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MIS 57 v2.1" sheetId="1" r:id="rId3"/>
    <sheet state="visible" name="CGS" sheetId="2" r:id="rId4"/>
    <sheet state="visible" name="DHI" sheetId="3" r:id="rId5"/>
    <sheet state="visible" name="PCS" sheetId="4" r:id="rId6"/>
    <sheet state="visible" name="Ped. PROMIS 49" sheetId="5" r:id="rId7"/>
    <sheet state="visible" name="PCS Percentiles" sheetId="6" r:id="rId8"/>
    <sheet state="visible" name="OM Recovery Tracker" sheetId="7" r:id="rId9"/>
    <sheet state="visible" name="PROMIS 49 Pediatric T-Score Con" sheetId="8" r:id="rId10"/>
    <sheet state="visible" name="PROMIS 57 T-Score Conversions" sheetId="9" r:id="rId11"/>
  </sheets>
  <definedNames>
    <definedName name="Outcome_Measures">'PROMIS 57 v2.1'!$C:$CK</definedName>
    <definedName name="CognitiveAbil_Con">'PROMIS 57 T-Score Conversions'!$AG$3:$AI$35</definedName>
    <definedName name="Anxiety_Con">'PROMIS 57 T-Score Conversions'!$A$3:$C$35</definedName>
    <definedName name="PhysFunc_Con">'PROMIS 57 T-Score Conversions'!$Q$3:$S$35</definedName>
    <definedName name="Social_Con">'PROMIS 57 T-Score Conversions'!$M$3:$O$35</definedName>
    <definedName name="Fatigue_Con">'PROMIS 57 T-Score Conversions'!$U$3:$W$35</definedName>
    <definedName name="Sleep_Con">'PROMIS 57 T-Score Conversions'!$Y$3:$AA$35</definedName>
    <definedName name="PainInt_Con">'PROMIS 57 T-Score Conversions'!$I$3:$K$35</definedName>
    <definedName name="Patient_IDs">'PROMIS 57 v2.1'!$E:$E</definedName>
    <definedName name="Depression_Con">'PROMIS 57 T-Score Conversions'!$E$3:$G$35</definedName>
    <definedName name="CognitiveFunc_Con">'PROMIS 57 T-Score Conversions'!$AC$3:$AE$35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D1">
      <text>
        <t xml:space="preserve">Interpretations have been retroactively fixed. If there is a conflict between another source and the severity grading here, the rating here takes precedence
	-Sam Rosenblatt</t>
      </text>
    </comment>
    <comment authorId="0" ref="E623">
      <text>
        <t xml:space="preserve">+sbuhr@advanceconcussion.com +bfreedman@advanceconcussion.com Client felt initial completion of measures did not truly represent current symptoms.  She complete this a second time.  Please use second data point as clients current measure
_Assigned to Deleted user_
	-Kirsten Long
Thanks
	-Deleted user</t>
      </text>
    </comment>
  </commentList>
</comments>
</file>

<file path=xl/sharedStrings.xml><?xml version="1.0" encoding="utf-8"?>
<sst xmlns="http://schemas.openxmlformats.org/spreadsheetml/2006/main" count="7092" uniqueCount="1133">
  <si>
    <t>Added to Jane</t>
  </si>
  <si>
    <t>Timestamp</t>
  </si>
  <si>
    <t>Email Address</t>
  </si>
  <si>
    <t>Client Number</t>
  </si>
  <si>
    <t>Are you able to do chores such as vacuuming or yard work?</t>
  </si>
  <si>
    <t>Are you able to go up and down stairs at a normal pace?</t>
  </si>
  <si>
    <t xml:space="preserve">Are you able to go for a walk of at least 15 minutes? </t>
  </si>
  <si>
    <t>Are you able to run errands and shop?</t>
  </si>
  <si>
    <t>Does your health now limit you in doing two hours of physical labor?</t>
  </si>
  <si>
    <t>Does your health now limit you in doing moderate work around the house like vacuuming, sweeping floors or carrying in groceries?</t>
  </si>
  <si>
    <t>Does your health now limit you in lifting or carrying groceries?</t>
  </si>
  <si>
    <t>Does your health now limit you in doing heavy work around the house like scrubbing floors, or lifting, or moving heavy furniture?</t>
  </si>
  <si>
    <t>I felt fearful</t>
  </si>
  <si>
    <t>I found it hard to focus on anything other than anxiety</t>
  </si>
  <si>
    <t>My worries overwhelmed me</t>
  </si>
  <si>
    <t>I felt uneasy</t>
  </si>
  <si>
    <t>I felt nervous</t>
  </si>
  <si>
    <t>I felt like I needed help for my anxiety</t>
  </si>
  <si>
    <t>I felt anxious</t>
  </si>
  <si>
    <t>I felt tense</t>
  </si>
  <si>
    <t>I felt worthless</t>
  </si>
  <si>
    <t>I felt helpless</t>
  </si>
  <si>
    <t>I felt depressed</t>
  </si>
  <si>
    <t>I felt hopeless</t>
  </si>
  <si>
    <t>I felt like a failure</t>
  </si>
  <si>
    <t>I felt unhappy</t>
  </si>
  <si>
    <t>I felt that I had nothing to look forward to</t>
  </si>
  <si>
    <t>I felt that nothing could cheer me up</t>
  </si>
  <si>
    <t>I feel fatigued</t>
  </si>
  <si>
    <t>I have trouble starting things because I am tired</t>
  </si>
  <si>
    <t>How run-down did you feel on average?</t>
  </si>
  <si>
    <t>How fatigued were you on average?</t>
  </si>
  <si>
    <t>How much were you bothered by your fatigue on  average?</t>
  </si>
  <si>
    <t>To what degree did your fatigue interfere with your physical functioning?</t>
  </si>
  <si>
    <t xml:space="preserve">How often did you have to push yourself to get things done because of your fatigue? </t>
  </si>
  <si>
    <t xml:space="preserve">How often did you have trouble finishing things because of your fatigue? </t>
  </si>
  <si>
    <t>My sleep quality was</t>
  </si>
  <si>
    <t>My sleep was refreshing</t>
  </si>
  <si>
    <t xml:space="preserve">I had a problem with my sleep </t>
  </si>
  <si>
    <t>I had difficulty falling asleep</t>
  </si>
  <si>
    <t>My sleep was restless</t>
  </si>
  <si>
    <t>I tried hard to get to sleep</t>
  </si>
  <si>
    <t>I worried about not being able to fall asleep</t>
  </si>
  <si>
    <t>I was satisfied with my sleep</t>
  </si>
  <si>
    <t>I have trouble doing all of my regular leisure activities with others</t>
  </si>
  <si>
    <t>I have trouble doing all of the family activities that I want to do</t>
  </si>
  <si>
    <t>I have trouble doing all of my usual work (including work at home)</t>
  </si>
  <si>
    <t>I have trouble doing all the activities with friends that I want to do</t>
  </si>
  <si>
    <t>I have to limit the things I do for fun with others</t>
  </si>
  <si>
    <t>I have to limit my regular activities with friends</t>
  </si>
  <si>
    <t>I have to limit my regular family activities</t>
  </si>
  <si>
    <t>I have trouble doing all of the work that is really important to me (include work at home)</t>
  </si>
  <si>
    <t>How much did pain interfer with your day to day activities?</t>
  </si>
  <si>
    <t>How much did pain interfere with work around the home?</t>
  </si>
  <si>
    <t>How much did pain interfere with your ability to participate in social activities?</t>
  </si>
  <si>
    <t>How much did pain interfere with your household chores?</t>
  </si>
  <si>
    <t>How much did pain interfere with the things you usually do for fun?</t>
  </si>
  <si>
    <t>How much did pain interfere with your enjoyment of social activities?</t>
  </si>
  <si>
    <t>How much did pain interfere with your enjoyment of life?</t>
  </si>
  <si>
    <t>How much did pain interfere with your family life?</t>
  </si>
  <si>
    <t>How would you rate your pain on average?</t>
  </si>
  <si>
    <t>My mind has been as sharp as usual</t>
  </si>
  <si>
    <t>My memory has been as good as usual</t>
  </si>
  <si>
    <t>My thinking has been as fast as usual</t>
  </si>
  <si>
    <t>I have been able to keep track of what I am doing, even if I am interrupted</t>
  </si>
  <si>
    <t>I have been able to concentrate</t>
  </si>
  <si>
    <t>I have been able to think clearly with out extra effort</t>
  </si>
  <si>
    <t>I have been able to pay attention and keep track of what I am doing without extra effort</t>
  </si>
  <si>
    <t>I have been able to remember things easily as usual without extra effort</t>
  </si>
  <si>
    <t>My thinking has been slow</t>
  </si>
  <si>
    <t>It has seemed like my brain was not working as well as usual</t>
  </si>
  <si>
    <t>I have had trouble shifting back and forth between different activities that require thinking</t>
  </si>
  <si>
    <t>I have had trouble concentrating</t>
  </si>
  <si>
    <t>I have had to work hard to pay attention or I would make a mistake</t>
  </si>
  <si>
    <t>I have had trouble forming thoughts</t>
  </si>
  <si>
    <t>I have had trouble adding or subtracting numbers in my head</t>
  </si>
  <si>
    <t>I have had to work harder than usual to keep track of what I was doing</t>
  </si>
  <si>
    <t>Total</t>
  </si>
  <si>
    <t>Physical Function</t>
  </si>
  <si>
    <t>Anxiety</t>
  </si>
  <si>
    <t>Depression</t>
  </si>
  <si>
    <t>Fatigue</t>
  </si>
  <si>
    <t>Sleep Disturbance</t>
  </si>
  <si>
    <t>Abilities to participate in social roles and activities</t>
  </si>
  <si>
    <t>Pain Interferance</t>
  </si>
  <si>
    <t>Pain Intensity</t>
  </si>
  <si>
    <t>Cognitive Func. Ab.</t>
  </si>
  <si>
    <t>Cognitive Function</t>
  </si>
  <si>
    <t>T-Score</t>
  </si>
  <si>
    <t>Interpretation (Phys. F.)</t>
  </si>
  <si>
    <t>Interpretation (Anx.)</t>
  </si>
  <si>
    <t>Interpretation (Dep.)</t>
  </si>
  <si>
    <t>Interpretation (Fat.)</t>
  </si>
  <si>
    <t>Interpretation (Sl. Dis.)</t>
  </si>
  <si>
    <t>Interpretation (Soc. R.)</t>
  </si>
  <si>
    <t>Interpretation (Pain Int.)</t>
  </si>
  <si>
    <t>Interpretation (Cog. Ab.)</t>
  </si>
  <si>
    <t>Interpretation (Cog. Gen.)</t>
  </si>
  <si>
    <t>j.fujiwara11@gmail.com</t>
  </si>
  <si>
    <t>alexandraromann@yahoo.ca</t>
  </si>
  <si>
    <t/>
  </si>
  <si>
    <t>cherlyngaray@gmail.com</t>
  </si>
  <si>
    <t>pmura@shaw.ca</t>
  </si>
  <si>
    <t>awdevry@gmail.com</t>
  </si>
  <si>
    <t>radkenancy@icloud.com</t>
  </si>
  <si>
    <t>rsangha13@gmail.com</t>
  </si>
  <si>
    <t>shirley@mavi.com</t>
  </si>
  <si>
    <t>foxrider15@shaw.ca</t>
  </si>
  <si>
    <t>rewp@telus.net</t>
  </si>
  <si>
    <t>bcmccaig@hotmail.com</t>
  </si>
  <si>
    <t>ewrhall@gmail.com</t>
  </si>
  <si>
    <t>megansdhaliwal@gmail.com</t>
  </si>
  <si>
    <t>kathleen.a.corey@gmail.com</t>
  </si>
  <si>
    <t>mulancc@hotmail.com</t>
  </si>
  <si>
    <t>jwoods@urbanonebuilders.com</t>
  </si>
  <si>
    <t>mjs_mjpiliot@hotmail.ca</t>
  </si>
  <si>
    <t>samkokaram@yahoo.com</t>
  </si>
  <si>
    <t>jjpearlpark@gmail.com</t>
  </si>
  <si>
    <t>Daniel.w.horne@gmail.com</t>
  </si>
  <si>
    <t>Cameron.duder01@gmail.com</t>
  </si>
  <si>
    <t>mgallagher2@lululemon.com</t>
  </si>
  <si>
    <t>bradenvw@yahoo.ca</t>
  </si>
  <si>
    <t>bbrown@fusion-projects.com</t>
  </si>
  <si>
    <t>ross@gnarlydude.ca</t>
  </si>
  <si>
    <t>ellereigh@gmail.com</t>
  </si>
  <si>
    <t>devinbraden@gmail.com</t>
  </si>
  <si>
    <t>pamela@jeevesworld.com</t>
  </si>
  <si>
    <t>rlsutherland387@gmail.com</t>
  </si>
  <si>
    <t>valentina.araneda1976@gmail.com</t>
  </si>
  <si>
    <t>sachanmandair86@gmail.com</t>
  </si>
  <si>
    <t>lhotka100@gmail.com</t>
  </si>
  <si>
    <t>nicolepkchan@gmail.com</t>
  </si>
  <si>
    <t>jenandbradcoffey@gmail.com</t>
  </si>
  <si>
    <t>natashazakusrmt@gmail.com</t>
  </si>
  <si>
    <t>akaanis@gmail.com</t>
  </si>
  <si>
    <t>ayong2613@gmail.com</t>
  </si>
  <si>
    <t>jaidenvu@gmail.com</t>
  </si>
  <si>
    <t>cameronbjohns@gmail.com</t>
  </si>
  <si>
    <t>crwitkin@gmail.com</t>
  </si>
  <si>
    <t>pirasuzan@gmail.com</t>
  </si>
  <si>
    <t>mistertomato@live.ca</t>
  </si>
  <si>
    <t>alexis@sanddollarbookkeeping.ca</t>
  </si>
  <si>
    <t>mg_star@hotmail.com</t>
  </si>
  <si>
    <t>brydchan@gmail.com</t>
  </si>
  <si>
    <t>stratz@hotmail.com</t>
  </si>
  <si>
    <t>pdmwhitelaw@gmail.com</t>
  </si>
  <si>
    <t>jeremy.daniel.leal@gmail.com</t>
  </si>
  <si>
    <t>cjk52@cornell.edu</t>
  </si>
  <si>
    <t>HShortreed@hotmail.com</t>
  </si>
  <si>
    <t>taylormorrey9@gmail.com</t>
  </si>
  <si>
    <t>mery_crespo33@hotmail.com</t>
  </si>
  <si>
    <t>lwarkentin@live.com</t>
  </si>
  <si>
    <t>amanda.tsui@live.ca</t>
  </si>
  <si>
    <t>david.chao@leansensei.com</t>
  </si>
  <si>
    <t>sarahanderwin@hotmail.com</t>
  </si>
  <si>
    <t>tamielahti@icloud.com</t>
  </si>
  <si>
    <t>jacobmarty@telus.net</t>
  </si>
  <si>
    <t>roantree@interlog.com</t>
  </si>
  <si>
    <t>kjo@shaw.ca</t>
  </si>
  <si>
    <t>hersimer@gmail.com</t>
  </si>
  <si>
    <t>gallaghermichaeljohn@gmail.com</t>
  </si>
  <si>
    <t>snreaton@hotmail.com</t>
  </si>
  <si>
    <t>capucine17@gmail.com</t>
  </si>
  <si>
    <t>cameron.duder01@gmail.com</t>
  </si>
  <si>
    <t>blaine.kilmury@ledcor.com</t>
  </si>
  <si>
    <t>luellawaltercook@hotmail.com</t>
  </si>
  <si>
    <t>trodriguez@shaw.ca</t>
  </si>
  <si>
    <t>juliadillabough@gmail.com</t>
  </si>
  <si>
    <t>nathanpauls1985@gmail.com</t>
  </si>
  <si>
    <t>meganwest100@gmail.com</t>
  </si>
  <si>
    <t>needlekineval@gmail.com</t>
  </si>
  <si>
    <t>richardmishra@gmail.com</t>
  </si>
  <si>
    <t>stephen.webster@gmail.com</t>
  </si>
  <si>
    <t>jimbo_silva@hotmail.com</t>
  </si>
  <si>
    <t>drewhaye@gmail.com</t>
  </si>
  <si>
    <t>katheepp@shaw.ca</t>
  </si>
  <si>
    <t>pokerman2008@yahoo.com</t>
  </si>
  <si>
    <t>trinaafrica@yahoo.com</t>
  </si>
  <si>
    <t>tomjywood@gmail.com</t>
  </si>
  <si>
    <t xml:space="preserve">
</t>
  </si>
  <si>
    <t>monicazack12@gmail.com</t>
  </si>
  <si>
    <t>rnmarsh11@gmail.com</t>
  </si>
  <si>
    <t>chaudhary.neal@gmail.com</t>
  </si>
  <si>
    <t>sophiezapalowska@gmail.com</t>
  </si>
  <si>
    <t>lascooke@gmail.com</t>
  </si>
  <si>
    <t>andrewchristopherm@gmail.com</t>
  </si>
  <si>
    <t>mverigin@hotmail.com</t>
  </si>
  <si>
    <t>rborder@telus.net</t>
  </si>
  <si>
    <t>kevin_n82@hotmail.com</t>
  </si>
  <si>
    <t>mckiel4634@gmail.com</t>
  </si>
  <si>
    <t>schipizky@gmail.com</t>
  </si>
  <si>
    <t>dk.m.belisle@gmail.com</t>
  </si>
  <si>
    <t>delores0667@gmail.com</t>
  </si>
  <si>
    <t>reb_t61@hotmail.com</t>
  </si>
  <si>
    <t>erin.heeney@gmail.com</t>
  </si>
  <si>
    <t>patdiblasio@gmail.com</t>
  </si>
  <si>
    <t>faridmgd@gmail.com</t>
  </si>
  <si>
    <t>andrea.acheson@agile42.com</t>
  </si>
  <si>
    <t>mattdiblasio@gmail.com</t>
  </si>
  <si>
    <t>matthew.hamer@shaw.ca</t>
  </si>
  <si>
    <t>claire_adamson@hotmail.com</t>
  </si>
  <si>
    <t>hilarysnodden@gmail.com</t>
  </si>
  <si>
    <t>max.d.horner@gmail.com</t>
  </si>
  <si>
    <t>tvanditmars@gmail.com</t>
  </si>
  <si>
    <t>claviz@gmail.com</t>
  </si>
  <si>
    <t>dqs52@outlook.com</t>
  </si>
  <si>
    <t>ridgelinefp@shaw.ca</t>
  </si>
  <si>
    <t>cparrotta@me.com</t>
  </si>
  <si>
    <t>lisadavicioni@gmail.com</t>
  </si>
  <si>
    <t>rhubarb537@gmail.com</t>
  </si>
  <si>
    <t>jennch10@hotmail.com</t>
  </si>
  <si>
    <t>nealwdwood@gmail.com</t>
  </si>
  <si>
    <t>338bell@gmail.com</t>
  </si>
  <si>
    <t>sierrakennedy343@gmail.com</t>
  </si>
  <si>
    <t>admin@advanceconcussion.com</t>
  </si>
  <si>
    <t>TEST3</t>
  </si>
  <si>
    <t>Test 4</t>
  </si>
  <si>
    <t>allegrafriesen@gmail.com</t>
  </si>
  <si>
    <t>domroche3@gmail.com</t>
  </si>
  <si>
    <t>hannahrwong@gmail.com</t>
  </si>
  <si>
    <t>cmanchul@gmail.com</t>
  </si>
  <si>
    <t>marbylauri@gmail.com</t>
  </si>
  <si>
    <t>jmacmullen@me.com</t>
  </si>
  <si>
    <t>raed.g@shaw.ca</t>
  </si>
  <si>
    <t>carly.arrotta@gmail.com</t>
  </si>
  <si>
    <t>gabrielle.heiss18@gmail.com</t>
  </si>
  <si>
    <t>kittybby@live.ca</t>
  </si>
  <si>
    <t>stephen@grady.ca</t>
  </si>
  <si>
    <t>davidortynsky@gmail.com</t>
  </si>
  <si>
    <t>angus.endress@gmail.com</t>
  </si>
  <si>
    <t>jsj.clayton@gmail.com</t>
  </si>
  <si>
    <t>grveitch@live.ca</t>
  </si>
  <si>
    <t>hshortreed@hotmail.com</t>
  </si>
  <si>
    <t>dorellejackson@hotmail.com</t>
  </si>
  <si>
    <t>milsaint@live.ca</t>
  </si>
  <si>
    <t>bmccaig@hotmail.com</t>
  </si>
  <si>
    <t>andi.martin@ubc.ca</t>
  </si>
  <si>
    <t>thunderboltinx@yahoo.com</t>
  </si>
  <si>
    <t>guineveredorward@gmail.com</t>
  </si>
  <si>
    <t>calumfitz@telus.net</t>
  </si>
  <si>
    <t>lisafarrell@shaw.ca</t>
  </si>
  <si>
    <t>jivancollins@hotmail.com</t>
  </si>
  <si>
    <t>pab7@sfu.ca</t>
  </si>
  <si>
    <t>siobhanellen3107@gmail.com</t>
  </si>
  <si>
    <t>andrea@sharrock.biz</t>
  </si>
  <si>
    <t>deidre.smith.baker@gmail.com</t>
  </si>
  <si>
    <t>dawn-briscoe@hotmail.com</t>
  </si>
  <si>
    <t>robertjsam@gmail.com</t>
  </si>
  <si>
    <t>alancurrie78@yahoo.ca</t>
  </si>
  <si>
    <t>cory.cavazzi@gmail.com</t>
  </si>
  <si>
    <t>sori.es02@gmail.com</t>
  </si>
  <si>
    <t>mattLNsmith@gmail.com</t>
  </si>
  <si>
    <t>bhallste@shaw.ca</t>
  </si>
  <si>
    <t>jameshendrixbc@gmail.com</t>
  </si>
  <si>
    <t>savpaine@gmail.com</t>
  </si>
  <si>
    <t>c.whalen3377@gmail.com</t>
  </si>
  <si>
    <t>sam.morassutti@gmail.com</t>
  </si>
  <si>
    <t>drcolin@gmail.com</t>
  </si>
  <si>
    <t>bigrocks1140@gmail.com</t>
  </si>
  <si>
    <t>rhinzd30@yahoo.com</t>
  </si>
  <si>
    <t>timseyeon@gmail.com</t>
  </si>
  <si>
    <t>maria_lopez09@hotmail.com</t>
  </si>
  <si>
    <t>drblmc@shaw.ca</t>
  </si>
  <si>
    <t>elliesimpson283@gmail.com</t>
  </si>
  <si>
    <t>dandrewstr72@gmail.com</t>
  </si>
  <si>
    <t>veroniqueauger@yahoo.ca</t>
  </si>
  <si>
    <t>j.hickman@hotmail.com</t>
  </si>
  <si>
    <t>tjacksonforbes@gmail.com</t>
  </si>
  <si>
    <t>colinkamide@gmail.com</t>
  </si>
  <si>
    <t>phoebe@creativeedits.com</t>
  </si>
  <si>
    <t>jlgemmell@hotmail.com</t>
  </si>
  <si>
    <t>jackieheslop@shaw.ca</t>
  </si>
  <si>
    <t>marlowekennedy13@gmail.com</t>
  </si>
  <si>
    <t>iris.wl.tse@gmail.com</t>
  </si>
  <si>
    <t>j.hickman@gmail.com</t>
  </si>
  <si>
    <t>joshouzzan@gmail.com</t>
  </si>
  <si>
    <t>cristine.santos27@hotmail.com</t>
  </si>
  <si>
    <t>barryajohnson@hotmail.com</t>
  </si>
  <si>
    <t>rgaudry@gmail.com</t>
  </si>
  <si>
    <t>jgbmrbc@gmail.com</t>
  </si>
  <si>
    <t>smilescion@hotmail.com</t>
  </si>
  <si>
    <t>mark.nishiguchi@gmail.com</t>
  </si>
  <si>
    <t>sara.trevathan-king@gmail.com</t>
  </si>
  <si>
    <t>sashafaris@hotmail.com</t>
  </si>
  <si>
    <t>jennyzoom@icloud.com</t>
  </si>
  <si>
    <t>Blaine.Kilmury@ledcor.com</t>
  </si>
  <si>
    <t>saimahamatha@yahoo.com</t>
  </si>
  <si>
    <t>canning.ali@gmail.com</t>
  </si>
  <si>
    <t>jannepotter@gmail.com</t>
  </si>
  <si>
    <t>carolynpasko@gmail.com</t>
  </si>
  <si>
    <t>zporter32@gmail.com</t>
  </si>
  <si>
    <t>saurabhdeb2468@gmail.com</t>
  </si>
  <si>
    <t>g_doolan@yahoo.ca</t>
  </si>
  <si>
    <t>nstrand@shaw.ca</t>
  </si>
  <si>
    <t>myvizcaino@gmail.com</t>
  </si>
  <si>
    <t>studio@studeeo.com</t>
  </si>
  <si>
    <t>akalinow@hotmail.com</t>
  </si>
  <si>
    <t>balijtmahal@hotmail.com</t>
  </si>
  <si>
    <t>russellirish@icloud.com</t>
  </si>
  <si>
    <t>rpyeung@gmail.com</t>
  </si>
  <si>
    <t>daniel.ferstay@gmail.com</t>
  </si>
  <si>
    <t>jiyeon.pang@gmail.com</t>
  </si>
  <si>
    <t>byrne.ciara92@gmail.com</t>
  </si>
  <si>
    <t>christina.cuglietta@gmail.com</t>
  </si>
  <si>
    <t>sim.jordan.e@gmail.com</t>
  </si>
  <si>
    <t>lindadfs@icloud.com</t>
  </si>
  <si>
    <t>JinLianMao@notanemailaddress.com</t>
  </si>
  <si>
    <t>motherload@shaw.ca</t>
  </si>
  <si>
    <t>tyler.garrison91@gmail.com</t>
  </si>
  <si>
    <t>ab314@shaw.ca</t>
  </si>
  <si>
    <t>n.matwyuk@gmail.com</t>
  </si>
  <si>
    <t>kdjasper@ucalgary.ca</t>
  </si>
  <si>
    <t>davisgabe@hotmail.com</t>
  </si>
  <si>
    <t>dapcl@shaw.ca</t>
  </si>
  <si>
    <t>chelseamillerphoto@gmail.com</t>
  </si>
  <si>
    <t>mfraniek1@gmail.com</t>
  </si>
  <si>
    <t>mjhivehchi@gmail.com</t>
  </si>
  <si>
    <t>yasmine.jutt@gmail.com</t>
  </si>
  <si>
    <t>bri.bartnik@gmail.com</t>
  </si>
  <si>
    <t>ksopow@telus.net</t>
  </si>
  <si>
    <t>bryan.improve@gmail.com</t>
  </si>
  <si>
    <t>davedipomponio1@gmail.com</t>
  </si>
  <si>
    <t>gradychalmers@gmail.com</t>
  </si>
  <si>
    <t>shy_rose07@hotmail.com</t>
  </si>
  <si>
    <t>nkn@nicholasning.com</t>
  </si>
  <si>
    <t>seanpaulgilmour@gmail.com</t>
  </si>
  <si>
    <t>bplant@turningpointrecovery.com</t>
  </si>
  <si>
    <t>marcoe@shaw.ca</t>
  </si>
  <si>
    <t>j.lasher@hotmail.com</t>
  </si>
  <si>
    <t>memarkinvan@gmail.com</t>
  </si>
  <si>
    <t>claywelters2@me.com</t>
  </si>
  <si>
    <t>rozgroenewoud@gmail.com</t>
  </si>
  <si>
    <t>lisa.barrett780@gmail.com</t>
  </si>
  <si>
    <t>andyrussell@telus.net</t>
  </si>
  <si>
    <t>jtsedoen@hotmail.com</t>
  </si>
  <si>
    <t>rupyd@hotmail.com</t>
  </si>
  <si>
    <t>jennabaumgartner3@gmail.com</t>
  </si>
  <si>
    <t>jatt6789@yahoo.com</t>
  </si>
  <si>
    <t>maryannet27@gmail.com</t>
  </si>
  <si>
    <t>erynn.h.donahue@gmail.com</t>
  </si>
  <si>
    <t>zoemaya@shaw.ca</t>
  </si>
  <si>
    <t>bondobondo@gmail.com</t>
  </si>
  <si>
    <t>davidgh@gmail.com</t>
  </si>
  <si>
    <t>zoestronge@gmail.com</t>
  </si>
  <si>
    <t>mail@roseranger.com</t>
  </si>
  <si>
    <t>msgtocathy@gmail.com</t>
  </si>
  <si>
    <t>tayma.alassar@gmail.com</t>
  </si>
  <si>
    <t>rebeccapuplett@gmail.com</t>
  </si>
  <si>
    <t>rylananderson01@hotmail.com</t>
  </si>
  <si>
    <t>rumblecat00@yahoo.ca</t>
  </si>
  <si>
    <t>maryjeanandcody@gmail.com</t>
  </si>
  <si>
    <t>heytorg@shaw.ca</t>
  </si>
  <si>
    <t>myee212@gmail.com</t>
  </si>
  <si>
    <t>kara.kam.yeung@gmail.com</t>
  </si>
  <si>
    <t>cam.melvin@gmail.com</t>
  </si>
  <si>
    <t>livingvancouver@gmail.com</t>
  </si>
  <si>
    <t>gabimenard@gmail.com</t>
  </si>
  <si>
    <t>arielle.clemens@gmail.com</t>
  </si>
  <si>
    <t>fabreraul93@gmail.com</t>
  </si>
  <si>
    <t>sydneyj24@hotmail.com</t>
  </si>
  <si>
    <t>jerryching_@outlook.com</t>
  </si>
  <si>
    <t>pdadvisor@yahoo.ca</t>
  </si>
  <si>
    <t>memarkivan@gmail.com</t>
  </si>
  <si>
    <t>dannychoi3891@gmail.com</t>
  </si>
  <si>
    <t>adam.choquettefuks@gmail.com</t>
  </si>
  <si>
    <t>cdwidas@hotmail.com</t>
  </si>
  <si>
    <t>malibain@yahoo.ca</t>
  </si>
  <si>
    <t>twaldock@gmail.com</t>
  </si>
  <si>
    <t>casey.alix@gmail.com</t>
  </si>
  <si>
    <t>james.w.g.anderson@gmail.com</t>
  </si>
  <si>
    <t>reece_wallace@hotmail.com</t>
  </si>
  <si>
    <t>alina.fomichova@gmail.com</t>
  </si>
  <si>
    <t>kalonkatrina@gmail.com</t>
  </si>
  <si>
    <t>parmjohal2@hotmail.com</t>
  </si>
  <si>
    <t>casparmiles@gmail.com</t>
  </si>
  <si>
    <t>asthilaire04@gmail.com</t>
  </si>
  <si>
    <t>kaiolite139@gmail.com</t>
  </si>
  <si>
    <t>kimmihodgson@gmail.com</t>
  </si>
  <si>
    <t>benjaminstenner@gmail.com</t>
  </si>
  <si>
    <t>Blaine.Kilmury@Ledcor.com</t>
  </si>
  <si>
    <t>gina.graham93@gmail.com</t>
  </si>
  <si>
    <t>djanic@belkorp.com</t>
  </si>
  <si>
    <t>oscarblyth@gmail.com</t>
  </si>
  <si>
    <t>karenergas@telus.net</t>
  </si>
  <si>
    <t>samson.danniels@gmail.com</t>
  </si>
  <si>
    <t>khimpy23@gmail.com</t>
  </si>
  <si>
    <t>carmen6@shaw.ca</t>
  </si>
  <si>
    <t>player.sarah@gmail.com</t>
  </si>
  <si>
    <t>savitaminhas@hotmail.com</t>
  </si>
  <si>
    <t>kjensen333@hotmail.com</t>
  </si>
  <si>
    <t>reenasarpal30@gmail.com</t>
  </si>
  <si>
    <t>alexandramarie_miller@hotmail.com</t>
  </si>
  <si>
    <t>randyparmar@gmail.com</t>
  </si>
  <si>
    <t>emelkin_15@hotmail.com</t>
  </si>
  <si>
    <t>grantjoyce@shaw.ca</t>
  </si>
  <si>
    <t>johndercal@gmail.com</t>
  </si>
  <si>
    <t>bradjansen@mac.com</t>
  </si>
  <si>
    <t>admc@shaw.ca</t>
  </si>
  <si>
    <t>laurie_hamm@hotmail.com</t>
  </si>
  <si>
    <t>russellirish@telus.net</t>
  </si>
  <si>
    <t>kacreta@outlook.com</t>
  </si>
  <si>
    <t>andrewverschuur@gmail.com</t>
  </si>
  <si>
    <t>handm5@telus.net</t>
  </si>
  <si>
    <t>daprettejohn@gmail.com</t>
  </si>
  <si>
    <t>paulsampson@shaw.ca</t>
  </si>
  <si>
    <t>em_fournier@hotmail.com</t>
  </si>
  <si>
    <t>taliaerg@gmail.com</t>
  </si>
  <si>
    <t>pettechontherun@gmail.com</t>
  </si>
  <si>
    <t>chr.mann@gmail.com</t>
  </si>
  <si>
    <t>loraine.35@live.com</t>
  </si>
  <si>
    <t>soo.arthur@gmail.com</t>
  </si>
  <si>
    <t>raiz@shaw.ca</t>
  </si>
  <si>
    <t>heatherinpost@gmail.com</t>
  </si>
  <si>
    <t>rsrocborough@gmail.com</t>
  </si>
  <si>
    <t>paul.edgett@deltapacific.ca</t>
  </si>
  <si>
    <t>jtferrier@hotmail.com</t>
  </si>
  <si>
    <t>aliciasmith399@gmail.com</t>
  </si>
  <si>
    <t>lindsaypartington123@gmail.com</t>
  </si>
  <si>
    <t>kvanstaal03@gmail.com</t>
  </si>
  <si>
    <t>lucas.rimmer2@gmail.com</t>
  </si>
  <si>
    <t>srdaluz@shaw.ca</t>
  </si>
  <si>
    <t>nicholson.shanna@gmail.com</t>
  </si>
  <si>
    <t>marly_hill@hotmail.com</t>
  </si>
  <si>
    <t>dbortolu@yahoo.com</t>
  </si>
  <si>
    <t>Emelkin_15@hotmail.com</t>
  </si>
  <si>
    <t>Savpaine@gmail.com</t>
  </si>
  <si>
    <t>newroadpics@shaw.ca</t>
  </si>
  <si>
    <t>brittonayers@shaw.ca</t>
  </si>
  <si>
    <t>addis@shaw.ca</t>
  </si>
  <si>
    <t>Mario.mendez.620@gmail.com</t>
  </si>
  <si>
    <t>Umelly22@gmail.com</t>
  </si>
  <si>
    <t>km_little@shaw.ca</t>
  </si>
  <si>
    <t>mcole@picniic.com</t>
  </si>
  <si>
    <t>erin.finan@queensu.ca</t>
  </si>
  <si>
    <t>meaghanbeck07@gmail.com</t>
  </si>
  <si>
    <t>rain_runner@hotmail.com</t>
  </si>
  <si>
    <t>vivnawrocki@gmail.com</t>
  </si>
  <si>
    <t>davidortynky@gmail.com</t>
  </si>
  <si>
    <t>cbreakingbury@vsb.bc.ca</t>
  </si>
  <si>
    <t>shaeamaclean@gmail.com</t>
  </si>
  <si>
    <t>haydee_@hotmail.com</t>
  </si>
  <si>
    <t>ingridlibera@gmail.com</t>
  </si>
  <si>
    <t>Ayron@wujikungfu.com</t>
  </si>
  <si>
    <t>e_mcrae@live.ca</t>
  </si>
  <si>
    <t>alextyzuk@gmail.com</t>
  </si>
  <si>
    <t>rsimpson@marketlinc.com</t>
  </si>
  <si>
    <t>adeenarosenblatt@gmail.com</t>
  </si>
  <si>
    <t>rachelrosenkdhs@gmail.com</t>
  </si>
  <si>
    <t>kathrynzdriluk@gmail.com</t>
  </si>
  <si>
    <t>campbell14@gmail.com</t>
  </si>
  <si>
    <t>ericthered2014ec@gmail.com</t>
  </si>
  <si>
    <t>crystal.lisoway@hotmail.com</t>
  </si>
  <si>
    <t>nardip.minhas@gmail.com</t>
  </si>
  <si>
    <t>jamalc@shaw.ca</t>
  </si>
  <si>
    <t>julie.pett@gmail.com</t>
  </si>
  <si>
    <t>symb@shaw.ca</t>
  </si>
  <si>
    <t>amandaapelley@hotmail.com</t>
  </si>
  <si>
    <t>sam@glcsolutions.ca</t>
  </si>
  <si>
    <t>bc.heather@gmail.com</t>
  </si>
  <si>
    <t>umelly22@yahoo.com</t>
  </si>
  <si>
    <t>marco.a.cirone@gmail.com</t>
  </si>
  <si>
    <t>tawnywest@live.com</t>
  </si>
  <si>
    <t>CLARK.SANDY5@GMAIL.COM</t>
  </si>
  <si>
    <t>jonstickman@gmail.com</t>
  </si>
  <si>
    <t>saraembury@hotmail.com</t>
  </si>
  <si>
    <t>9903653@gmail.com</t>
  </si>
  <si>
    <t>jessguetre@gmail.com</t>
  </si>
  <si>
    <t>hairbyerinkipnes@gmail.com</t>
  </si>
  <si>
    <t>halfdanhem@gmail.com</t>
  </si>
  <si>
    <t>zoealainepeterson@gmail.com</t>
  </si>
  <si>
    <t>NICHOLSON.SHANNA@GMAIL.COM</t>
  </si>
  <si>
    <t>siasajadi@icloud.com</t>
  </si>
  <si>
    <t>camielleqcr@gmail.com</t>
  </si>
  <si>
    <t>julia.litster@gmail.com</t>
  </si>
  <si>
    <t>Thunderboltinx@yahoo.com</t>
  </si>
  <si>
    <t>gtantjoyce@shaw.ca</t>
  </si>
  <si>
    <t>cm.isobe@gmail.com</t>
  </si>
  <si>
    <t>verasummers@shaw.ca</t>
  </si>
  <si>
    <t>jcameronboxing@gmail.com</t>
  </si>
  <si>
    <t>balog.stephanie@gmail.com</t>
  </si>
  <si>
    <t>danwpc@gmail.com</t>
  </si>
  <si>
    <t>chipchasm@gmail.com</t>
  </si>
  <si>
    <t>danielnesseler@gmail.com</t>
  </si>
  <si>
    <t>mario.mendez.620@gmail.com</t>
  </si>
  <si>
    <t>umelly22@gmail.com</t>
  </si>
  <si>
    <t>fairley.ethan@yahoo.ca</t>
  </si>
  <si>
    <t>vidaandco@yahoo.ca</t>
  </si>
  <si>
    <t>jennyb61@hotmail.com</t>
  </si>
  <si>
    <t>buddyfmh@gmail.com</t>
  </si>
  <si>
    <t>sarahj.campb@gmail.com</t>
  </si>
  <si>
    <t>mccaguematthew@gmail.com</t>
  </si>
  <si>
    <t>whitwort2000@yahoo.com</t>
  </si>
  <si>
    <t>jeremyelnicki@gmail.com</t>
  </si>
  <si>
    <t>suasnabars@gmail.com</t>
  </si>
  <si>
    <t>tt_tama@hotmail.com</t>
  </si>
  <si>
    <t>mikaylamowat@me.com</t>
  </si>
  <si>
    <t>emily.lam.emily1@gmail.com</t>
  </si>
  <si>
    <t>s.gudewill@gmail.com</t>
  </si>
  <si>
    <t>k_oyoung@hotmail.com</t>
  </si>
  <si>
    <t>kathleenharris888@gmail.com</t>
  </si>
  <si>
    <t>akinrichmond@shaw.ca</t>
  </si>
  <si>
    <t>bradfournier@gmail.com</t>
  </si>
  <si>
    <t>N/A@gmail.com</t>
  </si>
  <si>
    <t>jasongasparinatos@gmail.com</t>
  </si>
  <si>
    <t>garrett@westernwealthcapital.com</t>
  </si>
  <si>
    <t>ashleyjmoore@gmail.com</t>
  </si>
  <si>
    <t>malachy.montemurro@outlook.com</t>
  </si>
  <si>
    <t>thomas.tartiere@gmail.com</t>
  </si>
  <si>
    <t>me@antuaneth.com</t>
  </si>
  <si>
    <t>Luma.khalaf@gmail.com</t>
  </si>
  <si>
    <t>saul.d.m.888@gmail.com</t>
  </si>
  <si>
    <t>mshives@ral.ca</t>
  </si>
  <si>
    <t>leilahoushmand@hotmail.com</t>
  </si>
  <si>
    <t>Sly27@ProtonMail.com</t>
  </si>
  <si>
    <t>glenn.doucet@gmail.com</t>
  </si>
  <si>
    <t>gerrypatsly@gmail.com</t>
  </si>
  <si>
    <t>tashabrianne@hotmail.com</t>
  </si>
  <si>
    <t>shadow_zer0@hotmail.com</t>
  </si>
  <si>
    <t>jparsons218@gmail.com</t>
  </si>
  <si>
    <t>johnsobey@gmail.com</t>
  </si>
  <si>
    <t>oceanview335@gmail.com</t>
  </si>
  <si>
    <t>jp.schmidt@flynncompanies.com</t>
  </si>
  <si>
    <t>ian.melhado@gmail.com</t>
  </si>
  <si>
    <t>adhill0n@protonmail.com</t>
  </si>
  <si>
    <t>h_ksfu@hotmail.com</t>
  </si>
  <si>
    <t>lifeonbroadway@hotmail.com</t>
  </si>
  <si>
    <t>ndodek@yahoo.com</t>
  </si>
  <si>
    <t>kellyhenry@noemailadress.com</t>
  </si>
  <si>
    <t>taracannon86@gmail.com</t>
  </si>
  <si>
    <t>gkgill33@gmail.com</t>
  </si>
  <si>
    <t>mjsadler15@gmail.com</t>
  </si>
  <si>
    <t>note.for.claudia@gmail.com</t>
  </si>
  <si>
    <t>reymina_14@yahoo.ca</t>
  </si>
  <si>
    <t>david.k.short@gmail.com</t>
  </si>
  <si>
    <t>fayyaz.karmali@gmail.com</t>
  </si>
  <si>
    <t>ltclark@sfu.ca</t>
  </si>
  <si>
    <t>stefor@telus.net</t>
  </si>
  <si>
    <t>shanecarlylejohnson@gmail.com</t>
  </si>
  <si>
    <t>nicolastewart34@gmail.com</t>
  </si>
  <si>
    <t>sydneymitton04@gmail.com</t>
  </si>
  <si>
    <t>testing@hotmail.com</t>
  </si>
  <si>
    <t>azuelosjason@gmail.com</t>
  </si>
  <si>
    <t>brandonvolpe16@gmail.com</t>
  </si>
  <si>
    <t>preetisandal21@gmail.com</t>
  </si>
  <si>
    <t>mojogoing57@gmail.com</t>
  </si>
  <si>
    <t>imahnshka1991@gmail.com</t>
  </si>
  <si>
    <t>johnwilsonclarke@gmail.com</t>
  </si>
  <si>
    <t>dennis92ho@gmail.com</t>
  </si>
  <si>
    <t>noemail@noemail.com</t>
  </si>
  <si>
    <t>ginav.94.gv@gmail.com</t>
  </si>
  <si>
    <t>sleong@microsoft.com</t>
  </si>
  <si>
    <t>jessicawilsonbc@gmail.com</t>
  </si>
  <si>
    <t>d.a.comita@gmail.com</t>
  </si>
  <si>
    <t>nataliefhope@gmail.com</t>
  </si>
  <si>
    <t>alexandcasper1@gmail.com</t>
  </si>
  <si>
    <t>tcornwall@gmail.com</t>
  </si>
  <si>
    <t>shelby10_10@hotmail.com</t>
  </si>
  <si>
    <t>Brian@Shearcomfort.com</t>
  </si>
  <si>
    <t>jprestmo@vandolah.com</t>
  </si>
  <si>
    <t>rburnst@gmail.com</t>
  </si>
  <si>
    <t>delanojohnc@gmail.com</t>
  </si>
  <si>
    <t>madi.lowe@shaw.ca</t>
  </si>
  <si>
    <t>jem.tari@gmail.com</t>
  </si>
  <si>
    <t>pmartin2@hotmail.com</t>
  </si>
  <si>
    <t>hargreaves.richard@gmail.com</t>
  </si>
  <si>
    <t>hunterhanly@gmail.com</t>
  </si>
  <si>
    <t>my_personal@hotmail.ca</t>
  </si>
  <si>
    <t>loriannbudding@gmail.com</t>
  </si>
  <si>
    <t>drholtomltd@gmail.com</t>
  </si>
  <si>
    <t>wongaiching@hotmail.com</t>
  </si>
  <si>
    <t>rathwell.jess@gmail.com</t>
  </si>
  <si>
    <t>kellyhenry@noemail.com</t>
  </si>
  <si>
    <t>jagxjagx@gmail.com</t>
  </si>
  <si>
    <t>sabghag22@gmail.com</t>
  </si>
  <si>
    <t>vishal.rattu88@gmail.com</t>
  </si>
  <si>
    <t>emmastonethompson@gmail.com</t>
  </si>
  <si>
    <t>jlgemmell79@gmail.com</t>
  </si>
  <si>
    <t>wpembassy@gmail.com</t>
  </si>
  <si>
    <t>djzroch@gmail.com</t>
  </si>
  <si>
    <t>julia.deweerdt@gmail.com</t>
  </si>
  <si>
    <t>obitzikos@gmail.com</t>
  </si>
  <si>
    <t>drft-line@hotmail.com</t>
  </si>
  <si>
    <t>ramseylayton@gmail.com</t>
  </si>
  <si>
    <t>kylealivingston@gmail.com</t>
  </si>
  <si>
    <t>kategibney@mac.com</t>
  </si>
  <si>
    <t>jelnicki@gmail.com</t>
  </si>
  <si>
    <t>ehharlos@gmail.com</t>
  </si>
  <si>
    <t>jessicaharmon1@gmail.com</t>
  </si>
  <si>
    <t>SAVPAINE@GMAIL.COM</t>
  </si>
  <si>
    <t>Nardip.minhas@gmail.com</t>
  </si>
  <si>
    <t>nijjer_gurjit55@hotmail.ca</t>
  </si>
  <si>
    <t>meshellcheckley@gmail.com</t>
  </si>
  <si>
    <t>trina.nguyen92@gmail.com</t>
  </si>
  <si>
    <t>mk1coupe@gmail.com</t>
  </si>
  <si>
    <t>christianhansen@hotmail.com</t>
  </si>
  <si>
    <t>katarina.e.wind@gmail.com</t>
  </si>
  <si>
    <t>matt.clark.e@live.com</t>
  </si>
  <si>
    <t>thomas.oreilly96@gmail.com</t>
  </si>
  <si>
    <t>birdsquared@shaw.ca</t>
  </si>
  <si>
    <t>e4hill@uvic.ca</t>
  </si>
  <si>
    <t>cmilt07@gmail.com</t>
  </si>
  <si>
    <t>luma.khalaf@gmail.com</t>
  </si>
  <si>
    <t>lstaude123@gmail.com</t>
  </si>
  <si>
    <t>noemailaddress@gmail.com</t>
  </si>
  <si>
    <t>g_doolan@yahoo.com</t>
  </si>
  <si>
    <t>jamillahjackson@hotmail.com</t>
  </si>
  <si>
    <t>siasajadi@iclou.com</t>
  </si>
  <si>
    <t>pwjhooper@gmail.com</t>
  </si>
  <si>
    <t>kalina.lynn@icloud.com</t>
  </si>
  <si>
    <t>jessegoranson@gmail.com</t>
  </si>
  <si>
    <t>melindaray@me.com</t>
  </si>
  <si>
    <t>milicapotkonjak@hotmail.com</t>
  </si>
  <si>
    <t>anisha_dhill0n@hotmail.com</t>
  </si>
  <si>
    <t>shericl42@gmail.com</t>
  </si>
  <si>
    <t>danicawm@gmail.com</t>
  </si>
  <si>
    <t>kstaude47@gmail.com</t>
  </si>
  <si>
    <t>jordangoheen@gmail.com</t>
  </si>
  <si>
    <t>bc.heather@gmai.com</t>
  </si>
  <si>
    <t>kayleeld@me.com</t>
  </si>
  <si>
    <t>harjsangara@shaw.ca</t>
  </si>
  <si>
    <t>mje_1@hotmail.com</t>
  </si>
  <si>
    <t>cjames3746@gmail.com</t>
  </si>
  <si>
    <t>jwkscott@gmail.com</t>
  </si>
  <si>
    <t>keustace21@gmail.com</t>
  </si>
  <si>
    <t>maryho2013@gmail.com</t>
  </si>
  <si>
    <t>jmum@telus.net</t>
  </si>
  <si>
    <t>jackieyang868@gmail.com</t>
  </si>
  <si>
    <t>michael1mcdermid@gmail.com</t>
  </si>
  <si>
    <t>valerieannemichetti@gmail.com</t>
  </si>
  <si>
    <t>jen.weih@gmail.com</t>
  </si>
  <si>
    <t>e4hill@uvi.ca</t>
  </si>
  <si>
    <t>littlesistersha@icloud.com</t>
  </si>
  <si>
    <t>annenola@yahoo.com</t>
  </si>
  <si>
    <t>Kelly.henry@noemailaddress.com</t>
  </si>
  <si>
    <t>ermcbrien@gmail.com</t>
  </si>
  <si>
    <t>sly27@protonmail.com</t>
  </si>
  <si>
    <t>vasyhin@list.ru</t>
  </si>
  <si>
    <t>bruno.yk@live.com</t>
  </si>
  <si>
    <t>muddah66@gmail.com</t>
  </si>
  <si>
    <t>donna.chong55@gmail.com</t>
  </si>
  <si>
    <t>shampa1973@hotmail.com</t>
  </si>
  <si>
    <t>jackmac14@icloud.com</t>
  </si>
  <si>
    <t>russellirish@me.com</t>
  </si>
  <si>
    <t>hsparshu@sd81.bc.ca</t>
  </si>
  <si>
    <t>mumaoko@gmail.com</t>
  </si>
  <si>
    <t>taylerjanower@gmail.com</t>
  </si>
  <si>
    <t>daniellamaclean@hotmail.com</t>
  </si>
  <si>
    <t>ericzhou1994@gmail.com</t>
  </si>
  <si>
    <t>hobson@hobsonlin.com</t>
  </si>
  <si>
    <t>angelaaccheng@gmail.com</t>
  </si>
  <si>
    <t>edie@wmsfinancial.ca</t>
  </si>
  <si>
    <t>harrissa13@gmail.com</t>
  </si>
  <si>
    <t>jeremyclee+ahp@gmail.com</t>
  </si>
  <si>
    <t>anna.kristina@live.ca</t>
  </si>
  <si>
    <t>rhonda.altman@hotmail.com</t>
  </si>
  <si>
    <t>smillar09@gmail.com</t>
  </si>
  <si>
    <t>amberursich@yahoo.ca</t>
  </si>
  <si>
    <t>maliasalvas@hotmail.com</t>
  </si>
  <si>
    <t>nolanisnow@gmail.com</t>
  </si>
  <si>
    <t>kfair@shaw.ca</t>
  </si>
  <si>
    <t>jasonroth0100@gmail.com</t>
  </si>
  <si>
    <t>ewan.hill@gmail.com</t>
  </si>
  <si>
    <t>vsummers@carebook.com</t>
  </si>
  <si>
    <t>chelsea@chelseaambermiller.com</t>
  </si>
  <si>
    <t>analita_nand@hotmail.com</t>
  </si>
  <si>
    <t>Keiko Mckendry</t>
  </si>
  <si>
    <t>tcqiu@yahoo.com</t>
  </si>
  <si>
    <t>rishi040491@live.com</t>
  </si>
  <si>
    <t>shahad.noormohamed@gmail.com</t>
  </si>
  <si>
    <t>chaturvedi_p@hotmail.com</t>
  </si>
  <si>
    <t>bpbrown@outlook.com</t>
  </si>
  <si>
    <t>jeremyjlye@gmail.com</t>
  </si>
  <si>
    <t>dainis@l2group.ca</t>
  </si>
  <si>
    <t>j.macd2002@gmail.com</t>
  </si>
  <si>
    <t>stewartjohnmac@gmail.com</t>
  </si>
  <si>
    <t>gurjotboparai@live.com</t>
  </si>
  <si>
    <t>matty.jeronimo@gmail.com</t>
  </si>
  <si>
    <t>kooznetsoffk@hotmail.com</t>
  </si>
  <si>
    <t>wkalaw@shaw.ca</t>
  </si>
  <si>
    <t>kai.garmo@gmail.com</t>
  </si>
  <si>
    <t>jonahwright3791@gmail.com</t>
  </si>
  <si>
    <t>alaindeweerdt@yahoo.ca</t>
  </si>
  <si>
    <t>alexischarrington@gmail.com</t>
  </si>
  <si>
    <t>muppal@sutton.com</t>
  </si>
  <si>
    <t>kkamstra@shaw.ca</t>
  </si>
  <si>
    <t>jewelsjj@hotmail.com</t>
  </si>
  <si>
    <t>dinaamouyal@gmail.com</t>
  </si>
  <si>
    <t>michelle@marcoinvestments.ca</t>
  </si>
  <si>
    <t>jonathan.hayward@thecanadianpress.com</t>
  </si>
  <si>
    <t>jeff.thie@gmail.com</t>
  </si>
  <si>
    <t>gracerogers56@gmil.com</t>
  </si>
  <si>
    <t>larson.chad@gmail.com</t>
  </si>
  <si>
    <t>omarrkhan85@gmail.com</t>
  </si>
  <si>
    <t>hunb88@gmail.com</t>
  </si>
  <si>
    <t>ravi.mander.uc@gmail.com</t>
  </si>
  <si>
    <t>g.atkinson112@gmail.com</t>
  </si>
  <si>
    <t>jeffliu2005@gmail.com</t>
  </si>
  <si>
    <t>nuutipi@hotmail.com</t>
  </si>
  <si>
    <t>thorcdn@live.com</t>
  </si>
  <si>
    <t>vblais17@gmail.com</t>
  </si>
  <si>
    <t>jabra@hotmail.ca</t>
  </si>
  <si>
    <t>cgomez@quicktech.ca</t>
  </si>
  <si>
    <t>Ok</t>
  </si>
  <si>
    <t>stacieabennett@gmail.com</t>
  </si>
  <si>
    <t>stefania.c@live.ca</t>
  </si>
  <si>
    <t>Noemailaddress@gmail.com</t>
  </si>
  <si>
    <t>dimitriosangel6@icloud.com</t>
  </si>
  <si>
    <t>cmpc40@hotmail.com</t>
  </si>
  <si>
    <t>sanoramars0@gmail.com</t>
  </si>
  <si>
    <t>kimberlymtait@gmail.com</t>
  </si>
  <si>
    <t>kemprobyn@gmail.com</t>
  </si>
  <si>
    <t>letitia.wan@gmail.com</t>
  </si>
  <si>
    <t>philipv510@yahoo.com</t>
  </si>
  <si>
    <t>corriechenier@gmail.com</t>
  </si>
  <si>
    <t>Laurierpoirier@hotmail.fr</t>
  </si>
  <si>
    <t>gracerogers56@gmail.com</t>
  </si>
  <si>
    <t>leighacs1@hotmail.com</t>
  </si>
  <si>
    <t>gilad.miller1@gmail.com</t>
  </si>
  <si>
    <t>staub60@aol.com</t>
  </si>
  <si>
    <t>kikonomou@advanceconcussion.com</t>
  </si>
  <si>
    <t>0000</t>
  </si>
  <si>
    <t>davidcperry@gmail.com</t>
  </si>
  <si>
    <t>ajohns@cgf.com</t>
  </si>
  <si>
    <t>marisolm05@hotmail.ca</t>
  </si>
  <si>
    <t>skippy0077@gmail.com</t>
  </si>
  <si>
    <t>rsperez@telus.net</t>
  </si>
  <si>
    <t>Alyssahunt4@hotmail.com</t>
  </si>
  <si>
    <t>eamonntheshamen@gmail.com</t>
  </si>
  <si>
    <t>rebeccakun@gmail.com</t>
  </si>
  <si>
    <t>lcheintzman@gmail.com</t>
  </si>
  <si>
    <t>neil_danielle@hotmail.com</t>
  </si>
  <si>
    <t>maeganmcconkey@gmail.com</t>
  </si>
  <si>
    <t>smcrage@gmail.com</t>
  </si>
  <si>
    <t>trich77hockey@yahoo.ca</t>
  </si>
  <si>
    <t>ci.treid@gmail.com</t>
  </si>
  <si>
    <t>ehill@uvic.ca</t>
  </si>
  <si>
    <t>miranda-robinson@hotmail.com</t>
  </si>
  <si>
    <t>262`</t>
  </si>
  <si>
    <t>keatanmann@hotmail.com</t>
  </si>
  <si>
    <t>jasdulai1@gmail.com</t>
  </si>
  <si>
    <t>jennifer.lenz1985@gmail.com</t>
  </si>
  <si>
    <t>rstrang07@gmail.com</t>
  </si>
  <si>
    <t>wendyperdriel@hotmail.com</t>
  </si>
  <si>
    <t>melissa_ince@hotmail.com</t>
  </si>
  <si>
    <t>sheldonfgoldfarb@gmail.com</t>
  </si>
  <si>
    <t>scnairn@hotmail.com</t>
  </si>
  <si>
    <t>Frath</t>
  </si>
  <si>
    <t>carla_willems@hotmail.com</t>
  </si>
  <si>
    <t>brit.gorrigan@gmail.com</t>
  </si>
  <si>
    <t>jcatapia@hotmail.com</t>
  </si>
  <si>
    <t>mtdownton@shaw.ca</t>
  </si>
  <si>
    <t>kathy.datsky@gmail.com</t>
  </si>
  <si>
    <t>dahuffaker@gmail.com</t>
  </si>
  <si>
    <t>amandeep.s.gill4@gmail.com</t>
  </si>
  <si>
    <t>illbeback@gmail.com</t>
  </si>
  <si>
    <t>tmartens002@shaw.ca</t>
  </si>
  <si>
    <t>colejmcleod@gmail.com</t>
  </si>
  <si>
    <t>jgoal1@yahoo.com</t>
  </si>
  <si>
    <t>dr.joannemenard@yahoo.ca</t>
  </si>
  <si>
    <t>briannabeamish7@hotmail.com</t>
  </si>
  <si>
    <t>geoffgulevich@gmail.com</t>
  </si>
  <si>
    <t>r.kalia98@hotmail.com</t>
  </si>
  <si>
    <t>valbjarnason@shaw.ca</t>
  </si>
  <si>
    <t>robperron2009@gmail.com</t>
  </si>
  <si>
    <t>mayers502@gmail.com</t>
  </si>
  <si>
    <t>Brandonvolpe16@gmail.com</t>
  </si>
  <si>
    <t>nc.mchalefleming@gmail.com</t>
  </si>
  <si>
    <t>simonriley95@hotmail.co.uk</t>
  </si>
  <si>
    <t>navpreetkaur0056@gmail.com</t>
  </si>
  <si>
    <t>528jayakrishna528@gmail.com</t>
  </si>
  <si>
    <t>jcarter@pathmarketing.com</t>
  </si>
  <si>
    <t>orionjbrown@outlook.com</t>
  </si>
  <si>
    <t>jeffaward@shaw.ca</t>
  </si>
  <si>
    <t>saurabhdevgan58@gmail.com</t>
  </si>
  <si>
    <t>ofranks57@hotmail.com</t>
  </si>
  <si>
    <t>daniellepoulin28@gmail.com</t>
  </si>
  <si>
    <t>camdenhutchison@gmail.com</t>
  </si>
  <si>
    <t>devonsockett@hotmail.com</t>
  </si>
  <si>
    <t>erin_hannon@hotmail.com</t>
  </si>
  <si>
    <t>carolynt@cedars.bc.ca</t>
  </si>
  <si>
    <t>christinachan125@gmail.com</t>
  </si>
  <si>
    <t>gardizihillay@gmai.com</t>
  </si>
  <si>
    <t>EAMONNTHESHAMEN@GMAIL.COM</t>
  </si>
  <si>
    <t>dhandareena15@gmail.com</t>
  </si>
  <si>
    <t>stopkewich@aol.com</t>
  </si>
  <si>
    <t>m.difazio22@gmail.com</t>
  </si>
  <si>
    <t>kimreymond@hotmail.com</t>
  </si>
  <si>
    <t>austinnairn@gmail.com</t>
  </si>
  <si>
    <t>gregp.johnston@icloud.com</t>
  </si>
  <si>
    <t>hnanning@gmail.com</t>
  </si>
  <si>
    <t>jeninakrizelle@hotmail.com</t>
  </si>
  <si>
    <t>earllagos@yahoo.ca</t>
  </si>
  <si>
    <t>lissettbarsallo6@gmail.com</t>
  </si>
  <si>
    <t>rouleur@shaw.ca</t>
  </si>
  <si>
    <t>janet@janetingraham.com</t>
  </si>
  <si>
    <t>breanna.chesley@gmail.com</t>
  </si>
  <si>
    <t>hsangha@shaw.ca</t>
  </si>
  <si>
    <t>dominicpschaefer@gmail.com</t>
  </si>
  <si>
    <t>info@raptorsridge.com</t>
  </si>
  <si>
    <t>cr8on2003@yahoo.com</t>
  </si>
  <si>
    <t>aliciajheeta@gmail.com</t>
  </si>
  <si>
    <t>jennathuynh@gmail.com</t>
  </si>
  <si>
    <t>camilamerlano@gmail.com</t>
  </si>
  <si>
    <t>innerfirecoachnikki@gmail.com</t>
  </si>
  <si>
    <t>kiwiicakerii@gmail.com</t>
  </si>
  <si>
    <t>dimangel6@icloud.com</t>
  </si>
  <si>
    <t>trevorquon95@gmail.com</t>
  </si>
  <si>
    <t>fgh1346@yahoo.ca</t>
  </si>
  <si>
    <t>srstretch98@gmail.com</t>
  </si>
  <si>
    <t>robinfrsn@gmail.com</t>
  </si>
  <si>
    <t>vikkaz459@gmail.com</t>
  </si>
  <si>
    <t>gemmastunden@hotmail.com</t>
  </si>
  <si>
    <t>shibagaki@shaw.ca</t>
  </si>
  <si>
    <t>camillathakilla@gmail.com</t>
  </si>
  <si>
    <t>perrinleung@gmail.com</t>
  </si>
  <si>
    <t>sabrinacornish@hotmail.com</t>
  </si>
  <si>
    <t>johannavf.hauser@gmail.com</t>
  </si>
  <si>
    <t>tinamsharp@gmail.com</t>
  </si>
  <si>
    <t>andrewmcoppin@gmail.com</t>
  </si>
  <si>
    <t>tobycanuck@gmail.com</t>
  </si>
  <si>
    <t>edie@wmsfinancial.xa</t>
  </si>
  <si>
    <t>appleby85@hotmail.com</t>
  </si>
  <si>
    <t>chriscron@hotmail.com</t>
  </si>
  <si>
    <t>jtsujio@hotmail.com</t>
  </si>
  <si>
    <t>ndesrosiers1019@gmail.com</t>
  </si>
  <si>
    <t>ryker.mathews@gmail.com</t>
  </si>
  <si>
    <t>kate0bayne@gmail.com</t>
  </si>
  <si>
    <t>admin@advancecocnussion.com</t>
  </si>
  <si>
    <t>Headache</t>
  </si>
  <si>
    <t>Nausea</t>
  </si>
  <si>
    <t>Vomiting</t>
  </si>
  <si>
    <t>Balance Problems</t>
  </si>
  <si>
    <t>Dizziness</t>
  </si>
  <si>
    <t>Trouble Falling Asleep</t>
  </si>
  <si>
    <t>Sleeping More than Usual</t>
  </si>
  <si>
    <t>Sleeping Less Than Usual</t>
  </si>
  <si>
    <t>Drowsiness</t>
  </si>
  <si>
    <t>Sensitivity to Light</t>
  </si>
  <si>
    <t>Sensitivity to Noise</t>
  </si>
  <si>
    <t>Irritability</t>
  </si>
  <si>
    <t>Sadness</t>
  </si>
  <si>
    <t>Nervousness</t>
  </si>
  <si>
    <t>Feeling More Emotional</t>
  </si>
  <si>
    <t>Numbness or Tingling</t>
  </si>
  <si>
    <t>Feeling Slowed Down</t>
  </si>
  <si>
    <t>Feeling Mentally "Foggy"</t>
  </si>
  <si>
    <t>Difficulty Concentrating</t>
  </si>
  <si>
    <t>Difficulty Remembering</t>
  </si>
  <si>
    <t>Visual Problems (double vision, blurring, etc)</t>
  </si>
  <si>
    <t>Client number</t>
  </si>
  <si>
    <t>Total Score</t>
  </si>
  <si>
    <t>Physical</t>
  </si>
  <si>
    <t xml:space="preserve">Sleep </t>
  </si>
  <si>
    <t xml:space="preserve">Emotional </t>
  </si>
  <si>
    <t>Cognitive</t>
  </si>
  <si>
    <t>88gnol.k@gmail.com</t>
  </si>
  <si>
    <t>laraosen@gmail.com</t>
  </si>
  <si>
    <t>emma.rm.lawson@gmail.com</t>
  </si>
  <si>
    <t>stacymcrosson@gmail.com</t>
  </si>
  <si>
    <t>clarehamilton73@gmail.com</t>
  </si>
  <si>
    <t>sedwards@lululemon.com</t>
  </si>
  <si>
    <t>jajcaj@hotmail.com</t>
  </si>
  <si>
    <t>lineavolkering@gmail.com</t>
  </si>
  <si>
    <t>catsmail99@gmail.com</t>
  </si>
  <si>
    <t>mozhgan.azimi@yahoo.com</t>
  </si>
  <si>
    <t>brendan@gualins.ca</t>
  </si>
  <si>
    <t>corinnezimm@gmail.com</t>
  </si>
  <si>
    <t>moniczack12@gmail.com</t>
  </si>
  <si>
    <t>deannamac80@gmail.com</t>
  </si>
  <si>
    <t>tomvirg@shaw.ca</t>
  </si>
  <si>
    <t>halljj@shaw.ca</t>
  </si>
  <si>
    <t>jdahlby@ualberta.ca</t>
  </si>
  <si>
    <t>rob@creativeedits.com</t>
  </si>
  <si>
    <t>t.vanditmars@gmail.com</t>
  </si>
  <si>
    <t>Cameronbjohns@gmail.com</t>
  </si>
  <si>
    <t>pwannie@gmail.com</t>
  </si>
  <si>
    <t>robboffard@gmail.com</t>
  </si>
  <si>
    <t>ewilliamson01@gmail.com</t>
  </si>
  <si>
    <t>gorsline@telus.net</t>
  </si>
  <si>
    <t>tmn@telus.net</t>
  </si>
  <si>
    <t>o2window@me.com</t>
  </si>
  <si>
    <t>andipbagri@hotmail.com</t>
  </si>
  <si>
    <t>Stephen@grady.ca</t>
  </si>
  <si>
    <t>barbara.elliott@canada.ca</t>
  </si>
  <si>
    <t>woods.bir@gmail.com</t>
  </si>
  <si>
    <t>pdhrychiwitribe@gmail.com</t>
  </si>
  <si>
    <t>baljitmahal@hotmail.com</t>
  </si>
  <si>
    <t>d.lambert@shaw.ca</t>
  </si>
  <si>
    <t>jvbentzvi@gmail.com</t>
  </si>
  <si>
    <t>veronique.labrosse@gmail.com</t>
  </si>
  <si>
    <t>dredwardluke@gmail.com</t>
  </si>
  <si>
    <t>kathryn.grafton@ubc.ca</t>
  </si>
  <si>
    <t>lisa.barett780@gmail.com</t>
  </si>
  <si>
    <t>bellamy.shannon@gmail.com</t>
  </si>
  <si>
    <t>harpreetbal27@yahoo.com</t>
  </si>
  <si>
    <t>fultonx6@me.com</t>
  </si>
  <si>
    <t>byronanddiane@shaw.ca</t>
  </si>
  <si>
    <t>sfosteryoung@gmail.com</t>
  </si>
  <si>
    <t>lizzette11@me.com</t>
  </si>
  <si>
    <t>milal4l@yahoo.ca</t>
  </si>
  <si>
    <t>pettman@telus.net</t>
  </si>
  <si>
    <t>Sleep 3, 6</t>
  </si>
  <si>
    <t>rsroxborough@gmail.com</t>
  </si>
  <si>
    <t>pgdashl@gmail.com</t>
  </si>
  <si>
    <t>LUCYJANE.FLETCHER@GMAIL.COM</t>
  </si>
  <si>
    <t>petttechontherun@gmail.com</t>
  </si>
  <si>
    <t>nikki_durham2@hotmail.com</t>
  </si>
  <si>
    <t>ingridsailee@gmail.com</t>
  </si>
  <si>
    <t>e_macrae@live.ca</t>
  </si>
  <si>
    <t>Khai.ling85@gmail.com</t>
  </si>
  <si>
    <t>jakiscott@gmail.com</t>
  </si>
  <si>
    <t>raiforce@shaw.ca</t>
  </si>
  <si>
    <t>spaine@gmail.com</t>
  </si>
  <si>
    <t>00</t>
  </si>
  <si>
    <t xml:space="preserve">
maryho2013@gmail.com </t>
  </si>
  <si>
    <t>byrne.ciara.92@gmail.com</t>
  </si>
  <si>
    <t>ts.solomonson@gmail.com</t>
  </si>
  <si>
    <t>Jiyeon.pang@gmail.com</t>
  </si>
  <si>
    <t>dabbs@telus.net</t>
  </si>
  <si>
    <t>Kelly.Henry@noemailaddress.com</t>
  </si>
  <si>
    <t>Marly_hill@hotmail.com</t>
  </si>
  <si>
    <t>yulia.stange@gmail.com</t>
  </si>
  <si>
    <t>colleenreid@telus.net</t>
  </si>
  <si>
    <t>Nolanisnow@gmail.com</t>
  </si>
  <si>
    <t>bpbrown1984@outlook.com</t>
  </si>
  <si>
    <t>ken@dixonmitchell.com</t>
  </si>
  <si>
    <t>keatonok@gmail.com</t>
  </si>
  <si>
    <t>kko.matsushita@gmail.com</t>
  </si>
  <si>
    <t>lindachiesworld@hotmail.com</t>
  </si>
  <si>
    <t>Jeff.thie@gmail.com</t>
  </si>
  <si>
    <t>robert.eisses@telus.net</t>
  </si>
  <si>
    <t>otnuu111@gmail.com</t>
  </si>
  <si>
    <t>Dimitriosangel6@icloud.com</t>
  </si>
  <si>
    <t>mollystaub@icloud.com</t>
  </si>
  <si>
    <t>jtsedien@hotmail.com</t>
  </si>
  <si>
    <t>Ronimjones@gmail.com</t>
  </si>
  <si>
    <t>ktsold@hotmail.com</t>
  </si>
  <si>
    <t>admin@advanceconcusiion.com</t>
  </si>
  <si>
    <t>colleen_kuehne@yahoo.ca</t>
  </si>
  <si>
    <t>srankine18@gmail.com</t>
  </si>
  <si>
    <t>madoma.candler@hotmail.com</t>
  </si>
  <si>
    <t>buddyfmh@gmai.com</t>
  </si>
  <si>
    <t>michellekong2002@hotmail.com</t>
  </si>
  <si>
    <t>gardizihillay@gmail.com</t>
  </si>
  <si>
    <t>niahkuehne@yahoo.ca</t>
  </si>
  <si>
    <t>chloestorie@gmail.com</t>
  </si>
  <si>
    <t>jordan@gibsonsfarm.ca</t>
  </si>
  <si>
    <t>Camillathakilla@gmail.com</t>
  </si>
  <si>
    <t>bradmansouri@gmail.com</t>
  </si>
  <si>
    <t>cmgvan2012@gmail.com</t>
  </si>
  <si>
    <t>masdygc0022@gmail.com</t>
  </si>
  <si>
    <t>e</t>
  </si>
  <si>
    <t xml:space="preserve">Does looking up increase your problem? </t>
  </si>
  <si>
    <t>Because of your problem, do you feel frustrated?</t>
  </si>
  <si>
    <t>Because of your problem, do you restrict your travel for business or pleasure?</t>
  </si>
  <si>
    <t>Does walking down the aisle of a supermarket increase your problem?</t>
  </si>
  <si>
    <t>Because of your problem, do you have difficulty getting in and out of bed?</t>
  </si>
  <si>
    <t xml:space="preserve">Does your problem significantly restrict your participation in social activities, such as going out to dinner, going to movies, dancing or to parties? </t>
  </si>
  <si>
    <t>Because of your problem, do you have difficulty reading?</t>
  </si>
  <si>
    <t>Does preforming more ambitious activities like sports, dancing, and household chores, such as sweeping or putting dishes away; increase your problem?</t>
  </si>
  <si>
    <t>Because of your problem, have you been embarrassed in front of others?</t>
  </si>
  <si>
    <t>Because of your problem, are you afraid to leave your home without someone accompanying you?</t>
  </si>
  <si>
    <t>Because of your problem, do you avoid heights?</t>
  </si>
  <si>
    <t xml:space="preserve">Does turning over in bed increase your problem? </t>
  </si>
  <si>
    <t>Because of your problem is it difficult for you to do strenuous house work or yard work?</t>
  </si>
  <si>
    <t>Because of your problem, are you afraid people might think you are intoxicated?</t>
  </si>
  <si>
    <t>Because of your problem, is it difficult for you to go for a walk by yourself?</t>
  </si>
  <si>
    <t>Because of your problem, is it difficult for you to concentrate?</t>
  </si>
  <si>
    <t>Because of your problem, is it difficult for you to walk around your house in the dark?</t>
  </si>
  <si>
    <t>Because of your problem, are you afraid to stay home alone?</t>
  </si>
  <si>
    <t>Because of your problem, do you feel handicapped?</t>
  </si>
  <si>
    <t>Has your problem placed stress on your relationship with members of your family or friends?</t>
  </si>
  <si>
    <t>Because of your problem, are you depressed?</t>
  </si>
  <si>
    <t>Does your problem interfere with your job or household responsibilities?</t>
  </si>
  <si>
    <t>Does bending over increase your problem?</t>
  </si>
  <si>
    <t>Do quick movements of your head increase your problem?</t>
  </si>
  <si>
    <t>Does walking down a sidewalk increase your problem?</t>
  </si>
  <si>
    <t xml:space="preserve">Total </t>
  </si>
  <si>
    <t>Functional</t>
  </si>
  <si>
    <t>Venice.Clementi@arcteryx.com</t>
  </si>
  <si>
    <t>Amanda.tsui@live.ca</t>
  </si>
  <si>
    <t>megan2dhaliwal@gmail.com</t>
  </si>
  <si>
    <t>zoestrange@gmail.com</t>
  </si>
  <si>
    <t>myvizcaino@gmial.com</t>
  </si>
  <si>
    <t>savpaine@Gmail.com</t>
  </si>
  <si>
    <t>NA</t>
  </si>
  <si>
    <t>dont know</t>
  </si>
  <si>
    <t>jtatkohu</t>
  </si>
  <si>
    <t>2`75</t>
  </si>
  <si>
    <t>umelly22@yahoo.gmail.com</t>
  </si>
  <si>
    <t>khai.ling85@gmail.com</t>
  </si>
  <si>
    <t>n/a@gmail.com</t>
  </si>
  <si>
    <t>EWGF-PZJB-UJMA</t>
  </si>
  <si>
    <t>?</t>
  </si>
  <si>
    <t>kellyhenry@noemailaddress.com</t>
  </si>
  <si>
    <t>alextyzuk@hotmail.com</t>
  </si>
  <si>
    <t>ginaV.94.gv@gmail.com</t>
  </si>
  <si>
    <t>604 362 6016</t>
  </si>
  <si>
    <t>hunterhanl@gmail.com</t>
  </si>
  <si>
    <t>BL-13890-0</t>
  </si>
  <si>
    <t xml:space="preserve"> </t>
  </si>
  <si>
    <t>jtsedoen@hitmail.com</t>
  </si>
  <si>
    <t>Miranda-robinson@hotmail.com</t>
  </si>
  <si>
    <t xml:space="preserve">I worry all the time about whether the pain will end. </t>
  </si>
  <si>
    <t>I feel I can't go on</t>
  </si>
  <si>
    <t>It's terrible and I think it's never going to get any better</t>
  </si>
  <si>
    <t>It's awful and I feel that it overwhelms me</t>
  </si>
  <si>
    <t>I feel I can't stand it anymore</t>
  </si>
  <si>
    <t>I become afraid the pain will get worse</t>
  </si>
  <si>
    <t>I keep thinking of other painful events</t>
  </si>
  <si>
    <t>I anxiously want the pain to go away</t>
  </si>
  <si>
    <t>I can't seem to keep it out of my mind</t>
  </si>
  <si>
    <t>I keep thinking about how much it hurts</t>
  </si>
  <si>
    <t>I keep thinking about how badly I want the pain to stop</t>
  </si>
  <si>
    <t>There's nothing I can do to reduce the intensity of the pain</t>
  </si>
  <si>
    <t>I wonder whether something serious may happen</t>
  </si>
  <si>
    <t>Total score</t>
  </si>
  <si>
    <t>Helplessness</t>
  </si>
  <si>
    <t>Magnification</t>
  </si>
  <si>
    <t>Rumination</t>
  </si>
  <si>
    <t>Percentile</t>
  </si>
  <si>
    <t>rryyeeh@gmail.com</t>
  </si>
  <si>
    <t>rsrroxborough@gmail.com</t>
  </si>
  <si>
    <t>kvanstaal03@gmail.co</t>
  </si>
  <si>
    <t>nikki_dueham2@hotmail.com</t>
  </si>
  <si>
    <t>pcs</t>
  </si>
  <si>
    <t>e_mcrea@live.ca</t>
  </si>
  <si>
    <t>nikki_durham@hotmail.com</t>
  </si>
  <si>
    <t>nichosolson.shanna@gmail.com</t>
  </si>
  <si>
    <t>granthoyce@shaw.ca</t>
  </si>
  <si>
    <t>tt_Tama@hotmail.com</t>
  </si>
  <si>
    <t>dbortolu@yahoo.ca</t>
  </si>
  <si>
    <t>jkwscott@gmail.com</t>
  </si>
  <si>
    <t>obitzikos@hotmail.com</t>
  </si>
  <si>
    <t>bc.heather@gmial.com</t>
  </si>
  <si>
    <t>tcqiu@yaoo.com</t>
  </si>
  <si>
    <t>250-640-8727</t>
  </si>
  <si>
    <t>kko.matsushita@hotmail.com</t>
  </si>
  <si>
    <t>dimitriosangelopoulos6@icloud.com</t>
  </si>
  <si>
    <t xml:space="preserve">I could do sports and exercise that other kids my age could do </t>
  </si>
  <si>
    <t>I could get up from the floor</t>
  </si>
  <si>
    <t>I could walk up stairs without holding on to anything</t>
  </si>
  <si>
    <t>I have been physically able to do the activities I enjoy most</t>
  </si>
  <si>
    <t>I could stand up on my tiptoes</t>
  </si>
  <si>
    <t>I could move my legs</t>
  </si>
  <si>
    <t>I could stand up by myself</t>
  </si>
  <si>
    <t>I could keep up when I played with other kids.</t>
  </si>
  <si>
    <t>I felt like something awful might happen</t>
  </si>
  <si>
    <t>I felt worried</t>
  </si>
  <si>
    <t>I got scared really easy</t>
  </si>
  <si>
    <t>I worried when I went to bed at night</t>
  </si>
  <si>
    <t>I worried when I was at home</t>
  </si>
  <si>
    <t>I worried about what could happen to me</t>
  </si>
  <si>
    <t>I felt scared</t>
  </si>
  <si>
    <t>I could not stop feeling sad.</t>
  </si>
  <si>
    <t>I felt lonely.</t>
  </si>
  <si>
    <t>I felt sad.</t>
  </si>
  <si>
    <t>I felt unhappy.</t>
  </si>
  <si>
    <t>It was hard for me to have fun.</t>
  </si>
  <si>
    <t>I felt alone.</t>
  </si>
  <si>
    <t>I felt everything in my life went wrong.</t>
  </si>
  <si>
    <t>I felt like I couldn't do anything right.</t>
  </si>
  <si>
    <t>I had trouble finishing things because I was too tired</t>
  </si>
  <si>
    <t>I was so tired it was hard for me to pay attention</t>
  </si>
  <si>
    <t>I felt accepted by other kids my age</t>
  </si>
  <si>
    <t>I was able to count on my friends</t>
  </si>
  <si>
    <t>My friends and I helped each other out</t>
  </si>
  <si>
    <t>Other kids wanted to be my friend</t>
  </si>
  <si>
    <t>I was good at making friends</t>
  </si>
  <si>
    <t>Other kids wanted to be with me</t>
  </si>
  <si>
    <t>I was able to talk about everything with my friends</t>
  </si>
  <si>
    <t>Other kids wanted to talk to me</t>
  </si>
  <si>
    <t>I had trouble sleeping when I had pain</t>
  </si>
  <si>
    <t>It was hard for me to pay attention when I had pain</t>
  </si>
  <si>
    <t>It was hard for me to run when I had pain</t>
  </si>
  <si>
    <t>It was hard for me to walk one block when I had pain</t>
  </si>
  <si>
    <t>It was hard for me to stay standing when I had pain</t>
  </si>
  <si>
    <t>I felt angry when I had pain</t>
  </si>
  <si>
    <t>I had trouble doing schoolwork when I had pain</t>
  </si>
  <si>
    <t>It was hard to have fun when I had pain.</t>
  </si>
  <si>
    <t xml:space="preserve">How bad was your pain on average? </t>
  </si>
  <si>
    <t>Being tired made it hard for me to keep up with my schoolwork.</t>
  </si>
  <si>
    <t>Being tired made it hard for me to play or go outside with my friends as much as I'd like.</t>
  </si>
  <si>
    <t>I felt weak.</t>
  </si>
  <si>
    <t>I got tired easily.</t>
  </si>
  <si>
    <t>I had trouble finishing things because I was too tired.</t>
  </si>
  <si>
    <t>I had trouble starting things because I was too tired.</t>
  </si>
  <si>
    <t>I was so tired it was hard for me to pay attention.</t>
  </si>
  <si>
    <t>I was too tired to do sports or exercise.</t>
  </si>
  <si>
    <t>I was too tired to do things outside.</t>
  </si>
  <si>
    <t>I was too tired to enjoy the things I like to do.</t>
  </si>
  <si>
    <t xml:space="preserve">Client Number: </t>
  </si>
  <si>
    <t>Function and Mobility</t>
  </si>
  <si>
    <t>Relationships</t>
  </si>
  <si>
    <t>Function and Mobility Interpretation</t>
  </si>
  <si>
    <t>Anxiety Interpretation</t>
  </si>
  <si>
    <t>Depression Interpretation</t>
  </si>
  <si>
    <t>Relationships Interpretation</t>
  </si>
  <si>
    <t>Pain Interpretation</t>
  </si>
  <si>
    <t>Fatigue Interpretation</t>
  </si>
  <si>
    <t>test</t>
  </si>
  <si>
    <t>test2</t>
  </si>
  <si>
    <t>bromilow@me.com</t>
  </si>
  <si>
    <t>payten_durham@live.ca</t>
  </si>
  <si>
    <t>nikki_durham2@hotmail.come</t>
  </si>
  <si>
    <t>PCS Total</t>
  </si>
  <si>
    <t>Row Number</t>
  </si>
  <si>
    <t>Client ID</t>
  </si>
  <si>
    <t>Cognitive Function Abilities</t>
  </si>
  <si>
    <t>Anxiety 8a - Pediatric v2.0</t>
  </si>
  <si>
    <t>Pediatric v2.0 - Depressive Symptoms 8a</t>
  </si>
  <si>
    <t>Pain Interference 8a - Pediatric v2.0</t>
  </si>
  <si>
    <t>Peer Relationships 8a - Pediatric v2.0</t>
  </si>
  <si>
    <t>Pediatric v2.0 - Mobility 8a</t>
  </si>
  <si>
    <t>Fatigue 10a - Pediatric v2.0</t>
  </si>
  <si>
    <t>Raw Score</t>
  </si>
  <si>
    <t>Standard Error</t>
  </si>
  <si>
    <t>50.6*</t>
  </si>
  <si>
    <t>49.8*</t>
  </si>
  <si>
    <t>49.5*</t>
  </si>
  <si>
    <t>50.2*</t>
  </si>
  <si>
    <t>49.4*</t>
  </si>
  <si>
    <t>52*</t>
  </si>
  <si>
    <t>* Score of 50 = mean of General Population Reference Sample</t>
  </si>
  <si>
    <t>Anxiety 8a - Adult v1.0</t>
  </si>
  <si>
    <t>Depression 8a - Adult v1.0</t>
  </si>
  <si>
    <t>Pain Interference 8a - Adult v1.0</t>
  </si>
  <si>
    <t>Ability to Participate in Social Roles and Activities 8a - Adult v2.0</t>
  </si>
  <si>
    <t>Physical Function and Mobility 8b - Adult v2.0</t>
  </si>
  <si>
    <t>Fatigue 8a - Adult v1.0</t>
  </si>
  <si>
    <t>Sleep Disturbance 8a - Adult v1.0</t>
  </si>
  <si>
    <t>Cognitive Function 8a - Adult v2.0</t>
  </si>
  <si>
    <t>Cognitive Function Abilities Subset 8a - Adult v2.0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</si>
</sst>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 h:mm:ss"/>
    <numFmt numFmtId="165" formatCode="0.0"/>
    <numFmt numFmtId="166" formatCode="m/d"/>
    <numFmt numFmtId="167" formatCode="mm/dd/yyyy"/>
  </numFmts>
  <fonts count="17">
    <font>
      <sz val="10.0"/>
      <color rgb="FF000000"/>
      <name val="Arial"/>
    </font>
    <font/>
    <font>
      <sz val="11.0"/>
      <color rgb="FF000000"/>
      <name val="Inconsolata"/>
    </font>
    <font>
      <color rgb="FF000000"/>
      <name val="Arial"/>
    </font>
    <font>
      <name val="Arial"/>
    </font>
    <font>
      <b/>
      <color rgb="FF222222"/>
      <name val="Tahoma"/>
    </font>
    <font>
      <i/>
      <name val="Arial"/>
    </font>
    <font>
      <i/>
    </font>
    <font>
      <sz val="11.0"/>
      <color rgb="FF000000"/>
      <name val="Calibri"/>
    </font>
    <font>
      <color rgb="FF000000"/>
    </font>
    <font>
      <strike/>
    </font>
    <font>
      <strike/>
      <name val="Arial"/>
    </font>
    <font>
      <b/>
      <color rgb="FFFFFFFF"/>
    </font>
    <font>
      <color rgb="FFFFFFFF"/>
    </font>
    <font>
      <b/>
    </font>
    <font>
      <b/>
      <sz val="10.0"/>
      <color rgb="FFFFFFFF"/>
    </font>
    <font>
      <sz val="11.0"/>
    </font>
  </fonts>
  <fills count="3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89A7E"/>
        <bgColor rgb="FFF89A7E"/>
      </patternFill>
    </fill>
    <fill>
      <patternFill patternType="solid">
        <fgColor rgb="FF99EB88"/>
        <bgColor rgb="FF99EB88"/>
      </patternFill>
    </fill>
    <fill>
      <patternFill patternType="solid">
        <fgColor rgb="FFFDD78C"/>
        <bgColor rgb="FFFDD78C"/>
      </patternFill>
    </fill>
    <fill>
      <patternFill patternType="solid">
        <fgColor rgb="FF86EBA3"/>
        <bgColor rgb="FF86EBA3"/>
      </patternFill>
    </fill>
    <fill>
      <patternFill patternType="solid">
        <fgColor rgb="FF000000"/>
        <bgColor rgb="FF000000"/>
      </patternFill>
    </fill>
    <fill>
      <patternFill patternType="solid">
        <fgColor rgb="FFD6FFCE"/>
        <bgColor rgb="FFD6FFCE"/>
      </patternFill>
    </fill>
    <fill>
      <patternFill patternType="solid">
        <fgColor rgb="FFF1C232"/>
        <bgColor rgb="FFF1C232"/>
      </patternFill>
    </fill>
    <fill>
      <patternFill patternType="solid">
        <fgColor rgb="FF8E7CC3"/>
        <bgColor rgb="FF8E7CC3"/>
      </patternFill>
    </fill>
    <fill>
      <patternFill patternType="solid">
        <fgColor rgb="FFCC0000"/>
        <bgColor rgb="FFCC0000"/>
      </patternFill>
    </fill>
    <fill>
      <patternFill patternType="solid">
        <fgColor rgb="FF6AA84F"/>
        <bgColor rgb="FF6AA84F"/>
      </patternFill>
    </fill>
    <fill>
      <patternFill patternType="solid">
        <fgColor rgb="FF3D85C6"/>
        <bgColor rgb="FF3D85C6"/>
      </patternFill>
    </fill>
    <fill>
      <patternFill patternType="solid">
        <fgColor rgb="FF76A5AF"/>
        <bgColor rgb="FF76A5AF"/>
      </patternFill>
    </fill>
    <fill>
      <patternFill patternType="solid">
        <fgColor rgb="FFA64D79"/>
        <bgColor rgb="FFA64D79"/>
      </patternFill>
    </fill>
    <fill>
      <patternFill patternType="solid">
        <fgColor rgb="FF999999"/>
        <bgColor rgb="FF999999"/>
      </patternFill>
    </fill>
    <fill>
      <patternFill patternType="solid">
        <fgColor rgb="FF3C78D8"/>
        <bgColor rgb="FF3C78D8"/>
      </patternFill>
    </fill>
  </fills>
  <borders count="39">
    <border/>
    <border>
      <right style="thin">
        <color rgb="FF000000"/>
      </right>
    </border>
    <border>
      <right style="dotted">
        <color rgb="FF434343"/>
      </right>
    </border>
    <border>
      <bottom style="thick">
        <color rgb="FFFF0000"/>
      </bottom>
    </border>
    <border>
      <right style="thin">
        <color rgb="FF000000"/>
      </right>
      <bottom style="thick">
        <color rgb="FFFF0000"/>
      </bottom>
    </border>
    <border>
      <right style="dotted">
        <color rgb="FF434343"/>
      </right>
      <bottom style="thick">
        <color rgb="FFFF0000"/>
      </bottom>
    </border>
    <border>
      <top style="thick">
        <color rgb="FFFF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top style="thick">
        <color rgb="FFFF0000"/>
      </top>
    </border>
    <border>
      <right style="dotted">
        <color rgb="FF434343"/>
      </right>
      <bottom style="dotted">
        <color rgb="FF434343"/>
      </bottom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C800"/>
      </left>
      <right style="thick">
        <color rgb="FF00C800"/>
      </right>
      <top style="thick">
        <color rgb="FF00C800"/>
      </top>
      <bottom style="thin">
        <color rgb="FF00C8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ck">
        <color rgb="FF00C800"/>
      </left>
      <right style="thick">
        <color rgb="FF00C800"/>
      </right>
      <top style="thin">
        <color rgb="FF00C800"/>
      </top>
      <bottom style="thin">
        <color rgb="FF00C800"/>
      </bottom>
    </border>
    <border>
      <left style="medium">
        <color rgb="FF000000"/>
      </left>
    </border>
    <border>
      <right style="medium">
        <color rgb="FF000000"/>
      </right>
    </border>
    <border>
      <left style="thick">
        <color rgb="FF00C800"/>
      </left>
      <right style="thick">
        <color rgb="FF00C800"/>
      </right>
      <top style="thin">
        <color rgb="FF00C800"/>
      </top>
      <bottom style="thick">
        <color rgb="FF00C8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F1C232"/>
      </left>
      <right style="thin">
        <color rgb="FFF1C232"/>
      </right>
      <top style="thick">
        <color rgb="FFF1C232"/>
      </top>
      <bottom style="thin">
        <color rgb="FFF1C232"/>
      </bottom>
    </border>
    <border>
      <left style="thin">
        <color rgb="FFF1C232"/>
      </left>
      <right style="thin">
        <color rgb="FFF1C232"/>
      </right>
      <top style="thick">
        <color rgb="FFF1C232"/>
      </top>
      <bottom style="thin">
        <color rgb="FFF1C232"/>
      </bottom>
    </border>
    <border>
      <left style="thin">
        <color rgb="FFF1C232"/>
      </left>
      <right style="thin">
        <color rgb="FFF1C232"/>
      </right>
      <top style="thin">
        <color rgb="FFF1C232"/>
      </top>
      <bottom style="thick">
        <color rgb="FFF1C232"/>
      </bottom>
    </border>
    <border>
      <left style="thin">
        <color rgb="FFF1C232"/>
      </left>
      <right style="thick">
        <color rgb="FFF1C232"/>
      </right>
      <top style="thick">
        <color rgb="FFF1C232"/>
      </top>
      <bottom style="thin">
        <color rgb="FFF1C232"/>
      </bottom>
    </border>
    <border>
      <left style="thick">
        <color rgb="FFF1C232"/>
      </left>
      <right style="thin">
        <color rgb="FFF1C232"/>
      </right>
      <top style="thin">
        <color rgb="FFF1C232"/>
      </top>
      <bottom style="thin">
        <color rgb="FFF1C232"/>
      </bottom>
    </border>
    <border>
      <left style="thin">
        <color rgb="FFF1C232"/>
      </left>
      <right style="thin">
        <color rgb="FFF1C232"/>
      </right>
      <top style="thin">
        <color rgb="FFF1C232"/>
      </top>
      <bottom style="thin">
        <color rgb="FFF1C232"/>
      </bottom>
    </border>
    <border>
      <left style="thin">
        <color rgb="FFF1C232"/>
      </left>
      <right style="thick">
        <color rgb="FFF1C232"/>
      </right>
      <top style="thin">
        <color rgb="FFF1C232"/>
      </top>
      <bottom style="thin">
        <color rgb="FFF1C232"/>
      </bottom>
    </border>
    <border>
      <left style="thick">
        <color rgb="FFF1C232"/>
      </left>
      <right style="thin">
        <color rgb="FFF1C232"/>
      </right>
      <top style="thin">
        <color rgb="FFF1C232"/>
      </top>
      <bottom style="thick">
        <color rgb="FFF1C232"/>
      </bottom>
    </border>
    <border>
      <left style="thin">
        <color rgb="FFF1C232"/>
      </left>
      <right style="thick">
        <color rgb="FFF1C232"/>
      </right>
      <top style="thin">
        <color rgb="FFF1C232"/>
      </top>
      <bottom style="thick">
        <color rgb="FFF1C232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3" fontId="1" numFmtId="0" xfId="0" applyFill="1" applyFont="1"/>
    <xf borderId="0" fillId="4" fontId="1" numFmtId="0" xfId="0" applyFill="1" applyFont="1"/>
    <xf borderId="0" fillId="5" fontId="1" numFmtId="0" xfId="0" applyFill="1" applyFont="1"/>
    <xf borderId="0" fillId="5" fontId="1" numFmtId="0" xfId="0" applyAlignment="1" applyFont="1">
      <alignment readingOrder="0"/>
    </xf>
    <xf borderId="0" fillId="6" fontId="1" numFmtId="0" xfId="0" applyFill="1" applyFont="1"/>
    <xf borderId="0" fillId="7" fontId="1" numFmtId="0" xfId="0" applyFill="1" applyFont="1"/>
    <xf borderId="0" fillId="8" fontId="1" numFmtId="0" xfId="0" applyAlignment="1" applyFill="1" applyFont="1">
      <alignment readingOrder="0"/>
    </xf>
    <xf borderId="0" fillId="8" fontId="1" numFmtId="0" xfId="0" applyFont="1"/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1" fillId="10" fontId="1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6" fontId="1" numFmtId="0" xfId="0" applyAlignment="1" applyFont="1">
      <alignment readingOrder="0"/>
    </xf>
    <xf borderId="0" fillId="7" fontId="1" numFmtId="0" xfId="0" applyAlignment="1" applyFont="1">
      <alignment readingOrder="0"/>
    </xf>
    <xf borderId="2" fillId="0" fontId="1" numFmtId="0" xfId="0" applyAlignment="1" applyBorder="1" applyFont="1">
      <alignment readingOrder="0"/>
    </xf>
    <xf borderId="0" fillId="0" fontId="1" numFmtId="164" xfId="0" applyAlignment="1" applyFont="1" applyNumberForma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Border="1" applyFont="1"/>
    <xf borderId="0" fillId="11" fontId="2" numFmtId="165" xfId="0" applyFill="1" applyFont="1" applyNumberFormat="1"/>
    <xf borderId="0" fillId="11" fontId="2" numFmtId="0" xfId="0" applyFont="1"/>
    <xf borderId="0" fillId="0" fontId="1" numFmtId="164" xfId="0" applyFont="1" applyNumberFormat="1"/>
    <xf borderId="0" fillId="0" fontId="1" numFmtId="0" xfId="0" applyFont="1"/>
    <xf borderId="1" fillId="0" fontId="1" numFmtId="0" xfId="0" applyBorder="1" applyFont="1"/>
    <xf borderId="3" fillId="0" fontId="1" numFmtId="164" xfId="0" applyAlignment="1" applyBorder="1" applyFont="1" applyNumberFormat="1">
      <alignment readingOrder="0"/>
    </xf>
    <xf borderId="3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3" fillId="0" fontId="1" numFmtId="0" xfId="0" applyBorder="1" applyFont="1"/>
    <xf borderId="3" fillId="0" fontId="1" numFmtId="0" xfId="0" applyBorder="1" applyFont="1"/>
    <xf borderId="5" fillId="0" fontId="1" numFmtId="0" xfId="0" applyBorder="1" applyFont="1"/>
    <xf borderId="0" fillId="0" fontId="1" numFmtId="165" xfId="0" applyFont="1" applyNumberFormat="1"/>
    <xf borderId="3" fillId="0" fontId="1" numFmtId="165" xfId="0" applyBorder="1" applyFont="1" applyNumberFormat="1"/>
    <xf borderId="1" fillId="0" fontId="1" numFmtId="0" xfId="0" applyAlignment="1" applyBorder="1" applyFont="1">
      <alignment readingOrder="0"/>
    </xf>
    <xf borderId="0" fillId="0" fontId="3" numFmtId="165" xfId="0" applyAlignment="1" applyFont="1" applyNumberFormat="1">
      <alignment horizontal="right" vertical="bottom"/>
    </xf>
    <xf borderId="6" fillId="0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  <xf borderId="0" fillId="8" fontId="4" numFmtId="0" xfId="0" applyAlignment="1" applyFont="1">
      <alignment vertical="bottom"/>
    </xf>
    <xf borderId="0" fillId="12" fontId="4" numFmtId="0" xfId="0" applyAlignment="1" applyFill="1" applyFont="1">
      <alignment vertical="bottom"/>
    </xf>
    <xf borderId="0" fillId="3" fontId="4" numFmtId="0" xfId="0" applyAlignment="1" applyFont="1">
      <alignment vertical="bottom"/>
    </xf>
    <xf borderId="0" fillId="7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13" fontId="1" numFmtId="0" xfId="0" applyAlignment="1" applyFill="1" applyFont="1">
      <alignment readingOrder="0"/>
    </xf>
    <xf borderId="0" fillId="13" fontId="1" numFmtId="164" xfId="0" applyAlignment="1" applyFont="1" applyNumberFormat="1">
      <alignment readingOrder="0"/>
    </xf>
    <xf borderId="7" fillId="7" fontId="1" numFmtId="0" xfId="0" applyAlignment="1" applyBorder="1" applyFont="1">
      <alignment readingOrder="0"/>
    </xf>
    <xf borderId="7" fillId="7" fontId="1" numFmtId="164" xfId="0" applyAlignment="1" applyBorder="1" applyFont="1" applyNumberFormat="1">
      <alignment readingOrder="0"/>
    </xf>
    <xf borderId="8" fillId="7" fontId="1" numFmtId="0" xfId="0" applyAlignment="1" applyBorder="1" applyFont="1">
      <alignment readingOrder="0"/>
    </xf>
    <xf borderId="7" fillId="7" fontId="4" numFmtId="0" xfId="0" applyAlignment="1" applyBorder="1" applyFont="1">
      <alignment horizontal="right" vertical="bottom"/>
    </xf>
    <xf borderId="7" fillId="7" fontId="4" numFmtId="0" xfId="0" applyAlignment="1" applyBorder="1" applyFont="1">
      <alignment vertical="bottom"/>
    </xf>
    <xf borderId="7" fillId="7" fontId="1" numFmtId="0" xfId="0" applyBorder="1" applyFont="1"/>
    <xf borderId="0" fillId="7" fontId="1" numFmtId="164" xfId="0" applyAlignment="1" applyFont="1" applyNumberFormat="1">
      <alignment readingOrder="0"/>
    </xf>
    <xf borderId="1" fillId="7" fontId="1" numFmtId="0" xfId="0" applyAlignment="1" applyBorder="1" applyFont="1">
      <alignment readingOrder="0"/>
    </xf>
    <xf borderId="0" fillId="7" fontId="4" numFmtId="0" xfId="0" applyAlignment="1" applyFont="1">
      <alignment horizontal="right" vertical="bottom"/>
    </xf>
    <xf borderId="7" fillId="0" fontId="1" numFmtId="0" xfId="0" applyAlignment="1" applyBorder="1" applyFont="1">
      <alignment readingOrder="0"/>
    </xf>
    <xf borderId="7" fillId="0" fontId="1" numFmtId="164" xfId="0" applyAlignment="1" applyBorder="1" applyFont="1" applyNumberFormat="1">
      <alignment readingOrder="0"/>
    </xf>
    <xf borderId="7" fillId="0" fontId="1" numFmtId="0" xfId="0" applyBorder="1" applyFont="1"/>
    <xf borderId="1" fillId="13" fontId="1" numFmtId="0" xfId="0" applyAlignment="1" applyBorder="1" applyFont="1">
      <alignment readingOrder="0"/>
    </xf>
    <xf borderId="0" fillId="13" fontId="4" numFmtId="0" xfId="0" applyAlignment="1" applyFont="1">
      <alignment horizontal="right" vertical="bottom"/>
    </xf>
    <xf borderId="0" fillId="13" fontId="4" numFmtId="0" xfId="0" applyAlignment="1" applyFont="1">
      <alignment vertical="bottom"/>
    </xf>
    <xf borderId="0" fillId="13" fontId="1" numFmtId="0" xfId="0" applyFont="1"/>
    <xf borderId="9" fillId="0" fontId="4" numFmtId="0" xfId="0" applyAlignment="1" applyBorder="1" applyFont="1">
      <alignment horizontal="right" vertical="bottom"/>
    </xf>
    <xf borderId="0" fillId="0" fontId="5" numFmtId="0" xfId="0" applyAlignment="1" applyFont="1">
      <alignment readingOrder="0"/>
    </xf>
    <xf borderId="9" fillId="0" fontId="6" numFmtId="0" xfId="0" applyAlignment="1" applyBorder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Font="1"/>
    <xf borderId="0" fillId="0" fontId="1" numFmtId="166" xfId="0" applyAlignment="1" applyFont="1" applyNumberFormat="1">
      <alignment readingOrder="0"/>
    </xf>
    <xf borderId="0" fillId="14" fontId="1" numFmtId="0" xfId="0" applyAlignment="1" applyFill="1" applyFont="1">
      <alignment readingOrder="0"/>
    </xf>
    <xf borderId="0" fillId="0" fontId="8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readingOrder="0"/>
    </xf>
    <xf borderId="0" fillId="0" fontId="9" numFmtId="0" xfId="0" applyFont="1"/>
    <xf borderId="0" fillId="0" fontId="9" numFmtId="164" xfId="0" applyAlignment="1" applyFont="1" applyNumberFormat="1">
      <alignment readingOrder="0"/>
    </xf>
    <xf borderId="0" fillId="0" fontId="9" numFmtId="0" xfId="0" applyAlignment="1" applyFont="1">
      <alignment readingOrder="0"/>
    </xf>
    <xf borderId="9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7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6" fillId="0" fontId="9" numFmtId="0" xfId="0" applyBorder="1" applyFont="1"/>
    <xf borderId="6" fillId="0" fontId="9" numFmtId="164" xfId="0" applyAlignment="1" applyBorder="1" applyFont="1" applyNumberFormat="1">
      <alignment readingOrder="0"/>
    </xf>
    <xf borderId="6" fillId="0" fontId="9" numFmtId="0" xfId="0" applyAlignment="1" applyBorder="1" applyFont="1">
      <alignment readingOrder="0"/>
    </xf>
    <xf borderId="10" fillId="0" fontId="3" numFmtId="0" xfId="0" applyAlignment="1" applyBorder="1" applyFont="1">
      <alignment horizontal="right" vertical="bottom"/>
    </xf>
    <xf borderId="6" fillId="0" fontId="3" numFmtId="0" xfId="0" applyAlignment="1" applyBorder="1" applyFont="1">
      <alignment horizontal="right" vertical="bottom"/>
    </xf>
    <xf borderId="6" fillId="0" fontId="3" numFmtId="165" xfId="0" applyAlignment="1" applyBorder="1" applyFont="1" applyNumberFormat="1">
      <alignment horizontal="right" vertical="bottom"/>
    </xf>
    <xf borderId="6" fillId="7" fontId="3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  <xf borderId="0" fillId="0" fontId="3" numFmtId="0" xfId="0" applyAlignment="1" applyFont="1">
      <alignment horizontal="right" readingOrder="0" vertical="bottom"/>
    </xf>
    <xf borderId="1" fillId="0" fontId="9" numFmtId="0" xfId="0" applyBorder="1" applyFont="1"/>
    <xf borderId="11" fillId="0" fontId="1" numFmtId="0" xfId="0" applyBorder="1" applyFont="1"/>
    <xf borderId="1" fillId="11" fontId="5" numFmtId="0" xfId="0" applyAlignment="1" applyBorder="1" applyFont="1">
      <alignment readingOrder="0"/>
    </xf>
    <xf borderId="0" fillId="0" fontId="10" numFmtId="0" xfId="0" applyFont="1"/>
    <xf borderId="0" fillId="0" fontId="10" numFmtId="164" xfId="0" applyAlignment="1" applyFont="1" applyNumberFormat="1">
      <alignment readingOrder="0"/>
    </xf>
    <xf borderId="0" fillId="0" fontId="10" numFmtId="0" xfId="0" applyAlignment="1" applyFont="1">
      <alignment readingOrder="0"/>
    </xf>
    <xf borderId="1" fillId="0" fontId="10" numFmtId="0" xfId="0" applyAlignment="1" applyBorder="1" applyFont="1">
      <alignment readingOrder="0"/>
    </xf>
    <xf borderId="0" fillId="0" fontId="11" numFmtId="0" xfId="0" applyAlignment="1" applyFont="1">
      <alignment horizontal="right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1" fillId="0" fontId="1" numFmtId="0" xfId="0" applyAlignment="1" applyBorder="1" applyFont="1">
      <alignment readingOrder="0" shrinkToFit="0" wrapText="1"/>
    </xf>
    <xf borderId="9" fillId="0" fontId="1" numFmtId="0" xfId="0" applyBorder="1" applyFont="1"/>
    <xf borderId="0" fillId="11" fontId="5" numFmtId="0" xfId="0" applyAlignment="1" applyFont="1">
      <alignment readingOrder="0"/>
    </xf>
    <xf borderId="9" fillId="0" fontId="10" numFmtId="0" xfId="0" applyBorder="1" applyFont="1"/>
    <xf borderId="0" fillId="0" fontId="1" numFmtId="167" xfId="0" applyAlignment="1" applyFont="1" applyNumberFormat="1">
      <alignment readingOrder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0"/>
    </xf>
    <xf borderId="1" fillId="0" fontId="1" numFmtId="0" xfId="0" applyAlignment="1" applyBorder="1" applyFont="1">
      <alignment shrinkToFit="0" wrapText="0"/>
    </xf>
    <xf borderId="0" fillId="15" fontId="4" numFmtId="0" xfId="0" applyAlignment="1" applyFill="1" applyFont="1">
      <alignment horizontal="right" vertical="bottom"/>
    </xf>
    <xf borderId="12" fillId="16" fontId="4" numFmtId="0" xfId="0" applyAlignment="1" applyBorder="1" applyFill="1" applyFont="1">
      <alignment shrinkToFit="0" vertical="bottom" wrapText="0"/>
    </xf>
    <xf borderId="0" fillId="17" fontId="4" numFmtId="0" xfId="0" applyAlignment="1" applyFill="1" applyFont="1">
      <alignment horizontal="right" vertical="bottom"/>
    </xf>
    <xf borderId="0" fillId="18" fontId="4" numFmtId="0" xfId="0" applyAlignment="1" applyFill="1" applyFont="1">
      <alignment horizontal="right" vertical="bottom"/>
    </xf>
    <xf borderId="12" fillId="7" fontId="4" numFmtId="0" xfId="0" applyAlignment="1" applyBorder="1" applyFont="1">
      <alignment shrinkToFit="0" vertical="bottom" wrapText="0"/>
    </xf>
    <xf borderId="12" fillId="0" fontId="4" numFmtId="0" xfId="0" applyAlignment="1" applyBorder="1" applyFont="1">
      <alignment shrinkToFit="0" vertical="bottom" wrapText="0"/>
    </xf>
    <xf borderId="0" fillId="10" fontId="1" numFmtId="0" xfId="0" applyFont="1"/>
    <xf borderId="0" fillId="3" fontId="9" numFmtId="0" xfId="0" applyAlignment="1" applyFont="1">
      <alignment readingOrder="0"/>
    </xf>
    <xf borderId="0" fillId="10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8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9" numFmtId="0" xfId="0" applyFont="1"/>
    <xf borderId="3" fillId="0" fontId="9" numFmtId="164" xfId="0" applyAlignment="1" applyBorder="1" applyFont="1" applyNumberFormat="1">
      <alignment readingOrder="0"/>
    </xf>
    <xf borderId="3" fillId="0" fontId="9" numFmtId="0" xfId="0" applyAlignment="1" applyBorder="1" applyFont="1">
      <alignment readingOrder="0"/>
    </xf>
    <xf borderId="3" fillId="0" fontId="9" numFmtId="0" xfId="0" applyAlignment="1" applyBorder="1" applyFont="1">
      <alignment readingOrder="0"/>
    </xf>
    <xf borderId="3" fillId="0" fontId="9" numFmtId="0" xfId="0" applyBorder="1" applyFont="1"/>
    <xf borderId="0" fillId="11" fontId="2" numFmtId="165" xfId="0" applyAlignment="1" applyFont="1" applyNumberFormat="1">
      <alignment horizontal="left"/>
    </xf>
    <xf borderId="0" fillId="11" fontId="2" numFmtId="0" xfId="0" applyAlignment="1" applyFont="1">
      <alignment horizontal="left"/>
    </xf>
    <xf borderId="13" fillId="19" fontId="12" numFmtId="0" xfId="0" applyAlignment="1" applyBorder="1" applyFill="1" applyFont="1">
      <alignment readingOrder="0" vertical="center"/>
    </xf>
    <xf borderId="0" fillId="0" fontId="13" numFmtId="0" xfId="0" applyAlignment="1" applyFont="1">
      <alignment vertical="center"/>
    </xf>
    <xf borderId="14" fillId="0" fontId="1" numFmtId="0" xfId="0" applyBorder="1" applyFont="1"/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0" fillId="0" fontId="14" numFmtId="0" xfId="0" applyAlignment="1" applyFont="1">
      <alignment readingOrder="0" shrinkToFit="0" wrapText="1"/>
    </xf>
    <xf borderId="0" fillId="0" fontId="14" numFmtId="0" xfId="0" applyAlignment="1" applyFont="1">
      <alignment readingOrder="0" shrinkToFit="0" wrapText="1"/>
    </xf>
    <xf borderId="16" fillId="20" fontId="1" numFmtId="0" xfId="0" applyAlignment="1" applyBorder="1" applyFill="1" applyFont="1">
      <alignment readingOrder="0"/>
    </xf>
    <xf borderId="17" fillId="0" fontId="1" numFmtId="0" xfId="0" applyAlignment="1" applyBorder="1" applyFont="1">
      <alignment readingOrder="0"/>
    </xf>
    <xf borderId="18" fillId="0" fontId="1" numFmtId="0" xfId="0" applyAlignment="1" applyBorder="1" applyFont="1">
      <alignment readingOrder="0"/>
    </xf>
    <xf borderId="19" fillId="0" fontId="1" numFmtId="0" xfId="0" applyAlignment="1" applyBorder="1" applyFont="1">
      <alignment readingOrder="0"/>
    </xf>
    <xf borderId="20" fillId="20" fontId="1" numFmtId="0" xfId="0" applyAlignment="1" applyBorder="1" applyFont="1">
      <alignment readingOrder="0"/>
    </xf>
    <xf borderId="21" fillId="0" fontId="1" numFmtId="0" xfId="0" applyAlignment="1" applyBorder="1" applyFont="1">
      <alignment readingOrder="0"/>
    </xf>
    <xf borderId="22" fillId="0" fontId="1" numFmtId="0" xfId="0" applyAlignment="1" applyBorder="1" applyFont="1">
      <alignment readingOrder="0"/>
    </xf>
    <xf borderId="20" fillId="20" fontId="1" numFmtId="0" xfId="0" applyBorder="1" applyFont="1"/>
    <xf borderId="23" fillId="20" fontId="1" numFmtId="0" xfId="0" applyBorder="1" applyFont="1"/>
    <xf borderId="24" fillId="0" fontId="1" numFmtId="0" xfId="0" applyAlignment="1" applyBorder="1" applyFont="1">
      <alignment readingOrder="0"/>
    </xf>
    <xf borderId="25" fillId="0" fontId="1" numFmtId="0" xfId="0" applyAlignment="1" applyBorder="1" applyFont="1">
      <alignment readingOrder="0"/>
    </xf>
    <xf borderId="26" fillId="0" fontId="1" numFmtId="0" xfId="0" applyAlignment="1" applyBorder="1" applyFont="1">
      <alignment readingOrder="0"/>
    </xf>
    <xf borderId="0" fillId="0" fontId="14" numFmtId="0" xfId="0" applyAlignment="1" applyFont="1">
      <alignment readingOrder="0"/>
    </xf>
    <xf borderId="0" fillId="0" fontId="14" numFmtId="0" xfId="0" applyAlignment="1" applyFont="1">
      <alignment horizontal="center" readingOrder="0" vertical="center"/>
    </xf>
    <xf borderId="27" fillId="3" fontId="1" numFmtId="165" xfId="0" applyBorder="1" applyFont="1" applyNumberFormat="1"/>
    <xf borderId="28" fillId="3" fontId="1" numFmtId="165" xfId="0" applyBorder="1" applyFont="1" applyNumberFormat="1"/>
    <xf borderId="29" fillId="3" fontId="1" numFmtId="165" xfId="0" applyBorder="1" applyFont="1" applyNumberFormat="1"/>
    <xf borderId="30" fillId="3" fontId="1" numFmtId="0" xfId="0" applyBorder="1" applyFont="1"/>
    <xf borderId="31" fillId="3" fontId="1" numFmtId="0" xfId="0" applyBorder="1" applyFont="1"/>
    <xf borderId="32" fillId="3" fontId="1" numFmtId="0" xfId="0" applyBorder="1" applyFont="1"/>
    <xf borderId="29" fillId="3" fontId="1" numFmtId="0" xfId="0" applyBorder="1" applyFont="1"/>
    <xf borderId="33" fillId="3" fontId="1" numFmtId="0" xfId="0" applyBorder="1" applyFont="1"/>
    <xf borderId="34" fillId="3" fontId="1" numFmtId="0" xfId="0" applyBorder="1" applyFont="1"/>
    <xf borderId="35" fillId="3" fontId="1" numFmtId="0" xfId="0" applyBorder="1" applyFont="1"/>
    <xf borderId="0" fillId="19" fontId="15" numFmtId="0" xfId="0" applyAlignment="1" applyFont="1">
      <alignment readingOrder="0" shrinkToFit="0" vertical="center" wrapText="1"/>
    </xf>
    <xf borderId="0" fillId="0" fontId="15" numFmtId="0" xfId="0" applyAlignment="1" applyFont="1">
      <alignment shrinkToFit="0" vertical="center" wrapText="1"/>
    </xf>
    <xf borderId="0" fillId="21" fontId="13" numFmtId="0" xfId="0" applyAlignment="1" applyFill="1" applyFont="1">
      <alignment readingOrder="0"/>
    </xf>
    <xf borderId="0" fillId="22" fontId="13" numFmtId="0" xfId="0" applyAlignment="1" applyFill="1" applyFont="1">
      <alignment readingOrder="0"/>
    </xf>
    <xf borderId="0" fillId="23" fontId="13" numFmtId="0" xfId="0" applyAlignment="1" applyFill="1" applyFont="1">
      <alignment readingOrder="0"/>
    </xf>
    <xf borderId="0" fillId="24" fontId="13" numFmtId="0" xfId="0" applyAlignment="1" applyFill="1" applyFont="1">
      <alignment readingOrder="0"/>
    </xf>
    <xf borderId="0" fillId="25" fontId="13" numFmtId="0" xfId="0" applyAlignment="1" applyFill="1" applyFont="1">
      <alignment readingOrder="0"/>
    </xf>
    <xf borderId="0" fillId="26" fontId="13" numFmtId="0" xfId="0" applyAlignment="1" applyFill="1" applyFont="1">
      <alignment readingOrder="0"/>
    </xf>
    <xf borderId="0" fillId="3" fontId="1" numFmtId="165" xfId="0" applyAlignment="1" applyFont="1" applyNumberFormat="1">
      <alignment readingOrder="0"/>
    </xf>
    <xf borderId="0" fillId="4" fontId="1" numFmtId="165" xfId="0" applyAlignment="1" applyFont="1" applyNumberFormat="1">
      <alignment readingOrder="0"/>
    </xf>
    <xf borderId="0" fillId="8" fontId="1" numFmtId="165" xfId="0" applyAlignment="1" applyFont="1" applyNumberFormat="1">
      <alignment readingOrder="0"/>
    </xf>
    <xf borderId="0" fillId="7" fontId="1" numFmtId="0" xfId="0" applyAlignment="1" applyFont="1">
      <alignment readingOrder="0"/>
    </xf>
    <xf borderId="0" fillId="7" fontId="1" numFmtId="165" xfId="0" applyAlignment="1" applyFont="1" applyNumberFormat="1">
      <alignment readingOrder="0"/>
    </xf>
    <xf borderId="0" fillId="2" fontId="1" numFmtId="0" xfId="0" applyAlignment="1" applyFont="1">
      <alignment readingOrder="0"/>
    </xf>
    <xf borderId="0" fillId="2" fontId="1" numFmtId="165" xfId="0" applyAlignment="1" applyFont="1" applyNumberFormat="1">
      <alignment readingOrder="0"/>
    </xf>
    <xf borderId="36" fillId="4" fontId="14" numFmtId="0" xfId="0" applyAlignment="1" applyBorder="1" applyFont="1">
      <alignment readingOrder="0"/>
    </xf>
    <xf borderId="37" fillId="4" fontId="14" numFmtId="165" xfId="0" applyAlignment="1" applyBorder="1" applyFont="1" applyNumberFormat="1">
      <alignment horizontal="right" readingOrder="0"/>
    </xf>
    <xf borderId="38" fillId="4" fontId="14" numFmtId="165" xfId="0" applyAlignment="1" applyBorder="1" applyFont="1" applyNumberFormat="1">
      <alignment readingOrder="0"/>
    </xf>
    <xf borderId="36" fillId="3" fontId="14" numFmtId="0" xfId="0" applyAlignment="1" applyBorder="1" applyFont="1">
      <alignment readingOrder="0"/>
    </xf>
    <xf borderId="37" fillId="3" fontId="14" numFmtId="165" xfId="0" applyAlignment="1" applyBorder="1" applyFont="1" applyNumberFormat="1">
      <alignment horizontal="right" readingOrder="0"/>
    </xf>
    <xf borderId="38" fillId="3" fontId="14" numFmtId="165" xfId="0" applyAlignment="1" applyBorder="1" applyFont="1" applyNumberFormat="1">
      <alignment readingOrder="0"/>
    </xf>
    <xf borderId="36" fillId="8" fontId="14" numFmtId="0" xfId="0" applyAlignment="1" applyBorder="1" applyFont="1">
      <alignment readingOrder="0"/>
    </xf>
    <xf borderId="37" fillId="8" fontId="14" numFmtId="165" xfId="0" applyAlignment="1" applyBorder="1" applyFont="1" applyNumberFormat="1">
      <alignment horizontal="right" readingOrder="0"/>
    </xf>
    <xf borderId="38" fillId="8" fontId="14" numFmtId="165" xfId="0" applyAlignment="1" applyBorder="1" applyFont="1" applyNumberFormat="1">
      <alignment readingOrder="0"/>
    </xf>
    <xf borderId="36" fillId="5" fontId="14" numFmtId="0" xfId="0" applyAlignment="1" applyBorder="1" applyFont="1">
      <alignment readingOrder="0"/>
    </xf>
    <xf borderId="37" fillId="5" fontId="14" numFmtId="0" xfId="0" applyAlignment="1" applyBorder="1" applyFont="1">
      <alignment horizontal="right" readingOrder="0"/>
    </xf>
    <xf borderId="38" fillId="5" fontId="14" numFmtId="0" xfId="0" applyAlignment="1" applyBorder="1" applyFont="1">
      <alignment readingOrder="0"/>
    </xf>
    <xf borderId="36" fillId="7" fontId="14" numFmtId="0" xfId="0" applyAlignment="1" applyBorder="1" applyFont="1">
      <alignment readingOrder="0"/>
    </xf>
    <xf borderId="37" fillId="7" fontId="14" numFmtId="165" xfId="0" applyAlignment="1" applyBorder="1" applyFont="1" applyNumberFormat="1">
      <alignment horizontal="right" readingOrder="0"/>
    </xf>
    <xf borderId="38" fillId="7" fontId="14" numFmtId="165" xfId="0" applyAlignment="1" applyBorder="1" applyFont="1" applyNumberFormat="1">
      <alignment readingOrder="0"/>
    </xf>
    <xf borderId="36" fillId="2" fontId="14" numFmtId="0" xfId="0" applyAlignment="1" applyBorder="1" applyFont="1">
      <alignment readingOrder="0"/>
    </xf>
    <xf borderId="37" fillId="2" fontId="14" numFmtId="165" xfId="0" applyAlignment="1" applyBorder="1" applyFont="1" applyNumberFormat="1">
      <alignment horizontal="right" readingOrder="0"/>
    </xf>
    <xf borderId="38" fillId="2" fontId="14" numFmtId="165" xfId="0" applyAlignment="1" applyBorder="1" applyFont="1" applyNumberFormat="1">
      <alignment readingOrder="0"/>
    </xf>
    <xf borderId="0" fillId="19" fontId="15" numFmtId="1" xfId="0" applyAlignment="1" applyFont="1" applyNumberFormat="1">
      <alignment readingOrder="0" shrinkToFit="0" vertical="center" wrapText="1"/>
    </xf>
    <xf borderId="0" fillId="27" fontId="13" numFmtId="0" xfId="0" applyAlignment="1" applyFill="1" applyFont="1">
      <alignment readingOrder="0"/>
    </xf>
    <xf borderId="0" fillId="28" fontId="13" numFmtId="1" xfId="0" applyAlignment="1" applyFill="1" applyFont="1" applyNumberFormat="1">
      <alignment readingOrder="0"/>
    </xf>
    <xf borderId="0" fillId="28" fontId="13" numFmtId="0" xfId="0" applyAlignment="1" applyFont="1">
      <alignment readingOrder="0"/>
    </xf>
    <xf borderId="0" fillId="29" fontId="13" numFmtId="1" xfId="0" applyAlignment="1" applyFill="1" applyFont="1" applyNumberFormat="1">
      <alignment readingOrder="0"/>
    </xf>
    <xf borderId="0" fillId="29" fontId="13" numFmtId="0" xfId="0" applyAlignment="1" applyFont="1">
      <alignment readingOrder="0"/>
    </xf>
    <xf borderId="0" fillId="5" fontId="1" numFmtId="165" xfId="0" applyAlignment="1" applyFont="1" applyNumberFormat="1">
      <alignment readingOrder="0"/>
    </xf>
    <xf borderId="0" fillId="6" fontId="1" numFmtId="165" xfId="0" applyAlignment="1" applyFont="1" applyNumberFormat="1">
      <alignment readingOrder="0"/>
    </xf>
    <xf borderId="0" fillId="9" fontId="1" numFmtId="1" xfId="0" applyAlignment="1" applyFont="1" applyNumberFormat="1">
      <alignment readingOrder="0"/>
    </xf>
    <xf borderId="0" fillId="9" fontId="1" numFmtId="165" xfId="0" applyAlignment="1" applyFont="1" applyNumberFormat="1">
      <alignment readingOrder="0"/>
    </xf>
    <xf borderId="0" fillId="10" fontId="1" numFmtId="1" xfId="0" applyAlignment="1" applyFont="1" applyNumberFormat="1">
      <alignment readingOrder="0"/>
    </xf>
    <xf borderId="0" fillId="10" fontId="1" numFmtId="165" xfId="0" applyAlignment="1" applyFont="1" applyNumberFormat="1">
      <alignment readingOrder="0"/>
    </xf>
    <xf borderId="0" fillId="10" fontId="1" numFmtId="1" xfId="0" applyFont="1" applyNumberFormat="1"/>
    <xf borderId="36" fillId="5" fontId="14" numFmtId="0" xfId="0" applyAlignment="1" applyBorder="1" applyFont="1">
      <alignment horizontal="right" readingOrder="0"/>
    </xf>
    <xf borderId="37" fillId="5" fontId="14" numFmtId="165" xfId="0" applyAlignment="1" applyBorder="1" applyFont="1" applyNumberFormat="1">
      <alignment horizontal="right" readingOrder="0"/>
    </xf>
    <xf borderId="38" fillId="5" fontId="14" numFmtId="165" xfId="0" applyAlignment="1" applyBorder="1" applyFont="1" applyNumberFormat="1">
      <alignment horizontal="right" readingOrder="0"/>
    </xf>
    <xf borderId="36" fillId="6" fontId="14" numFmtId="0" xfId="0" applyAlignment="1" applyBorder="1" applyFont="1">
      <alignment readingOrder="0"/>
    </xf>
    <xf borderId="37" fillId="6" fontId="14" numFmtId="165" xfId="0" applyAlignment="1" applyBorder="1" applyFont="1" applyNumberFormat="1">
      <alignment horizontal="right" readingOrder="0"/>
    </xf>
    <xf borderId="38" fillId="6" fontId="14" numFmtId="165" xfId="0" applyAlignment="1" applyBorder="1" applyFont="1" applyNumberFormat="1">
      <alignment readingOrder="0"/>
    </xf>
    <xf borderId="0" fillId="8" fontId="16" numFmtId="165" xfId="0" applyAlignment="1" applyFont="1" applyNumberFormat="1">
      <alignment readingOrder="0"/>
    </xf>
    <xf borderId="36" fillId="10" fontId="14" numFmtId="1" xfId="0" applyBorder="1" applyFont="1" applyNumberFormat="1"/>
    <xf borderId="37" fillId="10" fontId="14" numFmtId="165" xfId="0" applyAlignment="1" applyBorder="1" applyFont="1" applyNumberFormat="1">
      <alignment readingOrder="0"/>
    </xf>
    <xf borderId="38" fillId="10" fontId="14" numFmtId="165" xfId="0" applyAlignment="1" applyBorder="1" applyFont="1" applyNumberFormat="1">
      <alignment readingOrder="0"/>
    </xf>
    <xf borderId="36" fillId="9" fontId="14" numFmtId="1" xfId="0" applyAlignment="1" applyBorder="1" applyFont="1" applyNumberFormat="1">
      <alignment readingOrder="0"/>
    </xf>
    <xf borderId="37" fillId="9" fontId="14" numFmtId="165" xfId="0" applyAlignment="1" applyBorder="1" applyFont="1" applyNumberFormat="1">
      <alignment readingOrder="0"/>
    </xf>
    <xf borderId="38" fillId="9" fontId="14" numFmtId="165" xfId="0" applyAlignment="1" applyBorder="1" applyFont="1" applyNumberFormat="1">
      <alignment readingOrder="0"/>
    </xf>
    <xf borderId="0" fillId="0" fontId="1" numFmtId="1" xfId="0" applyFont="1" applyNumberFormat="1"/>
  </cellXfs>
  <cellStyles count="1">
    <cellStyle xfId="0" name="Normal" builtinId="0"/>
  </cellStyles>
  <dxfs count="11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99EB88"/>
          <bgColor rgb="FF99EB88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A2C4C9"/>
          <bgColor rgb="FFA2C4C9"/>
        </patternFill>
      </fill>
      <border/>
    </dxf>
  </dxf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customXml" Target="../customXml/item1.xml"/><Relationship Id="rId2" Type="http://schemas.openxmlformats.org/officeDocument/2006/relationships/sharedStrings" Target="sharedStrings.xml"/><Relationship Id="rId1" Type="http://schemas.openxmlformats.org/officeDocument/2006/relationships/styles" Target="styles.xml"/><Relationship Id="rId11" Type="http://schemas.openxmlformats.org/officeDocument/2006/relationships/worksheet" Target="worksheets/sheet9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75"/>
  <cols>
    <col customWidth="1" hidden="1" min="1" max="2" width="9.57"/>
    <col customWidth="1" min="3" max="3" width="9.57"/>
    <col customWidth="1" min="4" max="4" width="16.43"/>
    <col customWidth="1" min="5" max="5" width="8.43"/>
    <col customWidth="1" min="6" max="38" width="5.29"/>
    <col customWidth="1" min="39" max="39" width="5.43"/>
    <col customWidth="1" min="40" max="77" width="5.29"/>
    <col customWidth="1" min="78" max="78" width="5.57"/>
    <col customWidth="1" min="79" max="79" width="11.57"/>
    <col customWidth="1" min="80" max="80" width="16.71"/>
    <col customWidth="1" min="81" max="81" width="8.71"/>
    <col customWidth="1" min="82" max="82" width="11.0"/>
    <col customWidth="1" min="83" max="83" width="7.57"/>
    <col customWidth="1" min="84" max="84" width="16.86"/>
    <col customWidth="1" min="85" max="85" width="21.57"/>
    <col customWidth="1" min="86" max="86" width="15.43"/>
    <col customWidth="1" min="87" max="87" width="13.14"/>
    <col customWidth="1" min="88" max="89" width="21.57"/>
    <col customWidth="1" min="90" max="90" width="7.71"/>
    <col customWidth="1" min="91" max="91" width="8.43"/>
    <col customWidth="1" min="92" max="92" width="21.57"/>
    <col customWidth="1" min="93" max="93" width="8.57"/>
    <col customWidth="1" min="94" max="94" width="21.57"/>
    <col customWidth="1" min="95" max="95" width="9.0"/>
    <col customWidth="1" min="96" max="96" width="21.57"/>
    <col customWidth="1" min="97" max="97" width="9.43"/>
    <col customWidth="1" min="98" max="98" width="21.57"/>
    <col customWidth="1" min="99" max="99" width="9.14"/>
    <col customWidth="1" min="100" max="100" width="21.57"/>
    <col customWidth="1" min="101" max="101" width="9.43"/>
    <col customWidth="1" min="102" max="102" width="21.57"/>
    <col customWidth="1" min="103" max="103" width="9.71"/>
    <col customWidth="1" min="104" max="104" width="21.57"/>
    <col customWidth="1" min="105" max="105" width="9.43"/>
    <col customWidth="1" min="106" max="106" width="21.57"/>
    <col customWidth="1" min="107" max="107" width="8.86"/>
    <col customWidth="1" min="108" max="124" width="21.57"/>
  </cols>
  <sheetData>
    <row r="1" ht="36.75" customHeight="1">
      <c r="A1" s="1"/>
      <c r="B1" s="1" t="s">
        <v>0</v>
      </c>
      <c r="C1" s="1" t="s">
        <v>1</v>
      </c>
      <c r="D1" t="s">
        <v>2</v>
      </c>
      <c r="E1" s="1" t="s">
        <v>3</v>
      </c>
      <c r="F1" s="2" t="s">
        <v>4</v>
      </c>
      <c r="G1" s="3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2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6" t="s">
        <v>28</v>
      </c>
      <c r="AE1" s="6" t="s">
        <v>29</v>
      </c>
      <c r="AF1" s="7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7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10" t="s">
        <v>52</v>
      </c>
      <c r="BC1" s="11" t="s">
        <v>53</v>
      </c>
      <c r="BD1" s="11" t="s">
        <v>54</v>
      </c>
      <c r="BE1" s="11" t="s">
        <v>55</v>
      </c>
      <c r="BF1" s="11" t="s">
        <v>56</v>
      </c>
      <c r="BG1" s="11" t="s">
        <v>57</v>
      </c>
      <c r="BH1" s="10" t="s">
        <v>58</v>
      </c>
      <c r="BI1" s="10" t="s">
        <v>59</v>
      </c>
      <c r="BJ1" s="1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2" t="s">
        <v>68</v>
      </c>
      <c r="BS1" s="13" t="s">
        <v>69</v>
      </c>
      <c r="BT1" s="13" t="s">
        <v>70</v>
      </c>
      <c r="BU1" s="13" t="s">
        <v>71</v>
      </c>
      <c r="BV1" s="13" t="s">
        <v>72</v>
      </c>
      <c r="BW1" s="13" t="s">
        <v>73</v>
      </c>
      <c r="BX1" s="13" t="s">
        <v>74</v>
      </c>
      <c r="BY1" s="13" t="s">
        <v>75</v>
      </c>
      <c r="BZ1" s="14" t="s">
        <v>76</v>
      </c>
      <c r="CA1" s="1" t="s">
        <v>77</v>
      </c>
      <c r="CB1" s="3" t="s">
        <v>78</v>
      </c>
      <c r="CC1" s="15" t="s">
        <v>79</v>
      </c>
      <c r="CD1" s="16" t="s">
        <v>80</v>
      </c>
      <c r="CE1" s="7" t="s">
        <v>81</v>
      </c>
      <c r="CF1" s="17" t="s">
        <v>82</v>
      </c>
      <c r="CG1" s="18" t="s">
        <v>83</v>
      </c>
      <c r="CH1" s="10" t="s">
        <v>84</v>
      </c>
      <c r="CI1" s="1" t="s">
        <v>85</v>
      </c>
      <c r="CJ1" s="12" t="s">
        <v>86</v>
      </c>
      <c r="CK1" s="13" t="s">
        <v>87</v>
      </c>
      <c r="CL1" s="19"/>
      <c r="CM1" s="3" t="s">
        <v>88</v>
      </c>
      <c r="CN1" s="3" t="s">
        <v>89</v>
      </c>
      <c r="CO1" s="15" t="s">
        <v>88</v>
      </c>
      <c r="CP1" s="15" t="s">
        <v>90</v>
      </c>
      <c r="CQ1" s="16" t="s">
        <v>88</v>
      </c>
      <c r="CR1" s="16" t="s">
        <v>91</v>
      </c>
      <c r="CS1" s="7" t="s">
        <v>88</v>
      </c>
      <c r="CT1" s="7" t="s">
        <v>92</v>
      </c>
      <c r="CU1" s="17" t="s">
        <v>88</v>
      </c>
      <c r="CV1" s="17" t="s">
        <v>93</v>
      </c>
      <c r="CW1" s="18" t="s">
        <v>88</v>
      </c>
      <c r="CX1" s="18" t="s">
        <v>94</v>
      </c>
      <c r="CY1" s="10" t="s">
        <v>88</v>
      </c>
      <c r="CZ1" s="10" t="s">
        <v>95</v>
      </c>
      <c r="DA1" s="12" t="s">
        <v>88</v>
      </c>
      <c r="DB1" s="12" t="s">
        <v>96</v>
      </c>
      <c r="DC1" s="13" t="s">
        <v>88</v>
      </c>
      <c r="DD1" s="13" t="s">
        <v>97</v>
      </c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</row>
    <row r="2">
      <c r="A2" s="1" t="b">
        <v>0</v>
      </c>
      <c r="B2" s="20"/>
      <c r="C2" s="20">
        <v>43566.41684369213</v>
      </c>
      <c r="D2" s="1" t="s">
        <v>98</v>
      </c>
      <c r="E2" s="1">
        <v>1828.0</v>
      </c>
      <c r="F2" s="1">
        <v>3.0</v>
      </c>
      <c r="G2" s="1">
        <v>5.0</v>
      </c>
      <c r="H2" s="1">
        <v>5.0</v>
      </c>
      <c r="I2" s="1">
        <v>3.0</v>
      </c>
      <c r="J2" s="1">
        <v>2.0</v>
      </c>
      <c r="K2" s="1">
        <v>3.0</v>
      </c>
      <c r="L2" s="1">
        <v>5.0</v>
      </c>
      <c r="M2" s="1">
        <v>3.0</v>
      </c>
      <c r="N2" s="1">
        <v>1.0</v>
      </c>
      <c r="O2" s="1">
        <v>1.0</v>
      </c>
      <c r="P2" s="1">
        <v>1.0</v>
      </c>
      <c r="Q2" s="1">
        <v>2.0</v>
      </c>
      <c r="R2" s="1">
        <v>1.0</v>
      </c>
      <c r="S2" s="1">
        <v>1.0</v>
      </c>
      <c r="T2" s="1">
        <v>1.0</v>
      </c>
      <c r="U2" s="1">
        <v>1.0</v>
      </c>
      <c r="V2" s="1">
        <v>1.0</v>
      </c>
      <c r="W2" s="1">
        <v>1.0</v>
      </c>
      <c r="X2" s="1">
        <v>2.0</v>
      </c>
      <c r="Y2" s="1">
        <v>1.0</v>
      </c>
      <c r="Z2" s="1">
        <v>1.0</v>
      </c>
      <c r="AA2" s="1">
        <v>2.0</v>
      </c>
      <c r="AB2" s="1">
        <v>1.0</v>
      </c>
      <c r="AC2" s="1">
        <v>1.0</v>
      </c>
      <c r="AD2" s="1">
        <v>4.0</v>
      </c>
      <c r="AE2" s="1">
        <v>3.0</v>
      </c>
      <c r="AF2" s="1">
        <v>3.0</v>
      </c>
      <c r="AG2" s="1">
        <v>3.0</v>
      </c>
      <c r="AH2" s="1">
        <v>2.0</v>
      </c>
      <c r="AI2" s="1">
        <v>3.0</v>
      </c>
      <c r="AJ2" s="1">
        <v>3.0</v>
      </c>
      <c r="AK2" s="1">
        <v>2.0</v>
      </c>
      <c r="AL2" s="1">
        <v>5.0</v>
      </c>
      <c r="AM2" s="1">
        <v>4.0</v>
      </c>
      <c r="AN2" s="1">
        <v>1.0</v>
      </c>
      <c r="AO2" s="1">
        <v>1.0</v>
      </c>
      <c r="AP2" s="1">
        <v>1.0</v>
      </c>
      <c r="AQ2" s="1">
        <v>1.0</v>
      </c>
      <c r="AR2" s="1">
        <v>1.0</v>
      </c>
      <c r="AS2" s="1">
        <v>1.0</v>
      </c>
      <c r="AT2" s="1">
        <v>4.0</v>
      </c>
      <c r="AU2" s="1">
        <v>5.0</v>
      </c>
      <c r="AV2" s="1">
        <v>3.0</v>
      </c>
      <c r="AW2" s="1">
        <v>4.0</v>
      </c>
      <c r="AX2" s="1">
        <v>3.0</v>
      </c>
      <c r="AY2" s="1">
        <v>3.0</v>
      </c>
      <c r="AZ2" s="1">
        <v>5.0</v>
      </c>
      <c r="BA2" s="1">
        <v>3.0</v>
      </c>
      <c r="BB2" s="1">
        <v>1.0</v>
      </c>
      <c r="BC2" s="1">
        <v>1.0</v>
      </c>
      <c r="BD2" s="1">
        <v>1.0</v>
      </c>
      <c r="BE2" s="1">
        <v>1.0</v>
      </c>
      <c r="BF2" s="1">
        <v>1.0</v>
      </c>
      <c r="BG2" s="1">
        <v>1.0</v>
      </c>
      <c r="BH2" s="1">
        <v>1.0</v>
      </c>
      <c r="BI2" s="1">
        <v>1.0</v>
      </c>
      <c r="BJ2" s="1">
        <v>0.0</v>
      </c>
      <c r="BK2" s="1">
        <v>5.0</v>
      </c>
      <c r="BL2" s="1">
        <v>5.0</v>
      </c>
      <c r="BM2" s="1">
        <v>4.0</v>
      </c>
      <c r="BN2" s="1">
        <v>4.0</v>
      </c>
      <c r="BO2" s="1">
        <v>3.0</v>
      </c>
      <c r="BP2" s="1">
        <v>3.0</v>
      </c>
      <c r="BQ2" s="1">
        <v>3.0</v>
      </c>
      <c r="BR2" s="1">
        <v>4.0</v>
      </c>
      <c r="BS2" s="1">
        <v>2.0</v>
      </c>
      <c r="BT2" s="1">
        <v>2.0</v>
      </c>
      <c r="BU2" s="1">
        <v>2.0</v>
      </c>
      <c r="BV2" s="1">
        <v>3.0</v>
      </c>
      <c r="BW2" s="1">
        <v>2.0</v>
      </c>
      <c r="BX2" s="1">
        <v>1.0</v>
      </c>
      <c r="BY2" s="1">
        <v>1.0</v>
      </c>
      <c r="BZ2" s="21"/>
      <c r="CA2" s="1">
        <f t="shared" ref="CA2:CA115" si="1">sum(F2:BY2)</f>
        <v>168</v>
      </c>
      <c r="CB2">
        <f t="shared" ref="CB2:CB465" si="2">sum(F2:M2)</f>
        <v>29</v>
      </c>
      <c r="CC2">
        <f t="shared" ref="CC2:CC465" si="3">Sum(N2:U2)</f>
        <v>9</v>
      </c>
      <c r="CD2">
        <f t="shared" ref="CD2:CD465" si="4">sum(V2:AC2)</f>
        <v>10</v>
      </c>
      <c r="CE2">
        <f t="shared" ref="CE2:CE147" si="5">Sum(AD2:AJ2,AK2)</f>
        <v>23</v>
      </c>
      <c r="CF2">
        <f t="shared" ref="CF2:CF465" si="6">sum(AL2:AS2)</f>
        <v>15</v>
      </c>
      <c r="CG2">
        <f t="shared" ref="CG2:CG465" si="7">Sum(AT2:BA2)</f>
        <v>30</v>
      </c>
      <c r="CH2">
        <f t="shared" ref="CH2:CH147" si="8">sum(BB2:BG2,BH2,BI2)</f>
        <v>8</v>
      </c>
      <c r="CI2">
        <f t="shared" ref="CI2:CI465" si="9">BJ2/10</f>
        <v>0</v>
      </c>
      <c r="CJ2">
        <f t="shared" ref="CJ2:CJ1651" si="10">SUM(BK2:BR2)</f>
        <v>31</v>
      </c>
      <c r="CK2">
        <f t="shared" ref="CK2:CK147" si="11">sum(BS2:BY2)</f>
        <v>13</v>
      </c>
      <c r="CL2" s="22"/>
    </row>
    <row r="3">
      <c r="A3" s="1" t="b">
        <v>0</v>
      </c>
      <c r="B3" s="20"/>
      <c r="C3" s="20">
        <v>43566.47730726852</v>
      </c>
      <c r="D3" s="1" t="s">
        <v>99</v>
      </c>
      <c r="E3" s="1">
        <v>1834.0</v>
      </c>
      <c r="F3" s="1">
        <v>4.0</v>
      </c>
      <c r="G3" s="1">
        <v>4.0</v>
      </c>
      <c r="H3" s="1">
        <v>5.0</v>
      </c>
      <c r="I3" s="1">
        <v>4.0</v>
      </c>
      <c r="J3" s="1">
        <v>2.0</v>
      </c>
      <c r="K3" s="1">
        <v>4.0</v>
      </c>
      <c r="L3" s="1">
        <v>5.0</v>
      </c>
      <c r="M3" s="1">
        <v>3.0</v>
      </c>
      <c r="N3" s="1">
        <v>3.0</v>
      </c>
      <c r="O3" s="1">
        <v>3.0</v>
      </c>
      <c r="P3" s="1">
        <v>4.0</v>
      </c>
      <c r="Q3" s="1">
        <v>4.0</v>
      </c>
      <c r="R3" s="1">
        <v>4.0</v>
      </c>
      <c r="S3" s="1">
        <v>4.0</v>
      </c>
      <c r="T3" s="1">
        <v>5.0</v>
      </c>
      <c r="U3" s="1">
        <v>4.0</v>
      </c>
      <c r="V3" s="1">
        <v>1.0</v>
      </c>
      <c r="W3" s="1">
        <v>2.0</v>
      </c>
      <c r="X3" s="1">
        <v>2.0</v>
      </c>
      <c r="Y3" s="1">
        <v>1.0</v>
      </c>
      <c r="Z3" s="1">
        <v>3.0</v>
      </c>
      <c r="AA3" s="1">
        <v>2.0</v>
      </c>
      <c r="AB3" s="1">
        <v>1.0</v>
      </c>
      <c r="AC3" s="1">
        <v>1.0</v>
      </c>
      <c r="AD3" s="1">
        <v>5.0</v>
      </c>
      <c r="AE3" s="1">
        <v>5.0</v>
      </c>
      <c r="AF3" s="1">
        <v>4.0</v>
      </c>
      <c r="AG3" s="1">
        <v>5.0</v>
      </c>
      <c r="AH3" s="1">
        <v>5.0</v>
      </c>
      <c r="AI3" s="1">
        <v>4.0</v>
      </c>
      <c r="AJ3" s="1">
        <v>5.0</v>
      </c>
      <c r="AK3" s="1">
        <v>5.0</v>
      </c>
      <c r="AL3" s="1">
        <v>3.0</v>
      </c>
      <c r="AM3" s="1">
        <v>3.0</v>
      </c>
      <c r="AN3" s="1">
        <v>4.0</v>
      </c>
      <c r="AO3" s="1">
        <v>4.0</v>
      </c>
      <c r="AP3" s="1">
        <v>3.0</v>
      </c>
      <c r="AQ3" s="1">
        <v>4.0</v>
      </c>
      <c r="AR3" s="1">
        <v>4.0</v>
      </c>
      <c r="AS3" s="1">
        <v>4.0</v>
      </c>
      <c r="AT3" s="1">
        <v>2.0</v>
      </c>
      <c r="AU3" s="1">
        <v>2.0</v>
      </c>
      <c r="AV3" s="1">
        <v>1.0</v>
      </c>
      <c r="AW3" s="1">
        <v>2.0</v>
      </c>
      <c r="AX3" s="1">
        <v>1.0</v>
      </c>
      <c r="AY3" s="1">
        <v>1.0</v>
      </c>
      <c r="AZ3" s="1">
        <v>2.0</v>
      </c>
      <c r="BA3" s="1">
        <v>1.0</v>
      </c>
      <c r="BB3" s="1">
        <v>3.0</v>
      </c>
      <c r="BC3" s="1">
        <v>3.0</v>
      </c>
      <c r="BD3" s="1">
        <v>3.0</v>
      </c>
      <c r="BE3" s="1">
        <v>3.0</v>
      </c>
      <c r="BF3" s="1">
        <v>4.0</v>
      </c>
      <c r="BG3" s="1">
        <v>3.0</v>
      </c>
      <c r="BH3" s="1">
        <v>3.0</v>
      </c>
      <c r="BI3" s="1">
        <v>3.0</v>
      </c>
      <c r="BJ3" s="1">
        <v>2.0</v>
      </c>
      <c r="BK3" s="1">
        <v>1.0</v>
      </c>
      <c r="BL3" s="1">
        <v>2.0</v>
      </c>
      <c r="BM3" s="1">
        <v>1.0</v>
      </c>
      <c r="BN3" s="1">
        <v>3.0</v>
      </c>
      <c r="BO3" s="1">
        <v>2.0</v>
      </c>
      <c r="BP3" s="1">
        <v>1.0</v>
      </c>
      <c r="BQ3" s="1">
        <v>2.0</v>
      </c>
      <c r="BR3" s="1">
        <v>2.0</v>
      </c>
      <c r="BS3" s="1">
        <v>5.0</v>
      </c>
      <c r="BT3" s="1">
        <v>5.0</v>
      </c>
      <c r="BU3" s="1">
        <v>5.0</v>
      </c>
      <c r="BV3" s="1">
        <v>5.0</v>
      </c>
      <c r="BW3" s="1">
        <v>5.0</v>
      </c>
      <c r="BX3" s="1">
        <v>4.0</v>
      </c>
      <c r="BY3" s="1">
        <v>5.0</v>
      </c>
      <c r="BZ3" s="21"/>
      <c r="CA3" s="1">
        <f t="shared" si="1"/>
        <v>229</v>
      </c>
      <c r="CB3">
        <f t="shared" si="2"/>
        <v>31</v>
      </c>
      <c r="CC3">
        <f t="shared" si="3"/>
        <v>31</v>
      </c>
      <c r="CD3">
        <f t="shared" si="4"/>
        <v>13</v>
      </c>
      <c r="CE3">
        <f t="shared" si="5"/>
        <v>38</v>
      </c>
      <c r="CF3">
        <f t="shared" si="6"/>
        <v>29</v>
      </c>
      <c r="CG3">
        <f t="shared" si="7"/>
        <v>12</v>
      </c>
      <c r="CH3">
        <f t="shared" si="8"/>
        <v>25</v>
      </c>
      <c r="CI3">
        <f t="shared" si="9"/>
        <v>0.2</v>
      </c>
      <c r="CJ3">
        <f t="shared" si="10"/>
        <v>14</v>
      </c>
      <c r="CK3">
        <f t="shared" si="11"/>
        <v>34</v>
      </c>
      <c r="CL3" s="22"/>
    </row>
    <row r="4">
      <c r="A4" s="1" t="b">
        <v>0</v>
      </c>
      <c r="B4" s="20"/>
      <c r="C4" s="20">
        <v>43567.466961342594</v>
      </c>
      <c r="D4" s="1" t="s">
        <v>100</v>
      </c>
      <c r="E4" s="1">
        <v>1858.0</v>
      </c>
      <c r="F4" s="1">
        <v>3.0</v>
      </c>
      <c r="G4" s="1">
        <v>4.0</v>
      </c>
      <c r="H4" s="1">
        <v>4.0</v>
      </c>
      <c r="I4" s="1">
        <v>4.0</v>
      </c>
      <c r="J4" s="1">
        <v>2.0</v>
      </c>
      <c r="K4" s="1">
        <v>2.0</v>
      </c>
      <c r="L4" s="1">
        <v>3.0</v>
      </c>
      <c r="M4" s="1">
        <v>2.0</v>
      </c>
      <c r="N4" s="1">
        <v>2.0</v>
      </c>
      <c r="O4" s="1">
        <v>2.0</v>
      </c>
      <c r="P4" s="1">
        <v>2.0</v>
      </c>
      <c r="Q4" s="1">
        <v>2.0</v>
      </c>
      <c r="R4" s="1">
        <v>2.0</v>
      </c>
      <c r="S4" s="1">
        <v>1.0</v>
      </c>
      <c r="T4" s="1">
        <v>2.0</v>
      </c>
      <c r="U4" s="1">
        <v>2.0</v>
      </c>
      <c r="V4" s="1">
        <v>2.0</v>
      </c>
      <c r="W4" s="1">
        <v>2.0</v>
      </c>
      <c r="X4" s="1">
        <v>2.0</v>
      </c>
      <c r="Y4" s="1">
        <v>1.0</v>
      </c>
      <c r="Z4" s="1">
        <v>1.0</v>
      </c>
      <c r="AA4" s="1">
        <v>3.0</v>
      </c>
      <c r="AB4" s="1">
        <v>1.0</v>
      </c>
      <c r="AC4" s="1">
        <v>1.0</v>
      </c>
      <c r="AD4" s="1">
        <v>4.0</v>
      </c>
      <c r="AE4" s="1">
        <v>3.0</v>
      </c>
      <c r="AF4" s="1">
        <v>3.0</v>
      </c>
      <c r="AG4" s="1">
        <v>4.0</v>
      </c>
      <c r="AH4" s="1">
        <v>3.0</v>
      </c>
      <c r="AI4" s="1">
        <v>3.0</v>
      </c>
      <c r="AJ4" s="1">
        <v>4.0</v>
      </c>
      <c r="AK4" s="1">
        <v>3.0</v>
      </c>
      <c r="AL4" s="1">
        <v>3.0</v>
      </c>
      <c r="AM4" s="1">
        <v>4.0</v>
      </c>
      <c r="AN4" s="1">
        <v>2.0</v>
      </c>
      <c r="AO4" s="1">
        <v>3.0</v>
      </c>
      <c r="AP4" s="1">
        <v>2.0</v>
      </c>
      <c r="AQ4" s="1">
        <v>2.0</v>
      </c>
      <c r="AR4" s="1">
        <v>2.0</v>
      </c>
      <c r="AS4" s="1">
        <v>4.0</v>
      </c>
      <c r="AT4" s="1">
        <v>4.0</v>
      </c>
      <c r="AU4" s="1">
        <v>4.0</v>
      </c>
      <c r="AV4" s="1">
        <v>3.0</v>
      </c>
      <c r="AW4" s="1">
        <v>4.0</v>
      </c>
      <c r="AX4" s="1">
        <v>4.0</v>
      </c>
      <c r="AY4" s="1">
        <v>4.0</v>
      </c>
      <c r="AZ4" s="1">
        <v>4.0</v>
      </c>
      <c r="BA4" s="1">
        <v>3.0</v>
      </c>
      <c r="BB4" s="1">
        <v>3.0</v>
      </c>
      <c r="BC4" s="1">
        <v>3.0</v>
      </c>
      <c r="BD4" s="1">
        <v>3.0</v>
      </c>
      <c r="BE4" s="1">
        <v>4.0</v>
      </c>
      <c r="BF4" s="1">
        <v>4.0</v>
      </c>
      <c r="BG4" s="1">
        <v>3.0</v>
      </c>
      <c r="BH4" s="1">
        <v>4.0</v>
      </c>
      <c r="BI4" s="1">
        <v>4.0</v>
      </c>
      <c r="BJ4" s="1">
        <v>7.0</v>
      </c>
      <c r="BK4" s="1">
        <v>3.0</v>
      </c>
      <c r="BL4" s="1">
        <v>3.0</v>
      </c>
      <c r="BM4" s="1">
        <v>2.0</v>
      </c>
      <c r="BN4" s="1">
        <v>3.0</v>
      </c>
      <c r="BO4" s="1">
        <v>2.0</v>
      </c>
      <c r="BP4" s="1">
        <v>3.0</v>
      </c>
      <c r="BQ4" s="1">
        <v>3.0</v>
      </c>
      <c r="BR4" s="1">
        <v>3.0</v>
      </c>
      <c r="BS4" s="1">
        <v>2.0</v>
      </c>
      <c r="BT4" s="1">
        <v>2.0</v>
      </c>
      <c r="BU4" s="1">
        <v>3.0</v>
      </c>
      <c r="BV4" s="1">
        <v>3.0</v>
      </c>
      <c r="BW4" s="1">
        <v>2.0</v>
      </c>
      <c r="BX4" s="1">
        <v>2.0</v>
      </c>
      <c r="BY4" s="1">
        <v>2.0</v>
      </c>
      <c r="BZ4" s="21"/>
      <c r="CA4" s="1">
        <f t="shared" si="1"/>
        <v>204</v>
      </c>
      <c r="CB4">
        <f t="shared" si="2"/>
        <v>24</v>
      </c>
      <c r="CC4">
        <f t="shared" si="3"/>
        <v>15</v>
      </c>
      <c r="CD4">
        <f t="shared" si="4"/>
        <v>13</v>
      </c>
      <c r="CE4">
        <f t="shared" si="5"/>
        <v>27</v>
      </c>
      <c r="CF4">
        <f t="shared" si="6"/>
        <v>22</v>
      </c>
      <c r="CG4">
        <f t="shared" si="7"/>
        <v>30</v>
      </c>
      <c r="CH4">
        <f t="shared" si="8"/>
        <v>28</v>
      </c>
      <c r="CI4">
        <f t="shared" si="9"/>
        <v>0.7</v>
      </c>
      <c r="CJ4">
        <f t="shared" si="10"/>
        <v>22</v>
      </c>
      <c r="CK4">
        <f t="shared" si="11"/>
        <v>16</v>
      </c>
      <c r="CL4" s="22"/>
    </row>
    <row r="5">
      <c r="A5" s="1" t="b">
        <v>0</v>
      </c>
      <c r="B5" s="20"/>
      <c r="C5" s="20">
        <v>43567.67426204861</v>
      </c>
      <c r="D5" s="1" t="s">
        <v>101</v>
      </c>
      <c r="E5" s="1">
        <v>1888.0</v>
      </c>
      <c r="F5" s="1">
        <v>5.0</v>
      </c>
      <c r="G5" s="1">
        <v>4.0</v>
      </c>
      <c r="H5" s="1">
        <v>5.0</v>
      </c>
      <c r="I5" s="1">
        <v>4.0</v>
      </c>
      <c r="J5" s="1">
        <v>3.0</v>
      </c>
      <c r="K5" s="1">
        <v>3.0</v>
      </c>
      <c r="L5" s="1">
        <v>4.0</v>
      </c>
      <c r="M5" s="1">
        <v>3.0</v>
      </c>
      <c r="N5" s="1">
        <v>4.0</v>
      </c>
      <c r="O5" s="1">
        <v>5.0</v>
      </c>
      <c r="P5" s="1">
        <v>5.0</v>
      </c>
      <c r="Q5" s="1">
        <v>5.0</v>
      </c>
      <c r="R5" s="1">
        <v>4.0</v>
      </c>
      <c r="S5" s="1">
        <v>5.0</v>
      </c>
      <c r="T5" s="1">
        <v>5.0</v>
      </c>
      <c r="U5" s="1">
        <v>5.0</v>
      </c>
      <c r="V5" s="1">
        <v>5.0</v>
      </c>
      <c r="W5" s="1">
        <v>5.0</v>
      </c>
      <c r="X5" s="1">
        <v>5.0</v>
      </c>
      <c r="Y5" s="1">
        <v>5.0</v>
      </c>
      <c r="Z5" s="1">
        <v>5.0</v>
      </c>
      <c r="AA5" s="1">
        <v>5.0</v>
      </c>
      <c r="AB5" s="1">
        <v>5.0</v>
      </c>
      <c r="AC5" s="1">
        <v>4.0</v>
      </c>
      <c r="AD5" s="1">
        <v>5.0</v>
      </c>
      <c r="AE5" s="1">
        <v>5.0</v>
      </c>
      <c r="AF5" s="1">
        <v>5.0</v>
      </c>
      <c r="AG5" s="1">
        <v>5.0</v>
      </c>
      <c r="AH5" s="1">
        <v>5.0</v>
      </c>
      <c r="AI5" s="1">
        <v>4.0</v>
      </c>
      <c r="AJ5" s="1">
        <v>5.0</v>
      </c>
      <c r="AK5" s="1">
        <v>5.0</v>
      </c>
      <c r="AL5" s="1">
        <v>3.0</v>
      </c>
      <c r="AM5" s="1">
        <v>4.0</v>
      </c>
      <c r="AN5" s="1">
        <v>2.0</v>
      </c>
      <c r="AO5" s="1">
        <v>1.0</v>
      </c>
      <c r="AP5" s="1">
        <v>3.0</v>
      </c>
      <c r="AQ5" s="1">
        <v>2.0</v>
      </c>
      <c r="AR5" s="1">
        <v>2.0</v>
      </c>
      <c r="AS5" s="1">
        <v>4.0</v>
      </c>
      <c r="AT5" s="1">
        <v>3.0</v>
      </c>
      <c r="AU5" s="1">
        <v>3.0</v>
      </c>
      <c r="AV5" s="1">
        <v>2.0</v>
      </c>
      <c r="AW5" s="1">
        <v>2.0</v>
      </c>
      <c r="AX5" s="1">
        <v>2.0</v>
      </c>
      <c r="AY5" s="1">
        <v>2.0</v>
      </c>
      <c r="AZ5" s="1">
        <v>4.0</v>
      </c>
      <c r="BA5" s="1">
        <v>2.0</v>
      </c>
      <c r="BB5" s="1">
        <v>1.0</v>
      </c>
      <c r="BC5" s="1">
        <v>1.0</v>
      </c>
      <c r="BD5" s="1">
        <v>1.0</v>
      </c>
      <c r="BE5" s="1">
        <v>1.0</v>
      </c>
      <c r="BF5" s="1">
        <v>1.0</v>
      </c>
      <c r="BG5" s="1">
        <v>1.0</v>
      </c>
      <c r="BH5" s="1">
        <v>1.0</v>
      </c>
      <c r="BI5" s="1">
        <v>1.0</v>
      </c>
      <c r="BJ5" s="1">
        <v>1.0</v>
      </c>
      <c r="BK5" s="1">
        <v>1.0</v>
      </c>
      <c r="BL5" s="1">
        <v>2.0</v>
      </c>
      <c r="BM5" s="1">
        <v>1.0</v>
      </c>
      <c r="BN5" s="1">
        <v>1.0</v>
      </c>
      <c r="BO5" s="1">
        <v>2.0</v>
      </c>
      <c r="BP5" s="1">
        <v>1.0</v>
      </c>
      <c r="BQ5" s="1">
        <v>1.0</v>
      </c>
      <c r="BR5" s="1">
        <v>1.0</v>
      </c>
      <c r="BS5" s="1">
        <v>5.0</v>
      </c>
      <c r="BT5" s="1">
        <v>5.0</v>
      </c>
      <c r="BU5" s="1">
        <v>5.0</v>
      </c>
      <c r="BV5" s="1">
        <v>5.0</v>
      </c>
      <c r="BW5" s="1">
        <v>4.0</v>
      </c>
      <c r="BX5" s="1">
        <v>5.0</v>
      </c>
      <c r="BY5" s="1">
        <v>5.0</v>
      </c>
      <c r="BZ5" s="21"/>
      <c r="CA5" s="1">
        <f t="shared" si="1"/>
        <v>241</v>
      </c>
      <c r="CB5">
        <f t="shared" si="2"/>
        <v>31</v>
      </c>
      <c r="CC5">
        <f t="shared" si="3"/>
        <v>38</v>
      </c>
      <c r="CD5">
        <f t="shared" si="4"/>
        <v>39</v>
      </c>
      <c r="CE5">
        <f t="shared" si="5"/>
        <v>39</v>
      </c>
      <c r="CF5">
        <f t="shared" si="6"/>
        <v>21</v>
      </c>
      <c r="CG5">
        <f t="shared" si="7"/>
        <v>20</v>
      </c>
      <c r="CH5">
        <f t="shared" si="8"/>
        <v>8</v>
      </c>
      <c r="CI5">
        <f t="shared" si="9"/>
        <v>0.1</v>
      </c>
      <c r="CJ5">
        <f t="shared" si="10"/>
        <v>10</v>
      </c>
      <c r="CK5">
        <f t="shared" si="11"/>
        <v>34</v>
      </c>
      <c r="CL5" s="22"/>
    </row>
    <row r="6">
      <c r="A6" s="1" t="b">
        <v>0</v>
      </c>
      <c r="B6" s="20"/>
      <c r="C6" s="20">
        <v>43568.6952528125</v>
      </c>
      <c r="D6" s="1" t="s">
        <v>102</v>
      </c>
      <c r="E6" s="1">
        <v>1862.0</v>
      </c>
      <c r="F6" s="1">
        <v>2.0</v>
      </c>
      <c r="G6" s="1">
        <v>3.0</v>
      </c>
      <c r="H6" s="1">
        <v>3.0</v>
      </c>
      <c r="I6" s="1">
        <v>2.0</v>
      </c>
      <c r="J6" s="1">
        <v>2.0</v>
      </c>
      <c r="K6" s="1">
        <v>3.0</v>
      </c>
      <c r="L6" s="1">
        <v>4.0</v>
      </c>
      <c r="M6" s="1">
        <v>2.0</v>
      </c>
      <c r="N6" s="1">
        <v>3.0</v>
      </c>
      <c r="O6" s="1">
        <v>3.0</v>
      </c>
      <c r="P6" s="1">
        <v>4.0</v>
      </c>
      <c r="Q6" s="1">
        <v>4.0</v>
      </c>
      <c r="R6" s="1">
        <v>4.0</v>
      </c>
      <c r="S6" s="1">
        <v>4.0</v>
      </c>
      <c r="T6" s="1">
        <v>4.0</v>
      </c>
      <c r="U6" s="1">
        <v>4.0</v>
      </c>
      <c r="V6" s="1">
        <v>3.0</v>
      </c>
      <c r="W6" s="1">
        <v>4.0</v>
      </c>
      <c r="X6" s="1">
        <v>3.0</v>
      </c>
      <c r="Y6" s="1">
        <v>3.0</v>
      </c>
      <c r="Z6" s="1">
        <v>2.0</v>
      </c>
      <c r="AA6" s="1">
        <v>3.0</v>
      </c>
      <c r="AB6" s="1">
        <v>2.0</v>
      </c>
      <c r="AC6" s="1">
        <v>2.0</v>
      </c>
      <c r="AD6" s="1">
        <v>3.0</v>
      </c>
      <c r="AE6" s="1">
        <v>3.0</v>
      </c>
      <c r="AF6" s="1">
        <v>3.0</v>
      </c>
      <c r="AG6" s="1">
        <v>3.0</v>
      </c>
      <c r="AH6" s="1">
        <v>4.0</v>
      </c>
      <c r="AI6" s="1">
        <v>3.0</v>
      </c>
      <c r="AJ6" s="1">
        <v>3.0</v>
      </c>
      <c r="AK6" s="1">
        <v>3.0</v>
      </c>
      <c r="AL6" s="1">
        <v>2.0</v>
      </c>
      <c r="AM6" s="1">
        <v>3.0</v>
      </c>
      <c r="AN6" s="1">
        <v>4.0</v>
      </c>
      <c r="AO6" s="1">
        <v>2.0</v>
      </c>
      <c r="AP6" s="1">
        <v>4.0</v>
      </c>
      <c r="AQ6" s="1">
        <v>2.0</v>
      </c>
      <c r="AR6" s="1">
        <v>2.0</v>
      </c>
      <c r="AS6" s="1">
        <v>4.0</v>
      </c>
      <c r="AT6" s="1">
        <v>2.0</v>
      </c>
      <c r="AU6" s="1">
        <v>2.0</v>
      </c>
      <c r="AV6" s="1">
        <v>3.0</v>
      </c>
      <c r="AW6" s="1">
        <v>1.0</v>
      </c>
      <c r="AX6" s="1">
        <v>1.0</v>
      </c>
      <c r="AY6" s="1">
        <v>1.0</v>
      </c>
      <c r="AZ6" s="1">
        <v>3.0</v>
      </c>
      <c r="BA6" s="1">
        <v>1.0</v>
      </c>
      <c r="BB6" s="1">
        <v>4.0</v>
      </c>
      <c r="BC6" s="1">
        <v>3.0</v>
      </c>
      <c r="BD6" s="1">
        <v>3.0</v>
      </c>
      <c r="BE6" s="1">
        <v>3.0</v>
      </c>
      <c r="BF6" s="1">
        <v>5.0</v>
      </c>
      <c r="BG6" s="1">
        <v>4.0</v>
      </c>
      <c r="BH6" s="1">
        <v>4.0</v>
      </c>
      <c r="BI6" s="1">
        <v>3.0</v>
      </c>
      <c r="BJ6" s="1">
        <v>6.0</v>
      </c>
      <c r="BK6" s="1">
        <v>2.0</v>
      </c>
      <c r="BL6" s="1">
        <v>2.0</v>
      </c>
      <c r="BM6" s="1">
        <v>2.0</v>
      </c>
      <c r="BN6" s="1">
        <v>2.0</v>
      </c>
      <c r="BO6" s="1">
        <v>3.0</v>
      </c>
      <c r="BP6" s="1">
        <v>2.0</v>
      </c>
      <c r="BQ6" s="1">
        <v>2.0</v>
      </c>
      <c r="BR6" s="1">
        <v>2.0</v>
      </c>
      <c r="BS6" s="1">
        <v>3.0</v>
      </c>
      <c r="BT6" s="1">
        <v>3.0</v>
      </c>
      <c r="BU6" s="1">
        <v>3.0</v>
      </c>
      <c r="BV6" s="1">
        <v>3.0</v>
      </c>
      <c r="BW6" s="1">
        <v>2.0</v>
      </c>
      <c r="BX6" s="1">
        <v>2.0</v>
      </c>
      <c r="BY6" s="1">
        <v>3.0</v>
      </c>
      <c r="BZ6" s="21"/>
      <c r="CA6" s="1">
        <f t="shared" si="1"/>
        <v>206</v>
      </c>
      <c r="CB6">
        <f t="shared" si="2"/>
        <v>21</v>
      </c>
      <c r="CC6">
        <f t="shared" si="3"/>
        <v>30</v>
      </c>
      <c r="CD6">
        <f t="shared" si="4"/>
        <v>22</v>
      </c>
      <c r="CE6">
        <f t="shared" si="5"/>
        <v>25</v>
      </c>
      <c r="CF6">
        <f t="shared" si="6"/>
        <v>23</v>
      </c>
      <c r="CG6">
        <f t="shared" si="7"/>
        <v>14</v>
      </c>
      <c r="CH6">
        <f t="shared" si="8"/>
        <v>29</v>
      </c>
      <c r="CI6">
        <f t="shared" si="9"/>
        <v>0.6</v>
      </c>
      <c r="CJ6">
        <f t="shared" si="10"/>
        <v>17</v>
      </c>
      <c r="CK6">
        <f t="shared" si="11"/>
        <v>19</v>
      </c>
      <c r="CL6" s="22"/>
    </row>
    <row r="7">
      <c r="A7" s="1" t="b">
        <v>0</v>
      </c>
      <c r="B7" s="20"/>
      <c r="C7" s="20">
        <v>43570.385568935184</v>
      </c>
      <c r="D7" s="1" t="s">
        <v>103</v>
      </c>
      <c r="E7" s="1">
        <v>1881.0</v>
      </c>
      <c r="F7" s="1">
        <v>2.0</v>
      </c>
      <c r="G7" s="1">
        <v>4.0</v>
      </c>
      <c r="H7" s="1">
        <v>5.0</v>
      </c>
      <c r="I7" s="1">
        <v>3.0</v>
      </c>
      <c r="J7" s="1">
        <v>2.0</v>
      </c>
      <c r="K7" s="1">
        <v>3.0</v>
      </c>
      <c r="L7" s="1">
        <v>5.0</v>
      </c>
      <c r="M7" s="1">
        <v>3.0</v>
      </c>
      <c r="N7" s="1">
        <v>1.0</v>
      </c>
      <c r="O7" s="1">
        <v>2.0</v>
      </c>
      <c r="P7" s="1">
        <v>2.0</v>
      </c>
      <c r="Q7" s="1">
        <v>1.0</v>
      </c>
      <c r="R7" s="1">
        <v>2.0</v>
      </c>
      <c r="S7" s="1">
        <v>1.0</v>
      </c>
      <c r="T7" s="1">
        <v>1.0</v>
      </c>
      <c r="U7" s="1">
        <v>2.0</v>
      </c>
      <c r="V7" s="1">
        <v>1.0</v>
      </c>
      <c r="W7" s="1">
        <v>1.0</v>
      </c>
      <c r="X7" s="1">
        <v>1.0</v>
      </c>
      <c r="Y7" s="1">
        <v>1.0</v>
      </c>
      <c r="Z7" s="1">
        <v>1.0</v>
      </c>
      <c r="AA7" s="1">
        <v>1.0</v>
      </c>
      <c r="AB7" s="1">
        <v>1.0</v>
      </c>
      <c r="AC7" s="1">
        <v>1.0</v>
      </c>
      <c r="AD7" s="1">
        <v>4.0</v>
      </c>
      <c r="AE7" s="1">
        <v>4.0</v>
      </c>
      <c r="AF7" s="1">
        <v>4.0</v>
      </c>
      <c r="AG7" s="1">
        <v>4.0</v>
      </c>
      <c r="AH7" s="1">
        <v>4.0</v>
      </c>
      <c r="AI7" s="1">
        <v>4.0</v>
      </c>
      <c r="AJ7" s="1">
        <v>4.0</v>
      </c>
      <c r="AK7" s="1">
        <v>4.0</v>
      </c>
      <c r="AL7" s="1">
        <v>3.0</v>
      </c>
      <c r="AM7" s="1">
        <v>1.0</v>
      </c>
      <c r="AN7" s="1">
        <v>1.0</v>
      </c>
      <c r="AO7" s="1">
        <v>4.0</v>
      </c>
      <c r="AP7" s="1">
        <v>3.0</v>
      </c>
      <c r="AQ7" s="1">
        <v>4.0</v>
      </c>
      <c r="AR7" s="1">
        <v>2.0</v>
      </c>
      <c r="AS7" s="1">
        <v>3.0</v>
      </c>
      <c r="AT7" s="1">
        <v>3.0</v>
      </c>
      <c r="AU7" s="1">
        <v>3.0</v>
      </c>
      <c r="AV7" s="1">
        <v>2.0</v>
      </c>
      <c r="AW7" s="1">
        <v>2.0</v>
      </c>
      <c r="AX7" s="1">
        <v>2.0</v>
      </c>
      <c r="AY7" s="1">
        <v>2.0</v>
      </c>
      <c r="AZ7" s="1">
        <v>2.0</v>
      </c>
      <c r="BA7" s="1">
        <v>2.0</v>
      </c>
      <c r="BB7" s="1">
        <v>3.0</v>
      </c>
      <c r="BC7" s="1">
        <v>3.0</v>
      </c>
      <c r="BD7" s="1">
        <v>4.0</v>
      </c>
      <c r="BE7" s="1">
        <v>4.0</v>
      </c>
      <c r="BF7" s="1">
        <v>4.0</v>
      </c>
      <c r="BG7" s="1">
        <v>4.0</v>
      </c>
      <c r="BH7" s="1">
        <v>3.0</v>
      </c>
      <c r="BI7" s="1">
        <v>4.0</v>
      </c>
      <c r="BJ7" s="1">
        <v>3.0</v>
      </c>
      <c r="BK7" s="1">
        <v>5.0</v>
      </c>
      <c r="BL7" s="1">
        <v>5.0</v>
      </c>
      <c r="BM7" s="1">
        <v>4.0</v>
      </c>
      <c r="BN7" s="1">
        <v>5.0</v>
      </c>
      <c r="BO7" s="1">
        <v>4.0</v>
      </c>
      <c r="BP7" s="1">
        <v>3.0</v>
      </c>
      <c r="BQ7" s="1">
        <v>5.0</v>
      </c>
      <c r="BR7" s="1">
        <v>5.0</v>
      </c>
      <c r="BS7" s="1">
        <v>1.0</v>
      </c>
      <c r="BT7" s="1">
        <v>1.0</v>
      </c>
      <c r="BU7" s="1">
        <v>2.0</v>
      </c>
      <c r="BV7" s="1">
        <v>1.0</v>
      </c>
      <c r="BW7" s="1">
        <v>3.0</v>
      </c>
      <c r="BX7" s="1">
        <v>1.0</v>
      </c>
      <c r="BY7" s="1">
        <v>1.0</v>
      </c>
      <c r="BZ7" s="21"/>
      <c r="CA7" s="1">
        <f t="shared" si="1"/>
        <v>196</v>
      </c>
      <c r="CB7">
        <f t="shared" si="2"/>
        <v>27</v>
      </c>
      <c r="CC7">
        <f t="shared" si="3"/>
        <v>12</v>
      </c>
      <c r="CD7">
        <f t="shared" si="4"/>
        <v>8</v>
      </c>
      <c r="CE7">
        <f t="shared" si="5"/>
        <v>32</v>
      </c>
      <c r="CF7">
        <f t="shared" si="6"/>
        <v>21</v>
      </c>
      <c r="CG7">
        <f t="shared" si="7"/>
        <v>18</v>
      </c>
      <c r="CH7">
        <f t="shared" si="8"/>
        <v>29</v>
      </c>
      <c r="CI7">
        <f t="shared" si="9"/>
        <v>0.3</v>
      </c>
      <c r="CJ7">
        <f t="shared" si="10"/>
        <v>36</v>
      </c>
      <c r="CK7">
        <f t="shared" si="11"/>
        <v>10</v>
      </c>
      <c r="CL7" s="22"/>
    </row>
    <row r="8">
      <c r="A8" s="1" t="b">
        <v>0</v>
      </c>
      <c r="B8" s="20"/>
      <c r="C8" s="20">
        <v>43570.61622708333</v>
      </c>
      <c r="D8" s="1" t="s">
        <v>104</v>
      </c>
      <c r="E8" s="1">
        <v>1872.0</v>
      </c>
      <c r="F8" s="1">
        <v>1.0</v>
      </c>
      <c r="G8" s="1">
        <v>1.0</v>
      </c>
      <c r="H8" s="1">
        <v>1.0</v>
      </c>
      <c r="I8" s="1">
        <v>1.0</v>
      </c>
      <c r="J8" s="1">
        <v>1.0</v>
      </c>
      <c r="K8" s="1">
        <v>1.0</v>
      </c>
      <c r="L8" s="1">
        <v>1.0</v>
      </c>
      <c r="M8" s="1">
        <v>1.0</v>
      </c>
      <c r="N8" s="1">
        <v>5.0</v>
      </c>
      <c r="O8" s="1">
        <v>5.0</v>
      </c>
      <c r="P8" s="1">
        <v>5.0</v>
      </c>
      <c r="Q8" s="1">
        <v>5.0</v>
      </c>
      <c r="R8" s="1">
        <v>4.0</v>
      </c>
      <c r="S8" s="1">
        <v>5.0</v>
      </c>
      <c r="T8" s="1">
        <v>5.0</v>
      </c>
      <c r="U8" s="1">
        <v>4.0</v>
      </c>
      <c r="V8" s="1">
        <v>1.0</v>
      </c>
      <c r="W8" s="1">
        <v>4.0</v>
      </c>
      <c r="X8" s="1">
        <v>2.0</v>
      </c>
      <c r="Y8" s="1">
        <v>2.0</v>
      </c>
      <c r="Z8" s="1">
        <v>2.0</v>
      </c>
      <c r="AA8" s="1">
        <v>2.0</v>
      </c>
      <c r="AB8" s="1">
        <v>2.0</v>
      </c>
      <c r="AC8" s="1">
        <v>2.0</v>
      </c>
      <c r="AD8" s="1">
        <v>4.0</v>
      </c>
      <c r="AE8" s="1">
        <v>3.0</v>
      </c>
      <c r="AF8" s="1">
        <v>1.0</v>
      </c>
      <c r="AG8" s="1">
        <v>3.0</v>
      </c>
      <c r="AH8" s="1">
        <v>3.0</v>
      </c>
      <c r="AI8" s="1">
        <v>3.0</v>
      </c>
      <c r="AJ8" s="1">
        <v>4.0</v>
      </c>
      <c r="AK8" s="1">
        <v>4.0</v>
      </c>
      <c r="AL8" s="1">
        <v>2.0</v>
      </c>
      <c r="AM8" s="1">
        <v>5.0</v>
      </c>
      <c r="AN8" s="1">
        <v>5.0</v>
      </c>
      <c r="AO8" s="1">
        <v>5.0</v>
      </c>
      <c r="AP8" s="1">
        <v>5.0</v>
      </c>
      <c r="AQ8" s="1">
        <v>5.0</v>
      </c>
      <c r="AR8" s="1">
        <v>1.0</v>
      </c>
      <c r="AS8" s="1">
        <v>5.0</v>
      </c>
      <c r="AT8" s="1">
        <v>1.0</v>
      </c>
      <c r="AU8" s="1">
        <v>1.0</v>
      </c>
      <c r="AV8" s="1">
        <v>1.0</v>
      </c>
      <c r="AW8" s="1">
        <v>1.0</v>
      </c>
      <c r="AX8" s="1">
        <v>1.0</v>
      </c>
      <c r="AY8" s="1">
        <v>1.0</v>
      </c>
      <c r="AZ8" s="1">
        <v>1.0</v>
      </c>
      <c r="BA8" s="1">
        <v>1.0</v>
      </c>
      <c r="BB8" s="1">
        <v>5.0</v>
      </c>
      <c r="BC8" s="1">
        <v>5.0</v>
      </c>
      <c r="BD8" s="1">
        <v>5.0</v>
      </c>
      <c r="BE8" s="1">
        <v>5.0</v>
      </c>
      <c r="BF8" s="1">
        <v>5.0</v>
      </c>
      <c r="BG8" s="1">
        <v>4.0</v>
      </c>
      <c r="BH8" s="1">
        <v>5.0</v>
      </c>
      <c r="BI8" s="1">
        <v>5.0</v>
      </c>
      <c r="BJ8" s="1">
        <v>9.0</v>
      </c>
      <c r="BK8" s="1">
        <v>1.0</v>
      </c>
      <c r="BL8" s="1">
        <v>1.0</v>
      </c>
      <c r="BM8" s="1">
        <v>1.0</v>
      </c>
      <c r="BN8" s="1">
        <v>1.0</v>
      </c>
      <c r="BO8" s="1">
        <v>1.0</v>
      </c>
      <c r="BP8" s="1">
        <v>1.0</v>
      </c>
      <c r="BQ8" s="1">
        <v>1.0</v>
      </c>
      <c r="BR8" s="1">
        <v>1.0</v>
      </c>
      <c r="BS8" s="1">
        <v>5.0</v>
      </c>
      <c r="BT8" s="1">
        <v>5.0</v>
      </c>
      <c r="BU8" s="1">
        <v>5.0</v>
      </c>
      <c r="BV8" s="1">
        <v>5.0</v>
      </c>
      <c r="BW8" s="1">
        <v>5.0</v>
      </c>
      <c r="BX8" s="1">
        <v>5.0</v>
      </c>
      <c r="BY8" s="1">
        <v>5.0</v>
      </c>
      <c r="BZ8" s="21"/>
      <c r="CA8" s="1">
        <f t="shared" si="1"/>
        <v>220</v>
      </c>
      <c r="CB8">
        <f t="shared" si="2"/>
        <v>8</v>
      </c>
      <c r="CC8">
        <f t="shared" si="3"/>
        <v>38</v>
      </c>
      <c r="CD8">
        <f t="shared" si="4"/>
        <v>17</v>
      </c>
      <c r="CE8">
        <f t="shared" si="5"/>
        <v>25</v>
      </c>
      <c r="CF8">
        <f t="shared" si="6"/>
        <v>33</v>
      </c>
      <c r="CG8">
        <f t="shared" si="7"/>
        <v>8</v>
      </c>
      <c r="CH8">
        <f t="shared" si="8"/>
        <v>39</v>
      </c>
      <c r="CI8">
        <f t="shared" si="9"/>
        <v>0.9</v>
      </c>
      <c r="CJ8">
        <f t="shared" si="10"/>
        <v>8</v>
      </c>
      <c r="CK8">
        <f t="shared" si="11"/>
        <v>35</v>
      </c>
      <c r="CL8" s="22"/>
    </row>
    <row r="9">
      <c r="A9" s="1" t="b">
        <v>0</v>
      </c>
      <c r="B9" s="20"/>
      <c r="C9" s="20">
        <v>43570.675576435184</v>
      </c>
      <c r="D9" s="1" t="s">
        <v>105</v>
      </c>
      <c r="E9" s="1">
        <v>1778.0</v>
      </c>
      <c r="F9" s="1">
        <v>5.0</v>
      </c>
      <c r="G9" s="1">
        <v>4.0</v>
      </c>
      <c r="H9" s="1">
        <v>5.0</v>
      </c>
      <c r="I9" s="1">
        <v>5.0</v>
      </c>
      <c r="J9" s="1">
        <v>3.0</v>
      </c>
      <c r="K9" s="1">
        <v>4.0</v>
      </c>
      <c r="L9" s="1">
        <v>5.0</v>
      </c>
      <c r="M9" s="1">
        <v>4.0</v>
      </c>
      <c r="N9" s="1">
        <v>1.0</v>
      </c>
      <c r="O9" s="1">
        <v>2.0</v>
      </c>
      <c r="P9" s="1">
        <v>2.0</v>
      </c>
      <c r="Q9" s="1">
        <v>2.0</v>
      </c>
      <c r="R9" s="1">
        <v>2.0</v>
      </c>
      <c r="S9" s="1">
        <v>1.0</v>
      </c>
      <c r="T9" s="1">
        <v>3.0</v>
      </c>
      <c r="U9" s="1">
        <v>2.0</v>
      </c>
      <c r="V9" s="1">
        <v>2.0</v>
      </c>
      <c r="W9" s="1">
        <v>2.0</v>
      </c>
      <c r="X9" s="1">
        <v>2.0</v>
      </c>
      <c r="Y9" s="1">
        <v>2.0</v>
      </c>
      <c r="Z9" s="1">
        <v>1.0</v>
      </c>
      <c r="AA9" s="1">
        <v>2.0</v>
      </c>
      <c r="AB9" s="1">
        <v>1.0</v>
      </c>
      <c r="AC9" s="1">
        <v>1.0</v>
      </c>
      <c r="AD9" s="1">
        <v>4.0</v>
      </c>
      <c r="AE9" s="1">
        <v>3.0</v>
      </c>
      <c r="AF9" s="1">
        <v>4.0</v>
      </c>
      <c r="AG9" s="1">
        <v>4.0</v>
      </c>
      <c r="AH9" s="1">
        <v>4.0</v>
      </c>
      <c r="AI9" s="1">
        <v>3.0</v>
      </c>
      <c r="AJ9" s="1">
        <v>3.0</v>
      </c>
      <c r="AK9" s="1">
        <v>3.0</v>
      </c>
      <c r="AL9" s="1">
        <v>2.0</v>
      </c>
      <c r="AM9" s="1">
        <v>4.0</v>
      </c>
      <c r="AN9" s="1">
        <v>3.0</v>
      </c>
      <c r="AO9" s="1">
        <v>4.0</v>
      </c>
      <c r="AP9" s="1">
        <v>4.0</v>
      </c>
      <c r="AQ9" s="1">
        <v>3.0</v>
      </c>
      <c r="AR9" s="1">
        <v>3.0</v>
      </c>
      <c r="AS9" s="1">
        <v>5.0</v>
      </c>
      <c r="AT9" s="1">
        <v>4.0</v>
      </c>
      <c r="AU9" s="1">
        <v>4.0</v>
      </c>
      <c r="AV9" s="1">
        <v>3.0</v>
      </c>
      <c r="AW9" s="1">
        <v>4.0</v>
      </c>
      <c r="AX9" s="1">
        <v>4.0</v>
      </c>
      <c r="AY9" s="1">
        <v>5.0</v>
      </c>
      <c r="AZ9" s="1">
        <v>5.0</v>
      </c>
      <c r="BA9" s="1">
        <v>3.0</v>
      </c>
      <c r="BB9" s="1">
        <v>3.0</v>
      </c>
      <c r="BC9" s="1">
        <v>3.0</v>
      </c>
      <c r="BD9" s="1">
        <v>2.0</v>
      </c>
      <c r="BE9" s="1">
        <v>3.0</v>
      </c>
      <c r="BF9" s="1">
        <v>3.0</v>
      </c>
      <c r="BG9" s="1">
        <v>3.0</v>
      </c>
      <c r="BH9" s="1">
        <v>3.0</v>
      </c>
      <c r="BI9" s="1">
        <v>3.0</v>
      </c>
      <c r="BJ9" s="1">
        <v>4.0</v>
      </c>
      <c r="BK9" s="1">
        <v>3.0</v>
      </c>
      <c r="BL9" s="1">
        <v>3.0</v>
      </c>
      <c r="BM9" s="1">
        <v>2.0</v>
      </c>
      <c r="BN9" s="1">
        <v>3.0</v>
      </c>
      <c r="BO9" s="1">
        <v>3.0</v>
      </c>
      <c r="BP9" s="1">
        <v>3.0</v>
      </c>
      <c r="BQ9" s="1">
        <v>3.0</v>
      </c>
      <c r="BR9" s="1">
        <v>3.0</v>
      </c>
      <c r="BS9" s="1">
        <v>3.0</v>
      </c>
      <c r="BT9" s="1">
        <v>3.0</v>
      </c>
      <c r="BU9" s="1">
        <v>3.0</v>
      </c>
      <c r="BV9" s="1">
        <v>3.0</v>
      </c>
      <c r="BW9" s="1">
        <v>3.0</v>
      </c>
      <c r="BX9" s="1">
        <v>2.0</v>
      </c>
      <c r="BY9" s="1">
        <v>3.0</v>
      </c>
      <c r="BZ9" s="21"/>
      <c r="CA9" s="1">
        <f t="shared" si="1"/>
        <v>221</v>
      </c>
      <c r="CB9">
        <f t="shared" si="2"/>
        <v>35</v>
      </c>
      <c r="CC9">
        <f t="shared" si="3"/>
        <v>15</v>
      </c>
      <c r="CD9">
        <f t="shared" si="4"/>
        <v>13</v>
      </c>
      <c r="CE9">
        <f t="shared" si="5"/>
        <v>28</v>
      </c>
      <c r="CF9">
        <f t="shared" si="6"/>
        <v>28</v>
      </c>
      <c r="CG9">
        <f t="shared" si="7"/>
        <v>32</v>
      </c>
      <c r="CH9">
        <f t="shared" si="8"/>
        <v>23</v>
      </c>
      <c r="CI9">
        <f t="shared" si="9"/>
        <v>0.4</v>
      </c>
      <c r="CJ9">
        <f t="shared" si="10"/>
        <v>23</v>
      </c>
      <c r="CK9">
        <f t="shared" si="11"/>
        <v>20</v>
      </c>
      <c r="CL9" s="22"/>
    </row>
    <row r="10">
      <c r="A10" s="1" t="b">
        <v>0</v>
      </c>
      <c r="B10" s="20"/>
      <c r="C10" s="20">
        <v>43571.49145987269</v>
      </c>
      <c r="D10" s="1" t="s">
        <v>106</v>
      </c>
      <c r="E10" s="1">
        <v>1770.0</v>
      </c>
      <c r="F10" s="1">
        <v>1.0</v>
      </c>
      <c r="G10" s="1">
        <v>3.0</v>
      </c>
      <c r="H10" s="1">
        <v>4.0</v>
      </c>
      <c r="I10" s="1">
        <v>2.0</v>
      </c>
      <c r="J10" s="1">
        <v>1.0</v>
      </c>
      <c r="K10" s="1">
        <v>1.0</v>
      </c>
      <c r="L10" s="1">
        <v>2.0</v>
      </c>
      <c r="M10" s="1">
        <v>1.0</v>
      </c>
      <c r="N10" s="1">
        <v>3.0</v>
      </c>
      <c r="O10" s="1">
        <v>2.0</v>
      </c>
      <c r="P10" s="1">
        <v>3.0</v>
      </c>
      <c r="Q10" s="1">
        <v>4.0</v>
      </c>
      <c r="R10" s="1">
        <v>4.0</v>
      </c>
      <c r="S10" s="1">
        <v>4.0</v>
      </c>
      <c r="T10" s="1">
        <v>4.0</v>
      </c>
      <c r="U10" s="1">
        <v>3.0</v>
      </c>
      <c r="V10" s="1">
        <v>3.0</v>
      </c>
      <c r="W10" s="1">
        <v>2.0</v>
      </c>
      <c r="X10" s="1">
        <v>4.0</v>
      </c>
      <c r="Y10" s="1">
        <v>2.0</v>
      </c>
      <c r="Z10" s="1">
        <v>2.0</v>
      </c>
      <c r="AA10" s="1">
        <v>4.0</v>
      </c>
      <c r="AB10" s="1">
        <v>2.0</v>
      </c>
      <c r="AC10" s="1">
        <v>3.0</v>
      </c>
      <c r="AD10" s="1">
        <v>5.0</v>
      </c>
      <c r="AE10" s="1">
        <v>5.0</v>
      </c>
      <c r="AF10" s="1">
        <v>4.0</v>
      </c>
      <c r="AG10" s="1">
        <v>4.0</v>
      </c>
      <c r="AH10" s="1">
        <v>5.0</v>
      </c>
      <c r="AI10" s="1">
        <v>4.0</v>
      </c>
      <c r="AJ10" s="1">
        <v>4.0</v>
      </c>
      <c r="AK10" s="1">
        <v>3.0</v>
      </c>
      <c r="AL10" s="1">
        <v>3.0</v>
      </c>
      <c r="AM10" s="1">
        <v>4.0</v>
      </c>
      <c r="AN10" s="1">
        <v>3.0</v>
      </c>
      <c r="AO10" s="1">
        <v>2.0</v>
      </c>
      <c r="AP10" s="1">
        <v>2.0</v>
      </c>
      <c r="AQ10" s="1">
        <v>2.0</v>
      </c>
      <c r="AR10" s="1">
        <v>2.0</v>
      </c>
      <c r="AS10" s="1">
        <v>4.0</v>
      </c>
      <c r="AT10" s="1">
        <v>2.0</v>
      </c>
      <c r="AU10" s="1">
        <v>1.0</v>
      </c>
      <c r="AV10" s="1">
        <v>2.0</v>
      </c>
      <c r="AW10" s="1">
        <v>2.0</v>
      </c>
      <c r="AX10" s="1">
        <v>1.0</v>
      </c>
      <c r="AY10" s="1">
        <v>1.0</v>
      </c>
      <c r="AZ10" s="1">
        <v>1.0</v>
      </c>
      <c r="BA10" s="1">
        <v>2.0</v>
      </c>
      <c r="BB10" s="1">
        <v>4.0</v>
      </c>
      <c r="BC10" s="1">
        <v>4.0</v>
      </c>
      <c r="BD10" s="1">
        <v>5.0</v>
      </c>
      <c r="BE10" s="1">
        <v>5.0</v>
      </c>
      <c r="BF10" s="1">
        <v>5.0</v>
      </c>
      <c r="BG10" s="1">
        <v>4.0</v>
      </c>
      <c r="BH10" s="1">
        <v>5.0</v>
      </c>
      <c r="BI10" s="1">
        <v>5.0</v>
      </c>
      <c r="BJ10" s="1">
        <v>7.0</v>
      </c>
      <c r="BK10" s="1">
        <v>1.0</v>
      </c>
      <c r="BL10" s="1">
        <v>2.0</v>
      </c>
      <c r="BM10" s="1">
        <v>1.0</v>
      </c>
      <c r="BN10" s="1">
        <v>1.0</v>
      </c>
      <c r="BO10" s="1">
        <v>2.0</v>
      </c>
      <c r="BP10" s="1">
        <v>2.0</v>
      </c>
      <c r="BQ10" s="1">
        <v>2.0</v>
      </c>
      <c r="BR10" s="1">
        <v>2.0</v>
      </c>
      <c r="BS10" s="1">
        <v>5.0</v>
      </c>
      <c r="BT10" s="1">
        <v>5.0</v>
      </c>
      <c r="BU10" s="1">
        <v>5.0</v>
      </c>
      <c r="BV10" s="1">
        <v>4.0</v>
      </c>
      <c r="BW10" s="1">
        <v>5.0</v>
      </c>
      <c r="BX10" s="1">
        <v>4.0</v>
      </c>
      <c r="BY10" s="1">
        <v>5.0</v>
      </c>
      <c r="BZ10" s="21"/>
      <c r="CA10" s="1">
        <f t="shared" si="1"/>
        <v>222</v>
      </c>
      <c r="CB10">
        <f t="shared" si="2"/>
        <v>15</v>
      </c>
      <c r="CC10">
        <f t="shared" si="3"/>
        <v>27</v>
      </c>
      <c r="CD10">
        <f t="shared" si="4"/>
        <v>22</v>
      </c>
      <c r="CE10">
        <f t="shared" si="5"/>
        <v>34</v>
      </c>
      <c r="CF10">
        <f t="shared" si="6"/>
        <v>22</v>
      </c>
      <c r="CG10">
        <f t="shared" si="7"/>
        <v>12</v>
      </c>
      <c r="CH10">
        <f t="shared" si="8"/>
        <v>37</v>
      </c>
      <c r="CI10">
        <f t="shared" si="9"/>
        <v>0.7</v>
      </c>
      <c r="CJ10">
        <f t="shared" si="10"/>
        <v>13</v>
      </c>
      <c r="CK10">
        <f t="shared" si="11"/>
        <v>33</v>
      </c>
      <c r="CL10" s="22"/>
    </row>
    <row r="11">
      <c r="A11" s="1" t="b">
        <v>0</v>
      </c>
      <c r="B11" s="20"/>
      <c r="C11" s="20">
        <v>43571.638958553245</v>
      </c>
      <c r="D11" s="1" t="s">
        <v>107</v>
      </c>
      <c r="E11" s="1">
        <v>1183.0</v>
      </c>
      <c r="F11" s="1">
        <v>3.0</v>
      </c>
      <c r="G11" s="1">
        <v>2.0</v>
      </c>
      <c r="H11" s="1">
        <v>4.0</v>
      </c>
      <c r="I11" s="1">
        <v>4.0</v>
      </c>
      <c r="J11" s="1">
        <v>3.0</v>
      </c>
      <c r="K11" s="1">
        <v>4.0</v>
      </c>
      <c r="L11" s="1">
        <v>4.0</v>
      </c>
      <c r="M11" s="1">
        <v>3.0</v>
      </c>
      <c r="N11" s="1">
        <v>2.0</v>
      </c>
      <c r="O11" s="1">
        <v>2.0</v>
      </c>
      <c r="P11" s="1">
        <v>2.0</v>
      </c>
      <c r="Q11" s="1">
        <v>3.0</v>
      </c>
      <c r="R11" s="1">
        <v>3.0</v>
      </c>
      <c r="S11" s="1">
        <v>1.0</v>
      </c>
      <c r="T11" s="1">
        <v>3.0</v>
      </c>
      <c r="U11" s="1">
        <v>4.0</v>
      </c>
      <c r="V11" s="1">
        <v>2.0</v>
      </c>
      <c r="W11" s="1">
        <v>1.0</v>
      </c>
      <c r="X11" s="1">
        <v>3.0</v>
      </c>
      <c r="Y11" s="1">
        <v>1.0</v>
      </c>
      <c r="Z11" s="1">
        <v>1.0</v>
      </c>
      <c r="AA11" s="1">
        <v>3.0</v>
      </c>
      <c r="AB11" s="1">
        <v>2.0</v>
      </c>
      <c r="AC11" s="1">
        <v>2.0</v>
      </c>
      <c r="AD11" s="1">
        <v>4.0</v>
      </c>
      <c r="AE11" s="1">
        <v>3.0</v>
      </c>
      <c r="AF11" s="1">
        <v>3.0</v>
      </c>
      <c r="AG11" s="1">
        <v>3.0</v>
      </c>
      <c r="AH11" s="1">
        <v>3.0</v>
      </c>
      <c r="AI11" s="1">
        <v>3.0</v>
      </c>
      <c r="AJ11" s="1">
        <v>3.0</v>
      </c>
      <c r="AK11" s="1">
        <v>3.0</v>
      </c>
      <c r="AL11" s="1">
        <v>2.0</v>
      </c>
      <c r="AM11" s="1">
        <v>1.0</v>
      </c>
      <c r="AN11" s="1">
        <v>2.0</v>
      </c>
      <c r="AO11" s="1">
        <v>3.0</v>
      </c>
      <c r="AP11" s="1">
        <v>2.0</v>
      </c>
      <c r="AQ11" s="1">
        <v>3.0</v>
      </c>
      <c r="AR11" s="1">
        <v>2.0</v>
      </c>
      <c r="AS11" s="1">
        <v>4.0</v>
      </c>
      <c r="AT11" s="1">
        <v>3.0</v>
      </c>
      <c r="AU11" s="1">
        <v>3.0</v>
      </c>
      <c r="AV11" s="1">
        <v>2.0</v>
      </c>
      <c r="AW11" s="1">
        <v>3.0</v>
      </c>
      <c r="AX11" s="1">
        <v>2.0</v>
      </c>
      <c r="AY11" s="1">
        <v>2.0</v>
      </c>
      <c r="AZ11" s="1">
        <v>2.0</v>
      </c>
      <c r="BA11" s="1">
        <v>2.0</v>
      </c>
      <c r="BB11" s="1">
        <v>3.0</v>
      </c>
      <c r="BC11" s="1">
        <v>2.0</v>
      </c>
      <c r="BD11" s="1">
        <v>2.0</v>
      </c>
      <c r="BE11" s="1">
        <v>2.0</v>
      </c>
      <c r="BF11" s="1">
        <v>3.0</v>
      </c>
      <c r="BG11" s="1">
        <v>3.0</v>
      </c>
      <c r="BH11" s="1">
        <v>3.0</v>
      </c>
      <c r="BI11" s="1">
        <v>3.0</v>
      </c>
      <c r="BJ11" s="1">
        <v>5.0</v>
      </c>
      <c r="BK11" s="1">
        <v>2.0</v>
      </c>
      <c r="BL11" s="1">
        <v>2.0</v>
      </c>
      <c r="BM11" s="1">
        <v>3.0</v>
      </c>
      <c r="BN11" s="1">
        <v>2.0</v>
      </c>
      <c r="BO11" s="1">
        <v>2.0</v>
      </c>
      <c r="BP11" s="1">
        <v>2.0</v>
      </c>
      <c r="BQ11" s="1">
        <v>2.0</v>
      </c>
      <c r="BR11" s="1">
        <v>2.0</v>
      </c>
      <c r="BS11" s="1">
        <v>3.0</v>
      </c>
      <c r="BT11" s="1">
        <v>3.0</v>
      </c>
      <c r="BU11" s="1">
        <v>2.0</v>
      </c>
      <c r="BV11" s="1">
        <v>4.0</v>
      </c>
      <c r="BW11" s="1">
        <v>3.0</v>
      </c>
      <c r="BX11" s="1">
        <v>3.0</v>
      </c>
      <c r="BY11" s="1">
        <v>4.0</v>
      </c>
      <c r="BZ11" s="21"/>
      <c r="CA11" s="1">
        <f t="shared" si="1"/>
        <v>190</v>
      </c>
      <c r="CB11">
        <f t="shared" si="2"/>
        <v>27</v>
      </c>
      <c r="CC11">
        <f t="shared" si="3"/>
        <v>20</v>
      </c>
      <c r="CD11">
        <f t="shared" si="4"/>
        <v>15</v>
      </c>
      <c r="CE11">
        <f t="shared" si="5"/>
        <v>25</v>
      </c>
      <c r="CF11">
        <f t="shared" si="6"/>
        <v>19</v>
      </c>
      <c r="CG11">
        <f t="shared" si="7"/>
        <v>19</v>
      </c>
      <c r="CH11">
        <f t="shared" si="8"/>
        <v>21</v>
      </c>
      <c r="CI11">
        <f t="shared" si="9"/>
        <v>0.5</v>
      </c>
      <c r="CJ11">
        <f t="shared" si="10"/>
        <v>17</v>
      </c>
      <c r="CK11">
        <f t="shared" si="11"/>
        <v>22</v>
      </c>
      <c r="CL11" s="22"/>
      <c r="CM11" s="23">
        <f>VLOOKUP(CB11,'PROMIS 57 T-Score Conversions'!Q$3:R$35,2,TRUE)</f>
        <v>40.1</v>
      </c>
      <c r="CN11" s="24" t="str">
        <f>IFS(CM116&lt;30,"Severe",CM116&lt;40,"Moderate",CM116&lt;45,"Mild",CM116&gt;=45,"Normal")</f>
        <v>Mild</v>
      </c>
      <c r="CO11" s="23">
        <f>VLOOKUP(CC11,'PROMIS 57 T-Score Conversions'!A$3:B$35,2,TRUE)</f>
        <v>58.4</v>
      </c>
      <c r="CP11" t="str">
        <f>IFS(CO11&lt;50,"Normal",CO11&lt;55,"Mild",CO11&lt;65,"Moderate",CO11&gt;=65,"Severe")</f>
        <v>Moderate</v>
      </c>
      <c r="CQ11" s="23">
        <f>VLOOKUP(CD11,'PROMIS 57 T-Score Conversions'!E$3:F$35,2,TRUE)</f>
        <v>54.1</v>
      </c>
      <c r="CR11" t="str">
        <f>IFS(CQ11&lt;55,"Normal",CQ11&lt;60,"Mild",CQ11&lt;70,"Moderate",CQ11&gt;=70,"Severe")</f>
        <v>Normal</v>
      </c>
      <c r="CS11" s="23">
        <f>VLOOKUP(CE11,'PROMIS 57 T-Score Conversions'!U$3:V$35,2,TRUE)</f>
        <v>58.5</v>
      </c>
      <c r="CT11" s="24" t="str">
        <f>IFS(CS116&lt;55,"Normal",CS116&lt;60,"Mild",CS116&lt;70,"Moderate",CS116&gt;=70,"Severe")</f>
        <v>Mild</v>
      </c>
      <c r="CU11" s="23">
        <f>VLOOKUP(CF11,'PROMIS 57 T-Score Conversions'!Y$3:Z$35,2,TRUE)</f>
        <v>49</v>
      </c>
      <c r="CV11" t="str">
        <f>IFS(CU11&lt;55,"Normal",CU11&lt;60,"Mild",CU11&lt;70,"Moderate",CU11&gt;=70,"Severe")</f>
        <v>Normal</v>
      </c>
      <c r="CW11" s="23">
        <f>vlookup(CG11,'PROMIS 57 T-Score Conversions'!M$3:N$35,2,TRUE)</f>
        <v>39.3</v>
      </c>
      <c r="CX11" s="24" t="str">
        <f>IFS(CW116&lt;30,"Severe",CW116&lt;40,"Moderate",CW116&lt;45,"Mild",CW116&gt;=45,"Normal")</f>
        <v>Moderate</v>
      </c>
      <c r="CY11" s="23">
        <f>VLOOKup(CH11,'PROMIS 57 T-Score Conversions'!I$3:J$35,2,TRUE)</f>
        <v>59.5</v>
      </c>
      <c r="CZ11" t="str">
        <f>IFS(CY11&lt;55,"Normal",CY11&lt;60,"Mild",CY11&lt;70,"Moderate",CY11&gt;=70,"Severe")</f>
        <v>Mild</v>
      </c>
      <c r="DA11" s="24" t="str">
        <f>VLOOKUP(#REF!,'PROMIS 57 T-Score Conversions'!AC$3:AD$35,2,TRUE)</f>
        <v>#REF!</v>
      </c>
      <c r="DB11" s="24" t="str">
        <f>IFS(DA11&lt;30,"Severe",DA148&lt;40,"Moderate",DA148&lt;45,"Mild",DA148&gt;=45,"Normal")</f>
        <v>#REF!</v>
      </c>
    </row>
    <row r="12">
      <c r="A12" s="1" t="b">
        <v>0</v>
      </c>
      <c r="B12" s="20"/>
      <c r="C12" s="20">
        <v>43572.4880170949</v>
      </c>
      <c r="D12" s="1" t="s">
        <v>108</v>
      </c>
      <c r="E12" s="1">
        <v>1765.0</v>
      </c>
      <c r="F12" s="1">
        <v>5.0</v>
      </c>
      <c r="G12" s="1">
        <v>3.0</v>
      </c>
      <c r="H12" s="1">
        <v>2.0</v>
      </c>
      <c r="I12" s="1">
        <v>3.0</v>
      </c>
      <c r="J12" s="1">
        <v>2.0</v>
      </c>
      <c r="K12" s="1">
        <v>2.0</v>
      </c>
      <c r="L12" s="1">
        <v>3.0</v>
      </c>
      <c r="M12" s="1">
        <v>1.0</v>
      </c>
      <c r="N12" s="1">
        <v>3.0</v>
      </c>
      <c r="O12" s="1">
        <v>3.0</v>
      </c>
      <c r="P12" s="1">
        <v>3.0</v>
      </c>
      <c r="Q12" s="1">
        <v>2.0</v>
      </c>
      <c r="R12" s="1">
        <v>4.0</v>
      </c>
      <c r="S12" s="1">
        <v>3.0</v>
      </c>
      <c r="T12" s="1">
        <v>3.0</v>
      </c>
      <c r="U12" s="1">
        <v>3.0</v>
      </c>
      <c r="V12" s="1">
        <v>2.0</v>
      </c>
      <c r="W12" s="1">
        <v>3.0</v>
      </c>
      <c r="X12" s="1">
        <v>4.0</v>
      </c>
      <c r="Y12" s="1">
        <v>3.0</v>
      </c>
      <c r="Z12" s="1">
        <v>3.0</v>
      </c>
      <c r="AA12" s="1">
        <v>3.0</v>
      </c>
      <c r="AB12" s="1">
        <v>3.0</v>
      </c>
      <c r="AC12" s="1">
        <v>3.0</v>
      </c>
      <c r="AD12" s="1">
        <v>2.0</v>
      </c>
      <c r="AE12" s="1">
        <v>1.0</v>
      </c>
      <c r="AF12" s="1">
        <v>3.0</v>
      </c>
      <c r="AG12" s="1">
        <v>3.0</v>
      </c>
      <c r="AH12" s="1">
        <v>3.0</v>
      </c>
      <c r="AI12" s="1">
        <v>2.0</v>
      </c>
      <c r="AJ12" s="1">
        <v>3.0</v>
      </c>
      <c r="AK12" s="1">
        <v>3.0</v>
      </c>
      <c r="AL12" s="1">
        <v>2.0</v>
      </c>
      <c r="AM12" s="1">
        <v>3.0</v>
      </c>
      <c r="AN12" s="1">
        <v>2.0</v>
      </c>
      <c r="AO12" s="1">
        <v>4.0</v>
      </c>
      <c r="AP12" s="1">
        <v>3.0</v>
      </c>
      <c r="AQ12" s="1">
        <v>3.0</v>
      </c>
      <c r="AR12" s="1">
        <v>1.0</v>
      </c>
      <c r="AS12" s="1">
        <v>3.0</v>
      </c>
      <c r="AT12" s="1">
        <v>3.0</v>
      </c>
      <c r="AU12" s="1">
        <v>3.0</v>
      </c>
      <c r="AV12" s="1">
        <v>3.0</v>
      </c>
      <c r="AW12" s="1">
        <v>5.0</v>
      </c>
      <c r="AX12" s="1">
        <v>5.0</v>
      </c>
      <c r="AY12" s="1">
        <v>5.0</v>
      </c>
      <c r="AZ12" s="1">
        <v>5.0</v>
      </c>
      <c r="BA12" s="1">
        <v>5.0</v>
      </c>
      <c r="BB12" s="1">
        <v>3.0</v>
      </c>
      <c r="BC12" s="1">
        <v>3.0</v>
      </c>
      <c r="BD12" s="1">
        <v>3.0</v>
      </c>
      <c r="BE12" s="1">
        <v>3.0</v>
      </c>
      <c r="BF12" s="1">
        <v>4.0</v>
      </c>
      <c r="BG12" s="1">
        <v>3.0</v>
      </c>
      <c r="BH12" s="1">
        <v>3.0</v>
      </c>
      <c r="BI12" s="1">
        <v>1.0</v>
      </c>
      <c r="BJ12" s="1">
        <v>0.0</v>
      </c>
      <c r="BK12" s="1">
        <v>4.0</v>
      </c>
      <c r="BL12" s="1">
        <v>3.0</v>
      </c>
      <c r="BM12" s="1">
        <v>2.0</v>
      </c>
      <c r="BN12" s="1">
        <v>2.0</v>
      </c>
      <c r="BO12" s="1">
        <v>2.0</v>
      </c>
      <c r="BP12" s="1">
        <v>3.0</v>
      </c>
      <c r="BQ12" s="1">
        <v>3.0</v>
      </c>
      <c r="BR12" s="1">
        <v>2.0</v>
      </c>
      <c r="BS12" s="1">
        <v>3.0</v>
      </c>
      <c r="BT12" s="1">
        <v>3.0</v>
      </c>
      <c r="BU12" s="1">
        <v>2.0</v>
      </c>
      <c r="BV12" s="1">
        <v>4.0</v>
      </c>
      <c r="BW12" s="1">
        <v>2.0</v>
      </c>
      <c r="BX12" s="1">
        <v>2.0</v>
      </c>
      <c r="BY12" s="1">
        <v>3.0</v>
      </c>
      <c r="BZ12" s="21"/>
      <c r="CA12" s="1">
        <f t="shared" si="1"/>
        <v>207</v>
      </c>
      <c r="CB12">
        <f t="shared" si="2"/>
        <v>21</v>
      </c>
      <c r="CC12">
        <f t="shared" si="3"/>
        <v>24</v>
      </c>
      <c r="CD12">
        <f t="shared" si="4"/>
        <v>24</v>
      </c>
      <c r="CE12">
        <f t="shared" si="5"/>
        <v>20</v>
      </c>
      <c r="CF12">
        <f t="shared" si="6"/>
        <v>21</v>
      </c>
      <c r="CG12">
        <f t="shared" si="7"/>
        <v>34</v>
      </c>
      <c r="CH12">
        <f t="shared" si="8"/>
        <v>23</v>
      </c>
      <c r="CI12">
        <f t="shared" si="9"/>
        <v>0</v>
      </c>
      <c r="CJ12">
        <f t="shared" si="10"/>
        <v>21</v>
      </c>
      <c r="CK12">
        <f t="shared" si="11"/>
        <v>19</v>
      </c>
      <c r="CL12" s="22"/>
    </row>
    <row r="13">
      <c r="A13" s="1" t="b">
        <v>0</v>
      </c>
      <c r="B13" s="20"/>
      <c r="C13" s="20">
        <v>43573.36179061343</v>
      </c>
      <c r="D13" s="1" t="s">
        <v>109</v>
      </c>
      <c r="E13" s="1">
        <v>1683.0</v>
      </c>
      <c r="F13" s="1">
        <v>5.0</v>
      </c>
      <c r="G13" s="1">
        <v>5.0</v>
      </c>
      <c r="H13" s="1">
        <v>5.0</v>
      </c>
      <c r="I13" s="1">
        <v>5.0</v>
      </c>
      <c r="J13" s="1">
        <v>4.0</v>
      </c>
      <c r="K13" s="1">
        <v>5.0</v>
      </c>
      <c r="L13" s="1">
        <v>5.0</v>
      </c>
      <c r="M13" s="1">
        <v>5.0</v>
      </c>
      <c r="N13" s="1">
        <v>2.0</v>
      </c>
      <c r="O13" s="1">
        <v>2.0</v>
      </c>
      <c r="P13" s="1">
        <v>2.0</v>
      </c>
      <c r="Q13" s="1">
        <v>2.0</v>
      </c>
      <c r="R13" s="1">
        <v>2.0</v>
      </c>
      <c r="S13" s="1">
        <v>2.0</v>
      </c>
      <c r="T13" s="1">
        <v>2.0</v>
      </c>
      <c r="U13" s="1">
        <v>2.0</v>
      </c>
      <c r="V13" s="1">
        <v>2.0</v>
      </c>
      <c r="W13" s="1">
        <v>2.0</v>
      </c>
      <c r="X13" s="1">
        <v>2.0</v>
      </c>
      <c r="Y13" s="1">
        <v>2.0</v>
      </c>
      <c r="Z13" s="1">
        <v>2.0</v>
      </c>
      <c r="AA13" s="1">
        <v>2.0</v>
      </c>
      <c r="AB13" s="1">
        <v>2.0</v>
      </c>
      <c r="AC13" s="1">
        <v>2.0</v>
      </c>
      <c r="AD13" s="1">
        <v>2.0</v>
      </c>
      <c r="AE13" s="1">
        <v>2.0</v>
      </c>
      <c r="AF13" s="1">
        <v>2.0</v>
      </c>
      <c r="AG13" s="1">
        <v>2.0</v>
      </c>
      <c r="AH13" s="1">
        <v>2.0</v>
      </c>
      <c r="AI13" s="1">
        <v>2.0</v>
      </c>
      <c r="AJ13" s="1">
        <v>2.0</v>
      </c>
      <c r="AK13" s="1">
        <v>2.0</v>
      </c>
      <c r="AL13" s="1">
        <v>4.0</v>
      </c>
      <c r="AM13" s="1">
        <v>2.0</v>
      </c>
      <c r="AN13" s="1">
        <v>2.0</v>
      </c>
      <c r="AO13" s="1">
        <v>2.0</v>
      </c>
      <c r="AP13" s="1">
        <v>2.0</v>
      </c>
      <c r="AQ13" s="1">
        <v>2.0</v>
      </c>
      <c r="AR13" s="1">
        <v>1.0</v>
      </c>
      <c r="AS13" s="1">
        <v>2.0</v>
      </c>
      <c r="AT13" s="1">
        <v>4.0</v>
      </c>
      <c r="AU13" s="1">
        <v>4.0</v>
      </c>
      <c r="AV13" s="1">
        <v>5.0</v>
      </c>
      <c r="AW13" s="1">
        <v>4.0</v>
      </c>
      <c r="AX13" s="1">
        <v>4.0</v>
      </c>
      <c r="AY13" s="1">
        <v>4.0</v>
      </c>
      <c r="AZ13" s="1">
        <v>4.0</v>
      </c>
      <c r="BA13" s="1">
        <v>5.0</v>
      </c>
      <c r="BB13" s="1">
        <v>2.0</v>
      </c>
      <c r="BC13" s="1">
        <v>2.0</v>
      </c>
      <c r="BD13" s="1">
        <v>2.0</v>
      </c>
      <c r="BE13" s="1">
        <v>2.0</v>
      </c>
      <c r="BF13" s="1">
        <v>2.0</v>
      </c>
      <c r="BG13" s="1">
        <v>2.0</v>
      </c>
      <c r="BH13" s="1">
        <v>2.0</v>
      </c>
      <c r="BI13" s="1">
        <v>2.0</v>
      </c>
      <c r="BJ13" s="1">
        <v>2.0</v>
      </c>
      <c r="BK13" s="1">
        <v>4.0</v>
      </c>
      <c r="BL13" s="1">
        <v>4.0</v>
      </c>
      <c r="BM13" s="1">
        <v>4.0</v>
      </c>
      <c r="BN13" s="1">
        <v>4.0</v>
      </c>
      <c r="BO13" s="1">
        <v>4.0</v>
      </c>
      <c r="BP13" s="1">
        <v>4.0</v>
      </c>
      <c r="BQ13" s="1">
        <v>4.0</v>
      </c>
      <c r="BR13" s="1">
        <v>4.0</v>
      </c>
      <c r="BS13" s="1">
        <v>3.0</v>
      </c>
      <c r="BT13" s="1">
        <v>3.0</v>
      </c>
      <c r="BU13" s="1">
        <v>3.0</v>
      </c>
      <c r="BV13" s="1">
        <v>3.0</v>
      </c>
      <c r="BW13" s="1">
        <v>3.0</v>
      </c>
      <c r="BX13" s="1">
        <v>3.0</v>
      </c>
      <c r="BY13" s="1">
        <v>3.0</v>
      </c>
      <c r="BZ13" s="21"/>
      <c r="CA13" s="1">
        <f t="shared" si="1"/>
        <v>209</v>
      </c>
      <c r="CB13">
        <f t="shared" si="2"/>
        <v>39</v>
      </c>
      <c r="CC13">
        <f t="shared" si="3"/>
        <v>16</v>
      </c>
      <c r="CD13">
        <f t="shared" si="4"/>
        <v>16</v>
      </c>
      <c r="CE13">
        <f t="shared" si="5"/>
        <v>16</v>
      </c>
      <c r="CF13">
        <f t="shared" si="6"/>
        <v>17</v>
      </c>
      <c r="CG13">
        <f t="shared" si="7"/>
        <v>34</v>
      </c>
      <c r="CH13">
        <f t="shared" si="8"/>
        <v>16</v>
      </c>
      <c r="CI13">
        <f t="shared" si="9"/>
        <v>0.2</v>
      </c>
      <c r="CJ13">
        <f t="shared" si="10"/>
        <v>32</v>
      </c>
      <c r="CK13">
        <f t="shared" si="11"/>
        <v>21</v>
      </c>
      <c r="CL13" s="22"/>
    </row>
    <row r="14">
      <c r="A14" s="1" t="b">
        <v>0</v>
      </c>
      <c r="B14" s="20"/>
      <c r="C14" s="20">
        <v>43573.60262253472</v>
      </c>
      <c r="D14" s="1" t="s">
        <v>110</v>
      </c>
      <c r="E14" s="1">
        <v>1832.0</v>
      </c>
      <c r="F14" s="1">
        <v>4.0</v>
      </c>
      <c r="G14" s="1">
        <v>5.0</v>
      </c>
      <c r="H14" s="1">
        <v>4.0</v>
      </c>
      <c r="I14" s="1">
        <v>4.0</v>
      </c>
      <c r="J14" s="1">
        <v>3.0</v>
      </c>
      <c r="K14" s="1">
        <v>4.0</v>
      </c>
      <c r="L14" s="1">
        <v>4.0</v>
      </c>
      <c r="M14" s="1">
        <v>4.0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1.0</v>
      </c>
      <c r="AB14" s="1">
        <v>1.0</v>
      </c>
      <c r="AC14" s="1">
        <v>1.0</v>
      </c>
      <c r="AD14" s="1">
        <v>3.0</v>
      </c>
      <c r="AE14" s="1">
        <v>2.0</v>
      </c>
      <c r="AF14" s="1">
        <v>2.0</v>
      </c>
      <c r="AG14" s="1">
        <v>2.0</v>
      </c>
      <c r="AH14" s="1">
        <v>2.0</v>
      </c>
      <c r="AI14" s="1">
        <v>2.0</v>
      </c>
      <c r="AJ14" s="1">
        <v>2.0</v>
      </c>
      <c r="AK14" s="1">
        <v>2.0</v>
      </c>
      <c r="AL14" s="1">
        <v>3.0</v>
      </c>
      <c r="AM14" s="1">
        <v>2.0</v>
      </c>
      <c r="AN14" s="1">
        <v>3.0</v>
      </c>
      <c r="AO14" s="1">
        <v>1.0</v>
      </c>
      <c r="AP14" s="1">
        <v>2.0</v>
      </c>
      <c r="AQ14" s="1">
        <v>1.0</v>
      </c>
      <c r="AR14" s="1">
        <v>1.0</v>
      </c>
      <c r="AS14" s="1">
        <v>2.0</v>
      </c>
      <c r="AT14" s="1">
        <v>3.0</v>
      </c>
      <c r="AU14" s="1">
        <v>4.0</v>
      </c>
      <c r="AV14" s="1">
        <v>3.0</v>
      </c>
      <c r="AW14" s="1">
        <v>3.0</v>
      </c>
      <c r="AX14" s="1">
        <v>3.0</v>
      </c>
      <c r="AY14" s="1">
        <v>3.0</v>
      </c>
      <c r="AZ14" s="1">
        <v>4.0</v>
      </c>
      <c r="BA14" s="1">
        <v>4.0</v>
      </c>
      <c r="BB14" s="1">
        <v>1.0</v>
      </c>
      <c r="BC14" s="1">
        <v>1.0</v>
      </c>
      <c r="BD14" s="1">
        <v>1.0</v>
      </c>
      <c r="BE14" s="1">
        <v>1.0</v>
      </c>
      <c r="BF14" s="1">
        <v>1.0</v>
      </c>
      <c r="BG14" s="1">
        <v>1.0</v>
      </c>
      <c r="BH14" s="1">
        <v>1.0</v>
      </c>
      <c r="BI14" s="1">
        <v>1.0</v>
      </c>
      <c r="BJ14" s="1">
        <v>0.0</v>
      </c>
      <c r="BK14" s="1">
        <v>4.0</v>
      </c>
      <c r="BL14" s="1">
        <v>4.0</v>
      </c>
      <c r="BM14" s="1">
        <v>4.0</v>
      </c>
      <c r="BN14" s="1">
        <v>4.0</v>
      </c>
      <c r="BO14" s="1">
        <v>3.0</v>
      </c>
      <c r="BP14" s="1">
        <v>3.0</v>
      </c>
      <c r="BQ14" s="1">
        <v>4.0</v>
      </c>
      <c r="BR14" s="1">
        <v>3.0</v>
      </c>
      <c r="BS14" s="1">
        <v>2.0</v>
      </c>
      <c r="BT14" s="1">
        <v>2.0</v>
      </c>
      <c r="BU14" s="1">
        <v>3.0</v>
      </c>
      <c r="BV14" s="1">
        <v>3.0</v>
      </c>
      <c r="BW14" s="1">
        <v>2.0</v>
      </c>
      <c r="BX14" s="1">
        <v>1.0</v>
      </c>
      <c r="BY14" s="1">
        <v>2.0</v>
      </c>
      <c r="BZ14" s="21"/>
      <c r="CA14" s="1">
        <f t="shared" si="1"/>
        <v>159</v>
      </c>
      <c r="CB14">
        <f t="shared" si="2"/>
        <v>32</v>
      </c>
      <c r="CC14">
        <f t="shared" si="3"/>
        <v>8</v>
      </c>
      <c r="CD14">
        <f t="shared" si="4"/>
        <v>8</v>
      </c>
      <c r="CE14">
        <f t="shared" si="5"/>
        <v>17</v>
      </c>
      <c r="CF14">
        <f t="shared" si="6"/>
        <v>15</v>
      </c>
      <c r="CG14">
        <f t="shared" si="7"/>
        <v>27</v>
      </c>
      <c r="CH14">
        <f t="shared" si="8"/>
        <v>8</v>
      </c>
      <c r="CI14">
        <f t="shared" si="9"/>
        <v>0</v>
      </c>
      <c r="CJ14">
        <f t="shared" si="10"/>
        <v>29</v>
      </c>
      <c r="CK14">
        <f t="shared" si="11"/>
        <v>15</v>
      </c>
      <c r="CL14" s="22"/>
    </row>
    <row r="15">
      <c r="A15" s="1" t="b">
        <v>0</v>
      </c>
      <c r="B15" s="20"/>
      <c r="C15" s="20">
        <v>43573.62142314815</v>
      </c>
      <c r="D15" s="1" t="s">
        <v>111</v>
      </c>
      <c r="E15" s="1">
        <v>1864.0</v>
      </c>
      <c r="F15" s="1">
        <v>1.0</v>
      </c>
      <c r="G15" s="1">
        <v>5.0</v>
      </c>
      <c r="H15" s="1">
        <v>5.0</v>
      </c>
      <c r="I15" s="1">
        <v>2.0</v>
      </c>
      <c r="J15" s="1">
        <v>1.0</v>
      </c>
      <c r="K15" s="1">
        <v>1.0</v>
      </c>
      <c r="L15" s="1">
        <v>2.0</v>
      </c>
      <c r="M15" s="1">
        <v>1.0</v>
      </c>
      <c r="N15" s="1">
        <v>1.0</v>
      </c>
      <c r="O15" s="1">
        <v>2.0</v>
      </c>
      <c r="P15" s="1">
        <v>1.0</v>
      </c>
      <c r="Q15" s="1">
        <v>3.0</v>
      </c>
      <c r="R15" s="1">
        <v>3.0</v>
      </c>
      <c r="S15" s="1">
        <v>2.0</v>
      </c>
      <c r="T15" s="1">
        <v>5.0</v>
      </c>
      <c r="U15" s="1">
        <v>5.0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3.0</v>
      </c>
      <c r="AB15" s="1">
        <v>1.0</v>
      </c>
      <c r="AC15" s="1">
        <v>1.0</v>
      </c>
      <c r="AD15" s="1">
        <v>5.0</v>
      </c>
      <c r="AE15" s="1">
        <v>5.0</v>
      </c>
      <c r="AF15" s="1">
        <v>5.0</v>
      </c>
      <c r="AG15" s="1">
        <v>5.0</v>
      </c>
      <c r="AH15" s="1">
        <v>3.0</v>
      </c>
      <c r="AI15" s="1">
        <v>4.0</v>
      </c>
      <c r="AJ15" s="1">
        <v>4.0</v>
      </c>
      <c r="AK15" s="1">
        <v>4.0</v>
      </c>
      <c r="AL15" s="1">
        <v>1.0</v>
      </c>
      <c r="AM15" s="1">
        <v>5.0</v>
      </c>
      <c r="AN15" s="1">
        <v>5.0</v>
      </c>
      <c r="AO15" s="1">
        <v>5.0</v>
      </c>
      <c r="AP15" s="1">
        <v>4.0</v>
      </c>
      <c r="AQ15" s="1">
        <v>5.0</v>
      </c>
      <c r="AR15" s="1">
        <v>5.0</v>
      </c>
      <c r="AS15" s="1">
        <v>5.0</v>
      </c>
      <c r="AT15" s="1">
        <v>2.0</v>
      </c>
      <c r="AU15" s="1">
        <v>3.0</v>
      </c>
      <c r="AV15" s="1">
        <v>1.0</v>
      </c>
      <c r="AW15" s="1">
        <v>1.0</v>
      </c>
      <c r="AX15" s="1">
        <v>1.0</v>
      </c>
      <c r="AY15" s="1">
        <v>2.0</v>
      </c>
      <c r="AZ15" s="1">
        <v>2.0</v>
      </c>
      <c r="BA15" s="1">
        <v>2.0</v>
      </c>
      <c r="BB15" s="1">
        <v>5.0</v>
      </c>
      <c r="BC15" s="1">
        <v>5.0</v>
      </c>
      <c r="BD15" s="1">
        <v>4.0</v>
      </c>
      <c r="BE15" s="1">
        <v>5.0</v>
      </c>
      <c r="BF15" s="1">
        <v>4.0</v>
      </c>
      <c r="BG15" s="1">
        <v>4.0</v>
      </c>
      <c r="BH15" s="1">
        <v>5.0</v>
      </c>
      <c r="BI15" s="1">
        <v>4.0</v>
      </c>
      <c r="BJ15" s="1">
        <v>7.0</v>
      </c>
      <c r="BK15" s="1">
        <v>1.0</v>
      </c>
      <c r="BL15" s="1">
        <v>1.0</v>
      </c>
      <c r="BM15" s="1">
        <v>1.0</v>
      </c>
      <c r="BN15" s="1">
        <v>1.0</v>
      </c>
      <c r="BO15" s="1">
        <v>1.0</v>
      </c>
      <c r="BP15" s="1">
        <v>1.0</v>
      </c>
      <c r="BQ15" s="1">
        <v>1.0</v>
      </c>
      <c r="BR15" s="1">
        <v>1.0</v>
      </c>
      <c r="BS15" s="1">
        <v>5.0</v>
      </c>
      <c r="BT15" s="1">
        <v>5.0</v>
      </c>
      <c r="BU15" s="1">
        <v>5.0</v>
      </c>
      <c r="BV15" s="1">
        <v>5.0</v>
      </c>
      <c r="BW15" s="1">
        <v>5.0</v>
      </c>
      <c r="BX15" s="1">
        <v>5.0</v>
      </c>
      <c r="BY15" s="1">
        <v>5.0</v>
      </c>
      <c r="BZ15" s="21"/>
      <c r="CA15" s="1">
        <f t="shared" si="1"/>
        <v>220</v>
      </c>
      <c r="CB15">
        <f t="shared" si="2"/>
        <v>18</v>
      </c>
      <c r="CC15">
        <f t="shared" si="3"/>
        <v>22</v>
      </c>
      <c r="CD15">
        <f t="shared" si="4"/>
        <v>10</v>
      </c>
      <c r="CE15">
        <f t="shared" si="5"/>
        <v>35</v>
      </c>
      <c r="CF15">
        <f t="shared" si="6"/>
        <v>35</v>
      </c>
      <c r="CG15">
        <f t="shared" si="7"/>
        <v>14</v>
      </c>
      <c r="CH15">
        <f t="shared" si="8"/>
        <v>36</v>
      </c>
      <c r="CI15">
        <f t="shared" si="9"/>
        <v>0.7</v>
      </c>
      <c r="CJ15">
        <f t="shared" si="10"/>
        <v>8</v>
      </c>
      <c r="CK15">
        <f t="shared" si="11"/>
        <v>35</v>
      </c>
      <c r="CL15" s="22"/>
    </row>
    <row r="16">
      <c r="A16" s="1" t="b">
        <v>0</v>
      </c>
      <c r="B16" s="20"/>
      <c r="C16" s="20">
        <v>43577.38356710648</v>
      </c>
      <c r="D16" s="1" t="s">
        <v>112</v>
      </c>
      <c r="E16" s="1">
        <v>1591.0</v>
      </c>
      <c r="F16" s="1">
        <v>3.0</v>
      </c>
      <c r="G16" s="1">
        <v>4.0</v>
      </c>
      <c r="H16" s="1">
        <v>5.0</v>
      </c>
      <c r="I16" s="1">
        <v>4.0</v>
      </c>
      <c r="J16" s="1">
        <v>4.0</v>
      </c>
      <c r="K16" s="1">
        <v>4.0</v>
      </c>
      <c r="L16" s="1">
        <v>4.0</v>
      </c>
      <c r="M16" s="1">
        <v>4.0</v>
      </c>
      <c r="N16" s="1">
        <v>1.0</v>
      </c>
      <c r="O16" s="1">
        <v>2.0</v>
      </c>
      <c r="P16" s="1">
        <v>2.0</v>
      </c>
      <c r="Q16" s="1">
        <v>2.0</v>
      </c>
      <c r="R16" s="1">
        <v>1.0</v>
      </c>
      <c r="S16" s="1">
        <v>1.0</v>
      </c>
      <c r="T16" s="1">
        <v>2.0</v>
      </c>
      <c r="U16" s="1">
        <v>2.0</v>
      </c>
      <c r="V16" s="1">
        <v>1.0</v>
      </c>
      <c r="W16" s="1">
        <v>1.0</v>
      </c>
      <c r="X16" s="1">
        <v>1.0</v>
      </c>
      <c r="Y16" s="1">
        <v>1.0</v>
      </c>
      <c r="Z16" s="1">
        <v>1.0</v>
      </c>
      <c r="AA16" s="1">
        <v>2.0</v>
      </c>
      <c r="AB16" s="1">
        <v>1.0</v>
      </c>
      <c r="AC16" s="1">
        <v>1.0</v>
      </c>
      <c r="AD16" s="1">
        <v>2.0</v>
      </c>
      <c r="AE16" s="1">
        <v>2.0</v>
      </c>
      <c r="AF16" s="1">
        <v>2.0</v>
      </c>
      <c r="AG16" s="1">
        <v>2.0</v>
      </c>
      <c r="AH16" s="1">
        <v>2.0</v>
      </c>
      <c r="AI16" s="1">
        <v>2.0</v>
      </c>
      <c r="AJ16" s="1">
        <v>3.0</v>
      </c>
      <c r="AK16" s="1">
        <v>3.0</v>
      </c>
      <c r="AL16" s="1">
        <v>4.0</v>
      </c>
      <c r="AM16" s="1">
        <v>3.0</v>
      </c>
      <c r="AN16" s="1">
        <v>2.0</v>
      </c>
      <c r="AO16" s="1">
        <v>2.0</v>
      </c>
      <c r="AP16" s="1">
        <v>1.0</v>
      </c>
      <c r="AQ16" s="1">
        <v>1.0</v>
      </c>
      <c r="AR16" s="1">
        <v>1.0</v>
      </c>
      <c r="AS16" s="1">
        <v>3.0</v>
      </c>
      <c r="AT16" s="1">
        <v>4.0</v>
      </c>
      <c r="AU16" s="1">
        <v>4.0</v>
      </c>
      <c r="AV16" s="1">
        <v>3.0</v>
      </c>
      <c r="AW16" s="1">
        <v>4.0</v>
      </c>
      <c r="AX16" s="1">
        <v>3.0</v>
      </c>
      <c r="AY16" s="1">
        <v>3.0</v>
      </c>
      <c r="AZ16" s="1">
        <v>3.0</v>
      </c>
      <c r="BA16" s="1">
        <v>4.0</v>
      </c>
      <c r="BB16" s="1">
        <v>3.0</v>
      </c>
      <c r="BC16" s="1">
        <v>2.0</v>
      </c>
      <c r="BD16" s="1">
        <v>2.0</v>
      </c>
      <c r="BE16" s="1">
        <v>2.0</v>
      </c>
      <c r="BF16" s="1">
        <v>2.0</v>
      </c>
      <c r="BG16" s="1">
        <v>2.0</v>
      </c>
      <c r="BH16" s="1">
        <v>2.0</v>
      </c>
      <c r="BI16" s="1">
        <v>2.0</v>
      </c>
      <c r="BJ16" s="1">
        <v>3.0</v>
      </c>
      <c r="BK16" s="1">
        <v>3.0</v>
      </c>
      <c r="BL16" s="1">
        <v>4.0</v>
      </c>
      <c r="BM16" s="1">
        <v>3.0</v>
      </c>
      <c r="BN16" s="1">
        <v>3.0</v>
      </c>
      <c r="BO16" s="1">
        <v>4.0</v>
      </c>
      <c r="BP16" s="1">
        <v>3.0</v>
      </c>
      <c r="BQ16" s="1">
        <v>3.0</v>
      </c>
      <c r="BR16" s="1">
        <v>4.0</v>
      </c>
      <c r="BS16" s="1">
        <v>3.0</v>
      </c>
      <c r="BT16" s="1">
        <v>2.0</v>
      </c>
      <c r="BU16" s="1">
        <v>3.0</v>
      </c>
      <c r="BV16" s="1">
        <v>2.0</v>
      </c>
      <c r="BW16" s="1">
        <v>3.0</v>
      </c>
      <c r="BX16" s="1">
        <v>2.0</v>
      </c>
      <c r="BY16" s="1">
        <v>1.0</v>
      </c>
      <c r="BZ16" s="21"/>
      <c r="CA16" s="1">
        <f t="shared" si="1"/>
        <v>180</v>
      </c>
      <c r="CB16">
        <f t="shared" si="2"/>
        <v>32</v>
      </c>
      <c r="CC16">
        <f t="shared" si="3"/>
        <v>13</v>
      </c>
      <c r="CD16">
        <f t="shared" si="4"/>
        <v>9</v>
      </c>
      <c r="CE16">
        <f t="shared" si="5"/>
        <v>18</v>
      </c>
      <c r="CF16">
        <f t="shared" si="6"/>
        <v>17</v>
      </c>
      <c r="CG16">
        <f t="shared" si="7"/>
        <v>28</v>
      </c>
      <c r="CH16">
        <f t="shared" si="8"/>
        <v>17</v>
      </c>
      <c r="CI16">
        <f t="shared" si="9"/>
        <v>0.3</v>
      </c>
      <c r="CJ16">
        <f t="shared" si="10"/>
        <v>27</v>
      </c>
      <c r="CK16">
        <f t="shared" si="11"/>
        <v>16</v>
      </c>
      <c r="CL16" s="22"/>
    </row>
    <row r="17">
      <c r="A17" s="1" t="b">
        <v>0</v>
      </c>
      <c r="B17" s="20"/>
      <c r="C17" s="20">
        <v>43577.46087460648</v>
      </c>
      <c r="D17" s="1" t="s">
        <v>113</v>
      </c>
      <c r="E17" s="1">
        <v>1889.0</v>
      </c>
      <c r="F17" s="1">
        <v>2.0</v>
      </c>
      <c r="G17" s="1">
        <v>4.0</v>
      </c>
      <c r="H17" s="1">
        <v>4.0</v>
      </c>
      <c r="I17" s="1">
        <v>2.0</v>
      </c>
      <c r="J17" s="1">
        <v>4.0</v>
      </c>
      <c r="K17" s="1">
        <v>4.0</v>
      </c>
      <c r="L17" s="1">
        <v>4.0</v>
      </c>
      <c r="M17" s="1">
        <v>4.0</v>
      </c>
      <c r="N17" s="1">
        <v>3.0</v>
      </c>
      <c r="O17" s="1">
        <v>4.0</v>
      </c>
      <c r="P17" s="1">
        <v>3.0</v>
      </c>
      <c r="Q17" s="1">
        <v>3.0</v>
      </c>
      <c r="R17" s="1">
        <v>3.0</v>
      </c>
      <c r="S17" s="1">
        <v>3.0</v>
      </c>
      <c r="T17" s="1">
        <v>4.0</v>
      </c>
      <c r="U17" s="1">
        <v>4.0</v>
      </c>
      <c r="V17" s="1">
        <v>1.0</v>
      </c>
      <c r="W17" s="1">
        <v>3.0</v>
      </c>
      <c r="X17" s="1">
        <v>2.0</v>
      </c>
      <c r="Y17" s="1">
        <v>3.0</v>
      </c>
      <c r="Z17" s="1">
        <v>2.0</v>
      </c>
      <c r="AA17" s="1">
        <v>2.0</v>
      </c>
      <c r="AB17" s="1">
        <v>3.0</v>
      </c>
      <c r="AC17" s="1">
        <v>3.0</v>
      </c>
      <c r="AD17" s="1">
        <v>4.0</v>
      </c>
      <c r="AE17" s="1">
        <v>5.0</v>
      </c>
      <c r="AF17" s="1">
        <v>5.0</v>
      </c>
      <c r="AG17" s="1">
        <v>4.0</v>
      </c>
      <c r="AH17" s="1">
        <v>5.0</v>
      </c>
      <c r="AI17" s="1">
        <v>4.0</v>
      </c>
      <c r="AJ17" s="1">
        <v>5.0</v>
      </c>
      <c r="AK17" s="1">
        <v>5.0</v>
      </c>
      <c r="AL17" s="1">
        <v>1.0</v>
      </c>
      <c r="AM17" s="1">
        <v>5.0</v>
      </c>
      <c r="AN17" s="1">
        <v>4.0</v>
      </c>
      <c r="AO17" s="1">
        <v>1.0</v>
      </c>
      <c r="AP17" s="1">
        <v>4.0</v>
      </c>
      <c r="AQ17" s="1">
        <v>1.0</v>
      </c>
      <c r="AR17" s="1">
        <v>1.0</v>
      </c>
      <c r="AS17" s="1">
        <v>5.0</v>
      </c>
      <c r="AT17" s="1">
        <v>1.0</v>
      </c>
      <c r="AU17" s="1">
        <v>1.0</v>
      </c>
      <c r="AV17" s="1">
        <v>1.0</v>
      </c>
      <c r="AW17" s="1">
        <v>2.0</v>
      </c>
      <c r="AX17" s="1">
        <v>1.0</v>
      </c>
      <c r="AY17" s="1">
        <v>1.0</v>
      </c>
      <c r="AZ17" s="1">
        <v>1.0</v>
      </c>
      <c r="BA17" s="1">
        <v>1.0</v>
      </c>
      <c r="BB17" s="1">
        <v>4.0</v>
      </c>
      <c r="BC17" s="1">
        <v>4.0</v>
      </c>
      <c r="BD17" s="1">
        <v>4.0</v>
      </c>
      <c r="BE17" s="1">
        <v>4.0</v>
      </c>
      <c r="BF17" s="1">
        <v>3.0</v>
      </c>
      <c r="BG17" s="1">
        <v>5.0</v>
      </c>
      <c r="BH17" s="1">
        <v>5.0</v>
      </c>
      <c r="BI17" s="1">
        <v>5.0</v>
      </c>
      <c r="BJ17" s="1">
        <v>3.0</v>
      </c>
      <c r="BK17" s="1">
        <v>1.0</v>
      </c>
      <c r="BL17" s="1">
        <v>1.0</v>
      </c>
      <c r="BM17" s="1">
        <v>1.0</v>
      </c>
      <c r="BN17" s="1">
        <v>1.0</v>
      </c>
      <c r="BO17" s="1">
        <v>1.0</v>
      </c>
      <c r="BP17" s="1">
        <v>1.0</v>
      </c>
      <c r="BQ17" s="1">
        <v>1.0</v>
      </c>
      <c r="BR17" s="1">
        <v>1.0</v>
      </c>
      <c r="BS17" s="1">
        <v>5.0</v>
      </c>
      <c r="BT17" s="1">
        <v>5.0</v>
      </c>
      <c r="BU17" s="1">
        <v>5.0</v>
      </c>
      <c r="BV17" s="1">
        <v>5.0</v>
      </c>
      <c r="BW17" s="1">
        <v>5.0</v>
      </c>
      <c r="BX17" s="1">
        <v>5.0</v>
      </c>
      <c r="BY17" s="1">
        <v>5.0</v>
      </c>
      <c r="BZ17" s="21"/>
      <c r="CA17" s="1">
        <f t="shared" si="1"/>
        <v>222</v>
      </c>
      <c r="CB17">
        <f t="shared" si="2"/>
        <v>28</v>
      </c>
      <c r="CC17">
        <f t="shared" si="3"/>
        <v>27</v>
      </c>
      <c r="CD17">
        <f t="shared" si="4"/>
        <v>19</v>
      </c>
      <c r="CE17">
        <f t="shared" si="5"/>
        <v>37</v>
      </c>
      <c r="CF17">
        <f t="shared" si="6"/>
        <v>22</v>
      </c>
      <c r="CG17">
        <f t="shared" si="7"/>
        <v>9</v>
      </c>
      <c r="CH17">
        <f t="shared" si="8"/>
        <v>34</v>
      </c>
      <c r="CI17">
        <f t="shared" si="9"/>
        <v>0.3</v>
      </c>
      <c r="CJ17">
        <f t="shared" si="10"/>
        <v>8</v>
      </c>
      <c r="CK17">
        <f t="shared" si="11"/>
        <v>35</v>
      </c>
      <c r="CL17" s="22"/>
    </row>
    <row r="18">
      <c r="A18" s="1" t="b">
        <v>0</v>
      </c>
      <c r="B18" s="20"/>
      <c r="C18" s="20">
        <v>43577.54392193287</v>
      </c>
      <c r="D18" s="1" t="s">
        <v>114</v>
      </c>
      <c r="E18" s="1">
        <v>1892.0</v>
      </c>
      <c r="F18" s="1">
        <v>4.0</v>
      </c>
      <c r="G18" s="1">
        <v>5.0</v>
      </c>
      <c r="H18" s="1">
        <v>5.0</v>
      </c>
      <c r="I18" s="1">
        <v>4.0</v>
      </c>
      <c r="J18" s="1">
        <v>4.0</v>
      </c>
      <c r="K18" s="1">
        <v>5.0</v>
      </c>
      <c r="L18" s="1">
        <v>5.0</v>
      </c>
      <c r="M18" s="1">
        <v>4.0</v>
      </c>
      <c r="N18" s="1">
        <v>1.0</v>
      </c>
      <c r="O18" s="1">
        <v>1.0</v>
      </c>
      <c r="P18" s="1">
        <v>2.0</v>
      </c>
      <c r="Q18" s="1">
        <v>2.0</v>
      </c>
      <c r="R18" s="1">
        <v>2.0</v>
      </c>
      <c r="S18" s="1">
        <v>2.0</v>
      </c>
      <c r="T18" s="1">
        <v>2.0</v>
      </c>
      <c r="U18" s="1">
        <v>2.0</v>
      </c>
      <c r="V18" s="1">
        <v>1.0</v>
      </c>
      <c r="W18" s="1">
        <v>1.0</v>
      </c>
      <c r="X18" s="1">
        <v>1.0</v>
      </c>
      <c r="Y18" s="1">
        <v>1.0</v>
      </c>
      <c r="Z18" s="1">
        <v>1.0</v>
      </c>
      <c r="AA18" s="1">
        <v>1.0</v>
      </c>
      <c r="AB18" s="1">
        <v>1.0</v>
      </c>
      <c r="AC18" s="1">
        <v>1.0</v>
      </c>
      <c r="AD18" s="1">
        <v>3.0</v>
      </c>
      <c r="AE18" s="1">
        <v>2.0</v>
      </c>
      <c r="AF18" s="1">
        <v>4.0</v>
      </c>
      <c r="AG18" s="1">
        <v>3.0</v>
      </c>
      <c r="AH18" s="1">
        <v>3.0</v>
      </c>
      <c r="AI18" s="1">
        <v>3.0</v>
      </c>
      <c r="AJ18" s="1">
        <v>4.0</v>
      </c>
      <c r="AK18" s="1">
        <v>5.0</v>
      </c>
      <c r="AL18" s="1">
        <v>4.0</v>
      </c>
      <c r="AM18" s="1">
        <v>4.0</v>
      </c>
      <c r="AN18" s="1">
        <v>1.0</v>
      </c>
      <c r="AO18" s="1">
        <v>1.0</v>
      </c>
      <c r="AP18" s="1">
        <v>2.0</v>
      </c>
      <c r="AQ18" s="1">
        <v>1.0</v>
      </c>
      <c r="AR18" s="1">
        <v>1.0</v>
      </c>
      <c r="AS18" s="1">
        <v>1.0</v>
      </c>
      <c r="AT18" s="1">
        <v>3.0</v>
      </c>
      <c r="AU18" s="1">
        <v>3.0</v>
      </c>
      <c r="AV18" s="1">
        <v>3.0</v>
      </c>
      <c r="AW18" s="1">
        <v>3.0</v>
      </c>
      <c r="AX18" s="1">
        <v>3.0</v>
      </c>
      <c r="AY18" s="1">
        <v>3.0</v>
      </c>
      <c r="AZ18" s="1">
        <v>3.0</v>
      </c>
      <c r="BA18" s="1">
        <v>3.0</v>
      </c>
      <c r="BB18" s="1">
        <v>4.0</v>
      </c>
      <c r="BC18" s="1">
        <v>3.0</v>
      </c>
      <c r="BD18" s="1">
        <v>3.0</v>
      </c>
      <c r="BE18" s="1">
        <v>3.0</v>
      </c>
      <c r="BF18" s="1">
        <v>3.0</v>
      </c>
      <c r="BG18" s="1">
        <v>3.0</v>
      </c>
      <c r="BH18" s="1">
        <v>2.0</v>
      </c>
      <c r="BI18" s="1">
        <v>2.0</v>
      </c>
      <c r="BJ18" s="1">
        <v>5.0</v>
      </c>
      <c r="BK18" s="1">
        <v>4.0</v>
      </c>
      <c r="BL18" s="1">
        <v>5.0</v>
      </c>
      <c r="BM18" s="1">
        <v>4.0</v>
      </c>
      <c r="BN18" s="1">
        <v>5.0</v>
      </c>
      <c r="BO18" s="1">
        <v>4.0</v>
      </c>
      <c r="BP18" s="1">
        <v>4.0</v>
      </c>
      <c r="BQ18" s="1">
        <v>4.0</v>
      </c>
      <c r="BR18" s="1">
        <v>5.0</v>
      </c>
      <c r="BS18" s="1">
        <v>3.0</v>
      </c>
      <c r="BT18" s="1">
        <v>3.0</v>
      </c>
      <c r="BU18" s="1">
        <v>3.0</v>
      </c>
      <c r="BV18" s="1">
        <v>3.0</v>
      </c>
      <c r="BW18" s="1">
        <v>4.0</v>
      </c>
      <c r="BX18" s="1">
        <v>2.0</v>
      </c>
      <c r="BY18" s="1">
        <v>2.0</v>
      </c>
      <c r="BZ18" s="21"/>
      <c r="CA18" s="1">
        <f t="shared" si="1"/>
        <v>207</v>
      </c>
      <c r="CB18">
        <f t="shared" si="2"/>
        <v>36</v>
      </c>
      <c r="CC18">
        <f t="shared" si="3"/>
        <v>14</v>
      </c>
      <c r="CD18">
        <f t="shared" si="4"/>
        <v>8</v>
      </c>
      <c r="CE18">
        <f t="shared" si="5"/>
        <v>27</v>
      </c>
      <c r="CF18">
        <f t="shared" si="6"/>
        <v>15</v>
      </c>
      <c r="CG18">
        <f t="shared" si="7"/>
        <v>24</v>
      </c>
      <c r="CH18">
        <f t="shared" si="8"/>
        <v>23</v>
      </c>
      <c r="CI18">
        <f t="shared" si="9"/>
        <v>0.5</v>
      </c>
      <c r="CJ18">
        <f t="shared" si="10"/>
        <v>35</v>
      </c>
      <c r="CK18">
        <f t="shared" si="11"/>
        <v>20</v>
      </c>
      <c r="CL18" s="22"/>
    </row>
    <row r="19">
      <c r="A19" s="1" t="b">
        <v>0</v>
      </c>
      <c r="B19" s="20"/>
      <c r="C19" s="20">
        <v>43577.60973678241</v>
      </c>
      <c r="D19" s="1" t="s">
        <v>115</v>
      </c>
      <c r="E19" s="1">
        <v>1876.0</v>
      </c>
      <c r="F19" s="1">
        <v>5.0</v>
      </c>
      <c r="G19" s="1">
        <v>5.0</v>
      </c>
      <c r="H19" s="1">
        <v>5.0</v>
      </c>
      <c r="I19" s="1">
        <v>5.0</v>
      </c>
      <c r="J19" s="1">
        <v>4.0</v>
      </c>
      <c r="K19" s="1">
        <v>5.0</v>
      </c>
      <c r="L19" s="1">
        <v>4.0</v>
      </c>
      <c r="M19" s="1">
        <v>4.0</v>
      </c>
      <c r="N19" s="1">
        <v>4.0</v>
      </c>
      <c r="O19" s="1">
        <v>5.0</v>
      </c>
      <c r="P19" s="1">
        <v>5.0</v>
      </c>
      <c r="Q19" s="1">
        <v>4.0</v>
      </c>
      <c r="R19" s="1">
        <v>5.0</v>
      </c>
      <c r="S19" s="1">
        <v>5.0</v>
      </c>
      <c r="T19" s="1">
        <v>5.0</v>
      </c>
      <c r="U19" s="1">
        <v>4.0</v>
      </c>
      <c r="V19" s="1">
        <v>5.0</v>
      </c>
      <c r="W19" s="1">
        <v>5.0</v>
      </c>
      <c r="X19" s="1">
        <v>5.0</v>
      </c>
      <c r="Y19" s="1">
        <v>5.0</v>
      </c>
      <c r="Z19" s="1">
        <v>5.0</v>
      </c>
      <c r="AA19" s="1">
        <v>5.0</v>
      </c>
      <c r="AB19" s="1">
        <v>5.0</v>
      </c>
      <c r="AC19" s="1">
        <v>5.0</v>
      </c>
      <c r="AD19" s="1">
        <v>4.0</v>
      </c>
      <c r="AE19" s="1">
        <v>5.0</v>
      </c>
      <c r="AF19" s="1">
        <v>3.0</v>
      </c>
      <c r="AG19" s="1">
        <v>4.0</v>
      </c>
      <c r="AH19" s="1">
        <v>4.0</v>
      </c>
      <c r="AI19" s="1">
        <v>3.0</v>
      </c>
      <c r="AJ19" s="1">
        <v>4.0</v>
      </c>
      <c r="AK19" s="1">
        <v>3.0</v>
      </c>
      <c r="AL19" s="1">
        <v>3.0</v>
      </c>
      <c r="AM19" s="1">
        <v>5.0</v>
      </c>
      <c r="AN19" s="1">
        <v>3.0</v>
      </c>
      <c r="AO19" s="1">
        <v>2.0</v>
      </c>
      <c r="AP19" s="1">
        <v>4.0</v>
      </c>
      <c r="AQ19" s="1">
        <v>2.0</v>
      </c>
      <c r="AR19" s="1">
        <v>2.0</v>
      </c>
      <c r="AS19" s="1">
        <v>5.0</v>
      </c>
      <c r="AT19" s="1">
        <v>5.0</v>
      </c>
      <c r="AU19" s="1">
        <v>4.0</v>
      </c>
      <c r="AV19" s="1">
        <v>4.0</v>
      </c>
      <c r="AW19" s="1">
        <v>3.0</v>
      </c>
      <c r="AX19" s="1">
        <v>2.0</v>
      </c>
      <c r="AY19" s="1">
        <v>2.0</v>
      </c>
      <c r="AZ19" s="1">
        <v>3.0</v>
      </c>
      <c r="BA19" s="1">
        <v>4.0</v>
      </c>
      <c r="BB19" s="1">
        <v>3.0</v>
      </c>
      <c r="BC19" s="1">
        <v>2.0</v>
      </c>
      <c r="BD19" s="1">
        <v>3.0</v>
      </c>
      <c r="BE19" s="1">
        <v>3.0</v>
      </c>
      <c r="BF19" s="1">
        <v>3.0</v>
      </c>
      <c r="BG19" s="1">
        <v>3.0</v>
      </c>
      <c r="BH19" s="1">
        <v>3.0</v>
      </c>
      <c r="BI19" s="1">
        <v>3.0</v>
      </c>
      <c r="BJ19" s="1">
        <v>6.0</v>
      </c>
      <c r="BK19" s="1">
        <v>2.0</v>
      </c>
      <c r="BL19" s="1">
        <v>2.0</v>
      </c>
      <c r="BM19" s="1">
        <v>2.0</v>
      </c>
      <c r="BN19" s="1">
        <v>3.0</v>
      </c>
      <c r="BO19" s="1">
        <v>3.0</v>
      </c>
      <c r="BP19" s="1">
        <v>2.0</v>
      </c>
      <c r="BQ19" s="1">
        <v>3.0</v>
      </c>
      <c r="BR19" s="1">
        <v>3.0</v>
      </c>
      <c r="BS19" s="1">
        <v>3.0</v>
      </c>
      <c r="BT19" s="1">
        <v>3.0</v>
      </c>
      <c r="BU19" s="1">
        <v>4.0</v>
      </c>
      <c r="BV19" s="1">
        <v>3.0</v>
      </c>
      <c r="BW19" s="1">
        <v>4.0</v>
      </c>
      <c r="BX19" s="1">
        <v>4.0</v>
      </c>
      <c r="BY19" s="1">
        <v>4.0</v>
      </c>
      <c r="BZ19" s="21"/>
      <c r="CA19" s="1">
        <f t="shared" si="1"/>
        <v>271</v>
      </c>
      <c r="CB19">
        <f t="shared" si="2"/>
        <v>37</v>
      </c>
      <c r="CC19">
        <f t="shared" si="3"/>
        <v>37</v>
      </c>
      <c r="CD19">
        <f t="shared" si="4"/>
        <v>40</v>
      </c>
      <c r="CE19">
        <f t="shared" si="5"/>
        <v>30</v>
      </c>
      <c r="CF19">
        <f t="shared" si="6"/>
        <v>26</v>
      </c>
      <c r="CG19">
        <f t="shared" si="7"/>
        <v>27</v>
      </c>
      <c r="CH19">
        <f t="shared" si="8"/>
        <v>23</v>
      </c>
      <c r="CI19">
        <f t="shared" si="9"/>
        <v>0.6</v>
      </c>
      <c r="CJ19">
        <f t="shared" si="10"/>
        <v>20</v>
      </c>
      <c r="CK19">
        <f t="shared" si="11"/>
        <v>25</v>
      </c>
      <c r="CL19" s="22"/>
    </row>
    <row r="20">
      <c r="A20" s="1" t="b">
        <v>0</v>
      </c>
      <c r="B20" s="20"/>
      <c r="C20" s="20">
        <v>43577.66436540509</v>
      </c>
      <c r="D20" s="1" t="s">
        <v>116</v>
      </c>
      <c r="E20" s="1">
        <v>1861.0</v>
      </c>
      <c r="F20" s="1">
        <v>4.0</v>
      </c>
      <c r="G20" s="1">
        <v>5.0</v>
      </c>
      <c r="H20" s="1">
        <v>5.0</v>
      </c>
      <c r="I20" s="1">
        <v>4.0</v>
      </c>
      <c r="J20" s="1">
        <v>2.0</v>
      </c>
      <c r="K20" s="1">
        <v>4.0</v>
      </c>
      <c r="L20" s="1">
        <v>3.0</v>
      </c>
      <c r="M20" s="1">
        <v>2.0</v>
      </c>
      <c r="N20" s="1">
        <v>1.0</v>
      </c>
      <c r="O20" s="1">
        <v>2.0</v>
      </c>
      <c r="P20" s="1">
        <v>1.0</v>
      </c>
      <c r="Q20" s="1">
        <v>1.0</v>
      </c>
      <c r="R20" s="1">
        <v>1.0</v>
      </c>
      <c r="S20" s="1">
        <v>1.0</v>
      </c>
      <c r="T20" s="1">
        <v>2.0</v>
      </c>
      <c r="U20" s="1">
        <v>3.0</v>
      </c>
      <c r="V20" s="1">
        <v>1.0</v>
      </c>
      <c r="W20" s="1">
        <v>1.0</v>
      </c>
      <c r="X20" s="1">
        <v>2.0</v>
      </c>
      <c r="Y20" s="1">
        <v>1.0</v>
      </c>
      <c r="Z20" s="1">
        <v>1.0</v>
      </c>
      <c r="AA20" s="1">
        <v>2.0</v>
      </c>
      <c r="AB20" s="1">
        <v>1.0</v>
      </c>
      <c r="AC20" s="1">
        <v>1.0</v>
      </c>
      <c r="AD20" s="1">
        <v>3.0</v>
      </c>
      <c r="AE20" s="1">
        <v>2.0</v>
      </c>
      <c r="AF20" s="1">
        <v>3.0</v>
      </c>
      <c r="AG20" s="1">
        <v>2.0</v>
      </c>
      <c r="AH20" s="1">
        <v>2.0</v>
      </c>
      <c r="AI20" s="1">
        <v>2.0</v>
      </c>
      <c r="AJ20" s="1">
        <v>2.0</v>
      </c>
      <c r="AK20" s="1">
        <v>1.0</v>
      </c>
      <c r="AL20" s="1">
        <v>4.0</v>
      </c>
      <c r="AM20" s="1">
        <v>2.0</v>
      </c>
      <c r="AN20" s="1">
        <v>2.0</v>
      </c>
      <c r="AO20" s="1">
        <v>2.0</v>
      </c>
      <c r="AP20" s="1">
        <v>1.0</v>
      </c>
      <c r="AQ20" s="1">
        <v>2.0</v>
      </c>
      <c r="AR20" s="1">
        <v>1.0</v>
      </c>
      <c r="AS20" s="1">
        <v>2.0</v>
      </c>
      <c r="AT20" s="1">
        <v>2.0</v>
      </c>
      <c r="AU20" s="1">
        <v>3.0</v>
      </c>
      <c r="AV20" s="1">
        <v>2.0</v>
      </c>
      <c r="AW20" s="1">
        <v>2.0</v>
      </c>
      <c r="AX20" s="1">
        <v>2.0</v>
      </c>
      <c r="AY20" s="1">
        <v>3.0</v>
      </c>
      <c r="AZ20" s="1">
        <v>3.0</v>
      </c>
      <c r="BA20" s="1">
        <v>2.0</v>
      </c>
      <c r="BB20" s="1">
        <v>4.0</v>
      </c>
      <c r="BC20" s="1">
        <v>3.0</v>
      </c>
      <c r="BD20" s="1">
        <v>3.0</v>
      </c>
      <c r="BE20" s="1">
        <v>2.0</v>
      </c>
      <c r="BF20" s="1">
        <v>4.0</v>
      </c>
      <c r="BG20" s="1">
        <v>4.0</v>
      </c>
      <c r="BH20" s="1">
        <v>3.0</v>
      </c>
      <c r="BI20" s="1">
        <v>2.0</v>
      </c>
      <c r="BJ20" s="1">
        <v>6.0</v>
      </c>
      <c r="BK20" s="1">
        <v>4.0</v>
      </c>
      <c r="BL20" s="1">
        <v>4.0</v>
      </c>
      <c r="BM20" s="1">
        <v>4.0</v>
      </c>
      <c r="BN20" s="1">
        <v>4.0</v>
      </c>
      <c r="BO20" s="1">
        <v>4.0</v>
      </c>
      <c r="BP20" s="1">
        <v>4.0</v>
      </c>
      <c r="BQ20" s="1">
        <v>4.0</v>
      </c>
      <c r="BR20" s="1">
        <v>4.0</v>
      </c>
      <c r="BS20" s="1">
        <v>2.0</v>
      </c>
      <c r="BT20" s="1">
        <v>2.0</v>
      </c>
      <c r="BU20" s="1">
        <v>2.0</v>
      </c>
      <c r="BV20" s="1">
        <v>2.0</v>
      </c>
      <c r="BW20" s="1">
        <v>2.0</v>
      </c>
      <c r="BX20" s="1">
        <v>2.0</v>
      </c>
      <c r="BY20" s="1">
        <v>2.0</v>
      </c>
      <c r="BZ20" s="21"/>
      <c r="CA20" s="1">
        <f t="shared" si="1"/>
        <v>180</v>
      </c>
      <c r="CB20">
        <f t="shared" si="2"/>
        <v>29</v>
      </c>
      <c r="CC20">
        <f t="shared" si="3"/>
        <v>12</v>
      </c>
      <c r="CD20">
        <f t="shared" si="4"/>
        <v>10</v>
      </c>
      <c r="CE20">
        <f t="shared" si="5"/>
        <v>17</v>
      </c>
      <c r="CF20">
        <f t="shared" si="6"/>
        <v>16</v>
      </c>
      <c r="CG20">
        <f t="shared" si="7"/>
        <v>19</v>
      </c>
      <c r="CH20">
        <f t="shared" si="8"/>
        <v>25</v>
      </c>
      <c r="CI20">
        <f t="shared" si="9"/>
        <v>0.6</v>
      </c>
      <c r="CJ20">
        <f t="shared" si="10"/>
        <v>32</v>
      </c>
      <c r="CK20">
        <f t="shared" si="11"/>
        <v>14</v>
      </c>
      <c r="CL20" s="22"/>
    </row>
    <row r="21">
      <c r="A21" s="1" t="b">
        <v>0</v>
      </c>
      <c r="B21" s="20"/>
      <c r="C21" s="20">
        <v>43577.66899497685</v>
      </c>
      <c r="D21" s="1" t="s">
        <v>117</v>
      </c>
      <c r="E21" s="1">
        <v>1606.0</v>
      </c>
      <c r="F21" s="1">
        <v>3.0</v>
      </c>
      <c r="G21" s="1">
        <v>3.0</v>
      </c>
      <c r="H21" s="1">
        <v>3.0</v>
      </c>
      <c r="I21" s="1">
        <v>3.0</v>
      </c>
      <c r="J21" s="1">
        <v>1.0</v>
      </c>
      <c r="K21" s="1">
        <v>3.0</v>
      </c>
      <c r="L21" s="1">
        <v>3.0</v>
      </c>
      <c r="M21" s="1">
        <v>1.0</v>
      </c>
      <c r="N21" s="1">
        <v>5.0</v>
      </c>
      <c r="O21" s="1">
        <v>5.0</v>
      </c>
      <c r="P21" s="1">
        <v>5.0</v>
      </c>
      <c r="Q21" s="1">
        <v>5.0</v>
      </c>
      <c r="R21" s="1">
        <v>5.0</v>
      </c>
      <c r="S21" s="1">
        <v>5.0</v>
      </c>
      <c r="T21" s="1">
        <v>5.0</v>
      </c>
      <c r="U21" s="1">
        <v>5.0</v>
      </c>
      <c r="V21" s="1">
        <v>4.0</v>
      </c>
      <c r="W21" s="1">
        <v>4.0</v>
      </c>
      <c r="X21" s="1">
        <v>4.0</v>
      </c>
      <c r="Y21" s="1">
        <v>5.0</v>
      </c>
      <c r="Z21" s="1">
        <v>5.0</v>
      </c>
      <c r="AA21" s="1">
        <v>5.0</v>
      </c>
      <c r="AB21" s="1">
        <v>4.0</v>
      </c>
      <c r="AC21" s="1">
        <v>5.0</v>
      </c>
      <c r="AD21" s="1">
        <v>5.0</v>
      </c>
      <c r="AE21" s="1">
        <v>5.0</v>
      </c>
      <c r="AF21" s="1">
        <v>5.0</v>
      </c>
      <c r="AG21" s="1">
        <v>5.0</v>
      </c>
      <c r="AH21" s="1">
        <v>5.0</v>
      </c>
      <c r="AI21" s="1">
        <v>5.0</v>
      </c>
      <c r="AJ21" s="1">
        <v>5.0</v>
      </c>
      <c r="AK21" s="1">
        <v>5.0</v>
      </c>
      <c r="AL21" s="1">
        <v>2.0</v>
      </c>
      <c r="AM21" s="1">
        <v>5.0</v>
      </c>
      <c r="AN21" s="1">
        <v>5.0</v>
      </c>
      <c r="AO21" s="1">
        <v>4.0</v>
      </c>
      <c r="AP21" s="1">
        <v>5.0</v>
      </c>
      <c r="AQ21" s="1">
        <v>4.0</v>
      </c>
      <c r="AR21" s="1">
        <v>5.0</v>
      </c>
      <c r="AS21" s="1">
        <v>5.0</v>
      </c>
      <c r="AT21" s="1">
        <v>1.0</v>
      </c>
      <c r="AU21" s="1">
        <v>2.0</v>
      </c>
      <c r="AV21" s="1">
        <v>1.0</v>
      </c>
      <c r="AW21" s="1">
        <v>1.0</v>
      </c>
      <c r="AX21" s="1">
        <v>1.0</v>
      </c>
      <c r="AY21" s="1">
        <v>1.0</v>
      </c>
      <c r="AZ21" s="1">
        <v>2.0</v>
      </c>
      <c r="BA21" s="1">
        <v>1.0</v>
      </c>
      <c r="BB21" s="1">
        <v>5.0</v>
      </c>
      <c r="BC21" s="1">
        <v>5.0</v>
      </c>
      <c r="BD21" s="1">
        <v>5.0</v>
      </c>
      <c r="BE21" s="1">
        <v>5.0</v>
      </c>
      <c r="BF21" s="1">
        <v>5.0</v>
      </c>
      <c r="BG21" s="1">
        <v>5.0</v>
      </c>
      <c r="BH21" s="1">
        <v>5.0</v>
      </c>
      <c r="BI21" s="1">
        <v>5.0</v>
      </c>
      <c r="BJ21" s="1">
        <v>9.0</v>
      </c>
      <c r="BK21" s="1">
        <v>1.0</v>
      </c>
      <c r="BL21" s="1">
        <v>1.0</v>
      </c>
      <c r="BM21" s="1">
        <v>1.0</v>
      </c>
      <c r="BN21" s="1">
        <v>2.0</v>
      </c>
      <c r="BO21" s="1">
        <v>1.0</v>
      </c>
      <c r="BP21" s="1">
        <v>1.0</v>
      </c>
      <c r="BQ21" s="1">
        <v>1.0</v>
      </c>
      <c r="BR21" s="1">
        <v>1.0</v>
      </c>
      <c r="BS21" s="1">
        <v>5.0</v>
      </c>
      <c r="BT21" s="1">
        <v>5.0</v>
      </c>
      <c r="BU21" s="1">
        <v>5.0</v>
      </c>
      <c r="BV21" s="1">
        <v>5.0</v>
      </c>
      <c r="BW21" s="1">
        <v>5.0</v>
      </c>
      <c r="BX21" s="1">
        <v>5.0</v>
      </c>
      <c r="BY21" s="1">
        <v>5.0</v>
      </c>
      <c r="BZ21" s="21"/>
      <c r="CA21" s="1">
        <f t="shared" si="1"/>
        <v>274</v>
      </c>
      <c r="CB21">
        <f t="shared" si="2"/>
        <v>20</v>
      </c>
      <c r="CC21">
        <f t="shared" si="3"/>
        <v>40</v>
      </c>
      <c r="CD21">
        <f t="shared" si="4"/>
        <v>36</v>
      </c>
      <c r="CE21">
        <f t="shared" si="5"/>
        <v>40</v>
      </c>
      <c r="CF21">
        <f t="shared" si="6"/>
        <v>35</v>
      </c>
      <c r="CG21">
        <f t="shared" si="7"/>
        <v>10</v>
      </c>
      <c r="CH21">
        <f t="shared" si="8"/>
        <v>40</v>
      </c>
      <c r="CI21">
        <f t="shared" si="9"/>
        <v>0.9</v>
      </c>
      <c r="CJ21">
        <f t="shared" si="10"/>
        <v>9</v>
      </c>
      <c r="CK21">
        <f t="shared" si="11"/>
        <v>35</v>
      </c>
      <c r="CL21" s="22"/>
    </row>
    <row r="22">
      <c r="A22" s="1" t="b">
        <v>0</v>
      </c>
      <c r="B22" s="20"/>
      <c r="C22" s="20">
        <v>43578.58707016204</v>
      </c>
      <c r="D22" s="1" t="s">
        <v>118</v>
      </c>
      <c r="E22" s="1">
        <v>1899.0</v>
      </c>
      <c r="F22" s="1">
        <v>4.0</v>
      </c>
      <c r="G22" s="1">
        <v>3.0</v>
      </c>
      <c r="H22" s="1">
        <v>5.0</v>
      </c>
      <c r="I22" s="1">
        <v>3.0</v>
      </c>
      <c r="J22" s="1">
        <v>2.0</v>
      </c>
      <c r="K22" s="1">
        <v>3.0</v>
      </c>
      <c r="L22" s="1">
        <v>3.0</v>
      </c>
      <c r="M22" s="1">
        <v>3.0</v>
      </c>
      <c r="N22" s="1">
        <v>3.0</v>
      </c>
      <c r="O22" s="1">
        <v>4.0</v>
      </c>
      <c r="P22" s="1">
        <v>4.0</v>
      </c>
      <c r="Q22" s="1">
        <v>5.0</v>
      </c>
      <c r="R22" s="1">
        <v>4.0</v>
      </c>
      <c r="S22" s="1">
        <v>5.0</v>
      </c>
      <c r="T22" s="1">
        <v>5.0</v>
      </c>
      <c r="U22" s="1">
        <v>5.0</v>
      </c>
      <c r="V22" s="1">
        <v>3.0</v>
      </c>
      <c r="W22" s="1">
        <v>4.0</v>
      </c>
      <c r="X22" s="1">
        <v>5.0</v>
      </c>
      <c r="Y22" s="1">
        <v>4.0</v>
      </c>
      <c r="Z22" s="1">
        <v>4.0</v>
      </c>
      <c r="AA22" s="1">
        <v>5.0</v>
      </c>
      <c r="AB22" s="1">
        <v>5.0</v>
      </c>
      <c r="AC22" s="1">
        <v>5.0</v>
      </c>
      <c r="AD22" s="1">
        <v>4.0</v>
      </c>
      <c r="AE22" s="1">
        <v>4.0</v>
      </c>
      <c r="AF22" s="1">
        <v>5.0</v>
      </c>
      <c r="AG22" s="1">
        <v>5.0</v>
      </c>
      <c r="AH22" s="1">
        <v>5.0</v>
      </c>
      <c r="AI22" s="1">
        <v>5.0</v>
      </c>
      <c r="AJ22" s="1">
        <v>5.0</v>
      </c>
      <c r="AK22" s="1">
        <v>5.0</v>
      </c>
      <c r="AL22" s="1">
        <v>2.0</v>
      </c>
      <c r="AM22" s="1">
        <v>3.0</v>
      </c>
      <c r="AN22" s="1">
        <v>5.0</v>
      </c>
      <c r="AO22" s="1">
        <v>2.0</v>
      </c>
      <c r="AP22" s="1">
        <v>5.0</v>
      </c>
      <c r="AQ22" s="1">
        <v>3.0</v>
      </c>
      <c r="AR22" s="1">
        <v>2.0</v>
      </c>
      <c r="AS22" s="1">
        <v>4.0</v>
      </c>
      <c r="AT22" s="1">
        <v>2.0</v>
      </c>
      <c r="AU22" s="1">
        <v>1.0</v>
      </c>
      <c r="AV22" s="1">
        <v>1.0</v>
      </c>
      <c r="AW22" s="1">
        <v>1.0</v>
      </c>
      <c r="AX22" s="1">
        <v>1.0</v>
      </c>
      <c r="AY22" s="1">
        <v>1.0</v>
      </c>
      <c r="AZ22" s="1">
        <v>1.0</v>
      </c>
      <c r="BA22" s="1">
        <v>1.0</v>
      </c>
      <c r="BB22" s="1">
        <v>4.0</v>
      </c>
      <c r="BC22" s="1">
        <v>4.0</v>
      </c>
      <c r="BD22" s="1">
        <v>4.0</v>
      </c>
      <c r="BE22" s="1">
        <v>4.0</v>
      </c>
      <c r="BF22" s="1">
        <v>5.0</v>
      </c>
      <c r="BG22" s="1">
        <v>5.0</v>
      </c>
      <c r="BH22" s="1">
        <v>5.0</v>
      </c>
      <c r="BI22" s="1">
        <v>5.0</v>
      </c>
      <c r="BJ22" s="1">
        <v>7.0</v>
      </c>
      <c r="BK22" s="1">
        <v>2.0</v>
      </c>
      <c r="BL22" s="1">
        <v>1.0</v>
      </c>
      <c r="BM22" s="1">
        <v>1.0</v>
      </c>
      <c r="BN22" s="1">
        <v>1.0</v>
      </c>
      <c r="BO22" s="1">
        <v>2.0</v>
      </c>
      <c r="BP22" s="1">
        <v>2.0</v>
      </c>
      <c r="BQ22" s="1">
        <v>2.0</v>
      </c>
      <c r="BR22" s="1">
        <v>1.0</v>
      </c>
      <c r="BS22" s="1">
        <v>5.0</v>
      </c>
      <c r="BT22" s="1">
        <v>5.0</v>
      </c>
      <c r="BU22" s="1">
        <v>5.0</v>
      </c>
      <c r="BV22" s="1">
        <v>5.0</v>
      </c>
      <c r="BW22" s="1">
        <v>5.0</v>
      </c>
      <c r="BX22" s="1">
        <v>5.0</v>
      </c>
      <c r="BY22" s="1">
        <v>5.0</v>
      </c>
      <c r="BZ22" s="21"/>
      <c r="CA22" s="1">
        <f t="shared" si="1"/>
        <v>259</v>
      </c>
      <c r="CB22">
        <f t="shared" si="2"/>
        <v>26</v>
      </c>
      <c r="CC22">
        <f t="shared" si="3"/>
        <v>35</v>
      </c>
      <c r="CD22">
        <f t="shared" si="4"/>
        <v>35</v>
      </c>
      <c r="CE22">
        <f t="shared" si="5"/>
        <v>38</v>
      </c>
      <c r="CF22">
        <f t="shared" si="6"/>
        <v>26</v>
      </c>
      <c r="CG22">
        <f t="shared" si="7"/>
        <v>9</v>
      </c>
      <c r="CH22">
        <f t="shared" si="8"/>
        <v>36</v>
      </c>
      <c r="CI22">
        <f t="shared" si="9"/>
        <v>0.7</v>
      </c>
      <c r="CJ22">
        <f t="shared" si="10"/>
        <v>12</v>
      </c>
      <c r="CK22">
        <f t="shared" si="11"/>
        <v>35</v>
      </c>
      <c r="CL22" s="22"/>
    </row>
    <row r="23">
      <c r="A23" s="1" t="b">
        <v>0</v>
      </c>
      <c r="B23" s="20"/>
      <c r="C23" s="20">
        <v>43579.421775891205</v>
      </c>
      <c r="D23" s="1" t="s">
        <v>119</v>
      </c>
      <c r="E23" s="1">
        <v>1799.0</v>
      </c>
      <c r="F23" s="1">
        <v>5.0</v>
      </c>
      <c r="G23" s="1">
        <v>4.0</v>
      </c>
      <c r="H23" s="1">
        <v>5.0</v>
      </c>
      <c r="I23" s="1">
        <v>5.0</v>
      </c>
      <c r="J23" s="1">
        <v>4.0</v>
      </c>
      <c r="K23" s="1">
        <v>5.0</v>
      </c>
      <c r="L23" s="1">
        <v>5.0</v>
      </c>
      <c r="M23" s="1">
        <v>4.0</v>
      </c>
      <c r="N23" s="1">
        <v>2.0</v>
      </c>
      <c r="O23" s="1">
        <v>2.0</v>
      </c>
      <c r="P23" s="1">
        <v>2.0</v>
      </c>
      <c r="Q23" s="1">
        <v>2.0</v>
      </c>
      <c r="R23" s="1">
        <v>2.0</v>
      </c>
      <c r="S23" s="1">
        <v>2.0</v>
      </c>
      <c r="T23" s="1">
        <v>2.0</v>
      </c>
      <c r="U23" s="1">
        <v>2.0</v>
      </c>
      <c r="V23" s="1">
        <v>1.0</v>
      </c>
      <c r="W23" s="1">
        <v>1.0</v>
      </c>
      <c r="X23" s="1">
        <v>2.0</v>
      </c>
      <c r="Y23" s="1">
        <v>1.0</v>
      </c>
      <c r="Z23" s="1">
        <v>2.0</v>
      </c>
      <c r="AA23" s="1">
        <v>1.0</v>
      </c>
      <c r="AB23" s="1">
        <v>1.0</v>
      </c>
      <c r="AC23" s="1">
        <v>1.0</v>
      </c>
      <c r="AD23" s="1">
        <v>2.0</v>
      </c>
      <c r="AE23" s="1">
        <v>2.0</v>
      </c>
      <c r="AF23" s="1">
        <v>2.0</v>
      </c>
      <c r="AG23" s="1">
        <v>2.0</v>
      </c>
      <c r="AH23" s="1">
        <v>1.0</v>
      </c>
      <c r="AI23" s="1">
        <v>2.0</v>
      </c>
      <c r="AJ23" s="1">
        <v>2.0</v>
      </c>
      <c r="AK23" s="1">
        <v>3.0</v>
      </c>
      <c r="AL23" s="1">
        <v>3.0</v>
      </c>
      <c r="AM23" s="1">
        <v>4.0</v>
      </c>
      <c r="AN23" s="1">
        <v>3.0</v>
      </c>
      <c r="AO23" s="1">
        <v>2.0</v>
      </c>
      <c r="AP23" s="1">
        <v>3.0</v>
      </c>
      <c r="AQ23" s="1">
        <v>2.0</v>
      </c>
      <c r="AR23" s="1">
        <v>1.0</v>
      </c>
      <c r="AS23" s="1">
        <v>3.0</v>
      </c>
      <c r="AT23" s="1">
        <v>3.0</v>
      </c>
      <c r="AU23" s="1">
        <v>3.0</v>
      </c>
      <c r="AV23" s="1">
        <v>3.0</v>
      </c>
      <c r="AW23" s="1">
        <v>4.0</v>
      </c>
      <c r="AX23" s="1">
        <v>3.0</v>
      </c>
      <c r="AY23" s="1">
        <v>3.0</v>
      </c>
      <c r="AZ23" s="1">
        <v>4.0</v>
      </c>
      <c r="BA23" s="1">
        <v>3.0</v>
      </c>
      <c r="BB23" s="1">
        <v>2.0</v>
      </c>
      <c r="BC23" s="1">
        <v>1.0</v>
      </c>
      <c r="BD23" s="1">
        <v>2.0</v>
      </c>
      <c r="BE23" s="1">
        <v>1.0</v>
      </c>
      <c r="BF23" s="1">
        <v>2.0</v>
      </c>
      <c r="BG23" s="1">
        <v>1.0</v>
      </c>
      <c r="BH23" s="1">
        <v>2.0</v>
      </c>
      <c r="BI23" s="1">
        <v>1.0</v>
      </c>
      <c r="BJ23" s="1">
        <v>1.0</v>
      </c>
      <c r="BK23" s="1">
        <v>3.0</v>
      </c>
      <c r="BL23" s="1">
        <v>3.0</v>
      </c>
      <c r="BM23" s="1">
        <v>3.0</v>
      </c>
      <c r="BN23" s="1">
        <v>3.0</v>
      </c>
      <c r="BO23" s="1">
        <v>3.0</v>
      </c>
      <c r="BP23" s="1">
        <v>3.0</v>
      </c>
      <c r="BQ23" s="1">
        <v>3.0</v>
      </c>
      <c r="BR23" s="1">
        <v>3.0</v>
      </c>
      <c r="BS23" s="1">
        <v>3.0</v>
      </c>
      <c r="BT23" s="1">
        <v>3.0</v>
      </c>
      <c r="BU23" s="1">
        <v>3.0</v>
      </c>
      <c r="BV23" s="1">
        <v>3.0</v>
      </c>
      <c r="BW23" s="1">
        <v>3.0</v>
      </c>
      <c r="BX23" s="1">
        <v>2.0</v>
      </c>
      <c r="BY23" s="1">
        <v>3.0</v>
      </c>
      <c r="BZ23" s="21"/>
      <c r="CA23" s="1">
        <f t="shared" si="1"/>
        <v>183</v>
      </c>
      <c r="CB23">
        <f t="shared" si="2"/>
        <v>37</v>
      </c>
      <c r="CC23">
        <f t="shared" si="3"/>
        <v>16</v>
      </c>
      <c r="CD23">
        <f t="shared" si="4"/>
        <v>10</v>
      </c>
      <c r="CE23">
        <f t="shared" si="5"/>
        <v>16</v>
      </c>
      <c r="CF23">
        <f t="shared" si="6"/>
        <v>21</v>
      </c>
      <c r="CG23">
        <f t="shared" si="7"/>
        <v>26</v>
      </c>
      <c r="CH23">
        <f t="shared" si="8"/>
        <v>12</v>
      </c>
      <c r="CI23">
        <f t="shared" si="9"/>
        <v>0.1</v>
      </c>
      <c r="CJ23">
        <f t="shared" si="10"/>
        <v>24</v>
      </c>
      <c r="CK23">
        <f t="shared" si="11"/>
        <v>20</v>
      </c>
      <c r="CL23" s="22"/>
    </row>
    <row r="24">
      <c r="A24" s="1" t="b">
        <v>0</v>
      </c>
      <c r="B24" s="20"/>
      <c r="C24" s="20">
        <v>43579.433366770834</v>
      </c>
      <c r="D24" s="1" t="s">
        <v>120</v>
      </c>
      <c r="E24" s="1">
        <v>1583.0</v>
      </c>
      <c r="F24" s="1">
        <v>3.0</v>
      </c>
      <c r="G24" s="1">
        <v>3.0</v>
      </c>
      <c r="H24" s="1">
        <v>3.0</v>
      </c>
      <c r="I24" s="1">
        <v>4.0</v>
      </c>
      <c r="J24" s="1">
        <v>1.0</v>
      </c>
      <c r="K24" s="1">
        <v>4.0</v>
      </c>
      <c r="L24" s="1">
        <v>4.0</v>
      </c>
      <c r="M24" s="1">
        <v>3.0</v>
      </c>
      <c r="N24" s="1">
        <v>1.0</v>
      </c>
      <c r="O24" s="1">
        <v>1.0</v>
      </c>
      <c r="P24" s="1">
        <v>1.0</v>
      </c>
      <c r="Q24" s="1">
        <v>3.0</v>
      </c>
      <c r="R24" s="1">
        <v>2.0</v>
      </c>
      <c r="S24" s="1">
        <v>2.0</v>
      </c>
      <c r="T24" s="1">
        <v>2.0</v>
      </c>
      <c r="U24" s="1">
        <v>3.0</v>
      </c>
      <c r="V24" s="1">
        <v>1.0</v>
      </c>
      <c r="W24" s="1">
        <v>1.0</v>
      </c>
      <c r="X24" s="1">
        <v>2.0</v>
      </c>
      <c r="Y24" s="1">
        <v>2.0</v>
      </c>
      <c r="Z24" s="1">
        <v>3.0</v>
      </c>
      <c r="AA24" s="1">
        <v>3.0</v>
      </c>
      <c r="AB24" s="1">
        <v>1.0</v>
      </c>
      <c r="AC24" s="1">
        <v>1.0</v>
      </c>
      <c r="AD24" s="1">
        <v>3.0</v>
      </c>
      <c r="AE24" s="1">
        <v>3.0</v>
      </c>
      <c r="AF24" s="1">
        <v>3.0</v>
      </c>
      <c r="AG24" s="1">
        <v>3.0</v>
      </c>
      <c r="AH24" s="1">
        <v>3.0</v>
      </c>
      <c r="AI24" s="1">
        <v>2.0</v>
      </c>
      <c r="AJ24" s="1">
        <v>3.0</v>
      </c>
      <c r="AK24" s="1">
        <v>3.0</v>
      </c>
      <c r="AL24" s="1">
        <v>2.0</v>
      </c>
      <c r="AM24" s="1">
        <v>2.0</v>
      </c>
      <c r="AN24" s="1">
        <v>3.0</v>
      </c>
      <c r="AO24" s="1">
        <v>3.0</v>
      </c>
      <c r="AP24" s="1">
        <v>4.0</v>
      </c>
      <c r="AQ24" s="1">
        <v>3.0</v>
      </c>
      <c r="AR24" s="1">
        <v>2.0</v>
      </c>
      <c r="AS24" s="1">
        <v>2.0</v>
      </c>
      <c r="AT24" s="1">
        <v>1.0</v>
      </c>
      <c r="AU24" s="1">
        <v>1.0</v>
      </c>
      <c r="AV24" s="1">
        <v>1.0</v>
      </c>
      <c r="AW24" s="1">
        <v>1.0</v>
      </c>
      <c r="AX24" s="1">
        <v>1.0</v>
      </c>
      <c r="AY24" s="1">
        <v>1.0</v>
      </c>
      <c r="AZ24" s="1">
        <v>1.0</v>
      </c>
      <c r="BA24" s="1">
        <v>1.0</v>
      </c>
      <c r="BB24" s="1">
        <v>4.0</v>
      </c>
      <c r="BC24" s="1">
        <v>2.0</v>
      </c>
      <c r="BD24" s="1">
        <v>4.0</v>
      </c>
      <c r="BE24" s="1">
        <v>2.0</v>
      </c>
      <c r="BF24" s="1">
        <v>5.0</v>
      </c>
      <c r="BG24" s="1">
        <v>4.0</v>
      </c>
      <c r="BH24" s="1">
        <v>4.0</v>
      </c>
      <c r="BI24" s="1">
        <v>3.0</v>
      </c>
      <c r="BJ24" s="1">
        <v>6.0</v>
      </c>
      <c r="BK24" s="1">
        <v>4.0</v>
      </c>
      <c r="BL24" s="1">
        <v>5.0</v>
      </c>
      <c r="BM24" s="1">
        <v>4.0</v>
      </c>
      <c r="BN24" s="1">
        <v>4.0</v>
      </c>
      <c r="BO24" s="1">
        <v>4.0</v>
      </c>
      <c r="BP24" s="1">
        <v>4.0</v>
      </c>
      <c r="BQ24" s="1">
        <v>4.0</v>
      </c>
      <c r="BR24" s="1">
        <v>5.0</v>
      </c>
      <c r="BS24" s="1">
        <v>2.0</v>
      </c>
      <c r="BT24" s="1">
        <v>2.0</v>
      </c>
      <c r="BU24" s="1">
        <v>2.0</v>
      </c>
      <c r="BV24" s="1">
        <v>2.0</v>
      </c>
      <c r="BW24" s="1">
        <v>1.0</v>
      </c>
      <c r="BX24" s="1">
        <v>1.0</v>
      </c>
      <c r="BY24" s="1">
        <v>2.0</v>
      </c>
      <c r="BZ24" s="21"/>
      <c r="CA24" s="1">
        <f t="shared" si="1"/>
        <v>186</v>
      </c>
      <c r="CB24">
        <f t="shared" si="2"/>
        <v>25</v>
      </c>
      <c r="CC24">
        <f t="shared" si="3"/>
        <v>15</v>
      </c>
      <c r="CD24">
        <f t="shared" si="4"/>
        <v>14</v>
      </c>
      <c r="CE24">
        <f t="shared" si="5"/>
        <v>23</v>
      </c>
      <c r="CF24">
        <f t="shared" si="6"/>
        <v>21</v>
      </c>
      <c r="CG24">
        <f t="shared" si="7"/>
        <v>8</v>
      </c>
      <c r="CH24">
        <f t="shared" si="8"/>
        <v>28</v>
      </c>
      <c r="CI24">
        <f t="shared" si="9"/>
        <v>0.6</v>
      </c>
      <c r="CJ24">
        <f t="shared" si="10"/>
        <v>34</v>
      </c>
      <c r="CK24">
        <f t="shared" si="11"/>
        <v>12</v>
      </c>
      <c r="CL24" s="22"/>
    </row>
    <row r="25">
      <c r="A25" s="1" t="b">
        <v>0</v>
      </c>
      <c r="B25" s="20"/>
      <c r="C25" s="20">
        <v>43579.57607462963</v>
      </c>
      <c r="D25" s="1" t="s">
        <v>121</v>
      </c>
      <c r="E25" s="1">
        <v>1802.0</v>
      </c>
      <c r="F25" s="1">
        <v>3.0</v>
      </c>
      <c r="G25" s="1">
        <v>4.0</v>
      </c>
      <c r="H25" s="1">
        <v>4.0</v>
      </c>
      <c r="I25" s="1">
        <v>1.0</v>
      </c>
      <c r="J25" s="1">
        <v>1.0</v>
      </c>
      <c r="K25" s="1">
        <v>4.0</v>
      </c>
      <c r="L25" s="1">
        <v>4.0</v>
      </c>
      <c r="M25" s="1">
        <v>3.0</v>
      </c>
      <c r="N25" s="1">
        <v>2.0</v>
      </c>
      <c r="O25" s="1">
        <v>2.0</v>
      </c>
      <c r="P25" s="1">
        <v>1.0</v>
      </c>
      <c r="Q25" s="1">
        <v>3.0</v>
      </c>
      <c r="R25" s="1">
        <v>3.0</v>
      </c>
      <c r="S25" s="1">
        <v>2.0</v>
      </c>
      <c r="T25" s="1">
        <v>2.0</v>
      </c>
      <c r="U25" s="1">
        <v>2.0</v>
      </c>
      <c r="V25" s="1">
        <v>2.0</v>
      </c>
      <c r="W25" s="1">
        <v>3.0</v>
      </c>
      <c r="X25" s="1">
        <v>4.0</v>
      </c>
      <c r="Y25" s="1">
        <v>3.0</v>
      </c>
      <c r="Z25" s="1">
        <v>4.0</v>
      </c>
      <c r="AA25" s="1">
        <v>4.0</v>
      </c>
      <c r="AB25" s="1">
        <v>3.0</v>
      </c>
      <c r="AC25" s="1">
        <v>2.0</v>
      </c>
      <c r="AD25" s="1">
        <v>5.0</v>
      </c>
      <c r="AE25" s="1">
        <v>4.0</v>
      </c>
      <c r="AF25" s="1">
        <v>3.0</v>
      </c>
      <c r="AG25" s="1">
        <v>3.0</v>
      </c>
      <c r="AH25" s="1">
        <v>4.0</v>
      </c>
      <c r="AI25" s="1">
        <v>4.0</v>
      </c>
      <c r="AJ25" s="1">
        <v>4.0</v>
      </c>
      <c r="AK25" s="1">
        <v>4.0</v>
      </c>
      <c r="AL25" s="1">
        <v>3.0</v>
      </c>
      <c r="AM25" s="1">
        <v>3.0</v>
      </c>
      <c r="AN25" s="1">
        <v>3.0</v>
      </c>
      <c r="AO25" s="1">
        <v>3.0</v>
      </c>
      <c r="AP25" s="1">
        <v>2.0</v>
      </c>
      <c r="AQ25" s="1">
        <v>4.0</v>
      </c>
      <c r="AR25" s="1">
        <v>1.0</v>
      </c>
      <c r="AS25" s="1">
        <v>3.0</v>
      </c>
      <c r="AT25" s="1">
        <v>1.0</v>
      </c>
      <c r="AU25" s="1">
        <v>1.0</v>
      </c>
      <c r="AV25" s="1">
        <v>1.0</v>
      </c>
      <c r="AW25" s="1">
        <v>1.0</v>
      </c>
      <c r="AX25" s="1">
        <v>1.0</v>
      </c>
      <c r="AY25" s="1">
        <v>1.0</v>
      </c>
      <c r="AZ25" s="1">
        <v>1.0</v>
      </c>
      <c r="BA25" s="1">
        <v>1.0</v>
      </c>
      <c r="BB25" s="1">
        <v>5.0</v>
      </c>
      <c r="BC25" s="1">
        <v>5.0</v>
      </c>
      <c r="BD25" s="1">
        <v>5.0</v>
      </c>
      <c r="BE25" s="1">
        <v>5.0</v>
      </c>
      <c r="BF25" s="1">
        <v>5.0</v>
      </c>
      <c r="BG25" s="1">
        <v>5.0</v>
      </c>
      <c r="BH25" s="1">
        <v>5.0</v>
      </c>
      <c r="BI25" s="1">
        <v>5.0</v>
      </c>
      <c r="BJ25" s="1">
        <v>7.0</v>
      </c>
      <c r="BK25" s="1">
        <v>2.0</v>
      </c>
      <c r="BL25" s="1">
        <v>2.0</v>
      </c>
      <c r="BM25" s="1">
        <v>1.0</v>
      </c>
      <c r="BN25" s="1">
        <v>2.0</v>
      </c>
      <c r="BO25" s="1">
        <v>3.0</v>
      </c>
      <c r="BP25" s="1">
        <v>2.0</v>
      </c>
      <c r="BQ25" s="1">
        <v>3.0</v>
      </c>
      <c r="BR25" s="1">
        <v>1.0</v>
      </c>
      <c r="BS25" s="1">
        <v>4.0</v>
      </c>
      <c r="BT25" s="1">
        <v>4.0</v>
      </c>
      <c r="BU25" s="1">
        <v>5.0</v>
      </c>
      <c r="BV25" s="1">
        <v>4.0</v>
      </c>
      <c r="BW25" s="1">
        <v>4.0</v>
      </c>
      <c r="BX25" s="1">
        <v>3.0</v>
      </c>
      <c r="BY25" s="1">
        <v>4.0</v>
      </c>
      <c r="BZ25" s="21"/>
      <c r="CA25" s="1">
        <f t="shared" si="1"/>
        <v>218</v>
      </c>
      <c r="CB25">
        <f t="shared" si="2"/>
        <v>24</v>
      </c>
      <c r="CC25">
        <f t="shared" si="3"/>
        <v>17</v>
      </c>
      <c r="CD25">
        <f t="shared" si="4"/>
        <v>25</v>
      </c>
      <c r="CE25">
        <f t="shared" si="5"/>
        <v>31</v>
      </c>
      <c r="CF25">
        <f t="shared" si="6"/>
        <v>22</v>
      </c>
      <c r="CG25">
        <f t="shared" si="7"/>
        <v>8</v>
      </c>
      <c r="CH25">
        <f t="shared" si="8"/>
        <v>40</v>
      </c>
      <c r="CI25">
        <f t="shared" si="9"/>
        <v>0.7</v>
      </c>
      <c r="CJ25">
        <f t="shared" si="10"/>
        <v>16</v>
      </c>
      <c r="CK25">
        <f t="shared" si="11"/>
        <v>28</v>
      </c>
      <c r="CL25" s="22"/>
    </row>
    <row r="26">
      <c r="A26" s="1" t="b">
        <v>0</v>
      </c>
      <c r="B26" s="20"/>
      <c r="C26" s="20">
        <v>43581.58714717593</v>
      </c>
      <c r="D26" s="1" t="s">
        <v>122</v>
      </c>
      <c r="E26" s="1">
        <v>1599.0</v>
      </c>
      <c r="F26" s="1">
        <v>5.0</v>
      </c>
      <c r="G26" s="1">
        <v>5.0</v>
      </c>
      <c r="H26" s="1">
        <v>5.0</v>
      </c>
      <c r="I26" s="1">
        <v>5.0</v>
      </c>
      <c r="J26" s="1">
        <v>5.0</v>
      </c>
      <c r="K26" s="1">
        <v>5.0</v>
      </c>
      <c r="L26" s="1">
        <v>5.0</v>
      </c>
      <c r="M26" s="1">
        <v>5.0</v>
      </c>
      <c r="N26" s="1">
        <v>1.0</v>
      </c>
      <c r="O26" s="1">
        <v>2.0</v>
      </c>
      <c r="P26" s="1">
        <v>2.0</v>
      </c>
      <c r="Q26" s="1">
        <v>2.0</v>
      </c>
      <c r="R26" s="1">
        <v>2.0</v>
      </c>
      <c r="S26" s="1">
        <v>3.0</v>
      </c>
      <c r="T26" s="1">
        <v>2.0</v>
      </c>
      <c r="U26" s="1">
        <v>2.0</v>
      </c>
      <c r="V26" s="1">
        <v>1.0</v>
      </c>
      <c r="W26" s="1">
        <v>1.0</v>
      </c>
      <c r="X26" s="1">
        <v>1.0</v>
      </c>
      <c r="Y26" s="1">
        <v>1.0</v>
      </c>
      <c r="Z26" s="1">
        <v>1.0</v>
      </c>
      <c r="AA26" s="1">
        <v>2.0</v>
      </c>
      <c r="AB26" s="1">
        <v>1.0</v>
      </c>
      <c r="AC26" s="1">
        <v>1.0</v>
      </c>
      <c r="AD26" s="1">
        <v>3.0</v>
      </c>
      <c r="AE26" s="1">
        <v>2.0</v>
      </c>
      <c r="AF26" s="1">
        <v>2.0</v>
      </c>
      <c r="AG26" s="1">
        <v>2.0</v>
      </c>
      <c r="AH26" s="1">
        <v>3.0</v>
      </c>
      <c r="AI26" s="1">
        <v>2.0</v>
      </c>
      <c r="AJ26" s="1">
        <v>3.0</v>
      </c>
      <c r="AK26" s="1">
        <v>2.0</v>
      </c>
      <c r="AL26" s="1">
        <v>5.0</v>
      </c>
      <c r="AM26" s="1">
        <v>5.0</v>
      </c>
      <c r="AN26" s="1">
        <v>1.0</v>
      </c>
      <c r="AO26" s="1">
        <v>1.0</v>
      </c>
      <c r="AP26" s="1">
        <v>1.0</v>
      </c>
      <c r="AQ26" s="1">
        <v>1.0</v>
      </c>
      <c r="AR26" s="1">
        <v>1.0</v>
      </c>
      <c r="AS26" s="1">
        <v>1.0</v>
      </c>
      <c r="AT26" s="1">
        <v>5.0</v>
      </c>
      <c r="AU26" s="1">
        <v>4.0</v>
      </c>
      <c r="AV26" s="1">
        <v>4.0</v>
      </c>
      <c r="AW26" s="1">
        <v>4.0</v>
      </c>
      <c r="AX26" s="1">
        <v>4.0</v>
      </c>
      <c r="AY26" s="1">
        <v>5.0</v>
      </c>
      <c r="AZ26" s="1">
        <v>5.0</v>
      </c>
      <c r="BA26" s="1">
        <v>4.0</v>
      </c>
      <c r="BB26" s="1">
        <v>2.0</v>
      </c>
      <c r="BC26" s="1">
        <v>2.0</v>
      </c>
      <c r="BD26" s="1">
        <v>2.0</v>
      </c>
      <c r="BE26" s="1">
        <v>2.0</v>
      </c>
      <c r="BF26" s="1">
        <v>2.0</v>
      </c>
      <c r="BG26" s="1">
        <v>2.0</v>
      </c>
      <c r="BH26" s="1">
        <v>2.0</v>
      </c>
      <c r="BI26" s="1">
        <v>2.0</v>
      </c>
      <c r="BJ26" s="1">
        <v>2.0</v>
      </c>
      <c r="BK26" s="1">
        <v>4.0</v>
      </c>
      <c r="BL26" s="1">
        <v>4.0</v>
      </c>
      <c r="BM26" s="1">
        <v>4.0</v>
      </c>
      <c r="BN26" s="1">
        <v>4.0</v>
      </c>
      <c r="BO26" s="1">
        <v>4.0</v>
      </c>
      <c r="BP26" s="1">
        <v>4.0</v>
      </c>
      <c r="BQ26" s="1">
        <v>4.0</v>
      </c>
      <c r="BR26" s="1">
        <v>4.0</v>
      </c>
      <c r="BS26" s="1">
        <v>2.0</v>
      </c>
      <c r="BT26" s="1">
        <v>2.0</v>
      </c>
      <c r="BU26" s="1">
        <v>2.0</v>
      </c>
      <c r="BV26" s="1">
        <v>2.0</v>
      </c>
      <c r="BW26" s="1">
        <v>2.0</v>
      </c>
      <c r="BX26" s="1">
        <v>2.0</v>
      </c>
      <c r="BY26" s="1">
        <v>2.0</v>
      </c>
      <c r="BZ26" s="21"/>
      <c r="CA26" s="1">
        <f t="shared" si="1"/>
        <v>199</v>
      </c>
      <c r="CB26">
        <f t="shared" si="2"/>
        <v>40</v>
      </c>
      <c r="CC26">
        <f t="shared" si="3"/>
        <v>16</v>
      </c>
      <c r="CD26">
        <f t="shared" si="4"/>
        <v>9</v>
      </c>
      <c r="CE26">
        <f t="shared" si="5"/>
        <v>19</v>
      </c>
      <c r="CF26">
        <f t="shared" si="6"/>
        <v>16</v>
      </c>
      <c r="CG26">
        <f t="shared" si="7"/>
        <v>35</v>
      </c>
      <c r="CH26">
        <f t="shared" si="8"/>
        <v>16</v>
      </c>
      <c r="CI26">
        <f t="shared" si="9"/>
        <v>0.2</v>
      </c>
      <c r="CJ26">
        <f t="shared" si="10"/>
        <v>32</v>
      </c>
      <c r="CK26">
        <f t="shared" si="11"/>
        <v>14</v>
      </c>
      <c r="CL26" s="22"/>
    </row>
    <row r="27">
      <c r="A27" s="1" t="b">
        <v>0</v>
      </c>
      <c r="B27" s="20"/>
      <c r="C27" s="20">
        <v>43584.40659219907</v>
      </c>
      <c r="D27" s="1" t="s">
        <v>123</v>
      </c>
      <c r="E27" s="1">
        <v>1882.0</v>
      </c>
      <c r="F27" s="1">
        <v>4.0</v>
      </c>
      <c r="G27" s="1">
        <v>4.0</v>
      </c>
      <c r="H27" s="1">
        <v>3.0</v>
      </c>
      <c r="I27" s="1">
        <v>4.0</v>
      </c>
      <c r="J27" s="1">
        <v>4.0</v>
      </c>
      <c r="K27" s="1">
        <v>4.0</v>
      </c>
      <c r="L27" s="1">
        <v>4.0</v>
      </c>
      <c r="M27" s="1">
        <v>4.0</v>
      </c>
      <c r="N27" s="1">
        <v>2.0</v>
      </c>
      <c r="O27" s="1">
        <v>1.0</v>
      </c>
      <c r="P27" s="1">
        <v>1.0</v>
      </c>
      <c r="Q27" s="1">
        <v>1.0</v>
      </c>
      <c r="R27" s="1">
        <v>1.0</v>
      </c>
      <c r="S27" s="1">
        <v>1.0</v>
      </c>
      <c r="T27" s="1">
        <v>2.0</v>
      </c>
      <c r="U27" s="1">
        <v>2.0</v>
      </c>
      <c r="V27" s="1">
        <v>1.0</v>
      </c>
      <c r="W27" s="1">
        <v>1.0</v>
      </c>
      <c r="X27" s="1">
        <v>1.0</v>
      </c>
      <c r="Y27" s="1">
        <v>1.0</v>
      </c>
      <c r="Z27" s="1">
        <v>1.0</v>
      </c>
      <c r="AA27" s="1">
        <v>2.0</v>
      </c>
      <c r="AB27" s="1">
        <v>2.0</v>
      </c>
      <c r="AC27" s="1">
        <v>1.0</v>
      </c>
      <c r="AD27" s="1">
        <v>2.0</v>
      </c>
      <c r="AE27" s="1">
        <v>3.0</v>
      </c>
      <c r="AF27" s="1">
        <v>2.0</v>
      </c>
      <c r="AG27" s="1">
        <v>2.0</v>
      </c>
      <c r="AH27" s="1">
        <v>2.0</v>
      </c>
      <c r="AI27" s="1">
        <v>2.0</v>
      </c>
      <c r="AJ27" s="1">
        <v>3.0</v>
      </c>
      <c r="AK27" s="1">
        <v>3.0</v>
      </c>
      <c r="AL27" s="1">
        <v>3.0</v>
      </c>
      <c r="AM27" s="1">
        <v>4.0</v>
      </c>
      <c r="AN27" s="1">
        <v>2.0</v>
      </c>
      <c r="AO27" s="1">
        <v>1.0</v>
      </c>
      <c r="AP27" s="1">
        <v>2.0</v>
      </c>
      <c r="AQ27" s="1">
        <v>2.0</v>
      </c>
      <c r="AR27" s="1">
        <v>1.0</v>
      </c>
      <c r="AS27" s="1">
        <v>4.0</v>
      </c>
      <c r="AT27" s="1">
        <v>4.0</v>
      </c>
      <c r="AU27" s="1">
        <v>4.0</v>
      </c>
      <c r="AV27" s="1">
        <v>3.0</v>
      </c>
      <c r="AW27" s="1">
        <v>4.0</v>
      </c>
      <c r="AX27" s="1">
        <v>3.0</v>
      </c>
      <c r="AY27" s="1">
        <v>4.0</v>
      </c>
      <c r="AZ27" s="1">
        <v>4.0</v>
      </c>
      <c r="BA27" s="1">
        <v>3.0</v>
      </c>
      <c r="BB27" s="1">
        <v>2.0</v>
      </c>
      <c r="BC27" s="1">
        <v>2.0</v>
      </c>
      <c r="BD27" s="1">
        <v>2.0</v>
      </c>
      <c r="BE27" s="1">
        <v>2.0</v>
      </c>
      <c r="BF27" s="1">
        <v>3.0</v>
      </c>
      <c r="BG27" s="1">
        <v>2.0</v>
      </c>
      <c r="BH27" s="1">
        <v>2.0</v>
      </c>
      <c r="BI27" s="1">
        <v>2.0</v>
      </c>
      <c r="BJ27" s="1">
        <v>2.0</v>
      </c>
      <c r="BK27" s="1">
        <v>3.0</v>
      </c>
      <c r="BL27" s="1">
        <v>2.0</v>
      </c>
      <c r="BM27" s="1">
        <v>2.0</v>
      </c>
      <c r="BN27" s="1">
        <v>1.0</v>
      </c>
      <c r="BO27" s="1">
        <v>1.0</v>
      </c>
      <c r="BP27" s="1">
        <v>1.0</v>
      </c>
      <c r="BQ27" s="1">
        <v>1.0</v>
      </c>
      <c r="BR27" s="1">
        <v>1.0</v>
      </c>
      <c r="BS27" s="1">
        <v>4.0</v>
      </c>
      <c r="BT27" s="1">
        <v>4.0</v>
      </c>
      <c r="BU27" s="1">
        <v>3.0</v>
      </c>
      <c r="BV27" s="1">
        <v>4.0</v>
      </c>
      <c r="BW27" s="1">
        <v>4.0</v>
      </c>
      <c r="BX27" s="1">
        <v>4.0</v>
      </c>
      <c r="BY27" s="1">
        <v>5.0</v>
      </c>
      <c r="BZ27" s="21"/>
      <c r="CA27" s="1">
        <f t="shared" si="1"/>
        <v>178</v>
      </c>
      <c r="CB27">
        <f t="shared" si="2"/>
        <v>31</v>
      </c>
      <c r="CC27">
        <f t="shared" si="3"/>
        <v>11</v>
      </c>
      <c r="CD27">
        <f t="shared" si="4"/>
        <v>10</v>
      </c>
      <c r="CE27">
        <f t="shared" si="5"/>
        <v>19</v>
      </c>
      <c r="CF27">
        <f t="shared" si="6"/>
        <v>19</v>
      </c>
      <c r="CG27">
        <f t="shared" si="7"/>
        <v>29</v>
      </c>
      <c r="CH27">
        <f t="shared" si="8"/>
        <v>17</v>
      </c>
      <c r="CI27">
        <f t="shared" si="9"/>
        <v>0.2</v>
      </c>
      <c r="CJ27">
        <f t="shared" si="10"/>
        <v>12</v>
      </c>
      <c r="CK27">
        <f t="shared" si="11"/>
        <v>28</v>
      </c>
      <c r="CL27" s="22"/>
    </row>
    <row r="28">
      <c r="A28" s="1" t="b">
        <v>0</v>
      </c>
      <c r="B28" s="20"/>
      <c r="C28" s="20">
        <v>43584.60500401621</v>
      </c>
      <c r="D28" s="1" t="s">
        <v>124</v>
      </c>
      <c r="E28" s="1">
        <v>1877.0</v>
      </c>
      <c r="F28" s="1">
        <v>3.0</v>
      </c>
      <c r="G28" s="1">
        <v>3.0</v>
      </c>
      <c r="H28" s="1">
        <v>4.0</v>
      </c>
      <c r="I28" s="1">
        <v>3.0</v>
      </c>
      <c r="J28" s="1">
        <v>3.0</v>
      </c>
      <c r="K28" s="1">
        <v>4.0</v>
      </c>
      <c r="L28" s="1">
        <v>3.0</v>
      </c>
      <c r="M28" s="1">
        <v>2.0</v>
      </c>
      <c r="N28" s="1">
        <v>3.0</v>
      </c>
      <c r="O28" s="1">
        <v>4.0</v>
      </c>
      <c r="P28" s="1">
        <v>4.0</v>
      </c>
      <c r="Q28" s="1">
        <v>5.0</v>
      </c>
      <c r="R28" s="1">
        <v>4.0</v>
      </c>
      <c r="S28" s="1">
        <v>3.0</v>
      </c>
      <c r="T28" s="1">
        <v>4.0</v>
      </c>
      <c r="U28" s="1">
        <v>4.0</v>
      </c>
      <c r="V28" s="1">
        <v>2.0</v>
      </c>
      <c r="W28" s="1">
        <v>3.0</v>
      </c>
      <c r="X28" s="1">
        <v>3.0</v>
      </c>
      <c r="Y28" s="1">
        <v>2.0</v>
      </c>
      <c r="Z28" s="1">
        <v>3.0</v>
      </c>
      <c r="AA28" s="1">
        <v>3.0</v>
      </c>
      <c r="AB28" s="1">
        <v>3.0</v>
      </c>
      <c r="AC28" s="1">
        <v>3.0</v>
      </c>
      <c r="AD28" s="1">
        <v>4.0</v>
      </c>
      <c r="AE28" s="1">
        <v>5.0</v>
      </c>
      <c r="AF28" s="1">
        <v>4.0</v>
      </c>
      <c r="AG28" s="1">
        <v>4.0</v>
      </c>
      <c r="AH28" s="1">
        <v>4.0</v>
      </c>
      <c r="AI28" s="1">
        <v>4.0</v>
      </c>
      <c r="AJ28" s="1">
        <v>4.0</v>
      </c>
      <c r="AK28" s="1">
        <v>3.0</v>
      </c>
      <c r="AL28" s="1">
        <v>3.0</v>
      </c>
      <c r="AM28" s="1">
        <v>4.0</v>
      </c>
      <c r="AN28" s="1">
        <v>2.0</v>
      </c>
      <c r="AO28" s="1">
        <v>2.0</v>
      </c>
      <c r="AP28" s="1">
        <v>3.0</v>
      </c>
      <c r="AQ28" s="1">
        <v>3.0</v>
      </c>
      <c r="AR28" s="1">
        <v>4.0</v>
      </c>
      <c r="AS28" s="1">
        <v>3.0</v>
      </c>
      <c r="AT28" s="1">
        <v>2.0</v>
      </c>
      <c r="AU28" s="1">
        <v>2.0</v>
      </c>
      <c r="AV28" s="1">
        <v>2.0</v>
      </c>
      <c r="AW28" s="1">
        <v>2.0</v>
      </c>
      <c r="AX28" s="1">
        <v>3.0</v>
      </c>
      <c r="AY28" s="1">
        <v>3.0</v>
      </c>
      <c r="AZ28" s="1">
        <v>3.0</v>
      </c>
      <c r="BA28" s="1">
        <v>3.0</v>
      </c>
      <c r="BB28" s="1">
        <v>3.0</v>
      </c>
      <c r="BC28" s="1">
        <v>3.0</v>
      </c>
      <c r="BD28" s="1">
        <v>4.0</v>
      </c>
      <c r="BE28" s="1">
        <v>3.0</v>
      </c>
      <c r="BF28" s="1">
        <v>3.0</v>
      </c>
      <c r="BG28" s="1">
        <v>4.0</v>
      </c>
      <c r="BH28" s="1">
        <v>3.0</v>
      </c>
      <c r="BI28" s="1">
        <v>3.0</v>
      </c>
      <c r="BJ28" s="1">
        <v>5.0</v>
      </c>
      <c r="BK28" s="1">
        <v>2.0</v>
      </c>
      <c r="BL28" s="1">
        <v>3.0</v>
      </c>
      <c r="BM28" s="1">
        <v>2.0</v>
      </c>
      <c r="BN28" s="1">
        <v>3.0</v>
      </c>
      <c r="BO28" s="1">
        <v>2.0</v>
      </c>
      <c r="BP28" s="1">
        <v>2.0</v>
      </c>
      <c r="BQ28" s="1">
        <v>2.0</v>
      </c>
      <c r="BR28" s="1">
        <v>2.0</v>
      </c>
      <c r="BS28" s="1">
        <v>3.0</v>
      </c>
      <c r="BT28" s="1">
        <v>3.0</v>
      </c>
      <c r="BU28" s="1">
        <v>4.0</v>
      </c>
      <c r="BV28" s="1">
        <v>4.0</v>
      </c>
      <c r="BW28" s="1">
        <v>3.0</v>
      </c>
      <c r="BX28" s="1">
        <v>3.0</v>
      </c>
      <c r="BY28" s="1">
        <v>4.0</v>
      </c>
      <c r="BZ28" s="21"/>
      <c r="CA28" s="1">
        <f t="shared" si="1"/>
        <v>227</v>
      </c>
      <c r="CB28">
        <f t="shared" si="2"/>
        <v>25</v>
      </c>
      <c r="CC28">
        <f t="shared" si="3"/>
        <v>31</v>
      </c>
      <c r="CD28">
        <f t="shared" si="4"/>
        <v>22</v>
      </c>
      <c r="CE28">
        <f t="shared" si="5"/>
        <v>32</v>
      </c>
      <c r="CF28">
        <f t="shared" si="6"/>
        <v>24</v>
      </c>
      <c r="CG28">
        <f t="shared" si="7"/>
        <v>20</v>
      </c>
      <c r="CH28">
        <f t="shared" si="8"/>
        <v>26</v>
      </c>
      <c r="CI28">
        <f t="shared" si="9"/>
        <v>0.5</v>
      </c>
      <c r="CJ28">
        <f t="shared" si="10"/>
        <v>18</v>
      </c>
      <c r="CK28">
        <f t="shared" si="11"/>
        <v>24</v>
      </c>
      <c r="CL28" s="22"/>
    </row>
    <row r="29">
      <c r="A29" s="1" t="b">
        <v>0</v>
      </c>
      <c r="B29" s="20"/>
      <c r="C29" s="20">
        <v>43585.427673252314</v>
      </c>
      <c r="D29" s="1" t="s">
        <v>125</v>
      </c>
      <c r="E29" s="1">
        <v>1839.0</v>
      </c>
      <c r="F29" s="1">
        <v>3.0</v>
      </c>
      <c r="G29" s="1">
        <v>4.0</v>
      </c>
      <c r="H29" s="1">
        <v>4.0</v>
      </c>
      <c r="I29" s="1">
        <v>3.0</v>
      </c>
      <c r="J29" s="1">
        <v>2.0</v>
      </c>
      <c r="K29" s="1">
        <v>3.0</v>
      </c>
      <c r="L29" s="1">
        <v>4.0</v>
      </c>
      <c r="M29" s="1">
        <v>2.0</v>
      </c>
      <c r="N29" s="1">
        <v>2.0</v>
      </c>
      <c r="O29" s="1">
        <v>3.0</v>
      </c>
      <c r="P29" s="1">
        <v>4.0</v>
      </c>
      <c r="Q29" s="1">
        <v>4.0</v>
      </c>
      <c r="R29" s="1">
        <v>4.0</v>
      </c>
      <c r="S29" s="1">
        <v>2.0</v>
      </c>
      <c r="T29" s="1">
        <v>4.0</v>
      </c>
      <c r="U29" s="1">
        <v>4.0</v>
      </c>
      <c r="V29" s="1">
        <v>2.0</v>
      </c>
      <c r="W29" s="1">
        <v>2.0</v>
      </c>
      <c r="X29" s="1">
        <v>3.0</v>
      </c>
      <c r="Y29" s="1">
        <v>2.0</v>
      </c>
      <c r="Z29" s="1">
        <v>1.0</v>
      </c>
      <c r="AA29" s="1">
        <v>4.0</v>
      </c>
      <c r="AB29" s="1">
        <v>2.0</v>
      </c>
      <c r="AC29" s="1">
        <v>1.0</v>
      </c>
      <c r="AD29" s="1">
        <v>5.0</v>
      </c>
      <c r="AE29" s="1">
        <v>4.0</v>
      </c>
      <c r="AF29" s="1">
        <v>4.0</v>
      </c>
      <c r="AG29" s="1">
        <v>4.0</v>
      </c>
      <c r="AH29" s="1">
        <v>5.0</v>
      </c>
      <c r="AI29" s="1">
        <v>4.0</v>
      </c>
      <c r="AJ29" s="1">
        <v>4.0</v>
      </c>
      <c r="AK29" s="1">
        <v>4.0</v>
      </c>
      <c r="AL29" s="1">
        <v>2.0</v>
      </c>
      <c r="AM29" s="1">
        <v>5.0</v>
      </c>
      <c r="AN29" s="1">
        <v>4.0</v>
      </c>
      <c r="AO29" s="1">
        <v>3.0</v>
      </c>
      <c r="AP29" s="1">
        <v>5.0</v>
      </c>
      <c r="AQ29" s="1">
        <v>2.0</v>
      </c>
      <c r="AR29" s="1">
        <v>1.0</v>
      </c>
      <c r="AS29" s="1">
        <v>5.0</v>
      </c>
      <c r="AT29" s="1">
        <v>4.0</v>
      </c>
      <c r="AU29" s="1">
        <v>4.0</v>
      </c>
      <c r="AV29" s="1">
        <v>3.0</v>
      </c>
      <c r="AW29" s="1">
        <v>3.0</v>
      </c>
      <c r="AX29" s="1">
        <v>4.0</v>
      </c>
      <c r="AY29" s="1">
        <v>4.0</v>
      </c>
      <c r="AZ29" s="1">
        <v>4.0</v>
      </c>
      <c r="BA29" s="1">
        <v>2.0</v>
      </c>
      <c r="BB29" s="1">
        <v>3.0</v>
      </c>
      <c r="BC29" s="1">
        <v>3.0</v>
      </c>
      <c r="BD29" s="1">
        <v>4.0</v>
      </c>
      <c r="BE29" s="1">
        <v>3.0</v>
      </c>
      <c r="BF29" s="1">
        <v>5.0</v>
      </c>
      <c r="BG29" s="1">
        <v>4.0</v>
      </c>
      <c r="BH29" s="1">
        <v>4.0</v>
      </c>
      <c r="BI29" s="1">
        <v>2.0</v>
      </c>
      <c r="BJ29" s="1">
        <v>6.0</v>
      </c>
      <c r="BK29" s="1">
        <v>1.0</v>
      </c>
      <c r="BL29" s="1">
        <v>2.0</v>
      </c>
      <c r="BM29" s="1">
        <v>2.0</v>
      </c>
      <c r="BN29" s="1">
        <v>3.0</v>
      </c>
      <c r="BO29" s="1">
        <v>3.0</v>
      </c>
      <c r="BP29" s="1">
        <v>2.0</v>
      </c>
      <c r="BQ29" s="1">
        <v>2.0</v>
      </c>
      <c r="BR29" s="1">
        <v>1.0</v>
      </c>
      <c r="BS29" s="1">
        <v>4.0</v>
      </c>
      <c r="BT29" s="1">
        <v>3.0</v>
      </c>
      <c r="BU29" s="1">
        <v>5.0</v>
      </c>
      <c r="BV29" s="1">
        <v>4.0</v>
      </c>
      <c r="BW29" s="1">
        <v>4.0</v>
      </c>
      <c r="BX29" s="1">
        <v>2.0</v>
      </c>
      <c r="BY29" s="1">
        <v>4.0</v>
      </c>
      <c r="BZ29" s="21"/>
      <c r="CA29" s="1">
        <f t="shared" si="1"/>
        <v>234</v>
      </c>
      <c r="CB29">
        <f t="shared" si="2"/>
        <v>25</v>
      </c>
      <c r="CC29">
        <f t="shared" si="3"/>
        <v>27</v>
      </c>
      <c r="CD29">
        <f t="shared" si="4"/>
        <v>17</v>
      </c>
      <c r="CE29">
        <f t="shared" si="5"/>
        <v>34</v>
      </c>
      <c r="CF29">
        <f t="shared" si="6"/>
        <v>27</v>
      </c>
      <c r="CG29">
        <f t="shared" si="7"/>
        <v>28</v>
      </c>
      <c r="CH29">
        <f t="shared" si="8"/>
        <v>28</v>
      </c>
      <c r="CI29">
        <f t="shared" si="9"/>
        <v>0.6</v>
      </c>
      <c r="CJ29">
        <f t="shared" si="10"/>
        <v>16</v>
      </c>
      <c r="CK29">
        <f t="shared" si="11"/>
        <v>26</v>
      </c>
      <c r="CL29" s="22"/>
    </row>
    <row r="30">
      <c r="A30" s="1" t="b">
        <v>0</v>
      </c>
      <c r="B30" s="20"/>
      <c r="C30" s="20">
        <v>43585.537551828704</v>
      </c>
      <c r="D30" s="1" t="s">
        <v>126</v>
      </c>
      <c r="E30" s="1">
        <v>1735.0</v>
      </c>
      <c r="F30" s="1">
        <v>5.0</v>
      </c>
      <c r="G30" s="1">
        <v>5.0</v>
      </c>
      <c r="H30" s="1">
        <v>5.0</v>
      </c>
      <c r="I30" s="1">
        <v>5.0</v>
      </c>
      <c r="J30" s="1">
        <v>5.0</v>
      </c>
      <c r="K30" s="1">
        <v>5.0</v>
      </c>
      <c r="L30" s="1">
        <v>5.0</v>
      </c>
      <c r="M30" s="1">
        <v>4.0</v>
      </c>
      <c r="N30" s="1">
        <v>1.0</v>
      </c>
      <c r="O30" s="1">
        <v>1.0</v>
      </c>
      <c r="P30" s="1">
        <v>1.0</v>
      </c>
      <c r="Q30" s="1">
        <v>1.0</v>
      </c>
      <c r="R30" s="1">
        <v>1.0</v>
      </c>
      <c r="S30" s="1">
        <v>1.0</v>
      </c>
      <c r="T30" s="1">
        <v>2.0</v>
      </c>
      <c r="U30" s="1">
        <v>1.0</v>
      </c>
      <c r="V30" s="1">
        <v>1.0</v>
      </c>
      <c r="W30" s="1">
        <v>1.0</v>
      </c>
      <c r="X30" s="1">
        <v>2.0</v>
      </c>
      <c r="Y30" s="1">
        <v>1.0</v>
      </c>
      <c r="Z30" s="1">
        <v>1.0</v>
      </c>
      <c r="AA30" s="1">
        <v>2.0</v>
      </c>
      <c r="AB30" s="1">
        <v>1.0</v>
      </c>
      <c r="AC30" s="1">
        <v>1.0</v>
      </c>
      <c r="AD30" s="1">
        <v>1.0</v>
      </c>
      <c r="AE30" s="1">
        <v>1.0</v>
      </c>
      <c r="AF30" s="1">
        <v>1.0</v>
      </c>
      <c r="AG30" s="1">
        <v>1.0</v>
      </c>
      <c r="AH30" s="1">
        <v>2.0</v>
      </c>
      <c r="AI30" s="1">
        <v>2.0</v>
      </c>
      <c r="AJ30" s="1">
        <v>2.0</v>
      </c>
      <c r="AK30" s="1">
        <v>2.0</v>
      </c>
      <c r="AL30" s="1">
        <v>5.0</v>
      </c>
      <c r="AM30" s="1">
        <v>1.0</v>
      </c>
      <c r="AN30" s="1">
        <v>1.0</v>
      </c>
      <c r="AO30" s="1">
        <v>1.0</v>
      </c>
      <c r="AP30" s="1">
        <v>1.0</v>
      </c>
      <c r="AQ30" s="1">
        <v>1.0</v>
      </c>
      <c r="AR30" s="1">
        <v>1.0</v>
      </c>
      <c r="AS30" s="1">
        <v>1.0</v>
      </c>
      <c r="AT30" s="1">
        <v>3.0</v>
      </c>
      <c r="AU30" s="1">
        <v>5.0</v>
      </c>
      <c r="AV30" s="1">
        <v>5.0</v>
      </c>
      <c r="AW30" s="1">
        <v>4.0</v>
      </c>
      <c r="AX30" s="1">
        <v>4.0</v>
      </c>
      <c r="AY30" s="1">
        <v>4.0</v>
      </c>
      <c r="AZ30" s="1">
        <v>5.0</v>
      </c>
      <c r="BA30" s="1">
        <v>5.0</v>
      </c>
      <c r="BB30" s="1">
        <v>1.0</v>
      </c>
      <c r="BC30" s="1">
        <v>1.0</v>
      </c>
      <c r="BD30" s="1">
        <v>1.0</v>
      </c>
      <c r="BE30" s="1">
        <v>1.0</v>
      </c>
      <c r="BF30" s="1">
        <v>3.0</v>
      </c>
      <c r="BG30" s="1">
        <v>3.0</v>
      </c>
      <c r="BH30" s="1">
        <v>1.0</v>
      </c>
      <c r="BI30" s="1">
        <v>1.0</v>
      </c>
      <c r="BJ30" s="1">
        <v>0.0</v>
      </c>
      <c r="BK30" s="1">
        <v>3.0</v>
      </c>
      <c r="BL30" s="1">
        <v>3.0</v>
      </c>
      <c r="BM30" s="1">
        <v>3.0</v>
      </c>
      <c r="BN30" s="1">
        <v>3.0</v>
      </c>
      <c r="BO30" s="1">
        <v>3.0</v>
      </c>
      <c r="BP30" s="1">
        <v>3.0</v>
      </c>
      <c r="BQ30" s="1">
        <v>2.0</v>
      </c>
      <c r="BR30" s="1">
        <v>2.0</v>
      </c>
      <c r="BS30" s="1">
        <v>2.0</v>
      </c>
      <c r="BT30" s="1">
        <v>2.0</v>
      </c>
      <c r="BU30" s="1">
        <v>2.0</v>
      </c>
      <c r="BV30" s="1">
        <v>2.0</v>
      </c>
      <c r="BW30" s="1">
        <v>2.0</v>
      </c>
      <c r="BX30" s="1">
        <v>2.0</v>
      </c>
      <c r="BY30" s="1">
        <v>2.0</v>
      </c>
      <c r="BZ30" s="21"/>
      <c r="CA30" s="1">
        <f t="shared" si="1"/>
        <v>165</v>
      </c>
      <c r="CB30">
        <f t="shared" si="2"/>
        <v>39</v>
      </c>
      <c r="CC30">
        <f t="shared" si="3"/>
        <v>9</v>
      </c>
      <c r="CD30">
        <f t="shared" si="4"/>
        <v>10</v>
      </c>
      <c r="CE30">
        <f t="shared" si="5"/>
        <v>12</v>
      </c>
      <c r="CF30">
        <f t="shared" si="6"/>
        <v>12</v>
      </c>
      <c r="CG30">
        <f t="shared" si="7"/>
        <v>35</v>
      </c>
      <c r="CH30">
        <f t="shared" si="8"/>
        <v>12</v>
      </c>
      <c r="CI30">
        <f t="shared" si="9"/>
        <v>0</v>
      </c>
      <c r="CJ30">
        <f t="shared" si="10"/>
        <v>22</v>
      </c>
      <c r="CK30">
        <f t="shared" si="11"/>
        <v>14</v>
      </c>
      <c r="CL30" s="22"/>
    </row>
    <row r="31">
      <c r="A31" s="1" t="b">
        <v>0</v>
      </c>
      <c r="B31" s="20"/>
      <c r="C31" s="20">
        <v>43585.55467711805</v>
      </c>
      <c r="D31" s="1" t="s">
        <v>127</v>
      </c>
      <c r="E31" s="1">
        <v>1901.0</v>
      </c>
      <c r="F31" s="1">
        <v>2.0</v>
      </c>
      <c r="G31" s="1">
        <v>3.0</v>
      </c>
      <c r="H31" s="1">
        <v>3.0</v>
      </c>
      <c r="I31" s="1">
        <v>2.0</v>
      </c>
      <c r="J31" s="1">
        <v>1.0</v>
      </c>
      <c r="K31" s="1">
        <v>3.0</v>
      </c>
      <c r="L31" s="1">
        <v>3.0</v>
      </c>
      <c r="M31" s="1">
        <v>1.0</v>
      </c>
      <c r="N31" s="1">
        <v>2.0</v>
      </c>
      <c r="O31" s="1">
        <v>1.0</v>
      </c>
      <c r="P31" s="1">
        <v>2.0</v>
      </c>
      <c r="Q31" s="1">
        <v>3.0</v>
      </c>
      <c r="R31" s="1">
        <v>2.0</v>
      </c>
      <c r="S31" s="1">
        <v>2.0</v>
      </c>
      <c r="T31" s="1">
        <v>2.0</v>
      </c>
      <c r="U31" s="1">
        <v>2.0</v>
      </c>
      <c r="V31" s="1">
        <v>2.0</v>
      </c>
      <c r="W31" s="1">
        <v>3.0</v>
      </c>
      <c r="X31" s="1">
        <v>2.0</v>
      </c>
      <c r="Y31" s="1">
        <v>2.0</v>
      </c>
      <c r="Z31" s="1">
        <v>3.0</v>
      </c>
      <c r="AA31" s="1">
        <v>3.0</v>
      </c>
      <c r="AB31" s="1">
        <v>2.0</v>
      </c>
      <c r="AC31" s="1">
        <v>2.0</v>
      </c>
      <c r="AD31" s="1">
        <v>4.0</v>
      </c>
      <c r="AE31" s="1">
        <v>3.0</v>
      </c>
      <c r="AF31" s="1">
        <v>3.0</v>
      </c>
      <c r="AG31" s="1">
        <v>4.0</v>
      </c>
      <c r="AH31" s="1">
        <v>3.0</v>
      </c>
      <c r="AI31" s="1">
        <v>3.0</v>
      </c>
      <c r="AJ31" s="1">
        <v>2.0</v>
      </c>
      <c r="AK31" s="1">
        <v>2.0</v>
      </c>
      <c r="AL31" s="1">
        <v>2.0</v>
      </c>
      <c r="AM31" s="1">
        <v>2.0</v>
      </c>
      <c r="AN31" s="1">
        <v>4.0</v>
      </c>
      <c r="AO31" s="1">
        <v>4.0</v>
      </c>
      <c r="AP31" s="1">
        <v>3.0</v>
      </c>
      <c r="AQ31" s="1">
        <v>4.0</v>
      </c>
      <c r="AR31" s="1">
        <v>3.0</v>
      </c>
      <c r="AS31" s="1">
        <v>4.0</v>
      </c>
      <c r="AT31" s="1">
        <v>2.0</v>
      </c>
      <c r="AU31" s="1">
        <v>2.0</v>
      </c>
      <c r="AV31" s="1">
        <v>1.0</v>
      </c>
      <c r="AW31" s="1">
        <v>1.0</v>
      </c>
      <c r="AX31" s="1">
        <v>1.0</v>
      </c>
      <c r="AY31" s="1">
        <v>1.0</v>
      </c>
      <c r="AZ31" s="1">
        <v>1.0</v>
      </c>
      <c r="BA31" s="1">
        <v>1.0</v>
      </c>
      <c r="BB31" s="1">
        <v>2.0</v>
      </c>
      <c r="BC31" s="1">
        <v>3.0</v>
      </c>
      <c r="BD31" s="1">
        <v>4.0</v>
      </c>
      <c r="BE31" s="1">
        <v>2.0</v>
      </c>
      <c r="BF31" s="1">
        <v>5.0</v>
      </c>
      <c r="BG31" s="1">
        <v>5.0</v>
      </c>
      <c r="BH31" s="1">
        <v>5.0</v>
      </c>
      <c r="BI31" s="1">
        <v>2.0</v>
      </c>
      <c r="BJ31" s="1">
        <v>3.0</v>
      </c>
      <c r="BK31" s="1">
        <v>1.0</v>
      </c>
      <c r="BL31" s="1">
        <v>4.0</v>
      </c>
      <c r="BM31" s="1">
        <v>2.0</v>
      </c>
      <c r="BN31" s="1">
        <v>3.0</v>
      </c>
      <c r="BO31" s="1">
        <v>3.0</v>
      </c>
      <c r="BP31" s="1">
        <v>2.0</v>
      </c>
      <c r="BQ31" s="1">
        <v>2.0</v>
      </c>
      <c r="BR31" s="1">
        <v>4.0</v>
      </c>
      <c r="BS31" s="1">
        <v>3.0</v>
      </c>
      <c r="BT31" s="1">
        <v>2.0</v>
      </c>
      <c r="BU31" s="1">
        <v>2.0</v>
      </c>
      <c r="BV31" s="1">
        <v>2.0</v>
      </c>
      <c r="BW31" s="1">
        <v>2.0</v>
      </c>
      <c r="BX31" s="1">
        <v>2.0</v>
      </c>
      <c r="BY31" s="1">
        <v>3.0</v>
      </c>
      <c r="BZ31" s="21"/>
      <c r="CA31" s="1">
        <f t="shared" si="1"/>
        <v>181</v>
      </c>
      <c r="CB31">
        <f t="shared" si="2"/>
        <v>18</v>
      </c>
      <c r="CC31">
        <f t="shared" si="3"/>
        <v>16</v>
      </c>
      <c r="CD31">
        <f t="shared" si="4"/>
        <v>19</v>
      </c>
      <c r="CE31">
        <f t="shared" si="5"/>
        <v>24</v>
      </c>
      <c r="CF31">
        <f t="shared" si="6"/>
        <v>26</v>
      </c>
      <c r="CG31">
        <f t="shared" si="7"/>
        <v>10</v>
      </c>
      <c r="CH31">
        <f t="shared" si="8"/>
        <v>28</v>
      </c>
      <c r="CI31">
        <f t="shared" si="9"/>
        <v>0.3</v>
      </c>
      <c r="CJ31">
        <f t="shared" si="10"/>
        <v>21</v>
      </c>
      <c r="CK31">
        <f t="shared" si="11"/>
        <v>16</v>
      </c>
      <c r="CL31" s="22"/>
    </row>
    <row r="32">
      <c r="A32" s="1" t="b">
        <v>0</v>
      </c>
      <c r="B32" s="20"/>
      <c r="C32" s="20">
        <v>43585.647694259256</v>
      </c>
      <c r="D32" s="1" t="s">
        <v>128</v>
      </c>
      <c r="E32" s="1">
        <v>1895.0</v>
      </c>
      <c r="F32" s="1">
        <v>4.0</v>
      </c>
      <c r="G32" s="1">
        <v>5.0</v>
      </c>
      <c r="H32" s="1">
        <v>5.0</v>
      </c>
      <c r="I32" s="1">
        <v>4.0</v>
      </c>
      <c r="J32" s="1">
        <v>3.0</v>
      </c>
      <c r="K32" s="1">
        <v>4.0</v>
      </c>
      <c r="L32" s="1">
        <v>4.0</v>
      </c>
      <c r="M32" s="1">
        <v>3.0</v>
      </c>
      <c r="N32" s="1">
        <v>2.0</v>
      </c>
      <c r="O32" s="1">
        <v>2.0</v>
      </c>
      <c r="P32" s="1">
        <v>1.0</v>
      </c>
      <c r="Q32" s="1">
        <v>2.0</v>
      </c>
      <c r="R32" s="1">
        <v>2.0</v>
      </c>
      <c r="S32" s="1">
        <v>3.0</v>
      </c>
      <c r="T32" s="1">
        <v>3.0</v>
      </c>
      <c r="U32" s="1">
        <v>3.0</v>
      </c>
      <c r="V32" s="1">
        <v>1.0</v>
      </c>
      <c r="W32" s="1">
        <v>1.0</v>
      </c>
      <c r="X32" s="1">
        <v>3.0</v>
      </c>
      <c r="Y32" s="1">
        <v>1.0</v>
      </c>
      <c r="Z32" s="1">
        <v>1.0</v>
      </c>
      <c r="AA32" s="1">
        <v>3.0</v>
      </c>
      <c r="AB32" s="1">
        <v>1.0</v>
      </c>
      <c r="AC32" s="1">
        <v>2.0</v>
      </c>
      <c r="AD32" s="1">
        <v>3.0</v>
      </c>
      <c r="AE32" s="1">
        <v>2.0</v>
      </c>
      <c r="AF32" s="1">
        <v>3.0</v>
      </c>
      <c r="AG32" s="1">
        <v>3.0</v>
      </c>
      <c r="AH32" s="1">
        <v>3.0</v>
      </c>
      <c r="AI32" s="1">
        <v>2.0</v>
      </c>
      <c r="AJ32" s="1">
        <v>2.0</v>
      </c>
      <c r="AK32" s="1">
        <v>2.0</v>
      </c>
      <c r="AL32" s="1">
        <v>3.0</v>
      </c>
      <c r="AM32" s="1">
        <v>3.0</v>
      </c>
      <c r="AN32" s="1">
        <v>3.0</v>
      </c>
      <c r="AO32" s="1">
        <v>2.0</v>
      </c>
      <c r="AP32" s="1">
        <v>2.0</v>
      </c>
      <c r="AQ32" s="1">
        <v>2.0</v>
      </c>
      <c r="AR32" s="1">
        <v>2.0</v>
      </c>
      <c r="AS32" s="1">
        <v>3.0</v>
      </c>
      <c r="AT32" s="1">
        <v>4.0</v>
      </c>
      <c r="AU32" s="1">
        <v>4.0</v>
      </c>
      <c r="AV32" s="1">
        <v>4.0</v>
      </c>
      <c r="AW32" s="1">
        <v>5.0</v>
      </c>
      <c r="AX32" s="1">
        <v>4.0</v>
      </c>
      <c r="AY32" s="1">
        <v>5.0</v>
      </c>
      <c r="AZ32" s="1">
        <v>5.0</v>
      </c>
      <c r="BA32" s="1">
        <v>4.0</v>
      </c>
      <c r="BB32" s="1">
        <v>3.0</v>
      </c>
      <c r="BC32" s="1">
        <v>2.0</v>
      </c>
      <c r="BD32" s="1">
        <v>2.0</v>
      </c>
      <c r="BE32" s="1">
        <v>2.0</v>
      </c>
      <c r="BF32" s="1">
        <v>2.0</v>
      </c>
      <c r="BG32" s="1">
        <v>2.0</v>
      </c>
      <c r="BH32" s="1">
        <v>2.0</v>
      </c>
      <c r="BI32" s="1">
        <v>2.0</v>
      </c>
      <c r="BJ32" s="1">
        <v>3.0</v>
      </c>
      <c r="BK32" s="1">
        <v>2.0</v>
      </c>
      <c r="BL32" s="1">
        <v>3.0</v>
      </c>
      <c r="BM32" s="1">
        <v>2.0</v>
      </c>
      <c r="BN32" s="1">
        <v>3.0</v>
      </c>
      <c r="BO32" s="1">
        <v>3.0</v>
      </c>
      <c r="BP32" s="1">
        <v>2.0</v>
      </c>
      <c r="BQ32" s="1">
        <v>2.0</v>
      </c>
      <c r="BR32" s="1">
        <v>3.0</v>
      </c>
      <c r="BS32" s="1">
        <v>3.0</v>
      </c>
      <c r="BT32" s="1">
        <v>4.0</v>
      </c>
      <c r="BU32" s="1">
        <v>4.0</v>
      </c>
      <c r="BV32" s="1">
        <v>4.0</v>
      </c>
      <c r="BW32" s="1">
        <v>4.0</v>
      </c>
      <c r="BX32" s="1">
        <v>2.0</v>
      </c>
      <c r="BY32" s="1">
        <v>2.0</v>
      </c>
      <c r="BZ32" s="21"/>
      <c r="CA32" s="1">
        <f t="shared" si="1"/>
        <v>201</v>
      </c>
      <c r="CB32">
        <f t="shared" si="2"/>
        <v>32</v>
      </c>
      <c r="CC32">
        <f t="shared" si="3"/>
        <v>18</v>
      </c>
      <c r="CD32">
        <f t="shared" si="4"/>
        <v>13</v>
      </c>
      <c r="CE32">
        <f t="shared" si="5"/>
        <v>20</v>
      </c>
      <c r="CF32">
        <f t="shared" si="6"/>
        <v>20</v>
      </c>
      <c r="CG32">
        <f t="shared" si="7"/>
        <v>35</v>
      </c>
      <c r="CH32">
        <f t="shared" si="8"/>
        <v>17</v>
      </c>
      <c r="CI32">
        <f t="shared" si="9"/>
        <v>0.3</v>
      </c>
      <c r="CJ32">
        <f t="shared" si="10"/>
        <v>20</v>
      </c>
      <c r="CK32">
        <f t="shared" si="11"/>
        <v>23</v>
      </c>
      <c r="CL32" s="22"/>
    </row>
    <row r="33">
      <c r="A33" s="1" t="b">
        <v>1</v>
      </c>
      <c r="B33" s="20"/>
      <c r="C33" s="20">
        <v>43587.42682278935</v>
      </c>
      <c r="D33" s="1" t="s">
        <v>129</v>
      </c>
      <c r="E33" s="1">
        <v>1594.0</v>
      </c>
      <c r="F33" s="1">
        <v>3.0</v>
      </c>
      <c r="G33" s="1">
        <v>3.0</v>
      </c>
      <c r="H33" s="1">
        <v>5.0</v>
      </c>
      <c r="I33" s="1">
        <v>4.0</v>
      </c>
      <c r="J33" s="1">
        <v>3.0</v>
      </c>
      <c r="K33" s="1">
        <v>3.0</v>
      </c>
      <c r="L33" s="1">
        <v>4.0</v>
      </c>
      <c r="M33" s="1">
        <v>3.0</v>
      </c>
      <c r="N33" s="1">
        <v>3.0</v>
      </c>
      <c r="O33" s="1">
        <v>4.0</v>
      </c>
      <c r="P33" s="1">
        <v>3.0</v>
      </c>
      <c r="Q33" s="1">
        <v>4.0</v>
      </c>
      <c r="R33" s="1">
        <v>4.0</v>
      </c>
      <c r="S33" s="1">
        <v>4.0</v>
      </c>
      <c r="T33" s="1">
        <v>4.0</v>
      </c>
      <c r="U33" s="1">
        <v>3.0</v>
      </c>
      <c r="V33" s="1">
        <v>2.0</v>
      </c>
      <c r="W33" s="1">
        <v>2.0</v>
      </c>
      <c r="X33" s="1">
        <v>3.0</v>
      </c>
      <c r="Y33" s="1">
        <v>2.0</v>
      </c>
      <c r="Z33" s="1">
        <v>2.0</v>
      </c>
      <c r="AA33" s="1">
        <v>3.0</v>
      </c>
      <c r="AB33" s="1">
        <v>3.0</v>
      </c>
      <c r="AC33" s="1">
        <v>2.0</v>
      </c>
      <c r="AD33" s="1">
        <v>4.0</v>
      </c>
      <c r="AE33" s="1">
        <v>4.0</v>
      </c>
      <c r="AF33" s="1">
        <v>5.0</v>
      </c>
      <c r="AG33" s="1">
        <v>4.0</v>
      </c>
      <c r="AH33" s="1">
        <v>4.0</v>
      </c>
      <c r="AI33" s="1">
        <v>4.0</v>
      </c>
      <c r="AJ33" s="1">
        <v>4.0</v>
      </c>
      <c r="AK33" s="1">
        <v>4.0</v>
      </c>
      <c r="AL33" s="1">
        <v>2.0</v>
      </c>
      <c r="AM33" s="1">
        <v>4.0</v>
      </c>
      <c r="AN33" s="1">
        <v>4.0</v>
      </c>
      <c r="AO33" s="1">
        <v>4.0</v>
      </c>
      <c r="AP33" s="1">
        <v>4.0</v>
      </c>
      <c r="AQ33" s="1">
        <v>4.0</v>
      </c>
      <c r="AR33" s="1">
        <v>4.0</v>
      </c>
      <c r="AS33" s="1">
        <v>4.0</v>
      </c>
      <c r="AT33" s="1">
        <v>2.0</v>
      </c>
      <c r="AU33" s="1">
        <v>2.0</v>
      </c>
      <c r="AV33" s="1">
        <v>1.0</v>
      </c>
      <c r="AW33" s="1">
        <v>3.0</v>
      </c>
      <c r="AX33" s="1">
        <v>3.0</v>
      </c>
      <c r="AY33" s="1">
        <v>3.0</v>
      </c>
      <c r="AZ33" s="1">
        <v>3.0</v>
      </c>
      <c r="BA33" s="1">
        <v>2.0</v>
      </c>
      <c r="BB33" s="1">
        <v>5.0</v>
      </c>
      <c r="BC33" s="1">
        <v>4.0</v>
      </c>
      <c r="BD33" s="1">
        <v>4.0</v>
      </c>
      <c r="BE33" s="1">
        <v>4.0</v>
      </c>
      <c r="BF33" s="1">
        <v>3.0</v>
      </c>
      <c r="BG33" s="1">
        <v>3.0</v>
      </c>
      <c r="BH33" s="1">
        <v>4.0</v>
      </c>
      <c r="BI33" s="1">
        <v>3.0</v>
      </c>
      <c r="BJ33" s="1">
        <v>7.0</v>
      </c>
      <c r="BK33" s="1">
        <v>2.0</v>
      </c>
      <c r="BL33" s="1">
        <v>1.0</v>
      </c>
      <c r="BM33" s="1">
        <v>2.0</v>
      </c>
      <c r="BN33" s="1">
        <v>2.0</v>
      </c>
      <c r="BO33" s="1">
        <v>2.0</v>
      </c>
      <c r="BP33" s="1">
        <v>1.0</v>
      </c>
      <c r="BQ33" s="1">
        <v>2.0</v>
      </c>
      <c r="BR33" s="1">
        <v>2.0</v>
      </c>
      <c r="BS33" s="1">
        <v>4.0</v>
      </c>
      <c r="BT33" s="1">
        <v>4.0</v>
      </c>
      <c r="BU33" s="1">
        <v>4.0</v>
      </c>
      <c r="BV33" s="1">
        <v>5.0</v>
      </c>
      <c r="BW33" s="1">
        <v>4.0</v>
      </c>
      <c r="BX33" s="1">
        <v>5.0</v>
      </c>
      <c r="BY33" s="1">
        <v>5.0</v>
      </c>
      <c r="BZ33" s="21"/>
      <c r="CA33" s="1">
        <f t="shared" si="1"/>
        <v>240</v>
      </c>
      <c r="CB33">
        <f t="shared" si="2"/>
        <v>28</v>
      </c>
      <c r="CC33">
        <f t="shared" si="3"/>
        <v>29</v>
      </c>
      <c r="CD33">
        <f t="shared" si="4"/>
        <v>19</v>
      </c>
      <c r="CE33">
        <f t="shared" si="5"/>
        <v>33</v>
      </c>
      <c r="CF33">
        <f t="shared" si="6"/>
        <v>30</v>
      </c>
      <c r="CG33">
        <f t="shared" si="7"/>
        <v>19</v>
      </c>
      <c r="CH33">
        <f t="shared" si="8"/>
        <v>30</v>
      </c>
      <c r="CI33">
        <f t="shared" si="9"/>
        <v>0.7</v>
      </c>
      <c r="CJ33">
        <f t="shared" si="10"/>
        <v>14</v>
      </c>
      <c r="CK33">
        <f t="shared" si="11"/>
        <v>31</v>
      </c>
      <c r="CL33" s="22"/>
    </row>
    <row r="34">
      <c r="A34" s="1" t="b">
        <v>0</v>
      </c>
      <c r="B34" s="20"/>
      <c r="C34" s="20">
        <v>43587.47968929398</v>
      </c>
      <c r="D34" s="1" t="s">
        <v>130</v>
      </c>
      <c r="E34" s="1">
        <v>1784.0</v>
      </c>
      <c r="F34" s="1">
        <v>2.0</v>
      </c>
      <c r="G34" s="1">
        <v>3.0</v>
      </c>
      <c r="H34" s="1">
        <v>1.0</v>
      </c>
      <c r="I34" s="1">
        <v>2.0</v>
      </c>
      <c r="J34" s="1">
        <v>1.0</v>
      </c>
      <c r="K34" s="1">
        <v>2.0</v>
      </c>
      <c r="L34" s="1">
        <v>2.0</v>
      </c>
      <c r="M34" s="1">
        <v>1.0</v>
      </c>
      <c r="N34" s="1">
        <v>4.0</v>
      </c>
      <c r="O34" s="1">
        <v>3.0</v>
      </c>
      <c r="P34" s="1">
        <v>4.0</v>
      </c>
      <c r="Q34" s="1">
        <v>3.0</v>
      </c>
      <c r="R34" s="1">
        <v>3.0</v>
      </c>
      <c r="S34" s="1">
        <v>3.0</v>
      </c>
      <c r="T34" s="1">
        <v>3.0</v>
      </c>
      <c r="U34" s="1">
        <v>3.0</v>
      </c>
      <c r="V34" s="1">
        <v>4.0</v>
      </c>
      <c r="W34" s="1">
        <v>3.0</v>
      </c>
      <c r="X34" s="1">
        <v>3.0</v>
      </c>
      <c r="Y34" s="1">
        <v>4.0</v>
      </c>
      <c r="Z34" s="1">
        <v>5.0</v>
      </c>
      <c r="AA34" s="1">
        <v>3.0</v>
      </c>
      <c r="AB34" s="1">
        <v>3.0</v>
      </c>
      <c r="AC34" s="1">
        <v>3.0</v>
      </c>
      <c r="AD34" s="1">
        <v>4.0</v>
      </c>
      <c r="AE34" s="1">
        <v>4.0</v>
      </c>
      <c r="AF34" s="1">
        <v>4.0</v>
      </c>
      <c r="AG34" s="1">
        <v>4.0</v>
      </c>
      <c r="AH34" s="1">
        <v>4.0</v>
      </c>
      <c r="AI34" s="1">
        <v>4.0</v>
      </c>
      <c r="AJ34" s="1">
        <v>5.0</v>
      </c>
      <c r="AK34" s="1">
        <v>4.0</v>
      </c>
      <c r="AL34" s="1">
        <v>2.0</v>
      </c>
      <c r="AM34" s="1">
        <v>5.0</v>
      </c>
      <c r="AN34" s="1">
        <v>5.0</v>
      </c>
      <c r="AO34" s="1">
        <v>5.0</v>
      </c>
      <c r="AP34" s="1">
        <v>5.0</v>
      </c>
      <c r="AQ34" s="1">
        <v>5.0</v>
      </c>
      <c r="AR34" s="1">
        <v>1.0</v>
      </c>
      <c r="AS34" s="1">
        <v>5.0</v>
      </c>
      <c r="AT34" s="1">
        <v>1.0</v>
      </c>
      <c r="AU34" s="1">
        <v>1.0</v>
      </c>
      <c r="AV34" s="1">
        <v>1.0</v>
      </c>
      <c r="AW34" s="1">
        <v>1.0</v>
      </c>
      <c r="AX34" s="1">
        <v>1.0</v>
      </c>
      <c r="AY34" s="1">
        <v>1.0</v>
      </c>
      <c r="AZ34" s="1">
        <v>1.0</v>
      </c>
      <c r="BA34" s="1">
        <v>1.0</v>
      </c>
      <c r="BB34" s="1">
        <v>4.0</v>
      </c>
      <c r="BC34" s="1">
        <v>4.0</v>
      </c>
      <c r="BD34" s="1">
        <v>4.0</v>
      </c>
      <c r="BE34" s="1">
        <v>4.0</v>
      </c>
      <c r="BF34" s="1">
        <v>4.0</v>
      </c>
      <c r="BG34" s="1">
        <v>4.0</v>
      </c>
      <c r="BH34" s="1">
        <v>4.0</v>
      </c>
      <c r="BI34" s="1">
        <v>4.0</v>
      </c>
      <c r="BJ34" s="1">
        <v>5.0</v>
      </c>
      <c r="BK34" s="1">
        <v>2.0</v>
      </c>
      <c r="BL34" s="1">
        <v>2.0</v>
      </c>
      <c r="BM34" s="1">
        <v>2.0</v>
      </c>
      <c r="BN34" s="1">
        <v>2.0</v>
      </c>
      <c r="BO34" s="1">
        <v>2.0</v>
      </c>
      <c r="BP34" s="1">
        <v>2.0</v>
      </c>
      <c r="BQ34" s="1">
        <v>2.0</v>
      </c>
      <c r="BR34" s="1">
        <v>2.0</v>
      </c>
      <c r="BS34" s="1">
        <v>5.0</v>
      </c>
      <c r="BT34" s="1">
        <v>5.0</v>
      </c>
      <c r="BU34" s="1">
        <v>5.0</v>
      </c>
      <c r="BV34" s="1">
        <v>5.0</v>
      </c>
      <c r="BW34" s="1">
        <v>5.0</v>
      </c>
      <c r="BX34" s="1">
        <v>5.0</v>
      </c>
      <c r="BY34" s="1">
        <v>5.0</v>
      </c>
      <c r="BZ34" s="21"/>
      <c r="CA34" s="1">
        <f t="shared" si="1"/>
        <v>230</v>
      </c>
      <c r="CB34">
        <f t="shared" si="2"/>
        <v>14</v>
      </c>
      <c r="CC34">
        <f t="shared" si="3"/>
        <v>26</v>
      </c>
      <c r="CD34">
        <f t="shared" si="4"/>
        <v>28</v>
      </c>
      <c r="CE34">
        <f t="shared" si="5"/>
        <v>33</v>
      </c>
      <c r="CF34">
        <f t="shared" si="6"/>
        <v>33</v>
      </c>
      <c r="CG34">
        <f t="shared" si="7"/>
        <v>8</v>
      </c>
      <c r="CH34">
        <f t="shared" si="8"/>
        <v>32</v>
      </c>
      <c r="CI34">
        <f t="shared" si="9"/>
        <v>0.5</v>
      </c>
      <c r="CJ34">
        <f t="shared" si="10"/>
        <v>16</v>
      </c>
      <c r="CK34">
        <f t="shared" si="11"/>
        <v>35</v>
      </c>
      <c r="CL34" s="22"/>
    </row>
    <row r="35">
      <c r="A35" s="1" t="b">
        <v>0</v>
      </c>
      <c r="B35" s="20"/>
      <c r="C35" s="20">
        <v>43587.65333931713</v>
      </c>
      <c r="D35" s="1" t="s">
        <v>131</v>
      </c>
      <c r="E35" s="1">
        <v>1871.0</v>
      </c>
      <c r="F35" s="1">
        <v>2.0</v>
      </c>
      <c r="G35" s="1">
        <v>3.0</v>
      </c>
      <c r="H35" s="1">
        <v>4.0</v>
      </c>
      <c r="I35" s="1">
        <v>3.0</v>
      </c>
      <c r="J35" s="1">
        <v>1.0</v>
      </c>
      <c r="K35" s="1">
        <v>2.0</v>
      </c>
      <c r="L35" s="1">
        <v>2.0</v>
      </c>
      <c r="M35" s="1">
        <v>1.0</v>
      </c>
      <c r="N35" s="1">
        <v>5.0</v>
      </c>
      <c r="O35" s="1">
        <v>4.0</v>
      </c>
      <c r="P35" s="1">
        <v>5.0</v>
      </c>
      <c r="Q35" s="1">
        <v>5.0</v>
      </c>
      <c r="R35" s="1">
        <v>5.0</v>
      </c>
      <c r="S35" s="1">
        <v>5.0</v>
      </c>
      <c r="T35" s="1">
        <v>5.0</v>
      </c>
      <c r="U35" s="1">
        <v>5.0</v>
      </c>
      <c r="V35" s="1">
        <v>4.0</v>
      </c>
      <c r="W35" s="1">
        <v>4.0</v>
      </c>
      <c r="X35" s="1">
        <v>5.0</v>
      </c>
      <c r="Y35" s="1">
        <v>5.0</v>
      </c>
      <c r="Z35" s="1">
        <v>5.0</v>
      </c>
      <c r="AA35" s="1">
        <v>4.0</v>
      </c>
      <c r="AB35" s="1">
        <v>3.0</v>
      </c>
      <c r="AC35" s="1">
        <v>3.0</v>
      </c>
      <c r="AD35" s="1">
        <v>4.0</v>
      </c>
      <c r="AE35" s="1">
        <v>5.0</v>
      </c>
      <c r="AF35" s="1">
        <v>5.0</v>
      </c>
      <c r="AG35" s="1">
        <v>3.0</v>
      </c>
      <c r="AH35" s="1">
        <v>4.0</v>
      </c>
      <c r="AI35" s="1">
        <v>3.0</v>
      </c>
      <c r="AJ35" s="1">
        <v>5.0</v>
      </c>
      <c r="AK35" s="1">
        <v>4.0</v>
      </c>
      <c r="AL35" s="1">
        <v>1.0</v>
      </c>
      <c r="AM35" s="1">
        <v>4.0</v>
      </c>
      <c r="AN35" s="1">
        <v>4.0</v>
      </c>
      <c r="AO35" s="1">
        <v>4.0</v>
      </c>
      <c r="AP35" s="1">
        <v>5.0</v>
      </c>
      <c r="AQ35" s="1">
        <v>5.0</v>
      </c>
      <c r="AR35" s="1">
        <v>2.0</v>
      </c>
      <c r="AS35" s="1">
        <v>4.0</v>
      </c>
      <c r="AT35" s="1">
        <v>1.0</v>
      </c>
      <c r="AU35" s="1">
        <v>2.0</v>
      </c>
      <c r="AV35" s="1">
        <v>2.0</v>
      </c>
      <c r="AW35" s="1">
        <v>2.0</v>
      </c>
      <c r="AX35" s="1">
        <v>1.0</v>
      </c>
      <c r="AY35" s="1">
        <v>1.0</v>
      </c>
      <c r="AZ35" s="1">
        <v>1.0</v>
      </c>
      <c r="BA35" s="1">
        <v>1.0</v>
      </c>
      <c r="BB35" s="1">
        <v>5.0</v>
      </c>
      <c r="BC35" s="1">
        <v>4.0</v>
      </c>
      <c r="BD35" s="1">
        <v>4.0</v>
      </c>
      <c r="BE35" s="1">
        <v>4.0</v>
      </c>
      <c r="BF35" s="1">
        <v>4.0</v>
      </c>
      <c r="BG35" s="1">
        <v>4.0</v>
      </c>
      <c r="BH35" s="1">
        <v>4.0</v>
      </c>
      <c r="BI35" s="1">
        <v>4.0</v>
      </c>
      <c r="BJ35" s="1">
        <v>8.0</v>
      </c>
      <c r="BK35" s="1">
        <v>1.0</v>
      </c>
      <c r="BL35" s="1">
        <v>1.0</v>
      </c>
      <c r="BM35" s="1">
        <v>1.0</v>
      </c>
      <c r="BN35" s="1">
        <v>1.0</v>
      </c>
      <c r="BO35" s="1">
        <v>1.0</v>
      </c>
      <c r="BP35" s="1">
        <v>1.0</v>
      </c>
      <c r="BQ35" s="1">
        <v>1.0</v>
      </c>
      <c r="BR35" s="1">
        <v>1.0</v>
      </c>
      <c r="BS35" s="1">
        <v>5.0</v>
      </c>
      <c r="BT35" s="1">
        <v>5.0</v>
      </c>
      <c r="BU35" s="1">
        <v>5.0</v>
      </c>
      <c r="BV35" s="1">
        <v>5.0</v>
      </c>
      <c r="BW35" s="1">
        <v>5.0</v>
      </c>
      <c r="BX35" s="1">
        <v>5.0</v>
      </c>
      <c r="BY35" s="1">
        <v>5.0</v>
      </c>
      <c r="BZ35" s="21"/>
      <c r="CA35" s="1">
        <f t="shared" si="1"/>
        <v>247</v>
      </c>
      <c r="CB35">
        <f t="shared" si="2"/>
        <v>18</v>
      </c>
      <c r="CC35">
        <f t="shared" si="3"/>
        <v>39</v>
      </c>
      <c r="CD35">
        <f t="shared" si="4"/>
        <v>33</v>
      </c>
      <c r="CE35">
        <f t="shared" si="5"/>
        <v>33</v>
      </c>
      <c r="CF35">
        <f t="shared" si="6"/>
        <v>29</v>
      </c>
      <c r="CG35">
        <f t="shared" si="7"/>
        <v>11</v>
      </c>
      <c r="CH35">
        <f t="shared" si="8"/>
        <v>33</v>
      </c>
      <c r="CI35">
        <f t="shared" si="9"/>
        <v>0.8</v>
      </c>
      <c r="CJ35">
        <f t="shared" si="10"/>
        <v>8</v>
      </c>
      <c r="CK35">
        <f t="shared" si="11"/>
        <v>35</v>
      </c>
      <c r="CL35" s="22"/>
    </row>
    <row r="36">
      <c r="A36" s="1" t="b">
        <v>0</v>
      </c>
      <c r="B36" s="20"/>
      <c r="C36" s="20">
        <v>43588.46864160879</v>
      </c>
      <c r="D36" s="1" t="s">
        <v>132</v>
      </c>
      <c r="E36" s="1">
        <v>1902.0</v>
      </c>
      <c r="F36" s="1">
        <v>2.0</v>
      </c>
      <c r="G36" s="1">
        <v>4.0</v>
      </c>
      <c r="H36" s="1">
        <v>5.0</v>
      </c>
      <c r="I36" s="1">
        <v>4.0</v>
      </c>
      <c r="J36" s="1">
        <v>1.0</v>
      </c>
      <c r="K36" s="1">
        <v>2.0</v>
      </c>
      <c r="L36" s="1">
        <v>2.0</v>
      </c>
      <c r="M36" s="1">
        <v>1.0</v>
      </c>
      <c r="N36" s="1">
        <v>2.0</v>
      </c>
      <c r="O36" s="1">
        <v>2.0</v>
      </c>
      <c r="P36" s="1">
        <v>2.0</v>
      </c>
      <c r="Q36" s="1">
        <v>2.0</v>
      </c>
      <c r="R36" s="1">
        <v>2.0</v>
      </c>
      <c r="S36" s="1">
        <v>2.0</v>
      </c>
      <c r="T36" s="1">
        <v>2.0</v>
      </c>
      <c r="U36" s="1">
        <v>3.0</v>
      </c>
      <c r="V36" s="1">
        <v>1.0</v>
      </c>
      <c r="W36" s="1">
        <v>1.0</v>
      </c>
      <c r="X36" s="1">
        <v>3.0</v>
      </c>
      <c r="Y36" s="1">
        <v>1.0</v>
      </c>
      <c r="Z36" s="1">
        <v>1.0</v>
      </c>
      <c r="AA36" s="1">
        <v>2.0</v>
      </c>
      <c r="AB36" s="1">
        <v>1.0</v>
      </c>
      <c r="AC36" s="1">
        <v>1.0</v>
      </c>
      <c r="AD36" s="1">
        <v>4.0</v>
      </c>
      <c r="AE36" s="1">
        <v>4.0</v>
      </c>
      <c r="AF36" s="1">
        <v>4.0</v>
      </c>
      <c r="AG36" s="1">
        <v>4.0</v>
      </c>
      <c r="AH36" s="1">
        <v>3.0</v>
      </c>
      <c r="AI36" s="1">
        <v>4.0</v>
      </c>
      <c r="AJ36" s="1">
        <v>4.0</v>
      </c>
      <c r="AK36" s="1">
        <v>4.0</v>
      </c>
      <c r="AL36" s="1">
        <v>1.0</v>
      </c>
      <c r="AM36" s="1">
        <v>4.0</v>
      </c>
      <c r="AN36" s="1">
        <v>4.0</v>
      </c>
      <c r="AO36" s="1">
        <v>2.0</v>
      </c>
      <c r="AP36" s="1">
        <v>5.0</v>
      </c>
      <c r="AQ36" s="1">
        <v>3.0</v>
      </c>
      <c r="AR36" s="1">
        <v>2.0</v>
      </c>
      <c r="AS36" s="1">
        <v>4.0</v>
      </c>
      <c r="AT36" s="1">
        <v>3.0</v>
      </c>
      <c r="AU36" s="1">
        <v>2.0</v>
      </c>
      <c r="AV36" s="1">
        <v>1.0</v>
      </c>
      <c r="AW36" s="1">
        <v>3.0</v>
      </c>
      <c r="AX36" s="1">
        <v>3.0</v>
      </c>
      <c r="AY36" s="1">
        <v>3.0</v>
      </c>
      <c r="AZ36" s="1">
        <v>3.0</v>
      </c>
      <c r="BA36" s="1">
        <v>1.0</v>
      </c>
      <c r="BB36" s="1">
        <v>2.0</v>
      </c>
      <c r="BC36" s="1">
        <v>2.0</v>
      </c>
      <c r="BD36" s="1">
        <v>2.0</v>
      </c>
      <c r="BE36" s="1">
        <v>2.0</v>
      </c>
      <c r="BF36" s="1">
        <v>2.0</v>
      </c>
      <c r="BG36" s="1">
        <v>2.0</v>
      </c>
      <c r="BH36" s="1">
        <v>2.0</v>
      </c>
      <c r="BI36" s="1">
        <v>2.0</v>
      </c>
      <c r="BJ36" s="1">
        <v>2.0</v>
      </c>
      <c r="BK36" s="1">
        <v>2.0</v>
      </c>
      <c r="BL36" s="1">
        <v>2.0</v>
      </c>
      <c r="BM36" s="1">
        <v>1.0</v>
      </c>
      <c r="BN36" s="1">
        <v>2.0</v>
      </c>
      <c r="BO36" s="1">
        <v>2.0</v>
      </c>
      <c r="BP36" s="1">
        <v>2.0</v>
      </c>
      <c r="BQ36" s="1">
        <v>2.0</v>
      </c>
      <c r="BR36" s="1">
        <v>2.0</v>
      </c>
      <c r="BS36" s="1">
        <v>5.0</v>
      </c>
      <c r="BT36" s="1">
        <v>5.0</v>
      </c>
      <c r="BU36" s="1">
        <v>5.0</v>
      </c>
      <c r="BV36" s="1">
        <v>4.0</v>
      </c>
      <c r="BW36" s="1">
        <v>4.0</v>
      </c>
      <c r="BX36" s="1">
        <v>4.0</v>
      </c>
      <c r="BY36" s="1">
        <v>5.0</v>
      </c>
      <c r="BZ36" s="21"/>
      <c r="CA36" s="1">
        <f t="shared" si="1"/>
        <v>189</v>
      </c>
      <c r="CB36">
        <f t="shared" si="2"/>
        <v>21</v>
      </c>
      <c r="CC36">
        <f t="shared" si="3"/>
        <v>17</v>
      </c>
      <c r="CD36">
        <f t="shared" si="4"/>
        <v>11</v>
      </c>
      <c r="CE36">
        <f t="shared" si="5"/>
        <v>31</v>
      </c>
      <c r="CF36">
        <f t="shared" si="6"/>
        <v>25</v>
      </c>
      <c r="CG36">
        <f t="shared" si="7"/>
        <v>19</v>
      </c>
      <c r="CH36">
        <f t="shared" si="8"/>
        <v>16</v>
      </c>
      <c r="CI36">
        <f t="shared" si="9"/>
        <v>0.2</v>
      </c>
      <c r="CJ36">
        <f t="shared" si="10"/>
        <v>15</v>
      </c>
      <c r="CK36">
        <f t="shared" si="11"/>
        <v>32</v>
      </c>
      <c r="CL36" s="22"/>
    </row>
    <row r="37">
      <c r="A37" s="1" t="b">
        <v>0</v>
      </c>
      <c r="B37" s="20"/>
      <c r="C37" s="20">
        <v>43588.4737953125</v>
      </c>
      <c r="D37" s="1" t="s">
        <v>132</v>
      </c>
      <c r="E37" s="1">
        <v>1912.0</v>
      </c>
      <c r="F37" s="1">
        <v>3.0</v>
      </c>
      <c r="G37" s="1">
        <v>4.0</v>
      </c>
      <c r="H37" s="1">
        <v>4.0</v>
      </c>
      <c r="I37" s="1">
        <v>4.0</v>
      </c>
      <c r="J37" s="1">
        <v>1.0</v>
      </c>
      <c r="K37" s="1">
        <v>3.0</v>
      </c>
      <c r="L37" s="1">
        <v>3.0</v>
      </c>
      <c r="M37" s="1">
        <v>2.0</v>
      </c>
      <c r="N37" s="1">
        <v>3.0</v>
      </c>
      <c r="O37" s="1">
        <v>2.0</v>
      </c>
      <c r="P37" s="1">
        <v>2.0</v>
      </c>
      <c r="Q37" s="1">
        <v>3.0</v>
      </c>
      <c r="R37" s="1">
        <v>3.0</v>
      </c>
      <c r="S37" s="1">
        <v>4.0</v>
      </c>
      <c r="T37" s="1">
        <v>3.0</v>
      </c>
      <c r="U37" s="1">
        <v>3.0</v>
      </c>
      <c r="V37" s="1">
        <v>1.0</v>
      </c>
      <c r="W37" s="1">
        <v>2.0</v>
      </c>
      <c r="X37" s="1">
        <v>3.0</v>
      </c>
      <c r="Y37" s="1">
        <v>2.0</v>
      </c>
      <c r="Z37" s="1">
        <v>1.0</v>
      </c>
      <c r="AA37" s="1">
        <v>3.0</v>
      </c>
      <c r="AB37" s="1">
        <v>2.0</v>
      </c>
      <c r="AC37" s="1">
        <v>2.0</v>
      </c>
      <c r="AD37" s="1">
        <v>4.0</v>
      </c>
      <c r="AE37" s="1">
        <v>3.0</v>
      </c>
      <c r="AF37" s="1">
        <v>4.0</v>
      </c>
      <c r="AG37" s="1">
        <v>4.0</v>
      </c>
      <c r="AH37" s="1">
        <v>4.0</v>
      </c>
      <c r="AI37" s="1">
        <v>3.0</v>
      </c>
      <c r="AJ37" s="1">
        <v>4.0</v>
      </c>
      <c r="AK37" s="1">
        <v>4.0</v>
      </c>
      <c r="AL37" s="1">
        <v>2.0</v>
      </c>
      <c r="AM37" s="1">
        <v>4.0</v>
      </c>
      <c r="AN37" s="1">
        <v>4.0</v>
      </c>
      <c r="AO37" s="1">
        <v>5.0</v>
      </c>
      <c r="AP37" s="1">
        <v>4.0</v>
      </c>
      <c r="AQ37" s="1">
        <v>5.0</v>
      </c>
      <c r="AR37" s="1">
        <v>5.0</v>
      </c>
      <c r="AS37" s="1">
        <v>5.0</v>
      </c>
      <c r="AT37" s="1">
        <v>3.0</v>
      </c>
      <c r="AU37" s="1">
        <v>3.0</v>
      </c>
      <c r="AV37" s="1">
        <v>2.0</v>
      </c>
      <c r="AW37" s="1">
        <v>3.0</v>
      </c>
      <c r="AX37" s="1">
        <v>3.0</v>
      </c>
      <c r="AY37" s="1">
        <v>3.0</v>
      </c>
      <c r="AZ37" s="1">
        <v>3.0</v>
      </c>
      <c r="BA37" s="1">
        <v>3.0</v>
      </c>
      <c r="BB37" s="1">
        <v>2.0</v>
      </c>
      <c r="BC37" s="1">
        <v>4.0</v>
      </c>
      <c r="BD37" s="1">
        <v>2.0</v>
      </c>
      <c r="BE37" s="1">
        <v>3.0</v>
      </c>
      <c r="BF37" s="1">
        <v>2.0</v>
      </c>
      <c r="BG37" s="1">
        <v>2.0</v>
      </c>
      <c r="BH37" s="1">
        <v>3.0</v>
      </c>
      <c r="BI37" s="1">
        <v>3.0</v>
      </c>
      <c r="BJ37" s="1">
        <v>3.0</v>
      </c>
      <c r="BK37" s="1">
        <v>1.0</v>
      </c>
      <c r="BL37" s="1">
        <v>1.0</v>
      </c>
      <c r="BM37" s="1">
        <v>1.0</v>
      </c>
      <c r="BN37" s="1">
        <v>2.0</v>
      </c>
      <c r="BO37" s="1">
        <v>2.0</v>
      </c>
      <c r="BP37" s="1">
        <v>2.0</v>
      </c>
      <c r="BQ37" s="1">
        <v>2.0</v>
      </c>
      <c r="BR37" s="1">
        <v>1.0</v>
      </c>
      <c r="BS37" s="1">
        <v>5.0</v>
      </c>
      <c r="BT37" s="1">
        <v>4.0</v>
      </c>
      <c r="BU37" s="1">
        <v>5.0</v>
      </c>
      <c r="BV37" s="1">
        <v>5.0</v>
      </c>
      <c r="BW37" s="1">
        <v>4.0</v>
      </c>
      <c r="BX37" s="1">
        <v>4.0</v>
      </c>
      <c r="BY37" s="1">
        <v>4.0</v>
      </c>
      <c r="BZ37" s="21"/>
      <c r="CA37" s="1">
        <f t="shared" si="1"/>
        <v>217</v>
      </c>
      <c r="CB37">
        <f t="shared" si="2"/>
        <v>24</v>
      </c>
      <c r="CC37">
        <f t="shared" si="3"/>
        <v>23</v>
      </c>
      <c r="CD37">
        <f t="shared" si="4"/>
        <v>16</v>
      </c>
      <c r="CE37">
        <f t="shared" si="5"/>
        <v>30</v>
      </c>
      <c r="CF37">
        <f t="shared" si="6"/>
        <v>34</v>
      </c>
      <c r="CG37">
        <f t="shared" si="7"/>
        <v>23</v>
      </c>
      <c r="CH37">
        <f t="shared" si="8"/>
        <v>21</v>
      </c>
      <c r="CI37">
        <f t="shared" si="9"/>
        <v>0.3</v>
      </c>
      <c r="CJ37">
        <f t="shared" si="10"/>
        <v>12</v>
      </c>
      <c r="CK37">
        <f t="shared" si="11"/>
        <v>31</v>
      </c>
      <c r="CL37" s="22"/>
    </row>
    <row r="38">
      <c r="A38" s="1" t="b">
        <v>0</v>
      </c>
      <c r="B38" s="20"/>
      <c r="C38" s="20">
        <v>43588.5911217824</v>
      </c>
      <c r="D38" s="1" t="s">
        <v>133</v>
      </c>
      <c r="E38" s="1">
        <v>1903.0</v>
      </c>
      <c r="F38" s="1">
        <v>3.0</v>
      </c>
      <c r="G38" s="1">
        <v>4.0</v>
      </c>
      <c r="H38" s="1">
        <v>4.0</v>
      </c>
      <c r="I38" s="1">
        <v>1.0</v>
      </c>
      <c r="J38" s="1">
        <v>1.0</v>
      </c>
      <c r="K38" s="1">
        <v>2.0</v>
      </c>
      <c r="L38" s="1">
        <v>5.0</v>
      </c>
      <c r="M38" s="1">
        <v>3.0</v>
      </c>
      <c r="N38" s="1">
        <v>2.0</v>
      </c>
      <c r="O38" s="1">
        <v>4.0</v>
      </c>
      <c r="P38" s="1">
        <v>3.0</v>
      </c>
      <c r="Q38" s="1">
        <v>3.0</v>
      </c>
      <c r="R38" s="1">
        <v>3.0</v>
      </c>
      <c r="S38" s="1">
        <v>3.0</v>
      </c>
      <c r="T38" s="1">
        <v>3.0</v>
      </c>
      <c r="U38" s="1">
        <v>4.0</v>
      </c>
      <c r="V38" s="1">
        <v>2.0</v>
      </c>
      <c r="W38" s="1">
        <v>3.0</v>
      </c>
      <c r="X38" s="1">
        <v>2.0</v>
      </c>
      <c r="Y38" s="1">
        <v>4.0</v>
      </c>
      <c r="Z38" s="1">
        <v>2.0</v>
      </c>
      <c r="AA38" s="1">
        <v>4.0</v>
      </c>
      <c r="AB38" s="1">
        <v>4.0</v>
      </c>
      <c r="AC38" s="1">
        <v>3.0</v>
      </c>
      <c r="AD38" s="1">
        <v>5.0</v>
      </c>
      <c r="AE38" s="1">
        <v>5.0</v>
      </c>
      <c r="AF38" s="1">
        <v>5.0</v>
      </c>
      <c r="AG38" s="1">
        <v>5.0</v>
      </c>
      <c r="AH38" s="1">
        <v>5.0</v>
      </c>
      <c r="AI38" s="1">
        <v>5.0</v>
      </c>
      <c r="AJ38" s="1">
        <v>5.0</v>
      </c>
      <c r="AK38" s="1">
        <v>2.0</v>
      </c>
      <c r="AL38" s="1">
        <v>4.0</v>
      </c>
      <c r="AM38" s="1">
        <v>2.0</v>
      </c>
      <c r="AN38" s="1">
        <v>3.0</v>
      </c>
      <c r="AO38" s="1">
        <v>3.0</v>
      </c>
      <c r="AP38" s="1">
        <v>2.0</v>
      </c>
      <c r="AQ38" s="1">
        <v>3.0</v>
      </c>
      <c r="AR38" s="1">
        <v>3.0</v>
      </c>
      <c r="AS38" s="1">
        <v>3.0</v>
      </c>
      <c r="AT38" s="1">
        <v>1.0</v>
      </c>
      <c r="AU38" s="1">
        <v>1.0</v>
      </c>
      <c r="AV38" s="1">
        <v>1.0</v>
      </c>
      <c r="AW38" s="1">
        <v>1.0</v>
      </c>
      <c r="AX38" s="1">
        <v>1.0</v>
      </c>
      <c r="AY38" s="1">
        <v>1.0</v>
      </c>
      <c r="AZ38" s="1">
        <v>1.0</v>
      </c>
      <c r="BA38" s="1">
        <v>1.0</v>
      </c>
      <c r="BB38" s="1">
        <v>5.0</v>
      </c>
      <c r="BC38" s="1">
        <v>5.0</v>
      </c>
      <c r="BD38" s="1">
        <v>5.0</v>
      </c>
      <c r="BE38" s="1">
        <v>5.0</v>
      </c>
      <c r="BF38" s="1">
        <v>5.0</v>
      </c>
      <c r="BG38" s="1">
        <v>5.0</v>
      </c>
      <c r="BH38" s="1">
        <v>5.0</v>
      </c>
      <c r="BI38" s="1">
        <v>5.0</v>
      </c>
      <c r="BJ38" s="1">
        <v>8.0</v>
      </c>
      <c r="BK38" s="1">
        <v>1.0</v>
      </c>
      <c r="BL38" s="1">
        <v>1.0</v>
      </c>
      <c r="BM38" s="1">
        <v>1.0</v>
      </c>
      <c r="BN38" s="1">
        <v>1.0</v>
      </c>
      <c r="BO38" s="1">
        <v>1.0</v>
      </c>
      <c r="BP38" s="1">
        <v>1.0</v>
      </c>
      <c r="BQ38" s="1">
        <v>1.0</v>
      </c>
      <c r="BR38" s="1">
        <v>1.0</v>
      </c>
      <c r="BS38" s="1">
        <v>5.0</v>
      </c>
      <c r="BT38" s="1">
        <v>5.0</v>
      </c>
      <c r="BU38" s="1">
        <v>5.0</v>
      </c>
      <c r="BV38" s="1">
        <v>5.0</v>
      </c>
      <c r="BW38" s="1">
        <v>5.0</v>
      </c>
      <c r="BX38" s="1">
        <v>5.0</v>
      </c>
      <c r="BY38" s="1">
        <v>5.0</v>
      </c>
      <c r="BZ38" s="21"/>
      <c r="CA38" s="1">
        <f t="shared" si="1"/>
        <v>231</v>
      </c>
      <c r="CB38">
        <f t="shared" si="2"/>
        <v>23</v>
      </c>
      <c r="CC38">
        <f t="shared" si="3"/>
        <v>25</v>
      </c>
      <c r="CD38">
        <f t="shared" si="4"/>
        <v>24</v>
      </c>
      <c r="CE38">
        <f t="shared" si="5"/>
        <v>37</v>
      </c>
      <c r="CF38">
        <f t="shared" si="6"/>
        <v>23</v>
      </c>
      <c r="CG38">
        <f t="shared" si="7"/>
        <v>8</v>
      </c>
      <c r="CH38">
        <f t="shared" si="8"/>
        <v>40</v>
      </c>
      <c r="CI38">
        <f t="shared" si="9"/>
        <v>0.8</v>
      </c>
      <c r="CJ38">
        <f t="shared" si="10"/>
        <v>8</v>
      </c>
      <c r="CK38">
        <f t="shared" si="11"/>
        <v>35</v>
      </c>
      <c r="CL38" s="22"/>
    </row>
    <row r="39">
      <c r="A39" s="1" t="b">
        <v>0</v>
      </c>
      <c r="B39" s="20"/>
      <c r="C39" s="20">
        <v>43588.661420081015</v>
      </c>
      <c r="D39" s="1" t="s">
        <v>134</v>
      </c>
      <c r="E39" s="1">
        <v>1900.0</v>
      </c>
      <c r="F39" s="1">
        <v>2.0</v>
      </c>
      <c r="G39" s="1">
        <v>2.0</v>
      </c>
      <c r="H39" s="1">
        <v>5.0</v>
      </c>
      <c r="I39" s="1">
        <v>5.0</v>
      </c>
      <c r="J39" s="1">
        <v>2.0</v>
      </c>
      <c r="K39" s="1">
        <v>2.0</v>
      </c>
      <c r="L39" s="1">
        <v>2.0</v>
      </c>
      <c r="M39" s="1">
        <v>1.0</v>
      </c>
      <c r="N39" s="1">
        <v>2.0</v>
      </c>
      <c r="O39" s="1">
        <v>2.0</v>
      </c>
      <c r="P39" s="1">
        <v>3.0</v>
      </c>
      <c r="Q39" s="1">
        <v>2.0</v>
      </c>
      <c r="R39" s="1">
        <v>2.0</v>
      </c>
      <c r="S39" s="1">
        <v>2.0</v>
      </c>
      <c r="T39" s="1">
        <v>2.0</v>
      </c>
      <c r="U39" s="1">
        <v>2.0</v>
      </c>
      <c r="V39" s="1">
        <v>2.0</v>
      </c>
      <c r="W39" s="1">
        <v>2.0</v>
      </c>
      <c r="X39" s="1">
        <v>2.0</v>
      </c>
      <c r="Y39" s="1">
        <v>2.0</v>
      </c>
      <c r="Z39" s="1">
        <v>3.0</v>
      </c>
      <c r="AA39" s="1">
        <v>3.0</v>
      </c>
      <c r="AB39" s="1">
        <v>2.0</v>
      </c>
      <c r="AC39" s="1">
        <v>2.0</v>
      </c>
      <c r="AD39" s="1">
        <v>5.0</v>
      </c>
      <c r="AE39" s="1">
        <v>5.0</v>
      </c>
      <c r="AF39" s="1">
        <v>5.0</v>
      </c>
      <c r="AG39" s="1">
        <v>5.0</v>
      </c>
      <c r="AH39" s="1">
        <v>5.0</v>
      </c>
      <c r="AI39" s="1">
        <v>4.0</v>
      </c>
      <c r="AJ39" s="1">
        <v>5.0</v>
      </c>
      <c r="AK39" s="1">
        <v>4.0</v>
      </c>
      <c r="AL39" s="1">
        <v>2.0</v>
      </c>
      <c r="AM39" s="1">
        <v>5.0</v>
      </c>
      <c r="AN39" s="1">
        <v>4.0</v>
      </c>
      <c r="AO39" s="1">
        <v>3.0</v>
      </c>
      <c r="AP39" s="1">
        <v>2.0</v>
      </c>
      <c r="AQ39" s="1">
        <v>3.0</v>
      </c>
      <c r="AR39" s="1">
        <v>2.0</v>
      </c>
      <c r="AS39" s="1">
        <v>3.0</v>
      </c>
      <c r="AT39" s="1">
        <v>2.0</v>
      </c>
      <c r="AU39" s="1">
        <v>2.0</v>
      </c>
      <c r="AV39" s="1">
        <v>2.0</v>
      </c>
      <c r="AW39" s="1">
        <v>1.0</v>
      </c>
      <c r="AX39" s="1">
        <v>2.0</v>
      </c>
      <c r="AY39" s="1">
        <v>2.0</v>
      </c>
      <c r="AZ39" s="1">
        <v>2.0</v>
      </c>
      <c r="BA39" s="1">
        <v>2.0</v>
      </c>
      <c r="BB39" s="1">
        <v>3.0</v>
      </c>
      <c r="BC39" s="1">
        <v>4.0</v>
      </c>
      <c r="BD39" s="1">
        <v>4.0</v>
      </c>
      <c r="BE39" s="1">
        <v>5.0</v>
      </c>
      <c r="BF39" s="1">
        <v>3.0</v>
      </c>
      <c r="BG39" s="1">
        <v>3.0</v>
      </c>
      <c r="BH39" s="1">
        <v>4.0</v>
      </c>
      <c r="BI39" s="1">
        <v>4.0</v>
      </c>
      <c r="BJ39" s="1">
        <v>6.0</v>
      </c>
      <c r="BK39" s="1">
        <v>1.0</v>
      </c>
      <c r="BL39" s="1">
        <v>1.0</v>
      </c>
      <c r="BM39" s="1">
        <v>1.0</v>
      </c>
      <c r="BN39" s="1">
        <v>1.0</v>
      </c>
      <c r="BO39" s="1">
        <v>1.0</v>
      </c>
      <c r="BP39" s="1">
        <v>1.0</v>
      </c>
      <c r="BQ39" s="1">
        <v>1.0</v>
      </c>
      <c r="BR39" s="1">
        <v>1.0</v>
      </c>
      <c r="BS39" s="1">
        <v>5.0</v>
      </c>
      <c r="BT39" s="1">
        <v>5.0</v>
      </c>
      <c r="BU39" s="1">
        <v>5.0</v>
      </c>
      <c r="BV39" s="1">
        <v>5.0</v>
      </c>
      <c r="BW39" s="1">
        <v>5.0</v>
      </c>
      <c r="BX39" s="1">
        <v>4.0</v>
      </c>
      <c r="BY39" s="1">
        <v>5.0</v>
      </c>
      <c r="BZ39" s="21"/>
      <c r="CA39" s="1">
        <f t="shared" si="1"/>
        <v>211</v>
      </c>
      <c r="CB39">
        <f t="shared" si="2"/>
        <v>21</v>
      </c>
      <c r="CC39">
        <f t="shared" si="3"/>
        <v>17</v>
      </c>
      <c r="CD39">
        <f t="shared" si="4"/>
        <v>18</v>
      </c>
      <c r="CE39">
        <f t="shared" si="5"/>
        <v>38</v>
      </c>
      <c r="CF39">
        <f t="shared" si="6"/>
        <v>24</v>
      </c>
      <c r="CG39">
        <f t="shared" si="7"/>
        <v>15</v>
      </c>
      <c r="CH39">
        <f t="shared" si="8"/>
        <v>30</v>
      </c>
      <c r="CI39">
        <f t="shared" si="9"/>
        <v>0.6</v>
      </c>
      <c r="CJ39">
        <f t="shared" si="10"/>
        <v>8</v>
      </c>
      <c r="CK39">
        <f t="shared" si="11"/>
        <v>34</v>
      </c>
      <c r="CL39" s="22"/>
    </row>
    <row r="40">
      <c r="A40" s="1" t="b">
        <v>0</v>
      </c>
      <c r="B40" s="20"/>
      <c r="C40" s="20">
        <v>43591.39983571759</v>
      </c>
      <c r="D40" s="1" t="s">
        <v>135</v>
      </c>
      <c r="E40" s="1">
        <v>1887.0</v>
      </c>
      <c r="F40" s="1">
        <v>3.0</v>
      </c>
      <c r="G40" s="1">
        <v>2.0</v>
      </c>
      <c r="H40" s="1">
        <v>3.0</v>
      </c>
      <c r="I40" s="1">
        <v>2.0</v>
      </c>
      <c r="J40" s="1">
        <v>2.0</v>
      </c>
      <c r="K40" s="1">
        <v>2.0</v>
      </c>
      <c r="L40" s="1">
        <v>2.0</v>
      </c>
      <c r="M40" s="1">
        <v>2.0</v>
      </c>
      <c r="N40" s="1">
        <v>4.0</v>
      </c>
      <c r="O40" s="1">
        <v>2.0</v>
      </c>
      <c r="P40" s="1">
        <v>3.0</v>
      </c>
      <c r="Q40" s="1">
        <v>5.0</v>
      </c>
      <c r="R40" s="1">
        <v>4.0</v>
      </c>
      <c r="S40" s="1">
        <v>2.0</v>
      </c>
      <c r="T40" s="1">
        <v>3.0</v>
      </c>
      <c r="U40" s="1">
        <v>4.0</v>
      </c>
      <c r="V40" s="1">
        <v>4.0</v>
      </c>
      <c r="W40" s="1">
        <v>4.0</v>
      </c>
      <c r="X40" s="1">
        <v>4.0</v>
      </c>
      <c r="Y40" s="1">
        <v>2.0</v>
      </c>
      <c r="Z40" s="1">
        <v>4.0</v>
      </c>
      <c r="AA40" s="1">
        <v>3.0</v>
      </c>
      <c r="AB40" s="1">
        <v>2.0</v>
      </c>
      <c r="AC40" s="1">
        <v>4.0</v>
      </c>
      <c r="AD40" s="1">
        <v>2.0</v>
      </c>
      <c r="AE40" s="1">
        <v>3.0</v>
      </c>
      <c r="AF40" s="1">
        <v>3.0</v>
      </c>
      <c r="AG40" s="1">
        <v>2.0</v>
      </c>
      <c r="AH40" s="1">
        <v>3.0</v>
      </c>
      <c r="AI40" s="1">
        <v>3.0</v>
      </c>
      <c r="AJ40" s="1">
        <v>3.0</v>
      </c>
      <c r="AK40" s="1">
        <v>3.0</v>
      </c>
      <c r="AL40" s="1">
        <v>1.0</v>
      </c>
      <c r="AM40" s="1">
        <v>5.0</v>
      </c>
      <c r="AN40" s="1">
        <v>5.0</v>
      </c>
      <c r="AO40" s="1">
        <v>5.0</v>
      </c>
      <c r="AP40" s="1">
        <v>5.0</v>
      </c>
      <c r="AQ40" s="1">
        <v>5.0</v>
      </c>
      <c r="AR40" s="1">
        <v>2.0</v>
      </c>
      <c r="AS40" s="1">
        <v>5.0</v>
      </c>
      <c r="AT40" s="1">
        <v>1.0</v>
      </c>
      <c r="AU40" s="1">
        <v>1.0</v>
      </c>
      <c r="AV40" s="1">
        <v>1.0</v>
      </c>
      <c r="AW40" s="1">
        <v>1.0</v>
      </c>
      <c r="AX40" s="1">
        <v>1.0</v>
      </c>
      <c r="AY40" s="1">
        <v>1.0</v>
      </c>
      <c r="AZ40" s="1">
        <v>2.0</v>
      </c>
      <c r="BA40" s="1">
        <v>2.0</v>
      </c>
      <c r="BB40" s="1">
        <v>5.0</v>
      </c>
      <c r="BC40" s="1">
        <v>5.0</v>
      </c>
      <c r="BD40" s="1">
        <v>4.0</v>
      </c>
      <c r="BE40" s="1">
        <v>4.0</v>
      </c>
      <c r="BF40" s="1">
        <v>5.0</v>
      </c>
      <c r="BG40" s="1">
        <v>5.0</v>
      </c>
      <c r="BH40" s="1">
        <v>5.0</v>
      </c>
      <c r="BI40" s="1">
        <v>5.0</v>
      </c>
      <c r="BJ40" s="1">
        <v>8.0</v>
      </c>
      <c r="BK40" s="1">
        <v>1.0</v>
      </c>
      <c r="BL40" s="1">
        <v>2.0</v>
      </c>
      <c r="BM40" s="1">
        <v>2.0</v>
      </c>
      <c r="BN40" s="1">
        <v>2.0</v>
      </c>
      <c r="BO40" s="1">
        <v>2.0</v>
      </c>
      <c r="BP40" s="1">
        <v>2.0</v>
      </c>
      <c r="BQ40" s="1">
        <v>2.0</v>
      </c>
      <c r="BR40" s="1">
        <v>2.0</v>
      </c>
      <c r="BS40" s="1">
        <v>4.0</v>
      </c>
      <c r="BT40" s="1">
        <v>4.0</v>
      </c>
      <c r="BU40" s="1">
        <v>4.0</v>
      </c>
      <c r="BV40" s="1">
        <v>4.0</v>
      </c>
      <c r="BW40" s="1">
        <v>4.0</v>
      </c>
      <c r="BX40" s="1">
        <v>4.0</v>
      </c>
      <c r="BY40" s="1">
        <v>4.0</v>
      </c>
      <c r="BZ40" s="21"/>
      <c r="CA40" s="1">
        <f t="shared" si="1"/>
        <v>226</v>
      </c>
      <c r="CB40">
        <f t="shared" si="2"/>
        <v>18</v>
      </c>
      <c r="CC40">
        <f t="shared" si="3"/>
        <v>27</v>
      </c>
      <c r="CD40">
        <f t="shared" si="4"/>
        <v>27</v>
      </c>
      <c r="CE40">
        <f t="shared" si="5"/>
        <v>22</v>
      </c>
      <c r="CF40">
        <f t="shared" si="6"/>
        <v>33</v>
      </c>
      <c r="CG40">
        <f t="shared" si="7"/>
        <v>10</v>
      </c>
      <c r="CH40">
        <f t="shared" si="8"/>
        <v>38</v>
      </c>
      <c r="CI40">
        <f t="shared" si="9"/>
        <v>0.8</v>
      </c>
      <c r="CJ40">
        <f t="shared" si="10"/>
        <v>15</v>
      </c>
      <c r="CK40">
        <f t="shared" si="11"/>
        <v>28</v>
      </c>
      <c r="CL40" s="22"/>
    </row>
    <row r="41">
      <c r="A41" s="1" t="b">
        <v>0</v>
      </c>
      <c r="B41" s="20"/>
      <c r="C41" s="20">
        <v>43591.422833599536</v>
      </c>
      <c r="D41" s="1" t="s">
        <v>136</v>
      </c>
      <c r="E41" s="1">
        <v>1537.0</v>
      </c>
      <c r="F41" s="1">
        <v>4.0</v>
      </c>
      <c r="G41" s="1">
        <v>3.0</v>
      </c>
      <c r="H41" s="1">
        <v>5.0</v>
      </c>
      <c r="I41" s="1">
        <v>3.0</v>
      </c>
      <c r="J41" s="1">
        <v>3.0</v>
      </c>
      <c r="K41" s="1">
        <v>5.0</v>
      </c>
      <c r="L41" s="1">
        <v>5.0</v>
      </c>
      <c r="M41" s="1">
        <v>5.0</v>
      </c>
      <c r="N41" s="1">
        <v>3.0</v>
      </c>
      <c r="O41" s="1">
        <v>3.0</v>
      </c>
      <c r="P41" s="1">
        <v>4.0</v>
      </c>
      <c r="Q41" s="1">
        <v>2.0</v>
      </c>
      <c r="R41" s="1">
        <v>2.0</v>
      </c>
      <c r="S41" s="1">
        <v>3.0</v>
      </c>
      <c r="T41" s="1">
        <v>3.0</v>
      </c>
      <c r="U41" s="1">
        <v>2.0</v>
      </c>
      <c r="V41" s="1">
        <v>3.0</v>
      </c>
      <c r="W41" s="1">
        <v>5.0</v>
      </c>
      <c r="X41" s="1">
        <v>4.0</v>
      </c>
      <c r="Y41" s="1">
        <v>3.0</v>
      </c>
      <c r="Z41" s="1">
        <v>3.0</v>
      </c>
      <c r="AA41" s="1">
        <v>3.0</v>
      </c>
      <c r="AB41" s="1">
        <v>1.0</v>
      </c>
      <c r="AC41" s="1">
        <v>2.0</v>
      </c>
      <c r="AD41" s="1">
        <v>3.0</v>
      </c>
      <c r="AE41" s="1">
        <v>3.0</v>
      </c>
      <c r="AF41" s="1">
        <v>1.0</v>
      </c>
      <c r="AG41" s="1">
        <v>1.0</v>
      </c>
      <c r="AH41" s="1">
        <v>1.0</v>
      </c>
      <c r="AI41" s="1">
        <v>2.0</v>
      </c>
      <c r="AJ41" s="1">
        <v>2.0</v>
      </c>
      <c r="AK41" s="1">
        <v>2.0</v>
      </c>
      <c r="AL41" s="1">
        <v>3.0</v>
      </c>
      <c r="AM41" s="1">
        <v>3.0</v>
      </c>
      <c r="AN41" s="1">
        <v>2.0</v>
      </c>
      <c r="AO41" s="1">
        <v>1.0</v>
      </c>
      <c r="AP41" s="1">
        <v>3.0</v>
      </c>
      <c r="AQ41" s="1">
        <v>1.0</v>
      </c>
      <c r="AR41" s="1">
        <v>2.0</v>
      </c>
      <c r="AS41" s="1">
        <v>2.0</v>
      </c>
      <c r="AT41" s="1">
        <v>2.0</v>
      </c>
      <c r="AU41" s="1">
        <v>3.0</v>
      </c>
      <c r="AV41" s="1">
        <v>4.0</v>
      </c>
      <c r="AW41" s="1">
        <v>1.0</v>
      </c>
      <c r="AX41" s="1">
        <v>1.0</v>
      </c>
      <c r="AY41" s="1">
        <v>1.0</v>
      </c>
      <c r="AZ41" s="1">
        <v>1.0</v>
      </c>
      <c r="BA41" s="1">
        <v>3.0</v>
      </c>
      <c r="BB41" s="1">
        <v>1.0</v>
      </c>
      <c r="BC41" s="1">
        <v>1.0</v>
      </c>
      <c r="BD41" s="1">
        <v>1.0</v>
      </c>
      <c r="BE41" s="1">
        <v>1.0</v>
      </c>
      <c r="BF41" s="1">
        <v>1.0</v>
      </c>
      <c r="BG41" s="1">
        <v>1.0</v>
      </c>
      <c r="BH41" s="1">
        <v>1.0</v>
      </c>
      <c r="BI41" s="1">
        <v>1.0</v>
      </c>
      <c r="BJ41" s="1">
        <v>2.0</v>
      </c>
      <c r="BK41" s="1">
        <v>2.0</v>
      </c>
      <c r="BL41" s="1">
        <v>2.0</v>
      </c>
      <c r="BM41" s="1">
        <v>1.0</v>
      </c>
      <c r="BN41" s="1">
        <v>2.0</v>
      </c>
      <c r="BO41" s="1">
        <v>2.0</v>
      </c>
      <c r="BP41" s="1">
        <v>3.0</v>
      </c>
      <c r="BQ41" s="1">
        <v>2.0</v>
      </c>
      <c r="BR41" s="1">
        <v>1.0</v>
      </c>
      <c r="BS41" s="1">
        <v>4.0</v>
      </c>
      <c r="BT41" s="1">
        <v>4.0</v>
      </c>
      <c r="BU41" s="1">
        <v>4.0</v>
      </c>
      <c r="BV41" s="1">
        <v>4.0</v>
      </c>
      <c r="BW41" s="1">
        <v>5.0</v>
      </c>
      <c r="BX41" s="1">
        <v>3.0</v>
      </c>
      <c r="BY41" s="1">
        <v>5.0</v>
      </c>
      <c r="BZ41" s="21"/>
      <c r="CA41" s="1">
        <f t="shared" si="1"/>
        <v>181</v>
      </c>
      <c r="CB41">
        <f t="shared" si="2"/>
        <v>33</v>
      </c>
      <c r="CC41">
        <f t="shared" si="3"/>
        <v>22</v>
      </c>
      <c r="CD41">
        <f t="shared" si="4"/>
        <v>24</v>
      </c>
      <c r="CE41">
        <f t="shared" si="5"/>
        <v>15</v>
      </c>
      <c r="CF41">
        <f t="shared" si="6"/>
        <v>17</v>
      </c>
      <c r="CG41">
        <f t="shared" si="7"/>
        <v>16</v>
      </c>
      <c r="CH41">
        <f t="shared" si="8"/>
        <v>8</v>
      </c>
      <c r="CI41">
        <f t="shared" si="9"/>
        <v>0.2</v>
      </c>
      <c r="CJ41">
        <f t="shared" si="10"/>
        <v>15</v>
      </c>
      <c r="CK41">
        <f t="shared" si="11"/>
        <v>29</v>
      </c>
      <c r="CL41" s="22"/>
    </row>
    <row r="42">
      <c r="A42" s="1" t="b">
        <v>0</v>
      </c>
      <c r="B42" s="20"/>
      <c r="C42" s="20">
        <v>43592.5117475463</v>
      </c>
      <c r="D42" s="1" t="s">
        <v>137</v>
      </c>
      <c r="E42" s="1">
        <v>1883.0</v>
      </c>
      <c r="F42" s="1">
        <v>3.0</v>
      </c>
      <c r="G42" s="1">
        <v>4.0</v>
      </c>
      <c r="H42" s="1">
        <v>2.0</v>
      </c>
      <c r="I42" s="1">
        <v>3.0</v>
      </c>
      <c r="J42" s="1">
        <v>4.0</v>
      </c>
      <c r="K42" s="1">
        <v>4.0</v>
      </c>
      <c r="L42" s="1">
        <v>4.0</v>
      </c>
      <c r="M42" s="1">
        <v>3.0</v>
      </c>
      <c r="N42" s="1">
        <v>2.0</v>
      </c>
      <c r="O42" s="1">
        <v>3.0</v>
      </c>
      <c r="P42" s="1">
        <v>4.0</v>
      </c>
      <c r="Q42" s="1">
        <v>5.0</v>
      </c>
      <c r="R42" s="1">
        <v>4.0</v>
      </c>
      <c r="S42" s="1">
        <v>3.0</v>
      </c>
      <c r="T42" s="1">
        <v>4.0</v>
      </c>
      <c r="U42" s="1">
        <v>3.0</v>
      </c>
      <c r="V42" s="1">
        <v>2.0</v>
      </c>
      <c r="W42" s="1">
        <v>5.0</v>
      </c>
      <c r="X42" s="1">
        <v>5.0</v>
      </c>
      <c r="Y42" s="1">
        <v>4.0</v>
      </c>
      <c r="Z42" s="1">
        <v>4.0</v>
      </c>
      <c r="AA42" s="1">
        <v>3.0</v>
      </c>
      <c r="AB42" s="1">
        <v>3.0</v>
      </c>
      <c r="AC42" s="1">
        <v>4.0</v>
      </c>
      <c r="AD42" s="1">
        <v>5.0</v>
      </c>
      <c r="AE42" s="1">
        <v>5.0</v>
      </c>
      <c r="AF42" s="1">
        <v>5.0</v>
      </c>
      <c r="AG42" s="1">
        <v>5.0</v>
      </c>
      <c r="AH42" s="1">
        <v>5.0</v>
      </c>
      <c r="AI42" s="1">
        <v>5.0</v>
      </c>
      <c r="AJ42" s="1">
        <v>5.0</v>
      </c>
      <c r="AK42" s="1">
        <v>5.0</v>
      </c>
      <c r="AL42" s="1">
        <v>3.0</v>
      </c>
      <c r="AM42" s="1">
        <v>3.0</v>
      </c>
      <c r="AN42" s="1">
        <v>3.0</v>
      </c>
      <c r="AO42" s="1">
        <v>2.0</v>
      </c>
      <c r="AP42" s="1">
        <v>2.0</v>
      </c>
      <c r="AQ42" s="1">
        <v>3.0</v>
      </c>
      <c r="AR42" s="1">
        <v>5.0</v>
      </c>
      <c r="AS42" s="1">
        <v>3.0</v>
      </c>
      <c r="AT42" s="1">
        <v>2.0</v>
      </c>
      <c r="AU42" s="1">
        <v>1.0</v>
      </c>
      <c r="AV42" s="1">
        <v>2.0</v>
      </c>
      <c r="AW42" s="1">
        <v>3.0</v>
      </c>
      <c r="AX42" s="1">
        <v>2.0</v>
      </c>
      <c r="AY42" s="1">
        <v>2.0</v>
      </c>
      <c r="AZ42" s="1">
        <v>2.0</v>
      </c>
      <c r="BA42" s="1">
        <v>2.0</v>
      </c>
      <c r="BB42" s="1">
        <v>5.0</v>
      </c>
      <c r="BC42" s="1">
        <v>5.0</v>
      </c>
      <c r="BD42" s="1">
        <v>5.0</v>
      </c>
      <c r="BE42" s="1">
        <v>4.0</v>
      </c>
      <c r="BF42" s="1">
        <v>4.0</v>
      </c>
      <c r="BG42" s="1">
        <v>4.0</v>
      </c>
      <c r="BH42" s="1">
        <v>4.0</v>
      </c>
      <c r="BI42" s="1">
        <v>5.0</v>
      </c>
      <c r="BJ42" s="1">
        <v>6.0</v>
      </c>
      <c r="BK42" s="1">
        <v>1.0</v>
      </c>
      <c r="BL42" s="1">
        <v>1.0</v>
      </c>
      <c r="BM42" s="1">
        <v>1.0</v>
      </c>
      <c r="BN42" s="1">
        <v>3.0</v>
      </c>
      <c r="BO42" s="1">
        <v>3.0</v>
      </c>
      <c r="BP42" s="1">
        <v>2.0</v>
      </c>
      <c r="BQ42" s="1">
        <v>2.0</v>
      </c>
      <c r="BR42" s="1">
        <v>1.0</v>
      </c>
      <c r="BS42" s="1">
        <v>4.0</v>
      </c>
      <c r="BT42" s="1">
        <v>3.0</v>
      </c>
      <c r="BU42" s="1">
        <v>4.0</v>
      </c>
      <c r="BV42" s="1">
        <v>4.0</v>
      </c>
      <c r="BW42" s="1">
        <v>5.0</v>
      </c>
      <c r="BX42" s="1">
        <v>5.0</v>
      </c>
      <c r="BY42" s="1">
        <v>5.0</v>
      </c>
      <c r="BZ42" s="21"/>
      <c r="CA42" s="1">
        <f t="shared" si="1"/>
        <v>251</v>
      </c>
      <c r="CB42">
        <f t="shared" si="2"/>
        <v>27</v>
      </c>
      <c r="CC42">
        <f t="shared" si="3"/>
        <v>28</v>
      </c>
      <c r="CD42">
        <f t="shared" si="4"/>
        <v>30</v>
      </c>
      <c r="CE42">
        <f t="shared" si="5"/>
        <v>40</v>
      </c>
      <c r="CF42">
        <f t="shared" si="6"/>
        <v>24</v>
      </c>
      <c r="CG42">
        <f t="shared" si="7"/>
        <v>16</v>
      </c>
      <c r="CH42">
        <f t="shared" si="8"/>
        <v>36</v>
      </c>
      <c r="CI42">
        <f t="shared" si="9"/>
        <v>0.6</v>
      </c>
      <c r="CJ42">
        <f t="shared" si="10"/>
        <v>14</v>
      </c>
      <c r="CK42">
        <f t="shared" si="11"/>
        <v>30</v>
      </c>
      <c r="CL42" s="22"/>
    </row>
    <row r="43">
      <c r="A43" s="1" t="b">
        <v>0</v>
      </c>
      <c r="B43" s="20"/>
      <c r="C43" s="20">
        <v>43593.85345061343</v>
      </c>
      <c r="D43" s="1" t="s">
        <v>138</v>
      </c>
      <c r="E43" s="1">
        <v>7.325033267E9</v>
      </c>
      <c r="F43" s="1">
        <v>2.0</v>
      </c>
      <c r="G43" s="1">
        <v>5.0</v>
      </c>
      <c r="H43" s="1">
        <v>3.0</v>
      </c>
      <c r="I43" s="1">
        <v>2.0</v>
      </c>
      <c r="J43" s="1">
        <v>1.0</v>
      </c>
      <c r="K43" s="1">
        <v>2.0</v>
      </c>
      <c r="L43" s="1">
        <v>2.0</v>
      </c>
      <c r="M43" s="1">
        <v>2.0</v>
      </c>
      <c r="N43" s="1">
        <v>1.0</v>
      </c>
      <c r="O43" s="1">
        <v>1.0</v>
      </c>
      <c r="P43" s="1">
        <v>2.0</v>
      </c>
      <c r="Q43" s="1">
        <v>1.0</v>
      </c>
      <c r="R43" s="1">
        <v>1.0</v>
      </c>
      <c r="S43" s="1">
        <v>1.0</v>
      </c>
      <c r="T43" s="1">
        <v>2.0</v>
      </c>
      <c r="U43" s="1">
        <v>2.0</v>
      </c>
      <c r="V43" s="1">
        <v>1.0</v>
      </c>
      <c r="W43" s="1">
        <v>2.0</v>
      </c>
      <c r="X43" s="1">
        <v>1.0</v>
      </c>
      <c r="Y43" s="1">
        <v>1.0</v>
      </c>
      <c r="Z43" s="1">
        <v>1.0</v>
      </c>
      <c r="AA43" s="1">
        <v>2.0</v>
      </c>
      <c r="AB43" s="1">
        <v>1.0</v>
      </c>
      <c r="AC43" s="1">
        <v>1.0</v>
      </c>
      <c r="AD43" s="1">
        <v>5.0</v>
      </c>
      <c r="AE43" s="1">
        <v>5.0</v>
      </c>
      <c r="AF43" s="1">
        <v>5.0</v>
      </c>
      <c r="AG43" s="1">
        <v>5.0</v>
      </c>
      <c r="AH43" s="1">
        <v>5.0</v>
      </c>
      <c r="AI43" s="1">
        <v>5.0</v>
      </c>
      <c r="AJ43" s="1">
        <v>5.0</v>
      </c>
      <c r="AK43" s="1">
        <v>5.0</v>
      </c>
      <c r="AL43" s="1">
        <v>5.0</v>
      </c>
      <c r="AM43" s="1">
        <v>3.0</v>
      </c>
      <c r="AN43" s="1">
        <v>1.0</v>
      </c>
      <c r="AO43" s="1">
        <v>1.0</v>
      </c>
      <c r="AP43" s="1">
        <v>2.0</v>
      </c>
      <c r="AQ43" s="1">
        <v>3.0</v>
      </c>
      <c r="AR43" s="1">
        <v>1.0</v>
      </c>
      <c r="AS43" s="1">
        <v>3.0</v>
      </c>
      <c r="AT43" s="1">
        <v>2.0</v>
      </c>
      <c r="AU43" s="1">
        <v>1.0</v>
      </c>
      <c r="AV43" s="1">
        <v>1.0</v>
      </c>
      <c r="AW43" s="1">
        <v>1.0</v>
      </c>
      <c r="AX43" s="1">
        <v>1.0</v>
      </c>
      <c r="AY43" s="1">
        <v>1.0</v>
      </c>
      <c r="AZ43" s="1">
        <v>1.0</v>
      </c>
      <c r="BA43" s="1">
        <v>1.0</v>
      </c>
      <c r="BB43" s="1">
        <v>5.0</v>
      </c>
      <c r="BC43" s="1">
        <v>5.0</v>
      </c>
      <c r="BD43" s="1">
        <v>5.0</v>
      </c>
      <c r="BE43" s="1">
        <v>5.0</v>
      </c>
      <c r="BF43" s="1">
        <v>5.0</v>
      </c>
      <c r="BG43" s="1">
        <v>5.0</v>
      </c>
      <c r="BH43" s="1">
        <v>5.0</v>
      </c>
      <c r="BI43" s="1">
        <v>5.0</v>
      </c>
      <c r="BJ43" s="1">
        <v>6.0</v>
      </c>
      <c r="BK43" s="1">
        <v>1.0</v>
      </c>
      <c r="BL43" s="1">
        <v>1.0</v>
      </c>
      <c r="BM43" s="1">
        <v>1.0</v>
      </c>
      <c r="BN43" s="1">
        <v>1.0</v>
      </c>
      <c r="BO43" s="1">
        <v>1.0</v>
      </c>
      <c r="BP43" s="1">
        <v>1.0</v>
      </c>
      <c r="BQ43" s="1">
        <v>1.0</v>
      </c>
      <c r="BR43" s="1">
        <v>1.0</v>
      </c>
      <c r="BS43" s="1">
        <v>5.0</v>
      </c>
      <c r="BT43" s="1">
        <v>5.0</v>
      </c>
      <c r="BU43" s="1">
        <v>5.0</v>
      </c>
      <c r="BV43" s="1">
        <v>5.0</v>
      </c>
      <c r="BW43" s="1">
        <v>5.0</v>
      </c>
      <c r="BX43" s="1">
        <v>5.0</v>
      </c>
      <c r="BY43" s="1">
        <v>5.0</v>
      </c>
      <c r="BZ43" s="21"/>
      <c r="CA43" s="1">
        <f t="shared" si="1"/>
        <v>197</v>
      </c>
      <c r="CB43">
        <f t="shared" si="2"/>
        <v>19</v>
      </c>
      <c r="CC43">
        <f t="shared" si="3"/>
        <v>11</v>
      </c>
      <c r="CD43">
        <f t="shared" si="4"/>
        <v>10</v>
      </c>
      <c r="CE43">
        <f t="shared" si="5"/>
        <v>40</v>
      </c>
      <c r="CF43">
        <f t="shared" si="6"/>
        <v>19</v>
      </c>
      <c r="CG43">
        <f t="shared" si="7"/>
        <v>9</v>
      </c>
      <c r="CH43">
        <f t="shared" si="8"/>
        <v>40</v>
      </c>
      <c r="CI43">
        <f t="shared" si="9"/>
        <v>0.6</v>
      </c>
      <c r="CJ43">
        <f t="shared" si="10"/>
        <v>8</v>
      </c>
      <c r="CK43">
        <f t="shared" si="11"/>
        <v>35</v>
      </c>
      <c r="CL43" s="22"/>
    </row>
    <row r="44">
      <c r="A44" s="1" t="b">
        <v>0</v>
      </c>
      <c r="B44" s="20"/>
      <c r="C44" s="20">
        <v>43594.620545729165</v>
      </c>
      <c r="D44" s="1" t="s">
        <v>130</v>
      </c>
      <c r="E44" s="1">
        <v>1784.0</v>
      </c>
      <c r="F44" s="1">
        <v>1.0</v>
      </c>
      <c r="G44" s="1">
        <v>2.0</v>
      </c>
      <c r="H44" s="1">
        <v>1.0</v>
      </c>
      <c r="I44" s="1">
        <v>2.0</v>
      </c>
      <c r="J44" s="1">
        <v>1.0</v>
      </c>
      <c r="K44" s="1">
        <v>2.0</v>
      </c>
      <c r="L44" s="1">
        <v>2.0</v>
      </c>
      <c r="M44" s="1">
        <v>1.0</v>
      </c>
      <c r="N44" s="1">
        <v>3.0</v>
      </c>
      <c r="O44" s="1">
        <v>2.0</v>
      </c>
      <c r="P44" s="1">
        <v>3.0</v>
      </c>
      <c r="Q44" s="1">
        <v>3.0</v>
      </c>
      <c r="R44" s="1">
        <v>3.0</v>
      </c>
      <c r="S44" s="1">
        <v>3.0</v>
      </c>
      <c r="T44" s="1">
        <v>3.0</v>
      </c>
      <c r="U44" s="1">
        <v>3.0</v>
      </c>
      <c r="V44" s="1">
        <v>2.0</v>
      </c>
      <c r="W44" s="1">
        <v>3.0</v>
      </c>
      <c r="X44" s="1">
        <v>3.0</v>
      </c>
      <c r="Y44" s="1">
        <v>2.0</v>
      </c>
      <c r="Z44" s="1">
        <v>2.0</v>
      </c>
      <c r="AA44" s="1">
        <v>2.0</v>
      </c>
      <c r="AB44" s="1">
        <v>2.0</v>
      </c>
      <c r="AC44" s="1">
        <v>2.0</v>
      </c>
      <c r="AD44" s="1">
        <v>4.0</v>
      </c>
      <c r="AE44" s="1">
        <v>4.0</v>
      </c>
      <c r="AF44" s="1">
        <v>4.0</v>
      </c>
      <c r="AG44" s="1">
        <v>4.0</v>
      </c>
      <c r="AH44" s="1">
        <v>4.0</v>
      </c>
      <c r="AI44" s="1">
        <v>4.0</v>
      </c>
      <c r="AJ44" s="1">
        <v>4.0</v>
      </c>
      <c r="AK44" s="1">
        <v>4.0</v>
      </c>
      <c r="AL44" s="1">
        <v>2.0</v>
      </c>
      <c r="AM44" s="1">
        <v>4.0</v>
      </c>
      <c r="AN44" s="1">
        <v>4.0</v>
      </c>
      <c r="AO44" s="1">
        <v>4.0</v>
      </c>
      <c r="AP44" s="1">
        <v>4.0</v>
      </c>
      <c r="AQ44" s="1">
        <v>4.0</v>
      </c>
      <c r="AR44" s="1">
        <v>3.0</v>
      </c>
      <c r="AS44" s="1">
        <v>4.0</v>
      </c>
      <c r="AT44" s="1">
        <v>2.0</v>
      </c>
      <c r="AU44" s="1">
        <v>2.0</v>
      </c>
      <c r="AV44" s="1">
        <v>2.0</v>
      </c>
      <c r="AW44" s="1">
        <v>2.0</v>
      </c>
      <c r="AX44" s="1">
        <v>2.0</v>
      </c>
      <c r="AY44" s="1">
        <v>2.0</v>
      </c>
      <c r="AZ44" s="1">
        <v>2.0</v>
      </c>
      <c r="BA44" s="1">
        <v>2.0</v>
      </c>
      <c r="BB44" s="1">
        <v>4.0</v>
      </c>
      <c r="BC44" s="1">
        <v>4.0</v>
      </c>
      <c r="BD44" s="1">
        <v>4.0</v>
      </c>
      <c r="BE44" s="1">
        <v>4.0</v>
      </c>
      <c r="BF44" s="1">
        <v>4.0</v>
      </c>
      <c r="BG44" s="1">
        <v>4.0</v>
      </c>
      <c r="BH44" s="1">
        <v>4.0</v>
      </c>
      <c r="BI44" s="1">
        <v>4.0</v>
      </c>
      <c r="BJ44" s="1">
        <v>6.0</v>
      </c>
      <c r="BK44" s="1">
        <v>2.0</v>
      </c>
      <c r="BL44" s="1">
        <v>2.0</v>
      </c>
      <c r="BM44" s="1">
        <v>2.0</v>
      </c>
      <c r="BN44" s="1">
        <v>2.0</v>
      </c>
      <c r="BO44" s="1">
        <v>2.0</v>
      </c>
      <c r="BP44" s="1">
        <v>2.0</v>
      </c>
      <c r="BQ44" s="1">
        <v>2.0</v>
      </c>
      <c r="BR44" s="1">
        <v>2.0</v>
      </c>
      <c r="BS44" s="1">
        <v>4.0</v>
      </c>
      <c r="BT44" s="1">
        <v>4.0</v>
      </c>
      <c r="BU44" s="1">
        <v>4.0</v>
      </c>
      <c r="BV44" s="1">
        <v>4.0</v>
      </c>
      <c r="BW44" s="1">
        <v>4.0</v>
      </c>
      <c r="BX44" s="1">
        <v>4.0</v>
      </c>
      <c r="BY44" s="1">
        <v>4.0</v>
      </c>
      <c r="BZ44" s="21"/>
      <c r="CA44" s="1">
        <f t="shared" si="1"/>
        <v>212</v>
      </c>
      <c r="CB44">
        <f t="shared" si="2"/>
        <v>12</v>
      </c>
      <c r="CC44">
        <f t="shared" si="3"/>
        <v>23</v>
      </c>
      <c r="CD44">
        <f t="shared" si="4"/>
        <v>18</v>
      </c>
      <c r="CE44">
        <f t="shared" si="5"/>
        <v>32</v>
      </c>
      <c r="CF44">
        <f t="shared" si="6"/>
        <v>29</v>
      </c>
      <c r="CG44">
        <f t="shared" si="7"/>
        <v>16</v>
      </c>
      <c r="CH44">
        <f t="shared" si="8"/>
        <v>32</v>
      </c>
      <c r="CI44">
        <f t="shared" si="9"/>
        <v>0.6</v>
      </c>
      <c r="CJ44">
        <f t="shared" si="10"/>
        <v>16</v>
      </c>
      <c r="CK44">
        <f t="shared" si="11"/>
        <v>28</v>
      </c>
      <c r="CL44" s="22"/>
    </row>
    <row r="45">
      <c r="A45" s="1" t="b">
        <v>0</v>
      </c>
      <c r="B45" s="20"/>
      <c r="C45" s="20">
        <v>43595.380220046296</v>
      </c>
      <c r="D45" s="1" t="s">
        <v>101</v>
      </c>
      <c r="E45" s="1">
        <v>1888.0</v>
      </c>
      <c r="F45" s="1">
        <v>5.0</v>
      </c>
      <c r="G45" s="1">
        <v>3.0</v>
      </c>
      <c r="H45" s="1">
        <v>5.0</v>
      </c>
      <c r="I45" s="1">
        <v>4.0</v>
      </c>
      <c r="J45" s="1">
        <v>3.0</v>
      </c>
      <c r="K45" s="1">
        <v>3.0</v>
      </c>
      <c r="L45" s="1">
        <v>3.0</v>
      </c>
      <c r="M45" s="1">
        <v>3.0</v>
      </c>
      <c r="N45" s="1">
        <v>4.0</v>
      </c>
      <c r="O45" s="1">
        <v>3.0</v>
      </c>
      <c r="P45" s="1">
        <v>4.0</v>
      </c>
      <c r="Q45" s="1">
        <v>4.0</v>
      </c>
      <c r="R45" s="1">
        <v>4.0</v>
      </c>
      <c r="S45" s="1">
        <v>5.0</v>
      </c>
      <c r="T45" s="1">
        <v>5.0</v>
      </c>
      <c r="U45" s="1">
        <v>4.0</v>
      </c>
      <c r="V45" s="1">
        <v>5.0</v>
      </c>
      <c r="W45" s="1">
        <v>4.0</v>
      </c>
      <c r="X45" s="1">
        <v>5.0</v>
      </c>
      <c r="Y45" s="1">
        <v>4.0</v>
      </c>
      <c r="Z45" s="1">
        <v>5.0</v>
      </c>
      <c r="AA45" s="1">
        <v>4.0</v>
      </c>
      <c r="AB45" s="1">
        <v>5.0</v>
      </c>
      <c r="AC45" s="1">
        <v>4.0</v>
      </c>
      <c r="AD45" s="1">
        <v>4.0</v>
      </c>
      <c r="AE45" s="1">
        <v>4.0</v>
      </c>
      <c r="AF45" s="1">
        <v>3.0</v>
      </c>
      <c r="AG45" s="1">
        <v>3.0</v>
      </c>
      <c r="AH45" s="1">
        <v>3.0</v>
      </c>
      <c r="AI45" s="1">
        <v>3.0</v>
      </c>
      <c r="AJ45" s="1">
        <v>3.0</v>
      </c>
      <c r="AK45" s="1">
        <v>3.0</v>
      </c>
      <c r="AL45" s="1">
        <v>4.0</v>
      </c>
      <c r="AM45" s="1">
        <v>3.0</v>
      </c>
      <c r="AN45" s="1">
        <v>3.0</v>
      </c>
      <c r="AO45" s="1">
        <v>4.0</v>
      </c>
      <c r="AP45" s="1">
        <v>1.0</v>
      </c>
      <c r="AQ45" s="1">
        <v>3.0</v>
      </c>
      <c r="AR45" s="1">
        <v>1.0</v>
      </c>
      <c r="AS45" s="1">
        <v>2.0</v>
      </c>
      <c r="AT45" s="1">
        <v>2.0</v>
      </c>
      <c r="AU45" s="1">
        <v>5.0</v>
      </c>
      <c r="AV45" s="1">
        <v>2.0</v>
      </c>
      <c r="AW45" s="1">
        <v>2.0</v>
      </c>
      <c r="AX45" s="1">
        <v>2.0</v>
      </c>
      <c r="AY45" s="1">
        <v>2.0</v>
      </c>
      <c r="AZ45" s="1">
        <v>5.0</v>
      </c>
      <c r="BA45" s="1">
        <v>1.0</v>
      </c>
      <c r="BB45" s="1">
        <v>2.0</v>
      </c>
      <c r="BC45" s="1">
        <v>2.0</v>
      </c>
      <c r="BD45" s="1">
        <v>2.0</v>
      </c>
      <c r="BE45" s="1">
        <v>2.0</v>
      </c>
      <c r="BF45" s="1">
        <v>3.0</v>
      </c>
      <c r="BG45" s="1">
        <v>3.0</v>
      </c>
      <c r="BH45" s="1">
        <v>3.0</v>
      </c>
      <c r="BI45" s="1">
        <v>1.0</v>
      </c>
      <c r="BJ45" s="1">
        <v>4.0</v>
      </c>
      <c r="BK45" s="1">
        <v>1.0</v>
      </c>
      <c r="BL45" s="1">
        <v>1.0</v>
      </c>
      <c r="BM45" s="1">
        <v>1.0</v>
      </c>
      <c r="BN45" s="1">
        <v>2.0</v>
      </c>
      <c r="BO45" s="1">
        <v>2.0</v>
      </c>
      <c r="BP45" s="1">
        <v>2.0</v>
      </c>
      <c r="BQ45" s="1">
        <v>1.0</v>
      </c>
      <c r="BR45" s="1">
        <v>1.0</v>
      </c>
      <c r="BS45" s="1">
        <v>4.0</v>
      </c>
      <c r="BT45" s="1">
        <v>4.0</v>
      </c>
      <c r="BU45" s="1">
        <v>4.0</v>
      </c>
      <c r="BV45" s="1">
        <v>4.0</v>
      </c>
      <c r="BW45" s="1">
        <v>4.0</v>
      </c>
      <c r="BX45" s="1">
        <v>5.0</v>
      </c>
      <c r="BY45" s="1">
        <v>5.0</v>
      </c>
      <c r="BZ45" s="21"/>
      <c r="CA45" s="1">
        <f t="shared" si="1"/>
        <v>229</v>
      </c>
      <c r="CB45">
        <f t="shared" si="2"/>
        <v>29</v>
      </c>
      <c r="CC45">
        <f t="shared" si="3"/>
        <v>33</v>
      </c>
      <c r="CD45">
        <f t="shared" si="4"/>
        <v>36</v>
      </c>
      <c r="CE45">
        <f t="shared" si="5"/>
        <v>26</v>
      </c>
      <c r="CF45">
        <f t="shared" si="6"/>
        <v>21</v>
      </c>
      <c r="CG45">
        <f t="shared" si="7"/>
        <v>21</v>
      </c>
      <c r="CH45">
        <f t="shared" si="8"/>
        <v>18</v>
      </c>
      <c r="CI45">
        <f t="shared" si="9"/>
        <v>0.4</v>
      </c>
      <c r="CJ45">
        <f t="shared" si="10"/>
        <v>11</v>
      </c>
      <c r="CK45">
        <f t="shared" si="11"/>
        <v>30</v>
      </c>
      <c r="CL45" s="22"/>
    </row>
    <row r="46">
      <c r="A46" s="1" t="b">
        <v>0</v>
      </c>
      <c r="B46" s="20"/>
      <c r="C46" s="20">
        <v>43598.59497237268</v>
      </c>
      <c r="D46" s="1" t="s">
        <v>106</v>
      </c>
      <c r="E46" s="1">
        <v>1770.0</v>
      </c>
      <c r="F46" s="1">
        <v>2.0</v>
      </c>
      <c r="G46" s="1">
        <v>4.0</v>
      </c>
      <c r="H46" s="1">
        <v>4.0</v>
      </c>
      <c r="I46" s="1">
        <v>2.0</v>
      </c>
      <c r="J46" s="1">
        <v>1.0</v>
      </c>
      <c r="K46" s="1">
        <v>2.0</v>
      </c>
      <c r="L46" s="1">
        <v>2.0</v>
      </c>
      <c r="M46" s="1">
        <v>1.0</v>
      </c>
      <c r="N46" s="1">
        <v>3.0</v>
      </c>
      <c r="O46" s="1">
        <v>2.0</v>
      </c>
      <c r="P46" s="1">
        <v>2.0</v>
      </c>
      <c r="Q46" s="1">
        <v>4.0</v>
      </c>
      <c r="R46" s="1">
        <v>4.0</v>
      </c>
      <c r="S46" s="1">
        <v>4.0</v>
      </c>
      <c r="T46" s="1">
        <v>4.0</v>
      </c>
      <c r="U46" s="1">
        <v>4.0</v>
      </c>
      <c r="V46" s="1">
        <v>2.0</v>
      </c>
      <c r="W46" s="1">
        <v>4.0</v>
      </c>
      <c r="X46" s="1">
        <v>4.0</v>
      </c>
      <c r="Y46" s="1">
        <v>2.0</v>
      </c>
      <c r="Z46" s="1">
        <v>2.0</v>
      </c>
      <c r="AA46" s="1">
        <v>3.0</v>
      </c>
      <c r="AB46" s="1">
        <v>2.0</v>
      </c>
      <c r="AC46" s="1">
        <v>3.0</v>
      </c>
      <c r="AD46" s="1">
        <v>4.0</v>
      </c>
      <c r="AE46" s="1">
        <v>5.0</v>
      </c>
      <c r="AF46" s="1">
        <v>4.0</v>
      </c>
      <c r="AG46" s="1">
        <v>4.0</v>
      </c>
      <c r="AH46" s="1">
        <v>5.0</v>
      </c>
      <c r="AI46" s="1">
        <v>4.0</v>
      </c>
      <c r="AJ46" s="1">
        <v>5.0</v>
      </c>
      <c r="AK46" s="1">
        <v>3.0</v>
      </c>
      <c r="AL46" s="1">
        <v>2.0</v>
      </c>
      <c r="AM46" s="1">
        <v>2.0</v>
      </c>
      <c r="AN46" s="1">
        <v>4.0</v>
      </c>
      <c r="AO46" s="1">
        <v>4.0</v>
      </c>
      <c r="AP46" s="1">
        <v>4.0</v>
      </c>
      <c r="AQ46" s="1">
        <v>4.0</v>
      </c>
      <c r="AR46" s="1">
        <v>2.0</v>
      </c>
      <c r="AS46" s="1">
        <v>4.0</v>
      </c>
      <c r="AT46" s="1">
        <v>1.0</v>
      </c>
      <c r="AU46" s="1">
        <v>1.0</v>
      </c>
      <c r="AV46" s="1">
        <v>1.0</v>
      </c>
      <c r="AW46" s="1">
        <v>1.0</v>
      </c>
      <c r="AX46" s="1">
        <v>1.0</v>
      </c>
      <c r="AY46" s="1">
        <v>1.0</v>
      </c>
      <c r="AZ46" s="1">
        <v>1.0</v>
      </c>
      <c r="BA46" s="1">
        <v>1.0</v>
      </c>
      <c r="BB46" s="1">
        <v>4.0</v>
      </c>
      <c r="BC46" s="1">
        <v>4.0</v>
      </c>
      <c r="BD46" s="1">
        <v>5.0</v>
      </c>
      <c r="BE46" s="1">
        <v>5.0</v>
      </c>
      <c r="BF46" s="1">
        <v>5.0</v>
      </c>
      <c r="BG46" s="1">
        <v>5.0</v>
      </c>
      <c r="BH46" s="1">
        <v>5.0</v>
      </c>
      <c r="BI46" s="1">
        <v>5.0</v>
      </c>
      <c r="BJ46" s="1">
        <v>7.0</v>
      </c>
      <c r="BK46" s="1">
        <v>1.0</v>
      </c>
      <c r="BL46" s="1">
        <v>2.0</v>
      </c>
      <c r="BM46" s="1">
        <v>1.0</v>
      </c>
      <c r="BN46" s="1">
        <v>1.0</v>
      </c>
      <c r="BO46" s="1">
        <v>2.0</v>
      </c>
      <c r="BP46" s="1">
        <v>1.0</v>
      </c>
      <c r="BQ46" s="1">
        <v>1.0</v>
      </c>
      <c r="BR46" s="1">
        <v>1.0</v>
      </c>
      <c r="BS46" s="1">
        <v>5.0</v>
      </c>
      <c r="BT46" s="1">
        <v>5.0</v>
      </c>
      <c r="BU46" s="1">
        <v>5.0</v>
      </c>
      <c r="BV46" s="1">
        <v>5.0</v>
      </c>
      <c r="BW46" s="1">
        <v>5.0</v>
      </c>
      <c r="BX46" s="1">
        <v>4.0</v>
      </c>
      <c r="BY46" s="1">
        <v>4.0</v>
      </c>
      <c r="BZ46" s="21"/>
      <c r="CA46" s="1">
        <f t="shared" si="1"/>
        <v>223</v>
      </c>
      <c r="CB46">
        <f t="shared" si="2"/>
        <v>18</v>
      </c>
      <c r="CC46">
        <f t="shared" si="3"/>
        <v>27</v>
      </c>
      <c r="CD46">
        <f t="shared" si="4"/>
        <v>22</v>
      </c>
      <c r="CE46">
        <f t="shared" si="5"/>
        <v>34</v>
      </c>
      <c r="CF46">
        <f t="shared" si="6"/>
        <v>26</v>
      </c>
      <c r="CG46">
        <f t="shared" si="7"/>
        <v>8</v>
      </c>
      <c r="CH46">
        <f t="shared" si="8"/>
        <v>38</v>
      </c>
      <c r="CI46">
        <f t="shared" si="9"/>
        <v>0.7</v>
      </c>
      <c r="CJ46">
        <f t="shared" si="10"/>
        <v>10</v>
      </c>
      <c r="CK46">
        <f t="shared" si="11"/>
        <v>33</v>
      </c>
      <c r="CL46" s="22"/>
    </row>
    <row r="47">
      <c r="A47" s="1" t="b">
        <v>0</v>
      </c>
      <c r="B47" s="20"/>
      <c r="C47" s="20">
        <v>43598.61701405093</v>
      </c>
      <c r="D47" s="1" t="s">
        <v>139</v>
      </c>
      <c r="E47" s="1">
        <v>1904.0</v>
      </c>
      <c r="F47" s="1">
        <v>2.0</v>
      </c>
      <c r="G47" s="1">
        <v>3.0</v>
      </c>
      <c r="H47" s="1">
        <v>5.0</v>
      </c>
      <c r="I47" s="1">
        <v>3.0</v>
      </c>
      <c r="J47" s="1">
        <v>1.0</v>
      </c>
      <c r="K47" s="1">
        <v>3.0</v>
      </c>
      <c r="L47" s="1">
        <v>1.0</v>
      </c>
      <c r="M47" s="1">
        <v>1.0</v>
      </c>
      <c r="N47" s="1">
        <v>2.0</v>
      </c>
      <c r="O47" s="1">
        <v>3.0</v>
      </c>
      <c r="P47" s="1">
        <v>4.0</v>
      </c>
      <c r="Q47" s="1">
        <v>3.0</v>
      </c>
      <c r="R47" s="1">
        <v>3.0</v>
      </c>
      <c r="S47" s="1">
        <v>2.0</v>
      </c>
      <c r="T47" s="1">
        <v>3.0</v>
      </c>
      <c r="U47" s="1">
        <v>5.0</v>
      </c>
      <c r="V47" s="1">
        <v>2.0</v>
      </c>
      <c r="W47" s="1">
        <v>2.0</v>
      </c>
      <c r="X47" s="1">
        <v>4.0</v>
      </c>
      <c r="Y47" s="1">
        <v>4.0</v>
      </c>
      <c r="Z47" s="1">
        <v>2.0</v>
      </c>
      <c r="AA47" s="1">
        <v>4.0</v>
      </c>
      <c r="AB47" s="1">
        <v>3.0</v>
      </c>
      <c r="AC47" s="1">
        <v>2.0</v>
      </c>
      <c r="AD47" s="1">
        <v>5.0</v>
      </c>
      <c r="AE47" s="1">
        <v>5.0</v>
      </c>
      <c r="AF47" s="1">
        <v>5.0</v>
      </c>
      <c r="AG47" s="1">
        <v>5.0</v>
      </c>
      <c r="AH47" s="1">
        <v>5.0</v>
      </c>
      <c r="AI47" s="1">
        <v>5.0</v>
      </c>
      <c r="AJ47" s="1">
        <v>5.0</v>
      </c>
      <c r="AK47" s="1">
        <v>5.0</v>
      </c>
      <c r="AL47" s="1">
        <v>1.0</v>
      </c>
      <c r="AM47" s="1">
        <v>5.0</v>
      </c>
      <c r="AN47" s="1">
        <v>5.0</v>
      </c>
      <c r="AO47" s="1">
        <v>3.0</v>
      </c>
      <c r="AP47" s="1">
        <v>5.0</v>
      </c>
      <c r="AQ47" s="1">
        <v>2.0</v>
      </c>
      <c r="AR47" s="1">
        <v>5.0</v>
      </c>
      <c r="AS47" s="1">
        <v>5.0</v>
      </c>
      <c r="AT47" s="1">
        <v>1.0</v>
      </c>
      <c r="AU47" s="1">
        <v>1.0</v>
      </c>
      <c r="AV47" s="1">
        <v>1.0</v>
      </c>
      <c r="AW47" s="1">
        <v>1.0</v>
      </c>
      <c r="AX47" s="1">
        <v>1.0</v>
      </c>
      <c r="AY47" s="1">
        <v>1.0</v>
      </c>
      <c r="AZ47" s="1">
        <v>4.0</v>
      </c>
      <c r="BA47" s="1">
        <v>1.0</v>
      </c>
      <c r="BB47" s="1">
        <v>4.0</v>
      </c>
      <c r="BC47" s="1">
        <v>2.0</v>
      </c>
      <c r="BD47" s="1">
        <v>3.0</v>
      </c>
      <c r="BE47" s="1">
        <v>4.0</v>
      </c>
      <c r="BF47" s="1">
        <v>5.0</v>
      </c>
      <c r="BG47" s="1">
        <v>5.0</v>
      </c>
      <c r="BH47" s="1">
        <v>5.0</v>
      </c>
      <c r="BI47" s="1">
        <v>3.0</v>
      </c>
      <c r="BJ47" s="1">
        <v>7.0</v>
      </c>
      <c r="BK47" s="1">
        <v>2.0</v>
      </c>
      <c r="BL47" s="1">
        <v>2.0</v>
      </c>
      <c r="BM47" s="1">
        <v>1.0</v>
      </c>
      <c r="BN47" s="1">
        <v>2.0</v>
      </c>
      <c r="BO47" s="1">
        <v>2.0</v>
      </c>
      <c r="BP47" s="1">
        <v>2.0</v>
      </c>
      <c r="BQ47" s="1">
        <v>1.0</v>
      </c>
      <c r="BR47" s="1">
        <v>2.0</v>
      </c>
      <c r="BS47" s="1">
        <v>5.0</v>
      </c>
      <c r="BT47" s="1">
        <v>4.0</v>
      </c>
      <c r="BU47" s="1">
        <v>4.0</v>
      </c>
      <c r="BV47" s="1">
        <v>4.0</v>
      </c>
      <c r="BW47" s="1">
        <v>5.0</v>
      </c>
      <c r="BX47" s="1">
        <v>2.0</v>
      </c>
      <c r="BY47" s="1">
        <v>5.0</v>
      </c>
      <c r="BZ47" s="21"/>
      <c r="CA47" s="1">
        <f t="shared" si="1"/>
        <v>230</v>
      </c>
      <c r="CB47">
        <f t="shared" si="2"/>
        <v>19</v>
      </c>
      <c r="CC47">
        <f t="shared" si="3"/>
        <v>25</v>
      </c>
      <c r="CD47">
        <f t="shared" si="4"/>
        <v>23</v>
      </c>
      <c r="CE47">
        <f t="shared" si="5"/>
        <v>40</v>
      </c>
      <c r="CF47">
        <f t="shared" si="6"/>
        <v>31</v>
      </c>
      <c r="CG47">
        <f t="shared" si="7"/>
        <v>11</v>
      </c>
      <c r="CH47">
        <f t="shared" si="8"/>
        <v>31</v>
      </c>
      <c r="CI47">
        <f t="shared" si="9"/>
        <v>0.7</v>
      </c>
      <c r="CJ47">
        <f t="shared" si="10"/>
        <v>14</v>
      </c>
      <c r="CK47">
        <f t="shared" si="11"/>
        <v>29</v>
      </c>
      <c r="CL47" s="22"/>
    </row>
    <row r="48">
      <c r="A48" s="1" t="b">
        <v>0</v>
      </c>
      <c r="B48" s="20"/>
      <c r="C48" s="20">
        <v>43599.43987311343</v>
      </c>
      <c r="D48" s="1" t="s">
        <v>140</v>
      </c>
      <c r="E48" s="1">
        <v>882.0</v>
      </c>
      <c r="F48" s="1">
        <v>4.0</v>
      </c>
      <c r="G48" s="1">
        <v>3.0</v>
      </c>
      <c r="H48" s="1">
        <v>4.0</v>
      </c>
      <c r="I48" s="1">
        <v>4.0</v>
      </c>
      <c r="J48" s="1">
        <v>3.0</v>
      </c>
      <c r="K48" s="1">
        <v>4.0</v>
      </c>
      <c r="L48" s="1">
        <v>5.0</v>
      </c>
      <c r="M48" s="1">
        <v>3.0</v>
      </c>
      <c r="N48" s="1">
        <v>2.0</v>
      </c>
      <c r="O48" s="1">
        <v>1.0</v>
      </c>
      <c r="P48" s="1">
        <v>2.0</v>
      </c>
      <c r="Q48" s="1">
        <v>4.0</v>
      </c>
      <c r="R48" s="1">
        <v>4.0</v>
      </c>
      <c r="S48" s="1">
        <v>3.0</v>
      </c>
      <c r="T48" s="1">
        <v>2.0</v>
      </c>
      <c r="U48" s="1">
        <v>2.0</v>
      </c>
      <c r="V48" s="1">
        <v>2.0</v>
      </c>
      <c r="W48" s="1">
        <v>2.0</v>
      </c>
      <c r="X48" s="1">
        <v>3.0</v>
      </c>
      <c r="Y48" s="1">
        <v>2.0</v>
      </c>
      <c r="Z48" s="1">
        <v>1.0</v>
      </c>
      <c r="AA48" s="1">
        <v>4.0</v>
      </c>
      <c r="AB48" s="1">
        <v>2.0</v>
      </c>
      <c r="AC48" s="1">
        <v>3.0</v>
      </c>
      <c r="AD48" s="1">
        <v>1.0</v>
      </c>
      <c r="AE48" s="1">
        <v>2.0</v>
      </c>
      <c r="AF48" s="1">
        <v>2.0</v>
      </c>
      <c r="AG48" s="1">
        <v>2.0</v>
      </c>
      <c r="AH48" s="1">
        <v>2.0</v>
      </c>
      <c r="AI48" s="1">
        <v>2.0</v>
      </c>
      <c r="AJ48" s="1">
        <v>2.0</v>
      </c>
      <c r="AK48" s="1">
        <v>2.0</v>
      </c>
      <c r="AL48" s="1">
        <v>4.0</v>
      </c>
      <c r="AM48" s="1">
        <v>3.0</v>
      </c>
      <c r="AN48" s="1">
        <v>3.0</v>
      </c>
      <c r="AO48" s="1">
        <v>1.0</v>
      </c>
      <c r="AP48" s="1">
        <v>2.0</v>
      </c>
      <c r="AQ48" s="1">
        <v>1.0</v>
      </c>
      <c r="AR48" s="1">
        <v>1.0</v>
      </c>
      <c r="AS48" s="1">
        <v>3.0</v>
      </c>
      <c r="AT48" s="1">
        <v>2.0</v>
      </c>
      <c r="AU48" s="1">
        <v>2.0</v>
      </c>
      <c r="AV48" s="1">
        <v>2.0</v>
      </c>
      <c r="AW48" s="1">
        <v>2.0</v>
      </c>
      <c r="AX48" s="1">
        <v>2.0</v>
      </c>
      <c r="AY48" s="1">
        <v>2.0</v>
      </c>
      <c r="AZ48" s="1">
        <v>3.0</v>
      </c>
      <c r="BA48" s="1">
        <v>3.0</v>
      </c>
      <c r="BB48" s="1">
        <v>2.0</v>
      </c>
      <c r="BC48" s="1">
        <v>2.0</v>
      </c>
      <c r="BD48" s="1">
        <v>3.0</v>
      </c>
      <c r="BE48" s="1">
        <v>2.0</v>
      </c>
      <c r="BF48" s="1">
        <v>3.0</v>
      </c>
      <c r="BG48" s="1">
        <v>3.0</v>
      </c>
      <c r="BH48" s="1">
        <v>3.0</v>
      </c>
      <c r="BI48" s="1">
        <v>2.0</v>
      </c>
      <c r="BJ48" s="1">
        <v>3.0</v>
      </c>
      <c r="BK48" s="1">
        <v>2.0</v>
      </c>
      <c r="BL48" s="1">
        <v>2.0</v>
      </c>
      <c r="BM48" s="1">
        <v>1.0</v>
      </c>
      <c r="BN48" s="1">
        <v>2.0</v>
      </c>
      <c r="BO48" s="1">
        <v>2.0</v>
      </c>
      <c r="BP48" s="1">
        <v>3.0</v>
      </c>
      <c r="BQ48" s="1">
        <v>2.0</v>
      </c>
      <c r="BR48" s="1">
        <v>2.0</v>
      </c>
      <c r="BS48" s="1">
        <v>4.0</v>
      </c>
      <c r="BT48" s="1">
        <v>3.0</v>
      </c>
      <c r="BU48" s="1">
        <v>3.0</v>
      </c>
      <c r="BV48" s="1">
        <v>3.0</v>
      </c>
      <c r="BW48" s="1">
        <v>3.0</v>
      </c>
      <c r="BX48" s="1">
        <v>2.0</v>
      </c>
      <c r="BY48" s="1">
        <v>4.0</v>
      </c>
      <c r="BZ48" s="21"/>
      <c r="CA48" s="1">
        <f t="shared" si="1"/>
        <v>181</v>
      </c>
      <c r="CB48">
        <f t="shared" si="2"/>
        <v>30</v>
      </c>
      <c r="CC48">
        <f t="shared" si="3"/>
        <v>20</v>
      </c>
      <c r="CD48">
        <f t="shared" si="4"/>
        <v>19</v>
      </c>
      <c r="CE48">
        <f t="shared" si="5"/>
        <v>15</v>
      </c>
      <c r="CF48">
        <f t="shared" si="6"/>
        <v>18</v>
      </c>
      <c r="CG48">
        <f t="shared" si="7"/>
        <v>18</v>
      </c>
      <c r="CH48">
        <f t="shared" si="8"/>
        <v>20</v>
      </c>
      <c r="CI48">
        <f t="shared" si="9"/>
        <v>0.3</v>
      </c>
      <c r="CJ48">
        <f t="shared" si="10"/>
        <v>16</v>
      </c>
      <c r="CK48">
        <f t="shared" si="11"/>
        <v>22</v>
      </c>
      <c r="CL48" s="22"/>
    </row>
    <row r="49">
      <c r="A49" s="1" t="b">
        <v>0</v>
      </c>
      <c r="B49" s="20"/>
      <c r="C49" s="20">
        <v>43599.44583398148</v>
      </c>
      <c r="D49" s="1" t="s">
        <v>141</v>
      </c>
      <c r="E49" s="1">
        <v>1909.0</v>
      </c>
      <c r="F49" s="1">
        <v>2.0</v>
      </c>
      <c r="G49" s="1">
        <v>3.0</v>
      </c>
      <c r="H49" s="1">
        <v>3.0</v>
      </c>
      <c r="I49" s="1">
        <v>3.0</v>
      </c>
      <c r="J49" s="1">
        <v>1.0</v>
      </c>
      <c r="K49" s="1">
        <v>2.0</v>
      </c>
      <c r="L49" s="1">
        <v>4.0</v>
      </c>
      <c r="M49" s="1">
        <v>1.0</v>
      </c>
      <c r="N49" s="1">
        <v>3.0</v>
      </c>
      <c r="O49" s="1">
        <v>2.0</v>
      </c>
      <c r="P49" s="1">
        <v>2.0</v>
      </c>
      <c r="Q49" s="1">
        <v>2.0</v>
      </c>
      <c r="R49" s="1">
        <v>2.0</v>
      </c>
      <c r="S49" s="1">
        <v>3.0</v>
      </c>
      <c r="T49" s="1">
        <v>2.0</v>
      </c>
      <c r="U49" s="1">
        <v>2.0</v>
      </c>
      <c r="V49" s="1">
        <v>1.0</v>
      </c>
      <c r="W49" s="1">
        <v>1.0</v>
      </c>
      <c r="X49" s="1">
        <v>2.0</v>
      </c>
      <c r="Y49" s="1">
        <v>1.0</v>
      </c>
      <c r="Z49" s="1">
        <v>1.0</v>
      </c>
      <c r="AA49" s="1">
        <v>3.0</v>
      </c>
      <c r="AB49" s="1">
        <v>1.0</v>
      </c>
      <c r="AC49" s="1">
        <v>1.0</v>
      </c>
      <c r="AD49" s="1">
        <v>4.0</v>
      </c>
      <c r="AE49" s="1">
        <v>5.0</v>
      </c>
      <c r="AF49" s="1">
        <v>4.0</v>
      </c>
      <c r="AG49" s="1">
        <v>4.0</v>
      </c>
      <c r="AH49" s="1">
        <v>5.0</v>
      </c>
      <c r="AI49" s="1">
        <v>4.0</v>
      </c>
      <c r="AJ49" s="1">
        <v>4.0</v>
      </c>
      <c r="AK49" s="1">
        <v>4.0</v>
      </c>
      <c r="AL49" s="1">
        <v>4.0</v>
      </c>
      <c r="AM49" s="1">
        <v>4.0</v>
      </c>
      <c r="AN49" s="1">
        <v>2.0</v>
      </c>
      <c r="AO49" s="1">
        <v>2.0</v>
      </c>
      <c r="AP49" s="1">
        <v>2.0</v>
      </c>
      <c r="AQ49" s="1">
        <v>1.0</v>
      </c>
      <c r="AR49" s="1">
        <v>2.0</v>
      </c>
      <c r="AS49" s="1">
        <v>1.0</v>
      </c>
      <c r="AT49" s="1">
        <v>2.0</v>
      </c>
      <c r="AU49" s="1">
        <v>2.0</v>
      </c>
      <c r="AV49" s="1">
        <v>1.0</v>
      </c>
      <c r="AW49" s="1">
        <v>2.0</v>
      </c>
      <c r="AX49" s="1">
        <v>2.0</v>
      </c>
      <c r="AY49" s="1">
        <v>2.0</v>
      </c>
      <c r="AZ49" s="1">
        <v>2.0</v>
      </c>
      <c r="BA49" s="1">
        <v>2.0</v>
      </c>
      <c r="BB49" s="1">
        <v>3.0</v>
      </c>
      <c r="BC49" s="1">
        <v>4.0</v>
      </c>
      <c r="BD49" s="1">
        <v>5.0</v>
      </c>
      <c r="BE49" s="1">
        <v>5.0</v>
      </c>
      <c r="BF49" s="1">
        <v>5.0</v>
      </c>
      <c r="BG49" s="1">
        <v>5.0</v>
      </c>
      <c r="BH49" s="1">
        <v>4.0</v>
      </c>
      <c r="BI49" s="1">
        <v>3.0</v>
      </c>
      <c r="BJ49" s="1">
        <v>4.0</v>
      </c>
      <c r="BK49" s="1">
        <v>1.0</v>
      </c>
      <c r="BL49" s="1">
        <v>1.0</v>
      </c>
      <c r="BM49" s="1">
        <v>1.0</v>
      </c>
      <c r="BN49" s="1">
        <v>1.0</v>
      </c>
      <c r="BO49" s="1">
        <v>1.0</v>
      </c>
      <c r="BP49" s="1">
        <v>1.0</v>
      </c>
      <c r="BQ49" s="1">
        <v>1.0</v>
      </c>
      <c r="BR49" s="1">
        <v>1.0</v>
      </c>
      <c r="BS49" s="1">
        <v>5.0</v>
      </c>
      <c r="BT49" s="1">
        <v>5.0</v>
      </c>
      <c r="BU49" s="1">
        <v>5.0</v>
      </c>
      <c r="BV49" s="1">
        <v>4.0</v>
      </c>
      <c r="BW49" s="1">
        <v>5.0</v>
      </c>
      <c r="BX49" s="1">
        <v>4.0</v>
      </c>
      <c r="BY49" s="1">
        <v>5.0</v>
      </c>
      <c r="BZ49" s="21"/>
      <c r="CA49" s="1">
        <f t="shared" si="1"/>
        <v>194</v>
      </c>
      <c r="CB49">
        <f t="shared" si="2"/>
        <v>19</v>
      </c>
      <c r="CC49">
        <f t="shared" si="3"/>
        <v>18</v>
      </c>
      <c r="CD49">
        <f t="shared" si="4"/>
        <v>11</v>
      </c>
      <c r="CE49">
        <f t="shared" si="5"/>
        <v>34</v>
      </c>
      <c r="CF49">
        <f t="shared" si="6"/>
        <v>18</v>
      </c>
      <c r="CG49">
        <f t="shared" si="7"/>
        <v>15</v>
      </c>
      <c r="CH49">
        <f t="shared" si="8"/>
        <v>34</v>
      </c>
      <c r="CI49">
        <f t="shared" si="9"/>
        <v>0.4</v>
      </c>
      <c r="CJ49">
        <f t="shared" si="10"/>
        <v>8</v>
      </c>
      <c r="CK49">
        <f t="shared" si="11"/>
        <v>33</v>
      </c>
      <c r="CL49" s="22"/>
    </row>
    <row r="50">
      <c r="A50" s="1" t="b">
        <v>0</v>
      </c>
      <c r="B50" s="20"/>
      <c r="C50" s="20">
        <v>43599.575088530095</v>
      </c>
      <c r="D50" s="1" t="s">
        <v>142</v>
      </c>
      <c r="E50" s="1">
        <v>1905.0</v>
      </c>
      <c r="F50" s="1">
        <v>5.0</v>
      </c>
      <c r="G50" s="1">
        <v>5.0</v>
      </c>
      <c r="H50" s="1">
        <v>5.0</v>
      </c>
      <c r="I50" s="1">
        <v>5.0</v>
      </c>
      <c r="J50" s="1">
        <v>5.0</v>
      </c>
      <c r="K50" s="1">
        <v>5.0</v>
      </c>
      <c r="L50" s="1">
        <v>5.0</v>
      </c>
      <c r="M50" s="1">
        <v>5.0</v>
      </c>
      <c r="N50" s="1">
        <v>3.0</v>
      </c>
      <c r="O50" s="1">
        <v>2.0</v>
      </c>
      <c r="P50" s="1">
        <v>2.0</v>
      </c>
      <c r="Q50" s="1">
        <v>2.0</v>
      </c>
      <c r="R50" s="1">
        <v>2.0</v>
      </c>
      <c r="S50" s="1">
        <v>1.0</v>
      </c>
      <c r="T50" s="1">
        <v>2.0</v>
      </c>
      <c r="U50" s="1">
        <v>2.0</v>
      </c>
      <c r="V50" s="1">
        <v>2.0</v>
      </c>
      <c r="W50" s="1">
        <v>3.0</v>
      </c>
      <c r="X50" s="1">
        <v>1.0</v>
      </c>
      <c r="Y50" s="1">
        <v>2.0</v>
      </c>
      <c r="Z50" s="1">
        <v>1.0</v>
      </c>
      <c r="AA50" s="1">
        <v>3.0</v>
      </c>
      <c r="AB50" s="1">
        <v>1.0</v>
      </c>
      <c r="AC50" s="1">
        <v>1.0</v>
      </c>
      <c r="AD50" s="1">
        <v>3.0</v>
      </c>
      <c r="AE50" s="1">
        <v>2.0</v>
      </c>
      <c r="AF50" s="1">
        <v>3.0</v>
      </c>
      <c r="AG50" s="1">
        <v>3.0</v>
      </c>
      <c r="AH50" s="1">
        <v>4.0</v>
      </c>
      <c r="AI50" s="1">
        <v>1.0</v>
      </c>
      <c r="AJ50" s="1">
        <v>1.0</v>
      </c>
      <c r="AK50" s="1">
        <v>2.0</v>
      </c>
      <c r="AL50" s="1">
        <v>2.0</v>
      </c>
      <c r="AM50" s="1">
        <v>4.0</v>
      </c>
      <c r="AN50" s="1">
        <v>4.0</v>
      </c>
      <c r="AO50" s="1">
        <v>4.0</v>
      </c>
      <c r="AP50" s="1">
        <v>2.0</v>
      </c>
      <c r="AQ50" s="1">
        <v>5.0</v>
      </c>
      <c r="AR50" s="1">
        <v>1.0</v>
      </c>
      <c r="AS50" s="1">
        <v>3.0</v>
      </c>
      <c r="AT50" s="1">
        <v>3.0</v>
      </c>
      <c r="AU50" s="1">
        <v>4.0</v>
      </c>
      <c r="AV50" s="1">
        <v>4.0</v>
      </c>
      <c r="AW50" s="1">
        <v>4.0</v>
      </c>
      <c r="AX50" s="1">
        <v>3.0</v>
      </c>
      <c r="AY50" s="1">
        <v>5.0</v>
      </c>
      <c r="AZ50" s="1">
        <v>4.0</v>
      </c>
      <c r="BA50" s="1">
        <v>3.0</v>
      </c>
      <c r="BB50" s="1">
        <v>3.0</v>
      </c>
      <c r="BC50" s="1">
        <v>2.0</v>
      </c>
      <c r="BD50" s="1">
        <v>2.0</v>
      </c>
      <c r="BE50" s="1">
        <v>2.0</v>
      </c>
      <c r="BF50" s="1">
        <v>2.0</v>
      </c>
      <c r="BG50" s="1">
        <v>2.0</v>
      </c>
      <c r="BH50" s="1">
        <v>2.0</v>
      </c>
      <c r="BI50" s="1">
        <v>2.0</v>
      </c>
      <c r="BJ50" s="1">
        <v>3.0</v>
      </c>
      <c r="BK50" s="1">
        <v>2.0</v>
      </c>
      <c r="BL50" s="1">
        <v>3.0</v>
      </c>
      <c r="BM50" s="1">
        <v>2.0</v>
      </c>
      <c r="BN50" s="1">
        <v>3.0</v>
      </c>
      <c r="BO50" s="1">
        <v>3.0</v>
      </c>
      <c r="BP50" s="1">
        <v>4.0</v>
      </c>
      <c r="BQ50" s="1">
        <v>3.0</v>
      </c>
      <c r="BR50" s="1">
        <v>2.0</v>
      </c>
      <c r="BS50" s="1">
        <v>2.0</v>
      </c>
      <c r="BT50" s="1">
        <v>2.0</v>
      </c>
      <c r="BU50" s="1">
        <v>2.0</v>
      </c>
      <c r="BV50" s="1">
        <v>2.0</v>
      </c>
      <c r="BW50" s="1">
        <v>3.0</v>
      </c>
      <c r="BX50" s="1">
        <v>2.0</v>
      </c>
      <c r="BY50" s="1">
        <v>2.0</v>
      </c>
      <c r="BZ50" s="21"/>
      <c r="CA50" s="1">
        <f t="shared" si="1"/>
        <v>201</v>
      </c>
      <c r="CB50">
        <f t="shared" si="2"/>
        <v>40</v>
      </c>
      <c r="CC50">
        <f t="shared" si="3"/>
        <v>16</v>
      </c>
      <c r="CD50">
        <f t="shared" si="4"/>
        <v>14</v>
      </c>
      <c r="CE50">
        <f t="shared" si="5"/>
        <v>19</v>
      </c>
      <c r="CF50">
        <f t="shared" si="6"/>
        <v>25</v>
      </c>
      <c r="CG50">
        <f t="shared" si="7"/>
        <v>30</v>
      </c>
      <c r="CH50">
        <f t="shared" si="8"/>
        <v>17</v>
      </c>
      <c r="CI50">
        <f t="shared" si="9"/>
        <v>0.3</v>
      </c>
      <c r="CJ50">
        <f t="shared" si="10"/>
        <v>22</v>
      </c>
      <c r="CK50">
        <f t="shared" si="11"/>
        <v>15</v>
      </c>
      <c r="CL50" s="22"/>
    </row>
    <row r="51">
      <c r="A51" s="1" t="b">
        <v>0</v>
      </c>
      <c r="B51" s="20"/>
      <c r="C51" s="20">
        <v>43600.49304082176</v>
      </c>
      <c r="D51" s="1" t="s">
        <v>143</v>
      </c>
      <c r="E51" s="1">
        <v>1800.0</v>
      </c>
      <c r="F51" s="1">
        <v>5.0</v>
      </c>
      <c r="G51" s="1">
        <v>4.0</v>
      </c>
      <c r="H51" s="1">
        <v>5.0</v>
      </c>
      <c r="I51" s="1">
        <v>3.0</v>
      </c>
      <c r="J51" s="1">
        <v>3.0</v>
      </c>
      <c r="K51" s="1">
        <v>3.0</v>
      </c>
      <c r="L51" s="1">
        <v>5.0</v>
      </c>
      <c r="M51" s="1">
        <v>5.0</v>
      </c>
      <c r="N51" s="1">
        <v>2.0</v>
      </c>
      <c r="O51" s="1">
        <v>3.0</v>
      </c>
      <c r="P51" s="1">
        <v>3.0</v>
      </c>
      <c r="Q51" s="1">
        <v>3.0</v>
      </c>
      <c r="R51" s="1">
        <v>1.0</v>
      </c>
      <c r="S51" s="1">
        <v>2.0</v>
      </c>
      <c r="T51" s="1">
        <v>3.0</v>
      </c>
      <c r="U51" s="1">
        <v>3.0</v>
      </c>
      <c r="V51" s="1">
        <v>1.0</v>
      </c>
      <c r="W51" s="1">
        <v>3.0</v>
      </c>
      <c r="X51" s="1">
        <v>1.0</v>
      </c>
      <c r="Y51" s="1">
        <v>1.0</v>
      </c>
      <c r="Z51" s="1">
        <v>1.0</v>
      </c>
      <c r="AA51" s="1">
        <v>3.0</v>
      </c>
      <c r="AB51" s="1">
        <v>2.0</v>
      </c>
      <c r="AC51" s="1">
        <v>3.0</v>
      </c>
      <c r="AD51" s="1">
        <v>3.0</v>
      </c>
      <c r="AE51" s="1">
        <v>4.0</v>
      </c>
      <c r="AF51" s="1">
        <v>2.0</v>
      </c>
      <c r="AG51" s="1">
        <v>2.0</v>
      </c>
      <c r="AH51" s="1">
        <v>2.0</v>
      </c>
      <c r="AI51" s="1">
        <v>4.0</v>
      </c>
      <c r="AJ51" s="1">
        <v>3.0</v>
      </c>
      <c r="AK51" s="1">
        <v>2.0</v>
      </c>
      <c r="AL51" s="1">
        <v>4.0</v>
      </c>
      <c r="AM51" s="1">
        <v>2.0</v>
      </c>
      <c r="AN51" s="1">
        <v>1.0</v>
      </c>
      <c r="AO51" s="1">
        <v>1.0</v>
      </c>
      <c r="AP51" s="1">
        <v>3.0</v>
      </c>
      <c r="AQ51" s="1">
        <v>4.0</v>
      </c>
      <c r="AR51" s="1">
        <v>1.0</v>
      </c>
      <c r="AS51" s="1">
        <v>4.0</v>
      </c>
      <c r="AT51" s="1">
        <v>3.0</v>
      </c>
      <c r="AU51" s="1">
        <v>5.0</v>
      </c>
      <c r="AV51" s="1">
        <v>3.0</v>
      </c>
      <c r="AW51" s="1">
        <v>3.0</v>
      </c>
      <c r="AX51" s="1">
        <v>2.0</v>
      </c>
      <c r="AY51" s="1">
        <v>2.0</v>
      </c>
      <c r="AZ51" s="1">
        <v>4.0</v>
      </c>
      <c r="BA51" s="1">
        <v>4.0</v>
      </c>
      <c r="BB51" s="1">
        <v>1.0</v>
      </c>
      <c r="BC51" s="1">
        <v>2.0</v>
      </c>
      <c r="BD51" s="1">
        <v>2.0</v>
      </c>
      <c r="BE51" s="1">
        <v>2.0</v>
      </c>
      <c r="BF51" s="1">
        <v>1.0</v>
      </c>
      <c r="BG51" s="1">
        <v>2.0</v>
      </c>
      <c r="BH51" s="1">
        <v>2.0</v>
      </c>
      <c r="BI51" s="1">
        <v>1.0</v>
      </c>
      <c r="BJ51" s="1">
        <v>3.0</v>
      </c>
      <c r="BK51" s="1">
        <v>4.0</v>
      </c>
      <c r="BL51" s="1">
        <v>1.0</v>
      </c>
      <c r="BM51" s="1">
        <v>2.0</v>
      </c>
      <c r="BN51" s="1">
        <v>3.0</v>
      </c>
      <c r="BO51" s="1">
        <v>3.0</v>
      </c>
      <c r="BP51" s="1">
        <v>3.0</v>
      </c>
      <c r="BQ51" s="1">
        <v>3.0</v>
      </c>
      <c r="BR51" s="1">
        <v>2.0</v>
      </c>
      <c r="BS51" s="1">
        <v>4.0</v>
      </c>
      <c r="BT51" s="1">
        <v>4.0</v>
      </c>
      <c r="BU51" s="1">
        <v>4.0</v>
      </c>
      <c r="BV51" s="1">
        <v>3.0</v>
      </c>
      <c r="BW51" s="1">
        <v>4.0</v>
      </c>
      <c r="BX51" s="1">
        <v>1.0</v>
      </c>
      <c r="BY51" s="1">
        <v>4.0</v>
      </c>
      <c r="BZ51" s="21"/>
      <c r="CA51" s="1">
        <f t="shared" si="1"/>
        <v>197</v>
      </c>
      <c r="CB51">
        <f t="shared" si="2"/>
        <v>33</v>
      </c>
      <c r="CC51">
        <f t="shared" si="3"/>
        <v>20</v>
      </c>
      <c r="CD51">
        <f t="shared" si="4"/>
        <v>15</v>
      </c>
      <c r="CE51">
        <f t="shared" si="5"/>
        <v>22</v>
      </c>
      <c r="CF51">
        <f t="shared" si="6"/>
        <v>20</v>
      </c>
      <c r="CG51">
        <f t="shared" si="7"/>
        <v>26</v>
      </c>
      <c r="CH51">
        <f t="shared" si="8"/>
        <v>13</v>
      </c>
      <c r="CI51">
        <f t="shared" si="9"/>
        <v>0.3</v>
      </c>
      <c r="CJ51">
        <f t="shared" si="10"/>
        <v>21</v>
      </c>
      <c r="CK51">
        <f t="shared" si="11"/>
        <v>24</v>
      </c>
      <c r="CL51" s="22"/>
    </row>
    <row r="52">
      <c r="A52" s="1" t="b">
        <v>0</v>
      </c>
      <c r="B52" s="20"/>
      <c r="C52" s="20">
        <v>43600.53923400463</v>
      </c>
      <c r="D52" s="1" t="s">
        <v>144</v>
      </c>
      <c r="E52" s="1">
        <v>1792.0</v>
      </c>
      <c r="F52" s="1">
        <v>1.0</v>
      </c>
      <c r="G52" s="1">
        <v>1.0</v>
      </c>
      <c r="H52" s="1">
        <v>1.0</v>
      </c>
      <c r="I52" s="1">
        <v>1.0</v>
      </c>
      <c r="J52" s="1">
        <v>1.0</v>
      </c>
      <c r="K52" s="1">
        <v>2.0</v>
      </c>
      <c r="L52" s="1">
        <v>2.0</v>
      </c>
      <c r="M52" s="1">
        <v>1.0</v>
      </c>
      <c r="N52" s="1">
        <v>4.0</v>
      </c>
      <c r="O52" s="1">
        <v>4.0</v>
      </c>
      <c r="P52" s="1">
        <v>4.0</v>
      </c>
      <c r="Q52" s="1">
        <v>4.0</v>
      </c>
      <c r="R52" s="1">
        <v>4.0</v>
      </c>
      <c r="S52" s="1">
        <v>4.0</v>
      </c>
      <c r="T52" s="1">
        <v>4.0</v>
      </c>
      <c r="U52" s="1">
        <v>4.0</v>
      </c>
      <c r="V52" s="1">
        <v>1.0</v>
      </c>
      <c r="W52" s="1">
        <v>2.0</v>
      </c>
      <c r="X52" s="1">
        <v>4.0</v>
      </c>
      <c r="Y52" s="1">
        <v>4.0</v>
      </c>
      <c r="Z52" s="1">
        <v>1.0</v>
      </c>
      <c r="AA52" s="1">
        <v>5.0</v>
      </c>
      <c r="AB52" s="1">
        <v>1.0</v>
      </c>
      <c r="AC52" s="1">
        <v>1.0</v>
      </c>
      <c r="AD52" s="1">
        <v>5.0</v>
      </c>
      <c r="AE52" s="1">
        <v>5.0</v>
      </c>
      <c r="AF52" s="1">
        <v>5.0</v>
      </c>
      <c r="AG52" s="1">
        <v>5.0</v>
      </c>
      <c r="AH52" s="1">
        <v>5.0</v>
      </c>
      <c r="AI52" s="1">
        <v>5.0</v>
      </c>
      <c r="AJ52" s="1">
        <v>5.0</v>
      </c>
      <c r="AK52" s="1">
        <v>5.0</v>
      </c>
      <c r="AL52" s="1">
        <v>1.0</v>
      </c>
      <c r="AM52" s="1">
        <v>5.0</v>
      </c>
      <c r="AN52" s="1">
        <v>5.0</v>
      </c>
      <c r="AO52" s="1">
        <v>5.0</v>
      </c>
      <c r="AP52" s="1">
        <v>5.0</v>
      </c>
      <c r="AQ52" s="1">
        <v>5.0</v>
      </c>
      <c r="AR52" s="1">
        <v>1.0</v>
      </c>
      <c r="AS52" s="1">
        <v>5.0</v>
      </c>
      <c r="AT52" s="1">
        <v>1.0</v>
      </c>
      <c r="AU52" s="1">
        <v>1.0</v>
      </c>
      <c r="AV52" s="1">
        <v>1.0</v>
      </c>
      <c r="AW52" s="1">
        <v>1.0</v>
      </c>
      <c r="AX52" s="1">
        <v>1.0</v>
      </c>
      <c r="AY52" s="1">
        <v>1.0</v>
      </c>
      <c r="AZ52" s="1">
        <v>1.0</v>
      </c>
      <c r="BA52" s="1">
        <v>1.0</v>
      </c>
      <c r="BB52" s="1">
        <v>4.0</v>
      </c>
      <c r="BC52" s="1">
        <v>5.0</v>
      </c>
      <c r="BD52" s="1">
        <v>5.0</v>
      </c>
      <c r="BE52" s="1">
        <v>5.0</v>
      </c>
      <c r="BF52" s="1">
        <v>5.0</v>
      </c>
      <c r="BG52" s="1">
        <v>5.0</v>
      </c>
      <c r="BH52" s="1">
        <v>5.0</v>
      </c>
      <c r="BI52" s="1">
        <v>5.0</v>
      </c>
      <c r="BJ52" s="1">
        <v>7.0</v>
      </c>
      <c r="BK52" s="1">
        <v>1.0</v>
      </c>
      <c r="BL52" s="1">
        <v>1.0</v>
      </c>
      <c r="BM52" s="1">
        <v>1.0</v>
      </c>
      <c r="BN52" s="1">
        <v>1.0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1.0</v>
      </c>
      <c r="BV52" s="1">
        <v>1.0</v>
      </c>
      <c r="BW52" s="1">
        <v>1.0</v>
      </c>
      <c r="BX52" s="1">
        <v>1.0</v>
      </c>
      <c r="BY52" s="1">
        <v>1.0</v>
      </c>
      <c r="BZ52" s="21"/>
      <c r="CA52" s="1">
        <f t="shared" si="1"/>
        <v>202</v>
      </c>
      <c r="CB52">
        <f t="shared" si="2"/>
        <v>10</v>
      </c>
      <c r="CC52">
        <f t="shared" si="3"/>
        <v>32</v>
      </c>
      <c r="CD52">
        <f t="shared" si="4"/>
        <v>19</v>
      </c>
      <c r="CE52">
        <f t="shared" si="5"/>
        <v>40</v>
      </c>
      <c r="CF52">
        <f t="shared" si="6"/>
        <v>32</v>
      </c>
      <c r="CG52">
        <f t="shared" si="7"/>
        <v>8</v>
      </c>
      <c r="CH52">
        <f t="shared" si="8"/>
        <v>39</v>
      </c>
      <c r="CI52">
        <f t="shared" si="9"/>
        <v>0.7</v>
      </c>
      <c r="CJ52">
        <f t="shared" si="10"/>
        <v>8</v>
      </c>
      <c r="CK52">
        <f t="shared" si="11"/>
        <v>7</v>
      </c>
      <c r="CL52" s="22"/>
    </row>
    <row r="53">
      <c r="A53" s="1" t="b">
        <v>0</v>
      </c>
      <c r="B53" s="20"/>
      <c r="C53" s="20">
        <v>43600.590785057866</v>
      </c>
      <c r="D53" s="1" t="s">
        <v>145</v>
      </c>
      <c r="E53" s="1">
        <v>1894.0</v>
      </c>
      <c r="F53" s="1">
        <v>4.0</v>
      </c>
      <c r="G53" s="1">
        <v>5.0</v>
      </c>
      <c r="H53" s="1">
        <v>5.0</v>
      </c>
      <c r="I53" s="1">
        <v>4.0</v>
      </c>
      <c r="J53" s="1">
        <v>4.0</v>
      </c>
      <c r="K53" s="1">
        <v>5.0</v>
      </c>
      <c r="L53" s="1">
        <v>5.0</v>
      </c>
      <c r="M53" s="1">
        <v>4.0</v>
      </c>
      <c r="N53" s="1">
        <v>1.0</v>
      </c>
      <c r="O53" s="1">
        <v>1.0</v>
      </c>
      <c r="P53" s="1">
        <v>1.0</v>
      </c>
      <c r="Q53" s="1">
        <v>1.0</v>
      </c>
      <c r="R53" s="1">
        <v>1.0</v>
      </c>
      <c r="S53" s="1">
        <v>1.0</v>
      </c>
      <c r="T53" s="1">
        <v>1.0</v>
      </c>
      <c r="U53" s="1">
        <v>2.0</v>
      </c>
      <c r="V53" s="1">
        <v>2.0</v>
      </c>
      <c r="W53" s="1">
        <v>2.0</v>
      </c>
      <c r="X53" s="1">
        <v>2.0</v>
      </c>
      <c r="Y53" s="1">
        <v>2.0</v>
      </c>
      <c r="Z53" s="1">
        <v>2.0</v>
      </c>
      <c r="AA53" s="1">
        <v>2.0</v>
      </c>
      <c r="AB53" s="1">
        <v>1.0</v>
      </c>
      <c r="AC53" s="1">
        <v>1.0</v>
      </c>
      <c r="AD53" s="1">
        <v>3.0</v>
      </c>
      <c r="AE53" s="1">
        <v>4.0</v>
      </c>
      <c r="AF53" s="1">
        <v>2.0</v>
      </c>
      <c r="AG53" s="1">
        <v>3.0</v>
      </c>
      <c r="AH53" s="1">
        <v>4.0</v>
      </c>
      <c r="AI53" s="1">
        <v>4.0</v>
      </c>
      <c r="AJ53" s="1">
        <v>3.0</v>
      </c>
      <c r="AK53" s="1">
        <v>4.0</v>
      </c>
      <c r="AL53" s="1">
        <v>4.0</v>
      </c>
      <c r="AM53" s="1">
        <v>2.0</v>
      </c>
      <c r="AN53" s="1">
        <v>2.0</v>
      </c>
      <c r="AO53" s="1">
        <v>2.0</v>
      </c>
      <c r="AP53" s="1">
        <v>1.0</v>
      </c>
      <c r="AQ53" s="1">
        <v>1.0</v>
      </c>
      <c r="AR53" s="1">
        <v>1.0</v>
      </c>
      <c r="AS53" s="1">
        <v>2.0</v>
      </c>
      <c r="AT53" s="1">
        <v>2.0</v>
      </c>
      <c r="AU53" s="1">
        <v>2.0</v>
      </c>
      <c r="AV53" s="1">
        <v>2.0</v>
      </c>
      <c r="AW53" s="1">
        <v>2.0</v>
      </c>
      <c r="AX53" s="1">
        <v>1.0</v>
      </c>
      <c r="AY53" s="1">
        <v>1.0</v>
      </c>
      <c r="AZ53" s="1">
        <v>1.0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G53" s="1">
        <v>1.0</v>
      </c>
      <c r="BH53" s="1">
        <v>1.0</v>
      </c>
      <c r="BI53" s="1">
        <v>1.0</v>
      </c>
      <c r="BJ53" s="1">
        <v>0.0</v>
      </c>
      <c r="BK53" s="1">
        <v>1.0</v>
      </c>
      <c r="BL53" s="1">
        <v>2.0</v>
      </c>
      <c r="BM53" s="1">
        <v>2.0</v>
      </c>
      <c r="BN53" s="1">
        <v>3.0</v>
      </c>
      <c r="BO53" s="1">
        <v>3.0</v>
      </c>
      <c r="BP53" s="1">
        <v>3.0</v>
      </c>
      <c r="BQ53" s="1">
        <v>3.0</v>
      </c>
      <c r="BR53" s="1">
        <v>1.0</v>
      </c>
      <c r="BS53" s="1">
        <v>5.0</v>
      </c>
      <c r="BT53" s="1">
        <v>5.0</v>
      </c>
      <c r="BU53" s="1">
        <v>4.0</v>
      </c>
      <c r="BV53" s="1">
        <v>3.0</v>
      </c>
      <c r="BW53" s="1">
        <v>3.0</v>
      </c>
      <c r="BX53" s="1">
        <v>3.0</v>
      </c>
      <c r="BY53" s="1">
        <v>4.0</v>
      </c>
      <c r="BZ53" s="21"/>
      <c r="CA53" s="1">
        <f t="shared" si="1"/>
        <v>166</v>
      </c>
      <c r="CB53">
        <f t="shared" si="2"/>
        <v>36</v>
      </c>
      <c r="CC53">
        <f t="shared" si="3"/>
        <v>9</v>
      </c>
      <c r="CD53">
        <f t="shared" si="4"/>
        <v>14</v>
      </c>
      <c r="CE53">
        <f t="shared" si="5"/>
        <v>27</v>
      </c>
      <c r="CF53">
        <f t="shared" si="6"/>
        <v>15</v>
      </c>
      <c r="CG53">
        <f t="shared" si="7"/>
        <v>12</v>
      </c>
      <c r="CH53">
        <f t="shared" si="8"/>
        <v>8</v>
      </c>
      <c r="CI53">
        <f t="shared" si="9"/>
        <v>0</v>
      </c>
      <c r="CJ53">
        <f t="shared" si="10"/>
        <v>18</v>
      </c>
      <c r="CK53">
        <f t="shared" si="11"/>
        <v>27</v>
      </c>
      <c r="CL53" s="22"/>
    </row>
    <row r="54">
      <c r="A54" s="1" t="b">
        <v>0</v>
      </c>
      <c r="B54" s="20"/>
      <c r="C54" s="20">
        <v>43601.38151850694</v>
      </c>
      <c r="D54" s="1" t="s">
        <v>146</v>
      </c>
      <c r="E54" s="1">
        <v>1710.0</v>
      </c>
      <c r="F54" s="1">
        <v>5.0</v>
      </c>
      <c r="G54" s="1">
        <v>5.0</v>
      </c>
      <c r="H54" s="1">
        <v>5.0</v>
      </c>
      <c r="I54" s="1">
        <v>5.0</v>
      </c>
      <c r="J54" s="1">
        <v>5.0</v>
      </c>
      <c r="K54" s="1">
        <v>5.0</v>
      </c>
      <c r="L54" s="1">
        <v>5.0</v>
      </c>
      <c r="M54" s="1">
        <v>5.0</v>
      </c>
      <c r="N54" s="1">
        <v>1.0</v>
      </c>
      <c r="O54" s="1">
        <v>1.0</v>
      </c>
      <c r="P54" s="1">
        <v>1.0</v>
      </c>
      <c r="Q54" s="1">
        <v>1.0</v>
      </c>
      <c r="R54" s="1">
        <v>1.0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1.0</v>
      </c>
      <c r="Z54" s="1">
        <v>1.0</v>
      </c>
      <c r="AA54" s="1">
        <v>1.0</v>
      </c>
      <c r="AB54" s="1">
        <v>1.0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I54" s="1">
        <v>1.0</v>
      </c>
      <c r="AJ54" s="1">
        <v>1.0</v>
      </c>
      <c r="AK54" s="1">
        <v>1.0</v>
      </c>
      <c r="AL54" s="1">
        <v>5.0</v>
      </c>
      <c r="AM54" s="1">
        <v>2.0</v>
      </c>
      <c r="AN54" s="1">
        <v>2.0</v>
      </c>
      <c r="AO54" s="1">
        <v>1.0</v>
      </c>
      <c r="AP54" s="1">
        <v>1.0</v>
      </c>
      <c r="AQ54" s="1">
        <v>1.0</v>
      </c>
      <c r="AR54" s="1">
        <v>1.0</v>
      </c>
      <c r="AS54" s="1">
        <v>1.0</v>
      </c>
      <c r="AT54" s="1">
        <v>5.0</v>
      </c>
      <c r="AU54" s="1">
        <v>5.0</v>
      </c>
      <c r="AV54" s="1">
        <v>4.0</v>
      </c>
      <c r="AW54" s="1">
        <v>4.0</v>
      </c>
      <c r="AX54" s="1">
        <v>4.0</v>
      </c>
      <c r="AY54" s="1">
        <v>4.0</v>
      </c>
      <c r="AZ54" s="1">
        <v>5.0</v>
      </c>
      <c r="BA54" s="1">
        <v>4.0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G54" s="1">
        <v>1.0</v>
      </c>
      <c r="BH54" s="1">
        <v>1.0</v>
      </c>
      <c r="BI54" s="1">
        <v>1.0</v>
      </c>
      <c r="BJ54" s="1">
        <v>0.0</v>
      </c>
      <c r="BK54" s="1">
        <v>4.0</v>
      </c>
      <c r="BL54" s="1">
        <v>4.0</v>
      </c>
      <c r="BM54" s="1">
        <v>4.0</v>
      </c>
      <c r="BN54" s="1">
        <v>5.0</v>
      </c>
      <c r="BO54" s="1">
        <v>4.0</v>
      </c>
      <c r="BP54" s="1">
        <v>4.0</v>
      </c>
      <c r="BQ54" s="1">
        <v>4.0</v>
      </c>
      <c r="BR54" s="1">
        <v>5.0</v>
      </c>
      <c r="BS54" s="1">
        <v>2.0</v>
      </c>
      <c r="BT54" s="1">
        <v>2.0</v>
      </c>
      <c r="BU54" s="1">
        <v>2.0</v>
      </c>
      <c r="BV54" s="1">
        <v>1.0</v>
      </c>
      <c r="BW54" s="1">
        <v>2.0</v>
      </c>
      <c r="BX54" s="1">
        <v>2.0</v>
      </c>
      <c r="BY54" s="1">
        <v>1.0</v>
      </c>
      <c r="BZ54" s="21"/>
      <c r="CA54" s="1">
        <f t="shared" si="1"/>
        <v>167</v>
      </c>
      <c r="CB54">
        <f t="shared" si="2"/>
        <v>40</v>
      </c>
      <c r="CC54">
        <f t="shared" si="3"/>
        <v>8</v>
      </c>
      <c r="CD54">
        <f t="shared" si="4"/>
        <v>8</v>
      </c>
      <c r="CE54">
        <f t="shared" si="5"/>
        <v>8</v>
      </c>
      <c r="CF54">
        <f t="shared" si="6"/>
        <v>14</v>
      </c>
      <c r="CG54">
        <f t="shared" si="7"/>
        <v>35</v>
      </c>
      <c r="CH54">
        <f t="shared" si="8"/>
        <v>8</v>
      </c>
      <c r="CI54">
        <f t="shared" si="9"/>
        <v>0</v>
      </c>
      <c r="CJ54">
        <f t="shared" si="10"/>
        <v>34</v>
      </c>
      <c r="CK54">
        <f t="shared" si="11"/>
        <v>12</v>
      </c>
      <c r="CL54" s="22"/>
    </row>
    <row r="55">
      <c r="A55" s="1" t="b">
        <v>0</v>
      </c>
      <c r="B55" s="20"/>
      <c r="C55" s="20">
        <v>43601.383595949075</v>
      </c>
      <c r="D55" s="1" t="s">
        <v>147</v>
      </c>
      <c r="E55" s="1">
        <v>1918.0</v>
      </c>
      <c r="F55" s="1">
        <v>5.0</v>
      </c>
      <c r="G55" s="1">
        <v>5.0</v>
      </c>
      <c r="H55" s="1">
        <v>5.0</v>
      </c>
      <c r="I55" s="1">
        <v>5.0</v>
      </c>
      <c r="J55" s="1">
        <v>2.0</v>
      </c>
      <c r="K55" s="1">
        <v>5.0</v>
      </c>
      <c r="L55" s="1">
        <v>5.0</v>
      </c>
      <c r="M55" s="1">
        <v>3.0</v>
      </c>
      <c r="N55" s="1">
        <v>4.0</v>
      </c>
      <c r="O55" s="1">
        <v>4.0</v>
      </c>
      <c r="P55" s="1">
        <v>4.0</v>
      </c>
      <c r="Q55" s="1">
        <v>4.0</v>
      </c>
      <c r="R55" s="1">
        <v>4.0</v>
      </c>
      <c r="S55" s="1">
        <v>4.0</v>
      </c>
      <c r="T55" s="1">
        <v>4.0</v>
      </c>
      <c r="U55" s="1">
        <v>4.0</v>
      </c>
      <c r="V55" s="1">
        <v>3.0</v>
      </c>
      <c r="W55" s="1">
        <v>3.0</v>
      </c>
      <c r="X55" s="1">
        <v>3.0</v>
      </c>
      <c r="Y55" s="1">
        <v>2.0</v>
      </c>
      <c r="Z55" s="1">
        <v>3.0</v>
      </c>
      <c r="AA55" s="1">
        <v>4.0</v>
      </c>
      <c r="AB55" s="1">
        <v>4.0</v>
      </c>
      <c r="AC55" s="1">
        <v>3.0</v>
      </c>
      <c r="AD55" s="1">
        <v>3.0</v>
      </c>
      <c r="AE55" s="1">
        <v>5.0</v>
      </c>
      <c r="AF55" s="1">
        <v>3.0</v>
      </c>
      <c r="AG55" s="1">
        <v>3.0</v>
      </c>
      <c r="AH55" s="1">
        <v>5.0</v>
      </c>
      <c r="AI55" s="1">
        <v>4.0</v>
      </c>
      <c r="AJ55" s="1">
        <v>5.0</v>
      </c>
      <c r="AK55" s="1">
        <v>5.0</v>
      </c>
      <c r="AL55" s="1">
        <v>2.0</v>
      </c>
      <c r="AM55" s="1">
        <v>2.0</v>
      </c>
      <c r="AN55" s="1">
        <v>3.0</v>
      </c>
      <c r="AO55" s="1">
        <v>3.0</v>
      </c>
      <c r="AP55" s="1">
        <v>4.0</v>
      </c>
      <c r="AQ55" s="1">
        <v>3.0</v>
      </c>
      <c r="AR55" s="1">
        <v>2.0</v>
      </c>
      <c r="AS55" s="1">
        <v>4.0</v>
      </c>
      <c r="AT55" s="1">
        <v>2.0</v>
      </c>
      <c r="AU55" s="1">
        <v>3.0</v>
      </c>
      <c r="AV55" s="1">
        <v>2.0</v>
      </c>
      <c r="AW55" s="1">
        <v>2.0</v>
      </c>
      <c r="AX55" s="1">
        <v>2.0</v>
      </c>
      <c r="AY55" s="1">
        <v>2.0</v>
      </c>
      <c r="AZ55" s="1">
        <v>3.0</v>
      </c>
      <c r="BA55" s="1">
        <v>2.0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G55" s="1">
        <v>1.0</v>
      </c>
      <c r="BH55" s="1">
        <v>1.0</v>
      </c>
      <c r="BI55" s="1">
        <v>1.0</v>
      </c>
      <c r="BJ55" s="1">
        <v>1.0</v>
      </c>
      <c r="BK55" s="1">
        <v>2.0</v>
      </c>
      <c r="BL55" s="1">
        <v>1.0</v>
      </c>
      <c r="BM55" s="1">
        <v>2.0</v>
      </c>
      <c r="BN55" s="1">
        <v>1.0</v>
      </c>
      <c r="BO55" s="1">
        <v>2.0</v>
      </c>
      <c r="BP55" s="1">
        <v>1.0</v>
      </c>
      <c r="BQ55" s="1">
        <v>2.0</v>
      </c>
      <c r="BR55" s="1">
        <v>1.0</v>
      </c>
      <c r="BS55" s="1">
        <v>5.0</v>
      </c>
      <c r="BT55" s="1">
        <v>5.0</v>
      </c>
      <c r="BU55" s="1">
        <v>5.0</v>
      </c>
      <c r="BV55" s="1">
        <v>5.0</v>
      </c>
      <c r="BW55" s="1">
        <v>5.0</v>
      </c>
      <c r="BX55" s="1">
        <v>5.0</v>
      </c>
      <c r="BY55" s="1">
        <v>5.0</v>
      </c>
      <c r="BZ55" s="21"/>
      <c r="CA55" s="1">
        <f t="shared" si="1"/>
        <v>222</v>
      </c>
      <c r="CB55">
        <f t="shared" si="2"/>
        <v>35</v>
      </c>
      <c r="CC55">
        <f t="shared" si="3"/>
        <v>32</v>
      </c>
      <c r="CD55">
        <f t="shared" si="4"/>
        <v>25</v>
      </c>
      <c r="CE55">
        <f t="shared" si="5"/>
        <v>33</v>
      </c>
      <c r="CF55">
        <f t="shared" si="6"/>
        <v>23</v>
      </c>
      <c r="CG55">
        <f t="shared" si="7"/>
        <v>18</v>
      </c>
      <c r="CH55">
        <f t="shared" si="8"/>
        <v>8</v>
      </c>
      <c r="CI55">
        <f t="shared" si="9"/>
        <v>0.1</v>
      </c>
      <c r="CJ55">
        <f t="shared" si="10"/>
        <v>12</v>
      </c>
      <c r="CK55">
        <f t="shared" si="11"/>
        <v>35</v>
      </c>
      <c r="CL55" s="22"/>
    </row>
    <row r="56">
      <c r="A56" s="1" t="b">
        <v>0</v>
      </c>
      <c r="B56" s="20"/>
      <c r="C56" s="20">
        <v>43601.59174498843</v>
      </c>
      <c r="D56" s="1" t="s">
        <v>148</v>
      </c>
      <c r="E56" s="1">
        <v>1921.0</v>
      </c>
      <c r="F56" s="1">
        <v>3.0</v>
      </c>
      <c r="G56" s="1">
        <v>2.0</v>
      </c>
      <c r="H56" s="1">
        <v>3.0</v>
      </c>
      <c r="I56" s="1">
        <v>3.0</v>
      </c>
      <c r="J56" s="1">
        <v>2.0</v>
      </c>
      <c r="K56" s="1">
        <v>2.0</v>
      </c>
      <c r="L56" s="1">
        <v>2.0</v>
      </c>
      <c r="M56" s="1">
        <v>2.0</v>
      </c>
      <c r="N56" s="1">
        <v>4.0</v>
      </c>
      <c r="O56" s="1">
        <v>4.0</v>
      </c>
      <c r="P56" s="1">
        <v>4.0</v>
      </c>
      <c r="Q56" s="1">
        <v>4.0</v>
      </c>
      <c r="R56" s="1">
        <v>4.0</v>
      </c>
      <c r="S56" s="1">
        <v>4.0</v>
      </c>
      <c r="T56" s="1">
        <v>4.0</v>
      </c>
      <c r="U56" s="1">
        <v>4.0</v>
      </c>
      <c r="V56" s="1">
        <v>3.0</v>
      </c>
      <c r="W56" s="1">
        <v>3.0</v>
      </c>
      <c r="X56" s="1">
        <v>4.0</v>
      </c>
      <c r="Y56" s="1">
        <v>4.0</v>
      </c>
      <c r="Z56" s="1">
        <v>3.0</v>
      </c>
      <c r="AA56" s="1">
        <v>4.0</v>
      </c>
      <c r="AB56" s="1">
        <v>3.0</v>
      </c>
      <c r="AC56" s="1">
        <v>3.0</v>
      </c>
      <c r="AD56" s="1">
        <v>4.0</v>
      </c>
      <c r="AE56" s="1">
        <v>4.0</v>
      </c>
      <c r="AF56" s="1">
        <v>4.0</v>
      </c>
      <c r="AG56" s="1">
        <v>4.0</v>
      </c>
      <c r="AH56" s="1">
        <v>4.0</v>
      </c>
      <c r="AI56" s="1">
        <v>4.0</v>
      </c>
      <c r="AJ56" s="1">
        <v>5.0</v>
      </c>
      <c r="AK56" s="1">
        <v>4.0</v>
      </c>
      <c r="AL56" s="1">
        <v>3.0</v>
      </c>
      <c r="AM56" s="1">
        <v>3.0</v>
      </c>
      <c r="AN56" s="1">
        <v>3.0</v>
      </c>
      <c r="AO56" s="1">
        <v>2.0</v>
      </c>
      <c r="AP56" s="1">
        <v>3.0</v>
      </c>
      <c r="AQ56" s="1">
        <v>2.0</v>
      </c>
      <c r="AR56" s="1">
        <v>2.0</v>
      </c>
      <c r="AS56" s="1">
        <v>3.0</v>
      </c>
      <c r="AT56" s="1">
        <v>3.0</v>
      </c>
      <c r="AU56" s="1">
        <v>2.0</v>
      </c>
      <c r="AV56" s="1">
        <v>2.0</v>
      </c>
      <c r="AW56" s="1">
        <v>3.0</v>
      </c>
      <c r="AX56" s="1">
        <v>2.0</v>
      </c>
      <c r="AY56" s="1">
        <v>2.0</v>
      </c>
      <c r="AZ56" s="1">
        <v>3.0</v>
      </c>
      <c r="BA56" s="1">
        <v>2.0</v>
      </c>
      <c r="BB56" s="1">
        <v>3.0</v>
      </c>
      <c r="BC56" s="1">
        <v>3.0</v>
      </c>
      <c r="BD56" s="1">
        <v>2.0</v>
      </c>
      <c r="BE56" s="1">
        <v>2.0</v>
      </c>
      <c r="BF56" s="1">
        <v>3.0</v>
      </c>
      <c r="BG56" s="1">
        <v>3.0</v>
      </c>
      <c r="BH56" s="1">
        <v>3.0</v>
      </c>
      <c r="BI56" s="1">
        <v>3.0</v>
      </c>
      <c r="BJ56" s="1">
        <v>4.0</v>
      </c>
      <c r="BK56" s="1">
        <v>2.0</v>
      </c>
      <c r="BL56" s="1">
        <v>2.0</v>
      </c>
      <c r="BM56" s="1">
        <v>2.0</v>
      </c>
      <c r="BN56" s="1">
        <v>2.0</v>
      </c>
      <c r="BO56" s="1">
        <v>2.0</v>
      </c>
      <c r="BP56" s="1">
        <v>2.0</v>
      </c>
      <c r="BQ56" s="1">
        <v>2.0</v>
      </c>
      <c r="BR56" s="1">
        <v>2.0</v>
      </c>
      <c r="BS56" s="1">
        <v>4.0</v>
      </c>
      <c r="BT56" s="1">
        <v>5.0</v>
      </c>
      <c r="BU56" s="1">
        <v>4.0</v>
      </c>
      <c r="BV56" s="1">
        <v>5.0</v>
      </c>
      <c r="BW56" s="1">
        <v>4.0</v>
      </c>
      <c r="BX56" s="1">
        <v>5.0</v>
      </c>
      <c r="BY56" s="1">
        <v>5.0</v>
      </c>
      <c r="BZ56" s="21"/>
      <c r="CA56" s="1">
        <f t="shared" si="1"/>
        <v>225</v>
      </c>
      <c r="CB56">
        <f t="shared" si="2"/>
        <v>19</v>
      </c>
      <c r="CC56">
        <f t="shared" si="3"/>
        <v>32</v>
      </c>
      <c r="CD56">
        <f t="shared" si="4"/>
        <v>27</v>
      </c>
      <c r="CE56">
        <f t="shared" si="5"/>
        <v>33</v>
      </c>
      <c r="CF56">
        <f t="shared" si="6"/>
        <v>21</v>
      </c>
      <c r="CG56">
        <f t="shared" si="7"/>
        <v>19</v>
      </c>
      <c r="CH56">
        <f t="shared" si="8"/>
        <v>22</v>
      </c>
      <c r="CI56">
        <f t="shared" si="9"/>
        <v>0.4</v>
      </c>
      <c r="CJ56">
        <f t="shared" si="10"/>
        <v>16</v>
      </c>
      <c r="CK56">
        <f t="shared" si="11"/>
        <v>32</v>
      </c>
      <c r="CL56" s="22"/>
    </row>
    <row r="57">
      <c r="A57" s="1" t="b">
        <v>0</v>
      </c>
      <c r="B57" s="20"/>
      <c r="C57" s="20">
        <v>43602.37858777778</v>
      </c>
      <c r="D57" s="1" t="s">
        <v>149</v>
      </c>
      <c r="E57" s="1">
        <v>1923.0</v>
      </c>
      <c r="F57" s="1">
        <v>5.0</v>
      </c>
      <c r="G57" s="1">
        <v>5.0</v>
      </c>
      <c r="H57" s="1">
        <v>5.0</v>
      </c>
      <c r="I57" s="1">
        <v>4.0</v>
      </c>
      <c r="J57" s="1">
        <v>5.0</v>
      </c>
      <c r="K57" s="1">
        <v>4.0</v>
      </c>
      <c r="L57" s="1">
        <v>5.0</v>
      </c>
      <c r="M57" s="1">
        <v>4.0</v>
      </c>
      <c r="N57" s="1">
        <v>1.0</v>
      </c>
      <c r="O57" s="1">
        <v>1.0</v>
      </c>
      <c r="P57" s="1">
        <v>1.0</v>
      </c>
      <c r="Q57" s="1">
        <v>1.0</v>
      </c>
      <c r="R57" s="1">
        <v>2.0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1.0</v>
      </c>
      <c r="Z57" s="1">
        <v>1.0</v>
      </c>
      <c r="AA57" s="1">
        <v>2.0</v>
      </c>
      <c r="AB57" s="1">
        <v>1.0</v>
      </c>
      <c r="AC57" s="1">
        <v>1.0</v>
      </c>
      <c r="AD57" s="1">
        <v>3.0</v>
      </c>
      <c r="AE57" s="1">
        <v>1.0</v>
      </c>
      <c r="AF57" s="1">
        <v>2.0</v>
      </c>
      <c r="AG57" s="1">
        <v>3.0</v>
      </c>
      <c r="AH57" s="1">
        <v>2.0</v>
      </c>
      <c r="AI57" s="1">
        <v>2.0</v>
      </c>
      <c r="AJ57" s="1">
        <v>2.0</v>
      </c>
      <c r="AK57" s="1">
        <v>1.0</v>
      </c>
      <c r="AL57" s="1">
        <v>3.0</v>
      </c>
      <c r="AM57" s="1">
        <v>4.0</v>
      </c>
      <c r="AN57" s="1">
        <v>3.0</v>
      </c>
      <c r="AO57" s="1">
        <v>2.0</v>
      </c>
      <c r="AP57" s="1">
        <v>1.0</v>
      </c>
      <c r="AQ57" s="1">
        <v>2.0</v>
      </c>
      <c r="AR57" s="1">
        <v>1.0</v>
      </c>
      <c r="AS57" s="1">
        <v>4.0</v>
      </c>
      <c r="AT57" s="1">
        <v>5.0</v>
      </c>
      <c r="AU57" s="1">
        <v>5.0</v>
      </c>
      <c r="AV57" s="1">
        <v>4.0</v>
      </c>
      <c r="AW57" s="1">
        <v>5.0</v>
      </c>
      <c r="AX57" s="1">
        <v>5.0</v>
      </c>
      <c r="AY57" s="1">
        <v>5.0</v>
      </c>
      <c r="AZ57" s="1">
        <v>5.0</v>
      </c>
      <c r="BA57" s="1">
        <v>5.0</v>
      </c>
      <c r="BB57" s="1">
        <v>2.0</v>
      </c>
      <c r="BC57" s="1">
        <v>2.0</v>
      </c>
      <c r="BD57" s="1">
        <v>1.0</v>
      </c>
      <c r="BE57" s="1">
        <v>1.0</v>
      </c>
      <c r="BF57" s="1">
        <v>1.0</v>
      </c>
      <c r="BG57" s="1">
        <v>2.0</v>
      </c>
      <c r="BH57" s="1">
        <v>1.0</v>
      </c>
      <c r="BI57" s="1">
        <v>1.0</v>
      </c>
      <c r="BJ57" s="1">
        <v>3.0</v>
      </c>
      <c r="BK57" s="1">
        <v>4.0</v>
      </c>
      <c r="BL57" s="1">
        <v>3.0</v>
      </c>
      <c r="BM57" s="1">
        <v>4.0</v>
      </c>
      <c r="BN57" s="1">
        <v>4.0</v>
      </c>
      <c r="BO57" s="1">
        <v>3.0</v>
      </c>
      <c r="BP57" s="1">
        <v>5.0</v>
      </c>
      <c r="BQ57" s="1">
        <v>5.0</v>
      </c>
      <c r="BR57" s="1">
        <v>4.0</v>
      </c>
      <c r="BS57" s="1">
        <v>2.0</v>
      </c>
      <c r="BT57" s="1">
        <v>1.0</v>
      </c>
      <c r="BU57" s="1">
        <v>1.0</v>
      </c>
      <c r="BV57" s="1">
        <v>3.0</v>
      </c>
      <c r="BW57" s="1">
        <v>3.0</v>
      </c>
      <c r="BX57" s="1">
        <v>1.0</v>
      </c>
      <c r="BY57" s="1">
        <v>1.0</v>
      </c>
      <c r="BZ57" s="21"/>
      <c r="CA57" s="1">
        <f t="shared" si="1"/>
        <v>188</v>
      </c>
      <c r="CB57">
        <f t="shared" si="2"/>
        <v>37</v>
      </c>
      <c r="CC57">
        <f t="shared" si="3"/>
        <v>9</v>
      </c>
      <c r="CD57">
        <f t="shared" si="4"/>
        <v>9</v>
      </c>
      <c r="CE57">
        <f t="shared" si="5"/>
        <v>16</v>
      </c>
      <c r="CF57">
        <f t="shared" si="6"/>
        <v>20</v>
      </c>
      <c r="CG57">
        <f t="shared" si="7"/>
        <v>39</v>
      </c>
      <c r="CH57">
        <f t="shared" si="8"/>
        <v>11</v>
      </c>
      <c r="CI57">
        <f t="shared" si="9"/>
        <v>0.3</v>
      </c>
      <c r="CJ57">
        <f t="shared" si="10"/>
        <v>32</v>
      </c>
      <c r="CK57">
        <f t="shared" si="11"/>
        <v>12</v>
      </c>
      <c r="CL57" s="22"/>
    </row>
    <row r="58">
      <c r="A58" s="1" t="b">
        <v>0</v>
      </c>
      <c r="B58" s="20"/>
      <c r="C58" s="20">
        <v>43602.42594877315</v>
      </c>
      <c r="D58" s="1" t="s">
        <v>150</v>
      </c>
      <c r="E58" s="1">
        <v>1925.0</v>
      </c>
      <c r="F58" s="1">
        <v>3.0</v>
      </c>
      <c r="G58" s="1">
        <v>3.0</v>
      </c>
      <c r="H58" s="1">
        <v>4.0</v>
      </c>
      <c r="I58" s="1">
        <v>2.0</v>
      </c>
      <c r="J58" s="1">
        <v>3.0</v>
      </c>
      <c r="K58" s="1">
        <v>3.0</v>
      </c>
      <c r="L58" s="1">
        <v>3.0</v>
      </c>
      <c r="M58" s="1">
        <v>2.0</v>
      </c>
      <c r="N58" s="1">
        <v>1.0</v>
      </c>
      <c r="O58" s="1">
        <v>5.0</v>
      </c>
      <c r="P58" s="1">
        <v>5.0</v>
      </c>
      <c r="Q58" s="1">
        <v>5.0</v>
      </c>
      <c r="R58" s="1">
        <v>5.0</v>
      </c>
      <c r="S58" s="1">
        <v>5.0</v>
      </c>
      <c r="T58" s="1">
        <v>5.0</v>
      </c>
      <c r="U58" s="1">
        <v>5.0</v>
      </c>
      <c r="V58" s="1">
        <v>5.0</v>
      </c>
      <c r="W58" s="1">
        <v>5.0</v>
      </c>
      <c r="X58" s="1">
        <v>5.0</v>
      </c>
      <c r="Y58" s="1">
        <v>4.0</v>
      </c>
      <c r="Z58" s="1">
        <v>5.0</v>
      </c>
      <c r="AA58" s="1">
        <v>5.0</v>
      </c>
      <c r="AB58" s="1">
        <v>4.0</v>
      </c>
      <c r="AC58" s="1">
        <v>5.0</v>
      </c>
      <c r="AD58" s="1">
        <v>4.0</v>
      </c>
      <c r="AE58" s="1">
        <v>3.0</v>
      </c>
      <c r="AF58" s="1">
        <v>4.0</v>
      </c>
      <c r="AG58" s="1">
        <v>3.0</v>
      </c>
      <c r="AH58" s="1">
        <v>5.0</v>
      </c>
      <c r="AI58" s="1">
        <v>4.0</v>
      </c>
      <c r="AJ58" s="1">
        <v>4.0</v>
      </c>
      <c r="AK58" s="1">
        <v>3.0</v>
      </c>
      <c r="AL58" s="1">
        <v>2.0</v>
      </c>
      <c r="AM58" s="1">
        <v>4.0</v>
      </c>
      <c r="AN58" s="1">
        <v>2.0</v>
      </c>
      <c r="AO58" s="1">
        <v>2.0</v>
      </c>
      <c r="AP58" s="1">
        <v>4.0</v>
      </c>
      <c r="AQ58" s="1">
        <v>4.0</v>
      </c>
      <c r="AR58" s="1">
        <v>4.0</v>
      </c>
      <c r="AS58" s="1">
        <v>2.0</v>
      </c>
      <c r="AT58" s="1">
        <v>2.0</v>
      </c>
      <c r="AU58" s="1">
        <v>3.0</v>
      </c>
      <c r="AV58" s="1">
        <v>1.0</v>
      </c>
      <c r="AW58" s="1">
        <v>3.0</v>
      </c>
      <c r="AX58" s="1">
        <v>3.0</v>
      </c>
      <c r="AY58" s="1">
        <v>3.0</v>
      </c>
      <c r="AZ58" s="1">
        <v>3.0</v>
      </c>
      <c r="BA58" s="1">
        <v>1.0</v>
      </c>
      <c r="BB58" s="1">
        <v>3.0</v>
      </c>
      <c r="BC58" s="1">
        <v>3.0</v>
      </c>
      <c r="BD58" s="1">
        <v>3.0</v>
      </c>
      <c r="BE58" s="1">
        <v>3.0</v>
      </c>
      <c r="BF58" s="1">
        <v>3.0</v>
      </c>
      <c r="BG58" s="1">
        <v>3.0</v>
      </c>
      <c r="BH58" s="1">
        <v>3.0</v>
      </c>
      <c r="BI58" s="1">
        <v>1.0</v>
      </c>
      <c r="BJ58" s="1">
        <v>6.0</v>
      </c>
      <c r="BK58" s="1">
        <v>1.0</v>
      </c>
      <c r="BL58" s="1">
        <v>2.0</v>
      </c>
      <c r="BM58" s="1">
        <v>1.0</v>
      </c>
      <c r="BN58" s="1">
        <v>3.0</v>
      </c>
      <c r="BO58" s="1">
        <v>1.0</v>
      </c>
      <c r="BP58" s="1">
        <v>2.0</v>
      </c>
      <c r="BQ58" s="1">
        <v>2.0</v>
      </c>
      <c r="BR58" s="1">
        <v>3.0</v>
      </c>
      <c r="BS58" s="1">
        <v>4.0</v>
      </c>
      <c r="BT58" s="1">
        <v>4.0</v>
      </c>
      <c r="BU58" s="1">
        <v>3.0</v>
      </c>
      <c r="BV58" s="1">
        <v>4.0</v>
      </c>
      <c r="BW58" s="1">
        <v>4.0</v>
      </c>
      <c r="BX58" s="1">
        <v>4.0</v>
      </c>
      <c r="BY58" s="1">
        <v>5.0</v>
      </c>
      <c r="BZ58" s="21"/>
      <c r="CA58" s="1">
        <f t="shared" si="1"/>
        <v>241</v>
      </c>
      <c r="CB58">
        <f t="shared" si="2"/>
        <v>23</v>
      </c>
      <c r="CC58">
        <f t="shared" si="3"/>
        <v>36</v>
      </c>
      <c r="CD58">
        <f t="shared" si="4"/>
        <v>38</v>
      </c>
      <c r="CE58">
        <f t="shared" si="5"/>
        <v>30</v>
      </c>
      <c r="CF58">
        <f t="shared" si="6"/>
        <v>24</v>
      </c>
      <c r="CG58">
        <f t="shared" si="7"/>
        <v>19</v>
      </c>
      <c r="CH58">
        <f t="shared" si="8"/>
        <v>22</v>
      </c>
      <c r="CI58">
        <f t="shared" si="9"/>
        <v>0.6</v>
      </c>
      <c r="CJ58">
        <f t="shared" si="10"/>
        <v>15</v>
      </c>
      <c r="CK58">
        <f t="shared" si="11"/>
        <v>28</v>
      </c>
      <c r="CL58" s="22"/>
    </row>
    <row r="59">
      <c r="A59" s="1" t="b">
        <v>0</v>
      </c>
      <c r="B59" s="20"/>
      <c r="C59" s="20">
        <v>43602.600358483796</v>
      </c>
      <c r="D59" s="1" t="s">
        <v>151</v>
      </c>
      <c r="E59" s="1">
        <v>91.0</v>
      </c>
      <c r="F59" s="1">
        <v>4.0</v>
      </c>
      <c r="G59" s="1">
        <v>4.0</v>
      </c>
      <c r="H59" s="1">
        <v>5.0</v>
      </c>
      <c r="I59" s="1">
        <v>5.0</v>
      </c>
      <c r="J59" s="1">
        <v>2.0</v>
      </c>
      <c r="K59" s="1">
        <v>4.0</v>
      </c>
      <c r="L59" s="1">
        <v>5.0</v>
      </c>
      <c r="M59" s="1">
        <v>3.0</v>
      </c>
      <c r="N59" s="1">
        <v>4.0</v>
      </c>
      <c r="O59" s="1">
        <v>1.0</v>
      </c>
      <c r="P59" s="1">
        <v>2.0</v>
      </c>
      <c r="Q59" s="1">
        <v>3.0</v>
      </c>
      <c r="R59" s="1">
        <v>3.0</v>
      </c>
      <c r="S59" s="1">
        <v>4.0</v>
      </c>
      <c r="T59" s="1">
        <v>3.0</v>
      </c>
      <c r="U59" s="1">
        <v>3.0</v>
      </c>
      <c r="V59" s="1">
        <v>1.0</v>
      </c>
      <c r="W59" s="1">
        <v>1.0</v>
      </c>
      <c r="X59" s="1">
        <v>3.0</v>
      </c>
      <c r="Y59" s="1">
        <v>1.0</v>
      </c>
      <c r="Z59" s="1">
        <v>2.0</v>
      </c>
      <c r="AA59" s="1">
        <v>3.0</v>
      </c>
      <c r="AB59" s="1">
        <v>1.0</v>
      </c>
      <c r="AC59" s="1">
        <v>2.0</v>
      </c>
      <c r="AD59" s="1">
        <v>2.0</v>
      </c>
      <c r="AE59" s="1">
        <v>2.0</v>
      </c>
      <c r="AF59" s="1">
        <v>1.0</v>
      </c>
      <c r="AG59" s="1">
        <v>1.0</v>
      </c>
      <c r="AH59" s="1">
        <v>2.0</v>
      </c>
      <c r="AI59" s="1">
        <v>1.0</v>
      </c>
      <c r="AJ59" s="1">
        <v>2.0</v>
      </c>
      <c r="AK59" s="1">
        <v>1.0</v>
      </c>
      <c r="AL59" s="1">
        <v>5.0</v>
      </c>
      <c r="AM59" s="1">
        <v>4.0</v>
      </c>
      <c r="AN59" s="1">
        <v>1.0</v>
      </c>
      <c r="AO59" s="1">
        <v>1.0</v>
      </c>
      <c r="AP59" s="1">
        <v>1.0</v>
      </c>
      <c r="AQ59" s="1">
        <v>1.0</v>
      </c>
      <c r="AR59" s="1">
        <v>1.0</v>
      </c>
      <c r="AS59" s="1">
        <v>1.0</v>
      </c>
      <c r="AT59" s="1">
        <v>4.0</v>
      </c>
      <c r="AU59" s="1">
        <v>5.0</v>
      </c>
      <c r="AV59" s="1">
        <v>3.0</v>
      </c>
      <c r="AW59" s="1">
        <v>2.0</v>
      </c>
      <c r="AX59" s="1">
        <v>2.0</v>
      </c>
      <c r="AY59" s="1">
        <v>4.0</v>
      </c>
      <c r="AZ59" s="1">
        <v>5.0</v>
      </c>
      <c r="BA59" s="1">
        <v>2.0</v>
      </c>
      <c r="BB59" s="1">
        <v>3.0</v>
      </c>
      <c r="BC59" s="1">
        <v>3.0</v>
      </c>
      <c r="BD59" s="1">
        <v>3.0</v>
      </c>
      <c r="BE59" s="1">
        <v>2.0</v>
      </c>
      <c r="BF59" s="1">
        <v>4.0</v>
      </c>
      <c r="BG59" s="1">
        <v>4.0</v>
      </c>
      <c r="BH59" s="1">
        <v>3.0</v>
      </c>
      <c r="BI59" s="1">
        <v>1.0</v>
      </c>
      <c r="BJ59" s="1">
        <v>3.0</v>
      </c>
      <c r="BK59" s="1">
        <v>2.0</v>
      </c>
      <c r="BL59" s="1">
        <v>2.0</v>
      </c>
      <c r="BM59" s="1">
        <v>3.0</v>
      </c>
      <c r="BN59" s="1">
        <v>2.0</v>
      </c>
      <c r="BO59" s="1">
        <v>1.0</v>
      </c>
      <c r="BP59" s="1">
        <v>2.0</v>
      </c>
      <c r="BQ59" s="1">
        <v>3.0</v>
      </c>
      <c r="BR59" s="1">
        <v>3.0</v>
      </c>
      <c r="BS59" s="1">
        <v>4.0</v>
      </c>
      <c r="BT59" s="1">
        <v>3.0</v>
      </c>
      <c r="BU59" s="1">
        <v>3.0</v>
      </c>
      <c r="BV59" s="1">
        <v>5.0</v>
      </c>
      <c r="BW59" s="1">
        <v>5.0</v>
      </c>
      <c r="BX59" s="1">
        <v>4.0</v>
      </c>
      <c r="BY59" s="1">
        <v>4.0</v>
      </c>
      <c r="BZ59" s="21"/>
      <c r="CA59" s="1">
        <f t="shared" si="1"/>
        <v>195</v>
      </c>
      <c r="CB59">
        <f t="shared" si="2"/>
        <v>32</v>
      </c>
      <c r="CC59">
        <f t="shared" si="3"/>
        <v>23</v>
      </c>
      <c r="CD59">
        <f t="shared" si="4"/>
        <v>14</v>
      </c>
      <c r="CE59">
        <f t="shared" si="5"/>
        <v>12</v>
      </c>
      <c r="CF59">
        <f t="shared" si="6"/>
        <v>15</v>
      </c>
      <c r="CG59">
        <f t="shared" si="7"/>
        <v>27</v>
      </c>
      <c r="CH59">
        <f t="shared" si="8"/>
        <v>23</v>
      </c>
      <c r="CI59">
        <f t="shared" si="9"/>
        <v>0.3</v>
      </c>
      <c r="CJ59">
        <f t="shared" si="10"/>
        <v>18</v>
      </c>
      <c r="CK59">
        <f t="shared" si="11"/>
        <v>28</v>
      </c>
      <c r="CL59" s="22"/>
    </row>
    <row r="60">
      <c r="A60" s="1" t="b">
        <v>0</v>
      </c>
      <c r="B60" s="20"/>
      <c r="C60" s="20">
        <v>43606.44277969908</v>
      </c>
      <c r="D60" s="1" t="s">
        <v>152</v>
      </c>
      <c r="E60" s="1">
        <v>1866.0</v>
      </c>
      <c r="F60" s="1">
        <v>3.0</v>
      </c>
      <c r="G60" s="1">
        <v>4.0</v>
      </c>
      <c r="H60" s="1">
        <v>4.0</v>
      </c>
      <c r="I60" s="1">
        <v>4.0</v>
      </c>
      <c r="J60" s="1">
        <v>3.0</v>
      </c>
      <c r="K60" s="1">
        <v>3.0</v>
      </c>
      <c r="L60" s="1">
        <v>3.0</v>
      </c>
      <c r="M60" s="1">
        <v>2.0</v>
      </c>
      <c r="N60" s="1">
        <v>4.0</v>
      </c>
      <c r="O60" s="1">
        <v>5.0</v>
      </c>
      <c r="P60" s="1">
        <v>5.0</v>
      </c>
      <c r="Q60" s="1">
        <v>5.0</v>
      </c>
      <c r="R60" s="1">
        <v>5.0</v>
      </c>
      <c r="S60" s="1">
        <v>5.0</v>
      </c>
      <c r="T60" s="1">
        <v>5.0</v>
      </c>
      <c r="U60" s="1">
        <v>5.0</v>
      </c>
      <c r="V60" s="1">
        <v>4.0</v>
      </c>
      <c r="W60" s="1">
        <v>4.0</v>
      </c>
      <c r="X60" s="1">
        <v>5.0</v>
      </c>
      <c r="Y60" s="1">
        <v>4.0</v>
      </c>
      <c r="Z60" s="1">
        <v>5.0</v>
      </c>
      <c r="AA60" s="1">
        <v>4.0</v>
      </c>
      <c r="AB60" s="1">
        <v>4.0</v>
      </c>
      <c r="AC60" s="1">
        <v>4.0</v>
      </c>
      <c r="AD60" s="1">
        <v>5.0</v>
      </c>
      <c r="AE60" s="1">
        <v>5.0</v>
      </c>
      <c r="AF60" s="1">
        <v>4.0</v>
      </c>
      <c r="AG60" s="1">
        <v>4.0</v>
      </c>
      <c r="AH60" s="1">
        <v>4.0</v>
      </c>
      <c r="AI60" s="1">
        <v>4.0</v>
      </c>
      <c r="AJ60" s="1">
        <v>5.0</v>
      </c>
      <c r="AK60" s="1">
        <v>5.0</v>
      </c>
      <c r="AL60" s="1">
        <v>3.0</v>
      </c>
      <c r="AM60" s="1">
        <v>4.0</v>
      </c>
      <c r="AN60" s="1">
        <v>4.0</v>
      </c>
      <c r="AO60" s="1">
        <v>4.0</v>
      </c>
      <c r="AP60" s="1">
        <v>4.0</v>
      </c>
      <c r="AQ60" s="1">
        <v>4.0</v>
      </c>
      <c r="AR60" s="1">
        <v>5.0</v>
      </c>
      <c r="AS60" s="1">
        <v>3.0</v>
      </c>
      <c r="AT60" s="1">
        <v>3.0</v>
      </c>
      <c r="AU60" s="1">
        <v>3.0</v>
      </c>
      <c r="AV60" s="1">
        <v>1.0</v>
      </c>
      <c r="AW60" s="1">
        <v>2.0</v>
      </c>
      <c r="AX60" s="1">
        <v>2.0</v>
      </c>
      <c r="AY60" s="1">
        <v>2.0</v>
      </c>
      <c r="AZ60" s="1">
        <v>3.0</v>
      </c>
      <c r="BA60" s="1">
        <v>1.0</v>
      </c>
      <c r="BB60" s="1">
        <v>4.0</v>
      </c>
      <c r="BC60" s="1">
        <v>4.0</v>
      </c>
      <c r="BD60" s="1">
        <v>4.0</v>
      </c>
      <c r="BE60" s="1">
        <v>4.0</v>
      </c>
      <c r="BF60" s="1">
        <v>4.0</v>
      </c>
      <c r="BG60" s="1">
        <v>4.0</v>
      </c>
      <c r="BH60" s="1">
        <v>4.0</v>
      </c>
      <c r="BI60" s="1">
        <v>2.0</v>
      </c>
      <c r="BJ60" s="1">
        <v>7.0</v>
      </c>
      <c r="BK60" s="1">
        <v>2.0</v>
      </c>
      <c r="BL60" s="1">
        <v>2.0</v>
      </c>
      <c r="BM60" s="1">
        <v>2.0</v>
      </c>
      <c r="BN60" s="1">
        <v>2.0</v>
      </c>
      <c r="BO60" s="1">
        <v>5.0</v>
      </c>
      <c r="BP60" s="1">
        <v>5.0</v>
      </c>
      <c r="BQ60" s="1">
        <v>5.0</v>
      </c>
      <c r="BR60" s="1">
        <v>5.0</v>
      </c>
      <c r="BS60" s="1">
        <v>5.0</v>
      </c>
      <c r="BT60" s="1">
        <v>5.0</v>
      </c>
      <c r="BU60" s="1">
        <v>5.0</v>
      </c>
      <c r="BV60" s="1">
        <v>5.0</v>
      </c>
      <c r="BW60" s="1">
        <v>5.0</v>
      </c>
      <c r="BX60" s="1">
        <v>5.0</v>
      </c>
      <c r="BY60" s="1">
        <v>5.0</v>
      </c>
      <c r="BZ60" s="21"/>
      <c r="CA60" s="1">
        <f t="shared" si="1"/>
        <v>283</v>
      </c>
      <c r="CB60">
        <f t="shared" si="2"/>
        <v>26</v>
      </c>
      <c r="CC60">
        <f t="shared" si="3"/>
        <v>39</v>
      </c>
      <c r="CD60">
        <f t="shared" si="4"/>
        <v>34</v>
      </c>
      <c r="CE60">
        <f t="shared" si="5"/>
        <v>36</v>
      </c>
      <c r="CF60">
        <f t="shared" si="6"/>
        <v>31</v>
      </c>
      <c r="CG60">
        <f t="shared" si="7"/>
        <v>17</v>
      </c>
      <c r="CH60">
        <f t="shared" si="8"/>
        <v>30</v>
      </c>
      <c r="CI60">
        <f t="shared" si="9"/>
        <v>0.7</v>
      </c>
      <c r="CJ60">
        <f t="shared" si="10"/>
        <v>28</v>
      </c>
      <c r="CK60">
        <f t="shared" si="11"/>
        <v>35</v>
      </c>
      <c r="CL60" s="22"/>
    </row>
    <row r="61">
      <c r="A61" s="1" t="b">
        <v>0</v>
      </c>
      <c r="B61" s="20"/>
      <c r="C61" s="20">
        <v>43606.4743056713</v>
      </c>
      <c r="D61" s="1" t="s">
        <v>153</v>
      </c>
      <c r="E61" s="1">
        <v>1782.0</v>
      </c>
      <c r="F61" s="1">
        <v>5.0</v>
      </c>
      <c r="G61" s="1">
        <v>5.0</v>
      </c>
      <c r="H61" s="1">
        <v>5.0</v>
      </c>
      <c r="I61" s="1">
        <v>5.0</v>
      </c>
      <c r="J61" s="1">
        <v>5.0</v>
      </c>
      <c r="K61" s="1">
        <v>5.0</v>
      </c>
      <c r="L61" s="1">
        <v>5.0</v>
      </c>
      <c r="M61" s="1">
        <v>5.0</v>
      </c>
      <c r="N61" s="1">
        <v>2.0</v>
      </c>
      <c r="O61" s="1">
        <v>2.0</v>
      </c>
      <c r="P61" s="1">
        <v>1.0</v>
      </c>
      <c r="Q61" s="1">
        <v>2.0</v>
      </c>
      <c r="R61" s="1">
        <v>2.0</v>
      </c>
      <c r="S61" s="1">
        <v>1.0</v>
      </c>
      <c r="T61" s="1">
        <v>2.0</v>
      </c>
      <c r="U61" s="1">
        <v>2.0</v>
      </c>
      <c r="V61" s="1">
        <v>2.0</v>
      </c>
      <c r="W61" s="1">
        <v>3.0</v>
      </c>
      <c r="X61" s="1">
        <v>2.0</v>
      </c>
      <c r="Y61" s="1">
        <v>2.0</v>
      </c>
      <c r="Z61" s="1">
        <v>2.0</v>
      </c>
      <c r="AA61" s="1">
        <v>2.0</v>
      </c>
      <c r="AB61" s="1">
        <v>1.0</v>
      </c>
      <c r="AC61" s="1">
        <v>1.0</v>
      </c>
      <c r="AD61" s="1">
        <v>4.0</v>
      </c>
      <c r="AE61" s="1">
        <v>4.0</v>
      </c>
      <c r="AF61" s="1">
        <v>3.0</v>
      </c>
      <c r="AG61" s="1">
        <v>3.0</v>
      </c>
      <c r="AH61" s="1">
        <v>3.0</v>
      </c>
      <c r="AI61" s="1">
        <v>2.0</v>
      </c>
      <c r="AJ61" s="1">
        <v>3.0</v>
      </c>
      <c r="AK61" s="1">
        <v>2.0</v>
      </c>
      <c r="AL61" s="1">
        <v>2.0</v>
      </c>
      <c r="AM61" s="1">
        <v>4.0</v>
      </c>
      <c r="AN61" s="1">
        <v>4.0</v>
      </c>
      <c r="AO61" s="1">
        <v>3.0</v>
      </c>
      <c r="AP61" s="1">
        <v>4.0</v>
      </c>
      <c r="AQ61" s="1">
        <v>3.0</v>
      </c>
      <c r="AR61" s="1">
        <v>3.0</v>
      </c>
      <c r="AS61" s="1">
        <v>4.0</v>
      </c>
      <c r="AT61" s="1">
        <v>5.0</v>
      </c>
      <c r="AU61" s="1">
        <v>5.0</v>
      </c>
      <c r="AV61" s="1">
        <v>4.0</v>
      </c>
      <c r="AW61" s="1">
        <v>4.0</v>
      </c>
      <c r="AX61" s="1">
        <v>4.0</v>
      </c>
      <c r="AY61" s="1">
        <v>4.0</v>
      </c>
      <c r="AZ61" s="1">
        <v>5.0</v>
      </c>
      <c r="BA61" s="1">
        <v>4.0</v>
      </c>
      <c r="BB61" s="1">
        <v>2.0</v>
      </c>
      <c r="BC61" s="1">
        <v>2.0</v>
      </c>
      <c r="BD61" s="1">
        <v>1.0</v>
      </c>
      <c r="BE61" s="1">
        <v>1.0</v>
      </c>
      <c r="BF61" s="1">
        <v>1.0</v>
      </c>
      <c r="BG61" s="1">
        <v>1.0</v>
      </c>
      <c r="BH61" s="1">
        <v>2.0</v>
      </c>
      <c r="BI61" s="1">
        <v>1.0</v>
      </c>
      <c r="BJ61" s="1">
        <v>2.0</v>
      </c>
      <c r="BK61" s="1">
        <v>1.0</v>
      </c>
      <c r="BL61" s="1">
        <v>1.0</v>
      </c>
      <c r="BM61" s="1">
        <v>2.0</v>
      </c>
      <c r="BN61" s="1">
        <v>2.0</v>
      </c>
      <c r="BO61" s="1">
        <v>2.0</v>
      </c>
      <c r="BP61" s="1">
        <v>2.0</v>
      </c>
      <c r="BQ61" s="1">
        <v>2.0</v>
      </c>
      <c r="BR61" s="1">
        <v>1.0</v>
      </c>
      <c r="BS61" s="1">
        <v>4.0</v>
      </c>
      <c r="BT61" s="1">
        <v>4.0</v>
      </c>
      <c r="BU61" s="1">
        <v>4.0</v>
      </c>
      <c r="BV61" s="1">
        <v>3.0</v>
      </c>
      <c r="BW61" s="1">
        <v>3.0</v>
      </c>
      <c r="BX61" s="1">
        <v>2.0</v>
      </c>
      <c r="BY61" s="1">
        <v>3.0</v>
      </c>
      <c r="BZ61" s="21"/>
      <c r="CA61" s="1">
        <f t="shared" si="1"/>
        <v>204</v>
      </c>
      <c r="CB61">
        <f t="shared" si="2"/>
        <v>40</v>
      </c>
      <c r="CC61">
        <f t="shared" si="3"/>
        <v>14</v>
      </c>
      <c r="CD61">
        <f t="shared" si="4"/>
        <v>15</v>
      </c>
      <c r="CE61">
        <f t="shared" si="5"/>
        <v>24</v>
      </c>
      <c r="CF61">
        <f t="shared" si="6"/>
        <v>27</v>
      </c>
      <c r="CG61">
        <f t="shared" si="7"/>
        <v>35</v>
      </c>
      <c r="CH61">
        <f t="shared" si="8"/>
        <v>11</v>
      </c>
      <c r="CI61">
        <f t="shared" si="9"/>
        <v>0.2</v>
      </c>
      <c r="CJ61">
        <f t="shared" si="10"/>
        <v>13</v>
      </c>
      <c r="CK61">
        <f t="shared" si="11"/>
        <v>23</v>
      </c>
      <c r="CL61" s="22"/>
    </row>
    <row r="62">
      <c r="A62" s="1" t="b">
        <v>0</v>
      </c>
      <c r="B62" s="20"/>
      <c r="C62" s="20">
        <v>43606.52683351852</v>
      </c>
      <c r="D62" s="1" t="s">
        <v>154</v>
      </c>
      <c r="E62" s="1">
        <v>1746.0</v>
      </c>
      <c r="F62" s="1">
        <v>1.0</v>
      </c>
      <c r="G62" s="1">
        <v>4.0</v>
      </c>
      <c r="H62" s="1">
        <v>5.0</v>
      </c>
      <c r="I62" s="1">
        <v>3.0</v>
      </c>
      <c r="J62" s="1">
        <v>1.0</v>
      </c>
      <c r="K62" s="1">
        <v>2.0</v>
      </c>
      <c r="L62" s="1">
        <v>2.0</v>
      </c>
      <c r="M62" s="1">
        <v>1.0</v>
      </c>
      <c r="N62" s="1">
        <v>2.0</v>
      </c>
      <c r="O62" s="1">
        <v>2.0</v>
      </c>
      <c r="P62" s="1">
        <v>1.0</v>
      </c>
      <c r="Q62" s="1">
        <v>3.0</v>
      </c>
      <c r="R62" s="1">
        <v>4.0</v>
      </c>
      <c r="S62" s="1">
        <v>1.0</v>
      </c>
      <c r="T62" s="1">
        <v>3.0</v>
      </c>
      <c r="U62" s="1">
        <v>3.0</v>
      </c>
      <c r="V62" s="1">
        <v>2.0</v>
      </c>
      <c r="W62" s="1">
        <v>2.0</v>
      </c>
      <c r="X62" s="1">
        <v>3.0</v>
      </c>
      <c r="Y62" s="1">
        <v>4.0</v>
      </c>
      <c r="Z62" s="1">
        <v>4.0</v>
      </c>
      <c r="AA62" s="1">
        <v>5.0</v>
      </c>
      <c r="AB62" s="1">
        <v>5.0</v>
      </c>
      <c r="AC62" s="1">
        <v>2.0</v>
      </c>
      <c r="AD62" s="1">
        <v>5.0</v>
      </c>
      <c r="AE62" s="1">
        <v>5.0</v>
      </c>
      <c r="AF62" s="1">
        <v>5.0</v>
      </c>
      <c r="AG62" s="1">
        <v>5.0</v>
      </c>
      <c r="AH62" s="1">
        <v>5.0</v>
      </c>
      <c r="AI62" s="1">
        <v>5.0</v>
      </c>
      <c r="AJ62" s="1">
        <v>5.0</v>
      </c>
      <c r="AK62" s="1">
        <v>3.0</v>
      </c>
      <c r="AL62" s="1">
        <v>2.0</v>
      </c>
      <c r="AM62" s="1">
        <v>5.0</v>
      </c>
      <c r="AN62" s="1">
        <v>5.0</v>
      </c>
      <c r="AO62" s="1">
        <v>5.0</v>
      </c>
      <c r="AP62" s="1">
        <v>3.0</v>
      </c>
      <c r="AQ62" s="1">
        <v>3.0</v>
      </c>
      <c r="AR62" s="1">
        <v>1.0</v>
      </c>
      <c r="AS62" s="1">
        <v>4.0</v>
      </c>
      <c r="AT62" s="1">
        <v>2.0</v>
      </c>
      <c r="AU62" s="1">
        <v>2.0</v>
      </c>
      <c r="AV62" s="1">
        <v>1.0</v>
      </c>
      <c r="AW62" s="1">
        <v>2.0</v>
      </c>
      <c r="AX62" s="1">
        <v>2.0</v>
      </c>
      <c r="AY62" s="1">
        <v>2.0</v>
      </c>
      <c r="AZ62" s="1">
        <v>2.0</v>
      </c>
      <c r="BA62" s="1">
        <v>2.0</v>
      </c>
      <c r="BB62" s="1">
        <v>5.0</v>
      </c>
      <c r="BC62" s="1">
        <v>5.0</v>
      </c>
      <c r="BD62" s="1">
        <v>4.0</v>
      </c>
      <c r="BE62" s="1">
        <v>5.0</v>
      </c>
      <c r="BF62" s="1">
        <v>4.0</v>
      </c>
      <c r="BG62" s="1">
        <v>3.0</v>
      </c>
      <c r="BH62" s="1">
        <v>4.0</v>
      </c>
      <c r="BI62" s="1">
        <v>4.0</v>
      </c>
      <c r="BJ62" s="1">
        <v>4.0</v>
      </c>
      <c r="BK62" s="1">
        <v>2.0</v>
      </c>
      <c r="BL62" s="1">
        <v>2.0</v>
      </c>
      <c r="BM62" s="1">
        <v>2.0</v>
      </c>
      <c r="BN62" s="1">
        <v>1.0</v>
      </c>
      <c r="BO62" s="1">
        <v>2.0</v>
      </c>
      <c r="BP62" s="1">
        <v>1.0</v>
      </c>
      <c r="BQ62" s="1">
        <v>1.0</v>
      </c>
      <c r="BR62" s="1">
        <v>1.0</v>
      </c>
      <c r="BS62" s="1">
        <v>5.0</v>
      </c>
      <c r="BT62" s="1">
        <v>5.0</v>
      </c>
      <c r="BU62" s="1">
        <v>5.0</v>
      </c>
      <c r="BV62" s="1">
        <v>5.0</v>
      </c>
      <c r="BW62" s="1">
        <v>5.0</v>
      </c>
      <c r="BX62" s="1">
        <v>5.0</v>
      </c>
      <c r="BY62" s="1">
        <v>5.0</v>
      </c>
      <c r="BZ62" s="21"/>
      <c r="CA62" s="1">
        <f t="shared" si="1"/>
        <v>231</v>
      </c>
      <c r="CB62">
        <f t="shared" si="2"/>
        <v>19</v>
      </c>
      <c r="CC62">
        <f t="shared" si="3"/>
        <v>19</v>
      </c>
      <c r="CD62">
        <f t="shared" si="4"/>
        <v>27</v>
      </c>
      <c r="CE62">
        <f t="shared" si="5"/>
        <v>38</v>
      </c>
      <c r="CF62">
        <f t="shared" si="6"/>
        <v>28</v>
      </c>
      <c r="CG62">
        <f t="shared" si="7"/>
        <v>15</v>
      </c>
      <c r="CH62">
        <f t="shared" si="8"/>
        <v>34</v>
      </c>
      <c r="CI62">
        <f t="shared" si="9"/>
        <v>0.4</v>
      </c>
      <c r="CJ62">
        <f t="shared" si="10"/>
        <v>12</v>
      </c>
      <c r="CK62">
        <f t="shared" si="11"/>
        <v>35</v>
      </c>
      <c r="CL62" s="22"/>
    </row>
    <row r="63">
      <c r="A63" s="1" t="b">
        <v>0</v>
      </c>
      <c r="B63" s="20"/>
      <c r="C63" s="20">
        <v>43606.53970480324</v>
      </c>
      <c r="D63" s="1" t="s">
        <v>126</v>
      </c>
      <c r="E63" s="1">
        <v>1735.0</v>
      </c>
      <c r="F63" s="1">
        <v>5.0</v>
      </c>
      <c r="G63" s="1">
        <v>5.0</v>
      </c>
      <c r="H63" s="1">
        <v>5.0</v>
      </c>
      <c r="I63" s="1">
        <v>5.0</v>
      </c>
      <c r="J63" s="1">
        <v>4.0</v>
      </c>
      <c r="K63" s="1">
        <v>5.0</v>
      </c>
      <c r="L63" s="1">
        <v>5.0</v>
      </c>
      <c r="M63" s="1">
        <v>4.0</v>
      </c>
      <c r="N63" s="1">
        <v>1.0</v>
      </c>
      <c r="O63" s="1">
        <v>1.0</v>
      </c>
      <c r="P63" s="1">
        <v>1.0</v>
      </c>
      <c r="Q63" s="1">
        <v>1.0</v>
      </c>
      <c r="R63" s="1">
        <v>1.0</v>
      </c>
      <c r="S63" s="1">
        <v>1.0</v>
      </c>
      <c r="T63" s="1">
        <v>2.0</v>
      </c>
      <c r="U63" s="1">
        <v>1.0</v>
      </c>
      <c r="V63" s="1">
        <v>1.0</v>
      </c>
      <c r="W63" s="1">
        <v>1.0</v>
      </c>
      <c r="X63" s="1">
        <v>1.0</v>
      </c>
      <c r="Y63" s="1">
        <v>2.0</v>
      </c>
      <c r="Z63" s="1">
        <v>1.0</v>
      </c>
      <c r="AA63" s="1">
        <v>2.0</v>
      </c>
      <c r="AB63" s="1">
        <v>1.0</v>
      </c>
      <c r="AC63" s="1">
        <v>1.0</v>
      </c>
      <c r="AD63" s="1">
        <v>2.0</v>
      </c>
      <c r="AE63" s="1">
        <v>1.0</v>
      </c>
      <c r="AF63" s="1">
        <v>2.0</v>
      </c>
      <c r="AG63" s="1">
        <v>2.0</v>
      </c>
      <c r="AH63" s="1">
        <v>1.0</v>
      </c>
      <c r="AI63" s="1">
        <v>2.0</v>
      </c>
      <c r="AJ63" s="1">
        <v>1.0</v>
      </c>
      <c r="AK63" s="1">
        <v>1.0</v>
      </c>
      <c r="AL63" s="1">
        <v>5.0</v>
      </c>
      <c r="AM63" s="1">
        <v>1.0</v>
      </c>
      <c r="AN63" s="1">
        <v>1.0</v>
      </c>
      <c r="AO63" s="1">
        <v>1.0</v>
      </c>
      <c r="AP63" s="1">
        <v>1.0</v>
      </c>
      <c r="AQ63" s="1">
        <v>1.0</v>
      </c>
      <c r="AR63" s="1">
        <v>1.0</v>
      </c>
      <c r="AS63" s="1">
        <v>1.0</v>
      </c>
      <c r="AT63" s="1">
        <v>5.0</v>
      </c>
      <c r="AU63" s="1">
        <v>5.0</v>
      </c>
      <c r="AV63" s="1">
        <v>5.0</v>
      </c>
      <c r="AW63" s="1">
        <v>4.0</v>
      </c>
      <c r="AX63" s="1">
        <v>4.0</v>
      </c>
      <c r="AY63" s="1">
        <v>4.0</v>
      </c>
      <c r="AZ63" s="1">
        <v>5.0</v>
      </c>
      <c r="BA63" s="1">
        <v>5.0</v>
      </c>
      <c r="BB63" s="1">
        <v>1.0</v>
      </c>
      <c r="BC63" s="1">
        <v>1.0</v>
      </c>
      <c r="BD63" s="1">
        <v>1.0</v>
      </c>
      <c r="BE63" s="1">
        <v>1.0</v>
      </c>
      <c r="BF63" s="1">
        <v>1.0</v>
      </c>
      <c r="BG63" s="1">
        <v>1.0</v>
      </c>
      <c r="BH63" s="1">
        <v>1.0</v>
      </c>
      <c r="BI63" s="1">
        <v>1.0</v>
      </c>
      <c r="BJ63" s="1">
        <v>1.0</v>
      </c>
      <c r="BK63" s="1">
        <v>4.0</v>
      </c>
      <c r="BL63" s="1">
        <v>4.0</v>
      </c>
      <c r="BM63" s="1">
        <v>4.0</v>
      </c>
      <c r="BN63" s="1">
        <v>4.0</v>
      </c>
      <c r="BO63" s="1">
        <v>5.0</v>
      </c>
      <c r="BP63" s="1">
        <v>5.0</v>
      </c>
      <c r="BQ63" s="1">
        <v>5.0</v>
      </c>
      <c r="BR63" s="1">
        <v>5.0</v>
      </c>
      <c r="BS63" s="1">
        <v>2.0</v>
      </c>
      <c r="BT63" s="1">
        <v>2.0</v>
      </c>
      <c r="BU63" s="1">
        <v>1.0</v>
      </c>
      <c r="BV63" s="1">
        <v>2.0</v>
      </c>
      <c r="BW63" s="1">
        <v>2.0</v>
      </c>
      <c r="BX63" s="1">
        <v>1.0</v>
      </c>
      <c r="BY63" s="1">
        <v>1.0</v>
      </c>
      <c r="BZ63" s="21"/>
      <c r="CA63" s="1">
        <f t="shared" si="1"/>
        <v>174</v>
      </c>
      <c r="CB63">
        <f t="shared" si="2"/>
        <v>38</v>
      </c>
      <c r="CC63">
        <f t="shared" si="3"/>
        <v>9</v>
      </c>
      <c r="CD63">
        <f t="shared" si="4"/>
        <v>10</v>
      </c>
      <c r="CE63">
        <f t="shared" si="5"/>
        <v>12</v>
      </c>
      <c r="CF63">
        <f t="shared" si="6"/>
        <v>12</v>
      </c>
      <c r="CG63">
        <f t="shared" si="7"/>
        <v>37</v>
      </c>
      <c r="CH63">
        <f t="shared" si="8"/>
        <v>8</v>
      </c>
      <c r="CI63">
        <f t="shared" si="9"/>
        <v>0.1</v>
      </c>
      <c r="CJ63">
        <f t="shared" si="10"/>
        <v>36</v>
      </c>
      <c r="CK63">
        <f t="shared" si="11"/>
        <v>11</v>
      </c>
      <c r="CL63" s="22"/>
    </row>
    <row r="64">
      <c r="A64" s="1" t="b">
        <v>0</v>
      </c>
      <c r="B64" s="20"/>
      <c r="C64" s="20">
        <v>43606.57002701389</v>
      </c>
      <c r="D64" s="1" t="s">
        <v>155</v>
      </c>
      <c r="E64" s="1">
        <v>1644.0</v>
      </c>
      <c r="F64" s="1">
        <v>3.0</v>
      </c>
      <c r="G64" s="1">
        <v>5.0</v>
      </c>
      <c r="H64" s="1">
        <v>5.0</v>
      </c>
      <c r="I64" s="1">
        <v>5.0</v>
      </c>
      <c r="J64" s="1">
        <v>3.0</v>
      </c>
      <c r="K64" s="1">
        <v>3.0</v>
      </c>
      <c r="L64" s="1">
        <v>3.0</v>
      </c>
      <c r="M64" s="1">
        <v>2.0</v>
      </c>
      <c r="N64" s="1">
        <v>1.0</v>
      </c>
      <c r="O64" s="1">
        <v>1.0</v>
      </c>
      <c r="P64" s="1">
        <v>1.0</v>
      </c>
      <c r="Q64" s="1">
        <v>1.0</v>
      </c>
      <c r="R64" s="1">
        <v>1.0</v>
      </c>
      <c r="S64" s="1">
        <v>1.0</v>
      </c>
      <c r="T64" s="1">
        <v>1.0</v>
      </c>
      <c r="U64" s="1">
        <v>2.0</v>
      </c>
      <c r="V64" s="1">
        <v>1.0</v>
      </c>
      <c r="W64" s="1">
        <v>1.0</v>
      </c>
      <c r="X64" s="1">
        <v>1.0</v>
      </c>
      <c r="Y64" s="1">
        <v>1.0</v>
      </c>
      <c r="Z64" s="1">
        <v>1.0</v>
      </c>
      <c r="AA64" s="1">
        <v>1.0</v>
      </c>
      <c r="AB64" s="1">
        <v>1.0</v>
      </c>
      <c r="AC64" s="1">
        <v>1.0</v>
      </c>
      <c r="AD64" s="1">
        <v>2.0</v>
      </c>
      <c r="AE64" s="1">
        <v>2.0</v>
      </c>
      <c r="AF64" s="1">
        <v>2.0</v>
      </c>
      <c r="AG64" s="1">
        <v>2.0</v>
      </c>
      <c r="AH64" s="1">
        <v>2.0</v>
      </c>
      <c r="AI64" s="1">
        <v>2.0</v>
      </c>
      <c r="AJ64" s="1">
        <v>2.0</v>
      </c>
      <c r="AK64" s="1">
        <v>2.0</v>
      </c>
      <c r="AL64" s="1">
        <v>4.0</v>
      </c>
      <c r="AM64" s="1">
        <v>4.0</v>
      </c>
      <c r="AN64" s="1">
        <v>2.0</v>
      </c>
      <c r="AO64" s="1">
        <v>1.0</v>
      </c>
      <c r="AP64" s="1">
        <v>2.0</v>
      </c>
      <c r="AQ64" s="1">
        <v>1.0</v>
      </c>
      <c r="AR64" s="1">
        <v>1.0</v>
      </c>
      <c r="AS64" s="1">
        <v>2.0</v>
      </c>
      <c r="AT64" s="1">
        <v>3.0</v>
      </c>
      <c r="AU64" s="1">
        <v>3.0</v>
      </c>
      <c r="AV64" s="1">
        <v>2.0</v>
      </c>
      <c r="AW64" s="1">
        <v>3.0</v>
      </c>
      <c r="AX64" s="1">
        <v>3.0</v>
      </c>
      <c r="AY64" s="1">
        <v>3.0</v>
      </c>
      <c r="AZ64" s="1">
        <v>3.0</v>
      </c>
      <c r="BA64" s="1">
        <v>3.0</v>
      </c>
      <c r="BB64" s="1">
        <v>3.0</v>
      </c>
      <c r="BC64" s="1">
        <v>3.0</v>
      </c>
      <c r="BD64" s="1">
        <v>3.0</v>
      </c>
      <c r="BE64" s="1">
        <v>3.0</v>
      </c>
      <c r="BF64" s="1">
        <v>4.0</v>
      </c>
      <c r="BG64" s="1">
        <v>4.0</v>
      </c>
      <c r="BH64" s="1">
        <v>3.0</v>
      </c>
      <c r="BI64" s="1">
        <v>3.0</v>
      </c>
      <c r="BJ64" s="1">
        <v>4.0</v>
      </c>
      <c r="BK64" s="1">
        <v>3.0</v>
      </c>
      <c r="BL64" s="1">
        <v>3.0</v>
      </c>
      <c r="BM64" s="1">
        <v>3.0</v>
      </c>
      <c r="BN64" s="1">
        <v>3.0</v>
      </c>
      <c r="BO64" s="1">
        <v>3.0</v>
      </c>
      <c r="BP64" s="1">
        <v>3.0</v>
      </c>
      <c r="BQ64" s="1">
        <v>3.0</v>
      </c>
      <c r="BR64" s="1">
        <v>3.0</v>
      </c>
      <c r="BS64" s="1">
        <v>3.0</v>
      </c>
      <c r="BT64" s="1">
        <v>3.0</v>
      </c>
      <c r="BU64" s="1">
        <v>3.0</v>
      </c>
      <c r="BV64" s="1">
        <v>3.0</v>
      </c>
      <c r="BW64" s="1">
        <v>3.0</v>
      </c>
      <c r="BX64" s="1">
        <v>2.0</v>
      </c>
      <c r="BY64" s="1">
        <v>3.0</v>
      </c>
      <c r="BZ64" s="21"/>
      <c r="CA64" s="1">
        <f t="shared" si="1"/>
        <v>176</v>
      </c>
      <c r="CB64">
        <f t="shared" si="2"/>
        <v>29</v>
      </c>
      <c r="CC64">
        <f t="shared" si="3"/>
        <v>9</v>
      </c>
      <c r="CD64">
        <f t="shared" si="4"/>
        <v>8</v>
      </c>
      <c r="CE64">
        <f t="shared" si="5"/>
        <v>16</v>
      </c>
      <c r="CF64">
        <f t="shared" si="6"/>
        <v>17</v>
      </c>
      <c r="CG64">
        <f t="shared" si="7"/>
        <v>23</v>
      </c>
      <c r="CH64">
        <f t="shared" si="8"/>
        <v>26</v>
      </c>
      <c r="CI64">
        <f t="shared" si="9"/>
        <v>0.4</v>
      </c>
      <c r="CJ64">
        <f t="shared" si="10"/>
        <v>24</v>
      </c>
      <c r="CK64">
        <f t="shared" si="11"/>
        <v>20</v>
      </c>
      <c r="CL64" s="22"/>
    </row>
    <row r="65">
      <c r="A65" s="1" t="b">
        <v>0</v>
      </c>
      <c r="B65" s="20"/>
      <c r="C65" s="20">
        <v>43607.43551565972</v>
      </c>
      <c r="D65" s="1" t="s">
        <v>144</v>
      </c>
      <c r="E65" s="1">
        <v>1792.0</v>
      </c>
      <c r="F65" s="1">
        <v>1.0</v>
      </c>
      <c r="G65" s="1">
        <v>2.0</v>
      </c>
      <c r="H65" s="1">
        <v>2.0</v>
      </c>
      <c r="I65" s="1">
        <v>1.0</v>
      </c>
      <c r="J65" s="1">
        <v>1.0</v>
      </c>
      <c r="K65" s="1">
        <v>2.0</v>
      </c>
      <c r="L65" s="1">
        <v>2.0</v>
      </c>
      <c r="M65" s="1">
        <v>2.0</v>
      </c>
      <c r="N65" s="1">
        <v>2.0</v>
      </c>
      <c r="O65" s="1">
        <v>2.0</v>
      </c>
      <c r="P65" s="1">
        <v>4.0</v>
      </c>
      <c r="Q65" s="1">
        <v>3.0</v>
      </c>
      <c r="R65" s="1">
        <v>4.0</v>
      </c>
      <c r="S65" s="1">
        <v>3.0</v>
      </c>
      <c r="T65" s="1">
        <v>4.0</v>
      </c>
      <c r="U65" s="1">
        <v>4.0</v>
      </c>
      <c r="V65" s="1">
        <v>2.0</v>
      </c>
      <c r="W65" s="1">
        <v>2.0</v>
      </c>
      <c r="X65" s="1">
        <v>3.0</v>
      </c>
      <c r="Y65" s="1">
        <v>4.0</v>
      </c>
      <c r="Z65" s="1">
        <v>1.0</v>
      </c>
      <c r="AA65" s="1">
        <v>4.0</v>
      </c>
      <c r="AB65" s="1">
        <v>1.0</v>
      </c>
      <c r="AC65" s="1">
        <v>1.0</v>
      </c>
      <c r="AD65" s="1">
        <v>5.0</v>
      </c>
      <c r="AE65" s="1">
        <v>5.0</v>
      </c>
      <c r="AF65" s="1">
        <v>4.0</v>
      </c>
      <c r="AG65" s="1">
        <v>4.0</v>
      </c>
      <c r="AH65" s="1">
        <v>4.0</v>
      </c>
      <c r="AI65" s="1">
        <v>4.0</v>
      </c>
      <c r="AJ65" s="1">
        <v>3.0</v>
      </c>
      <c r="AK65" s="1">
        <v>5.0</v>
      </c>
      <c r="AL65" s="1">
        <v>2.0</v>
      </c>
      <c r="AM65" s="1">
        <v>4.0</v>
      </c>
      <c r="AN65" s="1">
        <v>4.0</v>
      </c>
      <c r="AO65" s="1">
        <v>4.0</v>
      </c>
      <c r="AP65" s="1">
        <v>4.0</v>
      </c>
      <c r="AQ65" s="1">
        <v>4.0</v>
      </c>
      <c r="AR65" s="1">
        <v>1.0</v>
      </c>
      <c r="AS65" s="1">
        <v>4.0</v>
      </c>
      <c r="AT65" s="1">
        <v>1.0</v>
      </c>
      <c r="AU65" s="1">
        <v>1.0</v>
      </c>
      <c r="AV65" s="1">
        <v>1.0</v>
      </c>
      <c r="AW65" s="1">
        <v>1.0</v>
      </c>
      <c r="AX65" s="1">
        <v>1.0</v>
      </c>
      <c r="AY65" s="1">
        <v>1.0</v>
      </c>
      <c r="AZ65" s="1">
        <v>1.0</v>
      </c>
      <c r="BA65" s="1">
        <v>1.0</v>
      </c>
      <c r="BB65" s="1">
        <v>5.0</v>
      </c>
      <c r="BC65" s="1">
        <v>5.0</v>
      </c>
      <c r="BD65" s="1">
        <v>5.0</v>
      </c>
      <c r="BE65" s="1">
        <v>4.0</v>
      </c>
      <c r="BF65" s="1">
        <v>5.0</v>
      </c>
      <c r="BG65" s="1">
        <v>5.0</v>
      </c>
      <c r="BH65" s="1">
        <v>5.0</v>
      </c>
      <c r="BI65" s="1">
        <v>5.0</v>
      </c>
      <c r="BJ65" s="1">
        <v>8.0</v>
      </c>
      <c r="BK65" s="1">
        <v>1.0</v>
      </c>
      <c r="BL65" s="1">
        <v>1.0</v>
      </c>
      <c r="BM65" s="1">
        <v>1.0</v>
      </c>
      <c r="BN65" s="1">
        <v>2.0</v>
      </c>
      <c r="BO65" s="1">
        <v>1.0</v>
      </c>
      <c r="BP65" s="1">
        <v>2.0</v>
      </c>
      <c r="BQ65" s="1">
        <v>2.0</v>
      </c>
      <c r="BR65" s="1">
        <v>1.0</v>
      </c>
      <c r="BS65" s="1">
        <v>5.0</v>
      </c>
      <c r="BT65" s="1">
        <v>5.0</v>
      </c>
      <c r="BU65" s="1">
        <v>5.0</v>
      </c>
      <c r="BV65" s="1">
        <v>5.0</v>
      </c>
      <c r="BW65" s="1">
        <v>5.0</v>
      </c>
      <c r="BX65" s="1">
        <v>5.0</v>
      </c>
      <c r="BY65" s="1">
        <v>5.0</v>
      </c>
      <c r="BZ65" s="21"/>
      <c r="CA65" s="1">
        <f t="shared" si="1"/>
        <v>219</v>
      </c>
      <c r="CB65">
        <f t="shared" si="2"/>
        <v>13</v>
      </c>
      <c r="CC65">
        <f t="shared" si="3"/>
        <v>26</v>
      </c>
      <c r="CD65">
        <f t="shared" si="4"/>
        <v>18</v>
      </c>
      <c r="CE65">
        <f t="shared" si="5"/>
        <v>34</v>
      </c>
      <c r="CF65">
        <f t="shared" si="6"/>
        <v>27</v>
      </c>
      <c r="CG65">
        <f t="shared" si="7"/>
        <v>8</v>
      </c>
      <c r="CH65">
        <f t="shared" si="8"/>
        <v>39</v>
      </c>
      <c r="CI65">
        <f t="shared" si="9"/>
        <v>0.8</v>
      </c>
      <c r="CJ65">
        <f t="shared" si="10"/>
        <v>11</v>
      </c>
      <c r="CK65">
        <f t="shared" si="11"/>
        <v>35</v>
      </c>
      <c r="CL65" s="22"/>
    </row>
    <row r="66">
      <c r="A66" s="1" t="b">
        <v>0</v>
      </c>
      <c r="B66" s="20"/>
      <c r="C66" s="20">
        <v>43607.46330224537</v>
      </c>
      <c r="D66" s="1" t="s">
        <v>156</v>
      </c>
      <c r="E66" s="1">
        <v>1184.0</v>
      </c>
      <c r="F66" s="1">
        <v>4.0</v>
      </c>
      <c r="G66" s="1">
        <v>5.0</v>
      </c>
      <c r="H66" s="1">
        <v>5.0</v>
      </c>
      <c r="I66" s="1">
        <v>5.0</v>
      </c>
      <c r="J66" s="1">
        <v>3.0</v>
      </c>
      <c r="K66" s="1">
        <v>4.0</v>
      </c>
      <c r="L66" s="1">
        <v>5.0</v>
      </c>
      <c r="M66" s="1">
        <v>4.0</v>
      </c>
      <c r="N66" s="1">
        <v>1.0</v>
      </c>
      <c r="O66" s="1">
        <v>1.0</v>
      </c>
      <c r="P66" s="1">
        <v>1.0</v>
      </c>
      <c r="Q66" s="1">
        <v>1.0</v>
      </c>
      <c r="R66" s="1">
        <v>2.0</v>
      </c>
      <c r="S66" s="1">
        <v>1.0</v>
      </c>
      <c r="T66" s="1">
        <v>1.0</v>
      </c>
      <c r="U66" s="1">
        <v>2.0</v>
      </c>
      <c r="V66" s="1">
        <v>1.0</v>
      </c>
      <c r="W66" s="1">
        <v>1.0</v>
      </c>
      <c r="X66" s="1">
        <v>1.0</v>
      </c>
      <c r="Y66" s="1">
        <v>1.0</v>
      </c>
      <c r="Z66" s="1">
        <v>1.0</v>
      </c>
      <c r="AA66" s="1">
        <v>1.0</v>
      </c>
      <c r="AB66" s="1">
        <v>1.0</v>
      </c>
      <c r="AC66" s="1">
        <v>1.0</v>
      </c>
      <c r="AD66" s="1">
        <v>1.0</v>
      </c>
      <c r="AE66" s="1">
        <v>2.0</v>
      </c>
      <c r="AF66" s="1">
        <v>2.0</v>
      </c>
      <c r="AG66" s="1">
        <v>2.0</v>
      </c>
      <c r="AH66" s="1">
        <v>1.0</v>
      </c>
      <c r="AI66" s="1">
        <v>1.0</v>
      </c>
      <c r="AJ66" s="1">
        <v>2.0</v>
      </c>
      <c r="AK66" s="1">
        <v>2.0</v>
      </c>
      <c r="AL66" s="1">
        <v>5.0</v>
      </c>
      <c r="AM66" s="1">
        <v>4.0</v>
      </c>
      <c r="AN66" s="1">
        <v>2.0</v>
      </c>
      <c r="AO66" s="1">
        <v>2.0</v>
      </c>
      <c r="AP66" s="1">
        <v>1.0</v>
      </c>
      <c r="AQ66" s="1">
        <v>3.0</v>
      </c>
      <c r="AR66" s="1">
        <v>1.0</v>
      </c>
      <c r="AS66" s="1">
        <v>2.0</v>
      </c>
      <c r="AT66" s="1">
        <v>2.0</v>
      </c>
      <c r="AU66" s="1">
        <v>3.0</v>
      </c>
      <c r="AV66" s="1">
        <v>3.0</v>
      </c>
      <c r="AW66" s="1">
        <v>3.0</v>
      </c>
      <c r="AX66" s="1">
        <v>2.0</v>
      </c>
      <c r="AY66" s="1">
        <v>2.0</v>
      </c>
      <c r="AZ66" s="1">
        <v>3.0</v>
      </c>
      <c r="BA66" s="1">
        <v>2.0</v>
      </c>
      <c r="BB66" s="1">
        <v>3.0</v>
      </c>
      <c r="BC66" s="1">
        <v>2.0</v>
      </c>
      <c r="BD66" s="1">
        <v>3.0</v>
      </c>
      <c r="BE66" s="1">
        <v>2.0</v>
      </c>
      <c r="BF66" s="1">
        <v>4.0</v>
      </c>
      <c r="BG66" s="1">
        <v>3.0</v>
      </c>
      <c r="BH66" s="1">
        <v>4.0</v>
      </c>
      <c r="BI66" s="1">
        <v>3.0</v>
      </c>
      <c r="BJ66" s="1">
        <v>2.0</v>
      </c>
      <c r="BK66" s="1">
        <v>3.0</v>
      </c>
      <c r="BL66" s="1">
        <v>4.0</v>
      </c>
      <c r="BM66" s="1">
        <v>3.0</v>
      </c>
      <c r="BN66" s="1">
        <v>4.0</v>
      </c>
      <c r="BO66" s="1">
        <v>3.0</v>
      </c>
      <c r="BP66" s="1">
        <v>4.0</v>
      </c>
      <c r="BQ66" s="1">
        <v>3.0</v>
      </c>
      <c r="BR66" s="1">
        <v>3.0</v>
      </c>
      <c r="BS66" s="1">
        <v>2.0</v>
      </c>
      <c r="BT66" s="1">
        <v>3.0</v>
      </c>
      <c r="BU66" s="1">
        <v>2.0</v>
      </c>
      <c r="BV66" s="1">
        <v>3.0</v>
      </c>
      <c r="BW66" s="1">
        <v>2.0</v>
      </c>
      <c r="BX66" s="1">
        <v>1.0</v>
      </c>
      <c r="BY66" s="1">
        <v>2.0</v>
      </c>
      <c r="BZ66" s="21"/>
      <c r="CA66" s="1">
        <f t="shared" si="1"/>
        <v>174</v>
      </c>
      <c r="CB66">
        <f t="shared" si="2"/>
        <v>35</v>
      </c>
      <c r="CC66">
        <f t="shared" si="3"/>
        <v>10</v>
      </c>
      <c r="CD66">
        <f t="shared" si="4"/>
        <v>8</v>
      </c>
      <c r="CE66">
        <f t="shared" si="5"/>
        <v>13</v>
      </c>
      <c r="CF66">
        <f t="shared" si="6"/>
        <v>20</v>
      </c>
      <c r="CG66">
        <f t="shared" si="7"/>
        <v>20</v>
      </c>
      <c r="CH66">
        <f t="shared" si="8"/>
        <v>24</v>
      </c>
      <c r="CI66">
        <f t="shared" si="9"/>
        <v>0.2</v>
      </c>
      <c r="CJ66">
        <f t="shared" si="10"/>
        <v>27</v>
      </c>
      <c r="CK66">
        <f t="shared" si="11"/>
        <v>15</v>
      </c>
      <c r="CL66" s="22"/>
    </row>
    <row r="67">
      <c r="A67" s="1" t="b">
        <v>0</v>
      </c>
      <c r="B67" s="20"/>
      <c r="C67" s="20">
        <v>43608.38158340278</v>
      </c>
      <c r="D67" s="1" t="s">
        <v>125</v>
      </c>
      <c r="E67" s="1">
        <v>1839.0</v>
      </c>
      <c r="F67" s="1">
        <v>3.0</v>
      </c>
      <c r="G67" s="1">
        <v>5.0</v>
      </c>
      <c r="H67" s="1">
        <v>4.0</v>
      </c>
      <c r="I67" s="1">
        <v>4.0</v>
      </c>
      <c r="J67" s="1">
        <v>2.0</v>
      </c>
      <c r="K67" s="1">
        <v>4.0</v>
      </c>
      <c r="L67" s="1">
        <v>5.0</v>
      </c>
      <c r="M67" s="1">
        <v>2.0</v>
      </c>
      <c r="N67" s="1">
        <v>1.0</v>
      </c>
      <c r="O67" s="1">
        <v>1.0</v>
      </c>
      <c r="P67" s="1">
        <v>1.0</v>
      </c>
      <c r="Q67" s="1">
        <v>3.0</v>
      </c>
      <c r="R67" s="1">
        <v>4.0</v>
      </c>
      <c r="S67" s="1">
        <v>1.0</v>
      </c>
      <c r="T67" s="1">
        <v>1.0</v>
      </c>
      <c r="U67" s="1">
        <v>4.0</v>
      </c>
      <c r="V67" s="1">
        <v>1.0</v>
      </c>
      <c r="W67" s="1">
        <v>1.0</v>
      </c>
      <c r="X67" s="1">
        <v>3.0</v>
      </c>
      <c r="Y67" s="1">
        <v>1.0</v>
      </c>
      <c r="Z67" s="1">
        <v>1.0</v>
      </c>
      <c r="AA67" s="1">
        <v>2.0</v>
      </c>
      <c r="AB67" s="1">
        <v>1.0</v>
      </c>
      <c r="AC67" s="1">
        <v>1.0</v>
      </c>
      <c r="AD67" s="1">
        <v>3.0</v>
      </c>
      <c r="AE67" s="1">
        <v>2.0</v>
      </c>
      <c r="AF67" s="1">
        <v>3.0</v>
      </c>
      <c r="AG67" s="1">
        <v>3.0</v>
      </c>
      <c r="AH67" s="1">
        <v>2.0</v>
      </c>
      <c r="AI67" s="1">
        <v>3.0</v>
      </c>
      <c r="AJ67" s="1">
        <v>2.0</v>
      </c>
      <c r="AK67" s="1">
        <v>1.0</v>
      </c>
      <c r="AL67" s="1">
        <v>3.0</v>
      </c>
      <c r="AM67" s="1">
        <v>4.0</v>
      </c>
      <c r="AN67" s="1">
        <v>2.0</v>
      </c>
      <c r="AO67" s="1">
        <v>1.0</v>
      </c>
      <c r="AP67" s="1">
        <v>4.0</v>
      </c>
      <c r="AQ67" s="1">
        <v>1.0</v>
      </c>
      <c r="AR67" s="1">
        <v>1.0</v>
      </c>
      <c r="AS67" s="1">
        <v>4.0</v>
      </c>
      <c r="AT67" s="1">
        <v>4.0</v>
      </c>
      <c r="AU67" s="1">
        <v>4.0</v>
      </c>
      <c r="AV67" s="1">
        <v>4.0</v>
      </c>
      <c r="AW67" s="1">
        <v>3.0</v>
      </c>
      <c r="AX67" s="1">
        <v>2.0</v>
      </c>
      <c r="AY67" s="1">
        <v>2.0</v>
      </c>
      <c r="AZ67" s="1">
        <v>4.0</v>
      </c>
      <c r="BA67" s="1">
        <v>4.0</v>
      </c>
      <c r="BB67" s="1">
        <v>3.0</v>
      </c>
      <c r="BC67" s="1">
        <v>1.0</v>
      </c>
      <c r="BD67" s="1">
        <v>1.0</v>
      </c>
      <c r="BE67" s="1">
        <v>1.0</v>
      </c>
      <c r="BF67" s="1">
        <v>2.0</v>
      </c>
      <c r="BG67" s="1">
        <v>2.0</v>
      </c>
      <c r="BH67" s="1">
        <v>2.0</v>
      </c>
      <c r="BI67" s="1">
        <v>2.0</v>
      </c>
      <c r="BJ67" s="1">
        <v>4.0</v>
      </c>
      <c r="BK67" s="1">
        <v>2.0</v>
      </c>
      <c r="BL67" s="1">
        <v>2.0</v>
      </c>
      <c r="BM67" s="1">
        <v>3.0</v>
      </c>
      <c r="BN67" s="1">
        <v>3.0</v>
      </c>
      <c r="BO67" s="1">
        <v>3.0</v>
      </c>
      <c r="BP67" s="1">
        <v>3.0</v>
      </c>
      <c r="BQ67" s="1">
        <v>3.0</v>
      </c>
      <c r="BR67" s="1">
        <v>2.0</v>
      </c>
      <c r="BS67" s="1">
        <v>2.0</v>
      </c>
      <c r="BT67" s="1">
        <v>2.0</v>
      </c>
      <c r="BU67" s="1">
        <v>3.0</v>
      </c>
      <c r="BV67" s="1">
        <v>2.0</v>
      </c>
      <c r="BW67" s="1">
        <v>2.0</v>
      </c>
      <c r="BX67" s="1">
        <v>2.0</v>
      </c>
      <c r="BY67" s="1">
        <v>3.0</v>
      </c>
      <c r="BZ67" s="21"/>
      <c r="CA67" s="1">
        <f t="shared" si="1"/>
        <v>177</v>
      </c>
      <c r="CB67">
        <f t="shared" si="2"/>
        <v>29</v>
      </c>
      <c r="CC67">
        <f t="shared" si="3"/>
        <v>16</v>
      </c>
      <c r="CD67">
        <f t="shared" si="4"/>
        <v>11</v>
      </c>
      <c r="CE67">
        <f t="shared" si="5"/>
        <v>19</v>
      </c>
      <c r="CF67">
        <f t="shared" si="6"/>
        <v>20</v>
      </c>
      <c r="CG67">
        <f t="shared" si="7"/>
        <v>27</v>
      </c>
      <c r="CH67">
        <f t="shared" si="8"/>
        <v>14</v>
      </c>
      <c r="CI67">
        <f t="shared" si="9"/>
        <v>0.4</v>
      </c>
      <c r="CJ67">
        <f t="shared" si="10"/>
        <v>21</v>
      </c>
      <c r="CK67">
        <f t="shared" si="11"/>
        <v>16</v>
      </c>
      <c r="CL67" s="22"/>
    </row>
    <row r="68">
      <c r="A68" s="1" t="b">
        <v>0</v>
      </c>
      <c r="B68" s="20"/>
      <c r="C68" s="20">
        <v>43608.398433483795</v>
      </c>
      <c r="D68" s="1" t="s">
        <v>157</v>
      </c>
      <c r="E68" s="1">
        <v>1898.0</v>
      </c>
      <c r="F68" s="1">
        <v>4.0</v>
      </c>
      <c r="G68" s="1">
        <v>4.0</v>
      </c>
      <c r="H68" s="1">
        <v>5.0</v>
      </c>
      <c r="I68" s="1">
        <v>5.0</v>
      </c>
      <c r="J68" s="1">
        <v>3.0</v>
      </c>
      <c r="K68" s="1">
        <v>5.0</v>
      </c>
      <c r="L68" s="1">
        <v>5.0</v>
      </c>
      <c r="M68" s="1">
        <v>4.0</v>
      </c>
      <c r="N68" s="1">
        <v>4.0</v>
      </c>
      <c r="O68" s="1">
        <v>2.0</v>
      </c>
      <c r="P68" s="1">
        <v>3.0</v>
      </c>
      <c r="Q68" s="1">
        <v>3.0</v>
      </c>
      <c r="R68" s="1">
        <v>4.0</v>
      </c>
      <c r="S68" s="1">
        <v>3.0</v>
      </c>
      <c r="T68" s="1">
        <v>4.0</v>
      </c>
      <c r="U68" s="1">
        <v>4.0</v>
      </c>
      <c r="V68" s="1">
        <v>1.0</v>
      </c>
      <c r="W68" s="1">
        <v>1.0</v>
      </c>
      <c r="X68" s="1">
        <v>1.0</v>
      </c>
      <c r="Y68" s="1">
        <v>1.0</v>
      </c>
      <c r="Z68" s="1">
        <v>1.0</v>
      </c>
      <c r="AA68" s="1">
        <v>1.0</v>
      </c>
      <c r="AB68" s="1">
        <v>1.0</v>
      </c>
      <c r="AC68" s="1">
        <v>1.0</v>
      </c>
      <c r="AD68" s="1">
        <v>4.0</v>
      </c>
      <c r="AE68" s="1">
        <v>4.0</v>
      </c>
      <c r="AF68" s="1">
        <v>4.0</v>
      </c>
      <c r="AG68" s="1">
        <v>4.0</v>
      </c>
      <c r="AH68" s="1">
        <v>3.0</v>
      </c>
      <c r="AI68" s="1">
        <v>3.0</v>
      </c>
      <c r="AJ68" s="1">
        <v>5.0</v>
      </c>
      <c r="AK68" s="1">
        <v>4.0</v>
      </c>
      <c r="AL68" s="1">
        <v>3.0</v>
      </c>
      <c r="AM68" s="1">
        <v>4.0</v>
      </c>
      <c r="AN68" s="1">
        <v>3.0</v>
      </c>
      <c r="AO68" s="1">
        <v>2.0</v>
      </c>
      <c r="AP68" s="1">
        <v>2.0</v>
      </c>
      <c r="AQ68" s="1">
        <v>2.0</v>
      </c>
      <c r="AR68" s="1">
        <v>1.0</v>
      </c>
      <c r="AS68" s="1">
        <v>4.0</v>
      </c>
      <c r="AT68" s="1">
        <v>3.0</v>
      </c>
      <c r="AU68" s="1">
        <v>4.0</v>
      </c>
      <c r="AV68" s="1">
        <v>1.0</v>
      </c>
      <c r="AW68" s="1">
        <v>4.0</v>
      </c>
      <c r="AX68" s="1">
        <v>2.0</v>
      </c>
      <c r="AY68" s="1">
        <v>2.0</v>
      </c>
      <c r="AZ68" s="1">
        <v>2.0</v>
      </c>
      <c r="BA68" s="1">
        <v>2.0</v>
      </c>
      <c r="BB68" s="1">
        <v>3.0</v>
      </c>
      <c r="BC68" s="1">
        <v>3.0</v>
      </c>
      <c r="BD68" s="1">
        <v>2.0</v>
      </c>
      <c r="BE68" s="1">
        <v>3.0</v>
      </c>
      <c r="BF68" s="1">
        <v>2.0</v>
      </c>
      <c r="BG68" s="1">
        <v>2.0</v>
      </c>
      <c r="BH68" s="1">
        <v>3.0</v>
      </c>
      <c r="BI68" s="1">
        <v>2.0</v>
      </c>
      <c r="BJ68" s="1">
        <v>4.0</v>
      </c>
      <c r="BK68" s="1">
        <v>3.0</v>
      </c>
      <c r="BL68" s="1">
        <v>4.0</v>
      </c>
      <c r="BM68" s="1">
        <v>3.0</v>
      </c>
      <c r="BN68" s="1">
        <v>4.0</v>
      </c>
      <c r="BO68" s="1">
        <v>4.0</v>
      </c>
      <c r="BP68" s="1">
        <v>3.0</v>
      </c>
      <c r="BQ68" s="1">
        <v>3.0</v>
      </c>
      <c r="BR68" s="1">
        <v>3.0</v>
      </c>
      <c r="BS68" s="1">
        <v>2.0</v>
      </c>
      <c r="BT68" s="1">
        <v>2.0</v>
      </c>
      <c r="BU68" s="1">
        <v>2.0</v>
      </c>
      <c r="BV68" s="1">
        <v>2.0</v>
      </c>
      <c r="BW68" s="1">
        <v>3.0</v>
      </c>
      <c r="BX68" s="1">
        <v>2.0</v>
      </c>
      <c r="BY68" s="1">
        <v>2.0</v>
      </c>
      <c r="BZ68" s="21"/>
      <c r="CA68" s="1">
        <f t="shared" si="1"/>
        <v>208</v>
      </c>
      <c r="CB68">
        <f t="shared" si="2"/>
        <v>35</v>
      </c>
      <c r="CC68">
        <f t="shared" si="3"/>
        <v>27</v>
      </c>
      <c r="CD68">
        <f t="shared" si="4"/>
        <v>8</v>
      </c>
      <c r="CE68">
        <f t="shared" si="5"/>
        <v>31</v>
      </c>
      <c r="CF68">
        <f t="shared" si="6"/>
        <v>21</v>
      </c>
      <c r="CG68">
        <f t="shared" si="7"/>
        <v>20</v>
      </c>
      <c r="CH68">
        <f t="shared" si="8"/>
        <v>20</v>
      </c>
      <c r="CI68">
        <f t="shared" si="9"/>
        <v>0.4</v>
      </c>
      <c r="CJ68">
        <f t="shared" si="10"/>
        <v>27</v>
      </c>
      <c r="CK68">
        <f t="shared" si="11"/>
        <v>15</v>
      </c>
      <c r="CL68" s="22"/>
    </row>
    <row r="69">
      <c r="A69" s="1" t="b">
        <v>0</v>
      </c>
      <c r="B69" s="20"/>
      <c r="C69" s="20">
        <v>43608.41021501157</v>
      </c>
      <c r="D69" s="1" t="s">
        <v>158</v>
      </c>
      <c r="E69" s="1">
        <v>201.0</v>
      </c>
      <c r="F69" s="1">
        <v>4.0</v>
      </c>
      <c r="G69" s="1">
        <v>4.0</v>
      </c>
      <c r="H69" s="1">
        <v>2.0</v>
      </c>
      <c r="I69" s="1">
        <v>3.0</v>
      </c>
      <c r="J69" s="1">
        <v>2.0</v>
      </c>
      <c r="K69" s="1">
        <v>3.0</v>
      </c>
      <c r="L69" s="1">
        <v>2.0</v>
      </c>
      <c r="M69" s="1">
        <v>1.0</v>
      </c>
      <c r="N69" s="1">
        <v>3.0</v>
      </c>
      <c r="O69" s="1">
        <v>3.0</v>
      </c>
      <c r="P69" s="1">
        <v>2.0</v>
      </c>
      <c r="Q69" s="1">
        <v>4.0</v>
      </c>
      <c r="R69" s="1">
        <v>3.0</v>
      </c>
      <c r="S69" s="1">
        <v>3.0</v>
      </c>
      <c r="T69" s="1">
        <v>4.0</v>
      </c>
      <c r="U69" s="1">
        <v>3.0</v>
      </c>
      <c r="V69" s="1">
        <v>2.0</v>
      </c>
      <c r="W69" s="1">
        <v>3.0</v>
      </c>
      <c r="X69" s="1">
        <v>3.0</v>
      </c>
      <c r="Y69" s="1">
        <v>3.0</v>
      </c>
      <c r="Z69" s="1">
        <v>1.0</v>
      </c>
      <c r="AA69" s="1">
        <v>3.0</v>
      </c>
      <c r="AB69" s="1">
        <v>1.0</v>
      </c>
      <c r="AC69" s="1">
        <v>1.0</v>
      </c>
      <c r="AD69" s="1">
        <v>5.0</v>
      </c>
      <c r="AE69" s="1">
        <v>3.0</v>
      </c>
      <c r="AF69" s="1">
        <v>4.0</v>
      </c>
      <c r="AG69" s="1">
        <v>4.0</v>
      </c>
      <c r="AH69" s="1">
        <v>4.0</v>
      </c>
      <c r="AI69" s="1">
        <v>3.0</v>
      </c>
      <c r="AJ69" s="1">
        <v>5.0</v>
      </c>
      <c r="AK69" s="1">
        <v>5.0</v>
      </c>
      <c r="AL69" s="1">
        <v>3.0</v>
      </c>
      <c r="AM69" s="1">
        <v>4.0</v>
      </c>
      <c r="AN69" s="1">
        <v>4.0</v>
      </c>
      <c r="AO69" s="1">
        <v>3.0</v>
      </c>
      <c r="AP69" s="1">
        <v>4.0</v>
      </c>
      <c r="AQ69" s="1">
        <v>3.0</v>
      </c>
      <c r="AR69" s="1">
        <v>2.0</v>
      </c>
      <c r="AS69" s="1">
        <v>3.0</v>
      </c>
      <c r="AT69" s="1">
        <v>2.0</v>
      </c>
      <c r="AU69" s="1">
        <v>1.0</v>
      </c>
      <c r="AV69" s="1">
        <v>1.0</v>
      </c>
      <c r="AW69" s="1">
        <v>1.0</v>
      </c>
      <c r="AX69" s="1">
        <v>1.0</v>
      </c>
      <c r="AY69" s="1">
        <v>1.0</v>
      </c>
      <c r="AZ69" s="1">
        <v>1.0</v>
      </c>
      <c r="BA69" s="1">
        <v>1.0</v>
      </c>
      <c r="BB69" s="1">
        <v>5.0</v>
      </c>
      <c r="BC69" s="1">
        <v>5.0</v>
      </c>
      <c r="BD69" s="1">
        <v>5.0</v>
      </c>
      <c r="BE69" s="1">
        <v>5.0</v>
      </c>
      <c r="BF69" s="1">
        <v>5.0</v>
      </c>
      <c r="BG69" s="1">
        <v>5.0</v>
      </c>
      <c r="BH69" s="1">
        <v>5.0</v>
      </c>
      <c r="BI69" s="1">
        <v>5.0</v>
      </c>
      <c r="BJ69" s="1">
        <v>7.0</v>
      </c>
      <c r="BK69" s="1">
        <v>1.0</v>
      </c>
      <c r="BL69" s="1">
        <v>1.0</v>
      </c>
      <c r="BM69" s="1">
        <v>1.0</v>
      </c>
      <c r="BN69" s="1">
        <v>1.0</v>
      </c>
      <c r="BO69" s="1">
        <v>2.0</v>
      </c>
      <c r="BP69" s="1">
        <v>1.0</v>
      </c>
      <c r="BQ69" s="1">
        <v>1.0</v>
      </c>
      <c r="BR69" s="1">
        <v>1.0</v>
      </c>
      <c r="BS69" s="1">
        <v>5.0</v>
      </c>
      <c r="BT69" s="1">
        <v>5.0</v>
      </c>
      <c r="BU69" s="1">
        <v>5.0</v>
      </c>
      <c r="BV69" s="1">
        <v>4.0</v>
      </c>
      <c r="BW69" s="1">
        <v>5.0</v>
      </c>
      <c r="BX69" s="1">
        <v>4.0</v>
      </c>
      <c r="BY69" s="1">
        <v>4.0</v>
      </c>
      <c r="BZ69" s="21"/>
      <c r="CA69" s="1">
        <f t="shared" si="1"/>
        <v>219</v>
      </c>
      <c r="CB69">
        <f t="shared" si="2"/>
        <v>21</v>
      </c>
      <c r="CC69">
        <f t="shared" si="3"/>
        <v>25</v>
      </c>
      <c r="CD69">
        <f t="shared" si="4"/>
        <v>17</v>
      </c>
      <c r="CE69">
        <f t="shared" si="5"/>
        <v>33</v>
      </c>
      <c r="CF69">
        <f t="shared" si="6"/>
        <v>26</v>
      </c>
      <c r="CG69">
        <f t="shared" si="7"/>
        <v>9</v>
      </c>
      <c r="CH69">
        <f t="shared" si="8"/>
        <v>40</v>
      </c>
      <c r="CI69">
        <f t="shared" si="9"/>
        <v>0.7</v>
      </c>
      <c r="CJ69">
        <f t="shared" si="10"/>
        <v>9</v>
      </c>
      <c r="CK69">
        <f t="shared" si="11"/>
        <v>32</v>
      </c>
      <c r="CL69" s="22"/>
    </row>
    <row r="70">
      <c r="A70" s="1" t="b">
        <v>0</v>
      </c>
      <c r="B70" s="20"/>
      <c r="C70" s="20">
        <v>43608.42992927083</v>
      </c>
      <c r="D70" s="1" t="s">
        <v>159</v>
      </c>
      <c r="E70" s="1">
        <v>1052.0</v>
      </c>
      <c r="F70" s="1">
        <v>3.0</v>
      </c>
      <c r="G70" s="1">
        <v>4.0</v>
      </c>
      <c r="H70" s="1">
        <v>4.0</v>
      </c>
      <c r="I70" s="1">
        <v>3.0</v>
      </c>
      <c r="J70" s="1">
        <v>3.0</v>
      </c>
      <c r="K70" s="1">
        <v>3.0</v>
      </c>
      <c r="L70" s="1">
        <v>3.0</v>
      </c>
      <c r="M70" s="1">
        <v>2.0</v>
      </c>
      <c r="N70" s="1">
        <v>3.0</v>
      </c>
      <c r="O70" s="1">
        <v>2.0</v>
      </c>
      <c r="P70" s="1">
        <v>2.0</v>
      </c>
      <c r="Q70" s="1">
        <v>1.0</v>
      </c>
      <c r="R70" s="1">
        <v>2.0</v>
      </c>
      <c r="S70" s="1">
        <v>3.0</v>
      </c>
      <c r="T70" s="1">
        <v>3.0</v>
      </c>
      <c r="U70" s="1">
        <v>3.0</v>
      </c>
      <c r="V70" s="1">
        <v>2.0</v>
      </c>
      <c r="W70" s="1">
        <v>3.0</v>
      </c>
      <c r="X70" s="1">
        <v>4.0</v>
      </c>
      <c r="Y70" s="1">
        <v>1.0</v>
      </c>
      <c r="Z70" s="1">
        <v>3.0</v>
      </c>
      <c r="AA70" s="1">
        <v>4.0</v>
      </c>
      <c r="AB70" s="1">
        <v>3.0</v>
      </c>
      <c r="AC70" s="1">
        <v>3.0</v>
      </c>
      <c r="AD70" s="1">
        <v>4.0</v>
      </c>
      <c r="AE70" s="1">
        <v>4.0</v>
      </c>
      <c r="AF70" s="1">
        <v>3.0</v>
      </c>
      <c r="AG70" s="1">
        <v>3.0</v>
      </c>
      <c r="AH70" s="1">
        <v>5.0</v>
      </c>
      <c r="AI70" s="1">
        <v>4.0</v>
      </c>
      <c r="AJ70" s="1">
        <v>4.0</v>
      </c>
      <c r="AK70" s="1">
        <v>4.0</v>
      </c>
      <c r="AL70" s="1">
        <v>1.0</v>
      </c>
      <c r="AM70" s="1">
        <v>5.0</v>
      </c>
      <c r="AN70" s="1">
        <v>5.0</v>
      </c>
      <c r="AO70" s="1">
        <v>5.0</v>
      </c>
      <c r="AP70" s="1">
        <v>5.0</v>
      </c>
      <c r="AQ70" s="1">
        <v>5.0</v>
      </c>
      <c r="AR70" s="1">
        <v>5.0</v>
      </c>
      <c r="AS70" s="1">
        <v>5.0</v>
      </c>
      <c r="AT70" s="1">
        <v>2.0</v>
      </c>
      <c r="AU70" s="1">
        <v>2.0</v>
      </c>
      <c r="AV70" s="1">
        <v>3.0</v>
      </c>
      <c r="AW70" s="1">
        <v>1.0</v>
      </c>
      <c r="AX70" s="1">
        <v>1.0</v>
      </c>
      <c r="AY70" s="1">
        <v>1.0</v>
      </c>
      <c r="AZ70" s="1">
        <v>2.0</v>
      </c>
      <c r="BA70" s="1">
        <v>2.0</v>
      </c>
      <c r="BB70" s="1">
        <v>4.0</v>
      </c>
      <c r="BC70" s="1">
        <v>3.0</v>
      </c>
      <c r="BD70" s="1">
        <v>4.0</v>
      </c>
      <c r="BE70" s="1">
        <v>3.0</v>
      </c>
      <c r="BF70" s="1">
        <v>5.0</v>
      </c>
      <c r="BG70" s="1">
        <v>5.0</v>
      </c>
      <c r="BH70" s="1">
        <v>5.0</v>
      </c>
      <c r="BI70" s="1">
        <v>4.0</v>
      </c>
      <c r="BJ70" s="1">
        <v>5.0</v>
      </c>
      <c r="BK70" s="1">
        <v>1.0</v>
      </c>
      <c r="BL70" s="1">
        <v>1.0</v>
      </c>
      <c r="BM70" s="1">
        <v>1.0</v>
      </c>
      <c r="BN70" s="1">
        <v>1.0</v>
      </c>
      <c r="BO70" s="1">
        <v>2.0</v>
      </c>
      <c r="BP70" s="1">
        <v>2.0</v>
      </c>
      <c r="BQ70" s="1">
        <v>2.0</v>
      </c>
      <c r="BR70" s="1">
        <v>1.0</v>
      </c>
      <c r="BS70" s="1">
        <v>5.0</v>
      </c>
      <c r="BT70" s="1">
        <v>5.0</v>
      </c>
      <c r="BU70" s="1">
        <v>5.0</v>
      </c>
      <c r="BV70" s="1">
        <v>5.0</v>
      </c>
      <c r="BW70" s="1">
        <v>5.0</v>
      </c>
      <c r="BX70" s="1">
        <v>5.0</v>
      </c>
      <c r="BY70" s="1">
        <v>5.0</v>
      </c>
      <c r="BZ70" s="21"/>
      <c r="CA70" s="1">
        <f t="shared" si="1"/>
        <v>232</v>
      </c>
      <c r="CB70">
        <f t="shared" si="2"/>
        <v>25</v>
      </c>
      <c r="CC70">
        <f t="shared" si="3"/>
        <v>19</v>
      </c>
      <c r="CD70">
        <f t="shared" si="4"/>
        <v>23</v>
      </c>
      <c r="CE70">
        <f t="shared" si="5"/>
        <v>31</v>
      </c>
      <c r="CF70">
        <f t="shared" si="6"/>
        <v>36</v>
      </c>
      <c r="CG70">
        <f t="shared" si="7"/>
        <v>14</v>
      </c>
      <c r="CH70">
        <f t="shared" si="8"/>
        <v>33</v>
      </c>
      <c r="CI70">
        <f t="shared" si="9"/>
        <v>0.5</v>
      </c>
      <c r="CJ70">
        <f t="shared" si="10"/>
        <v>11</v>
      </c>
      <c r="CK70">
        <f t="shared" si="11"/>
        <v>35</v>
      </c>
      <c r="CL70" s="22"/>
    </row>
    <row r="71">
      <c r="A71" s="1" t="b">
        <v>0</v>
      </c>
      <c r="B71" s="20"/>
      <c r="C71" s="20">
        <v>43608.43077034722</v>
      </c>
      <c r="D71" s="1" t="s">
        <v>160</v>
      </c>
      <c r="E71" s="1">
        <v>1583.0</v>
      </c>
      <c r="F71" s="1">
        <v>4.0</v>
      </c>
      <c r="G71" s="1">
        <v>5.0</v>
      </c>
      <c r="H71" s="1">
        <v>4.0</v>
      </c>
      <c r="I71" s="1">
        <v>4.0</v>
      </c>
      <c r="J71" s="1">
        <v>2.0</v>
      </c>
      <c r="K71" s="1">
        <v>4.0</v>
      </c>
      <c r="L71" s="1">
        <v>4.0</v>
      </c>
      <c r="M71" s="1">
        <v>3.0</v>
      </c>
      <c r="N71" s="1">
        <v>2.0</v>
      </c>
      <c r="O71" s="1">
        <v>1.0</v>
      </c>
      <c r="P71" s="1">
        <v>1.0</v>
      </c>
      <c r="Q71" s="1">
        <v>2.0</v>
      </c>
      <c r="R71" s="1">
        <v>1.0</v>
      </c>
      <c r="S71" s="1">
        <v>1.0</v>
      </c>
      <c r="T71" s="1">
        <v>2.0</v>
      </c>
      <c r="U71" s="1">
        <v>2.0</v>
      </c>
      <c r="V71" s="1">
        <v>1.0</v>
      </c>
      <c r="W71" s="1">
        <v>1.0</v>
      </c>
      <c r="X71" s="1">
        <v>2.0</v>
      </c>
      <c r="Y71" s="1">
        <v>2.0</v>
      </c>
      <c r="Z71" s="1">
        <v>2.0</v>
      </c>
      <c r="AA71" s="1">
        <v>2.0</v>
      </c>
      <c r="AB71" s="1">
        <v>1.0</v>
      </c>
      <c r="AC71" s="1">
        <v>2.0</v>
      </c>
      <c r="AD71" s="1">
        <v>2.0</v>
      </c>
      <c r="AE71" s="1">
        <v>2.0</v>
      </c>
      <c r="AF71" s="1">
        <v>2.0</v>
      </c>
      <c r="AG71" s="1">
        <v>2.0</v>
      </c>
      <c r="AH71" s="1">
        <v>2.0</v>
      </c>
      <c r="AI71" s="1">
        <v>2.0</v>
      </c>
      <c r="AJ71" s="1">
        <v>2.0</v>
      </c>
      <c r="AK71" s="1">
        <v>2.0</v>
      </c>
      <c r="AL71" s="1">
        <v>2.0</v>
      </c>
      <c r="AM71" s="1">
        <v>4.0</v>
      </c>
      <c r="AN71" s="1">
        <v>4.0</v>
      </c>
      <c r="AO71" s="1">
        <v>4.0</v>
      </c>
      <c r="AP71" s="1">
        <v>3.0</v>
      </c>
      <c r="AQ71" s="1">
        <v>3.0</v>
      </c>
      <c r="AR71" s="1">
        <v>2.0</v>
      </c>
      <c r="AS71" s="1">
        <v>4.0</v>
      </c>
      <c r="AT71" s="1">
        <v>2.0</v>
      </c>
      <c r="AU71" s="1">
        <v>3.0</v>
      </c>
      <c r="AV71" s="1">
        <v>1.0</v>
      </c>
      <c r="AW71" s="1">
        <v>2.0</v>
      </c>
      <c r="AX71" s="1">
        <v>2.0</v>
      </c>
      <c r="AY71" s="1">
        <v>2.0</v>
      </c>
      <c r="AZ71" s="1">
        <v>2.0</v>
      </c>
      <c r="BA71" s="1">
        <v>1.0</v>
      </c>
      <c r="BB71" s="1">
        <v>4.0</v>
      </c>
      <c r="BC71" s="1">
        <v>4.0</v>
      </c>
      <c r="BD71" s="1">
        <v>4.0</v>
      </c>
      <c r="BE71" s="1">
        <v>3.0</v>
      </c>
      <c r="BF71" s="1">
        <v>4.0</v>
      </c>
      <c r="BG71" s="1">
        <v>3.0</v>
      </c>
      <c r="BH71" s="1">
        <v>5.0</v>
      </c>
      <c r="BI71" s="1">
        <v>3.0</v>
      </c>
      <c r="BJ71" s="1">
        <v>5.0</v>
      </c>
      <c r="BK71" s="1">
        <v>4.0</v>
      </c>
      <c r="BL71" s="1">
        <v>5.0</v>
      </c>
      <c r="BM71" s="1">
        <v>4.0</v>
      </c>
      <c r="BN71" s="1">
        <v>4.0</v>
      </c>
      <c r="BO71" s="1">
        <v>4.0</v>
      </c>
      <c r="BP71" s="1">
        <v>4.0</v>
      </c>
      <c r="BQ71" s="1">
        <v>4.0</v>
      </c>
      <c r="BR71" s="1">
        <v>5.0</v>
      </c>
      <c r="BS71" s="1">
        <v>2.0</v>
      </c>
      <c r="BT71" s="1">
        <v>1.0</v>
      </c>
      <c r="BU71" s="1">
        <v>2.0</v>
      </c>
      <c r="BV71" s="1">
        <v>2.0</v>
      </c>
      <c r="BW71" s="1">
        <v>2.0</v>
      </c>
      <c r="BX71" s="1">
        <v>1.0</v>
      </c>
      <c r="BY71" s="1">
        <v>1.0</v>
      </c>
      <c r="BZ71" s="21"/>
      <c r="CA71" s="1">
        <f t="shared" si="1"/>
        <v>192</v>
      </c>
      <c r="CB71">
        <f t="shared" si="2"/>
        <v>30</v>
      </c>
      <c r="CC71">
        <f t="shared" si="3"/>
        <v>12</v>
      </c>
      <c r="CD71">
        <f t="shared" si="4"/>
        <v>13</v>
      </c>
      <c r="CE71">
        <f t="shared" si="5"/>
        <v>16</v>
      </c>
      <c r="CF71">
        <f t="shared" si="6"/>
        <v>26</v>
      </c>
      <c r="CG71">
        <f t="shared" si="7"/>
        <v>15</v>
      </c>
      <c r="CH71">
        <f t="shared" si="8"/>
        <v>30</v>
      </c>
      <c r="CI71">
        <f t="shared" si="9"/>
        <v>0.5</v>
      </c>
      <c r="CJ71">
        <f t="shared" si="10"/>
        <v>34</v>
      </c>
      <c r="CK71">
        <f t="shared" si="11"/>
        <v>11</v>
      </c>
      <c r="CL71" s="22"/>
    </row>
    <row r="72">
      <c r="A72" s="1" t="b">
        <v>0</v>
      </c>
      <c r="B72" s="20"/>
      <c r="C72" s="20">
        <v>43608.66525542824</v>
      </c>
      <c r="D72" s="1" t="s">
        <v>161</v>
      </c>
      <c r="E72" s="1">
        <v>1715.0</v>
      </c>
      <c r="F72" s="1">
        <v>3.0</v>
      </c>
      <c r="G72" s="1">
        <v>5.0</v>
      </c>
      <c r="H72" s="1">
        <v>5.0</v>
      </c>
      <c r="I72" s="1">
        <v>4.0</v>
      </c>
      <c r="J72" s="1">
        <v>2.0</v>
      </c>
      <c r="K72" s="1">
        <v>4.0</v>
      </c>
      <c r="L72" s="1">
        <v>5.0</v>
      </c>
      <c r="M72" s="1">
        <v>3.0</v>
      </c>
      <c r="N72" s="1">
        <v>1.0</v>
      </c>
      <c r="O72" s="1">
        <v>1.0</v>
      </c>
      <c r="P72" s="1">
        <v>1.0</v>
      </c>
      <c r="Q72" s="1">
        <v>1.0</v>
      </c>
      <c r="R72" s="1">
        <v>1.0</v>
      </c>
      <c r="S72" s="1">
        <v>1.0</v>
      </c>
      <c r="T72" s="1">
        <v>1.0</v>
      </c>
      <c r="U72" s="1">
        <v>1.0</v>
      </c>
      <c r="V72" s="1">
        <v>1.0</v>
      </c>
      <c r="W72" s="1">
        <v>1.0</v>
      </c>
      <c r="X72" s="1">
        <v>1.0</v>
      </c>
      <c r="Y72" s="1">
        <v>1.0</v>
      </c>
      <c r="Z72" s="1">
        <v>1.0</v>
      </c>
      <c r="AA72" s="1">
        <v>1.0</v>
      </c>
      <c r="AB72" s="1">
        <v>1.0</v>
      </c>
      <c r="AC72" s="1">
        <v>1.0</v>
      </c>
      <c r="AD72" s="1">
        <v>3.0</v>
      </c>
      <c r="AE72" s="1">
        <v>1.0</v>
      </c>
      <c r="AF72" s="1">
        <v>2.0</v>
      </c>
      <c r="AG72" s="1">
        <v>2.0</v>
      </c>
      <c r="AH72" s="1">
        <v>3.0</v>
      </c>
      <c r="AI72" s="1">
        <v>3.0</v>
      </c>
      <c r="AJ72" s="1">
        <v>3.0</v>
      </c>
      <c r="AK72" s="1">
        <v>2.0</v>
      </c>
      <c r="AL72" s="1">
        <v>4.0</v>
      </c>
      <c r="AM72" s="1">
        <v>2.0</v>
      </c>
      <c r="AN72" s="1">
        <v>2.0</v>
      </c>
      <c r="AO72" s="1">
        <v>1.0</v>
      </c>
      <c r="AP72" s="1">
        <v>1.0</v>
      </c>
      <c r="AQ72" s="1">
        <v>1.0</v>
      </c>
      <c r="AR72" s="1">
        <v>1.0</v>
      </c>
      <c r="AS72" s="1">
        <v>2.0</v>
      </c>
      <c r="AT72" s="1">
        <v>4.0</v>
      </c>
      <c r="AU72" s="1">
        <v>4.0</v>
      </c>
      <c r="AV72" s="1">
        <v>4.0</v>
      </c>
      <c r="AW72" s="1">
        <v>2.0</v>
      </c>
      <c r="AX72" s="1">
        <v>1.0</v>
      </c>
      <c r="AY72" s="1">
        <v>2.0</v>
      </c>
      <c r="AZ72" s="1">
        <v>2.0</v>
      </c>
      <c r="BA72" s="1">
        <v>2.0</v>
      </c>
      <c r="BB72" s="1">
        <v>1.0</v>
      </c>
      <c r="BC72" s="1">
        <v>1.0</v>
      </c>
      <c r="BD72" s="1">
        <v>1.0</v>
      </c>
      <c r="BE72" s="1">
        <v>1.0</v>
      </c>
      <c r="BF72" s="1">
        <v>1.0</v>
      </c>
      <c r="BG72" s="1">
        <v>1.0</v>
      </c>
      <c r="BH72" s="1">
        <v>1.0</v>
      </c>
      <c r="BI72" s="1">
        <v>1.0</v>
      </c>
      <c r="BJ72" s="1">
        <v>2.0</v>
      </c>
      <c r="BK72" s="1">
        <v>5.0</v>
      </c>
      <c r="BL72" s="1">
        <v>2.0</v>
      </c>
      <c r="BM72" s="1">
        <v>2.0</v>
      </c>
      <c r="BN72" s="1">
        <v>5.0</v>
      </c>
      <c r="BO72" s="1">
        <v>5.0</v>
      </c>
      <c r="BP72" s="1">
        <v>5.0</v>
      </c>
      <c r="BQ72" s="1">
        <v>5.0</v>
      </c>
      <c r="BR72" s="1">
        <v>2.0</v>
      </c>
      <c r="BS72" s="1">
        <v>1.0</v>
      </c>
      <c r="BT72" s="1">
        <v>2.0</v>
      </c>
      <c r="BU72" s="1">
        <v>1.0</v>
      </c>
      <c r="BV72" s="1">
        <v>1.0</v>
      </c>
      <c r="BW72" s="1">
        <v>1.0</v>
      </c>
      <c r="BX72" s="1">
        <v>1.0</v>
      </c>
      <c r="BY72" s="1">
        <v>2.0</v>
      </c>
      <c r="BZ72" s="21"/>
      <c r="CA72" s="1">
        <f t="shared" si="1"/>
        <v>151</v>
      </c>
      <c r="CB72">
        <f t="shared" si="2"/>
        <v>31</v>
      </c>
      <c r="CC72">
        <f t="shared" si="3"/>
        <v>8</v>
      </c>
      <c r="CD72">
        <f t="shared" si="4"/>
        <v>8</v>
      </c>
      <c r="CE72">
        <f t="shared" si="5"/>
        <v>19</v>
      </c>
      <c r="CF72">
        <f t="shared" si="6"/>
        <v>14</v>
      </c>
      <c r="CG72">
        <f t="shared" si="7"/>
        <v>21</v>
      </c>
      <c r="CH72">
        <f t="shared" si="8"/>
        <v>8</v>
      </c>
      <c r="CI72">
        <f t="shared" si="9"/>
        <v>0.2</v>
      </c>
      <c r="CJ72">
        <f t="shared" si="10"/>
        <v>31</v>
      </c>
      <c r="CK72">
        <f t="shared" si="11"/>
        <v>9</v>
      </c>
      <c r="CL72" s="22"/>
    </row>
    <row r="73">
      <c r="A73" s="1" t="b">
        <v>0</v>
      </c>
      <c r="B73" s="20"/>
      <c r="C73" s="20">
        <v>43609.44676736111</v>
      </c>
      <c r="D73" s="1" t="s">
        <v>162</v>
      </c>
      <c r="E73" s="1">
        <v>1771.0</v>
      </c>
      <c r="F73" s="1">
        <v>4.0</v>
      </c>
      <c r="G73" s="1">
        <v>4.0</v>
      </c>
      <c r="H73" s="1">
        <v>5.0</v>
      </c>
      <c r="I73" s="1">
        <v>4.0</v>
      </c>
      <c r="J73" s="1">
        <v>4.0</v>
      </c>
      <c r="K73" s="1">
        <v>5.0</v>
      </c>
      <c r="L73" s="1">
        <v>5.0</v>
      </c>
      <c r="M73" s="1">
        <v>4.0</v>
      </c>
      <c r="N73" s="1">
        <v>2.0</v>
      </c>
      <c r="O73" s="1">
        <v>2.0</v>
      </c>
      <c r="P73" s="1">
        <v>2.0</v>
      </c>
      <c r="Q73" s="1">
        <v>3.0</v>
      </c>
      <c r="R73" s="1">
        <v>3.0</v>
      </c>
      <c r="S73" s="1">
        <v>2.0</v>
      </c>
      <c r="T73" s="1">
        <v>3.0</v>
      </c>
      <c r="U73" s="1">
        <v>2.0</v>
      </c>
      <c r="V73" s="1">
        <v>2.0</v>
      </c>
      <c r="W73" s="1">
        <v>1.0</v>
      </c>
      <c r="X73" s="1">
        <v>4.0</v>
      </c>
      <c r="Y73" s="1">
        <v>1.0</v>
      </c>
      <c r="Z73" s="1">
        <v>2.0</v>
      </c>
      <c r="AA73" s="1">
        <v>3.0</v>
      </c>
      <c r="AB73" s="1">
        <v>1.0</v>
      </c>
      <c r="AC73" s="1">
        <v>2.0</v>
      </c>
      <c r="AD73" s="1">
        <v>4.0</v>
      </c>
      <c r="AE73" s="1">
        <v>4.0</v>
      </c>
      <c r="AF73" s="1">
        <v>4.0</v>
      </c>
      <c r="AG73" s="1">
        <v>4.0</v>
      </c>
      <c r="AH73" s="1">
        <v>4.0</v>
      </c>
      <c r="AI73" s="1">
        <v>4.0</v>
      </c>
      <c r="AJ73" s="1">
        <v>5.0</v>
      </c>
      <c r="AK73" s="1">
        <v>4.0</v>
      </c>
      <c r="AL73" s="1">
        <v>1.0</v>
      </c>
      <c r="AM73" s="1">
        <v>4.0</v>
      </c>
      <c r="AN73" s="1">
        <v>5.0</v>
      </c>
      <c r="AO73" s="1">
        <v>3.0</v>
      </c>
      <c r="AP73" s="1">
        <v>5.0</v>
      </c>
      <c r="AQ73" s="1">
        <v>5.0</v>
      </c>
      <c r="AR73" s="1">
        <v>2.0</v>
      </c>
      <c r="AS73" s="1">
        <v>5.0</v>
      </c>
      <c r="AT73" s="1">
        <v>3.0</v>
      </c>
      <c r="AU73" s="1">
        <v>2.0</v>
      </c>
      <c r="AV73" s="1">
        <v>3.0</v>
      </c>
      <c r="AW73" s="1">
        <v>2.0</v>
      </c>
      <c r="AX73" s="1">
        <v>2.0</v>
      </c>
      <c r="AY73" s="1">
        <v>2.0</v>
      </c>
      <c r="AZ73" s="1">
        <v>2.0</v>
      </c>
      <c r="BA73" s="1">
        <v>2.0</v>
      </c>
      <c r="BB73" s="1">
        <v>1.0</v>
      </c>
      <c r="BC73" s="1">
        <v>1.0</v>
      </c>
      <c r="BD73" s="1">
        <v>1.0</v>
      </c>
      <c r="BE73" s="1">
        <v>1.0</v>
      </c>
      <c r="BF73" s="1">
        <v>1.0</v>
      </c>
      <c r="BG73" s="1">
        <v>1.0</v>
      </c>
      <c r="BH73" s="1">
        <v>1.0</v>
      </c>
      <c r="BI73" s="1">
        <v>1.0</v>
      </c>
      <c r="BJ73" s="1">
        <v>2.0</v>
      </c>
      <c r="BK73" s="1">
        <v>2.0</v>
      </c>
      <c r="BL73" s="1">
        <v>2.0</v>
      </c>
      <c r="BM73" s="1">
        <v>1.0</v>
      </c>
      <c r="BN73" s="1">
        <v>2.0</v>
      </c>
      <c r="BO73" s="1">
        <v>2.0</v>
      </c>
      <c r="BP73" s="1">
        <v>1.0</v>
      </c>
      <c r="BQ73" s="1">
        <v>2.0</v>
      </c>
      <c r="BR73" s="1">
        <v>2.0</v>
      </c>
      <c r="BS73" s="1">
        <v>5.0</v>
      </c>
      <c r="BT73" s="1">
        <v>4.0</v>
      </c>
      <c r="BU73" s="1">
        <v>4.0</v>
      </c>
      <c r="BV73" s="1">
        <v>4.0</v>
      </c>
      <c r="BW73" s="1">
        <v>4.0</v>
      </c>
      <c r="BX73" s="1">
        <v>3.0</v>
      </c>
      <c r="BY73" s="1">
        <v>4.0</v>
      </c>
      <c r="BZ73" s="21"/>
      <c r="CA73" s="1">
        <f t="shared" si="1"/>
        <v>203</v>
      </c>
      <c r="CB73">
        <f t="shared" si="2"/>
        <v>35</v>
      </c>
      <c r="CC73">
        <f t="shared" si="3"/>
        <v>19</v>
      </c>
      <c r="CD73">
        <f t="shared" si="4"/>
        <v>16</v>
      </c>
      <c r="CE73">
        <f t="shared" si="5"/>
        <v>33</v>
      </c>
      <c r="CF73">
        <f t="shared" si="6"/>
        <v>30</v>
      </c>
      <c r="CG73">
        <f t="shared" si="7"/>
        <v>18</v>
      </c>
      <c r="CH73">
        <f t="shared" si="8"/>
        <v>8</v>
      </c>
      <c r="CI73">
        <f t="shared" si="9"/>
        <v>0.2</v>
      </c>
      <c r="CJ73">
        <f t="shared" si="10"/>
        <v>14</v>
      </c>
      <c r="CK73">
        <f t="shared" si="11"/>
        <v>28</v>
      </c>
      <c r="CL73" s="22"/>
    </row>
    <row r="74">
      <c r="A74" s="1" t="b">
        <v>0</v>
      </c>
      <c r="B74" s="20"/>
      <c r="C74" s="20">
        <v>43609.508816435184</v>
      </c>
      <c r="D74" s="1" t="s">
        <v>163</v>
      </c>
      <c r="E74" s="1">
        <v>1799.0</v>
      </c>
      <c r="F74" s="1">
        <v>5.0</v>
      </c>
      <c r="G74" s="1">
        <v>5.0</v>
      </c>
      <c r="H74" s="1">
        <v>5.0</v>
      </c>
      <c r="I74" s="1">
        <v>5.0</v>
      </c>
      <c r="J74" s="1">
        <v>5.0</v>
      </c>
      <c r="K74" s="1">
        <v>5.0</v>
      </c>
      <c r="L74" s="1">
        <v>5.0</v>
      </c>
      <c r="M74" s="1">
        <v>5.0</v>
      </c>
      <c r="N74" s="1">
        <v>1.0</v>
      </c>
      <c r="O74" s="1">
        <v>2.0</v>
      </c>
      <c r="P74" s="1">
        <v>1.0</v>
      </c>
      <c r="Q74" s="1">
        <v>1.0</v>
      </c>
      <c r="R74" s="1">
        <v>2.0</v>
      </c>
      <c r="S74" s="1">
        <v>1.0</v>
      </c>
      <c r="T74" s="1">
        <v>2.0</v>
      </c>
      <c r="U74" s="1">
        <v>1.0</v>
      </c>
      <c r="V74" s="1">
        <v>1.0</v>
      </c>
      <c r="W74" s="1">
        <v>1.0</v>
      </c>
      <c r="X74" s="1">
        <v>1.0</v>
      </c>
      <c r="Y74" s="1">
        <v>1.0</v>
      </c>
      <c r="Z74" s="1">
        <v>1.0</v>
      </c>
      <c r="AA74" s="1">
        <v>1.0</v>
      </c>
      <c r="AB74" s="1">
        <v>1.0</v>
      </c>
      <c r="AC74" s="1">
        <v>1.0</v>
      </c>
      <c r="AD74" s="1">
        <v>2.0</v>
      </c>
      <c r="AE74" s="1">
        <v>2.0</v>
      </c>
      <c r="AF74" s="1">
        <v>1.0</v>
      </c>
      <c r="AG74" s="1">
        <v>2.0</v>
      </c>
      <c r="AH74" s="1">
        <v>1.0</v>
      </c>
      <c r="AI74" s="1">
        <v>1.0</v>
      </c>
      <c r="AJ74" s="1">
        <v>2.0</v>
      </c>
      <c r="AK74" s="1">
        <v>1.0</v>
      </c>
      <c r="AL74" s="1">
        <v>4.0</v>
      </c>
      <c r="AM74" s="1">
        <v>3.0</v>
      </c>
      <c r="AN74" s="1">
        <v>1.0</v>
      </c>
      <c r="AO74" s="1">
        <v>1.0</v>
      </c>
      <c r="AP74" s="1">
        <v>2.0</v>
      </c>
      <c r="AQ74" s="1">
        <v>1.0</v>
      </c>
      <c r="AR74" s="1">
        <v>1.0</v>
      </c>
      <c r="AS74" s="1">
        <v>2.0</v>
      </c>
      <c r="AT74" s="1">
        <v>5.0</v>
      </c>
      <c r="AU74" s="1">
        <v>5.0</v>
      </c>
      <c r="AV74" s="1">
        <v>3.0</v>
      </c>
      <c r="AW74" s="1">
        <v>5.0</v>
      </c>
      <c r="AX74" s="1">
        <v>5.0</v>
      </c>
      <c r="AY74" s="1">
        <v>4.0</v>
      </c>
      <c r="AZ74" s="1">
        <v>5.0</v>
      </c>
      <c r="BA74" s="1">
        <v>3.0</v>
      </c>
      <c r="BB74" s="1">
        <v>1.0</v>
      </c>
      <c r="BC74" s="1">
        <v>1.0</v>
      </c>
      <c r="BD74" s="1">
        <v>1.0</v>
      </c>
      <c r="BE74" s="1">
        <v>1.0</v>
      </c>
      <c r="BF74" s="1">
        <v>1.0</v>
      </c>
      <c r="BG74" s="1">
        <v>1.0</v>
      </c>
      <c r="BH74" s="1">
        <v>1.0</v>
      </c>
      <c r="BI74" s="1">
        <v>1.0</v>
      </c>
      <c r="BJ74" s="1">
        <v>0.0</v>
      </c>
      <c r="BK74" s="1">
        <v>3.0</v>
      </c>
      <c r="BL74" s="1">
        <v>3.0</v>
      </c>
      <c r="BM74" s="1">
        <v>3.0</v>
      </c>
      <c r="BN74" s="1">
        <v>3.0</v>
      </c>
      <c r="BO74" s="1">
        <v>3.0</v>
      </c>
      <c r="BP74" s="1">
        <v>4.0</v>
      </c>
      <c r="BQ74" s="1">
        <v>4.0</v>
      </c>
      <c r="BR74" s="1">
        <v>4.0</v>
      </c>
      <c r="BS74" s="1">
        <v>2.0</v>
      </c>
      <c r="BT74" s="1">
        <v>3.0</v>
      </c>
      <c r="BU74" s="1">
        <v>3.0</v>
      </c>
      <c r="BV74" s="1">
        <v>3.0</v>
      </c>
      <c r="BW74" s="1">
        <v>3.0</v>
      </c>
      <c r="BX74" s="1">
        <v>2.0</v>
      </c>
      <c r="BY74" s="1">
        <v>2.0</v>
      </c>
      <c r="BZ74" s="21"/>
      <c r="CA74" s="1">
        <f t="shared" si="1"/>
        <v>174</v>
      </c>
      <c r="CB74">
        <f t="shared" si="2"/>
        <v>40</v>
      </c>
      <c r="CC74">
        <f t="shared" si="3"/>
        <v>11</v>
      </c>
      <c r="CD74">
        <f t="shared" si="4"/>
        <v>8</v>
      </c>
      <c r="CE74">
        <f t="shared" si="5"/>
        <v>12</v>
      </c>
      <c r="CF74">
        <f t="shared" si="6"/>
        <v>15</v>
      </c>
      <c r="CG74">
        <f t="shared" si="7"/>
        <v>35</v>
      </c>
      <c r="CH74">
        <f t="shared" si="8"/>
        <v>8</v>
      </c>
      <c r="CI74">
        <f t="shared" si="9"/>
        <v>0</v>
      </c>
      <c r="CJ74">
        <f t="shared" si="10"/>
        <v>27</v>
      </c>
      <c r="CK74">
        <f t="shared" si="11"/>
        <v>18</v>
      </c>
      <c r="CL74" s="22"/>
    </row>
    <row r="75">
      <c r="A75" s="1" t="b">
        <v>0</v>
      </c>
      <c r="B75" s="20"/>
      <c r="C75" s="20">
        <v>43609.613539247686</v>
      </c>
      <c r="D75" s="1" t="s">
        <v>102</v>
      </c>
      <c r="E75" s="1">
        <v>1862.0</v>
      </c>
      <c r="F75" s="1">
        <v>5.0</v>
      </c>
      <c r="G75" s="1">
        <v>3.0</v>
      </c>
      <c r="H75" s="1">
        <v>4.0</v>
      </c>
      <c r="I75" s="1">
        <v>4.0</v>
      </c>
      <c r="J75" s="1">
        <v>3.0</v>
      </c>
      <c r="K75" s="1">
        <v>5.0</v>
      </c>
      <c r="L75" s="1">
        <v>5.0</v>
      </c>
      <c r="M75" s="1">
        <v>3.0</v>
      </c>
      <c r="N75" s="1">
        <v>5.0</v>
      </c>
      <c r="O75" s="1">
        <v>5.0</v>
      </c>
      <c r="P75" s="1">
        <v>5.0</v>
      </c>
      <c r="Q75" s="1">
        <v>5.0</v>
      </c>
      <c r="R75" s="1">
        <v>5.0</v>
      </c>
      <c r="S75" s="1">
        <v>5.0</v>
      </c>
      <c r="T75" s="1">
        <v>5.0</v>
      </c>
      <c r="U75" s="1">
        <v>5.0</v>
      </c>
      <c r="V75" s="1">
        <v>1.0</v>
      </c>
      <c r="W75" s="1">
        <v>4.0</v>
      </c>
      <c r="X75" s="1">
        <v>4.0</v>
      </c>
      <c r="Y75" s="1">
        <v>3.0</v>
      </c>
      <c r="Z75" s="1">
        <v>3.0</v>
      </c>
      <c r="AA75" s="1">
        <v>4.0</v>
      </c>
      <c r="AB75" s="1">
        <v>1.0</v>
      </c>
      <c r="AC75" s="1">
        <v>4.0</v>
      </c>
      <c r="AD75" s="1">
        <v>3.0</v>
      </c>
      <c r="AE75" s="1">
        <v>2.0</v>
      </c>
      <c r="AF75" s="1">
        <v>3.0</v>
      </c>
      <c r="AG75" s="1">
        <v>3.0</v>
      </c>
      <c r="AH75" s="1">
        <v>3.0</v>
      </c>
      <c r="AI75" s="1">
        <v>3.0</v>
      </c>
      <c r="AJ75" s="1">
        <v>1.0</v>
      </c>
      <c r="AK75" s="1">
        <v>2.0</v>
      </c>
      <c r="AL75" s="1">
        <v>4.0</v>
      </c>
      <c r="AM75" s="1">
        <v>4.0</v>
      </c>
      <c r="AN75" s="1">
        <v>2.0</v>
      </c>
      <c r="AO75" s="1">
        <v>1.0</v>
      </c>
      <c r="AP75" s="1">
        <v>4.0</v>
      </c>
      <c r="AQ75" s="1">
        <v>1.0</v>
      </c>
      <c r="AR75" s="1">
        <v>2.0</v>
      </c>
      <c r="AS75" s="1">
        <v>2.0</v>
      </c>
      <c r="AT75" s="1">
        <v>1.0</v>
      </c>
      <c r="AU75" s="1">
        <v>5.0</v>
      </c>
      <c r="AV75" s="1">
        <v>4.0</v>
      </c>
      <c r="AW75" s="1">
        <v>2.0</v>
      </c>
      <c r="AX75" s="1">
        <v>1.0</v>
      </c>
      <c r="AY75" s="1">
        <v>2.0</v>
      </c>
      <c r="AZ75" s="1">
        <v>2.0</v>
      </c>
      <c r="BA75" s="1">
        <v>3.0</v>
      </c>
      <c r="BB75" s="1">
        <v>4.0</v>
      </c>
      <c r="BC75" s="1">
        <v>5.0</v>
      </c>
      <c r="BD75" s="1">
        <v>5.0</v>
      </c>
      <c r="BE75" s="1">
        <v>5.0</v>
      </c>
      <c r="BF75" s="1">
        <v>5.0</v>
      </c>
      <c r="BG75" s="1">
        <v>5.0</v>
      </c>
      <c r="BH75" s="1">
        <v>5.0</v>
      </c>
      <c r="BI75" s="1">
        <v>5.0</v>
      </c>
      <c r="BJ75" s="1">
        <v>8.0</v>
      </c>
      <c r="BK75" s="1">
        <v>1.0</v>
      </c>
      <c r="BL75" s="1">
        <v>4.0</v>
      </c>
      <c r="BM75" s="1">
        <v>4.0</v>
      </c>
      <c r="BN75" s="1">
        <v>4.0</v>
      </c>
      <c r="BO75" s="1">
        <v>3.0</v>
      </c>
      <c r="BP75" s="1">
        <v>3.0</v>
      </c>
      <c r="BQ75" s="1">
        <v>1.0</v>
      </c>
      <c r="BR75" s="1">
        <v>2.0</v>
      </c>
      <c r="BS75" s="1">
        <v>3.0</v>
      </c>
      <c r="BT75" s="1">
        <v>4.0</v>
      </c>
      <c r="BU75" s="1">
        <v>1.0</v>
      </c>
      <c r="BV75" s="1">
        <v>1.0</v>
      </c>
      <c r="BW75" s="1">
        <v>3.0</v>
      </c>
      <c r="BX75" s="1">
        <v>3.0</v>
      </c>
      <c r="BY75" s="1">
        <v>3.0</v>
      </c>
      <c r="BZ75" s="21"/>
      <c r="CA75" s="1">
        <f t="shared" si="1"/>
        <v>243</v>
      </c>
      <c r="CB75">
        <f t="shared" si="2"/>
        <v>32</v>
      </c>
      <c r="CC75">
        <f t="shared" si="3"/>
        <v>40</v>
      </c>
      <c r="CD75">
        <f t="shared" si="4"/>
        <v>24</v>
      </c>
      <c r="CE75">
        <f t="shared" si="5"/>
        <v>20</v>
      </c>
      <c r="CF75">
        <f t="shared" si="6"/>
        <v>20</v>
      </c>
      <c r="CG75">
        <f t="shared" si="7"/>
        <v>20</v>
      </c>
      <c r="CH75">
        <f t="shared" si="8"/>
        <v>39</v>
      </c>
      <c r="CI75">
        <f t="shared" si="9"/>
        <v>0.8</v>
      </c>
      <c r="CJ75">
        <f t="shared" si="10"/>
        <v>22</v>
      </c>
      <c r="CK75">
        <f t="shared" si="11"/>
        <v>18</v>
      </c>
      <c r="CL75" s="22"/>
    </row>
    <row r="76">
      <c r="A76" s="1" t="b">
        <v>0</v>
      </c>
      <c r="B76" s="20"/>
      <c r="C76" s="20">
        <v>43612.38019684028</v>
      </c>
      <c r="D76" s="1" t="s">
        <v>164</v>
      </c>
      <c r="E76" s="1">
        <v>1927.0</v>
      </c>
      <c r="F76" s="1">
        <v>1.0</v>
      </c>
      <c r="G76" s="1">
        <v>2.0</v>
      </c>
      <c r="H76" s="1">
        <v>4.0</v>
      </c>
      <c r="I76" s="1">
        <v>2.0</v>
      </c>
      <c r="J76" s="1">
        <v>1.0</v>
      </c>
      <c r="K76" s="1">
        <v>2.0</v>
      </c>
      <c r="L76" s="1">
        <v>2.0</v>
      </c>
      <c r="M76" s="1">
        <v>1.0</v>
      </c>
      <c r="N76" s="1">
        <v>3.0</v>
      </c>
      <c r="O76" s="1">
        <v>4.0</v>
      </c>
      <c r="P76" s="1">
        <v>4.0</v>
      </c>
      <c r="Q76" s="1">
        <v>4.0</v>
      </c>
      <c r="R76" s="1">
        <v>4.0</v>
      </c>
      <c r="S76" s="1">
        <v>3.0</v>
      </c>
      <c r="T76" s="1">
        <v>4.0</v>
      </c>
      <c r="U76" s="1">
        <v>4.0</v>
      </c>
      <c r="V76" s="1">
        <v>4.0</v>
      </c>
      <c r="W76" s="1">
        <v>5.0</v>
      </c>
      <c r="X76" s="1">
        <v>4.0</v>
      </c>
      <c r="Y76" s="1">
        <v>4.0</v>
      </c>
      <c r="Z76" s="1">
        <v>3.0</v>
      </c>
      <c r="AA76" s="1">
        <v>4.0</v>
      </c>
      <c r="AB76" s="1">
        <v>4.0</v>
      </c>
      <c r="AC76" s="1">
        <v>4.0</v>
      </c>
      <c r="AD76" s="1">
        <v>5.0</v>
      </c>
      <c r="AE76" s="1">
        <v>5.0</v>
      </c>
      <c r="AF76" s="1">
        <v>5.0</v>
      </c>
      <c r="AG76" s="1">
        <v>5.0</v>
      </c>
      <c r="AH76" s="1">
        <v>5.0</v>
      </c>
      <c r="AI76" s="1">
        <v>5.0</v>
      </c>
      <c r="AJ76" s="1">
        <v>2.0</v>
      </c>
      <c r="AK76" s="1">
        <v>2.0</v>
      </c>
      <c r="AL76" s="1">
        <v>1.0</v>
      </c>
      <c r="AM76" s="1">
        <v>5.0</v>
      </c>
      <c r="AN76" s="1">
        <v>5.0</v>
      </c>
      <c r="AO76" s="1">
        <v>5.0</v>
      </c>
      <c r="AP76" s="1">
        <v>2.0</v>
      </c>
      <c r="AQ76" s="1">
        <v>5.0</v>
      </c>
      <c r="AR76" s="1">
        <v>4.0</v>
      </c>
      <c r="AS76" s="1">
        <v>5.0</v>
      </c>
      <c r="AT76" s="1">
        <v>1.0</v>
      </c>
      <c r="AU76" s="1">
        <v>1.0</v>
      </c>
      <c r="AV76" s="1">
        <v>1.0</v>
      </c>
      <c r="AW76" s="1">
        <v>1.0</v>
      </c>
      <c r="AX76" s="1">
        <v>1.0</v>
      </c>
      <c r="AY76" s="1">
        <v>1.0</v>
      </c>
      <c r="AZ76" s="1">
        <v>1.0</v>
      </c>
      <c r="BA76" s="1">
        <v>1.0</v>
      </c>
      <c r="BB76" s="1">
        <v>4.0</v>
      </c>
      <c r="BC76" s="1">
        <v>4.0</v>
      </c>
      <c r="BD76" s="1">
        <v>5.0</v>
      </c>
      <c r="BE76" s="1">
        <v>4.0</v>
      </c>
      <c r="BF76" s="1">
        <v>5.0</v>
      </c>
      <c r="BG76" s="1">
        <v>5.0</v>
      </c>
      <c r="BH76" s="1">
        <v>5.0</v>
      </c>
      <c r="BI76" s="1">
        <v>5.0</v>
      </c>
      <c r="BJ76" s="1">
        <v>8.0</v>
      </c>
      <c r="BK76" s="1">
        <v>1.0</v>
      </c>
      <c r="BL76" s="1">
        <v>1.0</v>
      </c>
      <c r="BM76" s="1">
        <v>1.0</v>
      </c>
      <c r="BN76" s="1">
        <v>2.0</v>
      </c>
      <c r="BO76" s="1">
        <v>2.0</v>
      </c>
      <c r="BP76" s="1">
        <v>2.0</v>
      </c>
      <c r="BQ76" s="1">
        <v>2.0</v>
      </c>
      <c r="BR76" s="1">
        <v>1.0</v>
      </c>
      <c r="BS76" s="1">
        <v>5.0</v>
      </c>
      <c r="BT76" s="1">
        <v>5.0</v>
      </c>
      <c r="BU76" s="1">
        <v>5.0</v>
      </c>
      <c r="BV76" s="1">
        <v>5.0</v>
      </c>
      <c r="BW76" s="1">
        <v>4.0</v>
      </c>
      <c r="BX76" s="1">
        <v>3.0</v>
      </c>
      <c r="BY76" s="1">
        <v>5.0</v>
      </c>
      <c r="BZ76" s="21"/>
      <c r="CA76" s="1">
        <f t="shared" si="1"/>
        <v>240</v>
      </c>
      <c r="CB76">
        <f t="shared" si="2"/>
        <v>15</v>
      </c>
      <c r="CC76">
        <f t="shared" si="3"/>
        <v>30</v>
      </c>
      <c r="CD76">
        <f t="shared" si="4"/>
        <v>32</v>
      </c>
      <c r="CE76">
        <f t="shared" si="5"/>
        <v>34</v>
      </c>
      <c r="CF76">
        <f t="shared" si="6"/>
        <v>32</v>
      </c>
      <c r="CG76">
        <f t="shared" si="7"/>
        <v>8</v>
      </c>
      <c r="CH76">
        <f t="shared" si="8"/>
        <v>37</v>
      </c>
      <c r="CI76">
        <f t="shared" si="9"/>
        <v>0.8</v>
      </c>
      <c r="CJ76">
        <f t="shared" si="10"/>
        <v>12</v>
      </c>
      <c r="CK76">
        <f t="shared" si="11"/>
        <v>32</v>
      </c>
      <c r="CL76" s="22"/>
    </row>
    <row r="77">
      <c r="A77" s="1" t="b">
        <v>0</v>
      </c>
      <c r="B77" s="20"/>
      <c r="C77" s="20">
        <v>43612.45469815972</v>
      </c>
      <c r="D77" s="1" t="s">
        <v>165</v>
      </c>
      <c r="E77" s="1">
        <v>1915.0</v>
      </c>
      <c r="F77" s="1">
        <v>1.0</v>
      </c>
      <c r="G77" s="1">
        <v>1.0</v>
      </c>
      <c r="H77" s="1">
        <v>3.0</v>
      </c>
      <c r="I77" s="1">
        <v>2.0</v>
      </c>
      <c r="J77" s="1">
        <v>1.0</v>
      </c>
      <c r="K77" s="1">
        <v>2.0</v>
      </c>
      <c r="L77" s="1">
        <v>2.0</v>
      </c>
      <c r="M77" s="1">
        <v>1.0</v>
      </c>
      <c r="N77" s="1">
        <v>3.0</v>
      </c>
      <c r="O77" s="1">
        <v>3.0</v>
      </c>
      <c r="P77" s="1">
        <v>4.0</v>
      </c>
      <c r="Q77" s="1">
        <v>4.0</v>
      </c>
      <c r="R77" s="1">
        <v>4.0</v>
      </c>
      <c r="S77" s="1">
        <v>4.0</v>
      </c>
      <c r="T77" s="1">
        <v>4.0</v>
      </c>
      <c r="U77" s="1">
        <v>4.0</v>
      </c>
      <c r="V77" s="1">
        <v>1.0</v>
      </c>
      <c r="W77" s="1">
        <v>1.0</v>
      </c>
      <c r="X77" s="1">
        <v>2.0</v>
      </c>
      <c r="Y77" s="1">
        <v>1.0</v>
      </c>
      <c r="Z77" s="1">
        <v>1.0</v>
      </c>
      <c r="AA77" s="1">
        <v>2.0</v>
      </c>
      <c r="AB77" s="1">
        <v>1.0</v>
      </c>
      <c r="AC77" s="1">
        <v>1.0</v>
      </c>
      <c r="AD77" s="1">
        <v>4.0</v>
      </c>
      <c r="AE77" s="1">
        <v>5.0</v>
      </c>
      <c r="AF77" s="1">
        <v>4.0</v>
      </c>
      <c r="AG77" s="1">
        <v>4.0</v>
      </c>
      <c r="AH77" s="1">
        <v>5.0</v>
      </c>
      <c r="AI77" s="1">
        <v>5.0</v>
      </c>
      <c r="AJ77" s="1">
        <v>5.0</v>
      </c>
      <c r="AK77" s="1">
        <v>5.0</v>
      </c>
      <c r="AL77" s="1">
        <v>4.0</v>
      </c>
      <c r="AM77" s="1">
        <v>5.0</v>
      </c>
      <c r="AN77" s="1">
        <v>2.0</v>
      </c>
      <c r="AO77" s="1">
        <v>2.0</v>
      </c>
      <c r="AP77" s="1">
        <v>2.0</v>
      </c>
      <c r="AQ77" s="1">
        <v>1.0</v>
      </c>
      <c r="AR77" s="1">
        <v>1.0</v>
      </c>
      <c r="AS77" s="1">
        <v>4.0</v>
      </c>
      <c r="AT77" s="1">
        <v>5.0</v>
      </c>
      <c r="AU77" s="1">
        <v>5.0</v>
      </c>
      <c r="AV77" s="1">
        <v>5.0</v>
      </c>
      <c r="AW77" s="1">
        <v>5.0</v>
      </c>
      <c r="AX77" s="1">
        <v>5.0</v>
      </c>
      <c r="AY77" s="1">
        <v>5.0</v>
      </c>
      <c r="AZ77" s="1">
        <v>5.0</v>
      </c>
      <c r="BA77" s="1">
        <v>5.0</v>
      </c>
      <c r="BB77" s="1">
        <v>5.0</v>
      </c>
      <c r="BC77" s="1">
        <v>5.0</v>
      </c>
      <c r="BD77" s="1">
        <v>5.0</v>
      </c>
      <c r="BE77" s="1">
        <v>5.0</v>
      </c>
      <c r="BF77" s="1">
        <v>5.0</v>
      </c>
      <c r="BG77" s="1">
        <v>5.0</v>
      </c>
      <c r="BH77" s="1">
        <v>5.0</v>
      </c>
      <c r="BI77" s="1">
        <v>5.0</v>
      </c>
      <c r="BJ77" s="1">
        <v>8.0</v>
      </c>
      <c r="BK77" s="1">
        <v>1.0</v>
      </c>
      <c r="BL77" s="1">
        <v>1.0</v>
      </c>
      <c r="BM77" s="1">
        <v>1.0</v>
      </c>
      <c r="BN77" s="1">
        <v>1.0</v>
      </c>
      <c r="BO77" s="1">
        <v>1.0</v>
      </c>
      <c r="BP77" s="1">
        <v>1.0</v>
      </c>
      <c r="BQ77" s="1">
        <v>1.0</v>
      </c>
      <c r="BR77" s="1">
        <v>1.0</v>
      </c>
      <c r="BS77" s="1">
        <v>5.0</v>
      </c>
      <c r="BT77" s="1">
        <v>5.0</v>
      </c>
      <c r="BU77" s="1">
        <v>5.0</v>
      </c>
      <c r="BV77" s="1">
        <v>5.0</v>
      </c>
      <c r="BW77" s="1">
        <v>5.0</v>
      </c>
      <c r="BX77" s="1">
        <v>5.0</v>
      </c>
      <c r="BY77" s="1">
        <v>5.0</v>
      </c>
      <c r="BZ77" s="21"/>
      <c r="CA77" s="1">
        <f t="shared" si="1"/>
        <v>242</v>
      </c>
      <c r="CB77">
        <f t="shared" si="2"/>
        <v>13</v>
      </c>
      <c r="CC77">
        <f t="shared" si="3"/>
        <v>30</v>
      </c>
      <c r="CD77">
        <f t="shared" si="4"/>
        <v>10</v>
      </c>
      <c r="CE77">
        <f t="shared" si="5"/>
        <v>37</v>
      </c>
      <c r="CF77">
        <f t="shared" si="6"/>
        <v>21</v>
      </c>
      <c r="CG77">
        <f t="shared" si="7"/>
        <v>40</v>
      </c>
      <c r="CH77">
        <f t="shared" si="8"/>
        <v>40</v>
      </c>
      <c r="CI77">
        <f t="shared" si="9"/>
        <v>0.8</v>
      </c>
      <c r="CJ77">
        <f t="shared" si="10"/>
        <v>8</v>
      </c>
      <c r="CK77">
        <f t="shared" si="11"/>
        <v>35</v>
      </c>
      <c r="CL77" s="22"/>
    </row>
    <row r="78">
      <c r="A78" s="1" t="b">
        <v>0</v>
      </c>
      <c r="B78" s="20"/>
      <c r="C78" s="20">
        <v>43612.608500277776</v>
      </c>
      <c r="D78" s="1" t="s">
        <v>166</v>
      </c>
      <c r="E78" s="1">
        <v>1922.0</v>
      </c>
      <c r="F78" s="1">
        <v>2.0</v>
      </c>
      <c r="G78" s="1">
        <v>1.0</v>
      </c>
      <c r="H78" s="1">
        <v>3.0</v>
      </c>
      <c r="I78" s="1">
        <v>2.0</v>
      </c>
      <c r="J78" s="1">
        <v>1.0</v>
      </c>
      <c r="K78" s="1">
        <v>2.0</v>
      </c>
      <c r="L78" s="1">
        <v>2.0</v>
      </c>
      <c r="M78" s="1">
        <v>1.0</v>
      </c>
      <c r="N78" s="1">
        <v>1.0</v>
      </c>
      <c r="O78" s="1">
        <v>3.0</v>
      </c>
      <c r="P78" s="1">
        <v>3.0</v>
      </c>
      <c r="Q78" s="1">
        <v>4.0</v>
      </c>
      <c r="R78" s="1">
        <v>3.0</v>
      </c>
      <c r="S78" s="1">
        <v>2.0</v>
      </c>
      <c r="T78" s="1">
        <v>2.0</v>
      </c>
      <c r="U78" s="1">
        <v>4.0</v>
      </c>
      <c r="V78" s="1">
        <v>3.0</v>
      </c>
      <c r="W78" s="1">
        <v>3.0</v>
      </c>
      <c r="X78" s="1">
        <v>3.0</v>
      </c>
      <c r="Y78" s="1">
        <v>3.0</v>
      </c>
      <c r="Z78" s="1">
        <v>2.0</v>
      </c>
      <c r="AA78" s="1">
        <v>2.0</v>
      </c>
      <c r="AB78" s="1">
        <v>1.0</v>
      </c>
      <c r="AC78" s="1">
        <v>2.0</v>
      </c>
      <c r="AD78" s="1">
        <v>5.0</v>
      </c>
      <c r="AE78" s="1">
        <v>5.0</v>
      </c>
      <c r="AF78" s="1">
        <v>5.0</v>
      </c>
      <c r="AG78" s="1">
        <v>5.0</v>
      </c>
      <c r="AH78" s="1">
        <v>5.0</v>
      </c>
      <c r="AI78" s="1">
        <v>4.0</v>
      </c>
      <c r="AJ78" s="1">
        <v>5.0</v>
      </c>
      <c r="AK78" s="1">
        <v>5.0</v>
      </c>
      <c r="AL78" s="1">
        <v>1.0</v>
      </c>
      <c r="AM78" s="1">
        <v>5.0</v>
      </c>
      <c r="AN78" s="1">
        <v>5.0</v>
      </c>
      <c r="AO78" s="1">
        <v>5.0</v>
      </c>
      <c r="AP78" s="1">
        <v>5.0</v>
      </c>
      <c r="AQ78" s="1">
        <v>5.0</v>
      </c>
      <c r="AR78" s="1">
        <v>4.0</v>
      </c>
      <c r="AS78" s="1">
        <v>5.0</v>
      </c>
      <c r="AT78" s="1">
        <v>2.0</v>
      </c>
      <c r="AU78" s="1">
        <v>1.0</v>
      </c>
      <c r="AV78" s="1">
        <v>1.0</v>
      </c>
      <c r="AW78" s="1">
        <v>3.0</v>
      </c>
      <c r="AX78" s="1">
        <v>1.0</v>
      </c>
      <c r="AY78" s="1">
        <v>1.0</v>
      </c>
      <c r="AZ78" s="1">
        <v>1.0</v>
      </c>
      <c r="BA78" s="1">
        <v>1.0</v>
      </c>
      <c r="BB78" s="1">
        <v>5.0</v>
      </c>
      <c r="BC78" s="1">
        <v>5.0</v>
      </c>
      <c r="BD78" s="1">
        <v>5.0</v>
      </c>
      <c r="BE78" s="1">
        <v>5.0</v>
      </c>
      <c r="BF78" s="1">
        <v>5.0</v>
      </c>
      <c r="BG78" s="1">
        <v>4.0</v>
      </c>
      <c r="BH78" s="1">
        <v>5.0</v>
      </c>
      <c r="BI78" s="1">
        <v>5.0</v>
      </c>
      <c r="BJ78" s="1">
        <v>9.0</v>
      </c>
      <c r="BK78" s="1">
        <v>1.0</v>
      </c>
      <c r="BL78" s="1">
        <v>1.0</v>
      </c>
      <c r="BM78" s="1">
        <v>1.0</v>
      </c>
      <c r="BN78" s="1">
        <v>1.0</v>
      </c>
      <c r="BO78" s="1">
        <v>1.0</v>
      </c>
      <c r="BP78" s="1">
        <v>1.0</v>
      </c>
      <c r="BQ78" s="1">
        <v>1.0</v>
      </c>
      <c r="BR78" s="1">
        <v>1.0</v>
      </c>
      <c r="BS78" s="1">
        <v>5.0</v>
      </c>
      <c r="BT78" s="1">
        <v>5.0</v>
      </c>
      <c r="BU78" s="1">
        <v>4.0</v>
      </c>
      <c r="BV78" s="1">
        <v>5.0</v>
      </c>
      <c r="BW78" s="1">
        <v>5.0</v>
      </c>
      <c r="BX78" s="1">
        <v>5.0</v>
      </c>
      <c r="BY78" s="1">
        <v>5.0</v>
      </c>
      <c r="BZ78" s="21"/>
      <c r="CA78" s="1">
        <f t="shared" si="1"/>
        <v>230</v>
      </c>
      <c r="CB78">
        <f t="shared" si="2"/>
        <v>14</v>
      </c>
      <c r="CC78">
        <f t="shared" si="3"/>
        <v>22</v>
      </c>
      <c r="CD78">
        <f t="shared" si="4"/>
        <v>19</v>
      </c>
      <c r="CE78">
        <f t="shared" si="5"/>
        <v>39</v>
      </c>
      <c r="CF78">
        <f t="shared" si="6"/>
        <v>35</v>
      </c>
      <c r="CG78">
        <f t="shared" si="7"/>
        <v>11</v>
      </c>
      <c r="CH78">
        <f t="shared" si="8"/>
        <v>39</v>
      </c>
      <c r="CI78">
        <f t="shared" si="9"/>
        <v>0.9</v>
      </c>
      <c r="CJ78">
        <f t="shared" si="10"/>
        <v>8</v>
      </c>
      <c r="CK78">
        <f t="shared" si="11"/>
        <v>34</v>
      </c>
      <c r="CL78" s="22"/>
    </row>
    <row r="79">
      <c r="A79" s="1" t="b">
        <v>0</v>
      </c>
      <c r="B79" s="20"/>
      <c r="C79" s="20">
        <v>43612.64930928241</v>
      </c>
      <c r="D79" s="1" t="s">
        <v>167</v>
      </c>
      <c r="E79" s="1">
        <v>1146.0</v>
      </c>
      <c r="F79" s="1">
        <v>3.0</v>
      </c>
      <c r="G79" s="1">
        <v>3.0</v>
      </c>
      <c r="H79" s="1">
        <v>5.0</v>
      </c>
      <c r="I79" s="1">
        <v>3.0</v>
      </c>
      <c r="J79" s="1">
        <v>3.0</v>
      </c>
      <c r="K79" s="1">
        <v>4.0</v>
      </c>
      <c r="L79" s="1">
        <v>5.0</v>
      </c>
      <c r="M79" s="1">
        <v>4.0</v>
      </c>
      <c r="N79" s="1">
        <v>3.0</v>
      </c>
      <c r="O79" s="1">
        <v>2.0</v>
      </c>
      <c r="P79" s="1">
        <v>2.0</v>
      </c>
      <c r="Q79" s="1">
        <v>3.0</v>
      </c>
      <c r="R79" s="1">
        <v>3.0</v>
      </c>
      <c r="S79" s="1">
        <v>3.0</v>
      </c>
      <c r="T79" s="1">
        <v>4.0</v>
      </c>
      <c r="U79" s="1">
        <v>4.0</v>
      </c>
      <c r="V79" s="1">
        <v>1.0</v>
      </c>
      <c r="W79" s="1">
        <v>1.0</v>
      </c>
      <c r="X79" s="1">
        <v>2.0</v>
      </c>
      <c r="Y79" s="1">
        <v>2.0</v>
      </c>
      <c r="Z79" s="1">
        <v>2.0</v>
      </c>
      <c r="AA79" s="1">
        <v>2.0</v>
      </c>
      <c r="AB79" s="1">
        <v>2.0</v>
      </c>
      <c r="AC79" s="1">
        <v>1.0</v>
      </c>
      <c r="AD79" s="1">
        <v>3.0</v>
      </c>
      <c r="AE79" s="1">
        <v>3.0</v>
      </c>
      <c r="AF79" s="1">
        <v>4.0</v>
      </c>
      <c r="AG79" s="1">
        <v>4.0</v>
      </c>
      <c r="AH79" s="1">
        <v>4.0</v>
      </c>
      <c r="AI79" s="1">
        <v>3.0</v>
      </c>
      <c r="AJ79" s="1">
        <v>5.0</v>
      </c>
      <c r="AK79" s="1">
        <v>3.0</v>
      </c>
      <c r="AL79" s="1">
        <v>3.0</v>
      </c>
      <c r="AM79" s="1">
        <v>2.0</v>
      </c>
      <c r="AN79" s="1">
        <v>3.0</v>
      </c>
      <c r="AO79" s="1">
        <v>3.0</v>
      </c>
      <c r="AP79" s="1">
        <v>4.0</v>
      </c>
      <c r="AQ79" s="1">
        <v>3.0</v>
      </c>
      <c r="AR79" s="1">
        <v>1.0</v>
      </c>
      <c r="AS79" s="1">
        <v>4.0</v>
      </c>
      <c r="AT79" s="1">
        <v>3.0</v>
      </c>
      <c r="AU79" s="1">
        <v>2.0</v>
      </c>
      <c r="AV79" s="1">
        <v>2.0</v>
      </c>
      <c r="AW79" s="1">
        <v>2.0</v>
      </c>
      <c r="AX79" s="1">
        <v>3.0</v>
      </c>
      <c r="AY79" s="1">
        <v>2.0</v>
      </c>
      <c r="AZ79" s="1">
        <v>2.0</v>
      </c>
      <c r="BA79" s="1">
        <v>3.0</v>
      </c>
      <c r="BB79" s="1">
        <v>3.0</v>
      </c>
      <c r="BC79" s="1">
        <v>3.0</v>
      </c>
      <c r="BD79" s="1">
        <v>4.0</v>
      </c>
      <c r="BE79" s="1">
        <v>2.0</v>
      </c>
      <c r="BF79" s="1">
        <v>4.0</v>
      </c>
      <c r="BG79" s="1">
        <v>4.0</v>
      </c>
      <c r="BH79" s="1">
        <v>3.0</v>
      </c>
      <c r="BI79" s="1">
        <v>4.0</v>
      </c>
      <c r="BJ79" s="1">
        <v>6.0</v>
      </c>
      <c r="BK79" s="1">
        <v>3.0</v>
      </c>
      <c r="BL79" s="1">
        <v>3.0</v>
      </c>
      <c r="BM79" s="1">
        <v>2.0</v>
      </c>
      <c r="BN79" s="1">
        <v>2.0</v>
      </c>
      <c r="BO79" s="1">
        <v>2.0</v>
      </c>
      <c r="BP79" s="1">
        <v>2.0</v>
      </c>
      <c r="BQ79" s="1">
        <v>2.0</v>
      </c>
      <c r="BR79" s="1">
        <v>3.0</v>
      </c>
      <c r="BS79" s="1">
        <v>4.0</v>
      </c>
      <c r="BT79" s="1">
        <v>3.0</v>
      </c>
      <c r="BU79" s="1">
        <v>4.0</v>
      </c>
      <c r="BV79" s="1">
        <v>4.0</v>
      </c>
      <c r="BW79" s="1">
        <v>4.0</v>
      </c>
      <c r="BX79" s="1">
        <v>3.0</v>
      </c>
      <c r="BY79" s="1">
        <v>4.0</v>
      </c>
      <c r="BZ79" s="21"/>
      <c r="CA79" s="1">
        <f t="shared" si="1"/>
        <v>216</v>
      </c>
      <c r="CB79">
        <f t="shared" si="2"/>
        <v>30</v>
      </c>
      <c r="CC79">
        <f t="shared" si="3"/>
        <v>24</v>
      </c>
      <c r="CD79">
        <f t="shared" si="4"/>
        <v>13</v>
      </c>
      <c r="CE79">
        <f t="shared" si="5"/>
        <v>29</v>
      </c>
      <c r="CF79">
        <f t="shared" si="6"/>
        <v>23</v>
      </c>
      <c r="CG79">
        <f t="shared" si="7"/>
        <v>19</v>
      </c>
      <c r="CH79">
        <f t="shared" si="8"/>
        <v>27</v>
      </c>
      <c r="CI79">
        <f t="shared" si="9"/>
        <v>0.6</v>
      </c>
      <c r="CJ79">
        <f t="shared" si="10"/>
        <v>19</v>
      </c>
      <c r="CK79">
        <f t="shared" si="11"/>
        <v>26</v>
      </c>
      <c r="CL79" s="22"/>
    </row>
    <row r="80">
      <c r="A80" s="1" t="b">
        <v>0</v>
      </c>
      <c r="B80" s="20"/>
      <c r="C80" s="20">
        <v>43613.45611423611</v>
      </c>
      <c r="D80" s="1" t="s">
        <v>168</v>
      </c>
      <c r="E80" s="1">
        <v>1812.0</v>
      </c>
      <c r="F80" s="1">
        <v>2.0</v>
      </c>
      <c r="G80" s="1">
        <v>2.0</v>
      </c>
      <c r="H80" s="1">
        <v>2.0</v>
      </c>
      <c r="I80" s="1">
        <v>2.0</v>
      </c>
      <c r="J80" s="1">
        <v>1.0</v>
      </c>
      <c r="K80" s="1">
        <v>2.0</v>
      </c>
      <c r="L80" s="1">
        <v>2.0</v>
      </c>
      <c r="M80" s="1">
        <v>1.0</v>
      </c>
      <c r="N80" s="1">
        <v>2.0</v>
      </c>
      <c r="O80" s="1">
        <v>3.0</v>
      </c>
      <c r="P80" s="1">
        <v>4.0</v>
      </c>
      <c r="Q80" s="1">
        <v>4.0</v>
      </c>
      <c r="R80" s="1">
        <v>2.0</v>
      </c>
      <c r="S80" s="1">
        <v>4.0</v>
      </c>
      <c r="T80" s="1">
        <v>4.0</v>
      </c>
      <c r="U80" s="1">
        <v>3.0</v>
      </c>
      <c r="V80" s="1">
        <v>2.0</v>
      </c>
      <c r="W80" s="1">
        <v>4.0</v>
      </c>
      <c r="X80" s="1">
        <v>3.0</v>
      </c>
      <c r="Y80" s="1">
        <v>1.0</v>
      </c>
      <c r="Z80" s="1">
        <v>3.0</v>
      </c>
      <c r="AA80" s="1">
        <v>3.0</v>
      </c>
      <c r="AB80" s="1">
        <v>1.0</v>
      </c>
      <c r="AC80" s="1">
        <v>3.0</v>
      </c>
      <c r="AD80" s="1">
        <v>2.0</v>
      </c>
      <c r="AE80" s="1">
        <v>3.0</v>
      </c>
      <c r="AF80" s="1">
        <v>4.0</v>
      </c>
      <c r="AG80" s="1">
        <v>3.0</v>
      </c>
      <c r="AH80" s="1">
        <v>5.0</v>
      </c>
      <c r="AI80" s="1">
        <v>3.0</v>
      </c>
      <c r="AJ80" s="1">
        <v>4.0</v>
      </c>
      <c r="AK80" s="1">
        <v>4.0</v>
      </c>
      <c r="AL80" s="1">
        <v>2.0</v>
      </c>
      <c r="AM80" s="1">
        <v>4.0</v>
      </c>
      <c r="AN80" s="1">
        <v>4.0</v>
      </c>
      <c r="AO80" s="1">
        <v>5.0</v>
      </c>
      <c r="AP80" s="1">
        <v>3.0</v>
      </c>
      <c r="AQ80" s="1">
        <v>3.0</v>
      </c>
      <c r="AR80" s="1">
        <v>1.0</v>
      </c>
      <c r="AS80" s="1">
        <v>5.0</v>
      </c>
      <c r="AT80" s="1">
        <v>3.0</v>
      </c>
      <c r="AU80" s="1">
        <v>2.0</v>
      </c>
      <c r="AV80" s="1">
        <v>2.0</v>
      </c>
      <c r="AW80" s="1">
        <v>2.0</v>
      </c>
      <c r="AX80" s="1">
        <v>1.0</v>
      </c>
      <c r="AY80" s="1">
        <v>1.0</v>
      </c>
      <c r="AZ80" s="1">
        <v>3.0</v>
      </c>
      <c r="BA80" s="1">
        <v>1.0</v>
      </c>
      <c r="BB80" s="1">
        <v>3.0</v>
      </c>
      <c r="BC80" s="1">
        <v>4.0</v>
      </c>
      <c r="BD80" s="1">
        <v>4.0</v>
      </c>
      <c r="BE80" s="1">
        <v>4.0</v>
      </c>
      <c r="BF80" s="1">
        <v>5.0</v>
      </c>
      <c r="BG80" s="1">
        <v>4.0</v>
      </c>
      <c r="BH80" s="1">
        <v>5.0</v>
      </c>
      <c r="BI80" s="1">
        <v>5.0</v>
      </c>
      <c r="BJ80" s="1">
        <v>3.0</v>
      </c>
      <c r="BK80" s="1">
        <v>3.0</v>
      </c>
      <c r="BL80" s="1">
        <v>3.0</v>
      </c>
      <c r="BM80" s="1">
        <v>3.0</v>
      </c>
      <c r="BN80" s="1">
        <v>5.0</v>
      </c>
      <c r="BO80" s="1">
        <v>3.0</v>
      </c>
      <c r="BP80" s="1">
        <v>2.0</v>
      </c>
      <c r="BQ80" s="1">
        <v>1.0</v>
      </c>
      <c r="BR80" s="1">
        <v>3.0</v>
      </c>
      <c r="BS80" s="1">
        <v>3.0</v>
      </c>
      <c r="BT80" s="1">
        <v>2.0</v>
      </c>
      <c r="BU80" s="1">
        <v>3.0</v>
      </c>
      <c r="BV80" s="1">
        <v>3.0</v>
      </c>
      <c r="BW80" s="1">
        <v>3.0</v>
      </c>
      <c r="BX80" s="1">
        <v>2.0</v>
      </c>
      <c r="BY80" s="1">
        <v>5.0</v>
      </c>
      <c r="BZ80" s="21"/>
      <c r="CA80" s="1">
        <f t="shared" si="1"/>
        <v>211</v>
      </c>
      <c r="CB80">
        <f t="shared" si="2"/>
        <v>14</v>
      </c>
      <c r="CC80">
        <f t="shared" si="3"/>
        <v>26</v>
      </c>
      <c r="CD80">
        <f t="shared" si="4"/>
        <v>20</v>
      </c>
      <c r="CE80">
        <f t="shared" si="5"/>
        <v>28</v>
      </c>
      <c r="CF80">
        <f t="shared" si="6"/>
        <v>27</v>
      </c>
      <c r="CG80">
        <f t="shared" si="7"/>
        <v>15</v>
      </c>
      <c r="CH80">
        <f t="shared" si="8"/>
        <v>34</v>
      </c>
      <c r="CI80">
        <f t="shared" si="9"/>
        <v>0.3</v>
      </c>
      <c r="CJ80">
        <f t="shared" si="10"/>
        <v>23</v>
      </c>
      <c r="CK80">
        <f t="shared" si="11"/>
        <v>21</v>
      </c>
      <c r="CL80" s="22"/>
    </row>
    <row r="81">
      <c r="A81" s="1" t="b">
        <v>0</v>
      </c>
      <c r="B81" s="20"/>
      <c r="C81" s="20">
        <v>43613.54081857639</v>
      </c>
      <c r="D81" s="1" t="s">
        <v>169</v>
      </c>
      <c r="E81" s="1">
        <v>1930.0</v>
      </c>
      <c r="F81" s="1">
        <v>3.0</v>
      </c>
      <c r="G81" s="1">
        <v>5.0</v>
      </c>
      <c r="H81" s="1">
        <v>5.0</v>
      </c>
      <c r="I81" s="1">
        <v>5.0</v>
      </c>
      <c r="J81" s="1">
        <v>3.0</v>
      </c>
      <c r="K81" s="1">
        <v>3.0</v>
      </c>
      <c r="L81" s="1">
        <v>3.0</v>
      </c>
      <c r="M81" s="1">
        <v>3.0</v>
      </c>
      <c r="N81" s="1">
        <v>3.0</v>
      </c>
      <c r="O81" s="1">
        <v>2.0</v>
      </c>
      <c r="P81" s="1">
        <v>3.0</v>
      </c>
      <c r="Q81" s="1">
        <v>3.0</v>
      </c>
      <c r="R81" s="1">
        <v>3.0</v>
      </c>
      <c r="S81" s="1">
        <v>1.0</v>
      </c>
      <c r="T81" s="1">
        <v>3.0</v>
      </c>
      <c r="U81" s="1">
        <v>2.0</v>
      </c>
      <c r="V81" s="1">
        <v>1.0</v>
      </c>
      <c r="W81" s="1">
        <v>1.0</v>
      </c>
      <c r="X81" s="1">
        <v>1.0</v>
      </c>
      <c r="Y81" s="1">
        <v>1.0</v>
      </c>
      <c r="Z81" s="1">
        <v>1.0</v>
      </c>
      <c r="AA81" s="1">
        <v>2.0</v>
      </c>
      <c r="AB81" s="1">
        <v>1.0</v>
      </c>
      <c r="AC81" s="1">
        <v>1.0</v>
      </c>
      <c r="AD81" s="1">
        <v>5.0</v>
      </c>
      <c r="AE81" s="1">
        <v>3.0</v>
      </c>
      <c r="AF81" s="1">
        <v>3.0</v>
      </c>
      <c r="AG81" s="1">
        <v>5.0</v>
      </c>
      <c r="AH81" s="1">
        <v>3.0</v>
      </c>
      <c r="AI81" s="1">
        <v>5.0</v>
      </c>
      <c r="AJ81" s="1">
        <v>3.0</v>
      </c>
      <c r="AK81" s="1">
        <v>3.0</v>
      </c>
      <c r="AL81" s="1">
        <v>3.0</v>
      </c>
      <c r="AM81" s="1">
        <v>1.0</v>
      </c>
      <c r="AN81" s="1">
        <v>2.0</v>
      </c>
      <c r="AO81" s="1">
        <v>1.0</v>
      </c>
      <c r="AP81" s="1">
        <v>2.0</v>
      </c>
      <c r="AQ81" s="1">
        <v>1.0</v>
      </c>
      <c r="AR81" s="1">
        <v>1.0</v>
      </c>
      <c r="AS81" s="1">
        <v>1.0</v>
      </c>
      <c r="AT81" s="1">
        <v>3.0</v>
      </c>
      <c r="AU81" s="1">
        <v>3.0</v>
      </c>
      <c r="AV81" s="1">
        <v>3.0</v>
      </c>
      <c r="AW81" s="1">
        <v>3.0</v>
      </c>
      <c r="AX81" s="1">
        <v>3.0</v>
      </c>
      <c r="AY81" s="1">
        <v>2.0</v>
      </c>
      <c r="AZ81" s="1">
        <v>3.0</v>
      </c>
      <c r="BA81" s="1">
        <v>3.0</v>
      </c>
      <c r="BB81" s="1">
        <v>3.0</v>
      </c>
      <c r="BC81" s="1">
        <v>2.0</v>
      </c>
      <c r="BD81" s="1">
        <v>3.0</v>
      </c>
      <c r="BE81" s="1">
        <v>3.0</v>
      </c>
      <c r="BF81" s="1">
        <v>3.0</v>
      </c>
      <c r="BG81" s="1">
        <v>3.0</v>
      </c>
      <c r="BH81" s="1">
        <v>3.0</v>
      </c>
      <c r="BI81" s="1">
        <v>3.0</v>
      </c>
      <c r="BJ81" s="1">
        <v>0.0</v>
      </c>
      <c r="BK81" s="1">
        <v>3.0</v>
      </c>
      <c r="BL81" s="1">
        <v>3.0</v>
      </c>
      <c r="BM81" s="1">
        <v>3.0</v>
      </c>
      <c r="BN81" s="1">
        <v>3.0</v>
      </c>
      <c r="BO81" s="1">
        <v>3.0</v>
      </c>
      <c r="BP81" s="1">
        <v>3.0</v>
      </c>
      <c r="BQ81" s="1">
        <v>3.0</v>
      </c>
      <c r="BR81" s="1">
        <v>3.0</v>
      </c>
      <c r="BS81" s="1">
        <v>2.0</v>
      </c>
      <c r="BT81" s="1">
        <v>2.0</v>
      </c>
      <c r="BU81" s="1">
        <v>2.0</v>
      </c>
      <c r="BV81" s="1">
        <v>2.0</v>
      </c>
      <c r="BW81" s="1">
        <v>2.0</v>
      </c>
      <c r="BX81" s="1">
        <v>2.0</v>
      </c>
      <c r="BY81" s="1">
        <v>2.0</v>
      </c>
      <c r="BZ81" s="21"/>
      <c r="CA81" s="1">
        <f t="shared" si="1"/>
        <v>185</v>
      </c>
      <c r="CB81">
        <f t="shared" si="2"/>
        <v>30</v>
      </c>
      <c r="CC81">
        <f t="shared" si="3"/>
        <v>20</v>
      </c>
      <c r="CD81">
        <f t="shared" si="4"/>
        <v>9</v>
      </c>
      <c r="CE81">
        <f t="shared" si="5"/>
        <v>30</v>
      </c>
      <c r="CF81">
        <f t="shared" si="6"/>
        <v>12</v>
      </c>
      <c r="CG81">
        <f t="shared" si="7"/>
        <v>23</v>
      </c>
      <c r="CH81">
        <f t="shared" si="8"/>
        <v>23</v>
      </c>
      <c r="CI81">
        <f t="shared" si="9"/>
        <v>0</v>
      </c>
      <c r="CJ81">
        <f t="shared" si="10"/>
        <v>24</v>
      </c>
      <c r="CK81">
        <f t="shared" si="11"/>
        <v>14</v>
      </c>
      <c r="CL81" s="22"/>
    </row>
    <row r="82">
      <c r="A82" s="1" t="b">
        <v>0</v>
      </c>
      <c r="B82" s="20"/>
      <c r="C82" s="20">
        <v>43614.59022722222</v>
      </c>
      <c r="D82" s="1" t="s">
        <v>154</v>
      </c>
      <c r="E82" s="1">
        <v>1746.0</v>
      </c>
      <c r="F82" s="1">
        <v>1.0</v>
      </c>
      <c r="G82" s="1">
        <v>3.0</v>
      </c>
      <c r="H82" s="1">
        <v>5.0</v>
      </c>
      <c r="I82" s="1">
        <v>3.0</v>
      </c>
      <c r="J82" s="1">
        <v>1.0</v>
      </c>
      <c r="K82" s="1">
        <v>1.0</v>
      </c>
      <c r="L82" s="1">
        <v>2.0</v>
      </c>
      <c r="M82" s="1">
        <v>1.0</v>
      </c>
      <c r="N82" s="1">
        <v>3.0</v>
      </c>
      <c r="O82" s="1">
        <v>3.0</v>
      </c>
      <c r="P82" s="1">
        <v>3.0</v>
      </c>
      <c r="Q82" s="1">
        <v>4.0</v>
      </c>
      <c r="R82" s="1">
        <v>3.0</v>
      </c>
      <c r="S82" s="1">
        <v>3.0</v>
      </c>
      <c r="T82" s="1">
        <v>4.0</v>
      </c>
      <c r="U82" s="1">
        <v>5.0</v>
      </c>
      <c r="V82" s="1">
        <v>4.0</v>
      </c>
      <c r="W82" s="1">
        <v>3.0</v>
      </c>
      <c r="X82" s="1">
        <v>3.0</v>
      </c>
      <c r="Y82" s="1">
        <v>4.0</v>
      </c>
      <c r="Z82" s="1">
        <v>3.0</v>
      </c>
      <c r="AA82" s="1">
        <v>4.0</v>
      </c>
      <c r="AB82" s="1">
        <v>5.0</v>
      </c>
      <c r="AC82" s="1">
        <v>4.0</v>
      </c>
      <c r="AD82" s="1">
        <v>5.0</v>
      </c>
      <c r="AE82" s="1">
        <v>5.0</v>
      </c>
      <c r="AF82" s="1">
        <v>5.0</v>
      </c>
      <c r="AG82" s="1">
        <v>5.0</v>
      </c>
      <c r="AH82" s="1">
        <v>5.0</v>
      </c>
      <c r="AI82" s="1">
        <v>5.0</v>
      </c>
      <c r="AJ82" s="1">
        <v>5.0</v>
      </c>
      <c r="AK82" s="1">
        <v>5.0</v>
      </c>
      <c r="AL82" s="1">
        <v>2.0</v>
      </c>
      <c r="AM82" s="1">
        <v>2.0</v>
      </c>
      <c r="AN82" s="1">
        <v>5.0</v>
      </c>
      <c r="AO82" s="1">
        <v>5.0</v>
      </c>
      <c r="AP82" s="1">
        <v>4.0</v>
      </c>
      <c r="AQ82" s="1">
        <v>5.0</v>
      </c>
      <c r="AR82" s="1">
        <v>5.0</v>
      </c>
      <c r="AS82" s="1">
        <v>3.0</v>
      </c>
      <c r="AT82" s="1">
        <v>1.0</v>
      </c>
      <c r="AU82" s="1">
        <v>1.0</v>
      </c>
      <c r="AV82" s="1">
        <v>1.0</v>
      </c>
      <c r="AW82" s="1">
        <v>1.0</v>
      </c>
      <c r="AX82" s="1">
        <v>1.0</v>
      </c>
      <c r="AY82" s="1">
        <v>1.0</v>
      </c>
      <c r="AZ82" s="1">
        <v>1.0</v>
      </c>
      <c r="BA82" s="1">
        <v>1.0</v>
      </c>
      <c r="BB82" s="1">
        <v>5.0</v>
      </c>
      <c r="BC82" s="1">
        <v>5.0</v>
      </c>
      <c r="BD82" s="1">
        <v>5.0</v>
      </c>
      <c r="BE82" s="1">
        <v>5.0</v>
      </c>
      <c r="BF82" s="1">
        <v>5.0</v>
      </c>
      <c r="BG82" s="1">
        <v>5.0</v>
      </c>
      <c r="BH82" s="1">
        <v>5.0</v>
      </c>
      <c r="BI82" s="1">
        <v>5.0</v>
      </c>
      <c r="BJ82" s="1">
        <v>7.0</v>
      </c>
      <c r="BK82" s="1">
        <v>1.0</v>
      </c>
      <c r="BL82" s="1">
        <v>1.0</v>
      </c>
      <c r="BM82" s="1">
        <v>1.0</v>
      </c>
      <c r="BN82" s="1">
        <v>1.0</v>
      </c>
      <c r="BO82" s="1">
        <v>1.0</v>
      </c>
      <c r="BP82" s="1">
        <v>1.0</v>
      </c>
      <c r="BQ82" s="1">
        <v>1.0</v>
      </c>
      <c r="BR82" s="1">
        <v>1.0</v>
      </c>
      <c r="BS82" s="1">
        <v>5.0</v>
      </c>
      <c r="BT82" s="1">
        <v>5.0</v>
      </c>
      <c r="BU82" s="1">
        <v>5.0</v>
      </c>
      <c r="BV82" s="1">
        <v>5.0</v>
      </c>
      <c r="BW82" s="1">
        <v>5.0</v>
      </c>
      <c r="BX82" s="1">
        <v>5.0</v>
      </c>
      <c r="BY82" s="1">
        <v>5.0</v>
      </c>
      <c r="BZ82" s="21"/>
      <c r="CA82" s="1">
        <f t="shared" si="1"/>
        <v>244</v>
      </c>
      <c r="CB82">
        <f t="shared" si="2"/>
        <v>17</v>
      </c>
      <c r="CC82">
        <f t="shared" si="3"/>
        <v>28</v>
      </c>
      <c r="CD82">
        <f t="shared" si="4"/>
        <v>30</v>
      </c>
      <c r="CE82">
        <f t="shared" si="5"/>
        <v>40</v>
      </c>
      <c r="CF82">
        <f t="shared" si="6"/>
        <v>31</v>
      </c>
      <c r="CG82">
        <f t="shared" si="7"/>
        <v>8</v>
      </c>
      <c r="CH82">
        <f t="shared" si="8"/>
        <v>40</v>
      </c>
      <c r="CI82">
        <f t="shared" si="9"/>
        <v>0.7</v>
      </c>
      <c r="CJ82">
        <f t="shared" si="10"/>
        <v>8</v>
      </c>
      <c r="CK82">
        <f t="shared" si="11"/>
        <v>35</v>
      </c>
      <c r="CL82" s="22"/>
    </row>
    <row r="83">
      <c r="A83" s="1" t="b">
        <v>0</v>
      </c>
      <c r="B83" s="20"/>
      <c r="C83" s="20">
        <v>43615.6579428588</v>
      </c>
      <c r="D83" s="1" t="s">
        <v>170</v>
      </c>
      <c r="E83" s="1">
        <v>1932.0</v>
      </c>
      <c r="F83" s="1">
        <v>2.0</v>
      </c>
      <c r="G83" s="1">
        <v>2.0</v>
      </c>
      <c r="H83" s="1">
        <v>3.0</v>
      </c>
      <c r="I83" s="1">
        <v>3.0</v>
      </c>
      <c r="J83" s="1">
        <v>1.0</v>
      </c>
      <c r="K83" s="1">
        <v>2.0</v>
      </c>
      <c r="L83" s="1">
        <v>2.0</v>
      </c>
      <c r="M83" s="1">
        <v>2.0</v>
      </c>
      <c r="N83" s="1">
        <v>4.0</v>
      </c>
      <c r="O83" s="1">
        <v>4.0</v>
      </c>
      <c r="P83" s="1">
        <v>4.0</v>
      </c>
      <c r="Q83" s="1">
        <v>4.0</v>
      </c>
      <c r="R83" s="1">
        <v>4.0</v>
      </c>
      <c r="S83" s="1">
        <v>3.0</v>
      </c>
      <c r="T83" s="1">
        <v>4.0</v>
      </c>
      <c r="U83" s="1">
        <v>4.0</v>
      </c>
      <c r="V83" s="1">
        <v>5.0</v>
      </c>
      <c r="W83" s="1">
        <v>4.0</v>
      </c>
      <c r="X83" s="1">
        <v>3.0</v>
      </c>
      <c r="Y83" s="1">
        <v>4.0</v>
      </c>
      <c r="Z83" s="1">
        <v>4.0</v>
      </c>
      <c r="AA83" s="1">
        <v>4.0</v>
      </c>
      <c r="AB83" s="1">
        <v>3.0</v>
      </c>
      <c r="AC83" s="1">
        <v>4.0</v>
      </c>
      <c r="AD83" s="1">
        <v>5.0</v>
      </c>
      <c r="AE83" s="1">
        <v>4.0</v>
      </c>
      <c r="AF83" s="1">
        <v>4.0</v>
      </c>
      <c r="AG83" s="1">
        <v>5.0</v>
      </c>
      <c r="AH83" s="1">
        <v>5.0</v>
      </c>
      <c r="AI83" s="1">
        <v>4.0</v>
      </c>
      <c r="AJ83" s="1">
        <v>5.0</v>
      </c>
      <c r="AK83" s="1">
        <v>4.0</v>
      </c>
      <c r="AL83" s="1">
        <v>1.0</v>
      </c>
      <c r="AM83" s="1">
        <v>5.0</v>
      </c>
      <c r="AN83" s="1">
        <v>5.0</v>
      </c>
      <c r="AO83" s="1">
        <v>5.0</v>
      </c>
      <c r="AP83" s="1">
        <v>5.0</v>
      </c>
      <c r="AQ83" s="1">
        <v>5.0</v>
      </c>
      <c r="AR83" s="1">
        <v>3.0</v>
      </c>
      <c r="AS83" s="1">
        <v>5.0</v>
      </c>
      <c r="AT83" s="1">
        <v>2.0</v>
      </c>
      <c r="AU83" s="1">
        <v>2.0</v>
      </c>
      <c r="AV83" s="1">
        <v>2.0</v>
      </c>
      <c r="AW83" s="1">
        <v>2.0</v>
      </c>
      <c r="AX83" s="1">
        <v>2.0</v>
      </c>
      <c r="AY83" s="1">
        <v>2.0</v>
      </c>
      <c r="AZ83" s="1">
        <v>2.0</v>
      </c>
      <c r="BA83" s="1">
        <v>2.0</v>
      </c>
      <c r="BB83" s="1">
        <v>5.0</v>
      </c>
      <c r="BC83" s="1">
        <v>5.0</v>
      </c>
      <c r="BD83" s="1">
        <v>5.0</v>
      </c>
      <c r="BE83" s="1">
        <v>5.0</v>
      </c>
      <c r="BF83" s="1">
        <v>5.0</v>
      </c>
      <c r="BG83" s="1">
        <v>5.0</v>
      </c>
      <c r="BH83" s="1">
        <v>5.0</v>
      </c>
      <c r="BI83" s="1">
        <v>5.0</v>
      </c>
      <c r="BJ83" s="1">
        <v>9.0</v>
      </c>
      <c r="BK83" s="1">
        <v>2.0</v>
      </c>
      <c r="BL83" s="1">
        <v>2.0</v>
      </c>
      <c r="BM83" s="1">
        <v>1.0</v>
      </c>
      <c r="BN83" s="1">
        <v>2.0</v>
      </c>
      <c r="BO83" s="1">
        <v>2.0</v>
      </c>
      <c r="BP83" s="1">
        <v>2.0</v>
      </c>
      <c r="BQ83" s="1">
        <v>2.0</v>
      </c>
      <c r="BR83" s="1">
        <v>2.0</v>
      </c>
      <c r="BS83" s="1">
        <v>5.0</v>
      </c>
      <c r="BT83" s="1">
        <v>5.0</v>
      </c>
      <c r="BU83" s="1">
        <v>5.0</v>
      </c>
      <c r="BV83" s="1">
        <v>5.0</v>
      </c>
      <c r="BW83" s="1">
        <v>5.0</v>
      </c>
      <c r="BX83" s="1">
        <v>5.0</v>
      </c>
      <c r="BY83" s="1">
        <v>5.0</v>
      </c>
      <c r="BZ83" s="21"/>
      <c r="CA83" s="1">
        <f t="shared" si="1"/>
        <v>264</v>
      </c>
      <c r="CB83">
        <f t="shared" si="2"/>
        <v>17</v>
      </c>
      <c r="CC83">
        <f t="shared" si="3"/>
        <v>31</v>
      </c>
      <c r="CD83">
        <f t="shared" si="4"/>
        <v>31</v>
      </c>
      <c r="CE83">
        <f t="shared" si="5"/>
        <v>36</v>
      </c>
      <c r="CF83">
        <f t="shared" si="6"/>
        <v>34</v>
      </c>
      <c r="CG83">
        <f t="shared" si="7"/>
        <v>16</v>
      </c>
      <c r="CH83">
        <f t="shared" si="8"/>
        <v>40</v>
      </c>
      <c r="CI83">
        <f t="shared" si="9"/>
        <v>0.9</v>
      </c>
      <c r="CJ83">
        <f t="shared" si="10"/>
        <v>15</v>
      </c>
      <c r="CK83">
        <f t="shared" si="11"/>
        <v>35</v>
      </c>
      <c r="CL83" s="22"/>
    </row>
    <row r="84">
      <c r="A84" s="1" t="b">
        <v>0</v>
      </c>
      <c r="B84" s="20"/>
      <c r="C84" s="20">
        <v>43616.4095309375</v>
      </c>
      <c r="D84" s="1" t="s">
        <v>171</v>
      </c>
      <c r="E84" s="1">
        <v>1585.0</v>
      </c>
      <c r="F84" s="1">
        <v>3.0</v>
      </c>
      <c r="G84" s="1">
        <v>4.0</v>
      </c>
      <c r="H84" s="1">
        <v>4.0</v>
      </c>
      <c r="I84" s="1">
        <v>3.0</v>
      </c>
      <c r="J84" s="1">
        <v>1.0</v>
      </c>
      <c r="K84" s="1">
        <v>3.0</v>
      </c>
      <c r="L84" s="1">
        <v>4.0</v>
      </c>
      <c r="M84" s="1">
        <v>2.0</v>
      </c>
      <c r="N84" s="1">
        <v>4.0</v>
      </c>
      <c r="O84" s="1">
        <v>3.0</v>
      </c>
      <c r="P84" s="1">
        <v>4.0</v>
      </c>
      <c r="Q84" s="1">
        <v>3.0</v>
      </c>
      <c r="R84" s="1">
        <v>3.0</v>
      </c>
      <c r="S84" s="1">
        <v>4.0</v>
      </c>
      <c r="T84" s="1">
        <v>3.0</v>
      </c>
      <c r="U84" s="1">
        <v>3.0</v>
      </c>
      <c r="V84" s="1">
        <v>2.0</v>
      </c>
      <c r="W84" s="1">
        <v>2.0</v>
      </c>
      <c r="X84" s="1">
        <v>3.0</v>
      </c>
      <c r="Y84" s="1">
        <v>3.0</v>
      </c>
      <c r="Z84" s="1">
        <v>2.0</v>
      </c>
      <c r="AA84" s="1">
        <v>4.0</v>
      </c>
      <c r="AB84" s="1">
        <v>4.0</v>
      </c>
      <c r="AC84" s="1">
        <v>3.0</v>
      </c>
      <c r="AD84" s="1">
        <v>4.0</v>
      </c>
      <c r="AE84" s="1">
        <v>2.0</v>
      </c>
      <c r="AF84" s="1">
        <v>3.0</v>
      </c>
      <c r="AG84" s="1">
        <v>3.0</v>
      </c>
      <c r="AH84" s="1">
        <v>3.0</v>
      </c>
      <c r="AI84" s="1">
        <v>3.0</v>
      </c>
      <c r="AJ84" s="1">
        <v>2.0</v>
      </c>
      <c r="AK84" s="1">
        <v>2.0</v>
      </c>
      <c r="AL84" s="1">
        <v>3.0</v>
      </c>
      <c r="AM84" s="1">
        <v>4.0</v>
      </c>
      <c r="AN84" s="1">
        <v>4.0</v>
      </c>
      <c r="AO84" s="1">
        <v>2.0</v>
      </c>
      <c r="AP84" s="1">
        <v>4.0</v>
      </c>
      <c r="AQ84" s="1">
        <v>2.0</v>
      </c>
      <c r="AR84" s="1">
        <v>1.0</v>
      </c>
      <c r="AS84" s="1">
        <v>5.0</v>
      </c>
      <c r="AT84" s="1">
        <v>1.0</v>
      </c>
      <c r="AU84" s="1">
        <v>1.0</v>
      </c>
      <c r="AV84" s="1">
        <v>1.0</v>
      </c>
      <c r="AW84" s="1">
        <v>1.0</v>
      </c>
      <c r="AX84" s="1">
        <v>1.0</v>
      </c>
      <c r="AY84" s="1">
        <v>1.0</v>
      </c>
      <c r="AZ84" s="1">
        <v>1.0</v>
      </c>
      <c r="BA84" s="1">
        <v>1.0</v>
      </c>
      <c r="BB84" s="1">
        <v>4.0</v>
      </c>
      <c r="BC84" s="1">
        <v>4.0</v>
      </c>
      <c r="BD84" s="1">
        <v>4.0</v>
      </c>
      <c r="BE84" s="1">
        <v>4.0</v>
      </c>
      <c r="BF84" s="1">
        <v>5.0</v>
      </c>
      <c r="BG84" s="1">
        <v>4.0</v>
      </c>
      <c r="BH84" s="1">
        <v>5.0</v>
      </c>
      <c r="BI84" s="1">
        <v>5.0</v>
      </c>
      <c r="BJ84" s="1">
        <v>7.0</v>
      </c>
      <c r="BK84" s="1">
        <v>2.0</v>
      </c>
      <c r="BL84" s="1">
        <v>2.0</v>
      </c>
      <c r="BM84" s="1">
        <v>1.0</v>
      </c>
      <c r="BN84" s="1">
        <v>3.0</v>
      </c>
      <c r="BO84" s="1">
        <v>3.0</v>
      </c>
      <c r="BP84" s="1">
        <v>2.0</v>
      </c>
      <c r="BQ84" s="1">
        <v>2.0</v>
      </c>
      <c r="BR84" s="1">
        <v>2.0</v>
      </c>
      <c r="BS84" s="1">
        <v>3.0</v>
      </c>
      <c r="BT84" s="1">
        <v>2.0</v>
      </c>
      <c r="BU84" s="1">
        <v>2.0</v>
      </c>
      <c r="BV84" s="1">
        <v>3.0</v>
      </c>
      <c r="BW84" s="1">
        <v>3.0</v>
      </c>
      <c r="BX84" s="1">
        <v>4.0</v>
      </c>
      <c r="BY84" s="1">
        <v>3.0</v>
      </c>
      <c r="BZ84" s="21"/>
      <c r="CA84" s="1">
        <f t="shared" si="1"/>
        <v>208</v>
      </c>
      <c r="CB84">
        <f t="shared" si="2"/>
        <v>24</v>
      </c>
      <c r="CC84">
        <f t="shared" si="3"/>
        <v>27</v>
      </c>
      <c r="CD84">
        <f t="shared" si="4"/>
        <v>23</v>
      </c>
      <c r="CE84">
        <f t="shared" si="5"/>
        <v>22</v>
      </c>
      <c r="CF84">
        <f t="shared" si="6"/>
        <v>25</v>
      </c>
      <c r="CG84">
        <f t="shared" si="7"/>
        <v>8</v>
      </c>
      <c r="CH84">
        <f t="shared" si="8"/>
        <v>35</v>
      </c>
      <c r="CI84">
        <f t="shared" si="9"/>
        <v>0.7</v>
      </c>
      <c r="CJ84">
        <f t="shared" si="10"/>
        <v>17</v>
      </c>
      <c r="CK84">
        <f t="shared" si="11"/>
        <v>20</v>
      </c>
      <c r="CL84" s="22"/>
    </row>
    <row r="85">
      <c r="A85" s="1" t="b">
        <v>0</v>
      </c>
      <c r="B85" s="20"/>
      <c r="C85" s="20">
        <v>43616.43242827547</v>
      </c>
      <c r="D85" s="1" t="s">
        <v>148</v>
      </c>
      <c r="E85" s="1">
        <v>1921.0</v>
      </c>
      <c r="F85" s="1">
        <v>2.0</v>
      </c>
      <c r="G85" s="1">
        <v>3.0</v>
      </c>
      <c r="H85" s="1">
        <v>5.0</v>
      </c>
      <c r="I85" s="1">
        <v>2.0</v>
      </c>
      <c r="J85" s="1">
        <v>2.0</v>
      </c>
      <c r="K85" s="1">
        <v>2.0</v>
      </c>
      <c r="L85" s="1">
        <v>2.0</v>
      </c>
      <c r="M85" s="1">
        <v>2.0</v>
      </c>
      <c r="N85" s="1">
        <v>3.0</v>
      </c>
      <c r="O85" s="1">
        <v>3.0</v>
      </c>
      <c r="P85" s="1">
        <v>3.0</v>
      </c>
      <c r="Q85" s="1">
        <v>4.0</v>
      </c>
      <c r="R85" s="1">
        <v>4.0</v>
      </c>
      <c r="S85" s="1">
        <v>3.0</v>
      </c>
      <c r="T85" s="1">
        <v>3.0</v>
      </c>
      <c r="U85" s="1">
        <v>3.0</v>
      </c>
      <c r="V85" s="1">
        <v>2.0</v>
      </c>
      <c r="W85" s="1">
        <v>3.0</v>
      </c>
      <c r="X85" s="1">
        <v>3.0</v>
      </c>
      <c r="Y85" s="1">
        <v>3.0</v>
      </c>
      <c r="Z85" s="1">
        <v>2.0</v>
      </c>
      <c r="AA85" s="1">
        <v>5.0</v>
      </c>
      <c r="AB85" s="1">
        <v>3.0</v>
      </c>
      <c r="AC85" s="1">
        <v>3.0</v>
      </c>
      <c r="AD85" s="1">
        <v>3.0</v>
      </c>
      <c r="AE85" s="1">
        <v>4.0</v>
      </c>
      <c r="AF85" s="1">
        <v>4.0</v>
      </c>
      <c r="AG85" s="1">
        <v>3.0</v>
      </c>
      <c r="AH85" s="1">
        <v>4.0</v>
      </c>
      <c r="AI85" s="1">
        <v>4.0</v>
      </c>
      <c r="AJ85" s="1">
        <v>4.0</v>
      </c>
      <c r="AK85" s="1">
        <v>3.0</v>
      </c>
      <c r="AL85" s="1">
        <v>2.0</v>
      </c>
      <c r="AM85" s="1">
        <v>4.0</v>
      </c>
      <c r="AN85" s="1">
        <v>3.0</v>
      </c>
      <c r="AO85" s="1">
        <v>2.0</v>
      </c>
      <c r="AP85" s="1">
        <v>3.0</v>
      </c>
      <c r="AQ85" s="1">
        <v>2.0</v>
      </c>
      <c r="AR85" s="1">
        <v>2.0</v>
      </c>
      <c r="AS85" s="1">
        <v>4.0</v>
      </c>
      <c r="AT85" s="1">
        <v>2.0</v>
      </c>
      <c r="AU85" s="1">
        <v>2.0</v>
      </c>
      <c r="AV85" s="1">
        <v>3.0</v>
      </c>
      <c r="AW85" s="1">
        <v>2.0</v>
      </c>
      <c r="AX85" s="1">
        <v>1.0</v>
      </c>
      <c r="AY85" s="1">
        <v>2.0</v>
      </c>
      <c r="AZ85" s="1">
        <v>2.0</v>
      </c>
      <c r="BA85" s="1">
        <v>3.0</v>
      </c>
      <c r="BB85" s="1">
        <v>4.0</v>
      </c>
      <c r="BC85" s="1">
        <v>4.0</v>
      </c>
      <c r="BD85" s="1">
        <v>4.0</v>
      </c>
      <c r="BE85" s="1">
        <v>4.0</v>
      </c>
      <c r="BF85" s="1">
        <v>4.0</v>
      </c>
      <c r="BG85" s="1">
        <v>4.0</v>
      </c>
      <c r="BH85" s="1">
        <v>4.0</v>
      </c>
      <c r="BI85" s="1">
        <v>4.0</v>
      </c>
      <c r="BJ85" s="1">
        <v>3.0</v>
      </c>
      <c r="BK85" s="1">
        <v>2.0</v>
      </c>
      <c r="BL85" s="1">
        <v>3.0</v>
      </c>
      <c r="BM85" s="1">
        <v>2.0</v>
      </c>
      <c r="BN85" s="1">
        <v>3.0</v>
      </c>
      <c r="BO85" s="1">
        <v>3.0</v>
      </c>
      <c r="BP85" s="1">
        <v>3.0</v>
      </c>
      <c r="BQ85" s="1">
        <v>3.0</v>
      </c>
      <c r="BR85" s="1">
        <v>3.0</v>
      </c>
      <c r="BS85" s="1">
        <v>3.0</v>
      </c>
      <c r="BT85" s="1">
        <v>4.0</v>
      </c>
      <c r="BU85" s="1">
        <v>3.0</v>
      </c>
      <c r="BV85" s="1">
        <v>4.0</v>
      </c>
      <c r="BW85" s="1">
        <v>3.0</v>
      </c>
      <c r="BX85" s="1">
        <v>3.0</v>
      </c>
      <c r="BY85" s="1">
        <v>4.0</v>
      </c>
      <c r="BZ85" s="21"/>
      <c r="CA85" s="1">
        <f t="shared" si="1"/>
        <v>219</v>
      </c>
      <c r="CB85">
        <f t="shared" si="2"/>
        <v>20</v>
      </c>
      <c r="CC85">
        <f t="shared" si="3"/>
        <v>26</v>
      </c>
      <c r="CD85">
        <f t="shared" si="4"/>
        <v>24</v>
      </c>
      <c r="CE85">
        <f t="shared" si="5"/>
        <v>29</v>
      </c>
      <c r="CF85">
        <f t="shared" si="6"/>
        <v>22</v>
      </c>
      <c r="CG85">
        <f t="shared" si="7"/>
        <v>17</v>
      </c>
      <c r="CH85">
        <f t="shared" si="8"/>
        <v>32</v>
      </c>
      <c r="CI85">
        <f t="shared" si="9"/>
        <v>0.3</v>
      </c>
      <c r="CJ85">
        <f t="shared" si="10"/>
        <v>22</v>
      </c>
      <c r="CK85">
        <f t="shared" si="11"/>
        <v>24</v>
      </c>
      <c r="CL85" s="22"/>
    </row>
    <row r="86">
      <c r="A86" s="1" t="b">
        <v>0</v>
      </c>
      <c r="B86" s="20"/>
      <c r="C86" s="20">
        <v>43619.41139972222</v>
      </c>
      <c r="D86" s="1" t="s">
        <v>172</v>
      </c>
      <c r="E86" s="1">
        <v>1935.0</v>
      </c>
      <c r="F86" s="1">
        <v>4.0</v>
      </c>
      <c r="G86" s="1">
        <v>5.0</v>
      </c>
      <c r="H86" s="1">
        <v>5.0</v>
      </c>
      <c r="I86" s="1">
        <v>2.0</v>
      </c>
      <c r="J86" s="1">
        <v>3.0</v>
      </c>
      <c r="K86" s="1">
        <v>4.0</v>
      </c>
      <c r="L86" s="1">
        <v>4.0</v>
      </c>
      <c r="M86" s="1">
        <v>2.0</v>
      </c>
      <c r="N86" s="1">
        <v>4.0</v>
      </c>
      <c r="O86" s="1">
        <v>4.0</v>
      </c>
      <c r="P86" s="1">
        <v>3.0</v>
      </c>
      <c r="Q86" s="1">
        <v>4.0</v>
      </c>
      <c r="R86" s="1">
        <v>3.0</v>
      </c>
      <c r="S86" s="1">
        <v>3.0</v>
      </c>
      <c r="T86" s="1">
        <v>4.0</v>
      </c>
      <c r="U86" s="1">
        <v>5.0</v>
      </c>
      <c r="V86" s="1">
        <v>4.0</v>
      </c>
      <c r="W86" s="1">
        <v>4.0</v>
      </c>
      <c r="X86" s="1">
        <v>4.0</v>
      </c>
      <c r="Y86" s="1">
        <v>3.0</v>
      </c>
      <c r="Z86" s="1">
        <v>4.0</v>
      </c>
      <c r="AA86" s="1">
        <v>4.0</v>
      </c>
      <c r="AB86" s="1">
        <v>4.0</v>
      </c>
      <c r="AC86" s="1">
        <v>4.0</v>
      </c>
      <c r="AD86" s="1">
        <v>4.0</v>
      </c>
      <c r="AE86" s="1">
        <v>4.0</v>
      </c>
      <c r="AF86" s="1">
        <v>5.0</v>
      </c>
      <c r="AG86" s="1">
        <v>4.0</v>
      </c>
      <c r="AH86" s="1">
        <v>4.0</v>
      </c>
      <c r="AI86" s="1">
        <v>4.0</v>
      </c>
      <c r="AJ86" s="1">
        <v>5.0</v>
      </c>
      <c r="AK86" s="1">
        <v>3.0</v>
      </c>
      <c r="AL86" s="1">
        <v>2.0</v>
      </c>
      <c r="AM86" s="1">
        <v>4.0</v>
      </c>
      <c r="AN86" s="1">
        <v>5.0</v>
      </c>
      <c r="AO86" s="1">
        <v>3.0</v>
      </c>
      <c r="AP86" s="1">
        <v>5.0</v>
      </c>
      <c r="AQ86" s="1">
        <v>2.0</v>
      </c>
      <c r="AR86" s="1">
        <v>3.0</v>
      </c>
      <c r="AS86" s="1">
        <v>4.0</v>
      </c>
      <c r="AT86" s="1">
        <v>1.0</v>
      </c>
      <c r="AU86" s="1">
        <v>1.0</v>
      </c>
      <c r="AV86" s="1">
        <v>2.0</v>
      </c>
      <c r="AW86" s="1">
        <v>1.0</v>
      </c>
      <c r="AX86" s="1">
        <v>1.0</v>
      </c>
      <c r="AY86" s="1">
        <v>1.0</v>
      </c>
      <c r="AZ86" s="1">
        <v>2.0</v>
      </c>
      <c r="BA86" s="1">
        <v>1.0</v>
      </c>
      <c r="BB86" s="1">
        <v>4.0</v>
      </c>
      <c r="BC86" s="1">
        <v>3.0</v>
      </c>
      <c r="BD86" s="1">
        <v>5.0</v>
      </c>
      <c r="BE86" s="1">
        <v>3.0</v>
      </c>
      <c r="BF86" s="1">
        <v>5.0</v>
      </c>
      <c r="BG86" s="1">
        <v>4.0</v>
      </c>
      <c r="BH86" s="1">
        <v>4.0</v>
      </c>
      <c r="BI86" s="1">
        <v>3.0</v>
      </c>
      <c r="BJ86" s="1">
        <v>5.0</v>
      </c>
      <c r="BK86" s="1">
        <v>1.0</v>
      </c>
      <c r="BL86" s="1">
        <v>1.0</v>
      </c>
      <c r="BM86" s="1">
        <v>1.0</v>
      </c>
      <c r="BN86" s="1">
        <v>2.0</v>
      </c>
      <c r="BO86" s="1">
        <v>2.0</v>
      </c>
      <c r="BP86" s="1">
        <v>1.0</v>
      </c>
      <c r="BQ86" s="1">
        <v>1.0</v>
      </c>
      <c r="BR86" s="1">
        <v>1.0</v>
      </c>
      <c r="BS86" s="1">
        <v>5.0</v>
      </c>
      <c r="BT86" s="1">
        <v>5.0</v>
      </c>
      <c r="BU86" s="1">
        <v>5.0</v>
      </c>
      <c r="BV86" s="1">
        <v>5.0</v>
      </c>
      <c r="BW86" s="1">
        <v>5.0</v>
      </c>
      <c r="BX86" s="1">
        <v>5.0</v>
      </c>
      <c r="BY86" s="1">
        <v>5.0</v>
      </c>
      <c r="BZ86" s="21"/>
      <c r="CA86" s="1">
        <f t="shared" si="1"/>
        <v>242</v>
      </c>
      <c r="CB86">
        <f t="shared" si="2"/>
        <v>29</v>
      </c>
      <c r="CC86">
        <f t="shared" si="3"/>
        <v>30</v>
      </c>
      <c r="CD86">
        <f t="shared" si="4"/>
        <v>31</v>
      </c>
      <c r="CE86">
        <f t="shared" si="5"/>
        <v>33</v>
      </c>
      <c r="CF86">
        <f t="shared" si="6"/>
        <v>28</v>
      </c>
      <c r="CG86">
        <f t="shared" si="7"/>
        <v>10</v>
      </c>
      <c r="CH86">
        <f t="shared" si="8"/>
        <v>31</v>
      </c>
      <c r="CI86">
        <f t="shared" si="9"/>
        <v>0.5</v>
      </c>
      <c r="CJ86">
        <f t="shared" si="10"/>
        <v>10</v>
      </c>
      <c r="CK86">
        <f t="shared" si="11"/>
        <v>35</v>
      </c>
      <c r="CL86" s="22"/>
    </row>
    <row r="87">
      <c r="A87" s="1" t="b">
        <v>0</v>
      </c>
      <c r="B87" s="20"/>
      <c r="C87" s="20">
        <v>43619.43595221065</v>
      </c>
      <c r="D87" s="1" t="s">
        <v>102</v>
      </c>
      <c r="E87" s="1">
        <v>1862.0</v>
      </c>
      <c r="F87" s="1">
        <v>4.0</v>
      </c>
      <c r="G87" s="1">
        <v>4.0</v>
      </c>
      <c r="H87" s="1">
        <v>3.0</v>
      </c>
      <c r="I87" s="1">
        <v>3.0</v>
      </c>
      <c r="J87" s="1">
        <v>3.0</v>
      </c>
      <c r="K87" s="1">
        <v>4.0</v>
      </c>
      <c r="L87" s="1">
        <v>4.0</v>
      </c>
      <c r="M87" s="1">
        <v>3.0</v>
      </c>
      <c r="N87" s="1">
        <v>3.0</v>
      </c>
      <c r="O87" s="1">
        <v>3.0</v>
      </c>
      <c r="P87" s="1">
        <v>4.0</v>
      </c>
      <c r="Q87" s="1">
        <v>4.0</v>
      </c>
      <c r="R87" s="1">
        <v>4.0</v>
      </c>
      <c r="S87" s="1">
        <v>3.0</v>
      </c>
      <c r="T87" s="1">
        <v>4.0</v>
      </c>
      <c r="U87" s="1">
        <v>4.0</v>
      </c>
      <c r="V87" s="1">
        <v>3.0</v>
      </c>
      <c r="W87" s="1">
        <v>4.0</v>
      </c>
      <c r="X87" s="1">
        <v>4.0</v>
      </c>
      <c r="Y87" s="1">
        <v>3.0</v>
      </c>
      <c r="Z87" s="1">
        <v>3.0</v>
      </c>
      <c r="AA87" s="1">
        <v>3.0</v>
      </c>
      <c r="AB87" s="1">
        <v>2.0</v>
      </c>
      <c r="AC87" s="1">
        <v>3.0</v>
      </c>
      <c r="AD87" s="1">
        <v>3.0</v>
      </c>
      <c r="AE87" s="1">
        <v>2.0</v>
      </c>
      <c r="AF87" s="1">
        <v>4.0</v>
      </c>
      <c r="AG87" s="1">
        <v>3.0</v>
      </c>
      <c r="AH87" s="1">
        <v>2.0</v>
      </c>
      <c r="AI87" s="1">
        <v>3.0</v>
      </c>
      <c r="AJ87" s="1">
        <v>4.0</v>
      </c>
      <c r="AK87" s="1">
        <v>3.0</v>
      </c>
      <c r="AL87" s="1">
        <v>3.0</v>
      </c>
      <c r="AM87" s="1">
        <v>4.0</v>
      </c>
      <c r="AN87" s="1">
        <v>2.0</v>
      </c>
      <c r="AO87" s="1">
        <v>2.0</v>
      </c>
      <c r="AP87" s="1">
        <v>3.0</v>
      </c>
      <c r="AQ87" s="1">
        <v>2.0</v>
      </c>
      <c r="AR87" s="1">
        <v>2.0</v>
      </c>
      <c r="AS87" s="1">
        <v>2.0</v>
      </c>
      <c r="AT87" s="1">
        <v>2.0</v>
      </c>
      <c r="AU87" s="1">
        <v>3.0</v>
      </c>
      <c r="AV87" s="1">
        <v>3.0</v>
      </c>
      <c r="AW87" s="1">
        <v>2.0</v>
      </c>
      <c r="AX87" s="1">
        <v>2.0</v>
      </c>
      <c r="AY87" s="1">
        <v>2.0</v>
      </c>
      <c r="AZ87" s="1">
        <v>3.0</v>
      </c>
      <c r="BA87" s="1">
        <v>3.0</v>
      </c>
      <c r="BB87" s="1">
        <v>4.0</v>
      </c>
      <c r="BC87" s="1">
        <v>4.0</v>
      </c>
      <c r="BD87" s="1">
        <v>4.0</v>
      </c>
      <c r="BE87" s="1">
        <v>2.0</v>
      </c>
      <c r="BF87" s="1">
        <v>5.0</v>
      </c>
      <c r="BG87" s="1">
        <v>4.0</v>
      </c>
      <c r="BH87" s="1">
        <v>4.0</v>
      </c>
      <c r="BI87" s="1">
        <v>4.0</v>
      </c>
      <c r="BJ87" s="1">
        <v>7.0</v>
      </c>
      <c r="BK87" s="1">
        <v>3.0</v>
      </c>
      <c r="BL87" s="1">
        <v>3.0</v>
      </c>
      <c r="BM87" s="1">
        <v>3.0</v>
      </c>
      <c r="BN87" s="1">
        <v>2.0</v>
      </c>
      <c r="BO87" s="1">
        <v>3.0</v>
      </c>
      <c r="BP87" s="1">
        <v>2.0</v>
      </c>
      <c r="BQ87" s="1">
        <v>2.0</v>
      </c>
      <c r="BR87" s="1">
        <v>3.0</v>
      </c>
      <c r="BS87" s="1">
        <v>3.0</v>
      </c>
      <c r="BT87" s="1">
        <v>3.0</v>
      </c>
      <c r="BU87" s="1">
        <v>4.0</v>
      </c>
      <c r="BV87" s="1">
        <v>3.0</v>
      </c>
      <c r="BW87" s="1">
        <v>3.0</v>
      </c>
      <c r="BX87" s="1">
        <v>4.0</v>
      </c>
      <c r="BY87" s="1">
        <v>3.0</v>
      </c>
      <c r="BZ87" s="21"/>
      <c r="CA87" s="1">
        <f t="shared" si="1"/>
        <v>228</v>
      </c>
      <c r="CB87">
        <f t="shared" si="2"/>
        <v>28</v>
      </c>
      <c r="CC87">
        <f t="shared" si="3"/>
        <v>29</v>
      </c>
      <c r="CD87">
        <f t="shared" si="4"/>
        <v>25</v>
      </c>
      <c r="CE87">
        <f t="shared" si="5"/>
        <v>24</v>
      </c>
      <c r="CF87">
        <f t="shared" si="6"/>
        <v>20</v>
      </c>
      <c r="CG87">
        <f t="shared" si="7"/>
        <v>20</v>
      </c>
      <c r="CH87">
        <f t="shared" si="8"/>
        <v>31</v>
      </c>
      <c r="CI87">
        <f t="shared" si="9"/>
        <v>0.7</v>
      </c>
      <c r="CJ87">
        <f t="shared" si="10"/>
        <v>21</v>
      </c>
      <c r="CK87">
        <f t="shared" si="11"/>
        <v>23</v>
      </c>
      <c r="CL87" s="22"/>
    </row>
    <row r="88">
      <c r="A88" s="1" t="b">
        <v>0</v>
      </c>
      <c r="B88" s="20"/>
      <c r="C88" s="20">
        <v>43619.59610138889</v>
      </c>
      <c r="D88" s="1" t="s">
        <v>166</v>
      </c>
      <c r="E88" s="1">
        <v>1922.0</v>
      </c>
      <c r="F88" s="1">
        <v>1.0</v>
      </c>
      <c r="G88" s="1">
        <v>1.0</v>
      </c>
      <c r="H88" s="1">
        <v>2.0</v>
      </c>
      <c r="I88" s="1">
        <v>2.0</v>
      </c>
      <c r="J88" s="1">
        <v>1.0</v>
      </c>
      <c r="K88" s="1">
        <v>1.0</v>
      </c>
      <c r="L88" s="1">
        <v>1.0</v>
      </c>
      <c r="M88" s="1">
        <v>1.0</v>
      </c>
      <c r="N88" s="1">
        <v>2.0</v>
      </c>
      <c r="O88" s="1">
        <v>2.0</v>
      </c>
      <c r="P88" s="1">
        <v>2.0</v>
      </c>
      <c r="Q88" s="1">
        <v>3.0</v>
      </c>
      <c r="R88" s="1">
        <v>3.0</v>
      </c>
      <c r="S88" s="1">
        <v>2.0</v>
      </c>
      <c r="T88" s="1">
        <v>2.0</v>
      </c>
      <c r="U88" s="1">
        <v>4.0</v>
      </c>
      <c r="V88" s="1">
        <v>2.0</v>
      </c>
      <c r="W88" s="1">
        <v>4.0</v>
      </c>
      <c r="X88" s="1">
        <v>3.0</v>
      </c>
      <c r="Y88" s="1">
        <v>3.0</v>
      </c>
      <c r="Z88" s="1">
        <v>2.0</v>
      </c>
      <c r="AA88" s="1">
        <v>4.0</v>
      </c>
      <c r="AB88" s="1">
        <v>2.0</v>
      </c>
      <c r="AC88" s="1">
        <v>2.0</v>
      </c>
      <c r="AD88" s="1">
        <v>5.0</v>
      </c>
      <c r="AE88" s="1">
        <v>5.0</v>
      </c>
      <c r="AF88" s="1">
        <v>5.0</v>
      </c>
      <c r="AG88" s="1">
        <v>5.0</v>
      </c>
      <c r="AH88" s="1">
        <v>5.0</v>
      </c>
      <c r="AI88" s="1">
        <v>5.0</v>
      </c>
      <c r="AJ88" s="1">
        <v>5.0</v>
      </c>
      <c r="AK88" s="1">
        <v>5.0</v>
      </c>
      <c r="AL88" s="1">
        <v>1.0</v>
      </c>
      <c r="AM88" s="1">
        <v>5.0</v>
      </c>
      <c r="AN88" s="1">
        <v>5.0</v>
      </c>
      <c r="AO88" s="1">
        <v>5.0</v>
      </c>
      <c r="AP88" s="1">
        <v>5.0</v>
      </c>
      <c r="AQ88" s="1">
        <v>5.0</v>
      </c>
      <c r="AR88" s="1">
        <v>4.0</v>
      </c>
      <c r="AS88" s="1">
        <v>5.0</v>
      </c>
      <c r="AT88" s="1">
        <v>1.0</v>
      </c>
      <c r="AU88" s="1">
        <v>2.0</v>
      </c>
      <c r="AV88" s="1">
        <v>1.0</v>
      </c>
      <c r="AW88" s="1">
        <v>2.0</v>
      </c>
      <c r="AX88" s="1">
        <v>1.0</v>
      </c>
      <c r="AY88" s="1">
        <v>2.0</v>
      </c>
      <c r="AZ88" s="1">
        <v>2.0</v>
      </c>
      <c r="BA88" s="1">
        <v>1.0</v>
      </c>
      <c r="BB88" s="1">
        <v>5.0</v>
      </c>
      <c r="BC88" s="1">
        <v>4.0</v>
      </c>
      <c r="BD88" s="1">
        <v>4.0</v>
      </c>
      <c r="BE88" s="1">
        <v>5.0</v>
      </c>
      <c r="BF88" s="1">
        <v>4.0</v>
      </c>
      <c r="BG88" s="1">
        <v>4.0</v>
      </c>
      <c r="BH88" s="1">
        <v>4.0</v>
      </c>
      <c r="BI88" s="1">
        <v>4.0</v>
      </c>
      <c r="BJ88" s="1">
        <v>9.0</v>
      </c>
      <c r="BK88" s="1">
        <v>2.0</v>
      </c>
      <c r="BL88" s="1">
        <v>1.0</v>
      </c>
      <c r="BM88" s="1">
        <v>1.0</v>
      </c>
      <c r="BN88" s="1">
        <v>1.0</v>
      </c>
      <c r="BO88" s="1">
        <v>2.0</v>
      </c>
      <c r="BP88" s="1">
        <v>1.0</v>
      </c>
      <c r="BQ88" s="1">
        <v>1.0</v>
      </c>
      <c r="BR88" s="1">
        <v>1.0</v>
      </c>
      <c r="BS88" s="1">
        <v>5.0</v>
      </c>
      <c r="BT88" s="1">
        <v>5.0</v>
      </c>
      <c r="BU88" s="1">
        <v>5.0</v>
      </c>
      <c r="BV88" s="1">
        <v>5.0</v>
      </c>
      <c r="BW88" s="1">
        <v>5.0</v>
      </c>
      <c r="BX88" s="1">
        <v>5.0</v>
      </c>
      <c r="BY88" s="1">
        <v>5.0</v>
      </c>
      <c r="BZ88" s="21"/>
      <c r="CA88" s="1">
        <f t="shared" si="1"/>
        <v>227</v>
      </c>
      <c r="CB88">
        <f t="shared" si="2"/>
        <v>10</v>
      </c>
      <c r="CC88">
        <f t="shared" si="3"/>
        <v>20</v>
      </c>
      <c r="CD88">
        <f t="shared" si="4"/>
        <v>22</v>
      </c>
      <c r="CE88">
        <f t="shared" si="5"/>
        <v>40</v>
      </c>
      <c r="CF88">
        <f t="shared" si="6"/>
        <v>35</v>
      </c>
      <c r="CG88">
        <f t="shared" si="7"/>
        <v>12</v>
      </c>
      <c r="CH88">
        <f t="shared" si="8"/>
        <v>34</v>
      </c>
      <c r="CI88">
        <f t="shared" si="9"/>
        <v>0.9</v>
      </c>
      <c r="CJ88">
        <f t="shared" si="10"/>
        <v>10</v>
      </c>
      <c r="CK88">
        <f t="shared" si="11"/>
        <v>35</v>
      </c>
      <c r="CL88" s="22"/>
    </row>
    <row r="89">
      <c r="A89" s="1" t="b">
        <v>0</v>
      </c>
      <c r="B89" s="20"/>
      <c r="C89" s="20">
        <v>43620.39432028936</v>
      </c>
      <c r="D89" s="1" t="s">
        <v>173</v>
      </c>
      <c r="E89" s="1">
        <v>1939.0</v>
      </c>
      <c r="F89" s="1">
        <v>1.0</v>
      </c>
      <c r="G89" s="1">
        <v>2.0</v>
      </c>
      <c r="H89" s="1">
        <v>3.0</v>
      </c>
      <c r="I89" s="1">
        <v>1.0</v>
      </c>
      <c r="J89" s="1">
        <v>1.0</v>
      </c>
      <c r="K89" s="1">
        <v>2.0</v>
      </c>
      <c r="L89" s="1">
        <v>1.0</v>
      </c>
      <c r="M89" s="1">
        <v>1.0</v>
      </c>
      <c r="N89" s="1">
        <v>5.0</v>
      </c>
      <c r="O89" s="1">
        <v>5.0</v>
      </c>
      <c r="P89" s="1">
        <v>5.0</v>
      </c>
      <c r="Q89" s="1">
        <v>4.0</v>
      </c>
      <c r="R89" s="1">
        <v>4.0</v>
      </c>
      <c r="S89" s="1">
        <v>5.0</v>
      </c>
      <c r="T89" s="1">
        <v>5.0</v>
      </c>
      <c r="U89" s="1">
        <v>4.0</v>
      </c>
      <c r="V89" s="1">
        <v>4.0</v>
      </c>
      <c r="W89" s="1">
        <v>4.0</v>
      </c>
      <c r="X89" s="1">
        <v>5.0</v>
      </c>
      <c r="Y89" s="1">
        <v>4.0</v>
      </c>
      <c r="Z89" s="1">
        <v>4.0</v>
      </c>
      <c r="AA89" s="1">
        <v>5.0</v>
      </c>
      <c r="AB89" s="1">
        <v>5.0</v>
      </c>
      <c r="AC89" s="1">
        <v>5.0</v>
      </c>
      <c r="AD89" s="1">
        <v>5.0</v>
      </c>
      <c r="AE89" s="1">
        <v>5.0</v>
      </c>
      <c r="AF89" s="1">
        <v>5.0</v>
      </c>
      <c r="AG89" s="1">
        <v>5.0</v>
      </c>
      <c r="AH89" s="1">
        <v>5.0</v>
      </c>
      <c r="AI89" s="1">
        <v>5.0</v>
      </c>
      <c r="AJ89" s="1">
        <v>5.0</v>
      </c>
      <c r="AK89" s="1">
        <v>5.0</v>
      </c>
      <c r="AL89" s="1">
        <v>1.0</v>
      </c>
      <c r="AM89" s="1">
        <v>4.0</v>
      </c>
      <c r="AN89" s="1">
        <v>5.0</v>
      </c>
      <c r="AO89" s="1">
        <v>4.0</v>
      </c>
      <c r="AP89" s="1">
        <v>3.0</v>
      </c>
      <c r="AQ89" s="1">
        <v>2.0</v>
      </c>
      <c r="AR89" s="1">
        <v>2.0</v>
      </c>
      <c r="AS89" s="1">
        <v>3.0</v>
      </c>
      <c r="AT89" s="1">
        <v>1.0</v>
      </c>
      <c r="AU89" s="1">
        <v>2.0</v>
      </c>
      <c r="AV89" s="1">
        <v>1.0</v>
      </c>
      <c r="AW89" s="1">
        <v>1.0</v>
      </c>
      <c r="AX89" s="1">
        <v>2.0</v>
      </c>
      <c r="AY89" s="1">
        <v>2.0</v>
      </c>
      <c r="AZ89" s="1">
        <v>2.0</v>
      </c>
      <c r="BA89" s="1">
        <v>1.0</v>
      </c>
      <c r="BB89" s="1">
        <v>5.0</v>
      </c>
      <c r="BC89" s="1">
        <v>5.0</v>
      </c>
      <c r="BD89" s="1">
        <v>4.0</v>
      </c>
      <c r="BE89" s="1">
        <v>5.0</v>
      </c>
      <c r="BF89" s="1">
        <v>4.0</v>
      </c>
      <c r="BG89" s="1">
        <v>4.0</v>
      </c>
      <c r="BH89" s="1">
        <v>4.0</v>
      </c>
      <c r="BI89" s="1">
        <v>4.0</v>
      </c>
      <c r="BJ89" s="1">
        <v>9.0</v>
      </c>
      <c r="BK89" s="1">
        <v>2.0</v>
      </c>
      <c r="BL89" s="1">
        <v>1.0</v>
      </c>
      <c r="BM89" s="1">
        <v>2.0</v>
      </c>
      <c r="BN89" s="1">
        <v>1.0</v>
      </c>
      <c r="BO89" s="1">
        <v>2.0</v>
      </c>
      <c r="BP89" s="1">
        <v>2.0</v>
      </c>
      <c r="BQ89" s="1">
        <v>2.0</v>
      </c>
      <c r="BR89" s="1">
        <v>1.0</v>
      </c>
      <c r="BS89" s="1">
        <v>5.0</v>
      </c>
      <c r="BT89" s="1">
        <v>5.0</v>
      </c>
      <c r="BU89" s="1">
        <v>5.0</v>
      </c>
      <c r="BV89" s="1">
        <v>5.0</v>
      </c>
      <c r="BW89" s="1">
        <v>5.0</v>
      </c>
      <c r="BX89" s="1">
        <v>4.0</v>
      </c>
      <c r="BY89" s="1">
        <v>5.0</v>
      </c>
      <c r="BZ89" s="21"/>
      <c r="CA89" s="1">
        <f t="shared" si="1"/>
        <v>252</v>
      </c>
      <c r="CB89">
        <f t="shared" si="2"/>
        <v>12</v>
      </c>
      <c r="CC89">
        <f t="shared" si="3"/>
        <v>37</v>
      </c>
      <c r="CD89">
        <f t="shared" si="4"/>
        <v>36</v>
      </c>
      <c r="CE89">
        <f t="shared" si="5"/>
        <v>40</v>
      </c>
      <c r="CF89">
        <f t="shared" si="6"/>
        <v>24</v>
      </c>
      <c r="CG89">
        <f t="shared" si="7"/>
        <v>12</v>
      </c>
      <c r="CH89">
        <f t="shared" si="8"/>
        <v>35</v>
      </c>
      <c r="CI89">
        <f t="shared" si="9"/>
        <v>0.9</v>
      </c>
      <c r="CJ89">
        <f t="shared" si="10"/>
        <v>13</v>
      </c>
      <c r="CK89">
        <f t="shared" si="11"/>
        <v>34</v>
      </c>
      <c r="CL89" s="22"/>
    </row>
    <row r="90">
      <c r="A90" s="1" t="b">
        <v>0</v>
      </c>
      <c r="B90" s="20"/>
      <c r="C90" s="20">
        <v>43621.48950087963</v>
      </c>
      <c r="D90" s="1" t="s">
        <v>174</v>
      </c>
      <c r="E90" s="1">
        <v>1940.0</v>
      </c>
      <c r="F90" s="1">
        <v>3.0</v>
      </c>
      <c r="G90" s="1">
        <v>4.0</v>
      </c>
      <c r="H90" s="1">
        <v>2.0</v>
      </c>
      <c r="I90" s="1">
        <v>4.0</v>
      </c>
      <c r="J90" s="1">
        <v>2.0</v>
      </c>
      <c r="K90" s="1">
        <v>3.0</v>
      </c>
      <c r="L90" s="1">
        <v>4.0</v>
      </c>
      <c r="M90" s="1">
        <v>2.0</v>
      </c>
      <c r="N90" s="1">
        <v>4.0</v>
      </c>
      <c r="O90" s="1">
        <v>1.0</v>
      </c>
      <c r="P90" s="1">
        <v>1.0</v>
      </c>
      <c r="Q90" s="1">
        <v>3.0</v>
      </c>
      <c r="R90" s="1">
        <v>3.0</v>
      </c>
      <c r="S90" s="1">
        <v>1.0</v>
      </c>
      <c r="T90" s="1">
        <v>3.0</v>
      </c>
      <c r="U90" s="1">
        <v>4.0</v>
      </c>
      <c r="V90" s="1">
        <v>3.0</v>
      </c>
      <c r="W90" s="1">
        <v>3.0</v>
      </c>
      <c r="X90" s="1">
        <v>3.0</v>
      </c>
      <c r="Y90" s="1">
        <v>1.0</v>
      </c>
      <c r="Z90" s="1">
        <v>2.0</v>
      </c>
      <c r="AA90" s="1">
        <v>4.0</v>
      </c>
      <c r="AB90" s="1">
        <v>1.0</v>
      </c>
      <c r="AC90" s="1">
        <v>2.0</v>
      </c>
      <c r="AD90" s="1">
        <v>3.0</v>
      </c>
      <c r="AE90" s="1">
        <v>4.0</v>
      </c>
      <c r="AF90" s="1">
        <v>4.0</v>
      </c>
      <c r="AG90" s="1">
        <v>3.0</v>
      </c>
      <c r="AH90" s="1">
        <v>4.0</v>
      </c>
      <c r="AI90" s="1">
        <v>4.0</v>
      </c>
      <c r="AJ90" s="1">
        <v>3.0</v>
      </c>
      <c r="AK90" s="1">
        <v>2.0</v>
      </c>
      <c r="AL90" s="1">
        <v>2.0</v>
      </c>
      <c r="AM90" s="1">
        <v>5.0</v>
      </c>
      <c r="AN90" s="1">
        <v>3.0</v>
      </c>
      <c r="AO90" s="1">
        <v>3.0</v>
      </c>
      <c r="AP90" s="1">
        <v>4.0</v>
      </c>
      <c r="AQ90" s="1">
        <v>3.0</v>
      </c>
      <c r="AR90" s="1">
        <v>2.0</v>
      </c>
      <c r="AS90" s="1">
        <v>4.0</v>
      </c>
      <c r="AT90" s="1">
        <v>2.0</v>
      </c>
      <c r="AU90" s="1">
        <v>4.0</v>
      </c>
      <c r="AV90" s="1">
        <v>2.0</v>
      </c>
      <c r="AW90" s="1">
        <v>2.0</v>
      </c>
      <c r="AX90" s="1">
        <v>2.0</v>
      </c>
      <c r="AY90" s="1">
        <v>2.0</v>
      </c>
      <c r="AZ90" s="1">
        <v>4.0</v>
      </c>
      <c r="BA90" s="1">
        <v>2.0</v>
      </c>
      <c r="BB90" s="1">
        <v>2.0</v>
      </c>
      <c r="BC90" s="1">
        <v>2.0</v>
      </c>
      <c r="BD90" s="1">
        <v>3.0</v>
      </c>
      <c r="BE90" s="1">
        <v>3.0</v>
      </c>
      <c r="BF90" s="1">
        <v>5.0</v>
      </c>
      <c r="BG90" s="1">
        <v>2.0</v>
      </c>
      <c r="BH90" s="1">
        <v>3.0</v>
      </c>
      <c r="BI90" s="1">
        <v>2.0</v>
      </c>
      <c r="BJ90" s="1">
        <v>4.0</v>
      </c>
      <c r="BK90" s="1">
        <v>3.0</v>
      </c>
      <c r="BL90" s="1">
        <v>4.0</v>
      </c>
      <c r="BM90" s="1">
        <v>4.0</v>
      </c>
      <c r="BN90" s="1">
        <v>5.0</v>
      </c>
      <c r="BO90" s="1">
        <v>4.0</v>
      </c>
      <c r="BP90" s="1">
        <v>3.0</v>
      </c>
      <c r="BQ90" s="1">
        <v>4.0</v>
      </c>
      <c r="BR90" s="1">
        <v>5.0</v>
      </c>
      <c r="BS90" s="1">
        <v>2.0</v>
      </c>
      <c r="BT90" s="1">
        <v>2.0</v>
      </c>
      <c r="BU90" s="1">
        <v>3.0</v>
      </c>
      <c r="BV90" s="1">
        <v>2.0</v>
      </c>
      <c r="BW90" s="1">
        <v>2.0</v>
      </c>
      <c r="BX90" s="1">
        <v>4.0</v>
      </c>
      <c r="BY90" s="1">
        <v>2.0</v>
      </c>
      <c r="BZ90" s="21"/>
      <c r="CA90" s="1">
        <f t="shared" si="1"/>
        <v>211</v>
      </c>
      <c r="CB90">
        <f t="shared" si="2"/>
        <v>24</v>
      </c>
      <c r="CC90">
        <f t="shared" si="3"/>
        <v>20</v>
      </c>
      <c r="CD90">
        <f t="shared" si="4"/>
        <v>19</v>
      </c>
      <c r="CE90">
        <f t="shared" si="5"/>
        <v>27</v>
      </c>
      <c r="CF90">
        <f t="shared" si="6"/>
        <v>26</v>
      </c>
      <c r="CG90">
        <f t="shared" si="7"/>
        <v>20</v>
      </c>
      <c r="CH90">
        <f t="shared" si="8"/>
        <v>22</v>
      </c>
      <c r="CI90">
        <f t="shared" si="9"/>
        <v>0.4</v>
      </c>
      <c r="CJ90">
        <f t="shared" si="10"/>
        <v>32</v>
      </c>
      <c r="CK90">
        <f t="shared" si="11"/>
        <v>17</v>
      </c>
      <c r="CL90" s="22"/>
    </row>
    <row r="91">
      <c r="A91" s="1" t="b">
        <v>0</v>
      </c>
      <c r="B91" s="20"/>
      <c r="C91" s="20">
        <v>43621.49374797454</v>
      </c>
      <c r="D91" s="1" t="s">
        <v>175</v>
      </c>
      <c r="E91" s="1">
        <v>989.0</v>
      </c>
      <c r="F91" s="1">
        <v>5.0</v>
      </c>
      <c r="G91" s="1">
        <v>5.0</v>
      </c>
      <c r="H91" s="1">
        <v>5.0</v>
      </c>
      <c r="I91" s="1">
        <v>3.0</v>
      </c>
      <c r="J91" s="1">
        <v>4.0</v>
      </c>
      <c r="K91" s="1">
        <v>5.0</v>
      </c>
      <c r="L91" s="1">
        <v>5.0</v>
      </c>
      <c r="M91" s="1">
        <v>5.0</v>
      </c>
      <c r="N91" s="1">
        <v>1.0</v>
      </c>
      <c r="O91" s="1">
        <v>1.0</v>
      </c>
      <c r="P91" s="1">
        <v>1.0</v>
      </c>
      <c r="Q91" s="1">
        <v>1.0</v>
      </c>
      <c r="R91" s="1">
        <v>2.0</v>
      </c>
      <c r="S91" s="1">
        <v>1.0</v>
      </c>
      <c r="T91" s="1">
        <v>2.0</v>
      </c>
      <c r="U91" s="1">
        <v>1.0</v>
      </c>
      <c r="V91" s="1">
        <v>1.0</v>
      </c>
      <c r="W91" s="1">
        <v>1.0</v>
      </c>
      <c r="X91" s="1">
        <v>1.0</v>
      </c>
      <c r="Y91" s="1">
        <v>1.0</v>
      </c>
      <c r="Z91" s="1">
        <v>1.0</v>
      </c>
      <c r="AA91" s="1">
        <v>2.0</v>
      </c>
      <c r="AB91" s="1">
        <v>1.0</v>
      </c>
      <c r="AC91" s="1">
        <v>1.0</v>
      </c>
      <c r="AD91" s="1">
        <v>3.0</v>
      </c>
      <c r="AE91" s="1">
        <v>3.0</v>
      </c>
      <c r="AF91" s="1">
        <v>2.0</v>
      </c>
      <c r="AG91" s="1">
        <v>2.0</v>
      </c>
      <c r="AH91" s="1">
        <v>1.0</v>
      </c>
      <c r="AI91" s="1">
        <v>5.0</v>
      </c>
      <c r="AJ91" s="1">
        <v>2.0</v>
      </c>
      <c r="AK91" s="1">
        <v>3.0</v>
      </c>
      <c r="AL91" s="1">
        <v>5.0</v>
      </c>
      <c r="AM91" s="1">
        <v>1.0</v>
      </c>
      <c r="AN91" s="1">
        <v>1.0</v>
      </c>
      <c r="AO91" s="1">
        <v>1.0</v>
      </c>
      <c r="AP91" s="1">
        <v>1.0</v>
      </c>
      <c r="AQ91" s="1">
        <v>1.0</v>
      </c>
      <c r="AR91" s="1">
        <v>1.0</v>
      </c>
      <c r="AS91" s="1">
        <v>1.0</v>
      </c>
      <c r="AT91" s="1">
        <v>5.0</v>
      </c>
      <c r="AU91" s="1">
        <v>4.0</v>
      </c>
      <c r="AV91" s="1">
        <v>4.0</v>
      </c>
      <c r="AW91" s="1">
        <v>4.0</v>
      </c>
      <c r="AX91" s="1">
        <v>4.0</v>
      </c>
      <c r="AY91" s="1">
        <v>5.0</v>
      </c>
      <c r="AZ91" s="1">
        <v>3.0</v>
      </c>
      <c r="BA91" s="1">
        <v>4.0</v>
      </c>
      <c r="BB91" s="1">
        <v>2.0</v>
      </c>
      <c r="BC91" s="1">
        <v>2.0</v>
      </c>
      <c r="BD91" s="1">
        <v>1.0</v>
      </c>
      <c r="BE91" s="1">
        <v>2.0</v>
      </c>
      <c r="BF91" s="1">
        <v>1.0</v>
      </c>
      <c r="BG91" s="1">
        <v>1.0</v>
      </c>
      <c r="BH91" s="1">
        <v>1.0</v>
      </c>
      <c r="BI91" s="1">
        <v>2.0</v>
      </c>
      <c r="BJ91" s="1">
        <v>1.0</v>
      </c>
      <c r="BK91" s="1">
        <v>4.0</v>
      </c>
      <c r="BL91" s="1">
        <v>4.0</v>
      </c>
      <c r="BM91" s="1">
        <v>4.0</v>
      </c>
      <c r="BN91" s="1">
        <v>5.0</v>
      </c>
      <c r="BO91" s="1">
        <v>3.0</v>
      </c>
      <c r="BP91" s="1">
        <v>4.0</v>
      </c>
      <c r="BQ91" s="1">
        <v>5.0</v>
      </c>
      <c r="BR91" s="1">
        <v>4.0</v>
      </c>
      <c r="BS91" s="1">
        <v>2.0</v>
      </c>
      <c r="BT91" s="1">
        <v>1.0</v>
      </c>
      <c r="BU91" s="1">
        <v>1.0</v>
      </c>
      <c r="BV91" s="1">
        <v>3.0</v>
      </c>
      <c r="BW91" s="1">
        <v>2.0</v>
      </c>
      <c r="BX91" s="1">
        <v>1.0</v>
      </c>
      <c r="BY91" s="1">
        <v>1.0</v>
      </c>
      <c r="BZ91" s="21"/>
      <c r="CA91" s="1">
        <f t="shared" si="1"/>
        <v>179</v>
      </c>
      <c r="CB91">
        <f t="shared" si="2"/>
        <v>37</v>
      </c>
      <c r="CC91">
        <f t="shared" si="3"/>
        <v>10</v>
      </c>
      <c r="CD91">
        <f t="shared" si="4"/>
        <v>9</v>
      </c>
      <c r="CE91">
        <f t="shared" si="5"/>
        <v>21</v>
      </c>
      <c r="CF91">
        <f t="shared" si="6"/>
        <v>12</v>
      </c>
      <c r="CG91">
        <f t="shared" si="7"/>
        <v>33</v>
      </c>
      <c r="CH91">
        <f t="shared" si="8"/>
        <v>12</v>
      </c>
      <c r="CI91">
        <f t="shared" si="9"/>
        <v>0.1</v>
      </c>
      <c r="CJ91">
        <f t="shared" si="10"/>
        <v>33</v>
      </c>
      <c r="CK91">
        <f t="shared" si="11"/>
        <v>11</v>
      </c>
      <c r="CL91" s="22"/>
    </row>
    <row r="92">
      <c r="A92" s="1" t="b">
        <v>0</v>
      </c>
      <c r="B92" s="20"/>
      <c r="C92" s="20">
        <v>43621.5024628588</v>
      </c>
      <c r="D92" s="1" t="s">
        <v>176</v>
      </c>
      <c r="E92" s="1">
        <v>1169.0</v>
      </c>
      <c r="F92" s="1">
        <v>1.0</v>
      </c>
      <c r="G92" s="1">
        <v>3.0</v>
      </c>
      <c r="H92" s="1">
        <v>1.0</v>
      </c>
      <c r="I92" s="1">
        <v>3.0</v>
      </c>
      <c r="J92" s="1">
        <v>1.0</v>
      </c>
      <c r="K92" s="1">
        <v>2.0</v>
      </c>
      <c r="L92" s="1">
        <v>3.0</v>
      </c>
      <c r="M92" s="1">
        <v>1.0</v>
      </c>
      <c r="N92" s="1">
        <v>3.0</v>
      </c>
      <c r="O92" s="1">
        <v>5.0</v>
      </c>
      <c r="P92" s="1">
        <v>4.0</v>
      </c>
      <c r="Q92" s="1">
        <v>4.0</v>
      </c>
      <c r="R92" s="1">
        <v>5.0</v>
      </c>
      <c r="S92" s="1">
        <v>5.0</v>
      </c>
      <c r="T92" s="1">
        <v>4.0</v>
      </c>
      <c r="U92" s="1">
        <v>4.0</v>
      </c>
      <c r="V92" s="1">
        <v>3.0</v>
      </c>
      <c r="W92" s="1">
        <v>3.0</v>
      </c>
      <c r="X92" s="1">
        <v>3.0</v>
      </c>
      <c r="Y92" s="1">
        <v>4.0</v>
      </c>
      <c r="Z92" s="1">
        <v>4.0</v>
      </c>
      <c r="AA92" s="1">
        <v>4.0</v>
      </c>
      <c r="AB92" s="1">
        <v>4.0</v>
      </c>
      <c r="AC92" s="1">
        <v>4.0</v>
      </c>
      <c r="AD92" s="1">
        <v>4.0</v>
      </c>
      <c r="AE92" s="1">
        <v>5.0</v>
      </c>
      <c r="AF92" s="1">
        <v>3.0</v>
      </c>
      <c r="AG92" s="1">
        <v>3.0</v>
      </c>
      <c r="AH92" s="1">
        <v>3.0</v>
      </c>
      <c r="AI92" s="1">
        <v>4.0</v>
      </c>
      <c r="AJ92" s="1">
        <v>5.0</v>
      </c>
      <c r="AK92" s="1">
        <v>4.0</v>
      </c>
      <c r="AL92" s="1">
        <v>3.0</v>
      </c>
      <c r="AM92" s="1">
        <v>3.0</v>
      </c>
      <c r="AN92" s="1">
        <v>3.0</v>
      </c>
      <c r="AO92" s="1">
        <v>5.0</v>
      </c>
      <c r="AP92" s="1">
        <v>5.0</v>
      </c>
      <c r="AQ92" s="1">
        <v>5.0</v>
      </c>
      <c r="AR92" s="1">
        <v>5.0</v>
      </c>
      <c r="AS92" s="1">
        <v>5.0</v>
      </c>
      <c r="AT92" s="1">
        <v>3.0</v>
      </c>
      <c r="AU92" s="1">
        <v>2.0</v>
      </c>
      <c r="AV92" s="1">
        <v>1.0</v>
      </c>
      <c r="AW92" s="1">
        <v>2.0</v>
      </c>
      <c r="AX92" s="1">
        <v>1.0</v>
      </c>
      <c r="AY92" s="1">
        <v>2.0</v>
      </c>
      <c r="AZ92" s="1">
        <v>1.0</v>
      </c>
      <c r="BA92" s="1">
        <v>1.0</v>
      </c>
      <c r="BB92" s="1">
        <v>3.0</v>
      </c>
      <c r="BC92" s="1">
        <v>4.0</v>
      </c>
      <c r="BD92" s="1">
        <v>4.0</v>
      </c>
      <c r="BE92" s="1">
        <v>4.0</v>
      </c>
      <c r="BF92" s="1">
        <v>3.0</v>
      </c>
      <c r="BG92" s="1">
        <v>4.0</v>
      </c>
      <c r="BH92" s="1">
        <v>4.0</v>
      </c>
      <c r="BI92" s="1">
        <v>4.0</v>
      </c>
      <c r="BJ92" s="1">
        <v>8.0</v>
      </c>
      <c r="BK92" s="1">
        <v>1.0</v>
      </c>
      <c r="BL92" s="1">
        <v>1.0</v>
      </c>
      <c r="BM92" s="1">
        <v>1.0</v>
      </c>
      <c r="BN92" s="1">
        <v>1.0</v>
      </c>
      <c r="BO92" s="1">
        <v>2.0</v>
      </c>
      <c r="BP92" s="1">
        <v>2.0</v>
      </c>
      <c r="BQ92" s="1">
        <v>2.0</v>
      </c>
      <c r="BR92" s="1">
        <v>1.0</v>
      </c>
      <c r="BS92" s="1">
        <v>4.0</v>
      </c>
      <c r="BT92" s="1">
        <v>5.0</v>
      </c>
      <c r="BU92" s="1">
        <v>4.0</v>
      </c>
      <c r="BV92" s="1">
        <v>5.0</v>
      </c>
      <c r="BW92" s="1">
        <v>5.0</v>
      </c>
      <c r="BX92" s="1">
        <v>4.0</v>
      </c>
      <c r="BY92" s="1">
        <v>4.0</v>
      </c>
      <c r="BZ92" s="21"/>
      <c r="CA92" s="1">
        <f t="shared" si="1"/>
        <v>236</v>
      </c>
      <c r="CB92">
        <f t="shared" si="2"/>
        <v>15</v>
      </c>
      <c r="CC92">
        <f t="shared" si="3"/>
        <v>34</v>
      </c>
      <c r="CD92">
        <f t="shared" si="4"/>
        <v>29</v>
      </c>
      <c r="CE92">
        <f t="shared" si="5"/>
        <v>31</v>
      </c>
      <c r="CF92">
        <f t="shared" si="6"/>
        <v>34</v>
      </c>
      <c r="CG92">
        <f t="shared" si="7"/>
        <v>13</v>
      </c>
      <c r="CH92">
        <f t="shared" si="8"/>
        <v>30</v>
      </c>
      <c r="CI92">
        <f t="shared" si="9"/>
        <v>0.8</v>
      </c>
      <c r="CJ92">
        <f t="shared" si="10"/>
        <v>11</v>
      </c>
      <c r="CK92">
        <f t="shared" si="11"/>
        <v>31</v>
      </c>
      <c r="CL92" s="22"/>
    </row>
    <row r="93">
      <c r="A93" s="1" t="b">
        <v>0</v>
      </c>
      <c r="B93" s="20"/>
      <c r="C93" s="20">
        <v>43621.64842773148</v>
      </c>
      <c r="D93" s="1" t="s">
        <v>177</v>
      </c>
      <c r="E93" s="1">
        <v>1938.0</v>
      </c>
      <c r="F93" s="1">
        <v>1.0</v>
      </c>
      <c r="G93" s="1">
        <v>3.0</v>
      </c>
      <c r="H93" s="1">
        <v>2.0</v>
      </c>
      <c r="I93" s="1">
        <v>2.0</v>
      </c>
      <c r="J93" s="1">
        <v>1.0</v>
      </c>
      <c r="K93" s="1">
        <v>1.0</v>
      </c>
      <c r="L93" s="1">
        <v>1.0</v>
      </c>
      <c r="M93" s="1">
        <v>1.0</v>
      </c>
      <c r="N93" s="1">
        <v>4.0</v>
      </c>
      <c r="O93" s="1">
        <v>2.0</v>
      </c>
      <c r="P93" s="1">
        <v>3.0</v>
      </c>
      <c r="Q93" s="1">
        <v>3.0</v>
      </c>
      <c r="R93" s="1">
        <v>4.0</v>
      </c>
      <c r="S93" s="1">
        <v>3.0</v>
      </c>
      <c r="T93" s="1">
        <v>3.0</v>
      </c>
      <c r="U93" s="1">
        <v>4.0</v>
      </c>
      <c r="V93" s="1">
        <v>4.0</v>
      </c>
      <c r="W93" s="1">
        <v>4.0</v>
      </c>
      <c r="X93" s="1">
        <v>3.0</v>
      </c>
      <c r="Y93" s="1">
        <v>4.0</v>
      </c>
      <c r="Z93" s="1">
        <v>4.0</v>
      </c>
      <c r="AA93" s="1">
        <v>4.0</v>
      </c>
      <c r="AB93" s="1">
        <v>4.0</v>
      </c>
      <c r="AC93" s="1">
        <v>3.0</v>
      </c>
      <c r="AD93" s="1">
        <v>5.0</v>
      </c>
      <c r="AE93" s="1">
        <v>5.0</v>
      </c>
      <c r="AF93" s="1">
        <v>4.0</v>
      </c>
      <c r="AG93" s="1">
        <v>4.0</v>
      </c>
      <c r="AH93" s="1">
        <v>5.0</v>
      </c>
      <c r="AI93" s="1">
        <v>5.0</v>
      </c>
      <c r="AJ93" s="1">
        <v>4.0</v>
      </c>
      <c r="AK93" s="1">
        <v>5.0</v>
      </c>
      <c r="AL93" s="1">
        <v>2.0</v>
      </c>
      <c r="AM93" s="1">
        <v>3.0</v>
      </c>
      <c r="AN93" s="1">
        <v>5.0</v>
      </c>
      <c r="AO93" s="1">
        <v>5.0</v>
      </c>
      <c r="AP93" s="1">
        <v>4.0</v>
      </c>
      <c r="AQ93" s="1">
        <v>5.0</v>
      </c>
      <c r="AR93" s="1">
        <v>4.0</v>
      </c>
      <c r="AS93" s="1">
        <v>4.0</v>
      </c>
      <c r="AT93" s="1">
        <v>1.0</v>
      </c>
      <c r="AU93" s="1">
        <v>1.0</v>
      </c>
      <c r="AV93" s="1">
        <v>1.0</v>
      </c>
      <c r="AW93" s="1">
        <v>1.0</v>
      </c>
      <c r="AX93" s="1">
        <v>1.0</v>
      </c>
      <c r="AY93" s="1">
        <v>1.0</v>
      </c>
      <c r="AZ93" s="1">
        <v>1.0</v>
      </c>
      <c r="BA93" s="1">
        <v>1.0</v>
      </c>
      <c r="BB93" s="1">
        <v>5.0</v>
      </c>
      <c r="BC93" s="1">
        <v>5.0</v>
      </c>
      <c r="BD93" s="1">
        <v>5.0</v>
      </c>
      <c r="BE93" s="1">
        <v>5.0</v>
      </c>
      <c r="BF93" s="1">
        <v>5.0</v>
      </c>
      <c r="BG93" s="1">
        <v>5.0</v>
      </c>
      <c r="BH93" s="1">
        <v>5.0</v>
      </c>
      <c r="BI93" s="1">
        <v>5.0</v>
      </c>
      <c r="BJ93" s="1">
        <v>7.0</v>
      </c>
      <c r="BK93" s="1">
        <v>1.0</v>
      </c>
      <c r="BL93" s="1">
        <v>1.0</v>
      </c>
      <c r="BM93" s="1">
        <v>1.0</v>
      </c>
      <c r="BN93" s="1">
        <v>1.0</v>
      </c>
      <c r="BO93" s="1">
        <v>1.0</v>
      </c>
      <c r="BP93" s="1">
        <v>1.0</v>
      </c>
      <c r="BQ93" s="1">
        <v>1.0</v>
      </c>
      <c r="BR93" s="1">
        <v>1.0</v>
      </c>
      <c r="BS93" s="1">
        <v>5.0</v>
      </c>
      <c r="BT93" s="1">
        <v>4.0</v>
      </c>
      <c r="BU93" s="1">
        <v>4.0</v>
      </c>
      <c r="BV93" s="1">
        <v>4.0</v>
      </c>
      <c r="BW93" s="1">
        <v>5.0</v>
      </c>
      <c r="BX93" s="1">
        <v>4.0</v>
      </c>
      <c r="BY93" s="1">
        <v>5.0</v>
      </c>
      <c r="BZ93" s="21"/>
      <c r="CA93" s="1">
        <f t="shared" si="1"/>
        <v>231</v>
      </c>
      <c r="CB93">
        <f t="shared" si="2"/>
        <v>12</v>
      </c>
      <c r="CC93">
        <f t="shared" si="3"/>
        <v>26</v>
      </c>
      <c r="CD93">
        <f t="shared" si="4"/>
        <v>30</v>
      </c>
      <c r="CE93">
        <f t="shared" si="5"/>
        <v>37</v>
      </c>
      <c r="CF93">
        <f t="shared" si="6"/>
        <v>32</v>
      </c>
      <c r="CG93">
        <f t="shared" si="7"/>
        <v>8</v>
      </c>
      <c r="CH93">
        <f t="shared" si="8"/>
        <v>40</v>
      </c>
      <c r="CI93">
        <f t="shared" si="9"/>
        <v>0.7</v>
      </c>
      <c r="CJ93">
        <f t="shared" si="10"/>
        <v>8</v>
      </c>
      <c r="CK93">
        <f t="shared" si="11"/>
        <v>31</v>
      </c>
      <c r="CL93" s="22"/>
    </row>
    <row r="94">
      <c r="A94" s="1" t="b">
        <v>0</v>
      </c>
      <c r="B94" s="20"/>
      <c r="C94" s="20">
        <v>43622.37172255787</v>
      </c>
      <c r="D94" s="1" t="s">
        <v>178</v>
      </c>
      <c r="E94" s="1" t="s">
        <v>179</v>
      </c>
      <c r="F94" s="1">
        <v>5.0</v>
      </c>
      <c r="G94" s="1">
        <v>5.0</v>
      </c>
      <c r="H94" s="1">
        <v>5.0</v>
      </c>
      <c r="I94" s="1">
        <v>5.0</v>
      </c>
      <c r="J94" s="1">
        <v>5.0</v>
      </c>
      <c r="K94" s="1">
        <v>5.0</v>
      </c>
      <c r="L94" s="1">
        <v>5.0</v>
      </c>
      <c r="M94" s="1">
        <v>5.0</v>
      </c>
      <c r="N94" s="1">
        <v>4.0</v>
      </c>
      <c r="O94" s="1">
        <v>4.0</v>
      </c>
      <c r="P94" s="1">
        <v>4.0</v>
      </c>
      <c r="Q94" s="1">
        <v>4.0</v>
      </c>
      <c r="R94" s="1">
        <v>3.0</v>
      </c>
      <c r="S94" s="1">
        <v>4.0</v>
      </c>
      <c r="T94" s="1">
        <v>4.0</v>
      </c>
      <c r="U94" s="1">
        <v>5.0</v>
      </c>
      <c r="V94" s="1">
        <v>3.0</v>
      </c>
      <c r="W94" s="1">
        <v>2.0</v>
      </c>
      <c r="X94" s="1">
        <v>3.0</v>
      </c>
      <c r="Y94" s="1">
        <v>1.0</v>
      </c>
      <c r="Z94" s="1">
        <v>1.0</v>
      </c>
      <c r="AA94" s="1">
        <v>2.0</v>
      </c>
      <c r="AB94" s="1">
        <v>2.0</v>
      </c>
      <c r="AC94" s="1">
        <v>1.0</v>
      </c>
      <c r="AD94" s="1">
        <v>4.0</v>
      </c>
      <c r="AE94" s="1">
        <v>3.0</v>
      </c>
      <c r="AF94" s="1">
        <v>4.0</v>
      </c>
      <c r="AG94" s="1">
        <v>4.0</v>
      </c>
      <c r="AH94" s="1">
        <v>5.0</v>
      </c>
      <c r="AI94" s="1">
        <v>3.0</v>
      </c>
      <c r="AJ94" s="1">
        <v>4.0</v>
      </c>
      <c r="AK94" s="1">
        <v>3.0</v>
      </c>
      <c r="AL94" s="1">
        <v>4.0</v>
      </c>
      <c r="AM94" s="1">
        <v>3.0</v>
      </c>
      <c r="AN94" s="1">
        <v>1.0</v>
      </c>
      <c r="AO94" s="1">
        <v>1.0</v>
      </c>
      <c r="AP94" s="1">
        <v>3.0</v>
      </c>
      <c r="AQ94" s="1">
        <v>1.0</v>
      </c>
      <c r="AR94" s="1">
        <v>1.0</v>
      </c>
      <c r="AS94" s="1">
        <v>4.0</v>
      </c>
      <c r="AT94" s="1">
        <v>4.0</v>
      </c>
      <c r="AU94" s="1">
        <v>5.0</v>
      </c>
      <c r="AV94" s="1">
        <v>1.0</v>
      </c>
      <c r="AW94" s="1">
        <v>3.0</v>
      </c>
      <c r="AX94" s="1">
        <v>5.0</v>
      </c>
      <c r="AY94" s="1">
        <v>5.0</v>
      </c>
      <c r="AZ94" s="1">
        <v>5.0</v>
      </c>
      <c r="BA94" s="1">
        <v>1.0</v>
      </c>
      <c r="BB94" s="1">
        <v>1.0</v>
      </c>
      <c r="BC94" s="1">
        <v>1.0</v>
      </c>
      <c r="BD94" s="1">
        <v>1.0</v>
      </c>
      <c r="BE94" s="1">
        <v>1.0</v>
      </c>
      <c r="BF94" s="1">
        <v>2.0</v>
      </c>
      <c r="BG94" s="1">
        <v>1.0</v>
      </c>
      <c r="BH94" s="1">
        <v>1.0</v>
      </c>
      <c r="BI94" s="1">
        <v>1.0</v>
      </c>
      <c r="BJ94" s="1">
        <v>0.0</v>
      </c>
      <c r="BK94" s="1">
        <v>3.0</v>
      </c>
      <c r="BL94" s="1">
        <v>2.0</v>
      </c>
      <c r="BM94" s="1">
        <v>1.0</v>
      </c>
      <c r="BN94" s="1">
        <v>2.0</v>
      </c>
      <c r="BO94" s="1">
        <v>2.0</v>
      </c>
      <c r="BP94" s="1">
        <v>2.0</v>
      </c>
      <c r="BQ94" s="1">
        <v>2.0</v>
      </c>
      <c r="BR94" s="1">
        <v>3.0</v>
      </c>
      <c r="BS94" s="1">
        <v>4.0</v>
      </c>
      <c r="BT94" s="1">
        <v>3.0</v>
      </c>
      <c r="BU94" s="1">
        <v>4.0</v>
      </c>
      <c r="BV94" s="1">
        <v>4.0</v>
      </c>
      <c r="BW94" s="1">
        <v>4.0</v>
      </c>
      <c r="BX94" s="1">
        <v>4.0</v>
      </c>
      <c r="BY94" s="1">
        <v>4.0</v>
      </c>
      <c r="BZ94" s="21"/>
      <c r="CA94" s="1">
        <f t="shared" si="1"/>
        <v>217</v>
      </c>
      <c r="CB94">
        <f t="shared" si="2"/>
        <v>40</v>
      </c>
      <c r="CC94">
        <f t="shared" si="3"/>
        <v>32</v>
      </c>
      <c r="CD94">
        <f t="shared" si="4"/>
        <v>15</v>
      </c>
      <c r="CE94">
        <f t="shared" si="5"/>
        <v>30</v>
      </c>
      <c r="CF94">
        <f t="shared" si="6"/>
        <v>18</v>
      </c>
      <c r="CG94">
        <f t="shared" si="7"/>
        <v>29</v>
      </c>
      <c r="CH94">
        <f t="shared" si="8"/>
        <v>9</v>
      </c>
      <c r="CI94">
        <f t="shared" si="9"/>
        <v>0</v>
      </c>
      <c r="CJ94">
        <f t="shared" si="10"/>
        <v>17</v>
      </c>
      <c r="CK94">
        <f t="shared" si="11"/>
        <v>27</v>
      </c>
      <c r="CL94" s="22"/>
    </row>
    <row r="95">
      <c r="A95" s="1" t="b">
        <v>0</v>
      </c>
      <c r="B95" s="20"/>
      <c r="C95" s="20">
        <v>43626.54354302083</v>
      </c>
      <c r="D95" s="1" t="s">
        <v>180</v>
      </c>
      <c r="E95" s="1">
        <v>1945.0</v>
      </c>
      <c r="F95" s="1">
        <v>1.0</v>
      </c>
      <c r="G95" s="1">
        <v>5.0</v>
      </c>
      <c r="H95" s="1">
        <v>5.0</v>
      </c>
      <c r="I95" s="1">
        <v>5.0</v>
      </c>
      <c r="J95" s="1">
        <v>1.0</v>
      </c>
      <c r="K95" s="1">
        <v>4.0</v>
      </c>
      <c r="L95" s="1">
        <v>3.0</v>
      </c>
      <c r="M95" s="1">
        <v>1.0</v>
      </c>
      <c r="N95" s="1">
        <v>4.0</v>
      </c>
      <c r="O95" s="1">
        <v>3.0</v>
      </c>
      <c r="P95" s="1">
        <v>3.0</v>
      </c>
      <c r="Q95" s="1">
        <v>3.0</v>
      </c>
      <c r="R95" s="1">
        <v>4.0</v>
      </c>
      <c r="S95" s="1">
        <v>3.0</v>
      </c>
      <c r="T95" s="1">
        <v>3.0</v>
      </c>
      <c r="U95" s="1">
        <v>4.0</v>
      </c>
      <c r="V95" s="1">
        <v>3.0</v>
      </c>
      <c r="W95" s="1">
        <v>3.0</v>
      </c>
      <c r="X95" s="1">
        <v>3.0</v>
      </c>
      <c r="Y95" s="1">
        <v>3.0</v>
      </c>
      <c r="Z95" s="1">
        <v>3.0</v>
      </c>
      <c r="AA95" s="1">
        <v>3.0</v>
      </c>
      <c r="AB95" s="1">
        <v>2.0</v>
      </c>
      <c r="AC95" s="1">
        <v>1.0</v>
      </c>
      <c r="AD95" s="1">
        <v>3.0</v>
      </c>
      <c r="AE95" s="1">
        <v>2.0</v>
      </c>
      <c r="AF95" s="1">
        <v>3.0</v>
      </c>
      <c r="AG95" s="1">
        <v>3.0</v>
      </c>
      <c r="AH95" s="1">
        <v>3.0</v>
      </c>
      <c r="AI95" s="1">
        <v>3.0</v>
      </c>
      <c r="AJ95" s="1">
        <v>4.0</v>
      </c>
      <c r="AK95" s="1">
        <v>1.0</v>
      </c>
      <c r="AL95" s="1">
        <v>1.0</v>
      </c>
      <c r="AM95" s="1">
        <v>5.0</v>
      </c>
      <c r="AN95" s="1">
        <v>5.0</v>
      </c>
      <c r="AO95" s="1">
        <v>5.0</v>
      </c>
      <c r="AP95" s="1">
        <v>5.0</v>
      </c>
      <c r="AQ95" s="1">
        <v>5.0</v>
      </c>
      <c r="AR95" s="1">
        <v>2.0</v>
      </c>
      <c r="AS95" s="1">
        <v>4.0</v>
      </c>
      <c r="AT95" s="1">
        <v>1.0</v>
      </c>
      <c r="AU95" s="1">
        <v>2.0</v>
      </c>
      <c r="AV95" s="1">
        <v>4.0</v>
      </c>
      <c r="AW95" s="1">
        <v>1.0</v>
      </c>
      <c r="AX95" s="1">
        <v>1.0</v>
      </c>
      <c r="AY95" s="1">
        <v>1.0</v>
      </c>
      <c r="AZ95" s="1">
        <v>2.0</v>
      </c>
      <c r="BA95" s="1">
        <v>4.0</v>
      </c>
      <c r="BB95" s="1">
        <v>1.0</v>
      </c>
      <c r="BC95" s="1">
        <v>2.0</v>
      </c>
      <c r="BD95" s="1">
        <v>1.0</v>
      </c>
      <c r="BE95" s="1">
        <v>1.0</v>
      </c>
      <c r="BF95" s="1">
        <v>1.0</v>
      </c>
      <c r="BG95" s="1">
        <v>3.0</v>
      </c>
      <c r="BH95" s="1">
        <v>4.0</v>
      </c>
      <c r="BI95" s="1">
        <v>4.0</v>
      </c>
      <c r="BJ95" s="1">
        <v>7.0</v>
      </c>
      <c r="BK95" s="1">
        <v>2.0</v>
      </c>
      <c r="BL95" s="1">
        <v>2.0</v>
      </c>
      <c r="BM95" s="1">
        <v>1.0</v>
      </c>
      <c r="BN95" s="1">
        <v>3.0</v>
      </c>
      <c r="BO95" s="1">
        <v>2.0</v>
      </c>
      <c r="BP95" s="1">
        <v>2.0</v>
      </c>
      <c r="BQ95" s="1">
        <v>2.0</v>
      </c>
      <c r="BR95" s="1">
        <v>2.0</v>
      </c>
      <c r="BS95" s="1">
        <v>5.0</v>
      </c>
      <c r="BT95" s="1">
        <v>5.0</v>
      </c>
      <c r="BU95" s="1">
        <v>5.0</v>
      </c>
      <c r="BV95" s="1">
        <v>4.0</v>
      </c>
      <c r="BW95" s="1">
        <v>5.0</v>
      </c>
      <c r="BX95" s="1">
        <v>5.0</v>
      </c>
      <c r="BY95" s="1">
        <v>5.0</v>
      </c>
      <c r="BZ95" s="21"/>
      <c r="CA95" s="1">
        <f t="shared" si="1"/>
        <v>217</v>
      </c>
      <c r="CB95">
        <f t="shared" si="2"/>
        <v>25</v>
      </c>
      <c r="CC95">
        <f t="shared" si="3"/>
        <v>27</v>
      </c>
      <c r="CD95">
        <f t="shared" si="4"/>
        <v>21</v>
      </c>
      <c r="CE95">
        <f t="shared" si="5"/>
        <v>22</v>
      </c>
      <c r="CF95">
        <f t="shared" si="6"/>
        <v>32</v>
      </c>
      <c r="CG95">
        <f t="shared" si="7"/>
        <v>16</v>
      </c>
      <c r="CH95">
        <f t="shared" si="8"/>
        <v>17</v>
      </c>
      <c r="CI95">
        <f t="shared" si="9"/>
        <v>0.7</v>
      </c>
      <c r="CJ95">
        <f t="shared" si="10"/>
        <v>16</v>
      </c>
      <c r="CK95">
        <f t="shared" si="11"/>
        <v>34</v>
      </c>
      <c r="CL95" s="22"/>
    </row>
    <row r="96">
      <c r="A96" s="1" t="b">
        <v>0</v>
      </c>
      <c r="B96" s="20"/>
      <c r="C96" s="20">
        <v>43626.54781635417</v>
      </c>
      <c r="D96" s="1" t="s">
        <v>181</v>
      </c>
      <c r="E96" s="1">
        <v>1948.0</v>
      </c>
      <c r="F96" s="1">
        <v>1.0</v>
      </c>
      <c r="G96" s="1">
        <v>2.0</v>
      </c>
      <c r="H96" s="1">
        <v>2.0</v>
      </c>
      <c r="I96" s="1">
        <v>1.0</v>
      </c>
      <c r="J96" s="1">
        <v>1.0</v>
      </c>
      <c r="K96" s="1">
        <v>3.0</v>
      </c>
      <c r="L96" s="1">
        <v>4.0</v>
      </c>
      <c r="M96" s="1">
        <v>1.0</v>
      </c>
      <c r="N96" s="1">
        <v>2.0</v>
      </c>
      <c r="O96" s="1">
        <v>1.0</v>
      </c>
      <c r="P96" s="1">
        <v>2.0</v>
      </c>
      <c r="Q96" s="1">
        <v>2.0</v>
      </c>
      <c r="R96" s="1">
        <v>2.0</v>
      </c>
      <c r="S96" s="1">
        <v>1.0</v>
      </c>
      <c r="T96" s="1">
        <v>1.0</v>
      </c>
      <c r="U96" s="1">
        <v>2.0</v>
      </c>
      <c r="V96" s="1">
        <v>1.0</v>
      </c>
      <c r="W96" s="1">
        <v>2.0</v>
      </c>
      <c r="X96" s="1">
        <v>1.0</v>
      </c>
      <c r="Y96" s="1">
        <v>1.0</v>
      </c>
      <c r="Z96" s="1">
        <v>1.0</v>
      </c>
      <c r="AA96" s="1">
        <v>2.0</v>
      </c>
      <c r="AB96" s="1">
        <v>1.0</v>
      </c>
      <c r="AC96" s="1">
        <v>1.0</v>
      </c>
      <c r="AD96" s="1">
        <v>5.0</v>
      </c>
      <c r="AE96" s="1">
        <v>4.0</v>
      </c>
      <c r="AF96" s="1">
        <v>4.0</v>
      </c>
      <c r="AG96" s="1">
        <v>4.0</v>
      </c>
      <c r="AH96" s="1">
        <v>4.0</v>
      </c>
      <c r="AI96" s="1">
        <v>5.0</v>
      </c>
      <c r="AJ96" s="1">
        <v>3.0</v>
      </c>
      <c r="AK96" s="1">
        <v>3.0</v>
      </c>
      <c r="AL96" s="1">
        <v>4.0</v>
      </c>
      <c r="AM96" s="1">
        <v>2.0</v>
      </c>
      <c r="AN96" s="1">
        <v>2.0</v>
      </c>
      <c r="AO96" s="1">
        <v>3.0</v>
      </c>
      <c r="AP96" s="1">
        <v>3.0</v>
      </c>
      <c r="AQ96" s="1">
        <v>3.0</v>
      </c>
      <c r="AR96" s="1">
        <v>2.0</v>
      </c>
      <c r="AS96" s="1">
        <v>2.0</v>
      </c>
      <c r="AT96" s="1">
        <v>1.0</v>
      </c>
      <c r="AU96" s="1">
        <v>1.0</v>
      </c>
      <c r="AV96" s="1">
        <v>2.0</v>
      </c>
      <c r="AW96" s="1">
        <v>1.0</v>
      </c>
      <c r="AX96" s="1">
        <v>1.0</v>
      </c>
      <c r="AY96" s="1">
        <v>1.0</v>
      </c>
      <c r="AZ96" s="1">
        <v>1.0</v>
      </c>
      <c r="BA96" s="1">
        <v>1.0</v>
      </c>
      <c r="BB96" s="1">
        <v>4.0</v>
      </c>
      <c r="BC96" s="1">
        <v>4.0</v>
      </c>
      <c r="BD96" s="1">
        <v>5.0</v>
      </c>
      <c r="BE96" s="1">
        <v>4.0</v>
      </c>
      <c r="BF96" s="1">
        <v>5.0</v>
      </c>
      <c r="BG96" s="1">
        <v>5.0</v>
      </c>
      <c r="BH96" s="1">
        <v>4.0</v>
      </c>
      <c r="BI96" s="1">
        <v>4.0</v>
      </c>
      <c r="BJ96" s="1">
        <v>6.0</v>
      </c>
      <c r="BK96" s="1">
        <v>1.0</v>
      </c>
      <c r="BL96" s="1">
        <v>3.0</v>
      </c>
      <c r="BM96" s="1">
        <v>1.0</v>
      </c>
      <c r="BN96" s="1">
        <v>4.0</v>
      </c>
      <c r="BO96" s="1">
        <v>4.0</v>
      </c>
      <c r="BP96" s="1">
        <v>1.0</v>
      </c>
      <c r="BQ96" s="1">
        <v>2.0</v>
      </c>
      <c r="BR96" s="1">
        <v>2.0</v>
      </c>
      <c r="BS96" s="1">
        <v>4.0</v>
      </c>
      <c r="BT96" s="1">
        <v>4.0</v>
      </c>
      <c r="BU96" s="1">
        <v>5.0</v>
      </c>
      <c r="BV96" s="1">
        <v>4.0</v>
      </c>
      <c r="BW96" s="1">
        <v>4.0</v>
      </c>
      <c r="BX96" s="1">
        <v>2.0</v>
      </c>
      <c r="BY96" s="1">
        <v>2.0</v>
      </c>
      <c r="BZ96" s="21"/>
      <c r="CA96" s="1">
        <f t="shared" si="1"/>
        <v>184</v>
      </c>
      <c r="CB96">
        <f t="shared" si="2"/>
        <v>15</v>
      </c>
      <c r="CC96">
        <f t="shared" si="3"/>
        <v>13</v>
      </c>
      <c r="CD96">
        <f t="shared" si="4"/>
        <v>10</v>
      </c>
      <c r="CE96">
        <f t="shared" si="5"/>
        <v>32</v>
      </c>
      <c r="CF96">
        <f t="shared" si="6"/>
        <v>21</v>
      </c>
      <c r="CG96">
        <f t="shared" si="7"/>
        <v>9</v>
      </c>
      <c r="CH96">
        <f t="shared" si="8"/>
        <v>35</v>
      </c>
      <c r="CI96">
        <f t="shared" si="9"/>
        <v>0.6</v>
      </c>
      <c r="CJ96">
        <f t="shared" si="10"/>
        <v>18</v>
      </c>
      <c r="CK96">
        <f t="shared" si="11"/>
        <v>25</v>
      </c>
      <c r="CL96" s="22"/>
    </row>
    <row r="97">
      <c r="A97" s="1" t="b">
        <v>0</v>
      </c>
      <c r="B97" s="20"/>
      <c r="C97" s="20">
        <v>43627.55092841435</v>
      </c>
      <c r="D97" s="1" t="s">
        <v>182</v>
      </c>
      <c r="E97" s="1">
        <v>1906.0</v>
      </c>
      <c r="F97" s="1">
        <v>5.0</v>
      </c>
      <c r="G97" s="1">
        <v>5.0</v>
      </c>
      <c r="H97" s="1">
        <v>5.0</v>
      </c>
      <c r="I97" s="1">
        <v>5.0</v>
      </c>
      <c r="J97" s="1">
        <v>3.0</v>
      </c>
      <c r="K97" s="1">
        <v>5.0</v>
      </c>
      <c r="L97" s="1">
        <v>5.0</v>
      </c>
      <c r="M97" s="1">
        <v>4.0</v>
      </c>
      <c r="N97" s="1">
        <v>4.0</v>
      </c>
      <c r="O97" s="1">
        <v>4.0</v>
      </c>
      <c r="P97" s="1">
        <v>4.0</v>
      </c>
      <c r="Q97" s="1">
        <v>4.0</v>
      </c>
      <c r="R97" s="1">
        <v>4.0</v>
      </c>
      <c r="S97" s="1">
        <v>4.0</v>
      </c>
      <c r="T97" s="1">
        <v>3.0</v>
      </c>
      <c r="U97" s="1">
        <v>3.0</v>
      </c>
      <c r="V97" s="1">
        <v>4.0</v>
      </c>
      <c r="W97" s="1">
        <v>4.0</v>
      </c>
      <c r="X97" s="1">
        <v>4.0</v>
      </c>
      <c r="Y97" s="1">
        <v>4.0</v>
      </c>
      <c r="Z97" s="1">
        <v>3.0</v>
      </c>
      <c r="AA97" s="1">
        <v>3.0</v>
      </c>
      <c r="AB97" s="1">
        <v>4.0</v>
      </c>
      <c r="AC97" s="1">
        <v>4.0</v>
      </c>
      <c r="AD97" s="1">
        <v>5.0</v>
      </c>
      <c r="AE97" s="1">
        <v>5.0</v>
      </c>
      <c r="AF97" s="1">
        <v>4.0</v>
      </c>
      <c r="AG97" s="1">
        <v>4.0</v>
      </c>
      <c r="AH97" s="1">
        <v>5.0</v>
      </c>
      <c r="AI97" s="1">
        <v>5.0</v>
      </c>
      <c r="AJ97" s="1">
        <v>4.0</v>
      </c>
      <c r="AK97" s="1">
        <v>4.0</v>
      </c>
      <c r="AL97" s="1">
        <v>3.0</v>
      </c>
      <c r="AM97" s="1">
        <v>3.0</v>
      </c>
      <c r="AN97" s="1">
        <v>4.0</v>
      </c>
      <c r="AO97" s="1">
        <v>1.0</v>
      </c>
      <c r="AP97" s="1">
        <v>4.0</v>
      </c>
      <c r="AQ97" s="1">
        <v>1.0</v>
      </c>
      <c r="AR97" s="1">
        <v>1.0</v>
      </c>
      <c r="AS97" s="1">
        <v>4.0</v>
      </c>
      <c r="AT97" s="1">
        <v>4.0</v>
      </c>
      <c r="AU97" s="1">
        <v>3.0</v>
      </c>
      <c r="AV97" s="1">
        <v>3.0</v>
      </c>
      <c r="AW97" s="1">
        <v>5.0</v>
      </c>
      <c r="AX97" s="1">
        <v>5.0</v>
      </c>
      <c r="AY97" s="1">
        <v>5.0</v>
      </c>
      <c r="AZ97" s="1">
        <v>5.0</v>
      </c>
      <c r="BA97" s="1">
        <v>2.0</v>
      </c>
      <c r="BB97" s="1">
        <v>2.0</v>
      </c>
      <c r="BC97" s="1">
        <v>2.0</v>
      </c>
      <c r="BD97" s="1">
        <v>5.0</v>
      </c>
      <c r="BE97" s="1">
        <v>3.0</v>
      </c>
      <c r="BF97" s="1">
        <v>4.0</v>
      </c>
      <c r="BG97" s="1">
        <v>5.0</v>
      </c>
      <c r="BH97" s="1">
        <v>4.0</v>
      </c>
      <c r="BI97" s="1">
        <v>4.0</v>
      </c>
      <c r="BJ97" s="1">
        <v>5.0</v>
      </c>
      <c r="BK97" s="1">
        <v>1.0</v>
      </c>
      <c r="BL97" s="1">
        <v>2.0</v>
      </c>
      <c r="BM97" s="1">
        <v>2.0</v>
      </c>
      <c r="BN97" s="1">
        <v>2.0</v>
      </c>
      <c r="BO97" s="1">
        <v>2.0</v>
      </c>
      <c r="BP97" s="1">
        <v>2.0</v>
      </c>
      <c r="BQ97" s="1">
        <v>2.0</v>
      </c>
      <c r="BR97" s="1">
        <v>2.0</v>
      </c>
      <c r="BS97" s="1">
        <v>4.0</v>
      </c>
      <c r="BT97" s="1">
        <v>4.0</v>
      </c>
      <c r="BU97" s="1">
        <v>4.0</v>
      </c>
      <c r="BV97" s="1">
        <v>4.0</v>
      </c>
      <c r="BW97" s="1">
        <v>4.0</v>
      </c>
      <c r="BX97" s="1">
        <v>4.0</v>
      </c>
      <c r="BY97" s="1">
        <v>4.0</v>
      </c>
      <c r="BZ97" s="21"/>
      <c r="CA97" s="1">
        <f t="shared" si="1"/>
        <v>263</v>
      </c>
      <c r="CB97">
        <f t="shared" si="2"/>
        <v>37</v>
      </c>
      <c r="CC97">
        <f t="shared" si="3"/>
        <v>30</v>
      </c>
      <c r="CD97">
        <f t="shared" si="4"/>
        <v>30</v>
      </c>
      <c r="CE97">
        <f t="shared" si="5"/>
        <v>36</v>
      </c>
      <c r="CF97">
        <f t="shared" si="6"/>
        <v>21</v>
      </c>
      <c r="CG97">
        <f t="shared" si="7"/>
        <v>32</v>
      </c>
      <c r="CH97">
        <f t="shared" si="8"/>
        <v>29</v>
      </c>
      <c r="CI97">
        <f t="shared" si="9"/>
        <v>0.5</v>
      </c>
      <c r="CJ97">
        <f t="shared" si="10"/>
        <v>15</v>
      </c>
      <c r="CK97">
        <f t="shared" si="11"/>
        <v>28</v>
      </c>
      <c r="CL97" s="22"/>
    </row>
    <row r="98">
      <c r="A98" s="1" t="b">
        <v>0</v>
      </c>
      <c r="B98" s="20"/>
      <c r="C98" s="20">
        <v>43628.56463255787</v>
      </c>
      <c r="D98" s="1" t="s">
        <v>183</v>
      </c>
      <c r="E98" s="1">
        <v>1953.0</v>
      </c>
      <c r="F98" s="1">
        <v>5.0</v>
      </c>
      <c r="G98" s="1">
        <v>5.0</v>
      </c>
      <c r="H98" s="1">
        <v>5.0</v>
      </c>
      <c r="I98" s="1">
        <v>3.0</v>
      </c>
      <c r="J98" s="1">
        <v>4.0</v>
      </c>
      <c r="K98" s="1">
        <v>5.0</v>
      </c>
      <c r="L98" s="1">
        <v>5.0</v>
      </c>
      <c r="M98" s="1">
        <v>5.0</v>
      </c>
      <c r="N98" s="1">
        <v>1.0</v>
      </c>
      <c r="O98" s="1">
        <v>2.0</v>
      </c>
      <c r="P98" s="1">
        <v>2.0</v>
      </c>
      <c r="Q98" s="1">
        <v>2.0</v>
      </c>
      <c r="R98" s="1">
        <v>2.0</v>
      </c>
      <c r="S98" s="1">
        <v>1.0</v>
      </c>
      <c r="T98" s="1">
        <v>3.0</v>
      </c>
      <c r="U98" s="1">
        <v>2.0</v>
      </c>
      <c r="V98" s="1">
        <v>1.0</v>
      </c>
      <c r="W98" s="1">
        <v>1.0</v>
      </c>
      <c r="X98" s="1">
        <v>1.0</v>
      </c>
      <c r="Y98" s="1">
        <v>1.0</v>
      </c>
      <c r="Z98" s="1">
        <v>1.0</v>
      </c>
      <c r="AA98" s="1">
        <v>1.0</v>
      </c>
      <c r="AB98" s="1">
        <v>1.0</v>
      </c>
      <c r="AC98" s="1">
        <v>1.0</v>
      </c>
      <c r="AD98" s="1">
        <v>5.0</v>
      </c>
      <c r="AE98" s="1">
        <v>5.0</v>
      </c>
      <c r="AF98" s="1">
        <v>5.0</v>
      </c>
      <c r="AG98" s="1">
        <v>5.0</v>
      </c>
      <c r="AH98" s="1">
        <v>5.0</v>
      </c>
      <c r="AI98" s="1">
        <v>5.0</v>
      </c>
      <c r="AJ98" s="1">
        <v>5.0</v>
      </c>
      <c r="AK98" s="1">
        <v>5.0</v>
      </c>
      <c r="AL98" s="1">
        <v>5.0</v>
      </c>
      <c r="AM98" s="1">
        <v>4.0</v>
      </c>
      <c r="AN98" s="1">
        <v>2.0</v>
      </c>
      <c r="AO98" s="1">
        <v>1.0</v>
      </c>
      <c r="AP98" s="1">
        <v>1.0</v>
      </c>
      <c r="AQ98" s="1">
        <v>1.0</v>
      </c>
      <c r="AR98" s="1">
        <v>1.0</v>
      </c>
      <c r="AS98" s="1">
        <v>2.0</v>
      </c>
      <c r="AT98" s="1">
        <v>3.0</v>
      </c>
      <c r="AU98" s="1">
        <v>3.0</v>
      </c>
      <c r="AV98" s="1">
        <v>2.0</v>
      </c>
      <c r="AW98" s="1">
        <v>1.0</v>
      </c>
      <c r="AX98" s="1">
        <v>2.0</v>
      </c>
      <c r="AY98" s="1">
        <v>1.0</v>
      </c>
      <c r="AZ98" s="1">
        <v>4.0</v>
      </c>
      <c r="BA98" s="1">
        <v>1.0</v>
      </c>
      <c r="BB98" s="1">
        <v>1.0</v>
      </c>
      <c r="BC98" s="1">
        <v>1.0</v>
      </c>
      <c r="BD98" s="1">
        <v>1.0</v>
      </c>
      <c r="BE98" s="1">
        <v>1.0</v>
      </c>
      <c r="BF98" s="1">
        <v>1.0</v>
      </c>
      <c r="BG98" s="1">
        <v>1.0</v>
      </c>
      <c r="BH98" s="1">
        <v>1.0</v>
      </c>
      <c r="BI98" s="1">
        <v>1.0</v>
      </c>
      <c r="BJ98" s="1">
        <v>2.0</v>
      </c>
      <c r="BK98" s="1">
        <v>1.0</v>
      </c>
      <c r="BL98" s="1">
        <v>2.0</v>
      </c>
      <c r="BM98" s="1">
        <v>2.0</v>
      </c>
      <c r="BN98" s="1">
        <v>2.0</v>
      </c>
      <c r="BO98" s="1">
        <v>1.0</v>
      </c>
      <c r="BP98" s="1">
        <v>1.0</v>
      </c>
      <c r="BQ98" s="1">
        <v>1.0</v>
      </c>
      <c r="BR98" s="1">
        <v>1.0</v>
      </c>
      <c r="BS98" s="1">
        <v>3.0</v>
      </c>
      <c r="BT98" s="1">
        <v>4.0</v>
      </c>
      <c r="BU98" s="1">
        <v>3.0</v>
      </c>
      <c r="BV98" s="1">
        <v>5.0</v>
      </c>
      <c r="BW98" s="1">
        <v>4.0</v>
      </c>
      <c r="BX98" s="1">
        <v>3.0</v>
      </c>
      <c r="BY98" s="1">
        <v>5.0</v>
      </c>
      <c r="BZ98" s="21"/>
      <c r="CA98" s="1">
        <f t="shared" si="1"/>
        <v>182</v>
      </c>
      <c r="CB98">
        <f t="shared" si="2"/>
        <v>37</v>
      </c>
      <c r="CC98">
        <f t="shared" si="3"/>
        <v>15</v>
      </c>
      <c r="CD98">
        <f t="shared" si="4"/>
        <v>8</v>
      </c>
      <c r="CE98">
        <f t="shared" si="5"/>
        <v>40</v>
      </c>
      <c r="CF98">
        <f t="shared" si="6"/>
        <v>17</v>
      </c>
      <c r="CG98">
        <f t="shared" si="7"/>
        <v>17</v>
      </c>
      <c r="CH98">
        <f t="shared" si="8"/>
        <v>8</v>
      </c>
      <c r="CI98">
        <f t="shared" si="9"/>
        <v>0.2</v>
      </c>
      <c r="CJ98">
        <f t="shared" si="10"/>
        <v>11</v>
      </c>
      <c r="CK98">
        <f t="shared" si="11"/>
        <v>27</v>
      </c>
      <c r="CL98" s="22"/>
    </row>
    <row r="99">
      <c r="A99" s="1" t="b">
        <v>0</v>
      </c>
      <c r="B99" s="20"/>
      <c r="C99" s="20">
        <v>43628.58337114583</v>
      </c>
      <c r="D99" s="1" t="s">
        <v>184</v>
      </c>
      <c r="E99" s="1">
        <v>1946.0</v>
      </c>
      <c r="F99" s="1">
        <v>4.0</v>
      </c>
      <c r="G99" s="1">
        <v>4.0</v>
      </c>
      <c r="H99" s="1">
        <v>4.0</v>
      </c>
      <c r="I99" s="1">
        <v>3.0</v>
      </c>
      <c r="J99" s="1">
        <v>2.0</v>
      </c>
      <c r="K99" s="1">
        <v>4.0</v>
      </c>
      <c r="L99" s="1">
        <v>5.0</v>
      </c>
      <c r="M99" s="1">
        <v>4.0</v>
      </c>
      <c r="N99" s="1">
        <v>1.0</v>
      </c>
      <c r="O99" s="1">
        <v>2.0</v>
      </c>
      <c r="P99" s="1">
        <v>2.0</v>
      </c>
      <c r="Q99" s="1">
        <v>2.0</v>
      </c>
      <c r="R99" s="1">
        <v>3.0</v>
      </c>
      <c r="S99" s="1">
        <v>2.0</v>
      </c>
      <c r="T99" s="1">
        <v>3.0</v>
      </c>
      <c r="U99" s="1">
        <v>3.0</v>
      </c>
      <c r="V99" s="1">
        <v>1.0</v>
      </c>
      <c r="W99" s="1">
        <v>1.0</v>
      </c>
      <c r="X99" s="1">
        <v>1.0</v>
      </c>
      <c r="Y99" s="1">
        <v>1.0</v>
      </c>
      <c r="Z99" s="1">
        <v>1.0</v>
      </c>
      <c r="AA99" s="1">
        <v>2.0</v>
      </c>
      <c r="AB99" s="1">
        <v>1.0</v>
      </c>
      <c r="AC99" s="1">
        <v>1.0</v>
      </c>
      <c r="AD99" s="1">
        <v>4.0</v>
      </c>
      <c r="AE99" s="1">
        <v>3.0</v>
      </c>
      <c r="AF99" s="1">
        <v>4.0</v>
      </c>
      <c r="AG99" s="1">
        <v>3.0</v>
      </c>
      <c r="AH99" s="1">
        <v>3.0</v>
      </c>
      <c r="AI99" s="1">
        <v>2.0</v>
      </c>
      <c r="AJ99" s="1">
        <v>2.0</v>
      </c>
      <c r="AK99" s="1">
        <v>2.0</v>
      </c>
      <c r="AL99" s="1">
        <v>4.0</v>
      </c>
      <c r="AM99" s="1">
        <v>2.0</v>
      </c>
      <c r="AN99" s="1">
        <v>2.0</v>
      </c>
      <c r="AO99" s="1">
        <v>3.0</v>
      </c>
      <c r="AP99" s="1">
        <v>1.0</v>
      </c>
      <c r="AQ99" s="1">
        <v>2.0</v>
      </c>
      <c r="AR99" s="1">
        <v>1.0</v>
      </c>
      <c r="AS99" s="1">
        <v>3.0</v>
      </c>
      <c r="AT99" s="1">
        <v>2.0</v>
      </c>
      <c r="AU99" s="1">
        <v>4.0</v>
      </c>
      <c r="AV99" s="1">
        <v>2.0</v>
      </c>
      <c r="AW99" s="1">
        <v>2.0</v>
      </c>
      <c r="AX99" s="1">
        <v>1.0</v>
      </c>
      <c r="AY99" s="1">
        <v>1.0</v>
      </c>
      <c r="AZ99" s="1">
        <v>2.0</v>
      </c>
      <c r="BA99" s="1">
        <v>1.0</v>
      </c>
      <c r="BB99" s="1">
        <v>2.0</v>
      </c>
      <c r="BC99" s="1">
        <v>1.0</v>
      </c>
      <c r="BD99" s="1">
        <v>2.0</v>
      </c>
      <c r="BE99" s="1">
        <v>1.0</v>
      </c>
      <c r="BF99" s="1">
        <v>4.0</v>
      </c>
      <c r="BG99" s="1">
        <v>1.0</v>
      </c>
      <c r="BH99" s="1">
        <v>3.0</v>
      </c>
      <c r="BI99" s="1">
        <v>1.0</v>
      </c>
      <c r="BJ99" s="1">
        <v>4.0</v>
      </c>
      <c r="BK99" s="1">
        <v>1.0</v>
      </c>
      <c r="BL99" s="1">
        <v>1.0</v>
      </c>
      <c r="BM99" s="1">
        <v>2.0</v>
      </c>
      <c r="BN99" s="1">
        <v>2.0</v>
      </c>
      <c r="BO99" s="1">
        <v>2.0</v>
      </c>
      <c r="BP99" s="1">
        <v>1.0</v>
      </c>
      <c r="BQ99" s="1">
        <v>2.0</v>
      </c>
      <c r="BR99" s="1">
        <v>1.0</v>
      </c>
      <c r="BS99" s="1">
        <v>4.0</v>
      </c>
      <c r="BT99" s="1">
        <v>4.0</v>
      </c>
      <c r="BU99" s="1">
        <v>4.0</v>
      </c>
      <c r="BV99" s="1">
        <v>4.0</v>
      </c>
      <c r="BW99" s="1">
        <v>5.0</v>
      </c>
      <c r="BX99" s="1">
        <v>4.0</v>
      </c>
      <c r="BY99" s="1">
        <v>3.0</v>
      </c>
      <c r="BZ99" s="21"/>
      <c r="CA99" s="1">
        <f t="shared" si="1"/>
        <v>172</v>
      </c>
      <c r="CB99">
        <f t="shared" si="2"/>
        <v>30</v>
      </c>
      <c r="CC99">
        <f t="shared" si="3"/>
        <v>18</v>
      </c>
      <c r="CD99">
        <f t="shared" si="4"/>
        <v>9</v>
      </c>
      <c r="CE99">
        <f t="shared" si="5"/>
        <v>23</v>
      </c>
      <c r="CF99">
        <f t="shared" si="6"/>
        <v>18</v>
      </c>
      <c r="CG99">
        <f t="shared" si="7"/>
        <v>15</v>
      </c>
      <c r="CH99">
        <f t="shared" si="8"/>
        <v>15</v>
      </c>
      <c r="CI99">
        <f t="shared" si="9"/>
        <v>0.4</v>
      </c>
      <c r="CJ99">
        <f t="shared" si="10"/>
        <v>12</v>
      </c>
      <c r="CK99">
        <f t="shared" si="11"/>
        <v>28</v>
      </c>
      <c r="CL99" s="22"/>
    </row>
    <row r="100">
      <c r="A100" s="1" t="b">
        <v>0</v>
      </c>
      <c r="B100" s="20"/>
      <c r="C100" s="20">
        <v>43628.61685225695</v>
      </c>
      <c r="D100" s="1" t="s">
        <v>136</v>
      </c>
      <c r="E100" s="1">
        <v>1537.0</v>
      </c>
      <c r="F100" s="1">
        <v>5.0</v>
      </c>
      <c r="G100" s="1">
        <v>5.0</v>
      </c>
      <c r="H100" s="1">
        <v>5.0</v>
      </c>
      <c r="I100" s="1">
        <v>5.0</v>
      </c>
      <c r="J100" s="1">
        <v>3.0</v>
      </c>
      <c r="K100" s="1">
        <v>5.0</v>
      </c>
      <c r="L100" s="1">
        <v>3.0</v>
      </c>
      <c r="M100" s="1">
        <v>5.0</v>
      </c>
      <c r="N100" s="1">
        <v>3.0</v>
      </c>
      <c r="O100" s="1">
        <v>2.0</v>
      </c>
      <c r="P100" s="1">
        <v>4.0</v>
      </c>
      <c r="Q100" s="1">
        <v>5.0</v>
      </c>
      <c r="R100" s="1">
        <v>3.0</v>
      </c>
      <c r="S100" s="1">
        <v>2.0</v>
      </c>
      <c r="T100" s="1">
        <v>3.0</v>
      </c>
      <c r="U100" s="1">
        <v>1.0</v>
      </c>
      <c r="V100" s="1">
        <v>1.0</v>
      </c>
      <c r="W100" s="1">
        <v>1.0</v>
      </c>
      <c r="X100" s="1">
        <v>3.0</v>
      </c>
      <c r="Y100" s="1">
        <v>1.0</v>
      </c>
      <c r="Z100" s="1">
        <v>1.0</v>
      </c>
      <c r="AA100" s="1">
        <v>3.0</v>
      </c>
      <c r="AB100" s="1">
        <v>1.0</v>
      </c>
      <c r="AC100" s="1">
        <v>1.0</v>
      </c>
      <c r="AD100" s="1">
        <v>5.0</v>
      </c>
      <c r="AE100" s="1">
        <v>5.0</v>
      </c>
      <c r="AF100" s="1">
        <v>3.0</v>
      </c>
      <c r="AG100" s="1">
        <v>5.0</v>
      </c>
      <c r="AH100" s="1">
        <v>5.0</v>
      </c>
      <c r="AI100" s="1">
        <v>5.0</v>
      </c>
      <c r="AJ100" s="1">
        <v>5.0</v>
      </c>
      <c r="AK100" s="1">
        <v>5.0</v>
      </c>
      <c r="AL100" s="1">
        <v>1.0</v>
      </c>
      <c r="AM100" s="1">
        <v>4.0</v>
      </c>
      <c r="AN100" s="1">
        <v>5.0</v>
      </c>
      <c r="AO100" s="1">
        <v>3.0</v>
      </c>
      <c r="AP100" s="1">
        <v>3.0</v>
      </c>
      <c r="AQ100" s="1">
        <v>1.0</v>
      </c>
      <c r="AR100" s="1">
        <v>5.0</v>
      </c>
      <c r="AS100" s="1">
        <v>3.0</v>
      </c>
      <c r="AT100" s="1">
        <v>5.0</v>
      </c>
      <c r="AU100" s="1">
        <v>3.0</v>
      </c>
      <c r="AV100" s="1">
        <v>3.0</v>
      </c>
      <c r="AW100" s="1">
        <v>3.0</v>
      </c>
      <c r="AX100" s="1">
        <v>5.0</v>
      </c>
      <c r="AY100" s="1">
        <v>5.0</v>
      </c>
      <c r="AZ100" s="1">
        <v>5.0</v>
      </c>
      <c r="BA100" s="1">
        <v>3.0</v>
      </c>
      <c r="BB100" s="1">
        <v>1.0</v>
      </c>
      <c r="BC100" s="1">
        <v>1.0</v>
      </c>
      <c r="BD100" s="1">
        <v>1.0</v>
      </c>
      <c r="BE100" s="1">
        <v>1.0</v>
      </c>
      <c r="BF100" s="1">
        <v>1.0</v>
      </c>
      <c r="BG100" s="1">
        <v>1.0</v>
      </c>
      <c r="BH100" s="1">
        <v>3.0</v>
      </c>
      <c r="BI100" s="1">
        <v>1.0</v>
      </c>
      <c r="BJ100" s="1">
        <v>0.0</v>
      </c>
      <c r="BK100" s="1">
        <v>2.0</v>
      </c>
      <c r="BL100" s="1">
        <v>2.0</v>
      </c>
      <c r="BM100" s="1">
        <v>2.0</v>
      </c>
      <c r="BN100" s="1">
        <v>1.0</v>
      </c>
      <c r="BO100" s="1">
        <v>1.0</v>
      </c>
      <c r="BP100" s="1">
        <v>1.0</v>
      </c>
      <c r="BQ100" s="1">
        <v>2.0</v>
      </c>
      <c r="BR100" s="1">
        <v>1.0</v>
      </c>
      <c r="BS100" s="1">
        <v>5.0</v>
      </c>
      <c r="BT100" s="1">
        <v>5.0</v>
      </c>
      <c r="BU100" s="1">
        <v>5.0</v>
      </c>
      <c r="BV100" s="1">
        <v>5.0</v>
      </c>
      <c r="BW100" s="1">
        <v>5.0</v>
      </c>
      <c r="BX100" s="1">
        <v>5.0</v>
      </c>
      <c r="BY100" s="1">
        <v>2.0</v>
      </c>
      <c r="BZ100" s="21"/>
      <c r="CA100" s="1">
        <f t="shared" si="1"/>
        <v>220</v>
      </c>
      <c r="CB100">
        <f t="shared" si="2"/>
        <v>36</v>
      </c>
      <c r="CC100">
        <f t="shared" si="3"/>
        <v>23</v>
      </c>
      <c r="CD100">
        <f t="shared" si="4"/>
        <v>12</v>
      </c>
      <c r="CE100">
        <f t="shared" si="5"/>
        <v>38</v>
      </c>
      <c r="CF100">
        <f t="shared" si="6"/>
        <v>25</v>
      </c>
      <c r="CG100">
        <f t="shared" si="7"/>
        <v>32</v>
      </c>
      <c r="CH100">
        <f t="shared" si="8"/>
        <v>10</v>
      </c>
      <c r="CI100">
        <f t="shared" si="9"/>
        <v>0</v>
      </c>
      <c r="CJ100">
        <f t="shared" si="10"/>
        <v>12</v>
      </c>
      <c r="CK100">
        <f t="shared" si="11"/>
        <v>32</v>
      </c>
      <c r="CL100" s="22"/>
    </row>
    <row r="101">
      <c r="A101" s="1" t="b">
        <v>0</v>
      </c>
      <c r="B101" s="20"/>
      <c r="C101" s="20">
        <v>43629.58739894676</v>
      </c>
      <c r="D101" s="1" t="s">
        <v>185</v>
      </c>
      <c r="E101" s="1">
        <v>1320.0</v>
      </c>
      <c r="F101" s="1">
        <v>4.0</v>
      </c>
      <c r="G101" s="1">
        <v>4.0</v>
      </c>
      <c r="H101" s="1">
        <v>4.0</v>
      </c>
      <c r="I101" s="1">
        <v>4.0</v>
      </c>
      <c r="J101" s="1">
        <v>3.0</v>
      </c>
      <c r="K101" s="1">
        <v>4.0</v>
      </c>
      <c r="L101" s="1">
        <v>5.0</v>
      </c>
      <c r="M101" s="1">
        <v>4.0</v>
      </c>
      <c r="N101" s="1">
        <v>4.0</v>
      </c>
      <c r="O101" s="1">
        <v>2.0</v>
      </c>
      <c r="P101" s="1">
        <v>4.0</v>
      </c>
      <c r="Q101" s="1">
        <v>4.0</v>
      </c>
      <c r="R101" s="1">
        <v>4.0</v>
      </c>
      <c r="S101" s="1">
        <v>2.0</v>
      </c>
      <c r="T101" s="1">
        <v>4.0</v>
      </c>
      <c r="U101" s="1">
        <v>4.0</v>
      </c>
      <c r="V101" s="1">
        <v>3.0</v>
      </c>
      <c r="W101" s="1">
        <v>4.0</v>
      </c>
      <c r="X101" s="1">
        <v>3.0</v>
      </c>
      <c r="Y101" s="1">
        <v>3.0</v>
      </c>
      <c r="Z101" s="1">
        <v>3.0</v>
      </c>
      <c r="AA101" s="1">
        <v>4.0</v>
      </c>
      <c r="AB101" s="1">
        <v>4.0</v>
      </c>
      <c r="AC101" s="1">
        <v>4.0</v>
      </c>
      <c r="AD101" s="1">
        <v>5.0</v>
      </c>
      <c r="AE101" s="1">
        <v>5.0</v>
      </c>
      <c r="AF101" s="1">
        <v>4.0</v>
      </c>
      <c r="AG101" s="1">
        <v>4.0</v>
      </c>
      <c r="AH101" s="1">
        <v>4.0</v>
      </c>
      <c r="AI101" s="1">
        <v>4.0</v>
      </c>
      <c r="AJ101" s="1">
        <v>4.0</v>
      </c>
      <c r="AK101" s="1">
        <v>4.0</v>
      </c>
      <c r="AL101" s="1">
        <v>3.0</v>
      </c>
      <c r="AM101" s="1">
        <v>3.0</v>
      </c>
      <c r="AN101" s="1">
        <v>4.0</v>
      </c>
      <c r="AO101" s="1">
        <v>4.0</v>
      </c>
      <c r="AP101" s="1">
        <v>4.0</v>
      </c>
      <c r="AQ101" s="1">
        <v>4.0</v>
      </c>
      <c r="AR101" s="1">
        <v>4.0</v>
      </c>
      <c r="AS101" s="1">
        <v>3.0</v>
      </c>
      <c r="AT101" s="1">
        <v>2.0</v>
      </c>
      <c r="AU101" s="1">
        <v>2.0</v>
      </c>
      <c r="AV101" s="1">
        <v>2.0</v>
      </c>
      <c r="AW101" s="1">
        <v>2.0</v>
      </c>
      <c r="AX101" s="1">
        <v>2.0</v>
      </c>
      <c r="AY101" s="1">
        <v>2.0</v>
      </c>
      <c r="AZ101" s="1">
        <v>2.0</v>
      </c>
      <c r="BA101" s="1">
        <v>2.0</v>
      </c>
      <c r="BB101" s="1">
        <v>4.0</v>
      </c>
      <c r="BC101" s="1">
        <v>4.0</v>
      </c>
      <c r="BD101" s="1">
        <v>4.0</v>
      </c>
      <c r="BE101" s="1">
        <v>4.0</v>
      </c>
      <c r="BF101" s="1">
        <v>4.0</v>
      </c>
      <c r="BG101" s="1">
        <v>4.0</v>
      </c>
      <c r="BH101" s="1">
        <v>4.0</v>
      </c>
      <c r="BI101" s="1">
        <v>4.0</v>
      </c>
      <c r="BJ101" s="1">
        <v>7.0</v>
      </c>
      <c r="BK101" s="1">
        <v>1.0</v>
      </c>
      <c r="BL101" s="1">
        <v>1.0</v>
      </c>
      <c r="BM101" s="1">
        <v>1.0</v>
      </c>
      <c r="BN101" s="1">
        <v>1.0</v>
      </c>
      <c r="BO101" s="1">
        <v>2.0</v>
      </c>
      <c r="BP101" s="1">
        <v>1.0</v>
      </c>
      <c r="BQ101" s="1">
        <v>2.0</v>
      </c>
      <c r="BR101" s="1">
        <v>2.0</v>
      </c>
      <c r="BS101" s="1">
        <v>4.0</v>
      </c>
      <c r="BT101" s="1">
        <v>4.0</v>
      </c>
      <c r="BU101" s="1">
        <v>4.0</v>
      </c>
      <c r="BV101" s="1">
        <v>4.0</v>
      </c>
      <c r="BW101" s="1">
        <v>4.0</v>
      </c>
      <c r="BX101" s="1">
        <v>4.0</v>
      </c>
      <c r="BY101" s="1">
        <v>4.0</v>
      </c>
      <c r="BZ101" s="21"/>
      <c r="CA101" s="1">
        <f t="shared" si="1"/>
        <v>245</v>
      </c>
      <c r="CB101">
        <f t="shared" si="2"/>
        <v>32</v>
      </c>
      <c r="CC101">
        <f t="shared" si="3"/>
        <v>28</v>
      </c>
      <c r="CD101">
        <f t="shared" si="4"/>
        <v>28</v>
      </c>
      <c r="CE101">
        <f t="shared" si="5"/>
        <v>34</v>
      </c>
      <c r="CF101">
        <f t="shared" si="6"/>
        <v>29</v>
      </c>
      <c r="CG101">
        <f t="shared" si="7"/>
        <v>16</v>
      </c>
      <c r="CH101">
        <f t="shared" si="8"/>
        <v>32</v>
      </c>
      <c r="CI101">
        <f t="shared" si="9"/>
        <v>0.7</v>
      </c>
      <c r="CJ101">
        <f t="shared" si="10"/>
        <v>11</v>
      </c>
      <c r="CK101">
        <f t="shared" si="11"/>
        <v>28</v>
      </c>
      <c r="CL101" s="22"/>
    </row>
    <row r="102">
      <c r="A102" s="1" t="b">
        <v>0</v>
      </c>
      <c r="B102" s="20"/>
      <c r="C102" s="20">
        <v>43633.54639707176</v>
      </c>
      <c r="D102" s="1" t="s">
        <v>160</v>
      </c>
      <c r="E102" s="1">
        <v>1583.0</v>
      </c>
      <c r="F102" s="1">
        <v>3.0</v>
      </c>
      <c r="G102" s="1">
        <v>5.0</v>
      </c>
      <c r="H102" s="1">
        <v>4.0</v>
      </c>
      <c r="I102" s="1">
        <v>3.0</v>
      </c>
      <c r="J102" s="1">
        <v>2.0</v>
      </c>
      <c r="K102" s="1">
        <v>3.0</v>
      </c>
      <c r="L102" s="1">
        <v>4.0</v>
      </c>
      <c r="M102" s="1">
        <v>3.0</v>
      </c>
      <c r="N102" s="1">
        <v>2.0</v>
      </c>
      <c r="O102" s="1">
        <v>2.0</v>
      </c>
      <c r="P102" s="1">
        <v>2.0</v>
      </c>
      <c r="Q102" s="1">
        <v>3.0</v>
      </c>
      <c r="R102" s="1">
        <v>2.0</v>
      </c>
      <c r="S102" s="1">
        <v>1.0</v>
      </c>
      <c r="T102" s="1">
        <v>2.0</v>
      </c>
      <c r="U102" s="1">
        <v>3.0</v>
      </c>
      <c r="V102" s="1">
        <v>1.0</v>
      </c>
      <c r="W102" s="1">
        <v>2.0</v>
      </c>
      <c r="X102" s="1">
        <v>3.0</v>
      </c>
      <c r="Y102" s="1">
        <v>2.0</v>
      </c>
      <c r="Z102" s="1">
        <v>2.0</v>
      </c>
      <c r="AA102" s="1">
        <v>2.0</v>
      </c>
      <c r="AB102" s="1">
        <v>1.0</v>
      </c>
      <c r="AC102" s="1">
        <v>1.0</v>
      </c>
      <c r="AD102" s="1">
        <v>5.0</v>
      </c>
      <c r="AE102" s="1">
        <v>5.0</v>
      </c>
      <c r="AF102" s="1">
        <v>4.0</v>
      </c>
      <c r="AG102" s="1">
        <v>5.0</v>
      </c>
      <c r="AH102" s="1">
        <v>5.0</v>
      </c>
      <c r="AI102" s="1">
        <v>5.0</v>
      </c>
      <c r="AJ102" s="1">
        <v>5.0</v>
      </c>
      <c r="AK102" s="1">
        <v>4.0</v>
      </c>
      <c r="AL102" s="1">
        <v>3.0</v>
      </c>
      <c r="AM102" s="1">
        <v>4.0</v>
      </c>
      <c r="AN102" s="1">
        <v>4.0</v>
      </c>
      <c r="AO102" s="1">
        <v>2.0</v>
      </c>
      <c r="AP102" s="1">
        <v>3.0</v>
      </c>
      <c r="AQ102" s="1">
        <v>3.0</v>
      </c>
      <c r="AR102" s="1">
        <v>1.0</v>
      </c>
      <c r="AS102" s="1">
        <v>3.0</v>
      </c>
      <c r="AT102" s="1">
        <v>3.0</v>
      </c>
      <c r="AU102" s="1">
        <v>3.0</v>
      </c>
      <c r="AV102" s="1">
        <v>3.0</v>
      </c>
      <c r="AW102" s="1">
        <v>3.0</v>
      </c>
      <c r="AX102" s="1">
        <v>2.0</v>
      </c>
      <c r="AY102" s="1">
        <v>1.0</v>
      </c>
      <c r="AZ102" s="1">
        <v>2.0</v>
      </c>
      <c r="BA102" s="1">
        <v>2.0</v>
      </c>
      <c r="BB102" s="1">
        <v>4.0</v>
      </c>
      <c r="BC102" s="1">
        <v>3.0</v>
      </c>
      <c r="BD102" s="1">
        <v>3.0</v>
      </c>
      <c r="BE102" s="1">
        <v>4.0</v>
      </c>
      <c r="BF102" s="1">
        <v>4.0</v>
      </c>
      <c r="BG102" s="1">
        <v>3.0</v>
      </c>
      <c r="BH102" s="1">
        <v>3.0</v>
      </c>
      <c r="BI102" s="1">
        <v>4.0</v>
      </c>
      <c r="BJ102" s="1">
        <v>6.0</v>
      </c>
      <c r="BK102" s="1">
        <v>5.0</v>
      </c>
      <c r="BL102" s="1">
        <v>5.0</v>
      </c>
      <c r="BM102" s="1">
        <v>4.0</v>
      </c>
      <c r="BN102" s="1">
        <v>5.0</v>
      </c>
      <c r="BO102" s="1">
        <v>5.0</v>
      </c>
      <c r="BP102" s="1">
        <v>5.0</v>
      </c>
      <c r="BQ102" s="1">
        <v>4.0</v>
      </c>
      <c r="BR102" s="1">
        <v>5.0</v>
      </c>
      <c r="BS102" s="1">
        <v>2.0</v>
      </c>
      <c r="BT102" s="1">
        <v>2.0</v>
      </c>
      <c r="BU102" s="1">
        <v>2.0</v>
      </c>
      <c r="BV102" s="1">
        <v>2.0</v>
      </c>
      <c r="BW102" s="1">
        <v>2.0</v>
      </c>
      <c r="BX102" s="1">
        <v>1.0</v>
      </c>
      <c r="BY102" s="1">
        <v>1.0</v>
      </c>
      <c r="BZ102" s="21"/>
      <c r="CA102" s="1">
        <f t="shared" si="1"/>
        <v>222</v>
      </c>
      <c r="CB102">
        <f t="shared" si="2"/>
        <v>27</v>
      </c>
      <c r="CC102">
        <f t="shared" si="3"/>
        <v>17</v>
      </c>
      <c r="CD102">
        <f t="shared" si="4"/>
        <v>14</v>
      </c>
      <c r="CE102">
        <f t="shared" si="5"/>
        <v>38</v>
      </c>
      <c r="CF102">
        <f t="shared" si="6"/>
        <v>23</v>
      </c>
      <c r="CG102">
        <f t="shared" si="7"/>
        <v>19</v>
      </c>
      <c r="CH102">
        <f t="shared" si="8"/>
        <v>28</v>
      </c>
      <c r="CI102">
        <f t="shared" si="9"/>
        <v>0.6</v>
      </c>
      <c r="CJ102">
        <f t="shared" si="10"/>
        <v>38</v>
      </c>
      <c r="CK102">
        <f t="shared" si="11"/>
        <v>12</v>
      </c>
      <c r="CL102" s="22"/>
    </row>
    <row r="103">
      <c r="A103" s="1" t="b">
        <v>0</v>
      </c>
      <c r="B103" s="20"/>
      <c r="C103" s="20">
        <v>43633.578238229165</v>
      </c>
      <c r="D103" s="1" t="s">
        <v>186</v>
      </c>
      <c r="E103" s="1">
        <v>1931.0</v>
      </c>
      <c r="F103" s="1">
        <v>4.0</v>
      </c>
      <c r="G103" s="1">
        <v>5.0</v>
      </c>
      <c r="H103" s="1">
        <v>5.0</v>
      </c>
      <c r="I103" s="1">
        <v>4.0</v>
      </c>
      <c r="J103" s="1">
        <v>2.0</v>
      </c>
      <c r="K103" s="1">
        <v>3.0</v>
      </c>
      <c r="L103" s="1">
        <v>3.0</v>
      </c>
      <c r="M103" s="1">
        <v>2.0</v>
      </c>
      <c r="N103" s="1">
        <v>3.0</v>
      </c>
      <c r="O103" s="1">
        <v>3.0</v>
      </c>
      <c r="P103" s="1">
        <v>3.0</v>
      </c>
      <c r="Q103" s="1">
        <v>3.0</v>
      </c>
      <c r="R103" s="1">
        <v>4.0</v>
      </c>
      <c r="S103" s="1">
        <v>2.0</v>
      </c>
      <c r="T103" s="1">
        <v>4.0</v>
      </c>
      <c r="U103" s="1">
        <v>3.0</v>
      </c>
      <c r="V103" s="1">
        <v>4.0</v>
      </c>
      <c r="W103" s="1">
        <v>4.0</v>
      </c>
      <c r="X103" s="1">
        <v>2.0</v>
      </c>
      <c r="Y103" s="1">
        <v>2.0</v>
      </c>
      <c r="Z103" s="1">
        <v>3.0</v>
      </c>
      <c r="AA103" s="1">
        <v>4.0</v>
      </c>
      <c r="AB103" s="1">
        <v>2.0</v>
      </c>
      <c r="AC103" s="1">
        <v>2.0</v>
      </c>
      <c r="AD103" s="1">
        <v>5.0</v>
      </c>
      <c r="AE103" s="1">
        <v>5.0</v>
      </c>
      <c r="AF103" s="1">
        <v>4.0</v>
      </c>
      <c r="AG103" s="1">
        <v>4.0</v>
      </c>
      <c r="AH103" s="1">
        <v>5.0</v>
      </c>
      <c r="AI103" s="1">
        <v>4.0</v>
      </c>
      <c r="AJ103" s="1">
        <v>4.0</v>
      </c>
      <c r="AK103" s="1">
        <v>4.0</v>
      </c>
      <c r="AL103" s="1">
        <v>3.0</v>
      </c>
      <c r="AM103" s="1">
        <v>4.0</v>
      </c>
      <c r="AN103" s="1">
        <v>4.0</v>
      </c>
      <c r="AO103" s="1">
        <v>4.0</v>
      </c>
      <c r="AP103" s="1">
        <v>4.0</v>
      </c>
      <c r="AQ103" s="1">
        <v>4.0</v>
      </c>
      <c r="AR103" s="1">
        <v>2.0</v>
      </c>
      <c r="AS103" s="1">
        <v>4.0</v>
      </c>
      <c r="AT103" s="1">
        <v>2.0</v>
      </c>
      <c r="AU103" s="1">
        <v>2.0</v>
      </c>
      <c r="AV103" s="1">
        <v>2.0</v>
      </c>
      <c r="AW103" s="1">
        <v>2.0</v>
      </c>
      <c r="AX103" s="1">
        <v>2.0</v>
      </c>
      <c r="AY103" s="1">
        <v>2.0</v>
      </c>
      <c r="AZ103" s="1">
        <v>2.0</v>
      </c>
      <c r="BA103" s="1">
        <v>2.0</v>
      </c>
      <c r="BB103" s="1">
        <v>2.0</v>
      </c>
      <c r="BC103" s="1">
        <v>2.0</v>
      </c>
      <c r="BD103" s="1">
        <v>2.0</v>
      </c>
      <c r="BE103" s="1">
        <v>2.0</v>
      </c>
      <c r="BF103" s="1">
        <v>3.0</v>
      </c>
      <c r="BG103" s="1">
        <v>3.0</v>
      </c>
      <c r="BH103" s="1">
        <v>3.0</v>
      </c>
      <c r="BI103" s="1">
        <v>3.0</v>
      </c>
      <c r="BJ103" s="1">
        <v>3.0</v>
      </c>
      <c r="BK103" s="1">
        <v>1.0</v>
      </c>
      <c r="BL103" s="1">
        <v>1.0</v>
      </c>
      <c r="BM103" s="1">
        <v>1.0</v>
      </c>
      <c r="BN103" s="1">
        <v>1.0</v>
      </c>
      <c r="BO103" s="1">
        <v>1.0</v>
      </c>
      <c r="BP103" s="1">
        <v>1.0</v>
      </c>
      <c r="BQ103" s="1">
        <v>1.0</v>
      </c>
      <c r="BR103" s="1">
        <v>1.0</v>
      </c>
      <c r="BS103" s="1">
        <v>5.0</v>
      </c>
      <c r="BT103" s="1">
        <v>5.0</v>
      </c>
      <c r="BU103" s="1">
        <v>5.0</v>
      </c>
      <c r="BV103" s="1">
        <v>5.0</v>
      </c>
      <c r="BW103" s="1">
        <v>5.0</v>
      </c>
      <c r="BX103" s="1">
        <v>5.0</v>
      </c>
      <c r="BY103" s="1">
        <v>5.0</v>
      </c>
      <c r="BZ103" s="21"/>
      <c r="CA103" s="1">
        <f t="shared" si="1"/>
        <v>222</v>
      </c>
      <c r="CB103">
        <f t="shared" si="2"/>
        <v>28</v>
      </c>
      <c r="CC103">
        <f t="shared" si="3"/>
        <v>25</v>
      </c>
      <c r="CD103">
        <f t="shared" si="4"/>
        <v>23</v>
      </c>
      <c r="CE103">
        <f t="shared" si="5"/>
        <v>35</v>
      </c>
      <c r="CF103">
        <f t="shared" si="6"/>
        <v>29</v>
      </c>
      <c r="CG103">
        <f t="shared" si="7"/>
        <v>16</v>
      </c>
      <c r="CH103">
        <f t="shared" si="8"/>
        <v>20</v>
      </c>
      <c r="CI103">
        <f t="shared" si="9"/>
        <v>0.3</v>
      </c>
      <c r="CJ103">
        <f t="shared" si="10"/>
        <v>8</v>
      </c>
      <c r="CK103">
        <f t="shared" si="11"/>
        <v>35</v>
      </c>
      <c r="CL103" s="22"/>
    </row>
    <row r="104">
      <c r="A104" s="1" t="b">
        <v>0</v>
      </c>
      <c r="B104" s="20"/>
      <c r="C104" s="20">
        <v>43634.42484143519</v>
      </c>
      <c r="D104" s="1" t="s">
        <v>144</v>
      </c>
      <c r="E104" s="1">
        <v>1792.0</v>
      </c>
      <c r="F104" s="1">
        <v>1.0</v>
      </c>
      <c r="G104" s="1">
        <v>4.0</v>
      </c>
      <c r="H104" s="1">
        <v>2.0</v>
      </c>
      <c r="I104" s="1">
        <v>1.0</v>
      </c>
      <c r="J104" s="1">
        <v>1.0</v>
      </c>
      <c r="K104" s="1">
        <v>2.0</v>
      </c>
      <c r="L104" s="1">
        <v>3.0</v>
      </c>
      <c r="M104" s="1">
        <v>1.0</v>
      </c>
      <c r="N104" s="1">
        <v>4.0</v>
      </c>
      <c r="O104" s="1">
        <v>3.0</v>
      </c>
      <c r="P104" s="1">
        <v>4.0</v>
      </c>
      <c r="Q104" s="1">
        <v>4.0</v>
      </c>
      <c r="R104" s="1">
        <v>4.0</v>
      </c>
      <c r="S104" s="1">
        <v>4.0</v>
      </c>
      <c r="T104" s="1">
        <v>4.0</v>
      </c>
      <c r="U104" s="1">
        <v>4.0</v>
      </c>
      <c r="V104" s="1">
        <v>1.0</v>
      </c>
      <c r="W104" s="1">
        <v>3.0</v>
      </c>
      <c r="X104" s="1">
        <v>3.0</v>
      </c>
      <c r="Y104" s="1">
        <v>3.0</v>
      </c>
      <c r="Z104" s="1">
        <v>1.0</v>
      </c>
      <c r="AA104" s="1">
        <v>4.0</v>
      </c>
      <c r="AB104" s="1">
        <v>2.0</v>
      </c>
      <c r="AC104" s="1">
        <v>2.0</v>
      </c>
      <c r="AD104" s="1">
        <v>5.0</v>
      </c>
      <c r="AE104" s="1">
        <v>5.0</v>
      </c>
      <c r="AF104" s="1">
        <v>5.0</v>
      </c>
      <c r="AG104" s="1">
        <v>5.0</v>
      </c>
      <c r="AH104" s="1">
        <v>5.0</v>
      </c>
      <c r="AI104" s="1">
        <v>5.0</v>
      </c>
      <c r="AJ104" s="1">
        <v>5.0</v>
      </c>
      <c r="AK104" s="1">
        <v>5.0</v>
      </c>
      <c r="AL104" s="1">
        <v>1.0</v>
      </c>
      <c r="AM104" s="1">
        <v>5.0</v>
      </c>
      <c r="AN104" s="1">
        <v>5.0</v>
      </c>
      <c r="AO104" s="1">
        <v>5.0</v>
      </c>
      <c r="AP104" s="1">
        <v>4.0</v>
      </c>
      <c r="AQ104" s="1">
        <v>4.0</v>
      </c>
      <c r="AR104" s="1">
        <v>1.0</v>
      </c>
      <c r="AS104" s="1">
        <v>5.0</v>
      </c>
      <c r="AT104" s="1">
        <v>1.0</v>
      </c>
      <c r="AU104" s="1">
        <v>1.0</v>
      </c>
      <c r="AV104" s="1">
        <v>1.0</v>
      </c>
      <c r="AW104" s="1">
        <v>1.0</v>
      </c>
      <c r="AX104" s="1">
        <v>1.0</v>
      </c>
      <c r="AY104" s="1">
        <v>1.0</v>
      </c>
      <c r="AZ104" s="1">
        <v>1.0</v>
      </c>
      <c r="BA104" s="1">
        <v>1.0</v>
      </c>
      <c r="BB104" s="1">
        <v>4.0</v>
      </c>
      <c r="BC104" s="1">
        <v>4.0</v>
      </c>
      <c r="BD104" s="1">
        <v>4.0</v>
      </c>
      <c r="BE104" s="1">
        <v>4.0</v>
      </c>
      <c r="BF104" s="1">
        <v>4.0</v>
      </c>
      <c r="BG104" s="1">
        <v>4.0</v>
      </c>
      <c r="BH104" s="1">
        <v>4.0</v>
      </c>
      <c r="BI104" s="1">
        <v>4.0</v>
      </c>
      <c r="BJ104" s="1">
        <v>6.0</v>
      </c>
      <c r="BK104" s="1">
        <v>1.0</v>
      </c>
      <c r="BL104" s="1">
        <v>1.0</v>
      </c>
      <c r="BM104" s="1">
        <v>1.0</v>
      </c>
      <c r="BN104" s="1">
        <v>2.0</v>
      </c>
      <c r="BO104" s="1">
        <v>1.0</v>
      </c>
      <c r="BP104" s="1">
        <v>1.0</v>
      </c>
      <c r="BQ104" s="1">
        <v>1.0</v>
      </c>
      <c r="BR104" s="1">
        <v>1.0</v>
      </c>
      <c r="BS104" s="1">
        <v>5.0</v>
      </c>
      <c r="BT104" s="1">
        <v>5.0</v>
      </c>
      <c r="BU104" s="1">
        <v>5.0</v>
      </c>
      <c r="BV104" s="1">
        <v>5.0</v>
      </c>
      <c r="BW104" s="1">
        <v>5.0</v>
      </c>
      <c r="BX104" s="1">
        <v>5.0</v>
      </c>
      <c r="BY104" s="1">
        <v>5.0</v>
      </c>
      <c r="BZ104" s="21"/>
      <c r="CA104" s="1">
        <f t="shared" si="1"/>
        <v>225</v>
      </c>
      <c r="CB104">
        <f t="shared" si="2"/>
        <v>15</v>
      </c>
      <c r="CC104">
        <f t="shared" si="3"/>
        <v>31</v>
      </c>
      <c r="CD104">
        <f t="shared" si="4"/>
        <v>19</v>
      </c>
      <c r="CE104">
        <f t="shared" si="5"/>
        <v>40</v>
      </c>
      <c r="CF104">
        <f t="shared" si="6"/>
        <v>30</v>
      </c>
      <c r="CG104">
        <f t="shared" si="7"/>
        <v>8</v>
      </c>
      <c r="CH104">
        <f t="shared" si="8"/>
        <v>32</v>
      </c>
      <c r="CI104">
        <f t="shared" si="9"/>
        <v>0.6</v>
      </c>
      <c r="CJ104">
        <f t="shared" si="10"/>
        <v>9</v>
      </c>
      <c r="CK104">
        <f t="shared" si="11"/>
        <v>35</v>
      </c>
      <c r="CL104" s="22"/>
    </row>
    <row r="105">
      <c r="A105" s="1" t="b">
        <v>0</v>
      </c>
      <c r="B105" s="20"/>
      <c r="C105" s="20">
        <v>43634.44412788194</v>
      </c>
      <c r="D105" s="1" t="s">
        <v>144</v>
      </c>
      <c r="E105" s="1">
        <v>1792.0</v>
      </c>
      <c r="F105" s="1">
        <v>1.0</v>
      </c>
      <c r="G105" s="1">
        <v>4.0</v>
      </c>
      <c r="H105" s="1">
        <v>2.0</v>
      </c>
      <c r="I105" s="1">
        <v>1.0</v>
      </c>
      <c r="J105" s="1">
        <v>1.0</v>
      </c>
      <c r="K105" s="1">
        <v>2.0</v>
      </c>
      <c r="L105" s="1">
        <v>3.0</v>
      </c>
      <c r="M105" s="1">
        <v>1.0</v>
      </c>
      <c r="N105" s="1">
        <v>4.0</v>
      </c>
      <c r="O105" s="1">
        <v>3.0</v>
      </c>
      <c r="P105" s="1">
        <v>4.0</v>
      </c>
      <c r="Q105" s="1">
        <v>4.0</v>
      </c>
      <c r="R105" s="1">
        <v>4.0</v>
      </c>
      <c r="S105" s="1">
        <v>4.0</v>
      </c>
      <c r="T105" s="1">
        <v>4.0</v>
      </c>
      <c r="U105" s="1">
        <v>4.0</v>
      </c>
      <c r="V105" s="1">
        <v>1.0</v>
      </c>
      <c r="W105" s="1">
        <v>3.0</v>
      </c>
      <c r="X105" s="1">
        <v>3.0</v>
      </c>
      <c r="Y105" s="1">
        <v>3.0</v>
      </c>
      <c r="Z105" s="1">
        <v>1.0</v>
      </c>
      <c r="AA105" s="1">
        <v>4.0</v>
      </c>
      <c r="AB105" s="1">
        <v>2.0</v>
      </c>
      <c r="AC105" s="1">
        <v>2.0</v>
      </c>
      <c r="AD105" s="1">
        <v>5.0</v>
      </c>
      <c r="AE105" s="1">
        <v>5.0</v>
      </c>
      <c r="AF105" s="1">
        <v>5.0</v>
      </c>
      <c r="AG105" s="1">
        <v>5.0</v>
      </c>
      <c r="AH105" s="1">
        <v>5.0</v>
      </c>
      <c r="AI105" s="1">
        <v>5.0</v>
      </c>
      <c r="AJ105" s="1">
        <v>5.0</v>
      </c>
      <c r="AK105" s="1">
        <v>5.0</v>
      </c>
      <c r="AL105" s="1">
        <v>1.0</v>
      </c>
      <c r="AM105" s="1">
        <v>5.0</v>
      </c>
      <c r="AN105" s="1">
        <v>5.0</v>
      </c>
      <c r="AO105" s="1">
        <v>5.0</v>
      </c>
      <c r="AP105" s="1">
        <v>4.0</v>
      </c>
      <c r="AQ105" s="1">
        <v>4.0</v>
      </c>
      <c r="AR105" s="1">
        <v>1.0</v>
      </c>
      <c r="AS105" s="1">
        <v>5.0</v>
      </c>
      <c r="AT105" s="1">
        <v>1.0</v>
      </c>
      <c r="AU105" s="1">
        <v>1.0</v>
      </c>
      <c r="AV105" s="1">
        <v>1.0</v>
      </c>
      <c r="AW105" s="1">
        <v>1.0</v>
      </c>
      <c r="AX105" s="1">
        <v>1.0</v>
      </c>
      <c r="AY105" s="1">
        <v>1.0</v>
      </c>
      <c r="AZ105" s="1">
        <v>1.0</v>
      </c>
      <c r="BA105" s="1">
        <v>1.0</v>
      </c>
      <c r="BB105" s="1">
        <v>4.0</v>
      </c>
      <c r="BC105" s="1">
        <v>4.0</v>
      </c>
      <c r="BD105" s="1">
        <v>4.0</v>
      </c>
      <c r="BE105" s="1">
        <v>4.0</v>
      </c>
      <c r="BF105" s="1">
        <v>4.0</v>
      </c>
      <c r="BG105" s="1">
        <v>4.0</v>
      </c>
      <c r="BH105" s="1">
        <v>4.0</v>
      </c>
      <c r="BI105" s="1">
        <v>4.0</v>
      </c>
      <c r="BJ105" s="1">
        <v>6.0</v>
      </c>
      <c r="BK105" s="1">
        <v>1.0</v>
      </c>
      <c r="BL105" s="1">
        <v>1.0</v>
      </c>
      <c r="BM105" s="1">
        <v>1.0</v>
      </c>
      <c r="BN105" s="1">
        <v>2.0</v>
      </c>
      <c r="BO105" s="1">
        <v>1.0</v>
      </c>
      <c r="BP105" s="1">
        <v>1.0</v>
      </c>
      <c r="BQ105" s="1">
        <v>1.0</v>
      </c>
      <c r="BR105" s="1">
        <v>1.0</v>
      </c>
      <c r="BS105" s="1">
        <v>5.0</v>
      </c>
      <c r="BT105" s="1">
        <v>5.0</v>
      </c>
      <c r="BU105" s="1">
        <v>5.0</v>
      </c>
      <c r="BV105" s="1">
        <v>5.0</v>
      </c>
      <c r="BW105" s="1">
        <v>5.0</v>
      </c>
      <c r="BX105" s="1">
        <v>5.0</v>
      </c>
      <c r="BY105" s="1">
        <v>5.0</v>
      </c>
      <c r="BZ105" s="21"/>
      <c r="CA105" s="1">
        <f t="shared" si="1"/>
        <v>225</v>
      </c>
      <c r="CB105">
        <f t="shared" si="2"/>
        <v>15</v>
      </c>
      <c r="CC105">
        <f t="shared" si="3"/>
        <v>31</v>
      </c>
      <c r="CD105">
        <f t="shared" si="4"/>
        <v>19</v>
      </c>
      <c r="CE105">
        <f t="shared" si="5"/>
        <v>40</v>
      </c>
      <c r="CF105">
        <f t="shared" si="6"/>
        <v>30</v>
      </c>
      <c r="CG105">
        <f t="shared" si="7"/>
        <v>8</v>
      </c>
      <c r="CH105">
        <f t="shared" si="8"/>
        <v>32</v>
      </c>
      <c r="CI105">
        <f t="shared" si="9"/>
        <v>0.6</v>
      </c>
      <c r="CJ105">
        <f t="shared" si="10"/>
        <v>9</v>
      </c>
      <c r="CK105">
        <f t="shared" si="11"/>
        <v>35</v>
      </c>
      <c r="CL105" s="22"/>
    </row>
    <row r="106">
      <c r="A106" s="1" t="b">
        <v>0</v>
      </c>
      <c r="B106" s="20"/>
      <c r="C106" s="20">
        <v>43634.46916690972</v>
      </c>
      <c r="D106" s="1" t="s">
        <v>106</v>
      </c>
      <c r="E106" s="1">
        <v>1770.0</v>
      </c>
      <c r="F106" s="1">
        <v>1.0</v>
      </c>
      <c r="G106" s="1">
        <v>2.0</v>
      </c>
      <c r="H106" s="1">
        <v>5.0</v>
      </c>
      <c r="I106" s="1">
        <v>3.0</v>
      </c>
      <c r="J106" s="1">
        <v>1.0</v>
      </c>
      <c r="K106" s="1">
        <v>2.0</v>
      </c>
      <c r="L106" s="1">
        <v>1.0</v>
      </c>
      <c r="M106" s="1">
        <v>1.0</v>
      </c>
      <c r="N106" s="1">
        <v>3.0</v>
      </c>
      <c r="O106" s="1">
        <v>4.0</v>
      </c>
      <c r="P106" s="1">
        <v>4.0</v>
      </c>
      <c r="Q106" s="1">
        <v>3.0</v>
      </c>
      <c r="R106" s="1">
        <v>4.0</v>
      </c>
      <c r="S106" s="1">
        <v>4.0</v>
      </c>
      <c r="T106" s="1">
        <v>4.0</v>
      </c>
      <c r="U106" s="1">
        <v>4.0</v>
      </c>
      <c r="V106" s="1">
        <v>2.0</v>
      </c>
      <c r="W106" s="1">
        <v>2.0</v>
      </c>
      <c r="X106" s="1">
        <v>4.0</v>
      </c>
      <c r="Y106" s="1">
        <v>1.0</v>
      </c>
      <c r="Z106" s="1">
        <v>2.0</v>
      </c>
      <c r="AA106" s="1">
        <v>3.0</v>
      </c>
      <c r="AB106" s="1">
        <v>1.0</v>
      </c>
      <c r="AC106" s="1">
        <v>2.0</v>
      </c>
      <c r="AD106" s="1">
        <v>4.0</v>
      </c>
      <c r="AE106" s="1">
        <v>3.0</v>
      </c>
      <c r="AF106" s="1">
        <v>4.0</v>
      </c>
      <c r="AG106" s="1">
        <v>4.0</v>
      </c>
      <c r="AH106" s="1">
        <v>4.0</v>
      </c>
      <c r="AI106" s="1">
        <v>4.0</v>
      </c>
      <c r="AJ106" s="1">
        <v>4.0</v>
      </c>
      <c r="AK106" s="1">
        <v>4.0</v>
      </c>
      <c r="AL106" s="1">
        <v>2.0</v>
      </c>
      <c r="AM106" s="1">
        <v>5.0</v>
      </c>
      <c r="AN106" s="1">
        <v>5.0</v>
      </c>
      <c r="AO106" s="1">
        <v>5.0</v>
      </c>
      <c r="AP106" s="1">
        <v>5.0</v>
      </c>
      <c r="AQ106" s="1">
        <v>5.0</v>
      </c>
      <c r="AR106" s="1">
        <v>4.0</v>
      </c>
      <c r="AS106" s="1">
        <v>1.0</v>
      </c>
      <c r="AT106" s="1">
        <v>2.0</v>
      </c>
      <c r="AU106" s="1">
        <v>1.0</v>
      </c>
      <c r="AV106" s="1">
        <v>2.0</v>
      </c>
      <c r="AW106" s="1">
        <v>2.0</v>
      </c>
      <c r="AX106" s="1">
        <v>1.0</v>
      </c>
      <c r="AY106" s="1">
        <v>1.0</v>
      </c>
      <c r="AZ106" s="1">
        <v>1.0</v>
      </c>
      <c r="BA106" s="1">
        <v>2.0</v>
      </c>
      <c r="BB106" s="1">
        <v>5.0</v>
      </c>
      <c r="BC106" s="1">
        <v>5.0</v>
      </c>
      <c r="BD106" s="1">
        <v>4.0</v>
      </c>
      <c r="BE106" s="1">
        <v>5.0</v>
      </c>
      <c r="BF106" s="1">
        <v>4.0</v>
      </c>
      <c r="BG106" s="1">
        <v>4.0</v>
      </c>
      <c r="BH106" s="1">
        <v>5.0</v>
      </c>
      <c r="BI106" s="1">
        <v>5.0</v>
      </c>
      <c r="BJ106" s="1">
        <v>6.0</v>
      </c>
      <c r="BK106" s="1">
        <v>1.0</v>
      </c>
      <c r="BL106" s="1">
        <v>1.0</v>
      </c>
      <c r="BM106" s="1">
        <v>1.0</v>
      </c>
      <c r="BN106" s="1">
        <v>1.0</v>
      </c>
      <c r="BO106" s="1">
        <v>2.0</v>
      </c>
      <c r="BP106" s="1">
        <v>1.0</v>
      </c>
      <c r="BQ106" s="1">
        <v>1.0</v>
      </c>
      <c r="BR106" s="1">
        <v>2.0</v>
      </c>
      <c r="BS106" s="1">
        <v>5.0</v>
      </c>
      <c r="BT106" s="1">
        <v>4.0</v>
      </c>
      <c r="BU106" s="1">
        <v>5.0</v>
      </c>
      <c r="BV106" s="1">
        <v>4.0</v>
      </c>
      <c r="BW106" s="1">
        <v>5.0</v>
      </c>
      <c r="BX106" s="1">
        <v>4.0</v>
      </c>
      <c r="BY106" s="1">
        <v>4.0</v>
      </c>
      <c r="BZ106" s="21"/>
      <c r="CA106" s="1">
        <f t="shared" si="1"/>
        <v>222</v>
      </c>
      <c r="CB106">
        <f t="shared" si="2"/>
        <v>16</v>
      </c>
      <c r="CC106">
        <f t="shared" si="3"/>
        <v>30</v>
      </c>
      <c r="CD106">
        <f t="shared" si="4"/>
        <v>17</v>
      </c>
      <c r="CE106">
        <f t="shared" si="5"/>
        <v>31</v>
      </c>
      <c r="CF106">
        <f t="shared" si="6"/>
        <v>32</v>
      </c>
      <c r="CG106">
        <f t="shared" si="7"/>
        <v>12</v>
      </c>
      <c r="CH106">
        <f t="shared" si="8"/>
        <v>37</v>
      </c>
      <c r="CI106">
        <f t="shared" si="9"/>
        <v>0.6</v>
      </c>
      <c r="CJ106">
        <f t="shared" si="10"/>
        <v>10</v>
      </c>
      <c r="CK106">
        <f t="shared" si="11"/>
        <v>31</v>
      </c>
      <c r="CL106" s="22"/>
    </row>
    <row r="107">
      <c r="A107" s="1" t="b">
        <v>0</v>
      </c>
      <c r="B107" s="20"/>
      <c r="C107" s="20">
        <v>43634.61852309028</v>
      </c>
      <c r="D107" s="1" t="s">
        <v>134</v>
      </c>
      <c r="E107" s="1">
        <v>1900.0</v>
      </c>
      <c r="F107" s="1">
        <v>1.0</v>
      </c>
      <c r="G107" s="1">
        <v>4.0</v>
      </c>
      <c r="H107" s="1">
        <v>5.0</v>
      </c>
      <c r="I107" s="1">
        <v>4.0</v>
      </c>
      <c r="J107" s="1">
        <v>1.0</v>
      </c>
      <c r="K107" s="1">
        <v>2.0</v>
      </c>
      <c r="L107" s="1">
        <v>2.0</v>
      </c>
      <c r="M107" s="1">
        <v>1.0</v>
      </c>
      <c r="N107" s="1">
        <v>2.0</v>
      </c>
      <c r="O107" s="1">
        <v>2.0</v>
      </c>
      <c r="P107" s="1">
        <v>4.0</v>
      </c>
      <c r="Q107" s="1">
        <v>2.0</v>
      </c>
      <c r="R107" s="1">
        <v>3.0</v>
      </c>
      <c r="S107" s="1">
        <v>3.0</v>
      </c>
      <c r="T107" s="1">
        <v>3.0</v>
      </c>
      <c r="U107" s="1">
        <v>3.0</v>
      </c>
      <c r="V107" s="1">
        <v>3.0</v>
      </c>
      <c r="W107" s="1">
        <v>3.0</v>
      </c>
      <c r="X107" s="1">
        <v>3.0</v>
      </c>
      <c r="Y107" s="1">
        <v>2.0</v>
      </c>
      <c r="Z107" s="1">
        <v>4.0</v>
      </c>
      <c r="AA107" s="1">
        <v>3.0</v>
      </c>
      <c r="AB107" s="1">
        <v>3.0</v>
      </c>
      <c r="AC107" s="1">
        <v>3.0</v>
      </c>
      <c r="AD107" s="1">
        <v>4.0</v>
      </c>
      <c r="AE107" s="1">
        <v>4.0</v>
      </c>
      <c r="AF107" s="1">
        <v>4.0</v>
      </c>
      <c r="AG107" s="1">
        <v>4.0</v>
      </c>
      <c r="AH107" s="1">
        <v>4.0</v>
      </c>
      <c r="AI107" s="1">
        <v>5.0</v>
      </c>
      <c r="AJ107" s="1">
        <v>4.0</v>
      </c>
      <c r="AK107" s="1">
        <v>3.0</v>
      </c>
      <c r="AL107" s="1">
        <v>3.0</v>
      </c>
      <c r="AM107" s="1">
        <v>3.0</v>
      </c>
      <c r="AN107" s="1">
        <v>4.0</v>
      </c>
      <c r="AO107" s="1">
        <v>3.0</v>
      </c>
      <c r="AP107" s="1">
        <v>3.0</v>
      </c>
      <c r="AQ107" s="1">
        <v>2.0</v>
      </c>
      <c r="AR107" s="1">
        <v>2.0</v>
      </c>
      <c r="AS107" s="1">
        <v>4.0</v>
      </c>
      <c r="AT107" s="1">
        <v>2.0</v>
      </c>
      <c r="AU107" s="1">
        <v>2.0</v>
      </c>
      <c r="AV107" s="1">
        <v>3.0</v>
      </c>
      <c r="AW107" s="1">
        <v>2.0</v>
      </c>
      <c r="AX107" s="1">
        <v>2.0</v>
      </c>
      <c r="AY107" s="1">
        <v>2.0</v>
      </c>
      <c r="AZ107" s="1">
        <v>2.0</v>
      </c>
      <c r="BA107" s="1">
        <v>2.0</v>
      </c>
      <c r="BB107" s="1">
        <v>3.0</v>
      </c>
      <c r="BC107" s="1">
        <v>3.0</v>
      </c>
      <c r="BD107" s="1">
        <v>2.0</v>
      </c>
      <c r="BE107" s="1">
        <v>3.0</v>
      </c>
      <c r="BF107" s="1">
        <v>3.0</v>
      </c>
      <c r="BG107" s="1">
        <v>2.0</v>
      </c>
      <c r="BH107" s="1">
        <v>3.0</v>
      </c>
      <c r="BI107" s="1">
        <v>3.0</v>
      </c>
      <c r="BJ107" s="1">
        <v>7.0</v>
      </c>
      <c r="BK107" s="1">
        <v>2.0</v>
      </c>
      <c r="BL107" s="1">
        <v>1.0</v>
      </c>
      <c r="BM107" s="1">
        <v>2.0</v>
      </c>
      <c r="BN107" s="1">
        <v>2.0</v>
      </c>
      <c r="BO107" s="1">
        <v>3.0</v>
      </c>
      <c r="BP107" s="1">
        <v>3.0</v>
      </c>
      <c r="BQ107" s="1">
        <v>2.0</v>
      </c>
      <c r="BR107" s="1">
        <v>3.0</v>
      </c>
      <c r="BS107" s="1">
        <v>4.0</v>
      </c>
      <c r="BT107" s="1">
        <v>3.0</v>
      </c>
      <c r="BU107" s="1">
        <v>4.0</v>
      </c>
      <c r="BV107" s="1">
        <v>3.0</v>
      </c>
      <c r="BW107" s="1">
        <v>3.0</v>
      </c>
      <c r="BX107" s="1">
        <v>3.0</v>
      </c>
      <c r="BY107" s="1">
        <v>4.0</v>
      </c>
      <c r="BZ107" s="21"/>
      <c r="CA107" s="1">
        <f t="shared" si="1"/>
        <v>210</v>
      </c>
      <c r="CB107">
        <f t="shared" si="2"/>
        <v>20</v>
      </c>
      <c r="CC107">
        <f t="shared" si="3"/>
        <v>22</v>
      </c>
      <c r="CD107">
        <f t="shared" si="4"/>
        <v>24</v>
      </c>
      <c r="CE107">
        <f t="shared" si="5"/>
        <v>32</v>
      </c>
      <c r="CF107">
        <f t="shared" si="6"/>
        <v>24</v>
      </c>
      <c r="CG107">
        <f t="shared" si="7"/>
        <v>17</v>
      </c>
      <c r="CH107">
        <f t="shared" si="8"/>
        <v>22</v>
      </c>
      <c r="CI107">
        <f t="shared" si="9"/>
        <v>0.7</v>
      </c>
      <c r="CJ107">
        <f t="shared" si="10"/>
        <v>18</v>
      </c>
      <c r="CK107">
        <f t="shared" si="11"/>
        <v>24</v>
      </c>
      <c r="CL107" s="22"/>
    </row>
    <row r="108">
      <c r="A108" s="1" t="b">
        <v>0</v>
      </c>
      <c r="B108" s="20"/>
      <c r="C108" s="20">
        <v>43635.44465960648</v>
      </c>
      <c r="D108" s="1" t="s">
        <v>187</v>
      </c>
      <c r="E108" s="1">
        <v>1951.0</v>
      </c>
      <c r="F108" s="1">
        <v>5.0</v>
      </c>
      <c r="G108" s="1">
        <v>5.0</v>
      </c>
      <c r="H108" s="1">
        <v>5.0</v>
      </c>
      <c r="I108" s="1">
        <v>5.0</v>
      </c>
      <c r="J108" s="1">
        <v>5.0</v>
      </c>
      <c r="K108" s="1">
        <v>5.0</v>
      </c>
      <c r="L108" s="1">
        <v>5.0</v>
      </c>
      <c r="M108" s="1">
        <v>4.0</v>
      </c>
      <c r="N108" s="1">
        <v>5.0</v>
      </c>
      <c r="O108" s="1">
        <v>5.0</v>
      </c>
      <c r="P108" s="1">
        <v>4.0</v>
      </c>
      <c r="Q108" s="1">
        <v>5.0</v>
      </c>
      <c r="R108" s="1">
        <v>4.0</v>
      </c>
      <c r="S108" s="1">
        <v>5.0</v>
      </c>
      <c r="T108" s="1">
        <v>5.0</v>
      </c>
      <c r="U108" s="1">
        <v>5.0</v>
      </c>
      <c r="V108" s="1">
        <v>4.0</v>
      </c>
      <c r="W108" s="1">
        <v>2.0</v>
      </c>
      <c r="X108" s="1">
        <v>5.0</v>
      </c>
      <c r="Y108" s="1">
        <v>2.0</v>
      </c>
      <c r="Z108" s="1">
        <v>2.0</v>
      </c>
      <c r="AA108" s="1">
        <v>5.0</v>
      </c>
      <c r="AB108" s="1">
        <v>4.0</v>
      </c>
      <c r="AC108" s="1">
        <v>4.0</v>
      </c>
      <c r="AD108" s="1">
        <v>5.0</v>
      </c>
      <c r="AE108" s="1">
        <v>5.0</v>
      </c>
      <c r="AF108" s="1">
        <v>4.0</v>
      </c>
      <c r="AG108" s="1">
        <v>4.0</v>
      </c>
      <c r="AH108" s="1">
        <v>4.0</v>
      </c>
      <c r="AI108" s="1">
        <v>4.0</v>
      </c>
      <c r="AJ108" s="1">
        <v>5.0</v>
      </c>
      <c r="AK108" s="1">
        <v>5.0</v>
      </c>
      <c r="AL108" s="1">
        <v>2.0</v>
      </c>
      <c r="AM108" s="1">
        <v>4.0</v>
      </c>
      <c r="AN108" s="1">
        <v>5.0</v>
      </c>
      <c r="AO108" s="1">
        <v>4.0</v>
      </c>
      <c r="AP108" s="1">
        <v>4.0</v>
      </c>
      <c r="AQ108" s="1">
        <v>3.0</v>
      </c>
      <c r="AR108" s="1">
        <v>2.0</v>
      </c>
      <c r="AS108" s="1">
        <v>5.0</v>
      </c>
      <c r="AT108" s="1">
        <v>4.0</v>
      </c>
      <c r="AU108" s="1">
        <v>4.0</v>
      </c>
      <c r="AV108" s="1">
        <v>4.0</v>
      </c>
      <c r="AW108" s="1">
        <v>3.0</v>
      </c>
      <c r="AX108" s="1">
        <v>3.0</v>
      </c>
      <c r="AY108" s="1">
        <v>3.0</v>
      </c>
      <c r="AZ108" s="1">
        <v>3.0</v>
      </c>
      <c r="BA108" s="1">
        <v>4.0</v>
      </c>
      <c r="BB108" s="1">
        <v>4.0</v>
      </c>
      <c r="BC108" s="1">
        <v>5.0</v>
      </c>
      <c r="BD108" s="1">
        <v>4.0</v>
      </c>
      <c r="BE108" s="1">
        <v>5.0</v>
      </c>
      <c r="BF108" s="1">
        <v>5.0</v>
      </c>
      <c r="BG108" s="1">
        <v>5.0</v>
      </c>
      <c r="BH108" s="1">
        <v>5.0</v>
      </c>
      <c r="BI108" s="1">
        <v>4.0</v>
      </c>
      <c r="BJ108" s="1">
        <v>9.0</v>
      </c>
      <c r="BK108" s="1">
        <v>2.0</v>
      </c>
      <c r="BL108" s="1">
        <v>1.0</v>
      </c>
      <c r="BM108" s="1">
        <v>2.0</v>
      </c>
      <c r="BN108" s="1">
        <v>4.0</v>
      </c>
      <c r="BO108" s="1">
        <v>3.0</v>
      </c>
      <c r="BP108" s="1">
        <v>3.0</v>
      </c>
      <c r="BQ108" s="1">
        <v>3.0</v>
      </c>
      <c r="BR108" s="1">
        <v>2.0</v>
      </c>
      <c r="BS108" s="1">
        <v>5.0</v>
      </c>
      <c r="BT108" s="1">
        <v>5.0</v>
      </c>
      <c r="BU108" s="1">
        <v>4.0</v>
      </c>
      <c r="BV108" s="1">
        <v>4.0</v>
      </c>
      <c r="BW108" s="1">
        <v>4.0</v>
      </c>
      <c r="BX108" s="1">
        <v>2.0</v>
      </c>
      <c r="BY108" s="1">
        <v>5.0</v>
      </c>
      <c r="BZ108" s="21"/>
      <c r="CA108" s="1">
        <f t="shared" si="1"/>
        <v>293</v>
      </c>
      <c r="CB108">
        <f t="shared" si="2"/>
        <v>39</v>
      </c>
      <c r="CC108">
        <f t="shared" si="3"/>
        <v>38</v>
      </c>
      <c r="CD108">
        <f t="shared" si="4"/>
        <v>28</v>
      </c>
      <c r="CE108">
        <f t="shared" si="5"/>
        <v>36</v>
      </c>
      <c r="CF108">
        <f t="shared" si="6"/>
        <v>29</v>
      </c>
      <c r="CG108">
        <f t="shared" si="7"/>
        <v>28</v>
      </c>
      <c r="CH108">
        <f t="shared" si="8"/>
        <v>37</v>
      </c>
      <c r="CI108">
        <f t="shared" si="9"/>
        <v>0.9</v>
      </c>
      <c r="CJ108">
        <f t="shared" si="10"/>
        <v>20</v>
      </c>
      <c r="CK108">
        <f t="shared" si="11"/>
        <v>29</v>
      </c>
      <c r="CL108" s="22"/>
    </row>
    <row r="109">
      <c r="A109" s="1" t="b">
        <v>0</v>
      </c>
      <c r="B109" s="20"/>
      <c r="C109" s="20">
        <v>43635.47837966435</v>
      </c>
      <c r="D109" s="1" t="s">
        <v>117</v>
      </c>
      <c r="E109" s="1">
        <v>1606.0</v>
      </c>
      <c r="F109" s="1">
        <v>4.0</v>
      </c>
      <c r="G109" s="1">
        <v>2.0</v>
      </c>
      <c r="H109" s="1">
        <v>3.0</v>
      </c>
      <c r="I109" s="1">
        <v>3.0</v>
      </c>
      <c r="J109" s="1">
        <v>1.0</v>
      </c>
      <c r="K109" s="1">
        <v>2.0</v>
      </c>
      <c r="L109" s="1">
        <v>3.0</v>
      </c>
      <c r="M109" s="1">
        <v>1.0</v>
      </c>
      <c r="N109" s="1">
        <v>5.0</v>
      </c>
      <c r="O109" s="1">
        <v>5.0</v>
      </c>
      <c r="P109" s="1">
        <v>5.0</v>
      </c>
      <c r="Q109" s="1">
        <v>5.0</v>
      </c>
      <c r="R109" s="1">
        <v>5.0</v>
      </c>
      <c r="S109" s="1">
        <v>5.0</v>
      </c>
      <c r="T109" s="1">
        <v>5.0</v>
      </c>
      <c r="U109" s="1">
        <v>5.0</v>
      </c>
      <c r="V109" s="1">
        <v>4.0</v>
      </c>
      <c r="W109" s="1">
        <v>5.0</v>
      </c>
      <c r="X109" s="1">
        <v>4.0</v>
      </c>
      <c r="Y109" s="1">
        <v>5.0</v>
      </c>
      <c r="Z109" s="1">
        <v>5.0</v>
      </c>
      <c r="AA109" s="1">
        <v>5.0</v>
      </c>
      <c r="AB109" s="1">
        <v>4.0</v>
      </c>
      <c r="AC109" s="1">
        <v>5.0</v>
      </c>
      <c r="AD109" s="1">
        <v>5.0</v>
      </c>
      <c r="AE109" s="1">
        <v>5.0</v>
      </c>
      <c r="AF109" s="1">
        <v>5.0</v>
      </c>
      <c r="AG109" s="1">
        <v>5.0</v>
      </c>
      <c r="AH109" s="1">
        <v>5.0</v>
      </c>
      <c r="AI109" s="1">
        <v>5.0</v>
      </c>
      <c r="AJ109" s="1">
        <v>5.0</v>
      </c>
      <c r="AK109" s="1">
        <v>5.0</v>
      </c>
      <c r="AL109" s="1">
        <v>2.0</v>
      </c>
      <c r="AM109" s="1">
        <v>5.0</v>
      </c>
      <c r="AN109" s="1">
        <v>4.0</v>
      </c>
      <c r="AO109" s="1">
        <v>4.0</v>
      </c>
      <c r="AP109" s="1">
        <v>5.0</v>
      </c>
      <c r="AQ109" s="1">
        <v>4.0</v>
      </c>
      <c r="AR109" s="1">
        <v>4.0</v>
      </c>
      <c r="AS109" s="1">
        <v>5.0</v>
      </c>
      <c r="AT109" s="1">
        <v>1.0</v>
      </c>
      <c r="AU109" s="1">
        <v>1.0</v>
      </c>
      <c r="AV109" s="1">
        <v>1.0</v>
      </c>
      <c r="AW109" s="1">
        <v>1.0</v>
      </c>
      <c r="AX109" s="1">
        <v>1.0</v>
      </c>
      <c r="AY109" s="1">
        <v>1.0</v>
      </c>
      <c r="AZ109" s="1">
        <v>1.0</v>
      </c>
      <c r="BA109" s="1">
        <v>1.0</v>
      </c>
      <c r="BB109" s="1">
        <v>4.0</v>
      </c>
      <c r="BC109" s="1">
        <v>5.0</v>
      </c>
      <c r="BD109" s="1">
        <v>5.0</v>
      </c>
      <c r="BE109" s="1">
        <v>5.0</v>
      </c>
      <c r="BF109" s="1">
        <v>5.0</v>
      </c>
      <c r="BG109" s="1">
        <v>5.0</v>
      </c>
      <c r="BH109" s="1">
        <v>5.0</v>
      </c>
      <c r="BI109" s="1">
        <v>4.0</v>
      </c>
      <c r="BJ109" s="1">
        <v>9.0</v>
      </c>
      <c r="BK109" s="1">
        <v>1.0</v>
      </c>
      <c r="BL109" s="1">
        <v>1.0</v>
      </c>
      <c r="BM109" s="1">
        <v>1.0</v>
      </c>
      <c r="BN109" s="1">
        <v>1.0</v>
      </c>
      <c r="BO109" s="1">
        <v>1.0</v>
      </c>
      <c r="BP109" s="1">
        <v>1.0</v>
      </c>
      <c r="BQ109" s="1">
        <v>1.0</v>
      </c>
      <c r="BR109" s="1">
        <v>1.0</v>
      </c>
      <c r="BS109" s="1">
        <v>5.0</v>
      </c>
      <c r="BT109" s="1">
        <v>5.0</v>
      </c>
      <c r="BU109" s="1">
        <v>5.0</v>
      </c>
      <c r="BV109" s="1">
        <v>5.0</v>
      </c>
      <c r="BW109" s="1">
        <v>5.0</v>
      </c>
      <c r="BX109" s="1">
        <v>5.0</v>
      </c>
      <c r="BY109" s="1">
        <v>5.0</v>
      </c>
      <c r="BZ109" s="21"/>
      <c r="CA109" s="1">
        <f t="shared" si="1"/>
        <v>267</v>
      </c>
      <c r="CB109">
        <f t="shared" si="2"/>
        <v>19</v>
      </c>
      <c r="CC109">
        <f t="shared" si="3"/>
        <v>40</v>
      </c>
      <c r="CD109">
        <f t="shared" si="4"/>
        <v>37</v>
      </c>
      <c r="CE109">
        <f t="shared" si="5"/>
        <v>40</v>
      </c>
      <c r="CF109">
        <f t="shared" si="6"/>
        <v>33</v>
      </c>
      <c r="CG109">
        <f t="shared" si="7"/>
        <v>8</v>
      </c>
      <c r="CH109">
        <f t="shared" si="8"/>
        <v>38</v>
      </c>
      <c r="CI109">
        <f t="shared" si="9"/>
        <v>0.9</v>
      </c>
      <c r="CJ109">
        <f t="shared" si="10"/>
        <v>8</v>
      </c>
      <c r="CK109">
        <f t="shared" si="11"/>
        <v>35</v>
      </c>
      <c r="CL109" s="22"/>
    </row>
    <row r="110">
      <c r="A110" s="1" t="b">
        <v>0</v>
      </c>
      <c r="B110" s="20"/>
      <c r="C110" s="20">
        <v>43635.63553034722</v>
      </c>
      <c r="D110" s="1" t="s">
        <v>188</v>
      </c>
      <c r="E110" s="1">
        <v>1110.0</v>
      </c>
      <c r="F110" s="1">
        <v>5.0</v>
      </c>
      <c r="G110" s="1">
        <v>5.0</v>
      </c>
      <c r="H110" s="1">
        <v>5.0</v>
      </c>
      <c r="I110" s="1">
        <v>5.0</v>
      </c>
      <c r="J110" s="1">
        <v>5.0</v>
      </c>
      <c r="K110" s="1">
        <v>5.0</v>
      </c>
      <c r="L110" s="1">
        <v>5.0</v>
      </c>
      <c r="M110" s="1">
        <v>5.0</v>
      </c>
      <c r="N110" s="1">
        <v>2.0</v>
      </c>
      <c r="O110" s="1">
        <v>2.0</v>
      </c>
      <c r="P110" s="1">
        <v>2.0</v>
      </c>
      <c r="Q110" s="1">
        <v>3.0</v>
      </c>
      <c r="R110" s="1">
        <v>1.0</v>
      </c>
      <c r="S110" s="1">
        <v>1.0</v>
      </c>
      <c r="T110" s="1">
        <v>2.0</v>
      </c>
      <c r="U110" s="1">
        <v>1.0</v>
      </c>
      <c r="V110" s="1">
        <v>3.0</v>
      </c>
      <c r="W110" s="1">
        <v>1.0</v>
      </c>
      <c r="X110" s="1">
        <v>2.0</v>
      </c>
      <c r="Y110" s="1">
        <v>2.0</v>
      </c>
      <c r="Z110" s="1">
        <v>1.0</v>
      </c>
      <c r="AA110" s="1">
        <v>3.0</v>
      </c>
      <c r="AB110" s="1">
        <v>1.0</v>
      </c>
      <c r="AC110" s="1">
        <v>2.0</v>
      </c>
      <c r="AD110" s="1">
        <v>1.0</v>
      </c>
      <c r="AE110" s="1">
        <v>1.0</v>
      </c>
      <c r="AF110" s="1">
        <v>1.0</v>
      </c>
      <c r="AG110" s="1">
        <v>1.0</v>
      </c>
      <c r="AH110" s="1">
        <v>1.0</v>
      </c>
      <c r="AI110" s="1">
        <v>1.0</v>
      </c>
      <c r="AJ110" s="1">
        <v>1.0</v>
      </c>
      <c r="AK110" s="1">
        <v>1.0</v>
      </c>
      <c r="AL110" s="1">
        <v>3.0</v>
      </c>
      <c r="AM110" s="1">
        <v>3.0</v>
      </c>
      <c r="AN110" s="1">
        <v>3.0</v>
      </c>
      <c r="AO110" s="1">
        <v>3.0</v>
      </c>
      <c r="AP110" s="1">
        <v>3.0</v>
      </c>
      <c r="AQ110" s="1">
        <v>4.0</v>
      </c>
      <c r="AR110" s="1">
        <v>3.0</v>
      </c>
      <c r="AS110" s="1">
        <v>4.0</v>
      </c>
      <c r="AT110" s="1">
        <v>5.0</v>
      </c>
      <c r="AU110" s="1">
        <v>4.0</v>
      </c>
      <c r="AV110" s="1">
        <v>5.0</v>
      </c>
      <c r="AW110" s="1">
        <v>4.0</v>
      </c>
      <c r="AX110" s="1">
        <v>4.0</v>
      </c>
      <c r="AY110" s="1">
        <v>4.0</v>
      </c>
      <c r="AZ110" s="1">
        <v>4.0</v>
      </c>
      <c r="BA110" s="1">
        <v>5.0</v>
      </c>
      <c r="BB110" s="1">
        <v>1.0</v>
      </c>
      <c r="BC110" s="1">
        <v>1.0</v>
      </c>
      <c r="BD110" s="1">
        <v>1.0</v>
      </c>
      <c r="BE110" s="1">
        <v>1.0</v>
      </c>
      <c r="BF110" s="1">
        <v>1.0</v>
      </c>
      <c r="BG110" s="1">
        <v>1.0</v>
      </c>
      <c r="BH110" s="1">
        <v>1.0</v>
      </c>
      <c r="BI110" s="1">
        <v>1.0</v>
      </c>
      <c r="BJ110" s="1">
        <v>1.0</v>
      </c>
      <c r="BK110" s="1">
        <v>4.0</v>
      </c>
      <c r="BL110" s="1">
        <v>3.0</v>
      </c>
      <c r="BM110" s="1">
        <v>3.0</v>
      </c>
      <c r="BN110" s="1">
        <v>2.0</v>
      </c>
      <c r="BO110" s="1">
        <v>2.0</v>
      </c>
      <c r="BP110" s="1">
        <v>2.0</v>
      </c>
      <c r="BQ110" s="1">
        <v>2.0</v>
      </c>
      <c r="BR110" s="1">
        <v>3.0</v>
      </c>
      <c r="BS110" s="1">
        <v>4.0</v>
      </c>
      <c r="BT110" s="1">
        <v>4.0</v>
      </c>
      <c r="BU110" s="1">
        <v>3.0</v>
      </c>
      <c r="BV110" s="1">
        <v>4.0</v>
      </c>
      <c r="BW110" s="1">
        <v>5.0</v>
      </c>
      <c r="BX110" s="1">
        <v>2.0</v>
      </c>
      <c r="BY110" s="1">
        <v>5.0</v>
      </c>
      <c r="BZ110" s="21"/>
      <c r="CA110" s="1">
        <f t="shared" si="1"/>
        <v>195</v>
      </c>
      <c r="CB110">
        <f t="shared" si="2"/>
        <v>40</v>
      </c>
      <c r="CC110">
        <f t="shared" si="3"/>
        <v>14</v>
      </c>
      <c r="CD110">
        <f t="shared" si="4"/>
        <v>15</v>
      </c>
      <c r="CE110">
        <f t="shared" si="5"/>
        <v>8</v>
      </c>
      <c r="CF110">
        <f t="shared" si="6"/>
        <v>26</v>
      </c>
      <c r="CG110">
        <f t="shared" si="7"/>
        <v>35</v>
      </c>
      <c r="CH110">
        <f t="shared" si="8"/>
        <v>8</v>
      </c>
      <c r="CI110">
        <f t="shared" si="9"/>
        <v>0.1</v>
      </c>
      <c r="CJ110">
        <f t="shared" si="10"/>
        <v>21</v>
      </c>
      <c r="CK110">
        <f t="shared" si="11"/>
        <v>27</v>
      </c>
      <c r="CL110" s="22"/>
    </row>
    <row r="111">
      <c r="A111" s="1" t="b">
        <v>0</v>
      </c>
      <c r="B111" s="20"/>
      <c r="C111" s="20">
        <v>43636.384631678244</v>
      </c>
      <c r="D111" s="1" t="s">
        <v>125</v>
      </c>
      <c r="E111" s="1">
        <v>1839.0</v>
      </c>
      <c r="F111" s="1">
        <v>5.0</v>
      </c>
      <c r="G111" s="1">
        <v>5.0</v>
      </c>
      <c r="H111" s="1">
        <v>4.0</v>
      </c>
      <c r="I111" s="1">
        <v>5.0</v>
      </c>
      <c r="J111" s="1">
        <v>4.0</v>
      </c>
      <c r="K111" s="1">
        <v>5.0</v>
      </c>
      <c r="L111" s="1">
        <v>5.0</v>
      </c>
      <c r="M111" s="1">
        <v>3.0</v>
      </c>
      <c r="N111" s="1">
        <v>3.0</v>
      </c>
      <c r="O111" s="1">
        <v>3.0</v>
      </c>
      <c r="P111" s="1">
        <v>4.0</v>
      </c>
      <c r="Q111" s="1">
        <v>2.0</v>
      </c>
      <c r="R111" s="1">
        <v>2.0</v>
      </c>
      <c r="S111" s="1">
        <v>3.0</v>
      </c>
      <c r="T111" s="1">
        <v>4.0</v>
      </c>
      <c r="U111" s="1">
        <v>2.0</v>
      </c>
      <c r="V111" s="1">
        <v>1.0</v>
      </c>
      <c r="W111" s="1">
        <v>1.0</v>
      </c>
      <c r="X111" s="1">
        <v>4.0</v>
      </c>
      <c r="Y111" s="1">
        <v>2.0</v>
      </c>
      <c r="Z111" s="1">
        <v>4.0</v>
      </c>
      <c r="AA111" s="1">
        <v>3.0</v>
      </c>
      <c r="AB111" s="1">
        <v>1.0</v>
      </c>
      <c r="AC111" s="1">
        <v>2.0</v>
      </c>
      <c r="AD111" s="1">
        <v>4.0</v>
      </c>
      <c r="AE111" s="1">
        <v>3.0</v>
      </c>
      <c r="AF111" s="1">
        <v>3.0</v>
      </c>
      <c r="AG111" s="1">
        <v>3.0</v>
      </c>
      <c r="AH111" s="1">
        <v>3.0</v>
      </c>
      <c r="AI111" s="1">
        <v>4.0</v>
      </c>
      <c r="AJ111" s="1">
        <v>4.0</v>
      </c>
      <c r="AK111" s="1">
        <v>2.0</v>
      </c>
      <c r="AL111" s="1">
        <v>1.0</v>
      </c>
      <c r="AM111" s="1">
        <v>4.0</v>
      </c>
      <c r="AN111" s="1">
        <v>5.0</v>
      </c>
      <c r="AO111" s="1">
        <v>5.0</v>
      </c>
      <c r="AP111" s="1">
        <v>4.0</v>
      </c>
      <c r="AQ111" s="1">
        <v>4.0</v>
      </c>
      <c r="AR111" s="1">
        <v>3.0</v>
      </c>
      <c r="AS111" s="1">
        <v>5.0</v>
      </c>
      <c r="AT111" s="1">
        <v>3.0</v>
      </c>
      <c r="AU111" s="1">
        <v>4.0</v>
      </c>
      <c r="AV111" s="1">
        <v>5.0</v>
      </c>
      <c r="AW111" s="1">
        <v>3.0</v>
      </c>
      <c r="AX111" s="1">
        <v>4.0</v>
      </c>
      <c r="AY111" s="1">
        <v>4.0</v>
      </c>
      <c r="AZ111" s="1">
        <v>5.0</v>
      </c>
      <c r="BA111" s="1">
        <v>5.0</v>
      </c>
      <c r="BB111" s="1">
        <v>2.0</v>
      </c>
      <c r="BC111" s="1">
        <v>1.0</v>
      </c>
      <c r="BD111" s="1">
        <v>1.0</v>
      </c>
      <c r="BE111" s="1">
        <v>1.0</v>
      </c>
      <c r="BF111" s="1">
        <v>2.0</v>
      </c>
      <c r="BG111" s="1">
        <v>3.0</v>
      </c>
      <c r="BH111" s="1">
        <v>1.0</v>
      </c>
      <c r="BI111" s="1">
        <v>1.0</v>
      </c>
      <c r="BJ111" s="1">
        <v>2.0</v>
      </c>
      <c r="BK111" s="1">
        <v>3.0</v>
      </c>
      <c r="BL111" s="1">
        <v>4.0</v>
      </c>
      <c r="BM111" s="1">
        <v>3.0</v>
      </c>
      <c r="BN111" s="1">
        <v>4.0</v>
      </c>
      <c r="BO111" s="1">
        <v>4.0</v>
      </c>
      <c r="BP111" s="1">
        <v>3.0</v>
      </c>
      <c r="BQ111" s="1">
        <v>4.0</v>
      </c>
      <c r="BR111" s="1">
        <v>4.0</v>
      </c>
      <c r="BS111" s="1">
        <v>2.0</v>
      </c>
      <c r="BT111" s="1">
        <v>2.0</v>
      </c>
      <c r="BU111" s="1">
        <v>2.0</v>
      </c>
      <c r="BV111" s="1">
        <v>3.0</v>
      </c>
      <c r="BW111" s="1">
        <v>1.0</v>
      </c>
      <c r="BX111" s="1">
        <v>3.0</v>
      </c>
      <c r="BY111" s="1">
        <v>2.0</v>
      </c>
      <c r="BZ111" s="21"/>
      <c r="CA111" s="1">
        <f t="shared" si="1"/>
        <v>225</v>
      </c>
      <c r="CB111">
        <f t="shared" si="2"/>
        <v>36</v>
      </c>
      <c r="CC111">
        <f t="shared" si="3"/>
        <v>23</v>
      </c>
      <c r="CD111">
        <f t="shared" si="4"/>
        <v>18</v>
      </c>
      <c r="CE111">
        <f t="shared" si="5"/>
        <v>26</v>
      </c>
      <c r="CF111">
        <f t="shared" si="6"/>
        <v>31</v>
      </c>
      <c r="CG111">
        <f t="shared" si="7"/>
        <v>33</v>
      </c>
      <c r="CH111">
        <f t="shared" si="8"/>
        <v>12</v>
      </c>
      <c r="CI111">
        <f t="shared" si="9"/>
        <v>0.2</v>
      </c>
      <c r="CJ111">
        <f t="shared" si="10"/>
        <v>29</v>
      </c>
      <c r="CK111">
        <f t="shared" si="11"/>
        <v>15</v>
      </c>
      <c r="CL111" s="22"/>
    </row>
    <row r="112">
      <c r="A112" s="1" t="b">
        <v>0</v>
      </c>
      <c r="B112" s="20"/>
      <c r="C112" s="20">
        <v>43636.43366912037</v>
      </c>
      <c r="D112" s="1" t="s">
        <v>189</v>
      </c>
      <c r="E112" s="1">
        <v>1950.0</v>
      </c>
      <c r="F112" s="1">
        <v>3.0</v>
      </c>
      <c r="G112" s="1">
        <v>2.0</v>
      </c>
      <c r="H112" s="1">
        <v>5.0</v>
      </c>
      <c r="I112" s="1">
        <v>4.0</v>
      </c>
      <c r="J112" s="1">
        <v>3.0</v>
      </c>
      <c r="K112" s="1">
        <v>3.0</v>
      </c>
      <c r="L112" s="1">
        <v>4.0</v>
      </c>
      <c r="M112" s="1">
        <v>3.0</v>
      </c>
      <c r="N112" s="1">
        <v>1.0</v>
      </c>
      <c r="O112" s="1">
        <v>1.0</v>
      </c>
      <c r="P112" s="1">
        <v>2.0</v>
      </c>
      <c r="Q112" s="1">
        <v>1.0</v>
      </c>
      <c r="R112" s="1">
        <v>1.0</v>
      </c>
      <c r="S112" s="1">
        <v>2.0</v>
      </c>
      <c r="T112" s="1">
        <v>1.0</v>
      </c>
      <c r="U112" s="1">
        <v>1.0</v>
      </c>
      <c r="V112" s="1">
        <v>1.0</v>
      </c>
      <c r="W112" s="1">
        <v>1.0</v>
      </c>
      <c r="X112" s="1">
        <v>2.0</v>
      </c>
      <c r="Y112" s="1">
        <v>1.0</v>
      </c>
      <c r="Z112" s="1">
        <v>1.0</v>
      </c>
      <c r="AA112" s="1">
        <v>2.0</v>
      </c>
      <c r="AB112" s="1">
        <v>1.0</v>
      </c>
      <c r="AC112" s="1">
        <v>1.0</v>
      </c>
      <c r="AD112" s="1">
        <v>3.0</v>
      </c>
      <c r="AE112" s="1">
        <v>3.0</v>
      </c>
      <c r="AF112" s="1">
        <v>3.0</v>
      </c>
      <c r="AG112" s="1">
        <v>3.0</v>
      </c>
      <c r="AH112" s="1">
        <v>2.0</v>
      </c>
      <c r="AI112" s="1">
        <v>2.0</v>
      </c>
      <c r="AJ112" s="1">
        <v>4.0</v>
      </c>
      <c r="AK112" s="1">
        <v>4.0</v>
      </c>
      <c r="AL112" s="1">
        <v>1.0</v>
      </c>
      <c r="AM112" s="1">
        <v>4.0</v>
      </c>
      <c r="AN112" s="1">
        <v>5.0</v>
      </c>
      <c r="AO112" s="1">
        <v>1.0</v>
      </c>
      <c r="AP112" s="1">
        <v>5.0</v>
      </c>
      <c r="AQ112" s="1">
        <v>3.0</v>
      </c>
      <c r="AR112" s="1">
        <v>3.0</v>
      </c>
      <c r="AS112" s="1">
        <v>5.0</v>
      </c>
      <c r="AT112" s="1">
        <v>4.0</v>
      </c>
      <c r="AU112" s="1">
        <v>4.0</v>
      </c>
      <c r="AV112" s="1">
        <v>4.0</v>
      </c>
      <c r="AW112" s="1">
        <v>2.0</v>
      </c>
      <c r="AX112" s="1">
        <v>2.0</v>
      </c>
      <c r="AY112" s="1">
        <v>2.0</v>
      </c>
      <c r="AZ112" s="1">
        <v>2.0</v>
      </c>
      <c r="BA112" s="1">
        <v>2.0</v>
      </c>
      <c r="BB112" s="1">
        <v>2.0</v>
      </c>
      <c r="BC112" s="1">
        <v>1.0</v>
      </c>
      <c r="BD112" s="1">
        <v>2.0</v>
      </c>
      <c r="BE112" s="1">
        <v>2.0</v>
      </c>
      <c r="BF112" s="1">
        <v>3.0</v>
      </c>
      <c r="BG112" s="1">
        <v>2.0</v>
      </c>
      <c r="BH112" s="1">
        <v>2.0</v>
      </c>
      <c r="BI112" s="1">
        <v>2.0</v>
      </c>
      <c r="BJ112" s="1">
        <v>3.0</v>
      </c>
      <c r="BK112" s="1">
        <v>2.0</v>
      </c>
      <c r="BL112" s="1">
        <v>2.0</v>
      </c>
      <c r="BM112" s="1">
        <v>1.0</v>
      </c>
      <c r="BN112" s="1">
        <v>1.0</v>
      </c>
      <c r="BO112" s="1">
        <v>2.0</v>
      </c>
      <c r="BP112" s="1">
        <v>2.0</v>
      </c>
      <c r="BQ112" s="1">
        <v>1.0</v>
      </c>
      <c r="BR112" s="1">
        <v>1.0</v>
      </c>
      <c r="BS112" s="1">
        <v>4.0</v>
      </c>
      <c r="BT112" s="1">
        <v>4.0</v>
      </c>
      <c r="BU112" s="1">
        <v>4.0</v>
      </c>
      <c r="BV112" s="1">
        <v>4.0</v>
      </c>
      <c r="BW112" s="1">
        <v>4.0</v>
      </c>
      <c r="BX112" s="1">
        <v>3.0</v>
      </c>
      <c r="BY112" s="1">
        <v>4.0</v>
      </c>
      <c r="BZ112" s="21"/>
      <c r="CA112" s="1">
        <f t="shared" si="1"/>
        <v>178</v>
      </c>
      <c r="CB112">
        <f t="shared" si="2"/>
        <v>27</v>
      </c>
      <c r="CC112">
        <f t="shared" si="3"/>
        <v>10</v>
      </c>
      <c r="CD112">
        <f t="shared" si="4"/>
        <v>10</v>
      </c>
      <c r="CE112">
        <f t="shared" si="5"/>
        <v>24</v>
      </c>
      <c r="CF112">
        <f t="shared" si="6"/>
        <v>27</v>
      </c>
      <c r="CG112">
        <f t="shared" si="7"/>
        <v>22</v>
      </c>
      <c r="CH112">
        <f t="shared" si="8"/>
        <v>16</v>
      </c>
      <c r="CI112">
        <f t="shared" si="9"/>
        <v>0.3</v>
      </c>
      <c r="CJ112">
        <f t="shared" si="10"/>
        <v>12</v>
      </c>
      <c r="CK112">
        <f t="shared" si="11"/>
        <v>27</v>
      </c>
      <c r="CL112" s="22"/>
    </row>
    <row r="113">
      <c r="A113" s="1" t="b">
        <v>0</v>
      </c>
      <c r="B113" s="20"/>
      <c r="C113" s="20">
        <v>43637.50219118055</v>
      </c>
      <c r="D113" s="1" t="s">
        <v>190</v>
      </c>
      <c r="E113" s="1">
        <v>1677.0</v>
      </c>
      <c r="F113" s="1">
        <v>4.0</v>
      </c>
      <c r="G113" s="1">
        <v>4.0</v>
      </c>
      <c r="H113" s="1">
        <v>5.0</v>
      </c>
      <c r="I113" s="1">
        <v>4.0</v>
      </c>
      <c r="J113" s="1">
        <v>4.0</v>
      </c>
      <c r="K113" s="1">
        <v>5.0</v>
      </c>
      <c r="L113" s="1">
        <v>5.0</v>
      </c>
      <c r="M113" s="1">
        <v>4.0</v>
      </c>
      <c r="N113" s="1">
        <v>1.0</v>
      </c>
      <c r="O113" s="1">
        <v>1.0</v>
      </c>
      <c r="P113" s="1">
        <v>1.0</v>
      </c>
      <c r="Q113" s="1">
        <v>3.0</v>
      </c>
      <c r="R113" s="1">
        <v>2.0</v>
      </c>
      <c r="S113" s="1">
        <v>1.0</v>
      </c>
      <c r="T113" s="1">
        <v>1.0</v>
      </c>
      <c r="U113" s="1">
        <v>3.0</v>
      </c>
      <c r="V113" s="1">
        <v>1.0</v>
      </c>
      <c r="W113" s="1">
        <v>1.0</v>
      </c>
      <c r="X113" s="1">
        <v>1.0</v>
      </c>
      <c r="Y113" s="1">
        <v>1.0</v>
      </c>
      <c r="Z113" s="1">
        <v>1.0</v>
      </c>
      <c r="AA113" s="1">
        <v>2.0</v>
      </c>
      <c r="AB113" s="1">
        <v>1.0</v>
      </c>
      <c r="AC113" s="1">
        <v>1.0</v>
      </c>
      <c r="AD113" s="1">
        <v>3.0</v>
      </c>
      <c r="AE113" s="1">
        <v>4.0</v>
      </c>
      <c r="AF113" s="1">
        <v>3.0</v>
      </c>
      <c r="AG113" s="1">
        <v>3.0</v>
      </c>
      <c r="AH113" s="1">
        <v>4.0</v>
      </c>
      <c r="AI113" s="1">
        <v>3.0</v>
      </c>
      <c r="AJ113" s="1">
        <v>3.0</v>
      </c>
      <c r="AK113" s="1">
        <v>4.0</v>
      </c>
      <c r="AL113" s="1">
        <v>3.0</v>
      </c>
      <c r="AM113" s="1">
        <v>3.0</v>
      </c>
      <c r="AN113" s="1">
        <v>3.0</v>
      </c>
      <c r="AO113" s="1">
        <v>1.0</v>
      </c>
      <c r="AP113" s="1">
        <v>4.0</v>
      </c>
      <c r="AQ113" s="1">
        <v>1.0</v>
      </c>
      <c r="AR113" s="1">
        <v>1.0</v>
      </c>
      <c r="AS113" s="1">
        <v>3.0</v>
      </c>
      <c r="AT113" s="1">
        <v>3.0</v>
      </c>
      <c r="AU113" s="1">
        <v>3.0</v>
      </c>
      <c r="AV113" s="1">
        <v>1.0</v>
      </c>
      <c r="AW113" s="1">
        <v>2.0</v>
      </c>
      <c r="AX113" s="1">
        <v>2.0</v>
      </c>
      <c r="AY113" s="1">
        <v>2.0</v>
      </c>
      <c r="AZ113" s="1">
        <v>2.0</v>
      </c>
      <c r="BA113" s="1">
        <v>2.0</v>
      </c>
      <c r="BB113" s="1">
        <v>3.0</v>
      </c>
      <c r="BC113" s="1">
        <v>3.0</v>
      </c>
      <c r="BD113" s="1">
        <v>3.0</v>
      </c>
      <c r="BE113" s="1">
        <v>3.0</v>
      </c>
      <c r="BF113" s="1">
        <v>4.0</v>
      </c>
      <c r="BG113" s="1">
        <v>3.0</v>
      </c>
      <c r="BH113" s="1">
        <v>3.0</v>
      </c>
      <c r="BI113" s="1">
        <v>3.0</v>
      </c>
      <c r="BJ113" s="1">
        <v>3.0</v>
      </c>
      <c r="BK113" s="1">
        <v>4.0</v>
      </c>
      <c r="BL113" s="1">
        <v>4.0</v>
      </c>
      <c r="BM113" s="1">
        <v>3.0</v>
      </c>
      <c r="BN113" s="1">
        <v>4.0</v>
      </c>
      <c r="BO113" s="1">
        <v>4.0</v>
      </c>
      <c r="BP113" s="1">
        <v>3.0</v>
      </c>
      <c r="BQ113" s="1">
        <v>4.0</v>
      </c>
      <c r="BR113" s="1">
        <v>4.0</v>
      </c>
      <c r="BS113" s="1">
        <v>2.0</v>
      </c>
      <c r="BT113" s="1">
        <v>2.0</v>
      </c>
      <c r="BU113" s="1">
        <v>3.0</v>
      </c>
      <c r="BV113" s="1">
        <v>2.0</v>
      </c>
      <c r="BW113" s="1">
        <v>2.0</v>
      </c>
      <c r="BX113" s="1">
        <v>2.0</v>
      </c>
      <c r="BY113" s="1">
        <v>2.0</v>
      </c>
      <c r="BZ113" s="21"/>
      <c r="CA113" s="1">
        <f t="shared" si="1"/>
        <v>193</v>
      </c>
      <c r="CB113">
        <f t="shared" si="2"/>
        <v>35</v>
      </c>
      <c r="CC113">
        <f t="shared" si="3"/>
        <v>13</v>
      </c>
      <c r="CD113">
        <f t="shared" si="4"/>
        <v>9</v>
      </c>
      <c r="CE113">
        <f t="shared" si="5"/>
        <v>27</v>
      </c>
      <c r="CF113">
        <f t="shared" si="6"/>
        <v>19</v>
      </c>
      <c r="CG113">
        <f t="shared" si="7"/>
        <v>17</v>
      </c>
      <c r="CH113">
        <f t="shared" si="8"/>
        <v>25</v>
      </c>
      <c r="CI113">
        <f t="shared" si="9"/>
        <v>0.3</v>
      </c>
      <c r="CJ113">
        <f t="shared" si="10"/>
        <v>30</v>
      </c>
      <c r="CK113">
        <f t="shared" si="11"/>
        <v>15</v>
      </c>
      <c r="CL113" s="22"/>
    </row>
    <row r="114">
      <c r="A114" s="1" t="b">
        <v>0</v>
      </c>
      <c r="B114" s="25"/>
      <c r="C114" s="25">
        <v>43637.60825070602</v>
      </c>
      <c r="D114" s="26" t="s">
        <v>191</v>
      </c>
      <c r="E114" s="26">
        <v>1959.0</v>
      </c>
      <c r="F114" s="26">
        <v>4.0</v>
      </c>
      <c r="G114" s="26">
        <v>5.0</v>
      </c>
      <c r="H114" s="26">
        <v>4.0</v>
      </c>
      <c r="I114" s="26">
        <v>3.0</v>
      </c>
      <c r="J114" s="26">
        <v>4.0</v>
      </c>
      <c r="K114" s="26">
        <v>4.0</v>
      </c>
      <c r="L114" s="26">
        <v>5.0</v>
      </c>
      <c r="M114" s="26">
        <v>5.0</v>
      </c>
      <c r="N114" s="26">
        <v>2.0</v>
      </c>
      <c r="O114" s="26">
        <v>2.0</v>
      </c>
      <c r="P114" s="26">
        <v>2.0</v>
      </c>
      <c r="Q114" s="26">
        <v>4.0</v>
      </c>
      <c r="R114" s="26">
        <v>4.0</v>
      </c>
      <c r="S114" s="26">
        <v>3.0</v>
      </c>
      <c r="T114" s="26">
        <v>3.0</v>
      </c>
      <c r="U114" s="26">
        <v>2.0</v>
      </c>
      <c r="V114" s="26">
        <v>2.0</v>
      </c>
      <c r="W114" s="26">
        <v>1.0</v>
      </c>
      <c r="X114" s="26">
        <v>2.0</v>
      </c>
      <c r="Y114" s="26">
        <v>1.0</v>
      </c>
      <c r="Z114" s="26">
        <v>1.0</v>
      </c>
      <c r="AA114" s="26">
        <v>2.0</v>
      </c>
      <c r="AB114" s="26">
        <v>1.0</v>
      </c>
      <c r="AC114" s="26">
        <v>1.0</v>
      </c>
      <c r="AD114" s="26">
        <v>5.0</v>
      </c>
      <c r="AE114" s="26">
        <v>4.0</v>
      </c>
      <c r="AF114" s="26">
        <v>4.0</v>
      </c>
      <c r="AG114" s="26">
        <v>4.0</v>
      </c>
      <c r="AH114" s="26">
        <v>3.0</v>
      </c>
      <c r="AI114" s="26">
        <v>2.0</v>
      </c>
      <c r="AJ114" s="26">
        <v>2.0</v>
      </c>
      <c r="AK114" s="26">
        <v>2.0</v>
      </c>
      <c r="AL114" s="26">
        <v>3.0</v>
      </c>
      <c r="AM114" s="26">
        <v>4.0</v>
      </c>
      <c r="AN114" s="26">
        <v>3.0</v>
      </c>
      <c r="AO114" s="26">
        <v>1.0</v>
      </c>
      <c r="AP114" s="26">
        <v>1.0</v>
      </c>
      <c r="AQ114" s="26">
        <v>1.0</v>
      </c>
      <c r="AR114" s="26">
        <v>1.0</v>
      </c>
      <c r="AS114" s="26">
        <v>3.0</v>
      </c>
      <c r="AT114" s="26">
        <v>2.0</v>
      </c>
      <c r="AU114" s="26">
        <v>2.0</v>
      </c>
      <c r="AV114" s="26">
        <v>1.0</v>
      </c>
      <c r="AW114" s="26">
        <v>2.0</v>
      </c>
      <c r="AX114" s="26">
        <v>2.0</v>
      </c>
      <c r="AY114" s="26">
        <v>2.0</v>
      </c>
      <c r="AZ114" s="26">
        <v>5.0</v>
      </c>
      <c r="BA114" s="26">
        <v>1.0</v>
      </c>
      <c r="BB114" s="26">
        <v>4.0</v>
      </c>
      <c r="BC114" s="26">
        <v>2.0</v>
      </c>
      <c r="BD114" s="26">
        <v>4.0</v>
      </c>
      <c r="BE114" s="26">
        <v>2.0</v>
      </c>
      <c r="BF114" s="26">
        <v>3.0</v>
      </c>
      <c r="BG114" s="26">
        <v>2.0</v>
      </c>
      <c r="BH114" s="26">
        <v>2.0</v>
      </c>
      <c r="BI114" s="26">
        <v>1.0</v>
      </c>
      <c r="BJ114" s="26">
        <v>5.0</v>
      </c>
      <c r="BK114" s="26">
        <v>1.0</v>
      </c>
      <c r="BL114" s="26">
        <v>4.0</v>
      </c>
      <c r="BM114" s="26">
        <v>3.0</v>
      </c>
      <c r="BN114" s="26">
        <v>3.0</v>
      </c>
      <c r="BO114" s="26">
        <v>1.0</v>
      </c>
      <c r="BP114" s="26">
        <v>3.0</v>
      </c>
      <c r="BQ114" s="26">
        <v>4.0</v>
      </c>
      <c r="BR114" s="26">
        <v>3.0</v>
      </c>
      <c r="BS114" s="26">
        <v>4.0</v>
      </c>
      <c r="BT114" s="26">
        <v>2.0</v>
      </c>
      <c r="BU114" s="26">
        <v>4.0</v>
      </c>
      <c r="BV114" s="26">
        <v>5.0</v>
      </c>
      <c r="BW114" s="26">
        <v>5.0</v>
      </c>
      <c r="BX114" s="26">
        <v>2.0</v>
      </c>
      <c r="BY114" s="26">
        <v>3.0</v>
      </c>
      <c r="BZ114" s="27"/>
      <c r="CA114" s="26">
        <f t="shared" si="1"/>
        <v>199</v>
      </c>
      <c r="CB114">
        <f t="shared" si="2"/>
        <v>34</v>
      </c>
      <c r="CC114">
        <f t="shared" si="3"/>
        <v>22</v>
      </c>
      <c r="CD114">
        <f t="shared" si="4"/>
        <v>11</v>
      </c>
      <c r="CE114">
        <f t="shared" si="5"/>
        <v>26</v>
      </c>
      <c r="CF114">
        <f t="shared" si="6"/>
        <v>17</v>
      </c>
      <c r="CG114">
        <f t="shared" si="7"/>
        <v>17</v>
      </c>
      <c r="CH114">
        <f t="shared" si="8"/>
        <v>20</v>
      </c>
      <c r="CI114">
        <f t="shared" si="9"/>
        <v>0.5</v>
      </c>
      <c r="CJ114">
        <f t="shared" si="10"/>
        <v>22</v>
      </c>
      <c r="CK114">
        <f t="shared" si="11"/>
        <v>25</v>
      </c>
      <c r="CL114" s="22"/>
    </row>
    <row r="115">
      <c r="A115" s="1" t="b">
        <v>0</v>
      </c>
      <c r="B115" s="20"/>
      <c r="C115" s="28">
        <v>43640.45681334491</v>
      </c>
      <c r="D115" s="29" t="s">
        <v>192</v>
      </c>
      <c r="E115" s="29">
        <v>1956.0</v>
      </c>
      <c r="F115" s="29">
        <v>3.0</v>
      </c>
      <c r="G115" s="29">
        <v>3.0</v>
      </c>
      <c r="H115" s="29">
        <v>4.0</v>
      </c>
      <c r="I115" s="29">
        <v>3.0</v>
      </c>
      <c r="J115" s="29">
        <v>1.0</v>
      </c>
      <c r="K115" s="29">
        <v>2.0</v>
      </c>
      <c r="L115" s="29">
        <v>4.0</v>
      </c>
      <c r="M115" s="29">
        <v>1.0</v>
      </c>
      <c r="N115" s="29">
        <v>3.0</v>
      </c>
      <c r="O115" s="29">
        <v>4.0</v>
      </c>
      <c r="P115" s="29">
        <v>4.0</v>
      </c>
      <c r="Q115" s="29">
        <v>4.0</v>
      </c>
      <c r="R115" s="29">
        <v>4.0</v>
      </c>
      <c r="S115" s="29">
        <v>4.0</v>
      </c>
      <c r="T115" s="29">
        <v>4.0</v>
      </c>
      <c r="U115" s="29">
        <v>4.0</v>
      </c>
      <c r="V115" s="29">
        <v>3.0</v>
      </c>
      <c r="W115" s="29">
        <v>5.0</v>
      </c>
      <c r="X115" s="29">
        <v>4.0</v>
      </c>
      <c r="Y115" s="29">
        <v>3.0</v>
      </c>
      <c r="Z115" s="29">
        <v>4.0</v>
      </c>
      <c r="AA115" s="29">
        <v>4.0</v>
      </c>
      <c r="AB115" s="29">
        <v>3.0</v>
      </c>
      <c r="AC115" s="29">
        <v>3.0</v>
      </c>
      <c r="AD115" s="29">
        <v>5.0</v>
      </c>
      <c r="AE115" s="29">
        <v>5.0</v>
      </c>
      <c r="AF115" s="29">
        <v>5.0</v>
      </c>
      <c r="AG115" s="29">
        <v>5.0</v>
      </c>
      <c r="AH115" s="29">
        <v>5.0</v>
      </c>
      <c r="AI115" s="29">
        <v>4.0</v>
      </c>
      <c r="AJ115" s="29">
        <v>4.0</v>
      </c>
      <c r="AK115" s="29">
        <v>4.0</v>
      </c>
      <c r="AL115" s="29">
        <v>5.0</v>
      </c>
      <c r="AM115" s="29">
        <v>5.0</v>
      </c>
      <c r="AN115" s="29">
        <v>5.0</v>
      </c>
      <c r="AO115" s="29">
        <v>1.0</v>
      </c>
      <c r="AP115" s="29">
        <v>5.0</v>
      </c>
      <c r="AQ115" s="29">
        <v>1.0</v>
      </c>
      <c r="AR115" s="29">
        <v>1.0</v>
      </c>
      <c r="AS115" s="29">
        <v>4.0</v>
      </c>
      <c r="AT115" s="29">
        <v>2.0</v>
      </c>
      <c r="AU115" s="29">
        <v>2.0</v>
      </c>
      <c r="AV115" s="29">
        <v>2.0</v>
      </c>
      <c r="AW115" s="29">
        <v>2.0</v>
      </c>
      <c r="AX115" s="29">
        <v>2.0</v>
      </c>
      <c r="AY115" s="29">
        <v>2.0</v>
      </c>
      <c r="AZ115" s="29">
        <v>2.0</v>
      </c>
      <c r="BA115" s="29">
        <v>1.0</v>
      </c>
      <c r="BB115" s="29">
        <v>4.0</v>
      </c>
      <c r="BC115" s="29">
        <v>4.0</v>
      </c>
      <c r="BD115" s="29">
        <v>4.0</v>
      </c>
      <c r="BE115" s="29">
        <v>4.0</v>
      </c>
      <c r="BF115" s="29">
        <v>4.0</v>
      </c>
      <c r="BG115" s="29">
        <v>4.0</v>
      </c>
      <c r="BH115" s="29">
        <v>4.0</v>
      </c>
      <c r="BI115" s="29">
        <v>4.0</v>
      </c>
      <c r="BJ115" s="29">
        <v>7.0</v>
      </c>
      <c r="BK115" s="29">
        <v>1.0</v>
      </c>
      <c r="BL115" s="29">
        <v>1.0</v>
      </c>
      <c r="BM115" s="29">
        <v>1.0</v>
      </c>
      <c r="BN115" s="29">
        <v>1.0</v>
      </c>
      <c r="BO115" s="29">
        <v>1.0</v>
      </c>
      <c r="BP115" s="29">
        <v>1.0</v>
      </c>
      <c r="BQ115" s="29">
        <v>1.0</v>
      </c>
      <c r="BR115" s="29">
        <v>1.0</v>
      </c>
      <c r="BS115" s="29">
        <v>5.0</v>
      </c>
      <c r="BT115" s="29">
        <v>5.0</v>
      </c>
      <c r="BU115" s="29">
        <v>5.0</v>
      </c>
      <c r="BV115" s="29">
        <v>5.0</v>
      </c>
      <c r="BW115" s="29">
        <v>5.0</v>
      </c>
      <c r="BX115" s="29">
        <v>5.0</v>
      </c>
      <c r="BY115" s="29">
        <v>5.0</v>
      </c>
      <c r="BZ115" s="30"/>
      <c r="CA115" s="31">
        <f t="shared" si="1"/>
        <v>242</v>
      </c>
      <c r="CB115">
        <f t="shared" si="2"/>
        <v>21</v>
      </c>
      <c r="CC115" s="32">
        <f t="shared" si="3"/>
        <v>31</v>
      </c>
      <c r="CD115" s="32">
        <f t="shared" si="4"/>
        <v>29</v>
      </c>
      <c r="CE115" s="32">
        <f t="shared" si="5"/>
        <v>37</v>
      </c>
      <c r="CF115" s="32">
        <f t="shared" si="6"/>
        <v>27</v>
      </c>
      <c r="CG115" s="32">
        <f t="shared" si="7"/>
        <v>15</v>
      </c>
      <c r="CH115" s="32">
        <f t="shared" si="8"/>
        <v>32</v>
      </c>
      <c r="CI115" s="32">
        <f t="shared" si="9"/>
        <v>0.7</v>
      </c>
      <c r="CJ115">
        <f t="shared" si="10"/>
        <v>8</v>
      </c>
      <c r="CK115" s="32">
        <f t="shared" si="11"/>
        <v>35</v>
      </c>
      <c r="CL115" s="33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</row>
    <row r="116">
      <c r="A116" s="1" t="b">
        <v>0</v>
      </c>
      <c r="B116" s="20"/>
      <c r="C116" s="20">
        <v>43640.49553650463</v>
      </c>
      <c r="D116" s="1" t="s">
        <v>193</v>
      </c>
      <c r="E116" s="1">
        <v>1627.0</v>
      </c>
      <c r="F116" s="1">
        <v>4.0</v>
      </c>
      <c r="G116" s="1">
        <v>5.0</v>
      </c>
      <c r="H116" s="1">
        <v>5.0</v>
      </c>
      <c r="I116" s="1">
        <v>3.0</v>
      </c>
      <c r="J116" s="1">
        <v>2.0</v>
      </c>
      <c r="K116" s="1">
        <v>4.0</v>
      </c>
      <c r="L116" s="1">
        <v>4.0</v>
      </c>
      <c r="M116" s="1">
        <v>2.0</v>
      </c>
      <c r="N116" s="1">
        <v>3.0</v>
      </c>
      <c r="O116" s="1">
        <v>2.0</v>
      </c>
      <c r="P116" s="1">
        <v>4.0</v>
      </c>
      <c r="Q116" s="1">
        <v>4.0</v>
      </c>
      <c r="R116" s="1">
        <v>4.0</v>
      </c>
      <c r="S116" s="1">
        <v>3.0</v>
      </c>
      <c r="T116" s="1">
        <v>4.0</v>
      </c>
      <c r="U116" s="1">
        <v>3.0</v>
      </c>
      <c r="V116" s="1">
        <v>4.0</v>
      </c>
      <c r="W116" s="1">
        <v>1.0</v>
      </c>
      <c r="X116" s="1">
        <v>4.0</v>
      </c>
      <c r="Y116" s="1">
        <v>4.0</v>
      </c>
      <c r="Z116" s="1">
        <v>4.0</v>
      </c>
      <c r="AA116" s="1">
        <v>3.0</v>
      </c>
      <c r="AB116" s="1">
        <v>4.0</v>
      </c>
      <c r="AC116" s="1">
        <v>4.0</v>
      </c>
      <c r="AD116" s="1">
        <v>3.0</v>
      </c>
      <c r="AE116" s="1">
        <v>3.0</v>
      </c>
      <c r="AF116" s="1">
        <v>3.0</v>
      </c>
      <c r="AG116" s="1">
        <v>3.0</v>
      </c>
      <c r="AH116" s="1">
        <v>4.0</v>
      </c>
      <c r="AI116" s="1">
        <v>3.0</v>
      </c>
      <c r="AJ116" s="1">
        <v>4.0</v>
      </c>
      <c r="AK116" s="1">
        <v>3.0</v>
      </c>
      <c r="AL116" s="1">
        <v>5.0</v>
      </c>
      <c r="AM116" s="1">
        <v>5.0</v>
      </c>
      <c r="AN116" s="1">
        <v>5.0</v>
      </c>
      <c r="AO116" s="1">
        <v>1.0</v>
      </c>
      <c r="AP116" s="1">
        <v>5.0</v>
      </c>
      <c r="AQ116" s="1">
        <v>1.0</v>
      </c>
      <c r="AR116" s="1">
        <v>1.0</v>
      </c>
      <c r="AS116" s="1">
        <v>5.0</v>
      </c>
      <c r="AT116" s="1">
        <v>2.0</v>
      </c>
      <c r="AU116" s="1">
        <v>2.0</v>
      </c>
      <c r="AV116" s="1">
        <v>3.0</v>
      </c>
      <c r="AW116" s="1">
        <v>1.0</v>
      </c>
      <c r="AX116" s="1">
        <v>1.0</v>
      </c>
      <c r="AY116" s="1">
        <v>1.0</v>
      </c>
      <c r="AZ116" s="1">
        <v>2.0</v>
      </c>
      <c r="BA116" s="1">
        <v>2.0</v>
      </c>
      <c r="BB116" s="1">
        <v>3.0</v>
      </c>
      <c r="BC116" s="1">
        <v>3.0</v>
      </c>
      <c r="BD116" s="1">
        <v>1.0</v>
      </c>
      <c r="BE116" s="1">
        <v>3.0</v>
      </c>
      <c r="BF116" s="1">
        <v>2.0</v>
      </c>
      <c r="BG116" s="1">
        <v>1.0</v>
      </c>
      <c r="BH116" s="1">
        <v>2.0</v>
      </c>
      <c r="BI116" s="1">
        <v>2.0</v>
      </c>
      <c r="BJ116" s="1">
        <v>6.0</v>
      </c>
      <c r="BK116" s="1">
        <v>1.0</v>
      </c>
      <c r="BL116" s="1">
        <v>1.0</v>
      </c>
      <c r="BM116" s="1">
        <v>1.0</v>
      </c>
      <c r="BN116" s="1">
        <v>2.0</v>
      </c>
      <c r="BO116" s="1">
        <v>2.0</v>
      </c>
      <c r="BP116" s="1">
        <v>2.0</v>
      </c>
      <c r="BQ116" s="1">
        <v>2.0</v>
      </c>
      <c r="BR116" s="1">
        <v>2.0</v>
      </c>
      <c r="BS116" s="1">
        <v>5.0</v>
      </c>
      <c r="BT116" s="1">
        <v>5.0</v>
      </c>
      <c r="BU116" s="1">
        <v>5.0</v>
      </c>
      <c r="BV116" s="1">
        <v>4.0</v>
      </c>
      <c r="BW116" s="1">
        <v>4.0</v>
      </c>
      <c r="BX116" s="1">
        <v>3.0</v>
      </c>
      <c r="BY116" s="1">
        <v>5.0</v>
      </c>
      <c r="BZ116" s="21"/>
      <c r="CA116" s="26">
        <f t="shared" ref="CA116:CA465" si="12">sum(F116:BZ116)</f>
        <v>219</v>
      </c>
      <c r="CB116">
        <f t="shared" si="2"/>
        <v>29</v>
      </c>
      <c r="CC116">
        <f t="shared" si="3"/>
        <v>27</v>
      </c>
      <c r="CD116">
        <f t="shared" si="4"/>
        <v>28</v>
      </c>
      <c r="CE116">
        <f t="shared" si="5"/>
        <v>26</v>
      </c>
      <c r="CF116">
        <f t="shared" si="6"/>
        <v>28</v>
      </c>
      <c r="CG116">
        <f t="shared" si="7"/>
        <v>14</v>
      </c>
      <c r="CH116">
        <f t="shared" si="8"/>
        <v>17</v>
      </c>
      <c r="CI116">
        <f t="shared" si="9"/>
        <v>0.6</v>
      </c>
      <c r="CJ116">
        <f t="shared" si="10"/>
        <v>13</v>
      </c>
      <c r="CK116">
        <f t="shared" si="11"/>
        <v>31</v>
      </c>
      <c r="CL116" s="22"/>
      <c r="CM116" s="34">
        <f>VLOOKUP(CB116,'PROMIS 57 T-Score Conversions'!Q$3:R$35,2,TRUE)</f>
        <v>41.6</v>
      </c>
      <c r="CN116" t="str">
        <f t="shared" ref="CN116:CN136" si="13">IFS(CM116&lt;30,"Severe",CM116&lt;40,"Moderate",CM116&lt;45,"Mild",CM116&gt;=45,"Normal")</f>
        <v>Mild</v>
      </c>
      <c r="CO116" s="34">
        <f>VLOOKUP(CC116,'PROMIS 57 T-Score Conversions'!A$3:B$35,2,TRUE)</f>
        <v>65.6</v>
      </c>
      <c r="CP116" t="str">
        <f t="shared" ref="CP116:CP136" si="14">IFS(CO116&lt;50,"Normal",CO116&lt;55,"Mild",CO116&lt;65,"Moderate",CO116&gt;=65,"Severe")</f>
        <v>Severe</v>
      </c>
      <c r="CQ116" s="34">
        <f>VLOOKUP(CD116,'PROMIS 57 T-Score Conversions'!E$3:F$35,2,TRUE)</f>
        <v>65.8</v>
      </c>
      <c r="CR116" t="str">
        <f t="shared" ref="CR116:CR136" si="15">IFS(CQ116&lt;55,"Normal",CQ116&lt;60,"Mild",CQ116&lt;70,"Moderate",CQ116&gt;=70,"Severe")</f>
        <v>Moderate</v>
      </c>
      <c r="CS116" s="34">
        <f>VLOOKUP(CE116,'PROMIS 57 T-Score Conversions'!U$3:V$35,2,TRUE)</f>
        <v>59.4</v>
      </c>
      <c r="CT116" t="str">
        <f t="shared" ref="CT116:CT136" si="16">IFS(CS116&lt;55,"Normal",CS116&lt;60,"Mild",CS116&lt;70,"Moderate",CS116&gt;=70,"Severe")</f>
        <v>Mild</v>
      </c>
      <c r="CU116" s="34">
        <f>VLOOKUP(CF116,'PROMIS 57 T-Score Conversions'!Y$3:Z$35,2,TRUE)</f>
        <v>58.3</v>
      </c>
      <c r="CV116" t="str">
        <f t="shared" ref="CV116:CV136" si="17">IFS(CU116&lt;55,"Normal",CU116&lt;60,"Mild",CU116&lt;70,"Moderate",CU116&gt;=70,"Severe")</f>
        <v>Mild</v>
      </c>
      <c r="CW116" s="34">
        <f>vlookup(CG116,'PROMIS 57 T-Score Conversions'!M$3:N$35,2,TRUE)</f>
        <v>35.3</v>
      </c>
      <c r="CX116" t="str">
        <f t="shared" ref="CX116:CX136" si="18">IFS(CW116&lt;30,"Severe",CW116&lt;40,"Moderate",CW116&lt;45,"Mild",CW116&gt;=45,"Normal")</f>
        <v>Moderate</v>
      </c>
      <c r="CY116" s="34">
        <f>VLOOKup(CH116,'PROMIS 57 T-Score Conversions'!I$3:J$35,2,TRUE)</f>
        <v>56.6</v>
      </c>
      <c r="CZ116" t="str">
        <f t="shared" ref="CZ116:CZ136" si="19">IFS(CY116&lt;55,"Normal",CY116&lt;60,"Mild",CY116&lt;70,"Moderate",CY116&gt;=70,"Severe")</f>
        <v>Mild</v>
      </c>
    </row>
    <row r="117">
      <c r="A117" s="1" t="b">
        <v>0</v>
      </c>
      <c r="B117" s="20"/>
      <c r="C117" s="20">
        <v>43640.534823865746</v>
      </c>
      <c r="D117" s="1" t="s">
        <v>194</v>
      </c>
      <c r="E117" s="1">
        <v>1821.0</v>
      </c>
      <c r="F117" s="1">
        <v>4.0</v>
      </c>
      <c r="G117" s="1">
        <v>3.0</v>
      </c>
      <c r="H117" s="1">
        <v>5.0</v>
      </c>
      <c r="I117" s="1">
        <v>4.0</v>
      </c>
      <c r="J117" s="1">
        <v>3.0</v>
      </c>
      <c r="K117" s="1">
        <v>4.0</v>
      </c>
      <c r="L117" s="1">
        <v>4.0</v>
      </c>
      <c r="M117" s="1">
        <v>4.0</v>
      </c>
      <c r="N117" s="1">
        <v>2.0</v>
      </c>
      <c r="O117" s="1">
        <v>2.0</v>
      </c>
      <c r="P117" s="1">
        <v>2.0</v>
      </c>
      <c r="Q117" s="1">
        <v>2.0</v>
      </c>
      <c r="R117" s="1">
        <v>2.0</v>
      </c>
      <c r="S117" s="1">
        <v>3.0</v>
      </c>
      <c r="T117" s="1">
        <v>3.0</v>
      </c>
      <c r="U117" s="1">
        <v>4.0</v>
      </c>
      <c r="V117" s="1">
        <v>2.0</v>
      </c>
      <c r="W117" s="1">
        <v>2.0</v>
      </c>
      <c r="X117" s="1">
        <v>2.0</v>
      </c>
      <c r="Y117" s="1">
        <v>1.0</v>
      </c>
      <c r="Z117" s="1">
        <v>2.0</v>
      </c>
      <c r="AA117" s="1">
        <v>2.0</v>
      </c>
      <c r="AB117" s="1">
        <v>2.0</v>
      </c>
      <c r="AC117" s="1">
        <v>1.0</v>
      </c>
      <c r="AD117" s="1">
        <v>4.0</v>
      </c>
      <c r="AE117" s="1">
        <v>4.0</v>
      </c>
      <c r="AF117" s="1">
        <v>3.0</v>
      </c>
      <c r="AG117" s="1">
        <v>4.0</v>
      </c>
      <c r="AH117" s="1">
        <v>4.0</v>
      </c>
      <c r="AI117" s="1">
        <v>4.0</v>
      </c>
      <c r="AJ117" s="1">
        <v>4.0</v>
      </c>
      <c r="AK117" s="1">
        <v>4.0</v>
      </c>
      <c r="AL117" s="1">
        <v>4.0</v>
      </c>
      <c r="AM117" s="1">
        <v>5.0</v>
      </c>
      <c r="AN117" s="1">
        <v>4.0</v>
      </c>
      <c r="AO117" s="1">
        <v>2.0</v>
      </c>
      <c r="AP117" s="1">
        <v>4.0</v>
      </c>
      <c r="AQ117" s="1">
        <v>2.0</v>
      </c>
      <c r="AR117" s="1">
        <v>1.0</v>
      </c>
      <c r="AS117" s="1">
        <v>4.0</v>
      </c>
      <c r="AT117" s="1">
        <v>2.0</v>
      </c>
      <c r="AU117" s="1">
        <v>2.0</v>
      </c>
      <c r="AV117" s="1">
        <v>3.0</v>
      </c>
      <c r="AW117" s="1">
        <v>2.0</v>
      </c>
      <c r="AX117" s="1">
        <v>2.0</v>
      </c>
      <c r="AY117" s="1">
        <v>2.0</v>
      </c>
      <c r="AZ117" s="1">
        <v>2.0</v>
      </c>
      <c r="BA117" s="1">
        <v>2.0</v>
      </c>
      <c r="BB117" s="1">
        <v>2.0</v>
      </c>
      <c r="BC117" s="1">
        <v>2.0</v>
      </c>
      <c r="BD117" s="1">
        <v>2.0</v>
      </c>
      <c r="BE117" s="1">
        <v>2.0</v>
      </c>
      <c r="BF117" s="1">
        <v>2.0</v>
      </c>
      <c r="BG117" s="1">
        <v>3.0</v>
      </c>
      <c r="BH117" s="1">
        <v>3.0</v>
      </c>
      <c r="BI117" s="1">
        <v>3.0</v>
      </c>
      <c r="BJ117" s="1">
        <v>3.0</v>
      </c>
      <c r="BK117" s="1">
        <v>3.0</v>
      </c>
      <c r="BL117" s="1">
        <v>3.0</v>
      </c>
      <c r="BM117" s="1">
        <v>4.0</v>
      </c>
      <c r="BN117" s="1">
        <v>3.0</v>
      </c>
      <c r="BO117" s="1">
        <v>3.0</v>
      </c>
      <c r="BP117" s="1">
        <v>3.0</v>
      </c>
      <c r="BQ117" s="1">
        <v>3.0</v>
      </c>
      <c r="BR117" s="1">
        <v>4.0</v>
      </c>
      <c r="BS117" s="1">
        <v>3.0</v>
      </c>
      <c r="BT117" s="1">
        <v>3.0</v>
      </c>
      <c r="BU117" s="1">
        <v>3.0</v>
      </c>
      <c r="BV117" s="1">
        <v>4.0</v>
      </c>
      <c r="BW117" s="1">
        <v>4.0</v>
      </c>
      <c r="BX117" s="1">
        <v>3.0</v>
      </c>
      <c r="BY117" s="1">
        <v>2.0</v>
      </c>
      <c r="BZ117" s="21"/>
      <c r="CA117" s="26">
        <f t="shared" si="12"/>
        <v>209</v>
      </c>
      <c r="CB117">
        <f t="shared" si="2"/>
        <v>31</v>
      </c>
      <c r="CC117">
        <f t="shared" si="3"/>
        <v>20</v>
      </c>
      <c r="CD117">
        <f t="shared" si="4"/>
        <v>14</v>
      </c>
      <c r="CE117">
        <f t="shared" si="5"/>
        <v>31</v>
      </c>
      <c r="CF117">
        <f t="shared" si="6"/>
        <v>26</v>
      </c>
      <c r="CG117">
        <f t="shared" si="7"/>
        <v>17</v>
      </c>
      <c r="CH117">
        <f t="shared" si="8"/>
        <v>19</v>
      </c>
      <c r="CI117">
        <f t="shared" si="9"/>
        <v>0.3</v>
      </c>
      <c r="CJ117">
        <f t="shared" si="10"/>
        <v>26</v>
      </c>
      <c r="CK117">
        <f t="shared" si="11"/>
        <v>22</v>
      </c>
      <c r="CL117" s="22"/>
      <c r="CM117" s="34">
        <f>VLOOKUP(CB117,'PROMIS 57 T-Score Conversions'!Q$3:R$35,2,TRUE)</f>
        <v>43.1</v>
      </c>
      <c r="CN117" t="str">
        <f t="shared" si="13"/>
        <v>Mild</v>
      </c>
      <c r="CO117" s="34">
        <f>VLOOKUP(CC117,'PROMIS 57 T-Score Conversions'!A$3:B$35,2,TRUE)</f>
        <v>58.4</v>
      </c>
      <c r="CP117" t="str">
        <f t="shared" si="14"/>
        <v>Moderate</v>
      </c>
      <c r="CQ117" s="34">
        <f>VLOOKUP(CD117,'PROMIS 57 T-Score Conversions'!E$3:F$35,2,TRUE)</f>
        <v>53.2</v>
      </c>
      <c r="CR117" t="str">
        <f t="shared" si="15"/>
        <v>Normal</v>
      </c>
      <c r="CS117" s="34">
        <f>VLOOKUP(CE117,'PROMIS 57 T-Score Conversions'!U$3:V$35,2,TRUE)</f>
        <v>64.3</v>
      </c>
      <c r="CT117" t="str">
        <f t="shared" si="16"/>
        <v>Moderate</v>
      </c>
      <c r="CU117" s="34">
        <f>VLOOKUP(CF117,'PROMIS 57 T-Score Conversions'!Y$3:Z$35,2,TRUE)</f>
        <v>56.3</v>
      </c>
      <c r="CV117" t="str">
        <f t="shared" si="17"/>
        <v>Mild</v>
      </c>
      <c r="CW117" s="34">
        <f>vlookup(CG117,'PROMIS 57 T-Score Conversions'!M$3:N$35,2,TRUE)</f>
        <v>37.7</v>
      </c>
      <c r="CX117" t="str">
        <f t="shared" si="18"/>
        <v>Moderate</v>
      </c>
      <c r="CY117" s="34">
        <f>VLOOKup(CH117,'PROMIS 57 T-Score Conversions'!I$3:J$35,2,TRUE)</f>
        <v>58.1</v>
      </c>
      <c r="CZ117" t="str">
        <f t="shared" si="19"/>
        <v>Mild</v>
      </c>
    </row>
    <row r="118">
      <c r="A118" s="1" t="b">
        <v>0</v>
      </c>
      <c r="B118" s="20"/>
      <c r="C118" s="20">
        <v>43640.58886722222</v>
      </c>
      <c r="D118" s="1" t="s">
        <v>195</v>
      </c>
      <c r="E118" s="1">
        <v>1963.0</v>
      </c>
      <c r="F118" s="1">
        <v>4.0</v>
      </c>
      <c r="G118" s="1">
        <v>5.0</v>
      </c>
      <c r="H118" s="1">
        <v>4.0</v>
      </c>
      <c r="I118" s="1">
        <v>4.0</v>
      </c>
      <c r="J118" s="1">
        <v>4.0</v>
      </c>
      <c r="K118" s="1">
        <v>4.0</v>
      </c>
      <c r="L118" s="1">
        <v>3.0</v>
      </c>
      <c r="M118" s="1">
        <v>4.0</v>
      </c>
      <c r="N118" s="1">
        <v>3.0</v>
      </c>
      <c r="O118" s="1">
        <v>4.0</v>
      </c>
      <c r="P118" s="1">
        <v>4.0</v>
      </c>
      <c r="Q118" s="1">
        <v>3.0</v>
      </c>
      <c r="R118" s="1">
        <v>4.0</v>
      </c>
      <c r="S118" s="1">
        <v>3.0</v>
      </c>
      <c r="T118" s="1">
        <v>4.0</v>
      </c>
      <c r="U118" s="1">
        <v>4.0</v>
      </c>
      <c r="V118" s="1">
        <v>3.0</v>
      </c>
      <c r="W118" s="1">
        <v>3.0</v>
      </c>
      <c r="X118" s="1">
        <v>4.0</v>
      </c>
      <c r="Y118" s="1">
        <v>4.0</v>
      </c>
      <c r="Z118" s="1">
        <v>3.0</v>
      </c>
      <c r="AA118" s="1">
        <v>4.0</v>
      </c>
      <c r="AB118" s="1">
        <v>4.0</v>
      </c>
      <c r="AC118" s="1">
        <v>4.0</v>
      </c>
      <c r="AD118" s="1">
        <v>5.0</v>
      </c>
      <c r="AE118" s="1">
        <v>5.0</v>
      </c>
      <c r="AF118" s="1">
        <v>4.0</v>
      </c>
      <c r="AG118" s="1">
        <v>4.0</v>
      </c>
      <c r="AH118" s="1">
        <v>4.0</v>
      </c>
      <c r="AI118" s="1">
        <v>4.0</v>
      </c>
      <c r="AJ118" s="1">
        <v>5.0</v>
      </c>
      <c r="AK118" s="1">
        <v>4.0</v>
      </c>
      <c r="AL118" s="1">
        <v>2.0</v>
      </c>
      <c r="AM118" s="1">
        <v>3.0</v>
      </c>
      <c r="AN118" s="1">
        <v>1.0</v>
      </c>
      <c r="AO118" s="1">
        <v>1.0</v>
      </c>
      <c r="AP118" s="1">
        <v>1.0</v>
      </c>
      <c r="AQ118" s="1">
        <v>1.0</v>
      </c>
      <c r="AR118" s="1">
        <v>1.0</v>
      </c>
      <c r="AS118" s="1">
        <v>5.0</v>
      </c>
      <c r="AT118" s="1">
        <v>3.0</v>
      </c>
      <c r="AU118" s="1">
        <v>2.0</v>
      </c>
      <c r="AV118" s="1">
        <v>4.0</v>
      </c>
      <c r="AW118" s="1">
        <v>3.0</v>
      </c>
      <c r="AX118" s="1">
        <v>3.0</v>
      </c>
      <c r="AY118" s="1">
        <v>3.0</v>
      </c>
      <c r="AZ118" s="1">
        <v>3.0</v>
      </c>
      <c r="BA118" s="1">
        <v>4.0</v>
      </c>
      <c r="BB118" s="1">
        <v>3.0</v>
      </c>
      <c r="BC118" s="1">
        <v>4.0</v>
      </c>
      <c r="BD118" s="1">
        <v>5.0</v>
      </c>
      <c r="BE118" s="1">
        <v>3.0</v>
      </c>
      <c r="BF118" s="1">
        <v>4.0</v>
      </c>
      <c r="BG118" s="1">
        <v>5.0</v>
      </c>
      <c r="BH118" s="1">
        <v>4.0</v>
      </c>
      <c r="BI118" s="1">
        <v>3.0</v>
      </c>
      <c r="BJ118" s="1">
        <v>7.0</v>
      </c>
      <c r="BK118" s="1">
        <v>2.0</v>
      </c>
      <c r="BL118" s="1">
        <v>2.0</v>
      </c>
      <c r="BM118" s="1">
        <v>1.0</v>
      </c>
      <c r="BN118" s="1">
        <v>2.0</v>
      </c>
      <c r="BO118" s="1">
        <v>2.0</v>
      </c>
      <c r="BP118" s="1">
        <v>2.0</v>
      </c>
      <c r="BQ118" s="1">
        <v>1.0</v>
      </c>
      <c r="BR118" s="1">
        <v>1.0</v>
      </c>
      <c r="BS118" s="1">
        <v>4.0</v>
      </c>
      <c r="BT118" s="1">
        <v>4.0</v>
      </c>
      <c r="BU118" s="1">
        <v>4.0</v>
      </c>
      <c r="BV118" s="1">
        <v>5.0</v>
      </c>
      <c r="BW118" s="1">
        <v>4.0</v>
      </c>
      <c r="BX118" s="1">
        <v>4.0</v>
      </c>
      <c r="BY118" s="1">
        <v>4.0</v>
      </c>
      <c r="BZ118" s="21"/>
      <c r="CA118" s="26">
        <f t="shared" si="12"/>
        <v>245</v>
      </c>
      <c r="CB118">
        <f t="shared" si="2"/>
        <v>32</v>
      </c>
      <c r="CC118">
        <f t="shared" si="3"/>
        <v>29</v>
      </c>
      <c r="CD118">
        <f t="shared" si="4"/>
        <v>29</v>
      </c>
      <c r="CE118">
        <f t="shared" si="5"/>
        <v>35</v>
      </c>
      <c r="CF118">
        <f t="shared" si="6"/>
        <v>15</v>
      </c>
      <c r="CG118">
        <f t="shared" si="7"/>
        <v>25</v>
      </c>
      <c r="CH118">
        <f t="shared" si="8"/>
        <v>31</v>
      </c>
      <c r="CI118">
        <f t="shared" si="9"/>
        <v>0.7</v>
      </c>
      <c r="CJ118">
        <f t="shared" si="10"/>
        <v>13</v>
      </c>
      <c r="CK118">
        <f t="shared" si="11"/>
        <v>29</v>
      </c>
      <c r="CL118" s="22"/>
      <c r="CM118" s="34">
        <f>VLOOKUP(CB118,'PROMIS 57 T-Score Conversions'!Q$3:R$35,2,TRUE)</f>
        <v>43.9</v>
      </c>
      <c r="CN118" t="str">
        <f t="shared" si="13"/>
        <v>Mild</v>
      </c>
      <c r="CO118" s="34">
        <f>VLOOKUP(CC118,'PROMIS 57 T-Score Conversions'!A$3:B$35,2,TRUE)</f>
        <v>67.7</v>
      </c>
      <c r="CP118" t="str">
        <f t="shared" si="14"/>
        <v>Severe</v>
      </c>
      <c r="CQ118" s="34">
        <f>VLOOKUP(CD118,'PROMIS 57 T-Score Conversions'!E$3:F$35,2,TRUE)</f>
        <v>66.8</v>
      </c>
      <c r="CR118" t="str">
        <f t="shared" si="15"/>
        <v>Moderate</v>
      </c>
      <c r="CS118" s="34">
        <f>VLOOKUP(CE118,'PROMIS 57 T-Score Conversions'!U$3:V$35,2,TRUE)</f>
        <v>68.6</v>
      </c>
      <c r="CT118" t="str">
        <f t="shared" si="16"/>
        <v>Moderate</v>
      </c>
      <c r="CU118" s="34">
        <f>VLOOKUP(CF118,'PROMIS 57 T-Score Conversions'!Y$3:Z$35,2,TRUE)</f>
        <v>44.2</v>
      </c>
      <c r="CV118" t="str">
        <f t="shared" si="17"/>
        <v>Normal</v>
      </c>
      <c r="CW118" s="34">
        <f>vlookup(CG118,'PROMIS 57 T-Score Conversions'!M$3:N$35,2,TRUE)</f>
        <v>45</v>
      </c>
      <c r="CX118" t="str">
        <f t="shared" si="18"/>
        <v>Normal</v>
      </c>
      <c r="CY118" s="34">
        <f>VLOOKup(CH118,'PROMIS 57 T-Score Conversions'!I$3:J$35,2,TRUE)</f>
        <v>66.2</v>
      </c>
      <c r="CZ118" t="str">
        <f t="shared" si="19"/>
        <v>Moderate</v>
      </c>
    </row>
    <row r="119">
      <c r="A119" s="1" t="b">
        <v>1</v>
      </c>
      <c r="B119" s="20"/>
      <c r="C119" s="20">
        <v>43640.618085462964</v>
      </c>
      <c r="D119" s="1" t="s">
        <v>196</v>
      </c>
      <c r="E119" s="1">
        <v>1955.0</v>
      </c>
      <c r="F119" s="1">
        <v>3.0</v>
      </c>
      <c r="G119" s="1">
        <v>4.0</v>
      </c>
      <c r="H119" s="1">
        <v>5.0</v>
      </c>
      <c r="I119" s="1">
        <v>5.0</v>
      </c>
      <c r="J119" s="1">
        <v>3.0</v>
      </c>
      <c r="K119" s="1">
        <v>3.0</v>
      </c>
      <c r="L119" s="1">
        <v>4.0</v>
      </c>
      <c r="M119" s="1">
        <v>3.0</v>
      </c>
      <c r="N119" s="1">
        <v>3.0</v>
      </c>
      <c r="O119" s="1">
        <v>3.0</v>
      </c>
      <c r="P119" s="1">
        <v>3.0</v>
      </c>
      <c r="Q119" s="1">
        <v>3.0</v>
      </c>
      <c r="R119" s="1">
        <v>3.0</v>
      </c>
      <c r="S119" s="1">
        <v>4.0</v>
      </c>
      <c r="T119" s="1">
        <v>4.0</v>
      </c>
      <c r="U119" s="1">
        <v>4.0</v>
      </c>
      <c r="V119" s="1">
        <v>3.0</v>
      </c>
      <c r="W119" s="1">
        <v>4.0</v>
      </c>
      <c r="X119" s="1">
        <v>3.0</v>
      </c>
      <c r="Y119" s="1">
        <v>3.0</v>
      </c>
      <c r="Z119" s="1">
        <v>2.0</v>
      </c>
      <c r="AA119" s="1">
        <v>3.0</v>
      </c>
      <c r="AB119" s="1">
        <v>3.0</v>
      </c>
      <c r="AC119" s="1">
        <v>3.0</v>
      </c>
      <c r="AD119" s="1">
        <v>4.0</v>
      </c>
      <c r="AE119" s="1">
        <v>3.0</v>
      </c>
      <c r="AF119" s="1">
        <v>3.0</v>
      </c>
      <c r="AG119" s="1">
        <v>3.0</v>
      </c>
      <c r="AH119" s="1">
        <v>3.0</v>
      </c>
      <c r="AI119" s="1">
        <v>3.0</v>
      </c>
      <c r="AJ119" s="1">
        <v>3.0</v>
      </c>
      <c r="AK119" s="1">
        <v>3.0</v>
      </c>
      <c r="AL119" s="1">
        <v>4.0</v>
      </c>
      <c r="AM119" s="1">
        <v>5.0</v>
      </c>
      <c r="AN119" s="1">
        <v>4.0</v>
      </c>
      <c r="AO119" s="1">
        <v>3.0</v>
      </c>
      <c r="AP119" s="1">
        <v>4.0</v>
      </c>
      <c r="AQ119" s="1">
        <v>4.0</v>
      </c>
      <c r="AR119" s="1">
        <v>2.0</v>
      </c>
      <c r="AS119" s="1">
        <v>5.0</v>
      </c>
      <c r="AT119" s="1">
        <v>2.0</v>
      </c>
      <c r="AU119" s="1">
        <v>2.0</v>
      </c>
      <c r="AV119" s="1">
        <v>3.0</v>
      </c>
      <c r="AW119" s="1">
        <v>2.0</v>
      </c>
      <c r="AX119" s="1">
        <v>2.0</v>
      </c>
      <c r="AY119" s="1">
        <v>3.0</v>
      </c>
      <c r="AZ119" s="1">
        <v>4.0</v>
      </c>
      <c r="BA119" s="1">
        <v>4.0</v>
      </c>
      <c r="BB119" s="1">
        <v>4.0</v>
      </c>
      <c r="BC119" s="1">
        <v>4.0</v>
      </c>
      <c r="BD119" s="1">
        <v>3.0</v>
      </c>
      <c r="BE119" s="1">
        <v>3.0</v>
      </c>
      <c r="BF119" s="1">
        <v>4.0</v>
      </c>
      <c r="BG119" s="1">
        <v>4.0</v>
      </c>
      <c r="BH119" s="1">
        <v>4.0</v>
      </c>
      <c r="BI119" s="1">
        <v>4.0</v>
      </c>
      <c r="BJ119" s="1">
        <v>6.0</v>
      </c>
      <c r="BK119" s="1">
        <v>3.0</v>
      </c>
      <c r="BL119" s="1">
        <v>3.0</v>
      </c>
      <c r="BM119" s="1">
        <v>2.0</v>
      </c>
      <c r="BN119" s="1">
        <v>3.0</v>
      </c>
      <c r="BO119" s="1">
        <v>3.0</v>
      </c>
      <c r="BP119" s="1">
        <v>3.0</v>
      </c>
      <c r="BQ119" s="1">
        <v>2.0</v>
      </c>
      <c r="BR119" s="1">
        <v>3.0</v>
      </c>
      <c r="BS119" s="1">
        <v>3.0</v>
      </c>
      <c r="BT119" s="1">
        <v>3.0</v>
      </c>
      <c r="BU119" s="1">
        <v>4.0</v>
      </c>
      <c r="BV119" s="1">
        <v>3.0</v>
      </c>
      <c r="BW119" s="1">
        <v>3.0</v>
      </c>
      <c r="BX119" s="1">
        <v>4.0</v>
      </c>
      <c r="BY119" s="1">
        <v>4.0</v>
      </c>
      <c r="BZ119" s="21"/>
      <c r="CA119" s="26">
        <f t="shared" si="12"/>
        <v>241</v>
      </c>
      <c r="CB119">
        <f t="shared" si="2"/>
        <v>30</v>
      </c>
      <c r="CC119">
        <f t="shared" si="3"/>
        <v>27</v>
      </c>
      <c r="CD119">
        <f t="shared" si="4"/>
        <v>24</v>
      </c>
      <c r="CE119">
        <f t="shared" si="5"/>
        <v>25</v>
      </c>
      <c r="CF119">
        <f t="shared" si="6"/>
        <v>31</v>
      </c>
      <c r="CG119">
        <f t="shared" si="7"/>
        <v>22</v>
      </c>
      <c r="CH119">
        <f t="shared" si="8"/>
        <v>30</v>
      </c>
      <c r="CI119">
        <f t="shared" si="9"/>
        <v>0.6</v>
      </c>
      <c r="CJ119">
        <f t="shared" si="10"/>
        <v>22</v>
      </c>
      <c r="CK119">
        <f t="shared" si="11"/>
        <v>24</v>
      </c>
      <c r="CL119" s="22"/>
      <c r="CM119" s="34">
        <f>VLOOKUP(CB119,'PROMIS 57 T-Score Conversions'!Q$3:R$35,2,TRUE)</f>
        <v>42.3</v>
      </c>
      <c r="CN119" t="str">
        <f t="shared" si="13"/>
        <v>Mild</v>
      </c>
      <c r="CO119" s="34">
        <f>VLOOKUP(CC119,'PROMIS 57 T-Score Conversions'!A$3:B$35,2,TRUE)</f>
        <v>65.6</v>
      </c>
      <c r="CP119" t="str">
        <f t="shared" si="14"/>
        <v>Severe</v>
      </c>
      <c r="CQ119" s="34">
        <f>VLOOKUP(CD119,'PROMIS 57 T-Score Conversions'!E$3:F$35,2,TRUE)</f>
        <v>62.1</v>
      </c>
      <c r="CR119" t="str">
        <f t="shared" si="15"/>
        <v>Moderate</v>
      </c>
      <c r="CS119" s="34">
        <f>VLOOKUP(CE119,'PROMIS 57 T-Score Conversions'!U$3:V$35,2,TRUE)</f>
        <v>58.5</v>
      </c>
      <c r="CT119" t="str">
        <f t="shared" si="16"/>
        <v>Mild</v>
      </c>
      <c r="CU119" s="34">
        <f>VLOOKUP(CF119,'PROMIS 57 T-Score Conversions'!Y$3:Z$35,2,TRUE)</f>
        <v>61.5</v>
      </c>
      <c r="CV119" t="str">
        <f t="shared" si="17"/>
        <v>Moderate</v>
      </c>
      <c r="CW119" s="34">
        <f>vlookup(CG119,'PROMIS 57 T-Score Conversions'!M$3:N$35,2,TRUE)</f>
        <v>42</v>
      </c>
      <c r="CX119" t="str">
        <f t="shared" si="18"/>
        <v>Mild</v>
      </c>
      <c r="CY119" s="34">
        <f>VLOOKup(CH119,'PROMIS 57 T-Score Conversions'!I$3:J$35,2,TRUE)</f>
        <v>65.5</v>
      </c>
      <c r="CZ119" t="str">
        <f t="shared" si="19"/>
        <v>Moderate</v>
      </c>
    </row>
    <row r="120">
      <c r="A120" s="1" t="b">
        <v>0</v>
      </c>
      <c r="B120" s="20"/>
      <c r="C120" s="20">
        <v>43640.67496704861</v>
      </c>
      <c r="D120" s="1" t="s">
        <v>145</v>
      </c>
      <c r="E120" s="1">
        <v>1894.0</v>
      </c>
      <c r="F120" s="1">
        <v>3.0</v>
      </c>
      <c r="G120" s="1">
        <v>5.0</v>
      </c>
      <c r="H120" s="1">
        <v>5.0</v>
      </c>
      <c r="I120" s="1">
        <v>4.0</v>
      </c>
      <c r="J120" s="1">
        <v>4.0</v>
      </c>
      <c r="K120" s="1">
        <v>5.0</v>
      </c>
      <c r="L120" s="1">
        <v>5.0</v>
      </c>
      <c r="M120" s="1">
        <v>4.0</v>
      </c>
      <c r="N120" s="1">
        <v>1.0</v>
      </c>
      <c r="O120" s="1">
        <v>1.0</v>
      </c>
      <c r="P120" s="1">
        <v>1.0</v>
      </c>
      <c r="Q120" s="1">
        <v>1.0</v>
      </c>
      <c r="R120" s="1">
        <v>1.0</v>
      </c>
      <c r="S120" s="1">
        <v>1.0</v>
      </c>
      <c r="T120" s="1">
        <v>1.0</v>
      </c>
      <c r="U120" s="1">
        <v>1.0</v>
      </c>
      <c r="V120" s="1">
        <v>1.0</v>
      </c>
      <c r="W120" s="1">
        <v>1.0</v>
      </c>
      <c r="X120" s="1">
        <v>1.0</v>
      </c>
      <c r="Y120" s="1">
        <v>1.0</v>
      </c>
      <c r="Z120" s="1">
        <v>1.0</v>
      </c>
      <c r="AA120" s="1">
        <v>2.0</v>
      </c>
      <c r="AB120" s="1">
        <v>1.0</v>
      </c>
      <c r="AC120" s="1">
        <v>1.0</v>
      </c>
      <c r="AD120" s="1">
        <v>3.0</v>
      </c>
      <c r="AE120" s="1">
        <v>3.0</v>
      </c>
      <c r="AF120" s="1">
        <v>1.0</v>
      </c>
      <c r="AG120" s="1">
        <v>3.0</v>
      </c>
      <c r="AH120" s="1">
        <v>2.0</v>
      </c>
      <c r="AI120" s="1">
        <v>4.0</v>
      </c>
      <c r="AJ120" s="1">
        <v>2.0</v>
      </c>
      <c r="AK120" s="1">
        <v>2.0</v>
      </c>
      <c r="AL120" s="1">
        <v>2.0</v>
      </c>
      <c r="AM120" s="1">
        <v>2.0</v>
      </c>
      <c r="AN120" s="1">
        <v>2.0</v>
      </c>
      <c r="AO120" s="1">
        <v>1.0</v>
      </c>
      <c r="AP120" s="1">
        <v>1.0</v>
      </c>
      <c r="AQ120" s="1">
        <v>2.0</v>
      </c>
      <c r="AR120" s="1">
        <v>1.0</v>
      </c>
      <c r="AS120" s="1">
        <v>2.0</v>
      </c>
      <c r="AT120" s="1">
        <v>4.0</v>
      </c>
      <c r="AU120" s="1">
        <v>4.0</v>
      </c>
      <c r="AV120" s="1">
        <v>2.0</v>
      </c>
      <c r="AW120" s="1">
        <v>3.0</v>
      </c>
      <c r="AX120" s="1">
        <v>4.0</v>
      </c>
      <c r="AY120" s="1">
        <v>3.0</v>
      </c>
      <c r="AZ120" s="1">
        <v>4.0</v>
      </c>
      <c r="BA120" s="1">
        <v>3.0</v>
      </c>
      <c r="BB120" s="1">
        <v>1.0</v>
      </c>
      <c r="BC120" s="1">
        <v>1.0</v>
      </c>
      <c r="BD120" s="1">
        <v>1.0</v>
      </c>
      <c r="BE120" s="1">
        <v>1.0</v>
      </c>
      <c r="BF120" s="1">
        <v>1.0</v>
      </c>
      <c r="BG120" s="1">
        <v>1.0</v>
      </c>
      <c r="BH120" s="1">
        <v>1.0</v>
      </c>
      <c r="BI120" s="1">
        <v>1.0</v>
      </c>
      <c r="BJ120" s="1">
        <v>0.0</v>
      </c>
      <c r="BK120" s="1">
        <v>3.0</v>
      </c>
      <c r="BL120" s="1">
        <v>3.0</v>
      </c>
      <c r="BM120" s="1">
        <v>3.0</v>
      </c>
      <c r="BN120" s="1">
        <v>3.0</v>
      </c>
      <c r="BO120" s="1">
        <v>4.0</v>
      </c>
      <c r="BP120" s="1">
        <v>3.0</v>
      </c>
      <c r="BQ120" s="1">
        <v>4.0</v>
      </c>
      <c r="BR120" s="1">
        <v>3.0</v>
      </c>
      <c r="BS120" s="1">
        <v>3.0</v>
      </c>
      <c r="BT120" s="1">
        <v>3.0</v>
      </c>
      <c r="BU120" s="1">
        <v>3.0</v>
      </c>
      <c r="BV120" s="1">
        <v>3.0</v>
      </c>
      <c r="BW120" s="1">
        <v>2.0</v>
      </c>
      <c r="BX120" s="1">
        <v>3.0</v>
      </c>
      <c r="BY120" s="1">
        <v>3.0</v>
      </c>
      <c r="BZ120" s="21"/>
      <c r="CA120" s="26">
        <f t="shared" si="12"/>
        <v>166</v>
      </c>
      <c r="CB120">
        <f t="shared" si="2"/>
        <v>35</v>
      </c>
      <c r="CC120">
        <f t="shared" si="3"/>
        <v>8</v>
      </c>
      <c r="CD120">
        <f t="shared" si="4"/>
        <v>9</v>
      </c>
      <c r="CE120">
        <f t="shared" si="5"/>
        <v>20</v>
      </c>
      <c r="CF120">
        <f t="shared" si="6"/>
        <v>13</v>
      </c>
      <c r="CG120">
        <f t="shared" si="7"/>
        <v>27</v>
      </c>
      <c r="CH120">
        <f t="shared" si="8"/>
        <v>8</v>
      </c>
      <c r="CI120">
        <f t="shared" si="9"/>
        <v>0</v>
      </c>
      <c r="CJ120">
        <f t="shared" si="10"/>
        <v>26</v>
      </c>
      <c r="CK120">
        <f t="shared" si="11"/>
        <v>20</v>
      </c>
      <c r="CL120" s="22"/>
      <c r="CM120" s="34">
        <f>VLOOKUP(CB120,'PROMIS 57 T-Score Conversions'!Q$3:R$35,2,TRUE)</f>
        <v>46.7</v>
      </c>
      <c r="CN120" t="str">
        <f t="shared" si="13"/>
        <v>Normal</v>
      </c>
      <c r="CO120" s="34">
        <f>VLOOKUP(CC120,'PROMIS 57 T-Score Conversions'!A$3:B$35,2,TRUE)</f>
        <v>37.1</v>
      </c>
      <c r="CP120" t="str">
        <f t="shared" si="14"/>
        <v>Normal</v>
      </c>
      <c r="CQ120" s="34">
        <f>VLOOKUP(CD120,'PROMIS 57 T-Score Conversions'!E$3:F$35,2,TRUE)</f>
        <v>44.7</v>
      </c>
      <c r="CR120" t="str">
        <f t="shared" si="15"/>
        <v>Normal</v>
      </c>
      <c r="CS120" s="34">
        <f>VLOOKUP(CE120,'PROMIS 57 T-Score Conversions'!U$3:V$35,2,TRUE)</f>
        <v>53.6</v>
      </c>
      <c r="CT120" t="str">
        <f t="shared" si="16"/>
        <v>Normal</v>
      </c>
      <c r="CU120" s="34">
        <f>VLOOKUP(CF120,'PROMIS 57 T-Score Conversions'!Y$3:Z$35,2,TRUE)</f>
        <v>41.4</v>
      </c>
      <c r="CV120" t="str">
        <f t="shared" si="17"/>
        <v>Normal</v>
      </c>
      <c r="CW120" s="34">
        <f>vlookup(CG120,'PROMIS 57 T-Score Conversions'!M$3:N$35,2,TRUE)</f>
        <v>47</v>
      </c>
      <c r="CX120" t="str">
        <f t="shared" si="18"/>
        <v>Normal</v>
      </c>
      <c r="CY120" s="34">
        <f>VLOOKup(CH120,'PROMIS 57 T-Score Conversions'!I$3:J$35,2,TRUE)</f>
        <v>40.7</v>
      </c>
      <c r="CZ120" t="str">
        <f t="shared" si="19"/>
        <v>Normal</v>
      </c>
    </row>
    <row r="121">
      <c r="A121" s="1" t="b">
        <v>1</v>
      </c>
      <c r="B121" s="20"/>
      <c r="C121" s="20">
        <v>43641.40512623843</v>
      </c>
      <c r="D121" s="1" t="s">
        <v>197</v>
      </c>
      <c r="E121" s="1">
        <v>1962.0</v>
      </c>
      <c r="F121" s="1">
        <v>2.0</v>
      </c>
      <c r="G121" s="1">
        <v>4.0</v>
      </c>
      <c r="H121" s="1">
        <v>3.0</v>
      </c>
      <c r="I121" s="1">
        <v>2.0</v>
      </c>
      <c r="J121" s="1">
        <v>2.0</v>
      </c>
      <c r="K121" s="1">
        <v>2.0</v>
      </c>
      <c r="L121" s="1">
        <v>3.0</v>
      </c>
      <c r="M121" s="1">
        <v>2.0</v>
      </c>
      <c r="N121" s="1">
        <v>5.0</v>
      </c>
      <c r="O121" s="1">
        <v>4.0</v>
      </c>
      <c r="P121" s="1">
        <v>5.0</v>
      </c>
      <c r="Q121" s="1">
        <v>5.0</v>
      </c>
      <c r="R121" s="1">
        <v>5.0</v>
      </c>
      <c r="S121" s="1">
        <v>5.0</v>
      </c>
      <c r="T121" s="1">
        <v>5.0</v>
      </c>
      <c r="U121" s="1">
        <v>5.0</v>
      </c>
      <c r="V121" s="1">
        <v>4.0</v>
      </c>
      <c r="W121" s="1">
        <v>5.0</v>
      </c>
      <c r="X121" s="1">
        <v>4.0</v>
      </c>
      <c r="Y121" s="1">
        <v>5.0</v>
      </c>
      <c r="Z121" s="1">
        <v>5.0</v>
      </c>
      <c r="AA121" s="1">
        <v>5.0</v>
      </c>
      <c r="AB121" s="1">
        <v>5.0</v>
      </c>
      <c r="AC121" s="1">
        <v>5.0</v>
      </c>
      <c r="AD121" s="1">
        <v>5.0</v>
      </c>
      <c r="AE121" s="1">
        <v>5.0</v>
      </c>
      <c r="AF121" s="1">
        <v>5.0</v>
      </c>
      <c r="AG121" s="1">
        <v>3.0</v>
      </c>
      <c r="AH121" s="1">
        <v>5.0</v>
      </c>
      <c r="AI121" s="1">
        <v>5.0</v>
      </c>
      <c r="AJ121" s="1">
        <v>5.0</v>
      </c>
      <c r="AK121" s="1">
        <v>5.0</v>
      </c>
      <c r="AL121" s="1">
        <v>4.0</v>
      </c>
      <c r="AM121" s="1">
        <v>5.0</v>
      </c>
      <c r="AN121" s="1">
        <v>4.0</v>
      </c>
      <c r="AO121" s="1">
        <v>1.0</v>
      </c>
      <c r="AP121" s="1">
        <v>5.0</v>
      </c>
      <c r="AQ121" s="1">
        <v>1.0</v>
      </c>
      <c r="AR121" s="1">
        <v>1.0</v>
      </c>
      <c r="AS121" s="1">
        <v>5.0</v>
      </c>
      <c r="AT121" s="1">
        <v>1.0</v>
      </c>
      <c r="AU121" s="1">
        <v>1.0</v>
      </c>
      <c r="AV121" s="1">
        <v>1.0</v>
      </c>
      <c r="AW121" s="1">
        <v>1.0</v>
      </c>
      <c r="AX121" s="1">
        <v>1.0</v>
      </c>
      <c r="AY121" s="1">
        <v>1.0</v>
      </c>
      <c r="AZ121" s="1">
        <v>1.0</v>
      </c>
      <c r="BA121" s="1">
        <v>1.0</v>
      </c>
      <c r="BB121" s="1">
        <v>5.0</v>
      </c>
      <c r="BC121" s="1">
        <v>5.0</v>
      </c>
      <c r="BD121" s="1">
        <v>3.0</v>
      </c>
      <c r="BE121" s="1">
        <v>4.0</v>
      </c>
      <c r="BF121" s="1">
        <v>5.0</v>
      </c>
      <c r="BG121" s="1">
        <v>4.0</v>
      </c>
      <c r="BH121" s="1">
        <v>4.0</v>
      </c>
      <c r="BI121" s="1">
        <v>4.0</v>
      </c>
      <c r="BJ121" s="1">
        <v>7.0</v>
      </c>
      <c r="BK121" s="1">
        <v>1.0</v>
      </c>
      <c r="BL121" s="1">
        <v>1.0</v>
      </c>
      <c r="BM121" s="1">
        <v>1.0</v>
      </c>
      <c r="BN121" s="1">
        <v>2.0</v>
      </c>
      <c r="BO121" s="1">
        <v>1.0</v>
      </c>
      <c r="BP121" s="1">
        <v>1.0</v>
      </c>
      <c r="BQ121" s="1">
        <v>1.0</v>
      </c>
      <c r="BR121" s="1">
        <v>1.0</v>
      </c>
      <c r="BS121" s="1">
        <v>5.0</v>
      </c>
      <c r="BT121" s="1">
        <v>5.0</v>
      </c>
      <c r="BU121" s="1">
        <v>5.0</v>
      </c>
      <c r="BV121" s="1">
        <v>5.0</v>
      </c>
      <c r="BW121" s="1">
        <v>5.0</v>
      </c>
      <c r="BX121" s="1">
        <v>5.0</v>
      </c>
      <c r="BY121" s="1">
        <v>5.0</v>
      </c>
      <c r="BZ121" s="21"/>
      <c r="CA121" s="26">
        <f t="shared" si="12"/>
        <v>254</v>
      </c>
      <c r="CB121">
        <f t="shared" si="2"/>
        <v>20</v>
      </c>
      <c r="CC121">
        <f t="shared" si="3"/>
        <v>39</v>
      </c>
      <c r="CD121">
        <f t="shared" si="4"/>
        <v>38</v>
      </c>
      <c r="CE121">
        <f t="shared" si="5"/>
        <v>38</v>
      </c>
      <c r="CF121">
        <f t="shared" si="6"/>
        <v>26</v>
      </c>
      <c r="CG121">
        <f t="shared" si="7"/>
        <v>8</v>
      </c>
      <c r="CH121">
        <f t="shared" si="8"/>
        <v>34</v>
      </c>
      <c r="CI121">
        <f t="shared" si="9"/>
        <v>0.7</v>
      </c>
      <c r="CJ121">
        <f t="shared" si="10"/>
        <v>9</v>
      </c>
      <c r="CK121">
        <f t="shared" si="11"/>
        <v>35</v>
      </c>
      <c r="CL121" s="22"/>
      <c r="CM121" s="34">
        <f>VLOOKUP(CB121,'PROMIS 57 T-Score Conversions'!Q$3:R$35,2,TRUE)</f>
        <v>35.4</v>
      </c>
      <c r="CN121" t="str">
        <f t="shared" si="13"/>
        <v>Moderate</v>
      </c>
      <c r="CO121" s="34">
        <f>VLOOKUP(CC121,'PROMIS 57 T-Score Conversions'!A$3:B$35,2,TRUE)</f>
        <v>80</v>
      </c>
      <c r="CP121" t="str">
        <f t="shared" si="14"/>
        <v>Severe</v>
      </c>
      <c r="CQ121" s="34">
        <f>VLOOKUP(CD121,'PROMIS 57 T-Score Conversions'!E$3:F$35,2,TRUE)</f>
        <v>76.4</v>
      </c>
      <c r="CR121" t="str">
        <f t="shared" si="15"/>
        <v>Severe</v>
      </c>
      <c r="CS121" s="34">
        <f>VLOOKUP(CE121,'PROMIS 57 T-Score Conversions'!U$3:V$35,2,TRUE)</f>
        <v>72.4</v>
      </c>
      <c r="CT121" t="str">
        <f t="shared" si="16"/>
        <v>Severe</v>
      </c>
      <c r="CU121" s="34">
        <f>VLOOKUP(CF121,'PROMIS 57 T-Score Conversions'!Y$3:Z$35,2,TRUE)</f>
        <v>56.3</v>
      </c>
      <c r="CV121" t="str">
        <f t="shared" si="17"/>
        <v>Mild</v>
      </c>
      <c r="CW121" s="34">
        <f>vlookup(CG121,'PROMIS 57 T-Score Conversions'!M$3:N$35,2,TRUE)</f>
        <v>25.91</v>
      </c>
      <c r="CX121" t="str">
        <f t="shared" si="18"/>
        <v>Severe</v>
      </c>
      <c r="CY121" s="34">
        <f>VLOOKup(CH121,'PROMIS 57 T-Score Conversions'!I$3:J$35,2,TRUE)</f>
        <v>68.4</v>
      </c>
      <c r="CZ121" t="str">
        <f t="shared" si="19"/>
        <v>Moderate</v>
      </c>
    </row>
    <row r="122">
      <c r="A122" s="1" t="b">
        <v>0</v>
      </c>
      <c r="B122" s="20"/>
      <c r="C122" s="20">
        <v>43641.424651354166</v>
      </c>
      <c r="D122" s="1" t="s">
        <v>198</v>
      </c>
      <c r="E122" s="1">
        <v>1964.0</v>
      </c>
      <c r="F122" s="1">
        <v>4.0</v>
      </c>
      <c r="G122" s="1">
        <v>5.0</v>
      </c>
      <c r="H122" s="1">
        <v>5.0</v>
      </c>
      <c r="I122" s="1">
        <v>4.0</v>
      </c>
      <c r="J122" s="1">
        <v>2.0</v>
      </c>
      <c r="K122" s="1">
        <v>4.0</v>
      </c>
      <c r="L122" s="1">
        <v>3.0</v>
      </c>
      <c r="M122" s="1">
        <v>2.0</v>
      </c>
      <c r="N122" s="1">
        <v>3.0</v>
      </c>
      <c r="O122" s="1">
        <v>2.0</v>
      </c>
      <c r="P122" s="1">
        <v>2.0</v>
      </c>
      <c r="Q122" s="1">
        <v>3.0</v>
      </c>
      <c r="R122" s="1">
        <v>3.0</v>
      </c>
      <c r="S122" s="1">
        <v>2.0</v>
      </c>
      <c r="T122" s="1">
        <v>2.0</v>
      </c>
      <c r="U122" s="1">
        <v>2.0</v>
      </c>
      <c r="V122" s="1">
        <v>1.0</v>
      </c>
      <c r="W122" s="1">
        <v>1.0</v>
      </c>
      <c r="X122" s="1">
        <v>1.0</v>
      </c>
      <c r="Y122" s="1">
        <v>1.0</v>
      </c>
      <c r="Z122" s="1">
        <v>1.0</v>
      </c>
      <c r="AA122" s="1">
        <v>2.0</v>
      </c>
      <c r="AB122" s="1">
        <v>1.0</v>
      </c>
      <c r="AC122" s="1">
        <v>1.0</v>
      </c>
      <c r="AD122" s="1">
        <v>5.0</v>
      </c>
      <c r="AE122" s="1">
        <v>4.0</v>
      </c>
      <c r="AF122" s="1">
        <v>4.0</v>
      </c>
      <c r="AG122" s="1">
        <v>4.0</v>
      </c>
      <c r="AH122" s="1">
        <v>4.0</v>
      </c>
      <c r="AI122" s="1">
        <v>4.0</v>
      </c>
      <c r="AJ122" s="1">
        <v>3.0</v>
      </c>
      <c r="AK122" s="1">
        <v>3.0</v>
      </c>
      <c r="AL122" s="1">
        <v>3.0</v>
      </c>
      <c r="AM122" s="1">
        <v>2.0</v>
      </c>
      <c r="AN122" s="1">
        <v>4.0</v>
      </c>
      <c r="AO122" s="1">
        <v>3.0</v>
      </c>
      <c r="AP122" s="1">
        <v>4.0</v>
      </c>
      <c r="AQ122" s="1">
        <v>4.0</v>
      </c>
      <c r="AR122" s="1">
        <v>1.0</v>
      </c>
      <c r="AS122" s="1">
        <v>2.0</v>
      </c>
      <c r="AT122" s="1">
        <v>1.0</v>
      </c>
      <c r="AU122" s="1">
        <v>2.0</v>
      </c>
      <c r="AV122" s="1">
        <v>2.0</v>
      </c>
      <c r="AW122" s="1">
        <v>2.0</v>
      </c>
      <c r="AX122" s="1">
        <v>1.0</v>
      </c>
      <c r="AY122" s="1">
        <v>1.0</v>
      </c>
      <c r="AZ122" s="1">
        <v>1.0</v>
      </c>
      <c r="BA122" s="1">
        <v>2.0</v>
      </c>
      <c r="BB122" s="1">
        <v>4.0</v>
      </c>
      <c r="BC122" s="1">
        <v>3.0</v>
      </c>
      <c r="BD122" s="1">
        <v>5.0</v>
      </c>
      <c r="BE122" s="1">
        <v>4.0</v>
      </c>
      <c r="BF122" s="1">
        <v>5.0</v>
      </c>
      <c r="BG122" s="1">
        <v>5.0</v>
      </c>
      <c r="BH122" s="1">
        <v>4.0</v>
      </c>
      <c r="BI122" s="1">
        <v>4.0</v>
      </c>
      <c r="BJ122" s="1">
        <v>7.0</v>
      </c>
      <c r="BK122" s="1">
        <v>2.0</v>
      </c>
      <c r="BL122" s="1">
        <v>2.0</v>
      </c>
      <c r="BM122" s="1">
        <v>2.0</v>
      </c>
      <c r="BN122" s="1">
        <v>2.0</v>
      </c>
      <c r="BO122" s="1">
        <v>2.0</v>
      </c>
      <c r="BP122" s="1">
        <v>4.0</v>
      </c>
      <c r="BQ122" s="1">
        <v>2.0</v>
      </c>
      <c r="BR122" s="1">
        <v>2.0</v>
      </c>
      <c r="BS122" s="1">
        <v>4.0</v>
      </c>
      <c r="BT122" s="1">
        <v>4.0</v>
      </c>
      <c r="BU122" s="1">
        <v>4.0</v>
      </c>
      <c r="BV122" s="1">
        <v>4.0</v>
      </c>
      <c r="BW122" s="1">
        <v>4.0</v>
      </c>
      <c r="BX122" s="1">
        <v>3.0</v>
      </c>
      <c r="BY122" s="1">
        <v>3.0</v>
      </c>
      <c r="BZ122" s="21"/>
      <c r="CA122" s="26">
        <f t="shared" si="12"/>
        <v>208</v>
      </c>
      <c r="CB122">
        <f t="shared" si="2"/>
        <v>29</v>
      </c>
      <c r="CC122">
        <f t="shared" si="3"/>
        <v>19</v>
      </c>
      <c r="CD122">
        <f t="shared" si="4"/>
        <v>9</v>
      </c>
      <c r="CE122">
        <f t="shared" si="5"/>
        <v>31</v>
      </c>
      <c r="CF122">
        <f t="shared" si="6"/>
        <v>23</v>
      </c>
      <c r="CG122">
        <f t="shared" si="7"/>
        <v>12</v>
      </c>
      <c r="CH122">
        <f t="shared" si="8"/>
        <v>34</v>
      </c>
      <c r="CI122">
        <f t="shared" si="9"/>
        <v>0.7</v>
      </c>
      <c r="CJ122">
        <f t="shared" si="10"/>
        <v>18</v>
      </c>
      <c r="CK122">
        <f t="shared" si="11"/>
        <v>26</v>
      </c>
      <c r="CL122" s="22"/>
      <c r="CM122" s="34">
        <f>VLOOKUP(CB122,'PROMIS 57 T-Score Conversions'!Q$3:R$35,2,TRUE)</f>
        <v>41.6</v>
      </c>
      <c r="CN122" t="str">
        <f t="shared" si="13"/>
        <v>Mild</v>
      </c>
      <c r="CO122" s="34">
        <f>VLOOKUP(CC122,'PROMIS 57 T-Score Conversions'!A$3:B$35,2,TRUE)</f>
        <v>57.4</v>
      </c>
      <c r="CP122" t="str">
        <f t="shared" si="14"/>
        <v>Moderate</v>
      </c>
      <c r="CQ122" s="34">
        <f>VLOOKUP(CD122,'PROMIS 57 T-Score Conversions'!E$3:F$35,2,TRUE)</f>
        <v>44.7</v>
      </c>
      <c r="CR122" t="str">
        <f t="shared" si="15"/>
        <v>Normal</v>
      </c>
      <c r="CS122" s="34">
        <f>VLOOKUP(CE122,'PROMIS 57 T-Score Conversions'!U$3:V$35,2,TRUE)</f>
        <v>64.3</v>
      </c>
      <c r="CT122" t="str">
        <f t="shared" si="16"/>
        <v>Moderate</v>
      </c>
      <c r="CU122" s="34">
        <f>VLOOKUP(CF122,'PROMIS 57 T-Score Conversions'!Y$3:Z$35,2,TRUE)</f>
        <v>53.3</v>
      </c>
      <c r="CV122" t="str">
        <f t="shared" si="17"/>
        <v>Normal</v>
      </c>
      <c r="CW122" s="34">
        <f>vlookup(CG122,'PROMIS 57 T-Score Conversions'!M$3:N$35,2,TRUE)</f>
        <v>33.6</v>
      </c>
      <c r="CX122" t="str">
        <f t="shared" si="18"/>
        <v>Moderate</v>
      </c>
      <c r="CY122" s="34">
        <f>VLOOKup(CH122,'PROMIS 57 T-Score Conversions'!I$3:J$35,2,TRUE)</f>
        <v>68.4</v>
      </c>
      <c r="CZ122" t="str">
        <f t="shared" si="19"/>
        <v>Moderate</v>
      </c>
    </row>
    <row r="123">
      <c r="A123" s="1" t="b">
        <v>0</v>
      </c>
      <c r="B123" s="20"/>
      <c r="C123" s="20">
        <v>43642.50328094907</v>
      </c>
      <c r="D123" s="1" t="s">
        <v>199</v>
      </c>
      <c r="E123" s="1">
        <v>1966.0</v>
      </c>
      <c r="F123" s="1">
        <v>3.0</v>
      </c>
      <c r="G123" s="1">
        <v>2.0</v>
      </c>
      <c r="H123" s="1">
        <v>4.0</v>
      </c>
      <c r="I123" s="1">
        <v>4.0</v>
      </c>
      <c r="J123" s="1">
        <v>3.0</v>
      </c>
      <c r="K123" s="1">
        <v>4.0</v>
      </c>
      <c r="L123" s="1">
        <v>4.0</v>
      </c>
      <c r="M123" s="1">
        <v>2.0</v>
      </c>
      <c r="N123" s="1">
        <v>4.0</v>
      </c>
      <c r="O123" s="1">
        <v>4.0</v>
      </c>
      <c r="P123" s="1">
        <v>5.0</v>
      </c>
      <c r="Q123" s="1">
        <v>4.0</v>
      </c>
      <c r="R123" s="1">
        <v>4.0</v>
      </c>
      <c r="S123" s="1">
        <v>4.0</v>
      </c>
      <c r="T123" s="1">
        <v>5.0</v>
      </c>
      <c r="U123" s="1">
        <v>4.0</v>
      </c>
      <c r="V123" s="1">
        <v>1.0</v>
      </c>
      <c r="W123" s="1">
        <v>4.0</v>
      </c>
      <c r="X123" s="1">
        <v>4.0</v>
      </c>
      <c r="Y123" s="1">
        <v>4.0</v>
      </c>
      <c r="Z123" s="1">
        <v>1.0</v>
      </c>
      <c r="AA123" s="1">
        <v>4.0</v>
      </c>
      <c r="AB123" s="1">
        <v>3.0</v>
      </c>
      <c r="AC123" s="1">
        <v>3.0</v>
      </c>
      <c r="AD123" s="1">
        <v>5.0</v>
      </c>
      <c r="AE123" s="1">
        <v>5.0</v>
      </c>
      <c r="AF123" s="1">
        <v>5.0</v>
      </c>
      <c r="AG123" s="1">
        <v>4.0</v>
      </c>
      <c r="AH123" s="1">
        <v>4.0</v>
      </c>
      <c r="AI123" s="1">
        <v>5.0</v>
      </c>
      <c r="AJ123" s="1">
        <v>4.0</v>
      </c>
      <c r="AK123" s="1">
        <v>4.0</v>
      </c>
      <c r="AL123" s="1">
        <v>4.0</v>
      </c>
      <c r="AM123" s="1">
        <v>1.0</v>
      </c>
      <c r="AN123" s="1">
        <v>2.0</v>
      </c>
      <c r="AO123" s="1">
        <v>2.0</v>
      </c>
      <c r="AP123" s="1">
        <v>4.0</v>
      </c>
      <c r="AQ123" s="1">
        <v>2.0</v>
      </c>
      <c r="AR123" s="1">
        <v>3.0</v>
      </c>
      <c r="AS123" s="1">
        <v>5.0</v>
      </c>
      <c r="AT123" s="1">
        <v>3.0</v>
      </c>
      <c r="AU123" s="1">
        <v>3.0</v>
      </c>
      <c r="AV123" s="1">
        <v>4.0</v>
      </c>
      <c r="AW123" s="1">
        <v>3.0</v>
      </c>
      <c r="AX123" s="1">
        <v>3.0</v>
      </c>
      <c r="AY123" s="1">
        <v>3.0</v>
      </c>
      <c r="AZ123" s="1">
        <v>3.0</v>
      </c>
      <c r="BA123" s="1">
        <v>2.0</v>
      </c>
      <c r="BB123" s="1">
        <v>4.0</v>
      </c>
      <c r="BC123" s="1">
        <v>3.0</v>
      </c>
      <c r="BD123" s="1">
        <v>3.0</v>
      </c>
      <c r="BE123" s="1">
        <v>3.0</v>
      </c>
      <c r="BF123" s="1">
        <v>4.0</v>
      </c>
      <c r="BG123" s="1">
        <v>3.0</v>
      </c>
      <c r="BH123" s="1">
        <v>4.0</v>
      </c>
      <c r="BI123" s="1">
        <v>3.0</v>
      </c>
      <c r="BJ123" s="1">
        <v>7.0</v>
      </c>
      <c r="BK123" s="1">
        <v>1.0</v>
      </c>
      <c r="BL123" s="1">
        <v>2.0</v>
      </c>
      <c r="BM123" s="1">
        <v>2.0</v>
      </c>
      <c r="BN123" s="1">
        <v>2.0</v>
      </c>
      <c r="BO123" s="1">
        <v>2.0</v>
      </c>
      <c r="BP123" s="1">
        <v>2.0</v>
      </c>
      <c r="BQ123" s="1">
        <v>2.0</v>
      </c>
      <c r="BR123" s="1">
        <v>2.0</v>
      </c>
      <c r="BS123" s="1">
        <v>4.0</v>
      </c>
      <c r="BT123" s="1">
        <v>4.0</v>
      </c>
      <c r="BU123" s="1">
        <v>4.0</v>
      </c>
      <c r="BV123" s="1">
        <v>5.0</v>
      </c>
      <c r="BW123" s="1">
        <v>4.0</v>
      </c>
      <c r="BX123" s="1">
        <v>2.0</v>
      </c>
      <c r="BY123" s="1">
        <v>4.0</v>
      </c>
      <c r="BZ123" s="21"/>
      <c r="CA123" s="26">
        <f t="shared" si="12"/>
        <v>243</v>
      </c>
      <c r="CB123">
        <f t="shared" si="2"/>
        <v>26</v>
      </c>
      <c r="CC123">
        <f t="shared" si="3"/>
        <v>34</v>
      </c>
      <c r="CD123">
        <f t="shared" si="4"/>
        <v>24</v>
      </c>
      <c r="CE123">
        <f t="shared" si="5"/>
        <v>36</v>
      </c>
      <c r="CF123">
        <f t="shared" si="6"/>
        <v>23</v>
      </c>
      <c r="CG123">
        <f t="shared" si="7"/>
        <v>24</v>
      </c>
      <c r="CH123">
        <f t="shared" si="8"/>
        <v>27</v>
      </c>
      <c r="CI123">
        <f t="shared" si="9"/>
        <v>0.7</v>
      </c>
      <c r="CJ123">
        <f t="shared" si="10"/>
        <v>15</v>
      </c>
      <c r="CK123">
        <f t="shared" si="11"/>
        <v>27</v>
      </c>
      <c r="CL123" s="22"/>
      <c r="CM123" s="34">
        <f>VLOOKUP(CB123,'PROMIS 57 T-Score Conversions'!Q$3:R$35,2,TRUE)</f>
        <v>39.5</v>
      </c>
      <c r="CN123" t="str">
        <f t="shared" si="13"/>
        <v>Moderate</v>
      </c>
      <c r="CO123" s="34">
        <f>VLOOKUP(CC123,'PROMIS 57 T-Score Conversions'!A$3:B$35,2,TRUE)</f>
        <v>73</v>
      </c>
      <c r="CP123" t="str">
        <f t="shared" si="14"/>
        <v>Severe</v>
      </c>
      <c r="CQ123" s="34">
        <f>VLOOKUP(CD123,'PROMIS 57 T-Score Conversions'!E$3:F$35,2,TRUE)</f>
        <v>62.1</v>
      </c>
      <c r="CR123" t="str">
        <f t="shared" si="15"/>
        <v>Moderate</v>
      </c>
      <c r="CS123" s="34">
        <f>VLOOKUP(CE123,'PROMIS 57 T-Score Conversions'!U$3:V$35,2,TRUE)</f>
        <v>69.8</v>
      </c>
      <c r="CT123" t="str">
        <f t="shared" si="16"/>
        <v>Moderate</v>
      </c>
      <c r="CU123" s="34">
        <f>VLOOKUP(CF123,'PROMIS 57 T-Score Conversions'!Y$3:Z$35,2,TRUE)</f>
        <v>53.3</v>
      </c>
      <c r="CV123" t="str">
        <f t="shared" si="17"/>
        <v>Normal</v>
      </c>
      <c r="CW123" s="34">
        <f>vlookup(CG123,'PROMIS 57 T-Score Conversions'!M$3:N$35,2,TRUE)</f>
        <v>44</v>
      </c>
      <c r="CX123" t="str">
        <f t="shared" si="18"/>
        <v>Mild</v>
      </c>
      <c r="CY123" s="34">
        <f>VLOOKup(CH123,'PROMIS 57 T-Score Conversions'!I$3:J$35,2,TRUE)</f>
        <v>63.5</v>
      </c>
      <c r="CZ123" t="str">
        <f t="shared" si="19"/>
        <v>Moderate</v>
      </c>
    </row>
    <row r="124">
      <c r="A124" s="1" t="b">
        <v>1</v>
      </c>
      <c r="B124" s="20"/>
      <c r="C124" s="20">
        <v>43642.59618033565</v>
      </c>
      <c r="D124" s="1" t="s">
        <v>142</v>
      </c>
      <c r="E124" s="1">
        <v>1905.0</v>
      </c>
      <c r="F124" s="1">
        <v>5.0</v>
      </c>
      <c r="G124" s="1">
        <v>5.0</v>
      </c>
      <c r="H124" s="1">
        <v>5.0</v>
      </c>
      <c r="I124" s="1">
        <v>5.0</v>
      </c>
      <c r="J124" s="1">
        <v>5.0</v>
      </c>
      <c r="K124" s="1">
        <v>5.0</v>
      </c>
      <c r="L124" s="1">
        <v>5.0</v>
      </c>
      <c r="M124" s="1">
        <v>5.0</v>
      </c>
      <c r="N124" s="1">
        <v>1.0</v>
      </c>
      <c r="O124" s="1">
        <v>1.0</v>
      </c>
      <c r="P124" s="1">
        <v>3.0</v>
      </c>
      <c r="Q124" s="1">
        <v>2.0</v>
      </c>
      <c r="R124" s="1">
        <v>1.0</v>
      </c>
      <c r="S124" s="1">
        <v>1.0</v>
      </c>
      <c r="T124" s="1">
        <v>1.0</v>
      </c>
      <c r="U124" s="1">
        <v>2.0</v>
      </c>
      <c r="V124" s="1">
        <v>1.0</v>
      </c>
      <c r="W124" s="1">
        <v>2.0</v>
      </c>
      <c r="X124" s="1">
        <v>1.0</v>
      </c>
      <c r="Y124" s="1">
        <v>2.0</v>
      </c>
      <c r="Z124" s="1">
        <v>1.0</v>
      </c>
      <c r="AA124" s="1">
        <v>2.0</v>
      </c>
      <c r="AB124" s="1">
        <v>1.0</v>
      </c>
      <c r="AC124" s="1">
        <v>1.0</v>
      </c>
      <c r="AD124" s="1">
        <v>3.0</v>
      </c>
      <c r="AE124" s="1">
        <v>2.0</v>
      </c>
      <c r="AF124" s="1">
        <v>3.0</v>
      </c>
      <c r="AG124" s="1">
        <v>3.0</v>
      </c>
      <c r="AH124" s="1">
        <v>3.0</v>
      </c>
      <c r="AI124" s="1">
        <v>2.0</v>
      </c>
      <c r="AJ124" s="1">
        <v>2.0</v>
      </c>
      <c r="AK124" s="1">
        <v>2.0</v>
      </c>
      <c r="AL124" s="1">
        <v>3.0</v>
      </c>
      <c r="AN124" s="1">
        <v>3.0</v>
      </c>
      <c r="AO124" s="1">
        <v>2.0</v>
      </c>
      <c r="AP124" s="1">
        <v>3.0</v>
      </c>
      <c r="AQ124" s="1">
        <v>1.0</v>
      </c>
      <c r="AR124" s="1">
        <v>1.0</v>
      </c>
      <c r="AS124" s="1">
        <v>3.0</v>
      </c>
      <c r="AT124" s="1">
        <v>5.0</v>
      </c>
      <c r="AU124" s="1">
        <v>5.0</v>
      </c>
      <c r="AV124" s="1">
        <v>4.0</v>
      </c>
      <c r="AW124" s="1">
        <v>5.0</v>
      </c>
      <c r="AX124" s="1">
        <v>5.0</v>
      </c>
      <c r="AY124" s="1">
        <v>5.0</v>
      </c>
      <c r="AZ124" s="1">
        <v>5.0</v>
      </c>
      <c r="BA124" s="1">
        <v>4.0</v>
      </c>
      <c r="BB124" s="1">
        <v>1.0</v>
      </c>
      <c r="BC124" s="1">
        <v>1.0</v>
      </c>
      <c r="BD124" s="1">
        <v>1.0</v>
      </c>
      <c r="BE124" s="1">
        <v>1.0</v>
      </c>
      <c r="BF124" s="1">
        <v>1.0</v>
      </c>
      <c r="BG124" s="1">
        <v>1.0</v>
      </c>
      <c r="BH124" s="1">
        <v>1.0</v>
      </c>
      <c r="BI124" s="1">
        <v>1.0</v>
      </c>
      <c r="BJ124" s="1">
        <v>0.0</v>
      </c>
      <c r="BK124" s="1">
        <v>4.0</v>
      </c>
      <c r="BL124" s="1">
        <v>4.0</v>
      </c>
      <c r="BM124" s="1">
        <v>4.0</v>
      </c>
      <c r="BN124" s="1">
        <v>3.0</v>
      </c>
      <c r="BO124" s="1">
        <v>3.0</v>
      </c>
      <c r="BP124" s="1">
        <v>4.0</v>
      </c>
      <c r="BQ124" s="1">
        <v>3.0</v>
      </c>
      <c r="BR124" s="1">
        <v>4.0</v>
      </c>
      <c r="BS124" s="1">
        <v>2.0</v>
      </c>
      <c r="BT124" s="1">
        <v>2.0</v>
      </c>
      <c r="BU124" s="1">
        <v>2.0</v>
      </c>
      <c r="BV124" s="1">
        <v>3.0</v>
      </c>
      <c r="BW124" s="1">
        <v>2.0</v>
      </c>
      <c r="BX124" s="1">
        <v>2.0</v>
      </c>
      <c r="BY124" s="1">
        <v>1.0</v>
      </c>
      <c r="BZ124" s="21"/>
      <c r="CA124" s="26">
        <f t="shared" si="12"/>
        <v>188</v>
      </c>
      <c r="CB124">
        <f t="shared" si="2"/>
        <v>40</v>
      </c>
      <c r="CC124">
        <f t="shared" si="3"/>
        <v>12</v>
      </c>
      <c r="CD124">
        <f t="shared" si="4"/>
        <v>11</v>
      </c>
      <c r="CE124">
        <f t="shared" si="5"/>
        <v>20</v>
      </c>
      <c r="CF124">
        <f t="shared" si="6"/>
        <v>16</v>
      </c>
      <c r="CG124">
        <f t="shared" si="7"/>
        <v>38</v>
      </c>
      <c r="CH124">
        <f t="shared" si="8"/>
        <v>8</v>
      </c>
      <c r="CI124">
        <f t="shared" si="9"/>
        <v>0</v>
      </c>
      <c r="CJ124">
        <f t="shared" si="10"/>
        <v>29</v>
      </c>
      <c r="CK124">
        <f t="shared" si="11"/>
        <v>14</v>
      </c>
      <c r="CL124" s="22"/>
      <c r="CM124" s="34">
        <f>VLOOKUP(CB124,'PROMIS 57 T-Score Conversions'!Q$3:R$35,2,TRUE)</f>
        <v>60.1</v>
      </c>
      <c r="CN124" t="str">
        <f t="shared" si="13"/>
        <v>Normal</v>
      </c>
      <c r="CO124" s="34">
        <f>VLOOKUP(CC124,'PROMIS 57 T-Score Conversions'!A$3:B$35,2,TRUE)</f>
        <v>49.4</v>
      </c>
      <c r="CP124" t="str">
        <f t="shared" si="14"/>
        <v>Normal</v>
      </c>
      <c r="CQ124" s="34">
        <f>VLOOKUP(CD124,'PROMIS 57 T-Score Conversions'!E$3:F$35,2,TRUE)</f>
        <v>49.4</v>
      </c>
      <c r="CR124" t="str">
        <f t="shared" si="15"/>
        <v>Normal</v>
      </c>
      <c r="CS124" s="34">
        <f>VLOOKUP(CE124,'PROMIS 57 T-Score Conversions'!U$3:V$35,2,TRUE)</f>
        <v>53.6</v>
      </c>
      <c r="CT124" t="str">
        <f t="shared" si="16"/>
        <v>Normal</v>
      </c>
      <c r="CU124" s="34">
        <f>VLOOKUP(CF124,'PROMIS 57 T-Score Conversions'!Y$3:Z$35,2,TRUE)</f>
        <v>45.5</v>
      </c>
      <c r="CV124" t="str">
        <f t="shared" si="17"/>
        <v>Normal</v>
      </c>
      <c r="CW124" s="34">
        <f>vlookup(CG124,'PROMIS 57 T-Score Conversions'!M$3:N$35,2,TRUE)</f>
        <v>58.2</v>
      </c>
      <c r="CX124" t="str">
        <f t="shared" si="18"/>
        <v>Normal</v>
      </c>
      <c r="CY124" s="34">
        <f>VLOOKup(CH124,'PROMIS 57 T-Score Conversions'!I$3:J$35,2,TRUE)</f>
        <v>40.7</v>
      </c>
      <c r="CZ124" t="str">
        <f t="shared" si="19"/>
        <v>Normal</v>
      </c>
    </row>
    <row r="125">
      <c r="A125" s="1" t="b">
        <v>0</v>
      </c>
      <c r="B125" s="20"/>
      <c r="C125" s="20">
        <v>43642.63348506944</v>
      </c>
      <c r="D125" s="1" t="s">
        <v>200</v>
      </c>
      <c r="E125" s="1">
        <v>1958.0</v>
      </c>
      <c r="F125" s="1">
        <v>4.0</v>
      </c>
      <c r="G125" s="1">
        <v>5.0</v>
      </c>
      <c r="H125" s="1">
        <v>5.0</v>
      </c>
      <c r="I125" s="1">
        <v>4.0</v>
      </c>
      <c r="J125" s="1">
        <v>3.0</v>
      </c>
      <c r="K125" s="1">
        <v>3.0</v>
      </c>
      <c r="L125" s="1">
        <v>3.0</v>
      </c>
      <c r="M125" s="1">
        <v>3.0</v>
      </c>
      <c r="N125" s="1">
        <v>4.0</v>
      </c>
      <c r="O125" s="1">
        <v>4.0</v>
      </c>
      <c r="P125" s="1">
        <v>4.0</v>
      </c>
      <c r="Q125" s="1">
        <v>4.0</v>
      </c>
      <c r="R125" s="1">
        <v>4.0</v>
      </c>
      <c r="S125" s="1">
        <v>4.0</v>
      </c>
      <c r="T125" s="1">
        <v>4.0</v>
      </c>
      <c r="U125" s="1">
        <v>4.0</v>
      </c>
      <c r="V125" s="1">
        <v>3.0</v>
      </c>
      <c r="W125" s="1">
        <v>2.0</v>
      </c>
      <c r="X125" s="1">
        <v>2.0</v>
      </c>
      <c r="Y125" s="1">
        <v>1.0</v>
      </c>
      <c r="Z125" s="1">
        <v>2.0</v>
      </c>
      <c r="AA125" s="1">
        <v>3.0</v>
      </c>
      <c r="AB125" s="1">
        <v>2.0</v>
      </c>
      <c r="AC125" s="1">
        <v>1.0</v>
      </c>
      <c r="AD125" s="1">
        <v>5.0</v>
      </c>
      <c r="AE125" s="1">
        <v>5.0</v>
      </c>
      <c r="AF125" s="1">
        <v>5.0</v>
      </c>
      <c r="AG125" s="1">
        <v>5.0</v>
      </c>
      <c r="AH125" s="1">
        <v>5.0</v>
      </c>
      <c r="AI125" s="1">
        <v>4.0</v>
      </c>
      <c r="AJ125" s="1">
        <v>5.0</v>
      </c>
      <c r="AK125" s="1">
        <v>4.0</v>
      </c>
      <c r="AL125" s="1">
        <v>4.0</v>
      </c>
      <c r="AM125" s="1">
        <v>5.0</v>
      </c>
      <c r="AN125" s="1">
        <v>3.0</v>
      </c>
      <c r="AO125" s="1">
        <v>3.0</v>
      </c>
      <c r="AP125" s="1">
        <v>2.0</v>
      </c>
      <c r="AQ125" s="1">
        <v>2.0</v>
      </c>
      <c r="AR125" s="1">
        <v>2.0</v>
      </c>
      <c r="AS125" s="1">
        <v>5.0</v>
      </c>
      <c r="AT125" s="1">
        <v>2.0</v>
      </c>
      <c r="AU125" s="1">
        <v>2.0</v>
      </c>
      <c r="AV125" s="1">
        <v>2.0</v>
      </c>
      <c r="AW125" s="1">
        <v>2.0</v>
      </c>
      <c r="AX125" s="1">
        <v>2.0</v>
      </c>
      <c r="AY125" s="1">
        <v>2.0</v>
      </c>
      <c r="AZ125" s="1">
        <v>2.0</v>
      </c>
      <c r="BA125" s="1">
        <v>2.0</v>
      </c>
      <c r="BB125" s="1">
        <v>2.0</v>
      </c>
      <c r="BC125" s="1">
        <v>1.0</v>
      </c>
      <c r="BD125" s="1">
        <v>2.0</v>
      </c>
      <c r="BE125" s="1">
        <v>1.0</v>
      </c>
      <c r="BF125" s="1">
        <v>1.0</v>
      </c>
      <c r="BG125" s="1">
        <v>2.0</v>
      </c>
      <c r="BH125" s="1">
        <v>2.0</v>
      </c>
      <c r="BI125" s="1">
        <v>2.0</v>
      </c>
      <c r="BJ125" s="1">
        <v>3.0</v>
      </c>
      <c r="BK125" s="1">
        <v>2.0</v>
      </c>
      <c r="BL125" s="1">
        <v>1.0</v>
      </c>
      <c r="BM125" s="1">
        <v>2.0</v>
      </c>
      <c r="BN125" s="1">
        <v>1.0</v>
      </c>
      <c r="BO125" s="1">
        <v>2.0</v>
      </c>
      <c r="BP125" s="1">
        <v>1.0</v>
      </c>
      <c r="BQ125" s="1">
        <v>2.0</v>
      </c>
      <c r="BR125" s="1">
        <v>1.0</v>
      </c>
      <c r="BS125" s="1">
        <v>4.0</v>
      </c>
      <c r="BT125" s="1">
        <v>5.0</v>
      </c>
      <c r="BU125" s="1">
        <v>5.0</v>
      </c>
      <c r="BV125" s="1">
        <v>4.0</v>
      </c>
      <c r="BW125" s="1">
        <v>5.0</v>
      </c>
      <c r="BX125" s="1">
        <v>4.0</v>
      </c>
      <c r="BY125" s="1">
        <v>5.0</v>
      </c>
      <c r="BZ125" s="21"/>
      <c r="CA125" s="26">
        <f t="shared" si="12"/>
        <v>218</v>
      </c>
      <c r="CB125">
        <f t="shared" si="2"/>
        <v>30</v>
      </c>
      <c r="CC125">
        <f t="shared" si="3"/>
        <v>32</v>
      </c>
      <c r="CD125">
        <f t="shared" si="4"/>
        <v>16</v>
      </c>
      <c r="CE125">
        <f t="shared" si="5"/>
        <v>38</v>
      </c>
      <c r="CF125">
        <f t="shared" si="6"/>
        <v>26</v>
      </c>
      <c r="CG125">
        <f t="shared" si="7"/>
        <v>16</v>
      </c>
      <c r="CH125">
        <f t="shared" si="8"/>
        <v>13</v>
      </c>
      <c r="CI125">
        <f t="shared" si="9"/>
        <v>0.3</v>
      </c>
      <c r="CJ125">
        <f t="shared" si="10"/>
        <v>12</v>
      </c>
      <c r="CK125">
        <f t="shared" si="11"/>
        <v>32</v>
      </c>
      <c r="CL125" s="22"/>
      <c r="CM125" s="34">
        <f>VLOOKUP(CB125,'PROMIS 57 T-Score Conversions'!Q$3:R$35,2,TRUE)</f>
        <v>42.3</v>
      </c>
      <c r="CN125" t="str">
        <f t="shared" si="13"/>
        <v>Mild</v>
      </c>
      <c r="CO125" s="34">
        <f>VLOOKUP(CC125,'PROMIS 57 T-Score Conversions'!A$3:B$35,2,TRUE)</f>
        <v>70.8</v>
      </c>
      <c r="CP125" t="str">
        <f t="shared" si="14"/>
        <v>Severe</v>
      </c>
      <c r="CQ125" s="34">
        <f>VLOOKUP(CD125,'PROMIS 57 T-Score Conversions'!E$3:F$35,2,TRUE)</f>
        <v>55.1</v>
      </c>
      <c r="CR125" t="str">
        <f t="shared" si="15"/>
        <v>Mild</v>
      </c>
      <c r="CS125" s="34">
        <f>VLOOKUP(CE125,'PROMIS 57 T-Score Conversions'!U$3:V$35,2,TRUE)</f>
        <v>72.4</v>
      </c>
      <c r="CT125" t="str">
        <f t="shared" si="16"/>
        <v>Severe</v>
      </c>
      <c r="CU125" s="34">
        <f>VLOOKUP(CF125,'PROMIS 57 T-Score Conversions'!Y$3:Z$35,2,TRUE)</f>
        <v>56.3</v>
      </c>
      <c r="CV125" t="str">
        <f t="shared" si="17"/>
        <v>Mild</v>
      </c>
      <c r="CW125" s="34">
        <f>vlookup(CG125,'PROMIS 57 T-Score Conversions'!M$3:N$35,2,TRUE)</f>
        <v>36.9</v>
      </c>
      <c r="CX125" t="str">
        <f t="shared" si="18"/>
        <v>Moderate</v>
      </c>
      <c r="CY125" s="34">
        <f>VLOOKup(CH125,'PROMIS 57 T-Score Conversions'!I$3:J$35,2,TRUE)</f>
        <v>53.2</v>
      </c>
      <c r="CZ125" t="str">
        <f t="shared" si="19"/>
        <v>Normal</v>
      </c>
    </row>
    <row r="126">
      <c r="A126" s="1" t="b">
        <v>0</v>
      </c>
      <c r="B126" s="20"/>
      <c r="C126" s="20">
        <v>43643.453136724536</v>
      </c>
      <c r="D126" s="1" t="s">
        <v>168</v>
      </c>
      <c r="E126" s="1">
        <v>1812.0</v>
      </c>
      <c r="F126" s="1">
        <v>3.0</v>
      </c>
      <c r="G126" s="1">
        <v>4.0</v>
      </c>
      <c r="H126" s="1">
        <v>5.0</v>
      </c>
      <c r="I126" s="1">
        <v>4.0</v>
      </c>
      <c r="J126" s="1">
        <v>1.0</v>
      </c>
      <c r="K126" s="1">
        <v>4.0</v>
      </c>
      <c r="L126" s="1">
        <v>4.0</v>
      </c>
      <c r="M126" s="1">
        <v>1.0</v>
      </c>
      <c r="N126" s="1">
        <v>2.0</v>
      </c>
      <c r="O126" s="1">
        <v>2.0</v>
      </c>
      <c r="P126" s="1">
        <v>2.0</v>
      </c>
      <c r="Q126" s="1">
        <v>1.0</v>
      </c>
      <c r="R126" s="1">
        <v>1.0</v>
      </c>
      <c r="S126" s="1">
        <v>2.0</v>
      </c>
      <c r="T126" s="1">
        <v>2.0</v>
      </c>
      <c r="U126" s="1">
        <v>1.0</v>
      </c>
      <c r="V126" s="1">
        <v>2.0</v>
      </c>
      <c r="W126" s="1">
        <v>1.0</v>
      </c>
      <c r="X126" s="1">
        <v>2.0</v>
      </c>
      <c r="Y126" s="1">
        <v>1.0</v>
      </c>
      <c r="Z126" s="1">
        <v>1.0</v>
      </c>
      <c r="AA126" s="1">
        <v>2.0</v>
      </c>
      <c r="AB126" s="1">
        <v>1.0</v>
      </c>
      <c r="AC126" s="1">
        <v>1.0</v>
      </c>
      <c r="AD126" s="1">
        <v>3.0</v>
      </c>
      <c r="AE126" s="1">
        <v>2.0</v>
      </c>
      <c r="AF126" s="1">
        <v>3.0</v>
      </c>
      <c r="AG126" s="1">
        <v>2.0</v>
      </c>
      <c r="AH126" s="1">
        <v>3.0</v>
      </c>
      <c r="AI126" s="1">
        <v>3.0</v>
      </c>
      <c r="AJ126" s="1">
        <v>3.0</v>
      </c>
      <c r="AK126" s="1">
        <v>2.0</v>
      </c>
      <c r="AL126" s="1">
        <v>3.0</v>
      </c>
      <c r="AM126" s="1">
        <v>3.0</v>
      </c>
      <c r="AN126" s="1">
        <v>3.0</v>
      </c>
      <c r="AO126" s="1">
        <v>3.0</v>
      </c>
      <c r="AP126" s="1">
        <v>3.0</v>
      </c>
      <c r="AQ126" s="1">
        <v>1.0</v>
      </c>
      <c r="AR126" s="1">
        <v>1.0</v>
      </c>
      <c r="AS126" s="1">
        <v>3.0</v>
      </c>
      <c r="AT126" s="1">
        <v>3.0</v>
      </c>
      <c r="AU126" s="1">
        <v>3.0</v>
      </c>
      <c r="AV126" s="1">
        <v>3.0</v>
      </c>
      <c r="AW126" s="1">
        <v>3.0</v>
      </c>
      <c r="AX126" s="1">
        <v>2.0</v>
      </c>
      <c r="AY126" s="1">
        <v>3.0</v>
      </c>
      <c r="AZ126" s="1">
        <v>3.0</v>
      </c>
      <c r="BA126" s="1">
        <v>3.0</v>
      </c>
      <c r="BB126" s="1">
        <v>2.0</v>
      </c>
      <c r="BC126" s="1">
        <v>3.0</v>
      </c>
      <c r="BD126" s="1">
        <v>3.0</v>
      </c>
      <c r="BE126" s="1">
        <v>3.0</v>
      </c>
      <c r="BF126" s="1">
        <v>4.0</v>
      </c>
      <c r="BG126" s="1">
        <v>2.0</v>
      </c>
      <c r="BH126" s="1">
        <v>2.0</v>
      </c>
      <c r="BI126" s="1">
        <v>2.0</v>
      </c>
      <c r="BJ126" s="1">
        <v>2.0</v>
      </c>
      <c r="BK126" s="1">
        <v>4.0</v>
      </c>
      <c r="BL126" s="1">
        <v>4.0</v>
      </c>
      <c r="BM126" s="1">
        <v>4.0</v>
      </c>
      <c r="BN126" s="1">
        <v>4.0</v>
      </c>
      <c r="BO126" s="1">
        <v>4.0</v>
      </c>
      <c r="BP126" s="1">
        <v>4.0</v>
      </c>
      <c r="BQ126" s="1">
        <v>4.0</v>
      </c>
      <c r="BR126" s="1">
        <v>4.0</v>
      </c>
      <c r="BS126" s="1">
        <v>2.0</v>
      </c>
      <c r="BT126" s="1">
        <v>2.0</v>
      </c>
      <c r="BU126" s="1">
        <v>2.0</v>
      </c>
      <c r="BV126" s="1">
        <v>2.0</v>
      </c>
      <c r="BW126" s="1">
        <v>2.0</v>
      </c>
      <c r="BX126" s="1">
        <v>1.0</v>
      </c>
      <c r="BY126" s="1">
        <v>2.0</v>
      </c>
      <c r="BZ126" s="21"/>
      <c r="CA126" s="26">
        <f t="shared" si="12"/>
        <v>182</v>
      </c>
      <c r="CB126">
        <f t="shared" si="2"/>
        <v>26</v>
      </c>
      <c r="CC126">
        <f t="shared" si="3"/>
        <v>13</v>
      </c>
      <c r="CD126">
        <f t="shared" si="4"/>
        <v>11</v>
      </c>
      <c r="CE126">
        <f t="shared" si="5"/>
        <v>21</v>
      </c>
      <c r="CF126">
        <f t="shared" si="6"/>
        <v>20</v>
      </c>
      <c r="CG126">
        <f t="shared" si="7"/>
        <v>23</v>
      </c>
      <c r="CH126">
        <f t="shared" si="8"/>
        <v>21</v>
      </c>
      <c r="CI126">
        <f t="shared" si="9"/>
        <v>0.2</v>
      </c>
      <c r="CJ126">
        <f t="shared" si="10"/>
        <v>32</v>
      </c>
      <c r="CK126">
        <f t="shared" si="11"/>
        <v>13</v>
      </c>
      <c r="CL126" s="22"/>
      <c r="CM126" s="34">
        <f>VLOOKUP(CB126,'PROMIS 57 T-Score Conversions'!Q$3:R$35,2,TRUE)</f>
        <v>39.5</v>
      </c>
      <c r="CN126" t="str">
        <f t="shared" si="13"/>
        <v>Moderate</v>
      </c>
      <c r="CO126" s="34">
        <f>VLOOKUP(CC126,'PROMIS 57 T-Score Conversions'!A$3:B$35,2,TRUE)</f>
        <v>50.8</v>
      </c>
      <c r="CP126" t="str">
        <f t="shared" si="14"/>
        <v>Mild</v>
      </c>
      <c r="CQ126" s="34">
        <f>VLOOKUP(CD126,'PROMIS 57 T-Score Conversions'!E$3:F$35,2,TRUE)</f>
        <v>49.4</v>
      </c>
      <c r="CR126" t="str">
        <f t="shared" si="15"/>
        <v>Normal</v>
      </c>
      <c r="CS126" s="34">
        <f>VLOOKUP(CE126,'PROMIS 57 T-Score Conversions'!U$3:V$35,2,TRUE)</f>
        <v>54.6</v>
      </c>
      <c r="CT126" t="str">
        <f t="shared" si="16"/>
        <v>Normal</v>
      </c>
      <c r="CU126" s="34">
        <f>VLOOKUP(CF126,'PROMIS 57 T-Score Conversions'!Y$3:Z$35,2,TRUE)</f>
        <v>50.1</v>
      </c>
      <c r="CV126" t="str">
        <f t="shared" si="17"/>
        <v>Normal</v>
      </c>
      <c r="CW126" s="34">
        <f>vlookup(CG126,'PROMIS 57 T-Score Conversions'!M$3:N$35,2,TRUE)</f>
        <v>43</v>
      </c>
      <c r="CX126" t="str">
        <f t="shared" si="18"/>
        <v>Mild</v>
      </c>
      <c r="CY126" s="34">
        <f>VLOOKup(CH126,'PROMIS 57 T-Score Conversions'!I$3:J$35,2,TRUE)</f>
        <v>59.5</v>
      </c>
      <c r="CZ126" t="str">
        <f t="shared" si="19"/>
        <v>Mild</v>
      </c>
    </row>
    <row r="127">
      <c r="A127" s="1" t="b">
        <v>0</v>
      </c>
      <c r="B127" s="20"/>
      <c r="C127" s="20">
        <v>43643.695558692125</v>
      </c>
      <c r="D127" s="1" t="s">
        <v>201</v>
      </c>
      <c r="E127" s="1">
        <v>1766.0</v>
      </c>
      <c r="F127" s="1">
        <v>5.0</v>
      </c>
      <c r="G127" s="1">
        <v>5.0</v>
      </c>
      <c r="H127" s="1">
        <v>5.0</v>
      </c>
      <c r="I127" s="1">
        <v>5.0</v>
      </c>
      <c r="J127" s="1">
        <v>5.0</v>
      </c>
      <c r="K127" s="1">
        <v>5.0</v>
      </c>
      <c r="L127" s="1">
        <v>5.0</v>
      </c>
      <c r="M127" s="1">
        <v>5.0</v>
      </c>
      <c r="N127" s="1">
        <v>1.0</v>
      </c>
      <c r="O127" s="1">
        <v>1.0</v>
      </c>
      <c r="P127" s="1">
        <v>1.0</v>
      </c>
      <c r="Q127" s="1">
        <v>1.0</v>
      </c>
      <c r="R127" s="1">
        <v>1.0</v>
      </c>
      <c r="S127" s="1">
        <v>1.0</v>
      </c>
      <c r="T127" s="1">
        <v>1.0</v>
      </c>
      <c r="U127" s="1">
        <v>3.0</v>
      </c>
      <c r="V127" s="1">
        <v>1.0</v>
      </c>
      <c r="W127" s="1">
        <v>1.0</v>
      </c>
      <c r="X127" s="1">
        <v>1.0</v>
      </c>
      <c r="Y127" s="1">
        <v>1.0</v>
      </c>
      <c r="Z127" s="1">
        <v>1.0</v>
      </c>
      <c r="AA127" s="1">
        <v>1.0</v>
      </c>
      <c r="AB127" s="1">
        <v>1.0</v>
      </c>
      <c r="AC127" s="1">
        <v>1.0</v>
      </c>
      <c r="AD127" s="1">
        <v>1.0</v>
      </c>
      <c r="AE127" s="1">
        <v>1.0</v>
      </c>
      <c r="AF127" s="1">
        <v>2.0</v>
      </c>
      <c r="AG127" s="1">
        <v>2.0</v>
      </c>
      <c r="AH127" s="1">
        <v>1.0</v>
      </c>
      <c r="AI127" s="1">
        <v>1.0</v>
      </c>
      <c r="AJ127" s="1">
        <v>1.0</v>
      </c>
      <c r="AK127" s="1">
        <v>1.0</v>
      </c>
      <c r="AL127" s="1">
        <v>1.0</v>
      </c>
      <c r="AM127" s="1">
        <v>1.0</v>
      </c>
      <c r="AN127" s="1">
        <v>1.0</v>
      </c>
      <c r="AO127" s="1">
        <v>1.0</v>
      </c>
      <c r="AP127" s="1">
        <v>1.0</v>
      </c>
      <c r="AQ127" s="1">
        <v>1.0</v>
      </c>
      <c r="AR127" s="1">
        <v>1.0</v>
      </c>
      <c r="AS127" s="1">
        <v>1.0</v>
      </c>
      <c r="AT127" s="1">
        <v>5.0</v>
      </c>
      <c r="AU127" s="1">
        <v>5.0</v>
      </c>
      <c r="AV127" s="1">
        <v>5.0</v>
      </c>
      <c r="AW127" s="1">
        <v>4.0</v>
      </c>
      <c r="AX127" s="1">
        <v>5.0</v>
      </c>
      <c r="AY127" s="1">
        <v>5.0</v>
      </c>
      <c r="AZ127" s="1">
        <v>5.0</v>
      </c>
      <c r="BA127" s="1">
        <v>5.0</v>
      </c>
      <c r="BB127" s="1">
        <v>1.0</v>
      </c>
      <c r="BC127" s="1">
        <v>1.0</v>
      </c>
      <c r="BD127" s="1">
        <v>1.0</v>
      </c>
      <c r="BE127" s="1">
        <v>1.0</v>
      </c>
      <c r="BF127" s="1">
        <v>2.0</v>
      </c>
      <c r="BG127" s="1">
        <v>1.0</v>
      </c>
      <c r="BH127" s="1">
        <v>1.0</v>
      </c>
      <c r="BI127" s="1">
        <v>1.0</v>
      </c>
      <c r="BJ127" s="1">
        <v>1.0</v>
      </c>
      <c r="BK127" s="1">
        <v>5.0</v>
      </c>
      <c r="BL127" s="1">
        <v>5.0</v>
      </c>
      <c r="BM127" s="1">
        <v>5.0</v>
      </c>
      <c r="BN127" s="1">
        <v>5.0</v>
      </c>
      <c r="BO127" s="1">
        <v>5.0</v>
      </c>
      <c r="BP127" s="1">
        <v>5.0</v>
      </c>
      <c r="BQ127" s="1">
        <v>5.0</v>
      </c>
      <c r="BR127" s="1">
        <v>5.0</v>
      </c>
      <c r="BS127" s="1">
        <v>1.0</v>
      </c>
      <c r="BT127" s="1">
        <v>1.0</v>
      </c>
      <c r="BU127" s="1">
        <v>1.0</v>
      </c>
      <c r="BV127" s="1">
        <v>1.0</v>
      </c>
      <c r="BW127" s="1">
        <v>2.0</v>
      </c>
      <c r="BX127" s="1">
        <v>1.0</v>
      </c>
      <c r="BY127" s="1">
        <v>1.0</v>
      </c>
      <c r="BZ127" s="21"/>
      <c r="CA127" s="26">
        <f t="shared" si="12"/>
        <v>173</v>
      </c>
      <c r="CB127">
        <f t="shared" si="2"/>
        <v>40</v>
      </c>
      <c r="CC127">
        <f t="shared" si="3"/>
        <v>10</v>
      </c>
      <c r="CD127">
        <f t="shared" si="4"/>
        <v>8</v>
      </c>
      <c r="CE127">
        <f t="shared" si="5"/>
        <v>10</v>
      </c>
      <c r="CF127">
        <f t="shared" si="6"/>
        <v>8</v>
      </c>
      <c r="CG127">
        <f t="shared" si="7"/>
        <v>39</v>
      </c>
      <c r="CH127">
        <f t="shared" si="8"/>
        <v>9</v>
      </c>
      <c r="CI127">
        <f t="shared" si="9"/>
        <v>0.1</v>
      </c>
      <c r="CJ127">
        <f t="shared" si="10"/>
        <v>40</v>
      </c>
      <c r="CK127">
        <f t="shared" si="11"/>
        <v>8</v>
      </c>
      <c r="CL127" s="22"/>
      <c r="CM127" s="34">
        <f>VLOOKUP(CB127,'PROMIS 57 T-Score Conversions'!Q$3:R$35,2,TRUE)</f>
        <v>60.1</v>
      </c>
      <c r="CN127" t="str">
        <f t="shared" si="13"/>
        <v>Normal</v>
      </c>
      <c r="CO127" s="34">
        <f>VLOOKUP(CC127,'PROMIS 57 T-Score Conversions'!A$3:B$35,2,TRUE)</f>
        <v>45.9</v>
      </c>
      <c r="CP127" t="str">
        <f t="shared" si="14"/>
        <v>Normal</v>
      </c>
      <c r="CQ127" s="34">
        <f>VLOOKUP(CD127,'PROMIS 57 T-Score Conversions'!E$3:F$35,2,TRUE)</f>
        <v>38.2</v>
      </c>
      <c r="CR127" t="str">
        <f t="shared" si="15"/>
        <v>Normal</v>
      </c>
      <c r="CS127" s="34">
        <f>VLOOKUP(CE127,'PROMIS 57 T-Score Conversions'!U$3:V$35,2,TRUE)</f>
        <v>41</v>
      </c>
      <c r="CT127" t="str">
        <f t="shared" si="16"/>
        <v>Normal</v>
      </c>
      <c r="CU127" s="34">
        <f>VLOOKUP(CF127,'PROMIS 57 T-Score Conversions'!Y$3:Z$35,2,TRUE)</f>
        <v>28.9</v>
      </c>
      <c r="CV127" t="str">
        <f t="shared" si="17"/>
        <v>Normal</v>
      </c>
      <c r="CW127" s="34">
        <f>vlookup(CG127,'PROMIS 57 T-Score Conversions'!M$3:N$35,2,TRUE)</f>
        <v>60.2</v>
      </c>
      <c r="CX127" t="str">
        <f t="shared" si="18"/>
        <v>Normal</v>
      </c>
      <c r="CY127" s="34">
        <f>VLOOKup(CH127,'PROMIS 57 T-Score Conversions'!I$3:J$35,2,TRUE)</f>
        <v>47.9</v>
      </c>
      <c r="CZ127" t="str">
        <f t="shared" si="19"/>
        <v>Normal</v>
      </c>
    </row>
    <row r="128">
      <c r="A128" s="1" t="b">
        <v>0</v>
      </c>
      <c r="B128" s="20"/>
      <c r="C128" s="20">
        <v>43644.352476238426</v>
      </c>
      <c r="D128" s="1" t="s">
        <v>202</v>
      </c>
      <c r="E128" s="1">
        <v>1967.0</v>
      </c>
      <c r="F128" s="1">
        <v>3.0</v>
      </c>
      <c r="G128" s="1">
        <v>3.0</v>
      </c>
      <c r="H128" s="1">
        <v>3.0</v>
      </c>
      <c r="I128" s="1">
        <v>3.0</v>
      </c>
      <c r="J128" s="1">
        <v>1.0</v>
      </c>
      <c r="K128" s="1">
        <v>3.0</v>
      </c>
      <c r="L128" s="1">
        <v>4.0</v>
      </c>
      <c r="M128" s="1">
        <v>3.0</v>
      </c>
      <c r="N128" s="1">
        <v>5.0</v>
      </c>
      <c r="O128" s="1">
        <v>4.0</v>
      </c>
      <c r="P128" s="1">
        <v>2.0</v>
      </c>
      <c r="Q128" s="1">
        <v>3.0</v>
      </c>
      <c r="R128" s="1">
        <v>4.0</v>
      </c>
      <c r="S128" s="1">
        <v>2.0</v>
      </c>
      <c r="T128" s="1">
        <v>4.0</v>
      </c>
      <c r="U128" s="1">
        <v>2.0</v>
      </c>
      <c r="V128" s="1">
        <v>1.0</v>
      </c>
      <c r="W128" s="1">
        <v>4.0</v>
      </c>
      <c r="X128" s="1">
        <v>1.0</v>
      </c>
      <c r="Y128" s="1">
        <v>4.0</v>
      </c>
      <c r="Z128" s="1">
        <v>1.0</v>
      </c>
      <c r="AA128" s="1">
        <v>4.0</v>
      </c>
      <c r="AB128" s="1">
        <v>1.0</v>
      </c>
      <c r="AC128" s="1">
        <v>3.0</v>
      </c>
      <c r="AD128" s="1">
        <v>4.0</v>
      </c>
      <c r="AE128" s="1">
        <v>4.0</v>
      </c>
      <c r="AF128" s="1">
        <v>4.0</v>
      </c>
      <c r="AG128" s="1">
        <v>4.0</v>
      </c>
      <c r="AH128" s="1">
        <v>4.0</v>
      </c>
      <c r="AI128" s="1">
        <v>4.0</v>
      </c>
      <c r="AJ128" s="1">
        <v>5.0</v>
      </c>
      <c r="AK128" s="1">
        <v>4.0</v>
      </c>
      <c r="AL128" s="1">
        <v>2.0</v>
      </c>
      <c r="AM128" s="1">
        <v>2.0</v>
      </c>
      <c r="AN128" s="1">
        <v>2.0</v>
      </c>
      <c r="AO128" s="1">
        <v>2.0</v>
      </c>
      <c r="AP128" s="1">
        <v>2.0</v>
      </c>
      <c r="AQ128" s="1">
        <v>1.0</v>
      </c>
      <c r="AR128" s="1">
        <v>1.0</v>
      </c>
      <c r="AS128" s="1">
        <v>1.0</v>
      </c>
      <c r="AT128" s="1">
        <v>1.0</v>
      </c>
      <c r="AU128" s="1">
        <v>3.0</v>
      </c>
      <c r="AV128" s="1">
        <v>3.0</v>
      </c>
      <c r="AW128" s="1">
        <v>1.0</v>
      </c>
      <c r="AX128" s="1">
        <v>1.0</v>
      </c>
      <c r="AY128" s="1">
        <v>1.0</v>
      </c>
      <c r="AZ128" s="1">
        <v>1.0</v>
      </c>
      <c r="BA128" s="1">
        <v>2.0</v>
      </c>
      <c r="BB128" s="1">
        <v>3.0</v>
      </c>
      <c r="BC128" s="1">
        <v>3.0</v>
      </c>
      <c r="BD128" s="1">
        <v>3.0</v>
      </c>
      <c r="BE128" s="1">
        <v>3.0</v>
      </c>
      <c r="BF128" s="1">
        <v>3.0</v>
      </c>
      <c r="BG128" s="1">
        <v>3.0</v>
      </c>
      <c r="BH128" s="1">
        <v>3.0</v>
      </c>
      <c r="BI128" s="1">
        <v>2.0</v>
      </c>
      <c r="BJ128" s="1">
        <v>3.0</v>
      </c>
      <c r="BK128" s="1">
        <v>1.0</v>
      </c>
      <c r="BL128" s="1">
        <v>1.0</v>
      </c>
      <c r="BM128" s="1">
        <v>1.0</v>
      </c>
      <c r="BN128" s="1">
        <v>2.0</v>
      </c>
      <c r="BO128" s="1">
        <v>2.0</v>
      </c>
      <c r="BP128" s="1">
        <v>2.0</v>
      </c>
      <c r="BQ128" s="1">
        <v>2.0</v>
      </c>
      <c r="BR128" s="1">
        <v>2.0</v>
      </c>
      <c r="BS128" s="1">
        <v>5.0</v>
      </c>
      <c r="BT128" s="1">
        <v>5.0</v>
      </c>
      <c r="BU128" s="1">
        <v>5.0</v>
      </c>
      <c r="BV128" s="1">
        <v>5.0</v>
      </c>
      <c r="BW128" s="1">
        <v>5.0</v>
      </c>
      <c r="BX128" s="1">
        <v>5.0</v>
      </c>
      <c r="BY128" s="1">
        <v>4.0</v>
      </c>
      <c r="BZ128" s="21"/>
      <c r="CA128" s="26">
        <f t="shared" si="12"/>
        <v>200</v>
      </c>
      <c r="CB128">
        <f t="shared" si="2"/>
        <v>23</v>
      </c>
      <c r="CC128">
        <f t="shared" si="3"/>
        <v>26</v>
      </c>
      <c r="CD128">
        <f t="shared" si="4"/>
        <v>19</v>
      </c>
      <c r="CE128">
        <f t="shared" si="5"/>
        <v>33</v>
      </c>
      <c r="CF128">
        <f t="shared" si="6"/>
        <v>13</v>
      </c>
      <c r="CG128">
        <f t="shared" si="7"/>
        <v>13</v>
      </c>
      <c r="CH128">
        <f t="shared" si="8"/>
        <v>23</v>
      </c>
      <c r="CI128">
        <f t="shared" si="9"/>
        <v>0.3</v>
      </c>
      <c r="CJ128">
        <f t="shared" si="10"/>
        <v>13</v>
      </c>
      <c r="CK128">
        <f t="shared" si="11"/>
        <v>34</v>
      </c>
      <c r="CL128" s="22"/>
      <c r="CM128" s="34">
        <f>VLOOKUP(CB128,'PROMIS 57 T-Score Conversions'!Q$3:R$35,2,TRUE)</f>
        <v>37.4</v>
      </c>
      <c r="CN128" t="str">
        <f t="shared" si="13"/>
        <v>Moderate</v>
      </c>
      <c r="CO128" s="34">
        <f>VLOOKUP(CC128,'PROMIS 57 T-Score Conversions'!A$3:B$35,2,TRUE)</f>
        <v>64.5</v>
      </c>
      <c r="CP128" t="str">
        <f t="shared" si="14"/>
        <v>Moderate</v>
      </c>
      <c r="CQ128" s="34">
        <f>VLOOKUP(CD128,'PROMIS 57 T-Score Conversions'!E$3:F$35,2,TRUE)</f>
        <v>57.7</v>
      </c>
      <c r="CR128" t="str">
        <f t="shared" si="15"/>
        <v>Mild</v>
      </c>
      <c r="CS128" s="34">
        <f>VLOOKUP(CE128,'PROMIS 57 T-Score Conversions'!U$3:V$35,2,TRUE)</f>
        <v>66.4</v>
      </c>
      <c r="CT128" t="str">
        <f t="shared" si="16"/>
        <v>Moderate</v>
      </c>
      <c r="CU128" s="34">
        <f>VLOOKUP(CF128,'PROMIS 57 T-Score Conversions'!Y$3:Z$35,2,TRUE)</f>
        <v>41.4</v>
      </c>
      <c r="CV128" t="str">
        <f t="shared" si="17"/>
        <v>Normal</v>
      </c>
      <c r="CW128" s="34">
        <f>vlookup(CG128,'PROMIS 57 T-Score Conversions'!M$3:N$35,2,TRUE)</f>
        <v>34.5</v>
      </c>
      <c r="CX128" t="str">
        <f t="shared" si="18"/>
        <v>Moderate</v>
      </c>
      <c r="CY128" s="34">
        <f>VLOOKup(CH128,'PROMIS 57 T-Score Conversions'!I$3:J$35,2,TRUE)</f>
        <v>60.8</v>
      </c>
      <c r="CZ128" t="str">
        <f t="shared" si="19"/>
        <v>Moderate</v>
      </c>
    </row>
    <row r="129">
      <c r="A129" s="1" t="b">
        <v>0</v>
      </c>
      <c r="B129" s="20"/>
      <c r="C129" s="20">
        <v>43644.582750208334</v>
      </c>
      <c r="D129" s="1" t="s">
        <v>203</v>
      </c>
      <c r="E129" s="1">
        <v>1965.0</v>
      </c>
      <c r="F129" s="1">
        <v>3.0</v>
      </c>
      <c r="G129" s="1">
        <v>3.0</v>
      </c>
      <c r="H129" s="1">
        <v>3.0</v>
      </c>
      <c r="I129" s="1">
        <v>4.0</v>
      </c>
      <c r="J129" s="1">
        <v>3.0</v>
      </c>
      <c r="K129" s="1">
        <v>3.0</v>
      </c>
      <c r="L129" s="1">
        <v>3.0</v>
      </c>
      <c r="M129" s="1">
        <v>3.0</v>
      </c>
      <c r="N129" s="1">
        <v>2.0</v>
      </c>
      <c r="O129" s="1">
        <v>1.0</v>
      </c>
      <c r="P129" s="1">
        <v>1.0</v>
      </c>
      <c r="Q129" s="1">
        <v>1.0</v>
      </c>
      <c r="R129" s="1">
        <v>1.0</v>
      </c>
      <c r="S129" s="1">
        <v>1.0</v>
      </c>
      <c r="T129" s="1">
        <v>1.0</v>
      </c>
      <c r="U129" s="1">
        <v>2.0</v>
      </c>
      <c r="V129" s="1">
        <v>1.0</v>
      </c>
      <c r="W129" s="1">
        <v>1.0</v>
      </c>
      <c r="X129" s="1">
        <v>1.0</v>
      </c>
      <c r="Y129" s="1">
        <v>1.0</v>
      </c>
      <c r="Z129" s="1">
        <v>1.0</v>
      </c>
      <c r="AA129" s="1">
        <v>1.0</v>
      </c>
      <c r="AB129" s="1">
        <v>1.0</v>
      </c>
      <c r="AC129" s="1">
        <v>1.0</v>
      </c>
      <c r="AD129" s="1">
        <v>5.0</v>
      </c>
      <c r="AE129" s="1">
        <v>4.0</v>
      </c>
      <c r="AF129" s="1">
        <v>4.0</v>
      </c>
      <c r="AG129" s="1">
        <v>4.0</v>
      </c>
      <c r="AH129" s="1">
        <v>4.0</v>
      </c>
      <c r="AI129" s="1">
        <v>4.0</v>
      </c>
      <c r="AJ129" s="1">
        <v>5.0</v>
      </c>
      <c r="AK129" s="1">
        <v>3.0</v>
      </c>
      <c r="AL129" s="1">
        <v>3.0</v>
      </c>
      <c r="AM129" s="1">
        <v>3.0</v>
      </c>
      <c r="AN129" s="1">
        <v>3.0</v>
      </c>
      <c r="AO129" s="1">
        <v>3.0</v>
      </c>
      <c r="AP129" s="1">
        <v>5.0</v>
      </c>
      <c r="AQ129" s="1">
        <v>3.0</v>
      </c>
      <c r="AR129" s="1">
        <v>2.0</v>
      </c>
      <c r="AS129" s="1">
        <v>2.0</v>
      </c>
      <c r="AT129" s="1">
        <v>3.0</v>
      </c>
      <c r="AU129" s="1">
        <v>3.0</v>
      </c>
      <c r="AV129" s="1">
        <v>4.0</v>
      </c>
      <c r="AW129" s="1">
        <v>3.0</v>
      </c>
      <c r="AX129" s="1">
        <v>5.0</v>
      </c>
      <c r="AY129" s="1">
        <v>5.0</v>
      </c>
      <c r="AZ129" s="1">
        <v>5.0</v>
      </c>
      <c r="BA129" s="1">
        <v>4.0</v>
      </c>
      <c r="BB129" s="1">
        <v>5.0</v>
      </c>
      <c r="BC129" s="1">
        <v>5.0</v>
      </c>
      <c r="BD129" s="1">
        <v>5.0</v>
      </c>
      <c r="BE129" s="1">
        <v>5.0</v>
      </c>
      <c r="BF129" s="1">
        <v>5.0</v>
      </c>
      <c r="BG129" s="1">
        <v>4.0</v>
      </c>
      <c r="BH129" s="1">
        <v>4.0</v>
      </c>
      <c r="BI129" s="1">
        <v>4.0</v>
      </c>
      <c r="BJ129" s="1">
        <v>7.0</v>
      </c>
      <c r="BK129" s="1">
        <v>3.0</v>
      </c>
      <c r="BL129" s="1">
        <v>4.0</v>
      </c>
      <c r="BM129" s="1">
        <v>3.0</v>
      </c>
      <c r="BN129" s="1">
        <v>3.0</v>
      </c>
      <c r="BO129" s="1">
        <v>3.0</v>
      </c>
      <c r="BP129" s="1">
        <v>3.0</v>
      </c>
      <c r="BQ129" s="1">
        <v>3.0</v>
      </c>
      <c r="BR129" s="1">
        <v>3.0</v>
      </c>
      <c r="BS129" s="1">
        <v>5.0</v>
      </c>
      <c r="BT129" s="1">
        <v>5.0</v>
      </c>
      <c r="BU129" s="1">
        <v>5.0</v>
      </c>
      <c r="BV129" s="1">
        <v>5.0</v>
      </c>
      <c r="BW129" s="1">
        <v>5.0</v>
      </c>
      <c r="BX129" s="1">
        <v>5.0</v>
      </c>
      <c r="BY129" s="1">
        <v>5.0</v>
      </c>
      <c r="BZ129" s="21"/>
      <c r="CA129" s="26">
        <f t="shared" si="12"/>
        <v>236</v>
      </c>
      <c r="CB129">
        <f t="shared" si="2"/>
        <v>25</v>
      </c>
      <c r="CC129">
        <f t="shared" si="3"/>
        <v>10</v>
      </c>
      <c r="CD129">
        <f t="shared" si="4"/>
        <v>8</v>
      </c>
      <c r="CE129">
        <f t="shared" si="5"/>
        <v>33</v>
      </c>
      <c r="CF129">
        <f t="shared" si="6"/>
        <v>24</v>
      </c>
      <c r="CG129">
        <f t="shared" si="7"/>
        <v>32</v>
      </c>
      <c r="CH129">
        <f t="shared" si="8"/>
        <v>37</v>
      </c>
      <c r="CI129">
        <f t="shared" si="9"/>
        <v>0.7</v>
      </c>
      <c r="CJ129">
        <f t="shared" si="10"/>
        <v>25</v>
      </c>
      <c r="CK129">
        <f t="shared" si="11"/>
        <v>35</v>
      </c>
      <c r="CL129" s="22"/>
      <c r="CM129" s="34">
        <f>VLOOKUP(CB129,'PROMIS 57 T-Score Conversions'!Q$3:R$35,2,TRUE)</f>
        <v>38.8</v>
      </c>
      <c r="CN129" t="str">
        <f t="shared" si="13"/>
        <v>Moderate</v>
      </c>
      <c r="CO129" s="34">
        <f>VLOOKUP(CC129,'PROMIS 57 T-Score Conversions'!A$3:B$35,2,TRUE)</f>
        <v>45.9</v>
      </c>
      <c r="CP129" t="str">
        <f t="shared" si="14"/>
        <v>Normal</v>
      </c>
      <c r="CQ129" s="34">
        <f>VLOOKUP(CD129,'PROMIS 57 T-Score Conversions'!E$3:F$35,2,TRUE)</f>
        <v>38.2</v>
      </c>
      <c r="CR129" t="str">
        <f t="shared" si="15"/>
        <v>Normal</v>
      </c>
      <c r="CS129" s="34">
        <f>VLOOKUP(CE129,'PROMIS 57 T-Score Conversions'!U$3:V$35,2,TRUE)</f>
        <v>66.4</v>
      </c>
      <c r="CT129" t="str">
        <f t="shared" si="16"/>
        <v>Moderate</v>
      </c>
      <c r="CU129" s="34">
        <f>VLOOKUP(CF129,'PROMIS 57 T-Score Conversions'!Y$3:Z$35,2,TRUE)</f>
        <v>54.3</v>
      </c>
      <c r="CV129" t="str">
        <f t="shared" si="17"/>
        <v>Normal</v>
      </c>
      <c r="CW129" s="34">
        <f>vlookup(CG129,'PROMIS 57 T-Score Conversions'!M$3:N$35,2,TRUE)</f>
        <v>51.7</v>
      </c>
      <c r="CX129" t="str">
        <f t="shared" si="18"/>
        <v>Normal</v>
      </c>
      <c r="CY129" s="34">
        <f>VLOOKup(CH129,'PROMIS 57 T-Score Conversions'!I$3:J$35,2,TRUE)</f>
        <v>71</v>
      </c>
      <c r="CZ129" t="str">
        <f t="shared" si="19"/>
        <v>Severe</v>
      </c>
    </row>
    <row r="130">
      <c r="A130" s="1" t="b">
        <v>0</v>
      </c>
      <c r="B130" s="20"/>
      <c r="C130" s="20">
        <v>43644.619985428246</v>
      </c>
      <c r="D130" s="1" t="s">
        <v>162</v>
      </c>
      <c r="E130" s="1">
        <v>1771.0</v>
      </c>
      <c r="F130" s="1">
        <v>5.0</v>
      </c>
      <c r="G130" s="1">
        <v>4.0</v>
      </c>
      <c r="H130" s="1">
        <v>5.0</v>
      </c>
      <c r="I130" s="1">
        <v>4.0</v>
      </c>
      <c r="J130" s="1">
        <v>3.0</v>
      </c>
      <c r="K130" s="1">
        <v>5.0</v>
      </c>
      <c r="L130" s="1">
        <v>5.0</v>
      </c>
      <c r="M130" s="1">
        <v>4.0</v>
      </c>
      <c r="N130" s="1">
        <v>1.0</v>
      </c>
      <c r="O130" s="1">
        <v>1.0</v>
      </c>
      <c r="P130" s="1">
        <v>1.0</v>
      </c>
      <c r="Q130" s="1">
        <v>2.0</v>
      </c>
      <c r="R130" s="1">
        <v>2.0</v>
      </c>
      <c r="S130" s="1">
        <v>1.0</v>
      </c>
      <c r="T130" s="1">
        <v>2.0</v>
      </c>
      <c r="U130" s="1">
        <v>1.0</v>
      </c>
      <c r="V130" s="1">
        <v>1.0</v>
      </c>
      <c r="W130" s="1">
        <v>1.0</v>
      </c>
      <c r="X130" s="1">
        <v>1.0</v>
      </c>
      <c r="Y130" s="1">
        <v>1.0</v>
      </c>
      <c r="Z130" s="1">
        <v>1.0</v>
      </c>
      <c r="AA130" s="1">
        <v>1.0</v>
      </c>
      <c r="AB130" s="1">
        <v>1.0</v>
      </c>
      <c r="AC130" s="1">
        <v>1.0</v>
      </c>
      <c r="AD130" s="1">
        <v>4.0</v>
      </c>
      <c r="AE130" s="1">
        <v>4.0</v>
      </c>
      <c r="AF130" s="1">
        <v>4.0</v>
      </c>
      <c r="AG130" s="1">
        <v>4.0</v>
      </c>
      <c r="AH130" s="1">
        <v>4.0</v>
      </c>
      <c r="AI130" s="1">
        <v>4.0</v>
      </c>
      <c r="AJ130" s="1">
        <v>4.0</v>
      </c>
      <c r="AK130" s="1">
        <v>4.0</v>
      </c>
      <c r="AL130" s="1">
        <v>3.0</v>
      </c>
      <c r="AM130" s="1">
        <v>4.0</v>
      </c>
      <c r="AN130" s="1">
        <v>3.0</v>
      </c>
      <c r="AO130" s="1">
        <v>3.0</v>
      </c>
      <c r="AP130" s="1">
        <v>2.0</v>
      </c>
      <c r="AQ130" s="1">
        <v>3.0</v>
      </c>
      <c r="AR130" s="1">
        <v>2.0</v>
      </c>
      <c r="AS130" s="1">
        <v>4.0</v>
      </c>
      <c r="AT130" s="1">
        <v>2.0</v>
      </c>
      <c r="AU130" s="1">
        <v>2.0</v>
      </c>
      <c r="AV130" s="1">
        <v>2.0</v>
      </c>
      <c r="AW130" s="1">
        <v>2.0</v>
      </c>
      <c r="AX130" s="1">
        <v>1.0</v>
      </c>
      <c r="AY130" s="1">
        <v>1.0</v>
      </c>
      <c r="AZ130" s="1">
        <v>1.0</v>
      </c>
      <c r="BA130" s="1">
        <v>2.0</v>
      </c>
      <c r="BB130" s="1">
        <v>1.0</v>
      </c>
      <c r="BC130" s="1">
        <v>1.0</v>
      </c>
      <c r="BD130" s="1">
        <v>1.0</v>
      </c>
      <c r="BE130" s="1">
        <v>1.0</v>
      </c>
      <c r="BF130" s="1">
        <v>1.0</v>
      </c>
      <c r="BG130" s="1">
        <v>1.0</v>
      </c>
      <c r="BH130" s="1">
        <v>1.0</v>
      </c>
      <c r="BI130" s="1">
        <v>1.0</v>
      </c>
      <c r="BJ130" s="1">
        <v>1.0</v>
      </c>
      <c r="BK130" s="1">
        <v>3.0</v>
      </c>
      <c r="BL130" s="1">
        <v>3.0</v>
      </c>
      <c r="BM130" s="1">
        <v>3.0</v>
      </c>
      <c r="BN130" s="1">
        <v>3.0</v>
      </c>
      <c r="BO130" s="1">
        <v>4.0</v>
      </c>
      <c r="BP130" s="1">
        <v>3.0</v>
      </c>
      <c r="BQ130" s="1">
        <v>3.0</v>
      </c>
      <c r="BR130" s="1">
        <v>2.0</v>
      </c>
      <c r="BS130" s="1">
        <v>4.0</v>
      </c>
      <c r="BT130" s="1">
        <v>4.0</v>
      </c>
      <c r="BU130" s="1">
        <v>3.0</v>
      </c>
      <c r="BV130" s="1">
        <v>3.0</v>
      </c>
      <c r="BW130" s="1">
        <v>4.0</v>
      </c>
      <c r="BX130" s="1">
        <v>2.0</v>
      </c>
      <c r="BY130" s="1">
        <v>3.0</v>
      </c>
      <c r="BZ130" s="21"/>
      <c r="CA130" s="26">
        <f t="shared" si="12"/>
        <v>179</v>
      </c>
      <c r="CB130">
        <f t="shared" si="2"/>
        <v>35</v>
      </c>
      <c r="CC130">
        <f t="shared" si="3"/>
        <v>11</v>
      </c>
      <c r="CD130">
        <f t="shared" si="4"/>
        <v>8</v>
      </c>
      <c r="CE130">
        <f t="shared" si="5"/>
        <v>32</v>
      </c>
      <c r="CF130">
        <f t="shared" si="6"/>
        <v>24</v>
      </c>
      <c r="CG130">
        <f t="shared" si="7"/>
        <v>13</v>
      </c>
      <c r="CH130">
        <f t="shared" si="8"/>
        <v>8</v>
      </c>
      <c r="CI130">
        <f t="shared" si="9"/>
        <v>0.1</v>
      </c>
      <c r="CJ130">
        <f t="shared" si="10"/>
        <v>24</v>
      </c>
      <c r="CK130">
        <f t="shared" si="11"/>
        <v>23</v>
      </c>
      <c r="CL130" s="22"/>
      <c r="CM130" s="34">
        <f>VLOOKUP(CB130,'PROMIS 57 T-Score Conversions'!Q$3:R$35,2,TRUE)</f>
        <v>46.7</v>
      </c>
      <c r="CN130" t="str">
        <f t="shared" si="13"/>
        <v>Normal</v>
      </c>
      <c r="CO130" s="34">
        <f>VLOOKUP(CC130,'PROMIS 57 T-Score Conversions'!A$3:B$35,2,TRUE)</f>
        <v>47.8</v>
      </c>
      <c r="CP130" t="str">
        <f t="shared" si="14"/>
        <v>Normal</v>
      </c>
      <c r="CQ130" s="34">
        <f>VLOOKUP(CD130,'PROMIS 57 T-Score Conversions'!E$3:F$35,2,TRUE)</f>
        <v>38.2</v>
      </c>
      <c r="CR130" t="str">
        <f t="shared" si="15"/>
        <v>Normal</v>
      </c>
      <c r="CS130" s="34">
        <f>VLOOKUP(CE130,'PROMIS 57 T-Score Conversions'!U$3:V$35,2,TRUE)</f>
        <v>65.3</v>
      </c>
      <c r="CT130" t="str">
        <f t="shared" si="16"/>
        <v>Moderate</v>
      </c>
      <c r="CU130" s="34">
        <f>VLOOKUP(CF130,'PROMIS 57 T-Score Conversions'!Y$3:Z$35,2,TRUE)</f>
        <v>54.3</v>
      </c>
      <c r="CV130" t="str">
        <f t="shared" si="17"/>
        <v>Normal</v>
      </c>
      <c r="CW130" s="34">
        <f>vlookup(CG130,'PROMIS 57 T-Score Conversions'!M$3:N$35,2,TRUE)</f>
        <v>34.5</v>
      </c>
      <c r="CX130" t="str">
        <f t="shared" si="18"/>
        <v>Moderate</v>
      </c>
      <c r="CY130" s="34">
        <f>VLOOKup(CH130,'PROMIS 57 T-Score Conversions'!I$3:J$35,2,TRUE)</f>
        <v>40.7</v>
      </c>
      <c r="CZ130" t="str">
        <f t="shared" si="19"/>
        <v>Normal</v>
      </c>
    </row>
    <row r="131">
      <c r="A131" s="1" t="b">
        <v>0</v>
      </c>
      <c r="B131" s="20"/>
      <c r="C131" s="20">
        <v>43645.48460314814</v>
      </c>
      <c r="D131" s="1" t="s">
        <v>121</v>
      </c>
      <c r="E131" s="1">
        <v>1802.0</v>
      </c>
      <c r="F131" s="1">
        <v>3.0</v>
      </c>
      <c r="G131" s="1">
        <v>4.0</v>
      </c>
      <c r="H131" s="1">
        <v>4.0</v>
      </c>
      <c r="I131" s="1">
        <v>1.0</v>
      </c>
      <c r="J131" s="1">
        <v>1.0</v>
      </c>
      <c r="K131" s="1">
        <v>4.0</v>
      </c>
      <c r="L131" s="1">
        <v>4.0</v>
      </c>
      <c r="M131" s="1">
        <v>2.0</v>
      </c>
      <c r="N131" s="1">
        <v>2.0</v>
      </c>
      <c r="O131" s="1">
        <v>2.0</v>
      </c>
      <c r="P131" s="1">
        <v>2.0</v>
      </c>
      <c r="Q131" s="1">
        <v>2.0</v>
      </c>
      <c r="R131" s="1">
        <v>4.0</v>
      </c>
      <c r="S131" s="1">
        <v>2.0</v>
      </c>
      <c r="T131" s="1">
        <v>2.0</v>
      </c>
      <c r="U131" s="1">
        <v>4.0</v>
      </c>
      <c r="V131" s="1">
        <v>3.0</v>
      </c>
      <c r="W131" s="1">
        <v>4.0</v>
      </c>
      <c r="X131" s="1">
        <v>2.0</v>
      </c>
      <c r="Y131" s="1">
        <v>2.0</v>
      </c>
      <c r="Z131" s="1">
        <v>3.0</v>
      </c>
      <c r="AA131" s="1">
        <v>4.0</v>
      </c>
      <c r="AB131" s="1">
        <v>3.0</v>
      </c>
      <c r="AC131" s="1">
        <v>2.0</v>
      </c>
      <c r="AD131" s="1">
        <v>4.0</v>
      </c>
      <c r="AE131" s="1">
        <v>3.0</v>
      </c>
      <c r="AF131" s="1">
        <v>3.0</v>
      </c>
      <c r="AG131" s="1">
        <v>3.0</v>
      </c>
      <c r="AH131" s="1">
        <v>4.0</v>
      </c>
      <c r="AI131" s="1">
        <v>3.0</v>
      </c>
      <c r="AJ131" s="1">
        <v>4.0</v>
      </c>
      <c r="AK131" s="1">
        <v>4.0</v>
      </c>
      <c r="AL131" s="1">
        <v>2.0</v>
      </c>
      <c r="AM131" s="1">
        <v>3.0</v>
      </c>
      <c r="AN131" s="1">
        <v>2.0</v>
      </c>
      <c r="AO131" s="1">
        <v>2.0</v>
      </c>
      <c r="AP131" s="1">
        <v>2.0</v>
      </c>
      <c r="AQ131" s="1">
        <v>5.0</v>
      </c>
      <c r="AR131" s="1">
        <v>1.0</v>
      </c>
      <c r="AS131" s="1">
        <v>3.0</v>
      </c>
      <c r="AT131" s="1">
        <v>1.0</v>
      </c>
      <c r="AU131" s="1">
        <v>1.0</v>
      </c>
      <c r="AV131" s="1">
        <v>1.0</v>
      </c>
      <c r="AW131" s="1">
        <v>1.0</v>
      </c>
      <c r="AX131" s="1">
        <v>1.0</v>
      </c>
      <c r="AY131" s="1">
        <v>1.0</v>
      </c>
      <c r="AZ131" s="1">
        <v>1.0</v>
      </c>
      <c r="BA131" s="1">
        <v>1.0</v>
      </c>
      <c r="BB131" s="1">
        <v>5.0</v>
      </c>
      <c r="BC131" s="1">
        <v>5.0</v>
      </c>
      <c r="BD131" s="1">
        <v>5.0</v>
      </c>
      <c r="BE131" s="1">
        <v>4.0</v>
      </c>
      <c r="BF131" s="1">
        <v>4.0</v>
      </c>
      <c r="BG131" s="1">
        <v>5.0</v>
      </c>
      <c r="BH131" s="1">
        <v>5.0</v>
      </c>
      <c r="BI131" s="1">
        <v>4.0</v>
      </c>
      <c r="BJ131" s="1">
        <v>7.0</v>
      </c>
      <c r="BK131" s="1">
        <v>2.0</v>
      </c>
      <c r="BL131" s="1">
        <v>1.0</v>
      </c>
      <c r="BM131" s="1">
        <v>1.0</v>
      </c>
      <c r="BN131" s="1">
        <v>3.0</v>
      </c>
      <c r="BO131" s="1">
        <v>3.0</v>
      </c>
      <c r="BP131" s="1">
        <v>2.0</v>
      </c>
      <c r="BQ131" s="1">
        <v>2.0</v>
      </c>
      <c r="BR131" s="1">
        <v>2.0</v>
      </c>
      <c r="BS131" s="1">
        <v>5.0</v>
      </c>
      <c r="BT131" s="1">
        <v>4.0</v>
      </c>
      <c r="BU131" s="1">
        <v>4.0</v>
      </c>
      <c r="BV131" s="1">
        <v>4.0</v>
      </c>
      <c r="BW131" s="1">
        <v>5.0</v>
      </c>
      <c r="BX131" s="1">
        <v>3.0</v>
      </c>
      <c r="BY131" s="1">
        <v>3.0</v>
      </c>
      <c r="BZ131" s="21"/>
      <c r="CA131" s="26">
        <f t="shared" si="12"/>
        <v>210</v>
      </c>
      <c r="CB131">
        <f t="shared" si="2"/>
        <v>23</v>
      </c>
      <c r="CC131">
        <f t="shared" si="3"/>
        <v>20</v>
      </c>
      <c r="CD131">
        <f t="shared" si="4"/>
        <v>23</v>
      </c>
      <c r="CE131">
        <f t="shared" si="5"/>
        <v>28</v>
      </c>
      <c r="CF131">
        <f t="shared" si="6"/>
        <v>20</v>
      </c>
      <c r="CG131">
        <f t="shared" si="7"/>
        <v>8</v>
      </c>
      <c r="CH131">
        <f t="shared" si="8"/>
        <v>37</v>
      </c>
      <c r="CI131">
        <f t="shared" si="9"/>
        <v>0.7</v>
      </c>
      <c r="CJ131">
        <f t="shared" si="10"/>
        <v>16</v>
      </c>
      <c r="CK131">
        <f t="shared" si="11"/>
        <v>28</v>
      </c>
      <c r="CL131" s="22"/>
      <c r="CM131" s="34">
        <f>VLOOKUP(CB131,'PROMIS 57 T-Score Conversions'!Q$3:R$35,2,TRUE)</f>
        <v>37.4</v>
      </c>
      <c r="CN131" t="str">
        <f t="shared" si="13"/>
        <v>Moderate</v>
      </c>
      <c r="CO131" s="34">
        <f>VLOOKUP(CC131,'PROMIS 57 T-Score Conversions'!A$3:B$35,2,TRUE)</f>
        <v>58.4</v>
      </c>
      <c r="CP131" t="str">
        <f t="shared" si="14"/>
        <v>Moderate</v>
      </c>
      <c r="CQ131" s="34">
        <f>VLOOKUP(CD131,'PROMIS 57 T-Score Conversions'!E$3:F$35,2,TRUE)</f>
        <v>61.2</v>
      </c>
      <c r="CR131" t="str">
        <f t="shared" si="15"/>
        <v>Moderate</v>
      </c>
      <c r="CS131" s="34">
        <f>VLOOKUP(CE131,'PROMIS 57 T-Score Conversions'!U$3:V$35,2,TRUE)</f>
        <v>61.3</v>
      </c>
      <c r="CT131" t="str">
        <f t="shared" si="16"/>
        <v>Moderate</v>
      </c>
      <c r="CU131" s="34">
        <f>VLOOKUP(CF131,'PROMIS 57 T-Score Conversions'!Y$3:Z$35,2,TRUE)</f>
        <v>50.1</v>
      </c>
      <c r="CV131" t="str">
        <f t="shared" si="17"/>
        <v>Normal</v>
      </c>
      <c r="CW131" s="34">
        <f>vlookup(CG131,'PROMIS 57 T-Score Conversions'!M$3:N$35,2,TRUE)</f>
        <v>25.91</v>
      </c>
      <c r="CX131" t="str">
        <f t="shared" si="18"/>
        <v>Severe</v>
      </c>
      <c r="CY131" s="34">
        <f>VLOOKup(CH131,'PROMIS 57 T-Score Conversions'!I$3:J$35,2,TRUE)</f>
        <v>71</v>
      </c>
      <c r="CZ131" t="str">
        <f t="shared" si="19"/>
        <v>Severe</v>
      </c>
    </row>
    <row r="132">
      <c r="A132" s="1" t="b">
        <v>0</v>
      </c>
      <c r="B132" s="20"/>
      <c r="C132" s="20">
        <v>43648.42694899306</v>
      </c>
      <c r="D132" s="1" t="s">
        <v>204</v>
      </c>
      <c r="E132" s="1">
        <v>1969.0</v>
      </c>
      <c r="F132" s="1">
        <v>1.0</v>
      </c>
      <c r="G132" s="1">
        <v>3.0</v>
      </c>
      <c r="H132" s="1">
        <v>4.0</v>
      </c>
      <c r="I132" s="1">
        <v>4.0</v>
      </c>
      <c r="J132" s="1">
        <v>2.0</v>
      </c>
      <c r="K132" s="1">
        <v>3.0</v>
      </c>
      <c r="L132" s="1">
        <v>5.0</v>
      </c>
      <c r="M132" s="1">
        <v>3.0</v>
      </c>
      <c r="N132" s="1">
        <v>5.0</v>
      </c>
      <c r="O132" s="1">
        <v>3.0</v>
      </c>
      <c r="P132" s="1">
        <v>5.0</v>
      </c>
      <c r="Q132" s="1">
        <v>5.0</v>
      </c>
      <c r="R132" s="1">
        <v>4.0</v>
      </c>
      <c r="S132" s="1">
        <v>4.0</v>
      </c>
      <c r="T132" s="1">
        <v>4.0</v>
      </c>
      <c r="U132" s="1">
        <v>5.0</v>
      </c>
      <c r="V132" s="1">
        <v>4.0</v>
      </c>
      <c r="W132" s="1">
        <v>3.0</v>
      </c>
      <c r="X132" s="1">
        <v>4.0</v>
      </c>
      <c r="Y132" s="1">
        <v>4.0</v>
      </c>
      <c r="Z132" s="1">
        <v>4.0</v>
      </c>
      <c r="AA132" s="1">
        <v>3.0</v>
      </c>
      <c r="AB132" s="1">
        <v>1.0</v>
      </c>
      <c r="AC132" s="1">
        <v>1.0</v>
      </c>
      <c r="AD132" s="1">
        <v>4.0</v>
      </c>
      <c r="AE132" s="1">
        <v>1.0</v>
      </c>
      <c r="AF132" s="1">
        <v>3.0</v>
      </c>
      <c r="AG132" s="1">
        <v>3.0</v>
      </c>
      <c r="AH132" s="1">
        <v>3.0</v>
      </c>
      <c r="AI132" s="1">
        <v>3.0</v>
      </c>
      <c r="AJ132" s="1">
        <v>3.0</v>
      </c>
      <c r="AK132" s="1">
        <v>3.0</v>
      </c>
      <c r="AL132" s="1">
        <v>2.0</v>
      </c>
      <c r="AM132" s="1">
        <v>4.0</v>
      </c>
      <c r="AN132" s="1">
        <v>3.0</v>
      </c>
      <c r="AO132" s="1">
        <v>4.0</v>
      </c>
      <c r="AP132" s="1">
        <v>3.0</v>
      </c>
      <c r="AQ132" s="1">
        <v>3.0</v>
      </c>
      <c r="AR132" s="1">
        <v>2.0</v>
      </c>
      <c r="AS132" s="1">
        <v>3.0</v>
      </c>
      <c r="AT132" s="1">
        <v>2.0</v>
      </c>
      <c r="AU132" s="1">
        <v>2.0</v>
      </c>
      <c r="AV132" s="1">
        <v>2.0</v>
      </c>
      <c r="AW132" s="1">
        <v>2.0</v>
      </c>
      <c r="AX132" s="1">
        <v>2.0</v>
      </c>
      <c r="AY132" s="1">
        <v>2.0</v>
      </c>
      <c r="AZ132" s="1">
        <v>2.0</v>
      </c>
      <c r="BA132" s="1">
        <v>2.0</v>
      </c>
      <c r="BB132" s="1">
        <v>4.0</v>
      </c>
      <c r="BC132" s="1">
        <v>4.0</v>
      </c>
      <c r="BD132" s="1">
        <v>5.0</v>
      </c>
      <c r="BE132" s="1">
        <v>4.0</v>
      </c>
      <c r="BF132" s="1">
        <v>5.0</v>
      </c>
      <c r="BG132" s="1">
        <v>4.0</v>
      </c>
      <c r="BH132" s="1">
        <v>4.0</v>
      </c>
      <c r="BI132" s="1">
        <v>3.0</v>
      </c>
      <c r="BJ132" s="1">
        <v>4.0</v>
      </c>
      <c r="BK132" s="1">
        <v>2.0</v>
      </c>
      <c r="BL132" s="1">
        <v>1.0</v>
      </c>
      <c r="BM132" s="1">
        <v>1.0</v>
      </c>
      <c r="BN132" s="1">
        <v>2.0</v>
      </c>
      <c r="BO132" s="1">
        <v>2.0</v>
      </c>
      <c r="BP132" s="1">
        <v>2.0</v>
      </c>
      <c r="BQ132" s="1">
        <v>2.0</v>
      </c>
      <c r="BR132" s="1">
        <v>1.0</v>
      </c>
      <c r="BS132" s="1">
        <v>4.0</v>
      </c>
      <c r="BT132" s="1">
        <v>4.0</v>
      </c>
      <c r="BU132" s="1">
        <v>3.0</v>
      </c>
      <c r="BV132" s="1">
        <v>4.0</v>
      </c>
      <c r="BW132" s="1">
        <v>4.0</v>
      </c>
      <c r="BX132" s="1">
        <v>4.0</v>
      </c>
      <c r="BY132" s="1">
        <v>3.0</v>
      </c>
      <c r="BZ132" s="21"/>
      <c r="CA132" s="26">
        <f t="shared" si="12"/>
        <v>223</v>
      </c>
      <c r="CB132">
        <f t="shared" si="2"/>
        <v>25</v>
      </c>
      <c r="CC132">
        <f t="shared" si="3"/>
        <v>35</v>
      </c>
      <c r="CD132">
        <f t="shared" si="4"/>
        <v>24</v>
      </c>
      <c r="CE132">
        <f t="shared" si="5"/>
        <v>23</v>
      </c>
      <c r="CF132">
        <f t="shared" si="6"/>
        <v>24</v>
      </c>
      <c r="CG132">
        <f t="shared" si="7"/>
        <v>16</v>
      </c>
      <c r="CH132">
        <f t="shared" si="8"/>
        <v>33</v>
      </c>
      <c r="CI132">
        <f t="shared" si="9"/>
        <v>0.4</v>
      </c>
      <c r="CJ132">
        <f t="shared" si="10"/>
        <v>13</v>
      </c>
      <c r="CK132">
        <f t="shared" si="11"/>
        <v>26</v>
      </c>
      <c r="CM132" s="34">
        <f>VLOOKUP(CB132,'PROMIS 57 T-Score Conversions'!Q$3:R$35,2,TRUE)</f>
        <v>38.8</v>
      </c>
      <c r="CN132" t="str">
        <f t="shared" si="13"/>
        <v>Moderate</v>
      </c>
      <c r="CO132" s="34">
        <f>VLOOKUP(CC132,'PROMIS 57 T-Score Conversions'!A$3:B$35,2,TRUE)</f>
        <v>74.1</v>
      </c>
      <c r="CP132" t="str">
        <f t="shared" si="14"/>
        <v>Severe</v>
      </c>
      <c r="CQ132" s="34">
        <f>VLOOKUP(CD132,'PROMIS 57 T-Score Conversions'!E$3:F$35,2,TRUE)</f>
        <v>62.1</v>
      </c>
      <c r="CR132" t="str">
        <f t="shared" si="15"/>
        <v>Moderate</v>
      </c>
      <c r="CS132" s="34">
        <f>VLOOKUP(CE132,'PROMIS 57 T-Score Conversions'!U$3:V$35,2,TRUE)</f>
        <v>56.6</v>
      </c>
      <c r="CT132" t="str">
        <f t="shared" si="16"/>
        <v>Mild</v>
      </c>
      <c r="CU132" s="34">
        <f>VLOOKUP(CF132,'PROMIS 57 T-Score Conversions'!Y$3:Z$35,2,TRUE)</f>
        <v>54.3</v>
      </c>
      <c r="CV132" t="str">
        <f t="shared" si="17"/>
        <v>Normal</v>
      </c>
      <c r="CW132" s="34">
        <f>vlookup(CG132,'PROMIS 57 T-Score Conversions'!M$3:N$35,2,TRUE)</f>
        <v>36.9</v>
      </c>
      <c r="CX132" t="str">
        <f t="shared" si="18"/>
        <v>Moderate</v>
      </c>
      <c r="CY132" s="34">
        <f>VLOOKup(CH132,'PROMIS 57 T-Score Conversions'!I$3:J$35,2,TRUE)</f>
        <v>67.7</v>
      </c>
      <c r="CZ132" t="str">
        <f t="shared" si="19"/>
        <v>Moderate</v>
      </c>
    </row>
    <row r="133">
      <c r="A133" s="1" t="b">
        <v>0</v>
      </c>
      <c r="B133" s="20"/>
      <c r="C133" s="20">
        <v>43648.43984136574</v>
      </c>
      <c r="D133" s="1" t="s">
        <v>127</v>
      </c>
      <c r="E133" s="1">
        <v>1901.0</v>
      </c>
      <c r="F133" s="1">
        <v>3.0</v>
      </c>
      <c r="G133" s="1">
        <v>3.0</v>
      </c>
      <c r="H133" s="1">
        <v>3.0</v>
      </c>
      <c r="I133" s="1">
        <v>2.0</v>
      </c>
      <c r="J133" s="1">
        <v>1.0</v>
      </c>
      <c r="K133" s="1">
        <v>2.0</v>
      </c>
      <c r="L133" s="1">
        <v>2.0</v>
      </c>
      <c r="M133" s="1">
        <v>1.0</v>
      </c>
      <c r="N133" s="1">
        <v>2.0</v>
      </c>
      <c r="O133" s="1">
        <v>2.0</v>
      </c>
      <c r="P133" s="1">
        <v>2.0</v>
      </c>
      <c r="Q133" s="1">
        <v>3.0</v>
      </c>
      <c r="R133" s="1">
        <v>3.0</v>
      </c>
      <c r="S133" s="1">
        <v>1.0</v>
      </c>
      <c r="T133" s="1">
        <v>2.0</v>
      </c>
      <c r="U133" s="1">
        <v>3.0</v>
      </c>
      <c r="V133" s="1">
        <v>1.0</v>
      </c>
      <c r="W133" s="1">
        <v>2.0</v>
      </c>
      <c r="X133" s="1">
        <v>2.0</v>
      </c>
      <c r="Y133" s="1">
        <v>2.0</v>
      </c>
      <c r="Z133" s="1">
        <v>3.0</v>
      </c>
      <c r="AA133" s="1">
        <v>3.0</v>
      </c>
      <c r="AB133" s="1">
        <v>2.0</v>
      </c>
      <c r="AC133" s="1">
        <v>1.0</v>
      </c>
      <c r="AD133" s="1">
        <v>4.0</v>
      </c>
      <c r="AE133" s="1">
        <v>4.0</v>
      </c>
      <c r="AF133" s="1">
        <v>3.0</v>
      </c>
      <c r="AG133" s="1">
        <v>3.0</v>
      </c>
      <c r="AH133" s="1">
        <v>3.0</v>
      </c>
      <c r="AI133" s="1">
        <v>3.0</v>
      </c>
      <c r="AJ133" s="1">
        <v>3.0</v>
      </c>
      <c r="AK133" s="1">
        <v>3.0</v>
      </c>
      <c r="AL133" s="1">
        <v>3.0</v>
      </c>
      <c r="AM133" s="1">
        <v>4.0</v>
      </c>
      <c r="AN133" s="1">
        <v>3.0</v>
      </c>
      <c r="AO133" s="1">
        <v>3.0</v>
      </c>
      <c r="AP133" s="1">
        <v>3.0</v>
      </c>
      <c r="AQ133" s="1">
        <v>4.0</v>
      </c>
      <c r="AR133" s="1">
        <v>3.0</v>
      </c>
      <c r="AS133" s="1">
        <v>4.0</v>
      </c>
      <c r="AT133" s="1">
        <v>1.0</v>
      </c>
      <c r="AU133" s="1">
        <v>2.0</v>
      </c>
      <c r="AV133" s="1">
        <v>1.0</v>
      </c>
      <c r="AW133" s="1">
        <v>1.0</v>
      </c>
      <c r="AX133" s="1">
        <v>1.0</v>
      </c>
      <c r="AY133" s="1">
        <v>1.0</v>
      </c>
      <c r="AZ133" s="1">
        <v>1.0</v>
      </c>
      <c r="BA133" s="1">
        <v>1.0</v>
      </c>
      <c r="BB133" s="1">
        <v>1.0</v>
      </c>
      <c r="BC133" s="1">
        <v>1.0</v>
      </c>
      <c r="BD133" s="1">
        <v>1.0</v>
      </c>
      <c r="BE133" s="1">
        <v>1.0</v>
      </c>
      <c r="BF133" s="1">
        <v>1.0</v>
      </c>
      <c r="BG133" s="1">
        <v>1.0</v>
      </c>
      <c r="BH133" s="1">
        <v>1.0</v>
      </c>
      <c r="BI133" s="1">
        <v>1.0</v>
      </c>
      <c r="BJ133" s="1">
        <v>0.0</v>
      </c>
      <c r="BK133" s="1">
        <v>2.0</v>
      </c>
      <c r="BL133" s="1">
        <v>3.0</v>
      </c>
      <c r="BM133" s="1">
        <v>2.0</v>
      </c>
      <c r="BN133" s="1">
        <v>2.0</v>
      </c>
      <c r="BO133" s="1">
        <v>2.0</v>
      </c>
      <c r="BP133" s="1">
        <v>1.0</v>
      </c>
      <c r="BQ133" s="1">
        <v>1.0</v>
      </c>
      <c r="BR133" s="1">
        <v>2.0</v>
      </c>
      <c r="BS133" s="1">
        <v>4.0</v>
      </c>
      <c r="BT133" s="1">
        <v>4.0</v>
      </c>
      <c r="BU133" s="1">
        <v>5.0</v>
      </c>
      <c r="BV133" s="1">
        <v>4.0</v>
      </c>
      <c r="BW133" s="1">
        <v>4.0</v>
      </c>
      <c r="BX133" s="1">
        <v>3.0</v>
      </c>
      <c r="BY133" s="1">
        <v>4.0</v>
      </c>
      <c r="BZ133" s="21"/>
      <c r="CA133" s="26">
        <f t="shared" si="12"/>
        <v>164</v>
      </c>
      <c r="CB133">
        <f t="shared" si="2"/>
        <v>17</v>
      </c>
      <c r="CC133">
        <f t="shared" si="3"/>
        <v>18</v>
      </c>
      <c r="CD133">
        <f t="shared" si="4"/>
        <v>16</v>
      </c>
      <c r="CE133">
        <f t="shared" si="5"/>
        <v>26</v>
      </c>
      <c r="CF133">
        <f t="shared" si="6"/>
        <v>27</v>
      </c>
      <c r="CG133">
        <f t="shared" si="7"/>
        <v>9</v>
      </c>
      <c r="CH133">
        <f t="shared" si="8"/>
        <v>8</v>
      </c>
      <c r="CI133">
        <f t="shared" si="9"/>
        <v>0</v>
      </c>
      <c r="CJ133">
        <f t="shared" si="10"/>
        <v>15</v>
      </c>
      <c r="CK133">
        <f t="shared" si="11"/>
        <v>28</v>
      </c>
      <c r="CM133" s="34">
        <f>VLOOKUP(CB133,'PROMIS 57 T-Score Conversions'!Q$3:R$35,2,TRUE)</f>
        <v>33.2</v>
      </c>
      <c r="CN133" t="str">
        <f t="shared" si="13"/>
        <v>Moderate</v>
      </c>
      <c r="CO133" s="34">
        <f>VLOOKUP(CC133,'PROMIS 57 T-Score Conversions'!A$3:B$35,2,TRUE)</f>
        <v>56.4</v>
      </c>
      <c r="CP133" t="str">
        <f t="shared" si="14"/>
        <v>Moderate</v>
      </c>
      <c r="CQ133" s="34">
        <f>VLOOKUP(CD133,'PROMIS 57 T-Score Conversions'!E$3:F$35,2,TRUE)</f>
        <v>55.1</v>
      </c>
      <c r="CR133" t="str">
        <f t="shared" si="15"/>
        <v>Mild</v>
      </c>
      <c r="CS133" s="34">
        <f>VLOOKUP(CE133,'PROMIS 57 T-Score Conversions'!U$3:V$35,2,TRUE)</f>
        <v>59.4</v>
      </c>
      <c r="CT133" t="str">
        <f t="shared" si="16"/>
        <v>Mild</v>
      </c>
      <c r="CU133" s="34">
        <f>VLOOKUP(CF133,'PROMIS 57 T-Score Conversions'!Y$3:Z$35,2,TRUE)</f>
        <v>57.3</v>
      </c>
      <c r="CV133" t="str">
        <f t="shared" si="17"/>
        <v>Mild</v>
      </c>
      <c r="CW133" s="34">
        <f>vlookup(CG133,'PROMIS 57 T-Score Conversions'!M$3:N$35,2,TRUE)</f>
        <v>29.7</v>
      </c>
      <c r="CX133" t="str">
        <f t="shared" si="18"/>
        <v>Severe</v>
      </c>
      <c r="CY133" s="34">
        <f>VLOOKup(CH133,'PROMIS 57 T-Score Conversions'!I$3:J$35,2,TRUE)</f>
        <v>40.7</v>
      </c>
      <c r="CZ133" t="str">
        <f t="shared" si="19"/>
        <v>Normal</v>
      </c>
    </row>
    <row r="134">
      <c r="A134" s="1" t="b">
        <v>0</v>
      </c>
      <c r="B134" s="20"/>
      <c r="C134" s="20">
        <v>43648.46646751158</v>
      </c>
      <c r="D134" s="1" t="s">
        <v>205</v>
      </c>
      <c r="E134" s="1">
        <v>1660.0</v>
      </c>
      <c r="F134" s="1">
        <v>3.0</v>
      </c>
      <c r="G134" s="1">
        <v>2.0</v>
      </c>
      <c r="H134" s="1">
        <v>3.0</v>
      </c>
      <c r="I134" s="1">
        <v>3.0</v>
      </c>
      <c r="J134" s="1">
        <v>2.0</v>
      </c>
      <c r="K134" s="1">
        <v>3.0</v>
      </c>
      <c r="L134" s="1">
        <v>3.0</v>
      </c>
      <c r="M134" s="1">
        <v>2.0</v>
      </c>
      <c r="N134" s="1">
        <v>2.0</v>
      </c>
      <c r="O134" s="1">
        <v>3.0</v>
      </c>
      <c r="P134" s="1">
        <v>4.0</v>
      </c>
      <c r="Q134" s="1">
        <v>4.0</v>
      </c>
      <c r="R134" s="1">
        <v>4.0</v>
      </c>
      <c r="S134" s="1">
        <v>3.0</v>
      </c>
      <c r="T134" s="1">
        <v>4.0</v>
      </c>
      <c r="U134" s="1">
        <v>4.0</v>
      </c>
      <c r="V134" s="1">
        <v>4.0</v>
      </c>
      <c r="W134" s="1">
        <v>4.0</v>
      </c>
      <c r="X134" s="1">
        <v>4.0</v>
      </c>
      <c r="Y134" s="1">
        <v>4.0</v>
      </c>
      <c r="Z134" s="1">
        <v>4.0</v>
      </c>
      <c r="AA134" s="1">
        <v>4.0</v>
      </c>
      <c r="AB134" s="1">
        <v>3.0</v>
      </c>
      <c r="AC134" s="1">
        <v>2.0</v>
      </c>
      <c r="AD134" s="1">
        <v>4.0</v>
      </c>
      <c r="AE134" s="1">
        <v>4.0</v>
      </c>
      <c r="AF134" s="1">
        <v>4.0</v>
      </c>
      <c r="AG134" s="1">
        <v>4.0</v>
      </c>
      <c r="AH134" s="1">
        <v>4.0</v>
      </c>
      <c r="AI134" s="1">
        <v>4.0</v>
      </c>
      <c r="AJ134" s="1">
        <v>4.0</v>
      </c>
      <c r="AK134" s="1">
        <v>4.0</v>
      </c>
      <c r="AL134" s="1">
        <v>3.0</v>
      </c>
      <c r="AM134" s="1">
        <v>3.0</v>
      </c>
      <c r="AN134" s="1">
        <v>3.0</v>
      </c>
      <c r="AO134" s="1">
        <v>2.0</v>
      </c>
      <c r="AP134" s="1">
        <v>2.0</v>
      </c>
      <c r="AQ134" s="1">
        <v>2.0</v>
      </c>
      <c r="AR134" s="1">
        <v>2.0</v>
      </c>
      <c r="AS134" s="1">
        <v>3.0</v>
      </c>
      <c r="AT134" s="1">
        <v>3.0</v>
      </c>
      <c r="AU134" s="1">
        <v>3.0</v>
      </c>
      <c r="AV134" s="1">
        <v>3.0</v>
      </c>
      <c r="AW134" s="1">
        <v>3.0</v>
      </c>
      <c r="AX134" s="1">
        <v>4.0</v>
      </c>
      <c r="AY134" s="1">
        <v>4.0</v>
      </c>
      <c r="AZ134" s="1">
        <v>4.0</v>
      </c>
      <c r="BA134" s="1">
        <v>4.0</v>
      </c>
      <c r="BB134" s="1">
        <v>4.0</v>
      </c>
      <c r="BC134" s="1">
        <v>4.0</v>
      </c>
      <c r="BD134" s="1">
        <v>4.0</v>
      </c>
      <c r="BE134" s="1">
        <v>4.0</v>
      </c>
      <c r="BF134" s="1">
        <v>2.0</v>
      </c>
      <c r="BG134" s="1">
        <v>4.0</v>
      </c>
      <c r="BH134" s="1">
        <v>3.0</v>
      </c>
      <c r="BI134" s="1">
        <v>3.0</v>
      </c>
      <c r="BJ134" s="1">
        <v>7.0</v>
      </c>
      <c r="BK134" s="1">
        <v>4.0</v>
      </c>
      <c r="BL134" s="1">
        <v>4.0</v>
      </c>
      <c r="BM134" s="1">
        <v>3.0</v>
      </c>
      <c r="BN134" s="1">
        <v>3.0</v>
      </c>
      <c r="BO134" s="1">
        <v>3.0</v>
      </c>
      <c r="BP134" s="1">
        <v>3.0</v>
      </c>
      <c r="BQ134" s="1">
        <v>4.0</v>
      </c>
      <c r="BR134" s="1">
        <v>4.0</v>
      </c>
      <c r="BS134" s="1">
        <v>2.0</v>
      </c>
      <c r="BT134" s="1">
        <v>3.0</v>
      </c>
      <c r="BU134" s="1">
        <v>4.0</v>
      </c>
      <c r="BV134" s="1">
        <v>3.0</v>
      </c>
      <c r="BW134" s="1">
        <v>3.0</v>
      </c>
      <c r="BX134" s="1">
        <v>2.0</v>
      </c>
      <c r="BY134" s="1">
        <v>4.0</v>
      </c>
      <c r="BZ134" s="21"/>
      <c r="CA134" s="26">
        <f t="shared" si="12"/>
        <v>242</v>
      </c>
      <c r="CB134">
        <f t="shared" si="2"/>
        <v>21</v>
      </c>
      <c r="CC134">
        <f t="shared" si="3"/>
        <v>28</v>
      </c>
      <c r="CD134">
        <f t="shared" si="4"/>
        <v>29</v>
      </c>
      <c r="CE134">
        <f t="shared" si="5"/>
        <v>32</v>
      </c>
      <c r="CF134">
        <f t="shared" si="6"/>
        <v>20</v>
      </c>
      <c r="CG134">
        <f t="shared" si="7"/>
        <v>28</v>
      </c>
      <c r="CH134">
        <f t="shared" si="8"/>
        <v>28</v>
      </c>
      <c r="CI134">
        <f t="shared" si="9"/>
        <v>0.7</v>
      </c>
      <c r="CJ134">
        <f t="shared" si="10"/>
        <v>28</v>
      </c>
      <c r="CK134">
        <f t="shared" si="11"/>
        <v>21</v>
      </c>
      <c r="CM134" s="34">
        <f>VLOOKUP(CB134,'PROMIS 57 T-Score Conversions'!Q$3:R$35,2,TRUE)</f>
        <v>36.1</v>
      </c>
      <c r="CN134" t="str">
        <f t="shared" si="13"/>
        <v>Moderate</v>
      </c>
      <c r="CO134" s="34">
        <f>VLOOKUP(CC134,'PROMIS 57 T-Score Conversions'!A$3:B$35,2,TRUE)</f>
        <v>66.6</v>
      </c>
      <c r="CP134" t="str">
        <f t="shared" si="14"/>
        <v>Severe</v>
      </c>
      <c r="CQ134" s="34">
        <f>VLOOKUP(CD134,'PROMIS 57 T-Score Conversions'!E$3:F$35,2,TRUE)</f>
        <v>66.8</v>
      </c>
      <c r="CR134" t="str">
        <f t="shared" si="15"/>
        <v>Moderate</v>
      </c>
      <c r="CS134" s="34">
        <f>VLOOKUP(CE134,'PROMIS 57 T-Score Conversions'!U$3:V$35,2,TRUE)</f>
        <v>65.3</v>
      </c>
      <c r="CT134" t="str">
        <f t="shared" si="16"/>
        <v>Moderate</v>
      </c>
      <c r="CU134" s="34">
        <f>VLOOKUP(CF134,'PROMIS 57 T-Score Conversions'!Y$3:Z$35,2,TRUE)</f>
        <v>50.1</v>
      </c>
      <c r="CV134" t="str">
        <f t="shared" si="17"/>
        <v>Normal</v>
      </c>
      <c r="CW134" s="34">
        <f>vlookup(CG134,'PROMIS 57 T-Score Conversions'!M$3:N$35,2,TRUE)</f>
        <v>48</v>
      </c>
      <c r="CX134" t="str">
        <f t="shared" si="18"/>
        <v>Normal</v>
      </c>
      <c r="CY134" s="34">
        <f>VLOOKup(CH134,'PROMIS 57 T-Score Conversions'!I$3:J$35,2,TRUE)</f>
        <v>64.1</v>
      </c>
      <c r="CZ134" t="str">
        <f t="shared" si="19"/>
        <v>Moderate</v>
      </c>
    </row>
    <row r="135">
      <c r="A135" s="1" t="b">
        <v>1</v>
      </c>
      <c r="B135" s="20"/>
      <c r="C135" s="20">
        <v>43650.39751137732</v>
      </c>
      <c r="D135" s="1" t="s">
        <v>196</v>
      </c>
      <c r="E135" s="1">
        <v>1955.0</v>
      </c>
      <c r="F135" s="1">
        <v>3.0</v>
      </c>
      <c r="G135" s="1">
        <v>3.0</v>
      </c>
      <c r="H135" s="1">
        <v>4.0</v>
      </c>
      <c r="I135" s="1">
        <v>4.0</v>
      </c>
      <c r="J135" s="1">
        <v>2.0</v>
      </c>
      <c r="K135" s="1">
        <v>3.0</v>
      </c>
      <c r="L135" s="1">
        <v>4.0</v>
      </c>
      <c r="M135" s="1">
        <v>2.0</v>
      </c>
      <c r="N135" s="1">
        <v>4.0</v>
      </c>
      <c r="O135" s="1">
        <v>4.0</v>
      </c>
      <c r="P135" s="1">
        <v>4.0</v>
      </c>
      <c r="Q135" s="1">
        <v>5.0</v>
      </c>
      <c r="R135" s="1">
        <v>5.0</v>
      </c>
      <c r="S135" s="1">
        <v>5.0</v>
      </c>
      <c r="T135" s="1">
        <v>4.0</v>
      </c>
      <c r="U135" s="1">
        <v>5.0</v>
      </c>
      <c r="V135" s="1">
        <v>5.0</v>
      </c>
      <c r="W135" s="1">
        <v>5.0</v>
      </c>
      <c r="X135" s="1">
        <v>5.0</v>
      </c>
      <c r="Y135" s="1">
        <v>4.0</v>
      </c>
      <c r="Z135" s="1">
        <v>4.0</v>
      </c>
      <c r="AA135" s="1">
        <v>5.0</v>
      </c>
      <c r="AB135" s="1">
        <v>5.0</v>
      </c>
      <c r="AC135" s="1">
        <v>5.0</v>
      </c>
      <c r="AD135" s="1">
        <v>5.0</v>
      </c>
      <c r="AE135" s="1">
        <v>3.0</v>
      </c>
      <c r="AF135" s="1">
        <v>4.0</v>
      </c>
      <c r="AG135" s="1">
        <v>4.0</v>
      </c>
      <c r="AH135" s="1">
        <v>4.0</v>
      </c>
      <c r="AI135" s="1">
        <v>3.0</v>
      </c>
      <c r="AJ135" s="1">
        <v>3.0</v>
      </c>
      <c r="AK135" s="1">
        <v>3.0</v>
      </c>
      <c r="AL135" s="1">
        <v>5.0</v>
      </c>
      <c r="AM135" s="1">
        <v>4.0</v>
      </c>
      <c r="AN135" s="1">
        <v>5.0</v>
      </c>
      <c r="AO135" s="1">
        <v>5.0</v>
      </c>
      <c r="AP135" s="1">
        <v>5.0</v>
      </c>
      <c r="AQ135" s="1">
        <v>5.0</v>
      </c>
      <c r="AR135" s="1">
        <v>3.0</v>
      </c>
      <c r="AS135" s="1">
        <v>4.0</v>
      </c>
      <c r="AT135" s="1">
        <v>4.0</v>
      </c>
      <c r="AU135" s="1">
        <v>3.0</v>
      </c>
      <c r="AV135" s="1">
        <v>3.0</v>
      </c>
      <c r="AW135" s="1">
        <v>2.0</v>
      </c>
      <c r="AX135" s="1">
        <v>3.0</v>
      </c>
      <c r="AY135" s="1">
        <v>3.0</v>
      </c>
      <c r="AZ135" s="1">
        <v>3.0</v>
      </c>
      <c r="BA135" s="1">
        <v>3.0</v>
      </c>
      <c r="BB135" s="1">
        <v>4.0</v>
      </c>
      <c r="BC135" s="1">
        <v>3.0</v>
      </c>
      <c r="BD135" s="1">
        <v>4.0</v>
      </c>
      <c r="BE135" s="1">
        <v>3.0</v>
      </c>
      <c r="BF135" s="1">
        <v>3.0</v>
      </c>
      <c r="BG135" s="1">
        <v>3.0</v>
      </c>
      <c r="BH135" s="1">
        <v>3.0</v>
      </c>
      <c r="BI135" s="1">
        <v>3.0</v>
      </c>
      <c r="BJ135" s="1">
        <v>6.0</v>
      </c>
      <c r="BK135" s="1">
        <v>2.0</v>
      </c>
      <c r="BL135" s="1">
        <v>2.0</v>
      </c>
      <c r="BM135" s="1">
        <v>2.0</v>
      </c>
      <c r="BN135" s="1">
        <v>3.0</v>
      </c>
      <c r="BO135" s="1">
        <v>3.0</v>
      </c>
      <c r="BP135" s="1">
        <v>3.0</v>
      </c>
      <c r="BQ135" s="1">
        <v>3.0</v>
      </c>
      <c r="BR135" s="1">
        <v>2.0</v>
      </c>
      <c r="BS135" s="1">
        <v>3.0</v>
      </c>
      <c r="BT135" s="1">
        <v>3.0</v>
      </c>
      <c r="BU135" s="1">
        <v>3.0</v>
      </c>
      <c r="BV135" s="1">
        <v>4.0</v>
      </c>
      <c r="BW135" s="1">
        <v>4.0</v>
      </c>
      <c r="BX135" s="1">
        <v>4.0</v>
      </c>
      <c r="BY135" s="1">
        <v>3.0</v>
      </c>
      <c r="BZ135" s="21"/>
      <c r="CA135" s="26">
        <f t="shared" si="12"/>
        <v>264</v>
      </c>
      <c r="CB135">
        <f t="shared" si="2"/>
        <v>25</v>
      </c>
      <c r="CC135">
        <f t="shared" si="3"/>
        <v>36</v>
      </c>
      <c r="CD135">
        <f t="shared" si="4"/>
        <v>38</v>
      </c>
      <c r="CE135">
        <f t="shared" si="5"/>
        <v>29</v>
      </c>
      <c r="CF135">
        <f t="shared" si="6"/>
        <v>36</v>
      </c>
      <c r="CG135">
        <f t="shared" si="7"/>
        <v>24</v>
      </c>
      <c r="CH135">
        <f t="shared" si="8"/>
        <v>26</v>
      </c>
      <c r="CI135">
        <f t="shared" si="9"/>
        <v>0.6</v>
      </c>
      <c r="CJ135">
        <f t="shared" si="10"/>
        <v>20</v>
      </c>
      <c r="CK135">
        <f t="shared" si="11"/>
        <v>24</v>
      </c>
      <c r="CM135" s="34">
        <f>VLOOKUP(CB135,'PROMIS 57 T-Score Conversions'!Q$3:R$35,2,TRUE)</f>
        <v>38.8</v>
      </c>
      <c r="CN135" t="str">
        <f t="shared" si="13"/>
        <v>Moderate</v>
      </c>
      <c r="CO135" s="34">
        <f>VLOOKUP(CC135,'PROMIS 57 T-Score Conversions'!A$3:B$35,2,TRUE)</f>
        <v>75.4</v>
      </c>
      <c r="CP135" t="str">
        <f t="shared" si="14"/>
        <v>Severe</v>
      </c>
      <c r="CQ135" s="34">
        <f>VLOOKUP(CD135,'PROMIS 57 T-Score Conversions'!E$3:F$35,2,TRUE)</f>
        <v>76.4</v>
      </c>
      <c r="CR135" t="str">
        <f t="shared" si="15"/>
        <v>Severe</v>
      </c>
      <c r="CS135" s="34">
        <f>VLOOKUP(CE135,'PROMIS 57 T-Score Conversions'!U$3:V$35,2,TRUE)</f>
        <v>62.3</v>
      </c>
      <c r="CT135" t="str">
        <f t="shared" si="16"/>
        <v>Moderate</v>
      </c>
      <c r="CU135" s="34">
        <f>VLOOKUP(CF135,'PROMIS 57 T-Score Conversions'!Y$3:Z$35,2,TRUE)</f>
        <v>67.5</v>
      </c>
      <c r="CV135" t="str">
        <f t="shared" si="17"/>
        <v>Moderate</v>
      </c>
      <c r="CW135" s="34">
        <f>vlookup(CG135,'PROMIS 57 T-Score Conversions'!M$3:N$35,2,TRUE)</f>
        <v>44</v>
      </c>
      <c r="CX135" t="str">
        <f t="shared" si="18"/>
        <v>Mild</v>
      </c>
      <c r="CY135" s="34">
        <f>VLOOKup(CH135,'PROMIS 57 T-Score Conversions'!I$3:J$35,2,TRUE)</f>
        <v>62.8</v>
      </c>
      <c r="CZ135" t="str">
        <f t="shared" si="19"/>
        <v>Moderate</v>
      </c>
    </row>
    <row r="136">
      <c r="A136" s="1" t="b">
        <v>0</v>
      </c>
      <c r="B136" s="20"/>
      <c r="C136" s="20">
        <v>43650.58331405093</v>
      </c>
      <c r="D136" s="1" t="s">
        <v>206</v>
      </c>
      <c r="E136" s="1">
        <v>1973.0</v>
      </c>
      <c r="F136" s="1">
        <v>4.0</v>
      </c>
      <c r="G136" s="1">
        <v>4.0</v>
      </c>
      <c r="H136" s="1">
        <v>4.0</v>
      </c>
      <c r="I136" s="1">
        <v>4.0</v>
      </c>
      <c r="J136" s="1">
        <v>3.0</v>
      </c>
      <c r="K136" s="1">
        <v>4.0</v>
      </c>
      <c r="L136" s="1">
        <v>5.0</v>
      </c>
      <c r="M136" s="1">
        <v>3.0</v>
      </c>
      <c r="N136" s="1">
        <v>2.0</v>
      </c>
      <c r="O136" s="1">
        <v>2.0</v>
      </c>
      <c r="P136" s="1">
        <v>2.0</v>
      </c>
      <c r="Q136" s="1">
        <v>3.0</v>
      </c>
      <c r="R136" s="1">
        <v>3.0</v>
      </c>
      <c r="S136" s="1">
        <v>2.0</v>
      </c>
      <c r="T136" s="1">
        <v>2.0</v>
      </c>
      <c r="U136" s="1">
        <v>3.0</v>
      </c>
      <c r="V136" s="1">
        <v>1.0</v>
      </c>
      <c r="W136" s="1">
        <v>2.0</v>
      </c>
      <c r="X136" s="1">
        <v>3.0</v>
      </c>
      <c r="Y136" s="1">
        <v>2.0</v>
      </c>
      <c r="Z136" s="1">
        <v>1.0</v>
      </c>
      <c r="AA136" s="1">
        <v>3.0</v>
      </c>
      <c r="AB136" s="1">
        <v>2.0</v>
      </c>
      <c r="AC136" s="1">
        <v>2.0</v>
      </c>
      <c r="AD136" s="1">
        <v>4.0</v>
      </c>
      <c r="AE136" s="1">
        <v>3.0</v>
      </c>
      <c r="AF136" s="1">
        <v>4.0</v>
      </c>
      <c r="AG136" s="1">
        <v>4.0</v>
      </c>
      <c r="AH136" s="1">
        <v>3.0</v>
      </c>
      <c r="AI136" s="1">
        <v>3.0</v>
      </c>
      <c r="AJ136" s="1">
        <v>3.0</v>
      </c>
      <c r="AK136" s="1">
        <v>2.0</v>
      </c>
      <c r="AL136" s="1">
        <v>4.0</v>
      </c>
      <c r="AM136" s="1">
        <v>4.0</v>
      </c>
      <c r="AN136" s="1">
        <v>4.0</v>
      </c>
      <c r="AO136" s="1">
        <v>3.0</v>
      </c>
      <c r="AP136" s="1">
        <v>3.0</v>
      </c>
      <c r="AQ136" s="1">
        <v>3.0</v>
      </c>
      <c r="AR136" s="1">
        <v>2.0</v>
      </c>
      <c r="AS136" s="1">
        <v>4.0</v>
      </c>
      <c r="AT136" s="1">
        <v>3.0</v>
      </c>
      <c r="AU136" s="1">
        <v>3.0</v>
      </c>
      <c r="AV136" s="1">
        <v>3.0</v>
      </c>
      <c r="AW136" s="1">
        <v>3.0</v>
      </c>
      <c r="AX136" s="1">
        <v>4.0</v>
      </c>
      <c r="AY136" s="1">
        <v>4.0</v>
      </c>
      <c r="AZ136" s="1">
        <v>4.0</v>
      </c>
      <c r="BA136" s="1">
        <v>3.0</v>
      </c>
      <c r="BB136" s="1">
        <v>2.0</v>
      </c>
      <c r="BC136" s="1">
        <v>3.0</v>
      </c>
      <c r="BD136" s="1">
        <v>3.0</v>
      </c>
      <c r="BE136" s="1">
        <v>3.0</v>
      </c>
      <c r="BF136" s="1">
        <v>3.0</v>
      </c>
      <c r="BG136" s="1">
        <v>3.0</v>
      </c>
      <c r="BH136" s="1">
        <v>3.0</v>
      </c>
      <c r="BI136" s="1">
        <v>3.0</v>
      </c>
      <c r="BJ136" s="1">
        <v>5.0</v>
      </c>
      <c r="BK136" s="1">
        <v>2.0</v>
      </c>
      <c r="BL136" s="1">
        <v>3.0</v>
      </c>
      <c r="BM136" s="1">
        <v>3.0</v>
      </c>
      <c r="BN136" s="1">
        <v>2.0</v>
      </c>
      <c r="BO136" s="1">
        <v>3.0</v>
      </c>
      <c r="BP136" s="1">
        <v>3.0</v>
      </c>
      <c r="BQ136" s="1">
        <v>2.0</v>
      </c>
      <c r="BR136" s="1">
        <v>2.0</v>
      </c>
      <c r="BS136" s="1">
        <v>4.0</v>
      </c>
      <c r="BT136" s="1">
        <v>4.0</v>
      </c>
      <c r="BU136" s="1">
        <v>4.0</v>
      </c>
      <c r="BV136" s="1">
        <v>3.0</v>
      </c>
      <c r="BW136" s="1">
        <v>4.0</v>
      </c>
      <c r="BX136" s="1">
        <v>3.0</v>
      </c>
      <c r="BY136" s="1">
        <v>3.0</v>
      </c>
      <c r="BZ136" s="21"/>
      <c r="CA136" s="26">
        <f t="shared" si="12"/>
        <v>219</v>
      </c>
      <c r="CB136">
        <f t="shared" si="2"/>
        <v>31</v>
      </c>
      <c r="CC136">
        <f t="shared" si="3"/>
        <v>19</v>
      </c>
      <c r="CD136">
        <f t="shared" si="4"/>
        <v>16</v>
      </c>
      <c r="CE136">
        <f t="shared" si="5"/>
        <v>26</v>
      </c>
      <c r="CF136">
        <f t="shared" si="6"/>
        <v>27</v>
      </c>
      <c r="CG136">
        <f t="shared" si="7"/>
        <v>27</v>
      </c>
      <c r="CH136">
        <f t="shared" si="8"/>
        <v>23</v>
      </c>
      <c r="CI136">
        <f t="shared" si="9"/>
        <v>0.5</v>
      </c>
      <c r="CJ136">
        <f t="shared" si="10"/>
        <v>20</v>
      </c>
      <c r="CK136">
        <f t="shared" si="11"/>
        <v>25</v>
      </c>
      <c r="CM136" s="34">
        <f>VLOOKUP(CB136,'PROMIS 57 T-Score Conversions'!Q$3:R$35,2,TRUE)</f>
        <v>43.1</v>
      </c>
      <c r="CN136" t="str">
        <f t="shared" si="13"/>
        <v>Mild</v>
      </c>
      <c r="CO136" s="34">
        <f>VLOOKUP(CC136,'PROMIS 57 T-Score Conversions'!A$3:B$35,2,TRUE)</f>
        <v>57.4</v>
      </c>
      <c r="CP136" t="str">
        <f t="shared" si="14"/>
        <v>Moderate</v>
      </c>
      <c r="CQ136" s="34">
        <f>VLOOKUP(CD136,'PROMIS 57 T-Score Conversions'!E$3:F$35,2,TRUE)</f>
        <v>55.1</v>
      </c>
      <c r="CR136" t="str">
        <f t="shared" si="15"/>
        <v>Mild</v>
      </c>
      <c r="CS136" s="34">
        <f>VLOOKUP(CE136,'PROMIS 57 T-Score Conversions'!U$3:V$35,2,TRUE)</f>
        <v>59.4</v>
      </c>
      <c r="CT136" t="str">
        <f t="shared" si="16"/>
        <v>Mild</v>
      </c>
      <c r="CU136" s="34">
        <f>VLOOKUP(CF136,'PROMIS 57 T-Score Conversions'!Y$3:Z$35,2,TRUE)</f>
        <v>57.3</v>
      </c>
      <c r="CV136" t="str">
        <f t="shared" si="17"/>
        <v>Mild</v>
      </c>
      <c r="CW136" s="34">
        <f>vlookup(CG136,'PROMIS 57 T-Score Conversions'!M$3:N$35,2,TRUE)</f>
        <v>47</v>
      </c>
      <c r="CX136" t="str">
        <f t="shared" si="18"/>
        <v>Normal</v>
      </c>
      <c r="CY136" s="34">
        <f>VLOOKup(CH136,'PROMIS 57 T-Score Conversions'!I$3:J$35,2,TRUE)</f>
        <v>60.8</v>
      </c>
      <c r="CZ136" t="str">
        <f t="shared" si="19"/>
        <v>Moderate</v>
      </c>
    </row>
    <row r="137">
      <c r="A137" s="1" t="b">
        <v>0</v>
      </c>
      <c r="B137" s="20"/>
      <c r="C137" s="20">
        <v>43650.59503628472</v>
      </c>
      <c r="D137" s="1" t="s">
        <v>206</v>
      </c>
      <c r="E137" s="1">
        <v>1973.0</v>
      </c>
      <c r="F137" s="1">
        <v>4.0</v>
      </c>
      <c r="G137" s="1">
        <v>4.0</v>
      </c>
      <c r="H137" s="1">
        <v>4.0</v>
      </c>
      <c r="I137" s="1">
        <v>4.0</v>
      </c>
      <c r="J137" s="1">
        <v>3.0</v>
      </c>
      <c r="K137" s="1">
        <v>4.0</v>
      </c>
      <c r="L137" s="1">
        <v>5.0</v>
      </c>
      <c r="M137" s="1">
        <v>3.0</v>
      </c>
      <c r="N137" s="1">
        <v>2.0</v>
      </c>
      <c r="O137" s="1">
        <v>2.0</v>
      </c>
      <c r="P137" s="1">
        <v>2.0</v>
      </c>
      <c r="Q137" s="1">
        <v>3.0</v>
      </c>
      <c r="R137" s="1">
        <v>3.0</v>
      </c>
      <c r="S137" s="1">
        <v>2.0</v>
      </c>
      <c r="T137" s="1">
        <v>2.0</v>
      </c>
      <c r="U137" s="1">
        <v>3.0</v>
      </c>
      <c r="V137" s="1">
        <v>1.0</v>
      </c>
      <c r="W137" s="1">
        <v>2.0</v>
      </c>
      <c r="X137" s="1">
        <v>3.0</v>
      </c>
      <c r="Y137" s="1">
        <v>2.0</v>
      </c>
      <c r="Z137" s="1">
        <v>1.0</v>
      </c>
      <c r="AA137" s="1">
        <v>3.0</v>
      </c>
      <c r="AB137" s="1">
        <v>2.0</v>
      </c>
      <c r="AC137" s="1">
        <v>2.0</v>
      </c>
      <c r="AD137" s="1">
        <v>4.0</v>
      </c>
      <c r="AE137" s="1">
        <v>3.0</v>
      </c>
      <c r="AF137" s="1">
        <v>4.0</v>
      </c>
      <c r="AG137" s="1">
        <v>4.0</v>
      </c>
      <c r="AH137" s="1">
        <v>3.0</v>
      </c>
      <c r="AI137" s="1">
        <v>3.0</v>
      </c>
      <c r="AJ137" s="1">
        <v>3.0</v>
      </c>
      <c r="AK137" s="1">
        <v>2.0</v>
      </c>
      <c r="AL137" s="1">
        <v>4.0</v>
      </c>
      <c r="AM137" s="1">
        <v>4.0</v>
      </c>
      <c r="AN137" s="1">
        <v>4.0</v>
      </c>
      <c r="AO137" s="1">
        <v>3.0</v>
      </c>
      <c r="AP137" s="1">
        <v>3.0</v>
      </c>
      <c r="AQ137" s="1">
        <v>3.0</v>
      </c>
      <c r="AR137" s="1">
        <v>2.0</v>
      </c>
      <c r="AS137" s="1">
        <v>4.0</v>
      </c>
      <c r="AT137" s="1">
        <v>3.0</v>
      </c>
      <c r="AU137" s="1">
        <v>3.0</v>
      </c>
      <c r="AV137" s="1">
        <v>3.0</v>
      </c>
      <c r="AW137" s="1">
        <v>3.0</v>
      </c>
      <c r="AX137" s="1">
        <v>4.0</v>
      </c>
      <c r="AY137" s="1">
        <v>4.0</v>
      </c>
      <c r="AZ137" s="1">
        <v>4.0</v>
      </c>
      <c r="BA137" s="1">
        <v>3.0</v>
      </c>
      <c r="BB137" s="1">
        <v>2.0</v>
      </c>
      <c r="BC137" s="1">
        <v>3.0</v>
      </c>
      <c r="BD137" s="1">
        <v>3.0</v>
      </c>
      <c r="BE137" s="1">
        <v>3.0</v>
      </c>
      <c r="BF137" s="1">
        <v>3.0</v>
      </c>
      <c r="BG137" s="1">
        <v>3.0</v>
      </c>
      <c r="BH137" s="1">
        <v>3.0</v>
      </c>
      <c r="BI137" s="1">
        <v>3.0</v>
      </c>
      <c r="BJ137" s="1">
        <v>5.0</v>
      </c>
      <c r="BK137" s="1">
        <v>2.0</v>
      </c>
      <c r="BL137" s="1">
        <v>3.0</v>
      </c>
      <c r="BM137" s="1">
        <v>3.0</v>
      </c>
      <c r="BN137" s="1">
        <v>2.0</v>
      </c>
      <c r="BO137" s="1">
        <v>3.0</v>
      </c>
      <c r="BP137" s="1">
        <v>3.0</v>
      </c>
      <c r="BQ137" s="1">
        <v>2.0</v>
      </c>
      <c r="BR137" s="1">
        <v>2.0</v>
      </c>
      <c r="BS137" s="1">
        <v>4.0</v>
      </c>
      <c r="BT137" s="1">
        <v>4.0</v>
      </c>
      <c r="BU137" s="1">
        <v>4.0</v>
      </c>
      <c r="BV137" s="1">
        <v>3.0</v>
      </c>
      <c r="BW137" s="1">
        <v>4.0</v>
      </c>
      <c r="BX137" s="1">
        <v>3.0</v>
      </c>
      <c r="BY137" s="1">
        <v>3.0</v>
      </c>
      <c r="BZ137" s="21"/>
      <c r="CA137" s="26">
        <f t="shared" si="12"/>
        <v>219</v>
      </c>
      <c r="CB137">
        <f t="shared" si="2"/>
        <v>31</v>
      </c>
      <c r="CC137">
        <f t="shared" si="3"/>
        <v>19</v>
      </c>
      <c r="CD137">
        <f t="shared" si="4"/>
        <v>16</v>
      </c>
      <c r="CE137">
        <f t="shared" si="5"/>
        <v>26</v>
      </c>
      <c r="CF137">
        <f t="shared" si="6"/>
        <v>27</v>
      </c>
      <c r="CG137">
        <f t="shared" si="7"/>
        <v>27</v>
      </c>
      <c r="CH137">
        <f t="shared" si="8"/>
        <v>23</v>
      </c>
      <c r="CI137">
        <f t="shared" si="9"/>
        <v>0.5</v>
      </c>
      <c r="CJ137">
        <f t="shared" si="10"/>
        <v>20</v>
      </c>
      <c r="CK137">
        <f t="shared" si="11"/>
        <v>25</v>
      </c>
    </row>
    <row r="138">
      <c r="A138" s="1" t="b">
        <v>0</v>
      </c>
      <c r="B138" s="20"/>
      <c r="C138" s="20">
        <v>43650.608335578705</v>
      </c>
      <c r="D138" s="1" t="s">
        <v>207</v>
      </c>
      <c r="E138" s="1">
        <v>1977.0</v>
      </c>
      <c r="F138" s="1">
        <v>5.0</v>
      </c>
      <c r="G138" s="1">
        <v>5.0</v>
      </c>
      <c r="H138" s="1">
        <v>5.0</v>
      </c>
      <c r="I138" s="1">
        <v>5.0</v>
      </c>
      <c r="J138" s="1">
        <v>3.0</v>
      </c>
      <c r="K138" s="1">
        <v>3.0</v>
      </c>
      <c r="L138" s="1">
        <v>5.0</v>
      </c>
      <c r="M138" s="1">
        <v>3.0</v>
      </c>
      <c r="N138" s="1">
        <v>3.0</v>
      </c>
      <c r="O138" s="1">
        <v>2.0</v>
      </c>
      <c r="P138" s="1">
        <v>2.0</v>
      </c>
      <c r="Q138" s="1">
        <v>3.0</v>
      </c>
      <c r="R138" s="1">
        <v>2.0</v>
      </c>
      <c r="S138" s="1">
        <v>1.0</v>
      </c>
      <c r="T138" s="1">
        <v>3.0</v>
      </c>
      <c r="U138" s="1">
        <v>3.0</v>
      </c>
      <c r="V138" s="1">
        <v>2.0</v>
      </c>
      <c r="W138" s="1">
        <v>2.0</v>
      </c>
      <c r="X138" s="1">
        <v>3.0</v>
      </c>
      <c r="Y138" s="1">
        <v>1.0</v>
      </c>
      <c r="Z138" s="1">
        <v>2.0</v>
      </c>
      <c r="AA138" s="1">
        <v>2.0</v>
      </c>
      <c r="AB138" s="1">
        <v>2.0</v>
      </c>
      <c r="AC138" s="1">
        <v>2.0</v>
      </c>
      <c r="AD138" s="1">
        <v>4.0</v>
      </c>
      <c r="AE138" s="1">
        <v>5.0</v>
      </c>
      <c r="AF138" s="1">
        <v>4.0</v>
      </c>
      <c r="AG138" s="1">
        <v>4.0</v>
      </c>
      <c r="AH138" s="1">
        <v>3.0</v>
      </c>
      <c r="AI138" s="1">
        <v>3.0</v>
      </c>
      <c r="AJ138" s="1">
        <v>3.0</v>
      </c>
      <c r="AK138" s="1">
        <v>4.0</v>
      </c>
      <c r="AL138" s="1">
        <v>3.0</v>
      </c>
      <c r="AM138" s="1">
        <v>1.0</v>
      </c>
      <c r="AN138" s="1">
        <v>2.0</v>
      </c>
      <c r="AO138" s="1">
        <v>2.0</v>
      </c>
      <c r="AP138" s="1">
        <v>2.0</v>
      </c>
      <c r="AQ138" s="1">
        <v>2.0</v>
      </c>
      <c r="AR138" s="1">
        <v>1.0</v>
      </c>
      <c r="AS138" s="1">
        <v>2.0</v>
      </c>
      <c r="AT138" s="1">
        <v>3.0</v>
      </c>
      <c r="AU138" s="1">
        <v>5.0</v>
      </c>
      <c r="AV138" s="1">
        <v>3.0</v>
      </c>
      <c r="AW138" s="1">
        <v>5.0</v>
      </c>
      <c r="AX138" s="1">
        <v>5.0</v>
      </c>
      <c r="AY138" s="1">
        <v>5.0</v>
      </c>
      <c r="AZ138" s="1">
        <v>5.0</v>
      </c>
      <c r="BA138" s="1">
        <v>4.0</v>
      </c>
      <c r="BB138" s="1">
        <v>3.0</v>
      </c>
      <c r="BC138" s="1">
        <v>3.0</v>
      </c>
      <c r="BD138" s="1">
        <v>2.0</v>
      </c>
      <c r="BE138" s="1">
        <v>2.0</v>
      </c>
      <c r="BF138" s="1">
        <v>2.0</v>
      </c>
      <c r="BG138" s="1">
        <v>2.0</v>
      </c>
      <c r="BH138" s="1">
        <v>2.0</v>
      </c>
      <c r="BI138" s="1">
        <v>2.0</v>
      </c>
      <c r="BJ138" s="1">
        <v>5.0</v>
      </c>
      <c r="BK138" s="1">
        <v>4.0</v>
      </c>
      <c r="BL138" s="1">
        <v>5.0</v>
      </c>
      <c r="BM138" s="1">
        <v>4.0</v>
      </c>
      <c r="BN138" s="1">
        <v>5.0</v>
      </c>
      <c r="BO138" s="1">
        <v>3.0</v>
      </c>
      <c r="BP138" s="1">
        <v>4.0</v>
      </c>
      <c r="BQ138" s="1">
        <v>2.0</v>
      </c>
      <c r="BR138" s="1">
        <v>3.0</v>
      </c>
      <c r="BS138" s="1">
        <v>3.0</v>
      </c>
      <c r="BT138" s="1">
        <v>3.0</v>
      </c>
      <c r="BU138" s="1">
        <v>4.0</v>
      </c>
      <c r="BV138" s="1">
        <v>4.0</v>
      </c>
      <c r="BW138" s="1">
        <v>4.0</v>
      </c>
      <c r="BX138" s="1">
        <v>3.0</v>
      </c>
      <c r="BY138" s="1">
        <v>3.0</v>
      </c>
      <c r="BZ138" s="21"/>
      <c r="CA138" s="26">
        <f t="shared" si="12"/>
        <v>226</v>
      </c>
      <c r="CB138">
        <f t="shared" si="2"/>
        <v>34</v>
      </c>
      <c r="CC138">
        <f t="shared" si="3"/>
        <v>19</v>
      </c>
      <c r="CD138">
        <f t="shared" si="4"/>
        <v>16</v>
      </c>
      <c r="CE138">
        <f t="shared" si="5"/>
        <v>30</v>
      </c>
      <c r="CF138">
        <f t="shared" si="6"/>
        <v>15</v>
      </c>
      <c r="CG138">
        <f t="shared" si="7"/>
        <v>35</v>
      </c>
      <c r="CH138">
        <f t="shared" si="8"/>
        <v>18</v>
      </c>
      <c r="CI138">
        <f t="shared" si="9"/>
        <v>0.5</v>
      </c>
      <c r="CJ138">
        <f t="shared" si="10"/>
        <v>30</v>
      </c>
      <c r="CK138">
        <f t="shared" si="11"/>
        <v>24</v>
      </c>
      <c r="CM138" s="34">
        <f>VLOOKUP(CB138,'PROMIS 57 T-Score Conversions'!Q$3:R$35,2,TRUE)</f>
        <v>45.7</v>
      </c>
      <c r="CN138" t="str">
        <f t="shared" ref="CN138:CN1651" si="20">IFS(CM138&lt;30,"Severe",CM138&lt;40,"Moderate",CM138&lt;45,"Mild",CM138&gt;=45,"Normal")</f>
        <v>Normal</v>
      </c>
      <c r="CO138" s="34">
        <f>VLOOKUP(CC138,'PROMIS 57 T-Score Conversions'!A$3:B$35,2,TRUE)</f>
        <v>57.4</v>
      </c>
      <c r="CP138" t="str">
        <f t="shared" ref="CP138:CP1480" si="21">IFS(CO138&lt;50,"Normal",CO138&lt;55,"Mild",CO138&lt;65,"Moderate",CO138&gt;=65,"Severe")</f>
        <v>Moderate</v>
      </c>
      <c r="CQ138" s="34">
        <f>VLOOKUP(CD138,'PROMIS 57 T-Score Conversions'!E$3:F$35,2,TRUE)</f>
        <v>55.1</v>
      </c>
      <c r="CR138" t="str">
        <f t="shared" ref="CR138:CR1651" si="22">IFS(CQ138&lt;55,"Normal",CQ138&lt;60,"Mild",CQ138&lt;70,"Moderate",CQ138&gt;=70,"Severe")</f>
        <v>Mild</v>
      </c>
      <c r="CS138" s="34">
        <f>VLOOKUP(CE138,'PROMIS 57 T-Score Conversions'!U$3:V$35,2,TRUE)</f>
        <v>63.3</v>
      </c>
      <c r="CT138" t="str">
        <f t="shared" ref="CT138:CT596" si="23">IFS(CS138&lt;55,"Normal",CS138&lt;60,"Mild",CS138&lt;70,"Moderate",CS138&gt;=70,"Severe")</f>
        <v>Moderate</v>
      </c>
      <c r="CU138" s="34">
        <f>VLOOKUP(CF138,'PROMIS 57 T-Score Conversions'!Y$3:Z$35,2,TRUE)</f>
        <v>44.2</v>
      </c>
      <c r="CV138" t="str">
        <f t="shared" ref="CV138:CV1651" si="24">IFS(CU138&lt;55,"Normal",CU138&lt;60,"Mild",CU138&lt;70,"Moderate",CU138&gt;=70,"Severe")</f>
        <v>Normal</v>
      </c>
      <c r="CW138" s="34">
        <f>vlookup(CG138,'PROMIS 57 T-Score Conversions'!M$3:N$35,2,TRUE)</f>
        <v>54.6</v>
      </c>
      <c r="CX138" t="str">
        <f t="shared" ref="CX138:CX1651" si="25">IFS(CW138&lt;30,"Severe",CW138&lt;40,"Moderate",CW138&lt;45,"Mild",CW138&gt;=45,"Normal")</f>
        <v>Normal</v>
      </c>
      <c r="CY138" s="34">
        <f>VLOOKup(CH138,'PROMIS 57 T-Score Conversions'!I$3:J$35,2,TRUE)</f>
        <v>58.1</v>
      </c>
      <c r="CZ138" t="str">
        <f t="shared" ref="CZ138:CZ1651" si="26">IFS(CY138&lt;55,"Normal",CY138&lt;60,"Mild",CY138&lt;70,"Moderate",CY138&gt;=70,"Severe")</f>
        <v>Mild</v>
      </c>
    </row>
    <row r="139">
      <c r="A139" s="1" t="b">
        <v>0</v>
      </c>
      <c r="B139" s="20"/>
      <c r="C139" s="20">
        <v>43651.5663258912</v>
      </c>
      <c r="D139" s="1" t="s">
        <v>208</v>
      </c>
      <c r="E139" s="1">
        <v>1961.0</v>
      </c>
      <c r="F139" s="1">
        <v>4.0</v>
      </c>
      <c r="G139" s="1">
        <v>5.0</v>
      </c>
      <c r="H139" s="1">
        <v>5.0</v>
      </c>
      <c r="I139" s="1">
        <v>3.0</v>
      </c>
      <c r="J139" s="1">
        <v>2.0</v>
      </c>
      <c r="K139" s="1">
        <v>4.0</v>
      </c>
      <c r="L139" s="1">
        <v>4.0</v>
      </c>
      <c r="M139" s="1">
        <v>2.0</v>
      </c>
      <c r="N139" s="1">
        <v>3.0</v>
      </c>
      <c r="O139" s="1">
        <v>2.0</v>
      </c>
      <c r="P139" s="1">
        <v>4.0</v>
      </c>
      <c r="Q139" s="1">
        <v>2.0</v>
      </c>
      <c r="R139" s="1">
        <v>2.0</v>
      </c>
      <c r="S139" s="1">
        <v>1.0</v>
      </c>
      <c r="T139" s="1">
        <v>1.0</v>
      </c>
      <c r="U139" s="1">
        <v>4.0</v>
      </c>
      <c r="V139" s="1">
        <v>2.0</v>
      </c>
      <c r="W139" s="1">
        <v>2.0</v>
      </c>
      <c r="X139" s="1">
        <v>3.0</v>
      </c>
      <c r="Y139" s="1">
        <v>4.0</v>
      </c>
      <c r="Z139" s="1">
        <v>1.0</v>
      </c>
      <c r="AA139" s="1">
        <v>3.0</v>
      </c>
      <c r="AB139" s="1">
        <v>1.0</v>
      </c>
      <c r="AC139" s="1">
        <v>1.0</v>
      </c>
      <c r="AD139" s="1">
        <v>5.0</v>
      </c>
      <c r="AE139" s="1">
        <v>5.0</v>
      </c>
      <c r="AF139" s="1">
        <v>5.0</v>
      </c>
      <c r="AG139" s="1">
        <v>5.0</v>
      </c>
      <c r="AH139" s="1">
        <v>5.0</v>
      </c>
      <c r="AI139" s="1">
        <v>5.0</v>
      </c>
      <c r="AJ139" s="1">
        <v>5.0</v>
      </c>
      <c r="AK139" s="1">
        <v>5.0</v>
      </c>
      <c r="AL139" s="1">
        <v>3.0</v>
      </c>
      <c r="AM139" s="1">
        <v>3.0</v>
      </c>
      <c r="AN139" s="1">
        <v>3.0</v>
      </c>
      <c r="AO139" s="1">
        <v>3.0</v>
      </c>
      <c r="AP139" s="1">
        <v>3.0</v>
      </c>
      <c r="AQ139" s="1">
        <v>3.0</v>
      </c>
      <c r="AR139" s="1">
        <v>3.0</v>
      </c>
      <c r="AS139" s="1">
        <v>3.0</v>
      </c>
      <c r="AT139" s="1">
        <v>1.0</v>
      </c>
      <c r="AU139" s="1">
        <v>1.0</v>
      </c>
      <c r="AV139" s="1">
        <v>1.0</v>
      </c>
      <c r="AW139" s="1">
        <v>1.0</v>
      </c>
      <c r="AX139" s="1">
        <v>1.0</v>
      </c>
      <c r="AY139" s="1">
        <v>1.0</v>
      </c>
      <c r="AZ139" s="1">
        <v>1.0</v>
      </c>
      <c r="BA139" s="1">
        <v>1.0</v>
      </c>
      <c r="BB139" s="1">
        <v>1.0</v>
      </c>
      <c r="BC139" s="1">
        <v>1.0</v>
      </c>
      <c r="BD139" s="1">
        <v>1.0</v>
      </c>
      <c r="BE139" s="1">
        <v>1.0</v>
      </c>
      <c r="BF139" s="1">
        <v>1.0</v>
      </c>
      <c r="BG139" s="1">
        <v>1.0</v>
      </c>
      <c r="BH139" s="1">
        <v>1.0</v>
      </c>
      <c r="BI139" s="1">
        <v>1.0</v>
      </c>
      <c r="BJ139" s="1">
        <v>2.0</v>
      </c>
      <c r="BK139" s="1">
        <v>1.0</v>
      </c>
      <c r="BL139" s="1">
        <v>1.0</v>
      </c>
      <c r="BM139" s="1">
        <v>1.0</v>
      </c>
      <c r="BN139" s="1">
        <v>1.0</v>
      </c>
      <c r="BO139" s="1">
        <v>1.0</v>
      </c>
      <c r="BP139" s="1">
        <v>1.0</v>
      </c>
      <c r="BQ139" s="1">
        <v>1.0</v>
      </c>
      <c r="BR139" s="1">
        <v>1.0</v>
      </c>
      <c r="BS139" s="1">
        <v>4.0</v>
      </c>
      <c r="BT139" s="1">
        <v>5.0</v>
      </c>
      <c r="BU139" s="1">
        <v>5.0</v>
      </c>
      <c r="BV139" s="1">
        <v>4.0</v>
      </c>
      <c r="BW139" s="1">
        <v>5.0</v>
      </c>
      <c r="BX139" s="1">
        <v>5.0</v>
      </c>
      <c r="BY139" s="1">
        <v>5.0</v>
      </c>
      <c r="BZ139" s="21"/>
      <c r="CA139" s="26">
        <f t="shared" si="12"/>
        <v>188</v>
      </c>
      <c r="CB139">
        <f t="shared" si="2"/>
        <v>29</v>
      </c>
      <c r="CC139">
        <f t="shared" si="3"/>
        <v>19</v>
      </c>
      <c r="CD139">
        <f t="shared" si="4"/>
        <v>17</v>
      </c>
      <c r="CE139">
        <f t="shared" si="5"/>
        <v>40</v>
      </c>
      <c r="CF139">
        <f t="shared" si="6"/>
        <v>24</v>
      </c>
      <c r="CG139">
        <f t="shared" si="7"/>
        <v>8</v>
      </c>
      <c r="CH139">
        <f t="shared" si="8"/>
        <v>8</v>
      </c>
      <c r="CI139">
        <f t="shared" si="9"/>
        <v>0.2</v>
      </c>
      <c r="CJ139">
        <f t="shared" si="10"/>
        <v>8</v>
      </c>
      <c r="CK139">
        <f t="shared" si="11"/>
        <v>33</v>
      </c>
      <c r="CM139" s="34">
        <f>VLOOKUP(CB139,'PROMIS 57 T-Score Conversions'!Q$3:R$35,2,TRUE)</f>
        <v>41.6</v>
      </c>
      <c r="CN139" t="str">
        <f t="shared" si="20"/>
        <v>Mild</v>
      </c>
      <c r="CO139" s="34">
        <f>VLOOKUP(CC139,'PROMIS 57 T-Score Conversions'!A$3:B$35,2,TRUE)</f>
        <v>57.4</v>
      </c>
      <c r="CP139" t="str">
        <f t="shared" si="21"/>
        <v>Moderate</v>
      </c>
      <c r="CQ139" s="34">
        <f>VLOOKUP(CD139,'PROMIS 57 T-Score Conversions'!E$3:F$35,2,TRUE)</f>
        <v>55.9</v>
      </c>
      <c r="CR139" t="str">
        <f t="shared" si="22"/>
        <v>Mild</v>
      </c>
      <c r="CS139" s="34">
        <f>VLOOKUP(CE139,'PROMIS 57 T-Score Conversions'!U$3:V$35,2,TRUE)</f>
        <v>77.8</v>
      </c>
      <c r="CT139" t="str">
        <f t="shared" si="23"/>
        <v>Severe</v>
      </c>
      <c r="CU139" s="34">
        <f>VLOOKUP(CF139,'PROMIS 57 T-Score Conversions'!Y$3:Z$35,2,TRUE)</f>
        <v>54.3</v>
      </c>
      <c r="CV139" t="str">
        <f t="shared" si="24"/>
        <v>Normal</v>
      </c>
      <c r="CW139" s="34">
        <f>vlookup(CG139,'PROMIS 57 T-Score Conversions'!M$3:N$35,2,TRUE)</f>
        <v>25.91</v>
      </c>
      <c r="CX139" t="str">
        <f t="shared" si="25"/>
        <v>Severe</v>
      </c>
      <c r="CY139" s="34">
        <f>VLOOKup(CH139,'PROMIS 57 T-Score Conversions'!I$3:J$35,2,TRUE)</f>
        <v>40.7</v>
      </c>
      <c r="CZ139" t="str">
        <f t="shared" si="26"/>
        <v>Normal</v>
      </c>
    </row>
    <row r="140">
      <c r="A140" s="1" t="b">
        <v>0</v>
      </c>
      <c r="B140" s="20"/>
      <c r="C140" s="20">
        <v>43651.61085974537</v>
      </c>
      <c r="D140" s="1" t="s">
        <v>209</v>
      </c>
      <c r="E140" s="1">
        <v>1690.0</v>
      </c>
      <c r="F140" s="1">
        <v>3.0</v>
      </c>
      <c r="G140" s="1">
        <v>3.0</v>
      </c>
      <c r="H140" s="1">
        <v>4.0</v>
      </c>
      <c r="I140" s="1">
        <v>3.0</v>
      </c>
      <c r="J140" s="1">
        <v>1.0</v>
      </c>
      <c r="K140" s="1">
        <v>3.0</v>
      </c>
      <c r="L140" s="1">
        <v>3.0</v>
      </c>
      <c r="M140" s="1">
        <v>1.0</v>
      </c>
      <c r="N140" s="1">
        <v>2.0</v>
      </c>
      <c r="O140" s="1">
        <v>2.0</v>
      </c>
      <c r="P140" s="1">
        <v>3.0</v>
      </c>
      <c r="Q140" s="1">
        <v>3.0</v>
      </c>
      <c r="R140" s="1">
        <v>3.0</v>
      </c>
      <c r="S140" s="1">
        <v>2.0</v>
      </c>
      <c r="T140" s="1">
        <v>2.0</v>
      </c>
      <c r="U140" s="1">
        <v>3.0</v>
      </c>
      <c r="V140" s="1">
        <v>1.0</v>
      </c>
      <c r="W140" s="1">
        <v>2.0</v>
      </c>
      <c r="X140" s="1">
        <v>2.0</v>
      </c>
      <c r="Y140" s="1">
        <v>2.0</v>
      </c>
      <c r="Z140" s="1">
        <v>1.0</v>
      </c>
      <c r="AA140" s="1">
        <v>3.0</v>
      </c>
      <c r="AB140" s="1">
        <v>1.0</v>
      </c>
      <c r="AC140" s="1">
        <v>2.0</v>
      </c>
      <c r="AD140" s="1">
        <v>3.0</v>
      </c>
      <c r="AE140" s="1">
        <v>3.0</v>
      </c>
      <c r="AF140" s="1">
        <v>3.0</v>
      </c>
      <c r="AG140" s="1">
        <v>3.0</v>
      </c>
      <c r="AH140" s="1">
        <v>3.0</v>
      </c>
      <c r="AI140" s="1">
        <v>3.0</v>
      </c>
      <c r="AJ140" s="1">
        <v>3.0</v>
      </c>
      <c r="AK140" s="1">
        <v>4.0</v>
      </c>
      <c r="AL140" s="1">
        <v>3.0</v>
      </c>
      <c r="AM140" s="1">
        <v>3.0</v>
      </c>
      <c r="AN140" s="1">
        <v>4.0</v>
      </c>
      <c r="AO140" s="1">
        <v>4.0</v>
      </c>
      <c r="AP140" s="1">
        <v>4.0</v>
      </c>
      <c r="AQ140" s="1">
        <v>4.0</v>
      </c>
      <c r="AR140" s="1">
        <v>4.0</v>
      </c>
      <c r="AS140" s="1">
        <v>3.0</v>
      </c>
      <c r="AT140" s="1">
        <v>1.0</v>
      </c>
      <c r="AU140" s="1">
        <v>1.0</v>
      </c>
      <c r="AV140" s="1">
        <v>1.0</v>
      </c>
      <c r="AW140" s="1">
        <v>1.0</v>
      </c>
      <c r="AX140" s="1">
        <v>1.0</v>
      </c>
      <c r="AY140" s="1">
        <v>1.0</v>
      </c>
      <c r="AZ140" s="1">
        <v>1.0</v>
      </c>
      <c r="BA140" s="1">
        <v>1.0</v>
      </c>
      <c r="BB140" s="1">
        <v>2.0</v>
      </c>
      <c r="BC140" s="1">
        <v>4.0</v>
      </c>
      <c r="BD140" s="1">
        <v>2.0</v>
      </c>
      <c r="BE140" s="1">
        <v>4.0</v>
      </c>
      <c r="BF140" s="1">
        <v>2.0</v>
      </c>
      <c r="BG140" s="1">
        <v>2.0</v>
      </c>
      <c r="BH140" s="1">
        <v>2.0</v>
      </c>
      <c r="BI140" s="1">
        <v>2.0</v>
      </c>
      <c r="BJ140" s="1">
        <v>4.0</v>
      </c>
      <c r="BK140" s="1">
        <v>2.0</v>
      </c>
      <c r="BL140" s="1">
        <v>2.0</v>
      </c>
      <c r="BM140" s="1">
        <v>2.0</v>
      </c>
      <c r="BN140" s="1">
        <v>1.0</v>
      </c>
      <c r="BO140" s="1">
        <v>2.0</v>
      </c>
      <c r="BP140" s="1">
        <v>2.0</v>
      </c>
      <c r="BQ140" s="1">
        <v>1.0</v>
      </c>
      <c r="BR140" s="1">
        <v>2.0</v>
      </c>
      <c r="BS140" s="1">
        <v>4.0</v>
      </c>
      <c r="BT140" s="1">
        <v>4.0</v>
      </c>
      <c r="BU140" s="1">
        <v>4.0</v>
      </c>
      <c r="BV140" s="1">
        <v>4.0</v>
      </c>
      <c r="BW140" s="1">
        <v>4.0</v>
      </c>
      <c r="BX140" s="1">
        <v>4.0</v>
      </c>
      <c r="BY140" s="1">
        <v>5.0</v>
      </c>
      <c r="BZ140" s="21"/>
      <c r="CA140" s="26">
        <f t="shared" si="12"/>
        <v>184</v>
      </c>
      <c r="CB140">
        <f t="shared" si="2"/>
        <v>21</v>
      </c>
      <c r="CC140">
        <f t="shared" si="3"/>
        <v>20</v>
      </c>
      <c r="CD140">
        <f t="shared" si="4"/>
        <v>14</v>
      </c>
      <c r="CE140">
        <f t="shared" si="5"/>
        <v>25</v>
      </c>
      <c r="CF140">
        <f t="shared" si="6"/>
        <v>29</v>
      </c>
      <c r="CG140">
        <f t="shared" si="7"/>
        <v>8</v>
      </c>
      <c r="CH140">
        <f t="shared" si="8"/>
        <v>20</v>
      </c>
      <c r="CI140">
        <f t="shared" si="9"/>
        <v>0.4</v>
      </c>
      <c r="CJ140">
        <f t="shared" si="10"/>
        <v>14</v>
      </c>
      <c r="CK140">
        <f t="shared" si="11"/>
        <v>29</v>
      </c>
      <c r="CM140" s="34">
        <f>VLOOKUP(CB140,'PROMIS 57 T-Score Conversions'!Q$3:R$35,2,TRUE)</f>
        <v>36.1</v>
      </c>
      <c r="CN140" t="str">
        <f t="shared" si="20"/>
        <v>Moderate</v>
      </c>
      <c r="CO140" s="34">
        <f>VLOOKUP(CC140,'PROMIS 57 T-Score Conversions'!A$3:B$35,2,TRUE)</f>
        <v>58.4</v>
      </c>
      <c r="CP140" t="str">
        <f t="shared" si="21"/>
        <v>Moderate</v>
      </c>
      <c r="CQ140" s="34">
        <f>VLOOKUP(CD140,'PROMIS 57 T-Score Conversions'!E$3:F$35,2,TRUE)</f>
        <v>53.2</v>
      </c>
      <c r="CR140" t="str">
        <f t="shared" si="22"/>
        <v>Normal</v>
      </c>
      <c r="CS140" s="34">
        <f>VLOOKUP(CE140,'PROMIS 57 T-Score Conversions'!U$3:V$35,2,TRUE)</f>
        <v>58.5</v>
      </c>
      <c r="CT140" t="str">
        <f t="shared" si="23"/>
        <v>Mild</v>
      </c>
      <c r="CU140" s="34">
        <f>VLOOKUP(CF140,'PROMIS 57 T-Score Conversions'!Y$3:Z$35,2,TRUE)</f>
        <v>59.4</v>
      </c>
      <c r="CV140" t="str">
        <f t="shared" si="24"/>
        <v>Mild</v>
      </c>
      <c r="CW140" s="34">
        <f>vlookup(CG140,'PROMIS 57 T-Score Conversions'!M$3:N$35,2,TRUE)</f>
        <v>25.91</v>
      </c>
      <c r="CX140" t="str">
        <f t="shared" si="25"/>
        <v>Severe</v>
      </c>
      <c r="CY140" s="34">
        <f>VLOOKup(CH140,'PROMIS 57 T-Score Conversions'!I$3:J$35,2,TRUE)</f>
        <v>58.8</v>
      </c>
      <c r="CZ140" t="str">
        <f t="shared" si="26"/>
        <v>Mild</v>
      </c>
    </row>
    <row r="141">
      <c r="A141" s="1" t="b">
        <v>0</v>
      </c>
      <c r="B141" s="20"/>
      <c r="C141" s="20">
        <v>43654.44241962963</v>
      </c>
      <c r="D141" s="1" t="s">
        <v>210</v>
      </c>
      <c r="E141" s="1">
        <v>1869.0</v>
      </c>
      <c r="F141" s="1">
        <v>3.0</v>
      </c>
      <c r="G141" s="1">
        <v>4.0</v>
      </c>
      <c r="H141" s="1">
        <v>5.0</v>
      </c>
      <c r="I141" s="1">
        <v>5.0</v>
      </c>
      <c r="J141" s="1">
        <v>3.0</v>
      </c>
      <c r="K141" s="1">
        <v>4.0</v>
      </c>
      <c r="L141" s="1">
        <v>4.0</v>
      </c>
      <c r="M141" s="1">
        <v>3.0</v>
      </c>
      <c r="N141" s="1">
        <v>2.0</v>
      </c>
      <c r="O141" s="1">
        <v>3.0</v>
      </c>
      <c r="P141" s="1">
        <v>4.0</v>
      </c>
      <c r="Q141" s="1">
        <v>2.0</v>
      </c>
      <c r="R141" s="1">
        <v>3.0</v>
      </c>
      <c r="S141" s="1">
        <v>1.0</v>
      </c>
      <c r="T141" s="1">
        <v>2.0</v>
      </c>
      <c r="U141" s="1">
        <v>1.0</v>
      </c>
      <c r="V141" s="1">
        <v>1.0</v>
      </c>
      <c r="W141" s="1">
        <v>1.0</v>
      </c>
      <c r="X141" s="1">
        <v>2.0</v>
      </c>
      <c r="Y141" s="1">
        <v>1.0</v>
      </c>
      <c r="Z141" s="1">
        <v>1.0</v>
      </c>
      <c r="AA141" s="1">
        <v>2.0</v>
      </c>
      <c r="AB141" s="1">
        <v>1.0</v>
      </c>
      <c r="AC141" s="1">
        <v>1.0</v>
      </c>
      <c r="AD141" s="1">
        <v>4.0</v>
      </c>
      <c r="AE141" s="1">
        <v>3.0</v>
      </c>
      <c r="AF141" s="1">
        <v>3.0</v>
      </c>
      <c r="AG141" s="1">
        <v>2.0</v>
      </c>
      <c r="AH141" s="1">
        <v>1.0</v>
      </c>
      <c r="AI141" s="1">
        <v>3.0</v>
      </c>
      <c r="AJ141" s="1">
        <v>3.0</v>
      </c>
      <c r="AK141" s="1">
        <v>4.0</v>
      </c>
      <c r="AL141" s="1">
        <v>1.0</v>
      </c>
      <c r="AM141" s="1">
        <v>1.0</v>
      </c>
      <c r="AN141" s="1">
        <v>1.0</v>
      </c>
      <c r="AO141" s="1">
        <v>1.0</v>
      </c>
      <c r="AP141" s="1">
        <v>2.0</v>
      </c>
      <c r="AQ141" s="1">
        <v>1.0</v>
      </c>
      <c r="AR141" s="1">
        <v>1.0</v>
      </c>
      <c r="AS141" s="1">
        <v>1.0</v>
      </c>
      <c r="AT141" s="1">
        <v>4.0</v>
      </c>
      <c r="AU141" s="1">
        <v>3.0</v>
      </c>
      <c r="AV141" s="1">
        <v>4.0</v>
      </c>
      <c r="AW141" s="1">
        <v>4.0</v>
      </c>
      <c r="AX141" s="1">
        <v>4.0</v>
      </c>
      <c r="AY141" s="1">
        <v>4.0</v>
      </c>
      <c r="AZ141" s="1">
        <v>3.0</v>
      </c>
      <c r="BA141" s="1">
        <v>4.0</v>
      </c>
      <c r="BB141" s="1">
        <v>3.0</v>
      </c>
      <c r="BC141" s="1">
        <v>2.0</v>
      </c>
      <c r="BD141" s="1">
        <v>4.0</v>
      </c>
      <c r="BE141" s="1">
        <v>1.0</v>
      </c>
      <c r="BF141" s="1">
        <v>2.0</v>
      </c>
      <c r="BG141" s="1">
        <v>2.0</v>
      </c>
      <c r="BH141" s="1">
        <v>5.0</v>
      </c>
      <c r="BI141" s="1">
        <v>1.0</v>
      </c>
      <c r="BJ141" s="1">
        <v>5.0</v>
      </c>
      <c r="BK141" s="1">
        <v>3.0</v>
      </c>
      <c r="BL141" s="1">
        <v>3.0</v>
      </c>
      <c r="BM141" s="1">
        <v>3.0</v>
      </c>
      <c r="BN141" s="1">
        <v>3.0</v>
      </c>
      <c r="BO141" s="1">
        <v>3.0</v>
      </c>
      <c r="BP141" s="1">
        <v>4.0</v>
      </c>
      <c r="BQ141" s="1">
        <v>3.0</v>
      </c>
      <c r="BR141" s="1">
        <v>2.0</v>
      </c>
      <c r="BS141" s="1">
        <v>4.0</v>
      </c>
      <c r="BT141" s="1">
        <v>3.0</v>
      </c>
      <c r="BU141" s="1">
        <v>4.0</v>
      </c>
      <c r="BV141" s="1">
        <v>3.0</v>
      </c>
      <c r="BW141" s="1">
        <v>4.0</v>
      </c>
      <c r="BX141" s="1">
        <v>4.0</v>
      </c>
      <c r="BY141" s="1">
        <v>2.0</v>
      </c>
      <c r="BZ141" s="21"/>
      <c r="CA141" s="26">
        <f t="shared" si="12"/>
        <v>194</v>
      </c>
      <c r="CB141">
        <f t="shared" si="2"/>
        <v>31</v>
      </c>
      <c r="CC141">
        <f t="shared" si="3"/>
        <v>18</v>
      </c>
      <c r="CD141">
        <f t="shared" si="4"/>
        <v>10</v>
      </c>
      <c r="CE141">
        <f t="shared" si="5"/>
        <v>23</v>
      </c>
      <c r="CF141">
        <f t="shared" si="6"/>
        <v>9</v>
      </c>
      <c r="CG141">
        <f t="shared" si="7"/>
        <v>30</v>
      </c>
      <c r="CH141">
        <f t="shared" si="8"/>
        <v>20</v>
      </c>
      <c r="CI141">
        <f t="shared" si="9"/>
        <v>0.5</v>
      </c>
      <c r="CJ141">
        <f t="shared" si="10"/>
        <v>24</v>
      </c>
      <c r="CK141">
        <f t="shared" si="11"/>
        <v>24</v>
      </c>
      <c r="CM141" s="34">
        <f>VLOOKUP(CB141,'PROMIS 57 T-Score Conversions'!Q$3:R$35,2,TRUE)</f>
        <v>43.1</v>
      </c>
      <c r="CN141" t="str">
        <f t="shared" si="20"/>
        <v>Mild</v>
      </c>
      <c r="CO141" s="34">
        <f>VLOOKUP(CC141,'PROMIS 57 T-Score Conversions'!A$3:B$35,2,TRUE)</f>
        <v>56.4</v>
      </c>
      <c r="CP141" t="str">
        <f t="shared" si="21"/>
        <v>Moderate</v>
      </c>
      <c r="CQ141" s="34">
        <f>VLOOKUP(CD141,'PROMIS 57 T-Score Conversions'!E$3:F$35,2,TRUE)</f>
        <v>47.5</v>
      </c>
      <c r="CR141" t="str">
        <f t="shared" si="22"/>
        <v>Normal</v>
      </c>
      <c r="CS141" s="34">
        <f>VLOOKUP(CE141,'PROMIS 57 T-Score Conversions'!U$3:V$35,2,TRUE)</f>
        <v>56.6</v>
      </c>
      <c r="CT141" t="str">
        <f t="shared" si="23"/>
        <v>Mild</v>
      </c>
      <c r="CU141" s="34">
        <f>VLOOKUP(CF141,'PROMIS 57 T-Score Conversions'!Y$3:Z$35,2,TRUE)</f>
        <v>33.1</v>
      </c>
      <c r="CV141" t="str">
        <f t="shared" si="24"/>
        <v>Normal</v>
      </c>
      <c r="CW141" s="34">
        <f>vlookup(CG141,'PROMIS 57 T-Score Conversions'!M$3:N$35,2,TRUE)</f>
        <v>49.9</v>
      </c>
      <c r="CX141" t="str">
        <f t="shared" si="25"/>
        <v>Normal</v>
      </c>
      <c r="CY141" s="34">
        <f>VLOOKup(CH141,'PROMIS 57 T-Score Conversions'!I$3:J$35,2,TRUE)</f>
        <v>58.8</v>
      </c>
      <c r="CZ141" t="str">
        <f t="shared" si="26"/>
        <v>Mild</v>
      </c>
    </row>
    <row r="142">
      <c r="A142" s="1" t="b">
        <v>0</v>
      </c>
      <c r="B142" s="20"/>
      <c r="C142" s="20">
        <v>43654.47530153935</v>
      </c>
      <c r="D142" s="1" t="s">
        <v>211</v>
      </c>
      <c r="E142" s="1">
        <v>1976.0</v>
      </c>
      <c r="F142" s="1">
        <v>5.0</v>
      </c>
      <c r="G142" s="1">
        <v>5.0</v>
      </c>
      <c r="H142" s="1">
        <v>5.0</v>
      </c>
      <c r="I142" s="1">
        <v>5.0</v>
      </c>
      <c r="J142" s="1">
        <v>3.0</v>
      </c>
      <c r="K142" s="1">
        <v>5.0</v>
      </c>
      <c r="L142" s="1">
        <v>5.0</v>
      </c>
      <c r="M142" s="1">
        <v>4.0</v>
      </c>
      <c r="N142" s="1">
        <v>1.0</v>
      </c>
      <c r="O142" s="1">
        <v>1.0</v>
      </c>
      <c r="P142" s="1">
        <v>1.0</v>
      </c>
      <c r="Q142" s="1">
        <v>1.0</v>
      </c>
      <c r="R142" s="1">
        <v>1.0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1.0</v>
      </c>
      <c r="Z142" s="1">
        <v>1.0</v>
      </c>
      <c r="AA142" s="1">
        <v>1.0</v>
      </c>
      <c r="AB142" s="1">
        <v>1.0</v>
      </c>
      <c r="AC142" s="1">
        <v>1.0</v>
      </c>
      <c r="AD142" s="1">
        <v>1.0</v>
      </c>
      <c r="AE142" s="1">
        <v>1.0</v>
      </c>
      <c r="AF142" s="1">
        <v>1.0</v>
      </c>
      <c r="AG142" s="1">
        <v>1.0</v>
      </c>
      <c r="AH142" s="1">
        <v>1.0</v>
      </c>
      <c r="AI142" s="1">
        <v>1.0</v>
      </c>
      <c r="AJ142" s="1">
        <v>1.0</v>
      </c>
      <c r="AK142" s="1">
        <v>1.0</v>
      </c>
      <c r="AL142" s="1">
        <v>2.0</v>
      </c>
      <c r="AM142" s="1">
        <v>1.0</v>
      </c>
      <c r="AN142" s="1">
        <v>1.0</v>
      </c>
      <c r="AO142" s="1">
        <v>1.0</v>
      </c>
      <c r="AP142" s="1">
        <v>2.0</v>
      </c>
      <c r="AQ142" s="1">
        <v>1.0</v>
      </c>
      <c r="AR142" s="1">
        <v>1.0</v>
      </c>
      <c r="AS142" s="1">
        <v>1.0</v>
      </c>
      <c r="AT142" s="1">
        <v>3.0</v>
      </c>
      <c r="AU142" s="1">
        <v>3.0</v>
      </c>
      <c r="AV142" s="1">
        <v>5.0</v>
      </c>
      <c r="AW142" s="1">
        <v>2.0</v>
      </c>
      <c r="AX142" s="1">
        <v>1.0</v>
      </c>
      <c r="AY142" s="1">
        <v>1.0</v>
      </c>
      <c r="AZ142" s="1">
        <v>2.0</v>
      </c>
      <c r="BA142" s="1">
        <v>5.0</v>
      </c>
      <c r="BB142" s="1">
        <v>1.0</v>
      </c>
      <c r="BC142" s="1">
        <v>1.0</v>
      </c>
      <c r="BD142" s="1">
        <v>1.0</v>
      </c>
      <c r="BE142" s="1">
        <v>1.0</v>
      </c>
      <c r="BF142" s="1">
        <v>3.0</v>
      </c>
      <c r="BG142" s="1">
        <v>1.0</v>
      </c>
      <c r="BH142" s="1">
        <v>1.0</v>
      </c>
      <c r="BI142" s="1">
        <v>1.0</v>
      </c>
      <c r="BJ142" s="1">
        <v>1.0</v>
      </c>
      <c r="BK142" s="1">
        <v>5.0</v>
      </c>
      <c r="BL142" s="1">
        <v>5.0</v>
      </c>
      <c r="BM142" s="1">
        <v>5.0</v>
      </c>
      <c r="BN142" s="1">
        <v>5.0</v>
      </c>
      <c r="BO142" s="1">
        <v>5.0</v>
      </c>
      <c r="BP142" s="1">
        <v>5.0</v>
      </c>
      <c r="BQ142" s="1">
        <v>5.0</v>
      </c>
      <c r="BR142" s="1">
        <v>5.0</v>
      </c>
      <c r="BS142" s="1">
        <v>1.0</v>
      </c>
      <c r="BT142" s="1">
        <v>1.0</v>
      </c>
      <c r="BU142" s="1">
        <v>1.0</v>
      </c>
      <c r="BV142" s="1">
        <v>1.0</v>
      </c>
      <c r="BW142" s="1">
        <v>1.0</v>
      </c>
      <c r="BX142" s="1">
        <v>1.0</v>
      </c>
      <c r="BY142" s="1">
        <v>1.0</v>
      </c>
      <c r="BZ142" s="21"/>
      <c r="CA142" s="26">
        <f t="shared" si="12"/>
        <v>151</v>
      </c>
      <c r="CB142">
        <f t="shared" si="2"/>
        <v>37</v>
      </c>
      <c r="CC142">
        <f t="shared" si="3"/>
        <v>8</v>
      </c>
      <c r="CD142">
        <f t="shared" si="4"/>
        <v>8</v>
      </c>
      <c r="CE142">
        <f t="shared" si="5"/>
        <v>8</v>
      </c>
      <c r="CF142">
        <f t="shared" si="6"/>
        <v>10</v>
      </c>
      <c r="CG142">
        <f t="shared" si="7"/>
        <v>22</v>
      </c>
      <c r="CH142">
        <f t="shared" si="8"/>
        <v>10</v>
      </c>
      <c r="CI142">
        <f t="shared" si="9"/>
        <v>0.1</v>
      </c>
      <c r="CJ142">
        <f t="shared" si="10"/>
        <v>40</v>
      </c>
      <c r="CK142">
        <f t="shared" si="11"/>
        <v>7</v>
      </c>
      <c r="CM142" s="34">
        <f>VLOOKUP(CB142,'PROMIS 57 T-Score Conversions'!Q$3:R$35,2,TRUE)</f>
        <v>49.2</v>
      </c>
      <c r="CN142" t="str">
        <f t="shared" si="20"/>
        <v>Normal</v>
      </c>
      <c r="CO142" s="34">
        <f>VLOOKUP(CC142,'PROMIS 57 T-Score Conversions'!A$3:B$35,2,TRUE)</f>
        <v>37.1</v>
      </c>
      <c r="CP142" t="str">
        <f t="shared" si="21"/>
        <v>Normal</v>
      </c>
      <c r="CQ142" s="34">
        <f>VLOOKUP(CD142,'PROMIS 57 T-Score Conversions'!E$3:F$35,2,TRUE)</f>
        <v>38.2</v>
      </c>
      <c r="CR142" t="str">
        <f t="shared" si="22"/>
        <v>Normal</v>
      </c>
      <c r="CS142" s="34">
        <f>VLOOKUP(CE142,'PROMIS 57 T-Score Conversions'!U$3:V$35,2,TRUE)</f>
        <v>33.1</v>
      </c>
      <c r="CT142" t="str">
        <f t="shared" si="23"/>
        <v>Normal</v>
      </c>
      <c r="CU142" s="34">
        <f>VLOOKUP(CF142,'PROMIS 57 T-Score Conversions'!Y$3:Z$35,2,TRUE)</f>
        <v>35.9</v>
      </c>
      <c r="CV142" t="str">
        <f t="shared" si="24"/>
        <v>Normal</v>
      </c>
      <c r="CW142" s="34">
        <f>vlookup(CG142,'PROMIS 57 T-Score Conversions'!M$3:N$35,2,TRUE)</f>
        <v>42</v>
      </c>
      <c r="CX142" t="str">
        <f t="shared" si="25"/>
        <v>Mild</v>
      </c>
      <c r="CY142" s="34">
        <f>VLOOKup(CH142,'PROMIS 57 T-Score Conversions'!I$3:J$35,2,TRUE)</f>
        <v>49.9</v>
      </c>
      <c r="CZ142" t="str">
        <f t="shared" si="26"/>
        <v>Normal</v>
      </c>
    </row>
    <row r="143">
      <c r="A143" s="1" t="b">
        <v>0</v>
      </c>
      <c r="B143" s="20"/>
      <c r="C143" s="20">
        <v>43654.51113101852</v>
      </c>
      <c r="D143" s="1" t="s">
        <v>142</v>
      </c>
      <c r="E143" s="1">
        <v>1905.0</v>
      </c>
      <c r="F143" s="1">
        <v>5.0</v>
      </c>
      <c r="G143" s="1">
        <v>5.0</v>
      </c>
      <c r="H143" s="1">
        <v>5.0</v>
      </c>
      <c r="I143" s="1">
        <v>5.0</v>
      </c>
      <c r="J143" s="1">
        <v>4.0</v>
      </c>
      <c r="K143" s="1">
        <v>5.0</v>
      </c>
      <c r="L143" s="1">
        <v>5.0</v>
      </c>
      <c r="M143" s="1">
        <v>4.0</v>
      </c>
      <c r="N143" s="1">
        <v>2.0</v>
      </c>
      <c r="O143" s="1">
        <v>2.0</v>
      </c>
      <c r="P143" s="1">
        <v>3.0</v>
      </c>
      <c r="Q143" s="1">
        <v>2.0</v>
      </c>
      <c r="R143" s="1">
        <v>2.0</v>
      </c>
      <c r="S143" s="1">
        <v>1.0</v>
      </c>
      <c r="T143" s="1">
        <v>2.0</v>
      </c>
      <c r="U143" s="1">
        <v>2.0</v>
      </c>
      <c r="V143" s="1">
        <v>1.0</v>
      </c>
      <c r="W143" s="1">
        <v>3.0</v>
      </c>
      <c r="X143" s="1">
        <v>1.0</v>
      </c>
      <c r="Y143" s="1">
        <v>1.0</v>
      </c>
      <c r="Z143" s="1">
        <v>1.0</v>
      </c>
      <c r="AA143" s="1">
        <v>2.0</v>
      </c>
      <c r="AB143" s="1">
        <v>1.0</v>
      </c>
      <c r="AC143" s="1">
        <v>1.0</v>
      </c>
      <c r="AD143" s="1">
        <v>2.0</v>
      </c>
      <c r="AE143" s="1">
        <v>2.0</v>
      </c>
      <c r="AF143" s="1">
        <v>2.0</v>
      </c>
      <c r="AG143" s="1">
        <v>2.0</v>
      </c>
      <c r="AH143" s="1">
        <v>2.0</v>
      </c>
      <c r="AI143" s="1">
        <v>2.0</v>
      </c>
      <c r="AJ143" s="1">
        <v>2.0</v>
      </c>
      <c r="AK143" s="1">
        <v>2.0</v>
      </c>
      <c r="AL143" s="1">
        <v>2.0</v>
      </c>
      <c r="AM143" s="1">
        <v>2.0</v>
      </c>
      <c r="AN143" s="1">
        <v>2.0</v>
      </c>
      <c r="AO143" s="1">
        <v>2.0</v>
      </c>
      <c r="AP143" s="1">
        <v>2.0</v>
      </c>
      <c r="AQ143" s="1">
        <v>1.0</v>
      </c>
      <c r="AR143" s="1">
        <v>1.0</v>
      </c>
      <c r="AS143" s="1">
        <v>3.0</v>
      </c>
      <c r="AT143" s="1">
        <v>5.0</v>
      </c>
      <c r="AU143" s="1">
        <v>5.0</v>
      </c>
      <c r="AV143" s="1">
        <v>5.0</v>
      </c>
      <c r="AW143" s="1">
        <v>4.0</v>
      </c>
      <c r="AX143" s="1">
        <v>5.0</v>
      </c>
      <c r="AY143" s="1">
        <v>4.0</v>
      </c>
      <c r="AZ143" s="1">
        <v>4.0</v>
      </c>
      <c r="BA143" s="1">
        <v>3.0</v>
      </c>
      <c r="BB143" s="1">
        <v>2.0</v>
      </c>
      <c r="BC143" s="1">
        <v>2.0</v>
      </c>
      <c r="BD143" s="1">
        <v>2.0</v>
      </c>
      <c r="BE143" s="1">
        <v>2.0</v>
      </c>
      <c r="BF143" s="1">
        <v>2.0</v>
      </c>
      <c r="BG143" s="1">
        <v>2.0</v>
      </c>
      <c r="BH143" s="1">
        <v>2.0</v>
      </c>
      <c r="BI143" s="1">
        <v>2.0</v>
      </c>
      <c r="BJ143" s="1">
        <v>3.0</v>
      </c>
      <c r="BK143" s="1">
        <v>4.0</v>
      </c>
      <c r="BL143" s="1">
        <v>4.0</v>
      </c>
      <c r="BM143" s="1">
        <v>4.0</v>
      </c>
      <c r="BN143" s="1">
        <v>4.0</v>
      </c>
      <c r="BO143" s="1">
        <v>4.0</v>
      </c>
      <c r="BP143" s="1">
        <v>3.0</v>
      </c>
      <c r="BQ143" s="1">
        <v>3.0</v>
      </c>
      <c r="BR143" s="1">
        <v>3.0</v>
      </c>
      <c r="BS143" s="1">
        <v>2.0</v>
      </c>
      <c r="BT143" s="1">
        <v>2.0</v>
      </c>
      <c r="BU143" s="1">
        <v>2.0</v>
      </c>
      <c r="BV143" s="1">
        <v>3.0</v>
      </c>
      <c r="BW143" s="1">
        <v>2.0</v>
      </c>
      <c r="BX143" s="1">
        <v>1.0</v>
      </c>
      <c r="BY143" s="1">
        <v>2.0</v>
      </c>
      <c r="BZ143" s="21"/>
      <c r="CA143" s="26">
        <f t="shared" si="12"/>
        <v>193</v>
      </c>
      <c r="CB143">
        <f t="shared" si="2"/>
        <v>38</v>
      </c>
      <c r="CC143">
        <f t="shared" si="3"/>
        <v>16</v>
      </c>
      <c r="CD143">
        <f t="shared" si="4"/>
        <v>11</v>
      </c>
      <c r="CE143">
        <f t="shared" si="5"/>
        <v>16</v>
      </c>
      <c r="CF143">
        <f t="shared" si="6"/>
        <v>15</v>
      </c>
      <c r="CG143">
        <f t="shared" si="7"/>
        <v>35</v>
      </c>
      <c r="CH143">
        <f t="shared" si="8"/>
        <v>16</v>
      </c>
      <c r="CI143">
        <f t="shared" si="9"/>
        <v>0.3</v>
      </c>
      <c r="CJ143">
        <f t="shared" si="10"/>
        <v>29</v>
      </c>
      <c r="CK143">
        <f t="shared" si="11"/>
        <v>14</v>
      </c>
      <c r="CM143" s="34">
        <f>VLOOKUP(CB143,'PROMIS 57 T-Score Conversions'!Q$3:R$35,2,TRUE)</f>
        <v>50.8</v>
      </c>
      <c r="CN143" t="str">
        <f t="shared" si="20"/>
        <v>Normal</v>
      </c>
      <c r="CO143" s="34">
        <f>VLOOKUP(CC143,'PROMIS 57 T-Score Conversions'!A$3:B$35,2,TRUE)</f>
        <v>54.3</v>
      </c>
      <c r="CP143" t="str">
        <f t="shared" si="21"/>
        <v>Mild</v>
      </c>
      <c r="CQ143" s="34">
        <f>VLOOKUP(CD143,'PROMIS 57 T-Score Conversions'!E$3:F$35,2,TRUE)</f>
        <v>49.4</v>
      </c>
      <c r="CR143" t="str">
        <f t="shared" si="22"/>
        <v>Normal</v>
      </c>
      <c r="CS143" s="34">
        <f>VLOOKUP(CE143,'PROMIS 57 T-Score Conversions'!U$3:V$35,2,TRUE)</f>
        <v>49.2</v>
      </c>
      <c r="CT143" t="str">
        <f t="shared" si="23"/>
        <v>Normal</v>
      </c>
      <c r="CU143" s="34">
        <f>VLOOKUP(CF143,'PROMIS 57 T-Score Conversions'!Y$3:Z$35,2,TRUE)</f>
        <v>44.2</v>
      </c>
      <c r="CV143" t="str">
        <f t="shared" si="24"/>
        <v>Normal</v>
      </c>
      <c r="CW143" s="34">
        <f>vlookup(CG143,'PROMIS 57 T-Score Conversions'!M$3:N$35,2,TRUE)</f>
        <v>54.6</v>
      </c>
      <c r="CX143" t="str">
        <f t="shared" si="25"/>
        <v>Normal</v>
      </c>
      <c r="CY143" s="34">
        <f>VLOOKup(CH143,'PROMIS 57 T-Score Conversions'!I$3:J$35,2,TRUE)</f>
        <v>55.8</v>
      </c>
      <c r="CZ143" t="str">
        <f t="shared" si="26"/>
        <v>Mild</v>
      </c>
    </row>
    <row r="144">
      <c r="A144" s="1" t="b">
        <v>0</v>
      </c>
      <c r="B144" s="20"/>
      <c r="C144" s="20">
        <v>43654.60043826389</v>
      </c>
      <c r="D144" s="1" t="s">
        <v>136</v>
      </c>
      <c r="E144" s="1">
        <v>1537.0</v>
      </c>
      <c r="F144" s="1">
        <v>5.0</v>
      </c>
      <c r="G144" s="1">
        <v>5.0</v>
      </c>
      <c r="H144" s="1">
        <v>5.0</v>
      </c>
      <c r="I144" s="1">
        <v>5.0</v>
      </c>
      <c r="J144" s="1">
        <v>5.0</v>
      </c>
      <c r="K144" s="1">
        <v>5.0</v>
      </c>
      <c r="L144" s="1">
        <v>5.0</v>
      </c>
      <c r="M144" s="1">
        <v>5.0</v>
      </c>
      <c r="N144" s="1">
        <v>1.0</v>
      </c>
      <c r="O144" s="1">
        <v>1.0</v>
      </c>
      <c r="P144" s="1">
        <v>2.0</v>
      </c>
      <c r="Q144" s="1">
        <v>2.0</v>
      </c>
      <c r="R144" s="1">
        <v>2.0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1.0</v>
      </c>
      <c r="Z144" s="1">
        <v>1.0</v>
      </c>
      <c r="AA144" s="1">
        <v>1.0</v>
      </c>
      <c r="AB144" s="1">
        <v>1.0</v>
      </c>
      <c r="AC144" s="1">
        <v>1.0</v>
      </c>
      <c r="AD144" s="1">
        <v>2.0</v>
      </c>
      <c r="AE144" s="1">
        <v>1.0</v>
      </c>
      <c r="AF144" s="1">
        <v>1.0</v>
      </c>
      <c r="AG144" s="1">
        <v>1.0</v>
      </c>
      <c r="AH144" s="1">
        <v>2.0</v>
      </c>
      <c r="AI144" s="1">
        <v>1.0</v>
      </c>
      <c r="AJ144" s="1">
        <v>1.0</v>
      </c>
      <c r="AK144" s="1">
        <v>1.0</v>
      </c>
      <c r="AL144" s="1">
        <v>2.0</v>
      </c>
      <c r="AM144" s="1">
        <v>1.0</v>
      </c>
      <c r="AN144" s="1">
        <v>2.0</v>
      </c>
      <c r="AO144" s="1">
        <v>1.0</v>
      </c>
      <c r="AP144" s="1">
        <v>1.0</v>
      </c>
      <c r="AQ144" s="1">
        <v>1.0</v>
      </c>
      <c r="AR144" s="1">
        <v>1.0</v>
      </c>
      <c r="AS144" s="1">
        <v>2.0</v>
      </c>
      <c r="AT144" s="1">
        <v>5.0</v>
      </c>
      <c r="AU144" s="1">
        <v>5.0</v>
      </c>
      <c r="AV144" s="1">
        <v>5.0</v>
      </c>
      <c r="AW144" s="1">
        <v>4.0</v>
      </c>
      <c r="AX144" s="1">
        <v>3.0</v>
      </c>
      <c r="AY144" s="1">
        <v>3.0</v>
      </c>
      <c r="AZ144" s="1">
        <v>5.0</v>
      </c>
      <c r="BA144" s="1">
        <v>5.0</v>
      </c>
      <c r="BB144" s="1">
        <v>1.0</v>
      </c>
      <c r="BC144" s="1">
        <v>1.0</v>
      </c>
      <c r="BD144" s="1">
        <v>1.0</v>
      </c>
      <c r="BE144" s="1">
        <v>1.0</v>
      </c>
      <c r="BF144" s="1">
        <v>1.0</v>
      </c>
      <c r="BG144" s="1">
        <v>1.0</v>
      </c>
      <c r="BH144" s="1">
        <v>1.0</v>
      </c>
      <c r="BI144" s="1">
        <v>1.0</v>
      </c>
      <c r="BJ144" s="1">
        <v>0.0</v>
      </c>
      <c r="BK144" s="1">
        <v>2.0</v>
      </c>
      <c r="BL144" s="1">
        <v>3.0</v>
      </c>
      <c r="BM144" s="1">
        <v>3.0</v>
      </c>
      <c r="BN144" s="1">
        <v>3.0</v>
      </c>
      <c r="BO144" s="1">
        <v>4.0</v>
      </c>
      <c r="BP144" s="1">
        <v>5.0</v>
      </c>
      <c r="BQ144" s="1">
        <v>5.0</v>
      </c>
      <c r="BR144" s="1">
        <v>3.0</v>
      </c>
      <c r="BS144" s="1">
        <v>2.0</v>
      </c>
      <c r="BT144" s="1">
        <v>2.0</v>
      </c>
      <c r="BU144" s="1">
        <v>3.0</v>
      </c>
      <c r="BV144" s="1">
        <v>1.0</v>
      </c>
      <c r="BW144" s="1">
        <v>2.0</v>
      </c>
      <c r="BX144" s="1">
        <v>2.0</v>
      </c>
      <c r="BY144" s="1">
        <v>1.0</v>
      </c>
      <c r="BZ144" s="21"/>
      <c r="CA144" s="26">
        <f t="shared" si="12"/>
        <v>164</v>
      </c>
      <c r="CB144">
        <f t="shared" si="2"/>
        <v>40</v>
      </c>
      <c r="CC144">
        <f t="shared" si="3"/>
        <v>11</v>
      </c>
      <c r="CD144">
        <f t="shared" si="4"/>
        <v>8</v>
      </c>
      <c r="CE144">
        <f t="shared" si="5"/>
        <v>10</v>
      </c>
      <c r="CF144">
        <f t="shared" si="6"/>
        <v>11</v>
      </c>
      <c r="CG144">
        <f t="shared" si="7"/>
        <v>35</v>
      </c>
      <c r="CH144">
        <f t="shared" si="8"/>
        <v>8</v>
      </c>
      <c r="CI144">
        <f t="shared" si="9"/>
        <v>0</v>
      </c>
      <c r="CJ144">
        <f t="shared" si="10"/>
        <v>28</v>
      </c>
      <c r="CK144">
        <f t="shared" si="11"/>
        <v>13</v>
      </c>
      <c r="CM144" s="34">
        <f>VLOOKUP(CB144,'PROMIS 57 T-Score Conversions'!Q$3:R$35,2,TRUE)</f>
        <v>60.1</v>
      </c>
      <c r="CN144" t="str">
        <f t="shared" si="20"/>
        <v>Normal</v>
      </c>
      <c r="CO144" s="34">
        <f>VLOOKUP(CC144,'PROMIS 57 T-Score Conversions'!A$3:B$35,2,TRUE)</f>
        <v>47.8</v>
      </c>
      <c r="CP144" t="str">
        <f t="shared" si="21"/>
        <v>Normal</v>
      </c>
      <c r="CQ144" s="34">
        <f>VLOOKUP(CD144,'PROMIS 57 T-Score Conversions'!E$3:F$35,2,TRUE)</f>
        <v>38.2</v>
      </c>
      <c r="CR144" t="str">
        <f t="shared" si="22"/>
        <v>Normal</v>
      </c>
      <c r="CS144" s="34">
        <f>VLOOKUP(CE144,'PROMIS 57 T-Score Conversions'!U$3:V$35,2,TRUE)</f>
        <v>41</v>
      </c>
      <c r="CT144" t="str">
        <f t="shared" si="23"/>
        <v>Normal</v>
      </c>
      <c r="CU144" s="34">
        <f>VLOOKUP(CF144,'PROMIS 57 T-Score Conversions'!Y$3:Z$35,2,TRUE)</f>
        <v>38</v>
      </c>
      <c r="CV144" t="str">
        <f t="shared" si="24"/>
        <v>Normal</v>
      </c>
      <c r="CW144" s="34">
        <f>vlookup(CG144,'PROMIS 57 T-Score Conversions'!M$3:N$35,2,TRUE)</f>
        <v>54.6</v>
      </c>
      <c r="CX144" t="str">
        <f t="shared" si="25"/>
        <v>Normal</v>
      </c>
      <c r="CY144" s="34">
        <f>VLOOKup(CH144,'PROMIS 57 T-Score Conversions'!I$3:J$35,2,TRUE)</f>
        <v>40.7</v>
      </c>
      <c r="CZ144" t="str">
        <f t="shared" si="26"/>
        <v>Normal</v>
      </c>
    </row>
    <row r="145">
      <c r="A145" s="1" t="b">
        <v>0</v>
      </c>
      <c r="B145" s="20"/>
      <c r="C145" s="20">
        <v>43655.408053136576</v>
      </c>
      <c r="D145" s="1" t="s">
        <v>212</v>
      </c>
      <c r="E145" s="1">
        <v>1952.0</v>
      </c>
      <c r="F145" s="1">
        <v>2.0</v>
      </c>
      <c r="G145" s="1">
        <v>3.0</v>
      </c>
      <c r="H145" s="1">
        <v>3.0</v>
      </c>
      <c r="I145" s="1">
        <v>3.0</v>
      </c>
      <c r="J145" s="1">
        <v>1.0</v>
      </c>
      <c r="K145" s="1">
        <v>2.0</v>
      </c>
      <c r="L145" s="1">
        <v>2.0</v>
      </c>
      <c r="M145" s="1">
        <v>2.0</v>
      </c>
      <c r="N145" s="1">
        <v>2.0</v>
      </c>
      <c r="O145" s="1">
        <v>3.0</v>
      </c>
      <c r="P145" s="1">
        <v>2.0</v>
      </c>
      <c r="Q145" s="1">
        <v>4.0</v>
      </c>
      <c r="R145" s="1">
        <v>2.0</v>
      </c>
      <c r="S145" s="1">
        <v>5.0</v>
      </c>
      <c r="T145" s="1">
        <v>4.0</v>
      </c>
      <c r="U145" s="1">
        <v>3.0</v>
      </c>
      <c r="V145" s="1">
        <v>2.0</v>
      </c>
      <c r="W145" s="1">
        <v>2.0</v>
      </c>
      <c r="X145" s="1">
        <v>3.0</v>
      </c>
      <c r="Y145" s="1">
        <v>3.0</v>
      </c>
      <c r="Z145" s="1">
        <v>4.0</v>
      </c>
      <c r="AA145" s="1">
        <v>2.0</v>
      </c>
      <c r="AB145" s="1">
        <v>4.0</v>
      </c>
      <c r="AC145" s="1">
        <v>4.0</v>
      </c>
      <c r="AD145" s="1">
        <v>5.0</v>
      </c>
      <c r="AE145" s="1">
        <v>4.0</v>
      </c>
      <c r="AF145" s="1">
        <v>5.0</v>
      </c>
      <c r="AG145" s="1">
        <v>5.0</v>
      </c>
      <c r="AH145" s="1">
        <v>5.0</v>
      </c>
      <c r="AI145" s="1">
        <v>5.0</v>
      </c>
      <c r="AJ145" s="1">
        <v>4.0</v>
      </c>
      <c r="AK145" s="1">
        <v>4.0</v>
      </c>
      <c r="AL145" s="1">
        <v>2.0</v>
      </c>
      <c r="AM145" s="1">
        <v>5.0</v>
      </c>
      <c r="AN145" s="1">
        <v>2.0</v>
      </c>
      <c r="AO145" s="1">
        <v>1.0</v>
      </c>
      <c r="AP145" s="1">
        <v>2.0</v>
      </c>
      <c r="AQ145" s="1">
        <v>1.0</v>
      </c>
      <c r="AR145" s="1">
        <v>1.0</v>
      </c>
      <c r="AS145" s="1">
        <v>4.0</v>
      </c>
      <c r="AT145" s="1">
        <v>1.0</v>
      </c>
      <c r="AU145" s="1">
        <v>1.0</v>
      </c>
      <c r="AV145" s="1">
        <v>2.0</v>
      </c>
      <c r="AW145" s="1">
        <v>1.0</v>
      </c>
      <c r="AX145" s="1">
        <v>1.0</v>
      </c>
      <c r="AY145" s="1">
        <v>1.0</v>
      </c>
      <c r="AZ145" s="1">
        <v>1.0</v>
      </c>
      <c r="BA145" s="1">
        <v>1.0</v>
      </c>
      <c r="BB145" s="1">
        <v>5.0</v>
      </c>
      <c r="BC145" s="1">
        <v>4.0</v>
      </c>
      <c r="BD145" s="1">
        <v>5.0</v>
      </c>
      <c r="BE145" s="1">
        <v>4.0</v>
      </c>
      <c r="BF145" s="1">
        <v>4.0</v>
      </c>
      <c r="BG145" s="1">
        <v>5.0</v>
      </c>
      <c r="BH145" s="1">
        <v>5.0</v>
      </c>
      <c r="BI145" s="1">
        <v>4.0</v>
      </c>
      <c r="BJ145" s="1">
        <v>8.0</v>
      </c>
      <c r="BK145" s="1">
        <v>2.0</v>
      </c>
      <c r="BL145" s="1">
        <v>2.0</v>
      </c>
      <c r="BM145" s="1">
        <v>1.0</v>
      </c>
      <c r="BN145" s="1">
        <v>1.0</v>
      </c>
      <c r="BO145" s="1">
        <v>2.0</v>
      </c>
      <c r="BP145" s="1">
        <v>1.0</v>
      </c>
      <c r="BQ145" s="1">
        <v>1.0</v>
      </c>
      <c r="BR145" s="1">
        <v>1.0</v>
      </c>
      <c r="BS145" s="1">
        <v>1.0</v>
      </c>
      <c r="BT145" s="1">
        <v>4.0</v>
      </c>
      <c r="BU145" s="1">
        <v>5.0</v>
      </c>
      <c r="BV145" s="1">
        <v>5.0</v>
      </c>
      <c r="BW145" s="1">
        <v>5.0</v>
      </c>
      <c r="BX145" s="1">
        <v>4.0</v>
      </c>
      <c r="BY145" s="1">
        <v>4.0</v>
      </c>
      <c r="BZ145" s="21"/>
      <c r="CA145" s="26">
        <f t="shared" si="12"/>
        <v>214</v>
      </c>
      <c r="CB145">
        <f t="shared" si="2"/>
        <v>18</v>
      </c>
      <c r="CC145">
        <f t="shared" si="3"/>
        <v>25</v>
      </c>
      <c r="CD145">
        <f t="shared" si="4"/>
        <v>24</v>
      </c>
      <c r="CE145">
        <f t="shared" si="5"/>
        <v>37</v>
      </c>
      <c r="CF145">
        <f t="shared" si="6"/>
        <v>18</v>
      </c>
      <c r="CG145">
        <f t="shared" si="7"/>
        <v>9</v>
      </c>
      <c r="CH145">
        <f t="shared" si="8"/>
        <v>36</v>
      </c>
      <c r="CI145">
        <f t="shared" si="9"/>
        <v>0.8</v>
      </c>
      <c r="CJ145">
        <f t="shared" si="10"/>
        <v>11</v>
      </c>
      <c r="CK145">
        <f t="shared" si="11"/>
        <v>28</v>
      </c>
      <c r="CM145" s="34">
        <f>VLOOKUP(CB145,'PROMIS 57 T-Score Conversions'!Q$3:R$35,2,TRUE)</f>
        <v>34</v>
      </c>
      <c r="CN145" t="str">
        <f t="shared" si="20"/>
        <v>Moderate</v>
      </c>
      <c r="CO145" s="34">
        <f>VLOOKUP(CC145,'PROMIS 57 T-Score Conversions'!A$3:B$35,2,TRUE)</f>
        <v>63.5</v>
      </c>
      <c r="CP145" t="str">
        <f t="shared" si="21"/>
        <v>Moderate</v>
      </c>
      <c r="CQ145" s="34">
        <f>VLOOKUP(CD145,'PROMIS 57 T-Score Conversions'!E$3:F$35,2,TRUE)</f>
        <v>62.1</v>
      </c>
      <c r="CR145" t="str">
        <f t="shared" si="22"/>
        <v>Moderate</v>
      </c>
      <c r="CS145" s="34">
        <f>VLOOKUP(CE145,'PROMIS 57 T-Score Conversions'!U$3:V$35,2,TRUE)</f>
        <v>71</v>
      </c>
      <c r="CT145" t="str">
        <f t="shared" si="23"/>
        <v>Severe</v>
      </c>
      <c r="CU145" s="34">
        <f>VLOOKUP(CF145,'PROMIS 57 T-Score Conversions'!Y$3:Z$35,2,TRUE)</f>
        <v>47.9</v>
      </c>
      <c r="CV145" t="str">
        <f t="shared" si="24"/>
        <v>Normal</v>
      </c>
      <c r="CW145" s="34">
        <f>vlookup(CG145,'PROMIS 57 T-Score Conversions'!M$3:N$35,2,TRUE)</f>
        <v>29.7</v>
      </c>
      <c r="CX145" t="str">
        <f t="shared" si="25"/>
        <v>Severe</v>
      </c>
      <c r="CY145" s="34">
        <f>VLOOKup(CH145,'PROMIS 57 T-Score Conversions'!I$3:J$35,2,TRUE)</f>
        <v>70.1</v>
      </c>
      <c r="CZ145" t="str">
        <f t="shared" si="26"/>
        <v>Severe</v>
      </c>
    </row>
    <row r="146">
      <c r="A146" s="1" t="b">
        <v>0</v>
      </c>
      <c r="B146" s="20"/>
      <c r="C146" s="20">
        <v>43655.56989277778</v>
      </c>
      <c r="D146" s="1" t="s">
        <v>213</v>
      </c>
      <c r="E146" s="1">
        <v>1937.0</v>
      </c>
      <c r="F146" s="1">
        <v>5.0</v>
      </c>
      <c r="G146" s="1">
        <v>5.0</v>
      </c>
      <c r="H146" s="1">
        <v>4.0</v>
      </c>
      <c r="I146" s="1">
        <v>5.0</v>
      </c>
      <c r="J146" s="1">
        <v>5.0</v>
      </c>
      <c r="K146" s="1">
        <v>5.0</v>
      </c>
      <c r="L146" s="1">
        <v>5.0</v>
      </c>
      <c r="M146" s="1">
        <v>5.0</v>
      </c>
      <c r="N146" s="1">
        <v>4.0</v>
      </c>
      <c r="O146" s="1">
        <v>3.0</v>
      </c>
      <c r="P146" s="1">
        <v>5.0</v>
      </c>
      <c r="Q146" s="1">
        <v>5.0</v>
      </c>
      <c r="R146" s="1">
        <v>5.0</v>
      </c>
      <c r="S146" s="1">
        <v>4.0</v>
      </c>
      <c r="T146" s="1">
        <v>4.0</v>
      </c>
      <c r="U146" s="1">
        <v>5.0</v>
      </c>
      <c r="V146" s="1">
        <v>2.0</v>
      </c>
      <c r="W146" s="1">
        <v>3.0</v>
      </c>
      <c r="X146" s="1">
        <v>3.0</v>
      </c>
      <c r="Y146" s="1">
        <v>3.0</v>
      </c>
      <c r="Z146" s="1">
        <v>3.0</v>
      </c>
      <c r="AA146" s="1">
        <v>4.0</v>
      </c>
      <c r="AB146" s="1">
        <v>2.0</v>
      </c>
      <c r="AC146" s="1">
        <v>2.0</v>
      </c>
      <c r="AD146" s="1">
        <v>5.0</v>
      </c>
      <c r="AE146" s="1">
        <v>4.0</v>
      </c>
      <c r="AF146" s="1">
        <v>4.0</v>
      </c>
      <c r="AG146" s="1">
        <v>4.0</v>
      </c>
      <c r="AH146" s="1">
        <v>4.0</v>
      </c>
      <c r="AI146" s="1">
        <v>3.0</v>
      </c>
      <c r="AJ146" s="1">
        <v>5.0</v>
      </c>
      <c r="AK146" s="1">
        <v>2.0</v>
      </c>
      <c r="AL146" s="1">
        <v>4.0</v>
      </c>
      <c r="AM146" s="1">
        <v>5.0</v>
      </c>
      <c r="AN146" s="1">
        <v>5.0</v>
      </c>
      <c r="AO146" s="1">
        <v>4.0</v>
      </c>
      <c r="AP146" s="1">
        <v>3.0</v>
      </c>
      <c r="AQ146" s="1">
        <v>4.0</v>
      </c>
      <c r="AR146" s="1">
        <v>5.0</v>
      </c>
      <c r="AS146" s="1">
        <v>4.0</v>
      </c>
      <c r="AT146" s="1">
        <v>3.0</v>
      </c>
      <c r="AU146" s="1">
        <v>3.0</v>
      </c>
      <c r="AV146" s="1">
        <v>2.0</v>
      </c>
      <c r="AW146" s="1">
        <v>2.0</v>
      </c>
      <c r="AX146" s="1">
        <v>3.0</v>
      </c>
      <c r="AY146" s="1">
        <v>3.0</v>
      </c>
      <c r="AZ146" s="1">
        <v>3.0</v>
      </c>
      <c r="BA146" s="1">
        <v>2.0</v>
      </c>
      <c r="BB146" s="1">
        <v>3.0</v>
      </c>
      <c r="BC146" s="1">
        <v>4.0</v>
      </c>
      <c r="BD146" s="1">
        <v>3.0</v>
      </c>
      <c r="BE146" s="1">
        <v>3.0</v>
      </c>
      <c r="BF146" s="1">
        <v>4.0</v>
      </c>
      <c r="BG146" s="1">
        <v>5.0</v>
      </c>
      <c r="BH146" s="1">
        <v>5.0</v>
      </c>
      <c r="BI146" s="1">
        <v>5.0</v>
      </c>
      <c r="BJ146" s="1">
        <v>4.0</v>
      </c>
      <c r="BK146" s="1">
        <v>2.0</v>
      </c>
      <c r="BL146" s="1">
        <v>3.0</v>
      </c>
      <c r="BM146" s="1">
        <v>3.0</v>
      </c>
      <c r="BN146" s="1">
        <v>2.0</v>
      </c>
      <c r="BO146" s="1">
        <v>2.0</v>
      </c>
      <c r="BP146" s="1">
        <v>2.0</v>
      </c>
      <c r="BQ146" s="1">
        <v>2.0</v>
      </c>
      <c r="BR146" s="1">
        <v>2.0</v>
      </c>
      <c r="BS146" s="1">
        <v>3.0</v>
      </c>
      <c r="BT146" s="1">
        <v>3.0</v>
      </c>
      <c r="BU146" s="1">
        <v>2.0</v>
      </c>
      <c r="BV146" s="1">
        <v>5.0</v>
      </c>
      <c r="BW146" s="1">
        <v>5.0</v>
      </c>
      <c r="BX146" s="1">
        <v>3.0</v>
      </c>
      <c r="BY146" s="1">
        <v>5.0</v>
      </c>
      <c r="BZ146" s="21"/>
      <c r="CA146" s="26">
        <f t="shared" si="12"/>
        <v>262</v>
      </c>
      <c r="CB146">
        <f t="shared" si="2"/>
        <v>39</v>
      </c>
      <c r="CC146">
        <f t="shared" si="3"/>
        <v>35</v>
      </c>
      <c r="CD146">
        <f t="shared" si="4"/>
        <v>22</v>
      </c>
      <c r="CE146">
        <f t="shared" si="5"/>
        <v>31</v>
      </c>
      <c r="CF146">
        <f t="shared" si="6"/>
        <v>34</v>
      </c>
      <c r="CG146">
        <f t="shared" si="7"/>
        <v>21</v>
      </c>
      <c r="CH146">
        <f t="shared" si="8"/>
        <v>32</v>
      </c>
      <c r="CI146">
        <f t="shared" si="9"/>
        <v>0.4</v>
      </c>
      <c r="CJ146">
        <f t="shared" si="10"/>
        <v>18</v>
      </c>
      <c r="CK146">
        <f t="shared" si="11"/>
        <v>26</v>
      </c>
      <c r="CM146" s="34">
        <f>VLOOKUP(CB146,'PROMIS 57 T-Score Conversions'!Q$3:R$35,2,TRUE)</f>
        <v>53</v>
      </c>
      <c r="CN146" t="str">
        <f t="shared" si="20"/>
        <v>Normal</v>
      </c>
      <c r="CO146" s="34">
        <f>VLOOKUP(CC146,'PROMIS 57 T-Score Conversions'!A$3:B$35,2,TRUE)</f>
        <v>74.1</v>
      </c>
      <c r="CP146" t="str">
        <f t="shared" si="21"/>
        <v>Severe</v>
      </c>
      <c r="CQ146" s="34">
        <f>VLOOKUP(CD146,'PROMIS 57 T-Score Conversions'!E$3:F$35,2,TRUE)</f>
        <v>60.3</v>
      </c>
      <c r="CR146" t="str">
        <f t="shared" si="22"/>
        <v>Moderate</v>
      </c>
      <c r="CS146" s="34">
        <f>VLOOKUP(CE146,'PROMIS 57 T-Score Conversions'!U$3:V$35,2,TRUE)</f>
        <v>64.3</v>
      </c>
      <c r="CT146" t="str">
        <f t="shared" si="23"/>
        <v>Moderate</v>
      </c>
      <c r="CU146" s="34">
        <f>VLOOKUP(CF146,'PROMIS 57 T-Score Conversions'!Y$3:Z$35,2,TRUE)</f>
        <v>64.8</v>
      </c>
      <c r="CV146" t="str">
        <f t="shared" si="24"/>
        <v>Moderate</v>
      </c>
      <c r="CW146" s="34">
        <f>vlookup(CG146,'PROMIS 57 T-Score Conversions'!M$3:N$35,2,TRUE)</f>
        <v>41.1</v>
      </c>
      <c r="CX146" t="str">
        <f t="shared" si="25"/>
        <v>Mild</v>
      </c>
      <c r="CY146" s="34">
        <f>VLOOKup(CH146,'PROMIS 57 T-Score Conversions'!I$3:J$35,2,TRUE)</f>
        <v>66.9</v>
      </c>
      <c r="CZ146" t="str">
        <f t="shared" si="26"/>
        <v>Moderate</v>
      </c>
    </row>
    <row r="147">
      <c r="A147" s="1" t="b">
        <v>0</v>
      </c>
      <c r="B147" s="20"/>
      <c r="C147" s="28">
        <v>43656.424875937504</v>
      </c>
      <c r="D147" s="29" t="s">
        <v>125</v>
      </c>
      <c r="E147" s="29">
        <v>1839.0</v>
      </c>
      <c r="F147" s="29">
        <v>4.0</v>
      </c>
      <c r="G147" s="29">
        <v>5.0</v>
      </c>
      <c r="H147" s="29">
        <v>5.0</v>
      </c>
      <c r="I147" s="29">
        <v>5.0</v>
      </c>
      <c r="J147" s="29">
        <v>3.0</v>
      </c>
      <c r="K147" s="29">
        <v>5.0</v>
      </c>
      <c r="L147" s="29">
        <v>5.0</v>
      </c>
      <c r="M147" s="29">
        <v>4.0</v>
      </c>
      <c r="N147" s="29">
        <v>2.0</v>
      </c>
      <c r="O147" s="29">
        <v>1.0</v>
      </c>
      <c r="P147" s="29">
        <v>1.0</v>
      </c>
      <c r="Q147" s="29">
        <v>2.0</v>
      </c>
      <c r="R147" s="29">
        <v>1.0</v>
      </c>
      <c r="S147" s="29">
        <v>1.0</v>
      </c>
      <c r="T147" s="29">
        <v>2.0</v>
      </c>
      <c r="U147" s="29">
        <v>2.0</v>
      </c>
      <c r="V147" s="29">
        <v>1.0</v>
      </c>
      <c r="W147" s="29">
        <v>1.0</v>
      </c>
      <c r="X147" s="29">
        <v>1.0</v>
      </c>
      <c r="Y147" s="29">
        <v>1.0</v>
      </c>
      <c r="Z147" s="29">
        <v>2.0</v>
      </c>
      <c r="AA147" s="29">
        <v>2.0</v>
      </c>
      <c r="AB147" s="29">
        <v>1.0</v>
      </c>
      <c r="AC147" s="29">
        <v>1.0</v>
      </c>
      <c r="AD147" s="29">
        <v>2.0</v>
      </c>
      <c r="AE147" s="29">
        <v>2.0</v>
      </c>
      <c r="AF147" s="29">
        <v>2.0</v>
      </c>
      <c r="AG147" s="29">
        <v>2.0</v>
      </c>
      <c r="AH147" s="29">
        <v>2.0</v>
      </c>
      <c r="AI147" s="29">
        <v>2.0</v>
      </c>
      <c r="AJ147" s="29">
        <v>2.0</v>
      </c>
      <c r="AK147" s="29">
        <v>3.0</v>
      </c>
      <c r="AL147" s="29">
        <v>3.0</v>
      </c>
      <c r="AM147" s="29">
        <v>2.0</v>
      </c>
      <c r="AN147" s="29">
        <v>3.0</v>
      </c>
      <c r="AO147" s="29">
        <v>1.0</v>
      </c>
      <c r="AP147" s="29">
        <v>4.0</v>
      </c>
      <c r="AQ147" s="29">
        <v>1.0</v>
      </c>
      <c r="AR147" s="29">
        <v>1.0</v>
      </c>
      <c r="AS147" s="29">
        <v>3.0</v>
      </c>
      <c r="AT147" s="29">
        <v>4.0</v>
      </c>
      <c r="AU147" s="29">
        <v>5.0</v>
      </c>
      <c r="AV147" s="29">
        <v>5.0</v>
      </c>
      <c r="AW147" s="29">
        <v>5.0</v>
      </c>
      <c r="AX147" s="29">
        <v>5.0</v>
      </c>
      <c r="AY147" s="29">
        <v>5.0</v>
      </c>
      <c r="AZ147" s="29">
        <v>5.0</v>
      </c>
      <c r="BA147" s="29">
        <v>5.0</v>
      </c>
      <c r="BB147" s="29">
        <v>2.0</v>
      </c>
      <c r="BC147" s="29">
        <v>1.0</v>
      </c>
      <c r="BD147" s="29">
        <v>2.0</v>
      </c>
      <c r="BE147" s="29">
        <v>1.0</v>
      </c>
      <c r="BF147" s="29">
        <v>2.0</v>
      </c>
      <c r="BG147" s="29">
        <v>1.0</v>
      </c>
      <c r="BH147" s="29">
        <v>2.0</v>
      </c>
      <c r="BI147" s="29">
        <v>1.0</v>
      </c>
      <c r="BJ147" s="29">
        <v>3.0</v>
      </c>
      <c r="BK147" s="29">
        <v>4.0</v>
      </c>
      <c r="BL147" s="29">
        <v>4.0</v>
      </c>
      <c r="BM147" s="29">
        <v>2.0</v>
      </c>
      <c r="BN147" s="29">
        <v>4.0</v>
      </c>
      <c r="BO147" s="29">
        <v>4.0</v>
      </c>
      <c r="BP147" s="29">
        <v>4.0</v>
      </c>
      <c r="BQ147" s="29">
        <v>4.0</v>
      </c>
      <c r="BR147" s="29">
        <v>3.0</v>
      </c>
      <c r="BS147" s="29">
        <v>3.0</v>
      </c>
      <c r="BT147" s="29">
        <v>2.0</v>
      </c>
      <c r="BU147" s="29">
        <v>2.0</v>
      </c>
      <c r="BV147" s="29">
        <v>1.0</v>
      </c>
      <c r="BW147" s="29">
        <v>2.0</v>
      </c>
      <c r="BX147" s="29">
        <v>2.0</v>
      </c>
      <c r="BY147" s="29">
        <v>2.0</v>
      </c>
      <c r="BZ147" s="30"/>
      <c r="CA147" s="31">
        <f t="shared" si="12"/>
        <v>190</v>
      </c>
      <c r="CB147">
        <f t="shared" si="2"/>
        <v>36</v>
      </c>
      <c r="CC147" s="32">
        <f t="shared" si="3"/>
        <v>12</v>
      </c>
      <c r="CD147" s="32">
        <f t="shared" si="4"/>
        <v>10</v>
      </c>
      <c r="CE147" s="32">
        <f t="shared" si="5"/>
        <v>17</v>
      </c>
      <c r="CF147" s="32">
        <f t="shared" si="6"/>
        <v>18</v>
      </c>
      <c r="CG147" s="32">
        <f t="shared" si="7"/>
        <v>39</v>
      </c>
      <c r="CH147" s="32">
        <f t="shared" si="8"/>
        <v>12</v>
      </c>
      <c r="CI147" s="32">
        <f t="shared" si="9"/>
        <v>0.3</v>
      </c>
      <c r="CJ147">
        <f t="shared" si="10"/>
        <v>29</v>
      </c>
      <c r="CK147" s="32">
        <f t="shared" si="11"/>
        <v>14</v>
      </c>
      <c r="CL147" s="32"/>
      <c r="CM147" s="35">
        <f>VLOOKUP(CB147,'PROMIS 57 T-Score Conversions'!Q$3:R$35,2,TRUE)</f>
        <v>47.8</v>
      </c>
      <c r="CN147" s="32" t="str">
        <f t="shared" si="20"/>
        <v>Normal</v>
      </c>
      <c r="CO147" s="35">
        <f>VLOOKUP(CC147,'PROMIS 57 T-Score Conversions'!A$3:B$35,2,TRUE)</f>
        <v>49.4</v>
      </c>
      <c r="CP147" s="32" t="str">
        <f t="shared" si="21"/>
        <v>Normal</v>
      </c>
      <c r="CQ147" s="35">
        <f>VLOOKUP(CD147,'PROMIS 57 T-Score Conversions'!E$3:F$35,2,TRUE)</f>
        <v>47.5</v>
      </c>
      <c r="CR147" s="32" t="str">
        <f t="shared" si="22"/>
        <v>Normal</v>
      </c>
      <c r="CS147" s="35">
        <f>VLOOKUP(CE147,'PROMIS 57 T-Score Conversions'!U$3:V$35,2,TRUE)</f>
        <v>50.4</v>
      </c>
      <c r="CT147" s="32" t="str">
        <f t="shared" si="23"/>
        <v>Normal</v>
      </c>
      <c r="CU147" s="35">
        <f>VLOOKUP(CF147,'PROMIS 57 T-Score Conversions'!Y$3:Z$35,2,TRUE)</f>
        <v>47.9</v>
      </c>
      <c r="CV147" s="32" t="str">
        <f t="shared" si="24"/>
        <v>Normal</v>
      </c>
      <c r="CW147" s="35">
        <f>vlookup(CG147,'PROMIS 57 T-Score Conversions'!M$3:N$35,2,TRUE)</f>
        <v>60.2</v>
      </c>
      <c r="CX147" s="32" t="str">
        <f t="shared" si="25"/>
        <v>Normal</v>
      </c>
      <c r="CY147" s="35">
        <f>VLOOKup(CH147,'PROMIS 57 T-Score Conversions'!I$3:J$35,2,TRUE)</f>
        <v>52.3</v>
      </c>
      <c r="CZ147" s="32" t="str">
        <f t="shared" si="26"/>
        <v>Normal</v>
      </c>
      <c r="DA147" s="32"/>
      <c r="DB147" s="32"/>
      <c r="DC147" s="32"/>
      <c r="DD147" s="32"/>
    </row>
    <row r="148">
      <c r="A148" s="1" t="b">
        <v>0</v>
      </c>
      <c r="B148" s="20"/>
      <c r="C148" s="20">
        <v>43656.512279120376</v>
      </c>
      <c r="D148" s="1" t="s">
        <v>214</v>
      </c>
      <c r="E148" s="1" t="s">
        <v>215</v>
      </c>
      <c r="F148" s="1">
        <v>1.0</v>
      </c>
      <c r="G148" s="1">
        <v>1.0</v>
      </c>
      <c r="H148" s="1">
        <v>1.0</v>
      </c>
      <c r="I148" s="1">
        <v>1.0</v>
      </c>
      <c r="J148" s="1">
        <v>1.0</v>
      </c>
      <c r="K148" s="1">
        <v>1.0</v>
      </c>
      <c r="L148" s="1">
        <v>1.0</v>
      </c>
      <c r="M148" s="1">
        <v>1.0</v>
      </c>
      <c r="N148" s="1">
        <v>5.0</v>
      </c>
      <c r="O148" s="1">
        <v>5.0</v>
      </c>
      <c r="P148" s="1">
        <v>5.0</v>
      </c>
      <c r="Q148" s="1">
        <v>5.0</v>
      </c>
      <c r="R148" s="1">
        <v>5.0</v>
      </c>
      <c r="S148" s="1">
        <v>5.0</v>
      </c>
      <c r="T148" s="1">
        <v>5.0</v>
      </c>
      <c r="U148" s="1">
        <v>5.0</v>
      </c>
      <c r="V148" s="1">
        <v>1.0</v>
      </c>
      <c r="W148" s="1">
        <v>1.0</v>
      </c>
      <c r="X148" s="1">
        <v>1.0</v>
      </c>
      <c r="Y148" s="1">
        <v>1.0</v>
      </c>
      <c r="Z148" s="1">
        <v>1.0</v>
      </c>
      <c r="AA148" s="1">
        <v>1.0</v>
      </c>
      <c r="AB148" s="1">
        <v>1.0</v>
      </c>
      <c r="AC148" s="1">
        <v>1.0</v>
      </c>
      <c r="AD148" s="1">
        <v>5.0</v>
      </c>
      <c r="AE148" s="1">
        <v>5.0</v>
      </c>
      <c r="AF148" s="1">
        <v>5.0</v>
      </c>
      <c r="AG148" s="1">
        <v>5.0</v>
      </c>
      <c r="AH148" s="1">
        <v>5.0</v>
      </c>
      <c r="AI148" s="1">
        <v>5.0</v>
      </c>
      <c r="AJ148" s="1">
        <v>5.0</v>
      </c>
      <c r="AK148" s="1">
        <v>5.0</v>
      </c>
      <c r="AL148" s="1">
        <v>1.0</v>
      </c>
      <c r="AM148" s="1">
        <v>1.0</v>
      </c>
      <c r="AN148" s="1">
        <v>1.0</v>
      </c>
      <c r="AO148" s="1">
        <v>1.0</v>
      </c>
      <c r="AP148" s="1">
        <v>1.0</v>
      </c>
      <c r="AQ148" s="1">
        <v>1.0</v>
      </c>
      <c r="AR148" s="1">
        <v>1.0</v>
      </c>
      <c r="AS148" s="1">
        <v>1.0</v>
      </c>
      <c r="AT148" s="1">
        <v>5.0</v>
      </c>
      <c r="AU148" s="1">
        <v>5.0</v>
      </c>
      <c r="AV148" s="1">
        <v>5.0</v>
      </c>
      <c r="AW148" s="1">
        <v>5.0</v>
      </c>
      <c r="AX148" s="1">
        <v>5.0</v>
      </c>
      <c r="AY148" s="1">
        <v>5.0</v>
      </c>
      <c r="AZ148" s="1">
        <v>5.0</v>
      </c>
      <c r="BA148" s="1">
        <v>5.0</v>
      </c>
      <c r="BB148" s="1">
        <v>1.0</v>
      </c>
      <c r="BC148" s="1">
        <v>1.0</v>
      </c>
      <c r="BD148" s="1">
        <v>1.0</v>
      </c>
      <c r="BE148" s="1">
        <v>1.0</v>
      </c>
      <c r="BF148" s="1">
        <v>1.0</v>
      </c>
      <c r="BG148" s="1">
        <v>1.0</v>
      </c>
      <c r="BH148" s="1">
        <v>1.0</v>
      </c>
      <c r="BI148" s="1">
        <v>1.0</v>
      </c>
      <c r="BJ148" s="1">
        <v>5.0</v>
      </c>
      <c r="BK148" s="1">
        <v>5.0</v>
      </c>
      <c r="BL148" s="1">
        <v>5.0</v>
      </c>
      <c r="BM148" s="1">
        <v>5.0</v>
      </c>
      <c r="BN148" s="1">
        <v>5.0</v>
      </c>
      <c r="BO148" s="1">
        <v>5.0</v>
      </c>
      <c r="BP148" s="1">
        <v>5.0</v>
      </c>
      <c r="BQ148" s="1">
        <v>5.0</v>
      </c>
      <c r="BR148" s="1">
        <v>5.0</v>
      </c>
      <c r="BS148" s="1">
        <v>1.0</v>
      </c>
      <c r="BT148" s="1">
        <v>1.0</v>
      </c>
      <c r="BU148" s="1">
        <v>1.0</v>
      </c>
      <c r="BV148" s="1">
        <v>1.0</v>
      </c>
      <c r="BW148" s="1">
        <v>1.0</v>
      </c>
      <c r="BX148" s="1">
        <v>1.0</v>
      </c>
      <c r="BY148" s="1">
        <v>1.0</v>
      </c>
      <c r="BZ148" s="36">
        <v>1.0</v>
      </c>
      <c r="CA148" s="26">
        <f t="shared" si="12"/>
        <v>205</v>
      </c>
      <c r="CB148">
        <f t="shared" si="2"/>
        <v>8</v>
      </c>
      <c r="CC148">
        <f t="shared" si="3"/>
        <v>40</v>
      </c>
      <c r="CD148">
        <f t="shared" si="4"/>
        <v>8</v>
      </c>
      <c r="CE148">
        <f t="shared" ref="CE148:CE465" si="27">Sum(AD148:AK148)</f>
        <v>40</v>
      </c>
      <c r="CF148">
        <f t="shared" si="6"/>
        <v>8</v>
      </c>
      <c r="CG148">
        <f t="shared" si="7"/>
        <v>40</v>
      </c>
      <c r="CH148">
        <f t="shared" ref="CH148:CH465" si="28">sum(BB148:BI148)</f>
        <v>8</v>
      </c>
      <c r="CI148">
        <f t="shared" si="9"/>
        <v>0.5</v>
      </c>
      <c r="CJ148">
        <f t="shared" si="10"/>
        <v>40</v>
      </c>
      <c r="CK148">
        <f t="shared" ref="CK148:CK465" si="29">sum(BS148:BZ148)</f>
        <v>8</v>
      </c>
      <c r="CM148" s="34">
        <f>VLOOKUP(CB148,'PROMIS 57 T-Score Conversions'!Q$3:R$35,2,TRUE)</f>
        <v>20.3</v>
      </c>
      <c r="CN148" t="str">
        <f t="shared" si="20"/>
        <v>Severe</v>
      </c>
      <c r="CO148" s="34">
        <f>VLOOKUP(CC148,'PROMIS 57 T-Score Conversions'!A$3:B$35,2,TRUE)</f>
        <v>83.1</v>
      </c>
      <c r="CP148" t="str">
        <f t="shared" si="21"/>
        <v>Severe</v>
      </c>
      <c r="CQ148" s="34">
        <f>VLOOKUP(CD148,'PROMIS 57 T-Score Conversions'!E$3:F$35,2,TRUE)</f>
        <v>38.2</v>
      </c>
      <c r="CR148" t="str">
        <f t="shared" si="22"/>
        <v>Normal</v>
      </c>
      <c r="CS148" s="34">
        <f>VLOOKUP(CE148,'PROMIS 57 T-Score Conversions'!U$3:V$35,2,TRUE)</f>
        <v>77.8</v>
      </c>
      <c r="CT148" t="str">
        <f t="shared" si="23"/>
        <v>Severe</v>
      </c>
      <c r="CU148" s="34">
        <f>VLOOKUP(CF148,'PROMIS 57 T-Score Conversions'!Y$3:Z$35,2,TRUE)</f>
        <v>28.9</v>
      </c>
      <c r="CV148" t="str">
        <f t="shared" si="24"/>
        <v>Normal</v>
      </c>
      <c r="CW148" s="34">
        <f>vlookup(CG148,'PROMIS 57 T-Score Conversions'!M$3:N$35,2,TRUE)</f>
        <v>65.4</v>
      </c>
      <c r="CX148" t="str">
        <f t="shared" si="25"/>
        <v>Normal</v>
      </c>
      <c r="CY148" s="34">
        <f>VLOOKup(CH148,'PROMIS 57 T-Score Conversions'!I$3:J$35,2,TRUE)</f>
        <v>40.7</v>
      </c>
      <c r="CZ148" t="str">
        <f t="shared" si="26"/>
        <v>Normal</v>
      </c>
      <c r="DA148" s="37">
        <f>VLOOKUP(CJ148,'PROMIS 57 T-Score Conversions'!AC$3:AD$35,2,TRUE)</f>
        <v>63.48</v>
      </c>
      <c r="DB148" t="str">
        <f t="shared" ref="DB148:DB1651" si="30">IFS(DA148&lt;30,"Severe",DA148&lt;40,"Moderate",DA148&lt;45,"Mild",DA148&gt;=45,"Normal")</f>
        <v>Normal</v>
      </c>
      <c r="DC148" s="34">
        <f>VLOOKUP(CK148,'PROMIS 57 T-Score Conversions'!AG$3:AH$35,2,TRUE)</f>
        <v>23.27</v>
      </c>
      <c r="DD148" s="38" t="str">
        <f t="shared" ref="DD148:DD1651" si="31">IFS(DC148&lt;55,"Normal",DC148&lt;60,"Mild",DC148&lt;70,"Moderate",DC148&gt;=70,"Severe")</f>
        <v>Normal</v>
      </c>
    </row>
    <row r="149">
      <c r="A149" s="1" t="b">
        <v>0</v>
      </c>
      <c r="B149" s="20"/>
      <c r="C149" s="20">
        <v>43656.549762118055</v>
      </c>
      <c r="D149" s="1" t="s">
        <v>214</v>
      </c>
      <c r="E149" s="1" t="s">
        <v>216</v>
      </c>
      <c r="F149" s="1">
        <v>1.0</v>
      </c>
      <c r="G149" s="1">
        <v>3.0</v>
      </c>
      <c r="H149" s="1">
        <v>3.0</v>
      </c>
      <c r="I149" s="1">
        <v>4.0</v>
      </c>
      <c r="J149" s="1">
        <v>2.0</v>
      </c>
      <c r="K149" s="1">
        <v>3.0</v>
      </c>
      <c r="L149" s="1">
        <v>2.0</v>
      </c>
      <c r="M149" s="1">
        <v>2.0</v>
      </c>
      <c r="N149" s="1">
        <v>1.0</v>
      </c>
      <c r="O149" s="1">
        <v>2.0</v>
      </c>
      <c r="P149" s="1">
        <v>2.0</v>
      </c>
      <c r="Q149" s="1">
        <v>1.0</v>
      </c>
      <c r="R149" s="1">
        <v>2.0</v>
      </c>
      <c r="S149" s="1">
        <v>3.0</v>
      </c>
      <c r="T149" s="1">
        <v>3.0</v>
      </c>
      <c r="U149" s="1">
        <v>4.0</v>
      </c>
      <c r="V149" s="1">
        <v>3.0</v>
      </c>
      <c r="W149" s="1">
        <v>4.0</v>
      </c>
      <c r="X149" s="1">
        <v>4.0</v>
      </c>
      <c r="Y149" s="1">
        <v>3.0</v>
      </c>
      <c r="Z149" s="1">
        <v>2.0</v>
      </c>
      <c r="AA149" s="1">
        <v>3.0</v>
      </c>
      <c r="AB149" s="1">
        <v>2.0</v>
      </c>
      <c r="AC149" s="1">
        <v>2.0</v>
      </c>
      <c r="AD149" s="1">
        <v>3.0</v>
      </c>
      <c r="AE149" s="1">
        <v>4.0</v>
      </c>
      <c r="AF149" s="1">
        <v>3.0</v>
      </c>
      <c r="AG149" s="1">
        <v>4.0</v>
      </c>
      <c r="AH149" s="1">
        <v>4.0</v>
      </c>
      <c r="AI149" s="1">
        <v>4.0</v>
      </c>
      <c r="AJ149" s="1">
        <v>2.0</v>
      </c>
      <c r="AK149" s="1">
        <v>2.0</v>
      </c>
      <c r="AL149" s="1">
        <v>1.0</v>
      </c>
      <c r="AM149" s="1">
        <v>1.0</v>
      </c>
      <c r="AN149" s="1">
        <v>1.0</v>
      </c>
      <c r="AO149" s="1">
        <v>1.0</v>
      </c>
      <c r="AP149" s="1">
        <v>1.0</v>
      </c>
      <c r="AQ149" s="1">
        <v>1.0</v>
      </c>
      <c r="AR149" s="1">
        <v>1.0</v>
      </c>
      <c r="AS149" s="1">
        <v>1.0</v>
      </c>
      <c r="AT149" s="1">
        <v>3.0</v>
      </c>
      <c r="AU149" s="1">
        <v>2.0</v>
      </c>
      <c r="AV149" s="1">
        <v>2.0</v>
      </c>
      <c r="AW149" s="1">
        <v>2.0</v>
      </c>
      <c r="AX149" s="1">
        <v>3.0</v>
      </c>
      <c r="AY149" s="1">
        <v>3.0</v>
      </c>
      <c r="AZ149" s="1">
        <v>2.0</v>
      </c>
      <c r="BA149" s="1">
        <v>3.0</v>
      </c>
      <c r="BB149" s="1">
        <v>3.0</v>
      </c>
      <c r="BC149" s="1">
        <v>2.0</v>
      </c>
      <c r="BD149" s="1">
        <v>4.0</v>
      </c>
      <c r="BE149" s="1">
        <v>4.0</v>
      </c>
      <c r="BF149" s="1">
        <v>2.0</v>
      </c>
      <c r="BG149" s="1">
        <v>3.0</v>
      </c>
      <c r="BH149" s="1">
        <v>3.0</v>
      </c>
      <c r="BI149" s="1">
        <v>2.0</v>
      </c>
      <c r="BJ149" s="1">
        <v>7.0</v>
      </c>
      <c r="BK149" s="1">
        <v>2.0</v>
      </c>
      <c r="BL149" s="1">
        <v>4.0</v>
      </c>
      <c r="BM149" s="1">
        <v>3.0</v>
      </c>
      <c r="BN149" s="1">
        <v>3.0</v>
      </c>
      <c r="BO149" s="1">
        <v>2.0</v>
      </c>
      <c r="BP149" s="1">
        <v>2.0</v>
      </c>
      <c r="BQ149" s="1">
        <v>3.0</v>
      </c>
      <c r="BR149" s="1">
        <v>1.0</v>
      </c>
      <c r="BS149" s="1">
        <v>2.0</v>
      </c>
      <c r="BT149" s="1">
        <v>3.0</v>
      </c>
      <c r="BU149" s="1">
        <v>2.0</v>
      </c>
      <c r="BV149" s="1">
        <v>2.0</v>
      </c>
      <c r="BW149" s="1">
        <v>2.0</v>
      </c>
      <c r="BX149" s="1">
        <v>1.0</v>
      </c>
      <c r="BY149" s="1">
        <v>2.0</v>
      </c>
      <c r="BZ149" s="36">
        <v>3.0</v>
      </c>
      <c r="CA149" s="26">
        <f t="shared" si="12"/>
        <v>182</v>
      </c>
      <c r="CB149">
        <f t="shared" si="2"/>
        <v>20</v>
      </c>
      <c r="CC149">
        <f t="shared" si="3"/>
        <v>18</v>
      </c>
      <c r="CD149">
        <f t="shared" si="4"/>
        <v>23</v>
      </c>
      <c r="CE149">
        <f t="shared" si="27"/>
        <v>26</v>
      </c>
      <c r="CF149">
        <f t="shared" si="6"/>
        <v>8</v>
      </c>
      <c r="CG149">
        <f t="shared" si="7"/>
        <v>20</v>
      </c>
      <c r="CH149">
        <f t="shared" si="28"/>
        <v>23</v>
      </c>
      <c r="CI149">
        <f t="shared" si="9"/>
        <v>0.7</v>
      </c>
      <c r="CJ149">
        <f t="shared" si="10"/>
        <v>20</v>
      </c>
      <c r="CK149">
        <f t="shared" si="29"/>
        <v>17</v>
      </c>
      <c r="CM149" s="34">
        <f>VLOOKUP(CB149,'PROMIS 57 T-Score Conversions'!Q$3:R$35,2,TRUE)</f>
        <v>35.4</v>
      </c>
      <c r="CN149" t="str">
        <f t="shared" si="20"/>
        <v>Moderate</v>
      </c>
      <c r="CO149" s="34">
        <f>VLOOKUP(CC149,'PROMIS 57 T-Score Conversions'!A$3:B$35,2,TRUE)</f>
        <v>56.4</v>
      </c>
      <c r="CP149" t="str">
        <f t="shared" si="21"/>
        <v>Moderate</v>
      </c>
      <c r="CQ149" s="34">
        <f>VLOOKUP(CD149,'PROMIS 57 T-Score Conversions'!E$3:F$35,2,TRUE)</f>
        <v>61.2</v>
      </c>
      <c r="CR149" t="str">
        <f t="shared" si="22"/>
        <v>Moderate</v>
      </c>
      <c r="CS149" s="34">
        <f>VLOOKUP(CE149,'PROMIS 57 T-Score Conversions'!U$3:V$35,2,TRUE)</f>
        <v>59.4</v>
      </c>
      <c r="CT149" t="str">
        <f t="shared" si="23"/>
        <v>Mild</v>
      </c>
      <c r="CU149" s="34">
        <f>VLOOKUP(CF149,'PROMIS 57 T-Score Conversions'!Y$3:Z$35,2,TRUE)</f>
        <v>28.9</v>
      </c>
      <c r="CV149" t="str">
        <f t="shared" si="24"/>
        <v>Normal</v>
      </c>
      <c r="CW149" s="34">
        <f>vlookup(CG149,'PROMIS 57 T-Score Conversions'!M$3:N$35,2,TRUE)</f>
        <v>40.2</v>
      </c>
      <c r="CX149" t="str">
        <f t="shared" si="25"/>
        <v>Mild</v>
      </c>
      <c r="CY149" s="34">
        <f>VLOOKup(CH149,'PROMIS 57 T-Score Conversions'!I$3:J$35,2,TRUE)</f>
        <v>60.8</v>
      </c>
      <c r="CZ149" t="str">
        <f t="shared" si="26"/>
        <v>Moderate</v>
      </c>
      <c r="DA149" s="37">
        <f>VLOOKUP(CJ149,'PROMIS 57 T-Score Conversions'!AC$3:AD$35,2,TRUE)</f>
        <v>37.15</v>
      </c>
      <c r="DB149" t="str">
        <f t="shared" si="30"/>
        <v>Moderate</v>
      </c>
      <c r="DC149" s="34">
        <f>VLOOKUP(CK149,'PROMIS 57 T-Score Conversions'!AG$3:AH$35,2,TRUE)</f>
        <v>37.04</v>
      </c>
      <c r="DD149" s="39" t="str">
        <f t="shared" si="31"/>
        <v>Normal</v>
      </c>
    </row>
    <row r="150">
      <c r="A150" s="1" t="b">
        <v>0</v>
      </c>
      <c r="B150" s="20"/>
      <c r="C150" s="20">
        <v>43656.592922384254</v>
      </c>
      <c r="D150" s="1" t="s">
        <v>217</v>
      </c>
      <c r="E150" s="1">
        <v>1981.0</v>
      </c>
      <c r="F150" s="1">
        <v>2.0</v>
      </c>
      <c r="G150" s="1">
        <v>4.0</v>
      </c>
      <c r="H150" s="1">
        <v>3.0</v>
      </c>
      <c r="I150" s="1">
        <v>2.0</v>
      </c>
      <c r="J150" s="1">
        <v>1.0</v>
      </c>
      <c r="K150" s="1">
        <v>2.0</v>
      </c>
      <c r="L150" s="1">
        <v>3.0</v>
      </c>
      <c r="M150" s="1">
        <v>1.0</v>
      </c>
      <c r="N150" s="1">
        <v>4.0</v>
      </c>
      <c r="O150" s="1">
        <v>3.0</v>
      </c>
      <c r="P150" s="1">
        <v>4.0</v>
      </c>
      <c r="Q150" s="1">
        <v>5.0</v>
      </c>
      <c r="R150" s="1">
        <v>5.0</v>
      </c>
      <c r="S150" s="1">
        <v>3.0</v>
      </c>
      <c r="T150" s="1">
        <v>4.0</v>
      </c>
      <c r="U150" s="1">
        <v>5.0</v>
      </c>
      <c r="V150" s="1">
        <v>2.0</v>
      </c>
      <c r="W150" s="1">
        <v>2.0</v>
      </c>
      <c r="X150" s="1">
        <v>2.0</v>
      </c>
      <c r="Y150" s="1">
        <v>2.0</v>
      </c>
      <c r="Z150" s="1">
        <v>2.0</v>
      </c>
      <c r="AA150" s="1">
        <v>4.0</v>
      </c>
      <c r="AB150" s="1">
        <v>1.0</v>
      </c>
      <c r="AC150" s="1">
        <v>1.0</v>
      </c>
      <c r="AD150" s="1">
        <v>5.0</v>
      </c>
      <c r="AE150" s="1">
        <v>5.0</v>
      </c>
      <c r="AF150" s="1">
        <v>5.0</v>
      </c>
      <c r="AG150" s="1">
        <v>5.0</v>
      </c>
      <c r="AH150" s="1">
        <v>5.0</v>
      </c>
      <c r="AI150" s="1">
        <v>5.0</v>
      </c>
      <c r="AJ150" s="1">
        <v>5.0</v>
      </c>
      <c r="AK150" s="1">
        <v>4.0</v>
      </c>
      <c r="AL150" s="1">
        <v>3.0</v>
      </c>
      <c r="AM150" s="1">
        <v>3.0</v>
      </c>
      <c r="AN150" s="1">
        <v>3.0</v>
      </c>
      <c r="AO150" s="1">
        <v>3.0</v>
      </c>
      <c r="AP150" s="1">
        <v>4.0</v>
      </c>
      <c r="AQ150" s="1">
        <v>3.0</v>
      </c>
      <c r="AR150" s="1">
        <v>3.0</v>
      </c>
      <c r="AS150" s="1">
        <v>3.0</v>
      </c>
      <c r="AT150" s="1">
        <v>1.0</v>
      </c>
      <c r="AU150" s="1">
        <v>1.0</v>
      </c>
      <c r="AV150" s="1">
        <v>1.0</v>
      </c>
      <c r="AW150" s="1">
        <v>1.0</v>
      </c>
      <c r="AX150" s="1">
        <v>1.0</v>
      </c>
      <c r="AY150" s="1">
        <v>1.0</v>
      </c>
      <c r="AZ150" s="1">
        <v>1.0</v>
      </c>
      <c r="BA150" s="1">
        <v>1.0</v>
      </c>
      <c r="BB150" s="1">
        <v>5.0</v>
      </c>
      <c r="BC150" s="1">
        <v>5.0</v>
      </c>
      <c r="BD150" s="1">
        <v>5.0</v>
      </c>
      <c r="BE150" s="1">
        <v>4.0</v>
      </c>
      <c r="BF150" s="1">
        <v>5.0</v>
      </c>
      <c r="BG150" s="1">
        <v>5.0</v>
      </c>
      <c r="BH150" s="1">
        <v>5.0</v>
      </c>
      <c r="BI150" s="1">
        <v>3.0</v>
      </c>
      <c r="BJ150" s="1">
        <v>6.0</v>
      </c>
      <c r="BK150" s="1">
        <v>1.0</v>
      </c>
      <c r="BL150" s="1">
        <v>3.0</v>
      </c>
      <c r="BM150" s="1">
        <v>2.0</v>
      </c>
      <c r="BN150" s="1">
        <v>4.0</v>
      </c>
      <c r="BO150" s="1">
        <v>3.0</v>
      </c>
      <c r="BP150" s="1">
        <v>2.0</v>
      </c>
      <c r="BQ150" s="1">
        <v>2.0</v>
      </c>
      <c r="BR150" s="1">
        <v>2.0</v>
      </c>
      <c r="BS150" s="1">
        <v>4.0</v>
      </c>
      <c r="BT150" s="1">
        <v>4.0</v>
      </c>
      <c r="BU150" s="1">
        <v>4.0</v>
      </c>
      <c r="BV150" s="1">
        <v>3.0</v>
      </c>
      <c r="BW150" s="1">
        <v>3.0</v>
      </c>
      <c r="BX150" s="1">
        <v>4.0</v>
      </c>
      <c r="BY150" s="1">
        <v>3.0</v>
      </c>
      <c r="BZ150" s="36">
        <v>3.0</v>
      </c>
      <c r="CA150" s="26">
        <f t="shared" si="12"/>
        <v>229</v>
      </c>
      <c r="CB150">
        <f t="shared" si="2"/>
        <v>18</v>
      </c>
      <c r="CC150">
        <f t="shared" si="3"/>
        <v>33</v>
      </c>
      <c r="CD150">
        <f t="shared" si="4"/>
        <v>16</v>
      </c>
      <c r="CE150">
        <f t="shared" si="27"/>
        <v>39</v>
      </c>
      <c r="CF150">
        <f t="shared" si="6"/>
        <v>25</v>
      </c>
      <c r="CG150">
        <f t="shared" si="7"/>
        <v>8</v>
      </c>
      <c r="CH150">
        <f t="shared" si="28"/>
        <v>37</v>
      </c>
      <c r="CI150">
        <f t="shared" si="9"/>
        <v>0.6</v>
      </c>
      <c r="CJ150">
        <f t="shared" si="10"/>
        <v>19</v>
      </c>
      <c r="CK150">
        <f t="shared" si="29"/>
        <v>28</v>
      </c>
      <c r="CM150" s="34">
        <f>VLOOKUP(CB150,'PROMIS 57 T-Score Conversions'!Q$3:R$35,2,TRUE)</f>
        <v>34</v>
      </c>
      <c r="CN150" t="str">
        <f t="shared" si="20"/>
        <v>Moderate</v>
      </c>
      <c r="CO150" s="34">
        <f>VLOOKUP(CC150,'PROMIS 57 T-Score Conversions'!A$3:B$35,2,TRUE)</f>
        <v>71.9</v>
      </c>
      <c r="CP150" t="str">
        <f t="shared" si="21"/>
        <v>Severe</v>
      </c>
      <c r="CQ150" s="34">
        <f>VLOOKUP(CD150,'PROMIS 57 T-Score Conversions'!E$3:F$35,2,TRUE)</f>
        <v>55.1</v>
      </c>
      <c r="CR150" t="str">
        <f t="shared" si="22"/>
        <v>Mild</v>
      </c>
      <c r="CS150" s="34">
        <f>VLOOKUP(CE150,'PROMIS 57 T-Score Conversions'!U$3:V$35,2,TRUE)</f>
        <v>74.2</v>
      </c>
      <c r="CT150" t="str">
        <f t="shared" si="23"/>
        <v>Severe</v>
      </c>
      <c r="CU150" s="34">
        <f>VLOOKUP(CF150,'PROMIS 57 T-Score Conversions'!Y$3:Z$35,2,TRUE)</f>
        <v>55.3</v>
      </c>
      <c r="CV150" t="str">
        <f t="shared" si="24"/>
        <v>Mild</v>
      </c>
      <c r="CW150" s="34">
        <f>vlookup(CG150,'PROMIS 57 T-Score Conversions'!M$3:N$35,2,TRUE)</f>
        <v>25.91</v>
      </c>
      <c r="CX150" t="str">
        <f t="shared" si="25"/>
        <v>Severe</v>
      </c>
      <c r="CY150" s="34">
        <f>VLOOKup(CH150,'PROMIS 57 T-Score Conversions'!I$3:J$35,2,TRUE)</f>
        <v>71</v>
      </c>
      <c r="CZ150" t="str">
        <f t="shared" si="26"/>
        <v>Severe</v>
      </c>
      <c r="DA150" s="37">
        <f>VLOOKUP(CJ150,'PROMIS 57 T-Score Conversions'!AC$3:AD$35,2,TRUE)</f>
        <v>36.36</v>
      </c>
      <c r="DB150" t="str">
        <f t="shared" si="30"/>
        <v>Moderate</v>
      </c>
      <c r="DC150" s="34">
        <f>VLOOKUP(CK150,'PROMIS 57 T-Score Conversions'!AG$3:AH$35,2,TRUE)</f>
        <v>47.18</v>
      </c>
      <c r="DD150" s="39" t="str">
        <f t="shared" si="31"/>
        <v>Normal</v>
      </c>
    </row>
    <row r="151">
      <c r="A151" s="1" t="b">
        <v>0</v>
      </c>
      <c r="B151" s="20"/>
      <c r="C151" s="20">
        <v>43656.618426562505</v>
      </c>
      <c r="D151" s="1" t="s">
        <v>218</v>
      </c>
      <c r="E151" s="1">
        <v>1841.0</v>
      </c>
      <c r="F151" s="1">
        <v>5.0</v>
      </c>
      <c r="G151" s="1">
        <v>5.0</v>
      </c>
      <c r="H151" s="1">
        <v>5.0</v>
      </c>
      <c r="I151" s="1">
        <v>5.0</v>
      </c>
      <c r="J151" s="1">
        <v>4.0</v>
      </c>
      <c r="K151" s="1">
        <v>5.0</v>
      </c>
      <c r="L151" s="1">
        <v>5.0</v>
      </c>
      <c r="M151" s="1">
        <v>5.0</v>
      </c>
      <c r="N151" s="1">
        <v>2.0</v>
      </c>
      <c r="O151" s="1">
        <v>1.0</v>
      </c>
      <c r="P151" s="1">
        <v>2.0</v>
      </c>
      <c r="Q151" s="1">
        <v>2.0</v>
      </c>
      <c r="R151" s="1">
        <v>2.0</v>
      </c>
      <c r="S151" s="1">
        <v>1.0</v>
      </c>
      <c r="T151" s="1">
        <v>2.0</v>
      </c>
      <c r="U151" s="1">
        <v>2.0</v>
      </c>
      <c r="V151" s="1">
        <v>1.0</v>
      </c>
      <c r="W151" s="1">
        <v>2.0</v>
      </c>
      <c r="X151" s="1">
        <v>1.0</v>
      </c>
      <c r="Y151" s="1">
        <v>2.0</v>
      </c>
      <c r="Z151" s="1">
        <v>1.0</v>
      </c>
      <c r="AA151" s="1">
        <v>1.0</v>
      </c>
      <c r="AB151" s="1">
        <v>1.0</v>
      </c>
      <c r="AC151" s="1">
        <v>1.0</v>
      </c>
      <c r="AD151" s="1">
        <v>4.0</v>
      </c>
      <c r="AE151" s="1">
        <v>3.0</v>
      </c>
      <c r="AF151" s="1">
        <v>3.0</v>
      </c>
      <c r="AG151" s="1">
        <v>3.0</v>
      </c>
      <c r="AH151" s="1">
        <v>3.0</v>
      </c>
      <c r="AI151" s="1">
        <v>2.0</v>
      </c>
      <c r="AJ151" s="1">
        <v>2.0</v>
      </c>
      <c r="AK151" s="1">
        <v>2.0</v>
      </c>
      <c r="AL151" s="1">
        <v>2.0</v>
      </c>
      <c r="AM151" s="1">
        <v>2.0</v>
      </c>
      <c r="AN151" s="1">
        <v>2.0</v>
      </c>
      <c r="AO151" s="1">
        <v>2.0</v>
      </c>
      <c r="AP151" s="1">
        <v>2.0</v>
      </c>
      <c r="AQ151" s="1">
        <v>1.0</v>
      </c>
      <c r="AR151" s="1">
        <v>3.0</v>
      </c>
      <c r="AS151" s="1">
        <v>2.0</v>
      </c>
      <c r="AT151" s="1">
        <v>4.0</v>
      </c>
      <c r="AU151" s="1">
        <v>4.0</v>
      </c>
      <c r="AV151" s="1">
        <v>4.0</v>
      </c>
      <c r="AW151" s="1">
        <v>4.0</v>
      </c>
      <c r="AX151" s="1">
        <v>5.0</v>
      </c>
      <c r="AY151" s="1">
        <v>4.0</v>
      </c>
      <c r="AZ151" s="1">
        <v>4.0</v>
      </c>
      <c r="BA151" s="1">
        <v>4.0</v>
      </c>
      <c r="BB151" s="1">
        <v>2.0</v>
      </c>
      <c r="BC151" s="1">
        <v>2.0</v>
      </c>
      <c r="BD151" s="1">
        <v>2.0</v>
      </c>
      <c r="BE151" s="1">
        <v>1.0</v>
      </c>
      <c r="BF151" s="1">
        <v>2.0</v>
      </c>
      <c r="BG151" s="1">
        <v>2.0</v>
      </c>
      <c r="BH151" s="1">
        <v>2.0</v>
      </c>
      <c r="BI151" s="1">
        <v>2.0</v>
      </c>
      <c r="BJ151" s="1">
        <v>1.0</v>
      </c>
      <c r="BK151" s="1">
        <v>4.0</v>
      </c>
      <c r="BL151" s="1">
        <v>4.0</v>
      </c>
      <c r="BM151" s="1">
        <v>4.0</v>
      </c>
      <c r="BN151" s="1">
        <v>4.0</v>
      </c>
      <c r="BO151" s="1">
        <v>4.0</v>
      </c>
      <c r="BP151" s="1">
        <v>4.0</v>
      </c>
      <c r="BQ151" s="1">
        <v>4.0</v>
      </c>
      <c r="BR151" s="1">
        <v>4.0</v>
      </c>
      <c r="BS151" s="1">
        <v>2.0</v>
      </c>
      <c r="BT151" s="1">
        <v>2.0</v>
      </c>
      <c r="BU151" s="1">
        <v>1.0</v>
      </c>
      <c r="BV151" s="1">
        <v>2.0</v>
      </c>
      <c r="BW151" s="1">
        <v>2.0</v>
      </c>
      <c r="BX151" s="1">
        <v>1.0</v>
      </c>
      <c r="BY151" s="1">
        <v>1.0</v>
      </c>
      <c r="BZ151" s="36">
        <v>2.0</v>
      </c>
      <c r="CA151" s="26">
        <f t="shared" si="12"/>
        <v>195</v>
      </c>
      <c r="CB151">
        <f t="shared" si="2"/>
        <v>39</v>
      </c>
      <c r="CC151">
        <f t="shared" si="3"/>
        <v>14</v>
      </c>
      <c r="CD151">
        <f t="shared" si="4"/>
        <v>10</v>
      </c>
      <c r="CE151">
        <f t="shared" si="27"/>
        <v>22</v>
      </c>
      <c r="CF151">
        <f t="shared" si="6"/>
        <v>16</v>
      </c>
      <c r="CG151">
        <f t="shared" si="7"/>
        <v>33</v>
      </c>
      <c r="CH151">
        <f t="shared" si="28"/>
        <v>15</v>
      </c>
      <c r="CI151">
        <f t="shared" si="9"/>
        <v>0.1</v>
      </c>
      <c r="CJ151">
        <f t="shared" si="10"/>
        <v>32</v>
      </c>
      <c r="CK151">
        <f t="shared" si="29"/>
        <v>13</v>
      </c>
      <c r="CM151" s="34">
        <f>VLOOKUP(CB151,'PROMIS 57 T-Score Conversions'!Q$3:R$35,2,TRUE)</f>
        <v>53</v>
      </c>
      <c r="CN151" t="str">
        <f t="shared" si="20"/>
        <v>Normal</v>
      </c>
      <c r="CO151" s="34">
        <f>VLOOKUP(CC151,'PROMIS 57 T-Score Conversions'!A$3:B$35,2,TRUE)</f>
        <v>52.1</v>
      </c>
      <c r="CP151" t="str">
        <f t="shared" si="21"/>
        <v>Mild</v>
      </c>
      <c r="CQ151" s="34">
        <f>VLOOKUP(CD151,'PROMIS 57 T-Score Conversions'!E$3:F$35,2,TRUE)</f>
        <v>47.5</v>
      </c>
      <c r="CR151" t="str">
        <f t="shared" si="22"/>
        <v>Normal</v>
      </c>
      <c r="CS151" s="34">
        <f>VLOOKUP(CE151,'PROMIS 57 T-Score Conversions'!U$3:V$35,2,TRUE)</f>
        <v>55.6</v>
      </c>
      <c r="CT151" t="str">
        <f t="shared" si="23"/>
        <v>Mild</v>
      </c>
      <c r="CU151" s="34">
        <f>VLOOKUP(CF151,'PROMIS 57 T-Score Conversions'!Y$3:Z$35,2,TRUE)</f>
        <v>45.5</v>
      </c>
      <c r="CV151" t="str">
        <f t="shared" si="24"/>
        <v>Normal</v>
      </c>
      <c r="CW151" s="34">
        <f>vlookup(CG151,'PROMIS 57 T-Score Conversions'!M$3:N$35,2,TRUE)</f>
        <v>52.7</v>
      </c>
      <c r="CX151" t="str">
        <f t="shared" si="25"/>
        <v>Normal</v>
      </c>
      <c r="CY151" s="34">
        <f>VLOOKup(CH151,'PROMIS 57 T-Score Conversions'!I$3:J$35,2,TRUE)</f>
        <v>55</v>
      </c>
      <c r="CZ151" t="str">
        <f t="shared" si="26"/>
        <v>Mild</v>
      </c>
      <c r="DA151" s="37">
        <f>VLOOKUP(CJ151,'PROMIS 57 T-Score Conversions'!AC$3:AD$35,2,TRUE)</f>
        <v>47.17</v>
      </c>
      <c r="DB151" t="str">
        <f t="shared" si="30"/>
        <v>Normal</v>
      </c>
      <c r="DC151" s="34">
        <f>VLOOKUP(CK151,'PROMIS 57 T-Score Conversions'!AG$3:AH$35,2,TRUE)</f>
        <v>32.87</v>
      </c>
      <c r="DD151" s="39" t="str">
        <f t="shared" si="31"/>
        <v>Normal</v>
      </c>
    </row>
    <row r="152">
      <c r="A152" s="1" t="b">
        <v>1</v>
      </c>
      <c r="B152" s="20"/>
      <c r="C152" s="20">
        <v>43657.643168344905</v>
      </c>
      <c r="D152" s="1" t="s">
        <v>219</v>
      </c>
      <c r="E152" s="1">
        <v>468.0</v>
      </c>
      <c r="F152" s="1">
        <v>5.0</v>
      </c>
      <c r="G152" s="1">
        <v>5.0</v>
      </c>
      <c r="H152" s="1">
        <v>5.0</v>
      </c>
      <c r="I152" s="1">
        <v>5.0</v>
      </c>
      <c r="J152" s="1">
        <v>5.0</v>
      </c>
      <c r="K152" s="1">
        <v>5.0</v>
      </c>
      <c r="L152" s="1">
        <v>5.0</v>
      </c>
      <c r="M152" s="1">
        <v>5.0</v>
      </c>
      <c r="N152" s="1">
        <v>1.0</v>
      </c>
      <c r="O152" s="1">
        <v>2.0</v>
      </c>
      <c r="P152" s="1">
        <v>1.0</v>
      </c>
      <c r="Q152" s="1">
        <v>1.0</v>
      </c>
      <c r="R152" s="1">
        <v>1.0</v>
      </c>
      <c r="S152" s="1">
        <v>2.0</v>
      </c>
      <c r="T152" s="1">
        <v>2.0</v>
      </c>
      <c r="U152" s="1">
        <v>1.0</v>
      </c>
      <c r="V152" s="1">
        <v>1.0</v>
      </c>
      <c r="W152" s="1">
        <v>1.0</v>
      </c>
      <c r="X152" s="1">
        <v>1.0</v>
      </c>
      <c r="Y152" s="1">
        <v>1.0</v>
      </c>
      <c r="Z152" s="1">
        <v>1.0</v>
      </c>
      <c r="AA152" s="1">
        <v>2.0</v>
      </c>
      <c r="AB152" s="1">
        <v>1.0</v>
      </c>
      <c r="AC152" s="1">
        <v>1.0</v>
      </c>
      <c r="AD152" s="1">
        <v>2.0</v>
      </c>
      <c r="AE152" s="1">
        <v>1.0</v>
      </c>
      <c r="AF152" s="1">
        <v>1.0</v>
      </c>
      <c r="AG152" s="1">
        <v>1.0</v>
      </c>
      <c r="AH152" s="1">
        <v>1.0</v>
      </c>
      <c r="AI152" s="1">
        <v>1.0</v>
      </c>
      <c r="AJ152" s="1">
        <v>1.0</v>
      </c>
      <c r="AK152" s="1">
        <v>1.0</v>
      </c>
      <c r="AL152" s="1">
        <v>2.0</v>
      </c>
      <c r="AM152" s="1">
        <v>2.0</v>
      </c>
      <c r="AN152" s="1">
        <v>1.0</v>
      </c>
      <c r="AO152" s="1">
        <v>1.0</v>
      </c>
      <c r="AP152" s="1">
        <v>1.0</v>
      </c>
      <c r="AQ152" s="1">
        <v>1.0</v>
      </c>
      <c r="AR152" s="1">
        <v>1.0</v>
      </c>
      <c r="AS152" s="1">
        <v>2.0</v>
      </c>
      <c r="AT152" s="1">
        <v>5.0</v>
      </c>
      <c r="AU152" s="1">
        <v>5.0</v>
      </c>
      <c r="AV152" s="1">
        <v>5.0</v>
      </c>
      <c r="AW152" s="1">
        <v>5.0</v>
      </c>
      <c r="AX152" s="1">
        <v>5.0</v>
      </c>
      <c r="AY152" s="1">
        <v>5.0</v>
      </c>
      <c r="AZ152" s="1">
        <v>5.0</v>
      </c>
      <c r="BA152" s="1">
        <v>5.0</v>
      </c>
      <c r="BB152" s="1">
        <v>1.0</v>
      </c>
      <c r="BC152" s="1">
        <v>1.0</v>
      </c>
      <c r="BD152" s="1">
        <v>1.0</v>
      </c>
      <c r="BE152" s="1">
        <v>1.0</v>
      </c>
      <c r="BF152" s="1">
        <v>1.0</v>
      </c>
      <c r="BG152" s="1">
        <v>2.0</v>
      </c>
      <c r="BH152" s="1">
        <v>1.0</v>
      </c>
      <c r="BI152" s="1">
        <v>1.0</v>
      </c>
      <c r="BJ152" s="1">
        <v>1.0</v>
      </c>
      <c r="BK152" s="1">
        <v>5.0</v>
      </c>
      <c r="BL152" s="1">
        <v>5.0</v>
      </c>
      <c r="BM152" s="1">
        <v>5.0</v>
      </c>
      <c r="BN152" s="1">
        <v>5.0</v>
      </c>
      <c r="BO152" s="1">
        <v>5.0</v>
      </c>
      <c r="BP152" s="1">
        <v>5.0</v>
      </c>
      <c r="BQ152" s="1">
        <v>5.0</v>
      </c>
      <c r="BR152" s="1">
        <v>5.0</v>
      </c>
      <c r="BS152" s="1">
        <v>1.0</v>
      </c>
      <c r="BT152" s="1">
        <v>1.0</v>
      </c>
      <c r="BU152" s="1">
        <v>1.0</v>
      </c>
      <c r="BV152" s="1">
        <v>1.0</v>
      </c>
      <c r="BW152" s="1">
        <v>2.0</v>
      </c>
      <c r="BX152" s="1">
        <v>1.0</v>
      </c>
      <c r="BY152" s="1">
        <v>1.0</v>
      </c>
      <c r="BZ152" s="36">
        <v>1.0</v>
      </c>
      <c r="CA152" s="26">
        <f t="shared" si="12"/>
        <v>179</v>
      </c>
      <c r="CB152">
        <f t="shared" si="2"/>
        <v>40</v>
      </c>
      <c r="CC152">
        <f t="shared" si="3"/>
        <v>11</v>
      </c>
      <c r="CD152">
        <f t="shared" si="4"/>
        <v>9</v>
      </c>
      <c r="CE152">
        <f t="shared" si="27"/>
        <v>9</v>
      </c>
      <c r="CF152">
        <f t="shared" si="6"/>
        <v>11</v>
      </c>
      <c r="CG152">
        <f t="shared" si="7"/>
        <v>40</v>
      </c>
      <c r="CH152">
        <f t="shared" si="28"/>
        <v>9</v>
      </c>
      <c r="CI152">
        <f t="shared" si="9"/>
        <v>0.1</v>
      </c>
      <c r="CJ152">
        <f t="shared" si="10"/>
        <v>40</v>
      </c>
      <c r="CK152">
        <f t="shared" si="29"/>
        <v>9</v>
      </c>
      <c r="CM152" s="34">
        <f>VLOOKUP(CB152,'PROMIS 57 T-Score Conversions'!Q$3:R$35,2,TRUE)</f>
        <v>60.1</v>
      </c>
      <c r="CN152" t="str">
        <f t="shared" si="20"/>
        <v>Normal</v>
      </c>
      <c r="CO152" s="34">
        <f>VLOOKUP(CC152,'PROMIS 57 T-Score Conversions'!A$3:B$35,2,TRUE)</f>
        <v>47.8</v>
      </c>
      <c r="CP152" t="str">
        <f t="shared" si="21"/>
        <v>Normal</v>
      </c>
      <c r="CQ152" s="34">
        <f>VLOOKUP(CD152,'PROMIS 57 T-Score Conversions'!E$3:F$35,2,TRUE)</f>
        <v>44.7</v>
      </c>
      <c r="CR152" t="str">
        <f t="shared" si="22"/>
        <v>Normal</v>
      </c>
      <c r="CS152" s="34">
        <f>VLOOKUP(CE152,'PROMIS 57 T-Score Conversions'!U$3:V$35,2,TRUE)</f>
        <v>38.5</v>
      </c>
      <c r="CT152" t="str">
        <f t="shared" si="23"/>
        <v>Normal</v>
      </c>
      <c r="CU152" s="34">
        <f>VLOOKUP(CF152,'PROMIS 57 T-Score Conversions'!Y$3:Z$35,2,TRUE)</f>
        <v>38</v>
      </c>
      <c r="CV152" t="str">
        <f t="shared" si="24"/>
        <v>Normal</v>
      </c>
      <c r="CW152" s="34">
        <f>vlookup(CG152,'PROMIS 57 T-Score Conversions'!M$3:N$35,2,TRUE)</f>
        <v>65.4</v>
      </c>
      <c r="CX152" t="str">
        <f t="shared" si="25"/>
        <v>Normal</v>
      </c>
      <c r="CY152" s="34">
        <f>VLOOKup(CH152,'PROMIS 57 T-Score Conversions'!I$3:J$35,2,TRUE)</f>
        <v>47.9</v>
      </c>
      <c r="CZ152" t="str">
        <f t="shared" si="26"/>
        <v>Normal</v>
      </c>
      <c r="DA152" s="37">
        <f>VLOOKUP(CJ152,'PROMIS 57 T-Score Conversions'!AC$3:AD$35,2,TRUE)</f>
        <v>63.48</v>
      </c>
      <c r="DB152" t="str">
        <f t="shared" si="30"/>
        <v>Normal</v>
      </c>
      <c r="DC152" s="34">
        <f>VLOOKUP(CK152,'PROMIS 57 T-Score Conversions'!AG$3:AH$35,2,TRUE)</f>
        <v>26.59</v>
      </c>
      <c r="DD152" s="39" t="str">
        <f t="shared" si="31"/>
        <v>Normal</v>
      </c>
    </row>
    <row r="153">
      <c r="A153" s="1" t="b">
        <v>0</v>
      </c>
      <c r="B153" s="20"/>
      <c r="C153" s="20">
        <v>43657.648190127315</v>
      </c>
      <c r="D153" s="1" t="s">
        <v>220</v>
      </c>
      <c r="E153" s="1">
        <v>1983.0</v>
      </c>
      <c r="F153" s="1">
        <v>3.0</v>
      </c>
      <c r="G153" s="1">
        <v>4.0</v>
      </c>
      <c r="H153" s="1">
        <v>4.0</v>
      </c>
      <c r="I153" s="1">
        <v>2.0</v>
      </c>
      <c r="J153" s="1">
        <v>1.0</v>
      </c>
      <c r="K153" s="1">
        <v>3.0</v>
      </c>
      <c r="L153" s="1">
        <v>5.0</v>
      </c>
      <c r="M153" s="1">
        <v>2.0</v>
      </c>
      <c r="N153" s="1">
        <v>3.0</v>
      </c>
      <c r="O153" s="1">
        <v>1.0</v>
      </c>
      <c r="P153" s="1">
        <v>2.0</v>
      </c>
      <c r="Q153" s="1">
        <v>4.0</v>
      </c>
      <c r="R153" s="1">
        <v>4.0</v>
      </c>
      <c r="S153" s="1">
        <v>1.0</v>
      </c>
      <c r="T153" s="1">
        <v>1.0</v>
      </c>
      <c r="U153" s="1">
        <v>2.0</v>
      </c>
      <c r="V153" s="1">
        <v>1.0</v>
      </c>
      <c r="W153" s="1">
        <v>1.0</v>
      </c>
      <c r="X153" s="1">
        <v>1.0</v>
      </c>
      <c r="Y153" s="1">
        <v>1.0</v>
      </c>
      <c r="Z153" s="1">
        <v>2.0</v>
      </c>
      <c r="AA153" s="1">
        <v>4.0</v>
      </c>
      <c r="AB153" s="1">
        <v>1.0</v>
      </c>
      <c r="AC153" s="1">
        <v>1.0</v>
      </c>
      <c r="AD153" s="1">
        <v>5.0</v>
      </c>
      <c r="AE153" s="1">
        <v>1.0</v>
      </c>
      <c r="AF153" s="1">
        <v>4.0</v>
      </c>
      <c r="AG153" s="1">
        <v>5.0</v>
      </c>
      <c r="AH153" s="1">
        <v>5.0</v>
      </c>
      <c r="AI153" s="1">
        <v>5.0</v>
      </c>
      <c r="AJ153" s="1">
        <v>5.0</v>
      </c>
      <c r="AK153" s="1">
        <v>4.0</v>
      </c>
      <c r="AL153" s="1">
        <v>1.0</v>
      </c>
      <c r="AM153" s="1">
        <v>2.0</v>
      </c>
      <c r="AN153" s="1">
        <v>2.0</v>
      </c>
      <c r="AO153" s="1">
        <v>2.0</v>
      </c>
      <c r="AP153" s="1">
        <v>2.0</v>
      </c>
      <c r="AQ153" s="1">
        <v>1.0</v>
      </c>
      <c r="AR153" s="1">
        <v>1.0</v>
      </c>
      <c r="AS153" s="1">
        <v>1.0</v>
      </c>
      <c r="AT153" s="1">
        <v>1.0</v>
      </c>
      <c r="AU153" s="1">
        <v>1.0</v>
      </c>
      <c r="AV153" s="1">
        <v>1.0</v>
      </c>
      <c r="AW153" s="1">
        <v>1.0</v>
      </c>
      <c r="AX153" s="1">
        <v>1.0</v>
      </c>
      <c r="AY153" s="1">
        <v>1.0</v>
      </c>
      <c r="AZ153" s="1">
        <v>1.0</v>
      </c>
      <c r="BA153" s="1">
        <v>1.0</v>
      </c>
      <c r="BB153" s="1">
        <v>5.0</v>
      </c>
      <c r="BC153" s="1">
        <v>5.0</v>
      </c>
      <c r="BD153" s="1">
        <v>5.0</v>
      </c>
      <c r="BE153" s="1">
        <v>5.0</v>
      </c>
      <c r="BF153" s="1">
        <v>5.0</v>
      </c>
      <c r="BG153" s="1">
        <v>5.0</v>
      </c>
      <c r="BH153" s="1">
        <v>3.0</v>
      </c>
      <c r="BI153" s="1">
        <v>5.0</v>
      </c>
      <c r="BJ153" s="1">
        <v>8.0</v>
      </c>
      <c r="BK153" s="1">
        <v>3.0</v>
      </c>
      <c r="BL153" s="1">
        <v>3.0</v>
      </c>
      <c r="BM153" s="1">
        <v>2.0</v>
      </c>
      <c r="BN153" s="1">
        <v>4.0</v>
      </c>
      <c r="BO153" s="1">
        <v>4.0</v>
      </c>
      <c r="BP153" s="1">
        <v>4.0</v>
      </c>
      <c r="BQ153" s="1">
        <v>3.0</v>
      </c>
      <c r="BR153" s="1">
        <v>3.0</v>
      </c>
      <c r="BS153" s="1">
        <v>4.0</v>
      </c>
      <c r="BT153" s="1">
        <v>5.0</v>
      </c>
      <c r="BU153" s="1">
        <v>4.0</v>
      </c>
      <c r="BV153" s="1">
        <v>4.0</v>
      </c>
      <c r="BW153" s="1">
        <v>4.0</v>
      </c>
      <c r="BX153" s="1">
        <v>2.0</v>
      </c>
      <c r="BY153" s="1">
        <v>3.0</v>
      </c>
      <c r="BZ153" s="36">
        <v>4.0</v>
      </c>
      <c r="CA153" s="26">
        <f t="shared" si="12"/>
        <v>210</v>
      </c>
      <c r="CB153">
        <f t="shared" si="2"/>
        <v>24</v>
      </c>
      <c r="CC153">
        <f t="shared" si="3"/>
        <v>18</v>
      </c>
      <c r="CD153">
        <f t="shared" si="4"/>
        <v>12</v>
      </c>
      <c r="CE153">
        <f t="shared" si="27"/>
        <v>34</v>
      </c>
      <c r="CF153">
        <f t="shared" si="6"/>
        <v>12</v>
      </c>
      <c r="CG153">
        <f t="shared" si="7"/>
        <v>8</v>
      </c>
      <c r="CH153">
        <f t="shared" si="28"/>
        <v>38</v>
      </c>
      <c r="CI153">
        <f t="shared" si="9"/>
        <v>0.8</v>
      </c>
      <c r="CJ153">
        <f t="shared" si="10"/>
        <v>26</v>
      </c>
      <c r="CK153">
        <f t="shared" si="29"/>
        <v>30</v>
      </c>
      <c r="CM153" s="34">
        <f>VLOOKUP(CB153,'PROMIS 57 T-Score Conversions'!Q$3:R$35,2,TRUE)</f>
        <v>38.1</v>
      </c>
      <c r="CN153" t="str">
        <f t="shared" si="20"/>
        <v>Moderate</v>
      </c>
      <c r="CO153" s="34">
        <f>VLOOKUP(CC153,'PROMIS 57 T-Score Conversions'!A$3:B$35,2,TRUE)</f>
        <v>56.4</v>
      </c>
      <c r="CP153" t="str">
        <f t="shared" si="21"/>
        <v>Moderate</v>
      </c>
      <c r="CQ153" s="34">
        <f>VLOOKUP(CD153,'PROMIS 57 T-Score Conversions'!E$3:F$35,2,TRUE)</f>
        <v>50.9</v>
      </c>
      <c r="CR153" t="str">
        <f t="shared" si="22"/>
        <v>Normal</v>
      </c>
      <c r="CS153" s="34">
        <f>VLOOKUP(CE153,'PROMIS 57 T-Score Conversions'!U$3:V$35,2,TRUE)</f>
        <v>67.5</v>
      </c>
      <c r="CT153" t="str">
        <f t="shared" si="23"/>
        <v>Moderate</v>
      </c>
      <c r="CU153" s="34">
        <f>VLOOKUP(CF153,'PROMIS 57 T-Score Conversions'!Y$3:Z$35,2,TRUE)</f>
        <v>39.8</v>
      </c>
      <c r="CV153" t="str">
        <f t="shared" si="24"/>
        <v>Normal</v>
      </c>
      <c r="CW153" s="34">
        <f>vlookup(CG153,'PROMIS 57 T-Score Conversions'!M$3:N$35,2,TRUE)</f>
        <v>25.91</v>
      </c>
      <c r="CX153" t="str">
        <f t="shared" si="25"/>
        <v>Severe</v>
      </c>
      <c r="CY153" s="34">
        <f>VLOOKup(CH153,'PROMIS 57 T-Score Conversions'!I$3:J$35,2,TRUE)</f>
        <v>72.1</v>
      </c>
      <c r="CZ153" t="str">
        <f t="shared" si="26"/>
        <v>Severe</v>
      </c>
      <c r="DA153" s="37">
        <f>VLOOKUP(CJ153,'PROMIS 57 T-Score Conversions'!AC$3:AD$35,2,TRUE)</f>
        <v>41.9</v>
      </c>
      <c r="DB153" t="str">
        <f t="shared" si="30"/>
        <v>Mild</v>
      </c>
      <c r="DC153" s="34">
        <f>VLOOKUP(CK153,'PROMIS 57 T-Score Conversions'!AG$3:AH$35,2,TRUE)</f>
        <v>49.17</v>
      </c>
      <c r="DD153" s="39" t="str">
        <f t="shared" si="31"/>
        <v>Normal</v>
      </c>
    </row>
    <row r="154">
      <c r="A154" s="1" t="b">
        <v>1</v>
      </c>
      <c r="B154" s="20"/>
      <c r="C154" s="20">
        <v>43658.36552503472</v>
      </c>
      <c r="D154" s="1" t="s">
        <v>221</v>
      </c>
      <c r="E154" s="1">
        <v>1978.0</v>
      </c>
      <c r="F154" s="1">
        <v>1.0</v>
      </c>
      <c r="G154" s="1">
        <v>2.0</v>
      </c>
      <c r="H154" s="1">
        <v>2.0</v>
      </c>
      <c r="I154" s="1">
        <v>2.0</v>
      </c>
      <c r="J154" s="1">
        <v>1.0</v>
      </c>
      <c r="K154" s="1">
        <v>1.0</v>
      </c>
      <c r="L154" s="1">
        <v>1.0</v>
      </c>
      <c r="M154" s="1">
        <v>1.0</v>
      </c>
      <c r="N154" s="1">
        <v>4.0</v>
      </c>
      <c r="O154" s="1">
        <v>5.0</v>
      </c>
      <c r="P154" s="1">
        <v>5.0</v>
      </c>
      <c r="Q154" s="1">
        <v>4.0</v>
      </c>
      <c r="R154" s="1">
        <v>4.0</v>
      </c>
      <c r="S154" s="1">
        <v>5.0</v>
      </c>
      <c r="T154" s="1">
        <v>5.0</v>
      </c>
      <c r="U154" s="1">
        <v>5.0</v>
      </c>
      <c r="V154" s="1">
        <v>4.0</v>
      </c>
      <c r="W154" s="1">
        <v>5.0</v>
      </c>
      <c r="X154" s="1">
        <v>5.0</v>
      </c>
      <c r="Y154" s="1">
        <v>5.0</v>
      </c>
      <c r="Z154" s="1">
        <v>5.0</v>
      </c>
      <c r="AA154" s="1">
        <v>5.0</v>
      </c>
      <c r="AB154" s="1">
        <v>5.0</v>
      </c>
      <c r="AC154" s="1">
        <v>5.0</v>
      </c>
      <c r="AD154" s="1">
        <v>5.0</v>
      </c>
      <c r="AE154" s="1">
        <v>5.0</v>
      </c>
      <c r="AF154" s="1">
        <v>5.0</v>
      </c>
      <c r="AG154" s="1">
        <v>5.0</v>
      </c>
      <c r="AH154" s="1">
        <v>5.0</v>
      </c>
      <c r="AI154" s="1">
        <v>5.0</v>
      </c>
      <c r="AJ154" s="1">
        <v>5.0</v>
      </c>
      <c r="AK154" s="1">
        <v>5.0</v>
      </c>
      <c r="AL154" s="1">
        <v>5.0</v>
      </c>
      <c r="AM154" s="1">
        <v>5.0</v>
      </c>
      <c r="AN154" s="1">
        <v>5.0</v>
      </c>
      <c r="AO154" s="1">
        <v>5.0</v>
      </c>
      <c r="AP154" s="1">
        <v>5.0</v>
      </c>
      <c r="AQ154" s="1">
        <v>5.0</v>
      </c>
      <c r="AR154" s="1">
        <v>5.0</v>
      </c>
      <c r="AS154" s="1">
        <v>5.0</v>
      </c>
      <c r="AT154" s="1">
        <v>1.0</v>
      </c>
      <c r="AU154" s="1">
        <v>2.0</v>
      </c>
      <c r="AV154" s="1">
        <v>1.0</v>
      </c>
      <c r="AW154" s="1">
        <v>1.0</v>
      </c>
      <c r="AX154" s="1">
        <v>1.0</v>
      </c>
      <c r="AY154" s="1">
        <v>1.0</v>
      </c>
      <c r="AZ154" s="1">
        <v>1.0</v>
      </c>
      <c r="BA154" s="1">
        <v>1.0</v>
      </c>
      <c r="BB154" s="1">
        <v>5.0</v>
      </c>
      <c r="BC154" s="1">
        <v>5.0</v>
      </c>
      <c r="BD154" s="1">
        <v>5.0</v>
      </c>
      <c r="BE154" s="1">
        <v>5.0</v>
      </c>
      <c r="BF154" s="1">
        <v>5.0</v>
      </c>
      <c r="BG154" s="1">
        <v>5.0</v>
      </c>
      <c r="BH154" s="1">
        <v>5.0</v>
      </c>
      <c r="BI154" s="1">
        <v>5.0</v>
      </c>
      <c r="BJ154" s="1">
        <v>10.0</v>
      </c>
      <c r="BK154" s="1">
        <v>1.0</v>
      </c>
      <c r="BL154" s="1">
        <v>1.0</v>
      </c>
      <c r="BM154" s="1">
        <v>1.0</v>
      </c>
      <c r="BN154" s="1">
        <v>1.0</v>
      </c>
      <c r="BO154" s="1">
        <v>1.0</v>
      </c>
      <c r="BP154" s="1">
        <v>1.0</v>
      </c>
      <c r="BQ154" s="1">
        <v>1.0</v>
      </c>
      <c r="BR154" s="1">
        <v>1.0</v>
      </c>
      <c r="BS154" s="1">
        <v>5.0</v>
      </c>
      <c r="BT154" s="1">
        <v>5.0</v>
      </c>
      <c r="BU154" s="1">
        <v>5.0</v>
      </c>
      <c r="BV154" s="1">
        <v>5.0</v>
      </c>
      <c r="BW154" s="1">
        <v>5.0</v>
      </c>
      <c r="BX154" s="1">
        <v>5.0</v>
      </c>
      <c r="BY154" s="1">
        <v>5.0</v>
      </c>
      <c r="BZ154" s="36">
        <v>5.0</v>
      </c>
      <c r="CA154" s="26">
        <f t="shared" si="12"/>
        <v>274</v>
      </c>
      <c r="CB154">
        <f t="shared" si="2"/>
        <v>11</v>
      </c>
      <c r="CC154">
        <f t="shared" si="3"/>
        <v>37</v>
      </c>
      <c r="CD154">
        <f t="shared" si="4"/>
        <v>39</v>
      </c>
      <c r="CE154">
        <f t="shared" si="27"/>
        <v>40</v>
      </c>
      <c r="CF154">
        <f t="shared" si="6"/>
        <v>40</v>
      </c>
      <c r="CG154">
        <f t="shared" si="7"/>
        <v>9</v>
      </c>
      <c r="CH154">
        <f t="shared" si="28"/>
        <v>40</v>
      </c>
      <c r="CI154">
        <f t="shared" si="9"/>
        <v>1</v>
      </c>
      <c r="CJ154">
        <f t="shared" si="10"/>
        <v>8</v>
      </c>
      <c r="CK154">
        <f t="shared" si="29"/>
        <v>40</v>
      </c>
      <c r="CM154" s="34">
        <f>VLOOKUP(CB154,'PROMIS 57 T-Score Conversions'!Q$3:R$35,2,TRUE)</f>
        <v>27.5</v>
      </c>
      <c r="CN154" t="str">
        <f t="shared" si="20"/>
        <v>Severe</v>
      </c>
      <c r="CO154" s="34">
        <f>VLOOKUP(CC154,'PROMIS 57 T-Score Conversions'!A$3:B$35,2,TRUE)</f>
        <v>76.7</v>
      </c>
      <c r="CP154" t="str">
        <f t="shared" si="21"/>
        <v>Severe</v>
      </c>
      <c r="CQ154" s="34">
        <f>VLOOKUP(CD154,'PROMIS 57 T-Score Conversions'!E$3:F$35,2,TRUE)</f>
        <v>78.2</v>
      </c>
      <c r="CR154" t="str">
        <f t="shared" si="22"/>
        <v>Severe</v>
      </c>
      <c r="CS154" s="34">
        <f>VLOOKUP(CE154,'PROMIS 57 T-Score Conversions'!U$3:V$35,2,TRUE)</f>
        <v>77.8</v>
      </c>
      <c r="CT154" t="str">
        <f t="shared" si="23"/>
        <v>Severe</v>
      </c>
      <c r="CU154" s="34">
        <f>VLOOKUP(CF154,'PROMIS 57 T-Score Conversions'!Y$3:Z$35,2,TRUE)</f>
        <v>76.5</v>
      </c>
      <c r="CV154" t="str">
        <f t="shared" si="24"/>
        <v>Severe</v>
      </c>
      <c r="CW154" s="34">
        <f>vlookup(CG154,'PROMIS 57 T-Score Conversions'!M$3:N$35,2,TRUE)</f>
        <v>29.7</v>
      </c>
      <c r="CX154" t="str">
        <f t="shared" si="25"/>
        <v>Severe</v>
      </c>
      <c r="CY154" s="34">
        <f>VLOOKup(CH154,'PROMIS 57 T-Score Conversions'!I$3:J$35,2,TRUE)</f>
        <v>77</v>
      </c>
      <c r="CZ154" t="str">
        <f t="shared" si="26"/>
        <v>Severe</v>
      </c>
      <c r="DA154" s="37">
        <f>VLOOKUP(CJ154,'PROMIS 57 T-Score Conversions'!AC$3:AD$35,2,TRUE)</f>
        <v>22.41</v>
      </c>
      <c r="DB154" t="str">
        <f t="shared" si="30"/>
        <v>Severe</v>
      </c>
      <c r="DC154" s="34">
        <f>VLOOKUP(CK154,'PROMIS 57 T-Score Conversions'!AG$3:AH$35,2,TRUE)</f>
        <v>67.09</v>
      </c>
      <c r="DD154" s="39" t="str">
        <f t="shared" si="31"/>
        <v>Moderate</v>
      </c>
    </row>
    <row r="155">
      <c r="A155" s="1" t="b">
        <v>1</v>
      </c>
      <c r="B155" s="20"/>
      <c r="C155" s="20">
        <v>43658.51572494213</v>
      </c>
      <c r="D155" s="1" t="s">
        <v>130</v>
      </c>
      <c r="E155" s="1">
        <v>1784.0</v>
      </c>
      <c r="F155" s="1">
        <v>1.0</v>
      </c>
      <c r="G155" s="1">
        <v>2.0</v>
      </c>
      <c r="H155" s="1">
        <v>2.0</v>
      </c>
      <c r="I155" s="1">
        <v>2.0</v>
      </c>
      <c r="J155" s="1">
        <v>1.0</v>
      </c>
      <c r="K155" s="1">
        <v>2.0</v>
      </c>
      <c r="L155" s="1">
        <v>2.0</v>
      </c>
      <c r="M155" s="1">
        <v>1.0</v>
      </c>
      <c r="N155" s="1">
        <v>2.0</v>
      </c>
      <c r="O155" s="1">
        <v>3.0</v>
      </c>
      <c r="P155" s="1">
        <v>2.0</v>
      </c>
      <c r="Q155" s="1">
        <v>3.0</v>
      </c>
      <c r="R155" s="1">
        <v>3.0</v>
      </c>
      <c r="S155" s="1">
        <v>3.0</v>
      </c>
      <c r="T155" s="1">
        <v>4.0</v>
      </c>
      <c r="U155" s="1">
        <v>4.0</v>
      </c>
      <c r="V155" s="1">
        <v>2.0</v>
      </c>
      <c r="W155" s="1">
        <v>3.0</v>
      </c>
      <c r="X155" s="1">
        <v>3.0</v>
      </c>
      <c r="Y155" s="1">
        <v>2.0</v>
      </c>
      <c r="Z155" s="1">
        <v>2.0</v>
      </c>
      <c r="AA155" s="1">
        <v>3.0</v>
      </c>
      <c r="AB155" s="1">
        <v>3.0</v>
      </c>
      <c r="AC155" s="1">
        <v>2.0</v>
      </c>
      <c r="AD155" s="1">
        <v>5.0</v>
      </c>
      <c r="AE155" s="1">
        <v>5.0</v>
      </c>
      <c r="AF155" s="1">
        <v>5.0</v>
      </c>
      <c r="AG155" s="1">
        <v>5.0</v>
      </c>
      <c r="AH155" s="1">
        <v>5.0</v>
      </c>
      <c r="AI155" s="1">
        <v>5.0</v>
      </c>
      <c r="AJ155" s="1">
        <v>5.0</v>
      </c>
      <c r="AK155" s="1">
        <v>5.0</v>
      </c>
      <c r="AL155" s="1">
        <v>5.0</v>
      </c>
      <c r="AM155" s="1">
        <v>4.0</v>
      </c>
      <c r="AN155" s="1">
        <v>5.0</v>
      </c>
      <c r="AO155" s="1">
        <v>5.0</v>
      </c>
      <c r="AP155" s="1">
        <v>5.0</v>
      </c>
      <c r="AQ155" s="1">
        <v>5.0</v>
      </c>
      <c r="AR155" s="1">
        <v>4.0</v>
      </c>
      <c r="AS155" s="1">
        <v>5.0</v>
      </c>
      <c r="AT155" s="1">
        <v>1.0</v>
      </c>
      <c r="AU155" s="1">
        <v>1.0</v>
      </c>
      <c r="AV155" s="1">
        <v>1.0</v>
      </c>
      <c r="AW155" s="1">
        <v>1.0</v>
      </c>
      <c r="AX155" s="1">
        <v>1.0</v>
      </c>
      <c r="AY155" s="1">
        <v>1.0</v>
      </c>
      <c r="AZ155" s="1">
        <v>1.0</v>
      </c>
      <c r="BA155" s="1">
        <v>1.0</v>
      </c>
      <c r="BB155" s="1">
        <v>5.0</v>
      </c>
      <c r="BC155" s="1">
        <v>5.0</v>
      </c>
      <c r="BD155" s="1">
        <v>5.0</v>
      </c>
      <c r="BE155" s="1">
        <v>5.0</v>
      </c>
      <c r="BF155" s="1">
        <v>5.0</v>
      </c>
      <c r="BG155" s="1">
        <v>5.0</v>
      </c>
      <c r="BH155" s="1">
        <v>5.0</v>
      </c>
      <c r="BI155" s="1">
        <v>5.0</v>
      </c>
      <c r="BJ155" s="1">
        <v>7.0</v>
      </c>
      <c r="BK155" s="1">
        <v>2.0</v>
      </c>
      <c r="BL155" s="1">
        <v>2.0</v>
      </c>
      <c r="BM155" s="1">
        <v>2.0</v>
      </c>
      <c r="BN155" s="1">
        <v>2.0</v>
      </c>
      <c r="BO155" s="1">
        <v>2.0</v>
      </c>
      <c r="BP155" s="1">
        <v>2.0</v>
      </c>
      <c r="BQ155" s="1">
        <v>2.0</v>
      </c>
      <c r="BR155" s="1">
        <v>2.0</v>
      </c>
      <c r="BS155" s="1">
        <v>5.0</v>
      </c>
      <c r="BT155" s="1">
        <v>5.0</v>
      </c>
      <c r="BU155" s="1">
        <v>5.0</v>
      </c>
      <c r="BV155" s="1">
        <v>5.0</v>
      </c>
      <c r="BW155" s="1">
        <v>5.0</v>
      </c>
      <c r="BX155" s="1">
        <v>5.0</v>
      </c>
      <c r="BY155" s="1">
        <v>5.0</v>
      </c>
      <c r="BZ155" s="36">
        <v>5.0</v>
      </c>
      <c r="CA155" s="26">
        <f t="shared" si="12"/>
        <v>246</v>
      </c>
      <c r="CB155">
        <f t="shared" si="2"/>
        <v>13</v>
      </c>
      <c r="CC155">
        <f t="shared" si="3"/>
        <v>24</v>
      </c>
      <c r="CD155">
        <f t="shared" si="4"/>
        <v>20</v>
      </c>
      <c r="CE155">
        <f t="shared" si="27"/>
        <v>40</v>
      </c>
      <c r="CF155">
        <f t="shared" si="6"/>
        <v>38</v>
      </c>
      <c r="CG155">
        <f t="shared" si="7"/>
        <v>8</v>
      </c>
      <c r="CH155">
        <f t="shared" si="28"/>
        <v>40</v>
      </c>
      <c r="CI155">
        <f t="shared" si="9"/>
        <v>0.7</v>
      </c>
      <c r="CJ155">
        <f t="shared" si="10"/>
        <v>16</v>
      </c>
      <c r="CK155">
        <f t="shared" si="29"/>
        <v>40</v>
      </c>
      <c r="CM155" s="34">
        <f>VLOOKUP(CB155,'PROMIS 57 T-Score Conversions'!Q$3:R$35,2,TRUE)</f>
        <v>29.8</v>
      </c>
      <c r="CN155" t="str">
        <f t="shared" si="20"/>
        <v>Severe</v>
      </c>
      <c r="CO155" s="34">
        <f>VLOOKUP(CC155,'PROMIS 57 T-Score Conversions'!A$3:B$35,2,TRUE)</f>
        <v>62.5</v>
      </c>
      <c r="CP155" t="str">
        <f t="shared" si="21"/>
        <v>Moderate</v>
      </c>
      <c r="CQ155" s="34">
        <f>VLOOKUP(CD155,'PROMIS 57 T-Score Conversions'!E$3:F$35,2,TRUE)</f>
        <v>58.5</v>
      </c>
      <c r="CR155" t="str">
        <f t="shared" si="22"/>
        <v>Mild</v>
      </c>
      <c r="CS155" s="34">
        <f>VLOOKUP(CE155,'PROMIS 57 T-Score Conversions'!U$3:V$35,2,TRUE)</f>
        <v>77.8</v>
      </c>
      <c r="CT155" t="str">
        <f t="shared" si="23"/>
        <v>Severe</v>
      </c>
      <c r="CU155" s="34">
        <f>VLOOKUP(CF155,'PROMIS 57 T-Score Conversions'!Y$3:Z$35,2,TRUE)</f>
        <v>70.8</v>
      </c>
      <c r="CV155" t="str">
        <f t="shared" si="24"/>
        <v>Severe</v>
      </c>
      <c r="CW155" s="34">
        <f>vlookup(CG155,'PROMIS 57 T-Score Conversions'!M$3:N$35,2,TRUE)</f>
        <v>25.91</v>
      </c>
      <c r="CX155" t="str">
        <f t="shared" si="25"/>
        <v>Severe</v>
      </c>
      <c r="CY155" s="34">
        <f>VLOOKup(CH155,'PROMIS 57 T-Score Conversions'!I$3:J$35,2,TRUE)</f>
        <v>77</v>
      </c>
      <c r="CZ155" t="str">
        <f t="shared" si="26"/>
        <v>Severe</v>
      </c>
      <c r="DA155" s="37">
        <f>VLOOKUP(CJ155,'PROMIS 57 T-Score Conversions'!AC$3:AD$35,2,TRUE)</f>
        <v>33.92</v>
      </c>
      <c r="DB155" t="str">
        <f t="shared" si="30"/>
        <v>Moderate</v>
      </c>
      <c r="DC155" s="34">
        <f>VLOOKUP(CK155,'PROMIS 57 T-Score Conversions'!AG$3:AH$35,2,TRUE)</f>
        <v>67.09</v>
      </c>
      <c r="DD155" s="39" t="str">
        <f t="shared" si="31"/>
        <v>Moderate</v>
      </c>
    </row>
    <row r="156">
      <c r="A156" s="1" t="b">
        <v>1</v>
      </c>
      <c r="B156" s="20"/>
      <c r="C156" s="20">
        <v>43661.42594219907</v>
      </c>
      <c r="D156" s="1" t="s">
        <v>222</v>
      </c>
      <c r="E156" s="1">
        <v>1676.0</v>
      </c>
      <c r="F156" s="1">
        <v>3.0</v>
      </c>
      <c r="G156" s="1">
        <v>3.0</v>
      </c>
      <c r="H156" s="1">
        <v>3.0</v>
      </c>
      <c r="I156" s="1">
        <v>3.0</v>
      </c>
      <c r="J156" s="1">
        <v>2.0</v>
      </c>
      <c r="K156" s="1">
        <v>3.0</v>
      </c>
      <c r="L156" s="1">
        <v>3.0</v>
      </c>
      <c r="M156" s="1">
        <v>2.0</v>
      </c>
      <c r="N156" s="1">
        <v>2.0</v>
      </c>
      <c r="O156" s="1">
        <v>2.0</v>
      </c>
      <c r="P156" s="1">
        <v>2.0</v>
      </c>
      <c r="Q156" s="1">
        <v>3.0</v>
      </c>
      <c r="R156" s="1">
        <v>2.0</v>
      </c>
      <c r="S156" s="1">
        <v>2.0</v>
      </c>
      <c r="T156" s="1">
        <v>2.0</v>
      </c>
      <c r="U156" s="1">
        <v>2.0</v>
      </c>
      <c r="V156" s="1">
        <v>2.0</v>
      </c>
      <c r="W156" s="1">
        <v>2.0</v>
      </c>
      <c r="X156" s="1">
        <v>1.0</v>
      </c>
      <c r="Y156" s="1">
        <v>1.0</v>
      </c>
      <c r="Z156" s="1">
        <v>1.0</v>
      </c>
      <c r="AA156" s="1">
        <v>2.0</v>
      </c>
      <c r="AB156" s="1">
        <v>2.0</v>
      </c>
      <c r="AC156" s="1">
        <v>2.0</v>
      </c>
      <c r="AD156" s="1">
        <v>3.0</v>
      </c>
      <c r="AE156" s="1">
        <v>3.0</v>
      </c>
      <c r="AF156" s="1">
        <v>3.0</v>
      </c>
      <c r="AG156" s="1">
        <v>3.0</v>
      </c>
      <c r="AH156" s="1">
        <v>4.0</v>
      </c>
      <c r="AI156" s="1">
        <v>3.0</v>
      </c>
      <c r="AJ156" s="1">
        <v>5.0</v>
      </c>
      <c r="AK156" s="1">
        <v>4.0</v>
      </c>
      <c r="AL156" s="1">
        <v>3.0</v>
      </c>
      <c r="AM156" s="1">
        <v>3.0</v>
      </c>
      <c r="AN156" s="1">
        <v>2.0</v>
      </c>
      <c r="AO156" s="1">
        <v>2.0</v>
      </c>
      <c r="AP156" s="1">
        <v>2.0</v>
      </c>
      <c r="AQ156" s="1">
        <v>2.0</v>
      </c>
      <c r="AR156" s="1">
        <v>2.0</v>
      </c>
      <c r="AS156" s="1">
        <v>3.0</v>
      </c>
      <c r="AT156" s="1">
        <v>2.0</v>
      </c>
      <c r="AU156" s="1">
        <v>2.0</v>
      </c>
      <c r="AV156" s="1">
        <v>2.0</v>
      </c>
      <c r="AW156" s="1">
        <v>2.0</v>
      </c>
      <c r="AX156" s="1">
        <v>2.0</v>
      </c>
      <c r="AY156" s="1">
        <v>2.0</v>
      </c>
      <c r="AZ156" s="1">
        <v>2.0</v>
      </c>
      <c r="BA156" s="1">
        <v>2.0</v>
      </c>
      <c r="BB156" s="1">
        <v>3.0</v>
      </c>
      <c r="BC156" s="1">
        <v>3.0</v>
      </c>
      <c r="BD156" s="1">
        <v>3.0</v>
      </c>
      <c r="BE156" s="1">
        <v>3.0</v>
      </c>
      <c r="BF156" s="1">
        <v>3.0</v>
      </c>
      <c r="BG156" s="1">
        <v>3.0</v>
      </c>
      <c r="BH156" s="1">
        <v>3.0</v>
      </c>
      <c r="BI156" s="1">
        <v>3.0</v>
      </c>
      <c r="BJ156" s="1">
        <v>5.0</v>
      </c>
      <c r="BK156" s="1">
        <v>2.0</v>
      </c>
      <c r="BL156" s="1">
        <v>2.0</v>
      </c>
      <c r="BM156" s="1">
        <v>2.0</v>
      </c>
      <c r="BN156" s="1">
        <v>2.0</v>
      </c>
      <c r="BO156" s="1">
        <v>3.0</v>
      </c>
      <c r="BP156" s="1">
        <v>2.0</v>
      </c>
      <c r="BQ156" s="1">
        <v>2.0</v>
      </c>
      <c r="BR156" s="1">
        <v>2.0</v>
      </c>
      <c r="BS156" s="1">
        <v>3.0</v>
      </c>
      <c r="BT156" s="1">
        <v>3.0</v>
      </c>
      <c r="BU156" s="1">
        <v>3.0</v>
      </c>
      <c r="BV156" s="1">
        <v>3.0</v>
      </c>
      <c r="BW156" s="1">
        <v>3.0</v>
      </c>
      <c r="BX156" s="1">
        <v>3.0</v>
      </c>
      <c r="BY156" s="1">
        <v>3.0</v>
      </c>
      <c r="BZ156" s="36">
        <v>3.0</v>
      </c>
      <c r="CA156" s="26">
        <f t="shared" si="12"/>
        <v>185</v>
      </c>
      <c r="CB156">
        <f t="shared" si="2"/>
        <v>22</v>
      </c>
      <c r="CC156">
        <f t="shared" si="3"/>
        <v>17</v>
      </c>
      <c r="CD156">
        <f t="shared" si="4"/>
        <v>13</v>
      </c>
      <c r="CE156">
        <f t="shared" si="27"/>
        <v>28</v>
      </c>
      <c r="CF156">
        <f t="shared" si="6"/>
        <v>19</v>
      </c>
      <c r="CG156">
        <f t="shared" si="7"/>
        <v>16</v>
      </c>
      <c r="CH156">
        <f t="shared" si="28"/>
        <v>24</v>
      </c>
      <c r="CI156">
        <f t="shared" si="9"/>
        <v>0.5</v>
      </c>
      <c r="CJ156">
        <f t="shared" si="10"/>
        <v>17</v>
      </c>
      <c r="CK156">
        <f t="shared" si="29"/>
        <v>24</v>
      </c>
      <c r="CM156" s="34">
        <f>VLOOKUP(CB156,'PROMIS 57 T-Score Conversions'!Q$3:R$35,2,TRUE)</f>
        <v>36.7</v>
      </c>
      <c r="CN156" t="str">
        <f t="shared" si="20"/>
        <v>Moderate</v>
      </c>
      <c r="CO156" s="34">
        <f>VLOOKUP(CC156,'PROMIS 57 T-Score Conversions'!A$3:B$35,2,TRUE)</f>
        <v>55.4</v>
      </c>
      <c r="CP156" t="str">
        <f t="shared" si="21"/>
        <v>Moderate</v>
      </c>
      <c r="CQ156" s="34">
        <f>VLOOKUP(CD156,'PROMIS 57 T-Score Conversions'!E$3:F$35,2,TRUE)</f>
        <v>52.1</v>
      </c>
      <c r="CR156" t="str">
        <f t="shared" si="22"/>
        <v>Normal</v>
      </c>
      <c r="CS156" s="34">
        <f>VLOOKUP(CE156,'PROMIS 57 T-Score Conversions'!U$3:V$35,2,TRUE)</f>
        <v>61.3</v>
      </c>
      <c r="CT156" t="str">
        <f t="shared" si="23"/>
        <v>Moderate</v>
      </c>
      <c r="CU156" s="34">
        <f>VLOOKUP(CF156,'PROMIS 57 T-Score Conversions'!Y$3:Z$35,2,TRUE)</f>
        <v>49</v>
      </c>
      <c r="CV156" t="str">
        <f t="shared" si="24"/>
        <v>Normal</v>
      </c>
      <c r="CW156" s="34">
        <f>vlookup(CG156,'PROMIS 57 T-Score Conversions'!M$3:N$35,2,TRUE)</f>
        <v>36.9</v>
      </c>
      <c r="CX156" t="str">
        <f t="shared" si="25"/>
        <v>Moderate</v>
      </c>
      <c r="CY156" s="34">
        <f>VLOOKup(CH156,'PROMIS 57 T-Score Conversions'!I$3:J$35,2,TRUE)</f>
        <v>61.5</v>
      </c>
      <c r="CZ156" t="str">
        <f t="shared" si="26"/>
        <v>Moderate</v>
      </c>
      <c r="DA156" s="37">
        <f>VLOOKUP(CJ156,'PROMIS 57 T-Score Conversions'!AC$3:AD$35,2,TRUE)</f>
        <v>34.75</v>
      </c>
      <c r="DB156" t="str">
        <f t="shared" si="30"/>
        <v>Moderate</v>
      </c>
      <c r="DC156" s="34">
        <f>VLOOKUP(CK156,'PROMIS 57 T-Score Conversions'!AG$3:AH$35,2,TRUE)</f>
        <v>43.42</v>
      </c>
      <c r="DD156" s="39" t="str">
        <f t="shared" si="31"/>
        <v>Normal</v>
      </c>
    </row>
    <row r="157">
      <c r="A157" s="1" t="b">
        <v>1</v>
      </c>
      <c r="B157" s="20"/>
      <c r="C157" s="20">
        <v>43661.43692259259</v>
      </c>
      <c r="D157" s="1" t="s">
        <v>223</v>
      </c>
      <c r="E157" s="1">
        <v>1975.0</v>
      </c>
      <c r="F157" s="1">
        <v>4.0</v>
      </c>
      <c r="G157" s="1">
        <v>5.0</v>
      </c>
      <c r="H157" s="1">
        <v>5.0</v>
      </c>
      <c r="I157" s="1">
        <v>4.0</v>
      </c>
      <c r="J157" s="1">
        <v>3.0</v>
      </c>
      <c r="K157" s="1">
        <v>4.0</v>
      </c>
      <c r="L157" s="1">
        <v>4.0</v>
      </c>
      <c r="M157" s="1">
        <v>4.0</v>
      </c>
      <c r="N157" s="1">
        <v>1.0</v>
      </c>
      <c r="O157" s="1">
        <v>1.0</v>
      </c>
      <c r="P157" s="1">
        <v>1.0</v>
      </c>
      <c r="Q157" s="1">
        <v>1.0</v>
      </c>
      <c r="R157" s="1">
        <v>2.0</v>
      </c>
      <c r="S157" s="1">
        <v>1.0</v>
      </c>
      <c r="T157" s="1">
        <v>1.0</v>
      </c>
      <c r="U157" s="1">
        <v>1.0</v>
      </c>
      <c r="V157" s="1">
        <v>1.0</v>
      </c>
      <c r="W157" s="1">
        <v>1.0</v>
      </c>
      <c r="X157" s="1">
        <v>2.0</v>
      </c>
      <c r="Y157" s="1">
        <v>1.0</v>
      </c>
      <c r="Z157" s="1">
        <v>1.0</v>
      </c>
      <c r="AA157" s="1">
        <v>2.0</v>
      </c>
      <c r="AB157" s="1">
        <v>1.0</v>
      </c>
      <c r="AC157" s="1">
        <v>1.0</v>
      </c>
      <c r="AD157" s="1">
        <v>2.0</v>
      </c>
      <c r="AE157" s="1">
        <v>1.0</v>
      </c>
      <c r="AF157" s="1">
        <v>2.0</v>
      </c>
      <c r="AG157" s="1">
        <v>2.0</v>
      </c>
      <c r="AH157" s="1">
        <v>2.0</v>
      </c>
      <c r="AI157" s="1">
        <v>2.0</v>
      </c>
      <c r="AJ157" s="1">
        <v>2.0</v>
      </c>
      <c r="AK157" s="1">
        <v>1.0</v>
      </c>
      <c r="AL157" s="1">
        <v>2.0</v>
      </c>
      <c r="AM157" s="1">
        <v>2.0</v>
      </c>
      <c r="AN157" s="1">
        <v>2.0</v>
      </c>
      <c r="AO157" s="1">
        <v>2.0</v>
      </c>
      <c r="AP157" s="1">
        <v>2.0</v>
      </c>
      <c r="AQ157" s="1">
        <v>1.0</v>
      </c>
      <c r="AR157" s="1">
        <v>1.0</v>
      </c>
      <c r="AS157" s="1">
        <v>3.0</v>
      </c>
      <c r="AT157" s="1">
        <v>4.0</v>
      </c>
      <c r="AU157" s="1">
        <v>4.0</v>
      </c>
      <c r="AV157" s="1">
        <v>3.0</v>
      </c>
      <c r="AW157" s="1">
        <v>4.0</v>
      </c>
      <c r="AX157" s="1">
        <v>4.0</v>
      </c>
      <c r="AY157" s="1">
        <v>4.0</v>
      </c>
      <c r="AZ157" s="1">
        <v>4.0</v>
      </c>
      <c r="BA157" s="1">
        <v>4.0</v>
      </c>
      <c r="BB157" s="1">
        <v>2.0</v>
      </c>
      <c r="BC157" s="1">
        <v>2.0</v>
      </c>
      <c r="BD157" s="1">
        <v>1.0</v>
      </c>
      <c r="BE157" s="1">
        <v>2.0</v>
      </c>
      <c r="BF157" s="1">
        <v>1.0</v>
      </c>
      <c r="BG157" s="1">
        <v>2.0</v>
      </c>
      <c r="BH157" s="1">
        <v>2.0</v>
      </c>
      <c r="BI157" s="1">
        <v>2.0</v>
      </c>
      <c r="BJ157" s="1">
        <v>1.0</v>
      </c>
      <c r="BK157" s="1">
        <v>2.0</v>
      </c>
      <c r="BL157" s="1">
        <v>2.0</v>
      </c>
      <c r="BM157" s="1">
        <v>2.0</v>
      </c>
      <c r="BN157" s="1">
        <v>3.0</v>
      </c>
      <c r="BO157" s="1">
        <v>2.0</v>
      </c>
      <c r="BP157" s="1">
        <v>2.0</v>
      </c>
      <c r="BQ157" s="1">
        <v>3.0</v>
      </c>
      <c r="BR157" s="1">
        <v>2.0</v>
      </c>
      <c r="BS157" s="1">
        <v>2.0</v>
      </c>
      <c r="BT157" s="1">
        <v>4.0</v>
      </c>
      <c r="BU157" s="1">
        <v>3.0</v>
      </c>
      <c r="BV157" s="1">
        <v>4.0</v>
      </c>
      <c r="BW157" s="1">
        <v>4.0</v>
      </c>
      <c r="BX157" s="1">
        <v>3.0</v>
      </c>
      <c r="BY157" s="1">
        <v>2.0</v>
      </c>
      <c r="BZ157" s="36">
        <v>3.0</v>
      </c>
      <c r="CA157" s="26">
        <f t="shared" si="12"/>
        <v>170</v>
      </c>
      <c r="CB157">
        <f t="shared" si="2"/>
        <v>33</v>
      </c>
      <c r="CC157">
        <f t="shared" si="3"/>
        <v>9</v>
      </c>
      <c r="CD157">
        <f t="shared" si="4"/>
        <v>10</v>
      </c>
      <c r="CE157">
        <f t="shared" si="27"/>
        <v>14</v>
      </c>
      <c r="CF157">
        <f t="shared" si="6"/>
        <v>15</v>
      </c>
      <c r="CG157">
        <f t="shared" si="7"/>
        <v>31</v>
      </c>
      <c r="CH157">
        <f t="shared" si="28"/>
        <v>14</v>
      </c>
      <c r="CI157">
        <f t="shared" si="9"/>
        <v>0.1</v>
      </c>
      <c r="CJ157">
        <f t="shared" si="10"/>
        <v>18</v>
      </c>
      <c r="CK157">
        <f t="shared" si="29"/>
        <v>25</v>
      </c>
      <c r="CM157" s="34">
        <f>VLOOKUP(CB157,'PROMIS 57 T-Score Conversions'!Q$3:R$35,2,TRUE)</f>
        <v>44.7</v>
      </c>
      <c r="CN157" t="str">
        <f t="shared" si="20"/>
        <v>Mild</v>
      </c>
      <c r="CO157" s="34">
        <f>VLOOKUP(CC157,'PROMIS 57 T-Score Conversions'!A$3:B$35,2,TRUE)</f>
        <v>43.2</v>
      </c>
      <c r="CP157" t="str">
        <f t="shared" si="21"/>
        <v>Normal</v>
      </c>
      <c r="CQ157" s="34">
        <f>VLOOKUP(CD157,'PROMIS 57 T-Score Conversions'!E$3:F$35,2,TRUE)</f>
        <v>47.5</v>
      </c>
      <c r="CR157" t="str">
        <f t="shared" si="22"/>
        <v>Normal</v>
      </c>
      <c r="CS157" s="34">
        <f>VLOOKUP(CE157,'PROMIS 57 T-Score Conversions'!U$3:V$35,2,TRUE)</f>
        <v>46.9</v>
      </c>
      <c r="CT157" t="str">
        <f t="shared" si="23"/>
        <v>Normal</v>
      </c>
      <c r="CU157" s="34">
        <f>VLOOKUP(CF157,'PROMIS 57 T-Score Conversions'!Y$3:Z$35,2,TRUE)</f>
        <v>44.2</v>
      </c>
      <c r="CV157" t="str">
        <f t="shared" si="24"/>
        <v>Normal</v>
      </c>
      <c r="CW157" s="34">
        <f>vlookup(CG157,'PROMIS 57 T-Score Conversions'!M$3:N$35,2,TRUE)</f>
        <v>50.8</v>
      </c>
      <c r="CX157" t="str">
        <f t="shared" si="25"/>
        <v>Normal</v>
      </c>
      <c r="CY157" s="34">
        <f>VLOOKup(CH157,'PROMIS 57 T-Score Conversions'!I$3:J$35,2,TRUE)</f>
        <v>54.1</v>
      </c>
      <c r="CZ157" t="str">
        <f t="shared" si="26"/>
        <v>Normal</v>
      </c>
      <c r="DA157" s="37">
        <f>VLOOKUP(CJ157,'PROMIS 57 T-Score Conversions'!AC$3:AD$35,2,TRUE)</f>
        <v>35.56</v>
      </c>
      <c r="DB157" t="str">
        <f t="shared" si="30"/>
        <v>Moderate</v>
      </c>
      <c r="DC157" s="34">
        <f>VLOOKUP(CK157,'PROMIS 57 T-Score Conversions'!AG$3:AH$35,2,TRUE)</f>
        <v>44.34</v>
      </c>
      <c r="DD157" s="39" t="str">
        <f t="shared" si="31"/>
        <v>Normal</v>
      </c>
    </row>
    <row r="158">
      <c r="A158" s="1" t="b">
        <v>1</v>
      </c>
      <c r="B158" s="20"/>
      <c r="C158" s="20">
        <v>43661.452742685186</v>
      </c>
      <c r="D158" s="1" t="s">
        <v>106</v>
      </c>
      <c r="E158" s="1">
        <v>1770.0</v>
      </c>
      <c r="F158" s="1">
        <v>2.0</v>
      </c>
      <c r="G158" s="1">
        <v>3.0</v>
      </c>
      <c r="H158" s="1">
        <v>4.0</v>
      </c>
      <c r="I158" s="1">
        <v>2.0</v>
      </c>
      <c r="J158" s="1">
        <v>1.0</v>
      </c>
      <c r="K158" s="1">
        <v>2.0</v>
      </c>
      <c r="L158" s="1">
        <v>1.0</v>
      </c>
      <c r="M158" s="1">
        <v>1.0</v>
      </c>
      <c r="N158" s="1">
        <v>4.0</v>
      </c>
      <c r="O158" s="1">
        <v>4.0</v>
      </c>
      <c r="P158" s="1">
        <v>4.0</v>
      </c>
      <c r="Q158" s="1">
        <v>5.0</v>
      </c>
      <c r="R158" s="1">
        <v>4.0</v>
      </c>
      <c r="S158" s="1">
        <v>5.0</v>
      </c>
      <c r="T158" s="1">
        <v>4.0</v>
      </c>
      <c r="U158" s="1">
        <v>4.0</v>
      </c>
      <c r="V158" s="1">
        <v>4.0</v>
      </c>
      <c r="W158" s="1">
        <v>3.0</v>
      </c>
      <c r="X158" s="1">
        <v>4.0</v>
      </c>
      <c r="Y158" s="1">
        <v>2.0</v>
      </c>
      <c r="Z158" s="1">
        <v>2.0</v>
      </c>
      <c r="AA158" s="1">
        <v>4.0</v>
      </c>
      <c r="AB158" s="1">
        <v>3.0</v>
      </c>
      <c r="AC158" s="1">
        <v>4.0</v>
      </c>
      <c r="AD158" s="1">
        <v>5.0</v>
      </c>
      <c r="AE158" s="1">
        <v>5.0</v>
      </c>
      <c r="AF158" s="1">
        <v>4.0</v>
      </c>
      <c r="AG158" s="1">
        <v>4.0</v>
      </c>
      <c r="AH158" s="1">
        <v>5.0</v>
      </c>
      <c r="AI158" s="1">
        <v>4.0</v>
      </c>
      <c r="AJ158" s="1">
        <v>3.0</v>
      </c>
      <c r="AK158" s="1">
        <v>3.0</v>
      </c>
      <c r="AL158" s="1">
        <v>4.0</v>
      </c>
      <c r="AM158" s="1">
        <v>4.0</v>
      </c>
      <c r="AN158" s="1">
        <v>4.0</v>
      </c>
      <c r="AO158" s="1">
        <v>4.0</v>
      </c>
      <c r="AP158" s="1">
        <v>4.0</v>
      </c>
      <c r="AQ158" s="1">
        <v>4.0</v>
      </c>
      <c r="AR158" s="1">
        <v>4.0</v>
      </c>
      <c r="AS158" s="1">
        <v>4.0</v>
      </c>
      <c r="AT158" s="1">
        <v>1.0</v>
      </c>
      <c r="AU158" s="1">
        <v>1.0</v>
      </c>
      <c r="AV158" s="1">
        <v>2.0</v>
      </c>
      <c r="AW158" s="1">
        <v>2.0</v>
      </c>
      <c r="AX158" s="1">
        <v>1.0</v>
      </c>
      <c r="AY158" s="1">
        <v>1.0</v>
      </c>
      <c r="AZ158" s="1">
        <v>1.0</v>
      </c>
      <c r="BA158" s="1">
        <v>1.0</v>
      </c>
      <c r="BB158" s="1">
        <v>4.0</v>
      </c>
      <c r="BC158" s="1">
        <v>4.0</v>
      </c>
      <c r="BD158" s="1">
        <v>5.0</v>
      </c>
      <c r="BE158" s="1">
        <v>5.0</v>
      </c>
      <c r="BF158" s="1">
        <v>5.0</v>
      </c>
      <c r="BG158" s="1">
        <v>5.0</v>
      </c>
      <c r="BH158" s="1">
        <v>5.0</v>
      </c>
      <c r="BI158" s="1">
        <v>5.0</v>
      </c>
      <c r="BJ158" s="1">
        <v>7.0</v>
      </c>
      <c r="BK158" s="1">
        <v>2.0</v>
      </c>
      <c r="BL158" s="1">
        <v>2.0</v>
      </c>
      <c r="BM158" s="1">
        <v>2.0</v>
      </c>
      <c r="BN158" s="1">
        <v>1.0</v>
      </c>
      <c r="BO158" s="1">
        <v>2.0</v>
      </c>
      <c r="BP158" s="1">
        <v>2.0</v>
      </c>
      <c r="BQ158" s="1">
        <v>2.0</v>
      </c>
      <c r="BR158" s="1">
        <v>2.0</v>
      </c>
      <c r="BS158" s="1">
        <v>5.0</v>
      </c>
      <c r="BT158" s="1">
        <v>5.0</v>
      </c>
      <c r="BU158" s="1">
        <v>5.0</v>
      </c>
      <c r="BV158" s="1">
        <v>4.0</v>
      </c>
      <c r="BW158" s="1">
        <v>4.0</v>
      </c>
      <c r="BX158" s="1">
        <v>4.0</v>
      </c>
      <c r="BY158" s="1">
        <v>3.0</v>
      </c>
      <c r="BZ158" s="36">
        <v>5.0</v>
      </c>
      <c r="CA158" s="26">
        <f t="shared" si="12"/>
        <v>246</v>
      </c>
      <c r="CB158">
        <f t="shared" si="2"/>
        <v>16</v>
      </c>
      <c r="CC158">
        <f t="shared" si="3"/>
        <v>34</v>
      </c>
      <c r="CD158">
        <f t="shared" si="4"/>
        <v>26</v>
      </c>
      <c r="CE158">
        <f t="shared" si="27"/>
        <v>33</v>
      </c>
      <c r="CF158">
        <f t="shared" si="6"/>
        <v>32</v>
      </c>
      <c r="CG158">
        <f t="shared" si="7"/>
        <v>10</v>
      </c>
      <c r="CH158">
        <f t="shared" si="28"/>
        <v>38</v>
      </c>
      <c r="CI158">
        <f t="shared" si="9"/>
        <v>0.7</v>
      </c>
      <c r="CJ158">
        <f t="shared" si="10"/>
        <v>15</v>
      </c>
      <c r="CK158">
        <f t="shared" si="29"/>
        <v>35</v>
      </c>
      <c r="CM158" s="34">
        <f>VLOOKUP(CB158,'PROMIS 57 T-Score Conversions'!Q$3:R$35,2,TRUE)</f>
        <v>32.5</v>
      </c>
      <c r="CN158" t="str">
        <f t="shared" si="20"/>
        <v>Moderate</v>
      </c>
      <c r="CO158" s="34">
        <f>VLOOKUP(CC158,'PROMIS 57 T-Score Conversions'!A$3:B$35,2,TRUE)</f>
        <v>73</v>
      </c>
      <c r="CP158" t="str">
        <f t="shared" si="21"/>
        <v>Severe</v>
      </c>
      <c r="CQ158" s="34">
        <f>VLOOKUP(CD158,'PROMIS 57 T-Score Conversions'!E$3:F$35,2,TRUE)</f>
        <v>63.9</v>
      </c>
      <c r="CR158" t="str">
        <f t="shared" si="22"/>
        <v>Moderate</v>
      </c>
      <c r="CS158" s="34">
        <f>VLOOKUP(CE158,'PROMIS 57 T-Score Conversions'!U$3:V$35,2,TRUE)</f>
        <v>66.4</v>
      </c>
      <c r="CT158" t="str">
        <f t="shared" si="23"/>
        <v>Moderate</v>
      </c>
      <c r="CU158" s="34">
        <f>VLOOKUP(CF158,'PROMIS 57 T-Score Conversions'!Y$3:Z$35,2,TRUE)</f>
        <v>62.6</v>
      </c>
      <c r="CV158" t="str">
        <f t="shared" si="24"/>
        <v>Moderate</v>
      </c>
      <c r="CW158" s="34">
        <f>vlookup(CG158,'PROMIS 57 T-Score Conversions'!M$3:N$35,2,TRUE)</f>
        <v>31.3</v>
      </c>
      <c r="CX158" t="str">
        <f t="shared" si="25"/>
        <v>Moderate</v>
      </c>
      <c r="CY158" s="34">
        <f>VLOOKup(CH158,'PROMIS 57 T-Score Conversions'!I$3:J$35,2,TRUE)</f>
        <v>72.1</v>
      </c>
      <c r="CZ158" t="str">
        <f t="shared" si="26"/>
        <v>Severe</v>
      </c>
      <c r="DA158" s="37">
        <f>VLOOKUP(CJ158,'PROMIS 57 T-Score Conversions'!AC$3:AD$35,2,TRUE)</f>
        <v>33.06</v>
      </c>
      <c r="DB158" t="str">
        <f t="shared" si="30"/>
        <v>Moderate</v>
      </c>
      <c r="DC158" s="34">
        <f>VLOOKUP(CK158,'PROMIS 57 T-Score Conversions'!AG$3:AH$35,2,TRUE)</f>
        <v>54.94</v>
      </c>
      <c r="DD158" s="39" t="str">
        <f t="shared" si="31"/>
        <v>Normal</v>
      </c>
    </row>
    <row r="159">
      <c r="A159" s="1" t="b">
        <v>0</v>
      </c>
      <c r="B159" s="20"/>
      <c r="C159" s="20">
        <v>43661.54740728009</v>
      </c>
      <c r="D159" s="1" t="s">
        <v>224</v>
      </c>
      <c r="E159" s="1">
        <v>1024.0</v>
      </c>
      <c r="F159" s="1">
        <v>3.0</v>
      </c>
      <c r="G159" s="1">
        <v>5.0</v>
      </c>
      <c r="H159" s="1">
        <v>5.0</v>
      </c>
      <c r="I159" s="1">
        <v>4.0</v>
      </c>
      <c r="J159" s="1">
        <v>3.0</v>
      </c>
      <c r="K159" s="1">
        <v>3.0</v>
      </c>
      <c r="L159" s="1">
        <v>3.0</v>
      </c>
      <c r="M159" s="1">
        <v>3.0</v>
      </c>
      <c r="N159" s="1">
        <v>2.0</v>
      </c>
      <c r="O159" s="1">
        <v>2.0</v>
      </c>
      <c r="P159" s="1">
        <v>2.0</v>
      </c>
      <c r="Q159" s="1">
        <v>2.0</v>
      </c>
      <c r="R159" s="1">
        <v>2.0</v>
      </c>
      <c r="S159" s="1">
        <v>2.0</v>
      </c>
      <c r="T159" s="1">
        <v>2.0</v>
      </c>
      <c r="U159" s="1">
        <v>2.0</v>
      </c>
      <c r="V159" s="1">
        <v>2.0</v>
      </c>
      <c r="W159" s="1">
        <v>1.0</v>
      </c>
      <c r="X159" s="1">
        <v>2.0</v>
      </c>
      <c r="Y159" s="1">
        <v>1.0</v>
      </c>
      <c r="Z159" s="1">
        <v>1.0</v>
      </c>
      <c r="AA159" s="1">
        <v>2.0</v>
      </c>
      <c r="AB159" s="1">
        <v>2.0</v>
      </c>
      <c r="AC159" s="1">
        <v>2.0</v>
      </c>
      <c r="AD159" s="1">
        <v>3.0</v>
      </c>
      <c r="AE159" s="1">
        <v>2.0</v>
      </c>
      <c r="AF159" s="1">
        <v>3.0</v>
      </c>
      <c r="AG159" s="1">
        <v>3.0</v>
      </c>
      <c r="AH159" s="1">
        <v>3.0</v>
      </c>
      <c r="AI159" s="1">
        <v>2.0</v>
      </c>
      <c r="AJ159" s="1">
        <v>2.0</v>
      </c>
      <c r="AK159" s="1">
        <v>2.0</v>
      </c>
      <c r="AL159" s="1">
        <v>2.0</v>
      </c>
      <c r="AM159" s="1">
        <v>2.0</v>
      </c>
      <c r="AN159" s="1">
        <v>3.0</v>
      </c>
      <c r="AO159" s="1">
        <v>2.0</v>
      </c>
      <c r="AP159" s="1">
        <v>2.0</v>
      </c>
      <c r="AQ159" s="1">
        <v>1.0</v>
      </c>
      <c r="AR159" s="1">
        <v>1.0</v>
      </c>
      <c r="AS159" s="1">
        <v>3.0</v>
      </c>
      <c r="AT159" s="1">
        <v>4.0</v>
      </c>
      <c r="AU159" s="1">
        <v>4.0</v>
      </c>
      <c r="AV159" s="1">
        <v>4.0</v>
      </c>
      <c r="AW159" s="1">
        <v>4.0</v>
      </c>
      <c r="AX159" s="1">
        <v>5.0</v>
      </c>
      <c r="AY159" s="1">
        <v>4.0</v>
      </c>
      <c r="AZ159" s="1">
        <v>4.0</v>
      </c>
      <c r="BA159" s="1">
        <v>4.0</v>
      </c>
      <c r="BB159" s="1">
        <v>2.0</v>
      </c>
      <c r="BC159" s="1">
        <v>2.0</v>
      </c>
      <c r="BD159" s="1">
        <v>2.0</v>
      </c>
      <c r="BE159" s="1">
        <v>2.0</v>
      </c>
      <c r="BF159" s="1">
        <v>2.0</v>
      </c>
      <c r="BG159" s="1">
        <v>2.0</v>
      </c>
      <c r="BH159" s="1">
        <v>2.0</v>
      </c>
      <c r="BI159" s="1">
        <v>2.0</v>
      </c>
      <c r="BJ159" s="1">
        <v>5.0</v>
      </c>
      <c r="BK159" s="1">
        <v>4.0</v>
      </c>
      <c r="BL159" s="1">
        <v>3.0</v>
      </c>
      <c r="BM159" s="1">
        <v>3.0</v>
      </c>
      <c r="BN159" s="1">
        <v>4.0</v>
      </c>
      <c r="BO159" s="1">
        <v>4.0</v>
      </c>
      <c r="BP159" s="1">
        <v>3.0</v>
      </c>
      <c r="BQ159" s="1">
        <v>3.0</v>
      </c>
      <c r="BR159" s="1">
        <v>4.0</v>
      </c>
      <c r="BS159" s="1">
        <v>3.0</v>
      </c>
      <c r="BT159" s="1">
        <v>2.0</v>
      </c>
      <c r="BU159" s="1">
        <v>2.0</v>
      </c>
      <c r="BV159" s="1">
        <v>2.0</v>
      </c>
      <c r="BW159" s="1">
        <v>2.0</v>
      </c>
      <c r="BX159" s="1">
        <v>2.0</v>
      </c>
      <c r="BY159" s="1">
        <v>2.0</v>
      </c>
      <c r="BZ159" s="36">
        <v>3.0</v>
      </c>
      <c r="CA159" s="26">
        <f t="shared" si="12"/>
        <v>194</v>
      </c>
      <c r="CB159">
        <f t="shared" si="2"/>
        <v>29</v>
      </c>
      <c r="CC159">
        <f t="shared" si="3"/>
        <v>16</v>
      </c>
      <c r="CD159">
        <f t="shared" si="4"/>
        <v>13</v>
      </c>
      <c r="CE159">
        <f t="shared" si="27"/>
        <v>20</v>
      </c>
      <c r="CF159">
        <f t="shared" si="6"/>
        <v>16</v>
      </c>
      <c r="CG159">
        <f t="shared" si="7"/>
        <v>33</v>
      </c>
      <c r="CH159">
        <f t="shared" si="28"/>
        <v>16</v>
      </c>
      <c r="CI159">
        <f t="shared" si="9"/>
        <v>0.5</v>
      </c>
      <c r="CJ159">
        <f t="shared" si="10"/>
        <v>28</v>
      </c>
      <c r="CK159">
        <f t="shared" si="29"/>
        <v>18</v>
      </c>
      <c r="CM159" s="34">
        <f>VLOOKUP(CB159,'PROMIS 57 T-Score Conversions'!Q$3:R$35,2,TRUE)</f>
        <v>41.6</v>
      </c>
      <c r="CN159" t="str">
        <f t="shared" si="20"/>
        <v>Mild</v>
      </c>
      <c r="CO159" s="34">
        <f>VLOOKUP(CC159,'PROMIS 57 T-Score Conversions'!A$3:B$35,2,TRUE)</f>
        <v>54.3</v>
      </c>
      <c r="CP159" t="str">
        <f t="shared" si="21"/>
        <v>Mild</v>
      </c>
      <c r="CQ159" s="34">
        <f>VLOOKUP(CD159,'PROMIS 57 T-Score Conversions'!E$3:F$35,2,TRUE)</f>
        <v>52.1</v>
      </c>
      <c r="CR159" t="str">
        <f t="shared" si="22"/>
        <v>Normal</v>
      </c>
      <c r="CS159" s="34">
        <f>VLOOKUP(CE159,'PROMIS 57 T-Score Conversions'!U$3:V$35,2,TRUE)</f>
        <v>53.6</v>
      </c>
      <c r="CT159" t="str">
        <f t="shared" si="23"/>
        <v>Normal</v>
      </c>
      <c r="CU159" s="34">
        <f>VLOOKUP(CF159,'PROMIS 57 T-Score Conversions'!Y$3:Z$35,2,TRUE)</f>
        <v>45.5</v>
      </c>
      <c r="CV159" t="str">
        <f t="shared" si="24"/>
        <v>Normal</v>
      </c>
      <c r="CW159" s="34">
        <f>vlookup(CG159,'PROMIS 57 T-Score Conversions'!M$3:N$35,2,TRUE)</f>
        <v>52.7</v>
      </c>
      <c r="CX159" t="str">
        <f t="shared" si="25"/>
        <v>Normal</v>
      </c>
      <c r="CY159" s="34">
        <f>VLOOKup(CH159,'PROMIS 57 T-Score Conversions'!I$3:J$35,2,TRUE)</f>
        <v>55.8</v>
      </c>
      <c r="CZ159" t="str">
        <f t="shared" si="26"/>
        <v>Mild</v>
      </c>
      <c r="DA159" s="37">
        <f>VLOOKUP(CJ159,'PROMIS 57 T-Score Conversions'!AC$3:AD$35,2,TRUE)</f>
        <v>43.57</v>
      </c>
      <c r="DB159" t="str">
        <f t="shared" si="30"/>
        <v>Mild</v>
      </c>
      <c r="DC159" s="34">
        <f>VLOOKUP(CK159,'PROMIS 57 T-Score Conversions'!AG$3:AH$35,2,TRUE)</f>
        <v>37.97</v>
      </c>
      <c r="DD159" s="39" t="str">
        <f t="shared" si="31"/>
        <v>Normal</v>
      </c>
    </row>
    <row r="160">
      <c r="A160" s="1" t="b">
        <v>0</v>
      </c>
      <c r="B160" s="20"/>
      <c r="C160" s="20">
        <v>43662.63098744213</v>
      </c>
      <c r="D160" s="1" t="s">
        <v>225</v>
      </c>
      <c r="E160" s="1">
        <v>1947.0</v>
      </c>
      <c r="F160" s="1">
        <v>3.0</v>
      </c>
      <c r="G160" s="1">
        <v>5.0</v>
      </c>
      <c r="H160" s="1">
        <v>4.0</v>
      </c>
      <c r="I160" s="1">
        <v>4.0</v>
      </c>
      <c r="J160" s="1">
        <v>4.0</v>
      </c>
      <c r="K160" s="1">
        <v>4.0</v>
      </c>
      <c r="L160" s="1">
        <v>5.0</v>
      </c>
      <c r="M160" s="1">
        <v>5.0</v>
      </c>
      <c r="N160" s="1">
        <v>1.0</v>
      </c>
      <c r="O160" s="1">
        <v>1.0</v>
      </c>
      <c r="P160" s="1">
        <v>1.0</v>
      </c>
      <c r="Q160" s="1">
        <v>1.0</v>
      </c>
      <c r="R160" s="1">
        <v>1.0</v>
      </c>
      <c r="S160" s="1">
        <v>1.0</v>
      </c>
      <c r="T160" s="1">
        <v>1.0</v>
      </c>
      <c r="U160" s="1">
        <v>2.0</v>
      </c>
      <c r="V160" s="1">
        <v>1.0</v>
      </c>
      <c r="W160" s="1">
        <v>2.0</v>
      </c>
      <c r="X160" s="1">
        <v>1.0</v>
      </c>
      <c r="Y160" s="1">
        <v>1.0</v>
      </c>
      <c r="Z160" s="1">
        <v>1.0</v>
      </c>
      <c r="AA160" s="1">
        <v>1.0</v>
      </c>
      <c r="AB160" s="1">
        <v>1.0</v>
      </c>
      <c r="AC160" s="1">
        <v>1.0</v>
      </c>
      <c r="AD160" s="1">
        <v>2.0</v>
      </c>
      <c r="AE160" s="1">
        <v>1.0</v>
      </c>
      <c r="AF160" s="1">
        <v>2.0</v>
      </c>
      <c r="AG160" s="1">
        <v>1.0</v>
      </c>
      <c r="AH160" s="1">
        <v>1.0</v>
      </c>
      <c r="AI160" s="1">
        <v>2.0</v>
      </c>
      <c r="AJ160" s="1">
        <v>2.0</v>
      </c>
      <c r="AK160" s="1">
        <v>1.0</v>
      </c>
      <c r="AL160" s="1">
        <v>3.0</v>
      </c>
      <c r="AM160" s="1">
        <v>3.0</v>
      </c>
      <c r="AN160" s="1">
        <v>2.0</v>
      </c>
      <c r="AO160" s="1">
        <v>2.0</v>
      </c>
      <c r="AP160" s="1">
        <v>4.0</v>
      </c>
      <c r="AQ160" s="1">
        <v>4.0</v>
      </c>
      <c r="AR160" s="1">
        <v>1.0</v>
      </c>
      <c r="AS160" s="1">
        <v>3.0</v>
      </c>
      <c r="AT160" s="1">
        <v>5.0</v>
      </c>
      <c r="AU160" s="1">
        <v>4.0</v>
      </c>
      <c r="AV160" s="1">
        <v>5.0</v>
      </c>
      <c r="AW160" s="1">
        <v>5.0</v>
      </c>
      <c r="AX160" s="1">
        <v>5.0</v>
      </c>
      <c r="AY160" s="1">
        <v>5.0</v>
      </c>
      <c r="AZ160" s="1">
        <v>4.0</v>
      </c>
      <c r="BA160" s="1">
        <v>5.0</v>
      </c>
      <c r="BB160" s="1">
        <v>3.0</v>
      </c>
      <c r="BC160" s="1">
        <v>3.0</v>
      </c>
      <c r="BD160" s="1">
        <v>1.0</v>
      </c>
      <c r="BE160" s="1">
        <v>2.0</v>
      </c>
      <c r="BF160" s="1">
        <v>2.0</v>
      </c>
      <c r="BG160" s="1">
        <v>2.0</v>
      </c>
      <c r="BH160" s="1">
        <v>2.0</v>
      </c>
      <c r="BI160" s="1">
        <v>2.0</v>
      </c>
      <c r="BJ160" s="1">
        <v>4.0</v>
      </c>
      <c r="BK160" s="1">
        <v>4.0</v>
      </c>
      <c r="BL160" s="1">
        <v>4.0</v>
      </c>
      <c r="BM160" s="1">
        <v>4.0</v>
      </c>
      <c r="BN160" s="1">
        <v>5.0</v>
      </c>
      <c r="BO160" s="1">
        <v>4.0</v>
      </c>
      <c r="BP160" s="1">
        <v>4.0</v>
      </c>
      <c r="BQ160" s="1">
        <v>5.0</v>
      </c>
      <c r="BR160" s="1">
        <v>5.0</v>
      </c>
      <c r="BS160" s="1">
        <v>1.0</v>
      </c>
      <c r="BT160" s="1">
        <v>1.0</v>
      </c>
      <c r="BU160" s="1">
        <v>2.0</v>
      </c>
      <c r="BV160" s="1">
        <v>2.0</v>
      </c>
      <c r="BW160" s="1">
        <v>2.0</v>
      </c>
      <c r="BX160" s="1">
        <v>1.0</v>
      </c>
      <c r="BY160" s="1">
        <v>2.0</v>
      </c>
      <c r="BZ160" s="36">
        <v>1.0</v>
      </c>
      <c r="CA160" s="26">
        <f t="shared" si="12"/>
        <v>192</v>
      </c>
      <c r="CB160">
        <f t="shared" si="2"/>
        <v>34</v>
      </c>
      <c r="CC160">
        <f t="shared" si="3"/>
        <v>9</v>
      </c>
      <c r="CD160">
        <f t="shared" si="4"/>
        <v>9</v>
      </c>
      <c r="CE160">
        <f t="shared" si="27"/>
        <v>12</v>
      </c>
      <c r="CF160">
        <f t="shared" si="6"/>
        <v>22</v>
      </c>
      <c r="CG160">
        <f t="shared" si="7"/>
        <v>38</v>
      </c>
      <c r="CH160">
        <f t="shared" si="28"/>
        <v>17</v>
      </c>
      <c r="CI160">
        <f t="shared" si="9"/>
        <v>0.4</v>
      </c>
      <c r="CJ160">
        <f t="shared" si="10"/>
        <v>35</v>
      </c>
      <c r="CK160">
        <f t="shared" si="29"/>
        <v>12</v>
      </c>
      <c r="CM160" s="34">
        <f>VLOOKUP(CB160,'PROMIS 57 T-Score Conversions'!Q$3:R$35,2,TRUE)</f>
        <v>45.7</v>
      </c>
      <c r="CN160" t="str">
        <f t="shared" si="20"/>
        <v>Normal</v>
      </c>
      <c r="CO160" s="34">
        <f>VLOOKUP(CC160,'PROMIS 57 T-Score Conversions'!A$3:B$35,2,TRUE)</f>
        <v>43.2</v>
      </c>
      <c r="CP160" t="str">
        <f t="shared" si="21"/>
        <v>Normal</v>
      </c>
      <c r="CQ160" s="34">
        <f>VLOOKUP(CD160,'PROMIS 57 T-Score Conversions'!E$3:F$35,2,TRUE)</f>
        <v>44.7</v>
      </c>
      <c r="CR160" t="str">
        <f t="shared" si="22"/>
        <v>Normal</v>
      </c>
      <c r="CS160" s="34">
        <f>VLOOKUP(CE160,'PROMIS 57 T-Score Conversions'!U$3:V$35,2,TRUE)</f>
        <v>44.3</v>
      </c>
      <c r="CT160" t="str">
        <f t="shared" si="23"/>
        <v>Normal</v>
      </c>
      <c r="CU160" s="34">
        <f>VLOOKUP(CF160,'PROMIS 57 T-Score Conversions'!Y$3:Z$35,2,TRUE)</f>
        <v>52.2</v>
      </c>
      <c r="CV160" t="str">
        <f t="shared" si="24"/>
        <v>Normal</v>
      </c>
      <c r="CW160" s="34">
        <f>vlookup(CG160,'PROMIS 57 T-Score Conversions'!M$3:N$35,2,TRUE)</f>
        <v>58.2</v>
      </c>
      <c r="CX160" t="str">
        <f t="shared" si="25"/>
        <v>Normal</v>
      </c>
      <c r="CY160" s="34">
        <f>VLOOKup(CH160,'PROMIS 57 T-Score Conversions'!I$3:J$35,2,TRUE)</f>
        <v>56.6</v>
      </c>
      <c r="CZ160" t="str">
        <f t="shared" si="26"/>
        <v>Mild</v>
      </c>
      <c r="DA160" s="37">
        <f>VLOOKUP(CJ160,'PROMIS 57 T-Score Conversions'!AC$3:AD$35,2,TRUE)</f>
        <v>50.45</v>
      </c>
      <c r="DB160" t="str">
        <f t="shared" si="30"/>
        <v>Normal</v>
      </c>
      <c r="DC160" s="34">
        <f>VLOOKUP(CK160,'PROMIS 57 T-Score Conversions'!AG$3:AH$35,2,TRUE)</f>
        <v>31.63</v>
      </c>
      <c r="DD160" s="39" t="str">
        <f t="shared" si="31"/>
        <v>Normal</v>
      </c>
    </row>
    <row r="161">
      <c r="A161" s="1" t="b">
        <v>1</v>
      </c>
      <c r="B161" s="20"/>
      <c r="C161" s="20">
        <v>43663.40836296296</v>
      </c>
      <c r="D161" s="1" t="s">
        <v>144</v>
      </c>
      <c r="E161" s="1">
        <v>1792.0</v>
      </c>
      <c r="F161" s="1">
        <v>1.0</v>
      </c>
      <c r="G161" s="1">
        <v>3.0</v>
      </c>
      <c r="H161" s="1">
        <v>3.0</v>
      </c>
      <c r="I161" s="1">
        <v>1.0</v>
      </c>
      <c r="J161" s="1">
        <v>1.0</v>
      </c>
      <c r="K161" s="1">
        <v>1.0</v>
      </c>
      <c r="L161" s="1">
        <v>3.0</v>
      </c>
      <c r="M161" s="1">
        <v>1.0</v>
      </c>
      <c r="N161" s="1">
        <v>2.0</v>
      </c>
      <c r="O161" s="1">
        <v>2.0</v>
      </c>
      <c r="P161" s="1">
        <v>2.0</v>
      </c>
      <c r="Q161" s="1">
        <v>2.0</v>
      </c>
      <c r="R161" s="1">
        <v>3.0</v>
      </c>
      <c r="S161" s="1">
        <v>2.0</v>
      </c>
      <c r="T161" s="1">
        <v>3.0</v>
      </c>
      <c r="U161" s="1">
        <v>3.0</v>
      </c>
      <c r="V161" s="1">
        <v>2.0</v>
      </c>
      <c r="W161" s="1">
        <v>3.0</v>
      </c>
      <c r="X161" s="1">
        <v>3.0</v>
      </c>
      <c r="Y161" s="1">
        <v>3.0</v>
      </c>
      <c r="Z161" s="1">
        <v>1.0</v>
      </c>
      <c r="AA161" s="1">
        <v>3.0</v>
      </c>
      <c r="AB161" s="1">
        <v>1.0</v>
      </c>
      <c r="AC161" s="1">
        <v>2.0</v>
      </c>
      <c r="AD161" s="1">
        <v>5.0</v>
      </c>
      <c r="AE161" s="1">
        <v>5.0</v>
      </c>
      <c r="AF161" s="1">
        <v>5.0</v>
      </c>
      <c r="AG161" s="1">
        <v>5.0</v>
      </c>
      <c r="AH161" s="1">
        <v>5.0</v>
      </c>
      <c r="AI161" s="1">
        <v>4.0</v>
      </c>
      <c r="AJ161" s="1">
        <v>4.0</v>
      </c>
      <c r="AK161" s="1">
        <v>5.0</v>
      </c>
      <c r="AL161" s="1">
        <v>5.0</v>
      </c>
      <c r="AM161" s="1">
        <v>5.0</v>
      </c>
      <c r="AN161" s="1">
        <v>5.0</v>
      </c>
      <c r="AO161" s="1">
        <v>5.0</v>
      </c>
      <c r="AP161" s="1">
        <v>3.0</v>
      </c>
      <c r="AQ161" s="1">
        <v>5.0</v>
      </c>
      <c r="AR161" s="1">
        <v>1.0</v>
      </c>
      <c r="AS161" s="1">
        <v>5.0</v>
      </c>
      <c r="AT161" s="1">
        <v>1.0</v>
      </c>
      <c r="AU161" s="1">
        <v>1.0</v>
      </c>
      <c r="AV161" s="1">
        <v>1.0</v>
      </c>
      <c r="AW161" s="1">
        <v>1.0</v>
      </c>
      <c r="AX161" s="1">
        <v>1.0</v>
      </c>
      <c r="AY161" s="1">
        <v>1.0</v>
      </c>
      <c r="AZ161" s="1">
        <v>1.0</v>
      </c>
      <c r="BA161" s="1">
        <v>1.0</v>
      </c>
      <c r="BB161" s="1">
        <v>2.0</v>
      </c>
      <c r="BC161" s="1">
        <v>2.0</v>
      </c>
      <c r="BD161" s="1">
        <v>2.0</v>
      </c>
      <c r="BE161" s="1">
        <v>2.0</v>
      </c>
      <c r="BF161" s="1">
        <v>3.0</v>
      </c>
      <c r="BG161" s="1">
        <v>3.0</v>
      </c>
      <c r="BH161" s="1">
        <v>3.0</v>
      </c>
      <c r="BI161" s="1">
        <v>3.0</v>
      </c>
      <c r="BJ161" s="1">
        <v>4.0</v>
      </c>
      <c r="BK161" s="1">
        <v>1.0</v>
      </c>
      <c r="BL161" s="1">
        <v>1.0</v>
      </c>
      <c r="BM161" s="1">
        <v>1.0</v>
      </c>
      <c r="BN161" s="1">
        <v>1.0</v>
      </c>
      <c r="BO161" s="1">
        <v>1.0</v>
      </c>
      <c r="BP161" s="1">
        <v>1.0</v>
      </c>
      <c r="BQ161" s="1">
        <v>1.0</v>
      </c>
      <c r="BR161" s="1">
        <v>1.0</v>
      </c>
      <c r="BS161" s="1">
        <v>5.0</v>
      </c>
      <c r="BT161" s="1">
        <v>5.0</v>
      </c>
      <c r="BU161" s="1">
        <v>5.0</v>
      </c>
      <c r="BV161" s="1">
        <v>5.0</v>
      </c>
      <c r="BW161" s="1">
        <v>5.0</v>
      </c>
      <c r="BX161" s="1">
        <v>5.0</v>
      </c>
      <c r="BY161" s="1">
        <v>3.0</v>
      </c>
      <c r="BZ161" s="36">
        <v>5.0</v>
      </c>
      <c r="CA161" s="26">
        <f t="shared" si="12"/>
        <v>201</v>
      </c>
      <c r="CB161">
        <f t="shared" si="2"/>
        <v>14</v>
      </c>
      <c r="CC161">
        <f t="shared" si="3"/>
        <v>19</v>
      </c>
      <c r="CD161">
        <f t="shared" si="4"/>
        <v>18</v>
      </c>
      <c r="CE161">
        <f t="shared" si="27"/>
        <v>38</v>
      </c>
      <c r="CF161">
        <f t="shared" si="6"/>
        <v>34</v>
      </c>
      <c r="CG161">
        <f t="shared" si="7"/>
        <v>8</v>
      </c>
      <c r="CH161">
        <f t="shared" si="28"/>
        <v>20</v>
      </c>
      <c r="CI161">
        <f t="shared" si="9"/>
        <v>0.4</v>
      </c>
      <c r="CJ161">
        <f t="shared" si="10"/>
        <v>8</v>
      </c>
      <c r="CK161">
        <f t="shared" si="29"/>
        <v>38</v>
      </c>
      <c r="CM161" s="34">
        <f>VLOOKUP(CB161,'PROMIS 57 T-Score Conversions'!Q$3:R$35,2,TRUE)</f>
        <v>30.8</v>
      </c>
      <c r="CN161" t="str">
        <f t="shared" si="20"/>
        <v>Moderate</v>
      </c>
      <c r="CO161" s="34">
        <f>VLOOKUP(CC161,'PROMIS 57 T-Score Conversions'!A$3:B$35,2,TRUE)</f>
        <v>57.4</v>
      </c>
      <c r="CP161" t="str">
        <f t="shared" si="21"/>
        <v>Moderate</v>
      </c>
      <c r="CQ161" s="34">
        <f>VLOOKUP(CD161,'PROMIS 57 T-Score Conversions'!E$3:F$35,2,TRUE)</f>
        <v>56.8</v>
      </c>
      <c r="CR161" t="str">
        <f t="shared" si="22"/>
        <v>Mild</v>
      </c>
      <c r="CS161" s="34">
        <f>VLOOKUP(CE161,'PROMIS 57 T-Score Conversions'!U$3:V$35,2,TRUE)</f>
        <v>72.4</v>
      </c>
      <c r="CT161" t="str">
        <f t="shared" si="23"/>
        <v>Severe</v>
      </c>
      <c r="CU161" s="34">
        <f>VLOOKUP(CF161,'PROMIS 57 T-Score Conversions'!Y$3:Z$35,2,TRUE)</f>
        <v>64.8</v>
      </c>
      <c r="CV161" t="str">
        <f t="shared" si="24"/>
        <v>Moderate</v>
      </c>
      <c r="CW161" s="34">
        <f>vlookup(CG161,'PROMIS 57 T-Score Conversions'!M$3:N$35,2,TRUE)</f>
        <v>25.91</v>
      </c>
      <c r="CX161" t="str">
        <f t="shared" si="25"/>
        <v>Severe</v>
      </c>
      <c r="CY161" s="34">
        <f>VLOOKup(CH161,'PROMIS 57 T-Score Conversions'!I$3:J$35,2,TRUE)</f>
        <v>58.8</v>
      </c>
      <c r="CZ161" t="str">
        <f t="shared" si="26"/>
        <v>Mild</v>
      </c>
      <c r="DA161" s="37">
        <f>VLOOKUP(CJ161,'PROMIS 57 T-Score Conversions'!AC$3:AD$35,2,TRUE)</f>
        <v>22.41</v>
      </c>
      <c r="DB161" t="str">
        <f t="shared" si="30"/>
        <v>Severe</v>
      </c>
      <c r="DC161" s="34">
        <f>VLOOKUP(CK161,'PROMIS 57 T-Score Conversions'!AG$3:AH$35,2,TRUE)</f>
        <v>59.95</v>
      </c>
      <c r="DD161" s="39" t="str">
        <f t="shared" si="31"/>
        <v>Mild</v>
      </c>
    </row>
    <row r="162">
      <c r="A162" s="1" t="b">
        <v>1</v>
      </c>
      <c r="B162" s="20"/>
      <c r="C162" s="20">
        <v>43663.557768287035</v>
      </c>
      <c r="D162" s="1" t="s">
        <v>226</v>
      </c>
      <c r="E162" s="1">
        <v>1972.0</v>
      </c>
      <c r="F162" s="1">
        <v>2.0</v>
      </c>
      <c r="G162" s="1">
        <v>3.0</v>
      </c>
      <c r="H162" s="1">
        <v>5.0</v>
      </c>
      <c r="I162" s="1">
        <v>4.0</v>
      </c>
      <c r="J162" s="1">
        <v>1.0</v>
      </c>
      <c r="K162" s="1">
        <v>3.0</v>
      </c>
      <c r="L162" s="1">
        <v>3.0</v>
      </c>
      <c r="M162" s="1">
        <v>2.0</v>
      </c>
      <c r="N162" s="1">
        <v>3.0</v>
      </c>
      <c r="O162" s="1">
        <v>2.0</v>
      </c>
      <c r="P162" s="1">
        <v>4.0</v>
      </c>
      <c r="Q162" s="1">
        <v>3.0</v>
      </c>
      <c r="R162" s="1">
        <v>3.0</v>
      </c>
      <c r="S162" s="1">
        <v>4.0</v>
      </c>
      <c r="T162" s="1">
        <v>3.0</v>
      </c>
      <c r="U162" s="1">
        <v>2.0</v>
      </c>
      <c r="V162" s="1">
        <v>1.0</v>
      </c>
      <c r="W162" s="1">
        <v>3.0</v>
      </c>
      <c r="X162" s="1">
        <v>1.0</v>
      </c>
      <c r="Y162" s="1">
        <v>3.0</v>
      </c>
      <c r="Z162" s="1">
        <v>3.0</v>
      </c>
      <c r="AA162" s="1">
        <v>3.0</v>
      </c>
      <c r="AB162" s="1">
        <v>1.0</v>
      </c>
      <c r="AC162" s="1">
        <v>1.0</v>
      </c>
      <c r="AD162" s="1">
        <v>5.0</v>
      </c>
      <c r="AE162" s="1">
        <v>4.0</v>
      </c>
      <c r="AF162" s="1">
        <v>5.0</v>
      </c>
      <c r="AG162" s="1">
        <v>5.0</v>
      </c>
      <c r="AH162" s="1">
        <v>5.0</v>
      </c>
      <c r="AI162" s="1">
        <v>4.0</v>
      </c>
      <c r="AJ162" s="1">
        <v>3.0</v>
      </c>
      <c r="AK162" s="1">
        <v>5.0</v>
      </c>
      <c r="AL162" s="1">
        <v>5.0</v>
      </c>
      <c r="AM162" s="1">
        <v>5.0</v>
      </c>
      <c r="AN162" s="1">
        <v>5.0</v>
      </c>
      <c r="AO162" s="1">
        <v>1.0</v>
      </c>
      <c r="AP162" s="1">
        <v>5.0</v>
      </c>
      <c r="AQ162" s="1">
        <v>1.0</v>
      </c>
      <c r="AR162" s="1">
        <v>2.0</v>
      </c>
      <c r="AS162" s="1">
        <v>5.0</v>
      </c>
      <c r="AT162" s="1">
        <v>4.0</v>
      </c>
      <c r="AU162" s="1">
        <v>4.0</v>
      </c>
      <c r="AV162" s="1">
        <v>5.0</v>
      </c>
      <c r="AW162" s="1">
        <v>3.0</v>
      </c>
      <c r="AX162" s="1">
        <v>4.0</v>
      </c>
      <c r="AY162" s="1">
        <v>5.0</v>
      </c>
      <c r="AZ162" s="1">
        <v>3.0</v>
      </c>
      <c r="BA162" s="1">
        <v>4.0</v>
      </c>
      <c r="BB162" s="1">
        <v>4.0</v>
      </c>
      <c r="BC162" s="1">
        <v>4.0</v>
      </c>
      <c r="BD162" s="1">
        <v>4.0</v>
      </c>
      <c r="BE162" s="1">
        <v>4.0</v>
      </c>
      <c r="BF162" s="1">
        <v>4.0</v>
      </c>
      <c r="BG162" s="1">
        <v>4.0</v>
      </c>
      <c r="BH162" s="1">
        <v>3.0</v>
      </c>
      <c r="BI162" s="1">
        <v>2.0</v>
      </c>
      <c r="BJ162" s="1">
        <v>8.0</v>
      </c>
      <c r="BK162" s="1">
        <v>1.0</v>
      </c>
      <c r="BL162" s="1">
        <v>1.0</v>
      </c>
      <c r="BM162" s="1">
        <v>1.0</v>
      </c>
      <c r="BN162" s="1">
        <v>1.0</v>
      </c>
      <c r="BO162" s="1">
        <v>1.0</v>
      </c>
      <c r="BP162" s="1">
        <v>1.0</v>
      </c>
      <c r="BQ162" s="1">
        <v>1.0</v>
      </c>
      <c r="BR162" s="1">
        <v>1.0</v>
      </c>
      <c r="BS162" s="1">
        <v>5.0</v>
      </c>
      <c r="BT162" s="1">
        <v>5.0</v>
      </c>
      <c r="BU162" s="1">
        <v>5.0</v>
      </c>
      <c r="BV162" s="1">
        <v>4.0</v>
      </c>
      <c r="BW162" s="1">
        <v>3.0</v>
      </c>
      <c r="BX162" s="1">
        <v>3.0</v>
      </c>
      <c r="BY162" s="1">
        <v>3.0</v>
      </c>
      <c r="BZ162" s="36">
        <v>5.0</v>
      </c>
      <c r="CA162" s="26">
        <f t="shared" si="12"/>
        <v>238</v>
      </c>
      <c r="CB162">
        <f t="shared" si="2"/>
        <v>23</v>
      </c>
      <c r="CC162">
        <f t="shared" si="3"/>
        <v>24</v>
      </c>
      <c r="CD162">
        <f t="shared" si="4"/>
        <v>16</v>
      </c>
      <c r="CE162">
        <f t="shared" si="27"/>
        <v>36</v>
      </c>
      <c r="CF162">
        <f t="shared" si="6"/>
        <v>29</v>
      </c>
      <c r="CG162">
        <f t="shared" si="7"/>
        <v>32</v>
      </c>
      <c r="CH162">
        <f t="shared" si="28"/>
        <v>29</v>
      </c>
      <c r="CI162">
        <f t="shared" si="9"/>
        <v>0.8</v>
      </c>
      <c r="CJ162">
        <f t="shared" si="10"/>
        <v>8</v>
      </c>
      <c r="CK162">
        <f t="shared" si="29"/>
        <v>33</v>
      </c>
      <c r="CM162" s="34">
        <f>VLOOKUP(CB162,'PROMIS 57 T-Score Conversions'!Q$3:R$35,2,TRUE)</f>
        <v>37.4</v>
      </c>
      <c r="CN162" t="str">
        <f t="shared" si="20"/>
        <v>Moderate</v>
      </c>
      <c r="CO162" s="34">
        <f>VLOOKUP(CC162,'PROMIS 57 T-Score Conversions'!A$3:B$35,2,TRUE)</f>
        <v>62.5</v>
      </c>
      <c r="CP162" t="str">
        <f t="shared" si="21"/>
        <v>Moderate</v>
      </c>
      <c r="CQ162" s="34">
        <f>VLOOKUP(CD162,'PROMIS 57 T-Score Conversions'!E$3:F$35,2,TRUE)</f>
        <v>55.1</v>
      </c>
      <c r="CR162" t="str">
        <f t="shared" si="22"/>
        <v>Mild</v>
      </c>
      <c r="CS162" s="34">
        <f>VLOOKUP(CE162,'PROMIS 57 T-Score Conversions'!U$3:V$35,2,TRUE)</f>
        <v>69.8</v>
      </c>
      <c r="CT162" t="str">
        <f t="shared" si="23"/>
        <v>Moderate</v>
      </c>
      <c r="CU162" s="34">
        <f>VLOOKUP(CF162,'PROMIS 57 T-Score Conversions'!Y$3:Z$35,2,TRUE)</f>
        <v>59.4</v>
      </c>
      <c r="CV162" t="str">
        <f t="shared" si="24"/>
        <v>Mild</v>
      </c>
      <c r="CW162" s="34">
        <f>vlookup(CG162,'PROMIS 57 T-Score Conversions'!M$3:N$35,2,TRUE)</f>
        <v>51.7</v>
      </c>
      <c r="CX162" t="str">
        <f t="shared" si="25"/>
        <v>Normal</v>
      </c>
      <c r="CY162" s="34">
        <f>VLOOKup(CH162,'PROMIS 57 T-Score Conversions'!I$3:J$35,2,TRUE)</f>
        <v>64.8</v>
      </c>
      <c r="CZ162" t="str">
        <f t="shared" si="26"/>
        <v>Moderate</v>
      </c>
      <c r="DA162" s="37">
        <f>VLOOKUP(CJ162,'PROMIS 57 T-Score Conversions'!AC$3:AD$35,2,TRUE)</f>
        <v>22.41</v>
      </c>
      <c r="DB162" t="str">
        <f t="shared" si="30"/>
        <v>Severe</v>
      </c>
      <c r="DC162" s="34">
        <f>VLOOKUP(CK162,'PROMIS 57 T-Score Conversions'!AG$3:AH$35,2,TRUE)</f>
        <v>52.42</v>
      </c>
      <c r="DD162" s="39" t="str">
        <f t="shared" si="31"/>
        <v>Normal</v>
      </c>
    </row>
    <row r="163">
      <c r="A163" s="1" t="b">
        <v>0</v>
      </c>
      <c r="B163" s="20"/>
      <c r="C163" s="20">
        <v>43663.57181356481</v>
      </c>
      <c r="D163" s="1" t="s">
        <v>227</v>
      </c>
      <c r="E163" s="1">
        <v>1986.0</v>
      </c>
      <c r="F163" s="1">
        <v>4.0</v>
      </c>
      <c r="G163" s="1">
        <v>4.0</v>
      </c>
      <c r="H163" s="1">
        <v>2.0</v>
      </c>
      <c r="I163" s="1">
        <v>4.0</v>
      </c>
      <c r="J163" s="1">
        <v>1.0</v>
      </c>
      <c r="K163" s="1">
        <v>4.0</v>
      </c>
      <c r="L163" s="1">
        <v>5.0</v>
      </c>
      <c r="M163" s="1">
        <v>4.0</v>
      </c>
      <c r="N163" s="1">
        <v>1.0</v>
      </c>
      <c r="O163" s="1">
        <v>3.0</v>
      </c>
      <c r="P163" s="1">
        <v>1.0</v>
      </c>
      <c r="Q163" s="1">
        <v>2.0</v>
      </c>
      <c r="R163" s="1">
        <v>1.0</v>
      </c>
      <c r="S163" s="1">
        <v>2.0</v>
      </c>
      <c r="T163" s="1">
        <v>2.0</v>
      </c>
      <c r="U163" s="1">
        <v>2.0</v>
      </c>
      <c r="V163" s="1">
        <v>1.0</v>
      </c>
      <c r="W163" s="1">
        <v>2.0</v>
      </c>
      <c r="X163" s="1">
        <v>2.0</v>
      </c>
      <c r="Y163" s="1">
        <v>1.0</v>
      </c>
      <c r="Z163" s="1">
        <v>1.0</v>
      </c>
      <c r="AA163" s="1">
        <v>3.0</v>
      </c>
      <c r="AB163" s="1">
        <v>1.0</v>
      </c>
      <c r="AC163" s="1">
        <v>2.0</v>
      </c>
      <c r="AD163" s="1">
        <v>3.0</v>
      </c>
      <c r="AE163" s="1">
        <v>3.0</v>
      </c>
      <c r="AF163" s="1">
        <v>3.0</v>
      </c>
      <c r="AG163" s="1">
        <v>3.0</v>
      </c>
      <c r="AH163" s="1">
        <v>4.0</v>
      </c>
      <c r="AI163" s="1">
        <v>2.0</v>
      </c>
      <c r="AJ163" s="1">
        <v>3.0</v>
      </c>
      <c r="AK163" s="1">
        <v>2.0</v>
      </c>
      <c r="AL163" s="1">
        <v>4.0</v>
      </c>
      <c r="AM163" s="1">
        <v>5.0</v>
      </c>
      <c r="AN163" s="1">
        <v>2.0</v>
      </c>
      <c r="AO163" s="1">
        <v>1.0</v>
      </c>
      <c r="AP163" s="1">
        <v>3.0</v>
      </c>
      <c r="AQ163" s="1">
        <v>1.0</v>
      </c>
      <c r="AR163" s="1">
        <v>1.0</v>
      </c>
      <c r="AS163" s="1">
        <v>5.0</v>
      </c>
      <c r="AT163" s="1">
        <v>1.0</v>
      </c>
      <c r="AU163" s="1">
        <v>2.0</v>
      </c>
      <c r="AV163" s="1">
        <v>1.0</v>
      </c>
      <c r="AW163" s="1">
        <v>1.0</v>
      </c>
      <c r="AX163" s="1">
        <v>1.0</v>
      </c>
      <c r="AY163" s="1">
        <v>1.0</v>
      </c>
      <c r="AZ163" s="1">
        <v>1.0</v>
      </c>
      <c r="BA163" s="1">
        <v>1.0</v>
      </c>
      <c r="BB163" s="1">
        <v>2.0</v>
      </c>
      <c r="BC163" s="1">
        <v>2.0</v>
      </c>
      <c r="BD163" s="1">
        <v>2.0</v>
      </c>
      <c r="BE163" s="1">
        <v>2.0</v>
      </c>
      <c r="BF163" s="1">
        <v>3.0</v>
      </c>
      <c r="BG163" s="1">
        <v>3.0</v>
      </c>
      <c r="BH163" s="1">
        <v>4.0</v>
      </c>
      <c r="BI163" s="1">
        <v>2.0</v>
      </c>
      <c r="BJ163" s="1">
        <v>4.0</v>
      </c>
      <c r="BK163" s="1">
        <v>1.0</v>
      </c>
      <c r="BL163" s="1">
        <v>1.0</v>
      </c>
      <c r="BM163" s="1">
        <v>1.0</v>
      </c>
      <c r="BN163" s="1">
        <v>2.0</v>
      </c>
      <c r="BO163" s="1">
        <v>2.0</v>
      </c>
      <c r="BP163" s="1">
        <v>2.0</v>
      </c>
      <c r="BQ163" s="1">
        <v>2.0</v>
      </c>
      <c r="BR163" s="1">
        <v>2.0</v>
      </c>
      <c r="BS163" s="1">
        <v>4.0</v>
      </c>
      <c r="BT163" s="1">
        <v>5.0</v>
      </c>
      <c r="BU163" s="1">
        <v>5.0</v>
      </c>
      <c r="BV163" s="1">
        <v>5.0</v>
      </c>
      <c r="BW163" s="1">
        <v>5.0</v>
      </c>
      <c r="BX163" s="1">
        <v>3.0</v>
      </c>
      <c r="BY163" s="1">
        <v>4.0</v>
      </c>
      <c r="BZ163" s="36">
        <v>4.0</v>
      </c>
      <c r="CA163" s="26">
        <f t="shared" si="12"/>
        <v>181</v>
      </c>
      <c r="CB163">
        <f t="shared" si="2"/>
        <v>28</v>
      </c>
      <c r="CC163">
        <f t="shared" si="3"/>
        <v>14</v>
      </c>
      <c r="CD163">
        <f t="shared" si="4"/>
        <v>13</v>
      </c>
      <c r="CE163">
        <f t="shared" si="27"/>
        <v>23</v>
      </c>
      <c r="CF163">
        <f t="shared" si="6"/>
        <v>22</v>
      </c>
      <c r="CG163">
        <f t="shared" si="7"/>
        <v>9</v>
      </c>
      <c r="CH163">
        <f t="shared" si="28"/>
        <v>20</v>
      </c>
      <c r="CI163">
        <f t="shared" si="9"/>
        <v>0.4</v>
      </c>
      <c r="CJ163">
        <f t="shared" si="10"/>
        <v>13</v>
      </c>
      <c r="CK163">
        <f t="shared" si="29"/>
        <v>35</v>
      </c>
      <c r="CM163" s="34">
        <f>VLOOKUP(CB163,'PROMIS 57 T-Score Conversions'!Q$3:R$35,2,TRUE)</f>
        <v>40.8</v>
      </c>
      <c r="CN163" t="str">
        <f t="shared" si="20"/>
        <v>Mild</v>
      </c>
      <c r="CO163" s="34">
        <f>VLOOKUP(CC163,'PROMIS 57 T-Score Conversions'!A$3:B$35,2,TRUE)</f>
        <v>52.1</v>
      </c>
      <c r="CP163" t="str">
        <f t="shared" si="21"/>
        <v>Mild</v>
      </c>
      <c r="CQ163" s="34">
        <f>VLOOKUP(CD163,'PROMIS 57 T-Score Conversions'!E$3:F$35,2,TRUE)</f>
        <v>52.1</v>
      </c>
      <c r="CR163" t="str">
        <f t="shared" si="22"/>
        <v>Normal</v>
      </c>
      <c r="CS163" s="34">
        <f>VLOOKUP(CE163,'PROMIS 57 T-Score Conversions'!U$3:V$35,2,TRUE)</f>
        <v>56.6</v>
      </c>
      <c r="CT163" t="str">
        <f t="shared" si="23"/>
        <v>Mild</v>
      </c>
      <c r="CU163" s="34">
        <f>VLOOKUP(CF163,'PROMIS 57 T-Score Conversions'!Y$3:Z$35,2,TRUE)</f>
        <v>52.2</v>
      </c>
      <c r="CV163" t="str">
        <f t="shared" si="24"/>
        <v>Normal</v>
      </c>
      <c r="CW163" s="34">
        <f>vlookup(CG163,'PROMIS 57 T-Score Conversions'!M$3:N$35,2,TRUE)</f>
        <v>29.7</v>
      </c>
      <c r="CX163" t="str">
        <f t="shared" si="25"/>
        <v>Severe</v>
      </c>
      <c r="CY163" s="34">
        <f>VLOOKup(CH163,'PROMIS 57 T-Score Conversions'!I$3:J$35,2,TRUE)</f>
        <v>58.8</v>
      </c>
      <c r="CZ163" t="str">
        <f t="shared" si="26"/>
        <v>Mild</v>
      </c>
      <c r="DA163" s="37">
        <f>VLOOKUP(CJ163,'PROMIS 57 T-Score Conversions'!AC$3:AD$35,2,TRUE)</f>
        <v>31.18</v>
      </c>
      <c r="DB163" t="str">
        <f t="shared" si="30"/>
        <v>Moderate</v>
      </c>
      <c r="DC163" s="34">
        <f>VLOOKUP(CK163,'PROMIS 57 T-Score Conversions'!AG$3:AH$35,2,TRUE)</f>
        <v>54.94</v>
      </c>
      <c r="DD163" s="39" t="str">
        <f t="shared" si="31"/>
        <v>Normal</v>
      </c>
    </row>
    <row r="164">
      <c r="A164" s="1" t="b">
        <v>0</v>
      </c>
      <c r="B164" s="20"/>
      <c r="C164" s="20">
        <v>43664.46997456018</v>
      </c>
      <c r="D164" s="1" t="s">
        <v>111</v>
      </c>
      <c r="E164" s="1">
        <v>1864.0</v>
      </c>
      <c r="F164" s="1">
        <v>1.0</v>
      </c>
      <c r="G164" s="1">
        <v>2.0</v>
      </c>
      <c r="H164" s="1">
        <v>4.0</v>
      </c>
      <c r="I164" s="1">
        <v>2.0</v>
      </c>
      <c r="J164" s="1">
        <v>1.0</v>
      </c>
      <c r="K164" s="1">
        <v>1.0</v>
      </c>
      <c r="L164" s="1">
        <v>2.0</v>
      </c>
      <c r="M164" s="1">
        <v>1.0</v>
      </c>
      <c r="N164" s="1">
        <v>1.0</v>
      </c>
      <c r="O164" s="1">
        <v>1.0</v>
      </c>
      <c r="P164" s="1">
        <v>3.0</v>
      </c>
      <c r="Q164" s="1">
        <v>3.0</v>
      </c>
      <c r="R164" s="1">
        <v>2.0</v>
      </c>
      <c r="S164" s="1">
        <v>2.0</v>
      </c>
      <c r="T164" s="1">
        <v>4.0</v>
      </c>
      <c r="U164" s="1">
        <v>5.0</v>
      </c>
      <c r="V164" s="1">
        <v>1.0</v>
      </c>
      <c r="W164" s="1">
        <v>1.0</v>
      </c>
      <c r="X164" s="1">
        <v>1.0</v>
      </c>
      <c r="Y164" s="1">
        <v>1.0</v>
      </c>
      <c r="Z164" s="1">
        <v>2.0</v>
      </c>
      <c r="AA164" s="1">
        <v>3.0</v>
      </c>
      <c r="AB164" s="1">
        <v>2.0</v>
      </c>
      <c r="AC164" s="1">
        <v>2.0</v>
      </c>
      <c r="AD164" s="1">
        <v>5.0</v>
      </c>
      <c r="AE164" s="1">
        <v>4.0</v>
      </c>
      <c r="AF164" s="1">
        <v>5.0</v>
      </c>
      <c r="AG164" s="1">
        <v>5.0</v>
      </c>
      <c r="AH164" s="1">
        <v>5.0</v>
      </c>
      <c r="AI164" s="1">
        <v>5.0</v>
      </c>
      <c r="AJ164" s="1">
        <v>5.0</v>
      </c>
      <c r="AK164" s="1">
        <v>5.0</v>
      </c>
      <c r="AL164" s="1">
        <v>4.0</v>
      </c>
      <c r="AM164" s="1">
        <v>2.0</v>
      </c>
      <c r="AN164" s="1">
        <v>4.0</v>
      </c>
      <c r="AO164" s="1">
        <v>4.0</v>
      </c>
      <c r="AP164" s="1">
        <v>4.0</v>
      </c>
      <c r="AQ164" s="1">
        <v>5.0</v>
      </c>
      <c r="AR164" s="1">
        <v>3.0</v>
      </c>
      <c r="AS164" s="1">
        <v>4.0</v>
      </c>
      <c r="AT164" s="1">
        <v>2.0</v>
      </c>
      <c r="AU164" s="1">
        <v>2.0</v>
      </c>
      <c r="AV164" s="1">
        <v>2.0</v>
      </c>
      <c r="AW164" s="1">
        <v>1.0</v>
      </c>
      <c r="AX164" s="1">
        <v>1.0</v>
      </c>
      <c r="AY164" s="1">
        <v>1.0</v>
      </c>
      <c r="AZ164" s="1">
        <v>2.0</v>
      </c>
      <c r="BA164" s="1">
        <v>1.0</v>
      </c>
      <c r="BB164" s="1">
        <v>4.0</v>
      </c>
      <c r="BC164" s="1">
        <v>5.0</v>
      </c>
      <c r="BD164" s="1">
        <v>5.0</v>
      </c>
      <c r="BE164" s="1">
        <v>5.0</v>
      </c>
      <c r="BF164" s="1">
        <v>4.0</v>
      </c>
      <c r="BG164" s="1">
        <v>4.0</v>
      </c>
      <c r="BH164" s="1">
        <v>4.0</v>
      </c>
      <c r="BI164" s="1">
        <v>5.0</v>
      </c>
      <c r="BJ164" s="1">
        <v>8.0</v>
      </c>
      <c r="BK164" s="1">
        <v>1.0</v>
      </c>
      <c r="BL164" s="1">
        <v>1.0</v>
      </c>
      <c r="BM164" s="1">
        <v>1.0</v>
      </c>
      <c r="BN164" s="1">
        <v>1.0</v>
      </c>
      <c r="BO164" s="1">
        <v>1.0</v>
      </c>
      <c r="BP164" s="1">
        <v>1.0</v>
      </c>
      <c r="BQ164" s="1">
        <v>1.0</v>
      </c>
      <c r="BR164" s="1">
        <v>1.0</v>
      </c>
      <c r="BS164" s="1">
        <v>5.0</v>
      </c>
      <c r="BT164" s="1">
        <v>5.0</v>
      </c>
      <c r="BU164" s="1">
        <v>5.0</v>
      </c>
      <c r="BV164" s="1">
        <v>5.0</v>
      </c>
      <c r="BW164" s="1">
        <v>5.0</v>
      </c>
      <c r="BX164" s="1">
        <v>5.0</v>
      </c>
      <c r="BY164" s="1">
        <v>5.0</v>
      </c>
      <c r="BZ164" s="36">
        <v>5.0</v>
      </c>
      <c r="CA164" s="26">
        <f t="shared" si="12"/>
        <v>221</v>
      </c>
      <c r="CB164">
        <f t="shared" si="2"/>
        <v>14</v>
      </c>
      <c r="CC164">
        <f t="shared" si="3"/>
        <v>21</v>
      </c>
      <c r="CD164">
        <f t="shared" si="4"/>
        <v>13</v>
      </c>
      <c r="CE164">
        <f t="shared" si="27"/>
        <v>39</v>
      </c>
      <c r="CF164">
        <f t="shared" si="6"/>
        <v>30</v>
      </c>
      <c r="CG164">
        <f t="shared" si="7"/>
        <v>12</v>
      </c>
      <c r="CH164">
        <f t="shared" si="28"/>
        <v>36</v>
      </c>
      <c r="CI164">
        <f t="shared" si="9"/>
        <v>0.8</v>
      </c>
      <c r="CJ164">
        <f t="shared" si="10"/>
        <v>8</v>
      </c>
      <c r="CK164">
        <f t="shared" si="29"/>
        <v>40</v>
      </c>
      <c r="CM164" s="34">
        <f>VLOOKUP(CB164,'PROMIS 57 T-Score Conversions'!Q$3:R$35,2,TRUE)</f>
        <v>30.8</v>
      </c>
      <c r="CN164" t="str">
        <f t="shared" si="20"/>
        <v>Moderate</v>
      </c>
      <c r="CO164" s="34">
        <f>VLOOKUP(CC164,'PROMIS 57 T-Score Conversions'!A$3:B$35,2,TRUE)</f>
        <v>59.4</v>
      </c>
      <c r="CP164" t="str">
        <f t="shared" si="21"/>
        <v>Moderate</v>
      </c>
      <c r="CQ164" s="34">
        <f>VLOOKUP(CD164,'PROMIS 57 T-Score Conversions'!E$3:F$35,2,TRUE)</f>
        <v>52.1</v>
      </c>
      <c r="CR164" t="str">
        <f t="shared" si="22"/>
        <v>Normal</v>
      </c>
      <c r="CS164" s="34">
        <f>VLOOKUP(CE164,'PROMIS 57 T-Score Conversions'!U$3:V$35,2,TRUE)</f>
        <v>74.2</v>
      </c>
      <c r="CT164" t="str">
        <f t="shared" si="23"/>
        <v>Severe</v>
      </c>
      <c r="CU164" s="34">
        <f>VLOOKUP(CF164,'PROMIS 57 T-Score Conversions'!Y$3:Z$35,2,TRUE)</f>
        <v>60.4</v>
      </c>
      <c r="CV164" t="str">
        <f t="shared" si="24"/>
        <v>Moderate</v>
      </c>
      <c r="CW164" s="34">
        <f>vlookup(CG164,'PROMIS 57 T-Score Conversions'!M$3:N$35,2,TRUE)</f>
        <v>33.6</v>
      </c>
      <c r="CX164" t="str">
        <f t="shared" si="25"/>
        <v>Moderate</v>
      </c>
      <c r="CY164" s="34">
        <f>VLOOKup(CH164,'PROMIS 57 T-Score Conversions'!I$3:J$35,2,TRUE)</f>
        <v>70.1</v>
      </c>
      <c r="CZ164" t="str">
        <f t="shared" si="26"/>
        <v>Severe</v>
      </c>
      <c r="DA164" s="37">
        <f>VLOOKUP(CJ164,'PROMIS 57 T-Score Conversions'!AC$3:AD$35,2,TRUE)</f>
        <v>22.41</v>
      </c>
      <c r="DB164" t="str">
        <f t="shared" si="30"/>
        <v>Severe</v>
      </c>
      <c r="DC164" s="34">
        <f>VLOOKUP(CK164,'PROMIS 57 T-Score Conversions'!AG$3:AH$35,2,TRUE)</f>
        <v>67.09</v>
      </c>
      <c r="DD164" s="39" t="str">
        <f t="shared" si="31"/>
        <v>Moderate</v>
      </c>
    </row>
    <row r="165">
      <c r="A165" s="1" t="b">
        <v>1</v>
      </c>
      <c r="B165" s="20"/>
      <c r="C165" s="20">
        <v>43665.44036511574</v>
      </c>
      <c r="D165" s="1" t="s">
        <v>228</v>
      </c>
      <c r="E165" s="1">
        <v>1989.0</v>
      </c>
      <c r="F165" s="1">
        <v>4.0</v>
      </c>
      <c r="G165" s="1">
        <v>5.0</v>
      </c>
      <c r="H165" s="1">
        <v>5.0</v>
      </c>
      <c r="I165" s="1">
        <v>4.0</v>
      </c>
      <c r="J165" s="1">
        <v>3.0</v>
      </c>
      <c r="K165" s="1">
        <v>4.0</v>
      </c>
      <c r="L165" s="1">
        <v>5.0</v>
      </c>
      <c r="M165" s="1">
        <v>4.0</v>
      </c>
      <c r="N165" s="1">
        <v>2.0</v>
      </c>
      <c r="O165" s="1">
        <v>1.0</v>
      </c>
      <c r="P165" s="1">
        <v>3.0</v>
      </c>
      <c r="Q165" s="1">
        <v>1.0</v>
      </c>
      <c r="R165" s="1">
        <v>2.0</v>
      </c>
      <c r="S165" s="1">
        <v>1.0</v>
      </c>
      <c r="T165" s="1">
        <v>2.0</v>
      </c>
      <c r="U165" s="1">
        <v>2.0</v>
      </c>
      <c r="V165" s="1">
        <v>3.0</v>
      </c>
      <c r="W165" s="1">
        <v>3.0</v>
      </c>
      <c r="X165" s="1">
        <v>3.0</v>
      </c>
      <c r="Y165" s="1">
        <v>3.0</v>
      </c>
      <c r="Z165" s="1">
        <v>2.0</v>
      </c>
      <c r="AA165" s="1">
        <v>3.0</v>
      </c>
      <c r="AB165" s="1">
        <v>1.0</v>
      </c>
      <c r="AC165" s="1">
        <v>2.0</v>
      </c>
      <c r="AD165" s="1">
        <v>2.0</v>
      </c>
      <c r="AE165" s="1">
        <v>2.0</v>
      </c>
      <c r="AF165" s="1">
        <v>2.0</v>
      </c>
      <c r="AG165" s="1">
        <v>2.0</v>
      </c>
      <c r="AH165" s="1">
        <v>2.0</v>
      </c>
      <c r="AI165" s="1">
        <v>2.0</v>
      </c>
      <c r="AJ165" s="1">
        <v>2.0</v>
      </c>
      <c r="AK165" s="1">
        <v>2.0</v>
      </c>
      <c r="AL165" s="1">
        <v>5.0</v>
      </c>
      <c r="AM165" s="1">
        <v>3.0</v>
      </c>
      <c r="AN165" s="1">
        <v>5.0</v>
      </c>
      <c r="AO165" s="1">
        <v>5.0</v>
      </c>
      <c r="AP165" s="1">
        <v>5.0</v>
      </c>
      <c r="AQ165" s="1">
        <v>5.0</v>
      </c>
      <c r="AR165" s="1">
        <v>5.0</v>
      </c>
      <c r="AS165" s="1">
        <v>4.0</v>
      </c>
      <c r="AT165" s="1">
        <v>2.0</v>
      </c>
      <c r="AU165" s="1">
        <v>2.0</v>
      </c>
      <c r="AV165" s="1">
        <v>2.0</v>
      </c>
      <c r="AW165" s="1">
        <v>2.0</v>
      </c>
      <c r="AX165" s="1">
        <v>2.0</v>
      </c>
      <c r="AY165" s="1">
        <v>2.0</v>
      </c>
      <c r="AZ165" s="1">
        <v>2.0</v>
      </c>
      <c r="BA165" s="1">
        <v>2.0</v>
      </c>
      <c r="BB165" s="1">
        <v>1.0</v>
      </c>
      <c r="BC165" s="1">
        <v>1.0</v>
      </c>
      <c r="BD165" s="1">
        <v>1.0</v>
      </c>
      <c r="BE165" s="1">
        <v>1.0</v>
      </c>
      <c r="BF165" s="1">
        <v>2.0</v>
      </c>
      <c r="BG165" s="1">
        <v>2.0</v>
      </c>
      <c r="BH165" s="1">
        <v>2.0</v>
      </c>
      <c r="BI165" s="1">
        <v>2.0</v>
      </c>
      <c r="BJ165" s="1">
        <v>1.0</v>
      </c>
      <c r="BK165" s="1">
        <v>3.0</v>
      </c>
      <c r="BL165" s="1">
        <v>3.0</v>
      </c>
      <c r="BM165" s="1">
        <v>3.0</v>
      </c>
      <c r="BN165" s="1">
        <v>3.0</v>
      </c>
      <c r="BO165" s="1">
        <v>3.0</v>
      </c>
      <c r="BP165" s="1">
        <v>3.0</v>
      </c>
      <c r="BQ165" s="1">
        <v>3.0</v>
      </c>
      <c r="BR165" s="1">
        <v>3.0</v>
      </c>
      <c r="BS165" s="1">
        <v>3.0</v>
      </c>
      <c r="BT165" s="1">
        <v>3.0</v>
      </c>
      <c r="BU165" s="1">
        <v>3.0</v>
      </c>
      <c r="BV165" s="1">
        <v>3.0</v>
      </c>
      <c r="BW165" s="1">
        <v>3.0</v>
      </c>
      <c r="BX165" s="1">
        <v>3.0</v>
      </c>
      <c r="BY165" s="1">
        <v>3.0</v>
      </c>
      <c r="BZ165" s="36">
        <v>3.0</v>
      </c>
      <c r="CA165" s="26">
        <f t="shared" si="12"/>
        <v>198</v>
      </c>
      <c r="CB165">
        <f t="shared" si="2"/>
        <v>34</v>
      </c>
      <c r="CC165">
        <f t="shared" si="3"/>
        <v>14</v>
      </c>
      <c r="CD165">
        <f t="shared" si="4"/>
        <v>20</v>
      </c>
      <c r="CE165">
        <f t="shared" si="27"/>
        <v>16</v>
      </c>
      <c r="CF165">
        <f t="shared" si="6"/>
        <v>37</v>
      </c>
      <c r="CG165">
        <f t="shared" si="7"/>
        <v>16</v>
      </c>
      <c r="CH165">
        <f t="shared" si="28"/>
        <v>12</v>
      </c>
      <c r="CI165">
        <f t="shared" si="9"/>
        <v>0.1</v>
      </c>
      <c r="CJ165">
        <f t="shared" si="10"/>
        <v>24</v>
      </c>
      <c r="CK165">
        <f t="shared" si="29"/>
        <v>24</v>
      </c>
      <c r="CM165" s="34">
        <f>VLOOKUP(CB165,'PROMIS 57 T-Score Conversions'!Q$3:R$35,2,TRUE)</f>
        <v>45.7</v>
      </c>
      <c r="CN165" t="str">
        <f t="shared" si="20"/>
        <v>Normal</v>
      </c>
      <c r="CO165" s="34">
        <f>VLOOKUP(CC165,'PROMIS 57 T-Score Conversions'!A$3:B$35,2,TRUE)</f>
        <v>52.1</v>
      </c>
      <c r="CP165" t="str">
        <f t="shared" si="21"/>
        <v>Mild</v>
      </c>
      <c r="CQ165" s="34">
        <f>VLOOKUP(CD165,'PROMIS 57 T-Score Conversions'!E$3:F$35,2,TRUE)</f>
        <v>58.5</v>
      </c>
      <c r="CR165" t="str">
        <f t="shared" si="22"/>
        <v>Mild</v>
      </c>
      <c r="CS165" s="34">
        <f>VLOOKUP(CE165,'PROMIS 57 T-Score Conversions'!U$3:V$35,2,TRUE)</f>
        <v>49.2</v>
      </c>
      <c r="CT165" t="str">
        <f t="shared" si="23"/>
        <v>Normal</v>
      </c>
      <c r="CU165" s="34">
        <f>VLOOKUP(CF165,'PROMIS 57 T-Score Conversions'!Y$3:Z$35,2,TRUE)</f>
        <v>69</v>
      </c>
      <c r="CV165" t="str">
        <f t="shared" si="24"/>
        <v>Moderate</v>
      </c>
      <c r="CW165" s="34">
        <f>vlookup(CG165,'PROMIS 57 T-Score Conversions'!M$3:N$35,2,TRUE)</f>
        <v>36.9</v>
      </c>
      <c r="CX165" t="str">
        <f t="shared" si="25"/>
        <v>Moderate</v>
      </c>
      <c r="CY165" s="34">
        <f>VLOOKup(CH165,'PROMIS 57 T-Score Conversions'!I$3:J$35,2,TRUE)</f>
        <v>52.3</v>
      </c>
      <c r="CZ165" t="str">
        <f t="shared" si="26"/>
        <v>Normal</v>
      </c>
      <c r="DA165" s="37">
        <f>VLOOKUP(CJ165,'PROMIS 57 T-Score Conversions'!AC$3:AD$35,2,TRUE)</f>
        <v>40.29</v>
      </c>
      <c r="DB165" t="str">
        <f t="shared" si="30"/>
        <v>Mild</v>
      </c>
      <c r="DC165" s="34">
        <f>VLOOKUP(CK165,'PROMIS 57 T-Score Conversions'!AG$3:AH$35,2,TRUE)</f>
        <v>43.42</v>
      </c>
      <c r="DD165" s="39" t="str">
        <f t="shared" si="31"/>
        <v>Normal</v>
      </c>
    </row>
    <row r="166">
      <c r="A166" s="1" t="b">
        <v>0</v>
      </c>
      <c r="B166" s="20"/>
      <c r="C166" s="20">
        <v>43665.86110369213</v>
      </c>
      <c r="D166" s="1" t="s">
        <v>229</v>
      </c>
      <c r="E166" s="1">
        <v>1985.0</v>
      </c>
      <c r="F166" s="1">
        <v>5.0</v>
      </c>
      <c r="G166" s="1">
        <v>4.0</v>
      </c>
      <c r="H166" s="1">
        <v>5.0</v>
      </c>
      <c r="I166" s="1">
        <v>5.0</v>
      </c>
      <c r="J166" s="1">
        <v>4.0</v>
      </c>
      <c r="K166" s="1">
        <v>4.0</v>
      </c>
      <c r="L166" s="1">
        <v>5.0</v>
      </c>
      <c r="M166" s="1">
        <v>4.0</v>
      </c>
      <c r="N166" s="1">
        <v>4.0</v>
      </c>
      <c r="O166" s="1">
        <v>2.0</v>
      </c>
      <c r="P166" s="1">
        <v>4.0</v>
      </c>
      <c r="Q166" s="1">
        <v>4.0</v>
      </c>
      <c r="R166" s="1">
        <v>4.0</v>
      </c>
      <c r="S166" s="1">
        <v>3.0</v>
      </c>
      <c r="T166" s="1">
        <v>4.0</v>
      </c>
      <c r="U166" s="1">
        <v>3.0</v>
      </c>
      <c r="V166" s="1">
        <v>2.0</v>
      </c>
      <c r="W166" s="1">
        <v>2.0</v>
      </c>
      <c r="X166" s="1">
        <v>3.0</v>
      </c>
      <c r="Y166" s="1">
        <v>2.0</v>
      </c>
      <c r="Z166" s="1">
        <v>1.0</v>
      </c>
      <c r="AA166" s="1">
        <v>3.0</v>
      </c>
      <c r="AB166" s="1">
        <v>3.0</v>
      </c>
      <c r="AC166" s="1">
        <v>2.0</v>
      </c>
      <c r="AD166" s="1">
        <v>4.0</v>
      </c>
      <c r="AE166" s="1">
        <v>3.0</v>
      </c>
      <c r="AF166" s="1">
        <v>4.0</v>
      </c>
      <c r="AG166" s="1">
        <v>4.0</v>
      </c>
      <c r="AH166" s="1">
        <v>5.0</v>
      </c>
      <c r="AI166" s="1">
        <v>5.0</v>
      </c>
      <c r="AJ166" s="1">
        <v>5.0</v>
      </c>
      <c r="AK166" s="1">
        <v>5.0</v>
      </c>
      <c r="AL166" s="1">
        <v>2.0</v>
      </c>
      <c r="AM166" s="1">
        <v>4.0</v>
      </c>
      <c r="AN166" s="1">
        <v>4.0</v>
      </c>
      <c r="AO166" s="1">
        <v>2.0</v>
      </c>
      <c r="AP166" s="1">
        <v>4.0</v>
      </c>
      <c r="AQ166" s="1">
        <v>5.0</v>
      </c>
      <c r="AR166" s="1">
        <v>1.0</v>
      </c>
      <c r="AS166" s="1">
        <v>3.0</v>
      </c>
      <c r="AT166" s="1">
        <v>3.0</v>
      </c>
      <c r="AU166" s="1">
        <v>3.0</v>
      </c>
      <c r="AV166" s="1">
        <v>2.0</v>
      </c>
      <c r="AW166" s="1">
        <v>1.0</v>
      </c>
      <c r="AX166" s="1">
        <v>2.0</v>
      </c>
      <c r="AY166" s="1">
        <v>2.0</v>
      </c>
      <c r="AZ166" s="1">
        <v>2.0</v>
      </c>
      <c r="BA166" s="1">
        <v>2.0</v>
      </c>
      <c r="BB166" s="1">
        <v>5.0</v>
      </c>
      <c r="BC166" s="1">
        <v>4.0</v>
      </c>
      <c r="BD166" s="1">
        <v>5.0</v>
      </c>
      <c r="BE166" s="1">
        <v>4.0</v>
      </c>
      <c r="BF166" s="1">
        <v>5.0</v>
      </c>
      <c r="BG166" s="1">
        <v>5.0</v>
      </c>
      <c r="BH166" s="1">
        <v>5.0</v>
      </c>
      <c r="BI166" s="1">
        <v>5.0</v>
      </c>
      <c r="BJ166" s="1">
        <v>8.0</v>
      </c>
      <c r="BK166" s="1">
        <v>1.0</v>
      </c>
      <c r="BL166" s="1">
        <v>2.0</v>
      </c>
      <c r="BM166" s="1">
        <v>2.0</v>
      </c>
      <c r="BN166" s="1">
        <v>2.0</v>
      </c>
      <c r="BO166" s="1">
        <v>2.0</v>
      </c>
      <c r="BP166" s="1">
        <v>2.0</v>
      </c>
      <c r="BQ166" s="1">
        <v>2.0</v>
      </c>
      <c r="BR166" s="1">
        <v>1.0</v>
      </c>
      <c r="BS166" s="1">
        <v>5.0</v>
      </c>
      <c r="BT166" s="1">
        <v>5.0</v>
      </c>
      <c r="BU166" s="1">
        <v>5.0</v>
      </c>
      <c r="BV166" s="1">
        <v>5.0</v>
      </c>
      <c r="BW166" s="1">
        <v>5.0</v>
      </c>
      <c r="BX166" s="1">
        <v>5.0</v>
      </c>
      <c r="BY166" s="1">
        <v>5.0</v>
      </c>
      <c r="BZ166" s="36">
        <v>5.0</v>
      </c>
      <c r="CA166" s="26">
        <f t="shared" si="12"/>
        <v>259</v>
      </c>
      <c r="CB166">
        <f t="shared" si="2"/>
        <v>36</v>
      </c>
      <c r="CC166">
        <f t="shared" si="3"/>
        <v>28</v>
      </c>
      <c r="CD166">
        <f t="shared" si="4"/>
        <v>18</v>
      </c>
      <c r="CE166">
        <f t="shared" si="27"/>
        <v>35</v>
      </c>
      <c r="CF166">
        <f t="shared" si="6"/>
        <v>25</v>
      </c>
      <c r="CG166">
        <f t="shared" si="7"/>
        <v>17</v>
      </c>
      <c r="CH166">
        <f t="shared" si="28"/>
        <v>38</v>
      </c>
      <c r="CI166">
        <f t="shared" si="9"/>
        <v>0.8</v>
      </c>
      <c r="CJ166">
        <f t="shared" si="10"/>
        <v>14</v>
      </c>
      <c r="CK166">
        <f t="shared" si="29"/>
        <v>40</v>
      </c>
      <c r="CM166" s="34">
        <f>VLOOKUP(CB166,'PROMIS 57 T-Score Conversions'!Q$3:R$35,2,TRUE)</f>
        <v>47.8</v>
      </c>
      <c r="CN166" t="str">
        <f t="shared" si="20"/>
        <v>Normal</v>
      </c>
      <c r="CO166" s="34">
        <f>VLOOKUP(CC166,'PROMIS 57 T-Score Conversions'!A$3:B$35,2,TRUE)</f>
        <v>66.6</v>
      </c>
      <c r="CP166" t="str">
        <f t="shared" si="21"/>
        <v>Severe</v>
      </c>
      <c r="CQ166" s="34">
        <f>VLOOKUP(CD166,'PROMIS 57 T-Score Conversions'!E$3:F$35,2,TRUE)</f>
        <v>56.8</v>
      </c>
      <c r="CR166" t="str">
        <f t="shared" si="22"/>
        <v>Mild</v>
      </c>
      <c r="CS166" s="34">
        <f>VLOOKUP(CE166,'PROMIS 57 T-Score Conversions'!U$3:V$35,2,TRUE)</f>
        <v>68.6</v>
      </c>
      <c r="CT166" t="str">
        <f t="shared" si="23"/>
        <v>Moderate</v>
      </c>
      <c r="CU166" s="34">
        <f>VLOOKUP(CF166,'PROMIS 57 T-Score Conversions'!Y$3:Z$35,2,TRUE)</f>
        <v>55.3</v>
      </c>
      <c r="CV166" t="str">
        <f t="shared" si="24"/>
        <v>Mild</v>
      </c>
      <c r="CW166" s="34">
        <f>vlookup(CG166,'PROMIS 57 T-Score Conversions'!M$3:N$35,2,TRUE)</f>
        <v>37.7</v>
      </c>
      <c r="CX166" t="str">
        <f t="shared" si="25"/>
        <v>Moderate</v>
      </c>
      <c r="CY166" s="34">
        <f>VLOOKup(CH166,'PROMIS 57 T-Score Conversions'!I$3:J$35,2,TRUE)</f>
        <v>72.1</v>
      </c>
      <c r="CZ166" t="str">
        <f t="shared" si="26"/>
        <v>Severe</v>
      </c>
      <c r="DA166" s="37">
        <f>VLOOKUP(CJ166,'PROMIS 57 T-Score Conversions'!AC$3:AD$35,2,TRUE)</f>
        <v>32.15</v>
      </c>
      <c r="DB166" t="str">
        <f t="shared" si="30"/>
        <v>Moderate</v>
      </c>
      <c r="DC166" s="34">
        <f>VLOOKUP(CK166,'PROMIS 57 T-Score Conversions'!AG$3:AH$35,2,TRUE)</f>
        <v>67.09</v>
      </c>
      <c r="DD166" s="39" t="str">
        <f t="shared" si="31"/>
        <v>Moderate</v>
      </c>
    </row>
    <row r="167">
      <c r="A167" s="1" t="b">
        <v>0</v>
      </c>
      <c r="B167" s="20"/>
      <c r="C167" s="20">
        <v>43668.59451443287</v>
      </c>
      <c r="D167" s="1" t="s">
        <v>230</v>
      </c>
      <c r="E167" s="1">
        <v>1984.0</v>
      </c>
      <c r="F167" s="1">
        <v>1.0</v>
      </c>
      <c r="G167" s="1">
        <v>1.0</v>
      </c>
      <c r="H167" s="1">
        <v>3.0</v>
      </c>
      <c r="I167" s="1">
        <v>2.0</v>
      </c>
      <c r="J167" s="1">
        <v>3.0</v>
      </c>
      <c r="K167" s="1">
        <v>1.0</v>
      </c>
      <c r="L167" s="1">
        <v>1.0</v>
      </c>
      <c r="M167" s="1">
        <v>1.0</v>
      </c>
      <c r="N167" s="1">
        <v>5.0</v>
      </c>
      <c r="O167" s="1">
        <v>5.0</v>
      </c>
      <c r="P167" s="1">
        <v>5.0</v>
      </c>
      <c r="Q167" s="1">
        <v>5.0</v>
      </c>
      <c r="R167" s="1">
        <v>5.0</v>
      </c>
      <c r="S167" s="1">
        <v>5.0</v>
      </c>
      <c r="T167" s="1">
        <v>5.0</v>
      </c>
      <c r="U167" s="1">
        <v>5.0</v>
      </c>
      <c r="V167" s="1">
        <v>5.0</v>
      </c>
      <c r="W167" s="1">
        <v>5.0</v>
      </c>
      <c r="X167" s="1">
        <v>5.0</v>
      </c>
      <c r="Y167" s="1">
        <v>5.0</v>
      </c>
      <c r="Z167" s="1">
        <v>5.0</v>
      </c>
      <c r="AA167" s="1">
        <v>5.0</v>
      </c>
      <c r="AB167" s="1">
        <v>5.0</v>
      </c>
      <c r="AC167" s="1">
        <v>5.0</v>
      </c>
      <c r="AD167" s="1">
        <v>5.0</v>
      </c>
      <c r="AE167" s="1">
        <v>5.0</v>
      </c>
      <c r="AF167" s="1">
        <v>5.0</v>
      </c>
      <c r="AG167" s="1">
        <v>5.0</v>
      </c>
      <c r="AH167" s="1">
        <v>5.0</v>
      </c>
      <c r="AI167" s="1">
        <v>5.0</v>
      </c>
      <c r="AJ167" s="1">
        <v>5.0</v>
      </c>
      <c r="AK167" s="1">
        <v>5.0</v>
      </c>
      <c r="AL167" s="1">
        <v>5.0</v>
      </c>
      <c r="AM167" s="1">
        <v>5.0</v>
      </c>
      <c r="AN167" s="1">
        <v>5.0</v>
      </c>
      <c r="AO167" s="1">
        <v>5.0</v>
      </c>
      <c r="AP167" s="1">
        <v>5.0</v>
      </c>
      <c r="AQ167" s="1">
        <v>5.0</v>
      </c>
      <c r="AR167" s="1">
        <v>5.0</v>
      </c>
      <c r="AS167" s="1">
        <v>5.0</v>
      </c>
      <c r="AT167" s="1">
        <v>1.0</v>
      </c>
      <c r="AU167" s="1">
        <v>1.0</v>
      </c>
      <c r="AV167" s="1">
        <v>1.0</v>
      </c>
      <c r="AW167" s="1">
        <v>1.0</v>
      </c>
      <c r="AX167" s="1">
        <v>1.0</v>
      </c>
      <c r="AY167" s="1">
        <v>1.0</v>
      </c>
      <c r="AZ167" s="1">
        <v>1.0</v>
      </c>
      <c r="BA167" s="1">
        <v>1.0</v>
      </c>
      <c r="BB167" s="1">
        <v>5.0</v>
      </c>
      <c r="BC167" s="1">
        <v>5.0</v>
      </c>
      <c r="BD167" s="1">
        <v>5.0</v>
      </c>
      <c r="BE167" s="1">
        <v>5.0</v>
      </c>
      <c r="BF167" s="1">
        <v>5.0</v>
      </c>
      <c r="BG167" s="1">
        <v>5.0</v>
      </c>
      <c r="BH167" s="1">
        <v>5.0</v>
      </c>
      <c r="BI167" s="1">
        <v>5.0</v>
      </c>
      <c r="BJ167" s="1">
        <v>10.0</v>
      </c>
      <c r="BK167" s="1">
        <v>1.0</v>
      </c>
      <c r="BL167" s="1">
        <v>1.0</v>
      </c>
      <c r="BM167" s="1">
        <v>1.0</v>
      </c>
      <c r="BN167" s="1">
        <v>1.0</v>
      </c>
      <c r="BO167" s="1">
        <v>1.0</v>
      </c>
      <c r="BP167" s="1">
        <v>1.0</v>
      </c>
      <c r="BQ167" s="1">
        <v>1.0</v>
      </c>
      <c r="BR167" s="1">
        <v>1.0</v>
      </c>
      <c r="BS167" s="1">
        <v>5.0</v>
      </c>
      <c r="BT167" s="1">
        <v>5.0</v>
      </c>
      <c r="BU167" s="1">
        <v>5.0</v>
      </c>
      <c r="BV167" s="1">
        <v>5.0</v>
      </c>
      <c r="BW167" s="1">
        <v>5.0</v>
      </c>
      <c r="BX167" s="1">
        <v>5.0</v>
      </c>
      <c r="BY167" s="1">
        <v>5.0</v>
      </c>
      <c r="BZ167" s="36">
        <v>5.0</v>
      </c>
      <c r="CA167" s="26">
        <f t="shared" si="12"/>
        <v>279</v>
      </c>
      <c r="CB167">
        <f t="shared" si="2"/>
        <v>13</v>
      </c>
      <c r="CC167">
        <f t="shared" si="3"/>
        <v>40</v>
      </c>
      <c r="CD167">
        <f t="shared" si="4"/>
        <v>40</v>
      </c>
      <c r="CE167">
        <f t="shared" si="27"/>
        <v>40</v>
      </c>
      <c r="CF167">
        <f t="shared" si="6"/>
        <v>40</v>
      </c>
      <c r="CG167">
        <f t="shared" si="7"/>
        <v>8</v>
      </c>
      <c r="CH167">
        <f t="shared" si="28"/>
        <v>40</v>
      </c>
      <c r="CI167">
        <f t="shared" si="9"/>
        <v>1</v>
      </c>
      <c r="CJ167">
        <f t="shared" si="10"/>
        <v>8</v>
      </c>
      <c r="CK167">
        <f t="shared" si="29"/>
        <v>40</v>
      </c>
      <c r="CM167" s="34">
        <f>VLOOKUP(CB167,'PROMIS 57 T-Score Conversions'!Q$3:R$35,2,TRUE)</f>
        <v>29.8</v>
      </c>
      <c r="CN167" t="str">
        <f t="shared" si="20"/>
        <v>Severe</v>
      </c>
      <c r="CO167" s="34">
        <f>VLOOKUP(CC167,'PROMIS 57 T-Score Conversions'!A$3:B$35,2,TRUE)</f>
        <v>83.1</v>
      </c>
      <c r="CP167" t="str">
        <f t="shared" si="21"/>
        <v>Severe</v>
      </c>
      <c r="CQ167" s="34">
        <f>VLOOKUP(CD167,'PROMIS 57 T-Score Conversions'!E$3:F$35,2,TRUE)</f>
        <v>81.3</v>
      </c>
      <c r="CR167" t="str">
        <f t="shared" si="22"/>
        <v>Severe</v>
      </c>
      <c r="CS167" s="34">
        <f>VLOOKUP(CE167,'PROMIS 57 T-Score Conversions'!U$3:V$35,2,TRUE)</f>
        <v>77.8</v>
      </c>
      <c r="CT167" t="str">
        <f t="shared" si="23"/>
        <v>Severe</v>
      </c>
      <c r="CU167" s="34">
        <f>VLOOKUP(CF167,'PROMIS 57 T-Score Conversions'!Y$3:Z$35,2,TRUE)</f>
        <v>76.5</v>
      </c>
      <c r="CV167" t="str">
        <f t="shared" si="24"/>
        <v>Severe</v>
      </c>
      <c r="CW167" s="34">
        <f>vlookup(CG167,'PROMIS 57 T-Score Conversions'!M$3:N$35,2,TRUE)</f>
        <v>25.91</v>
      </c>
      <c r="CX167" t="str">
        <f t="shared" si="25"/>
        <v>Severe</v>
      </c>
      <c r="CY167" s="34">
        <f>VLOOKup(CH167,'PROMIS 57 T-Score Conversions'!I$3:J$35,2,TRUE)</f>
        <v>77</v>
      </c>
      <c r="CZ167" t="str">
        <f t="shared" si="26"/>
        <v>Severe</v>
      </c>
      <c r="DA167" s="37">
        <f>VLOOKUP(CJ167,'PROMIS 57 T-Score Conversions'!AC$3:AD$35,2,TRUE)</f>
        <v>22.41</v>
      </c>
      <c r="DB167" t="str">
        <f t="shared" si="30"/>
        <v>Severe</v>
      </c>
      <c r="DC167" s="34">
        <f>VLOOKUP(CK167,'PROMIS 57 T-Score Conversions'!AG$3:AH$35,2,TRUE)</f>
        <v>67.09</v>
      </c>
      <c r="DD167" s="39" t="str">
        <f t="shared" si="31"/>
        <v>Moderate</v>
      </c>
    </row>
    <row r="168">
      <c r="A168" s="1" t="b">
        <v>0</v>
      </c>
      <c r="B168" s="20"/>
      <c r="C168" s="20">
        <v>43669.40917947917</v>
      </c>
      <c r="D168" s="1" t="s">
        <v>151</v>
      </c>
      <c r="E168" s="1">
        <v>91.0</v>
      </c>
      <c r="F168" s="1">
        <v>5.0</v>
      </c>
      <c r="G168" s="1">
        <v>5.0</v>
      </c>
      <c r="H168" s="1">
        <v>5.0</v>
      </c>
      <c r="I168" s="1">
        <v>5.0</v>
      </c>
      <c r="J168" s="1">
        <v>5.0</v>
      </c>
      <c r="K168" s="1">
        <v>5.0</v>
      </c>
      <c r="L168" s="1">
        <v>5.0</v>
      </c>
      <c r="M168" s="1">
        <v>5.0</v>
      </c>
      <c r="N168" s="1">
        <v>1.0</v>
      </c>
      <c r="O168" s="1">
        <v>1.0</v>
      </c>
      <c r="P168" s="1">
        <v>1.0</v>
      </c>
      <c r="Q168" s="1">
        <v>1.0</v>
      </c>
      <c r="R168" s="1">
        <v>1.0</v>
      </c>
      <c r="S168" s="1">
        <v>1.0</v>
      </c>
      <c r="T168" s="1">
        <v>1.0</v>
      </c>
      <c r="U168" s="1">
        <v>1.0</v>
      </c>
      <c r="V168" s="1">
        <v>1.0</v>
      </c>
      <c r="W168" s="1">
        <v>1.0</v>
      </c>
      <c r="X168" s="1">
        <v>1.0</v>
      </c>
      <c r="Y168" s="1">
        <v>1.0</v>
      </c>
      <c r="Z168" s="1">
        <v>1.0</v>
      </c>
      <c r="AA168" s="1">
        <v>1.0</v>
      </c>
      <c r="AB168" s="1">
        <v>1.0</v>
      </c>
      <c r="AC168" s="1">
        <v>1.0</v>
      </c>
      <c r="AD168" s="1">
        <v>1.0</v>
      </c>
      <c r="AE168" s="1">
        <v>1.0</v>
      </c>
      <c r="AF168" s="1">
        <v>1.0</v>
      </c>
      <c r="AG168" s="1">
        <v>1.0</v>
      </c>
      <c r="AH168" s="1">
        <v>1.0</v>
      </c>
      <c r="AI168" s="1">
        <v>1.0</v>
      </c>
      <c r="AJ168" s="1">
        <v>1.0</v>
      </c>
      <c r="AK168" s="1">
        <v>1.0</v>
      </c>
      <c r="AL168" s="1">
        <v>1.0</v>
      </c>
      <c r="AM168" s="1">
        <v>1.0</v>
      </c>
      <c r="AN168" s="1">
        <v>1.0</v>
      </c>
      <c r="AO168" s="1">
        <v>1.0</v>
      </c>
      <c r="AP168" s="1">
        <v>1.0</v>
      </c>
      <c r="AQ168" s="1">
        <v>1.0</v>
      </c>
      <c r="AR168" s="1">
        <v>1.0</v>
      </c>
      <c r="AS168" s="1">
        <v>1.0</v>
      </c>
      <c r="AT168" s="1">
        <v>5.0</v>
      </c>
      <c r="AU168" s="1">
        <v>5.0</v>
      </c>
      <c r="AV168" s="1">
        <v>5.0</v>
      </c>
      <c r="AW168" s="1">
        <v>5.0</v>
      </c>
      <c r="AX168" s="1">
        <v>5.0</v>
      </c>
      <c r="AY168" s="1">
        <v>5.0</v>
      </c>
      <c r="AZ168" s="1">
        <v>5.0</v>
      </c>
      <c r="BA168" s="1">
        <v>5.0</v>
      </c>
      <c r="BB168" s="1">
        <v>1.0</v>
      </c>
      <c r="BC168" s="1">
        <v>1.0</v>
      </c>
      <c r="BD168" s="1">
        <v>1.0</v>
      </c>
      <c r="BE168" s="1">
        <v>1.0</v>
      </c>
      <c r="BF168" s="1">
        <v>1.0</v>
      </c>
      <c r="BG168" s="1">
        <v>1.0</v>
      </c>
      <c r="BH168" s="1">
        <v>1.0</v>
      </c>
      <c r="BI168" s="1">
        <v>1.0</v>
      </c>
      <c r="BJ168" s="1">
        <v>1.0</v>
      </c>
      <c r="BK168" s="1">
        <v>5.0</v>
      </c>
      <c r="BL168" s="1">
        <v>5.0</v>
      </c>
      <c r="BM168" s="1">
        <v>5.0</v>
      </c>
      <c r="BN168" s="1">
        <v>5.0</v>
      </c>
      <c r="BO168" s="1">
        <v>5.0</v>
      </c>
      <c r="BP168" s="1">
        <v>5.0</v>
      </c>
      <c r="BQ168" s="1">
        <v>5.0</v>
      </c>
      <c r="BR168" s="1">
        <v>5.0</v>
      </c>
      <c r="BS168" s="1">
        <v>1.0</v>
      </c>
      <c r="BT168" s="1">
        <v>1.0</v>
      </c>
      <c r="BU168" s="1">
        <v>1.0</v>
      </c>
      <c r="BV168" s="1">
        <v>1.0</v>
      </c>
      <c r="BW168" s="1">
        <v>1.0</v>
      </c>
      <c r="BX168" s="1">
        <v>1.0</v>
      </c>
      <c r="BY168" s="1">
        <v>1.0</v>
      </c>
      <c r="BZ168" s="36">
        <v>1.0</v>
      </c>
      <c r="CA168" s="26">
        <f t="shared" si="12"/>
        <v>169</v>
      </c>
      <c r="CB168">
        <f t="shared" si="2"/>
        <v>40</v>
      </c>
      <c r="CC168">
        <f t="shared" si="3"/>
        <v>8</v>
      </c>
      <c r="CD168">
        <f t="shared" si="4"/>
        <v>8</v>
      </c>
      <c r="CE168">
        <f t="shared" si="27"/>
        <v>8</v>
      </c>
      <c r="CF168">
        <f t="shared" si="6"/>
        <v>8</v>
      </c>
      <c r="CG168">
        <f t="shared" si="7"/>
        <v>40</v>
      </c>
      <c r="CH168">
        <f t="shared" si="28"/>
        <v>8</v>
      </c>
      <c r="CI168">
        <f t="shared" si="9"/>
        <v>0.1</v>
      </c>
      <c r="CJ168">
        <f t="shared" si="10"/>
        <v>40</v>
      </c>
      <c r="CK168">
        <f t="shared" si="29"/>
        <v>8</v>
      </c>
      <c r="CM168" s="34">
        <f>VLOOKUP(CB168,'PROMIS 57 T-Score Conversions'!Q$3:R$35,2,TRUE)</f>
        <v>60.1</v>
      </c>
      <c r="CN168" t="str">
        <f t="shared" si="20"/>
        <v>Normal</v>
      </c>
      <c r="CO168" s="34">
        <f>VLOOKUP(CC168,'PROMIS 57 T-Score Conversions'!A$3:B$35,2,TRUE)</f>
        <v>37.1</v>
      </c>
      <c r="CP168" t="str">
        <f t="shared" si="21"/>
        <v>Normal</v>
      </c>
      <c r="CQ168" s="34">
        <f>VLOOKUP(CD168,'PROMIS 57 T-Score Conversions'!E$3:F$35,2,TRUE)</f>
        <v>38.2</v>
      </c>
      <c r="CR168" t="str">
        <f t="shared" si="22"/>
        <v>Normal</v>
      </c>
      <c r="CS168" s="34">
        <f>VLOOKUP(CE168,'PROMIS 57 T-Score Conversions'!U$3:V$35,2,TRUE)</f>
        <v>33.1</v>
      </c>
      <c r="CT168" t="str">
        <f t="shared" si="23"/>
        <v>Normal</v>
      </c>
      <c r="CU168" s="34">
        <f>VLOOKUP(CF168,'PROMIS 57 T-Score Conversions'!Y$3:Z$35,2,TRUE)</f>
        <v>28.9</v>
      </c>
      <c r="CV168" t="str">
        <f t="shared" si="24"/>
        <v>Normal</v>
      </c>
      <c r="CW168" s="34">
        <f>vlookup(CG168,'PROMIS 57 T-Score Conversions'!M$3:N$35,2,TRUE)</f>
        <v>65.4</v>
      </c>
      <c r="CX168" t="str">
        <f t="shared" si="25"/>
        <v>Normal</v>
      </c>
      <c r="CY168" s="34">
        <f>VLOOKup(CH168,'PROMIS 57 T-Score Conversions'!I$3:J$35,2,TRUE)</f>
        <v>40.7</v>
      </c>
      <c r="CZ168" t="str">
        <f t="shared" si="26"/>
        <v>Normal</v>
      </c>
      <c r="DA168" s="37">
        <f>VLOOKUP(CJ168,'PROMIS 57 T-Score Conversions'!AC$3:AD$35,2,TRUE)</f>
        <v>63.48</v>
      </c>
      <c r="DB168" t="str">
        <f t="shared" si="30"/>
        <v>Normal</v>
      </c>
      <c r="DC168" s="34">
        <f>VLOOKUP(CK168,'PROMIS 57 T-Score Conversions'!AG$3:AH$35,2,TRUE)</f>
        <v>23.27</v>
      </c>
      <c r="DD168" s="39" t="str">
        <f t="shared" si="31"/>
        <v>Normal</v>
      </c>
    </row>
    <row r="169">
      <c r="A169" s="1" t="b">
        <v>0</v>
      </c>
      <c r="B169" s="20"/>
      <c r="C169" s="20">
        <v>43669.42769200231</v>
      </c>
      <c r="D169" s="1" t="s">
        <v>229</v>
      </c>
      <c r="E169" s="1">
        <v>1985.0</v>
      </c>
      <c r="F169" s="1">
        <v>4.0</v>
      </c>
      <c r="G169" s="1">
        <v>4.0</v>
      </c>
      <c r="H169" s="1">
        <v>5.0</v>
      </c>
      <c r="I169" s="1">
        <v>4.0</v>
      </c>
      <c r="J169" s="1">
        <v>3.0</v>
      </c>
      <c r="K169" s="1">
        <v>4.0</v>
      </c>
      <c r="L169" s="1">
        <v>4.0</v>
      </c>
      <c r="M169" s="1">
        <v>3.0</v>
      </c>
      <c r="N169" s="1">
        <v>4.0</v>
      </c>
      <c r="O169" s="1">
        <v>3.0</v>
      </c>
      <c r="P169" s="1">
        <v>4.0</v>
      </c>
      <c r="Q169" s="1">
        <v>5.0</v>
      </c>
      <c r="R169" s="1">
        <v>5.0</v>
      </c>
      <c r="S169" s="1">
        <v>4.0</v>
      </c>
      <c r="T169" s="1">
        <v>4.0</v>
      </c>
      <c r="U169" s="1">
        <v>4.0</v>
      </c>
      <c r="V169" s="1">
        <v>3.0</v>
      </c>
      <c r="W169" s="1">
        <v>4.0</v>
      </c>
      <c r="X169" s="1">
        <v>4.0</v>
      </c>
      <c r="Y169" s="1">
        <v>4.0</v>
      </c>
      <c r="Z169" s="1">
        <v>3.0</v>
      </c>
      <c r="AA169" s="1">
        <v>5.0</v>
      </c>
      <c r="AB169" s="1">
        <v>5.0</v>
      </c>
      <c r="AC169" s="1">
        <v>5.0</v>
      </c>
      <c r="AD169" s="1">
        <v>5.0</v>
      </c>
      <c r="AE169" s="1">
        <v>4.0</v>
      </c>
      <c r="AF169" s="1">
        <v>4.0</v>
      </c>
      <c r="AG169" s="1">
        <v>5.0</v>
      </c>
      <c r="AH169" s="1">
        <v>5.0</v>
      </c>
      <c r="AI169" s="1">
        <v>5.0</v>
      </c>
      <c r="AJ169" s="1">
        <v>5.0</v>
      </c>
      <c r="AK169" s="1">
        <v>5.0</v>
      </c>
      <c r="AL169" s="1">
        <v>3.0</v>
      </c>
      <c r="AM169" s="1">
        <v>4.0</v>
      </c>
      <c r="AN169" s="1">
        <v>4.0</v>
      </c>
      <c r="AO169" s="1">
        <v>3.0</v>
      </c>
      <c r="AP169" s="1">
        <v>1.0</v>
      </c>
      <c r="AQ169" s="1">
        <v>2.0</v>
      </c>
      <c r="AR169" s="1">
        <v>1.0</v>
      </c>
      <c r="AS169" s="1">
        <v>4.0</v>
      </c>
      <c r="AT169" s="1">
        <v>2.0</v>
      </c>
      <c r="AU169" s="1">
        <v>2.0</v>
      </c>
      <c r="AV169" s="1">
        <v>2.0</v>
      </c>
      <c r="AW169" s="1">
        <v>1.0</v>
      </c>
      <c r="AX169" s="1">
        <v>2.0</v>
      </c>
      <c r="AY169" s="1">
        <v>2.0</v>
      </c>
      <c r="AZ169" s="1">
        <v>2.0</v>
      </c>
      <c r="BA169" s="1">
        <v>2.0</v>
      </c>
      <c r="BB169" s="1">
        <v>5.0</v>
      </c>
      <c r="BC169" s="1">
        <v>4.0</v>
      </c>
      <c r="BD169" s="1">
        <v>5.0</v>
      </c>
      <c r="BE169" s="1">
        <v>4.0</v>
      </c>
      <c r="BF169" s="1">
        <v>5.0</v>
      </c>
      <c r="BG169" s="1">
        <v>5.0</v>
      </c>
      <c r="BH169" s="1">
        <v>5.0</v>
      </c>
      <c r="BI169" s="1">
        <v>5.0</v>
      </c>
      <c r="BJ169" s="1">
        <v>7.0</v>
      </c>
      <c r="BK169" s="1">
        <v>2.0</v>
      </c>
      <c r="BL169" s="1">
        <v>3.0</v>
      </c>
      <c r="BM169" s="1">
        <v>2.0</v>
      </c>
      <c r="BN169" s="1">
        <v>1.0</v>
      </c>
      <c r="BO169" s="1">
        <v>2.0</v>
      </c>
      <c r="BP169" s="1">
        <v>2.0</v>
      </c>
      <c r="BQ169" s="1">
        <v>2.0</v>
      </c>
      <c r="BR169" s="1">
        <v>2.0</v>
      </c>
      <c r="BS169" s="1">
        <v>5.0</v>
      </c>
      <c r="BT169" s="1">
        <v>5.0</v>
      </c>
      <c r="BU169" s="1">
        <v>4.0</v>
      </c>
      <c r="BV169" s="1">
        <v>5.0</v>
      </c>
      <c r="BW169" s="1">
        <v>4.0</v>
      </c>
      <c r="BX169" s="1">
        <v>5.0</v>
      </c>
      <c r="BY169" s="1">
        <v>5.0</v>
      </c>
      <c r="BZ169" s="36">
        <v>5.0</v>
      </c>
      <c r="CA169" s="26">
        <f t="shared" si="12"/>
        <v>271</v>
      </c>
      <c r="CB169">
        <f t="shared" si="2"/>
        <v>31</v>
      </c>
      <c r="CC169">
        <f t="shared" si="3"/>
        <v>33</v>
      </c>
      <c r="CD169">
        <f t="shared" si="4"/>
        <v>33</v>
      </c>
      <c r="CE169">
        <f t="shared" si="27"/>
        <v>38</v>
      </c>
      <c r="CF169">
        <f t="shared" si="6"/>
        <v>22</v>
      </c>
      <c r="CG169">
        <f t="shared" si="7"/>
        <v>15</v>
      </c>
      <c r="CH169">
        <f t="shared" si="28"/>
        <v>38</v>
      </c>
      <c r="CI169">
        <f t="shared" si="9"/>
        <v>0.7</v>
      </c>
      <c r="CJ169">
        <f t="shared" si="10"/>
        <v>16</v>
      </c>
      <c r="CK169">
        <f t="shared" si="29"/>
        <v>38</v>
      </c>
      <c r="CM169" s="34">
        <f>VLOOKUP(CB169,'PROMIS 57 T-Score Conversions'!Q$3:R$35,2,TRUE)</f>
        <v>43.1</v>
      </c>
      <c r="CN169" t="str">
        <f t="shared" si="20"/>
        <v>Mild</v>
      </c>
      <c r="CO169" s="34">
        <f>VLOOKUP(CC169,'PROMIS 57 T-Score Conversions'!A$3:B$35,2,TRUE)</f>
        <v>71.9</v>
      </c>
      <c r="CP169" t="str">
        <f t="shared" si="21"/>
        <v>Severe</v>
      </c>
      <c r="CQ169" s="34">
        <f>VLOOKUP(CD169,'PROMIS 57 T-Score Conversions'!E$3:F$35,2,TRUE)</f>
        <v>70.7</v>
      </c>
      <c r="CR169" t="str">
        <f t="shared" si="22"/>
        <v>Severe</v>
      </c>
      <c r="CS169" s="34">
        <f>VLOOKUP(CE169,'PROMIS 57 T-Score Conversions'!U$3:V$35,2,TRUE)</f>
        <v>72.4</v>
      </c>
      <c r="CT169" t="str">
        <f t="shared" si="23"/>
        <v>Severe</v>
      </c>
      <c r="CU169" s="34">
        <f>VLOOKUP(CF169,'PROMIS 57 T-Score Conversions'!Y$3:Z$35,2,TRUE)</f>
        <v>52.2</v>
      </c>
      <c r="CV169" t="str">
        <f t="shared" si="24"/>
        <v>Normal</v>
      </c>
      <c r="CW169" s="34">
        <f>vlookup(CG169,'PROMIS 57 T-Score Conversions'!M$3:N$35,2,TRUE)</f>
        <v>36.2</v>
      </c>
      <c r="CX169" t="str">
        <f t="shared" si="25"/>
        <v>Moderate</v>
      </c>
      <c r="CY169" s="34">
        <f>VLOOKup(CH169,'PROMIS 57 T-Score Conversions'!I$3:J$35,2,TRUE)</f>
        <v>72.1</v>
      </c>
      <c r="CZ169" t="str">
        <f t="shared" si="26"/>
        <v>Severe</v>
      </c>
      <c r="DA169" s="37">
        <f>VLOOKUP(CJ169,'PROMIS 57 T-Score Conversions'!AC$3:AD$35,2,TRUE)</f>
        <v>33.92</v>
      </c>
      <c r="DB169" t="str">
        <f t="shared" si="30"/>
        <v>Moderate</v>
      </c>
      <c r="DC169" s="34">
        <f>VLOOKUP(CK169,'PROMIS 57 T-Score Conversions'!AG$3:AH$35,2,TRUE)</f>
        <v>59.95</v>
      </c>
      <c r="DD169" s="39" t="str">
        <f t="shared" si="31"/>
        <v>Mild</v>
      </c>
    </row>
    <row r="170">
      <c r="A170" s="1" t="b">
        <v>0</v>
      </c>
      <c r="B170" s="20"/>
      <c r="C170" s="20">
        <v>43669.52224465278</v>
      </c>
      <c r="D170" s="1" t="s">
        <v>230</v>
      </c>
      <c r="E170" s="1">
        <v>1984.0</v>
      </c>
      <c r="F170" s="1">
        <v>1.0</v>
      </c>
      <c r="G170" s="1">
        <v>1.0</v>
      </c>
      <c r="H170" s="1">
        <v>3.0</v>
      </c>
      <c r="I170" s="1">
        <v>2.0</v>
      </c>
      <c r="J170" s="1">
        <v>3.0</v>
      </c>
      <c r="K170" s="1">
        <v>1.0</v>
      </c>
      <c r="L170" s="1">
        <v>1.0</v>
      </c>
      <c r="M170" s="1">
        <v>1.0</v>
      </c>
      <c r="N170" s="1">
        <v>5.0</v>
      </c>
      <c r="O170" s="1">
        <v>5.0</v>
      </c>
      <c r="P170" s="1">
        <v>5.0</v>
      </c>
      <c r="Q170" s="1">
        <v>5.0</v>
      </c>
      <c r="R170" s="1">
        <v>5.0</v>
      </c>
      <c r="S170" s="1">
        <v>5.0</v>
      </c>
      <c r="T170" s="1">
        <v>5.0</v>
      </c>
      <c r="U170" s="1">
        <v>5.0</v>
      </c>
      <c r="V170" s="1">
        <v>5.0</v>
      </c>
      <c r="W170" s="1">
        <v>5.0</v>
      </c>
      <c r="X170" s="1">
        <v>5.0</v>
      </c>
      <c r="Y170" s="1">
        <v>5.0</v>
      </c>
      <c r="Z170" s="1">
        <v>5.0</v>
      </c>
      <c r="AA170" s="1">
        <v>5.0</v>
      </c>
      <c r="AB170" s="1">
        <v>5.0</v>
      </c>
      <c r="AC170" s="1">
        <v>5.0</v>
      </c>
      <c r="AD170" s="1">
        <v>5.0</v>
      </c>
      <c r="AE170" s="1">
        <v>5.0</v>
      </c>
      <c r="AF170" s="1">
        <v>5.0</v>
      </c>
      <c r="AG170" s="1">
        <v>5.0</v>
      </c>
      <c r="AH170" s="1">
        <v>5.0</v>
      </c>
      <c r="AI170" s="1">
        <v>5.0</v>
      </c>
      <c r="AJ170" s="1">
        <v>5.0</v>
      </c>
      <c r="AK170" s="1">
        <v>5.0</v>
      </c>
      <c r="AL170" s="1">
        <v>5.0</v>
      </c>
      <c r="AM170" s="1">
        <v>5.0</v>
      </c>
      <c r="AN170" s="1">
        <v>5.0</v>
      </c>
      <c r="AO170" s="1">
        <v>5.0</v>
      </c>
      <c r="AP170" s="1">
        <v>5.0</v>
      </c>
      <c r="AQ170" s="1">
        <v>5.0</v>
      </c>
      <c r="AR170" s="1">
        <v>5.0</v>
      </c>
      <c r="AS170" s="1">
        <v>5.0</v>
      </c>
      <c r="AT170" s="1">
        <v>1.0</v>
      </c>
      <c r="AU170" s="1">
        <v>1.0</v>
      </c>
      <c r="AV170" s="1">
        <v>1.0</v>
      </c>
      <c r="AW170" s="1">
        <v>1.0</v>
      </c>
      <c r="AX170" s="1">
        <v>1.0</v>
      </c>
      <c r="AY170" s="1">
        <v>1.0</v>
      </c>
      <c r="AZ170" s="1">
        <v>1.0</v>
      </c>
      <c r="BA170" s="1">
        <v>1.0</v>
      </c>
      <c r="BB170" s="1">
        <v>5.0</v>
      </c>
      <c r="BC170" s="1">
        <v>5.0</v>
      </c>
      <c r="BD170" s="1">
        <v>5.0</v>
      </c>
      <c r="BE170" s="1">
        <v>5.0</v>
      </c>
      <c r="BF170" s="1">
        <v>5.0</v>
      </c>
      <c r="BG170" s="1">
        <v>5.0</v>
      </c>
      <c r="BH170" s="1">
        <v>5.0</v>
      </c>
      <c r="BI170" s="1">
        <v>5.0</v>
      </c>
      <c r="BJ170" s="1">
        <v>10.0</v>
      </c>
      <c r="BK170" s="1">
        <v>1.0</v>
      </c>
      <c r="BL170" s="1">
        <v>1.0</v>
      </c>
      <c r="BM170" s="1">
        <v>1.0</v>
      </c>
      <c r="BN170" s="1">
        <v>1.0</v>
      </c>
      <c r="BO170" s="1">
        <v>1.0</v>
      </c>
      <c r="BP170" s="1">
        <v>1.0</v>
      </c>
      <c r="BQ170" s="1">
        <v>1.0</v>
      </c>
      <c r="BR170" s="1">
        <v>1.0</v>
      </c>
      <c r="BS170" s="1">
        <v>5.0</v>
      </c>
      <c r="BT170" s="1">
        <v>5.0</v>
      </c>
      <c r="BU170" s="1">
        <v>5.0</v>
      </c>
      <c r="BV170" s="1">
        <v>5.0</v>
      </c>
      <c r="BW170" s="1">
        <v>5.0</v>
      </c>
      <c r="BX170" s="1">
        <v>5.0</v>
      </c>
      <c r="BY170" s="1">
        <v>5.0</v>
      </c>
      <c r="BZ170" s="36">
        <v>5.0</v>
      </c>
      <c r="CA170" s="26">
        <f t="shared" si="12"/>
        <v>279</v>
      </c>
      <c r="CB170">
        <f t="shared" si="2"/>
        <v>13</v>
      </c>
      <c r="CC170">
        <f t="shared" si="3"/>
        <v>40</v>
      </c>
      <c r="CD170">
        <f t="shared" si="4"/>
        <v>40</v>
      </c>
      <c r="CE170">
        <f t="shared" si="27"/>
        <v>40</v>
      </c>
      <c r="CF170">
        <f t="shared" si="6"/>
        <v>40</v>
      </c>
      <c r="CG170">
        <f t="shared" si="7"/>
        <v>8</v>
      </c>
      <c r="CH170">
        <f t="shared" si="28"/>
        <v>40</v>
      </c>
      <c r="CI170">
        <f t="shared" si="9"/>
        <v>1</v>
      </c>
      <c r="CJ170">
        <f t="shared" si="10"/>
        <v>8</v>
      </c>
      <c r="CK170">
        <f t="shared" si="29"/>
        <v>40</v>
      </c>
      <c r="CM170" s="34">
        <f>VLOOKUP(CB170,'PROMIS 57 T-Score Conversions'!Q$3:R$35,2,TRUE)</f>
        <v>29.8</v>
      </c>
      <c r="CN170" t="str">
        <f t="shared" si="20"/>
        <v>Severe</v>
      </c>
      <c r="CO170" s="34">
        <f>VLOOKUP(CC170,'PROMIS 57 T-Score Conversions'!A$3:B$35,2,TRUE)</f>
        <v>83.1</v>
      </c>
      <c r="CP170" t="str">
        <f t="shared" si="21"/>
        <v>Severe</v>
      </c>
      <c r="CQ170" s="34">
        <f>VLOOKUP(CD170,'PROMIS 57 T-Score Conversions'!E$3:F$35,2,TRUE)</f>
        <v>81.3</v>
      </c>
      <c r="CR170" t="str">
        <f t="shared" si="22"/>
        <v>Severe</v>
      </c>
      <c r="CS170" s="34">
        <f>VLOOKUP(CE170,'PROMIS 57 T-Score Conversions'!U$3:V$35,2,TRUE)</f>
        <v>77.8</v>
      </c>
      <c r="CT170" t="str">
        <f t="shared" si="23"/>
        <v>Severe</v>
      </c>
      <c r="CU170" s="34">
        <f>VLOOKUP(CF170,'PROMIS 57 T-Score Conversions'!Y$3:Z$35,2,TRUE)</f>
        <v>76.5</v>
      </c>
      <c r="CV170" t="str">
        <f t="shared" si="24"/>
        <v>Severe</v>
      </c>
      <c r="CW170" s="34">
        <f>vlookup(CG170,'PROMIS 57 T-Score Conversions'!M$3:N$35,2,TRUE)</f>
        <v>25.91</v>
      </c>
      <c r="CX170" t="str">
        <f t="shared" si="25"/>
        <v>Severe</v>
      </c>
      <c r="CY170" s="34">
        <f>VLOOKup(CH170,'PROMIS 57 T-Score Conversions'!I$3:J$35,2,TRUE)</f>
        <v>77</v>
      </c>
      <c r="CZ170" t="str">
        <f t="shared" si="26"/>
        <v>Severe</v>
      </c>
      <c r="DA170" s="37">
        <f>VLOOKUP(CJ170,'PROMIS 57 T-Score Conversions'!AC$3:AD$35,2,TRUE)</f>
        <v>22.41</v>
      </c>
      <c r="DB170" t="str">
        <f t="shared" si="30"/>
        <v>Severe</v>
      </c>
      <c r="DC170" s="34">
        <f>VLOOKUP(CK170,'PROMIS 57 T-Score Conversions'!AG$3:AH$35,2,TRUE)</f>
        <v>67.09</v>
      </c>
      <c r="DD170" s="39" t="str">
        <f t="shared" si="31"/>
        <v>Moderate</v>
      </c>
    </row>
    <row r="171">
      <c r="A171" s="1" t="b">
        <v>0</v>
      </c>
      <c r="B171" s="20"/>
      <c r="C171" s="20">
        <v>43669.52652619213</v>
      </c>
      <c r="D171" s="1" t="s">
        <v>145</v>
      </c>
      <c r="E171" s="1">
        <v>1894.0</v>
      </c>
      <c r="F171" s="1">
        <v>4.0</v>
      </c>
      <c r="G171" s="1">
        <v>5.0</v>
      </c>
      <c r="H171" s="1">
        <v>5.0</v>
      </c>
      <c r="I171" s="1">
        <v>5.0</v>
      </c>
      <c r="J171" s="1">
        <v>4.0</v>
      </c>
      <c r="K171" s="1">
        <v>5.0</v>
      </c>
      <c r="L171" s="1">
        <v>5.0</v>
      </c>
      <c r="M171" s="1">
        <v>4.0</v>
      </c>
      <c r="N171" s="1">
        <v>1.0</v>
      </c>
      <c r="O171" s="1">
        <v>1.0</v>
      </c>
      <c r="P171" s="1">
        <v>1.0</v>
      </c>
      <c r="Q171" s="1">
        <v>1.0</v>
      </c>
      <c r="R171" s="1">
        <v>1.0</v>
      </c>
      <c r="S171" s="1">
        <v>1.0</v>
      </c>
      <c r="T171" s="1">
        <v>1.0</v>
      </c>
      <c r="U171" s="1">
        <v>2.0</v>
      </c>
      <c r="V171" s="1">
        <v>1.0</v>
      </c>
      <c r="W171" s="1">
        <v>1.0</v>
      </c>
      <c r="X171" s="1">
        <v>1.0</v>
      </c>
      <c r="Y171" s="1">
        <v>1.0</v>
      </c>
      <c r="Z171" s="1">
        <v>1.0</v>
      </c>
      <c r="AA171" s="1">
        <v>1.0</v>
      </c>
      <c r="AB171" s="1">
        <v>1.0</v>
      </c>
      <c r="AC171" s="1">
        <v>1.0</v>
      </c>
      <c r="AD171" s="1">
        <v>2.0</v>
      </c>
      <c r="AE171" s="1">
        <v>1.0</v>
      </c>
      <c r="AF171" s="1">
        <v>1.0</v>
      </c>
      <c r="AG171" s="1">
        <v>2.0</v>
      </c>
      <c r="AH171" s="1">
        <v>2.0</v>
      </c>
      <c r="AI171" s="1">
        <v>2.0</v>
      </c>
      <c r="AJ171" s="1">
        <v>2.0</v>
      </c>
      <c r="AK171" s="1">
        <v>2.0</v>
      </c>
      <c r="AL171" s="1">
        <v>2.0</v>
      </c>
      <c r="AM171" s="1">
        <v>2.0</v>
      </c>
      <c r="AN171" s="1">
        <v>1.0</v>
      </c>
      <c r="AO171" s="1">
        <v>1.0</v>
      </c>
      <c r="AP171" s="1">
        <v>1.0</v>
      </c>
      <c r="AQ171" s="1">
        <v>1.0</v>
      </c>
      <c r="AR171" s="1">
        <v>1.0</v>
      </c>
      <c r="AS171" s="1">
        <v>1.0</v>
      </c>
      <c r="AT171" s="1">
        <v>4.0</v>
      </c>
      <c r="AU171" s="1">
        <v>5.0</v>
      </c>
      <c r="AV171" s="1">
        <v>4.0</v>
      </c>
      <c r="AW171" s="1">
        <v>4.0</v>
      </c>
      <c r="AX171" s="1">
        <v>4.0</v>
      </c>
      <c r="AY171" s="1">
        <v>5.0</v>
      </c>
      <c r="AZ171" s="1">
        <v>5.0</v>
      </c>
      <c r="BA171" s="1">
        <v>4.0</v>
      </c>
      <c r="BB171" s="1">
        <v>1.0</v>
      </c>
      <c r="BC171" s="1">
        <v>1.0</v>
      </c>
      <c r="BD171" s="1">
        <v>2.0</v>
      </c>
      <c r="BE171" s="1">
        <v>1.0</v>
      </c>
      <c r="BF171" s="1">
        <v>2.0</v>
      </c>
      <c r="BG171" s="1">
        <v>1.0</v>
      </c>
      <c r="BH171" s="1">
        <v>1.0</v>
      </c>
      <c r="BI171" s="1">
        <v>1.0</v>
      </c>
      <c r="BJ171" s="1">
        <v>1.0</v>
      </c>
      <c r="BK171" s="1">
        <v>4.0</v>
      </c>
      <c r="BL171" s="1">
        <v>3.0</v>
      </c>
      <c r="BM171" s="1">
        <v>4.0</v>
      </c>
      <c r="BN171" s="1">
        <v>4.0</v>
      </c>
      <c r="BO171" s="1">
        <v>4.0</v>
      </c>
      <c r="BP171" s="1">
        <v>4.0</v>
      </c>
      <c r="BQ171" s="1">
        <v>4.0</v>
      </c>
      <c r="BR171" s="1">
        <v>3.0</v>
      </c>
      <c r="BS171" s="1">
        <v>2.0</v>
      </c>
      <c r="BT171" s="1">
        <v>2.0</v>
      </c>
      <c r="BU171" s="1">
        <v>3.0</v>
      </c>
      <c r="BV171" s="1">
        <v>2.0</v>
      </c>
      <c r="BW171" s="1">
        <v>2.0</v>
      </c>
      <c r="BX171" s="1">
        <v>2.0</v>
      </c>
      <c r="BY171" s="1">
        <v>1.0</v>
      </c>
      <c r="BZ171" s="36">
        <v>2.0</v>
      </c>
      <c r="CA171" s="26">
        <f t="shared" si="12"/>
        <v>170</v>
      </c>
      <c r="CB171">
        <f t="shared" si="2"/>
        <v>37</v>
      </c>
      <c r="CC171">
        <f t="shared" si="3"/>
        <v>9</v>
      </c>
      <c r="CD171">
        <f t="shared" si="4"/>
        <v>8</v>
      </c>
      <c r="CE171">
        <f t="shared" si="27"/>
        <v>14</v>
      </c>
      <c r="CF171">
        <f t="shared" si="6"/>
        <v>10</v>
      </c>
      <c r="CG171">
        <f t="shared" si="7"/>
        <v>35</v>
      </c>
      <c r="CH171">
        <f t="shared" si="28"/>
        <v>10</v>
      </c>
      <c r="CI171">
        <f t="shared" si="9"/>
        <v>0.1</v>
      </c>
      <c r="CJ171">
        <f t="shared" si="10"/>
        <v>30</v>
      </c>
      <c r="CK171">
        <f t="shared" si="29"/>
        <v>16</v>
      </c>
      <c r="CM171" s="34">
        <f>VLOOKUP(CB171,'PROMIS 57 T-Score Conversions'!Q$3:R$35,2,TRUE)</f>
        <v>49.2</v>
      </c>
      <c r="CN171" t="str">
        <f t="shared" si="20"/>
        <v>Normal</v>
      </c>
      <c r="CO171" s="34">
        <f>VLOOKUP(CC171,'PROMIS 57 T-Score Conversions'!A$3:B$35,2,TRUE)</f>
        <v>43.2</v>
      </c>
      <c r="CP171" t="str">
        <f t="shared" si="21"/>
        <v>Normal</v>
      </c>
      <c r="CQ171" s="34">
        <f>VLOOKUP(CD171,'PROMIS 57 T-Score Conversions'!E$3:F$35,2,TRUE)</f>
        <v>38.2</v>
      </c>
      <c r="CR171" t="str">
        <f t="shared" si="22"/>
        <v>Normal</v>
      </c>
      <c r="CS171" s="34">
        <f>VLOOKUP(CE171,'PROMIS 57 T-Score Conversions'!U$3:V$35,2,TRUE)</f>
        <v>46.9</v>
      </c>
      <c r="CT171" t="str">
        <f t="shared" si="23"/>
        <v>Normal</v>
      </c>
      <c r="CU171" s="34">
        <f>VLOOKUP(CF171,'PROMIS 57 T-Score Conversions'!Y$3:Z$35,2,TRUE)</f>
        <v>35.9</v>
      </c>
      <c r="CV171" t="str">
        <f t="shared" si="24"/>
        <v>Normal</v>
      </c>
      <c r="CW171" s="34">
        <f>vlookup(CG171,'PROMIS 57 T-Score Conversions'!M$3:N$35,2,TRUE)</f>
        <v>54.6</v>
      </c>
      <c r="CX171" t="str">
        <f t="shared" si="25"/>
        <v>Normal</v>
      </c>
      <c r="CY171" s="34">
        <f>VLOOKup(CH171,'PROMIS 57 T-Score Conversions'!I$3:J$35,2,TRUE)</f>
        <v>49.9</v>
      </c>
      <c r="CZ171" t="str">
        <f t="shared" si="26"/>
        <v>Normal</v>
      </c>
      <c r="DA171" s="37">
        <f>VLOOKUP(CJ171,'PROMIS 57 T-Score Conversions'!AC$3:AD$35,2,TRUE)</f>
        <v>45.31</v>
      </c>
      <c r="DB171" t="str">
        <f t="shared" si="30"/>
        <v>Normal</v>
      </c>
      <c r="DC171" s="34">
        <f>VLOOKUP(CK171,'PROMIS 57 T-Score Conversions'!AG$3:AH$35,2,TRUE)</f>
        <v>36.07</v>
      </c>
      <c r="DD171" s="39" t="str">
        <f t="shared" si="31"/>
        <v>Normal</v>
      </c>
    </row>
    <row r="172">
      <c r="A172" s="1" t="b">
        <v>0</v>
      </c>
      <c r="B172" s="20"/>
      <c r="C172" s="20">
        <v>43669.558774247686</v>
      </c>
      <c r="D172" s="1" t="s">
        <v>231</v>
      </c>
      <c r="E172" s="1">
        <v>1982.0</v>
      </c>
      <c r="F172" s="1">
        <v>5.0</v>
      </c>
      <c r="G172" s="1">
        <v>5.0</v>
      </c>
      <c r="H172" s="1">
        <v>5.0</v>
      </c>
      <c r="I172" s="1">
        <v>5.0</v>
      </c>
      <c r="J172" s="1">
        <v>3.0</v>
      </c>
      <c r="K172" s="1">
        <v>5.0</v>
      </c>
      <c r="L172" s="1">
        <v>5.0</v>
      </c>
      <c r="M172" s="1">
        <v>4.0</v>
      </c>
      <c r="N172" s="1">
        <v>4.0</v>
      </c>
      <c r="O172" s="1">
        <v>4.0</v>
      </c>
      <c r="P172" s="1">
        <v>3.0</v>
      </c>
      <c r="Q172" s="1">
        <v>3.0</v>
      </c>
      <c r="R172" s="1">
        <v>4.0</v>
      </c>
      <c r="S172" s="1">
        <v>4.0</v>
      </c>
      <c r="T172" s="1">
        <v>4.0</v>
      </c>
      <c r="U172" s="1">
        <v>4.0</v>
      </c>
      <c r="V172" s="1">
        <v>1.0</v>
      </c>
      <c r="W172" s="1">
        <v>1.0</v>
      </c>
      <c r="X172" s="1">
        <v>1.0</v>
      </c>
      <c r="Y172" s="1">
        <v>1.0</v>
      </c>
      <c r="Z172" s="1">
        <v>1.0</v>
      </c>
      <c r="AA172" s="1">
        <v>1.0</v>
      </c>
      <c r="AB172" s="1">
        <v>1.0</v>
      </c>
      <c r="AC172" s="1">
        <v>1.0</v>
      </c>
      <c r="AD172" s="1">
        <v>3.0</v>
      </c>
      <c r="AE172" s="1">
        <v>4.0</v>
      </c>
      <c r="AF172" s="1">
        <v>4.0</v>
      </c>
      <c r="AG172" s="1">
        <v>4.0</v>
      </c>
      <c r="AH172" s="1">
        <v>3.0</v>
      </c>
      <c r="AI172" s="1">
        <v>4.0</v>
      </c>
      <c r="AJ172" s="1">
        <v>4.0</v>
      </c>
      <c r="AK172" s="1">
        <v>2.0</v>
      </c>
      <c r="AL172" s="1">
        <v>2.0</v>
      </c>
      <c r="AM172" s="1">
        <v>2.0</v>
      </c>
      <c r="AN172" s="1">
        <v>2.0</v>
      </c>
      <c r="AO172" s="1">
        <v>3.0</v>
      </c>
      <c r="AP172" s="1">
        <v>2.0</v>
      </c>
      <c r="AQ172" s="1">
        <v>3.0</v>
      </c>
      <c r="AR172" s="1">
        <v>3.0</v>
      </c>
      <c r="AS172" s="1">
        <v>2.0</v>
      </c>
      <c r="AT172" s="1">
        <v>3.0</v>
      </c>
      <c r="AU172" s="1">
        <v>3.0</v>
      </c>
      <c r="AV172" s="1">
        <v>2.0</v>
      </c>
      <c r="AW172" s="1">
        <v>2.0</v>
      </c>
      <c r="AX172" s="1">
        <v>3.0</v>
      </c>
      <c r="AY172" s="1">
        <v>3.0</v>
      </c>
      <c r="AZ172" s="1">
        <v>3.0</v>
      </c>
      <c r="BA172" s="1">
        <v>3.0</v>
      </c>
      <c r="BB172" s="1">
        <v>3.0</v>
      </c>
      <c r="BC172" s="1">
        <v>3.0</v>
      </c>
      <c r="BD172" s="1">
        <v>3.0</v>
      </c>
      <c r="BE172" s="1">
        <v>3.0</v>
      </c>
      <c r="BF172" s="1">
        <v>3.0</v>
      </c>
      <c r="BG172" s="1">
        <v>3.0</v>
      </c>
      <c r="BH172" s="1">
        <v>3.0</v>
      </c>
      <c r="BI172" s="1">
        <v>3.0</v>
      </c>
      <c r="BJ172" s="1">
        <v>6.0</v>
      </c>
      <c r="BK172" s="1">
        <v>1.0</v>
      </c>
      <c r="BL172" s="1">
        <v>2.0</v>
      </c>
      <c r="BM172" s="1">
        <v>1.0</v>
      </c>
      <c r="BN172" s="1">
        <v>2.0</v>
      </c>
      <c r="BO172" s="1">
        <v>2.0</v>
      </c>
      <c r="BP172" s="1">
        <v>2.0</v>
      </c>
      <c r="BQ172" s="1">
        <v>2.0</v>
      </c>
      <c r="BR172" s="1">
        <v>2.0</v>
      </c>
      <c r="BS172" s="1">
        <v>5.0</v>
      </c>
      <c r="BT172" s="1">
        <v>5.0</v>
      </c>
      <c r="BU172" s="1">
        <v>5.0</v>
      </c>
      <c r="BV172" s="1">
        <v>4.0</v>
      </c>
      <c r="BW172" s="1">
        <v>5.0</v>
      </c>
      <c r="BX172" s="1">
        <v>4.0</v>
      </c>
      <c r="BY172" s="1">
        <v>4.0</v>
      </c>
      <c r="BZ172" s="36">
        <v>5.0</v>
      </c>
      <c r="CA172" s="26">
        <f t="shared" si="12"/>
        <v>225</v>
      </c>
      <c r="CB172">
        <f t="shared" si="2"/>
        <v>37</v>
      </c>
      <c r="CC172">
        <f t="shared" si="3"/>
        <v>30</v>
      </c>
      <c r="CD172">
        <f t="shared" si="4"/>
        <v>8</v>
      </c>
      <c r="CE172">
        <f t="shared" si="27"/>
        <v>28</v>
      </c>
      <c r="CF172">
        <f t="shared" si="6"/>
        <v>19</v>
      </c>
      <c r="CG172">
        <f t="shared" si="7"/>
        <v>22</v>
      </c>
      <c r="CH172">
        <f t="shared" si="28"/>
        <v>24</v>
      </c>
      <c r="CI172">
        <f t="shared" si="9"/>
        <v>0.6</v>
      </c>
      <c r="CJ172">
        <f t="shared" si="10"/>
        <v>14</v>
      </c>
      <c r="CK172">
        <f t="shared" si="29"/>
        <v>37</v>
      </c>
      <c r="CM172" s="34">
        <f>VLOOKUP(CB172,'PROMIS 57 T-Score Conversions'!Q$3:R$35,2,TRUE)</f>
        <v>49.2</v>
      </c>
      <c r="CN172" t="str">
        <f t="shared" si="20"/>
        <v>Normal</v>
      </c>
      <c r="CO172" s="34">
        <f>VLOOKUP(CC172,'PROMIS 57 T-Score Conversions'!A$3:B$35,2,TRUE)</f>
        <v>68.7</v>
      </c>
      <c r="CP172" t="str">
        <f t="shared" si="21"/>
        <v>Severe</v>
      </c>
      <c r="CQ172" s="34">
        <f>VLOOKUP(CD172,'PROMIS 57 T-Score Conversions'!E$3:F$35,2,TRUE)</f>
        <v>38.2</v>
      </c>
      <c r="CR172" t="str">
        <f t="shared" si="22"/>
        <v>Normal</v>
      </c>
      <c r="CS172" s="34">
        <f>VLOOKUP(CE172,'PROMIS 57 T-Score Conversions'!U$3:V$35,2,TRUE)</f>
        <v>61.3</v>
      </c>
      <c r="CT172" t="str">
        <f t="shared" si="23"/>
        <v>Moderate</v>
      </c>
      <c r="CU172" s="34">
        <f>VLOOKUP(CF172,'PROMIS 57 T-Score Conversions'!Y$3:Z$35,2,TRUE)</f>
        <v>49</v>
      </c>
      <c r="CV172" t="str">
        <f t="shared" si="24"/>
        <v>Normal</v>
      </c>
      <c r="CW172" s="34">
        <f>vlookup(CG172,'PROMIS 57 T-Score Conversions'!M$3:N$35,2,TRUE)</f>
        <v>42</v>
      </c>
      <c r="CX172" t="str">
        <f t="shared" si="25"/>
        <v>Mild</v>
      </c>
      <c r="CY172" s="34">
        <f>VLOOKup(CH172,'PROMIS 57 T-Score Conversions'!I$3:J$35,2,TRUE)</f>
        <v>61.5</v>
      </c>
      <c r="CZ172" t="str">
        <f t="shared" si="26"/>
        <v>Moderate</v>
      </c>
      <c r="DA172" s="37">
        <f>VLOOKUP(CJ172,'PROMIS 57 T-Score Conversions'!AC$3:AD$35,2,TRUE)</f>
        <v>32.15</v>
      </c>
      <c r="DB172" t="str">
        <f t="shared" si="30"/>
        <v>Moderate</v>
      </c>
      <c r="DC172" s="34">
        <f>VLOOKUP(CK172,'PROMIS 57 T-Score Conversions'!AG$3:AH$35,2,TRUE)</f>
        <v>58.03</v>
      </c>
      <c r="DD172" s="39" t="str">
        <f t="shared" si="31"/>
        <v>Mild</v>
      </c>
    </row>
    <row r="173">
      <c r="A173" s="1" t="b">
        <v>1</v>
      </c>
      <c r="B173" s="20"/>
      <c r="C173" s="20">
        <v>43670.47115059028</v>
      </c>
      <c r="D173" s="1" t="s">
        <v>150</v>
      </c>
      <c r="E173" s="1">
        <v>1925.0</v>
      </c>
      <c r="F173" s="1">
        <v>3.0</v>
      </c>
      <c r="G173" s="1">
        <v>3.0</v>
      </c>
      <c r="H173" s="1">
        <v>4.0</v>
      </c>
      <c r="I173" s="1">
        <v>4.0</v>
      </c>
      <c r="J173" s="1">
        <v>2.0</v>
      </c>
      <c r="K173" s="1">
        <v>2.0</v>
      </c>
      <c r="L173" s="1">
        <v>4.0</v>
      </c>
      <c r="M173" s="1">
        <v>2.0</v>
      </c>
      <c r="N173" s="1">
        <v>4.0</v>
      </c>
      <c r="O173" s="1">
        <v>4.0</v>
      </c>
      <c r="P173" s="1">
        <v>4.0</v>
      </c>
      <c r="Q173" s="1">
        <v>4.0</v>
      </c>
      <c r="R173" s="1">
        <v>4.0</v>
      </c>
      <c r="S173" s="1">
        <v>5.0</v>
      </c>
      <c r="T173" s="1">
        <v>5.0</v>
      </c>
      <c r="U173" s="1">
        <v>4.0</v>
      </c>
      <c r="V173" s="1">
        <v>4.0</v>
      </c>
      <c r="W173" s="1">
        <v>3.0</v>
      </c>
      <c r="X173" s="1">
        <v>5.0</v>
      </c>
      <c r="Y173" s="1">
        <v>4.0</v>
      </c>
      <c r="Z173" s="1">
        <v>4.0</v>
      </c>
      <c r="AA173" s="1">
        <v>4.0</v>
      </c>
      <c r="AB173" s="1">
        <v>4.0</v>
      </c>
      <c r="AC173" s="1">
        <v>3.0</v>
      </c>
      <c r="AD173" s="1">
        <v>3.0</v>
      </c>
      <c r="AE173" s="1">
        <v>3.0</v>
      </c>
      <c r="AF173" s="1">
        <v>4.0</v>
      </c>
      <c r="AG173" s="1">
        <v>3.0</v>
      </c>
      <c r="AH173" s="1">
        <v>4.0</v>
      </c>
      <c r="AI173" s="1">
        <v>3.0</v>
      </c>
      <c r="AJ173" s="1">
        <v>4.0</v>
      </c>
      <c r="AK173" s="1">
        <v>4.0</v>
      </c>
      <c r="AL173" s="1">
        <v>4.0</v>
      </c>
      <c r="AM173" s="1">
        <v>2.0</v>
      </c>
      <c r="AN173" s="1">
        <v>4.0</v>
      </c>
      <c r="AO173" s="1">
        <v>5.0</v>
      </c>
      <c r="AP173" s="1">
        <v>5.0</v>
      </c>
      <c r="AQ173" s="1">
        <v>5.0</v>
      </c>
      <c r="AR173" s="1">
        <v>4.0</v>
      </c>
      <c r="AS173" s="1">
        <v>5.0</v>
      </c>
      <c r="AT173" s="1">
        <v>4.0</v>
      </c>
      <c r="AU173" s="1">
        <v>3.0</v>
      </c>
      <c r="AV173" s="1">
        <v>3.0</v>
      </c>
      <c r="AW173" s="1">
        <v>3.0</v>
      </c>
      <c r="AX173" s="1">
        <v>3.0</v>
      </c>
      <c r="AY173" s="1">
        <v>3.0</v>
      </c>
      <c r="AZ173" s="1">
        <v>3.0</v>
      </c>
      <c r="BA173" s="1">
        <v>3.0</v>
      </c>
      <c r="BB173" s="1">
        <v>3.0</v>
      </c>
      <c r="BC173" s="1">
        <v>3.0</v>
      </c>
      <c r="BD173" s="1">
        <v>2.0</v>
      </c>
      <c r="BE173" s="1">
        <v>2.0</v>
      </c>
      <c r="BF173" s="1">
        <v>2.0</v>
      </c>
      <c r="BG173" s="1">
        <v>2.0</v>
      </c>
      <c r="BH173" s="1">
        <v>2.0</v>
      </c>
      <c r="BI173" s="1">
        <v>2.0</v>
      </c>
      <c r="BJ173" s="1">
        <v>4.0</v>
      </c>
      <c r="BK173" s="1">
        <v>2.0</v>
      </c>
      <c r="BL173" s="1">
        <v>2.0</v>
      </c>
      <c r="BM173" s="1">
        <v>2.0</v>
      </c>
      <c r="BN173" s="1">
        <v>2.0</v>
      </c>
      <c r="BO173" s="1">
        <v>2.0</v>
      </c>
      <c r="BP173" s="1">
        <v>2.0</v>
      </c>
      <c r="BQ173" s="1">
        <v>2.0</v>
      </c>
      <c r="BR173" s="1">
        <v>2.0</v>
      </c>
      <c r="BS173" s="1">
        <v>3.0</v>
      </c>
      <c r="BT173" s="1">
        <v>3.0</v>
      </c>
      <c r="BU173" s="1">
        <v>4.0</v>
      </c>
      <c r="BV173" s="1">
        <v>4.0</v>
      </c>
      <c r="BW173" s="1">
        <v>3.0</v>
      </c>
      <c r="BX173" s="1">
        <v>3.0</v>
      </c>
      <c r="BY173" s="1">
        <v>3.0</v>
      </c>
      <c r="BZ173" s="36">
        <v>4.0</v>
      </c>
      <c r="CA173" s="26">
        <f t="shared" si="12"/>
        <v>241</v>
      </c>
      <c r="CB173">
        <f t="shared" si="2"/>
        <v>24</v>
      </c>
      <c r="CC173">
        <f t="shared" si="3"/>
        <v>34</v>
      </c>
      <c r="CD173">
        <f t="shared" si="4"/>
        <v>31</v>
      </c>
      <c r="CE173">
        <f t="shared" si="27"/>
        <v>28</v>
      </c>
      <c r="CF173">
        <f t="shared" si="6"/>
        <v>34</v>
      </c>
      <c r="CG173">
        <f t="shared" si="7"/>
        <v>25</v>
      </c>
      <c r="CH173">
        <f t="shared" si="28"/>
        <v>18</v>
      </c>
      <c r="CI173">
        <f t="shared" si="9"/>
        <v>0.4</v>
      </c>
      <c r="CJ173">
        <f t="shared" si="10"/>
        <v>16</v>
      </c>
      <c r="CK173">
        <f t="shared" si="29"/>
        <v>27</v>
      </c>
      <c r="CM173" s="34">
        <f>VLOOKUP(CB173,'PROMIS 57 T-Score Conversions'!Q$3:R$35,2,TRUE)</f>
        <v>38.1</v>
      </c>
      <c r="CN173" t="str">
        <f t="shared" si="20"/>
        <v>Moderate</v>
      </c>
      <c r="CO173" s="34">
        <f>VLOOKUP(CC173,'PROMIS 57 T-Score Conversions'!A$3:B$35,2,TRUE)</f>
        <v>73</v>
      </c>
      <c r="CP173" t="str">
        <f t="shared" si="21"/>
        <v>Severe</v>
      </c>
      <c r="CQ173" s="34">
        <f>VLOOKUP(CD173,'PROMIS 57 T-Score Conversions'!E$3:F$35,2,TRUE)</f>
        <v>68.7</v>
      </c>
      <c r="CR173" t="str">
        <f t="shared" si="22"/>
        <v>Moderate</v>
      </c>
      <c r="CS173" s="34">
        <f>VLOOKUP(CE173,'PROMIS 57 T-Score Conversions'!U$3:V$35,2,TRUE)</f>
        <v>61.3</v>
      </c>
      <c r="CT173" t="str">
        <f t="shared" si="23"/>
        <v>Moderate</v>
      </c>
      <c r="CU173" s="34">
        <f>VLOOKUP(CF173,'PROMIS 57 T-Score Conversions'!Y$3:Z$35,2,TRUE)</f>
        <v>64.8</v>
      </c>
      <c r="CV173" t="str">
        <f t="shared" si="24"/>
        <v>Moderate</v>
      </c>
      <c r="CW173" s="34">
        <f>vlookup(CG173,'PROMIS 57 T-Score Conversions'!M$3:N$35,2,TRUE)</f>
        <v>45</v>
      </c>
      <c r="CX173" t="str">
        <f t="shared" si="25"/>
        <v>Normal</v>
      </c>
      <c r="CY173" s="34">
        <f>VLOOKup(CH173,'PROMIS 57 T-Score Conversions'!I$3:J$35,2,TRUE)</f>
        <v>58.1</v>
      </c>
      <c r="CZ173" t="str">
        <f t="shared" si="26"/>
        <v>Mild</v>
      </c>
      <c r="DA173" s="37">
        <f>VLOOKUP(CJ173,'PROMIS 57 T-Score Conversions'!AC$3:AD$35,2,TRUE)</f>
        <v>33.92</v>
      </c>
      <c r="DB173" t="str">
        <f t="shared" si="30"/>
        <v>Moderate</v>
      </c>
      <c r="DC173" s="34">
        <f>VLOOKUP(CK173,'PROMIS 57 T-Score Conversions'!AG$3:AH$35,2,TRUE)</f>
        <v>46.21</v>
      </c>
      <c r="DD173" s="39" t="str">
        <f t="shared" si="31"/>
        <v>Normal</v>
      </c>
    </row>
    <row r="174">
      <c r="A174" s="1" t="b">
        <v>1</v>
      </c>
      <c r="B174" s="20"/>
      <c r="C174" s="20">
        <v>43671.41882663194</v>
      </c>
      <c r="D174" s="1" t="s">
        <v>232</v>
      </c>
      <c r="E174" s="1">
        <v>1921.0</v>
      </c>
      <c r="F174" s="1">
        <v>3.0</v>
      </c>
      <c r="G174" s="1">
        <v>3.0</v>
      </c>
      <c r="H174" s="1">
        <v>4.0</v>
      </c>
      <c r="I174" s="1">
        <v>4.0</v>
      </c>
      <c r="J174" s="1">
        <v>3.0</v>
      </c>
      <c r="K174" s="1">
        <v>3.0</v>
      </c>
      <c r="L174" s="1">
        <v>3.0</v>
      </c>
      <c r="M174" s="1">
        <v>3.0</v>
      </c>
      <c r="N174" s="1">
        <v>4.0</v>
      </c>
      <c r="O174" s="1">
        <v>4.0</v>
      </c>
      <c r="P174" s="1">
        <v>4.0</v>
      </c>
      <c r="Q174" s="1">
        <v>4.0</v>
      </c>
      <c r="R174" s="1">
        <v>4.0</v>
      </c>
      <c r="S174" s="1">
        <v>3.0</v>
      </c>
      <c r="T174" s="1">
        <v>4.0</v>
      </c>
      <c r="U174" s="1">
        <v>4.0</v>
      </c>
      <c r="V174" s="1">
        <v>2.0</v>
      </c>
      <c r="W174" s="1">
        <v>3.0</v>
      </c>
      <c r="X174" s="1">
        <v>3.0</v>
      </c>
      <c r="Y174" s="1">
        <v>3.0</v>
      </c>
      <c r="Z174" s="1">
        <v>2.0</v>
      </c>
      <c r="AA174" s="1">
        <v>4.0</v>
      </c>
      <c r="AB174" s="1">
        <v>3.0</v>
      </c>
      <c r="AC174" s="1">
        <v>3.0</v>
      </c>
      <c r="AD174" s="1">
        <v>3.0</v>
      </c>
      <c r="AE174" s="1">
        <v>4.0</v>
      </c>
      <c r="AF174" s="1">
        <v>4.0</v>
      </c>
      <c r="AG174" s="1">
        <v>4.0</v>
      </c>
      <c r="AH174" s="1">
        <v>4.0</v>
      </c>
      <c r="AI174" s="1">
        <v>4.0</v>
      </c>
      <c r="AJ174" s="1">
        <v>4.0</v>
      </c>
      <c r="AK174" s="1">
        <v>4.0</v>
      </c>
      <c r="AL174" s="1">
        <v>3.0</v>
      </c>
      <c r="AM174" s="1">
        <v>3.0</v>
      </c>
      <c r="AN174" s="1">
        <v>2.0</v>
      </c>
      <c r="AO174" s="1">
        <v>2.0</v>
      </c>
      <c r="AP174" s="1">
        <v>3.0</v>
      </c>
      <c r="AQ174" s="1">
        <v>2.0</v>
      </c>
      <c r="AR174" s="1">
        <v>2.0</v>
      </c>
      <c r="AS174" s="1">
        <v>3.0</v>
      </c>
      <c r="AT174" s="1">
        <v>3.0</v>
      </c>
      <c r="AU174" s="1">
        <v>3.0</v>
      </c>
      <c r="AV174" s="1">
        <v>3.0</v>
      </c>
      <c r="AW174" s="1">
        <v>2.0</v>
      </c>
      <c r="AX174" s="1">
        <v>2.0</v>
      </c>
      <c r="AY174" s="1">
        <v>2.0</v>
      </c>
      <c r="AZ174" s="1">
        <v>2.0</v>
      </c>
      <c r="BA174" s="1">
        <v>2.0</v>
      </c>
      <c r="BB174" s="1">
        <v>3.0</v>
      </c>
      <c r="BC174" s="1">
        <v>3.0</v>
      </c>
      <c r="BD174" s="1">
        <v>3.0</v>
      </c>
      <c r="BE174" s="1">
        <v>4.0</v>
      </c>
      <c r="BF174" s="1">
        <v>3.0</v>
      </c>
      <c r="BG174" s="1">
        <v>3.0</v>
      </c>
      <c r="BH174" s="1">
        <v>4.0</v>
      </c>
      <c r="BI174" s="1">
        <v>3.0</v>
      </c>
      <c r="BJ174" s="1">
        <v>4.0</v>
      </c>
      <c r="BK174" s="1">
        <v>2.0</v>
      </c>
      <c r="BL174" s="1">
        <v>3.0</v>
      </c>
      <c r="BM174" s="1">
        <v>2.0</v>
      </c>
      <c r="BN174" s="1">
        <v>2.0</v>
      </c>
      <c r="BO174" s="1">
        <v>2.0</v>
      </c>
      <c r="BP174" s="1">
        <v>2.0</v>
      </c>
      <c r="BQ174" s="1">
        <v>3.0</v>
      </c>
      <c r="BR174" s="1">
        <v>3.0</v>
      </c>
      <c r="BS174" s="1">
        <v>4.0</v>
      </c>
      <c r="BT174" s="1">
        <v>4.0</v>
      </c>
      <c r="BU174" s="1">
        <v>3.0</v>
      </c>
      <c r="BV174" s="1">
        <v>4.0</v>
      </c>
      <c r="BW174" s="1">
        <v>3.0</v>
      </c>
      <c r="BX174" s="1">
        <v>4.0</v>
      </c>
      <c r="BY174" s="1">
        <v>3.0</v>
      </c>
      <c r="BZ174" s="36">
        <v>4.0</v>
      </c>
      <c r="CA174" s="26">
        <f t="shared" si="12"/>
        <v>228</v>
      </c>
      <c r="CB174">
        <f t="shared" si="2"/>
        <v>26</v>
      </c>
      <c r="CC174">
        <f t="shared" si="3"/>
        <v>31</v>
      </c>
      <c r="CD174">
        <f t="shared" si="4"/>
        <v>23</v>
      </c>
      <c r="CE174">
        <f t="shared" si="27"/>
        <v>31</v>
      </c>
      <c r="CF174">
        <f t="shared" si="6"/>
        <v>20</v>
      </c>
      <c r="CG174">
        <f t="shared" si="7"/>
        <v>19</v>
      </c>
      <c r="CH174">
        <f t="shared" si="28"/>
        <v>26</v>
      </c>
      <c r="CI174">
        <f t="shared" si="9"/>
        <v>0.4</v>
      </c>
      <c r="CJ174">
        <f t="shared" si="10"/>
        <v>19</v>
      </c>
      <c r="CK174">
        <f t="shared" si="29"/>
        <v>29</v>
      </c>
      <c r="CM174" s="34">
        <f>VLOOKUP(CB174,'PROMIS 57 T-Score Conversions'!Q$3:R$35,2,TRUE)</f>
        <v>39.5</v>
      </c>
      <c r="CN174" t="str">
        <f t="shared" si="20"/>
        <v>Moderate</v>
      </c>
      <c r="CO174" s="34">
        <f>VLOOKUP(CC174,'PROMIS 57 T-Score Conversions'!A$3:B$35,2,TRUE)</f>
        <v>69.8</v>
      </c>
      <c r="CP174" t="str">
        <f t="shared" si="21"/>
        <v>Severe</v>
      </c>
      <c r="CQ174" s="34">
        <f>VLOOKUP(CD174,'PROMIS 57 T-Score Conversions'!E$3:F$35,2,TRUE)</f>
        <v>61.2</v>
      </c>
      <c r="CR174" t="str">
        <f t="shared" si="22"/>
        <v>Moderate</v>
      </c>
      <c r="CS174" s="34">
        <f>VLOOKUP(CE174,'PROMIS 57 T-Score Conversions'!U$3:V$35,2,TRUE)</f>
        <v>64.3</v>
      </c>
      <c r="CT174" t="str">
        <f t="shared" si="23"/>
        <v>Moderate</v>
      </c>
      <c r="CU174" s="34">
        <f>VLOOKUP(CF174,'PROMIS 57 T-Score Conversions'!Y$3:Z$35,2,TRUE)</f>
        <v>50.1</v>
      </c>
      <c r="CV174" t="str">
        <f t="shared" si="24"/>
        <v>Normal</v>
      </c>
      <c r="CW174" s="34">
        <f>vlookup(CG174,'PROMIS 57 T-Score Conversions'!M$3:N$35,2,TRUE)</f>
        <v>39.3</v>
      </c>
      <c r="CX174" t="str">
        <f t="shared" si="25"/>
        <v>Moderate</v>
      </c>
      <c r="CY174" s="34">
        <f>VLOOKup(CH174,'PROMIS 57 T-Score Conversions'!I$3:J$35,2,TRUE)</f>
        <v>62.8</v>
      </c>
      <c r="CZ174" t="str">
        <f t="shared" si="26"/>
        <v>Moderate</v>
      </c>
      <c r="DA174" s="37">
        <f>VLOOKUP(CJ174,'PROMIS 57 T-Score Conversions'!AC$3:AD$35,2,TRUE)</f>
        <v>36.36</v>
      </c>
      <c r="DB174" t="str">
        <f t="shared" si="30"/>
        <v>Moderate</v>
      </c>
      <c r="DC174" s="34">
        <f>VLOOKUP(CK174,'PROMIS 57 T-Score Conversions'!AG$3:AH$35,2,TRUE)</f>
        <v>48.16</v>
      </c>
      <c r="DD174" s="39" t="str">
        <f t="shared" si="31"/>
        <v>Normal</v>
      </c>
    </row>
    <row r="175">
      <c r="A175" s="1" t="b">
        <v>0</v>
      </c>
      <c r="B175" s="20"/>
      <c r="C175" s="20">
        <v>43671.58873710648</v>
      </c>
      <c r="D175" s="1" t="s">
        <v>194</v>
      </c>
      <c r="E175" s="1">
        <v>1821.0</v>
      </c>
      <c r="F175" s="1">
        <v>4.0</v>
      </c>
      <c r="G175" s="1">
        <v>4.0</v>
      </c>
      <c r="H175" s="1">
        <v>5.0</v>
      </c>
      <c r="I175" s="1">
        <v>4.0</v>
      </c>
      <c r="J175" s="1">
        <v>4.0</v>
      </c>
      <c r="K175" s="1">
        <v>4.0</v>
      </c>
      <c r="L175" s="1">
        <v>5.0</v>
      </c>
      <c r="M175" s="1">
        <v>4.0</v>
      </c>
      <c r="N175" s="1">
        <v>2.0</v>
      </c>
      <c r="O175" s="1">
        <v>1.0</v>
      </c>
      <c r="P175" s="1">
        <v>2.0</v>
      </c>
      <c r="Q175" s="1">
        <v>2.0</v>
      </c>
      <c r="R175" s="1">
        <v>2.0</v>
      </c>
      <c r="S175" s="1">
        <v>1.0</v>
      </c>
      <c r="T175" s="1">
        <v>2.0</v>
      </c>
      <c r="U175" s="1">
        <v>3.0</v>
      </c>
      <c r="V175" s="1">
        <v>3.0</v>
      </c>
      <c r="W175" s="1">
        <v>2.0</v>
      </c>
      <c r="X175" s="1">
        <v>2.0</v>
      </c>
      <c r="Y175" s="1">
        <v>2.0</v>
      </c>
      <c r="Z175" s="1">
        <v>3.0</v>
      </c>
      <c r="AA175" s="1">
        <v>2.0</v>
      </c>
      <c r="AB175" s="1">
        <v>1.0</v>
      </c>
      <c r="AC175" s="1">
        <v>1.0</v>
      </c>
      <c r="AD175" s="1">
        <v>3.0</v>
      </c>
      <c r="AE175" s="1">
        <v>3.0</v>
      </c>
      <c r="AF175" s="1">
        <v>3.0</v>
      </c>
      <c r="AG175" s="1">
        <v>3.0</v>
      </c>
      <c r="AH175" s="1">
        <v>4.0</v>
      </c>
      <c r="AI175" s="1">
        <v>3.0</v>
      </c>
      <c r="AJ175" s="1">
        <v>4.0</v>
      </c>
      <c r="AK175" s="1">
        <v>2.0</v>
      </c>
      <c r="AL175" s="1">
        <v>4.0</v>
      </c>
      <c r="AM175" s="1">
        <v>4.0</v>
      </c>
      <c r="AN175" s="1">
        <v>4.0</v>
      </c>
      <c r="AO175" s="1">
        <v>2.0</v>
      </c>
      <c r="AP175" s="1">
        <v>4.0</v>
      </c>
      <c r="AQ175" s="1">
        <v>2.0</v>
      </c>
      <c r="AR175" s="1">
        <v>2.0</v>
      </c>
      <c r="AS175" s="1">
        <v>3.0</v>
      </c>
      <c r="AT175" s="1">
        <v>3.0</v>
      </c>
      <c r="AU175" s="1">
        <v>3.0</v>
      </c>
      <c r="AV175" s="1">
        <v>3.0</v>
      </c>
      <c r="AW175" s="1">
        <v>3.0</v>
      </c>
      <c r="AX175" s="1">
        <v>3.0</v>
      </c>
      <c r="AY175" s="1">
        <v>3.0</v>
      </c>
      <c r="AZ175" s="1">
        <v>3.0</v>
      </c>
      <c r="BA175" s="1">
        <v>3.0</v>
      </c>
      <c r="BB175" s="1">
        <v>2.0</v>
      </c>
      <c r="BC175" s="1">
        <v>2.0</v>
      </c>
      <c r="BD175" s="1">
        <v>3.0</v>
      </c>
      <c r="BE175" s="1">
        <v>2.0</v>
      </c>
      <c r="BF175" s="1">
        <v>2.0</v>
      </c>
      <c r="BG175" s="1">
        <v>3.0</v>
      </c>
      <c r="BH175" s="1">
        <v>3.0</v>
      </c>
      <c r="BI175" s="1">
        <v>3.0</v>
      </c>
      <c r="BJ175" s="1">
        <v>3.0</v>
      </c>
      <c r="BK175" s="1">
        <v>3.0</v>
      </c>
      <c r="BL175" s="1">
        <v>3.0</v>
      </c>
      <c r="BM175" s="1">
        <v>3.0</v>
      </c>
      <c r="BN175" s="1">
        <v>3.0</v>
      </c>
      <c r="BO175" s="1">
        <v>3.0</v>
      </c>
      <c r="BP175" s="1">
        <v>3.0</v>
      </c>
      <c r="BQ175" s="1">
        <v>3.0</v>
      </c>
      <c r="BR175" s="1">
        <v>3.0</v>
      </c>
      <c r="BS175" s="1">
        <v>3.0</v>
      </c>
      <c r="BT175" s="1">
        <v>3.0</v>
      </c>
      <c r="BU175" s="1">
        <v>3.0</v>
      </c>
      <c r="BV175" s="1">
        <v>2.0</v>
      </c>
      <c r="BW175" s="1">
        <v>4.0</v>
      </c>
      <c r="BX175" s="1">
        <v>3.0</v>
      </c>
      <c r="BY175" s="1">
        <v>3.0</v>
      </c>
      <c r="BZ175" s="36">
        <v>3.0</v>
      </c>
      <c r="CA175" s="26">
        <f t="shared" si="12"/>
        <v>210</v>
      </c>
      <c r="CB175">
        <f t="shared" si="2"/>
        <v>34</v>
      </c>
      <c r="CC175">
        <f t="shared" si="3"/>
        <v>15</v>
      </c>
      <c r="CD175">
        <f t="shared" si="4"/>
        <v>16</v>
      </c>
      <c r="CE175">
        <f t="shared" si="27"/>
        <v>25</v>
      </c>
      <c r="CF175">
        <f t="shared" si="6"/>
        <v>25</v>
      </c>
      <c r="CG175">
        <f t="shared" si="7"/>
        <v>24</v>
      </c>
      <c r="CH175">
        <f t="shared" si="28"/>
        <v>20</v>
      </c>
      <c r="CI175">
        <f t="shared" si="9"/>
        <v>0.3</v>
      </c>
      <c r="CJ175">
        <f t="shared" si="10"/>
        <v>24</v>
      </c>
      <c r="CK175">
        <f t="shared" si="29"/>
        <v>24</v>
      </c>
      <c r="CM175" s="34">
        <f>VLOOKUP(CB175,'PROMIS 57 T-Score Conversions'!Q$3:R$35,2,TRUE)</f>
        <v>45.7</v>
      </c>
      <c r="CN175" t="str">
        <f t="shared" si="20"/>
        <v>Normal</v>
      </c>
      <c r="CO175" s="34">
        <f>VLOOKUP(CC175,'PROMIS 57 T-Score Conversions'!A$3:B$35,2,TRUE)</f>
        <v>53.2</v>
      </c>
      <c r="CP175" t="str">
        <f t="shared" si="21"/>
        <v>Mild</v>
      </c>
      <c r="CQ175" s="34">
        <f>VLOOKUP(CD175,'PROMIS 57 T-Score Conversions'!E$3:F$35,2,TRUE)</f>
        <v>55.1</v>
      </c>
      <c r="CR175" t="str">
        <f t="shared" si="22"/>
        <v>Mild</v>
      </c>
      <c r="CS175" s="34">
        <f>VLOOKUP(CE175,'PROMIS 57 T-Score Conversions'!U$3:V$35,2,TRUE)</f>
        <v>58.5</v>
      </c>
      <c r="CT175" t="str">
        <f t="shared" si="23"/>
        <v>Mild</v>
      </c>
      <c r="CU175" s="34">
        <f>VLOOKUP(CF175,'PROMIS 57 T-Score Conversions'!Y$3:Z$35,2,TRUE)</f>
        <v>55.3</v>
      </c>
      <c r="CV175" t="str">
        <f t="shared" si="24"/>
        <v>Mild</v>
      </c>
      <c r="CW175" s="34">
        <f>vlookup(CG175,'PROMIS 57 T-Score Conversions'!M$3:N$35,2,TRUE)</f>
        <v>44</v>
      </c>
      <c r="CX175" t="str">
        <f t="shared" si="25"/>
        <v>Mild</v>
      </c>
      <c r="CY175" s="34">
        <f>VLOOKup(CH175,'PROMIS 57 T-Score Conversions'!I$3:J$35,2,TRUE)</f>
        <v>58.8</v>
      </c>
      <c r="CZ175" t="str">
        <f t="shared" si="26"/>
        <v>Mild</v>
      </c>
      <c r="DA175" s="37">
        <f>VLOOKUP(CJ175,'PROMIS 57 T-Score Conversions'!AC$3:AD$35,2,TRUE)</f>
        <v>40.29</v>
      </c>
      <c r="DB175" t="str">
        <f t="shared" si="30"/>
        <v>Mild</v>
      </c>
      <c r="DC175" s="34">
        <f>VLOOKUP(CK175,'PROMIS 57 T-Score Conversions'!AG$3:AH$35,2,TRUE)</f>
        <v>43.42</v>
      </c>
      <c r="DD175" s="39" t="str">
        <f t="shared" si="31"/>
        <v>Normal</v>
      </c>
    </row>
    <row r="176">
      <c r="A176" s="1" t="b">
        <v>1</v>
      </c>
      <c r="B176" s="20"/>
      <c r="C176" s="20">
        <v>43671.82290321759</v>
      </c>
      <c r="D176" s="1" t="s">
        <v>233</v>
      </c>
      <c r="E176" s="1">
        <v>1398.0</v>
      </c>
      <c r="F176" s="1">
        <v>3.0</v>
      </c>
      <c r="G176" s="1">
        <v>5.0</v>
      </c>
      <c r="H176" s="1">
        <v>5.0</v>
      </c>
      <c r="I176" s="1">
        <v>4.0</v>
      </c>
      <c r="J176" s="1">
        <v>1.0</v>
      </c>
      <c r="K176" s="1">
        <v>3.0</v>
      </c>
      <c r="L176" s="1">
        <v>3.0</v>
      </c>
      <c r="M176" s="1">
        <v>1.0</v>
      </c>
      <c r="N176" s="1">
        <v>2.0</v>
      </c>
      <c r="O176" s="1">
        <v>2.0</v>
      </c>
      <c r="P176" s="1">
        <v>2.0</v>
      </c>
      <c r="Q176" s="1">
        <v>2.0</v>
      </c>
      <c r="R176" s="1">
        <v>3.0</v>
      </c>
      <c r="S176" s="1">
        <v>2.0</v>
      </c>
      <c r="T176" s="1">
        <v>3.0</v>
      </c>
      <c r="U176" s="1">
        <v>3.0</v>
      </c>
      <c r="V176" s="1">
        <v>1.0</v>
      </c>
      <c r="W176" s="1">
        <v>1.0</v>
      </c>
      <c r="X176" s="1">
        <v>1.0</v>
      </c>
      <c r="Y176" s="1">
        <v>1.0</v>
      </c>
      <c r="Z176" s="1">
        <v>1.0</v>
      </c>
      <c r="AA176" s="1">
        <v>2.0</v>
      </c>
      <c r="AB176" s="1">
        <v>1.0</v>
      </c>
      <c r="AC176" s="1">
        <v>1.0</v>
      </c>
      <c r="AD176" s="1">
        <v>3.0</v>
      </c>
      <c r="AE176" s="1">
        <v>2.0</v>
      </c>
      <c r="AF176" s="1">
        <v>2.0</v>
      </c>
      <c r="AG176" s="1">
        <v>3.0</v>
      </c>
      <c r="AH176" s="1">
        <v>2.0</v>
      </c>
      <c r="AI176" s="1">
        <v>3.0</v>
      </c>
      <c r="AJ176" s="1">
        <v>3.0</v>
      </c>
      <c r="AK176" s="1">
        <v>3.0</v>
      </c>
      <c r="AL176" s="1">
        <v>3.0</v>
      </c>
      <c r="AM176" s="1">
        <v>3.0</v>
      </c>
      <c r="AN176" s="1">
        <v>3.0</v>
      </c>
      <c r="AO176" s="1">
        <v>2.0</v>
      </c>
      <c r="AP176" s="1">
        <v>3.0</v>
      </c>
      <c r="AQ176" s="1">
        <v>1.0</v>
      </c>
      <c r="AR176" s="1">
        <v>1.0</v>
      </c>
      <c r="AS176" s="1">
        <v>2.0</v>
      </c>
      <c r="AT176" s="1">
        <v>3.0</v>
      </c>
      <c r="AU176" s="1">
        <v>4.0</v>
      </c>
      <c r="AV176" s="1">
        <v>3.0</v>
      </c>
      <c r="AW176" s="1">
        <v>3.0</v>
      </c>
      <c r="AX176" s="1">
        <v>3.0</v>
      </c>
      <c r="AY176" s="1">
        <v>3.0</v>
      </c>
      <c r="AZ176" s="1">
        <v>4.0</v>
      </c>
      <c r="BA176" s="1">
        <v>3.0</v>
      </c>
      <c r="BB176" s="1">
        <v>3.0</v>
      </c>
      <c r="BC176" s="1">
        <v>2.0</v>
      </c>
      <c r="BD176" s="1">
        <v>2.0</v>
      </c>
      <c r="BE176" s="1">
        <v>2.0</v>
      </c>
      <c r="BF176" s="1">
        <v>2.0</v>
      </c>
      <c r="BG176" s="1">
        <v>2.0</v>
      </c>
      <c r="BH176" s="1">
        <v>2.0</v>
      </c>
      <c r="BI176" s="1">
        <v>2.0</v>
      </c>
      <c r="BJ176" s="1">
        <v>3.0</v>
      </c>
      <c r="BK176" s="1">
        <v>3.0</v>
      </c>
      <c r="BL176" s="1">
        <v>3.0</v>
      </c>
      <c r="BM176" s="1">
        <v>3.0</v>
      </c>
      <c r="BN176" s="1">
        <v>3.0</v>
      </c>
      <c r="BO176" s="1">
        <v>3.0</v>
      </c>
      <c r="BP176" s="1">
        <v>3.0</v>
      </c>
      <c r="BQ176" s="1">
        <v>3.0</v>
      </c>
      <c r="BR176" s="1">
        <v>3.0</v>
      </c>
      <c r="BS176" s="1">
        <v>3.0</v>
      </c>
      <c r="BT176" s="1">
        <v>2.0</v>
      </c>
      <c r="BU176" s="1">
        <v>3.0</v>
      </c>
      <c r="BV176" s="1">
        <v>3.0</v>
      </c>
      <c r="BW176" s="1">
        <v>2.0</v>
      </c>
      <c r="BX176" s="1">
        <v>2.0</v>
      </c>
      <c r="BY176" s="1">
        <v>2.0</v>
      </c>
      <c r="BZ176" s="36">
        <v>3.0</v>
      </c>
      <c r="CA176" s="26">
        <f t="shared" si="12"/>
        <v>182</v>
      </c>
      <c r="CB176">
        <f t="shared" si="2"/>
        <v>25</v>
      </c>
      <c r="CC176">
        <f t="shared" si="3"/>
        <v>19</v>
      </c>
      <c r="CD176">
        <f t="shared" si="4"/>
        <v>9</v>
      </c>
      <c r="CE176">
        <f t="shared" si="27"/>
        <v>21</v>
      </c>
      <c r="CF176">
        <f t="shared" si="6"/>
        <v>18</v>
      </c>
      <c r="CG176">
        <f t="shared" si="7"/>
        <v>26</v>
      </c>
      <c r="CH176">
        <f t="shared" si="28"/>
        <v>17</v>
      </c>
      <c r="CI176">
        <f t="shared" si="9"/>
        <v>0.3</v>
      </c>
      <c r="CJ176">
        <f t="shared" si="10"/>
        <v>24</v>
      </c>
      <c r="CK176">
        <f t="shared" si="29"/>
        <v>20</v>
      </c>
      <c r="CM176" s="34">
        <f>VLOOKUP(CB176,'PROMIS 57 T-Score Conversions'!Q$3:R$35,2,TRUE)</f>
        <v>38.8</v>
      </c>
      <c r="CN176" t="str">
        <f t="shared" si="20"/>
        <v>Moderate</v>
      </c>
      <c r="CO176" s="34">
        <f>VLOOKUP(CC176,'PROMIS 57 T-Score Conversions'!A$3:B$35,2,TRUE)</f>
        <v>57.4</v>
      </c>
      <c r="CP176" t="str">
        <f t="shared" si="21"/>
        <v>Moderate</v>
      </c>
      <c r="CQ176" s="34">
        <f>VLOOKUP(CD176,'PROMIS 57 T-Score Conversions'!E$3:F$35,2,TRUE)</f>
        <v>44.7</v>
      </c>
      <c r="CR176" t="str">
        <f t="shared" si="22"/>
        <v>Normal</v>
      </c>
      <c r="CS176" s="34">
        <f>VLOOKUP(CE176,'PROMIS 57 T-Score Conversions'!U$3:V$35,2,TRUE)</f>
        <v>54.6</v>
      </c>
      <c r="CT176" t="str">
        <f t="shared" si="23"/>
        <v>Normal</v>
      </c>
      <c r="CU176" s="34">
        <f>VLOOKUP(CF176,'PROMIS 57 T-Score Conversions'!Y$3:Z$35,2,TRUE)</f>
        <v>47.9</v>
      </c>
      <c r="CV176" t="str">
        <f t="shared" si="24"/>
        <v>Normal</v>
      </c>
      <c r="CW176" s="34">
        <f>vlookup(CG176,'PROMIS 57 T-Score Conversions'!M$3:N$35,2,TRUE)</f>
        <v>46</v>
      </c>
      <c r="CX176" t="str">
        <f t="shared" si="25"/>
        <v>Normal</v>
      </c>
      <c r="CY176" s="34">
        <f>VLOOKup(CH176,'PROMIS 57 T-Score Conversions'!I$3:J$35,2,TRUE)</f>
        <v>56.6</v>
      </c>
      <c r="CZ176" t="str">
        <f t="shared" si="26"/>
        <v>Mild</v>
      </c>
      <c r="DA176" s="37">
        <f>VLOOKUP(CJ176,'PROMIS 57 T-Score Conversions'!AC$3:AD$35,2,TRUE)</f>
        <v>40.29</v>
      </c>
      <c r="DB176" t="str">
        <f t="shared" si="30"/>
        <v>Mild</v>
      </c>
      <c r="DC176" s="34">
        <f>VLOOKUP(CK176,'PROMIS 57 T-Score Conversions'!AG$3:AH$35,2,TRUE)</f>
        <v>39.81</v>
      </c>
      <c r="DD176" s="39" t="str">
        <f t="shared" si="31"/>
        <v>Normal</v>
      </c>
    </row>
    <row r="177">
      <c r="A177" s="1" t="b">
        <v>1</v>
      </c>
      <c r="B177" s="20"/>
      <c r="C177" s="20">
        <v>43672.58028126157</v>
      </c>
      <c r="D177" s="1" t="s">
        <v>104</v>
      </c>
      <c r="E177" s="1">
        <v>1872.0</v>
      </c>
      <c r="F177" s="1">
        <v>3.0</v>
      </c>
      <c r="G177" s="1">
        <v>3.0</v>
      </c>
      <c r="H177" s="1">
        <v>5.0</v>
      </c>
      <c r="I177" s="1">
        <v>2.0</v>
      </c>
      <c r="J177" s="1">
        <v>1.0</v>
      </c>
      <c r="K177" s="1">
        <v>3.0</v>
      </c>
      <c r="L177" s="1">
        <v>3.0</v>
      </c>
      <c r="M177" s="1">
        <v>1.0</v>
      </c>
      <c r="N177" s="1">
        <v>3.0</v>
      </c>
      <c r="O177" s="1">
        <v>3.0</v>
      </c>
      <c r="P177" s="1">
        <v>3.0</v>
      </c>
      <c r="Q177" s="1">
        <v>3.0</v>
      </c>
      <c r="R177" s="1">
        <v>3.0</v>
      </c>
      <c r="S177" s="1">
        <v>3.0</v>
      </c>
      <c r="T177" s="1">
        <v>2.0</v>
      </c>
      <c r="U177" s="1">
        <v>2.0</v>
      </c>
      <c r="V177" s="1">
        <v>1.0</v>
      </c>
      <c r="W177" s="1">
        <v>3.0</v>
      </c>
      <c r="X177" s="1">
        <v>1.0</v>
      </c>
      <c r="Y177" s="1">
        <v>2.0</v>
      </c>
      <c r="Z177" s="1">
        <v>1.0</v>
      </c>
      <c r="AA177" s="1">
        <v>2.0</v>
      </c>
      <c r="AB177" s="1">
        <v>1.0</v>
      </c>
      <c r="AC177" s="1">
        <v>1.0</v>
      </c>
      <c r="AD177" s="1">
        <v>1.0</v>
      </c>
      <c r="AE177" s="1">
        <v>1.0</v>
      </c>
      <c r="AF177" s="1">
        <v>1.0</v>
      </c>
      <c r="AG177" s="1">
        <v>1.0</v>
      </c>
      <c r="AH177" s="1">
        <v>1.0</v>
      </c>
      <c r="AI177" s="1">
        <v>1.0</v>
      </c>
      <c r="AJ177" s="1">
        <v>1.0</v>
      </c>
      <c r="AK177" s="1">
        <v>1.0</v>
      </c>
      <c r="AL177" s="1">
        <v>1.0</v>
      </c>
      <c r="AM177" s="1">
        <v>1.0</v>
      </c>
      <c r="AN177" s="1">
        <v>1.0</v>
      </c>
      <c r="AO177" s="1">
        <v>1.0</v>
      </c>
      <c r="AP177" s="1">
        <v>2.0</v>
      </c>
      <c r="AQ177" s="1">
        <v>1.0</v>
      </c>
      <c r="AR177" s="1">
        <v>1.0</v>
      </c>
      <c r="AS177" s="1">
        <v>1.0</v>
      </c>
      <c r="AT177" s="1">
        <v>1.0</v>
      </c>
      <c r="AU177" s="1">
        <v>1.0</v>
      </c>
      <c r="AV177" s="1">
        <v>1.0</v>
      </c>
      <c r="AW177" s="1">
        <v>1.0</v>
      </c>
      <c r="AX177" s="1">
        <v>1.0</v>
      </c>
      <c r="AY177" s="1">
        <v>1.0</v>
      </c>
      <c r="AZ177" s="1">
        <v>1.0</v>
      </c>
      <c r="BA177" s="1">
        <v>1.0</v>
      </c>
      <c r="BB177" s="1">
        <v>4.0</v>
      </c>
      <c r="BC177" s="1">
        <v>4.0</v>
      </c>
      <c r="BD177" s="1">
        <v>4.0</v>
      </c>
      <c r="BE177" s="1">
        <v>4.0</v>
      </c>
      <c r="BF177" s="1">
        <v>5.0</v>
      </c>
      <c r="BG177" s="1">
        <v>5.0</v>
      </c>
      <c r="BH177" s="1">
        <v>5.0</v>
      </c>
      <c r="BI177" s="1">
        <v>5.0</v>
      </c>
      <c r="BJ177" s="1">
        <v>8.0</v>
      </c>
      <c r="BK177" s="1">
        <v>1.0</v>
      </c>
      <c r="BL177" s="1">
        <v>1.0</v>
      </c>
      <c r="BM177" s="1">
        <v>1.0</v>
      </c>
      <c r="BN177" s="1">
        <v>1.0</v>
      </c>
      <c r="BO177" s="1">
        <v>2.0</v>
      </c>
      <c r="BP177" s="1">
        <v>1.0</v>
      </c>
      <c r="BQ177" s="1">
        <v>1.0</v>
      </c>
      <c r="BR177" s="1">
        <v>1.0</v>
      </c>
      <c r="BS177" s="1">
        <v>5.0</v>
      </c>
      <c r="BT177" s="1">
        <v>5.0</v>
      </c>
      <c r="BU177" s="1">
        <v>5.0</v>
      </c>
      <c r="BV177" s="1">
        <v>5.0</v>
      </c>
      <c r="BW177" s="1">
        <v>5.0</v>
      </c>
      <c r="BX177" s="1">
        <v>5.0</v>
      </c>
      <c r="BY177" s="1">
        <v>5.0</v>
      </c>
      <c r="BZ177" s="36">
        <v>5.0</v>
      </c>
      <c r="CA177" s="26">
        <f t="shared" si="12"/>
        <v>173</v>
      </c>
      <c r="CB177">
        <f t="shared" si="2"/>
        <v>21</v>
      </c>
      <c r="CC177">
        <f t="shared" si="3"/>
        <v>22</v>
      </c>
      <c r="CD177">
        <f t="shared" si="4"/>
        <v>12</v>
      </c>
      <c r="CE177">
        <f t="shared" si="27"/>
        <v>8</v>
      </c>
      <c r="CF177">
        <f t="shared" si="6"/>
        <v>9</v>
      </c>
      <c r="CG177">
        <f t="shared" si="7"/>
        <v>8</v>
      </c>
      <c r="CH177">
        <f t="shared" si="28"/>
        <v>36</v>
      </c>
      <c r="CI177">
        <f t="shared" si="9"/>
        <v>0.8</v>
      </c>
      <c r="CJ177">
        <f t="shared" si="10"/>
        <v>9</v>
      </c>
      <c r="CK177">
        <f t="shared" si="29"/>
        <v>40</v>
      </c>
      <c r="CM177" s="34">
        <f>VLOOKUP(CB177,'PROMIS 57 T-Score Conversions'!Q$3:R$35,2,TRUE)</f>
        <v>36.1</v>
      </c>
      <c r="CN177" t="str">
        <f t="shared" si="20"/>
        <v>Moderate</v>
      </c>
      <c r="CO177" s="34">
        <f>VLOOKUP(CC177,'PROMIS 57 T-Score Conversions'!A$3:B$35,2,TRUE)</f>
        <v>60.4</v>
      </c>
      <c r="CP177" t="str">
        <f t="shared" si="21"/>
        <v>Moderate</v>
      </c>
      <c r="CQ177" s="34">
        <f>VLOOKUP(CD177,'PROMIS 57 T-Score Conversions'!E$3:F$35,2,TRUE)</f>
        <v>50.9</v>
      </c>
      <c r="CR177" t="str">
        <f t="shared" si="22"/>
        <v>Normal</v>
      </c>
      <c r="CS177" s="34">
        <f>VLOOKUP(CE177,'PROMIS 57 T-Score Conversions'!U$3:V$35,2,TRUE)</f>
        <v>33.1</v>
      </c>
      <c r="CT177" t="str">
        <f t="shared" si="23"/>
        <v>Normal</v>
      </c>
      <c r="CU177" s="34">
        <f>VLOOKUP(CF177,'PROMIS 57 T-Score Conversions'!Y$3:Z$35,2,TRUE)</f>
        <v>33.1</v>
      </c>
      <c r="CV177" t="str">
        <f t="shared" si="24"/>
        <v>Normal</v>
      </c>
      <c r="CW177" s="34">
        <f>vlookup(CG177,'PROMIS 57 T-Score Conversions'!M$3:N$35,2,TRUE)</f>
        <v>25.91</v>
      </c>
      <c r="CX177" t="str">
        <f t="shared" si="25"/>
        <v>Severe</v>
      </c>
      <c r="CY177" s="34">
        <f>VLOOKup(CH177,'PROMIS 57 T-Score Conversions'!I$3:J$35,2,TRUE)</f>
        <v>70.1</v>
      </c>
      <c r="CZ177" t="str">
        <f t="shared" si="26"/>
        <v>Severe</v>
      </c>
      <c r="DA177" s="37">
        <f>VLOOKUP(CJ177,'PROMIS 57 T-Score Conversions'!AC$3:AD$35,2,TRUE)</f>
        <v>25.73</v>
      </c>
      <c r="DB177" t="str">
        <f t="shared" si="30"/>
        <v>Severe</v>
      </c>
      <c r="DC177" s="34">
        <f>VLOOKUP(CK177,'PROMIS 57 T-Score Conversions'!AG$3:AH$35,2,TRUE)</f>
        <v>67.09</v>
      </c>
      <c r="DD177" s="39" t="str">
        <f t="shared" si="31"/>
        <v>Moderate</v>
      </c>
    </row>
    <row r="178">
      <c r="A178" s="1" t="b">
        <v>0</v>
      </c>
      <c r="B178" s="20"/>
      <c r="C178" s="20">
        <v>43675.51939530093</v>
      </c>
      <c r="D178" s="1" t="s">
        <v>139</v>
      </c>
      <c r="E178" s="1">
        <v>1904.0</v>
      </c>
      <c r="F178" s="1">
        <v>2.0</v>
      </c>
      <c r="G178" s="1">
        <v>4.0</v>
      </c>
      <c r="H178" s="1">
        <v>5.0</v>
      </c>
      <c r="I178" s="1">
        <v>3.0</v>
      </c>
      <c r="J178" s="1">
        <v>2.0</v>
      </c>
      <c r="K178" s="1">
        <v>3.0</v>
      </c>
      <c r="L178" s="1">
        <v>2.0</v>
      </c>
      <c r="M178" s="1">
        <v>1.0</v>
      </c>
      <c r="N178" s="1">
        <v>4.0</v>
      </c>
      <c r="O178" s="1">
        <v>2.0</v>
      </c>
      <c r="P178" s="1">
        <v>3.0</v>
      </c>
      <c r="Q178" s="1">
        <v>2.0</v>
      </c>
      <c r="R178" s="1">
        <v>3.0</v>
      </c>
      <c r="S178" s="1">
        <v>2.0</v>
      </c>
      <c r="T178" s="1">
        <v>2.0</v>
      </c>
      <c r="U178" s="1">
        <v>4.0</v>
      </c>
      <c r="V178" s="1">
        <v>1.0</v>
      </c>
      <c r="W178" s="1">
        <v>2.0</v>
      </c>
      <c r="X178" s="1">
        <v>2.0</v>
      </c>
      <c r="Y178" s="1">
        <v>2.0</v>
      </c>
      <c r="Z178" s="1">
        <v>1.0</v>
      </c>
      <c r="AA178" s="1">
        <v>2.0</v>
      </c>
      <c r="AB178" s="1">
        <v>1.0</v>
      </c>
      <c r="AC178" s="1">
        <v>1.0</v>
      </c>
      <c r="AD178" s="1">
        <v>3.0</v>
      </c>
      <c r="AE178" s="1">
        <v>3.0</v>
      </c>
      <c r="AF178" s="1">
        <v>4.0</v>
      </c>
      <c r="AG178" s="1">
        <v>3.0</v>
      </c>
      <c r="AH178" s="1">
        <v>4.0</v>
      </c>
      <c r="AI178" s="1">
        <v>4.0</v>
      </c>
      <c r="AJ178" s="1">
        <v>3.0</v>
      </c>
      <c r="AK178" s="1">
        <v>3.0</v>
      </c>
      <c r="AL178" s="1">
        <v>3.0</v>
      </c>
      <c r="AM178" s="1">
        <v>4.0</v>
      </c>
      <c r="AN178" s="1">
        <v>3.0</v>
      </c>
      <c r="AO178" s="1">
        <v>4.0</v>
      </c>
      <c r="AP178" s="1">
        <v>3.0</v>
      </c>
      <c r="AQ178" s="1">
        <v>2.0</v>
      </c>
      <c r="AR178" s="1">
        <v>1.0</v>
      </c>
      <c r="AS178" s="1">
        <v>4.0</v>
      </c>
      <c r="AT178" s="1">
        <v>2.0</v>
      </c>
      <c r="AU178" s="1">
        <v>3.0</v>
      </c>
      <c r="AV178" s="1">
        <v>4.0</v>
      </c>
      <c r="AW178" s="1">
        <v>2.0</v>
      </c>
      <c r="AX178" s="1">
        <v>1.0</v>
      </c>
      <c r="AY178" s="1">
        <v>1.0</v>
      </c>
      <c r="AZ178" s="1">
        <v>2.0</v>
      </c>
      <c r="BA178" s="1">
        <v>1.0</v>
      </c>
      <c r="BB178" s="1">
        <v>2.0</v>
      </c>
      <c r="BC178" s="1">
        <v>3.0</v>
      </c>
      <c r="BD178" s="1">
        <v>4.0</v>
      </c>
      <c r="BE178" s="1">
        <v>5.0</v>
      </c>
      <c r="BF178" s="1">
        <v>4.0</v>
      </c>
      <c r="BG178" s="1">
        <v>5.0</v>
      </c>
      <c r="BH178" s="1">
        <v>5.0</v>
      </c>
      <c r="BI178" s="1">
        <v>2.0</v>
      </c>
      <c r="BJ178" s="1">
        <v>4.0</v>
      </c>
      <c r="BK178" s="1">
        <v>1.0</v>
      </c>
      <c r="BL178" s="1">
        <v>1.0</v>
      </c>
      <c r="BM178" s="1">
        <v>2.0</v>
      </c>
      <c r="BN178" s="1">
        <v>1.0</v>
      </c>
      <c r="BO178" s="1">
        <v>1.0</v>
      </c>
      <c r="BP178" s="1">
        <v>1.0</v>
      </c>
      <c r="BQ178" s="1">
        <v>1.0</v>
      </c>
      <c r="BR178" s="1">
        <v>1.0</v>
      </c>
      <c r="BS178" s="1">
        <v>5.0</v>
      </c>
      <c r="BT178" s="1">
        <v>5.0</v>
      </c>
      <c r="BU178" s="1">
        <v>5.0</v>
      </c>
      <c r="BV178" s="1">
        <v>5.0</v>
      </c>
      <c r="BW178" s="1">
        <v>5.0</v>
      </c>
      <c r="BX178" s="1">
        <v>4.0</v>
      </c>
      <c r="BY178" s="1">
        <v>5.0</v>
      </c>
      <c r="BZ178" s="36">
        <v>5.0</v>
      </c>
      <c r="CA178" s="26">
        <f t="shared" si="12"/>
        <v>205</v>
      </c>
      <c r="CB178">
        <f t="shared" si="2"/>
        <v>22</v>
      </c>
      <c r="CC178">
        <f t="shared" si="3"/>
        <v>22</v>
      </c>
      <c r="CD178">
        <f t="shared" si="4"/>
        <v>12</v>
      </c>
      <c r="CE178">
        <f t="shared" si="27"/>
        <v>27</v>
      </c>
      <c r="CF178">
        <f t="shared" si="6"/>
        <v>24</v>
      </c>
      <c r="CG178">
        <f t="shared" si="7"/>
        <v>16</v>
      </c>
      <c r="CH178">
        <f t="shared" si="28"/>
        <v>30</v>
      </c>
      <c r="CI178">
        <f t="shared" si="9"/>
        <v>0.4</v>
      </c>
      <c r="CJ178">
        <f t="shared" si="10"/>
        <v>9</v>
      </c>
      <c r="CK178">
        <f t="shared" si="29"/>
        <v>39</v>
      </c>
      <c r="CM178" s="34">
        <f>VLOOKUP(CB178,'PROMIS 57 T-Score Conversions'!Q$3:R$35,2,TRUE)</f>
        <v>36.7</v>
      </c>
      <c r="CN178" t="str">
        <f t="shared" si="20"/>
        <v>Moderate</v>
      </c>
      <c r="CO178" s="34">
        <f>VLOOKUP(CC178,'PROMIS 57 T-Score Conversions'!A$3:B$35,2,TRUE)</f>
        <v>60.4</v>
      </c>
      <c r="CP178" t="str">
        <f t="shared" si="21"/>
        <v>Moderate</v>
      </c>
      <c r="CQ178" s="34">
        <f>VLOOKUP(CD178,'PROMIS 57 T-Score Conversions'!E$3:F$35,2,TRUE)</f>
        <v>50.9</v>
      </c>
      <c r="CR178" t="str">
        <f t="shared" si="22"/>
        <v>Normal</v>
      </c>
      <c r="CS178" s="34">
        <f>VLOOKUP(CE178,'PROMIS 57 T-Score Conversions'!U$3:V$35,2,TRUE)</f>
        <v>60.4</v>
      </c>
      <c r="CT178" t="str">
        <f t="shared" si="23"/>
        <v>Moderate</v>
      </c>
      <c r="CU178" s="34">
        <f>VLOOKUP(CF178,'PROMIS 57 T-Score Conversions'!Y$3:Z$35,2,TRUE)</f>
        <v>54.3</v>
      </c>
      <c r="CV178" t="str">
        <f t="shared" si="24"/>
        <v>Normal</v>
      </c>
      <c r="CW178" s="34">
        <f>vlookup(CG178,'PROMIS 57 T-Score Conversions'!M$3:N$35,2,TRUE)</f>
        <v>36.9</v>
      </c>
      <c r="CX178" t="str">
        <f t="shared" si="25"/>
        <v>Moderate</v>
      </c>
      <c r="CY178" s="34">
        <f>VLOOKup(CH178,'PROMIS 57 T-Score Conversions'!I$3:J$35,2,TRUE)</f>
        <v>65.5</v>
      </c>
      <c r="CZ178" t="str">
        <f t="shared" si="26"/>
        <v>Moderate</v>
      </c>
      <c r="DA178" s="37">
        <f>VLOOKUP(CJ178,'PROMIS 57 T-Score Conversions'!AC$3:AD$35,2,TRUE)</f>
        <v>25.73</v>
      </c>
      <c r="DB178" t="str">
        <f t="shared" si="30"/>
        <v>Severe</v>
      </c>
      <c r="DC178" s="34">
        <f>VLOOKUP(CK178,'PROMIS 57 T-Score Conversions'!AG$3:AH$35,2,TRUE)</f>
        <v>62.52</v>
      </c>
      <c r="DD178" s="39" t="str">
        <f t="shared" si="31"/>
        <v>Moderate</v>
      </c>
    </row>
    <row r="179">
      <c r="A179" s="1" t="b">
        <v>0</v>
      </c>
      <c r="B179" s="20"/>
      <c r="C179" s="20">
        <v>43676.45426118055</v>
      </c>
      <c r="D179" s="1" t="s">
        <v>111</v>
      </c>
      <c r="E179" s="1">
        <v>1864.0</v>
      </c>
      <c r="F179" s="1">
        <v>1.0</v>
      </c>
      <c r="G179" s="1">
        <v>3.0</v>
      </c>
      <c r="H179" s="1">
        <v>4.0</v>
      </c>
      <c r="I179" s="1">
        <v>1.0</v>
      </c>
      <c r="J179" s="1">
        <v>1.0</v>
      </c>
      <c r="K179" s="1">
        <v>1.0</v>
      </c>
      <c r="L179" s="1">
        <v>3.0</v>
      </c>
      <c r="M179" s="1">
        <v>1.0</v>
      </c>
      <c r="N179" s="1">
        <v>1.0</v>
      </c>
      <c r="O179" s="1">
        <v>3.0</v>
      </c>
      <c r="P179" s="1">
        <v>3.0</v>
      </c>
      <c r="Q179" s="1">
        <v>2.0</v>
      </c>
      <c r="R179" s="1">
        <v>2.0</v>
      </c>
      <c r="S179" s="1">
        <v>3.0</v>
      </c>
      <c r="T179" s="1">
        <v>4.0</v>
      </c>
      <c r="U179" s="1">
        <v>4.0</v>
      </c>
      <c r="V179" s="1">
        <v>1.0</v>
      </c>
      <c r="W179" s="1">
        <v>2.0</v>
      </c>
      <c r="X179" s="1">
        <v>2.0</v>
      </c>
      <c r="Y179" s="1">
        <v>1.0</v>
      </c>
      <c r="Z179" s="1">
        <v>2.0</v>
      </c>
      <c r="AA179" s="1">
        <v>4.0</v>
      </c>
      <c r="AB179" s="1">
        <v>2.0</v>
      </c>
      <c r="AC179" s="1">
        <v>2.0</v>
      </c>
      <c r="AD179" s="1">
        <v>5.0</v>
      </c>
      <c r="AE179" s="1">
        <v>5.0</v>
      </c>
      <c r="AF179" s="1">
        <v>5.0</v>
      </c>
      <c r="AG179" s="1">
        <v>5.0</v>
      </c>
      <c r="AH179" s="1">
        <v>5.0</v>
      </c>
      <c r="AI179" s="1">
        <v>5.0</v>
      </c>
      <c r="AJ179" s="1">
        <v>5.0</v>
      </c>
      <c r="AK179" s="1">
        <v>5.0</v>
      </c>
      <c r="AL179" s="1">
        <v>5.0</v>
      </c>
      <c r="AM179" s="1">
        <v>5.0</v>
      </c>
      <c r="AN179" s="1">
        <v>5.0</v>
      </c>
      <c r="AO179" s="1">
        <v>5.0</v>
      </c>
      <c r="AP179" s="1">
        <v>5.0</v>
      </c>
      <c r="AQ179" s="1">
        <v>5.0</v>
      </c>
      <c r="AR179" s="1">
        <v>4.0</v>
      </c>
      <c r="AS179" s="1">
        <v>5.0</v>
      </c>
      <c r="AT179" s="1">
        <v>2.0</v>
      </c>
      <c r="AU179" s="1">
        <v>2.0</v>
      </c>
      <c r="AV179" s="1">
        <v>2.0</v>
      </c>
      <c r="AW179" s="1">
        <v>1.0</v>
      </c>
      <c r="AX179" s="1">
        <v>1.0</v>
      </c>
      <c r="AY179" s="1">
        <v>1.0</v>
      </c>
      <c r="AZ179" s="1">
        <v>2.0</v>
      </c>
      <c r="BA179" s="1">
        <v>2.0</v>
      </c>
      <c r="BB179" s="1">
        <v>5.0</v>
      </c>
      <c r="BC179" s="1">
        <v>5.0</v>
      </c>
      <c r="BD179" s="1">
        <v>5.0</v>
      </c>
      <c r="BE179" s="1">
        <v>5.0</v>
      </c>
      <c r="BF179" s="1">
        <v>5.0</v>
      </c>
      <c r="BG179" s="1">
        <v>5.0</v>
      </c>
      <c r="BH179" s="1">
        <v>5.0</v>
      </c>
      <c r="BI179" s="1">
        <v>5.0</v>
      </c>
      <c r="BJ179" s="1">
        <v>9.0</v>
      </c>
      <c r="BK179" s="1">
        <v>1.0</v>
      </c>
      <c r="BL179" s="1">
        <v>1.0</v>
      </c>
      <c r="BM179" s="1">
        <v>1.0</v>
      </c>
      <c r="BN179" s="1">
        <v>2.0</v>
      </c>
      <c r="BO179" s="1">
        <v>1.0</v>
      </c>
      <c r="BP179" s="1">
        <v>1.0</v>
      </c>
      <c r="BQ179" s="1">
        <v>1.0</v>
      </c>
      <c r="BR179" s="1">
        <v>1.0</v>
      </c>
      <c r="BS179" s="1">
        <v>5.0</v>
      </c>
      <c r="BT179" s="1">
        <v>5.0</v>
      </c>
      <c r="BU179" s="1">
        <v>5.0</v>
      </c>
      <c r="BV179" s="1">
        <v>5.0</v>
      </c>
      <c r="BW179" s="1">
        <v>5.0</v>
      </c>
      <c r="BX179" s="1">
        <v>4.0</v>
      </c>
      <c r="BY179" s="1">
        <v>4.0</v>
      </c>
      <c r="BZ179" s="36">
        <v>5.0</v>
      </c>
      <c r="CA179" s="26">
        <f t="shared" si="12"/>
        <v>241</v>
      </c>
      <c r="CB179">
        <f t="shared" si="2"/>
        <v>15</v>
      </c>
      <c r="CC179">
        <f t="shared" si="3"/>
        <v>22</v>
      </c>
      <c r="CD179">
        <f t="shared" si="4"/>
        <v>16</v>
      </c>
      <c r="CE179">
        <f t="shared" si="27"/>
        <v>40</v>
      </c>
      <c r="CF179">
        <f t="shared" si="6"/>
        <v>39</v>
      </c>
      <c r="CG179">
        <f t="shared" si="7"/>
        <v>13</v>
      </c>
      <c r="CH179">
        <f t="shared" si="28"/>
        <v>40</v>
      </c>
      <c r="CI179">
        <f t="shared" si="9"/>
        <v>0.9</v>
      </c>
      <c r="CJ179">
        <f t="shared" si="10"/>
        <v>9</v>
      </c>
      <c r="CK179">
        <f t="shared" si="29"/>
        <v>38</v>
      </c>
      <c r="CM179" s="34">
        <f>VLOOKUP(CB179,'PROMIS 57 T-Score Conversions'!Q$3:R$35,2,TRUE)</f>
        <v>31.7</v>
      </c>
      <c r="CN179" t="str">
        <f t="shared" si="20"/>
        <v>Moderate</v>
      </c>
      <c r="CO179" s="34">
        <f>VLOOKUP(CC179,'PROMIS 57 T-Score Conversions'!A$3:B$35,2,TRUE)</f>
        <v>60.4</v>
      </c>
      <c r="CP179" t="str">
        <f t="shared" si="21"/>
        <v>Moderate</v>
      </c>
      <c r="CQ179" s="34">
        <f>VLOOKUP(CD179,'PROMIS 57 T-Score Conversions'!E$3:F$35,2,TRUE)</f>
        <v>55.1</v>
      </c>
      <c r="CR179" t="str">
        <f t="shared" si="22"/>
        <v>Mild</v>
      </c>
      <c r="CS179" s="34">
        <f>VLOOKUP(CE179,'PROMIS 57 T-Score Conversions'!U$3:V$35,2,TRUE)</f>
        <v>77.8</v>
      </c>
      <c r="CT179" t="str">
        <f t="shared" si="23"/>
        <v>Severe</v>
      </c>
      <c r="CU179" s="34">
        <f>VLOOKUP(CF179,'PROMIS 57 T-Score Conversions'!Y$3:Z$35,2,TRUE)</f>
        <v>73</v>
      </c>
      <c r="CV179" t="str">
        <f t="shared" si="24"/>
        <v>Severe</v>
      </c>
      <c r="CW179" s="34">
        <f>vlookup(CG179,'PROMIS 57 T-Score Conversions'!M$3:N$35,2,TRUE)</f>
        <v>34.5</v>
      </c>
      <c r="CX179" t="str">
        <f t="shared" si="25"/>
        <v>Moderate</v>
      </c>
      <c r="CY179" s="34">
        <f>VLOOKup(CH179,'PROMIS 57 T-Score Conversions'!I$3:J$35,2,TRUE)</f>
        <v>77</v>
      </c>
      <c r="CZ179" t="str">
        <f t="shared" si="26"/>
        <v>Severe</v>
      </c>
      <c r="DA179" s="37">
        <f>VLOOKUP(CJ179,'PROMIS 57 T-Score Conversions'!AC$3:AD$35,2,TRUE)</f>
        <v>25.73</v>
      </c>
      <c r="DB179" t="str">
        <f t="shared" si="30"/>
        <v>Severe</v>
      </c>
      <c r="DC179" s="34">
        <f>VLOOKUP(CK179,'PROMIS 57 T-Score Conversions'!AG$3:AH$35,2,TRUE)</f>
        <v>59.95</v>
      </c>
      <c r="DD179" s="39" t="str">
        <f t="shared" si="31"/>
        <v>Mild</v>
      </c>
    </row>
    <row r="180">
      <c r="A180" s="1" t="b">
        <v>1</v>
      </c>
      <c r="B180" s="20"/>
      <c r="C180" s="20">
        <v>43676.49729056713</v>
      </c>
      <c r="D180" s="1" t="s">
        <v>234</v>
      </c>
      <c r="E180" s="1">
        <v>1399.0</v>
      </c>
      <c r="F180" s="1">
        <v>4.0</v>
      </c>
      <c r="G180" s="1">
        <v>5.0</v>
      </c>
      <c r="H180" s="1">
        <v>5.0</v>
      </c>
      <c r="I180" s="1">
        <v>5.0</v>
      </c>
      <c r="J180" s="1">
        <v>4.0</v>
      </c>
      <c r="K180" s="1">
        <v>4.0</v>
      </c>
      <c r="L180" s="1">
        <v>3.0</v>
      </c>
      <c r="M180" s="1">
        <v>4.0</v>
      </c>
      <c r="N180" s="1">
        <v>1.0</v>
      </c>
      <c r="O180" s="1">
        <v>1.0</v>
      </c>
      <c r="P180" s="1">
        <v>1.0</v>
      </c>
      <c r="Q180" s="1">
        <v>2.0</v>
      </c>
      <c r="R180" s="1">
        <v>1.0</v>
      </c>
      <c r="S180" s="1">
        <v>1.0</v>
      </c>
      <c r="T180" s="1">
        <v>2.0</v>
      </c>
      <c r="U180" s="1">
        <v>2.0</v>
      </c>
      <c r="V180" s="1">
        <v>1.0</v>
      </c>
      <c r="W180" s="1">
        <v>1.0</v>
      </c>
      <c r="X180" s="1">
        <v>1.0</v>
      </c>
      <c r="Y180" s="1">
        <v>1.0</v>
      </c>
      <c r="Z180" s="1">
        <v>1.0</v>
      </c>
      <c r="AA180" s="1">
        <v>1.0</v>
      </c>
      <c r="AB180" s="1">
        <v>1.0</v>
      </c>
      <c r="AC180" s="1">
        <v>1.0</v>
      </c>
      <c r="AD180" s="1">
        <v>2.0</v>
      </c>
      <c r="AE180" s="1">
        <v>2.0</v>
      </c>
      <c r="AF180" s="1">
        <v>2.0</v>
      </c>
      <c r="AG180" s="1">
        <v>2.0</v>
      </c>
      <c r="AH180" s="1">
        <v>2.0</v>
      </c>
      <c r="AI180" s="1">
        <v>2.0</v>
      </c>
      <c r="AJ180" s="1">
        <v>1.0</v>
      </c>
      <c r="AK180" s="1">
        <v>1.0</v>
      </c>
      <c r="AL180" s="1">
        <v>2.0</v>
      </c>
      <c r="AM180" s="1">
        <v>2.0</v>
      </c>
      <c r="AN180" s="1">
        <v>1.0</v>
      </c>
      <c r="AO180" s="1">
        <v>1.0</v>
      </c>
      <c r="AP180" s="1">
        <v>1.0</v>
      </c>
      <c r="AQ180" s="1">
        <v>1.0</v>
      </c>
      <c r="AR180" s="1">
        <v>1.0</v>
      </c>
      <c r="AS180" s="1">
        <v>3.0</v>
      </c>
      <c r="AT180" s="1">
        <v>4.0</v>
      </c>
      <c r="AU180" s="1">
        <v>4.0</v>
      </c>
      <c r="AV180" s="1">
        <v>4.0</v>
      </c>
      <c r="AW180" s="1">
        <v>4.0</v>
      </c>
      <c r="AX180" s="1">
        <v>4.0</v>
      </c>
      <c r="AY180" s="1">
        <v>4.0</v>
      </c>
      <c r="AZ180" s="1">
        <v>4.0</v>
      </c>
      <c r="BA180" s="1">
        <v>4.0</v>
      </c>
      <c r="BB180" s="1">
        <v>2.0</v>
      </c>
      <c r="BC180" s="1">
        <v>2.0</v>
      </c>
      <c r="BD180" s="1">
        <v>2.0</v>
      </c>
      <c r="BE180" s="1">
        <v>2.0</v>
      </c>
      <c r="BF180" s="1">
        <v>2.0</v>
      </c>
      <c r="BG180" s="1">
        <v>2.0</v>
      </c>
      <c r="BH180" s="1">
        <v>2.0</v>
      </c>
      <c r="BI180" s="1">
        <v>2.0</v>
      </c>
      <c r="BJ180" s="1">
        <v>2.0</v>
      </c>
      <c r="BK180" s="1">
        <v>3.0</v>
      </c>
      <c r="BL180" s="1">
        <v>3.0</v>
      </c>
      <c r="BM180" s="1">
        <v>4.0</v>
      </c>
      <c r="BN180" s="1">
        <v>3.0</v>
      </c>
      <c r="BO180" s="1">
        <v>3.0</v>
      </c>
      <c r="BP180" s="1">
        <v>3.0</v>
      </c>
      <c r="BQ180" s="1">
        <v>3.0</v>
      </c>
      <c r="BR180" s="1">
        <v>3.0</v>
      </c>
      <c r="BS180" s="1">
        <v>3.0</v>
      </c>
      <c r="BT180" s="1">
        <v>2.0</v>
      </c>
      <c r="BU180" s="1">
        <v>4.0</v>
      </c>
      <c r="BV180" s="1">
        <v>2.0</v>
      </c>
      <c r="BW180" s="1">
        <v>4.0</v>
      </c>
      <c r="BX180" s="1">
        <v>1.0</v>
      </c>
      <c r="BY180" s="1">
        <v>3.0</v>
      </c>
      <c r="BZ180" s="36">
        <v>3.0</v>
      </c>
      <c r="CA180" s="26">
        <f t="shared" si="12"/>
        <v>176</v>
      </c>
      <c r="CB180">
        <f t="shared" si="2"/>
        <v>34</v>
      </c>
      <c r="CC180">
        <f t="shared" si="3"/>
        <v>11</v>
      </c>
      <c r="CD180">
        <f t="shared" si="4"/>
        <v>8</v>
      </c>
      <c r="CE180">
        <f t="shared" si="27"/>
        <v>14</v>
      </c>
      <c r="CF180">
        <f t="shared" si="6"/>
        <v>12</v>
      </c>
      <c r="CG180">
        <f t="shared" si="7"/>
        <v>32</v>
      </c>
      <c r="CH180">
        <f t="shared" si="28"/>
        <v>16</v>
      </c>
      <c r="CI180">
        <f t="shared" si="9"/>
        <v>0.2</v>
      </c>
      <c r="CJ180">
        <f t="shared" si="10"/>
        <v>25</v>
      </c>
      <c r="CK180">
        <f t="shared" si="29"/>
        <v>22</v>
      </c>
      <c r="CM180" s="34">
        <f>VLOOKUP(CB180,'PROMIS 57 T-Score Conversions'!Q$3:R$35,2,TRUE)</f>
        <v>45.7</v>
      </c>
      <c r="CN180" t="str">
        <f t="shared" si="20"/>
        <v>Normal</v>
      </c>
      <c r="CO180" s="34">
        <f>VLOOKUP(CC180,'PROMIS 57 T-Score Conversions'!A$3:B$35,2,TRUE)</f>
        <v>47.8</v>
      </c>
      <c r="CP180" t="str">
        <f t="shared" si="21"/>
        <v>Normal</v>
      </c>
      <c r="CQ180" s="34">
        <f>VLOOKUP(CD180,'PROMIS 57 T-Score Conversions'!E$3:F$35,2,TRUE)</f>
        <v>38.2</v>
      </c>
      <c r="CR180" t="str">
        <f t="shared" si="22"/>
        <v>Normal</v>
      </c>
      <c r="CS180" s="34">
        <f>VLOOKUP(CE180,'PROMIS 57 T-Score Conversions'!U$3:V$35,2,TRUE)</f>
        <v>46.9</v>
      </c>
      <c r="CT180" t="str">
        <f t="shared" si="23"/>
        <v>Normal</v>
      </c>
      <c r="CU180" s="34">
        <f>VLOOKUP(CF180,'PROMIS 57 T-Score Conversions'!Y$3:Z$35,2,TRUE)</f>
        <v>39.8</v>
      </c>
      <c r="CV180" t="str">
        <f t="shared" si="24"/>
        <v>Normal</v>
      </c>
      <c r="CW180" s="34">
        <f>vlookup(CG180,'PROMIS 57 T-Score Conversions'!M$3:N$35,2,TRUE)</f>
        <v>51.7</v>
      </c>
      <c r="CX180" t="str">
        <f t="shared" si="25"/>
        <v>Normal</v>
      </c>
      <c r="CY180" s="34">
        <f>VLOOKup(CH180,'PROMIS 57 T-Score Conversions'!I$3:J$35,2,TRUE)</f>
        <v>55.8</v>
      </c>
      <c r="CZ180" t="str">
        <f t="shared" si="26"/>
        <v>Mild</v>
      </c>
      <c r="DA180" s="37">
        <f>VLOOKUP(CJ180,'PROMIS 57 T-Score Conversions'!AC$3:AD$35,2,TRUE)</f>
        <v>41.09</v>
      </c>
      <c r="DB180" t="str">
        <f t="shared" si="30"/>
        <v>Mild</v>
      </c>
      <c r="DC180" s="34">
        <f>VLOOKUP(CK180,'PROMIS 57 T-Score Conversions'!AG$3:AH$35,2,TRUE)</f>
        <v>41.61</v>
      </c>
      <c r="DD180" s="39" t="str">
        <f t="shared" si="31"/>
        <v>Normal</v>
      </c>
    </row>
    <row r="181">
      <c r="A181" s="1" t="b">
        <v>0</v>
      </c>
      <c r="B181" s="20"/>
      <c r="C181" s="20">
        <v>43677.35390391204</v>
      </c>
      <c r="D181" s="1" t="s">
        <v>235</v>
      </c>
      <c r="E181" s="1">
        <v>1683.0</v>
      </c>
      <c r="F181" s="1">
        <v>5.0</v>
      </c>
      <c r="G181" s="1">
        <v>5.0</v>
      </c>
      <c r="H181" s="1">
        <v>5.0</v>
      </c>
      <c r="I181" s="1">
        <v>5.0</v>
      </c>
      <c r="J181" s="1">
        <v>5.0</v>
      </c>
      <c r="K181" s="1">
        <v>5.0</v>
      </c>
      <c r="L181" s="1">
        <v>5.0</v>
      </c>
      <c r="M181" s="1">
        <v>5.0</v>
      </c>
      <c r="N181" s="1">
        <v>1.0</v>
      </c>
      <c r="O181" s="1">
        <v>1.0</v>
      </c>
      <c r="P181" s="1">
        <v>1.0</v>
      </c>
      <c r="Q181" s="1">
        <v>1.0</v>
      </c>
      <c r="R181" s="1">
        <v>1.0</v>
      </c>
      <c r="S181" s="1">
        <v>1.0</v>
      </c>
      <c r="T181" s="1">
        <v>1.0</v>
      </c>
      <c r="U181" s="1">
        <v>1.0</v>
      </c>
      <c r="V181" s="1">
        <v>1.0</v>
      </c>
      <c r="W181" s="1">
        <v>1.0</v>
      </c>
      <c r="X181" s="1">
        <v>1.0</v>
      </c>
      <c r="Y181" s="1">
        <v>1.0</v>
      </c>
      <c r="Z181" s="1">
        <v>1.0</v>
      </c>
      <c r="AA181" s="1">
        <v>1.0</v>
      </c>
      <c r="AB181" s="1">
        <v>1.0</v>
      </c>
      <c r="AC181" s="1">
        <v>1.0</v>
      </c>
      <c r="AD181" s="1">
        <v>1.0</v>
      </c>
      <c r="AE181" s="1">
        <v>1.0</v>
      </c>
      <c r="AF181" s="1">
        <v>1.0</v>
      </c>
      <c r="AG181" s="1">
        <v>1.0</v>
      </c>
      <c r="AH181" s="1">
        <v>1.0</v>
      </c>
      <c r="AI181" s="1">
        <v>1.0</v>
      </c>
      <c r="AJ181" s="1">
        <v>1.0</v>
      </c>
      <c r="AK181" s="1">
        <v>1.0</v>
      </c>
      <c r="AL181" s="1">
        <v>1.0</v>
      </c>
      <c r="AM181" s="1">
        <v>1.0</v>
      </c>
      <c r="AN181" s="1">
        <v>1.0</v>
      </c>
      <c r="AO181" s="1">
        <v>1.0</v>
      </c>
      <c r="AP181" s="1">
        <v>1.0</v>
      </c>
      <c r="AQ181" s="1">
        <v>1.0</v>
      </c>
      <c r="AR181" s="1">
        <v>1.0</v>
      </c>
      <c r="AS181" s="1">
        <v>1.0</v>
      </c>
      <c r="AT181" s="1">
        <v>5.0</v>
      </c>
      <c r="AU181" s="1">
        <v>5.0</v>
      </c>
      <c r="AV181" s="1">
        <v>5.0</v>
      </c>
      <c r="AW181" s="1">
        <v>5.0</v>
      </c>
      <c r="AX181" s="1">
        <v>4.0</v>
      </c>
      <c r="AY181" s="1">
        <v>5.0</v>
      </c>
      <c r="AZ181" s="1">
        <v>5.0</v>
      </c>
      <c r="BA181" s="1">
        <v>5.0</v>
      </c>
      <c r="BB181" s="1">
        <v>1.0</v>
      </c>
      <c r="BC181" s="1">
        <v>1.0</v>
      </c>
      <c r="BD181" s="1">
        <v>1.0</v>
      </c>
      <c r="BE181" s="1">
        <v>1.0</v>
      </c>
      <c r="BF181" s="1">
        <v>1.0</v>
      </c>
      <c r="BG181" s="1">
        <v>1.0</v>
      </c>
      <c r="BH181" s="1">
        <v>1.0</v>
      </c>
      <c r="BI181" s="1">
        <v>1.0</v>
      </c>
      <c r="BJ181" s="1">
        <v>1.0</v>
      </c>
      <c r="BK181" s="1">
        <v>4.0</v>
      </c>
      <c r="BL181" s="1">
        <v>4.0</v>
      </c>
      <c r="BM181" s="1">
        <v>4.0</v>
      </c>
      <c r="BN181" s="1">
        <v>4.0</v>
      </c>
      <c r="BO181" s="1">
        <v>4.0</v>
      </c>
      <c r="BP181" s="1">
        <v>4.0</v>
      </c>
      <c r="BQ181" s="1">
        <v>4.0</v>
      </c>
      <c r="BR181" s="1">
        <v>4.0</v>
      </c>
      <c r="BS181" s="1">
        <v>1.0</v>
      </c>
      <c r="BT181" s="1">
        <v>1.0</v>
      </c>
      <c r="BU181" s="1">
        <v>1.0</v>
      </c>
      <c r="BV181" s="1">
        <v>2.0</v>
      </c>
      <c r="BW181" s="1">
        <v>2.0</v>
      </c>
      <c r="BX181" s="1">
        <v>2.0</v>
      </c>
      <c r="BY181" s="1">
        <v>2.0</v>
      </c>
      <c r="BZ181" s="36">
        <v>2.0</v>
      </c>
      <c r="CA181" s="26">
        <f t="shared" si="12"/>
        <v>165</v>
      </c>
      <c r="CB181">
        <f t="shared" si="2"/>
        <v>40</v>
      </c>
      <c r="CC181">
        <f t="shared" si="3"/>
        <v>8</v>
      </c>
      <c r="CD181">
        <f t="shared" si="4"/>
        <v>8</v>
      </c>
      <c r="CE181">
        <f t="shared" si="27"/>
        <v>8</v>
      </c>
      <c r="CF181">
        <f t="shared" si="6"/>
        <v>8</v>
      </c>
      <c r="CG181">
        <f t="shared" si="7"/>
        <v>39</v>
      </c>
      <c r="CH181">
        <f t="shared" si="28"/>
        <v>8</v>
      </c>
      <c r="CI181">
        <f t="shared" si="9"/>
        <v>0.1</v>
      </c>
      <c r="CJ181">
        <f t="shared" si="10"/>
        <v>32</v>
      </c>
      <c r="CK181">
        <f t="shared" si="29"/>
        <v>13</v>
      </c>
      <c r="CM181" s="34">
        <f>VLOOKUP(CB181,'PROMIS 57 T-Score Conversions'!Q$3:R$35,2,TRUE)</f>
        <v>60.1</v>
      </c>
      <c r="CN181" t="str">
        <f t="shared" si="20"/>
        <v>Normal</v>
      </c>
      <c r="CO181" s="34">
        <f>VLOOKUP(CC181,'PROMIS 57 T-Score Conversions'!A$3:B$35,2,TRUE)</f>
        <v>37.1</v>
      </c>
      <c r="CP181" t="str">
        <f t="shared" si="21"/>
        <v>Normal</v>
      </c>
      <c r="CQ181" s="34">
        <f>VLOOKUP(CD181,'PROMIS 57 T-Score Conversions'!E$3:F$35,2,TRUE)</f>
        <v>38.2</v>
      </c>
      <c r="CR181" t="str">
        <f t="shared" si="22"/>
        <v>Normal</v>
      </c>
      <c r="CS181" s="34">
        <f>VLOOKUP(CE181,'PROMIS 57 T-Score Conversions'!U$3:V$35,2,TRUE)</f>
        <v>33.1</v>
      </c>
      <c r="CT181" t="str">
        <f t="shared" si="23"/>
        <v>Normal</v>
      </c>
      <c r="CU181" s="34">
        <f>VLOOKUP(CF181,'PROMIS 57 T-Score Conversions'!Y$3:Z$35,2,TRUE)</f>
        <v>28.9</v>
      </c>
      <c r="CV181" t="str">
        <f t="shared" si="24"/>
        <v>Normal</v>
      </c>
      <c r="CW181" s="34">
        <f>vlookup(CG181,'PROMIS 57 T-Score Conversions'!M$3:N$35,2,TRUE)</f>
        <v>60.2</v>
      </c>
      <c r="CX181" t="str">
        <f t="shared" si="25"/>
        <v>Normal</v>
      </c>
      <c r="CY181" s="34">
        <f>VLOOKup(CH181,'PROMIS 57 T-Score Conversions'!I$3:J$35,2,TRUE)</f>
        <v>40.7</v>
      </c>
      <c r="CZ181" t="str">
        <f t="shared" si="26"/>
        <v>Normal</v>
      </c>
      <c r="DA181" s="37">
        <f>VLOOKUP(CJ181,'PROMIS 57 T-Score Conversions'!AC$3:AD$35,2,TRUE)</f>
        <v>47.17</v>
      </c>
      <c r="DB181" t="str">
        <f t="shared" si="30"/>
        <v>Normal</v>
      </c>
      <c r="DC181" s="34">
        <f>VLOOKUP(CK181,'PROMIS 57 T-Score Conversions'!AG$3:AH$35,2,TRUE)</f>
        <v>32.87</v>
      </c>
      <c r="DD181" s="39" t="str">
        <f t="shared" si="31"/>
        <v>Normal</v>
      </c>
    </row>
    <row r="182">
      <c r="A182" s="1" t="b">
        <v>0</v>
      </c>
      <c r="B182" s="20"/>
      <c r="C182" s="20">
        <v>43677.424871435185</v>
      </c>
      <c r="D182" s="1" t="s">
        <v>236</v>
      </c>
      <c r="E182" s="1">
        <v>1675.0</v>
      </c>
      <c r="F182" s="1">
        <v>4.0</v>
      </c>
      <c r="G182" s="1">
        <v>5.0</v>
      </c>
      <c r="H182" s="1">
        <v>5.0</v>
      </c>
      <c r="I182" s="1">
        <v>5.0</v>
      </c>
      <c r="J182" s="1">
        <v>4.0</v>
      </c>
      <c r="K182" s="1">
        <v>4.0</v>
      </c>
      <c r="L182" s="1">
        <v>4.0</v>
      </c>
      <c r="M182" s="1">
        <v>3.0</v>
      </c>
      <c r="N182" s="1">
        <v>1.0</v>
      </c>
      <c r="O182" s="1">
        <v>1.0</v>
      </c>
      <c r="P182" s="1">
        <v>1.0</v>
      </c>
      <c r="Q182" s="1">
        <v>1.0</v>
      </c>
      <c r="R182" s="1">
        <v>1.0</v>
      </c>
      <c r="S182" s="1">
        <v>1.0</v>
      </c>
      <c r="T182" s="1">
        <v>1.0</v>
      </c>
      <c r="U182" s="1">
        <v>2.0</v>
      </c>
      <c r="V182" s="1">
        <v>1.0</v>
      </c>
      <c r="W182" s="1">
        <v>1.0</v>
      </c>
      <c r="X182" s="1">
        <v>1.0</v>
      </c>
      <c r="Y182" s="1">
        <v>1.0</v>
      </c>
      <c r="Z182" s="1">
        <v>2.0</v>
      </c>
      <c r="AA182" s="1">
        <v>2.0</v>
      </c>
      <c r="AB182" s="1">
        <v>1.0</v>
      </c>
      <c r="AC182" s="1">
        <v>1.0</v>
      </c>
      <c r="AD182" s="1">
        <v>2.0</v>
      </c>
      <c r="AE182" s="1">
        <v>3.0</v>
      </c>
      <c r="AF182" s="1">
        <v>2.0</v>
      </c>
      <c r="AG182" s="1">
        <v>2.0</v>
      </c>
      <c r="AH182" s="1">
        <v>2.0</v>
      </c>
      <c r="AI182" s="1">
        <v>2.0</v>
      </c>
      <c r="AJ182" s="1">
        <v>2.0</v>
      </c>
      <c r="AK182" s="1">
        <v>3.0</v>
      </c>
      <c r="AL182" s="1">
        <v>1.0</v>
      </c>
      <c r="AM182" s="1">
        <v>1.0</v>
      </c>
      <c r="AN182" s="1">
        <v>1.0</v>
      </c>
      <c r="AO182" s="1">
        <v>1.0</v>
      </c>
      <c r="AP182" s="1">
        <v>1.0</v>
      </c>
      <c r="AQ182" s="1">
        <v>1.0</v>
      </c>
      <c r="AR182" s="1">
        <v>1.0</v>
      </c>
      <c r="AS182" s="1">
        <v>1.0</v>
      </c>
      <c r="AT182" s="1">
        <v>4.0</v>
      </c>
      <c r="AU182" s="1">
        <v>4.0</v>
      </c>
      <c r="AV182" s="1">
        <v>3.0</v>
      </c>
      <c r="AW182" s="1">
        <v>4.0</v>
      </c>
      <c r="AX182" s="1">
        <v>4.0</v>
      </c>
      <c r="AY182" s="1">
        <v>4.0</v>
      </c>
      <c r="AZ182" s="1">
        <v>4.0</v>
      </c>
      <c r="BA182" s="1">
        <v>3.0</v>
      </c>
      <c r="BB182" s="1">
        <v>2.0</v>
      </c>
      <c r="BC182" s="1">
        <v>2.0</v>
      </c>
      <c r="BD182" s="1">
        <v>2.0</v>
      </c>
      <c r="BE182" s="1">
        <v>3.0</v>
      </c>
      <c r="BF182" s="1">
        <v>2.0</v>
      </c>
      <c r="BG182" s="1">
        <v>2.0</v>
      </c>
      <c r="BH182" s="1">
        <v>2.0</v>
      </c>
      <c r="BI182" s="1">
        <v>2.0</v>
      </c>
      <c r="BJ182" s="1">
        <v>2.0</v>
      </c>
      <c r="BK182" s="1">
        <v>2.0</v>
      </c>
      <c r="BL182" s="1">
        <v>2.0</v>
      </c>
      <c r="BM182" s="1">
        <v>2.0</v>
      </c>
      <c r="BN182" s="1">
        <v>2.0</v>
      </c>
      <c r="BO182" s="1">
        <v>2.0</v>
      </c>
      <c r="BP182" s="1">
        <v>2.0</v>
      </c>
      <c r="BQ182" s="1">
        <v>2.0</v>
      </c>
      <c r="BR182" s="1">
        <v>2.0</v>
      </c>
      <c r="BS182" s="1">
        <v>4.0</v>
      </c>
      <c r="BT182" s="1">
        <v>5.0</v>
      </c>
      <c r="BU182" s="1">
        <v>5.0</v>
      </c>
      <c r="BV182" s="1">
        <v>4.0</v>
      </c>
      <c r="BW182" s="1">
        <v>4.0</v>
      </c>
      <c r="BX182" s="1">
        <v>3.0</v>
      </c>
      <c r="BY182" s="1">
        <v>5.0</v>
      </c>
      <c r="BZ182" s="36">
        <v>5.0</v>
      </c>
      <c r="CA182" s="26">
        <f t="shared" si="12"/>
        <v>179</v>
      </c>
      <c r="CB182">
        <f t="shared" si="2"/>
        <v>34</v>
      </c>
      <c r="CC182">
        <f t="shared" si="3"/>
        <v>9</v>
      </c>
      <c r="CD182">
        <f t="shared" si="4"/>
        <v>10</v>
      </c>
      <c r="CE182">
        <f t="shared" si="27"/>
        <v>18</v>
      </c>
      <c r="CF182">
        <f t="shared" si="6"/>
        <v>8</v>
      </c>
      <c r="CG182">
        <f t="shared" si="7"/>
        <v>30</v>
      </c>
      <c r="CH182">
        <f t="shared" si="28"/>
        <v>17</v>
      </c>
      <c r="CI182">
        <f t="shared" si="9"/>
        <v>0.2</v>
      </c>
      <c r="CJ182">
        <f t="shared" si="10"/>
        <v>16</v>
      </c>
      <c r="CK182">
        <f t="shared" si="29"/>
        <v>35</v>
      </c>
      <c r="CM182" s="34">
        <f>VLOOKUP(CB182,'PROMIS 57 T-Score Conversions'!Q$3:R$35,2,TRUE)</f>
        <v>45.7</v>
      </c>
      <c r="CN182" t="str">
        <f t="shared" si="20"/>
        <v>Normal</v>
      </c>
      <c r="CO182" s="34">
        <f>VLOOKUP(CC182,'PROMIS 57 T-Score Conversions'!A$3:B$35,2,TRUE)</f>
        <v>43.2</v>
      </c>
      <c r="CP182" t="str">
        <f t="shared" si="21"/>
        <v>Normal</v>
      </c>
      <c r="CQ182" s="34">
        <f>VLOOKUP(CD182,'PROMIS 57 T-Score Conversions'!E$3:F$35,2,TRUE)</f>
        <v>47.5</v>
      </c>
      <c r="CR182" t="str">
        <f t="shared" si="22"/>
        <v>Normal</v>
      </c>
      <c r="CS182" s="34">
        <f>VLOOKUP(CE182,'PROMIS 57 T-Score Conversions'!U$3:V$35,2,TRUE)</f>
        <v>51.5</v>
      </c>
      <c r="CT182" t="str">
        <f t="shared" si="23"/>
        <v>Normal</v>
      </c>
      <c r="CU182" s="34">
        <f>VLOOKUP(CF182,'PROMIS 57 T-Score Conversions'!Y$3:Z$35,2,TRUE)</f>
        <v>28.9</v>
      </c>
      <c r="CV182" t="str">
        <f t="shared" si="24"/>
        <v>Normal</v>
      </c>
      <c r="CW182" s="34">
        <f>vlookup(CG182,'PROMIS 57 T-Score Conversions'!M$3:N$35,2,TRUE)</f>
        <v>49.9</v>
      </c>
      <c r="CX182" t="str">
        <f t="shared" si="25"/>
        <v>Normal</v>
      </c>
      <c r="CY182" s="34">
        <f>VLOOKup(CH182,'PROMIS 57 T-Score Conversions'!I$3:J$35,2,TRUE)</f>
        <v>56.6</v>
      </c>
      <c r="CZ182" t="str">
        <f t="shared" si="26"/>
        <v>Mild</v>
      </c>
      <c r="DA182" s="37">
        <f>VLOOKUP(CJ182,'PROMIS 57 T-Score Conversions'!AC$3:AD$35,2,TRUE)</f>
        <v>33.92</v>
      </c>
      <c r="DB182" t="str">
        <f t="shared" si="30"/>
        <v>Moderate</v>
      </c>
      <c r="DC182" s="34">
        <f>VLOOKUP(CK182,'PROMIS 57 T-Score Conversions'!AG$3:AH$35,2,TRUE)</f>
        <v>54.94</v>
      </c>
      <c r="DD182" s="39" t="str">
        <f t="shared" si="31"/>
        <v>Normal</v>
      </c>
    </row>
    <row r="183">
      <c r="A183" s="1" t="b">
        <v>1</v>
      </c>
      <c r="B183" s="20"/>
      <c r="C183" s="20">
        <v>43677.51588909722</v>
      </c>
      <c r="D183" s="1" t="s">
        <v>237</v>
      </c>
      <c r="E183" s="1">
        <v>1988.0</v>
      </c>
      <c r="F183" s="1">
        <v>2.0</v>
      </c>
      <c r="G183" s="1">
        <v>2.0</v>
      </c>
      <c r="H183" s="1">
        <v>1.0</v>
      </c>
      <c r="I183" s="1">
        <v>2.0</v>
      </c>
      <c r="J183" s="1">
        <v>1.0</v>
      </c>
      <c r="K183" s="1">
        <v>1.0</v>
      </c>
      <c r="L183" s="1">
        <v>2.0</v>
      </c>
      <c r="M183" s="1">
        <v>1.0</v>
      </c>
      <c r="N183" s="1">
        <v>3.0</v>
      </c>
      <c r="O183" s="1">
        <v>3.0</v>
      </c>
      <c r="P183" s="1">
        <v>3.0</v>
      </c>
      <c r="Q183" s="1">
        <v>3.0</v>
      </c>
      <c r="R183" s="1">
        <v>3.0</v>
      </c>
      <c r="S183" s="1">
        <v>2.0</v>
      </c>
      <c r="T183" s="1">
        <v>2.0</v>
      </c>
      <c r="U183" s="1">
        <v>3.0</v>
      </c>
      <c r="V183" s="1">
        <v>3.0</v>
      </c>
      <c r="W183" s="1">
        <v>3.0</v>
      </c>
      <c r="X183" s="1">
        <v>2.0</v>
      </c>
      <c r="Y183" s="1">
        <v>2.0</v>
      </c>
      <c r="Z183" s="1">
        <v>1.0</v>
      </c>
      <c r="AA183" s="1">
        <v>1.0</v>
      </c>
      <c r="AB183" s="1">
        <v>1.0</v>
      </c>
      <c r="AC183" s="1">
        <v>1.0</v>
      </c>
      <c r="AD183" s="1">
        <v>2.0</v>
      </c>
      <c r="AE183" s="1">
        <v>2.0</v>
      </c>
      <c r="AF183" s="1">
        <v>2.0</v>
      </c>
      <c r="AG183" s="1">
        <v>4.0</v>
      </c>
      <c r="AH183" s="1">
        <v>3.0</v>
      </c>
      <c r="AI183" s="1">
        <v>3.0</v>
      </c>
      <c r="AJ183" s="1">
        <v>3.0</v>
      </c>
      <c r="AK183" s="1">
        <v>3.0</v>
      </c>
      <c r="AL183" s="1">
        <v>4.0</v>
      </c>
      <c r="AM183" s="1">
        <v>4.0</v>
      </c>
      <c r="AN183" s="1">
        <v>4.0</v>
      </c>
      <c r="AO183" s="1">
        <v>4.0</v>
      </c>
      <c r="AP183" s="1">
        <v>4.0</v>
      </c>
      <c r="AQ183" s="1">
        <v>5.0</v>
      </c>
      <c r="AR183" s="1">
        <v>4.0</v>
      </c>
      <c r="AS183" s="1">
        <v>5.0</v>
      </c>
      <c r="AT183" s="1">
        <v>2.0</v>
      </c>
      <c r="AU183" s="1">
        <v>2.0</v>
      </c>
      <c r="AV183" s="1">
        <v>2.0</v>
      </c>
      <c r="AW183" s="1">
        <v>2.0</v>
      </c>
      <c r="AX183" s="1">
        <v>2.0</v>
      </c>
      <c r="AY183" s="1">
        <v>2.0</v>
      </c>
      <c r="AZ183" s="1">
        <v>2.0</v>
      </c>
      <c r="BA183" s="1">
        <v>2.0</v>
      </c>
      <c r="BB183" s="1">
        <v>5.0</v>
      </c>
      <c r="BC183" s="1">
        <v>5.0</v>
      </c>
      <c r="BD183" s="1">
        <v>5.0</v>
      </c>
      <c r="BE183" s="1">
        <v>4.0</v>
      </c>
      <c r="BF183" s="1">
        <v>4.0</v>
      </c>
      <c r="BG183" s="1">
        <v>4.0</v>
      </c>
      <c r="BH183" s="1">
        <v>4.0</v>
      </c>
      <c r="BI183" s="1">
        <v>4.0</v>
      </c>
      <c r="BJ183" s="1">
        <v>9.0</v>
      </c>
      <c r="BK183" s="1">
        <v>3.0</v>
      </c>
      <c r="BL183" s="1">
        <v>3.0</v>
      </c>
      <c r="BM183" s="1">
        <v>3.0</v>
      </c>
      <c r="BN183" s="1">
        <v>3.0</v>
      </c>
      <c r="BO183" s="1">
        <v>3.0</v>
      </c>
      <c r="BP183" s="1">
        <v>3.0</v>
      </c>
      <c r="BQ183" s="1">
        <v>3.0</v>
      </c>
      <c r="BR183" s="1">
        <v>3.0</v>
      </c>
      <c r="BS183" s="1">
        <v>3.0</v>
      </c>
      <c r="BT183" s="1">
        <v>4.0</v>
      </c>
      <c r="BU183" s="1">
        <v>4.0</v>
      </c>
      <c r="BV183" s="1">
        <v>5.0</v>
      </c>
      <c r="BW183" s="1">
        <v>4.0</v>
      </c>
      <c r="BX183" s="1">
        <v>4.0</v>
      </c>
      <c r="BY183" s="1">
        <v>4.0</v>
      </c>
      <c r="BZ183" s="36">
        <v>4.0</v>
      </c>
      <c r="CA183" s="26">
        <f t="shared" si="12"/>
        <v>220</v>
      </c>
      <c r="CB183">
        <f t="shared" si="2"/>
        <v>12</v>
      </c>
      <c r="CC183">
        <f t="shared" si="3"/>
        <v>22</v>
      </c>
      <c r="CD183">
        <f t="shared" si="4"/>
        <v>14</v>
      </c>
      <c r="CE183">
        <f t="shared" si="27"/>
        <v>22</v>
      </c>
      <c r="CF183">
        <f t="shared" si="6"/>
        <v>34</v>
      </c>
      <c r="CG183">
        <f t="shared" si="7"/>
        <v>16</v>
      </c>
      <c r="CH183">
        <f t="shared" si="28"/>
        <v>35</v>
      </c>
      <c r="CI183">
        <f t="shared" si="9"/>
        <v>0.9</v>
      </c>
      <c r="CJ183">
        <f t="shared" si="10"/>
        <v>24</v>
      </c>
      <c r="CK183">
        <f t="shared" si="29"/>
        <v>32</v>
      </c>
      <c r="CM183" s="34">
        <f>VLOOKUP(CB183,'PROMIS 57 T-Score Conversions'!Q$3:R$35,2,TRUE)</f>
        <v>28.8</v>
      </c>
      <c r="CN183" t="str">
        <f t="shared" si="20"/>
        <v>Severe</v>
      </c>
      <c r="CO183" s="34">
        <f>VLOOKUP(CC183,'PROMIS 57 T-Score Conversions'!A$3:B$35,2,TRUE)</f>
        <v>60.4</v>
      </c>
      <c r="CP183" t="str">
        <f t="shared" si="21"/>
        <v>Moderate</v>
      </c>
      <c r="CQ183" s="34">
        <f>VLOOKUP(CD183,'PROMIS 57 T-Score Conversions'!E$3:F$35,2,TRUE)</f>
        <v>53.2</v>
      </c>
      <c r="CR183" t="str">
        <f t="shared" si="22"/>
        <v>Normal</v>
      </c>
      <c r="CS183" s="34">
        <f>VLOOKUP(CE183,'PROMIS 57 T-Score Conversions'!U$3:V$35,2,TRUE)</f>
        <v>55.6</v>
      </c>
      <c r="CT183" t="str">
        <f t="shared" si="23"/>
        <v>Mild</v>
      </c>
      <c r="CU183" s="34">
        <f>VLOOKUP(CF183,'PROMIS 57 T-Score Conversions'!Y$3:Z$35,2,TRUE)</f>
        <v>64.8</v>
      </c>
      <c r="CV183" t="str">
        <f t="shared" si="24"/>
        <v>Moderate</v>
      </c>
      <c r="CW183" s="34">
        <f>vlookup(CG183,'PROMIS 57 T-Score Conversions'!M$3:N$35,2,TRUE)</f>
        <v>36.9</v>
      </c>
      <c r="CX183" t="str">
        <f t="shared" si="25"/>
        <v>Moderate</v>
      </c>
      <c r="CY183" s="34">
        <f>VLOOKup(CH183,'PROMIS 57 T-Score Conversions'!I$3:J$35,2,TRUE)</f>
        <v>69.2</v>
      </c>
      <c r="CZ183" t="str">
        <f t="shared" si="26"/>
        <v>Moderate</v>
      </c>
      <c r="DA183" s="37">
        <f>VLOOKUP(CJ183,'PROMIS 57 T-Score Conversions'!AC$3:AD$35,2,TRUE)</f>
        <v>40.29</v>
      </c>
      <c r="DB183" t="str">
        <f t="shared" si="30"/>
        <v>Mild</v>
      </c>
      <c r="DC183" s="34">
        <f>VLOOKUP(CK183,'PROMIS 57 T-Score Conversions'!AG$3:AH$35,2,TRUE)</f>
        <v>51.29</v>
      </c>
      <c r="DD183" s="39" t="str">
        <f t="shared" si="31"/>
        <v>Normal</v>
      </c>
    </row>
    <row r="184">
      <c r="A184" s="1" t="b">
        <v>0</v>
      </c>
      <c r="B184" s="20"/>
      <c r="C184" s="20">
        <v>43678.421500185184</v>
      </c>
      <c r="D184" s="1" t="s">
        <v>145</v>
      </c>
      <c r="E184" s="1">
        <v>1894.0</v>
      </c>
      <c r="F184" s="1">
        <v>4.0</v>
      </c>
      <c r="G184" s="1">
        <v>5.0</v>
      </c>
      <c r="H184" s="1">
        <v>5.0</v>
      </c>
      <c r="I184" s="1">
        <v>5.0</v>
      </c>
      <c r="J184" s="1">
        <v>4.0</v>
      </c>
      <c r="K184" s="1">
        <v>5.0</v>
      </c>
      <c r="L184" s="1">
        <v>5.0</v>
      </c>
      <c r="M184" s="1">
        <v>5.0</v>
      </c>
      <c r="N184" s="1">
        <v>1.0</v>
      </c>
      <c r="O184" s="1">
        <v>1.0</v>
      </c>
      <c r="P184" s="1">
        <v>1.0</v>
      </c>
      <c r="Q184" s="1">
        <v>1.0</v>
      </c>
      <c r="R184" s="1">
        <v>1.0</v>
      </c>
      <c r="S184" s="1">
        <v>1.0</v>
      </c>
      <c r="T184" s="1">
        <v>2.0</v>
      </c>
      <c r="U184" s="1">
        <v>2.0</v>
      </c>
      <c r="V184" s="1">
        <v>1.0</v>
      </c>
      <c r="W184" s="1">
        <v>1.0</v>
      </c>
      <c r="X184" s="1">
        <v>2.0</v>
      </c>
      <c r="Y184" s="1">
        <v>1.0</v>
      </c>
      <c r="Z184" s="1">
        <v>1.0</v>
      </c>
      <c r="AA184" s="1">
        <v>1.0</v>
      </c>
      <c r="AB184" s="1">
        <v>1.0</v>
      </c>
      <c r="AC184" s="1">
        <v>1.0</v>
      </c>
      <c r="AD184" s="1">
        <v>2.0</v>
      </c>
      <c r="AE184" s="1">
        <v>2.0</v>
      </c>
      <c r="AF184" s="1">
        <v>2.0</v>
      </c>
      <c r="AG184" s="1">
        <v>2.0</v>
      </c>
      <c r="AH184" s="1">
        <v>2.0</v>
      </c>
      <c r="AI184" s="1">
        <v>2.0</v>
      </c>
      <c r="AJ184" s="1">
        <v>2.0</v>
      </c>
      <c r="AK184" s="1">
        <v>2.0</v>
      </c>
      <c r="AL184" s="1">
        <v>3.0</v>
      </c>
      <c r="AM184" s="1">
        <v>3.0</v>
      </c>
      <c r="AN184" s="1">
        <v>2.0</v>
      </c>
      <c r="AO184" s="1">
        <v>1.0</v>
      </c>
      <c r="AP184" s="1">
        <v>2.0</v>
      </c>
      <c r="AQ184" s="1">
        <v>1.0</v>
      </c>
      <c r="AR184" s="1">
        <v>1.0</v>
      </c>
      <c r="AS184" s="1">
        <v>2.0</v>
      </c>
      <c r="AT184" s="1">
        <v>4.0</v>
      </c>
      <c r="AU184" s="1">
        <v>4.0</v>
      </c>
      <c r="AV184" s="1">
        <v>4.0</v>
      </c>
      <c r="AW184" s="1">
        <v>4.0</v>
      </c>
      <c r="AX184" s="1">
        <v>3.0</v>
      </c>
      <c r="AY184" s="1">
        <v>4.0</v>
      </c>
      <c r="AZ184" s="1">
        <v>4.0</v>
      </c>
      <c r="BA184" s="1">
        <v>3.0</v>
      </c>
      <c r="BB184" s="1">
        <v>2.0</v>
      </c>
      <c r="BC184" s="1">
        <v>2.0</v>
      </c>
      <c r="BD184" s="1">
        <v>2.0</v>
      </c>
      <c r="BE184" s="1">
        <v>1.0</v>
      </c>
      <c r="BF184" s="1">
        <v>2.0</v>
      </c>
      <c r="BG184" s="1">
        <v>2.0</v>
      </c>
      <c r="BH184" s="1">
        <v>2.0</v>
      </c>
      <c r="BI184" s="1">
        <v>2.0</v>
      </c>
      <c r="BJ184" s="1">
        <v>2.0</v>
      </c>
      <c r="BK184" s="1">
        <v>4.0</v>
      </c>
      <c r="BL184" s="1">
        <v>3.0</v>
      </c>
      <c r="BM184" s="1">
        <v>4.0</v>
      </c>
      <c r="BN184" s="1">
        <v>4.0</v>
      </c>
      <c r="BO184" s="1">
        <v>4.0</v>
      </c>
      <c r="BP184" s="1">
        <v>4.0</v>
      </c>
      <c r="BQ184" s="1">
        <v>4.0</v>
      </c>
      <c r="BR184" s="1">
        <v>4.0</v>
      </c>
      <c r="BS184" s="1">
        <v>2.0</v>
      </c>
      <c r="BT184" s="1">
        <v>2.0</v>
      </c>
      <c r="BU184" s="1">
        <v>2.0</v>
      </c>
      <c r="BV184" s="1">
        <v>2.0</v>
      </c>
      <c r="BW184" s="1">
        <v>2.0</v>
      </c>
      <c r="BX184" s="1">
        <v>2.0</v>
      </c>
      <c r="BY184" s="1">
        <v>2.0</v>
      </c>
      <c r="BZ184" s="36">
        <v>2.0</v>
      </c>
      <c r="CA184" s="26">
        <f t="shared" si="12"/>
        <v>182</v>
      </c>
      <c r="CB184">
        <f t="shared" si="2"/>
        <v>38</v>
      </c>
      <c r="CC184">
        <f t="shared" si="3"/>
        <v>10</v>
      </c>
      <c r="CD184">
        <f t="shared" si="4"/>
        <v>9</v>
      </c>
      <c r="CE184">
        <f t="shared" si="27"/>
        <v>16</v>
      </c>
      <c r="CF184">
        <f t="shared" si="6"/>
        <v>15</v>
      </c>
      <c r="CG184">
        <f t="shared" si="7"/>
        <v>30</v>
      </c>
      <c r="CH184">
        <f t="shared" si="28"/>
        <v>15</v>
      </c>
      <c r="CI184">
        <f t="shared" si="9"/>
        <v>0.2</v>
      </c>
      <c r="CJ184">
        <f t="shared" si="10"/>
        <v>31</v>
      </c>
      <c r="CK184">
        <f t="shared" si="29"/>
        <v>16</v>
      </c>
      <c r="CM184" s="34">
        <f>VLOOKUP(CB184,'PROMIS 57 T-Score Conversions'!Q$3:R$35,2,TRUE)</f>
        <v>50.8</v>
      </c>
      <c r="CN184" t="str">
        <f t="shared" si="20"/>
        <v>Normal</v>
      </c>
      <c r="CO184" s="34">
        <f>VLOOKUP(CC184,'PROMIS 57 T-Score Conversions'!A$3:B$35,2,TRUE)</f>
        <v>45.9</v>
      </c>
      <c r="CP184" t="str">
        <f t="shared" si="21"/>
        <v>Normal</v>
      </c>
      <c r="CQ184" s="34">
        <f>VLOOKUP(CD184,'PROMIS 57 T-Score Conversions'!E$3:F$35,2,TRUE)</f>
        <v>44.7</v>
      </c>
      <c r="CR184" t="str">
        <f t="shared" si="22"/>
        <v>Normal</v>
      </c>
      <c r="CS184" s="34">
        <f>VLOOKUP(CE184,'PROMIS 57 T-Score Conversions'!U$3:V$35,2,TRUE)</f>
        <v>49.2</v>
      </c>
      <c r="CT184" t="str">
        <f t="shared" si="23"/>
        <v>Normal</v>
      </c>
      <c r="CU184" s="34">
        <f>VLOOKUP(CF184,'PROMIS 57 T-Score Conversions'!Y$3:Z$35,2,TRUE)</f>
        <v>44.2</v>
      </c>
      <c r="CV184" t="str">
        <f t="shared" si="24"/>
        <v>Normal</v>
      </c>
      <c r="CW184" s="34">
        <f>vlookup(CG184,'PROMIS 57 T-Score Conversions'!M$3:N$35,2,TRUE)</f>
        <v>49.9</v>
      </c>
      <c r="CX184" t="str">
        <f t="shared" si="25"/>
        <v>Normal</v>
      </c>
      <c r="CY184" s="34">
        <f>VLOOKup(CH184,'PROMIS 57 T-Score Conversions'!I$3:J$35,2,TRUE)</f>
        <v>55</v>
      </c>
      <c r="CZ184" t="str">
        <f t="shared" si="26"/>
        <v>Mild</v>
      </c>
      <c r="DA184" s="37">
        <f>VLOOKUP(CJ184,'PROMIS 57 T-Score Conversions'!AC$3:AD$35,2,TRUE)</f>
        <v>46.22</v>
      </c>
      <c r="DB184" t="str">
        <f t="shared" si="30"/>
        <v>Normal</v>
      </c>
      <c r="DC184" s="34">
        <f>VLOOKUP(CK184,'PROMIS 57 T-Score Conversions'!AG$3:AH$35,2,TRUE)</f>
        <v>36.07</v>
      </c>
      <c r="DD184" s="39" t="str">
        <f t="shared" si="31"/>
        <v>Normal</v>
      </c>
    </row>
    <row r="185">
      <c r="A185" s="1" t="b">
        <v>0</v>
      </c>
      <c r="B185" s="20"/>
      <c r="C185" s="20">
        <v>43678.45974358796</v>
      </c>
      <c r="D185" s="1" t="s">
        <v>139</v>
      </c>
      <c r="E185" s="1">
        <v>1904.0</v>
      </c>
      <c r="F185" s="1">
        <v>3.0</v>
      </c>
      <c r="G185" s="1">
        <v>4.0</v>
      </c>
      <c r="H185" s="1">
        <v>4.0</v>
      </c>
      <c r="I185" s="1">
        <v>2.0</v>
      </c>
      <c r="J185" s="1">
        <v>2.0</v>
      </c>
      <c r="K185" s="1">
        <v>2.0</v>
      </c>
      <c r="L185" s="1">
        <v>2.0</v>
      </c>
      <c r="M185" s="1">
        <v>1.0</v>
      </c>
      <c r="N185" s="1">
        <v>3.0</v>
      </c>
      <c r="O185" s="1">
        <v>3.0</v>
      </c>
      <c r="P185" s="1">
        <v>2.0</v>
      </c>
      <c r="Q185" s="1">
        <v>2.0</v>
      </c>
      <c r="R185" s="1">
        <v>2.0</v>
      </c>
      <c r="S185" s="1">
        <v>4.0</v>
      </c>
      <c r="T185" s="1">
        <v>2.0</v>
      </c>
      <c r="U185" s="1">
        <v>3.0</v>
      </c>
      <c r="V185" s="1">
        <v>1.0</v>
      </c>
      <c r="W185" s="1">
        <v>1.0</v>
      </c>
      <c r="X185" s="1">
        <v>3.0</v>
      </c>
      <c r="Y185" s="1">
        <v>2.0</v>
      </c>
      <c r="Z185" s="1">
        <v>1.0</v>
      </c>
      <c r="AA185" s="1">
        <v>4.0</v>
      </c>
      <c r="AB185" s="1">
        <v>2.0</v>
      </c>
      <c r="AC185" s="1">
        <v>2.0</v>
      </c>
      <c r="AD185" s="1">
        <v>5.0</v>
      </c>
      <c r="AE185" s="1">
        <v>5.0</v>
      </c>
      <c r="AF185" s="1">
        <v>5.0</v>
      </c>
      <c r="AG185" s="1">
        <v>4.0</v>
      </c>
      <c r="AH185" s="1">
        <v>5.0</v>
      </c>
      <c r="AI185" s="1">
        <v>4.0</v>
      </c>
      <c r="AJ185" s="1">
        <v>4.0</v>
      </c>
      <c r="AK185" s="1">
        <v>3.0</v>
      </c>
      <c r="AL185" s="1">
        <v>3.0</v>
      </c>
      <c r="AM185" s="1">
        <v>4.0</v>
      </c>
      <c r="AN185" s="1">
        <v>4.0</v>
      </c>
      <c r="AO185" s="1">
        <v>4.0</v>
      </c>
      <c r="AP185" s="1">
        <v>4.0</v>
      </c>
      <c r="AQ185" s="1">
        <v>4.0</v>
      </c>
      <c r="AR185" s="1">
        <v>4.0</v>
      </c>
      <c r="AS185" s="1">
        <v>4.0</v>
      </c>
      <c r="AT185" s="1">
        <v>1.0</v>
      </c>
      <c r="AU185" s="1">
        <v>3.0</v>
      </c>
      <c r="AV185" s="1">
        <v>3.0</v>
      </c>
      <c r="AW185" s="1">
        <v>1.0</v>
      </c>
      <c r="AX185" s="1">
        <v>1.0</v>
      </c>
      <c r="AY185" s="1">
        <v>1.0</v>
      </c>
      <c r="AZ185" s="1">
        <v>4.0</v>
      </c>
      <c r="BA185" s="1">
        <v>1.0</v>
      </c>
      <c r="BB185" s="1">
        <v>3.0</v>
      </c>
      <c r="BC185" s="1">
        <v>2.0</v>
      </c>
      <c r="BD185" s="1">
        <v>5.0</v>
      </c>
      <c r="BE185" s="1">
        <v>3.0</v>
      </c>
      <c r="BF185" s="1">
        <v>5.0</v>
      </c>
      <c r="BG185" s="1">
        <v>5.0</v>
      </c>
      <c r="BH185" s="1">
        <v>5.0</v>
      </c>
      <c r="BI185" s="1">
        <v>3.0</v>
      </c>
      <c r="BJ185" s="1">
        <v>4.0</v>
      </c>
      <c r="BK185" s="1">
        <v>1.0</v>
      </c>
      <c r="BL185" s="1">
        <v>1.0</v>
      </c>
      <c r="BM185" s="1">
        <v>1.0</v>
      </c>
      <c r="BN185" s="1">
        <v>1.0</v>
      </c>
      <c r="BO185" s="1">
        <v>1.0</v>
      </c>
      <c r="BP185" s="1">
        <v>1.0</v>
      </c>
      <c r="BQ185" s="1">
        <v>1.0</v>
      </c>
      <c r="BR185" s="1">
        <v>1.0</v>
      </c>
      <c r="BS185" s="1">
        <v>5.0</v>
      </c>
      <c r="BT185" s="1">
        <v>5.0</v>
      </c>
      <c r="BU185" s="1">
        <v>5.0</v>
      </c>
      <c r="BV185" s="1">
        <v>5.0</v>
      </c>
      <c r="BW185" s="1">
        <v>5.0</v>
      </c>
      <c r="BX185" s="1">
        <v>4.0</v>
      </c>
      <c r="BY185" s="1">
        <v>5.0</v>
      </c>
      <c r="BZ185" s="36">
        <v>4.0</v>
      </c>
      <c r="CA185" s="26">
        <f t="shared" si="12"/>
        <v>219</v>
      </c>
      <c r="CB185">
        <f t="shared" si="2"/>
        <v>20</v>
      </c>
      <c r="CC185">
        <f t="shared" si="3"/>
        <v>21</v>
      </c>
      <c r="CD185">
        <f t="shared" si="4"/>
        <v>16</v>
      </c>
      <c r="CE185">
        <f t="shared" si="27"/>
        <v>35</v>
      </c>
      <c r="CF185">
        <f t="shared" si="6"/>
        <v>31</v>
      </c>
      <c r="CG185">
        <f t="shared" si="7"/>
        <v>15</v>
      </c>
      <c r="CH185">
        <f t="shared" si="28"/>
        <v>31</v>
      </c>
      <c r="CI185">
        <f t="shared" si="9"/>
        <v>0.4</v>
      </c>
      <c r="CJ185">
        <f t="shared" si="10"/>
        <v>8</v>
      </c>
      <c r="CK185">
        <f t="shared" si="29"/>
        <v>38</v>
      </c>
      <c r="CM185" s="34">
        <f>VLOOKUP(CB185,'PROMIS 57 T-Score Conversions'!Q$3:R$35,2,TRUE)</f>
        <v>35.4</v>
      </c>
      <c r="CN185" t="str">
        <f t="shared" si="20"/>
        <v>Moderate</v>
      </c>
      <c r="CO185" s="34">
        <f>VLOOKUP(CC185,'PROMIS 57 T-Score Conversions'!A$3:B$35,2,TRUE)</f>
        <v>59.4</v>
      </c>
      <c r="CP185" t="str">
        <f t="shared" si="21"/>
        <v>Moderate</v>
      </c>
      <c r="CQ185" s="34">
        <f>VLOOKUP(CD185,'PROMIS 57 T-Score Conversions'!E$3:F$35,2,TRUE)</f>
        <v>55.1</v>
      </c>
      <c r="CR185" t="str">
        <f t="shared" si="22"/>
        <v>Mild</v>
      </c>
      <c r="CS185" s="34">
        <f>VLOOKUP(CE185,'PROMIS 57 T-Score Conversions'!U$3:V$35,2,TRUE)</f>
        <v>68.6</v>
      </c>
      <c r="CT185" t="str">
        <f t="shared" si="23"/>
        <v>Moderate</v>
      </c>
      <c r="CU185" s="34">
        <f>VLOOKUP(CF185,'PROMIS 57 T-Score Conversions'!Y$3:Z$35,2,TRUE)</f>
        <v>61.5</v>
      </c>
      <c r="CV185" t="str">
        <f t="shared" si="24"/>
        <v>Moderate</v>
      </c>
      <c r="CW185" s="34">
        <f>vlookup(CG185,'PROMIS 57 T-Score Conversions'!M$3:N$35,2,TRUE)</f>
        <v>36.2</v>
      </c>
      <c r="CX185" t="str">
        <f t="shared" si="25"/>
        <v>Moderate</v>
      </c>
      <c r="CY185" s="34">
        <f>VLOOKup(CH185,'PROMIS 57 T-Score Conversions'!I$3:J$35,2,TRUE)</f>
        <v>66.2</v>
      </c>
      <c r="CZ185" t="str">
        <f t="shared" si="26"/>
        <v>Moderate</v>
      </c>
      <c r="DA185" s="37">
        <f>VLOOKUP(CJ185,'PROMIS 57 T-Score Conversions'!AC$3:AD$35,2,TRUE)</f>
        <v>22.41</v>
      </c>
      <c r="DB185" t="str">
        <f t="shared" si="30"/>
        <v>Severe</v>
      </c>
      <c r="DC185" s="34">
        <f>VLOOKUP(CK185,'PROMIS 57 T-Score Conversions'!AG$3:AH$35,2,TRUE)</f>
        <v>59.95</v>
      </c>
      <c r="DD185" s="39" t="str">
        <f t="shared" si="31"/>
        <v>Mild</v>
      </c>
    </row>
    <row r="186">
      <c r="A186" s="1" t="b">
        <v>1</v>
      </c>
      <c r="B186" s="20"/>
      <c r="C186" s="20">
        <v>43678.496435196765</v>
      </c>
      <c r="D186" s="1" t="s">
        <v>228</v>
      </c>
      <c r="E186" s="1">
        <v>1989.0</v>
      </c>
      <c r="F186" s="1">
        <v>4.0</v>
      </c>
      <c r="G186" s="1">
        <v>4.0</v>
      </c>
      <c r="H186" s="1">
        <v>5.0</v>
      </c>
      <c r="I186" s="1">
        <v>4.0</v>
      </c>
      <c r="J186" s="1">
        <v>4.0</v>
      </c>
      <c r="K186" s="1">
        <v>5.0</v>
      </c>
      <c r="L186" s="1">
        <v>5.0</v>
      </c>
      <c r="M186" s="1">
        <v>4.0</v>
      </c>
      <c r="N186" s="1">
        <v>1.0</v>
      </c>
      <c r="O186" s="1">
        <v>1.0</v>
      </c>
      <c r="P186" s="1">
        <v>1.0</v>
      </c>
      <c r="Q186" s="1">
        <v>1.0</v>
      </c>
      <c r="R186" s="1">
        <v>1.0</v>
      </c>
      <c r="S186" s="1">
        <v>1.0</v>
      </c>
      <c r="T186" s="1">
        <v>1.0</v>
      </c>
      <c r="U186" s="1">
        <v>1.0</v>
      </c>
      <c r="V186" s="1">
        <v>1.0</v>
      </c>
      <c r="W186" s="1">
        <v>2.0</v>
      </c>
      <c r="X186" s="1">
        <v>2.0</v>
      </c>
      <c r="Y186" s="1">
        <v>1.0</v>
      </c>
      <c r="Z186" s="1">
        <v>2.0</v>
      </c>
      <c r="AA186" s="1">
        <v>2.0</v>
      </c>
      <c r="AB186" s="1">
        <v>1.0</v>
      </c>
      <c r="AC186" s="1">
        <v>1.0</v>
      </c>
      <c r="AD186" s="1">
        <v>3.0</v>
      </c>
      <c r="AE186" s="1">
        <v>2.0</v>
      </c>
      <c r="AF186" s="1">
        <v>2.0</v>
      </c>
      <c r="AG186" s="1">
        <v>2.0</v>
      </c>
      <c r="AH186" s="1">
        <v>2.0</v>
      </c>
      <c r="AI186" s="1">
        <v>2.0</v>
      </c>
      <c r="AJ186" s="1">
        <v>2.0</v>
      </c>
      <c r="AK186" s="1">
        <v>2.0</v>
      </c>
      <c r="AL186" s="1">
        <v>2.0</v>
      </c>
      <c r="AM186" s="1">
        <v>2.0</v>
      </c>
      <c r="AN186" s="1">
        <v>2.0</v>
      </c>
      <c r="AO186" s="1">
        <v>2.0</v>
      </c>
      <c r="AP186" s="1">
        <v>2.0</v>
      </c>
      <c r="AQ186" s="1">
        <v>1.0</v>
      </c>
      <c r="AR186" s="1">
        <v>1.0</v>
      </c>
      <c r="AS186" s="1">
        <v>2.0</v>
      </c>
      <c r="AT186" s="1">
        <v>4.0</v>
      </c>
      <c r="AU186" s="1">
        <v>4.0</v>
      </c>
      <c r="AV186" s="1">
        <v>4.0</v>
      </c>
      <c r="AW186" s="1">
        <v>4.0</v>
      </c>
      <c r="AX186" s="1">
        <v>3.0</v>
      </c>
      <c r="AY186" s="1">
        <v>3.0</v>
      </c>
      <c r="AZ186" s="1">
        <v>4.0</v>
      </c>
      <c r="BA186" s="1">
        <v>3.0</v>
      </c>
      <c r="BB186" s="1">
        <v>1.0</v>
      </c>
      <c r="BC186" s="1">
        <v>1.0</v>
      </c>
      <c r="BD186" s="1">
        <v>1.0</v>
      </c>
      <c r="BE186" s="1">
        <v>1.0</v>
      </c>
      <c r="BF186" s="1">
        <v>2.0</v>
      </c>
      <c r="BG186" s="1">
        <v>1.0</v>
      </c>
      <c r="BH186" s="1">
        <v>2.0</v>
      </c>
      <c r="BI186" s="1">
        <v>1.0</v>
      </c>
      <c r="BJ186" s="1">
        <v>0.0</v>
      </c>
      <c r="BK186" s="1">
        <v>4.0</v>
      </c>
      <c r="BL186" s="1">
        <v>4.0</v>
      </c>
      <c r="BM186" s="1">
        <v>3.0</v>
      </c>
      <c r="BN186" s="1">
        <v>3.0</v>
      </c>
      <c r="BO186" s="1">
        <v>3.0</v>
      </c>
      <c r="BP186" s="1">
        <v>4.0</v>
      </c>
      <c r="BQ186" s="1">
        <v>4.0</v>
      </c>
      <c r="BR186" s="1">
        <v>4.0</v>
      </c>
      <c r="BS186" s="1">
        <v>3.0</v>
      </c>
      <c r="BT186" s="1">
        <v>2.0</v>
      </c>
      <c r="BU186" s="1">
        <v>3.0</v>
      </c>
      <c r="BV186" s="1">
        <v>3.0</v>
      </c>
      <c r="BW186" s="1">
        <v>3.0</v>
      </c>
      <c r="BX186" s="1">
        <v>2.0</v>
      </c>
      <c r="BY186" s="1">
        <v>2.0</v>
      </c>
      <c r="BZ186" s="36">
        <v>3.0</v>
      </c>
      <c r="CA186" s="26">
        <f t="shared" si="12"/>
        <v>175</v>
      </c>
      <c r="CB186">
        <f t="shared" si="2"/>
        <v>35</v>
      </c>
      <c r="CC186">
        <f t="shared" si="3"/>
        <v>8</v>
      </c>
      <c r="CD186">
        <f t="shared" si="4"/>
        <v>12</v>
      </c>
      <c r="CE186">
        <f t="shared" si="27"/>
        <v>17</v>
      </c>
      <c r="CF186">
        <f t="shared" si="6"/>
        <v>14</v>
      </c>
      <c r="CG186">
        <f t="shared" si="7"/>
        <v>29</v>
      </c>
      <c r="CH186">
        <f t="shared" si="28"/>
        <v>10</v>
      </c>
      <c r="CI186">
        <f t="shared" si="9"/>
        <v>0</v>
      </c>
      <c r="CJ186">
        <f t="shared" si="10"/>
        <v>29</v>
      </c>
      <c r="CK186">
        <f t="shared" si="29"/>
        <v>21</v>
      </c>
      <c r="CM186" s="34">
        <f>VLOOKUP(CB186,'PROMIS 57 T-Score Conversions'!Q$3:R$35,2,TRUE)</f>
        <v>46.7</v>
      </c>
      <c r="CN186" t="str">
        <f t="shared" si="20"/>
        <v>Normal</v>
      </c>
      <c r="CO186" s="34">
        <f>VLOOKUP(CC186,'PROMIS 57 T-Score Conversions'!A$3:B$35,2,TRUE)</f>
        <v>37.1</v>
      </c>
      <c r="CP186" t="str">
        <f t="shared" si="21"/>
        <v>Normal</v>
      </c>
      <c r="CQ186" s="34">
        <f>VLOOKUP(CD186,'PROMIS 57 T-Score Conversions'!E$3:F$35,2,TRUE)</f>
        <v>50.9</v>
      </c>
      <c r="CR186" t="str">
        <f t="shared" si="22"/>
        <v>Normal</v>
      </c>
      <c r="CS186" s="34">
        <f>VLOOKUP(CE186,'PROMIS 57 T-Score Conversions'!U$3:V$35,2,TRUE)</f>
        <v>50.4</v>
      </c>
      <c r="CT186" t="str">
        <f t="shared" si="23"/>
        <v>Normal</v>
      </c>
      <c r="CU186" s="34">
        <f>VLOOKUP(CF186,'PROMIS 57 T-Score Conversions'!Y$3:Z$35,2,TRUE)</f>
        <v>42.9</v>
      </c>
      <c r="CV186" t="str">
        <f t="shared" si="24"/>
        <v>Normal</v>
      </c>
      <c r="CW186" s="34">
        <f>vlookup(CG186,'PROMIS 57 T-Score Conversions'!M$3:N$35,2,TRUE)</f>
        <v>48.9</v>
      </c>
      <c r="CX186" t="str">
        <f t="shared" si="25"/>
        <v>Normal</v>
      </c>
      <c r="CY186" s="34">
        <f>VLOOKup(CH186,'PROMIS 57 T-Score Conversions'!I$3:J$35,2,TRUE)</f>
        <v>49.9</v>
      </c>
      <c r="CZ186" t="str">
        <f t="shared" si="26"/>
        <v>Normal</v>
      </c>
      <c r="DA186" s="37">
        <f>VLOOKUP(CJ186,'PROMIS 57 T-Score Conversions'!AC$3:AD$35,2,TRUE)</f>
        <v>44.43</v>
      </c>
      <c r="DB186" t="str">
        <f t="shared" si="30"/>
        <v>Mild</v>
      </c>
      <c r="DC186" s="34">
        <f>VLOOKUP(CK186,'PROMIS 57 T-Score Conversions'!AG$3:AH$35,2,TRUE)</f>
        <v>40.71</v>
      </c>
      <c r="DD186" s="39" t="str">
        <f t="shared" si="31"/>
        <v>Normal</v>
      </c>
    </row>
    <row r="187">
      <c r="A187" s="1" t="b">
        <v>1</v>
      </c>
      <c r="B187" s="20"/>
      <c r="C187" s="20">
        <v>43678.56678890046</v>
      </c>
      <c r="D187" s="1" t="s">
        <v>238</v>
      </c>
      <c r="E187" s="1">
        <v>1971.0</v>
      </c>
      <c r="F187" s="1">
        <v>3.0</v>
      </c>
      <c r="G187" s="1">
        <v>4.0</v>
      </c>
      <c r="H187" s="1">
        <v>5.0</v>
      </c>
      <c r="I187" s="1">
        <v>5.0</v>
      </c>
      <c r="J187" s="1">
        <v>3.0</v>
      </c>
      <c r="K187" s="1">
        <v>4.0</v>
      </c>
      <c r="L187" s="1">
        <v>5.0</v>
      </c>
      <c r="M187" s="1">
        <v>5.0</v>
      </c>
      <c r="N187" s="1">
        <v>2.0</v>
      </c>
      <c r="O187" s="1">
        <v>1.0</v>
      </c>
      <c r="P187" s="1">
        <v>2.0</v>
      </c>
      <c r="Q187" s="1">
        <v>2.0</v>
      </c>
      <c r="R187" s="1">
        <v>1.0</v>
      </c>
      <c r="S187" s="1">
        <v>1.0</v>
      </c>
      <c r="T187" s="1">
        <v>1.0</v>
      </c>
      <c r="U187" s="1">
        <v>2.0</v>
      </c>
      <c r="V187" s="1">
        <v>1.0</v>
      </c>
      <c r="W187" s="1">
        <v>1.0</v>
      </c>
      <c r="X187" s="1">
        <v>1.0</v>
      </c>
      <c r="Y187" s="1">
        <v>1.0</v>
      </c>
      <c r="Z187" s="1">
        <v>1.0</v>
      </c>
      <c r="AA187" s="1">
        <v>1.0</v>
      </c>
      <c r="AB187" s="1">
        <v>1.0</v>
      </c>
      <c r="AC187" s="1">
        <v>1.0</v>
      </c>
      <c r="AD187" s="1">
        <v>3.0</v>
      </c>
      <c r="AE187" s="1">
        <v>3.0</v>
      </c>
      <c r="AF187" s="1">
        <v>3.0</v>
      </c>
      <c r="AG187" s="1">
        <v>2.0</v>
      </c>
      <c r="AH187" s="1">
        <v>2.0</v>
      </c>
      <c r="AI187" s="1">
        <v>1.0</v>
      </c>
      <c r="AJ187" s="1">
        <v>1.0</v>
      </c>
      <c r="AK187" s="1">
        <v>2.0</v>
      </c>
      <c r="AL187" s="1">
        <v>2.0</v>
      </c>
      <c r="AM187" s="1">
        <v>1.0</v>
      </c>
      <c r="AN187" s="1">
        <v>1.0</v>
      </c>
      <c r="AO187" s="1">
        <v>1.0</v>
      </c>
      <c r="AP187" s="1">
        <v>1.0</v>
      </c>
      <c r="AQ187" s="1">
        <v>1.0</v>
      </c>
      <c r="AR187" s="1">
        <v>1.0</v>
      </c>
      <c r="AS187" s="1">
        <v>1.0</v>
      </c>
      <c r="AT187" s="1">
        <v>5.0</v>
      </c>
      <c r="AU187" s="1">
        <v>4.0</v>
      </c>
      <c r="AV187" s="1">
        <v>4.0</v>
      </c>
      <c r="AW187" s="1">
        <v>5.0</v>
      </c>
      <c r="AX187" s="1">
        <v>5.0</v>
      </c>
      <c r="AY187" s="1">
        <v>5.0</v>
      </c>
      <c r="AZ187" s="1">
        <v>5.0</v>
      </c>
      <c r="BA187" s="1">
        <v>4.0</v>
      </c>
      <c r="BB187" s="1">
        <v>1.0</v>
      </c>
      <c r="BC187" s="1">
        <v>1.0</v>
      </c>
      <c r="BD187" s="1">
        <v>1.0</v>
      </c>
      <c r="BE187" s="1">
        <v>1.0</v>
      </c>
      <c r="BF187" s="1">
        <v>1.0</v>
      </c>
      <c r="BG187" s="1">
        <v>1.0</v>
      </c>
      <c r="BH187" s="1">
        <v>1.0</v>
      </c>
      <c r="BI187" s="1">
        <v>1.0</v>
      </c>
      <c r="BJ187" s="1">
        <v>1.0</v>
      </c>
      <c r="BK187" s="1">
        <v>4.0</v>
      </c>
      <c r="BL187" s="1">
        <v>4.0</v>
      </c>
      <c r="BM187" s="1">
        <v>4.0</v>
      </c>
      <c r="BN187" s="1">
        <v>5.0</v>
      </c>
      <c r="BO187" s="1">
        <v>5.0</v>
      </c>
      <c r="BP187" s="1">
        <v>5.0</v>
      </c>
      <c r="BQ187" s="1">
        <v>5.0</v>
      </c>
      <c r="BR187" s="1">
        <v>4.0</v>
      </c>
      <c r="BS187" s="1">
        <v>1.0</v>
      </c>
      <c r="BT187" s="1">
        <v>1.0</v>
      </c>
      <c r="BU187" s="1">
        <v>2.0</v>
      </c>
      <c r="BV187" s="1">
        <v>1.0</v>
      </c>
      <c r="BW187" s="1">
        <v>1.0</v>
      </c>
      <c r="BX187" s="1">
        <v>1.0</v>
      </c>
      <c r="BY187" s="1">
        <v>1.0</v>
      </c>
      <c r="BZ187" s="36">
        <v>1.0</v>
      </c>
      <c r="CA187" s="26">
        <f t="shared" si="12"/>
        <v>171</v>
      </c>
      <c r="CB187">
        <f t="shared" si="2"/>
        <v>34</v>
      </c>
      <c r="CC187">
        <f t="shared" si="3"/>
        <v>12</v>
      </c>
      <c r="CD187">
        <f t="shared" si="4"/>
        <v>8</v>
      </c>
      <c r="CE187">
        <f t="shared" si="27"/>
        <v>17</v>
      </c>
      <c r="CF187">
        <f t="shared" si="6"/>
        <v>9</v>
      </c>
      <c r="CG187">
        <f t="shared" si="7"/>
        <v>37</v>
      </c>
      <c r="CH187">
        <f t="shared" si="28"/>
        <v>8</v>
      </c>
      <c r="CI187">
        <f t="shared" si="9"/>
        <v>0.1</v>
      </c>
      <c r="CJ187">
        <f t="shared" si="10"/>
        <v>36</v>
      </c>
      <c r="CK187">
        <f t="shared" si="29"/>
        <v>9</v>
      </c>
      <c r="CM187" s="34">
        <f>VLOOKUP(CB187,'PROMIS 57 T-Score Conversions'!Q$3:R$35,2,TRUE)</f>
        <v>45.7</v>
      </c>
      <c r="CN187" t="str">
        <f t="shared" si="20"/>
        <v>Normal</v>
      </c>
      <c r="CO187" s="34">
        <f>VLOOKUP(CC187,'PROMIS 57 T-Score Conversions'!A$3:B$35,2,TRUE)</f>
        <v>49.4</v>
      </c>
      <c r="CP187" t="str">
        <f t="shared" si="21"/>
        <v>Normal</v>
      </c>
      <c r="CQ187" s="34">
        <f>VLOOKUP(CD187,'PROMIS 57 T-Score Conversions'!E$3:F$35,2,TRUE)</f>
        <v>38.2</v>
      </c>
      <c r="CR187" t="str">
        <f t="shared" si="22"/>
        <v>Normal</v>
      </c>
      <c r="CS187" s="34">
        <f>VLOOKUP(CE187,'PROMIS 57 T-Score Conversions'!U$3:V$35,2,TRUE)</f>
        <v>50.4</v>
      </c>
      <c r="CT187" t="str">
        <f t="shared" si="23"/>
        <v>Normal</v>
      </c>
      <c r="CU187" s="34">
        <f>VLOOKUP(CF187,'PROMIS 57 T-Score Conversions'!Y$3:Z$35,2,TRUE)</f>
        <v>33.1</v>
      </c>
      <c r="CV187" t="str">
        <f t="shared" si="24"/>
        <v>Normal</v>
      </c>
      <c r="CW187" s="34">
        <f>vlookup(CG187,'PROMIS 57 T-Score Conversions'!M$3:N$35,2,TRUE)</f>
        <v>56.8</v>
      </c>
      <c r="CX187" t="str">
        <f t="shared" si="25"/>
        <v>Normal</v>
      </c>
      <c r="CY187" s="34">
        <f>VLOOKup(CH187,'PROMIS 57 T-Score Conversions'!I$3:J$35,2,TRUE)</f>
        <v>40.7</v>
      </c>
      <c r="CZ187" t="str">
        <f t="shared" si="26"/>
        <v>Normal</v>
      </c>
      <c r="DA187" s="37">
        <f>VLOOKUP(CJ187,'PROMIS 57 T-Score Conversions'!AC$3:AD$35,2,TRUE)</f>
        <v>51.8</v>
      </c>
      <c r="DB187" t="str">
        <f t="shared" si="30"/>
        <v>Normal</v>
      </c>
      <c r="DC187" s="34">
        <f>VLOOKUP(CK187,'PROMIS 57 T-Score Conversions'!AG$3:AH$35,2,TRUE)</f>
        <v>26.59</v>
      </c>
      <c r="DD187" s="39" t="str">
        <f t="shared" si="31"/>
        <v>Normal</v>
      </c>
    </row>
    <row r="188">
      <c r="A188" s="1" t="b">
        <v>0</v>
      </c>
      <c r="B188" s="20"/>
      <c r="C188" s="20">
        <v>43679.54914152778</v>
      </c>
      <c r="D188" s="1" t="s">
        <v>204</v>
      </c>
      <c r="E188" s="1">
        <v>1969.0</v>
      </c>
      <c r="F188" s="1">
        <v>5.0</v>
      </c>
      <c r="G188" s="1">
        <v>5.0</v>
      </c>
      <c r="H188" s="1">
        <v>5.0</v>
      </c>
      <c r="I188" s="1">
        <v>5.0</v>
      </c>
      <c r="J188" s="1">
        <v>5.0</v>
      </c>
      <c r="K188" s="1">
        <v>5.0</v>
      </c>
      <c r="L188" s="1">
        <v>5.0</v>
      </c>
      <c r="M188" s="1">
        <v>5.0</v>
      </c>
      <c r="N188" s="1">
        <v>2.0</v>
      </c>
      <c r="O188" s="1">
        <v>1.0</v>
      </c>
      <c r="P188" s="1">
        <v>1.0</v>
      </c>
      <c r="Q188" s="1">
        <v>1.0</v>
      </c>
      <c r="R188" s="1">
        <v>1.0</v>
      </c>
      <c r="S188" s="1">
        <v>1.0</v>
      </c>
      <c r="T188" s="1">
        <v>2.0</v>
      </c>
      <c r="U188" s="1">
        <v>2.0</v>
      </c>
      <c r="V188" s="1">
        <v>1.0</v>
      </c>
      <c r="W188" s="1">
        <v>1.0</v>
      </c>
      <c r="X188" s="1">
        <v>1.0</v>
      </c>
      <c r="Y188" s="1">
        <v>1.0</v>
      </c>
      <c r="Z188" s="1">
        <v>1.0</v>
      </c>
      <c r="AA188" s="1">
        <v>1.0</v>
      </c>
      <c r="AB188" s="1">
        <v>1.0</v>
      </c>
      <c r="AC188" s="1">
        <v>1.0</v>
      </c>
      <c r="AD188" s="1">
        <v>1.0</v>
      </c>
      <c r="AE188" s="1">
        <v>1.0</v>
      </c>
      <c r="AF188" s="1">
        <v>2.0</v>
      </c>
      <c r="AG188" s="1">
        <v>3.0</v>
      </c>
      <c r="AH188" s="1">
        <v>1.0</v>
      </c>
      <c r="AI188" s="1">
        <v>1.0</v>
      </c>
      <c r="AJ188" s="1">
        <v>1.0</v>
      </c>
      <c r="AK188" s="1">
        <v>1.0</v>
      </c>
      <c r="AL188" s="1">
        <v>1.0</v>
      </c>
      <c r="AM188" s="1">
        <v>1.0</v>
      </c>
      <c r="AN188" s="1">
        <v>1.0</v>
      </c>
      <c r="AO188" s="1">
        <v>1.0</v>
      </c>
      <c r="AP188" s="1">
        <v>5.0</v>
      </c>
      <c r="AQ188" s="1">
        <v>1.0</v>
      </c>
      <c r="AR188" s="1">
        <v>1.0</v>
      </c>
      <c r="AS188" s="1">
        <v>1.0</v>
      </c>
      <c r="AT188" s="1">
        <v>4.0</v>
      </c>
      <c r="AU188" s="1">
        <v>5.0</v>
      </c>
      <c r="AV188" s="1">
        <v>5.0</v>
      </c>
      <c r="AW188" s="1">
        <v>5.0</v>
      </c>
      <c r="AX188" s="1">
        <v>5.0</v>
      </c>
      <c r="AY188" s="1">
        <v>5.0</v>
      </c>
      <c r="AZ188" s="1">
        <v>5.0</v>
      </c>
      <c r="BA188" s="1">
        <v>5.0</v>
      </c>
      <c r="BB188" s="1">
        <v>1.0</v>
      </c>
      <c r="BC188" s="1">
        <v>1.0</v>
      </c>
      <c r="BD188" s="1">
        <v>1.0</v>
      </c>
      <c r="BE188" s="1">
        <v>1.0</v>
      </c>
      <c r="BF188" s="1">
        <v>1.0</v>
      </c>
      <c r="BG188" s="1">
        <v>1.0</v>
      </c>
      <c r="BH188" s="1">
        <v>1.0</v>
      </c>
      <c r="BI188" s="1">
        <v>1.0</v>
      </c>
      <c r="BJ188" s="1">
        <v>1.0</v>
      </c>
      <c r="BK188" s="1">
        <v>5.0</v>
      </c>
      <c r="BL188" s="1">
        <v>5.0</v>
      </c>
      <c r="BM188" s="1">
        <v>5.0</v>
      </c>
      <c r="BN188" s="1">
        <v>4.0</v>
      </c>
      <c r="BO188" s="1">
        <v>5.0</v>
      </c>
      <c r="BP188" s="1">
        <v>5.0</v>
      </c>
      <c r="BQ188" s="1">
        <v>4.0</v>
      </c>
      <c r="BR188" s="1">
        <v>5.0</v>
      </c>
      <c r="BS188" s="1">
        <v>1.0</v>
      </c>
      <c r="BT188" s="1">
        <v>1.0</v>
      </c>
      <c r="BU188" s="1">
        <v>1.0</v>
      </c>
      <c r="BV188" s="1">
        <v>1.0</v>
      </c>
      <c r="BW188" s="1">
        <v>1.0</v>
      </c>
      <c r="BX188" s="1">
        <v>1.0</v>
      </c>
      <c r="BY188" s="1">
        <v>1.0</v>
      </c>
      <c r="BZ188" s="36">
        <v>2.0</v>
      </c>
      <c r="CA188" s="26">
        <f t="shared" si="12"/>
        <v>177</v>
      </c>
      <c r="CB188">
        <f t="shared" si="2"/>
        <v>40</v>
      </c>
      <c r="CC188">
        <f t="shared" si="3"/>
        <v>11</v>
      </c>
      <c r="CD188">
        <f t="shared" si="4"/>
        <v>8</v>
      </c>
      <c r="CE188">
        <f t="shared" si="27"/>
        <v>11</v>
      </c>
      <c r="CF188">
        <f t="shared" si="6"/>
        <v>12</v>
      </c>
      <c r="CG188">
        <f t="shared" si="7"/>
        <v>39</v>
      </c>
      <c r="CH188">
        <f t="shared" si="28"/>
        <v>8</v>
      </c>
      <c r="CI188">
        <f t="shared" si="9"/>
        <v>0.1</v>
      </c>
      <c r="CJ188">
        <f t="shared" si="10"/>
        <v>38</v>
      </c>
      <c r="CK188">
        <f t="shared" si="29"/>
        <v>9</v>
      </c>
      <c r="CM188" s="34">
        <f>VLOOKUP(CB188,'PROMIS 57 T-Score Conversions'!Q$3:R$35,2,TRUE)</f>
        <v>60.1</v>
      </c>
      <c r="CN188" t="str">
        <f t="shared" si="20"/>
        <v>Normal</v>
      </c>
      <c r="CO188" s="34">
        <f>VLOOKUP(CC188,'PROMIS 57 T-Score Conversions'!A$3:B$35,2,TRUE)</f>
        <v>47.8</v>
      </c>
      <c r="CP188" t="str">
        <f t="shared" si="21"/>
        <v>Normal</v>
      </c>
      <c r="CQ188" s="34">
        <f>VLOOKUP(CD188,'PROMIS 57 T-Score Conversions'!E$3:F$35,2,TRUE)</f>
        <v>38.2</v>
      </c>
      <c r="CR188" t="str">
        <f t="shared" si="22"/>
        <v>Normal</v>
      </c>
      <c r="CS188" s="34">
        <f>VLOOKUP(CE188,'PROMIS 57 T-Score Conversions'!U$3:V$35,2,TRUE)</f>
        <v>42.8</v>
      </c>
      <c r="CT188" t="str">
        <f t="shared" si="23"/>
        <v>Normal</v>
      </c>
      <c r="CU188" s="34">
        <f>VLOOKUP(CF188,'PROMIS 57 T-Score Conversions'!Y$3:Z$35,2,TRUE)</f>
        <v>39.8</v>
      </c>
      <c r="CV188" t="str">
        <f t="shared" si="24"/>
        <v>Normal</v>
      </c>
      <c r="CW188" s="34">
        <f>vlookup(CG188,'PROMIS 57 T-Score Conversions'!M$3:N$35,2,TRUE)</f>
        <v>60.2</v>
      </c>
      <c r="CX188" t="str">
        <f t="shared" si="25"/>
        <v>Normal</v>
      </c>
      <c r="CY188" s="34">
        <f>VLOOKup(CH188,'PROMIS 57 T-Score Conversions'!I$3:J$35,2,TRUE)</f>
        <v>40.7</v>
      </c>
      <c r="CZ188" t="str">
        <f t="shared" si="26"/>
        <v>Normal</v>
      </c>
      <c r="DA188" s="37">
        <f>VLOOKUP(CJ188,'PROMIS 57 T-Score Conversions'!AC$3:AD$35,2,TRUE)</f>
        <v>55.36</v>
      </c>
      <c r="DB188" t="str">
        <f t="shared" si="30"/>
        <v>Normal</v>
      </c>
      <c r="DC188" s="34">
        <f>VLOOKUP(CK188,'PROMIS 57 T-Score Conversions'!AG$3:AH$35,2,TRUE)</f>
        <v>26.59</v>
      </c>
      <c r="DD188" s="39" t="str">
        <f t="shared" si="31"/>
        <v>Normal</v>
      </c>
    </row>
    <row r="189">
      <c r="A189" s="1" t="b">
        <v>0</v>
      </c>
      <c r="B189" s="20"/>
      <c r="C189" s="20">
        <v>43679.58777391203</v>
      </c>
      <c r="D189" s="1" t="s">
        <v>204</v>
      </c>
      <c r="E189" s="1">
        <v>1969.0</v>
      </c>
      <c r="F189" s="1">
        <v>5.0</v>
      </c>
      <c r="G189" s="1">
        <v>5.0</v>
      </c>
      <c r="H189" s="1">
        <v>5.0</v>
      </c>
      <c r="I189" s="1">
        <v>5.0</v>
      </c>
      <c r="J189" s="1">
        <v>5.0</v>
      </c>
      <c r="K189" s="1">
        <v>5.0</v>
      </c>
      <c r="L189" s="1">
        <v>5.0</v>
      </c>
      <c r="M189" s="1">
        <v>5.0</v>
      </c>
      <c r="N189" s="1">
        <v>2.0</v>
      </c>
      <c r="O189" s="1">
        <v>1.0</v>
      </c>
      <c r="P189" s="1">
        <v>1.0</v>
      </c>
      <c r="Q189" s="1">
        <v>1.0</v>
      </c>
      <c r="R189" s="1">
        <v>1.0</v>
      </c>
      <c r="S189" s="1">
        <v>1.0</v>
      </c>
      <c r="T189" s="1">
        <v>2.0</v>
      </c>
      <c r="U189" s="1">
        <v>2.0</v>
      </c>
      <c r="V189" s="1">
        <v>1.0</v>
      </c>
      <c r="W189" s="1">
        <v>1.0</v>
      </c>
      <c r="X189" s="1">
        <v>1.0</v>
      </c>
      <c r="Y189" s="1">
        <v>1.0</v>
      </c>
      <c r="Z189" s="1">
        <v>1.0</v>
      </c>
      <c r="AA189" s="1">
        <v>1.0</v>
      </c>
      <c r="AB189" s="1">
        <v>1.0</v>
      </c>
      <c r="AC189" s="1">
        <v>1.0</v>
      </c>
      <c r="AD189" s="1">
        <v>1.0</v>
      </c>
      <c r="AE189" s="1">
        <v>1.0</v>
      </c>
      <c r="AF189" s="1">
        <v>2.0</v>
      </c>
      <c r="AG189" s="1">
        <v>3.0</v>
      </c>
      <c r="AH189" s="1">
        <v>1.0</v>
      </c>
      <c r="AI189" s="1">
        <v>1.0</v>
      </c>
      <c r="AJ189" s="1">
        <v>1.0</v>
      </c>
      <c r="AK189" s="1">
        <v>1.0</v>
      </c>
      <c r="AL189" s="1">
        <v>1.0</v>
      </c>
      <c r="AM189" s="1">
        <v>1.0</v>
      </c>
      <c r="AN189" s="1">
        <v>1.0</v>
      </c>
      <c r="AO189" s="1">
        <v>1.0</v>
      </c>
      <c r="AP189" s="1">
        <v>5.0</v>
      </c>
      <c r="AQ189" s="1">
        <v>1.0</v>
      </c>
      <c r="AR189" s="1">
        <v>1.0</v>
      </c>
      <c r="AS189" s="1">
        <v>1.0</v>
      </c>
      <c r="AT189" s="1">
        <v>4.0</v>
      </c>
      <c r="AU189" s="1">
        <v>5.0</v>
      </c>
      <c r="AV189" s="1">
        <v>5.0</v>
      </c>
      <c r="AW189" s="1">
        <v>5.0</v>
      </c>
      <c r="AX189" s="1">
        <v>5.0</v>
      </c>
      <c r="AY189" s="1">
        <v>5.0</v>
      </c>
      <c r="AZ189" s="1">
        <v>5.0</v>
      </c>
      <c r="BA189" s="1">
        <v>5.0</v>
      </c>
      <c r="BB189" s="1">
        <v>1.0</v>
      </c>
      <c r="BC189" s="1">
        <v>1.0</v>
      </c>
      <c r="BD189" s="1">
        <v>1.0</v>
      </c>
      <c r="BE189" s="1">
        <v>1.0</v>
      </c>
      <c r="BF189" s="1">
        <v>1.0</v>
      </c>
      <c r="BG189" s="1">
        <v>1.0</v>
      </c>
      <c r="BH189" s="1">
        <v>1.0</v>
      </c>
      <c r="BI189" s="1">
        <v>1.0</v>
      </c>
      <c r="BJ189" s="1">
        <v>1.0</v>
      </c>
      <c r="BK189" s="1">
        <v>5.0</v>
      </c>
      <c r="BL189" s="1">
        <v>5.0</v>
      </c>
      <c r="BM189" s="1">
        <v>5.0</v>
      </c>
      <c r="BN189" s="1">
        <v>4.0</v>
      </c>
      <c r="BO189" s="1">
        <v>5.0</v>
      </c>
      <c r="BP189" s="1">
        <v>5.0</v>
      </c>
      <c r="BQ189" s="1">
        <v>4.0</v>
      </c>
      <c r="BR189" s="1">
        <v>5.0</v>
      </c>
      <c r="BS189" s="1">
        <v>1.0</v>
      </c>
      <c r="BT189" s="1">
        <v>1.0</v>
      </c>
      <c r="BU189" s="1">
        <v>1.0</v>
      </c>
      <c r="BV189" s="1">
        <v>1.0</v>
      </c>
      <c r="BW189" s="1">
        <v>1.0</v>
      </c>
      <c r="BX189" s="1">
        <v>1.0</v>
      </c>
      <c r="BY189" s="1">
        <v>1.0</v>
      </c>
      <c r="BZ189" s="36">
        <v>2.0</v>
      </c>
      <c r="CA189" s="26">
        <f t="shared" si="12"/>
        <v>177</v>
      </c>
      <c r="CB189">
        <f t="shared" si="2"/>
        <v>40</v>
      </c>
      <c r="CC189">
        <f t="shared" si="3"/>
        <v>11</v>
      </c>
      <c r="CD189">
        <f t="shared" si="4"/>
        <v>8</v>
      </c>
      <c r="CE189">
        <f t="shared" si="27"/>
        <v>11</v>
      </c>
      <c r="CF189">
        <f t="shared" si="6"/>
        <v>12</v>
      </c>
      <c r="CG189">
        <f t="shared" si="7"/>
        <v>39</v>
      </c>
      <c r="CH189">
        <f t="shared" si="28"/>
        <v>8</v>
      </c>
      <c r="CI189">
        <f t="shared" si="9"/>
        <v>0.1</v>
      </c>
      <c r="CJ189">
        <f t="shared" si="10"/>
        <v>38</v>
      </c>
      <c r="CK189">
        <f t="shared" si="29"/>
        <v>9</v>
      </c>
      <c r="CM189" s="34">
        <f>VLOOKUP(CB189,'PROMIS 57 T-Score Conversions'!Q$3:R$35,2,TRUE)</f>
        <v>60.1</v>
      </c>
      <c r="CN189" t="str">
        <f t="shared" si="20"/>
        <v>Normal</v>
      </c>
      <c r="CO189" s="34">
        <f>VLOOKUP(CC189,'PROMIS 57 T-Score Conversions'!A$3:B$35,2,TRUE)</f>
        <v>47.8</v>
      </c>
      <c r="CP189" t="str">
        <f t="shared" si="21"/>
        <v>Normal</v>
      </c>
      <c r="CQ189" s="34">
        <f>VLOOKUP(CD189,'PROMIS 57 T-Score Conversions'!E$3:F$35,2,TRUE)</f>
        <v>38.2</v>
      </c>
      <c r="CR189" t="str">
        <f t="shared" si="22"/>
        <v>Normal</v>
      </c>
      <c r="CS189" s="34">
        <f>VLOOKUP(CE189,'PROMIS 57 T-Score Conversions'!U$3:V$35,2,TRUE)</f>
        <v>42.8</v>
      </c>
      <c r="CT189" t="str">
        <f t="shared" si="23"/>
        <v>Normal</v>
      </c>
      <c r="CU189" s="34">
        <f>VLOOKUP(CF189,'PROMIS 57 T-Score Conversions'!Y$3:Z$35,2,TRUE)</f>
        <v>39.8</v>
      </c>
      <c r="CV189" t="str">
        <f t="shared" si="24"/>
        <v>Normal</v>
      </c>
      <c r="CW189" s="34">
        <f>vlookup(CG189,'PROMIS 57 T-Score Conversions'!M$3:N$35,2,TRUE)</f>
        <v>60.2</v>
      </c>
      <c r="CX189" t="str">
        <f t="shared" si="25"/>
        <v>Normal</v>
      </c>
      <c r="CY189" s="34">
        <f>VLOOKup(CH189,'PROMIS 57 T-Score Conversions'!I$3:J$35,2,TRUE)</f>
        <v>40.7</v>
      </c>
      <c r="CZ189" t="str">
        <f t="shared" si="26"/>
        <v>Normal</v>
      </c>
      <c r="DA189" s="37">
        <f>VLOOKUP(CJ189,'PROMIS 57 T-Score Conversions'!AC$3:AD$35,2,TRUE)</f>
        <v>55.36</v>
      </c>
      <c r="DB189" t="str">
        <f t="shared" si="30"/>
        <v>Normal</v>
      </c>
      <c r="DC189" s="34">
        <f>VLOOKUP(CK189,'PROMIS 57 T-Score Conversions'!AG$3:AH$35,2,TRUE)</f>
        <v>26.59</v>
      </c>
      <c r="DD189" s="39" t="str">
        <f t="shared" si="31"/>
        <v>Normal</v>
      </c>
    </row>
    <row r="190">
      <c r="A190" s="1" t="b">
        <v>1</v>
      </c>
      <c r="B190" s="20"/>
      <c r="C190" s="20">
        <v>43679.61069410879</v>
      </c>
      <c r="D190" s="1" t="s">
        <v>239</v>
      </c>
      <c r="E190" s="1">
        <v>1995.0</v>
      </c>
      <c r="F190" s="1">
        <v>5.0</v>
      </c>
      <c r="G190" s="1">
        <v>5.0</v>
      </c>
      <c r="H190" s="1">
        <v>4.0</v>
      </c>
      <c r="I190" s="1">
        <v>4.0</v>
      </c>
      <c r="J190" s="1">
        <v>4.0</v>
      </c>
      <c r="K190" s="1">
        <v>5.0</v>
      </c>
      <c r="L190" s="1">
        <v>5.0</v>
      </c>
      <c r="M190" s="1">
        <v>4.0</v>
      </c>
      <c r="N190" s="1">
        <v>2.0</v>
      </c>
      <c r="O190" s="1">
        <v>3.0</v>
      </c>
      <c r="P190" s="1">
        <v>2.0</v>
      </c>
      <c r="Q190" s="1">
        <v>3.0</v>
      </c>
      <c r="R190" s="1">
        <v>3.0</v>
      </c>
      <c r="S190" s="1">
        <v>3.0</v>
      </c>
      <c r="T190" s="1">
        <v>4.0</v>
      </c>
      <c r="U190" s="1">
        <v>3.0</v>
      </c>
      <c r="V190" s="1">
        <v>1.0</v>
      </c>
      <c r="W190" s="1">
        <v>1.0</v>
      </c>
      <c r="X190" s="1">
        <v>1.0</v>
      </c>
      <c r="Y190" s="1">
        <v>1.0</v>
      </c>
      <c r="Z190" s="1">
        <v>1.0</v>
      </c>
      <c r="AA190" s="1">
        <v>2.0</v>
      </c>
      <c r="AB190" s="1">
        <v>2.0</v>
      </c>
      <c r="AC190" s="1">
        <v>1.0</v>
      </c>
      <c r="AD190" s="1">
        <v>4.0</v>
      </c>
      <c r="AE190" s="1">
        <v>3.0</v>
      </c>
      <c r="AF190" s="1">
        <v>3.0</v>
      </c>
      <c r="AG190" s="1">
        <v>3.0</v>
      </c>
      <c r="AH190" s="1">
        <v>3.0</v>
      </c>
      <c r="AI190" s="1">
        <v>3.0</v>
      </c>
      <c r="AJ190" s="1">
        <v>3.0</v>
      </c>
      <c r="AK190" s="1">
        <v>3.0</v>
      </c>
      <c r="AL190" s="1">
        <v>2.0</v>
      </c>
      <c r="AM190" s="1">
        <v>2.0</v>
      </c>
      <c r="AN190" s="1">
        <v>2.0</v>
      </c>
      <c r="AO190" s="1">
        <v>2.0</v>
      </c>
      <c r="AP190" s="1">
        <v>2.0</v>
      </c>
      <c r="AQ190" s="1">
        <v>2.0</v>
      </c>
      <c r="AR190" s="1">
        <v>3.0</v>
      </c>
      <c r="AS190" s="1">
        <v>2.0</v>
      </c>
      <c r="AT190" s="1">
        <v>4.0</v>
      </c>
      <c r="AU190" s="1">
        <v>4.0</v>
      </c>
      <c r="AV190" s="1">
        <v>4.0</v>
      </c>
      <c r="AW190" s="1">
        <v>4.0</v>
      </c>
      <c r="AX190" s="1">
        <v>4.0</v>
      </c>
      <c r="AY190" s="1">
        <v>4.0</v>
      </c>
      <c r="AZ190" s="1">
        <v>4.0</v>
      </c>
      <c r="BA190" s="1">
        <v>4.0</v>
      </c>
      <c r="BB190" s="1">
        <v>1.0</v>
      </c>
      <c r="BC190" s="1">
        <v>1.0</v>
      </c>
      <c r="BD190" s="1">
        <v>1.0</v>
      </c>
      <c r="BE190" s="1">
        <v>1.0</v>
      </c>
      <c r="BF190" s="1">
        <v>1.0</v>
      </c>
      <c r="BG190" s="1">
        <v>1.0</v>
      </c>
      <c r="BH190" s="1">
        <v>1.0</v>
      </c>
      <c r="BI190" s="1">
        <v>1.0</v>
      </c>
      <c r="BJ190" s="1">
        <v>0.0</v>
      </c>
      <c r="BK190" s="1">
        <v>3.0</v>
      </c>
      <c r="BL190" s="1">
        <v>4.0</v>
      </c>
      <c r="BM190" s="1">
        <v>3.0</v>
      </c>
      <c r="BN190" s="1">
        <v>4.0</v>
      </c>
      <c r="BO190" s="1">
        <v>3.0</v>
      </c>
      <c r="BP190" s="1">
        <v>4.0</v>
      </c>
      <c r="BQ190" s="1">
        <v>4.0</v>
      </c>
      <c r="BR190" s="1">
        <v>4.0</v>
      </c>
      <c r="BS190" s="1">
        <v>2.0</v>
      </c>
      <c r="BT190" s="1">
        <v>2.0</v>
      </c>
      <c r="BU190" s="1">
        <v>2.0</v>
      </c>
      <c r="BV190" s="1">
        <v>3.0</v>
      </c>
      <c r="BW190" s="1">
        <v>2.0</v>
      </c>
      <c r="BX190" s="1">
        <v>2.0</v>
      </c>
      <c r="BY190" s="1">
        <v>2.0</v>
      </c>
      <c r="BZ190" s="36">
        <v>2.0</v>
      </c>
      <c r="CA190" s="26">
        <f t="shared" si="12"/>
        <v>197</v>
      </c>
      <c r="CB190">
        <f t="shared" si="2"/>
        <v>36</v>
      </c>
      <c r="CC190">
        <f t="shared" si="3"/>
        <v>23</v>
      </c>
      <c r="CD190">
        <f t="shared" si="4"/>
        <v>10</v>
      </c>
      <c r="CE190">
        <f t="shared" si="27"/>
        <v>25</v>
      </c>
      <c r="CF190">
        <f t="shared" si="6"/>
        <v>17</v>
      </c>
      <c r="CG190">
        <f t="shared" si="7"/>
        <v>32</v>
      </c>
      <c r="CH190">
        <f t="shared" si="28"/>
        <v>8</v>
      </c>
      <c r="CI190">
        <f t="shared" si="9"/>
        <v>0</v>
      </c>
      <c r="CJ190">
        <f t="shared" si="10"/>
        <v>29</v>
      </c>
      <c r="CK190">
        <f t="shared" si="29"/>
        <v>17</v>
      </c>
      <c r="CM190" s="34">
        <f>VLOOKUP(CB190,'PROMIS 57 T-Score Conversions'!Q$3:R$35,2,TRUE)</f>
        <v>47.8</v>
      </c>
      <c r="CN190" t="str">
        <f t="shared" si="20"/>
        <v>Normal</v>
      </c>
      <c r="CO190" s="34">
        <f>VLOOKUP(CC190,'PROMIS 57 T-Score Conversions'!A$3:B$35,2,TRUE)</f>
        <v>61.4</v>
      </c>
      <c r="CP190" t="str">
        <f t="shared" si="21"/>
        <v>Moderate</v>
      </c>
      <c r="CQ190" s="34">
        <f>VLOOKUP(CD190,'PROMIS 57 T-Score Conversions'!E$3:F$35,2,TRUE)</f>
        <v>47.5</v>
      </c>
      <c r="CR190" t="str">
        <f t="shared" si="22"/>
        <v>Normal</v>
      </c>
      <c r="CS190" s="34">
        <f>VLOOKUP(CE190,'PROMIS 57 T-Score Conversions'!U$3:V$35,2,TRUE)</f>
        <v>58.5</v>
      </c>
      <c r="CT190" t="str">
        <f t="shared" si="23"/>
        <v>Mild</v>
      </c>
      <c r="CU190" s="34">
        <f>VLOOKUP(CF190,'PROMIS 57 T-Score Conversions'!Y$3:Z$35,2,TRUE)</f>
        <v>46.7</v>
      </c>
      <c r="CV190" t="str">
        <f t="shared" si="24"/>
        <v>Normal</v>
      </c>
      <c r="CW190" s="34">
        <f>vlookup(CG190,'PROMIS 57 T-Score Conversions'!M$3:N$35,2,TRUE)</f>
        <v>51.7</v>
      </c>
      <c r="CX190" t="str">
        <f t="shared" si="25"/>
        <v>Normal</v>
      </c>
      <c r="CY190" s="34">
        <f>VLOOKup(CH190,'PROMIS 57 T-Score Conversions'!I$3:J$35,2,TRUE)</f>
        <v>40.7</v>
      </c>
      <c r="CZ190" t="str">
        <f t="shared" si="26"/>
        <v>Normal</v>
      </c>
      <c r="DA190" s="37">
        <f>VLOOKUP(CJ190,'PROMIS 57 T-Score Conversions'!AC$3:AD$35,2,TRUE)</f>
        <v>44.43</v>
      </c>
      <c r="DB190" t="str">
        <f t="shared" si="30"/>
        <v>Mild</v>
      </c>
      <c r="DC190" s="34">
        <f>VLOOKUP(CK190,'PROMIS 57 T-Score Conversions'!AG$3:AH$35,2,TRUE)</f>
        <v>37.04</v>
      </c>
      <c r="DD190" s="39" t="str">
        <f t="shared" si="31"/>
        <v>Normal</v>
      </c>
    </row>
    <row r="191">
      <c r="A191" s="1" t="b">
        <v>0</v>
      </c>
      <c r="B191" s="20"/>
      <c r="C191" s="20">
        <v>43679.66797560186</v>
      </c>
      <c r="D191" s="1" t="s">
        <v>240</v>
      </c>
      <c r="E191" s="1">
        <v>1708.0</v>
      </c>
      <c r="F191" s="1">
        <v>4.0</v>
      </c>
      <c r="G191" s="1">
        <v>4.0</v>
      </c>
      <c r="H191" s="1">
        <v>5.0</v>
      </c>
      <c r="I191" s="1">
        <v>4.0</v>
      </c>
      <c r="J191" s="1">
        <v>4.0</v>
      </c>
      <c r="K191" s="1">
        <v>4.0</v>
      </c>
      <c r="L191" s="1">
        <v>4.0</v>
      </c>
      <c r="M191" s="1">
        <v>3.0</v>
      </c>
      <c r="N191" s="1">
        <v>2.0</v>
      </c>
      <c r="O191" s="1">
        <v>1.0</v>
      </c>
      <c r="P191" s="1">
        <v>1.0</v>
      </c>
      <c r="Q191" s="1">
        <v>2.0</v>
      </c>
      <c r="R191" s="1">
        <v>1.0</v>
      </c>
      <c r="S191" s="1">
        <v>1.0</v>
      </c>
      <c r="T191" s="1">
        <v>1.0</v>
      </c>
      <c r="U191" s="1">
        <v>2.0</v>
      </c>
      <c r="V191" s="1">
        <v>1.0</v>
      </c>
      <c r="W191" s="1">
        <v>1.0</v>
      </c>
      <c r="X191" s="1">
        <v>1.0</v>
      </c>
      <c r="Y191" s="1">
        <v>1.0</v>
      </c>
      <c r="Z191" s="1">
        <v>1.0</v>
      </c>
      <c r="AA191" s="1">
        <v>1.0</v>
      </c>
      <c r="AB191" s="1">
        <v>1.0</v>
      </c>
      <c r="AC191" s="1">
        <v>1.0</v>
      </c>
      <c r="AD191" s="1">
        <v>4.0</v>
      </c>
      <c r="AE191" s="1">
        <v>3.0</v>
      </c>
      <c r="AF191" s="1">
        <v>3.0</v>
      </c>
      <c r="AG191" s="1">
        <v>3.0</v>
      </c>
      <c r="AH191" s="1">
        <v>5.0</v>
      </c>
      <c r="AI191" s="1">
        <v>3.0</v>
      </c>
      <c r="AJ191" s="1">
        <v>3.0</v>
      </c>
      <c r="AK191" s="1">
        <v>3.0</v>
      </c>
      <c r="AL191" s="1">
        <v>5.0</v>
      </c>
      <c r="AM191" s="1">
        <v>5.0</v>
      </c>
      <c r="AN191" s="1">
        <v>5.0</v>
      </c>
      <c r="AO191" s="1">
        <v>5.0</v>
      </c>
      <c r="AP191" s="1">
        <v>5.0</v>
      </c>
      <c r="AQ191" s="1">
        <v>4.0</v>
      </c>
      <c r="AR191" s="1">
        <v>3.0</v>
      </c>
      <c r="AS191" s="1">
        <v>5.0</v>
      </c>
      <c r="AT191" s="1">
        <v>3.0</v>
      </c>
      <c r="AU191" s="1">
        <v>3.0</v>
      </c>
      <c r="AV191" s="1">
        <v>3.0</v>
      </c>
      <c r="AW191" s="1">
        <v>3.0</v>
      </c>
      <c r="AX191" s="1">
        <v>2.0</v>
      </c>
      <c r="AY191" s="1">
        <v>2.0</v>
      </c>
      <c r="AZ191" s="1">
        <v>2.0</v>
      </c>
      <c r="BA191" s="1">
        <v>3.0</v>
      </c>
      <c r="BB191" s="1">
        <v>3.0</v>
      </c>
      <c r="BC191" s="1">
        <v>2.0</v>
      </c>
      <c r="BD191" s="1">
        <v>2.0</v>
      </c>
      <c r="BE191" s="1">
        <v>3.0</v>
      </c>
      <c r="BF191" s="1">
        <v>3.0</v>
      </c>
      <c r="BG191" s="1">
        <v>3.0</v>
      </c>
      <c r="BH191" s="1">
        <v>2.0</v>
      </c>
      <c r="BI191" s="1">
        <v>3.0</v>
      </c>
      <c r="BJ191" s="1">
        <v>3.0</v>
      </c>
      <c r="BK191" s="1">
        <v>2.0</v>
      </c>
      <c r="BL191" s="1">
        <v>2.0</v>
      </c>
      <c r="BM191" s="1">
        <v>2.0</v>
      </c>
      <c r="BN191" s="1">
        <v>2.0</v>
      </c>
      <c r="BO191" s="1">
        <v>2.0</v>
      </c>
      <c r="BP191" s="1">
        <v>2.0</v>
      </c>
      <c r="BQ191" s="1">
        <v>2.0</v>
      </c>
      <c r="BR191" s="1">
        <v>2.0</v>
      </c>
      <c r="BS191" s="1">
        <v>4.0</v>
      </c>
      <c r="BT191" s="1">
        <v>3.0</v>
      </c>
      <c r="BU191" s="1">
        <v>4.0</v>
      </c>
      <c r="BV191" s="1">
        <v>4.0</v>
      </c>
      <c r="BW191" s="1">
        <v>3.0</v>
      </c>
      <c r="BX191" s="1">
        <v>4.0</v>
      </c>
      <c r="BY191" s="1">
        <v>3.0</v>
      </c>
      <c r="BZ191" s="36">
        <v>4.0</v>
      </c>
      <c r="CA191" s="26">
        <f t="shared" si="12"/>
        <v>205</v>
      </c>
      <c r="CB191">
        <f t="shared" si="2"/>
        <v>32</v>
      </c>
      <c r="CC191">
        <f t="shared" si="3"/>
        <v>11</v>
      </c>
      <c r="CD191">
        <f t="shared" si="4"/>
        <v>8</v>
      </c>
      <c r="CE191">
        <f t="shared" si="27"/>
        <v>27</v>
      </c>
      <c r="CF191">
        <f t="shared" si="6"/>
        <v>37</v>
      </c>
      <c r="CG191">
        <f t="shared" si="7"/>
        <v>21</v>
      </c>
      <c r="CH191">
        <f t="shared" si="28"/>
        <v>21</v>
      </c>
      <c r="CI191">
        <f t="shared" si="9"/>
        <v>0.3</v>
      </c>
      <c r="CJ191">
        <f t="shared" si="10"/>
        <v>16</v>
      </c>
      <c r="CK191">
        <f t="shared" si="29"/>
        <v>29</v>
      </c>
      <c r="CM191" s="34">
        <f>VLOOKUP(CB191,'PROMIS 57 T-Score Conversions'!Q$3:R$35,2,TRUE)</f>
        <v>43.9</v>
      </c>
      <c r="CN191" t="str">
        <f t="shared" si="20"/>
        <v>Mild</v>
      </c>
      <c r="CO191" s="34">
        <f>VLOOKUP(CC191,'PROMIS 57 T-Score Conversions'!A$3:B$35,2,TRUE)</f>
        <v>47.8</v>
      </c>
      <c r="CP191" t="str">
        <f t="shared" si="21"/>
        <v>Normal</v>
      </c>
      <c r="CQ191" s="34">
        <f>VLOOKUP(CD191,'PROMIS 57 T-Score Conversions'!E$3:F$35,2,TRUE)</f>
        <v>38.2</v>
      </c>
      <c r="CR191" t="str">
        <f t="shared" si="22"/>
        <v>Normal</v>
      </c>
      <c r="CS191" s="34">
        <f>VLOOKUP(CE191,'PROMIS 57 T-Score Conversions'!U$3:V$35,2,TRUE)</f>
        <v>60.4</v>
      </c>
      <c r="CT191" t="str">
        <f t="shared" si="23"/>
        <v>Moderate</v>
      </c>
      <c r="CU191" s="34">
        <f>VLOOKUP(CF191,'PROMIS 57 T-Score Conversions'!Y$3:Z$35,2,TRUE)</f>
        <v>69</v>
      </c>
      <c r="CV191" t="str">
        <f t="shared" si="24"/>
        <v>Moderate</v>
      </c>
      <c r="CW191" s="34">
        <f>vlookup(CG191,'PROMIS 57 T-Score Conversions'!M$3:N$35,2,TRUE)</f>
        <v>41.1</v>
      </c>
      <c r="CX191" t="str">
        <f t="shared" si="25"/>
        <v>Mild</v>
      </c>
      <c r="CY191" s="34">
        <f>VLOOKup(CH191,'PROMIS 57 T-Score Conversions'!I$3:J$35,2,TRUE)</f>
        <v>59.5</v>
      </c>
      <c r="CZ191" t="str">
        <f t="shared" si="26"/>
        <v>Mild</v>
      </c>
      <c r="DA191" s="37">
        <f>VLOOKUP(CJ191,'PROMIS 57 T-Score Conversions'!AC$3:AD$35,2,TRUE)</f>
        <v>33.92</v>
      </c>
      <c r="DB191" t="str">
        <f t="shared" si="30"/>
        <v>Moderate</v>
      </c>
      <c r="DC191" s="34">
        <f>VLOOKUP(CK191,'PROMIS 57 T-Score Conversions'!AG$3:AH$35,2,TRUE)</f>
        <v>48.16</v>
      </c>
      <c r="DD191" s="39" t="str">
        <f t="shared" si="31"/>
        <v>Normal</v>
      </c>
    </row>
    <row r="192">
      <c r="A192" s="1" t="b">
        <v>0</v>
      </c>
      <c r="B192" s="20"/>
      <c r="C192" s="20">
        <v>43683.410316504625</v>
      </c>
      <c r="D192" s="1" t="s">
        <v>185</v>
      </c>
      <c r="E192" s="1">
        <v>1320.0</v>
      </c>
      <c r="F192" s="1">
        <v>4.0</v>
      </c>
      <c r="G192" s="1">
        <v>4.0</v>
      </c>
      <c r="H192" s="1">
        <v>4.0</v>
      </c>
      <c r="I192" s="1">
        <v>4.0</v>
      </c>
      <c r="J192" s="1">
        <v>2.0</v>
      </c>
      <c r="K192" s="1">
        <v>4.0</v>
      </c>
      <c r="L192" s="1">
        <v>4.0</v>
      </c>
      <c r="M192" s="1">
        <v>4.0</v>
      </c>
      <c r="N192" s="1">
        <v>3.0</v>
      </c>
      <c r="O192" s="1">
        <v>2.0</v>
      </c>
      <c r="P192" s="1">
        <v>2.0</v>
      </c>
      <c r="Q192" s="1">
        <v>2.0</v>
      </c>
      <c r="R192" s="1">
        <v>2.0</v>
      </c>
      <c r="S192" s="1">
        <v>1.0</v>
      </c>
      <c r="T192" s="1">
        <v>2.0</v>
      </c>
      <c r="U192" s="1">
        <v>2.0</v>
      </c>
      <c r="V192" s="1">
        <v>1.0</v>
      </c>
      <c r="W192" s="1">
        <v>2.0</v>
      </c>
      <c r="X192" s="1">
        <v>2.0</v>
      </c>
      <c r="Y192" s="1">
        <v>2.0</v>
      </c>
      <c r="Z192" s="1">
        <v>2.0</v>
      </c>
      <c r="AA192" s="1">
        <v>2.0</v>
      </c>
      <c r="AB192" s="1">
        <v>2.0</v>
      </c>
      <c r="AC192" s="1">
        <v>2.0</v>
      </c>
      <c r="AD192" s="1">
        <v>4.0</v>
      </c>
      <c r="AE192" s="1">
        <v>4.0</v>
      </c>
      <c r="AF192" s="1">
        <v>3.0</v>
      </c>
      <c r="AG192" s="1">
        <v>3.0</v>
      </c>
      <c r="AH192" s="1">
        <v>4.0</v>
      </c>
      <c r="AI192" s="1">
        <v>4.0</v>
      </c>
      <c r="AJ192" s="1">
        <v>4.0</v>
      </c>
      <c r="AK192" s="1">
        <v>4.0</v>
      </c>
      <c r="AL192" s="1">
        <v>2.0</v>
      </c>
      <c r="AM192" s="1">
        <v>2.0</v>
      </c>
      <c r="AN192" s="1">
        <v>3.0</v>
      </c>
      <c r="AO192" s="1">
        <v>2.0</v>
      </c>
      <c r="AP192" s="1">
        <v>4.0</v>
      </c>
      <c r="AQ192" s="1">
        <v>2.0</v>
      </c>
      <c r="AR192" s="1">
        <v>2.0</v>
      </c>
      <c r="AS192" s="1">
        <v>2.0</v>
      </c>
      <c r="AT192" s="1">
        <v>2.0</v>
      </c>
      <c r="AU192" s="1">
        <v>2.0</v>
      </c>
      <c r="AV192" s="1">
        <v>2.0</v>
      </c>
      <c r="AW192" s="1">
        <v>2.0</v>
      </c>
      <c r="AX192" s="1">
        <v>2.0</v>
      </c>
      <c r="AY192" s="1">
        <v>2.0</v>
      </c>
      <c r="AZ192" s="1">
        <v>2.0</v>
      </c>
      <c r="BA192" s="1">
        <v>2.0</v>
      </c>
      <c r="BB192" s="1">
        <v>3.0</v>
      </c>
      <c r="BC192" s="1">
        <v>3.0</v>
      </c>
      <c r="BD192" s="1">
        <v>3.0</v>
      </c>
      <c r="BE192" s="1">
        <v>3.0</v>
      </c>
      <c r="BF192" s="1">
        <v>3.0</v>
      </c>
      <c r="BG192" s="1">
        <v>3.0</v>
      </c>
      <c r="BH192" s="1">
        <v>4.0</v>
      </c>
      <c r="BI192" s="1">
        <v>4.0</v>
      </c>
      <c r="BJ192" s="1">
        <v>3.0</v>
      </c>
      <c r="BK192" s="1">
        <v>3.0</v>
      </c>
      <c r="BL192" s="1">
        <v>2.0</v>
      </c>
      <c r="BM192" s="1">
        <v>2.0</v>
      </c>
      <c r="BN192" s="1">
        <v>2.0</v>
      </c>
      <c r="BO192" s="1">
        <v>3.0</v>
      </c>
      <c r="BP192" s="1">
        <v>3.0</v>
      </c>
      <c r="BQ192" s="1">
        <v>3.0</v>
      </c>
      <c r="BR192" s="1">
        <v>3.0</v>
      </c>
      <c r="BS192" s="1">
        <v>5.0</v>
      </c>
      <c r="BT192" s="1">
        <v>5.0</v>
      </c>
      <c r="BU192" s="1">
        <v>5.0</v>
      </c>
      <c r="BV192" s="1">
        <v>5.0</v>
      </c>
      <c r="BW192" s="1">
        <v>5.0</v>
      </c>
      <c r="BX192" s="1">
        <v>5.0</v>
      </c>
      <c r="BY192" s="1">
        <v>5.0</v>
      </c>
      <c r="BZ192" s="36">
        <v>5.0</v>
      </c>
      <c r="CA192" s="26">
        <f t="shared" si="12"/>
        <v>216</v>
      </c>
      <c r="CB192">
        <f t="shared" si="2"/>
        <v>30</v>
      </c>
      <c r="CC192">
        <f t="shared" si="3"/>
        <v>16</v>
      </c>
      <c r="CD192">
        <f t="shared" si="4"/>
        <v>15</v>
      </c>
      <c r="CE192">
        <f t="shared" si="27"/>
        <v>30</v>
      </c>
      <c r="CF192">
        <f t="shared" si="6"/>
        <v>19</v>
      </c>
      <c r="CG192">
        <f t="shared" si="7"/>
        <v>16</v>
      </c>
      <c r="CH192">
        <f t="shared" si="28"/>
        <v>26</v>
      </c>
      <c r="CI192">
        <f t="shared" si="9"/>
        <v>0.3</v>
      </c>
      <c r="CJ192">
        <f t="shared" si="10"/>
        <v>21</v>
      </c>
      <c r="CK192">
        <f t="shared" si="29"/>
        <v>40</v>
      </c>
      <c r="CM192" s="34">
        <f>VLOOKUP(CB192,'PROMIS 57 T-Score Conversions'!Q$3:R$35,2,TRUE)</f>
        <v>42.3</v>
      </c>
      <c r="CN192" t="str">
        <f t="shared" si="20"/>
        <v>Mild</v>
      </c>
      <c r="CO192" s="34">
        <f>VLOOKUP(CC192,'PROMIS 57 T-Score Conversions'!A$3:B$35,2,TRUE)</f>
        <v>54.3</v>
      </c>
      <c r="CP192" t="str">
        <f t="shared" si="21"/>
        <v>Mild</v>
      </c>
      <c r="CQ192" s="34">
        <f>VLOOKUP(CD192,'PROMIS 57 T-Score Conversions'!E$3:F$35,2,TRUE)</f>
        <v>54.1</v>
      </c>
      <c r="CR192" t="str">
        <f t="shared" si="22"/>
        <v>Normal</v>
      </c>
      <c r="CS192" s="34">
        <f>VLOOKUP(CE192,'PROMIS 57 T-Score Conversions'!U$3:V$35,2,TRUE)</f>
        <v>63.3</v>
      </c>
      <c r="CT192" t="str">
        <f t="shared" si="23"/>
        <v>Moderate</v>
      </c>
      <c r="CU192" s="34">
        <f>VLOOKUP(CF192,'PROMIS 57 T-Score Conversions'!Y$3:Z$35,2,TRUE)</f>
        <v>49</v>
      </c>
      <c r="CV192" t="str">
        <f t="shared" si="24"/>
        <v>Normal</v>
      </c>
      <c r="CW192" s="34">
        <f>vlookup(CG192,'PROMIS 57 T-Score Conversions'!M$3:N$35,2,TRUE)</f>
        <v>36.9</v>
      </c>
      <c r="CX192" t="str">
        <f t="shared" si="25"/>
        <v>Moderate</v>
      </c>
      <c r="CY192" s="34">
        <f>VLOOKup(CH192,'PROMIS 57 T-Score Conversions'!I$3:J$35,2,TRUE)</f>
        <v>62.8</v>
      </c>
      <c r="CZ192" t="str">
        <f t="shared" si="26"/>
        <v>Moderate</v>
      </c>
      <c r="DA192" s="37">
        <f>VLOOKUP(CJ192,'PROMIS 57 T-Score Conversions'!AC$3:AD$35,2,TRUE)</f>
        <v>37.93</v>
      </c>
      <c r="DB192" t="str">
        <f t="shared" si="30"/>
        <v>Moderate</v>
      </c>
      <c r="DC192" s="34">
        <f>VLOOKUP(CK192,'PROMIS 57 T-Score Conversions'!AG$3:AH$35,2,TRUE)</f>
        <v>67.09</v>
      </c>
      <c r="DD192" s="39" t="str">
        <f t="shared" si="31"/>
        <v>Moderate</v>
      </c>
    </row>
    <row r="193">
      <c r="A193" s="1" t="b">
        <v>1</v>
      </c>
      <c r="B193" s="20"/>
      <c r="C193" s="20">
        <v>43683.57188184028</v>
      </c>
      <c r="D193" s="1" t="s">
        <v>221</v>
      </c>
      <c r="E193" s="1">
        <v>1978.0</v>
      </c>
      <c r="F193" s="1">
        <v>1.0</v>
      </c>
      <c r="G193" s="1">
        <v>2.0</v>
      </c>
      <c r="H193" s="1">
        <v>2.0</v>
      </c>
      <c r="I193" s="1">
        <v>2.0</v>
      </c>
      <c r="J193" s="1">
        <v>1.0</v>
      </c>
      <c r="K193" s="1">
        <v>1.0</v>
      </c>
      <c r="L193" s="1">
        <v>1.0</v>
      </c>
      <c r="M193" s="1">
        <v>1.0</v>
      </c>
      <c r="N193" s="1">
        <v>5.0</v>
      </c>
      <c r="O193" s="1">
        <v>5.0</v>
      </c>
      <c r="P193" s="1">
        <v>5.0</v>
      </c>
      <c r="Q193" s="1">
        <v>5.0</v>
      </c>
      <c r="R193" s="1">
        <v>5.0</v>
      </c>
      <c r="S193" s="1">
        <v>5.0</v>
      </c>
      <c r="T193" s="1">
        <v>5.0</v>
      </c>
      <c r="U193" s="1">
        <v>5.0</v>
      </c>
      <c r="V193" s="1">
        <v>5.0</v>
      </c>
      <c r="W193" s="1">
        <v>5.0</v>
      </c>
      <c r="X193" s="1">
        <v>5.0</v>
      </c>
      <c r="Y193" s="1">
        <v>5.0</v>
      </c>
      <c r="Z193" s="1">
        <v>5.0</v>
      </c>
      <c r="AA193" s="1">
        <v>5.0</v>
      </c>
      <c r="AB193" s="1">
        <v>5.0</v>
      </c>
      <c r="AC193" s="1">
        <v>5.0</v>
      </c>
      <c r="AD193" s="1">
        <v>5.0</v>
      </c>
      <c r="AE193" s="1">
        <v>5.0</v>
      </c>
      <c r="AF193" s="1">
        <v>5.0</v>
      </c>
      <c r="AG193" s="1">
        <v>5.0</v>
      </c>
      <c r="AH193" s="1">
        <v>5.0</v>
      </c>
      <c r="AI193" s="1">
        <v>5.0</v>
      </c>
      <c r="AJ193" s="1">
        <v>5.0</v>
      </c>
      <c r="AK193" s="1">
        <v>5.0</v>
      </c>
      <c r="AL193" s="1">
        <v>5.0</v>
      </c>
      <c r="AM193" s="1">
        <v>5.0</v>
      </c>
      <c r="AN193" s="1">
        <v>5.0</v>
      </c>
      <c r="AO193" s="1">
        <v>5.0</v>
      </c>
      <c r="AP193" s="1">
        <v>5.0</v>
      </c>
      <c r="AQ193" s="1">
        <v>5.0</v>
      </c>
      <c r="AR193" s="1">
        <v>5.0</v>
      </c>
      <c r="AS193" s="1">
        <v>5.0</v>
      </c>
      <c r="AT193" s="1">
        <v>1.0</v>
      </c>
      <c r="AU193" s="1">
        <v>1.0</v>
      </c>
      <c r="AV193" s="1">
        <v>1.0</v>
      </c>
      <c r="AW193" s="1">
        <v>1.0</v>
      </c>
      <c r="AX193" s="1">
        <v>1.0</v>
      </c>
      <c r="AY193" s="1">
        <v>1.0</v>
      </c>
      <c r="AZ193" s="1">
        <v>1.0</v>
      </c>
      <c r="BA193" s="1">
        <v>1.0</v>
      </c>
      <c r="BB193" s="1">
        <v>5.0</v>
      </c>
      <c r="BC193" s="1">
        <v>5.0</v>
      </c>
      <c r="BD193" s="1">
        <v>5.0</v>
      </c>
      <c r="BE193" s="1">
        <v>5.0</v>
      </c>
      <c r="BF193" s="1">
        <v>5.0</v>
      </c>
      <c r="BG193" s="1">
        <v>5.0</v>
      </c>
      <c r="BH193" s="1">
        <v>5.0</v>
      </c>
      <c r="BI193" s="1">
        <v>5.0</v>
      </c>
      <c r="BJ193" s="1">
        <v>8.0</v>
      </c>
      <c r="BK193" s="1">
        <v>2.0</v>
      </c>
      <c r="BL193" s="1">
        <v>1.0</v>
      </c>
      <c r="BM193" s="1">
        <v>1.0</v>
      </c>
      <c r="BN193" s="1">
        <v>1.0</v>
      </c>
      <c r="BO193" s="1">
        <v>1.0</v>
      </c>
      <c r="BP193" s="1">
        <v>1.0</v>
      </c>
      <c r="BQ193" s="1">
        <v>1.0</v>
      </c>
      <c r="BR193" s="1">
        <v>1.0</v>
      </c>
      <c r="BS193" s="1">
        <v>5.0</v>
      </c>
      <c r="BT193" s="1">
        <v>5.0</v>
      </c>
      <c r="BU193" s="1">
        <v>5.0</v>
      </c>
      <c r="BV193" s="1">
        <v>5.0</v>
      </c>
      <c r="BW193" s="1">
        <v>5.0</v>
      </c>
      <c r="BX193" s="1">
        <v>5.0</v>
      </c>
      <c r="BY193" s="1">
        <v>5.0</v>
      </c>
      <c r="BZ193" s="36">
        <v>5.0</v>
      </c>
      <c r="CA193" s="26">
        <f t="shared" si="12"/>
        <v>276</v>
      </c>
      <c r="CB193">
        <f t="shared" si="2"/>
        <v>11</v>
      </c>
      <c r="CC193">
        <f t="shared" si="3"/>
        <v>40</v>
      </c>
      <c r="CD193">
        <f t="shared" si="4"/>
        <v>40</v>
      </c>
      <c r="CE193">
        <f t="shared" si="27"/>
        <v>40</v>
      </c>
      <c r="CF193">
        <f t="shared" si="6"/>
        <v>40</v>
      </c>
      <c r="CG193">
        <f t="shared" si="7"/>
        <v>8</v>
      </c>
      <c r="CH193">
        <f t="shared" si="28"/>
        <v>40</v>
      </c>
      <c r="CI193">
        <f t="shared" si="9"/>
        <v>0.8</v>
      </c>
      <c r="CJ193">
        <f t="shared" si="10"/>
        <v>9</v>
      </c>
      <c r="CK193">
        <f t="shared" si="29"/>
        <v>40</v>
      </c>
      <c r="CM193" s="34">
        <f>VLOOKUP(CB193,'PROMIS 57 T-Score Conversions'!Q$3:R$35,2,TRUE)</f>
        <v>27.5</v>
      </c>
      <c r="CN193" t="str">
        <f t="shared" si="20"/>
        <v>Severe</v>
      </c>
      <c r="CO193" s="34">
        <f>VLOOKUP(CC193,'PROMIS 57 T-Score Conversions'!A$3:B$35,2,TRUE)</f>
        <v>83.1</v>
      </c>
      <c r="CP193" t="str">
        <f t="shared" si="21"/>
        <v>Severe</v>
      </c>
      <c r="CQ193" s="34">
        <f>VLOOKUP(CD193,'PROMIS 57 T-Score Conversions'!E$3:F$35,2,TRUE)</f>
        <v>81.3</v>
      </c>
      <c r="CR193" t="str">
        <f t="shared" si="22"/>
        <v>Severe</v>
      </c>
      <c r="CS193" s="34">
        <f>VLOOKUP(CE193,'PROMIS 57 T-Score Conversions'!U$3:V$35,2,TRUE)</f>
        <v>77.8</v>
      </c>
      <c r="CT193" t="str">
        <f t="shared" si="23"/>
        <v>Severe</v>
      </c>
      <c r="CU193" s="34">
        <f>VLOOKUP(CF193,'PROMIS 57 T-Score Conversions'!Y$3:Z$35,2,TRUE)</f>
        <v>76.5</v>
      </c>
      <c r="CV193" t="str">
        <f t="shared" si="24"/>
        <v>Severe</v>
      </c>
      <c r="CW193" s="34">
        <f>vlookup(CG193,'PROMIS 57 T-Score Conversions'!M$3:N$35,2,TRUE)</f>
        <v>25.91</v>
      </c>
      <c r="CX193" t="str">
        <f t="shared" si="25"/>
        <v>Severe</v>
      </c>
      <c r="CY193" s="34">
        <f>VLOOKup(CH193,'PROMIS 57 T-Score Conversions'!I$3:J$35,2,TRUE)</f>
        <v>77</v>
      </c>
      <c r="CZ193" t="str">
        <f t="shared" si="26"/>
        <v>Severe</v>
      </c>
      <c r="DA193" s="37">
        <f>VLOOKUP(CJ193,'PROMIS 57 T-Score Conversions'!AC$3:AD$35,2,TRUE)</f>
        <v>25.73</v>
      </c>
      <c r="DB193" t="str">
        <f t="shared" si="30"/>
        <v>Severe</v>
      </c>
      <c r="DC193" s="34">
        <f>VLOOKUP(CK193,'PROMIS 57 T-Score Conversions'!AG$3:AH$35,2,TRUE)</f>
        <v>67.09</v>
      </c>
      <c r="DD193" s="39" t="str">
        <f t="shared" si="31"/>
        <v>Moderate</v>
      </c>
    </row>
    <row r="194">
      <c r="A194" s="1" t="b">
        <v>0</v>
      </c>
      <c r="B194" s="20"/>
      <c r="C194" s="20">
        <v>43683.574202627315</v>
      </c>
      <c r="D194" s="1" t="s">
        <v>241</v>
      </c>
      <c r="E194" s="1">
        <v>1994.0</v>
      </c>
      <c r="F194" s="1">
        <v>1.0</v>
      </c>
      <c r="G194" s="1">
        <v>1.0</v>
      </c>
      <c r="H194" s="1">
        <v>2.0</v>
      </c>
      <c r="I194" s="1">
        <v>1.0</v>
      </c>
      <c r="J194" s="1">
        <v>1.0</v>
      </c>
      <c r="K194" s="1">
        <v>1.0</v>
      </c>
      <c r="L194" s="1">
        <v>1.0</v>
      </c>
      <c r="M194" s="1">
        <v>1.0</v>
      </c>
      <c r="N194" s="1">
        <v>4.0</v>
      </c>
      <c r="O194" s="1">
        <v>4.0</v>
      </c>
      <c r="P194" s="1">
        <v>5.0</v>
      </c>
      <c r="Q194" s="1">
        <v>4.0</v>
      </c>
      <c r="R194" s="1">
        <v>4.0</v>
      </c>
      <c r="S194" s="1">
        <v>3.0</v>
      </c>
      <c r="T194" s="1">
        <v>4.0</v>
      </c>
      <c r="U194" s="1">
        <v>5.0</v>
      </c>
      <c r="V194" s="1">
        <v>3.0</v>
      </c>
      <c r="W194" s="1">
        <v>4.0</v>
      </c>
      <c r="X194" s="1">
        <v>4.0</v>
      </c>
      <c r="Y194" s="1">
        <v>4.0</v>
      </c>
      <c r="Z194" s="1">
        <v>4.0</v>
      </c>
      <c r="AA194" s="1">
        <v>5.0</v>
      </c>
      <c r="AB194" s="1">
        <v>3.0</v>
      </c>
      <c r="AC194" s="1">
        <v>3.0</v>
      </c>
      <c r="AD194" s="1">
        <v>4.0</v>
      </c>
      <c r="AE194" s="1">
        <v>4.0</v>
      </c>
      <c r="AF194" s="1">
        <v>5.0</v>
      </c>
      <c r="AG194" s="1">
        <v>4.0</v>
      </c>
      <c r="AH194" s="1">
        <v>5.0</v>
      </c>
      <c r="AI194" s="1">
        <v>5.0</v>
      </c>
      <c r="AJ194" s="1">
        <v>5.0</v>
      </c>
      <c r="AK194" s="1">
        <v>5.0</v>
      </c>
      <c r="AL194" s="1">
        <v>5.0</v>
      </c>
      <c r="AM194" s="1">
        <v>5.0</v>
      </c>
      <c r="AN194" s="1">
        <v>5.0</v>
      </c>
      <c r="AO194" s="1">
        <v>5.0</v>
      </c>
      <c r="AP194" s="1">
        <v>5.0</v>
      </c>
      <c r="AQ194" s="1">
        <v>5.0</v>
      </c>
      <c r="AR194" s="1">
        <v>5.0</v>
      </c>
      <c r="AS194" s="1">
        <v>5.0</v>
      </c>
      <c r="AT194" s="1">
        <v>1.0</v>
      </c>
      <c r="AU194" s="1">
        <v>1.0</v>
      </c>
      <c r="AV194" s="1">
        <v>1.0</v>
      </c>
      <c r="AW194" s="1">
        <v>1.0</v>
      </c>
      <c r="AX194" s="1">
        <v>1.0</v>
      </c>
      <c r="AY194" s="1">
        <v>1.0</v>
      </c>
      <c r="AZ194" s="1">
        <v>1.0</v>
      </c>
      <c r="BA194" s="1">
        <v>1.0</v>
      </c>
      <c r="BB194" s="1">
        <v>5.0</v>
      </c>
      <c r="BC194" s="1">
        <v>5.0</v>
      </c>
      <c r="BD194" s="1">
        <v>5.0</v>
      </c>
      <c r="BE194" s="1">
        <v>5.0</v>
      </c>
      <c r="BF194" s="1">
        <v>5.0</v>
      </c>
      <c r="BG194" s="1">
        <v>5.0</v>
      </c>
      <c r="BH194" s="1">
        <v>5.0</v>
      </c>
      <c r="BI194" s="1">
        <v>5.0</v>
      </c>
      <c r="BJ194" s="1">
        <v>8.0</v>
      </c>
      <c r="BK194" s="1">
        <v>2.0</v>
      </c>
      <c r="BL194" s="1">
        <v>1.0</v>
      </c>
      <c r="BM194" s="1">
        <v>2.0</v>
      </c>
      <c r="BN194" s="1">
        <v>1.0</v>
      </c>
      <c r="BO194" s="1">
        <v>2.0</v>
      </c>
      <c r="BP194" s="1">
        <v>1.0</v>
      </c>
      <c r="BQ194" s="1">
        <v>1.0</v>
      </c>
      <c r="BR194" s="1">
        <v>1.0</v>
      </c>
      <c r="BS194" s="1">
        <v>4.0</v>
      </c>
      <c r="BT194" s="1">
        <v>4.0</v>
      </c>
      <c r="BU194" s="1">
        <v>5.0</v>
      </c>
      <c r="BV194" s="1">
        <v>5.0</v>
      </c>
      <c r="BW194" s="1">
        <v>5.0</v>
      </c>
      <c r="BX194" s="1">
        <v>4.0</v>
      </c>
      <c r="BY194" s="1">
        <v>5.0</v>
      </c>
      <c r="BZ194" s="36">
        <v>5.0</v>
      </c>
      <c r="CA194" s="26">
        <f t="shared" si="12"/>
        <v>253</v>
      </c>
      <c r="CB194">
        <f t="shared" si="2"/>
        <v>9</v>
      </c>
      <c r="CC194">
        <f t="shared" si="3"/>
        <v>33</v>
      </c>
      <c r="CD194">
        <f t="shared" si="4"/>
        <v>30</v>
      </c>
      <c r="CE194">
        <f t="shared" si="27"/>
        <v>37</v>
      </c>
      <c r="CF194">
        <f t="shared" si="6"/>
        <v>40</v>
      </c>
      <c r="CG194">
        <f t="shared" si="7"/>
        <v>8</v>
      </c>
      <c r="CH194">
        <f t="shared" si="28"/>
        <v>40</v>
      </c>
      <c r="CI194">
        <f t="shared" si="9"/>
        <v>0.8</v>
      </c>
      <c r="CJ194">
        <f t="shared" si="10"/>
        <v>11</v>
      </c>
      <c r="CK194">
        <f t="shared" si="29"/>
        <v>37</v>
      </c>
      <c r="CM194" s="34">
        <f>VLOOKUP(CB194,'PROMIS 57 T-Score Conversions'!Q$3:R$35,2,TRUE)</f>
        <v>23.9</v>
      </c>
      <c r="CN194" t="str">
        <f t="shared" si="20"/>
        <v>Severe</v>
      </c>
      <c r="CO194" s="34">
        <f>VLOOKUP(CC194,'PROMIS 57 T-Score Conversions'!A$3:B$35,2,TRUE)</f>
        <v>71.9</v>
      </c>
      <c r="CP194" t="str">
        <f t="shared" si="21"/>
        <v>Severe</v>
      </c>
      <c r="CQ194" s="34">
        <f>VLOOKUP(CD194,'PROMIS 57 T-Score Conversions'!E$3:F$35,2,TRUE)</f>
        <v>67.7</v>
      </c>
      <c r="CR194" t="str">
        <f t="shared" si="22"/>
        <v>Moderate</v>
      </c>
      <c r="CS194" s="34">
        <f>VLOOKUP(CE194,'PROMIS 57 T-Score Conversions'!U$3:V$35,2,TRUE)</f>
        <v>71</v>
      </c>
      <c r="CT194" t="str">
        <f t="shared" si="23"/>
        <v>Severe</v>
      </c>
      <c r="CU194" s="34">
        <f>VLOOKUP(CF194,'PROMIS 57 T-Score Conversions'!Y$3:Z$35,2,TRUE)</f>
        <v>76.5</v>
      </c>
      <c r="CV194" t="str">
        <f t="shared" si="24"/>
        <v>Severe</v>
      </c>
      <c r="CW194" s="34">
        <f>vlookup(CG194,'PROMIS 57 T-Score Conversions'!M$3:N$35,2,TRUE)</f>
        <v>25.91</v>
      </c>
      <c r="CX194" t="str">
        <f t="shared" si="25"/>
        <v>Severe</v>
      </c>
      <c r="CY194" s="34">
        <f>VLOOKup(CH194,'PROMIS 57 T-Score Conversions'!I$3:J$35,2,TRUE)</f>
        <v>77</v>
      </c>
      <c r="CZ194" t="str">
        <f t="shared" si="26"/>
        <v>Severe</v>
      </c>
      <c r="DA194" s="37">
        <f>VLOOKUP(CJ194,'PROMIS 57 T-Score Conversions'!AC$3:AD$35,2,TRUE)</f>
        <v>28.9</v>
      </c>
      <c r="DB194" t="str">
        <f t="shared" si="30"/>
        <v>Severe</v>
      </c>
      <c r="DC194" s="34">
        <f>VLOOKUP(CK194,'PROMIS 57 T-Score Conversions'!AG$3:AH$35,2,TRUE)</f>
        <v>58.03</v>
      </c>
      <c r="DD194" s="39" t="str">
        <f t="shared" si="31"/>
        <v>Mild</v>
      </c>
    </row>
    <row r="195">
      <c r="A195" s="1" t="b">
        <v>1</v>
      </c>
      <c r="B195" s="20"/>
      <c r="C195" s="20">
        <v>43684.41726930556</v>
      </c>
      <c r="D195" s="1" t="s">
        <v>164</v>
      </c>
      <c r="E195" s="1">
        <v>1927.0</v>
      </c>
      <c r="F195" s="1">
        <v>3.0</v>
      </c>
      <c r="G195" s="1">
        <v>4.0</v>
      </c>
      <c r="H195" s="1">
        <v>5.0</v>
      </c>
      <c r="I195" s="1">
        <v>2.0</v>
      </c>
      <c r="J195" s="1">
        <v>1.0</v>
      </c>
      <c r="K195" s="1">
        <v>3.0</v>
      </c>
      <c r="L195" s="1">
        <v>3.0</v>
      </c>
      <c r="M195" s="1">
        <v>2.0</v>
      </c>
      <c r="N195" s="1">
        <v>2.0</v>
      </c>
      <c r="O195" s="1">
        <v>4.0</v>
      </c>
      <c r="P195" s="1">
        <v>4.0</v>
      </c>
      <c r="Q195" s="1">
        <v>4.0</v>
      </c>
      <c r="R195" s="1">
        <v>4.0</v>
      </c>
      <c r="S195" s="1">
        <v>4.0</v>
      </c>
      <c r="T195" s="1">
        <v>4.0</v>
      </c>
      <c r="U195" s="1">
        <v>4.0</v>
      </c>
      <c r="V195" s="1">
        <v>2.0</v>
      </c>
      <c r="W195" s="1">
        <v>2.0</v>
      </c>
      <c r="X195" s="1">
        <v>3.0</v>
      </c>
      <c r="Y195" s="1">
        <v>2.0</v>
      </c>
      <c r="Z195" s="1">
        <v>2.0</v>
      </c>
      <c r="AA195" s="1">
        <v>4.0</v>
      </c>
      <c r="AB195" s="1">
        <v>3.0</v>
      </c>
      <c r="AC195" s="1">
        <v>3.0</v>
      </c>
      <c r="AD195" s="1">
        <v>5.0</v>
      </c>
      <c r="AE195" s="1">
        <v>4.0</v>
      </c>
      <c r="AF195" s="1">
        <v>4.0</v>
      </c>
      <c r="AG195" s="1">
        <v>4.0</v>
      </c>
      <c r="AH195" s="1">
        <v>5.0</v>
      </c>
      <c r="AI195" s="1">
        <v>4.0</v>
      </c>
      <c r="AJ195" s="1">
        <v>4.0</v>
      </c>
      <c r="AK195" s="1">
        <v>3.0</v>
      </c>
      <c r="AL195" s="1">
        <v>4.0</v>
      </c>
      <c r="AM195" s="1">
        <v>4.0</v>
      </c>
      <c r="AN195" s="1">
        <v>4.0</v>
      </c>
      <c r="AO195" s="1">
        <v>4.0</v>
      </c>
      <c r="AP195" s="1">
        <v>4.0</v>
      </c>
      <c r="AQ195" s="1">
        <v>4.0</v>
      </c>
      <c r="AR195" s="1">
        <v>3.0</v>
      </c>
      <c r="AS195" s="1">
        <v>4.0</v>
      </c>
      <c r="AT195" s="1">
        <v>1.0</v>
      </c>
      <c r="AU195" s="1">
        <v>2.0</v>
      </c>
      <c r="AV195" s="1">
        <v>1.0</v>
      </c>
      <c r="AW195" s="1">
        <v>1.0</v>
      </c>
      <c r="AX195" s="1">
        <v>2.0</v>
      </c>
      <c r="AY195" s="1">
        <v>2.0</v>
      </c>
      <c r="AZ195" s="1">
        <v>2.0</v>
      </c>
      <c r="BA195" s="1">
        <v>1.0</v>
      </c>
      <c r="BB195" s="1">
        <v>3.0</v>
      </c>
      <c r="BC195" s="1">
        <v>4.0</v>
      </c>
      <c r="BD195" s="1">
        <v>4.0</v>
      </c>
      <c r="BE195" s="1">
        <v>4.0</v>
      </c>
      <c r="BF195" s="1">
        <v>4.0</v>
      </c>
      <c r="BG195" s="1">
        <v>4.0</v>
      </c>
      <c r="BH195" s="1">
        <v>3.0</v>
      </c>
      <c r="BI195" s="1">
        <v>3.0</v>
      </c>
      <c r="BJ195" s="1">
        <v>5.0</v>
      </c>
      <c r="BK195" s="1">
        <v>1.0</v>
      </c>
      <c r="BL195" s="1">
        <v>1.0</v>
      </c>
      <c r="BM195" s="1">
        <v>1.0</v>
      </c>
      <c r="BN195" s="1">
        <v>2.0</v>
      </c>
      <c r="BO195" s="1">
        <v>2.0</v>
      </c>
      <c r="BP195" s="1">
        <v>2.0</v>
      </c>
      <c r="BQ195" s="1">
        <v>3.0</v>
      </c>
      <c r="BR195" s="1">
        <v>2.0</v>
      </c>
      <c r="BS195" s="1">
        <v>5.0</v>
      </c>
      <c r="BT195" s="1">
        <v>5.0</v>
      </c>
      <c r="BU195" s="1">
        <v>4.0</v>
      </c>
      <c r="BV195" s="1">
        <v>4.0</v>
      </c>
      <c r="BW195" s="1">
        <v>4.0</v>
      </c>
      <c r="BX195" s="1">
        <v>2.0</v>
      </c>
      <c r="BY195" s="1">
        <v>3.0</v>
      </c>
      <c r="BZ195" s="36">
        <v>4.0</v>
      </c>
      <c r="CA195" s="26">
        <f t="shared" si="12"/>
        <v>229</v>
      </c>
      <c r="CB195">
        <f t="shared" si="2"/>
        <v>23</v>
      </c>
      <c r="CC195">
        <f t="shared" si="3"/>
        <v>30</v>
      </c>
      <c r="CD195">
        <f t="shared" si="4"/>
        <v>21</v>
      </c>
      <c r="CE195">
        <f t="shared" si="27"/>
        <v>33</v>
      </c>
      <c r="CF195">
        <f t="shared" si="6"/>
        <v>31</v>
      </c>
      <c r="CG195">
        <f t="shared" si="7"/>
        <v>12</v>
      </c>
      <c r="CH195">
        <f t="shared" si="28"/>
        <v>29</v>
      </c>
      <c r="CI195">
        <f t="shared" si="9"/>
        <v>0.5</v>
      </c>
      <c r="CJ195">
        <f t="shared" si="10"/>
        <v>14</v>
      </c>
      <c r="CK195">
        <f t="shared" si="29"/>
        <v>31</v>
      </c>
      <c r="CM195" s="34">
        <f>VLOOKUP(CB195,'PROMIS 57 T-Score Conversions'!Q$3:R$35,2,TRUE)</f>
        <v>37.4</v>
      </c>
      <c r="CN195" t="str">
        <f t="shared" si="20"/>
        <v>Moderate</v>
      </c>
      <c r="CO195" s="34">
        <f>VLOOKUP(CC195,'PROMIS 57 T-Score Conversions'!A$3:B$35,2,TRUE)</f>
        <v>68.7</v>
      </c>
      <c r="CP195" t="str">
        <f t="shared" si="21"/>
        <v>Severe</v>
      </c>
      <c r="CQ195" s="34">
        <f>VLOOKUP(CD195,'PROMIS 57 T-Score Conversions'!E$3:F$35,2,TRUE)</f>
        <v>59.4</v>
      </c>
      <c r="CR195" t="str">
        <f t="shared" si="22"/>
        <v>Mild</v>
      </c>
      <c r="CS195" s="34">
        <f>VLOOKUP(CE195,'PROMIS 57 T-Score Conversions'!U$3:V$35,2,TRUE)</f>
        <v>66.4</v>
      </c>
      <c r="CT195" t="str">
        <f t="shared" si="23"/>
        <v>Moderate</v>
      </c>
      <c r="CU195" s="34">
        <f>VLOOKUP(CF195,'PROMIS 57 T-Score Conversions'!Y$3:Z$35,2,TRUE)</f>
        <v>61.5</v>
      </c>
      <c r="CV195" t="str">
        <f t="shared" si="24"/>
        <v>Moderate</v>
      </c>
      <c r="CW195" s="34">
        <f>vlookup(CG195,'PROMIS 57 T-Score Conversions'!M$3:N$35,2,TRUE)</f>
        <v>33.6</v>
      </c>
      <c r="CX195" t="str">
        <f t="shared" si="25"/>
        <v>Moderate</v>
      </c>
      <c r="CY195" s="34">
        <f>VLOOKup(CH195,'PROMIS 57 T-Score Conversions'!I$3:J$35,2,TRUE)</f>
        <v>64.8</v>
      </c>
      <c r="CZ195" t="str">
        <f t="shared" si="26"/>
        <v>Moderate</v>
      </c>
      <c r="DA195" s="37">
        <f>VLOOKUP(CJ195,'PROMIS 57 T-Score Conversions'!AC$3:AD$35,2,TRUE)</f>
        <v>32.15</v>
      </c>
      <c r="DB195" t="str">
        <f t="shared" si="30"/>
        <v>Moderate</v>
      </c>
      <c r="DC195" s="34">
        <f>VLOOKUP(CK195,'PROMIS 57 T-Score Conversions'!AG$3:AH$35,2,TRUE)</f>
        <v>50.21</v>
      </c>
      <c r="DD195" s="39" t="str">
        <f t="shared" si="31"/>
        <v>Normal</v>
      </c>
    </row>
    <row r="196">
      <c r="A196" s="1" t="b">
        <v>1</v>
      </c>
      <c r="B196" s="20"/>
      <c r="C196" s="20">
        <v>43684.58401815972</v>
      </c>
      <c r="D196" s="1" t="s">
        <v>242</v>
      </c>
      <c r="E196" s="1">
        <v>1998.0</v>
      </c>
      <c r="F196" s="1">
        <v>4.0</v>
      </c>
      <c r="G196" s="1">
        <v>4.0</v>
      </c>
      <c r="H196" s="1">
        <v>4.0</v>
      </c>
      <c r="I196" s="1">
        <v>3.0</v>
      </c>
      <c r="J196" s="1">
        <v>2.0</v>
      </c>
      <c r="K196" s="1">
        <v>4.0</v>
      </c>
      <c r="L196" s="1">
        <v>5.0</v>
      </c>
      <c r="M196" s="1">
        <v>4.0</v>
      </c>
      <c r="N196" s="1">
        <v>2.0</v>
      </c>
      <c r="O196" s="1">
        <v>2.0</v>
      </c>
      <c r="P196" s="1">
        <v>2.0</v>
      </c>
      <c r="Q196" s="1">
        <v>4.0</v>
      </c>
      <c r="R196" s="1">
        <v>4.0</v>
      </c>
      <c r="S196" s="1">
        <v>1.0</v>
      </c>
      <c r="T196" s="1">
        <v>4.0</v>
      </c>
      <c r="U196" s="1">
        <v>4.0</v>
      </c>
      <c r="V196" s="1">
        <v>2.0</v>
      </c>
      <c r="W196" s="1">
        <v>1.0</v>
      </c>
      <c r="X196" s="1">
        <v>3.0</v>
      </c>
      <c r="Y196" s="1">
        <v>2.0</v>
      </c>
      <c r="Z196" s="1">
        <v>2.0</v>
      </c>
      <c r="AA196" s="1">
        <v>3.0</v>
      </c>
      <c r="AB196" s="1">
        <v>1.0</v>
      </c>
      <c r="AC196" s="1">
        <v>2.0</v>
      </c>
      <c r="AD196" s="1">
        <v>4.0</v>
      </c>
      <c r="AE196" s="1">
        <v>5.0</v>
      </c>
      <c r="AF196" s="1">
        <v>3.0</v>
      </c>
      <c r="AG196" s="1">
        <v>4.0</v>
      </c>
      <c r="AH196" s="1">
        <v>3.0</v>
      </c>
      <c r="AI196" s="1">
        <v>4.0</v>
      </c>
      <c r="AJ196" s="1">
        <v>4.0</v>
      </c>
      <c r="AK196" s="1">
        <v>4.0</v>
      </c>
      <c r="AL196" s="1">
        <v>3.0</v>
      </c>
      <c r="AM196" s="1">
        <v>4.0</v>
      </c>
      <c r="AN196" s="1">
        <v>2.0</v>
      </c>
      <c r="AO196" s="1">
        <v>3.0</v>
      </c>
      <c r="AP196" s="1">
        <v>4.0</v>
      </c>
      <c r="AQ196" s="1">
        <v>2.0</v>
      </c>
      <c r="AR196" s="1">
        <v>1.0</v>
      </c>
      <c r="AS196" s="1">
        <v>3.0</v>
      </c>
      <c r="AT196" s="1">
        <v>4.0</v>
      </c>
      <c r="AU196" s="1">
        <v>3.0</v>
      </c>
      <c r="AV196" s="1">
        <v>4.0</v>
      </c>
      <c r="AW196" s="1">
        <v>3.0</v>
      </c>
      <c r="AX196" s="1">
        <v>4.0</v>
      </c>
      <c r="AY196" s="1">
        <v>4.0</v>
      </c>
      <c r="AZ196" s="1">
        <v>3.0</v>
      </c>
      <c r="BA196" s="1">
        <v>3.0</v>
      </c>
      <c r="BB196" s="1">
        <v>3.0</v>
      </c>
      <c r="BC196" s="1">
        <v>3.0</v>
      </c>
      <c r="BD196" s="1">
        <v>4.0</v>
      </c>
      <c r="BE196" s="1">
        <v>3.0</v>
      </c>
      <c r="BF196" s="1">
        <v>4.0</v>
      </c>
      <c r="BG196" s="1">
        <v>4.0</v>
      </c>
      <c r="BH196" s="1">
        <v>4.0</v>
      </c>
      <c r="BI196" s="1">
        <v>3.0</v>
      </c>
      <c r="BJ196" s="1">
        <v>5.0</v>
      </c>
      <c r="BK196" s="1">
        <v>2.0</v>
      </c>
      <c r="BL196" s="1">
        <v>2.0</v>
      </c>
      <c r="BM196" s="1">
        <v>1.0</v>
      </c>
      <c r="BN196" s="1">
        <v>1.0</v>
      </c>
      <c r="BO196" s="1">
        <v>2.0</v>
      </c>
      <c r="BP196" s="1">
        <v>1.0</v>
      </c>
      <c r="BQ196" s="1">
        <v>2.0</v>
      </c>
      <c r="BR196" s="1">
        <v>2.0</v>
      </c>
      <c r="BS196" s="1">
        <v>5.0</v>
      </c>
      <c r="BT196" s="1">
        <v>5.0</v>
      </c>
      <c r="BU196" s="1">
        <v>5.0</v>
      </c>
      <c r="BV196" s="1">
        <v>4.0</v>
      </c>
      <c r="BW196" s="1">
        <v>3.0</v>
      </c>
      <c r="BX196" s="1">
        <v>4.0</v>
      </c>
      <c r="BY196" s="1">
        <v>4.0</v>
      </c>
      <c r="BZ196" s="36">
        <v>4.0</v>
      </c>
      <c r="CA196" s="26">
        <f t="shared" si="12"/>
        <v>230</v>
      </c>
      <c r="CB196">
        <f t="shared" si="2"/>
        <v>30</v>
      </c>
      <c r="CC196">
        <f t="shared" si="3"/>
        <v>23</v>
      </c>
      <c r="CD196">
        <f t="shared" si="4"/>
        <v>16</v>
      </c>
      <c r="CE196">
        <f t="shared" si="27"/>
        <v>31</v>
      </c>
      <c r="CF196">
        <f t="shared" si="6"/>
        <v>22</v>
      </c>
      <c r="CG196">
        <f t="shared" si="7"/>
        <v>28</v>
      </c>
      <c r="CH196">
        <f t="shared" si="28"/>
        <v>28</v>
      </c>
      <c r="CI196">
        <f t="shared" si="9"/>
        <v>0.5</v>
      </c>
      <c r="CJ196">
        <f t="shared" si="10"/>
        <v>13</v>
      </c>
      <c r="CK196">
        <f t="shared" si="29"/>
        <v>34</v>
      </c>
      <c r="CM196" s="34">
        <f>VLOOKUP(CB196,'PROMIS 57 T-Score Conversions'!Q$3:R$35,2,TRUE)</f>
        <v>42.3</v>
      </c>
      <c r="CN196" t="str">
        <f t="shared" si="20"/>
        <v>Mild</v>
      </c>
      <c r="CO196" s="34">
        <f>VLOOKUP(CC196,'PROMIS 57 T-Score Conversions'!A$3:B$35,2,TRUE)</f>
        <v>61.4</v>
      </c>
      <c r="CP196" t="str">
        <f t="shared" si="21"/>
        <v>Moderate</v>
      </c>
      <c r="CQ196" s="34">
        <f>VLOOKUP(CD196,'PROMIS 57 T-Score Conversions'!E$3:F$35,2,TRUE)</f>
        <v>55.1</v>
      </c>
      <c r="CR196" t="str">
        <f t="shared" si="22"/>
        <v>Mild</v>
      </c>
      <c r="CS196" s="34">
        <f>VLOOKUP(CE196,'PROMIS 57 T-Score Conversions'!U$3:V$35,2,TRUE)</f>
        <v>64.3</v>
      </c>
      <c r="CT196" t="str">
        <f t="shared" si="23"/>
        <v>Moderate</v>
      </c>
      <c r="CU196" s="34">
        <f>VLOOKUP(CF196,'PROMIS 57 T-Score Conversions'!Y$3:Z$35,2,TRUE)</f>
        <v>52.2</v>
      </c>
      <c r="CV196" t="str">
        <f t="shared" si="24"/>
        <v>Normal</v>
      </c>
      <c r="CW196" s="34">
        <f>vlookup(CG196,'PROMIS 57 T-Score Conversions'!M$3:N$35,2,TRUE)</f>
        <v>48</v>
      </c>
      <c r="CX196" t="str">
        <f t="shared" si="25"/>
        <v>Normal</v>
      </c>
      <c r="CY196" s="34">
        <f>VLOOKup(CH196,'PROMIS 57 T-Score Conversions'!I$3:J$35,2,TRUE)</f>
        <v>64.1</v>
      </c>
      <c r="CZ196" t="str">
        <f t="shared" si="26"/>
        <v>Moderate</v>
      </c>
      <c r="DA196" s="37">
        <f>VLOOKUP(CJ196,'PROMIS 57 T-Score Conversions'!AC$3:AD$35,2,TRUE)</f>
        <v>31.18</v>
      </c>
      <c r="DB196" t="str">
        <f t="shared" si="30"/>
        <v>Moderate</v>
      </c>
      <c r="DC196" s="34">
        <f>VLOOKUP(CK196,'PROMIS 57 T-Score Conversions'!AG$3:AH$35,2,TRUE)</f>
        <v>53.63</v>
      </c>
      <c r="DD196" s="39" t="str">
        <f t="shared" si="31"/>
        <v>Normal</v>
      </c>
    </row>
    <row r="197">
      <c r="A197" s="1" t="b">
        <v>1</v>
      </c>
      <c r="B197" s="20"/>
      <c r="C197" s="20">
        <v>43685.42696774306</v>
      </c>
      <c r="D197" s="1" t="s">
        <v>232</v>
      </c>
      <c r="E197" s="1">
        <v>1921.0</v>
      </c>
      <c r="F197" s="1">
        <v>3.0</v>
      </c>
      <c r="G197" s="1">
        <v>3.0</v>
      </c>
      <c r="H197" s="1">
        <v>3.0</v>
      </c>
      <c r="I197" s="1">
        <v>3.0</v>
      </c>
      <c r="J197" s="1">
        <v>3.0</v>
      </c>
      <c r="K197" s="1">
        <v>3.0</v>
      </c>
      <c r="L197" s="1">
        <v>3.0</v>
      </c>
      <c r="M197" s="1">
        <v>2.0</v>
      </c>
      <c r="N197" s="1">
        <v>3.0</v>
      </c>
      <c r="O197" s="1">
        <v>3.0</v>
      </c>
      <c r="P197" s="1">
        <v>3.0</v>
      </c>
      <c r="Q197" s="1">
        <v>3.0</v>
      </c>
      <c r="R197" s="1">
        <v>3.0</v>
      </c>
      <c r="S197" s="1">
        <v>2.0</v>
      </c>
      <c r="T197" s="1">
        <v>3.0</v>
      </c>
      <c r="U197" s="1">
        <v>3.0</v>
      </c>
      <c r="V197" s="1">
        <v>2.0</v>
      </c>
      <c r="W197" s="1">
        <v>2.0</v>
      </c>
      <c r="X197" s="1">
        <v>2.0</v>
      </c>
      <c r="Y197" s="1">
        <v>2.0</v>
      </c>
      <c r="Z197" s="1">
        <v>2.0</v>
      </c>
      <c r="AA197" s="1">
        <v>3.0</v>
      </c>
      <c r="AB197" s="1">
        <v>2.0</v>
      </c>
      <c r="AC197" s="1">
        <v>2.0</v>
      </c>
      <c r="AD197" s="1">
        <v>3.0</v>
      </c>
      <c r="AE197" s="1">
        <v>3.0</v>
      </c>
      <c r="AF197" s="1">
        <v>3.0</v>
      </c>
      <c r="AG197" s="1">
        <v>3.0</v>
      </c>
      <c r="AH197" s="1">
        <v>3.0</v>
      </c>
      <c r="AI197" s="1">
        <v>3.0</v>
      </c>
      <c r="AJ197" s="1">
        <v>3.0</v>
      </c>
      <c r="AK197" s="1">
        <v>3.0</v>
      </c>
      <c r="AL197" s="1">
        <v>2.0</v>
      </c>
      <c r="AM197" s="1">
        <v>3.0</v>
      </c>
      <c r="AN197" s="1">
        <v>2.0</v>
      </c>
      <c r="AO197" s="1">
        <v>2.0</v>
      </c>
      <c r="AP197" s="1">
        <v>2.0</v>
      </c>
      <c r="AQ197" s="1">
        <v>2.0</v>
      </c>
      <c r="AR197" s="1">
        <v>1.0</v>
      </c>
      <c r="AS197" s="1">
        <v>3.0</v>
      </c>
      <c r="AT197" s="1">
        <v>3.0</v>
      </c>
      <c r="AU197" s="1">
        <v>3.0</v>
      </c>
      <c r="AV197" s="1">
        <v>3.0</v>
      </c>
      <c r="AW197" s="1">
        <v>3.0</v>
      </c>
      <c r="AX197" s="1">
        <v>2.0</v>
      </c>
      <c r="AY197" s="1">
        <v>2.0</v>
      </c>
      <c r="AZ197" s="1">
        <v>2.0</v>
      </c>
      <c r="BA197" s="1">
        <v>2.0</v>
      </c>
      <c r="BB197" s="1">
        <v>3.0</v>
      </c>
      <c r="BC197" s="1">
        <v>3.0</v>
      </c>
      <c r="BD197" s="1">
        <v>3.0</v>
      </c>
      <c r="BE197" s="1">
        <v>3.0</v>
      </c>
      <c r="BF197" s="1">
        <v>3.0</v>
      </c>
      <c r="BG197" s="1">
        <v>3.0</v>
      </c>
      <c r="BH197" s="1">
        <v>3.0</v>
      </c>
      <c r="BI197" s="1">
        <v>3.0</v>
      </c>
      <c r="BJ197" s="1">
        <v>5.0</v>
      </c>
      <c r="BK197" s="1">
        <v>2.0</v>
      </c>
      <c r="BL197" s="1">
        <v>2.0</v>
      </c>
      <c r="BM197" s="1">
        <v>2.0</v>
      </c>
      <c r="BN197" s="1">
        <v>2.0</v>
      </c>
      <c r="BO197" s="1">
        <v>2.0</v>
      </c>
      <c r="BP197" s="1">
        <v>2.0</v>
      </c>
      <c r="BQ197" s="1">
        <v>2.0</v>
      </c>
      <c r="BR197" s="1">
        <v>2.0</v>
      </c>
      <c r="BS197" s="1">
        <v>4.0</v>
      </c>
      <c r="BT197" s="1">
        <v>4.0</v>
      </c>
      <c r="BU197" s="1">
        <v>4.0</v>
      </c>
      <c r="BV197" s="1">
        <v>4.0</v>
      </c>
      <c r="BW197" s="1">
        <v>4.0</v>
      </c>
      <c r="BX197" s="1">
        <v>4.0</v>
      </c>
      <c r="BY197" s="1">
        <v>4.0</v>
      </c>
      <c r="BZ197" s="36">
        <v>3.0</v>
      </c>
      <c r="CA197" s="26">
        <f t="shared" si="12"/>
        <v>200</v>
      </c>
      <c r="CB197">
        <f t="shared" si="2"/>
        <v>23</v>
      </c>
      <c r="CC197">
        <f t="shared" si="3"/>
        <v>23</v>
      </c>
      <c r="CD197">
        <f t="shared" si="4"/>
        <v>17</v>
      </c>
      <c r="CE197">
        <f t="shared" si="27"/>
        <v>24</v>
      </c>
      <c r="CF197">
        <f t="shared" si="6"/>
        <v>17</v>
      </c>
      <c r="CG197">
        <f t="shared" si="7"/>
        <v>20</v>
      </c>
      <c r="CH197">
        <f t="shared" si="28"/>
        <v>24</v>
      </c>
      <c r="CI197">
        <f t="shared" si="9"/>
        <v>0.5</v>
      </c>
      <c r="CJ197">
        <f t="shared" si="10"/>
        <v>16</v>
      </c>
      <c r="CK197">
        <f t="shared" si="29"/>
        <v>31</v>
      </c>
      <c r="CM197" s="34">
        <f>VLOOKUP(CB197,'PROMIS 57 T-Score Conversions'!Q$3:R$35,2,TRUE)</f>
        <v>37.4</v>
      </c>
      <c r="CN197" t="str">
        <f t="shared" si="20"/>
        <v>Moderate</v>
      </c>
      <c r="CO197" s="34">
        <f>VLOOKUP(CC197,'PROMIS 57 T-Score Conversions'!A$3:B$35,2,TRUE)</f>
        <v>61.4</v>
      </c>
      <c r="CP197" t="str">
        <f t="shared" si="21"/>
        <v>Moderate</v>
      </c>
      <c r="CQ197" s="34">
        <f>VLOOKUP(CD197,'PROMIS 57 T-Score Conversions'!E$3:F$35,2,TRUE)</f>
        <v>55.9</v>
      </c>
      <c r="CR197" t="str">
        <f t="shared" si="22"/>
        <v>Mild</v>
      </c>
      <c r="CS197" s="34">
        <f>VLOOKUP(CE197,'PROMIS 57 T-Score Conversions'!U$3:V$35,2,TRUE)</f>
        <v>57.5</v>
      </c>
      <c r="CT197" t="str">
        <f t="shared" si="23"/>
        <v>Mild</v>
      </c>
      <c r="CU197" s="34">
        <f>VLOOKUP(CF197,'PROMIS 57 T-Score Conversions'!Y$3:Z$35,2,TRUE)</f>
        <v>46.7</v>
      </c>
      <c r="CV197" t="str">
        <f t="shared" si="24"/>
        <v>Normal</v>
      </c>
      <c r="CW197" s="34">
        <f>vlookup(CG197,'PROMIS 57 T-Score Conversions'!M$3:N$35,2,TRUE)</f>
        <v>40.2</v>
      </c>
      <c r="CX197" t="str">
        <f t="shared" si="25"/>
        <v>Mild</v>
      </c>
      <c r="CY197" s="34">
        <f>VLOOKup(CH197,'PROMIS 57 T-Score Conversions'!I$3:J$35,2,TRUE)</f>
        <v>61.5</v>
      </c>
      <c r="CZ197" t="str">
        <f t="shared" si="26"/>
        <v>Moderate</v>
      </c>
      <c r="DA197" s="37">
        <f>VLOOKUP(CJ197,'PROMIS 57 T-Score Conversions'!AC$3:AD$35,2,TRUE)</f>
        <v>33.92</v>
      </c>
      <c r="DB197" t="str">
        <f t="shared" si="30"/>
        <v>Moderate</v>
      </c>
      <c r="DC197" s="34">
        <f>VLOOKUP(CK197,'PROMIS 57 T-Score Conversions'!AG$3:AH$35,2,TRUE)</f>
        <v>50.21</v>
      </c>
      <c r="DD197" s="39" t="str">
        <f t="shared" si="31"/>
        <v>Normal</v>
      </c>
    </row>
    <row r="198">
      <c r="A198" s="1" t="b">
        <v>0</v>
      </c>
      <c r="B198" s="20"/>
      <c r="C198" s="20">
        <v>43685.507831180556</v>
      </c>
      <c r="D198" s="1" t="s">
        <v>243</v>
      </c>
      <c r="E198" s="1">
        <v>1847.0</v>
      </c>
      <c r="F198" s="1">
        <v>4.0</v>
      </c>
      <c r="G198" s="1">
        <v>3.0</v>
      </c>
      <c r="H198" s="1">
        <v>5.0</v>
      </c>
      <c r="I198" s="1">
        <v>4.0</v>
      </c>
      <c r="J198" s="1">
        <v>4.0</v>
      </c>
      <c r="K198" s="1">
        <v>4.0</v>
      </c>
      <c r="L198" s="1">
        <v>5.0</v>
      </c>
      <c r="M198" s="1">
        <v>4.0</v>
      </c>
      <c r="N198" s="1">
        <v>2.0</v>
      </c>
      <c r="O198" s="1">
        <v>2.0</v>
      </c>
      <c r="P198" s="1">
        <v>3.0</v>
      </c>
      <c r="Q198" s="1">
        <v>3.0</v>
      </c>
      <c r="R198" s="1">
        <v>3.0</v>
      </c>
      <c r="S198" s="1">
        <v>3.0</v>
      </c>
      <c r="T198" s="1">
        <v>3.0</v>
      </c>
      <c r="U198" s="1">
        <v>3.0</v>
      </c>
      <c r="V198" s="1">
        <v>1.0</v>
      </c>
      <c r="W198" s="1">
        <v>1.0</v>
      </c>
      <c r="X198" s="1">
        <v>1.0</v>
      </c>
      <c r="Y198" s="1">
        <v>1.0</v>
      </c>
      <c r="Z198" s="1">
        <v>2.0</v>
      </c>
      <c r="AA198" s="1">
        <v>2.0</v>
      </c>
      <c r="AB198" s="1">
        <v>1.0</v>
      </c>
      <c r="AC198" s="1">
        <v>1.0</v>
      </c>
      <c r="AD198" s="1">
        <v>3.0</v>
      </c>
      <c r="AE198" s="1">
        <v>2.0</v>
      </c>
      <c r="AF198" s="1">
        <v>2.0</v>
      </c>
      <c r="AG198" s="1">
        <v>3.0</v>
      </c>
      <c r="AH198" s="1">
        <v>2.0</v>
      </c>
      <c r="AI198" s="1">
        <v>2.0</v>
      </c>
      <c r="AJ198" s="1">
        <v>2.0</v>
      </c>
      <c r="AK198" s="1">
        <v>2.0</v>
      </c>
      <c r="AL198" s="1">
        <v>2.0</v>
      </c>
      <c r="AM198" s="1">
        <v>2.0</v>
      </c>
      <c r="AN198" s="1">
        <v>3.0</v>
      </c>
      <c r="AO198" s="1">
        <v>3.0</v>
      </c>
      <c r="AP198" s="1">
        <v>3.0</v>
      </c>
      <c r="AQ198" s="1">
        <v>2.0</v>
      </c>
      <c r="AR198" s="1">
        <v>2.0</v>
      </c>
      <c r="AS198" s="1">
        <v>2.0</v>
      </c>
      <c r="AT198" s="1">
        <v>3.0</v>
      </c>
      <c r="AU198" s="1">
        <v>3.0</v>
      </c>
      <c r="AV198" s="1">
        <v>3.0</v>
      </c>
      <c r="AW198" s="1">
        <v>3.0</v>
      </c>
      <c r="AX198" s="1">
        <v>3.0</v>
      </c>
      <c r="AY198" s="1">
        <v>3.0</v>
      </c>
      <c r="AZ198" s="1">
        <v>4.0</v>
      </c>
      <c r="BA198" s="1">
        <v>3.0</v>
      </c>
      <c r="BB198" s="1">
        <v>2.0</v>
      </c>
      <c r="BC198" s="1">
        <v>2.0</v>
      </c>
      <c r="BD198" s="1">
        <v>2.0</v>
      </c>
      <c r="BE198" s="1">
        <v>2.0</v>
      </c>
      <c r="BF198" s="1">
        <v>2.0</v>
      </c>
      <c r="BG198" s="1">
        <v>2.0</v>
      </c>
      <c r="BH198" s="1">
        <v>2.0</v>
      </c>
      <c r="BI198" s="1">
        <v>2.0</v>
      </c>
      <c r="BJ198" s="1">
        <v>2.0</v>
      </c>
      <c r="BK198" s="1">
        <v>3.0</v>
      </c>
      <c r="BL198" s="1">
        <v>3.0</v>
      </c>
      <c r="BM198" s="1">
        <v>3.0</v>
      </c>
      <c r="BN198" s="1">
        <v>3.0</v>
      </c>
      <c r="BO198" s="1">
        <v>4.0</v>
      </c>
      <c r="BP198" s="1">
        <v>4.0</v>
      </c>
      <c r="BQ198" s="1">
        <v>4.0</v>
      </c>
      <c r="BR198" s="1">
        <v>3.0</v>
      </c>
      <c r="BS198" s="1">
        <v>2.0</v>
      </c>
      <c r="BT198" s="1">
        <v>2.0</v>
      </c>
      <c r="BU198" s="1">
        <v>3.0</v>
      </c>
      <c r="BV198" s="1">
        <v>2.0</v>
      </c>
      <c r="BW198" s="1">
        <v>2.0</v>
      </c>
      <c r="BX198" s="1">
        <v>2.0</v>
      </c>
      <c r="BY198" s="1">
        <v>2.0</v>
      </c>
      <c r="BZ198" s="36">
        <v>3.0</v>
      </c>
      <c r="CA198" s="26">
        <f t="shared" si="12"/>
        <v>190</v>
      </c>
      <c r="CB198">
        <f t="shared" si="2"/>
        <v>33</v>
      </c>
      <c r="CC198">
        <f t="shared" si="3"/>
        <v>22</v>
      </c>
      <c r="CD198">
        <f t="shared" si="4"/>
        <v>10</v>
      </c>
      <c r="CE198">
        <f t="shared" si="27"/>
        <v>18</v>
      </c>
      <c r="CF198">
        <f t="shared" si="6"/>
        <v>19</v>
      </c>
      <c r="CG198">
        <f t="shared" si="7"/>
        <v>25</v>
      </c>
      <c r="CH198">
        <f t="shared" si="28"/>
        <v>16</v>
      </c>
      <c r="CI198">
        <f t="shared" si="9"/>
        <v>0.2</v>
      </c>
      <c r="CJ198">
        <f t="shared" si="10"/>
        <v>27</v>
      </c>
      <c r="CK198">
        <f t="shared" si="29"/>
        <v>18</v>
      </c>
      <c r="CM198" s="34">
        <f>VLOOKUP(CB198,'PROMIS 57 T-Score Conversions'!Q$3:R$35,2,TRUE)</f>
        <v>44.7</v>
      </c>
      <c r="CN198" t="str">
        <f t="shared" si="20"/>
        <v>Mild</v>
      </c>
      <c r="CO198" s="34">
        <f>VLOOKUP(CC198,'PROMIS 57 T-Score Conversions'!A$3:B$35,2,TRUE)</f>
        <v>60.4</v>
      </c>
      <c r="CP198" t="str">
        <f t="shared" si="21"/>
        <v>Moderate</v>
      </c>
      <c r="CQ198" s="34">
        <f>VLOOKUP(CD198,'PROMIS 57 T-Score Conversions'!E$3:F$35,2,TRUE)</f>
        <v>47.5</v>
      </c>
      <c r="CR198" t="str">
        <f t="shared" si="22"/>
        <v>Normal</v>
      </c>
      <c r="CS198" s="34">
        <f>VLOOKUP(CE198,'PROMIS 57 T-Score Conversions'!U$3:V$35,2,TRUE)</f>
        <v>51.5</v>
      </c>
      <c r="CT198" t="str">
        <f t="shared" si="23"/>
        <v>Normal</v>
      </c>
      <c r="CU198" s="34">
        <f>VLOOKUP(CF198,'PROMIS 57 T-Score Conversions'!Y$3:Z$35,2,TRUE)</f>
        <v>49</v>
      </c>
      <c r="CV198" t="str">
        <f t="shared" si="24"/>
        <v>Normal</v>
      </c>
      <c r="CW198" s="34">
        <f>vlookup(CG198,'PROMIS 57 T-Score Conversions'!M$3:N$35,2,TRUE)</f>
        <v>45</v>
      </c>
      <c r="CX198" t="str">
        <f t="shared" si="25"/>
        <v>Normal</v>
      </c>
      <c r="CY198" s="34">
        <f>VLOOKup(CH198,'PROMIS 57 T-Score Conversions'!I$3:J$35,2,TRUE)</f>
        <v>55.8</v>
      </c>
      <c r="CZ198" t="str">
        <f t="shared" si="26"/>
        <v>Mild</v>
      </c>
      <c r="DA198" s="37">
        <f>VLOOKUP(CJ198,'PROMIS 57 T-Score Conversions'!AC$3:AD$35,2,TRUE)</f>
        <v>42.72</v>
      </c>
      <c r="DB198" t="str">
        <f t="shared" si="30"/>
        <v>Mild</v>
      </c>
      <c r="DC198" s="34">
        <f>VLOOKUP(CK198,'PROMIS 57 T-Score Conversions'!AG$3:AH$35,2,TRUE)</f>
        <v>37.97</v>
      </c>
      <c r="DD198" s="39" t="str">
        <f t="shared" si="31"/>
        <v>Normal</v>
      </c>
    </row>
    <row r="199">
      <c r="A199" s="1" t="b">
        <v>1</v>
      </c>
      <c r="B199" s="20"/>
      <c r="C199" s="20">
        <v>43685.50864436342</v>
      </c>
      <c r="D199" s="1" t="s">
        <v>244</v>
      </c>
      <c r="E199" s="1">
        <v>1962.0</v>
      </c>
      <c r="F199" s="1">
        <v>3.0</v>
      </c>
      <c r="G199" s="1">
        <v>4.0</v>
      </c>
      <c r="H199" s="1">
        <v>3.0</v>
      </c>
      <c r="I199" s="1">
        <v>2.0</v>
      </c>
      <c r="J199" s="1">
        <v>1.0</v>
      </c>
      <c r="K199" s="1">
        <v>2.0</v>
      </c>
      <c r="L199" s="1">
        <v>2.0</v>
      </c>
      <c r="M199" s="1">
        <v>1.0</v>
      </c>
      <c r="N199" s="1">
        <v>4.0</v>
      </c>
      <c r="O199" s="1">
        <v>3.0</v>
      </c>
      <c r="P199" s="1">
        <v>4.0</v>
      </c>
      <c r="Q199" s="1">
        <v>4.0</v>
      </c>
      <c r="R199" s="1">
        <v>4.0</v>
      </c>
      <c r="S199" s="1">
        <v>3.0</v>
      </c>
      <c r="T199" s="1">
        <v>3.0</v>
      </c>
      <c r="U199" s="1">
        <v>3.0</v>
      </c>
      <c r="V199" s="1">
        <v>5.0</v>
      </c>
      <c r="W199" s="1">
        <v>4.0</v>
      </c>
      <c r="X199" s="1">
        <v>5.0</v>
      </c>
      <c r="Y199" s="1">
        <v>4.0</v>
      </c>
      <c r="Z199" s="1">
        <v>5.0</v>
      </c>
      <c r="AA199" s="1">
        <v>5.0</v>
      </c>
      <c r="AB199" s="1">
        <v>5.0</v>
      </c>
      <c r="AC199" s="1">
        <v>4.0</v>
      </c>
      <c r="AD199" s="1">
        <v>5.0</v>
      </c>
      <c r="AE199" s="1">
        <v>5.0</v>
      </c>
      <c r="AF199" s="1">
        <v>5.0</v>
      </c>
      <c r="AG199" s="1">
        <v>3.0</v>
      </c>
      <c r="AH199" s="1">
        <v>5.0</v>
      </c>
      <c r="AI199" s="1">
        <v>5.0</v>
      </c>
      <c r="AJ199" s="1">
        <v>5.0</v>
      </c>
      <c r="AK199" s="1">
        <v>5.0</v>
      </c>
      <c r="AL199" s="1">
        <v>4.0</v>
      </c>
      <c r="AM199" s="1">
        <v>5.0</v>
      </c>
      <c r="AN199" s="1">
        <v>5.0</v>
      </c>
      <c r="AO199" s="1">
        <v>3.0</v>
      </c>
      <c r="AP199" s="1">
        <v>5.0</v>
      </c>
      <c r="AQ199" s="1">
        <v>3.0</v>
      </c>
      <c r="AR199" s="1">
        <v>3.0</v>
      </c>
      <c r="AS199" s="1">
        <v>5.0</v>
      </c>
      <c r="AT199" s="1">
        <v>1.0</v>
      </c>
      <c r="AU199" s="1">
        <v>1.0</v>
      </c>
      <c r="AV199" s="1">
        <v>1.0</v>
      </c>
      <c r="AW199" s="1">
        <v>1.0</v>
      </c>
      <c r="AX199" s="1">
        <v>1.0</v>
      </c>
      <c r="AY199" s="1">
        <v>1.0</v>
      </c>
      <c r="AZ199" s="1">
        <v>1.0</v>
      </c>
      <c r="BA199" s="1">
        <v>1.0</v>
      </c>
      <c r="BB199" s="1">
        <v>3.0</v>
      </c>
      <c r="BC199" s="1">
        <v>4.0</v>
      </c>
      <c r="BD199" s="1">
        <v>2.0</v>
      </c>
      <c r="BE199" s="1">
        <v>4.0</v>
      </c>
      <c r="BF199" s="1">
        <v>3.0</v>
      </c>
      <c r="BG199" s="1">
        <v>2.0</v>
      </c>
      <c r="BH199" s="1">
        <v>4.0</v>
      </c>
      <c r="BI199" s="1">
        <v>3.0</v>
      </c>
      <c r="BJ199" s="1">
        <v>6.0</v>
      </c>
      <c r="BK199" s="1">
        <v>1.0</v>
      </c>
      <c r="BL199" s="1">
        <v>1.0</v>
      </c>
      <c r="BM199" s="1">
        <v>1.0</v>
      </c>
      <c r="BN199" s="1">
        <v>2.0</v>
      </c>
      <c r="BO199" s="1">
        <v>2.0</v>
      </c>
      <c r="BP199" s="1">
        <v>1.0</v>
      </c>
      <c r="BQ199" s="1">
        <v>2.0</v>
      </c>
      <c r="BR199" s="1">
        <v>1.0</v>
      </c>
      <c r="BS199" s="1">
        <v>5.0</v>
      </c>
      <c r="BT199" s="1">
        <v>5.0</v>
      </c>
      <c r="BU199" s="1">
        <v>5.0</v>
      </c>
      <c r="BV199" s="1">
        <v>5.0</v>
      </c>
      <c r="BW199" s="1">
        <v>5.0</v>
      </c>
      <c r="BX199" s="1">
        <v>5.0</v>
      </c>
      <c r="BY199" s="1">
        <v>5.0</v>
      </c>
      <c r="BZ199" s="36">
        <v>5.0</v>
      </c>
      <c r="CA199" s="26">
        <f t="shared" si="12"/>
        <v>244</v>
      </c>
      <c r="CB199">
        <f t="shared" si="2"/>
        <v>18</v>
      </c>
      <c r="CC199">
        <f t="shared" si="3"/>
        <v>28</v>
      </c>
      <c r="CD199">
        <f t="shared" si="4"/>
        <v>37</v>
      </c>
      <c r="CE199">
        <f t="shared" si="27"/>
        <v>38</v>
      </c>
      <c r="CF199">
        <f t="shared" si="6"/>
        <v>33</v>
      </c>
      <c r="CG199">
        <f t="shared" si="7"/>
        <v>8</v>
      </c>
      <c r="CH199">
        <f t="shared" si="28"/>
        <v>25</v>
      </c>
      <c r="CI199">
        <f t="shared" si="9"/>
        <v>0.6</v>
      </c>
      <c r="CJ199">
        <f t="shared" si="10"/>
        <v>11</v>
      </c>
      <c r="CK199">
        <f t="shared" si="29"/>
        <v>40</v>
      </c>
      <c r="CM199" s="34">
        <f>VLOOKUP(CB199,'PROMIS 57 T-Score Conversions'!Q$3:R$35,2,TRUE)</f>
        <v>34</v>
      </c>
      <c r="CN199" t="str">
        <f t="shared" si="20"/>
        <v>Moderate</v>
      </c>
      <c r="CO199" s="34">
        <f>VLOOKUP(CC199,'PROMIS 57 T-Score Conversions'!A$3:B$35,2,TRUE)</f>
        <v>66.6</v>
      </c>
      <c r="CP199" t="str">
        <f t="shared" si="21"/>
        <v>Severe</v>
      </c>
      <c r="CQ199" s="34">
        <f>VLOOKUP(CD199,'PROMIS 57 T-Score Conversions'!E$3:F$35,2,TRUE)</f>
        <v>75</v>
      </c>
      <c r="CR199" t="str">
        <f t="shared" si="22"/>
        <v>Severe</v>
      </c>
      <c r="CS199" s="34">
        <f>VLOOKUP(CE199,'PROMIS 57 T-Score Conversions'!U$3:V$35,2,TRUE)</f>
        <v>72.4</v>
      </c>
      <c r="CT199" t="str">
        <f t="shared" si="23"/>
        <v>Severe</v>
      </c>
      <c r="CU199" s="34">
        <f>VLOOKUP(CF199,'PROMIS 57 T-Score Conversions'!Y$3:Z$35,2,TRUE)</f>
        <v>63.7</v>
      </c>
      <c r="CV199" t="str">
        <f t="shared" si="24"/>
        <v>Moderate</v>
      </c>
      <c r="CW199" s="34">
        <f>vlookup(CG199,'PROMIS 57 T-Score Conversions'!M$3:N$35,2,TRUE)</f>
        <v>25.91</v>
      </c>
      <c r="CX199" t="str">
        <f t="shared" si="25"/>
        <v>Severe</v>
      </c>
      <c r="CY199" s="34">
        <f>VLOOKup(CH199,'PROMIS 57 T-Score Conversions'!I$3:J$35,2,TRUE)</f>
        <v>62.1</v>
      </c>
      <c r="CZ199" t="str">
        <f t="shared" si="26"/>
        <v>Moderate</v>
      </c>
      <c r="DA199" s="37">
        <f>VLOOKUP(CJ199,'PROMIS 57 T-Score Conversions'!AC$3:AD$35,2,TRUE)</f>
        <v>28.9</v>
      </c>
      <c r="DB199" t="str">
        <f t="shared" si="30"/>
        <v>Severe</v>
      </c>
      <c r="DC199" s="34">
        <f>VLOOKUP(CK199,'PROMIS 57 T-Score Conversions'!AG$3:AH$35,2,TRUE)</f>
        <v>67.09</v>
      </c>
      <c r="DD199" s="39" t="str">
        <f t="shared" si="31"/>
        <v>Moderate</v>
      </c>
    </row>
    <row r="200">
      <c r="A200" s="1" t="b">
        <v>0</v>
      </c>
      <c r="B200" s="20"/>
      <c r="C200" s="20">
        <v>43686.40262392361</v>
      </c>
      <c r="D200" s="1" t="s">
        <v>230</v>
      </c>
      <c r="E200" s="1">
        <v>1984.0</v>
      </c>
      <c r="F200" s="1">
        <v>2.0</v>
      </c>
      <c r="G200" s="1">
        <v>3.0</v>
      </c>
      <c r="H200" s="1">
        <v>4.0</v>
      </c>
      <c r="I200" s="1">
        <v>3.0</v>
      </c>
      <c r="J200" s="1">
        <v>2.0</v>
      </c>
      <c r="K200" s="1">
        <v>2.0</v>
      </c>
      <c r="L200" s="1">
        <v>2.0</v>
      </c>
      <c r="M200" s="1">
        <v>1.0</v>
      </c>
      <c r="N200" s="1">
        <v>4.0</v>
      </c>
      <c r="O200" s="1">
        <v>4.0</v>
      </c>
      <c r="P200" s="1">
        <v>5.0</v>
      </c>
      <c r="Q200" s="1">
        <v>4.0</v>
      </c>
      <c r="R200" s="1">
        <v>4.0</v>
      </c>
      <c r="S200" s="1">
        <v>5.0</v>
      </c>
      <c r="T200" s="1">
        <v>4.0</v>
      </c>
      <c r="U200" s="1">
        <v>4.0</v>
      </c>
      <c r="V200" s="1">
        <v>5.0</v>
      </c>
      <c r="W200" s="1">
        <v>4.0</v>
      </c>
      <c r="X200" s="1">
        <v>4.0</v>
      </c>
      <c r="Y200" s="1">
        <v>4.0</v>
      </c>
      <c r="Z200" s="1">
        <v>4.0</v>
      </c>
      <c r="AA200" s="1">
        <v>4.0</v>
      </c>
      <c r="AB200" s="1">
        <v>4.0</v>
      </c>
      <c r="AC200" s="1">
        <v>3.0</v>
      </c>
      <c r="AD200" s="1">
        <v>4.0</v>
      </c>
      <c r="AE200" s="1">
        <v>4.0</v>
      </c>
      <c r="AF200" s="1">
        <v>4.0</v>
      </c>
      <c r="AG200" s="1">
        <v>4.0</v>
      </c>
      <c r="AH200" s="1">
        <v>5.0</v>
      </c>
      <c r="AI200" s="1">
        <v>5.0</v>
      </c>
      <c r="AJ200" s="1">
        <v>5.0</v>
      </c>
      <c r="AK200" s="1">
        <v>5.0</v>
      </c>
      <c r="AL200" s="1">
        <v>5.0</v>
      </c>
      <c r="AM200" s="1">
        <v>4.0</v>
      </c>
      <c r="AN200" s="1">
        <v>5.0</v>
      </c>
      <c r="AO200" s="1">
        <v>5.0</v>
      </c>
      <c r="AP200" s="1">
        <v>4.0</v>
      </c>
      <c r="AQ200" s="1">
        <v>5.0</v>
      </c>
      <c r="AR200" s="1">
        <v>5.0</v>
      </c>
      <c r="AS200" s="1">
        <v>4.0</v>
      </c>
      <c r="AT200" s="1">
        <v>2.0</v>
      </c>
      <c r="AU200" s="1">
        <v>2.0</v>
      </c>
      <c r="AV200" s="1">
        <v>2.0</v>
      </c>
      <c r="AW200" s="1">
        <v>1.0</v>
      </c>
      <c r="AX200" s="1">
        <v>2.0</v>
      </c>
      <c r="AY200" s="1">
        <v>2.0</v>
      </c>
      <c r="AZ200" s="1">
        <v>2.0</v>
      </c>
      <c r="BA200" s="1">
        <v>2.0</v>
      </c>
      <c r="BB200" s="1">
        <v>5.0</v>
      </c>
      <c r="BC200" s="1">
        <v>4.0</v>
      </c>
      <c r="BD200" s="1">
        <v>4.0</v>
      </c>
      <c r="BE200" s="1">
        <v>4.0</v>
      </c>
      <c r="BF200" s="1">
        <v>4.0</v>
      </c>
      <c r="BG200" s="1">
        <v>4.0</v>
      </c>
      <c r="BH200" s="1">
        <v>4.0</v>
      </c>
      <c r="BI200" s="1">
        <v>4.0</v>
      </c>
      <c r="BJ200" s="1">
        <v>7.0</v>
      </c>
      <c r="BK200" s="1">
        <v>2.0</v>
      </c>
      <c r="BL200" s="1">
        <v>2.0</v>
      </c>
      <c r="BM200" s="1">
        <v>2.0</v>
      </c>
      <c r="BN200" s="1">
        <v>2.0</v>
      </c>
      <c r="BO200" s="1">
        <v>2.0</v>
      </c>
      <c r="BP200" s="1">
        <v>2.0</v>
      </c>
      <c r="BQ200" s="1">
        <v>2.0</v>
      </c>
      <c r="BR200" s="1">
        <v>2.0</v>
      </c>
      <c r="BS200" s="1">
        <v>4.0</v>
      </c>
      <c r="BT200" s="1">
        <v>4.0</v>
      </c>
      <c r="BU200" s="1">
        <v>4.0</v>
      </c>
      <c r="BV200" s="1">
        <v>4.0</v>
      </c>
      <c r="BW200" s="1">
        <v>4.0</v>
      </c>
      <c r="BX200" s="1">
        <v>4.0</v>
      </c>
      <c r="BY200" s="1">
        <v>3.0</v>
      </c>
      <c r="BZ200" s="36">
        <v>4.0</v>
      </c>
      <c r="CA200" s="26">
        <f t="shared" si="12"/>
        <v>260</v>
      </c>
      <c r="CB200">
        <f t="shared" si="2"/>
        <v>19</v>
      </c>
      <c r="CC200">
        <f t="shared" si="3"/>
        <v>34</v>
      </c>
      <c r="CD200">
        <f t="shared" si="4"/>
        <v>32</v>
      </c>
      <c r="CE200">
        <f t="shared" si="27"/>
        <v>36</v>
      </c>
      <c r="CF200">
        <f t="shared" si="6"/>
        <v>37</v>
      </c>
      <c r="CG200">
        <f t="shared" si="7"/>
        <v>15</v>
      </c>
      <c r="CH200">
        <f t="shared" si="28"/>
        <v>33</v>
      </c>
      <c r="CI200">
        <f t="shared" si="9"/>
        <v>0.7</v>
      </c>
      <c r="CJ200">
        <f t="shared" si="10"/>
        <v>16</v>
      </c>
      <c r="CK200">
        <f t="shared" si="29"/>
        <v>31</v>
      </c>
      <c r="CM200" s="34">
        <f>VLOOKUP(CB200,'PROMIS 57 T-Score Conversions'!Q$3:R$35,2,TRUE)</f>
        <v>34.7</v>
      </c>
      <c r="CN200" t="str">
        <f t="shared" si="20"/>
        <v>Moderate</v>
      </c>
      <c r="CO200" s="34">
        <f>VLOOKUP(CC200,'PROMIS 57 T-Score Conversions'!A$3:B$35,2,TRUE)</f>
        <v>73</v>
      </c>
      <c r="CP200" t="str">
        <f t="shared" si="21"/>
        <v>Severe</v>
      </c>
      <c r="CQ200" s="34">
        <f>VLOOKUP(CD200,'PROMIS 57 T-Score Conversions'!E$3:F$35,2,TRUE)</f>
        <v>69.7</v>
      </c>
      <c r="CR200" t="str">
        <f t="shared" si="22"/>
        <v>Moderate</v>
      </c>
      <c r="CS200" s="34">
        <f>VLOOKUP(CE200,'PROMIS 57 T-Score Conversions'!U$3:V$35,2,TRUE)</f>
        <v>69.8</v>
      </c>
      <c r="CT200" t="str">
        <f t="shared" si="23"/>
        <v>Moderate</v>
      </c>
      <c r="CU200" s="34">
        <f>VLOOKUP(CF200,'PROMIS 57 T-Score Conversions'!Y$3:Z$35,2,TRUE)</f>
        <v>69</v>
      </c>
      <c r="CV200" t="str">
        <f t="shared" si="24"/>
        <v>Moderate</v>
      </c>
      <c r="CW200" s="34">
        <f>vlookup(CG200,'PROMIS 57 T-Score Conversions'!M$3:N$35,2,TRUE)</f>
        <v>36.2</v>
      </c>
      <c r="CX200" t="str">
        <f t="shared" si="25"/>
        <v>Moderate</v>
      </c>
      <c r="CY200" s="34">
        <f>VLOOKup(CH200,'PROMIS 57 T-Score Conversions'!I$3:J$35,2,TRUE)</f>
        <v>67.7</v>
      </c>
      <c r="CZ200" t="str">
        <f t="shared" si="26"/>
        <v>Moderate</v>
      </c>
      <c r="DA200" s="37">
        <f>VLOOKUP(CJ200,'PROMIS 57 T-Score Conversions'!AC$3:AD$35,2,TRUE)</f>
        <v>33.92</v>
      </c>
      <c r="DB200" t="str">
        <f t="shared" si="30"/>
        <v>Moderate</v>
      </c>
      <c r="DC200" s="34">
        <f>VLOOKUP(CK200,'PROMIS 57 T-Score Conversions'!AG$3:AH$35,2,TRUE)</f>
        <v>50.21</v>
      </c>
      <c r="DD200" s="39" t="str">
        <f t="shared" si="31"/>
        <v>Normal</v>
      </c>
    </row>
    <row r="201">
      <c r="A201" s="1" t="b">
        <v>1</v>
      </c>
      <c r="B201" s="20"/>
      <c r="C201" s="20">
        <v>43686.417318900465</v>
      </c>
      <c r="D201" s="1" t="s">
        <v>131</v>
      </c>
      <c r="E201" s="1">
        <v>1871.0</v>
      </c>
      <c r="F201" s="1">
        <v>3.0</v>
      </c>
      <c r="G201" s="1">
        <v>3.0</v>
      </c>
      <c r="H201" s="1">
        <v>5.0</v>
      </c>
      <c r="I201" s="1">
        <v>3.0</v>
      </c>
      <c r="J201" s="1">
        <v>1.0</v>
      </c>
      <c r="K201" s="1">
        <v>3.0</v>
      </c>
      <c r="L201" s="1">
        <v>3.0</v>
      </c>
      <c r="M201" s="1">
        <v>2.0</v>
      </c>
      <c r="N201" s="1">
        <v>5.0</v>
      </c>
      <c r="O201" s="1">
        <v>5.0</v>
      </c>
      <c r="P201" s="1">
        <v>5.0</v>
      </c>
      <c r="Q201" s="1">
        <v>5.0</v>
      </c>
      <c r="R201" s="1">
        <v>5.0</v>
      </c>
      <c r="S201" s="1">
        <v>5.0</v>
      </c>
      <c r="T201" s="1">
        <v>5.0</v>
      </c>
      <c r="U201" s="1">
        <v>5.0</v>
      </c>
      <c r="V201" s="1">
        <v>5.0</v>
      </c>
      <c r="W201" s="1">
        <v>5.0</v>
      </c>
      <c r="X201" s="1">
        <v>5.0</v>
      </c>
      <c r="Y201" s="1">
        <v>5.0</v>
      </c>
      <c r="Z201" s="1">
        <v>5.0</v>
      </c>
      <c r="AA201" s="1">
        <v>5.0</v>
      </c>
      <c r="AB201" s="1">
        <v>1.0</v>
      </c>
      <c r="AC201" s="1">
        <v>3.0</v>
      </c>
      <c r="AD201" s="1">
        <v>4.0</v>
      </c>
      <c r="AE201" s="1">
        <v>5.0</v>
      </c>
      <c r="AF201" s="1">
        <v>5.0</v>
      </c>
      <c r="AG201" s="1">
        <v>4.0</v>
      </c>
      <c r="AH201" s="1">
        <v>5.0</v>
      </c>
      <c r="AI201" s="1">
        <v>3.0</v>
      </c>
      <c r="AJ201" s="1">
        <v>5.0</v>
      </c>
      <c r="AK201" s="1">
        <v>5.0</v>
      </c>
      <c r="AL201" s="1">
        <v>5.0</v>
      </c>
      <c r="AM201" s="1">
        <v>5.0</v>
      </c>
      <c r="AN201" s="1">
        <v>5.0</v>
      </c>
      <c r="AO201" s="1">
        <v>5.0</v>
      </c>
      <c r="AP201" s="1">
        <v>5.0</v>
      </c>
      <c r="AQ201" s="1">
        <v>5.0</v>
      </c>
      <c r="AR201" s="1">
        <v>1.0</v>
      </c>
      <c r="AS201" s="1">
        <v>3.0</v>
      </c>
      <c r="AT201" s="1">
        <v>2.0</v>
      </c>
      <c r="AU201" s="1">
        <v>2.0</v>
      </c>
      <c r="AV201" s="1">
        <v>1.0</v>
      </c>
      <c r="AW201" s="1">
        <v>3.0</v>
      </c>
      <c r="AX201" s="1">
        <v>1.0</v>
      </c>
      <c r="AY201" s="1">
        <v>2.0</v>
      </c>
      <c r="AZ201" s="1">
        <v>2.0</v>
      </c>
      <c r="BA201" s="1">
        <v>1.0</v>
      </c>
      <c r="BB201" s="1">
        <v>4.0</v>
      </c>
      <c r="BC201" s="1">
        <v>4.0</v>
      </c>
      <c r="BD201" s="1">
        <v>4.0</v>
      </c>
      <c r="BE201" s="1">
        <v>4.0</v>
      </c>
      <c r="BF201" s="1">
        <v>4.0</v>
      </c>
      <c r="BG201" s="1">
        <v>4.0</v>
      </c>
      <c r="BH201" s="1">
        <v>4.0</v>
      </c>
      <c r="BI201" s="1">
        <v>4.0</v>
      </c>
      <c r="BJ201" s="1">
        <v>8.0</v>
      </c>
      <c r="BK201" s="1">
        <v>1.0</v>
      </c>
      <c r="BL201" s="1">
        <v>1.0</v>
      </c>
      <c r="BM201" s="1">
        <v>1.0</v>
      </c>
      <c r="BN201" s="1">
        <v>1.0</v>
      </c>
      <c r="BO201" s="1">
        <v>1.0</v>
      </c>
      <c r="BP201" s="1">
        <v>1.0</v>
      </c>
      <c r="BQ201" s="1">
        <v>1.0</v>
      </c>
      <c r="BR201" s="1">
        <v>1.0</v>
      </c>
      <c r="BS201" s="1">
        <v>5.0</v>
      </c>
      <c r="BT201" s="1">
        <v>5.0</v>
      </c>
      <c r="BU201" s="1">
        <v>5.0</v>
      </c>
      <c r="BV201" s="1">
        <v>5.0</v>
      </c>
      <c r="BW201" s="1">
        <v>5.0</v>
      </c>
      <c r="BX201" s="1">
        <v>5.0</v>
      </c>
      <c r="BY201" s="1">
        <v>5.0</v>
      </c>
      <c r="BZ201" s="36">
        <v>5.0</v>
      </c>
      <c r="CA201" s="26">
        <f t="shared" si="12"/>
        <v>269</v>
      </c>
      <c r="CB201">
        <f t="shared" si="2"/>
        <v>23</v>
      </c>
      <c r="CC201">
        <f t="shared" si="3"/>
        <v>40</v>
      </c>
      <c r="CD201">
        <f t="shared" si="4"/>
        <v>34</v>
      </c>
      <c r="CE201">
        <f t="shared" si="27"/>
        <v>36</v>
      </c>
      <c r="CF201">
        <f t="shared" si="6"/>
        <v>34</v>
      </c>
      <c r="CG201">
        <f t="shared" si="7"/>
        <v>14</v>
      </c>
      <c r="CH201">
        <f t="shared" si="28"/>
        <v>32</v>
      </c>
      <c r="CI201">
        <f t="shared" si="9"/>
        <v>0.8</v>
      </c>
      <c r="CJ201">
        <f t="shared" si="10"/>
        <v>8</v>
      </c>
      <c r="CK201">
        <f t="shared" si="29"/>
        <v>40</v>
      </c>
      <c r="CM201" s="34">
        <f>VLOOKUP(CB201,'PROMIS 57 T-Score Conversions'!Q$3:R$35,2,TRUE)</f>
        <v>37.4</v>
      </c>
      <c r="CN201" t="str">
        <f t="shared" si="20"/>
        <v>Moderate</v>
      </c>
      <c r="CO201" s="34">
        <f>VLOOKUP(CC201,'PROMIS 57 T-Score Conversions'!A$3:B$35,2,TRUE)</f>
        <v>83.1</v>
      </c>
      <c r="CP201" t="str">
        <f t="shared" si="21"/>
        <v>Severe</v>
      </c>
      <c r="CQ201" s="34">
        <f>VLOOKUP(CD201,'PROMIS 57 T-Score Conversions'!E$3:F$35,2,TRUE)</f>
        <v>71.7</v>
      </c>
      <c r="CR201" t="str">
        <f t="shared" si="22"/>
        <v>Severe</v>
      </c>
      <c r="CS201" s="34">
        <f>VLOOKUP(CE201,'PROMIS 57 T-Score Conversions'!U$3:V$35,2,TRUE)</f>
        <v>69.8</v>
      </c>
      <c r="CT201" t="str">
        <f t="shared" si="23"/>
        <v>Moderate</v>
      </c>
      <c r="CU201" s="34">
        <f>VLOOKUP(CF201,'PROMIS 57 T-Score Conversions'!Y$3:Z$35,2,TRUE)</f>
        <v>64.8</v>
      </c>
      <c r="CV201" t="str">
        <f t="shared" si="24"/>
        <v>Moderate</v>
      </c>
      <c r="CW201" s="34">
        <f>vlookup(CG201,'PROMIS 57 T-Score Conversions'!M$3:N$35,2,TRUE)</f>
        <v>35.3</v>
      </c>
      <c r="CX201" t="str">
        <f t="shared" si="25"/>
        <v>Moderate</v>
      </c>
      <c r="CY201" s="34">
        <f>VLOOKup(CH201,'PROMIS 57 T-Score Conversions'!I$3:J$35,2,TRUE)</f>
        <v>66.9</v>
      </c>
      <c r="CZ201" t="str">
        <f t="shared" si="26"/>
        <v>Moderate</v>
      </c>
      <c r="DA201" s="37">
        <f>VLOOKUP(CJ201,'PROMIS 57 T-Score Conversions'!AC$3:AD$35,2,TRUE)</f>
        <v>22.41</v>
      </c>
      <c r="DB201" t="str">
        <f t="shared" si="30"/>
        <v>Severe</v>
      </c>
      <c r="DC201" s="34">
        <f>VLOOKUP(CK201,'PROMIS 57 T-Score Conversions'!AG$3:AH$35,2,TRUE)</f>
        <v>67.09</v>
      </c>
      <c r="DD201" s="39" t="str">
        <f t="shared" si="31"/>
        <v>Moderate</v>
      </c>
    </row>
    <row r="202">
      <c r="A202" s="1" t="b">
        <v>1</v>
      </c>
      <c r="B202" s="20"/>
      <c r="C202" s="20">
        <v>43686.43722248843</v>
      </c>
      <c r="D202" s="1" t="s">
        <v>171</v>
      </c>
      <c r="E202" s="1">
        <v>1585.0</v>
      </c>
      <c r="F202" s="1">
        <v>2.0</v>
      </c>
      <c r="G202" s="1">
        <v>5.0</v>
      </c>
      <c r="H202" s="1">
        <v>5.0</v>
      </c>
      <c r="I202" s="1">
        <v>4.0</v>
      </c>
      <c r="J202" s="1">
        <v>2.0</v>
      </c>
      <c r="K202" s="1">
        <v>2.0</v>
      </c>
      <c r="L202" s="1">
        <v>3.0</v>
      </c>
      <c r="M202" s="1">
        <v>2.0</v>
      </c>
      <c r="N202" s="1">
        <v>4.0</v>
      </c>
      <c r="O202" s="1">
        <v>2.0</v>
      </c>
      <c r="P202" s="1">
        <v>3.0</v>
      </c>
      <c r="Q202" s="1">
        <v>3.0</v>
      </c>
      <c r="R202" s="1">
        <v>2.0</v>
      </c>
      <c r="S202" s="1">
        <v>2.0</v>
      </c>
      <c r="T202" s="1">
        <v>3.0</v>
      </c>
      <c r="U202" s="1">
        <v>2.0</v>
      </c>
      <c r="V202" s="1">
        <v>1.0</v>
      </c>
      <c r="W202" s="1">
        <v>3.0</v>
      </c>
      <c r="X202" s="1">
        <v>3.0</v>
      </c>
      <c r="Y202" s="1">
        <v>1.0</v>
      </c>
      <c r="Z202" s="1">
        <v>2.0</v>
      </c>
      <c r="AA202" s="1">
        <v>3.0</v>
      </c>
      <c r="AB202" s="1">
        <v>3.0</v>
      </c>
      <c r="AC202" s="1">
        <v>3.0</v>
      </c>
      <c r="AD202" s="1">
        <v>3.0</v>
      </c>
      <c r="AE202" s="1">
        <v>2.0</v>
      </c>
      <c r="AF202" s="1">
        <v>3.0</v>
      </c>
      <c r="AG202" s="1">
        <v>3.0</v>
      </c>
      <c r="AH202" s="1">
        <v>3.0</v>
      </c>
      <c r="AI202" s="1">
        <v>3.0</v>
      </c>
      <c r="AJ202" s="1">
        <v>2.0</v>
      </c>
      <c r="AK202" s="1">
        <v>3.0</v>
      </c>
      <c r="AL202" s="1">
        <v>3.0</v>
      </c>
      <c r="AM202" s="1">
        <v>3.0</v>
      </c>
      <c r="AN202" s="1">
        <v>4.0</v>
      </c>
      <c r="AO202" s="1">
        <v>2.0</v>
      </c>
      <c r="AP202" s="1">
        <v>3.0</v>
      </c>
      <c r="AQ202" s="1">
        <v>2.0</v>
      </c>
      <c r="AR202" s="1">
        <v>2.0</v>
      </c>
      <c r="AS202" s="1">
        <v>4.0</v>
      </c>
      <c r="AT202" s="1">
        <v>2.0</v>
      </c>
      <c r="AU202" s="1">
        <v>3.0</v>
      </c>
      <c r="AV202" s="1">
        <v>2.0</v>
      </c>
      <c r="AW202" s="1">
        <v>1.0</v>
      </c>
      <c r="AX202" s="1">
        <v>1.0</v>
      </c>
      <c r="AY202" s="1">
        <v>1.0</v>
      </c>
      <c r="AZ202" s="1">
        <v>3.0</v>
      </c>
      <c r="BA202" s="1">
        <v>2.0</v>
      </c>
      <c r="BB202" s="1">
        <v>4.0</v>
      </c>
      <c r="BC202" s="1">
        <v>4.0</v>
      </c>
      <c r="BD202" s="1">
        <v>4.0</v>
      </c>
      <c r="BE202" s="1">
        <v>4.0</v>
      </c>
      <c r="BF202" s="1">
        <v>5.0</v>
      </c>
      <c r="BG202" s="1">
        <v>5.0</v>
      </c>
      <c r="BH202" s="1">
        <v>5.0</v>
      </c>
      <c r="BI202" s="1">
        <v>5.0</v>
      </c>
      <c r="BJ202" s="1">
        <v>5.0</v>
      </c>
      <c r="BK202" s="1">
        <v>3.0</v>
      </c>
      <c r="BL202" s="1">
        <v>3.0</v>
      </c>
      <c r="BM202" s="1">
        <v>2.0</v>
      </c>
      <c r="BN202" s="1">
        <v>3.0</v>
      </c>
      <c r="BO202" s="1">
        <v>2.0</v>
      </c>
      <c r="BP202" s="1">
        <v>2.0</v>
      </c>
      <c r="BQ202" s="1">
        <v>2.0</v>
      </c>
      <c r="BR202" s="1">
        <v>2.0</v>
      </c>
      <c r="BS202" s="1">
        <v>3.0</v>
      </c>
      <c r="BT202" s="1">
        <v>2.0</v>
      </c>
      <c r="BU202" s="1">
        <v>3.0</v>
      </c>
      <c r="BV202" s="1">
        <v>3.0</v>
      </c>
      <c r="BW202" s="1">
        <v>3.0</v>
      </c>
      <c r="BX202" s="1">
        <v>2.0</v>
      </c>
      <c r="BY202" s="1">
        <v>4.0</v>
      </c>
      <c r="BZ202" s="36">
        <v>3.0</v>
      </c>
      <c r="CA202" s="26">
        <f t="shared" si="12"/>
        <v>208</v>
      </c>
      <c r="CB202">
        <f t="shared" si="2"/>
        <v>25</v>
      </c>
      <c r="CC202">
        <f t="shared" si="3"/>
        <v>21</v>
      </c>
      <c r="CD202">
        <f t="shared" si="4"/>
        <v>19</v>
      </c>
      <c r="CE202">
        <f t="shared" si="27"/>
        <v>22</v>
      </c>
      <c r="CF202">
        <f t="shared" si="6"/>
        <v>23</v>
      </c>
      <c r="CG202">
        <f t="shared" si="7"/>
        <v>15</v>
      </c>
      <c r="CH202">
        <f t="shared" si="28"/>
        <v>36</v>
      </c>
      <c r="CI202">
        <f t="shared" si="9"/>
        <v>0.5</v>
      </c>
      <c r="CJ202">
        <f t="shared" si="10"/>
        <v>19</v>
      </c>
      <c r="CK202">
        <f t="shared" si="29"/>
        <v>23</v>
      </c>
      <c r="CM202" s="34">
        <f>VLOOKUP(CB202,'PROMIS 57 T-Score Conversions'!Q$3:R$35,2,TRUE)</f>
        <v>38.8</v>
      </c>
      <c r="CN202" t="str">
        <f t="shared" si="20"/>
        <v>Moderate</v>
      </c>
      <c r="CO202" s="34">
        <f>VLOOKUP(CC202,'PROMIS 57 T-Score Conversions'!A$3:B$35,2,TRUE)</f>
        <v>59.4</v>
      </c>
      <c r="CP202" t="str">
        <f t="shared" si="21"/>
        <v>Moderate</v>
      </c>
      <c r="CQ202" s="34">
        <f>VLOOKUP(CD202,'PROMIS 57 T-Score Conversions'!E$3:F$35,2,TRUE)</f>
        <v>57.7</v>
      </c>
      <c r="CR202" t="str">
        <f t="shared" si="22"/>
        <v>Mild</v>
      </c>
      <c r="CS202" s="34">
        <f>VLOOKUP(CE202,'PROMIS 57 T-Score Conversions'!U$3:V$35,2,TRUE)</f>
        <v>55.6</v>
      </c>
      <c r="CT202" t="str">
        <f t="shared" si="23"/>
        <v>Mild</v>
      </c>
      <c r="CU202" s="34">
        <f>VLOOKUP(CF202,'PROMIS 57 T-Score Conversions'!Y$3:Z$35,2,TRUE)</f>
        <v>53.3</v>
      </c>
      <c r="CV202" t="str">
        <f t="shared" si="24"/>
        <v>Normal</v>
      </c>
      <c r="CW202" s="34">
        <f>vlookup(CG202,'PROMIS 57 T-Score Conversions'!M$3:N$35,2,TRUE)</f>
        <v>36.2</v>
      </c>
      <c r="CX202" t="str">
        <f t="shared" si="25"/>
        <v>Moderate</v>
      </c>
      <c r="CY202" s="34">
        <f>VLOOKup(CH202,'PROMIS 57 T-Score Conversions'!I$3:J$35,2,TRUE)</f>
        <v>70.1</v>
      </c>
      <c r="CZ202" t="str">
        <f t="shared" si="26"/>
        <v>Severe</v>
      </c>
      <c r="DA202" s="37">
        <f>VLOOKUP(CJ202,'PROMIS 57 T-Score Conversions'!AC$3:AD$35,2,TRUE)</f>
        <v>36.36</v>
      </c>
      <c r="DB202" t="str">
        <f t="shared" si="30"/>
        <v>Moderate</v>
      </c>
      <c r="DC202" s="34">
        <f>VLOOKUP(CK202,'PROMIS 57 T-Score Conversions'!AG$3:AH$35,2,TRUE)</f>
        <v>42.51</v>
      </c>
      <c r="DD202" s="39" t="str">
        <f t="shared" si="31"/>
        <v>Normal</v>
      </c>
    </row>
    <row r="203">
      <c r="A203" s="1" t="b">
        <v>1</v>
      </c>
      <c r="B203" s="20"/>
      <c r="C203" s="20">
        <v>43686.47417478009</v>
      </c>
      <c r="D203" s="1" t="s">
        <v>245</v>
      </c>
      <c r="E203" s="1">
        <v>1997.0</v>
      </c>
      <c r="F203" s="1">
        <v>3.0</v>
      </c>
      <c r="G203" s="1">
        <v>3.0</v>
      </c>
      <c r="H203" s="1">
        <v>3.0</v>
      </c>
      <c r="I203" s="1">
        <v>2.0</v>
      </c>
      <c r="J203" s="1">
        <v>1.0</v>
      </c>
      <c r="K203" s="1">
        <v>2.0</v>
      </c>
      <c r="L203" s="1">
        <v>1.0</v>
      </c>
      <c r="M203" s="1">
        <v>1.0</v>
      </c>
      <c r="N203" s="1">
        <v>2.0</v>
      </c>
      <c r="O203" s="1">
        <v>2.0</v>
      </c>
      <c r="P203" s="1">
        <v>2.0</v>
      </c>
      <c r="Q203" s="1">
        <v>3.0</v>
      </c>
      <c r="R203" s="1">
        <v>2.0</v>
      </c>
      <c r="S203" s="1">
        <v>1.0</v>
      </c>
      <c r="T203" s="1">
        <v>2.0</v>
      </c>
      <c r="U203" s="1">
        <v>2.0</v>
      </c>
      <c r="V203" s="1">
        <v>2.0</v>
      </c>
      <c r="W203" s="1">
        <v>2.0</v>
      </c>
      <c r="X203" s="1">
        <v>4.0</v>
      </c>
      <c r="Y203" s="1">
        <v>3.0</v>
      </c>
      <c r="Z203" s="1">
        <v>1.0</v>
      </c>
      <c r="AA203" s="1">
        <v>4.0</v>
      </c>
      <c r="AB203" s="1">
        <v>3.0</v>
      </c>
      <c r="AC203" s="1">
        <v>2.0</v>
      </c>
      <c r="AD203" s="1">
        <v>5.0</v>
      </c>
      <c r="AE203" s="1">
        <v>5.0</v>
      </c>
      <c r="AF203" s="1">
        <v>4.0</v>
      </c>
      <c r="AG203" s="1">
        <v>4.0</v>
      </c>
      <c r="AH203" s="1">
        <v>4.0</v>
      </c>
      <c r="AI203" s="1">
        <v>4.0</v>
      </c>
      <c r="AJ203" s="1">
        <v>4.0</v>
      </c>
      <c r="AK203" s="1">
        <v>4.0</v>
      </c>
      <c r="AL203" s="1">
        <v>3.0</v>
      </c>
      <c r="AM203" s="1">
        <v>3.0</v>
      </c>
      <c r="AN203" s="1">
        <v>3.0</v>
      </c>
      <c r="AO203" s="1">
        <v>2.0</v>
      </c>
      <c r="AP203" s="1">
        <v>3.0</v>
      </c>
      <c r="AQ203" s="1">
        <v>2.0</v>
      </c>
      <c r="AR203" s="1">
        <v>1.0</v>
      </c>
      <c r="AS203" s="1">
        <v>3.0</v>
      </c>
      <c r="AT203" s="1">
        <v>1.0</v>
      </c>
      <c r="AU203" s="1">
        <v>1.0</v>
      </c>
      <c r="AV203" s="1">
        <v>1.0</v>
      </c>
      <c r="AW203" s="1">
        <v>1.0</v>
      </c>
      <c r="AX203" s="1">
        <v>1.0</v>
      </c>
      <c r="AY203" s="1">
        <v>1.0</v>
      </c>
      <c r="AZ203" s="1">
        <v>1.0</v>
      </c>
      <c r="BA203" s="1">
        <v>1.0</v>
      </c>
      <c r="BB203" s="1">
        <v>4.0</v>
      </c>
      <c r="BC203" s="1">
        <v>4.0</v>
      </c>
      <c r="BD203" s="1">
        <v>4.0</v>
      </c>
      <c r="BE203" s="1">
        <v>4.0</v>
      </c>
      <c r="BF203" s="1">
        <v>5.0</v>
      </c>
      <c r="BG203" s="1">
        <v>5.0</v>
      </c>
      <c r="BH203" s="1">
        <v>5.0</v>
      </c>
      <c r="BI203" s="1">
        <v>5.0</v>
      </c>
      <c r="BJ203" s="1">
        <v>5.0</v>
      </c>
      <c r="BK203" s="1">
        <v>1.0</v>
      </c>
      <c r="BL203" s="1">
        <v>1.0</v>
      </c>
      <c r="BM203" s="1">
        <v>1.0</v>
      </c>
      <c r="BN203" s="1">
        <v>2.0</v>
      </c>
      <c r="BO203" s="1">
        <v>2.0</v>
      </c>
      <c r="BP203" s="1">
        <v>2.0</v>
      </c>
      <c r="BQ203" s="1">
        <v>2.0</v>
      </c>
      <c r="BR203" s="1">
        <v>2.0</v>
      </c>
      <c r="BS203" s="1">
        <v>5.0</v>
      </c>
      <c r="BT203" s="1">
        <v>5.0</v>
      </c>
      <c r="BU203" s="1">
        <v>5.0</v>
      </c>
      <c r="BV203" s="1">
        <v>5.0</v>
      </c>
      <c r="BW203" s="1">
        <v>5.0</v>
      </c>
      <c r="BX203" s="1">
        <v>5.0</v>
      </c>
      <c r="BY203" s="1">
        <v>4.0</v>
      </c>
      <c r="BZ203" s="36">
        <v>5.0</v>
      </c>
      <c r="CA203" s="26">
        <f t="shared" si="12"/>
        <v>208</v>
      </c>
      <c r="CB203">
        <f t="shared" si="2"/>
        <v>16</v>
      </c>
      <c r="CC203">
        <f t="shared" si="3"/>
        <v>16</v>
      </c>
      <c r="CD203">
        <f t="shared" si="4"/>
        <v>21</v>
      </c>
      <c r="CE203">
        <f t="shared" si="27"/>
        <v>34</v>
      </c>
      <c r="CF203">
        <f t="shared" si="6"/>
        <v>20</v>
      </c>
      <c r="CG203">
        <f t="shared" si="7"/>
        <v>8</v>
      </c>
      <c r="CH203">
        <f t="shared" si="28"/>
        <v>36</v>
      </c>
      <c r="CI203">
        <f t="shared" si="9"/>
        <v>0.5</v>
      </c>
      <c r="CJ203">
        <f t="shared" si="10"/>
        <v>13</v>
      </c>
      <c r="CK203">
        <f t="shared" si="29"/>
        <v>39</v>
      </c>
      <c r="CM203" s="34">
        <f>VLOOKUP(CB203,'PROMIS 57 T-Score Conversions'!Q$3:R$35,2,TRUE)</f>
        <v>32.5</v>
      </c>
      <c r="CN203" t="str">
        <f t="shared" si="20"/>
        <v>Moderate</v>
      </c>
      <c r="CO203" s="34">
        <f>VLOOKUP(CC203,'PROMIS 57 T-Score Conversions'!A$3:B$35,2,TRUE)</f>
        <v>54.3</v>
      </c>
      <c r="CP203" t="str">
        <f t="shared" si="21"/>
        <v>Mild</v>
      </c>
      <c r="CQ203" s="34">
        <f>VLOOKUP(CD203,'PROMIS 57 T-Score Conversions'!E$3:F$35,2,TRUE)</f>
        <v>59.4</v>
      </c>
      <c r="CR203" t="str">
        <f t="shared" si="22"/>
        <v>Mild</v>
      </c>
      <c r="CS203" s="34">
        <f>VLOOKUP(CE203,'PROMIS 57 T-Score Conversions'!U$3:V$35,2,TRUE)</f>
        <v>67.5</v>
      </c>
      <c r="CT203" t="str">
        <f t="shared" si="23"/>
        <v>Moderate</v>
      </c>
      <c r="CU203" s="34">
        <f>VLOOKUP(CF203,'PROMIS 57 T-Score Conversions'!Y$3:Z$35,2,TRUE)</f>
        <v>50.1</v>
      </c>
      <c r="CV203" t="str">
        <f t="shared" si="24"/>
        <v>Normal</v>
      </c>
      <c r="CW203" s="34">
        <f>vlookup(CG203,'PROMIS 57 T-Score Conversions'!M$3:N$35,2,TRUE)</f>
        <v>25.91</v>
      </c>
      <c r="CX203" t="str">
        <f t="shared" si="25"/>
        <v>Severe</v>
      </c>
      <c r="CY203" s="34">
        <f>VLOOKup(CH203,'PROMIS 57 T-Score Conversions'!I$3:J$35,2,TRUE)</f>
        <v>70.1</v>
      </c>
      <c r="CZ203" t="str">
        <f t="shared" si="26"/>
        <v>Severe</v>
      </c>
      <c r="DA203" s="37">
        <f>VLOOKUP(CJ203,'PROMIS 57 T-Score Conversions'!AC$3:AD$35,2,TRUE)</f>
        <v>31.18</v>
      </c>
      <c r="DB203" t="str">
        <f t="shared" si="30"/>
        <v>Moderate</v>
      </c>
      <c r="DC203" s="34">
        <f>VLOOKUP(CK203,'PROMIS 57 T-Score Conversions'!AG$3:AH$35,2,TRUE)</f>
        <v>62.52</v>
      </c>
      <c r="DD203" s="39" t="str">
        <f t="shared" si="31"/>
        <v>Moderate</v>
      </c>
    </row>
    <row r="204">
      <c r="A204" s="1" t="b">
        <v>1</v>
      </c>
      <c r="B204" s="20"/>
      <c r="C204" s="20">
        <v>43689.37805600694</v>
      </c>
      <c r="D204" s="1" t="s">
        <v>192</v>
      </c>
      <c r="E204" s="1">
        <v>1956.0</v>
      </c>
      <c r="F204" s="1">
        <v>3.0</v>
      </c>
      <c r="G204" s="1">
        <v>3.0</v>
      </c>
      <c r="H204" s="1">
        <v>4.0</v>
      </c>
      <c r="I204" s="1">
        <v>3.0</v>
      </c>
      <c r="J204" s="1">
        <v>3.0</v>
      </c>
      <c r="K204" s="1">
        <v>3.0</v>
      </c>
      <c r="L204" s="1">
        <v>3.0</v>
      </c>
      <c r="M204" s="1">
        <v>2.0</v>
      </c>
      <c r="N204" s="1">
        <v>3.0</v>
      </c>
      <c r="O204" s="1">
        <v>3.0</v>
      </c>
      <c r="P204" s="1">
        <v>3.0</v>
      </c>
      <c r="Q204" s="1">
        <v>3.0</v>
      </c>
      <c r="R204" s="1">
        <v>3.0</v>
      </c>
      <c r="S204" s="1">
        <v>3.0</v>
      </c>
      <c r="T204" s="1">
        <v>3.0</v>
      </c>
      <c r="U204" s="1">
        <v>3.0</v>
      </c>
      <c r="V204" s="1">
        <v>3.0</v>
      </c>
      <c r="W204" s="1">
        <v>4.0</v>
      </c>
      <c r="X204" s="1">
        <v>4.0</v>
      </c>
      <c r="Y204" s="1">
        <v>3.0</v>
      </c>
      <c r="Z204" s="1">
        <v>4.0</v>
      </c>
      <c r="AA204" s="1">
        <v>4.0</v>
      </c>
      <c r="AB204" s="1">
        <v>3.0</v>
      </c>
      <c r="AC204" s="1">
        <v>3.0</v>
      </c>
      <c r="AD204" s="1">
        <v>4.0</v>
      </c>
      <c r="AE204" s="1">
        <v>4.0</v>
      </c>
      <c r="AF204" s="1">
        <v>4.0</v>
      </c>
      <c r="AG204" s="1">
        <v>4.0</v>
      </c>
      <c r="AH204" s="1">
        <v>4.0</v>
      </c>
      <c r="AI204" s="1">
        <v>4.0</v>
      </c>
      <c r="AJ204" s="1">
        <v>3.0</v>
      </c>
      <c r="AK204" s="1">
        <v>4.0</v>
      </c>
      <c r="AL204" s="1">
        <v>4.0</v>
      </c>
      <c r="AM204" s="1">
        <v>4.0</v>
      </c>
      <c r="AN204" s="1">
        <v>4.0</v>
      </c>
      <c r="AO204" s="1">
        <v>1.0</v>
      </c>
      <c r="AP204" s="1">
        <v>4.0</v>
      </c>
      <c r="AQ204" s="1">
        <v>1.0</v>
      </c>
      <c r="AR204" s="1">
        <v>1.0</v>
      </c>
      <c r="AS204" s="1">
        <v>4.0</v>
      </c>
      <c r="AT204" s="1">
        <v>3.0</v>
      </c>
      <c r="AU204" s="1">
        <v>2.0</v>
      </c>
      <c r="AV204" s="1">
        <v>2.0</v>
      </c>
      <c r="AW204" s="1">
        <v>2.0</v>
      </c>
      <c r="AX204" s="1">
        <v>2.0</v>
      </c>
      <c r="AY204" s="1">
        <v>2.0</v>
      </c>
      <c r="AZ204" s="1">
        <v>2.0</v>
      </c>
      <c r="BA204" s="1">
        <v>2.0</v>
      </c>
      <c r="BB204" s="1">
        <v>3.0</v>
      </c>
      <c r="BC204" s="1">
        <v>3.0</v>
      </c>
      <c r="BD204" s="1">
        <v>3.0</v>
      </c>
      <c r="BE204" s="1">
        <v>3.0</v>
      </c>
      <c r="BF204" s="1">
        <v>3.0</v>
      </c>
      <c r="BG204" s="1">
        <v>3.0</v>
      </c>
      <c r="BH204" s="1">
        <v>3.0</v>
      </c>
      <c r="BI204" s="1">
        <v>3.0</v>
      </c>
      <c r="BJ204" s="1">
        <v>7.0</v>
      </c>
      <c r="BK204" s="1">
        <v>2.0</v>
      </c>
      <c r="BL204" s="1">
        <v>2.0</v>
      </c>
      <c r="BM204" s="1">
        <v>2.0</v>
      </c>
      <c r="BN204" s="1">
        <v>1.0</v>
      </c>
      <c r="BO204" s="1">
        <v>2.0</v>
      </c>
      <c r="BP204" s="1">
        <v>1.0</v>
      </c>
      <c r="BQ204" s="1">
        <v>1.0</v>
      </c>
      <c r="BR204" s="1">
        <v>1.0</v>
      </c>
      <c r="BS204" s="1">
        <v>5.0</v>
      </c>
      <c r="BT204" s="1">
        <v>5.0</v>
      </c>
      <c r="BU204" s="1">
        <v>5.0</v>
      </c>
      <c r="BV204" s="1">
        <v>5.0</v>
      </c>
      <c r="BW204" s="1">
        <v>5.0</v>
      </c>
      <c r="BX204" s="1">
        <v>5.0</v>
      </c>
      <c r="BY204" s="1">
        <v>4.0</v>
      </c>
      <c r="BZ204" s="36">
        <v>5.0</v>
      </c>
      <c r="CA204" s="26">
        <f t="shared" si="12"/>
        <v>229</v>
      </c>
      <c r="CB204">
        <f t="shared" si="2"/>
        <v>24</v>
      </c>
      <c r="CC204">
        <f t="shared" si="3"/>
        <v>24</v>
      </c>
      <c r="CD204">
        <f t="shared" si="4"/>
        <v>28</v>
      </c>
      <c r="CE204">
        <f t="shared" si="27"/>
        <v>31</v>
      </c>
      <c r="CF204">
        <f t="shared" si="6"/>
        <v>23</v>
      </c>
      <c r="CG204">
        <f t="shared" si="7"/>
        <v>17</v>
      </c>
      <c r="CH204">
        <f t="shared" si="28"/>
        <v>24</v>
      </c>
      <c r="CI204">
        <f t="shared" si="9"/>
        <v>0.7</v>
      </c>
      <c r="CJ204">
        <f t="shared" si="10"/>
        <v>12</v>
      </c>
      <c r="CK204">
        <f t="shared" si="29"/>
        <v>39</v>
      </c>
      <c r="CM204" s="34">
        <f>VLOOKUP(CB204,'PROMIS 57 T-Score Conversions'!Q$3:R$35,2,TRUE)</f>
        <v>38.1</v>
      </c>
      <c r="CN204" t="str">
        <f t="shared" si="20"/>
        <v>Moderate</v>
      </c>
      <c r="CO204" s="34">
        <f>VLOOKUP(CC204,'PROMIS 57 T-Score Conversions'!A$3:B$35,2,TRUE)</f>
        <v>62.5</v>
      </c>
      <c r="CP204" t="str">
        <f t="shared" si="21"/>
        <v>Moderate</v>
      </c>
      <c r="CQ204" s="34">
        <f>VLOOKUP(CD204,'PROMIS 57 T-Score Conversions'!E$3:F$35,2,TRUE)</f>
        <v>65.8</v>
      </c>
      <c r="CR204" t="str">
        <f t="shared" si="22"/>
        <v>Moderate</v>
      </c>
      <c r="CS204" s="34">
        <f>VLOOKUP(CE204,'PROMIS 57 T-Score Conversions'!U$3:V$35,2,TRUE)</f>
        <v>64.3</v>
      </c>
      <c r="CT204" t="str">
        <f t="shared" si="23"/>
        <v>Moderate</v>
      </c>
      <c r="CU204" s="34">
        <f>VLOOKUP(CF204,'PROMIS 57 T-Score Conversions'!Y$3:Z$35,2,TRUE)</f>
        <v>53.3</v>
      </c>
      <c r="CV204" t="str">
        <f t="shared" si="24"/>
        <v>Normal</v>
      </c>
      <c r="CW204" s="34">
        <f>vlookup(CG204,'PROMIS 57 T-Score Conversions'!M$3:N$35,2,TRUE)</f>
        <v>37.7</v>
      </c>
      <c r="CX204" t="str">
        <f t="shared" si="25"/>
        <v>Moderate</v>
      </c>
      <c r="CY204" s="34">
        <f>VLOOKup(CH204,'PROMIS 57 T-Score Conversions'!I$3:J$35,2,TRUE)</f>
        <v>61.5</v>
      </c>
      <c r="CZ204" t="str">
        <f t="shared" si="26"/>
        <v>Moderate</v>
      </c>
      <c r="DA204" s="37">
        <f>VLOOKUP(CJ204,'PROMIS 57 T-Score Conversions'!AC$3:AD$35,2,TRUE)</f>
        <v>30.11</v>
      </c>
      <c r="DB204" t="str">
        <f t="shared" si="30"/>
        <v>Moderate</v>
      </c>
      <c r="DC204" s="34">
        <f>VLOOKUP(CK204,'PROMIS 57 T-Score Conversions'!AG$3:AH$35,2,TRUE)</f>
        <v>62.52</v>
      </c>
      <c r="DD204" s="39" t="str">
        <f t="shared" si="31"/>
        <v>Moderate</v>
      </c>
    </row>
    <row r="205">
      <c r="A205" s="1" t="b">
        <v>0</v>
      </c>
      <c r="B205" s="20"/>
      <c r="C205" s="20">
        <v>43689.43059310185</v>
      </c>
      <c r="D205" s="1" t="s">
        <v>246</v>
      </c>
      <c r="E205" s="1">
        <v>573.0</v>
      </c>
      <c r="F205" s="1">
        <v>5.0</v>
      </c>
      <c r="G205" s="1">
        <v>5.0</v>
      </c>
      <c r="H205" s="1">
        <v>5.0</v>
      </c>
      <c r="I205" s="1">
        <v>5.0</v>
      </c>
      <c r="J205" s="1">
        <v>5.0</v>
      </c>
      <c r="K205" s="1">
        <v>5.0</v>
      </c>
      <c r="L205" s="1">
        <v>5.0</v>
      </c>
      <c r="M205" s="1">
        <v>5.0</v>
      </c>
      <c r="N205" s="1">
        <v>1.0</v>
      </c>
      <c r="O205" s="1">
        <v>2.0</v>
      </c>
      <c r="P205" s="1">
        <v>2.0</v>
      </c>
      <c r="Q205" s="1">
        <v>3.0</v>
      </c>
      <c r="R205" s="1">
        <v>2.0</v>
      </c>
      <c r="S205" s="1">
        <v>2.0</v>
      </c>
      <c r="T205" s="1">
        <v>2.0</v>
      </c>
      <c r="U205" s="1">
        <v>3.0</v>
      </c>
      <c r="V205" s="1">
        <v>1.0</v>
      </c>
      <c r="W205" s="1">
        <v>1.0</v>
      </c>
      <c r="X205" s="1">
        <v>1.0</v>
      </c>
      <c r="Y205" s="1">
        <v>1.0</v>
      </c>
      <c r="Z205" s="1">
        <v>1.0</v>
      </c>
      <c r="AA205" s="1">
        <v>2.0</v>
      </c>
      <c r="AB205" s="1">
        <v>1.0</v>
      </c>
      <c r="AC205" s="1">
        <v>1.0</v>
      </c>
      <c r="AD205" s="1">
        <v>2.0</v>
      </c>
      <c r="AE205" s="1">
        <v>1.0</v>
      </c>
      <c r="AF205" s="1">
        <v>1.0</v>
      </c>
      <c r="AG205" s="1">
        <v>1.0</v>
      </c>
      <c r="AH205" s="1">
        <v>1.0</v>
      </c>
      <c r="AI205" s="1">
        <v>1.0</v>
      </c>
      <c r="AJ205" s="1">
        <v>1.0</v>
      </c>
      <c r="AK205" s="1">
        <v>1.0</v>
      </c>
      <c r="AL205" s="1">
        <v>3.0</v>
      </c>
      <c r="AM205" s="1">
        <v>2.0</v>
      </c>
      <c r="AN205" s="1">
        <v>2.0</v>
      </c>
      <c r="AO205" s="1">
        <v>3.0</v>
      </c>
      <c r="AP205" s="1">
        <v>1.0</v>
      </c>
      <c r="AQ205" s="1">
        <v>2.0</v>
      </c>
      <c r="AR205" s="1">
        <v>1.0</v>
      </c>
      <c r="AS205" s="1">
        <v>3.0</v>
      </c>
      <c r="AT205" s="1">
        <v>5.0</v>
      </c>
      <c r="AU205" s="1">
        <v>5.0</v>
      </c>
      <c r="AV205" s="1">
        <v>5.0</v>
      </c>
      <c r="AW205" s="1">
        <v>5.0</v>
      </c>
      <c r="AX205" s="1">
        <v>5.0</v>
      </c>
      <c r="AY205" s="1">
        <v>5.0</v>
      </c>
      <c r="AZ205" s="1">
        <v>5.0</v>
      </c>
      <c r="BA205" s="1">
        <v>5.0</v>
      </c>
      <c r="BB205" s="1">
        <v>1.0</v>
      </c>
      <c r="BC205" s="1">
        <v>1.0</v>
      </c>
      <c r="BD205" s="1">
        <v>1.0</v>
      </c>
      <c r="BE205" s="1">
        <v>1.0</v>
      </c>
      <c r="BF205" s="1">
        <v>1.0</v>
      </c>
      <c r="BG205" s="1">
        <v>1.0</v>
      </c>
      <c r="BH205" s="1">
        <v>1.0</v>
      </c>
      <c r="BI205" s="1">
        <v>1.0</v>
      </c>
      <c r="BJ205" s="1">
        <v>0.0</v>
      </c>
      <c r="BK205" s="1">
        <v>5.0</v>
      </c>
      <c r="BL205" s="1">
        <v>5.0</v>
      </c>
      <c r="BM205" s="1">
        <v>5.0</v>
      </c>
      <c r="BN205" s="1">
        <v>5.0</v>
      </c>
      <c r="BO205" s="1">
        <v>5.0</v>
      </c>
      <c r="BP205" s="1">
        <v>5.0</v>
      </c>
      <c r="BQ205" s="1">
        <v>5.0</v>
      </c>
      <c r="BR205" s="1">
        <v>5.0</v>
      </c>
      <c r="BS205" s="1">
        <v>1.0</v>
      </c>
      <c r="BT205" s="1">
        <v>1.0</v>
      </c>
      <c r="BU205" s="1">
        <v>1.0</v>
      </c>
      <c r="BV205" s="1">
        <v>1.0</v>
      </c>
      <c r="BW205" s="1">
        <v>1.0</v>
      </c>
      <c r="BX205" s="1">
        <v>1.0</v>
      </c>
      <c r="BY205" s="1">
        <v>1.0</v>
      </c>
      <c r="BZ205" s="36">
        <v>1.0</v>
      </c>
      <c r="CA205" s="26">
        <f t="shared" si="12"/>
        <v>188</v>
      </c>
      <c r="CB205">
        <f t="shared" si="2"/>
        <v>40</v>
      </c>
      <c r="CC205">
        <f t="shared" si="3"/>
        <v>17</v>
      </c>
      <c r="CD205">
        <f t="shared" si="4"/>
        <v>9</v>
      </c>
      <c r="CE205">
        <f t="shared" si="27"/>
        <v>9</v>
      </c>
      <c r="CF205">
        <f t="shared" si="6"/>
        <v>17</v>
      </c>
      <c r="CG205">
        <f t="shared" si="7"/>
        <v>40</v>
      </c>
      <c r="CH205">
        <f t="shared" si="28"/>
        <v>8</v>
      </c>
      <c r="CI205">
        <f t="shared" si="9"/>
        <v>0</v>
      </c>
      <c r="CJ205">
        <f t="shared" si="10"/>
        <v>40</v>
      </c>
      <c r="CK205">
        <f t="shared" si="29"/>
        <v>8</v>
      </c>
      <c r="CM205" s="34">
        <f>VLOOKUP(CB205,'PROMIS 57 T-Score Conversions'!Q$3:R$35,2,TRUE)</f>
        <v>60.1</v>
      </c>
      <c r="CN205" t="str">
        <f t="shared" si="20"/>
        <v>Normal</v>
      </c>
      <c r="CO205" s="34">
        <f>VLOOKUP(CC205,'PROMIS 57 T-Score Conversions'!A$3:B$35,2,TRUE)</f>
        <v>55.4</v>
      </c>
      <c r="CP205" t="str">
        <f t="shared" si="21"/>
        <v>Moderate</v>
      </c>
      <c r="CQ205" s="34">
        <f>VLOOKUP(CD205,'PROMIS 57 T-Score Conversions'!E$3:F$35,2,TRUE)</f>
        <v>44.7</v>
      </c>
      <c r="CR205" t="str">
        <f t="shared" si="22"/>
        <v>Normal</v>
      </c>
      <c r="CS205" s="34">
        <f>VLOOKUP(CE205,'PROMIS 57 T-Score Conversions'!U$3:V$35,2,TRUE)</f>
        <v>38.5</v>
      </c>
      <c r="CT205" t="str">
        <f t="shared" si="23"/>
        <v>Normal</v>
      </c>
      <c r="CU205" s="34">
        <f>VLOOKUP(CF205,'PROMIS 57 T-Score Conversions'!Y$3:Z$35,2,TRUE)</f>
        <v>46.7</v>
      </c>
      <c r="CV205" t="str">
        <f t="shared" si="24"/>
        <v>Normal</v>
      </c>
      <c r="CW205" s="34">
        <f>vlookup(CG205,'PROMIS 57 T-Score Conversions'!M$3:N$35,2,TRUE)</f>
        <v>65.4</v>
      </c>
      <c r="CX205" t="str">
        <f t="shared" si="25"/>
        <v>Normal</v>
      </c>
      <c r="CY205" s="34">
        <f>VLOOKup(CH205,'PROMIS 57 T-Score Conversions'!I$3:J$35,2,TRUE)</f>
        <v>40.7</v>
      </c>
      <c r="CZ205" t="str">
        <f t="shared" si="26"/>
        <v>Normal</v>
      </c>
      <c r="DA205" s="37">
        <f>VLOOKUP(CJ205,'PROMIS 57 T-Score Conversions'!AC$3:AD$35,2,TRUE)</f>
        <v>63.48</v>
      </c>
      <c r="DB205" t="str">
        <f t="shared" si="30"/>
        <v>Normal</v>
      </c>
      <c r="DC205" s="34">
        <f>VLOOKUP(CK205,'PROMIS 57 T-Score Conversions'!AG$3:AH$35,2,TRUE)</f>
        <v>23.27</v>
      </c>
      <c r="DD205" s="39" t="str">
        <f t="shared" si="31"/>
        <v>Normal</v>
      </c>
    </row>
    <row r="206">
      <c r="A206" s="1" t="b">
        <v>0</v>
      </c>
      <c r="B206" s="20"/>
      <c r="C206" s="20">
        <v>43689.573835625</v>
      </c>
      <c r="D206" s="1" t="s">
        <v>247</v>
      </c>
      <c r="E206" s="1">
        <v>316.0</v>
      </c>
      <c r="F206" s="1">
        <v>5.0</v>
      </c>
      <c r="G206" s="1">
        <v>5.0</v>
      </c>
      <c r="H206" s="1">
        <v>5.0</v>
      </c>
      <c r="I206" s="1">
        <v>5.0</v>
      </c>
      <c r="J206" s="1">
        <v>5.0</v>
      </c>
      <c r="K206" s="1">
        <v>5.0</v>
      </c>
      <c r="L206" s="1">
        <v>5.0</v>
      </c>
      <c r="M206" s="1">
        <v>5.0</v>
      </c>
      <c r="N206" s="1">
        <v>2.0</v>
      </c>
      <c r="O206" s="1">
        <v>1.0</v>
      </c>
      <c r="P206" s="1">
        <v>1.0</v>
      </c>
      <c r="Q206" s="1">
        <v>2.0</v>
      </c>
      <c r="R206" s="1">
        <v>1.0</v>
      </c>
      <c r="S206" s="1">
        <v>1.0</v>
      </c>
      <c r="T206" s="1">
        <v>2.0</v>
      </c>
      <c r="U206" s="1">
        <v>2.0</v>
      </c>
      <c r="V206" s="1">
        <v>3.0</v>
      </c>
      <c r="W206" s="1">
        <v>2.0</v>
      </c>
      <c r="X206" s="1">
        <v>3.0</v>
      </c>
      <c r="Y206" s="1">
        <v>1.0</v>
      </c>
      <c r="Z206" s="1">
        <v>1.0</v>
      </c>
      <c r="AA206" s="1">
        <v>2.0</v>
      </c>
      <c r="AB206" s="1">
        <v>2.0</v>
      </c>
      <c r="AC206" s="1">
        <v>1.0</v>
      </c>
      <c r="AD206" s="1">
        <v>4.0</v>
      </c>
      <c r="AE206" s="1">
        <v>3.0</v>
      </c>
      <c r="AF206" s="1">
        <v>2.0</v>
      </c>
      <c r="AG206" s="1">
        <v>3.0</v>
      </c>
      <c r="AH206" s="1">
        <v>3.0</v>
      </c>
      <c r="AI206" s="1">
        <v>3.0</v>
      </c>
      <c r="AJ206" s="1">
        <v>2.0</v>
      </c>
      <c r="AK206" s="1">
        <v>3.0</v>
      </c>
      <c r="AL206" s="1">
        <v>4.0</v>
      </c>
      <c r="AM206" s="1">
        <v>3.0</v>
      </c>
      <c r="AN206" s="1">
        <v>2.0</v>
      </c>
      <c r="AO206" s="1">
        <v>2.0</v>
      </c>
      <c r="AP206" s="1">
        <v>3.0</v>
      </c>
      <c r="AQ206" s="1">
        <v>2.0</v>
      </c>
      <c r="AR206" s="1">
        <v>1.0</v>
      </c>
      <c r="AS206" s="1">
        <v>3.0</v>
      </c>
      <c r="AT206" s="1">
        <v>4.0</v>
      </c>
      <c r="AU206" s="1">
        <v>3.0</v>
      </c>
      <c r="AV206" s="1">
        <v>3.0</v>
      </c>
      <c r="AW206" s="1">
        <v>3.0</v>
      </c>
      <c r="AX206" s="1">
        <v>3.0</v>
      </c>
      <c r="AY206" s="1">
        <v>2.0</v>
      </c>
      <c r="AZ206" s="1">
        <v>2.0</v>
      </c>
      <c r="BA206" s="1">
        <v>4.0</v>
      </c>
      <c r="BB206" s="1">
        <v>2.0</v>
      </c>
      <c r="BC206" s="1">
        <v>2.0</v>
      </c>
      <c r="BD206" s="1">
        <v>4.0</v>
      </c>
      <c r="BE206" s="1">
        <v>1.0</v>
      </c>
      <c r="BF206" s="1">
        <v>4.0</v>
      </c>
      <c r="BG206" s="1">
        <v>4.0</v>
      </c>
      <c r="BH206" s="1">
        <v>3.0</v>
      </c>
      <c r="BI206" s="1">
        <v>2.0</v>
      </c>
      <c r="BJ206" s="1">
        <v>2.0</v>
      </c>
      <c r="BK206" s="1">
        <v>1.0</v>
      </c>
      <c r="BL206" s="1">
        <v>1.0</v>
      </c>
      <c r="BM206" s="1">
        <v>1.0</v>
      </c>
      <c r="BN206" s="1">
        <v>2.0</v>
      </c>
      <c r="BO206" s="1">
        <v>3.0</v>
      </c>
      <c r="BP206" s="1">
        <v>2.0</v>
      </c>
      <c r="BQ206" s="1">
        <v>3.0</v>
      </c>
      <c r="BR206" s="1">
        <v>2.0</v>
      </c>
      <c r="BS206" s="1">
        <v>4.0</v>
      </c>
      <c r="BT206" s="1">
        <v>5.0</v>
      </c>
      <c r="BU206" s="1">
        <v>4.0</v>
      </c>
      <c r="BV206" s="1">
        <v>3.0</v>
      </c>
      <c r="BW206" s="1">
        <v>4.0</v>
      </c>
      <c r="BX206" s="1">
        <v>3.0</v>
      </c>
      <c r="BY206" s="1">
        <v>3.0</v>
      </c>
      <c r="BZ206" s="36">
        <v>3.0</v>
      </c>
      <c r="CA206" s="26">
        <f t="shared" si="12"/>
        <v>202</v>
      </c>
      <c r="CB206">
        <f t="shared" si="2"/>
        <v>40</v>
      </c>
      <c r="CC206">
        <f t="shared" si="3"/>
        <v>12</v>
      </c>
      <c r="CD206">
        <f t="shared" si="4"/>
        <v>15</v>
      </c>
      <c r="CE206">
        <f t="shared" si="27"/>
        <v>23</v>
      </c>
      <c r="CF206">
        <f t="shared" si="6"/>
        <v>20</v>
      </c>
      <c r="CG206">
        <f t="shared" si="7"/>
        <v>24</v>
      </c>
      <c r="CH206">
        <f t="shared" si="28"/>
        <v>22</v>
      </c>
      <c r="CI206">
        <f t="shared" si="9"/>
        <v>0.2</v>
      </c>
      <c r="CJ206">
        <f t="shared" si="10"/>
        <v>15</v>
      </c>
      <c r="CK206">
        <f t="shared" si="29"/>
        <v>29</v>
      </c>
      <c r="CM206" s="34">
        <f>VLOOKUP(CB206,'PROMIS 57 T-Score Conversions'!Q$3:R$35,2,TRUE)</f>
        <v>60.1</v>
      </c>
      <c r="CN206" t="str">
        <f t="shared" si="20"/>
        <v>Normal</v>
      </c>
      <c r="CO206" s="34">
        <f>VLOOKUP(CC206,'PROMIS 57 T-Score Conversions'!A$3:B$35,2,TRUE)</f>
        <v>49.4</v>
      </c>
      <c r="CP206" t="str">
        <f t="shared" si="21"/>
        <v>Normal</v>
      </c>
      <c r="CQ206" s="34">
        <f>VLOOKUP(CD206,'PROMIS 57 T-Score Conversions'!E$3:F$35,2,TRUE)</f>
        <v>54.1</v>
      </c>
      <c r="CR206" t="str">
        <f t="shared" si="22"/>
        <v>Normal</v>
      </c>
      <c r="CS206" s="34">
        <f>VLOOKUP(CE206,'PROMIS 57 T-Score Conversions'!U$3:V$35,2,TRUE)</f>
        <v>56.6</v>
      </c>
      <c r="CT206" t="str">
        <f t="shared" si="23"/>
        <v>Mild</v>
      </c>
      <c r="CU206" s="34">
        <f>VLOOKUP(CF206,'PROMIS 57 T-Score Conversions'!Y$3:Z$35,2,TRUE)</f>
        <v>50.1</v>
      </c>
      <c r="CV206" t="str">
        <f t="shared" si="24"/>
        <v>Normal</v>
      </c>
      <c r="CW206" s="34">
        <f>vlookup(CG206,'PROMIS 57 T-Score Conversions'!M$3:N$35,2,TRUE)</f>
        <v>44</v>
      </c>
      <c r="CX206" t="str">
        <f t="shared" si="25"/>
        <v>Mild</v>
      </c>
      <c r="CY206" s="34">
        <f>VLOOKup(CH206,'PROMIS 57 T-Score Conversions'!I$3:J$35,2,TRUE)</f>
        <v>60.2</v>
      </c>
      <c r="CZ206" t="str">
        <f t="shared" si="26"/>
        <v>Moderate</v>
      </c>
      <c r="DA206" s="37">
        <f>VLOOKUP(CJ206,'PROMIS 57 T-Score Conversions'!AC$3:AD$35,2,TRUE)</f>
        <v>33.06</v>
      </c>
      <c r="DB206" t="str">
        <f t="shared" si="30"/>
        <v>Moderate</v>
      </c>
      <c r="DC206" s="34">
        <f>VLOOKUP(CK206,'PROMIS 57 T-Score Conversions'!AG$3:AH$35,2,TRUE)</f>
        <v>48.16</v>
      </c>
      <c r="DD206" s="39" t="str">
        <f t="shared" si="31"/>
        <v>Normal</v>
      </c>
    </row>
    <row r="207">
      <c r="A207" s="1" t="b">
        <v>0</v>
      </c>
      <c r="B207" s="20"/>
      <c r="C207" s="20">
        <v>43690.412107129625</v>
      </c>
      <c r="D207" s="1" t="s">
        <v>102</v>
      </c>
      <c r="E207" s="1">
        <v>1862.0</v>
      </c>
      <c r="F207" s="1">
        <v>4.0</v>
      </c>
      <c r="G207" s="1">
        <v>4.0</v>
      </c>
      <c r="H207" s="1">
        <v>4.0</v>
      </c>
      <c r="I207" s="1">
        <v>3.0</v>
      </c>
      <c r="J207" s="1">
        <v>3.0</v>
      </c>
      <c r="K207" s="1">
        <v>4.0</v>
      </c>
      <c r="L207" s="1">
        <v>4.0</v>
      </c>
      <c r="M207" s="1">
        <v>4.0</v>
      </c>
      <c r="N207" s="1">
        <v>3.0</v>
      </c>
      <c r="O207" s="1">
        <v>2.0</v>
      </c>
      <c r="P207" s="1">
        <v>3.0</v>
      </c>
      <c r="Q207" s="1">
        <v>3.0</v>
      </c>
      <c r="R207" s="1">
        <v>3.0</v>
      </c>
      <c r="S207" s="1">
        <v>3.0</v>
      </c>
      <c r="T207" s="1">
        <v>3.0</v>
      </c>
      <c r="U207" s="1">
        <v>4.0</v>
      </c>
      <c r="V207" s="1">
        <v>2.0</v>
      </c>
      <c r="W207" s="1">
        <v>3.0</v>
      </c>
      <c r="X207" s="1">
        <v>3.0</v>
      </c>
      <c r="Y207" s="1">
        <v>2.0</v>
      </c>
      <c r="Z207" s="1">
        <v>2.0</v>
      </c>
      <c r="AA207" s="1">
        <v>3.0</v>
      </c>
      <c r="AB207" s="1">
        <v>3.0</v>
      </c>
      <c r="AC207" s="1">
        <v>3.0</v>
      </c>
      <c r="AD207" s="1">
        <v>4.0</v>
      </c>
      <c r="AE207" s="1">
        <v>3.0</v>
      </c>
      <c r="AF207" s="1">
        <v>4.0</v>
      </c>
      <c r="AG207" s="1">
        <v>3.0</v>
      </c>
      <c r="AH207" s="1">
        <v>3.0</v>
      </c>
      <c r="AI207" s="1">
        <v>3.0</v>
      </c>
      <c r="AJ207" s="1">
        <v>3.0</v>
      </c>
      <c r="AK207" s="1">
        <v>3.0</v>
      </c>
      <c r="AL207" s="1">
        <v>2.0</v>
      </c>
      <c r="AM207" s="1">
        <v>3.0</v>
      </c>
      <c r="AN207" s="1">
        <v>2.0</v>
      </c>
      <c r="AO207" s="1">
        <v>1.0</v>
      </c>
      <c r="AP207" s="1">
        <v>3.0</v>
      </c>
      <c r="AQ207" s="1">
        <v>2.0</v>
      </c>
      <c r="AR207" s="1">
        <v>2.0</v>
      </c>
      <c r="AS207" s="1">
        <v>2.0</v>
      </c>
      <c r="AT207" s="1">
        <v>2.0</v>
      </c>
      <c r="AU207" s="1">
        <v>4.0</v>
      </c>
      <c r="AV207" s="1">
        <v>4.0</v>
      </c>
      <c r="AW207" s="1">
        <v>2.0</v>
      </c>
      <c r="AX207" s="1">
        <v>1.0</v>
      </c>
      <c r="AY207" s="1">
        <v>2.0</v>
      </c>
      <c r="AZ207" s="1">
        <v>4.0</v>
      </c>
      <c r="BA207" s="1">
        <v>4.0</v>
      </c>
      <c r="BB207" s="1">
        <v>4.0</v>
      </c>
      <c r="BC207" s="1">
        <v>4.0</v>
      </c>
      <c r="BD207" s="1">
        <v>3.0</v>
      </c>
      <c r="BE207" s="1">
        <v>3.0</v>
      </c>
      <c r="BF207" s="1">
        <v>3.0</v>
      </c>
      <c r="BG207" s="1">
        <v>3.0</v>
      </c>
      <c r="BH207" s="1">
        <v>4.0</v>
      </c>
      <c r="BI207" s="1">
        <v>4.0</v>
      </c>
      <c r="BJ207" s="1">
        <v>7.0</v>
      </c>
      <c r="BK207" s="1">
        <v>4.0</v>
      </c>
      <c r="BL207" s="1">
        <v>3.0</v>
      </c>
      <c r="BM207" s="1">
        <v>3.0</v>
      </c>
      <c r="BN207" s="1">
        <v>2.0</v>
      </c>
      <c r="BO207" s="1">
        <v>3.0</v>
      </c>
      <c r="BP207" s="1">
        <v>2.0</v>
      </c>
      <c r="BQ207" s="1">
        <v>3.0</v>
      </c>
      <c r="BR207" s="1">
        <v>3.0</v>
      </c>
      <c r="BS207" s="1">
        <v>2.0</v>
      </c>
      <c r="BT207" s="1">
        <v>3.0</v>
      </c>
      <c r="BU207" s="1">
        <v>2.0</v>
      </c>
      <c r="BV207" s="1">
        <v>3.0</v>
      </c>
      <c r="BW207" s="1">
        <v>3.0</v>
      </c>
      <c r="BX207" s="1">
        <v>4.0</v>
      </c>
      <c r="BY207" s="1">
        <v>4.0</v>
      </c>
      <c r="BZ207" s="36">
        <v>3.0</v>
      </c>
      <c r="CA207" s="26">
        <f t="shared" si="12"/>
        <v>223</v>
      </c>
      <c r="CB207">
        <f t="shared" si="2"/>
        <v>30</v>
      </c>
      <c r="CC207">
        <f t="shared" si="3"/>
        <v>24</v>
      </c>
      <c r="CD207">
        <f t="shared" si="4"/>
        <v>21</v>
      </c>
      <c r="CE207">
        <f t="shared" si="27"/>
        <v>26</v>
      </c>
      <c r="CF207">
        <f t="shared" si="6"/>
        <v>17</v>
      </c>
      <c r="CG207">
        <f t="shared" si="7"/>
        <v>23</v>
      </c>
      <c r="CH207">
        <f t="shared" si="28"/>
        <v>28</v>
      </c>
      <c r="CI207">
        <f t="shared" si="9"/>
        <v>0.7</v>
      </c>
      <c r="CJ207">
        <f t="shared" si="10"/>
        <v>23</v>
      </c>
      <c r="CK207">
        <f t="shared" si="29"/>
        <v>24</v>
      </c>
      <c r="CM207" s="34">
        <f>VLOOKUP(CB207,'PROMIS 57 T-Score Conversions'!Q$3:R$35,2,TRUE)</f>
        <v>42.3</v>
      </c>
      <c r="CN207" t="str">
        <f t="shared" si="20"/>
        <v>Mild</v>
      </c>
      <c r="CO207" s="34">
        <f>VLOOKUP(CC207,'PROMIS 57 T-Score Conversions'!A$3:B$35,2,TRUE)</f>
        <v>62.5</v>
      </c>
      <c r="CP207" t="str">
        <f t="shared" si="21"/>
        <v>Moderate</v>
      </c>
      <c r="CQ207" s="34">
        <f>VLOOKUP(CD207,'PROMIS 57 T-Score Conversions'!E$3:F$35,2,TRUE)</f>
        <v>59.4</v>
      </c>
      <c r="CR207" t="str">
        <f t="shared" si="22"/>
        <v>Mild</v>
      </c>
      <c r="CS207" s="34">
        <f>VLOOKUP(CE207,'PROMIS 57 T-Score Conversions'!U$3:V$35,2,TRUE)</f>
        <v>59.4</v>
      </c>
      <c r="CT207" t="str">
        <f t="shared" si="23"/>
        <v>Mild</v>
      </c>
      <c r="CU207" s="34">
        <f>VLOOKUP(CF207,'PROMIS 57 T-Score Conversions'!Y$3:Z$35,2,TRUE)</f>
        <v>46.7</v>
      </c>
      <c r="CV207" t="str">
        <f t="shared" si="24"/>
        <v>Normal</v>
      </c>
      <c r="CW207" s="34">
        <f>vlookup(CG207,'PROMIS 57 T-Score Conversions'!M$3:N$35,2,TRUE)</f>
        <v>43</v>
      </c>
      <c r="CX207" t="str">
        <f t="shared" si="25"/>
        <v>Mild</v>
      </c>
      <c r="CY207" s="34">
        <f>VLOOKup(CH207,'PROMIS 57 T-Score Conversions'!I$3:J$35,2,TRUE)</f>
        <v>64.1</v>
      </c>
      <c r="CZ207" t="str">
        <f t="shared" si="26"/>
        <v>Moderate</v>
      </c>
      <c r="DA207" s="37">
        <f>VLOOKUP(CJ207,'PROMIS 57 T-Score Conversions'!AC$3:AD$35,2,TRUE)</f>
        <v>39.5</v>
      </c>
      <c r="DB207" t="str">
        <f t="shared" si="30"/>
        <v>Moderate</v>
      </c>
      <c r="DC207" s="34">
        <f>VLOOKUP(CK207,'PROMIS 57 T-Score Conversions'!AG$3:AH$35,2,TRUE)</f>
        <v>43.42</v>
      </c>
      <c r="DD207" s="39" t="str">
        <f t="shared" si="31"/>
        <v>Normal</v>
      </c>
    </row>
    <row r="208">
      <c r="A208" s="1" t="b">
        <v>0</v>
      </c>
      <c r="B208" s="20"/>
      <c r="C208" s="20">
        <v>43690.43058166667</v>
      </c>
      <c r="D208" s="1" t="s">
        <v>248</v>
      </c>
      <c r="E208" s="1">
        <v>1991.0</v>
      </c>
      <c r="F208" s="1">
        <v>4.0</v>
      </c>
      <c r="G208" s="1">
        <v>5.0</v>
      </c>
      <c r="H208" s="1">
        <v>5.0</v>
      </c>
      <c r="I208" s="1">
        <v>4.0</v>
      </c>
      <c r="J208" s="1">
        <v>3.0</v>
      </c>
      <c r="K208" s="1">
        <v>5.0</v>
      </c>
      <c r="L208" s="1">
        <v>5.0</v>
      </c>
      <c r="M208" s="1">
        <v>5.0</v>
      </c>
      <c r="N208" s="1">
        <v>2.0</v>
      </c>
      <c r="O208" s="1">
        <v>2.0</v>
      </c>
      <c r="P208" s="1">
        <v>2.0</v>
      </c>
      <c r="Q208" s="1">
        <v>2.0</v>
      </c>
      <c r="R208" s="1">
        <v>2.0</v>
      </c>
      <c r="S208" s="1">
        <v>2.0</v>
      </c>
      <c r="T208" s="1">
        <v>3.0</v>
      </c>
      <c r="U208" s="1">
        <v>2.0</v>
      </c>
      <c r="V208" s="1">
        <v>1.0</v>
      </c>
      <c r="W208" s="1">
        <v>1.0</v>
      </c>
      <c r="X208" s="1">
        <v>1.0</v>
      </c>
      <c r="Y208" s="1">
        <v>2.0</v>
      </c>
      <c r="Z208" s="1">
        <v>1.0</v>
      </c>
      <c r="AA208" s="1">
        <v>1.0</v>
      </c>
      <c r="AB208" s="1">
        <v>1.0</v>
      </c>
      <c r="AC208" s="1">
        <v>1.0</v>
      </c>
      <c r="AD208" s="1">
        <v>3.0</v>
      </c>
      <c r="AE208" s="1">
        <v>3.0</v>
      </c>
      <c r="AF208" s="1">
        <v>3.0</v>
      </c>
      <c r="AG208" s="1">
        <v>3.0</v>
      </c>
      <c r="AH208" s="1">
        <v>3.0</v>
      </c>
      <c r="AI208" s="1">
        <v>3.0</v>
      </c>
      <c r="AJ208" s="1">
        <v>3.0</v>
      </c>
      <c r="AK208" s="1">
        <v>3.0</v>
      </c>
      <c r="AL208" s="1">
        <v>2.0</v>
      </c>
      <c r="AM208" s="1">
        <v>2.0</v>
      </c>
      <c r="AN208" s="1">
        <v>2.0</v>
      </c>
      <c r="AO208" s="1">
        <v>2.0</v>
      </c>
      <c r="AP208" s="1">
        <v>2.0</v>
      </c>
      <c r="AQ208" s="1">
        <v>2.0</v>
      </c>
      <c r="AR208" s="1">
        <v>2.0</v>
      </c>
      <c r="AS208" s="1">
        <v>2.0</v>
      </c>
      <c r="AT208" s="1">
        <v>3.0</v>
      </c>
      <c r="AU208" s="1">
        <v>3.0</v>
      </c>
      <c r="AV208" s="1">
        <v>3.0</v>
      </c>
      <c r="AW208" s="1">
        <v>3.0</v>
      </c>
      <c r="AX208" s="1">
        <v>3.0</v>
      </c>
      <c r="AY208" s="1">
        <v>3.0</v>
      </c>
      <c r="AZ208" s="1">
        <v>3.0</v>
      </c>
      <c r="BA208" s="1">
        <v>2.0</v>
      </c>
      <c r="BB208" s="1">
        <v>2.0</v>
      </c>
      <c r="BC208" s="1">
        <v>1.0</v>
      </c>
      <c r="BD208" s="1">
        <v>1.0</v>
      </c>
      <c r="BE208" s="1">
        <v>1.0</v>
      </c>
      <c r="BF208" s="1">
        <v>1.0</v>
      </c>
      <c r="BG208" s="1">
        <v>2.0</v>
      </c>
      <c r="BH208" s="1">
        <v>2.0</v>
      </c>
      <c r="BI208" s="1">
        <v>3.0</v>
      </c>
      <c r="BJ208" s="1">
        <v>1.0</v>
      </c>
      <c r="BK208" s="1">
        <v>2.0</v>
      </c>
      <c r="BL208" s="1">
        <v>2.0</v>
      </c>
      <c r="BM208" s="1">
        <v>2.0</v>
      </c>
      <c r="BN208" s="1">
        <v>2.0</v>
      </c>
      <c r="BO208" s="1">
        <v>2.0</v>
      </c>
      <c r="BP208" s="1">
        <v>2.0</v>
      </c>
      <c r="BQ208" s="1">
        <v>2.0</v>
      </c>
      <c r="BR208" s="1">
        <v>2.0</v>
      </c>
      <c r="BS208" s="1">
        <v>5.0</v>
      </c>
      <c r="BT208" s="1">
        <v>5.0</v>
      </c>
      <c r="BU208" s="1">
        <v>5.0</v>
      </c>
      <c r="BV208" s="1">
        <v>5.0</v>
      </c>
      <c r="BW208" s="1">
        <v>4.0</v>
      </c>
      <c r="BX208" s="1">
        <v>4.0</v>
      </c>
      <c r="BY208" s="1">
        <v>2.0</v>
      </c>
      <c r="BZ208" s="36">
        <v>5.0</v>
      </c>
      <c r="CA208" s="26">
        <f t="shared" si="12"/>
        <v>190</v>
      </c>
      <c r="CB208">
        <f t="shared" si="2"/>
        <v>36</v>
      </c>
      <c r="CC208">
        <f t="shared" si="3"/>
        <v>17</v>
      </c>
      <c r="CD208">
        <f t="shared" si="4"/>
        <v>9</v>
      </c>
      <c r="CE208">
        <f t="shared" si="27"/>
        <v>24</v>
      </c>
      <c r="CF208">
        <f t="shared" si="6"/>
        <v>16</v>
      </c>
      <c r="CG208">
        <f t="shared" si="7"/>
        <v>23</v>
      </c>
      <c r="CH208">
        <f t="shared" si="28"/>
        <v>13</v>
      </c>
      <c r="CI208">
        <f t="shared" si="9"/>
        <v>0.1</v>
      </c>
      <c r="CJ208">
        <f t="shared" si="10"/>
        <v>16</v>
      </c>
      <c r="CK208">
        <f t="shared" si="29"/>
        <v>35</v>
      </c>
      <c r="CM208" s="34">
        <f>VLOOKUP(CB208,'PROMIS 57 T-Score Conversions'!Q$3:R$35,2,TRUE)</f>
        <v>47.8</v>
      </c>
      <c r="CN208" t="str">
        <f t="shared" si="20"/>
        <v>Normal</v>
      </c>
      <c r="CO208" s="34">
        <f>VLOOKUP(CC208,'PROMIS 57 T-Score Conversions'!A$3:B$35,2,TRUE)</f>
        <v>55.4</v>
      </c>
      <c r="CP208" t="str">
        <f t="shared" si="21"/>
        <v>Moderate</v>
      </c>
      <c r="CQ208" s="34">
        <f>VLOOKUP(CD208,'PROMIS 57 T-Score Conversions'!E$3:F$35,2,TRUE)</f>
        <v>44.7</v>
      </c>
      <c r="CR208" t="str">
        <f t="shared" si="22"/>
        <v>Normal</v>
      </c>
      <c r="CS208" s="34">
        <f>VLOOKUP(CE208,'PROMIS 57 T-Score Conversions'!U$3:V$35,2,TRUE)</f>
        <v>57.5</v>
      </c>
      <c r="CT208" t="str">
        <f t="shared" si="23"/>
        <v>Mild</v>
      </c>
      <c r="CU208" s="34">
        <f>VLOOKUP(CF208,'PROMIS 57 T-Score Conversions'!Y$3:Z$35,2,TRUE)</f>
        <v>45.5</v>
      </c>
      <c r="CV208" t="str">
        <f t="shared" si="24"/>
        <v>Normal</v>
      </c>
      <c r="CW208" s="34">
        <f>vlookup(CG208,'PROMIS 57 T-Score Conversions'!M$3:N$35,2,TRUE)</f>
        <v>43</v>
      </c>
      <c r="CX208" t="str">
        <f t="shared" si="25"/>
        <v>Mild</v>
      </c>
      <c r="CY208" s="34">
        <f>VLOOKup(CH208,'PROMIS 57 T-Score Conversions'!I$3:J$35,2,TRUE)</f>
        <v>53.2</v>
      </c>
      <c r="CZ208" t="str">
        <f t="shared" si="26"/>
        <v>Normal</v>
      </c>
      <c r="DA208" s="37">
        <f>VLOOKUP(CJ208,'PROMIS 57 T-Score Conversions'!AC$3:AD$35,2,TRUE)</f>
        <v>33.92</v>
      </c>
      <c r="DB208" t="str">
        <f t="shared" si="30"/>
        <v>Moderate</v>
      </c>
      <c r="DC208" s="34">
        <f>VLOOKUP(CK208,'PROMIS 57 T-Score Conversions'!AG$3:AH$35,2,TRUE)</f>
        <v>54.94</v>
      </c>
      <c r="DD208" s="39" t="str">
        <f t="shared" si="31"/>
        <v>Normal</v>
      </c>
    </row>
    <row r="209">
      <c r="A209" s="1" t="b">
        <v>1</v>
      </c>
      <c r="B209" s="20"/>
      <c r="C209" s="20">
        <v>43690.57845502315</v>
      </c>
      <c r="D209" s="1" t="s">
        <v>249</v>
      </c>
      <c r="E209" s="1">
        <v>1623.0</v>
      </c>
      <c r="F209" s="1">
        <v>5.0</v>
      </c>
      <c r="G209" s="1">
        <v>5.0</v>
      </c>
      <c r="H209" s="1">
        <v>5.0</v>
      </c>
      <c r="I209" s="1">
        <v>5.0</v>
      </c>
      <c r="J209" s="1">
        <v>3.0</v>
      </c>
      <c r="K209" s="1">
        <v>5.0</v>
      </c>
      <c r="L209" s="1">
        <v>5.0</v>
      </c>
      <c r="M209" s="1">
        <v>5.0</v>
      </c>
      <c r="N209" s="1">
        <v>1.0</v>
      </c>
      <c r="O209" s="1">
        <v>1.0</v>
      </c>
      <c r="P209" s="1">
        <v>1.0</v>
      </c>
      <c r="Q209" s="1">
        <v>1.0</v>
      </c>
      <c r="R209" s="1">
        <v>1.0</v>
      </c>
      <c r="S209" s="1">
        <v>1.0</v>
      </c>
      <c r="T209" s="1">
        <v>1.0</v>
      </c>
      <c r="U209" s="1">
        <v>3.0</v>
      </c>
      <c r="V209" s="1">
        <v>1.0</v>
      </c>
      <c r="W209" s="1">
        <v>1.0</v>
      </c>
      <c r="X209" s="1">
        <v>2.0</v>
      </c>
      <c r="Y209" s="1">
        <v>1.0</v>
      </c>
      <c r="Z209" s="1">
        <v>1.0</v>
      </c>
      <c r="AA209" s="1">
        <v>2.0</v>
      </c>
      <c r="AB209" s="1">
        <v>1.0</v>
      </c>
      <c r="AC209" s="1">
        <v>1.0</v>
      </c>
      <c r="AD209" s="1">
        <v>3.0</v>
      </c>
      <c r="AE209" s="1">
        <v>3.0</v>
      </c>
      <c r="AF209" s="1">
        <v>2.0</v>
      </c>
      <c r="AG209" s="1">
        <v>2.0</v>
      </c>
      <c r="AH209" s="1">
        <v>2.0</v>
      </c>
      <c r="AI209" s="1">
        <v>2.0</v>
      </c>
      <c r="AJ209" s="1">
        <v>2.0</v>
      </c>
      <c r="AK209" s="1">
        <v>2.0</v>
      </c>
      <c r="AL209" s="1">
        <v>4.0</v>
      </c>
      <c r="AM209" s="1">
        <v>3.0</v>
      </c>
      <c r="AN209" s="1">
        <v>3.0</v>
      </c>
      <c r="AO209" s="1">
        <v>1.0</v>
      </c>
      <c r="AP209" s="1">
        <v>3.0</v>
      </c>
      <c r="AQ209" s="1">
        <v>1.0</v>
      </c>
      <c r="AR209" s="1">
        <v>1.0</v>
      </c>
      <c r="AS209" s="1">
        <v>3.0</v>
      </c>
      <c r="AT209" s="1">
        <v>3.0</v>
      </c>
      <c r="AU209" s="1">
        <v>3.0</v>
      </c>
      <c r="AV209" s="1">
        <v>4.0</v>
      </c>
      <c r="AW209" s="1">
        <v>3.0</v>
      </c>
      <c r="AX209" s="1">
        <v>3.0</v>
      </c>
      <c r="AY209" s="1">
        <v>2.0</v>
      </c>
      <c r="AZ209" s="1">
        <v>3.0</v>
      </c>
      <c r="BA209" s="1">
        <v>3.0</v>
      </c>
      <c r="BB209" s="1">
        <v>2.0</v>
      </c>
      <c r="BC209" s="1">
        <v>2.0</v>
      </c>
      <c r="BD209" s="1">
        <v>2.0</v>
      </c>
      <c r="BE209" s="1">
        <v>2.0</v>
      </c>
      <c r="BF209" s="1">
        <v>3.0</v>
      </c>
      <c r="BG209" s="1">
        <v>2.0</v>
      </c>
      <c r="BH209" s="1">
        <v>2.0</v>
      </c>
      <c r="BI209" s="1">
        <v>3.0</v>
      </c>
      <c r="BJ209" s="1">
        <v>4.0</v>
      </c>
      <c r="BK209" s="1">
        <v>2.0</v>
      </c>
      <c r="BL209" s="1">
        <v>2.0</v>
      </c>
      <c r="BM209" s="1">
        <v>2.0</v>
      </c>
      <c r="BN209" s="1">
        <v>2.0</v>
      </c>
      <c r="BO209" s="1">
        <v>2.0</v>
      </c>
      <c r="BP209" s="1">
        <v>2.0</v>
      </c>
      <c r="BQ209" s="1">
        <v>2.0</v>
      </c>
      <c r="BR209" s="1">
        <v>2.0</v>
      </c>
      <c r="BS209" s="1">
        <v>4.0</v>
      </c>
      <c r="BT209" s="1">
        <v>4.0</v>
      </c>
      <c r="BU209" s="1">
        <v>4.0</v>
      </c>
      <c r="BV209" s="1">
        <v>4.0</v>
      </c>
      <c r="BW209" s="1">
        <v>4.0</v>
      </c>
      <c r="BX209" s="1">
        <v>4.0</v>
      </c>
      <c r="BY209" s="1">
        <v>3.0</v>
      </c>
      <c r="BZ209" s="36">
        <v>4.0</v>
      </c>
      <c r="CA209" s="26">
        <f t="shared" si="12"/>
        <v>188</v>
      </c>
      <c r="CB209">
        <f t="shared" si="2"/>
        <v>38</v>
      </c>
      <c r="CC209">
        <f t="shared" si="3"/>
        <v>10</v>
      </c>
      <c r="CD209">
        <f t="shared" si="4"/>
        <v>10</v>
      </c>
      <c r="CE209">
        <f t="shared" si="27"/>
        <v>18</v>
      </c>
      <c r="CF209">
        <f t="shared" si="6"/>
        <v>19</v>
      </c>
      <c r="CG209">
        <f t="shared" si="7"/>
        <v>24</v>
      </c>
      <c r="CH209">
        <f t="shared" si="28"/>
        <v>18</v>
      </c>
      <c r="CI209">
        <f t="shared" si="9"/>
        <v>0.4</v>
      </c>
      <c r="CJ209">
        <f t="shared" si="10"/>
        <v>16</v>
      </c>
      <c r="CK209">
        <f t="shared" si="29"/>
        <v>31</v>
      </c>
      <c r="CM209" s="34">
        <f>VLOOKUP(CB209,'PROMIS 57 T-Score Conversions'!Q$3:R$35,2,TRUE)</f>
        <v>50.8</v>
      </c>
      <c r="CN209" t="str">
        <f t="shared" si="20"/>
        <v>Normal</v>
      </c>
      <c r="CO209" s="34">
        <f>VLOOKUP(CC209,'PROMIS 57 T-Score Conversions'!A$3:B$35,2,TRUE)</f>
        <v>45.9</v>
      </c>
      <c r="CP209" t="str">
        <f t="shared" si="21"/>
        <v>Normal</v>
      </c>
      <c r="CQ209" s="34">
        <f>VLOOKUP(CD209,'PROMIS 57 T-Score Conversions'!E$3:F$35,2,TRUE)</f>
        <v>47.5</v>
      </c>
      <c r="CR209" t="str">
        <f t="shared" si="22"/>
        <v>Normal</v>
      </c>
      <c r="CS209" s="34">
        <f>VLOOKUP(CE209,'PROMIS 57 T-Score Conversions'!U$3:V$35,2,TRUE)</f>
        <v>51.5</v>
      </c>
      <c r="CT209" t="str">
        <f t="shared" si="23"/>
        <v>Normal</v>
      </c>
      <c r="CU209" s="34">
        <f>VLOOKUP(CF209,'PROMIS 57 T-Score Conversions'!Y$3:Z$35,2,TRUE)</f>
        <v>49</v>
      </c>
      <c r="CV209" t="str">
        <f t="shared" si="24"/>
        <v>Normal</v>
      </c>
      <c r="CW209" s="34">
        <f>vlookup(CG209,'PROMIS 57 T-Score Conversions'!M$3:N$35,2,TRUE)</f>
        <v>44</v>
      </c>
      <c r="CX209" t="str">
        <f t="shared" si="25"/>
        <v>Mild</v>
      </c>
      <c r="CY209" s="34">
        <f>VLOOKup(CH209,'PROMIS 57 T-Score Conversions'!I$3:J$35,2,TRUE)</f>
        <v>58.1</v>
      </c>
      <c r="CZ209" t="str">
        <f t="shared" si="26"/>
        <v>Mild</v>
      </c>
      <c r="DA209" s="37">
        <f>VLOOKUP(CJ209,'PROMIS 57 T-Score Conversions'!AC$3:AD$35,2,TRUE)</f>
        <v>33.92</v>
      </c>
      <c r="DB209" t="str">
        <f t="shared" si="30"/>
        <v>Moderate</v>
      </c>
      <c r="DC209" s="34">
        <f>VLOOKUP(CK209,'PROMIS 57 T-Score Conversions'!AG$3:AH$35,2,TRUE)</f>
        <v>50.21</v>
      </c>
      <c r="DD209" s="39" t="str">
        <f t="shared" si="31"/>
        <v>Normal</v>
      </c>
    </row>
    <row r="210">
      <c r="A210" s="1" t="b">
        <v>1</v>
      </c>
      <c r="B210" s="20"/>
      <c r="C210" s="20">
        <v>43690.660949004625</v>
      </c>
      <c r="D210" s="1" t="s">
        <v>250</v>
      </c>
      <c r="E210" s="1">
        <v>1934.0</v>
      </c>
      <c r="F210" s="1">
        <v>5.0</v>
      </c>
      <c r="G210" s="1">
        <v>4.0</v>
      </c>
      <c r="H210" s="1">
        <v>5.0</v>
      </c>
      <c r="I210" s="1">
        <v>4.0</v>
      </c>
      <c r="J210" s="1">
        <v>5.0</v>
      </c>
      <c r="K210" s="1">
        <v>5.0</v>
      </c>
      <c r="L210" s="1">
        <v>5.0</v>
      </c>
      <c r="M210" s="1">
        <v>4.0</v>
      </c>
      <c r="N210" s="1">
        <v>1.0</v>
      </c>
      <c r="O210" s="1">
        <v>1.0</v>
      </c>
      <c r="P210" s="1">
        <v>2.0</v>
      </c>
      <c r="Q210" s="1">
        <v>1.0</v>
      </c>
      <c r="R210" s="1">
        <v>2.0</v>
      </c>
      <c r="S210" s="1">
        <v>1.0</v>
      </c>
      <c r="T210" s="1">
        <v>2.0</v>
      </c>
      <c r="U210" s="1">
        <v>1.0</v>
      </c>
      <c r="V210" s="1">
        <v>1.0</v>
      </c>
      <c r="W210" s="1">
        <v>1.0</v>
      </c>
      <c r="X210" s="1">
        <v>1.0</v>
      </c>
      <c r="Y210" s="1">
        <v>2.0</v>
      </c>
      <c r="Z210" s="1">
        <v>2.0</v>
      </c>
      <c r="AA210" s="1">
        <v>2.0</v>
      </c>
      <c r="AB210" s="1">
        <v>1.0</v>
      </c>
      <c r="AC210" s="1">
        <v>1.0</v>
      </c>
      <c r="AD210" s="1">
        <v>2.0</v>
      </c>
      <c r="AE210" s="1">
        <v>2.0</v>
      </c>
      <c r="AF210" s="1">
        <v>1.0</v>
      </c>
      <c r="AG210" s="1">
        <v>2.0</v>
      </c>
      <c r="AH210" s="1">
        <v>2.0</v>
      </c>
      <c r="AI210" s="1">
        <v>2.0</v>
      </c>
      <c r="AJ210" s="1">
        <v>1.0</v>
      </c>
      <c r="AK210" s="1">
        <v>1.0</v>
      </c>
      <c r="AL210" s="1">
        <v>1.0</v>
      </c>
      <c r="AM210" s="1">
        <v>2.0</v>
      </c>
      <c r="AN210" s="1">
        <v>2.0</v>
      </c>
      <c r="AO210" s="1">
        <v>3.0</v>
      </c>
      <c r="AP210" s="1">
        <v>1.0</v>
      </c>
      <c r="AQ210" s="1">
        <v>1.0</v>
      </c>
      <c r="AR210" s="1">
        <v>2.0</v>
      </c>
      <c r="AS210" s="1">
        <v>1.0</v>
      </c>
      <c r="AT210" s="1">
        <v>5.0</v>
      </c>
      <c r="AU210" s="1">
        <v>5.0</v>
      </c>
      <c r="AV210" s="1">
        <v>5.0</v>
      </c>
      <c r="AW210" s="1">
        <v>3.0</v>
      </c>
      <c r="AX210" s="1">
        <v>4.0</v>
      </c>
      <c r="AY210" s="1">
        <v>4.0</v>
      </c>
      <c r="AZ210" s="1">
        <v>5.0</v>
      </c>
      <c r="BA210" s="1">
        <v>4.0</v>
      </c>
      <c r="BB210" s="1">
        <v>2.0</v>
      </c>
      <c r="BC210" s="1">
        <v>1.0</v>
      </c>
      <c r="BD210" s="1">
        <v>1.0</v>
      </c>
      <c r="BE210" s="1">
        <v>1.0</v>
      </c>
      <c r="BF210" s="1">
        <v>2.0</v>
      </c>
      <c r="BG210" s="1">
        <v>2.0</v>
      </c>
      <c r="BH210" s="1">
        <v>2.0</v>
      </c>
      <c r="BI210" s="1">
        <v>2.0</v>
      </c>
      <c r="BJ210" s="1">
        <v>3.0</v>
      </c>
      <c r="BK210" s="1">
        <v>3.0</v>
      </c>
      <c r="BL210" s="1">
        <v>3.0</v>
      </c>
      <c r="BM210" s="1">
        <v>2.0</v>
      </c>
      <c r="BN210" s="1">
        <v>3.0</v>
      </c>
      <c r="BO210" s="1">
        <v>4.0</v>
      </c>
      <c r="BP210" s="1">
        <v>4.0</v>
      </c>
      <c r="BQ210" s="1">
        <v>3.0</v>
      </c>
      <c r="BR210" s="1">
        <v>2.0</v>
      </c>
      <c r="BS210" s="1">
        <v>3.0</v>
      </c>
      <c r="BT210" s="1">
        <v>2.0</v>
      </c>
      <c r="BU210" s="1">
        <v>2.0</v>
      </c>
      <c r="BV210" s="1">
        <v>2.0</v>
      </c>
      <c r="BW210" s="1">
        <v>2.0</v>
      </c>
      <c r="BX210" s="1">
        <v>2.0</v>
      </c>
      <c r="BY210" s="1">
        <v>2.0</v>
      </c>
      <c r="BZ210" s="36">
        <v>2.0</v>
      </c>
      <c r="CA210" s="26">
        <f t="shared" si="12"/>
        <v>177</v>
      </c>
      <c r="CB210">
        <f t="shared" si="2"/>
        <v>37</v>
      </c>
      <c r="CC210">
        <f t="shared" si="3"/>
        <v>11</v>
      </c>
      <c r="CD210">
        <f t="shared" si="4"/>
        <v>11</v>
      </c>
      <c r="CE210">
        <f t="shared" si="27"/>
        <v>13</v>
      </c>
      <c r="CF210">
        <f t="shared" si="6"/>
        <v>13</v>
      </c>
      <c r="CG210">
        <f t="shared" si="7"/>
        <v>35</v>
      </c>
      <c r="CH210">
        <f t="shared" si="28"/>
        <v>13</v>
      </c>
      <c r="CI210">
        <f t="shared" si="9"/>
        <v>0.3</v>
      </c>
      <c r="CJ210">
        <f t="shared" si="10"/>
        <v>24</v>
      </c>
      <c r="CK210">
        <f t="shared" si="29"/>
        <v>17</v>
      </c>
      <c r="CM210" s="34">
        <f>VLOOKUP(CB210,'PROMIS 57 T-Score Conversions'!Q$3:R$35,2,TRUE)</f>
        <v>49.2</v>
      </c>
      <c r="CN210" t="str">
        <f t="shared" si="20"/>
        <v>Normal</v>
      </c>
      <c r="CO210" s="34">
        <f>VLOOKUP(CC210,'PROMIS 57 T-Score Conversions'!A$3:B$35,2,TRUE)</f>
        <v>47.8</v>
      </c>
      <c r="CP210" t="str">
        <f t="shared" si="21"/>
        <v>Normal</v>
      </c>
      <c r="CQ210" s="34">
        <f>VLOOKUP(CD210,'PROMIS 57 T-Score Conversions'!E$3:F$35,2,TRUE)</f>
        <v>49.4</v>
      </c>
      <c r="CR210" t="str">
        <f t="shared" si="22"/>
        <v>Normal</v>
      </c>
      <c r="CS210" s="34">
        <f>VLOOKUP(CE210,'PROMIS 57 T-Score Conversions'!U$3:V$35,2,TRUE)</f>
        <v>45.6</v>
      </c>
      <c r="CT210" t="str">
        <f t="shared" si="23"/>
        <v>Normal</v>
      </c>
      <c r="CU210" s="34">
        <f>VLOOKUP(CF210,'PROMIS 57 T-Score Conversions'!Y$3:Z$35,2,TRUE)</f>
        <v>41.4</v>
      </c>
      <c r="CV210" t="str">
        <f t="shared" si="24"/>
        <v>Normal</v>
      </c>
      <c r="CW210" s="34">
        <f>vlookup(CG210,'PROMIS 57 T-Score Conversions'!M$3:N$35,2,TRUE)</f>
        <v>54.6</v>
      </c>
      <c r="CX210" t="str">
        <f t="shared" si="25"/>
        <v>Normal</v>
      </c>
      <c r="CY210" s="34">
        <f>VLOOKup(CH210,'PROMIS 57 T-Score Conversions'!I$3:J$35,2,TRUE)</f>
        <v>53.2</v>
      </c>
      <c r="CZ210" t="str">
        <f t="shared" si="26"/>
        <v>Normal</v>
      </c>
      <c r="DA210" s="37">
        <f>VLOOKUP(CJ210,'PROMIS 57 T-Score Conversions'!AC$3:AD$35,2,TRUE)</f>
        <v>40.29</v>
      </c>
      <c r="DB210" t="str">
        <f t="shared" si="30"/>
        <v>Mild</v>
      </c>
      <c r="DC210" s="34">
        <f>VLOOKUP(CK210,'PROMIS 57 T-Score Conversions'!AG$3:AH$35,2,TRUE)</f>
        <v>37.04</v>
      </c>
      <c r="DD210" s="39" t="str">
        <f t="shared" si="31"/>
        <v>Normal</v>
      </c>
    </row>
    <row r="211">
      <c r="A211" s="1" t="b">
        <v>0</v>
      </c>
      <c r="B211" s="20"/>
      <c r="C211" s="20">
        <v>43691.45114113426</v>
      </c>
      <c r="D211" s="1" t="s">
        <v>251</v>
      </c>
      <c r="E211" s="1">
        <v>1631.0</v>
      </c>
      <c r="F211" s="1">
        <v>2.0</v>
      </c>
      <c r="G211" s="1">
        <v>2.0</v>
      </c>
      <c r="H211" s="1">
        <v>4.0</v>
      </c>
      <c r="I211" s="1">
        <v>3.0</v>
      </c>
      <c r="J211" s="1">
        <v>1.0</v>
      </c>
      <c r="K211" s="1">
        <v>2.0</v>
      </c>
      <c r="L211" s="1">
        <v>3.0</v>
      </c>
      <c r="M211" s="1">
        <v>2.0</v>
      </c>
      <c r="N211" s="1">
        <v>4.0</v>
      </c>
      <c r="O211" s="1">
        <v>4.0</v>
      </c>
      <c r="P211" s="1">
        <v>4.0</v>
      </c>
      <c r="Q211" s="1">
        <v>4.0</v>
      </c>
      <c r="R211" s="1">
        <v>4.0</v>
      </c>
      <c r="S211" s="1">
        <v>3.0</v>
      </c>
      <c r="T211" s="1">
        <v>4.0</v>
      </c>
      <c r="U211" s="1">
        <v>4.0</v>
      </c>
      <c r="V211" s="1">
        <v>2.0</v>
      </c>
      <c r="W211" s="1">
        <v>3.0</v>
      </c>
      <c r="X211" s="1">
        <v>5.0</v>
      </c>
      <c r="Y211" s="1">
        <v>4.0</v>
      </c>
      <c r="Z211" s="1">
        <v>4.0</v>
      </c>
      <c r="AA211" s="1">
        <v>4.0</v>
      </c>
      <c r="AB211" s="1">
        <v>1.0</v>
      </c>
      <c r="AC211" s="1">
        <v>1.0</v>
      </c>
      <c r="AD211" s="1">
        <v>4.0</v>
      </c>
      <c r="AE211" s="1">
        <v>5.0</v>
      </c>
      <c r="AF211" s="1">
        <v>5.0</v>
      </c>
      <c r="AG211" s="1">
        <v>4.0</v>
      </c>
      <c r="AH211" s="1">
        <v>4.0</v>
      </c>
      <c r="AI211" s="1">
        <v>4.0</v>
      </c>
      <c r="AJ211" s="1">
        <v>2.0</v>
      </c>
      <c r="AK211" s="1">
        <v>4.0</v>
      </c>
      <c r="AL211" s="1">
        <v>4.0</v>
      </c>
      <c r="AM211" s="1">
        <v>3.0</v>
      </c>
      <c r="AN211" s="1">
        <v>3.0</v>
      </c>
      <c r="AO211" s="1">
        <v>2.0</v>
      </c>
      <c r="AP211" s="1">
        <v>4.0</v>
      </c>
      <c r="AQ211" s="1">
        <v>2.0</v>
      </c>
      <c r="AR211" s="1">
        <v>2.0</v>
      </c>
      <c r="AS211" s="1">
        <v>3.0</v>
      </c>
      <c r="AT211" s="1">
        <v>2.0</v>
      </c>
      <c r="AU211" s="1">
        <v>2.0</v>
      </c>
      <c r="AV211" s="1">
        <v>2.0</v>
      </c>
      <c r="AW211" s="1">
        <v>2.0</v>
      </c>
      <c r="AX211" s="1">
        <v>2.0</v>
      </c>
      <c r="AY211" s="1">
        <v>2.0</v>
      </c>
      <c r="AZ211" s="1">
        <v>2.0</v>
      </c>
      <c r="BA211" s="1">
        <v>2.0</v>
      </c>
      <c r="BB211" s="1">
        <v>3.0</v>
      </c>
      <c r="BC211" s="1">
        <v>5.0</v>
      </c>
      <c r="BD211" s="1">
        <v>3.0</v>
      </c>
      <c r="BE211" s="1">
        <v>5.0</v>
      </c>
      <c r="BF211" s="1">
        <v>4.0</v>
      </c>
      <c r="BG211" s="1">
        <v>4.0</v>
      </c>
      <c r="BH211" s="1">
        <v>4.0</v>
      </c>
      <c r="BI211" s="1">
        <v>4.0</v>
      </c>
      <c r="BJ211" s="1">
        <v>7.0</v>
      </c>
      <c r="BK211" s="1">
        <v>2.0</v>
      </c>
      <c r="BL211" s="1">
        <v>2.0</v>
      </c>
      <c r="BM211" s="1">
        <v>2.0</v>
      </c>
      <c r="BN211" s="1">
        <v>2.0</v>
      </c>
      <c r="BO211" s="1">
        <v>2.0</v>
      </c>
      <c r="BP211" s="1">
        <v>1.0</v>
      </c>
      <c r="BQ211" s="1">
        <v>1.0</v>
      </c>
      <c r="BR211" s="1">
        <v>1.0</v>
      </c>
      <c r="BS211" s="1">
        <v>4.0</v>
      </c>
      <c r="BT211" s="1">
        <v>4.0</v>
      </c>
      <c r="BU211" s="1">
        <v>4.0</v>
      </c>
      <c r="BV211" s="1">
        <v>4.0</v>
      </c>
      <c r="BW211" s="1">
        <v>4.0</v>
      </c>
      <c r="BX211" s="1">
        <v>3.0</v>
      </c>
      <c r="BY211" s="1">
        <v>3.0</v>
      </c>
      <c r="BZ211" s="36">
        <v>4.0</v>
      </c>
      <c r="CA211" s="26">
        <f t="shared" si="12"/>
        <v>227</v>
      </c>
      <c r="CB211">
        <f t="shared" si="2"/>
        <v>19</v>
      </c>
      <c r="CC211">
        <f t="shared" si="3"/>
        <v>31</v>
      </c>
      <c r="CD211">
        <f t="shared" si="4"/>
        <v>24</v>
      </c>
      <c r="CE211">
        <f t="shared" si="27"/>
        <v>32</v>
      </c>
      <c r="CF211">
        <f t="shared" si="6"/>
        <v>23</v>
      </c>
      <c r="CG211">
        <f t="shared" si="7"/>
        <v>16</v>
      </c>
      <c r="CH211">
        <f t="shared" si="28"/>
        <v>32</v>
      </c>
      <c r="CI211">
        <f t="shared" si="9"/>
        <v>0.7</v>
      </c>
      <c r="CJ211">
        <f t="shared" si="10"/>
        <v>13</v>
      </c>
      <c r="CK211">
        <f t="shared" si="29"/>
        <v>30</v>
      </c>
      <c r="CM211" s="34">
        <f>VLOOKUP(CB211,'PROMIS 57 T-Score Conversions'!Q$3:R$35,2,TRUE)</f>
        <v>34.7</v>
      </c>
      <c r="CN211" t="str">
        <f t="shared" si="20"/>
        <v>Moderate</v>
      </c>
      <c r="CO211" s="34">
        <f>VLOOKUP(CC211,'PROMIS 57 T-Score Conversions'!A$3:B$35,2,TRUE)</f>
        <v>69.8</v>
      </c>
      <c r="CP211" t="str">
        <f t="shared" si="21"/>
        <v>Severe</v>
      </c>
      <c r="CQ211" s="34">
        <f>VLOOKUP(CD211,'PROMIS 57 T-Score Conversions'!E$3:F$35,2,TRUE)</f>
        <v>62.1</v>
      </c>
      <c r="CR211" t="str">
        <f t="shared" si="22"/>
        <v>Moderate</v>
      </c>
      <c r="CS211" s="34">
        <f>VLOOKUP(CE211,'PROMIS 57 T-Score Conversions'!U$3:V$35,2,TRUE)</f>
        <v>65.3</v>
      </c>
      <c r="CT211" t="str">
        <f t="shared" si="23"/>
        <v>Moderate</v>
      </c>
      <c r="CU211" s="34">
        <f>VLOOKUP(CF211,'PROMIS 57 T-Score Conversions'!Y$3:Z$35,2,TRUE)</f>
        <v>53.3</v>
      </c>
      <c r="CV211" t="str">
        <f t="shared" si="24"/>
        <v>Normal</v>
      </c>
      <c r="CW211" s="34">
        <f>vlookup(CG211,'PROMIS 57 T-Score Conversions'!M$3:N$35,2,TRUE)</f>
        <v>36.9</v>
      </c>
      <c r="CX211" t="str">
        <f t="shared" si="25"/>
        <v>Moderate</v>
      </c>
      <c r="CY211" s="34">
        <f>VLOOKup(CH211,'PROMIS 57 T-Score Conversions'!I$3:J$35,2,TRUE)</f>
        <v>66.9</v>
      </c>
      <c r="CZ211" t="str">
        <f t="shared" si="26"/>
        <v>Moderate</v>
      </c>
      <c r="DA211" s="37">
        <f>VLOOKUP(CJ211,'PROMIS 57 T-Score Conversions'!AC$3:AD$35,2,TRUE)</f>
        <v>31.18</v>
      </c>
      <c r="DB211" t="str">
        <f t="shared" si="30"/>
        <v>Moderate</v>
      </c>
      <c r="DC211" s="34">
        <f>VLOOKUP(CK211,'PROMIS 57 T-Score Conversions'!AG$3:AH$35,2,TRUE)</f>
        <v>49.17</v>
      </c>
      <c r="DD211" s="39" t="str">
        <f t="shared" si="31"/>
        <v>Normal</v>
      </c>
    </row>
    <row r="212">
      <c r="A212" s="1" t="b">
        <v>1</v>
      </c>
      <c r="B212" s="20"/>
      <c r="C212" s="20">
        <v>43691.51900659723</v>
      </c>
      <c r="D212" s="1" t="s">
        <v>141</v>
      </c>
      <c r="E212" s="1">
        <v>1909.0</v>
      </c>
      <c r="F212" s="1">
        <v>2.0</v>
      </c>
      <c r="G212" s="1">
        <v>3.0</v>
      </c>
      <c r="H212" s="1">
        <v>3.0</v>
      </c>
      <c r="I212" s="1">
        <v>4.0</v>
      </c>
      <c r="J212" s="1">
        <v>1.0</v>
      </c>
      <c r="K212" s="1">
        <v>2.0</v>
      </c>
      <c r="L212" s="1">
        <v>4.0</v>
      </c>
      <c r="M212" s="1">
        <v>1.0</v>
      </c>
      <c r="N212" s="1">
        <v>2.0</v>
      </c>
      <c r="O212" s="1">
        <v>2.0</v>
      </c>
      <c r="P212" s="1">
        <v>4.0</v>
      </c>
      <c r="Q212" s="1">
        <v>3.0</v>
      </c>
      <c r="R212" s="1">
        <v>2.0</v>
      </c>
      <c r="S212" s="1">
        <v>3.0</v>
      </c>
      <c r="T212" s="1">
        <v>2.0</v>
      </c>
      <c r="U212" s="1">
        <v>2.0</v>
      </c>
      <c r="V212" s="1">
        <v>3.0</v>
      </c>
      <c r="W212" s="1">
        <v>2.0</v>
      </c>
      <c r="X212" s="1">
        <v>4.0</v>
      </c>
      <c r="Y212" s="1">
        <v>2.0</v>
      </c>
      <c r="Z212" s="1">
        <v>3.0</v>
      </c>
      <c r="AA212" s="1">
        <v>3.0</v>
      </c>
      <c r="AB212" s="1">
        <v>1.0</v>
      </c>
      <c r="AC212" s="1">
        <v>2.0</v>
      </c>
      <c r="AD212" s="1">
        <v>4.0</v>
      </c>
      <c r="AE212" s="1">
        <v>5.0</v>
      </c>
      <c r="AF212" s="1">
        <v>4.0</v>
      </c>
      <c r="AG212" s="1">
        <v>4.0</v>
      </c>
      <c r="AH212" s="1">
        <v>4.0</v>
      </c>
      <c r="AI212" s="1">
        <v>4.0</v>
      </c>
      <c r="AJ212" s="1">
        <v>5.0</v>
      </c>
      <c r="AK212" s="1">
        <v>5.0</v>
      </c>
      <c r="AL212" s="1">
        <v>3.0</v>
      </c>
      <c r="AM212" s="1">
        <v>2.0</v>
      </c>
      <c r="AN212" s="1">
        <v>5.0</v>
      </c>
      <c r="AO212" s="1">
        <v>4.0</v>
      </c>
      <c r="AP212" s="1">
        <v>1.0</v>
      </c>
      <c r="AQ212" s="1">
        <v>3.0</v>
      </c>
      <c r="AR212" s="1">
        <v>2.0</v>
      </c>
      <c r="AS212" s="1">
        <v>4.0</v>
      </c>
      <c r="AT212" s="1">
        <v>1.0</v>
      </c>
      <c r="AU212" s="1">
        <v>1.0</v>
      </c>
      <c r="AV212" s="1">
        <v>1.0</v>
      </c>
      <c r="AW212" s="1">
        <v>1.0</v>
      </c>
      <c r="AX212" s="1">
        <v>1.0</v>
      </c>
      <c r="AY212" s="1">
        <v>1.0</v>
      </c>
      <c r="AZ212" s="1">
        <v>1.0</v>
      </c>
      <c r="BA212" s="1">
        <v>1.0</v>
      </c>
      <c r="BB212" s="1">
        <v>5.0</v>
      </c>
      <c r="BC212" s="1">
        <v>5.0</v>
      </c>
      <c r="BD212" s="1">
        <v>5.0</v>
      </c>
      <c r="BE212" s="1">
        <v>5.0</v>
      </c>
      <c r="BF212" s="1">
        <v>5.0</v>
      </c>
      <c r="BG212" s="1">
        <v>5.0</v>
      </c>
      <c r="BH212" s="1">
        <v>5.0</v>
      </c>
      <c r="BI212" s="1">
        <v>5.0</v>
      </c>
      <c r="BJ212" s="1">
        <v>8.0</v>
      </c>
      <c r="BK212" s="1">
        <v>2.0</v>
      </c>
      <c r="BL212" s="1">
        <v>2.0</v>
      </c>
      <c r="BM212" s="1">
        <v>3.0</v>
      </c>
      <c r="BN212" s="1">
        <v>3.0</v>
      </c>
      <c r="BO212" s="1">
        <v>3.0</v>
      </c>
      <c r="BP212" s="1">
        <v>1.0</v>
      </c>
      <c r="BQ212" s="1">
        <v>2.0</v>
      </c>
      <c r="BR212" s="1">
        <v>3.0</v>
      </c>
      <c r="BS212" s="1">
        <v>5.0</v>
      </c>
      <c r="BT212" s="1">
        <v>5.0</v>
      </c>
      <c r="BU212" s="1">
        <v>3.0</v>
      </c>
      <c r="BV212" s="1">
        <v>4.0</v>
      </c>
      <c r="BW212" s="1">
        <v>5.0</v>
      </c>
      <c r="BX212" s="1">
        <v>3.0</v>
      </c>
      <c r="BY212" s="1">
        <v>5.0</v>
      </c>
      <c r="BZ212" s="36">
        <v>5.0</v>
      </c>
      <c r="CA212" s="26">
        <f t="shared" si="12"/>
        <v>229</v>
      </c>
      <c r="CB212">
        <f t="shared" si="2"/>
        <v>20</v>
      </c>
      <c r="CC212">
        <f t="shared" si="3"/>
        <v>20</v>
      </c>
      <c r="CD212">
        <f t="shared" si="4"/>
        <v>20</v>
      </c>
      <c r="CE212">
        <f t="shared" si="27"/>
        <v>35</v>
      </c>
      <c r="CF212">
        <f t="shared" si="6"/>
        <v>24</v>
      </c>
      <c r="CG212">
        <f t="shared" si="7"/>
        <v>8</v>
      </c>
      <c r="CH212">
        <f t="shared" si="28"/>
        <v>40</v>
      </c>
      <c r="CI212">
        <f t="shared" si="9"/>
        <v>0.8</v>
      </c>
      <c r="CJ212">
        <f t="shared" si="10"/>
        <v>19</v>
      </c>
      <c r="CK212">
        <f t="shared" si="29"/>
        <v>35</v>
      </c>
      <c r="CM212" s="34">
        <f>VLOOKUP(CB212,'PROMIS 57 T-Score Conversions'!Q$3:R$35,2,TRUE)</f>
        <v>35.4</v>
      </c>
      <c r="CN212" t="str">
        <f t="shared" si="20"/>
        <v>Moderate</v>
      </c>
      <c r="CO212" s="34">
        <f>VLOOKUP(CC212,'PROMIS 57 T-Score Conversions'!A$3:B$35,2,TRUE)</f>
        <v>58.4</v>
      </c>
      <c r="CP212" t="str">
        <f t="shared" si="21"/>
        <v>Moderate</v>
      </c>
      <c r="CQ212" s="34">
        <f>VLOOKUP(CD212,'PROMIS 57 T-Score Conversions'!E$3:F$35,2,TRUE)</f>
        <v>58.5</v>
      </c>
      <c r="CR212" t="str">
        <f t="shared" si="22"/>
        <v>Mild</v>
      </c>
      <c r="CS212" s="34">
        <f>VLOOKUP(CE212,'PROMIS 57 T-Score Conversions'!U$3:V$35,2,TRUE)</f>
        <v>68.6</v>
      </c>
      <c r="CT212" t="str">
        <f t="shared" si="23"/>
        <v>Moderate</v>
      </c>
      <c r="CU212" s="34">
        <f>VLOOKUP(CF212,'PROMIS 57 T-Score Conversions'!Y$3:Z$35,2,TRUE)</f>
        <v>54.3</v>
      </c>
      <c r="CV212" t="str">
        <f t="shared" si="24"/>
        <v>Normal</v>
      </c>
      <c r="CW212" s="34">
        <f>vlookup(CG212,'PROMIS 57 T-Score Conversions'!M$3:N$35,2,TRUE)</f>
        <v>25.91</v>
      </c>
      <c r="CX212" t="str">
        <f t="shared" si="25"/>
        <v>Severe</v>
      </c>
      <c r="CY212" s="34">
        <f>VLOOKup(CH212,'PROMIS 57 T-Score Conversions'!I$3:J$35,2,TRUE)</f>
        <v>77</v>
      </c>
      <c r="CZ212" t="str">
        <f t="shared" si="26"/>
        <v>Severe</v>
      </c>
      <c r="DA212" s="37">
        <f>VLOOKUP(CJ212,'PROMIS 57 T-Score Conversions'!AC$3:AD$35,2,TRUE)</f>
        <v>36.36</v>
      </c>
      <c r="DB212" t="str">
        <f t="shared" si="30"/>
        <v>Moderate</v>
      </c>
      <c r="DC212" s="34">
        <f>VLOOKUP(CK212,'PROMIS 57 T-Score Conversions'!AG$3:AH$35,2,TRUE)</f>
        <v>54.94</v>
      </c>
      <c r="DD212" s="39" t="str">
        <f t="shared" si="31"/>
        <v>Normal</v>
      </c>
    </row>
    <row r="213">
      <c r="A213" s="1" t="b">
        <v>1</v>
      </c>
      <c r="B213" s="20"/>
      <c r="C213" s="20">
        <v>43691.53578947917</v>
      </c>
      <c r="D213" s="1" t="s">
        <v>159</v>
      </c>
      <c r="E213" s="1">
        <v>1052.0</v>
      </c>
      <c r="F213" s="1">
        <v>1.0</v>
      </c>
      <c r="G213" s="1">
        <v>4.0</v>
      </c>
      <c r="H213" s="1">
        <v>3.0</v>
      </c>
      <c r="I213" s="1">
        <v>3.0</v>
      </c>
      <c r="J213" s="1">
        <v>1.0</v>
      </c>
      <c r="K213" s="1">
        <v>3.0</v>
      </c>
      <c r="L213" s="1">
        <v>3.0</v>
      </c>
      <c r="M213" s="1">
        <v>1.0</v>
      </c>
      <c r="N213" s="1">
        <v>5.0</v>
      </c>
      <c r="O213" s="1">
        <v>3.0</v>
      </c>
      <c r="P213" s="1">
        <v>4.0</v>
      </c>
      <c r="Q213" s="1">
        <v>3.0</v>
      </c>
      <c r="R213" s="1">
        <v>3.0</v>
      </c>
      <c r="S213" s="1">
        <v>2.0</v>
      </c>
      <c r="T213" s="1">
        <v>4.0</v>
      </c>
      <c r="U213" s="1">
        <v>5.0</v>
      </c>
      <c r="V213" s="1">
        <v>1.0</v>
      </c>
      <c r="W213" s="1">
        <v>3.0</v>
      </c>
      <c r="X213" s="1">
        <v>4.0</v>
      </c>
      <c r="Y213" s="1">
        <v>1.0</v>
      </c>
      <c r="Z213" s="1">
        <v>1.0</v>
      </c>
      <c r="AA213" s="1">
        <v>4.0</v>
      </c>
      <c r="AB213" s="1">
        <v>2.0</v>
      </c>
      <c r="AC213" s="1">
        <v>2.0</v>
      </c>
      <c r="AD213" s="1">
        <v>5.0</v>
      </c>
      <c r="AE213" s="1">
        <v>5.0</v>
      </c>
      <c r="AF213" s="1">
        <v>3.0</v>
      </c>
      <c r="AG213" s="1">
        <v>4.0</v>
      </c>
      <c r="AH213" s="1">
        <v>5.0</v>
      </c>
      <c r="AI213" s="1">
        <v>5.0</v>
      </c>
      <c r="AJ213" s="1">
        <v>4.0</v>
      </c>
      <c r="AK213" s="1">
        <v>5.0</v>
      </c>
      <c r="AL213" s="1">
        <v>5.0</v>
      </c>
      <c r="AM213" s="1">
        <v>5.0</v>
      </c>
      <c r="AN213" s="1">
        <v>5.0</v>
      </c>
      <c r="AO213" s="1">
        <v>1.0</v>
      </c>
      <c r="AP213" s="1">
        <v>5.0</v>
      </c>
      <c r="AQ213" s="1">
        <v>2.0</v>
      </c>
      <c r="AR213" s="1">
        <v>3.0</v>
      </c>
      <c r="AS213" s="1">
        <v>5.0</v>
      </c>
      <c r="AT213" s="1">
        <v>1.0</v>
      </c>
      <c r="AU213" s="1">
        <v>1.0</v>
      </c>
      <c r="AV213" s="1">
        <v>1.0</v>
      </c>
      <c r="AW213" s="1">
        <v>1.0</v>
      </c>
      <c r="AX213" s="1">
        <v>1.0</v>
      </c>
      <c r="AY213" s="1">
        <v>1.0</v>
      </c>
      <c r="AZ213" s="1">
        <v>1.0</v>
      </c>
      <c r="BA213" s="1">
        <v>1.0</v>
      </c>
      <c r="BB213" s="1">
        <v>5.0</v>
      </c>
      <c r="BC213" s="1">
        <v>5.0</v>
      </c>
      <c r="BD213" s="1">
        <v>5.0</v>
      </c>
      <c r="BE213" s="1">
        <v>5.0</v>
      </c>
      <c r="BF213" s="1">
        <v>5.0</v>
      </c>
      <c r="BG213" s="1">
        <v>5.0</v>
      </c>
      <c r="BH213" s="1">
        <v>5.0</v>
      </c>
      <c r="BI213" s="1">
        <v>5.0</v>
      </c>
      <c r="BJ213" s="1">
        <v>7.0</v>
      </c>
      <c r="BK213" s="1">
        <v>3.0</v>
      </c>
      <c r="BL213" s="1">
        <v>3.0</v>
      </c>
      <c r="BM213" s="1">
        <v>3.0</v>
      </c>
      <c r="BN213" s="1">
        <v>3.0</v>
      </c>
      <c r="BO213" s="1">
        <v>2.0</v>
      </c>
      <c r="BP213" s="1">
        <v>2.0</v>
      </c>
      <c r="BQ213" s="1">
        <v>3.0</v>
      </c>
      <c r="BR213" s="1">
        <v>3.0</v>
      </c>
      <c r="BS213" s="1">
        <v>4.0</v>
      </c>
      <c r="BT213" s="1">
        <v>4.0</v>
      </c>
      <c r="BU213" s="1">
        <v>3.0</v>
      </c>
      <c r="BV213" s="1">
        <v>3.0</v>
      </c>
      <c r="BW213" s="1">
        <v>4.0</v>
      </c>
      <c r="BX213" s="1">
        <v>1.0</v>
      </c>
      <c r="BY213" s="1">
        <v>3.0</v>
      </c>
      <c r="BZ213" s="36">
        <v>5.0</v>
      </c>
      <c r="CA213" s="26">
        <f t="shared" si="12"/>
        <v>237</v>
      </c>
      <c r="CB213">
        <f t="shared" si="2"/>
        <v>19</v>
      </c>
      <c r="CC213">
        <f t="shared" si="3"/>
        <v>29</v>
      </c>
      <c r="CD213">
        <f t="shared" si="4"/>
        <v>18</v>
      </c>
      <c r="CE213">
        <f t="shared" si="27"/>
        <v>36</v>
      </c>
      <c r="CF213">
        <f t="shared" si="6"/>
        <v>31</v>
      </c>
      <c r="CG213">
        <f t="shared" si="7"/>
        <v>8</v>
      </c>
      <c r="CH213">
        <f t="shared" si="28"/>
        <v>40</v>
      </c>
      <c r="CI213">
        <f t="shared" si="9"/>
        <v>0.7</v>
      </c>
      <c r="CJ213">
        <f t="shared" si="10"/>
        <v>22</v>
      </c>
      <c r="CK213">
        <f t="shared" si="29"/>
        <v>27</v>
      </c>
      <c r="CM213" s="34">
        <f>VLOOKUP(CB213,'PROMIS 57 T-Score Conversions'!Q$3:R$35,2,TRUE)</f>
        <v>34.7</v>
      </c>
      <c r="CN213" t="str">
        <f t="shared" si="20"/>
        <v>Moderate</v>
      </c>
      <c r="CO213" s="34">
        <f>VLOOKUP(CC213,'PROMIS 57 T-Score Conversions'!A$3:B$35,2,TRUE)</f>
        <v>67.7</v>
      </c>
      <c r="CP213" t="str">
        <f t="shared" si="21"/>
        <v>Severe</v>
      </c>
      <c r="CQ213" s="34">
        <f>VLOOKUP(CD213,'PROMIS 57 T-Score Conversions'!E$3:F$35,2,TRUE)</f>
        <v>56.8</v>
      </c>
      <c r="CR213" t="str">
        <f t="shared" si="22"/>
        <v>Mild</v>
      </c>
      <c r="CS213" s="34">
        <f>VLOOKUP(CE213,'PROMIS 57 T-Score Conversions'!U$3:V$35,2,TRUE)</f>
        <v>69.8</v>
      </c>
      <c r="CT213" t="str">
        <f t="shared" si="23"/>
        <v>Moderate</v>
      </c>
      <c r="CU213" s="34">
        <f>VLOOKUP(CF213,'PROMIS 57 T-Score Conversions'!Y$3:Z$35,2,TRUE)</f>
        <v>61.5</v>
      </c>
      <c r="CV213" t="str">
        <f t="shared" si="24"/>
        <v>Moderate</v>
      </c>
      <c r="CW213" s="34">
        <f>vlookup(CG213,'PROMIS 57 T-Score Conversions'!M$3:N$35,2,TRUE)</f>
        <v>25.91</v>
      </c>
      <c r="CX213" t="str">
        <f t="shared" si="25"/>
        <v>Severe</v>
      </c>
      <c r="CY213" s="34">
        <f>VLOOKup(CH213,'PROMIS 57 T-Score Conversions'!I$3:J$35,2,TRUE)</f>
        <v>77</v>
      </c>
      <c r="CZ213" t="str">
        <f t="shared" si="26"/>
        <v>Severe</v>
      </c>
      <c r="DA213" s="37">
        <f>VLOOKUP(CJ213,'PROMIS 57 T-Score Conversions'!AC$3:AD$35,2,TRUE)</f>
        <v>38.71</v>
      </c>
      <c r="DB213" t="str">
        <f t="shared" si="30"/>
        <v>Moderate</v>
      </c>
      <c r="DC213" s="34">
        <f>VLOOKUP(CK213,'PROMIS 57 T-Score Conversions'!AG$3:AH$35,2,TRUE)</f>
        <v>46.21</v>
      </c>
      <c r="DD213" s="39" t="str">
        <f t="shared" si="31"/>
        <v>Normal</v>
      </c>
    </row>
    <row r="214">
      <c r="A214" s="1" t="b">
        <v>1</v>
      </c>
      <c r="B214" s="20"/>
      <c r="C214" s="20">
        <v>43692.41342974537</v>
      </c>
      <c r="D214" s="1" t="s">
        <v>252</v>
      </c>
      <c r="E214" s="1">
        <v>2001.0</v>
      </c>
      <c r="F214" s="1">
        <v>4.0</v>
      </c>
      <c r="G214" s="1">
        <v>4.0</v>
      </c>
      <c r="H214" s="1">
        <v>4.0</v>
      </c>
      <c r="I214" s="1">
        <v>4.0</v>
      </c>
      <c r="J214" s="1">
        <v>3.0</v>
      </c>
      <c r="K214" s="1">
        <v>4.0</v>
      </c>
      <c r="L214" s="1">
        <v>5.0</v>
      </c>
      <c r="M214" s="1">
        <v>4.0</v>
      </c>
      <c r="N214" s="1">
        <v>3.0</v>
      </c>
      <c r="O214" s="1">
        <v>3.0</v>
      </c>
      <c r="P214" s="1">
        <v>4.0</v>
      </c>
      <c r="Q214" s="1">
        <v>3.0</v>
      </c>
      <c r="R214" s="1">
        <v>4.0</v>
      </c>
      <c r="S214" s="1">
        <v>4.0</v>
      </c>
      <c r="T214" s="1">
        <v>3.0</v>
      </c>
      <c r="U214" s="1">
        <v>3.0</v>
      </c>
      <c r="V214" s="1">
        <v>4.0</v>
      </c>
      <c r="W214" s="1">
        <v>4.0</v>
      </c>
      <c r="X214" s="1">
        <v>4.0</v>
      </c>
      <c r="Y214" s="1">
        <v>4.0</v>
      </c>
      <c r="Z214" s="1">
        <v>5.0</v>
      </c>
      <c r="AA214" s="1">
        <v>4.0</v>
      </c>
      <c r="AB214" s="1">
        <v>5.0</v>
      </c>
      <c r="AC214" s="1">
        <v>4.0</v>
      </c>
      <c r="AD214" s="1">
        <v>4.0</v>
      </c>
      <c r="AE214" s="1">
        <v>5.0</v>
      </c>
      <c r="AF214" s="1">
        <v>5.0</v>
      </c>
      <c r="AG214" s="1">
        <v>4.0</v>
      </c>
      <c r="AH214" s="1">
        <v>4.0</v>
      </c>
      <c r="AI214" s="1">
        <v>4.0</v>
      </c>
      <c r="AJ214" s="1">
        <v>4.0</v>
      </c>
      <c r="AK214" s="1">
        <v>4.0</v>
      </c>
      <c r="AL214" s="1">
        <v>3.0</v>
      </c>
      <c r="AM214" s="1">
        <v>3.0</v>
      </c>
      <c r="AN214" s="1">
        <v>3.0</v>
      </c>
      <c r="AO214" s="1">
        <v>4.0</v>
      </c>
      <c r="AP214" s="1">
        <v>4.0</v>
      </c>
      <c r="AQ214" s="1">
        <v>4.0</v>
      </c>
      <c r="AR214" s="1">
        <v>4.0</v>
      </c>
      <c r="AS214" s="1">
        <v>4.0</v>
      </c>
      <c r="AT214" s="1">
        <v>2.0</v>
      </c>
      <c r="AU214" s="1">
        <v>2.0</v>
      </c>
      <c r="AV214" s="1">
        <v>3.0</v>
      </c>
      <c r="AW214" s="1">
        <v>2.0</v>
      </c>
      <c r="AX214" s="1">
        <v>2.0</v>
      </c>
      <c r="AY214" s="1">
        <v>2.0</v>
      </c>
      <c r="AZ214" s="1">
        <v>2.0</v>
      </c>
      <c r="BA214" s="1">
        <v>2.0</v>
      </c>
      <c r="BB214" s="1">
        <v>4.0</v>
      </c>
      <c r="BC214" s="1">
        <v>3.0</v>
      </c>
      <c r="BD214" s="1">
        <v>3.0</v>
      </c>
      <c r="BE214" s="1">
        <v>3.0</v>
      </c>
      <c r="BF214" s="1">
        <v>3.0</v>
      </c>
      <c r="BG214" s="1">
        <v>3.0</v>
      </c>
      <c r="BH214" s="1">
        <v>3.0</v>
      </c>
      <c r="BI214" s="1">
        <v>3.0</v>
      </c>
      <c r="BJ214" s="1">
        <v>4.0</v>
      </c>
      <c r="BK214" s="1">
        <v>2.0</v>
      </c>
      <c r="BL214" s="1">
        <v>3.0</v>
      </c>
      <c r="BM214" s="1">
        <v>3.0</v>
      </c>
      <c r="BN214" s="1">
        <v>3.0</v>
      </c>
      <c r="BO214" s="1">
        <v>2.0</v>
      </c>
      <c r="BP214" s="1">
        <v>3.0</v>
      </c>
      <c r="BQ214" s="1">
        <v>3.0</v>
      </c>
      <c r="BR214" s="1">
        <v>3.0</v>
      </c>
      <c r="BS214" s="1">
        <v>4.0</v>
      </c>
      <c r="BT214" s="1">
        <v>4.0</v>
      </c>
      <c r="BU214" s="1">
        <v>3.0</v>
      </c>
      <c r="BV214" s="1">
        <v>4.0</v>
      </c>
      <c r="BW214" s="1">
        <v>4.0</v>
      </c>
      <c r="BX214" s="1">
        <v>4.0</v>
      </c>
      <c r="BY214" s="1">
        <v>3.0</v>
      </c>
      <c r="BZ214" s="36">
        <v>4.0</v>
      </c>
      <c r="CA214" s="26">
        <f t="shared" si="12"/>
        <v>254</v>
      </c>
      <c r="CB214">
        <f t="shared" si="2"/>
        <v>32</v>
      </c>
      <c r="CC214">
        <f t="shared" si="3"/>
        <v>27</v>
      </c>
      <c r="CD214">
        <f t="shared" si="4"/>
        <v>34</v>
      </c>
      <c r="CE214">
        <f t="shared" si="27"/>
        <v>34</v>
      </c>
      <c r="CF214">
        <f t="shared" si="6"/>
        <v>29</v>
      </c>
      <c r="CG214">
        <f t="shared" si="7"/>
        <v>17</v>
      </c>
      <c r="CH214">
        <f t="shared" si="28"/>
        <v>25</v>
      </c>
      <c r="CI214">
        <f t="shared" si="9"/>
        <v>0.4</v>
      </c>
      <c r="CJ214">
        <f t="shared" si="10"/>
        <v>22</v>
      </c>
      <c r="CK214">
        <f t="shared" si="29"/>
        <v>30</v>
      </c>
      <c r="CM214" s="34">
        <f>VLOOKUP(CB214,'PROMIS 57 T-Score Conversions'!Q$3:R$35,2,TRUE)</f>
        <v>43.9</v>
      </c>
      <c r="CN214" t="str">
        <f t="shared" si="20"/>
        <v>Mild</v>
      </c>
      <c r="CO214" s="34">
        <f>VLOOKUP(CC214,'PROMIS 57 T-Score Conversions'!A$3:B$35,2,TRUE)</f>
        <v>65.6</v>
      </c>
      <c r="CP214" t="str">
        <f t="shared" si="21"/>
        <v>Severe</v>
      </c>
      <c r="CQ214" s="34">
        <f>VLOOKUP(CD214,'PROMIS 57 T-Score Conversions'!E$3:F$35,2,TRUE)</f>
        <v>71.7</v>
      </c>
      <c r="CR214" t="str">
        <f t="shared" si="22"/>
        <v>Severe</v>
      </c>
      <c r="CS214" s="34">
        <f>VLOOKUP(CE214,'PROMIS 57 T-Score Conversions'!U$3:V$35,2,TRUE)</f>
        <v>67.5</v>
      </c>
      <c r="CT214" t="str">
        <f t="shared" si="23"/>
        <v>Moderate</v>
      </c>
      <c r="CU214" s="34">
        <f>VLOOKUP(CF214,'PROMIS 57 T-Score Conversions'!Y$3:Z$35,2,TRUE)</f>
        <v>59.4</v>
      </c>
      <c r="CV214" t="str">
        <f t="shared" si="24"/>
        <v>Mild</v>
      </c>
      <c r="CW214" s="34">
        <f>vlookup(CG214,'PROMIS 57 T-Score Conversions'!M$3:N$35,2,TRUE)</f>
        <v>37.7</v>
      </c>
      <c r="CX214" t="str">
        <f t="shared" si="25"/>
        <v>Moderate</v>
      </c>
      <c r="CY214" s="34">
        <f>VLOOKup(CH214,'PROMIS 57 T-Score Conversions'!I$3:J$35,2,TRUE)</f>
        <v>62.1</v>
      </c>
      <c r="CZ214" t="str">
        <f t="shared" si="26"/>
        <v>Moderate</v>
      </c>
      <c r="DA214" s="37">
        <f>VLOOKUP(CJ214,'PROMIS 57 T-Score Conversions'!AC$3:AD$35,2,TRUE)</f>
        <v>38.71</v>
      </c>
      <c r="DB214" t="str">
        <f t="shared" si="30"/>
        <v>Moderate</v>
      </c>
      <c r="DC214" s="34">
        <f>VLOOKUP(CK214,'PROMIS 57 T-Score Conversions'!AG$3:AH$35,2,TRUE)</f>
        <v>49.17</v>
      </c>
      <c r="DD214" s="39" t="str">
        <f t="shared" si="31"/>
        <v>Normal</v>
      </c>
    </row>
    <row r="215">
      <c r="A215" s="1" t="b">
        <v>0</v>
      </c>
      <c r="B215" s="20"/>
      <c r="C215" s="20">
        <v>43692.41654170139</v>
      </c>
      <c r="D215" s="1" t="s">
        <v>195</v>
      </c>
      <c r="E215" s="1">
        <v>1963.0</v>
      </c>
      <c r="F215" s="1">
        <v>5.0</v>
      </c>
      <c r="G215" s="1">
        <v>5.0</v>
      </c>
      <c r="H215" s="1">
        <v>5.0</v>
      </c>
      <c r="I215" s="1">
        <v>5.0</v>
      </c>
      <c r="J215" s="1">
        <v>5.0</v>
      </c>
      <c r="K215" s="1">
        <v>5.0</v>
      </c>
      <c r="L215" s="1">
        <v>5.0</v>
      </c>
      <c r="M215" s="1">
        <v>5.0</v>
      </c>
      <c r="N215" s="1">
        <v>1.0</v>
      </c>
      <c r="O215" s="1">
        <v>1.0</v>
      </c>
      <c r="P215" s="1">
        <v>1.0</v>
      </c>
      <c r="Q215" s="1">
        <v>1.0</v>
      </c>
      <c r="R215" s="1">
        <v>1.0</v>
      </c>
      <c r="S215" s="1">
        <v>1.0</v>
      </c>
      <c r="T215" s="1">
        <v>1.0</v>
      </c>
      <c r="U215" s="1">
        <v>1.0</v>
      </c>
      <c r="V215" s="1">
        <v>1.0</v>
      </c>
      <c r="W215" s="1">
        <v>1.0</v>
      </c>
      <c r="X215" s="1">
        <v>1.0</v>
      </c>
      <c r="Y215" s="1">
        <v>1.0</v>
      </c>
      <c r="Z215" s="1">
        <v>1.0</v>
      </c>
      <c r="AA215" s="1">
        <v>1.0</v>
      </c>
      <c r="AB215" s="1">
        <v>1.0</v>
      </c>
      <c r="AC215" s="1">
        <v>1.0</v>
      </c>
      <c r="AD215" s="1">
        <v>1.0</v>
      </c>
      <c r="AE215" s="1">
        <v>1.0</v>
      </c>
      <c r="AF215" s="1">
        <v>1.0</v>
      </c>
      <c r="AG215" s="1">
        <v>1.0</v>
      </c>
      <c r="AH215" s="1">
        <v>1.0</v>
      </c>
      <c r="AI215" s="1">
        <v>1.0</v>
      </c>
      <c r="AJ215" s="1">
        <v>1.0</v>
      </c>
      <c r="AK215" s="1">
        <v>1.0</v>
      </c>
      <c r="AL215" s="1">
        <v>1.0</v>
      </c>
      <c r="AM215" s="1">
        <v>1.0</v>
      </c>
      <c r="AN215" s="1">
        <v>1.0</v>
      </c>
      <c r="AO215" s="1">
        <v>1.0</v>
      </c>
      <c r="AP215" s="1">
        <v>1.0</v>
      </c>
      <c r="AQ215" s="1">
        <v>1.0</v>
      </c>
      <c r="AR215" s="1">
        <v>1.0</v>
      </c>
      <c r="AS215" s="1">
        <v>1.0</v>
      </c>
      <c r="AT215" s="1">
        <v>5.0</v>
      </c>
      <c r="AU215" s="1">
        <v>5.0</v>
      </c>
      <c r="AV215" s="1">
        <v>5.0</v>
      </c>
      <c r="AW215" s="1">
        <v>5.0</v>
      </c>
      <c r="AX215" s="1">
        <v>5.0</v>
      </c>
      <c r="AY215" s="1">
        <v>5.0</v>
      </c>
      <c r="AZ215" s="1">
        <v>5.0</v>
      </c>
      <c r="BA215" s="1">
        <v>5.0</v>
      </c>
      <c r="BB215" s="1">
        <v>1.0</v>
      </c>
      <c r="BC215" s="1">
        <v>1.0</v>
      </c>
      <c r="BD215" s="1">
        <v>1.0</v>
      </c>
      <c r="BE215" s="1">
        <v>1.0</v>
      </c>
      <c r="BF215" s="1">
        <v>1.0</v>
      </c>
      <c r="BG215" s="1">
        <v>1.0</v>
      </c>
      <c r="BH215" s="1">
        <v>1.0</v>
      </c>
      <c r="BI215" s="1">
        <v>1.0</v>
      </c>
      <c r="BJ215" s="1">
        <v>0.0</v>
      </c>
      <c r="BK215" s="1">
        <v>5.0</v>
      </c>
      <c r="BL215" s="1">
        <v>5.0</v>
      </c>
      <c r="BM215" s="1">
        <v>5.0</v>
      </c>
      <c r="BN215" s="1">
        <v>5.0</v>
      </c>
      <c r="BO215" s="1">
        <v>5.0</v>
      </c>
      <c r="BP215" s="1">
        <v>4.0</v>
      </c>
      <c r="BQ215" s="1">
        <v>4.0</v>
      </c>
      <c r="BR215" s="1">
        <v>5.0</v>
      </c>
      <c r="BS215" s="1">
        <v>1.0</v>
      </c>
      <c r="BT215" s="1">
        <v>1.0</v>
      </c>
      <c r="BU215" s="1">
        <v>1.0</v>
      </c>
      <c r="BV215" s="1">
        <v>2.0</v>
      </c>
      <c r="BW215" s="1">
        <v>1.0</v>
      </c>
      <c r="BX215" s="1">
        <v>1.0</v>
      </c>
      <c r="BY215" s="1">
        <v>1.0</v>
      </c>
      <c r="BZ215" s="36">
        <v>1.0</v>
      </c>
      <c r="CA215" s="26">
        <f t="shared" si="12"/>
        <v>167</v>
      </c>
      <c r="CB215">
        <f t="shared" si="2"/>
        <v>40</v>
      </c>
      <c r="CC215">
        <f t="shared" si="3"/>
        <v>8</v>
      </c>
      <c r="CD215">
        <f t="shared" si="4"/>
        <v>8</v>
      </c>
      <c r="CE215">
        <f t="shared" si="27"/>
        <v>8</v>
      </c>
      <c r="CF215">
        <f t="shared" si="6"/>
        <v>8</v>
      </c>
      <c r="CG215">
        <f t="shared" si="7"/>
        <v>40</v>
      </c>
      <c r="CH215">
        <f t="shared" si="28"/>
        <v>8</v>
      </c>
      <c r="CI215">
        <f t="shared" si="9"/>
        <v>0</v>
      </c>
      <c r="CJ215">
        <f t="shared" si="10"/>
        <v>38</v>
      </c>
      <c r="CK215">
        <f t="shared" si="29"/>
        <v>9</v>
      </c>
      <c r="CM215" s="34">
        <f>VLOOKUP(CB215,'PROMIS 57 T-Score Conversions'!Q$3:R$35,2,TRUE)</f>
        <v>60.1</v>
      </c>
      <c r="CN215" t="str">
        <f t="shared" si="20"/>
        <v>Normal</v>
      </c>
      <c r="CO215" s="34">
        <f>VLOOKUP(CC215,'PROMIS 57 T-Score Conversions'!A$3:B$35,2,TRUE)</f>
        <v>37.1</v>
      </c>
      <c r="CP215" t="str">
        <f t="shared" si="21"/>
        <v>Normal</v>
      </c>
      <c r="CQ215" s="34">
        <f>VLOOKUP(CD215,'PROMIS 57 T-Score Conversions'!E$3:F$35,2,TRUE)</f>
        <v>38.2</v>
      </c>
      <c r="CR215" t="str">
        <f t="shared" si="22"/>
        <v>Normal</v>
      </c>
      <c r="CS215" s="34">
        <f>VLOOKUP(CE215,'PROMIS 57 T-Score Conversions'!U$3:V$35,2,TRUE)</f>
        <v>33.1</v>
      </c>
      <c r="CT215" t="str">
        <f t="shared" si="23"/>
        <v>Normal</v>
      </c>
      <c r="CU215" s="34">
        <f>VLOOKUP(CF215,'PROMIS 57 T-Score Conversions'!Y$3:Z$35,2,TRUE)</f>
        <v>28.9</v>
      </c>
      <c r="CV215" t="str">
        <f t="shared" si="24"/>
        <v>Normal</v>
      </c>
      <c r="CW215" s="34">
        <f>vlookup(CG215,'PROMIS 57 T-Score Conversions'!M$3:N$35,2,TRUE)</f>
        <v>65.4</v>
      </c>
      <c r="CX215" t="str">
        <f t="shared" si="25"/>
        <v>Normal</v>
      </c>
      <c r="CY215" s="34">
        <f>VLOOKup(CH215,'PROMIS 57 T-Score Conversions'!I$3:J$35,2,TRUE)</f>
        <v>40.7</v>
      </c>
      <c r="CZ215" t="str">
        <f t="shared" si="26"/>
        <v>Normal</v>
      </c>
      <c r="DA215" s="37">
        <f>VLOOKUP(CJ215,'PROMIS 57 T-Score Conversions'!AC$3:AD$35,2,TRUE)</f>
        <v>55.36</v>
      </c>
      <c r="DB215" t="str">
        <f t="shared" si="30"/>
        <v>Normal</v>
      </c>
      <c r="DC215" s="34">
        <f>VLOOKUP(CK215,'PROMIS 57 T-Score Conversions'!AG$3:AH$35,2,TRUE)</f>
        <v>26.59</v>
      </c>
      <c r="DD215" s="39" t="str">
        <f t="shared" si="31"/>
        <v>Normal</v>
      </c>
    </row>
    <row r="216">
      <c r="A216" s="1" t="b">
        <v>1</v>
      </c>
      <c r="B216" s="20"/>
      <c r="C216" s="20">
        <v>43692.55126740741</v>
      </c>
      <c r="D216" s="1" t="s">
        <v>253</v>
      </c>
      <c r="E216" s="1">
        <v>1468.0</v>
      </c>
      <c r="F216" s="1">
        <v>3.0</v>
      </c>
      <c r="G216" s="1">
        <v>3.0</v>
      </c>
      <c r="H216" s="1">
        <v>4.0</v>
      </c>
      <c r="I216" s="1">
        <v>3.0</v>
      </c>
      <c r="J216" s="1">
        <v>3.0</v>
      </c>
      <c r="K216" s="1">
        <v>3.0</v>
      </c>
      <c r="L216" s="1">
        <v>2.0</v>
      </c>
      <c r="M216" s="1">
        <v>2.0</v>
      </c>
      <c r="N216" s="1">
        <v>4.0</v>
      </c>
      <c r="O216" s="1">
        <v>3.0</v>
      </c>
      <c r="P216" s="1">
        <v>3.0</v>
      </c>
      <c r="Q216" s="1">
        <v>3.0</v>
      </c>
      <c r="R216" s="1">
        <v>3.0</v>
      </c>
      <c r="S216" s="1">
        <v>3.0</v>
      </c>
      <c r="T216" s="1">
        <v>4.0</v>
      </c>
      <c r="U216" s="1">
        <v>3.0</v>
      </c>
      <c r="V216" s="1">
        <v>1.0</v>
      </c>
      <c r="W216" s="1">
        <v>2.0</v>
      </c>
      <c r="X216" s="1">
        <v>2.0</v>
      </c>
      <c r="Y216" s="1">
        <v>1.0</v>
      </c>
      <c r="Z216" s="1">
        <v>2.0</v>
      </c>
      <c r="AA216" s="1">
        <v>3.0</v>
      </c>
      <c r="AB216" s="1">
        <v>2.0</v>
      </c>
      <c r="AC216" s="1">
        <v>2.0</v>
      </c>
      <c r="AD216" s="1">
        <v>3.0</v>
      </c>
      <c r="AE216" s="1">
        <v>3.0</v>
      </c>
      <c r="AF216" s="1">
        <v>3.0</v>
      </c>
      <c r="AG216" s="1">
        <v>3.0</v>
      </c>
      <c r="AH216" s="1">
        <v>4.0</v>
      </c>
      <c r="AI216" s="1">
        <v>3.0</v>
      </c>
      <c r="AJ216" s="1">
        <v>3.0</v>
      </c>
      <c r="AK216" s="1">
        <v>3.0</v>
      </c>
      <c r="AL216" s="1">
        <v>3.0</v>
      </c>
      <c r="AM216" s="1">
        <v>3.0</v>
      </c>
      <c r="AN216" s="1">
        <v>3.0</v>
      </c>
      <c r="AO216" s="1">
        <v>3.0</v>
      </c>
      <c r="AP216" s="1">
        <v>2.0</v>
      </c>
      <c r="AQ216" s="1">
        <v>3.0</v>
      </c>
      <c r="AR216" s="1">
        <v>3.0</v>
      </c>
      <c r="AS216" s="1">
        <v>3.0</v>
      </c>
      <c r="AT216" s="1">
        <v>3.0</v>
      </c>
      <c r="AU216" s="1">
        <v>4.0</v>
      </c>
      <c r="AV216" s="1">
        <v>3.0</v>
      </c>
      <c r="AW216" s="1">
        <v>2.0</v>
      </c>
      <c r="AX216" s="1">
        <v>3.0</v>
      </c>
      <c r="AY216" s="1">
        <v>3.0</v>
      </c>
      <c r="AZ216" s="1">
        <v>4.0</v>
      </c>
      <c r="BA216" s="1">
        <v>2.0</v>
      </c>
      <c r="BB216" s="1">
        <v>4.0</v>
      </c>
      <c r="BC216" s="1">
        <v>3.0</v>
      </c>
      <c r="BD216" s="1">
        <v>3.0</v>
      </c>
      <c r="BE216" s="1">
        <v>2.0</v>
      </c>
      <c r="BF216" s="1">
        <v>3.0</v>
      </c>
      <c r="BG216" s="1">
        <v>3.0</v>
      </c>
      <c r="BH216" s="1">
        <v>4.0</v>
      </c>
      <c r="BI216" s="1">
        <v>2.0</v>
      </c>
      <c r="BJ216" s="1">
        <v>6.0</v>
      </c>
      <c r="BK216" s="1">
        <v>2.0</v>
      </c>
      <c r="BL216" s="1">
        <v>2.0</v>
      </c>
      <c r="BM216" s="1">
        <v>3.0</v>
      </c>
      <c r="BN216" s="1">
        <v>2.0</v>
      </c>
      <c r="BO216" s="1">
        <v>2.0</v>
      </c>
      <c r="BP216" s="1">
        <v>2.0</v>
      </c>
      <c r="BQ216" s="1">
        <v>2.0</v>
      </c>
      <c r="BR216" s="1">
        <v>2.0</v>
      </c>
      <c r="BS216" s="1">
        <v>3.0</v>
      </c>
      <c r="BT216" s="1">
        <v>3.0</v>
      </c>
      <c r="BU216" s="1">
        <v>4.0</v>
      </c>
      <c r="BV216" s="1">
        <v>3.0</v>
      </c>
      <c r="BW216" s="1">
        <v>5.0</v>
      </c>
      <c r="BX216" s="1">
        <v>3.0</v>
      </c>
      <c r="BY216" s="1">
        <v>2.0</v>
      </c>
      <c r="BZ216" s="36">
        <v>5.0</v>
      </c>
      <c r="CA216" s="26">
        <f t="shared" si="12"/>
        <v>211</v>
      </c>
      <c r="CB216">
        <f t="shared" si="2"/>
        <v>23</v>
      </c>
      <c r="CC216">
        <f t="shared" si="3"/>
        <v>26</v>
      </c>
      <c r="CD216">
        <f t="shared" si="4"/>
        <v>15</v>
      </c>
      <c r="CE216">
        <f t="shared" si="27"/>
        <v>25</v>
      </c>
      <c r="CF216">
        <f t="shared" si="6"/>
        <v>23</v>
      </c>
      <c r="CG216">
        <f t="shared" si="7"/>
        <v>24</v>
      </c>
      <c r="CH216">
        <f t="shared" si="28"/>
        <v>24</v>
      </c>
      <c r="CI216">
        <f t="shared" si="9"/>
        <v>0.6</v>
      </c>
      <c r="CJ216">
        <f t="shared" si="10"/>
        <v>17</v>
      </c>
      <c r="CK216">
        <f t="shared" si="29"/>
        <v>28</v>
      </c>
      <c r="CM216" s="34">
        <f>VLOOKUP(CB216,'PROMIS 57 T-Score Conversions'!Q$3:R$35,2,TRUE)</f>
        <v>37.4</v>
      </c>
      <c r="CN216" t="str">
        <f t="shared" si="20"/>
        <v>Moderate</v>
      </c>
      <c r="CO216" s="34">
        <f>VLOOKUP(CC216,'PROMIS 57 T-Score Conversions'!A$3:B$35,2,TRUE)</f>
        <v>64.5</v>
      </c>
      <c r="CP216" t="str">
        <f t="shared" si="21"/>
        <v>Moderate</v>
      </c>
      <c r="CQ216" s="34">
        <f>VLOOKUP(CD216,'PROMIS 57 T-Score Conversions'!E$3:F$35,2,TRUE)</f>
        <v>54.1</v>
      </c>
      <c r="CR216" t="str">
        <f t="shared" si="22"/>
        <v>Normal</v>
      </c>
      <c r="CS216" s="34">
        <f>VLOOKUP(CE216,'PROMIS 57 T-Score Conversions'!U$3:V$35,2,TRUE)</f>
        <v>58.5</v>
      </c>
      <c r="CT216" t="str">
        <f t="shared" si="23"/>
        <v>Mild</v>
      </c>
      <c r="CU216" s="34">
        <f>VLOOKUP(CF216,'PROMIS 57 T-Score Conversions'!Y$3:Z$35,2,TRUE)</f>
        <v>53.3</v>
      </c>
      <c r="CV216" t="str">
        <f t="shared" si="24"/>
        <v>Normal</v>
      </c>
      <c r="CW216" s="34">
        <f>vlookup(CG216,'PROMIS 57 T-Score Conversions'!M$3:N$35,2,TRUE)</f>
        <v>44</v>
      </c>
      <c r="CX216" t="str">
        <f t="shared" si="25"/>
        <v>Mild</v>
      </c>
      <c r="CY216" s="34">
        <f>VLOOKup(CH216,'PROMIS 57 T-Score Conversions'!I$3:J$35,2,TRUE)</f>
        <v>61.5</v>
      </c>
      <c r="CZ216" t="str">
        <f t="shared" si="26"/>
        <v>Moderate</v>
      </c>
      <c r="DA216" s="37">
        <f>VLOOKUP(CJ216,'PROMIS 57 T-Score Conversions'!AC$3:AD$35,2,TRUE)</f>
        <v>34.75</v>
      </c>
      <c r="DB216" t="str">
        <f t="shared" si="30"/>
        <v>Moderate</v>
      </c>
      <c r="DC216" s="34">
        <f>VLOOKUP(CK216,'PROMIS 57 T-Score Conversions'!AG$3:AH$35,2,TRUE)</f>
        <v>47.18</v>
      </c>
      <c r="DD216" s="39" t="str">
        <f t="shared" si="31"/>
        <v>Normal</v>
      </c>
    </row>
    <row r="217">
      <c r="A217" s="1" t="b">
        <v>1</v>
      </c>
      <c r="B217" s="20"/>
      <c r="C217" s="20">
        <v>43692.62732818287</v>
      </c>
      <c r="D217" s="1" t="s">
        <v>113</v>
      </c>
      <c r="E217" s="1">
        <v>1889.0</v>
      </c>
      <c r="F217" s="1">
        <v>2.0</v>
      </c>
      <c r="G217" s="1">
        <v>5.0</v>
      </c>
      <c r="H217" s="1">
        <v>4.0</v>
      </c>
      <c r="I217" s="1">
        <v>2.0</v>
      </c>
      <c r="J217" s="1">
        <v>4.0</v>
      </c>
      <c r="K217" s="1">
        <v>4.0</v>
      </c>
      <c r="L217" s="1">
        <v>4.0</v>
      </c>
      <c r="M217" s="1">
        <v>4.0</v>
      </c>
      <c r="N217" s="1">
        <v>4.0</v>
      </c>
      <c r="O217" s="1">
        <v>3.0</v>
      </c>
      <c r="P217" s="1">
        <v>3.0</v>
      </c>
      <c r="Q217" s="1">
        <v>4.0</v>
      </c>
      <c r="R217" s="1">
        <v>4.0</v>
      </c>
      <c r="S217" s="1">
        <v>4.0</v>
      </c>
      <c r="T217" s="1">
        <v>4.0</v>
      </c>
      <c r="U217" s="1">
        <v>5.0</v>
      </c>
      <c r="V217" s="1">
        <v>3.0</v>
      </c>
      <c r="W217" s="1">
        <v>4.0</v>
      </c>
      <c r="X217" s="1">
        <v>4.0</v>
      </c>
      <c r="Y217" s="1">
        <v>4.0</v>
      </c>
      <c r="Z217" s="1">
        <v>4.0</v>
      </c>
      <c r="AA217" s="1">
        <v>5.0</v>
      </c>
      <c r="AB217" s="1">
        <v>4.0</v>
      </c>
      <c r="AC217" s="1">
        <v>4.0</v>
      </c>
      <c r="AD217" s="1">
        <v>5.0</v>
      </c>
      <c r="AE217" s="1">
        <v>5.0</v>
      </c>
      <c r="AF217" s="1">
        <v>5.0</v>
      </c>
      <c r="AG217" s="1">
        <v>4.0</v>
      </c>
      <c r="AH217" s="1">
        <v>4.0</v>
      </c>
      <c r="AI217" s="1">
        <v>5.0</v>
      </c>
      <c r="AJ217" s="1">
        <v>3.0</v>
      </c>
      <c r="AK217" s="1">
        <v>5.0</v>
      </c>
      <c r="AL217" s="1">
        <v>1.0</v>
      </c>
      <c r="AM217" s="1">
        <v>5.0</v>
      </c>
      <c r="AN217" s="1">
        <v>4.0</v>
      </c>
      <c r="AO217" s="1">
        <v>2.0</v>
      </c>
      <c r="AP217" s="1">
        <v>3.0</v>
      </c>
      <c r="AQ217" s="1">
        <v>1.0</v>
      </c>
      <c r="AR217" s="1">
        <v>1.0</v>
      </c>
      <c r="AS217" s="1">
        <v>5.0</v>
      </c>
      <c r="AT217" s="1">
        <v>1.0</v>
      </c>
      <c r="AU217" s="1">
        <v>2.0</v>
      </c>
      <c r="AV217" s="1">
        <v>1.0</v>
      </c>
      <c r="AW217" s="1">
        <v>1.0</v>
      </c>
      <c r="AX217" s="1">
        <v>3.0</v>
      </c>
      <c r="AY217" s="1">
        <v>4.0</v>
      </c>
      <c r="AZ217" s="1">
        <v>2.0</v>
      </c>
      <c r="BA217" s="1">
        <v>1.0</v>
      </c>
      <c r="BB217" s="1">
        <v>3.0</v>
      </c>
      <c r="BC217" s="1">
        <v>3.0</v>
      </c>
      <c r="BD217" s="1">
        <v>4.0</v>
      </c>
      <c r="BE217" s="1">
        <v>3.0</v>
      </c>
      <c r="BF217" s="1">
        <v>4.0</v>
      </c>
      <c r="BG217" s="1">
        <v>5.0</v>
      </c>
      <c r="BH217" s="1">
        <v>4.0</v>
      </c>
      <c r="BI217" s="1">
        <v>4.0</v>
      </c>
      <c r="BJ217" s="1">
        <v>3.0</v>
      </c>
      <c r="BK217" s="1">
        <v>1.0</v>
      </c>
      <c r="BL217" s="1">
        <v>2.0</v>
      </c>
      <c r="BM217" s="1">
        <v>2.0</v>
      </c>
      <c r="BN217" s="1">
        <v>1.0</v>
      </c>
      <c r="BO217" s="1">
        <v>1.0</v>
      </c>
      <c r="BP217" s="1">
        <v>1.0</v>
      </c>
      <c r="BQ217" s="1">
        <v>1.0</v>
      </c>
      <c r="BR217" s="1">
        <v>2.0</v>
      </c>
      <c r="BS217" s="1">
        <v>2.0</v>
      </c>
      <c r="BT217" s="1">
        <v>4.0</v>
      </c>
      <c r="BU217" s="1">
        <v>5.0</v>
      </c>
      <c r="BV217" s="1">
        <v>5.0</v>
      </c>
      <c r="BW217" s="1">
        <v>4.0</v>
      </c>
      <c r="BX217" s="1">
        <v>4.0</v>
      </c>
      <c r="BY217" s="1">
        <v>1.0</v>
      </c>
      <c r="BZ217" s="36">
        <v>5.0</v>
      </c>
      <c r="CA217" s="26">
        <f t="shared" si="12"/>
        <v>239</v>
      </c>
      <c r="CB217">
        <f t="shared" si="2"/>
        <v>29</v>
      </c>
      <c r="CC217">
        <f t="shared" si="3"/>
        <v>31</v>
      </c>
      <c r="CD217">
        <f t="shared" si="4"/>
        <v>32</v>
      </c>
      <c r="CE217">
        <f t="shared" si="27"/>
        <v>36</v>
      </c>
      <c r="CF217">
        <f t="shared" si="6"/>
        <v>22</v>
      </c>
      <c r="CG217">
        <f t="shared" si="7"/>
        <v>15</v>
      </c>
      <c r="CH217">
        <f t="shared" si="28"/>
        <v>30</v>
      </c>
      <c r="CI217">
        <f t="shared" si="9"/>
        <v>0.3</v>
      </c>
      <c r="CJ217">
        <f t="shared" si="10"/>
        <v>11</v>
      </c>
      <c r="CK217">
        <f t="shared" si="29"/>
        <v>30</v>
      </c>
      <c r="CM217" s="34">
        <f>VLOOKUP(CB217,'PROMIS 57 T-Score Conversions'!Q$3:R$35,2,TRUE)</f>
        <v>41.6</v>
      </c>
      <c r="CN217" t="str">
        <f t="shared" si="20"/>
        <v>Mild</v>
      </c>
      <c r="CO217" s="34">
        <f>VLOOKUP(CC217,'PROMIS 57 T-Score Conversions'!A$3:B$35,2,TRUE)</f>
        <v>69.8</v>
      </c>
      <c r="CP217" t="str">
        <f t="shared" si="21"/>
        <v>Severe</v>
      </c>
      <c r="CQ217" s="34">
        <f>VLOOKUP(CD217,'PROMIS 57 T-Score Conversions'!E$3:F$35,2,TRUE)</f>
        <v>69.7</v>
      </c>
      <c r="CR217" t="str">
        <f t="shared" si="22"/>
        <v>Moderate</v>
      </c>
      <c r="CS217" s="34">
        <f>VLOOKUP(CE217,'PROMIS 57 T-Score Conversions'!U$3:V$35,2,TRUE)</f>
        <v>69.8</v>
      </c>
      <c r="CT217" t="str">
        <f t="shared" si="23"/>
        <v>Moderate</v>
      </c>
      <c r="CU217" s="34">
        <f>VLOOKUP(CF217,'PROMIS 57 T-Score Conversions'!Y$3:Z$35,2,TRUE)</f>
        <v>52.2</v>
      </c>
      <c r="CV217" t="str">
        <f t="shared" si="24"/>
        <v>Normal</v>
      </c>
      <c r="CW217" s="34">
        <f>vlookup(CG217,'PROMIS 57 T-Score Conversions'!M$3:N$35,2,TRUE)</f>
        <v>36.2</v>
      </c>
      <c r="CX217" t="str">
        <f t="shared" si="25"/>
        <v>Moderate</v>
      </c>
      <c r="CY217" s="34">
        <f>VLOOKup(CH217,'PROMIS 57 T-Score Conversions'!I$3:J$35,2,TRUE)</f>
        <v>65.5</v>
      </c>
      <c r="CZ217" t="str">
        <f t="shared" si="26"/>
        <v>Moderate</v>
      </c>
      <c r="DA217" s="37">
        <f>VLOOKUP(CJ217,'PROMIS 57 T-Score Conversions'!AC$3:AD$35,2,TRUE)</f>
        <v>28.9</v>
      </c>
      <c r="DB217" t="str">
        <f t="shared" si="30"/>
        <v>Severe</v>
      </c>
      <c r="DC217" s="34">
        <f>VLOOKUP(CK217,'PROMIS 57 T-Score Conversions'!AG$3:AH$35,2,TRUE)</f>
        <v>49.17</v>
      </c>
      <c r="DD217" s="39" t="str">
        <f t="shared" si="31"/>
        <v>Normal</v>
      </c>
    </row>
    <row r="218">
      <c r="A218" s="1" t="b">
        <v>1</v>
      </c>
      <c r="B218" s="20"/>
      <c r="C218" s="20">
        <v>43693.45921584491</v>
      </c>
      <c r="D218" s="1" t="s">
        <v>245</v>
      </c>
      <c r="E218" s="1">
        <v>1997.0</v>
      </c>
      <c r="F218" s="1">
        <v>2.0</v>
      </c>
      <c r="G218" s="1">
        <v>3.0</v>
      </c>
      <c r="H218" s="1">
        <v>3.0</v>
      </c>
      <c r="I218" s="1">
        <v>3.0</v>
      </c>
      <c r="J218" s="1">
        <v>1.0</v>
      </c>
      <c r="K218" s="1">
        <v>2.0</v>
      </c>
      <c r="L218" s="1">
        <v>2.0</v>
      </c>
      <c r="M218" s="1">
        <v>1.0</v>
      </c>
      <c r="N218" s="1">
        <v>1.0</v>
      </c>
      <c r="O218" s="1">
        <v>2.0</v>
      </c>
      <c r="P218" s="1">
        <v>2.0</v>
      </c>
      <c r="Q218" s="1">
        <v>4.0</v>
      </c>
      <c r="R218" s="1">
        <v>3.0</v>
      </c>
      <c r="S218" s="1">
        <v>2.0</v>
      </c>
      <c r="T218" s="1">
        <v>3.0</v>
      </c>
      <c r="U218" s="1">
        <v>3.0</v>
      </c>
      <c r="V218" s="1">
        <v>2.0</v>
      </c>
      <c r="W218" s="1">
        <v>2.0</v>
      </c>
      <c r="X218" s="1">
        <v>2.0</v>
      </c>
      <c r="Y218" s="1">
        <v>2.0</v>
      </c>
      <c r="Z218" s="1">
        <v>2.0</v>
      </c>
      <c r="AA218" s="1">
        <v>3.0</v>
      </c>
      <c r="AB218" s="1">
        <v>3.0</v>
      </c>
      <c r="AC218" s="1">
        <v>2.0</v>
      </c>
      <c r="AD218" s="1">
        <v>4.0</v>
      </c>
      <c r="AE218" s="1">
        <v>4.0</v>
      </c>
      <c r="AF218" s="1">
        <v>4.0</v>
      </c>
      <c r="AG218" s="1">
        <v>4.0</v>
      </c>
      <c r="AH218" s="1">
        <v>4.0</v>
      </c>
      <c r="AI218" s="1">
        <v>4.0</v>
      </c>
      <c r="AJ218" s="1">
        <v>4.0</v>
      </c>
      <c r="AK218" s="1">
        <v>4.0</v>
      </c>
      <c r="AL218" s="1">
        <v>3.0</v>
      </c>
      <c r="AM218" s="1">
        <v>3.0</v>
      </c>
      <c r="AN218" s="1">
        <v>3.0</v>
      </c>
      <c r="AO218" s="1">
        <v>2.0</v>
      </c>
      <c r="AP218" s="1">
        <v>4.0</v>
      </c>
      <c r="AQ218" s="1">
        <v>2.0</v>
      </c>
      <c r="AR218" s="1">
        <v>2.0</v>
      </c>
      <c r="AS218" s="1">
        <v>2.0</v>
      </c>
      <c r="AT218" s="1">
        <v>1.0</v>
      </c>
      <c r="AU218" s="1">
        <v>1.0</v>
      </c>
      <c r="AV218" s="1">
        <v>1.0</v>
      </c>
      <c r="AW218" s="1">
        <v>1.0</v>
      </c>
      <c r="AX218" s="1">
        <v>1.0</v>
      </c>
      <c r="AY218" s="1">
        <v>1.0</v>
      </c>
      <c r="AZ218" s="1">
        <v>1.0</v>
      </c>
      <c r="BA218" s="1">
        <v>1.0</v>
      </c>
      <c r="BB218" s="1">
        <v>4.0</v>
      </c>
      <c r="BC218" s="1">
        <v>4.0</v>
      </c>
      <c r="BD218" s="1">
        <v>4.0</v>
      </c>
      <c r="BE218" s="1">
        <v>4.0</v>
      </c>
      <c r="BF218" s="1">
        <v>4.0</v>
      </c>
      <c r="BG218" s="1">
        <v>4.0</v>
      </c>
      <c r="BH218" s="1">
        <v>4.0</v>
      </c>
      <c r="BI218" s="1">
        <v>4.0</v>
      </c>
      <c r="BJ218" s="1">
        <v>6.0</v>
      </c>
      <c r="BK218" s="1">
        <v>1.0</v>
      </c>
      <c r="BL218" s="1">
        <v>1.0</v>
      </c>
      <c r="BM218" s="1">
        <v>1.0</v>
      </c>
      <c r="BN218" s="1">
        <v>1.0</v>
      </c>
      <c r="BO218" s="1">
        <v>1.0</v>
      </c>
      <c r="BP218" s="1">
        <v>1.0</v>
      </c>
      <c r="BQ218" s="1">
        <v>1.0</v>
      </c>
      <c r="BR218" s="1">
        <v>1.0</v>
      </c>
      <c r="BS218" s="1">
        <v>5.0</v>
      </c>
      <c r="BT218" s="1">
        <v>5.0</v>
      </c>
      <c r="BU218" s="1">
        <v>5.0</v>
      </c>
      <c r="BV218" s="1">
        <v>5.0</v>
      </c>
      <c r="BW218" s="1">
        <v>5.0</v>
      </c>
      <c r="BX218" s="1">
        <v>3.0</v>
      </c>
      <c r="BY218" s="1">
        <v>3.0</v>
      </c>
      <c r="BZ218" s="36">
        <v>5.0</v>
      </c>
      <c r="CA218" s="26">
        <f t="shared" si="12"/>
        <v>198</v>
      </c>
      <c r="CB218">
        <f t="shared" si="2"/>
        <v>17</v>
      </c>
      <c r="CC218">
        <f t="shared" si="3"/>
        <v>20</v>
      </c>
      <c r="CD218">
        <f t="shared" si="4"/>
        <v>18</v>
      </c>
      <c r="CE218">
        <f t="shared" si="27"/>
        <v>32</v>
      </c>
      <c r="CF218">
        <f t="shared" si="6"/>
        <v>21</v>
      </c>
      <c r="CG218">
        <f t="shared" si="7"/>
        <v>8</v>
      </c>
      <c r="CH218">
        <f t="shared" si="28"/>
        <v>32</v>
      </c>
      <c r="CI218">
        <f t="shared" si="9"/>
        <v>0.6</v>
      </c>
      <c r="CJ218">
        <f t="shared" si="10"/>
        <v>8</v>
      </c>
      <c r="CK218">
        <f t="shared" si="29"/>
        <v>36</v>
      </c>
      <c r="CM218" s="34">
        <f>VLOOKUP(CB218,'PROMIS 57 T-Score Conversions'!Q$3:R$35,2,TRUE)</f>
        <v>33.2</v>
      </c>
      <c r="CN218" t="str">
        <f t="shared" si="20"/>
        <v>Moderate</v>
      </c>
      <c r="CO218" s="34">
        <f>VLOOKUP(CC218,'PROMIS 57 T-Score Conversions'!A$3:B$35,2,TRUE)</f>
        <v>58.4</v>
      </c>
      <c r="CP218" t="str">
        <f t="shared" si="21"/>
        <v>Moderate</v>
      </c>
      <c r="CQ218" s="34">
        <f>VLOOKUP(CD218,'PROMIS 57 T-Score Conversions'!E$3:F$35,2,TRUE)</f>
        <v>56.8</v>
      </c>
      <c r="CR218" t="str">
        <f t="shared" si="22"/>
        <v>Mild</v>
      </c>
      <c r="CS218" s="34">
        <f>VLOOKUP(CE218,'PROMIS 57 T-Score Conversions'!U$3:V$35,2,TRUE)</f>
        <v>65.3</v>
      </c>
      <c r="CT218" t="str">
        <f t="shared" si="23"/>
        <v>Moderate</v>
      </c>
      <c r="CU218" s="34">
        <f>VLOOKUP(CF218,'PROMIS 57 T-Score Conversions'!Y$3:Z$35,2,TRUE)</f>
        <v>51.2</v>
      </c>
      <c r="CV218" t="str">
        <f t="shared" si="24"/>
        <v>Normal</v>
      </c>
      <c r="CW218" s="34">
        <f>vlookup(CG218,'PROMIS 57 T-Score Conversions'!M$3:N$35,2,TRUE)</f>
        <v>25.91</v>
      </c>
      <c r="CX218" t="str">
        <f t="shared" si="25"/>
        <v>Severe</v>
      </c>
      <c r="CY218" s="34">
        <f>VLOOKup(CH218,'PROMIS 57 T-Score Conversions'!I$3:J$35,2,TRUE)</f>
        <v>66.9</v>
      </c>
      <c r="CZ218" t="str">
        <f t="shared" si="26"/>
        <v>Moderate</v>
      </c>
      <c r="DA218" s="37">
        <f>VLOOKUP(CJ218,'PROMIS 57 T-Score Conversions'!AC$3:AD$35,2,TRUE)</f>
        <v>22.41</v>
      </c>
      <c r="DB218" t="str">
        <f t="shared" si="30"/>
        <v>Severe</v>
      </c>
      <c r="DC218" s="34">
        <f>VLOOKUP(CK218,'PROMIS 57 T-Score Conversions'!AG$3:AH$35,2,TRUE)</f>
        <v>56.39</v>
      </c>
      <c r="DD218" s="39" t="str">
        <f t="shared" si="31"/>
        <v>Mild</v>
      </c>
    </row>
    <row r="219">
      <c r="A219" s="1" t="b">
        <v>1</v>
      </c>
      <c r="B219" s="20"/>
      <c r="C219" s="20">
        <v>43693.459332858794</v>
      </c>
      <c r="D219" s="1" t="s">
        <v>254</v>
      </c>
      <c r="E219" s="1">
        <v>2005.0</v>
      </c>
      <c r="F219" s="1">
        <v>3.0</v>
      </c>
      <c r="G219" s="1">
        <v>2.0</v>
      </c>
      <c r="H219" s="1">
        <v>4.0</v>
      </c>
      <c r="I219" s="1">
        <v>3.0</v>
      </c>
      <c r="J219" s="1">
        <v>1.0</v>
      </c>
      <c r="K219" s="1">
        <v>3.0</v>
      </c>
      <c r="L219" s="1">
        <v>3.0</v>
      </c>
      <c r="M219" s="1">
        <v>1.0</v>
      </c>
      <c r="N219" s="1">
        <v>3.0</v>
      </c>
      <c r="O219" s="1">
        <v>4.0</v>
      </c>
      <c r="P219" s="1">
        <v>3.0</v>
      </c>
      <c r="Q219" s="1">
        <v>4.0</v>
      </c>
      <c r="R219" s="1">
        <v>4.0</v>
      </c>
      <c r="S219" s="1">
        <v>2.0</v>
      </c>
      <c r="T219" s="1">
        <v>4.0</v>
      </c>
      <c r="U219" s="1">
        <v>5.0</v>
      </c>
      <c r="V219" s="1">
        <v>2.0</v>
      </c>
      <c r="W219" s="1">
        <v>2.0</v>
      </c>
      <c r="X219" s="1">
        <v>2.0</v>
      </c>
      <c r="Y219" s="1">
        <v>4.0</v>
      </c>
      <c r="Z219" s="1">
        <v>4.0</v>
      </c>
      <c r="AA219" s="1">
        <v>2.0</v>
      </c>
      <c r="AB219" s="1">
        <v>2.0</v>
      </c>
      <c r="AC219" s="1">
        <v>2.0</v>
      </c>
      <c r="AD219" s="1">
        <v>5.0</v>
      </c>
      <c r="AE219" s="1">
        <v>5.0</v>
      </c>
      <c r="AF219" s="1">
        <v>4.0</v>
      </c>
      <c r="AG219" s="1">
        <v>4.0</v>
      </c>
      <c r="AH219" s="1">
        <v>5.0</v>
      </c>
      <c r="AI219" s="1">
        <v>4.0</v>
      </c>
      <c r="AJ219" s="1">
        <v>5.0</v>
      </c>
      <c r="AK219" s="1">
        <v>4.0</v>
      </c>
      <c r="AL219" s="1">
        <v>5.0</v>
      </c>
      <c r="AM219" s="1">
        <v>1.0</v>
      </c>
      <c r="AN219" s="1">
        <v>5.0</v>
      </c>
      <c r="AO219" s="1">
        <v>4.0</v>
      </c>
      <c r="AP219" s="1">
        <v>4.0</v>
      </c>
      <c r="AQ219" s="1">
        <v>4.0</v>
      </c>
      <c r="AR219" s="1">
        <v>2.0</v>
      </c>
      <c r="AS219" s="1">
        <v>5.0</v>
      </c>
      <c r="AT219" s="1">
        <v>2.0</v>
      </c>
      <c r="AU219" s="1">
        <v>1.0</v>
      </c>
      <c r="AV219" s="1">
        <v>1.0</v>
      </c>
      <c r="AW219" s="1">
        <v>2.0</v>
      </c>
      <c r="AX219" s="1">
        <v>2.0</v>
      </c>
      <c r="AY219" s="1">
        <v>2.0</v>
      </c>
      <c r="AZ219" s="1">
        <v>2.0</v>
      </c>
      <c r="BA219" s="1">
        <v>1.0</v>
      </c>
      <c r="BB219" s="1">
        <v>3.0</v>
      </c>
      <c r="BC219" s="1">
        <v>3.0</v>
      </c>
      <c r="BD219" s="1">
        <v>4.0</v>
      </c>
      <c r="BE219" s="1">
        <v>4.0</v>
      </c>
      <c r="BF219" s="1">
        <v>4.0</v>
      </c>
      <c r="BG219" s="1">
        <v>5.0</v>
      </c>
      <c r="BH219" s="1">
        <v>3.0</v>
      </c>
      <c r="BI219" s="1">
        <v>4.0</v>
      </c>
      <c r="BJ219" s="1">
        <v>6.0</v>
      </c>
      <c r="BK219" s="1">
        <v>1.0</v>
      </c>
      <c r="BL219" s="1">
        <v>1.0</v>
      </c>
      <c r="BM219" s="1">
        <v>1.0</v>
      </c>
      <c r="BN219" s="1">
        <v>2.0</v>
      </c>
      <c r="BO219" s="1">
        <v>1.0</v>
      </c>
      <c r="BP219" s="1">
        <v>1.0</v>
      </c>
      <c r="BQ219" s="1">
        <v>1.0</v>
      </c>
      <c r="BR219" s="1">
        <v>1.0</v>
      </c>
      <c r="BS219" s="1">
        <v>5.0</v>
      </c>
      <c r="BT219" s="1">
        <v>5.0</v>
      </c>
      <c r="BU219" s="1">
        <v>5.0</v>
      </c>
      <c r="BV219" s="1">
        <v>5.0</v>
      </c>
      <c r="BW219" s="1">
        <v>5.0</v>
      </c>
      <c r="BX219" s="1">
        <v>5.0</v>
      </c>
      <c r="BY219" s="1">
        <v>5.0</v>
      </c>
      <c r="BZ219" s="36">
        <v>5.0</v>
      </c>
      <c r="CA219" s="26">
        <f t="shared" si="12"/>
        <v>233</v>
      </c>
      <c r="CB219">
        <f t="shared" si="2"/>
        <v>20</v>
      </c>
      <c r="CC219">
        <f t="shared" si="3"/>
        <v>29</v>
      </c>
      <c r="CD219">
        <f t="shared" si="4"/>
        <v>20</v>
      </c>
      <c r="CE219">
        <f t="shared" si="27"/>
        <v>36</v>
      </c>
      <c r="CF219">
        <f t="shared" si="6"/>
        <v>30</v>
      </c>
      <c r="CG219">
        <f t="shared" si="7"/>
        <v>13</v>
      </c>
      <c r="CH219">
        <f t="shared" si="28"/>
        <v>30</v>
      </c>
      <c r="CI219">
        <f t="shared" si="9"/>
        <v>0.6</v>
      </c>
      <c r="CJ219">
        <f t="shared" si="10"/>
        <v>9</v>
      </c>
      <c r="CK219">
        <f t="shared" si="29"/>
        <v>40</v>
      </c>
      <c r="CM219" s="34">
        <f>VLOOKUP(CB219,'PROMIS 57 T-Score Conversions'!Q$3:R$35,2,TRUE)</f>
        <v>35.4</v>
      </c>
      <c r="CN219" t="str">
        <f t="shared" si="20"/>
        <v>Moderate</v>
      </c>
      <c r="CO219" s="34">
        <f>VLOOKUP(CC219,'PROMIS 57 T-Score Conversions'!A$3:B$35,2,TRUE)</f>
        <v>67.7</v>
      </c>
      <c r="CP219" t="str">
        <f t="shared" si="21"/>
        <v>Severe</v>
      </c>
      <c r="CQ219" s="34">
        <f>VLOOKUP(CD219,'PROMIS 57 T-Score Conversions'!E$3:F$35,2,TRUE)</f>
        <v>58.5</v>
      </c>
      <c r="CR219" t="str">
        <f t="shared" si="22"/>
        <v>Mild</v>
      </c>
      <c r="CS219" s="34">
        <f>VLOOKUP(CE219,'PROMIS 57 T-Score Conversions'!U$3:V$35,2,TRUE)</f>
        <v>69.8</v>
      </c>
      <c r="CT219" t="str">
        <f t="shared" si="23"/>
        <v>Moderate</v>
      </c>
      <c r="CU219" s="34">
        <f>VLOOKUP(CF219,'PROMIS 57 T-Score Conversions'!Y$3:Z$35,2,TRUE)</f>
        <v>60.4</v>
      </c>
      <c r="CV219" t="str">
        <f t="shared" si="24"/>
        <v>Moderate</v>
      </c>
      <c r="CW219" s="34">
        <f>vlookup(CG219,'PROMIS 57 T-Score Conversions'!M$3:N$35,2,TRUE)</f>
        <v>34.5</v>
      </c>
      <c r="CX219" t="str">
        <f t="shared" si="25"/>
        <v>Moderate</v>
      </c>
      <c r="CY219" s="34">
        <f>VLOOKup(CH219,'PROMIS 57 T-Score Conversions'!I$3:J$35,2,TRUE)</f>
        <v>65.5</v>
      </c>
      <c r="CZ219" t="str">
        <f t="shared" si="26"/>
        <v>Moderate</v>
      </c>
      <c r="DA219" s="37">
        <f>VLOOKUP(CJ219,'PROMIS 57 T-Score Conversions'!AC$3:AD$35,2,TRUE)</f>
        <v>25.73</v>
      </c>
      <c r="DB219" t="str">
        <f t="shared" si="30"/>
        <v>Severe</v>
      </c>
      <c r="DC219" s="34">
        <f>VLOOKUP(CK219,'PROMIS 57 T-Score Conversions'!AG$3:AH$35,2,TRUE)</f>
        <v>67.09</v>
      </c>
      <c r="DD219" s="39" t="str">
        <f t="shared" si="31"/>
        <v>Moderate</v>
      </c>
    </row>
    <row r="220">
      <c r="A220" s="1" t="b">
        <v>0</v>
      </c>
      <c r="B220" s="20"/>
      <c r="C220" s="20">
        <v>43693.572582256944</v>
      </c>
      <c r="D220" s="1" t="s">
        <v>255</v>
      </c>
      <c r="E220" s="1">
        <v>2004.0</v>
      </c>
      <c r="F220" s="1">
        <v>1.0</v>
      </c>
      <c r="G220" s="1">
        <v>2.0</v>
      </c>
      <c r="H220" s="1">
        <v>3.0</v>
      </c>
      <c r="I220" s="1">
        <v>2.0</v>
      </c>
      <c r="J220" s="1">
        <v>1.0</v>
      </c>
      <c r="K220" s="1">
        <v>2.0</v>
      </c>
      <c r="L220" s="1">
        <v>2.0</v>
      </c>
      <c r="M220" s="1">
        <v>1.0</v>
      </c>
      <c r="N220" s="1">
        <v>5.0</v>
      </c>
      <c r="O220" s="1">
        <v>3.0</v>
      </c>
      <c r="P220" s="1">
        <v>5.0</v>
      </c>
      <c r="Q220" s="1">
        <v>4.0</v>
      </c>
      <c r="R220" s="1">
        <v>5.0</v>
      </c>
      <c r="S220" s="1">
        <v>5.0</v>
      </c>
      <c r="T220" s="1">
        <v>5.0</v>
      </c>
      <c r="U220" s="1">
        <v>3.0</v>
      </c>
      <c r="V220" s="1">
        <v>2.0</v>
      </c>
      <c r="W220" s="1">
        <v>2.0</v>
      </c>
      <c r="X220" s="1">
        <v>5.0</v>
      </c>
      <c r="Y220" s="1">
        <v>4.0</v>
      </c>
      <c r="Z220" s="1">
        <v>4.0</v>
      </c>
      <c r="AA220" s="1">
        <v>5.0</v>
      </c>
      <c r="AB220" s="1">
        <v>4.0</v>
      </c>
      <c r="AC220" s="1">
        <v>4.0</v>
      </c>
      <c r="AD220" s="1">
        <v>5.0</v>
      </c>
      <c r="AE220" s="1">
        <v>4.0</v>
      </c>
      <c r="AF220" s="1">
        <v>4.0</v>
      </c>
      <c r="AG220" s="1">
        <v>4.0</v>
      </c>
      <c r="AH220" s="1">
        <v>4.0</v>
      </c>
      <c r="AI220" s="1">
        <v>5.0</v>
      </c>
      <c r="AJ220" s="1">
        <v>3.0</v>
      </c>
      <c r="AK220" s="1">
        <v>3.0</v>
      </c>
      <c r="AL220" s="1">
        <v>4.0</v>
      </c>
      <c r="AM220" s="1">
        <v>2.0</v>
      </c>
      <c r="AN220" s="1">
        <v>4.0</v>
      </c>
      <c r="AO220" s="1">
        <v>5.0</v>
      </c>
      <c r="AP220" s="1">
        <v>3.0</v>
      </c>
      <c r="AQ220" s="1">
        <v>4.0</v>
      </c>
      <c r="AR220" s="1">
        <v>4.0</v>
      </c>
      <c r="AS220" s="1">
        <v>2.0</v>
      </c>
      <c r="AT220" s="1">
        <v>2.0</v>
      </c>
      <c r="AU220" s="1">
        <v>2.0</v>
      </c>
      <c r="AV220" s="1">
        <v>1.0</v>
      </c>
      <c r="AW220" s="1">
        <v>2.0</v>
      </c>
      <c r="AX220" s="1">
        <v>1.0</v>
      </c>
      <c r="AY220" s="1">
        <v>1.0</v>
      </c>
      <c r="AZ220" s="1">
        <v>2.0</v>
      </c>
      <c r="BA220" s="1">
        <v>1.0</v>
      </c>
      <c r="BB220" s="1">
        <v>5.0</v>
      </c>
      <c r="BC220" s="1">
        <v>5.0</v>
      </c>
      <c r="BD220" s="1">
        <v>5.0</v>
      </c>
      <c r="BE220" s="1">
        <v>5.0</v>
      </c>
      <c r="BF220" s="1">
        <v>5.0</v>
      </c>
      <c r="BG220" s="1">
        <v>5.0</v>
      </c>
      <c r="BH220" s="1">
        <v>5.0</v>
      </c>
      <c r="BI220" s="1">
        <v>5.0</v>
      </c>
      <c r="BJ220" s="1">
        <v>9.0</v>
      </c>
      <c r="BK220" s="1">
        <v>2.0</v>
      </c>
      <c r="BL220" s="1">
        <v>1.0</v>
      </c>
      <c r="BM220" s="1">
        <v>2.0</v>
      </c>
      <c r="BN220" s="1">
        <v>1.0</v>
      </c>
      <c r="BO220" s="1">
        <v>2.0</v>
      </c>
      <c r="BP220" s="1">
        <v>1.0</v>
      </c>
      <c r="BQ220" s="1">
        <v>2.0</v>
      </c>
      <c r="BR220" s="1">
        <v>2.0</v>
      </c>
      <c r="BS220" s="1">
        <v>4.0</v>
      </c>
      <c r="BT220" s="1">
        <v>4.0</v>
      </c>
      <c r="BU220" s="1">
        <v>4.0</v>
      </c>
      <c r="BV220" s="1">
        <v>4.0</v>
      </c>
      <c r="BW220" s="1">
        <v>3.0</v>
      </c>
      <c r="BX220" s="1">
        <v>4.0</v>
      </c>
      <c r="BY220" s="1">
        <v>4.0</v>
      </c>
      <c r="BZ220" s="36">
        <v>3.0</v>
      </c>
      <c r="CA220" s="26">
        <f t="shared" si="12"/>
        <v>243</v>
      </c>
      <c r="CB220">
        <f t="shared" si="2"/>
        <v>14</v>
      </c>
      <c r="CC220">
        <f t="shared" si="3"/>
        <v>35</v>
      </c>
      <c r="CD220">
        <f t="shared" si="4"/>
        <v>30</v>
      </c>
      <c r="CE220">
        <f t="shared" si="27"/>
        <v>32</v>
      </c>
      <c r="CF220">
        <f t="shared" si="6"/>
        <v>28</v>
      </c>
      <c r="CG220">
        <f t="shared" si="7"/>
        <v>12</v>
      </c>
      <c r="CH220">
        <f t="shared" si="28"/>
        <v>40</v>
      </c>
      <c r="CI220">
        <f t="shared" si="9"/>
        <v>0.9</v>
      </c>
      <c r="CJ220">
        <f t="shared" si="10"/>
        <v>13</v>
      </c>
      <c r="CK220">
        <f t="shared" si="29"/>
        <v>30</v>
      </c>
      <c r="CM220" s="34">
        <f>VLOOKUP(CB220,'PROMIS 57 T-Score Conversions'!Q$3:R$35,2,TRUE)</f>
        <v>30.8</v>
      </c>
      <c r="CN220" t="str">
        <f t="shared" si="20"/>
        <v>Moderate</v>
      </c>
      <c r="CO220" s="34">
        <f>VLOOKUP(CC220,'PROMIS 57 T-Score Conversions'!A$3:B$35,2,TRUE)</f>
        <v>74.1</v>
      </c>
      <c r="CP220" t="str">
        <f t="shared" si="21"/>
        <v>Severe</v>
      </c>
      <c r="CQ220" s="34">
        <f>VLOOKUP(CD220,'PROMIS 57 T-Score Conversions'!E$3:F$35,2,TRUE)</f>
        <v>67.7</v>
      </c>
      <c r="CR220" t="str">
        <f t="shared" si="22"/>
        <v>Moderate</v>
      </c>
      <c r="CS220" s="34">
        <f>VLOOKUP(CE220,'PROMIS 57 T-Score Conversions'!U$3:V$35,2,TRUE)</f>
        <v>65.3</v>
      </c>
      <c r="CT220" t="str">
        <f t="shared" si="23"/>
        <v>Moderate</v>
      </c>
      <c r="CU220" s="34">
        <f>VLOOKUP(CF220,'PROMIS 57 T-Score Conversions'!Y$3:Z$35,2,TRUE)</f>
        <v>58.3</v>
      </c>
      <c r="CV220" t="str">
        <f t="shared" si="24"/>
        <v>Mild</v>
      </c>
      <c r="CW220" s="34">
        <f>vlookup(CG220,'PROMIS 57 T-Score Conversions'!M$3:N$35,2,TRUE)</f>
        <v>33.6</v>
      </c>
      <c r="CX220" t="str">
        <f t="shared" si="25"/>
        <v>Moderate</v>
      </c>
      <c r="CY220" s="34">
        <f>VLOOKup(CH220,'PROMIS 57 T-Score Conversions'!I$3:J$35,2,TRUE)</f>
        <v>77</v>
      </c>
      <c r="CZ220" t="str">
        <f t="shared" si="26"/>
        <v>Severe</v>
      </c>
      <c r="DA220" s="37">
        <f>VLOOKUP(CJ220,'PROMIS 57 T-Score Conversions'!AC$3:AD$35,2,TRUE)</f>
        <v>31.18</v>
      </c>
      <c r="DB220" t="str">
        <f t="shared" si="30"/>
        <v>Moderate</v>
      </c>
      <c r="DC220" s="34">
        <f>VLOOKUP(CK220,'PROMIS 57 T-Score Conversions'!AG$3:AH$35,2,TRUE)</f>
        <v>49.17</v>
      </c>
      <c r="DD220" s="39" t="str">
        <f t="shared" si="31"/>
        <v>Normal</v>
      </c>
    </row>
    <row r="221">
      <c r="A221" s="1" t="b">
        <v>0</v>
      </c>
      <c r="B221" s="20"/>
      <c r="C221" s="20">
        <v>43696.43394326389</v>
      </c>
      <c r="D221" s="1" t="s">
        <v>256</v>
      </c>
      <c r="E221" s="1">
        <v>2015.0</v>
      </c>
      <c r="F221" s="1">
        <v>3.0</v>
      </c>
      <c r="G221" s="1">
        <v>3.0</v>
      </c>
      <c r="H221" s="1">
        <v>4.0</v>
      </c>
      <c r="I221" s="1">
        <v>3.0</v>
      </c>
      <c r="J221" s="1">
        <v>1.0</v>
      </c>
      <c r="K221" s="1">
        <v>3.0</v>
      </c>
      <c r="L221" s="1">
        <v>3.0</v>
      </c>
      <c r="M221" s="1">
        <v>3.0</v>
      </c>
      <c r="N221" s="1">
        <v>2.0</v>
      </c>
      <c r="O221" s="1">
        <v>1.0</v>
      </c>
      <c r="P221" s="1">
        <v>2.0</v>
      </c>
      <c r="Q221" s="1">
        <v>2.0</v>
      </c>
      <c r="R221" s="1">
        <v>2.0</v>
      </c>
      <c r="S221" s="1">
        <v>1.0</v>
      </c>
      <c r="T221" s="1">
        <v>1.0</v>
      </c>
      <c r="U221" s="1">
        <v>1.0</v>
      </c>
      <c r="V221" s="1">
        <v>1.0</v>
      </c>
      <c r="W221" s="1">
        <v>1.0</v>
      </c>
      <c r="X221" s="1">
        <v>1.0</v>
      </c>
      <c r="Y221" s="1">
        <v>1.0</v>
      </c>
      <c r="Z221" s="1">
        <v>1.0</v>
      </c>
      <c r="AA221" s="1">
        <v>3.0</v>
      </c>
      <c r="AB221" s="1">
        <v>1.0</v>
      </c>
      <c r="AC221" s="1">
        <v>1.0</v>
      </c>
      <c r="AD221" s="1">
        <v>4.0</v>
      </c>
      <c r="AE221" s="1">
        <v>4.0</v>
      </c>
      <c r="AF221" s="1">
        <v>5.0</v>
      </c>
      <c r="AG221" s="1">
        <v>4.0</v>
      </c>
      <c r="AH221" s="1">
        <v>4.0</v>
      </c>
      <c r="AI221" s="1">
        <v>5.0</v>
      </c>
      <c r="AJ221" s="1">
        <v>4.0</v>
      </c>
      <c r="AK221" s="1">
        <v>4.0</v>
      </c>
      <c r="AL221" s="1">
        <v>3.0</v>
      </c>
      <c r="AM221" s="1">
        <v>3.0</v>
      </c>
      <c r="AN221" s="1">
        <v>3.0</v>
      </c>
      <c r="AO221" s="1">
        <v>5.0</v>
      </c>
      <c r="AP221" s="1">
        <v>3.0</v>
      </c>
      <c r="AQ221" s="1">
        <v>4.0</v>
      </c>
      <c r="AR221" s="1">
        <v>3.0</v>
      </c>
      <c r="AS221" s="1">
        <v>4.0</v>
      </c>
      <c r="AT221" s="1">
        <v>2.0</v>
      </c>
      <c r="AU221" s="1">
        <v>2.0</v>
      </c>
      <c r="AV221" s="1">
        <v>2.0</v>
      </c>
      <c r="AW221" s="1">
        <v>2.0</v>
      </c>
      <c r="AX221" s="1">
        <v>2.0</v>
      </c>
      <c r="AY221" s="1">
        <v>2.0</v>
      </c>
      <c r="AZ221" s="1">
        <v>2.0</v>
      </c>
      <c r="BA221" s="1">
        <v>2.0</v>
      </c>
      <c r="BB221" s="1">
        <v>5.0</v>
      </c>
      <c r="BC221" s="1">
        <v>4.0</v>
      </c>
      <c r="BD221" s="1">
        <v>4.0</v>
      </c>
      <c r="BE221" s="1">
        <v>4.0</v>
      </c>
      <c r="BF221" s="1">
        <v>5.0</v>
      </c>
      <c r="BG221" s="1">
        <v>4.0</v>
      </c>
      <c r="BH221" s="1">
        <v>3.0</v>
      </c>
      <c r="BI221" s="1">
        <v>1.0</v>
      </c>
      <c r="BJ221" s="1">
        <v>6.0</v>
      </c>
      <c r="BK221" s="1">
        <v>1.0</v>
      </c>
      <c r="BL221" s="1">
        <v>3.0</v>
      </c>
      <c r="BM221" s="1">
        <v>1.0</v>
      </c>
      <c r="BN221" s="1">
        <v>3.0</v>
      </c>
      <c r="BO221" s="1">
        <v>2.0</v>
      </c>
      <c r="BP221" s="1">
        <v>1.0</v>
      </c>
      <c r="BQ221" s="1">
        <v>1.0</v>
      </c>
      <c r="BR221" s="1">
        <v>2.0</v>
      </c>
      <c r="BS221" s="1">
        <v>5.0</v>
      </c>
      <c r="BT221" s="1">
        <v>5.0</v>
      </c>
      <c r="BU221" s="1">
        <v>5.0</v>
      </c>
      <c r="BV221" s="1">
        <v>4.0</v>
      </c>
      <c r="BW221" s="1">
        <v>5.0</v>
      </c>
      <c r="BX221" s="1">
        <v>3.0</v>
      </c>
      <c r="BY221" s="1">
        <v>3.0</v>
      </c>
      <c r="BZ221" s="36">
        <v>5.0</v>
      </c>
      <c r="CA221" s="26">
        <f t="shared" si="12"/>
        <v>208</v>
      </c>
      <c r="CB221">
        <f t="shared" si="2"/>
        <v>23</v>
      </c>
      <c r="CC221">
        <f t="shared" si="3"/>
        <v>12</v>
      </c>
      <c r="CD221">
        <f t="shared" si="4"/>
        <v>10</v>
      </c>
      <c r="CE221">
        <f t="shared" si="27"/>
        <v>34</v>
      </c>
      <c r="CF221">
        <f t="shared" si="6"/>
        <v>28</v>
      </c>
      <c r="CG221">
        <f t="shared" si="7"/>
        <v>16</v>
      </c>
      <c r="CH221">
        <f t="shared" si="28"/>
        <v>30</v>
      </c>
      <c r="CI221">
        <f t="shared" si="9"/>
        <v>0.6</v>
      </c>
      <c r="CJ221">
        <f t="shared" si="10"/>
        <v>14</v>
      </c>
      <c r="CK221">
        <f t="shared" si="29"/>
        <v>35</v>
      </c>
      <c r="CM221" s="34">
        <f>VLOOKUP(CB221,'PROMIS 57 T-Score Conversions'!Q$3:R$35,2,TRUE)</f>
        <v>37.4</v>
      </c>
      <c r="CN221" t="str">
        <f t="shared" si="20"/>
        <v>Moderate</v>
      </c>
      <c r="CO221" s="34">
        <f>VLOOKUP(CC221,'PROMIS 57 T-Score Conversions'!A$3:B$35,2,TRUE)</f>
        <v>49.4</v>
      </c>
      <c r="CP221" t="str">
        <f t="shared" si="21"/>
        <v>Normal</v>
      </c>
      <c r="CQ221" s="34">
        <f>VLOOKUP(CD221,'PROMIS 57 T-Score Conversions'!E$3:F$35,2,TRUE)</f>
        <v>47.5</v>
      </c>
      <c r="CR221" t="str">
        <f t="shared" si="22"/>
        <v>Normal</v>
      </c>
      <c r="CS221" s="34">
        <f>VLOOKUP(CE221,'PROMIS 57 T-Score Conversions'!U$3:V$35,2,TRUE)</f>
        <v>67.5</v>
      </c>
      <c r="CT221" t="str">
        <f t="shared" si="23"/>
        <v>Moderate</v>
      </c>
      <c r="CU221" s="34">
        <f>VLOOKUP(CF221,'PROMIS 57 T-Score Conversions'!Y$3:Z$35,2,TRUE)</f>
        <v>58.3</v>
      </c>
      <c r="CV221" t="str">
        <f t="shared" si="24"/>
        <v>Mild</v>
      </c>
      <c r="CW221" s="34">
        <f>vlookup(CG221,'PROMIS 57 T-Score Conversions'!M$3:N$35,2,TRUE)</f>
        <v>36.9</v>
      </c>
      <c r="CX221" t="str">
        <f t="shared" si="25"/>
        <v>Moderate</v>
      </c>
      <c r="CY221" s="34">
        <f>VLOOKup(CH221,'PROMIS 57 T-Score Conversions'!I$3:J$35,2,TRUE)</f>
        <v>65.5</v>
      </c>
      <c r="CZ221" t="str">
        <f t="shared" si="26"/>
        <v>Moderate</v>
      </c>
      <c r="DA221" s="37">
        <f>VLOOKUP(CJ221,'PROMIS 57 T-Score Conversions'!AC$3:AD$35,2,TRUE)</f>
        <v>32.15</v>
      </c>
      <c r="DB221" t="str">
        <f t="shared" si="30"/>
        <v>Moderate</v>
      </c>
      <c r="DC221" s="34">
        <f>VLOOKUP(CK221,'PROMIS 57 T-Score Conversions'!AG$3:AH$35,2,TRUE)</f>
        <v>54.94</v>
      </c>
      <c r="DD221" s="39" t="str">
        <f t="shared" si="31"/>
        <v>Normal</v>
      </c>
    </row>
    <row r="222">
      <c r="A222" s="1" t="b">
        <v>0</v>
      </c>
      <c r="B222" s="20"/>
      <c r="C222" s="20">
        <v>43696.56813775463</v>
      </c>
      <c r="D222" s="1" t="s">
        <v>152</v>
      </c>
      <c r="E222" s="1">
        <v>1866.0</v>
      </c>
      <c r="F222" s="1">
        <v>1.0</v>
      </c>
      <c r="G222" s="1">
        <v>3.0</v>
      </c>
      <c r="H222" s="1">
        <v>3.0</v>
      </c>
      <c r="I222" s="1">
        <v>2.0</v>
      </c>
      <c r="J222" s="1">
        <v>2.0</v>
      </c>
      <c r="K222" s="1">
        <v>2.0</v>
      </c>
      <c r="L222" s="1">
        <v>2.0</v>
      </c>
      <c r="M222" s="1">
        <v>1.0</v>
      </c>
      <c r="N222" s="1">
        <v>3.0</v>
      </c>
      <c r="O222" s="1">
        <v>4.0</v>
      </c>
      <c r="P222" s="1">
        <v>4.0</v>
      </c>
      <c r="Q222" s="1">
        <v>4.0</v>
      </c>
      <c r="R222" s="1">
        <v>4.0</v>
      </c>
      <c r="S222" s="1">
        <v>5.0</v>
      </c>
      <c r="T222" s="1">
        <v>5.0</v>
      </c>
      <c r="U222" s="1">
        <v>5.0</v>
      </c>
      <c r="V222" s="1">
        <v>2.0</v>
      </c>
      <c r="W222" s="1">
        <v>4.0</v>
      </c>
      <c r="X222" s="1">
        <v>4.0</v>
      </c>
      <c r="Y222" s="1">
        <v>4.0</v>
      </c>
      <c r="Z222" s="1">
        <v>4.0</v>
      </c>
      <c r="AA222" s="1">
        <v>4.0</v>
      </c>
      <c r="AB222" s="1">
        <v>3.0</v>
      </c>
      <c r="AC222" s="1">
        <v>3.0</v>
      </c>
      <c r="AD222" s="1">
        <v>4.0</v>
      </c>
      <c r="AE222" s="1">
        <v>5.0</v>
      </c>
      <c r="AF222" s="1">
        <v>4.0</v>
      </c>
      <c r="AG222" s="1">
        <v>4.0</v>
      </c>
      <c r="AH222" s="1">
        <v>4.0</v>
      </c>
      <c r="AI222" s="1">
        <v>5.0</v>
      </c>
      <c r="AJ222" s="1">
        <v>5.0</v>
      </c>
      <c r="AK222" s="1">
        <v>5.0</v>
      </c>
      <c r="AL222" s="1">
        <v>4.0</v>
      </c>
      <c r="AM222" s="1">
        <v>4.0</v>
      </c>
      <c r="AN222" s="1">
        <v>4.0</v>
      </c>
      <c r="AO222" s="1">
        <v>5.0</v>
      </c>
      <c r="AP222" s="1">
        <v>4.0</v>
      </c>
      <c r="AQ222" s="1">
        <v>5.0</v>
      </c>
      <c r="AR222" s="1">
        <v>4.0</v>
      </c>
      <c r="AS222" s="1">
        <v>4.0</v>
      </c>
      <c r="AT222" s="1">
        <v>2.0</v>
      </c>
      <c r="AU222" s="1">
        <v>2.0</v>
      </c>
      <c r="AV222" s="1">
        <v>2.0</v>
      </c>
      <c r="AW222" s="1">
        <v>2.0</v>
      </c>
      <c r="AX222" s="1">
        <v>2.0</v>
      </c>
      <c r="AY222" s="1">
        <v>2.0</v>
      </c>
      <c r="AZ222" s="1">
        <v>2.0</v>
      </c>
      <c r="BA222" s="1">
        <v>1.0</v>
      </c>
      <c r="BB222" s="1">
        <v>4.0</v>
      </c>
      <c r="BC222" s="1">
        <v>4.0</v>
      </c>
      <c r="BD222" s="1">
        <v>4.0</v>
      </c>
      <c r="BE222" s="1">
        <v>4.0</v>
      </c>
      <c r="BF222" s="1">
        <v>4.0</v>
      </c>
      <c r="BG222" s="1">
        <v>4.0</v>
      </c>
      <c r="BH222" s="1">
        <v>3.0</v>
      </c>
      <c r="BI222" s="1">
        <v>2.0</v>
      </c>
      <c r="BJ222" s="1">
        <v>6.0</v>
      </c>
      <c r="BK222" s="1">
        <v>1.0</v>
      </c>
      <c r="BL222" s="1">
        <v>2.0</v>
      </c>
      <c r="BM222" s="1">
        <v>1.0</v>
      </c>
      <c r="BN222" s="1">
        <v>1.0</v>
      </c>
      <c r="BO222" s="1">
        <v>1.0</v>
      </c>
      <c r="BP222" s="1">
        <v>1.0</v>
      </c>
      <c r="BQ222" s="1">
        <v>1.0</v>
      </c>
      <c r="BR222" s="1">
        <v>1.0</v>
      </c>
      <c r="BS222" s="1">
        <v>4.0</v>
      </c>
      <c r="BT222" s="1">
        <v>5.0</v>
      </c>
      <c r="BU222" s="1">
        <v>5.0</v>
      </c>
      <c r="BV222" s="1">
        <v>5.0</v>
      </c>
      <c r="BW222" s="1">
        <v>5.0</v>
      </c>
      <c r="BX222" s="1">
        <v>5.0</v>
      </c>
      <c r="BY222" s="1">
        <v>5.0</v>
      </c>
      <c r="BZ222" s="36">
        <v>5.0</v>
      </c>
      <c r="CA222" s="26">
        <f t="shared" si="12"/>
        <v>246</v>
      </c>
      <c r="CB222">
        <f t="shared" si="2"/>
        <v>16</v>
      </c>
      <c r="CC222">
        <f t="shared" si="3"/>
        <v>34</v>
      </c>
      <c r="CD222">
        <f t="shared" si="4"/>
        <v>28</v>
      </c>
      <c r="CE222">
        <f t="shared" si="27"/>
        <v>36</v>
      </c>
      <c r="CF222">
        <f t="shared" si="6"/>
        <v>34</v>
      </c>
      <c r="CG222">
        <f t="shared" si="7"/>
        <v>15</v>
      </c>
      <c r="CH222">
        <f t="shared" si="28"/>
        <v>29</v>
      </c>
      <c r="CI222">
        <f t="shared" si="9"/>
        <v>0.6</v>
      </c>
      <c r="CJ222">
        <f t="shared" si="10"/>
        <v>9</v>
      </c>
      <c r="CK222">
        <f t="shared" si="29"/>
        <v>39</v>
      </c>
      <c r="CM222" s="34">
        <f>VLOOKUP(CB222,'PROMIS 57 T-Score Conversions'!Q$3:R$35,2,TRUE)</f>
        <v>32.5</v>
      </c>
      <c r="CN222" t="str">
        <f t="shared" si="20"/>
        <v>Moderate</v>
      </c>
      <c r="CO222" s="34">
        <f>VLOOKUP(CC222,'PROMIS 57 T-Score Conversions'!A$3:B$35,2,TRUE)</f>
        <v>73</v>
      </c>
      <c r="CP222" t="str">
        <f t="shared" si="21"/>
        <v>Severe</v>
      </c>
      <c r="CQ222" s="34">
        <f>VLOOKUP(CD222,'PROMIS 57 T-Score Conversions'!E$3:F$35,2,TRUE)</f>
        <v>65.8</v>
      </c>
      <c r="CR222" t="str">
        <f t="shared" si="22"/>
        <v>Moderate</v>
      </c>
      <c r="CS222" s="34">
        <f>VLOOKUP(CE222,'PROMIS 57 T-Score Conversions'!U$3:V$35,2,TRUE)</f>
        <v>69.8</v>
      </c>
      <c r="CT222" t="str">
        <f t="shared" si="23"/>
        <v>Moderate</v>
      </c>
      <c r="CU222" s="34">
        <f>VLOOKUP(CF222,'PROMIS 57 T-Score Conversions'!Y$3:Z$35,2,TRUE)</f>
        <v>64.8</v>
      </c>
      <c r="CV222" t="str">
        <f t="shared" si="24"/>
        <v>Moderate</v>
      </c>
      <c r="CW222" s="34">
        <f>vlookup(CG222,'PROMIS 57 T-Score Conversions'!M$3:N$35,2,TRUE)</f>
        <v>36.2</v>
      </c>
      <c r="CX222" t="str">
        <f t="shared" si="25"/>
        <v>Moderate</v>
      </c>
      <c r="CY222" s="34">
        <f>VLOOKup(CH222,'PROMIS 57 T-Score Conversions'!I$3:J$35,2,TRUE)</f>
        <v>64.8</v>
      </c>
      <c r="CZ222" t="str">
        <f t="shared" si="26"/>
        <v>Moderate</v>
      </c>
      <c r="DA222" s="37">
        <f>VLOOKUP(CJ222,'PROMIS 57 T-Score Conversions'!AC$3:AD$35,2,TRUE)</f>
        <v>25.73</v>
      </c>
      <c r="DB222" t="str">
        <f t="shared" si="30"/>
        <v>Severe</v>
      </c>
      <c r="DC222" s="34">
        <f>VLOOKUP(CK222,'PROMIS 57 T-Score Conversions'!AG$3:AH$35,2,TRUE)</f>
        <v>62.52</v>
      </c>
      <c r="DD222" s="39" t="str">
        <f t="shared" si="31"/>
        <v>Moderate</v>
      </c>
    </row>
    <row r="223">
      <c r="A223" s="1" t="b">
        <v>0</v>
      </c>
      <c r="B223" s="20"/>
      <c r="C223" s="20">
        <v>43696.574168761574</v>
      </c>
      <c r="D223" s="1" t="s">
        <v>127</v>
      </c>
      <c r="E223" s="1">
        <v>1901.0</v>
      </c>
      <c r="F223" s="1">
        <v>3.0</v>
      </c>
      <c r="G223" s="1">
        <v>4.0</v>
      </c>
      <c r="H223" s="1">
        <v>4.0</v>
      </c>
      <c r="I223" s="1">
        <v>3.0</v>
      </c>
      <c r="J223" s="1">
        <v>2.0</v>
      </c>
      <c r="K223" s="1">
        <v>3.0</v>
      </c>
      <c r="L223" s="1">
        <v>5.0</v>
      </c>
      <c r="M223" s="1">
        <v>3.0</v>
      </c>
      <c r="N223" s="1">
        <v>2.0</v>
      </c>
      <c r="O223" s="1">
        <v>1.0</v>
      </c>
      <c r="P223" s="1">
        <v>1.0</v>
      </c>
      <c r="Q223" s="1">
        <v>2.0</v>
      </c>
      <c r="R223" s="1">
        <v>2.0</v>
      </c>
      <c r="S223" s="1">
        <v>1.0</v>
      </c>
      <c r="T223" s="1">
        <v>2.0</v>
      </c>
      <c r="U223" s="1">
        <v>3.0</v>
      </c>
      <c r="V223" s="1">
        <v>1.0</v>
      </c>
      <c r="W223" s="1">
        <v>2.0</v>
      </c>
      <c r="X223" s="1">
        <v>2.0</v>
      </c>
      <c r="Y223" s="1">
        <v>2.0</v>
      </c>
      <c r="Z223" s="1">
        <v>2.0</v>
      </c>
      <c r="AA223" s="1">
        <v>2.0</v>
      </c>
      <c r="AB223" s="1">
        <v>1.0</v>
      </c>
      <c r="AC223" s="1">
        <v>1.0</v>
      </c>
      <c r="AD223" s="1">
        <v>3.0</v>
      </c>
      <c r="AE223" s="1">
        <v>2.0</v>
      </c>
      <c r="AF223" s="1">
        <v>2.0</v>
      </c>
      <c r="AG223" s="1">
        <v>2.0</v>
      </c>
      <c r="AH223" s="1">
        <v>3.0</v>
      </c>
      <c r="AI223" s="1">
        <v>3.0</v>
      </c>
      <c r="AJ223" s="1">
        <v>4.0</v>
      </c>
      <c r="AK223" s="1">
        <v>3.0</v>
      </c>
      <c r="AL223" s="1">
        <v>3.0</v>
      </c>
      <c r="AM223" s="1">
        <v>3.0</v>
      </c>
      <c r="AN223" s="1">
        <v>2.0</v>
      </c>
      <c r="AO223" s="1">
        <v>2.0</v>
      </c>
      <c r="AP223" s="1">
        <v>3.0</v>
      </c>
      <c r="AQ223" s="1">
        <v>3.0</v>
      </c>
      <c r="AR223" s="1">
        <v>2.0</v>
      </c>
      <c r="AS223" s="1">
        <v>4.0</v>
      </c>
      <c r="AT223" s="1">
        <v>1.0</v>
      </c>
      <c r="AU223" s="1">
        <v>3.0</v>
      </c>
      <c r="AV223" s="1">
        <v>2.0</v>
      </c>
      <c r="AW223" s="1">
        <v>1.0</v>
      </c>
      <c r="AX223" s="1">
        <v>1.0</v>
      </c>
      <c r="AY223" s="1">
        <v>1.0</v>
      </c>
      <c r="AZ223" s="1">
        <v>3.0</v>
      </c>
      <c r="BA223" s="1">
        <v>1.0</v>
      </c>
      <c r="BB223" s="1">
        <v>3.0</v>
      </c>
      <c r="BC223" s="1">
        <v>3.0</v>
      </c>
      <c r="BD223" s="1">
        <v>3.0</v>
      </c>
      <c r="BE223" s="1">
        <v>3.0</v>
      </c>
      <c r="BF223" s="1">
        <v>3.0</v>
      </c>
      <c r="BG223" s="1">
        <v>3.0</v>
      </c>
      <c r="BH223" s="1">
        <v>1.0</v>
      </c>
      <c r="BI223" s="1">
        <v>1.0</v>
      </c>
      <c r="BJ223" s="1">
        <v>4.0</v>
      </c>
      <c r="BK223" s="1">
        <v>3.0</v>
      </c>
      <c r="BL223" s="1">
        <v>3.0</v>
      </c>
      <c r="BM223" s="1">
        <v>3.0</v>
      </c>
      <c r="BN223" s="1">
        <v>3.0</v>
      </c>
      <c r="BO223" s="1">
        <v>4.0</v>
      </c>
      <c r="BP223" s="1">
        <v>2.0</v>
      </c>
      <c r="BQ223" s="1">
        <v>2.0</v>
      </c>
      <c r="BR223" s="1">
        <v>3.0</v>
      </c>
      <c r="BS223" s="1">
        <v>4.0</v>
      </c>
      <c r="BT223" s="1">
        <v>4.0</v>
      </c>
      <c r="BU223" s="1">
        <v>4.0</v>
      </c>
      <c r="BV223" s="1">
        <v>4.0</v>
      </c>
      <c r="BW223" s="1">
        <v>4.0</v>
      </c>
      <c r="BX223" s="1">
        <v>4.0</v>
      </c>
      <c r="BY223" s="1">
        <v>2.0</v>
      </c>
      <c r="BZ223" s="36">
        <v>3.0</v>
      </c>
      <c r="CA223" s="26">
        <f t="shared" si="12"/>
        <v>187</v>
      </c>
      <c r="CB223">
        <f t="shared" si="2"/>
        <v>27</v>
      </c>
      <c r="CC223">
        <f t="shared" si="3"/>
        <v>14</v>
      </c>
      <c r="CD223">
        <f t="shared" si="4"/>
        <v>13</v>
      </c>
      <c r="CE223">
        <f t="shared" si="27"/>
        <v>22</v>
      </c>
      <c r="CF223">
        <f t="shared" si="6"/>
        <v>22</v>
      </c>
      <c r="CG223">
        <f t="shared" si="7"/>
        <v>13</v>
      </c>
      <c r="CH223">
        <f t="shared" si="28"/>
        <v>20</v>
      </c>
      <c r="CI223">
        <f t="shared" si="9"/>
        <v>0.4</v>
      </c>
      <c r="CJ223">
        <f t="shared" si="10"/>
        <v>23</v>
      </c>
      <c r="CK223">
        <f t="shared" si="29"/>
        <v>29</v>
      </c>
      <c r="CM223" s="34">
        <f>VLOOKUP(CB223,'PROMIS 57 T-Score Conversions'!Q$3:R$35,2,TRUE)</f>
        <v>40.1</v>
      </c>
      <c r="CN223" t="str">
        <f t="shared" si="20"/>
        <v>Mild</v>
      </c>
      <c r="CO223" s="34">
        <f>VLOOKUP(CC223,'PROMIS 57 T-Score Conversions'!A$3:B$35,2,TRUE)</f>
        <v>52.1</v>
      </c>
      <c r="CP223" t="str">
        <f t="shared" si="21"/>
        <v>Mild</v>
      </c>
      <c r="CQ223" s="34">
        <f>VLOOKUP(CD223,'PROMIS 57 T-Score Conversions'!E$3:F$35,2,TRUE)</f>
        <v>52.1</v>
      </c>
      <c r="CR223" t="str">
        <f t="shared" si="22"/>
        <v>Normal</v>
      </c>
      <c r="CS223" s="34">
        <f>VLOOKUP(CE223,'PROMIS 57 T-Score Conversions'!U$3:V$35,2,TRUE)</f>
        <v>55.6</v>
      </c>
      <c r="CT223" t="str">
        <f t="shared" si="23"/>
        <v>Mild</v>
      </c>
      <c r="CU223" s="34">
        <f>VLOOKUP(CF223,'PROMIS 57 T-Score Conversions'!Y$3:Z$35,2,TRUE)</f>
        <v>52.2</v>
      </c>
      <c r="CV223" t="str">
        <f t="shared" si="24"/>
        <v>Normal</v>
      </c>
      <c r="CW223" s="34">
        <f>vlookup(CG223,'PROMIS 57 T-Score Conversions'!M$3:N$35,2,TRUE)</f>
        <v>34.5</v>
      </c>
      <c r="CX223" t="str">
        <f t="shared" si="25"/>
        <v>Moderate</v>
      </c>
      <c r="CY223" s="34">
        <f>VLOOKup(CH223,'PROMIS 57 T-Score Conversions'!I$3:J$35,2,TRUE)</f>
        <v>58.8</v>
      </c>
      <c r="CZ223" t="str">
        <f t="shared" si="26"/>
        <v>Mild</v>
      </c>
      <c r="DA223" s="37">
        <f>VLOOKUP(CJ223,'PROMIS 57 T-Score Conversions'!AC$3:AD$35,2,TRUE)</f>
        <v>39.5</v>
      </c>
      <c r="DB223" t="str">
        <f t="shared" si="30"/>
        <v>Moderate</v>
      </c>
      <c r="DC223" s="34">
        <f>VLOOKUP(CK223,'PROMIS 57 T-Score Conversions'!AG$3:AH$35,2,TRUE)</f>
        <v>48.16</v>
      </c>
      <c r="DD223" s="39" t="str">
        <f t="shared" si="31"/>
        <v>Normal</v>
      </c>
    </row>
    <row r="224">
      <c r="A224" s="1" t="b">
        <v>0</v>
      </c>
      <c r="B224" s="20"/>
      <c r="C224" s="20">
        <v>43697.39111452547</v>
      </c>
      <c r="D224" s="1" t="s">
        <v>257</v>
      </c>
      <c r="E224" s="1">
        <v>1558.0</v>
      </c>
      <c r="F224" s="1">
        <v>4.0</v>
      </c>
      <c r="G224" s="1">
        <v>3.0</v>
      </c>
      <c r="H224" s="1">
        <v>4.0</v>
      </c>
      <c r="I224" s="1">
        <v>4.0</v>
      </c>
      <c r="J224" s="1">
        <v>4.0</v>
      </c>
      <c r="K224" s="1">
        <v>4.0</v>
      </c>
      <c r="L224" s="1">
        <v>4.0</v>
      </c>
      <c r="M224" s="1">
        <v>4.0</v>
      </c>
      <c r="N224" s="1">
        <v>2.0</v>
      </c>
      <c r="O224" s="1">
        <v>2.0</v>
      </c>
      <c r="P224" s="1">
        <v>3.0</v>
      </c>
      <c r="Q224" s="1">
        <v>3.0</v>
      </c>
      <c r="R224" s="1">
        <v>3.0</v>
      </c>
      <c r="S224" s="1">
        <v>4.0</v>
      </c>
      <c r="T224" s="1">
        <v>3.0</v>
      </c>
      <c r="U224" s="1">
        <v>4.0</v>
      </c>
      <c r="V224" s="1">
        <v>3.0</v>
      </c>
      <c r="W224" s="1">
        <v>2.0</v>
      </c>
      <c r="X224" s="1">
        <v>2.0</v>
      </c>
      <c r="Y224" s="1">
        <v>2.0</v>
      </c>
      <c r="Z224" s="1">
        <v>2.0</v>
      </c>
      <c r="AA224" s="1">
        <v>3.0</v>
      </c>
      <c r="AB224" s="1">
        <v>2.0</v>
      </c>
      <c r="AC224" s="1">
        <v>3.0</v>
      </c>
      <c r="AD224" s="1">
        <v>4.0</v>
      </c>
      <c r="AE224" s="1">
        <v>4.0</v>
      </c>
      <c r="AF224" s="1">
        <v>4.0</v>
      </c>
      <c r="AG224" s="1">
        <v>3.0</v>
      </c>
      <c r="AH224" s="1">
        <v>4.0</v>
      </c>
      <c r="AI224" s="1">
        <v>4.0</v>
      </c>
      <c r="AJ224" s="1">
        <v>3.0</v>
      </c>
      <c r="AK224" s="1">
        <v>3.0</v>
      </c>
      <c r="AL224" s="1">
        <v>4.0</v>
      </c>
      <c r="AM224" s="1">
        <v>5.0</v>
      </c>
      <c r="AN224" s="1">
        <v>4.0</v>
      </c>
      <c r="AO224" s="1">
        <v>3.0</v>
      </c>
      <c r="AP224" s="1">
        <v>4.0</v>
      </c>
      <c r="AQ224" s="1">
        <v>4.0</v>
      </c>
      <c r="AR224" s="1">
        <v>2.0</v>
      </c>
      <c r="AS224" s="1">
        <v>5.0</v>
      </c>
      <c r="AT224" s="1">
        <v>1.0</v>
      </c>
      <c r="AU224" s="1">
        <v>1.0</v>
      </c>
      <c r="AV224" s="1">
        <v>1.0</v>
      </c>
      <c r="AW224" s="1">
        <v>1.0</v>
      </c>
      <c r="AX224" s="1">
        <v>1.0</v>
      </c>
      <c r="AY224" s="1">
        <v>1.0</v>
      </c>
      <c r="AZ224" s="1">
        <v>1.0</v>
      </c>
      <c r="BA224" s="1">
        <v>1.0</v>
      </c>
      <c r="BB224" s="1">
        <v>4.0</v>
      </c>
      <c r="BC224" s="1">
        <v>4.0</v>
      </c>
      <c r="BD224" s="1">
        <v>4.0</v>
      </c>
      <c r="BE224" s="1">
        <v>4.0</v>
      </c>
      <c r="BF224" s="1">
        <v>5.0</v>
      </c>
      <c r="BG224" s="1">
        <v>4.0</v>
      </c>
      <c r="BH224" s="1">
        <v>5.0</v>
      </c>
      <c r="BI224" s="1">
        <v>5.0</v>
      </c>
      <c r="BJ224" s="1">
        <v>6.0</v>
      </c>
      <c r="BK224" s="1">
        <v>2.0</v>
      </c>
      <c r="BL224" s="1">
        <v>1.0</v>
      </c>
      <c r="BM224" s="1">
        <v>1.0</v>
      </c>
      <c r="BN224" s="1">
        <v>2.0</v>
      </c>
      <c r="BO224" s="1">
        <v>2.0</v>
      </c>
      <c r="BP224" s="1">
        <v>2.0</v>
      </c>
      <c r="BQ224" s="1">
        <v>2.0</v>
      </c>
      <c r="BR224" s="1">
        <v>2.0</v>
      </c>
      <c r="BS224" s="1">
        <v>4.0</v>
      </c>
      <c r="BT224" s="1">
        <v>4.0</v>
      </c>
      <c r="BU224" s="1">
        <v>4.0</v>
      </c>
      <c r="BV224" s="1">
        <v>4.0</v>
      </c>
      <c r="BW224" s="1">
        <v>4.0</v>
      </c>
      <c r="BX224" s="1">
        <v>4.0</v>
      </c>
      <c r="BY224" s="1">
        <v>4.0</v>
      </c>
      <c r="BZ224" s="36">
        <v>4.0</v>
      </c>
      <c r="CA224" s="26">
        <f t="shared" si="12"/>
        <v>229</v>
      </c>
      <c r="CB224">
        <f t="shared" si="2"/>
        <v>31</v>
      </c>
      <c r="CC224">
        <f t="shared" si="3"/>
        <v>24</v>
      </c>
      <c r="CD224">
        <f t="shared" si="4"/>
        <v>19</v>
      </c>
      <c r="CE224">
        <f t="shared" si="27"/>
        <v>29</v>
      </c>
      <c r="CF224">
        <f t="shared" si="6"/>
        <v>31</v>
      </c>
      <c r="CG224">
        <f t="shared" si="7"/>
        <v>8</v>
      </c>
      <c r="CH224">
        <f t="shared" si="28"/>
        <v>35</v>
      </c>
      <c r="CI224">
        <f t="shared" si="9"/>
        <v>0.6</v>
      </c>
      <c r="CJ224">
        <f t="shared" si="10"/>
        <v>14</v>
      </c>
      <c r="CK224">
        <f t="shared" si="29"/>
        <v>32</v>
      </c>
      <c r="CM224" s="34">
        <f>VLOOKUP(CB224,'PROMIS 57 T-Score Conversions'!Q$3:R$35,2,TRUE)</f>
        <v>43.1</v>
      </c>
      <c r="CN224" t="str">
        <f t="shared" si="20"/>
        <v>Mild</v>
      </c>
      <c r="CO224" s="34">
        <f>VLOOKUP(CC224,'PROMIS 57 T-Score Conversions'!A$3:B$35,2,TRUE)</f>
        <v>62.5</v>
      </c>
      <c r="CP224" t="str">
        <f t="shared" si="21"/>
        <v>Moderate</v>
      </c>
      <c r="CQ224" s="34">
        <f>VLOOKUP(CD224,'PROMIS 57 T-Score Conversions'!E$3:F$35,2,TRUE)</f>
        <v>57.7</v>
      </c>
      <c r="CR224" t="str">
        <f t="shared" si="22"/>
        <v>Mild</v>
      </c>
      <c r="CS224" s="34">
        <f>VLOOKUP(CE224,'PROMIS 57 T-Score Conversions'!U$3:V$35,2,TRUE)</f>
        <v>62.3</v>
      </c>
      <c r="CT224" t="str">
        <f t="shared" si="23"/>
        <v>Moderate</v>
      </c>
      <c r="CU224" s="34">
        <f>VLOOKUP(CF224,'PROMIS 57 T-Score Conversions'!Y$3:Z$35,2,TRUE)</f>
        <v>61.5</v>
      </c>
      <c r="CV224" t="str">
        <f t="shared" si="24"/>
        <v>Moderate</v>
      </c>
      <c r="CW224" s="34">
        <f>vlookup(CG224,'PROMIS 57 T-Score Conversions'!M$3:N$35,2,TRUE)</f>
        <v>25.91</v>
      </c>
      <c r="CX224" t="str">
        <f t="shared" si="25"/>
        <v>Severe</v>
      </c>
      <c r="CY224" s="34">
        <f>VLOOKup(CH224,'PROMIS 57 T-Score Conversions'!I$3:J$35,2,TRUE)</f>
        <v>69.2</v>
      </c>
      <c r="CZ224" t="str">
        <f t="shared" si="26"/>
        <v>Moderate</v>
      </c>
      <c r="DA224" s="37">
        <f>VLOOKUP(CJ224,'PROMIS 57 T-Score Conversions'!AC$3:AD$35,2,TRUE)</f>
        <v>32.15</v>
      </c>
      <c r="DB224" t="str">
        <f t="shared" si="30"/>
        <v>Moderate</v>
      </c>
      <c r="DC224" s="34">
        <f>VLOOKUP(CK224,'PROMIS 57 T-Score Conversions'!AG$3:AH$35,2,TRUE)</f>
        <v>51.29</v>
      </c>
      <c r="DD224" s="39" t="str">
        <f t="shared" si="31"/>
        <v>Normal</v>
      </c>
    </row>
    <row r="225">
      <c r="A225" s="1" t="b">
        <v>1</v>
      </c>
      <c r="B225" s="20"/>
      <c r="C225" s="20">
        <v>43697.43818402778</v>
      </c>
      <c r="D225" s="1" t="s">
        <v>258</v>
      </c>
      <c r="E225" s="1">
        <v>2002.0</v>
      </c>
      <c r="F225" s="1">
        <v>1.0</v>
      </c>
      <c r="G225" s="1">
        <v>1.0</v>
      </c>
      <c r="H225" s="1">
        <v>1.0</v>
      </c>
      <c r="I225" s="1">
        <v>1.0</v>
      </c>
      <c r="J225" s="1">
        <v>1.0</v>
      </c>
      <c r="K225" s="1">
        <v>1.0</v>
      </c>
      <c r="L225" s="1">
        <v>1.0</v>
      </c>
      <c r="M225" s="1">
        <v>1.0</v>
      </c>
      <c r="N225" s="1">
        <v>1.0</v>
      </c>
      <c r="O225" s="1">
        <v>2.0</v>
      </c>
      <c r="P225" s="1">
        <v>2.0</v>
      </c>
      <c r="Q225" s="1">
        <v>1.0</v>
      </c>
      <c r="R225" s="1">
        <v>1.0</v>
      </c>
      <c r="S225" s="1">
        <v>1.0</v>
      </c>
      <c r="T225" s="1">
        <v>2.0</v>
      </c>
      <c r="U225" s="1">
        <v>1.0</v>
      </c>
      <c r="V225" s="1">
        <v>1.0</v>
      </c>
      <c r="W225" s="1">
        <v>1.0</v>
      </c>
      <c r="X225" s="1">
        <v>2.0</v>
      </c>
      <c r="Y225" s="1">
        <v>1.0</v>
      </c>
      <c r="Z225" s="1">
        <v>1.0</v>
      </c>
      <c r="AA225" s="1">
        <v>1.0</v>
      </c>
      <c r="AB225" s="1">
        <v>1.0</v>
      </c>
      <c r="AC225" s="1">
        <v>1.0</v>
      </c>
      <c r="AD225" s="1">
        <v>5.0</v>
      </c>
      <c r="AE225" s="1">
        <v>4.0</v>
      </c>
      <c r="AF225" s="1">
        <v>4.0</v>
      </c>
      <c r="AG225" s="1">
        <v>4.0</v>
      </c>
      <c r="AH225" s="1">
        <v>5.0</v>
      </c>
      <c r="AI225" s="1">
        <v>3.0</v>
      </c>
      <c r="AJ225" s="1">
        <v>4.0</v>
      </c>
      <c r="AK225" s="1">
        <v>5.0</v>
      </c>
      <c r="AL225" s="1">
        <v>5.0</v>
      </c>
      <c r="AM225" s="1">
        <v>5.0</v>
      </c>
      <c r="AN225" s="1">
        <v>5.0</v>
      </c>
      <c r="AO225" s="1">
        <v>5.0</v>
      </c>
      <c r="AP225" s="1">
        <v>5.0</v>
      </c>
      <c r="AQ225" s="1">
        <v>5.0</v>
      </c>
      <c r="AR225" s="1">
        <v>3.0</v>
      </c>
      <c r="AS225" s="1">
        <v>5.0</v>
      </c>
      <c r="AT225" s="1">
        <v>1.0</v>
      </c>
      <c r="AU225" s="1">
        <v>1.0</v>
      </c>
      <c r="AV225" s="1">
        <v>1.0</v>
      </c>
      <c r="AW225" s="1">
        <v>1.0</v>
      </c>
      <c r="AX225" s="1">
        <v>1.0</v>
      </c>
      <c r="AY225" s="1">
        <v>1.0</v>
      </c>
      <c r="AZ225" s="1">
        <v>1.0</v>
      </c>
      <c r="BA225" s="1">
        <v>1.0</v>
      </c>
      <c r="BB225" s="1">
        <v>5.0</v>
      </c>
      <c r="BC225" s="1">
        <v>5.0</v>
      </c>
      <c r="BD225" s="1">
        <v>5.0</v>
      </c>
      <c r="BE225" s="1">
        <v>5.0</v>
      </c>
      <c r="BF225" s="1">
        <v>5.0</v>
      </c>
      <c r="BG225" s="1">
        <v>5.0</v>
      </c>
      <c r="BH225" s="1">
        <v>5.0</v>
      </c>
      <c r="BI225" s="1">
        <v>5.0</v>
      </c>
      <c r="BJ225" s="1">
        <v>4.0</v>
      </c>
      <c r="BK225" s="1">
        <v>1.0</v>
      </c>
      <c r="BL225" s="1">
        <v>1.0</v>
      </c>
      <c r="BM225" s="1">
        <v>1.0</v>
      </c>
      <c r="BN225" s="1">
        <v>1.0</v>
      </c>
      <c r="BO225" s="1">
        <v>2.0</v>
      </c>
      <c r="BP225" s="1">
        <v>3.0</v>
      </c>
      <c r="BQ225" s="1">
        <v>1.0</v>
      </c>
      <c r="BR225" s="1">
        <v>1.0</v>
      </c>
      <c r="BS225" s="1">
        <v>3.0</v>
      </c>
      <c r="BT225" s="1">
        <v>3.0</v>
      </c>
      <c r="BU225" s="1">
        <v>5.0</v>
      </c>
      <c r="BV225" s="1">
        <v>5.0</v>
      </c>
      <c r="BW225" s="1">
        <v>4.0</v>
      </c>
      <c r="BX225" s="1">
        <v>1.0</v>
      </c>
      <c r="BY225" s="1">
        <v>4.0</v>
      </c>
      <c r="BZ225" s="36">
        <v>4.0</v>
      </c>
      <c r="CA225" s="26">
        <f t="shared" si="12"/>
        <v>192</v>
      </c>
      <c r="CB225">
        <f t="shared" si="2"/>
        <v>8</v>
      </c>
      <c r="CC225">
        <f t="shared" si="3"/>
        <v>11</v>
      </c>
      <c r="CD225">
        <f t="shared" si="4"/>
        <v>9</v>
      </c>
      <c r="CE225">
        <f t="shared" si="27"/>
        <v>34</v>
      </c>
      <c r="CF225">
        <f t="shared" si="6"/>
        <v>38</v>
      </c>
      <c r="CG225">
        <f t="shared" si="7"/>
        <v>8</v>
      </c>
      <c r="CH225">
        <f t="shared" si="28"/>
        <v>40</v>
      </c>
      <c r="CI225">
        <f t="shared" si="9"/>
        <v>0.4</v>
      </c>
      <c r="CJ225">
        <f t="shared" si="10"/>
        <v>11</v>
      </c>
      <c r="CK225">
        <f t="shared" si="29"/>
        <v>29</v>
      </c>
      <c r="CM225" s="34">
        <f>VLOOKUP(CB225,'PROMIS 57 T-Score Conversions'!Q$3:R$35,2,TRUE)</f>
        <v>20.3</v>
      </c>
      <c r="CN225" t="str">
        <f t="shared" si="20"/>
        <v>Severe</v>
      </c>
      <c r="CO225" s="34">
        <f>VLOOKUP(CC225,'PROMIS 57 T-Score Conversions'!A$3:B$35,2,TRUE)</f>
        <v>47.8</v>
      </c>
      <c r="CP225" t="str">
        <f t="shared" si="21"/>
        <v>Normal</v>
      </c>
      <c r="CQ225" s="34">
        <f>VLOOKUP(CD225,'PROMIS 57 T-Score Conversions'!E$3:F$35,2,TRUE)</f>
        <v>44.7</v>
      </c>
      <c r="CR225" t="str">
        <f t="shared" si="22"/>
        <v>Normal</v>
      </c>
      <c r="CS225" s="34">
        <f>VLOOKUP(CE225,'PROMIS 57 T-Score Conversions'!U$3:V$35,2,TRUE)</f>
        <v>67.5</v>
      </c>
      <c r="CT225" t="str">
        <f t="shared" si="23"/>
        <v>Moderate</v>
      </c>
      <c r="CU225" s="34">
        <f>VLOOKUP(CF225,'PROMIS 57 T-Score Conversions'!Y$3:Z$35,2,TRUE)</f>
        <v>70.8</v>
      </c>
      <c r="CV225" t="str">
        <f t="shared" si="24"/>
        <v>Severe</v>
      </c>
      <c r="CW225" s="34">
        <f>vlookup(CG225,'PROMIS 57 T-Score Conversions'!M$3:N$35,2,TRUE)</f>
        <v>25.91</v>
      </c>
      <c r="CX225" t="str">
        <f t="shared" si="25"/>
        <v>Severe</v>
      </c>
      <c r="CY225" s="34">
        <f>VLOOKup(CH225,'PROMIS 57 T-Score Conversions'!I$3:J$35,2,TRUE)</f>
        <v>77</v>
      </c>
      <c r="CZ225" t="str">
        <f t="shared" si="26"/>
        <v>Severe</v>
      </c>
      <c r="DA225" s="37">
        <f>VLOOKUP(CJ225,'PROMIS 57 T-Score Conversions'!AC$3:AD$35,2,TRUE)</f>
        <v>28.9</v>
      </c>
      <c r="DB225" t="str">
        <f t="shared" si="30"/>
        <v>Severe</v>
      </c>
      <c r="DC225" s="34">
        <f>VLOOKUP(CK225,'PROMIS 57 T-Score Conversions'!AG$3:AH$35,2,TRUE)</f>
        <v>48.16</v>
      </c>
      <c r="DD225" s="39" t="str">
        <f t="shared" si="31"/>
        <v>Normal</v>
      </c>
    </row>
    <row r="226">
      <c r="A226" s="1" t="b">
        <v>0</v>
      </c>
      <c r="B226" s="20"/>
      <c r="C226" s="20">
        <v>43698.3576590625</v>
      </c>
      <c r="D226" s="1" t="s">
        <v>259</v>
      </c>
      <c r="E226" s="1">
        <v>2007.0</v>
      </c>
      <c r="F226" s="1">
        <v>3.0</v>
      </c>
      <c r="G226" s="1">
        <v>3.0</v>
      </c>
      <c r="H226" s="1">
        <v>3.0</v>
      </c>
      <c r="I226" s="1">
        <v>3.0</v>
      </c>
      <c r="J226" s="1">
        <v>4.0</v>
      </c>
      <c r="K226" s="1">
        <v>4.0</v>
      </c>
      <c r="L226" s="1">
        <v>4.0</v>
      </c>
      <c r="M226" s="1">
        <v>4.0</v>
      </c>
      <c r="N226" s="1">
        <v>4.0</v>
      </c>
      <c r="O226" s="1">
        <v>4.0</v>
      </c>
      <c r="P226" s="1">
        <v>4.0</v>
      </c>
      <c r="Q226" s="1">
        <v>4.0</v>
      </c>
      <c r="R226" s="1">
        <v>4.0</v>
      </c>
      <c r="S226" s="1">
        <v>4.0</v>
      </c>
      <c r="T226" s="1">
        <v>4.0</v>
      </c>
      <c r="U226" s="1">
        <v>4.0</v>
      </c>
      <c r="V226" s="1">
        <v>4.0</v>
      </c>
      <c r="W226" s="1">
        <v>4.0</v>
      </c>
      <c r="X226" s="1">
        <v>4.0</v>
      </c>
      <c r="Y226" s="1">
        <v>3.0</v>
      </c>
      <c r="Z226" s="1">
        <v>4.0</v>
      </c>
      <c r="AA226" s="1">
        <v>4.0</v>
      </c>
      <c r="AB226" s="1">
        <v>2.0</v>
      </c>
      <c r="AC226" s="1">
        <v>1.0</v>
      </c>
      <c r="AD226" s="1">
        <v>4.0</v>
      </c>
      <c r="AE226" s="1">
        <v>3.0</v>
      </c>
      <c r="AF226" s="1">
        <v>4.0</v>
      </c>
      <c r="AG226" s="1">
        <v>4.0</v>
      </c>
      <c r="AH226" s="1">
        <v>5.0</v>
      </c>
      <c r="AI226" s="1">
        <v>4.0</v>
      </c>
      <c r="AJ226" s="1">
        <v>5.0</v>
      </c>
      <c r="AK226" s="1">
        <v>4.0</v>
      </c>
      <c r="AL226" s="1">
        <v>4.0</v>
      </c>
      <c r="AM226" s="1">
        <v>4.0</v>
      </c>
      <c r="AN226" s="1">
        <v>3.0</v>
      </c>
      <c r="AO226" s="1">
        <v>3.0</v>
      </c>
      <c r="AP226" s="1">
        <v>4.0</v>
      </c>
      <c r="AQ226" s="1">
        <v>4.0</v>
      </c>
      <c r="AR226" s="1">
        <v>4.0</v>
      </c>
      <c r="AS226" s="1">
        <v>3.0</v>
      </c>
      <c r="AT226" s="1">
        <v>5.0</v>
      </c>
      <c r="AU226" s="1">
        <v>5.0</v>
      </c>
      <c r="AV226" s="1">
        <v>3.0</v>
      </c>
      <c r="AW226" s="1">
        <v>5.0</v>
      </c>
      <c r="AX226" s="1">
        <v>1.0</v>
      </c>
      <c r="AY226" s="1">
        <v>1.0</v>
      </c>
      <c r="AZ226" s="1">
        <v>2.0</v>
      </c>
      <c r="BA226" s="1">
        <v>5.0</v>
      </c>
      <c r="BB226" s="1">
        <v>3.0</v>
      </c>
      <c r="BC226" s="1">
        <v>3.0</v>
      </c>
      <c r="BD226" s="1">
        <v>3.0</v>
      </c>
      <c r="BE226" s="1">
        <v>3.0</v>
      </c>
      <c r="BF226" s="1">
        <v>3.0</v>
      </c>
      <c r="BG226" s="1">
        <v>3.0</v>
      </c>
      <c r="BH226" s="1">
        <v>3.0</v>
      </c>
      <c r="BI226" s="1">
        <v>1.0</v>
      </c>
      <c r="BJ226" s="1">
        <v>7.0</v>
      </c>
      <c r="BK226" s="1">
        <v>4.0</v>
      </c>
      <c r="BL226" s="1">
        <v>3.0</v>
      </c>
      <c r="BM226" s="1">
        <v>4.0</v>
      </c>
      <c r="BN226" s="1">
        <v>3.0</v>
      </c>
      <c r="BO226" s="1">
        <v>3.0</v>
      </c>
      <c r="BP226" s="1">
        <v>3.0</v>
      </c>
      <c r="BQ226" s="1">
        <v>3.0</v>
      </c>
      <c r="BR226" s="1">
        <v>3.0</v>
      </c>
      <c r="BS226" s="1">
        <v>2.0</v>
      </c>
      <c r="BT226" s="1">
        <v>2.0</v>
      </c>
      <c r="BU226" s="1">
        <v>3.0</v>
      </c>
      <c r="BV226" s="1">
        <v>3.0</v>
      </c>
      <c r="BW226" s="1">
        <v>4.0</v>
      </c>
      <c r="BX226" s="1">
        <v>3.0</v>
      </c>
      <c r="BY226" s="1">
        <v>4.0</v>
      </c>
      <c r="BZ226" s="36">
        <v>3.0</v>
      </c>
      <c r="CA226" s="26">
        <f t="shared" si="12"/>
        <v>254</v>
      </c>
      <c r="CB226">
        <f t="shared" si="2"/>
        <v>28</v>
      </c>
      <c r="CC226">
        <f t="shared" si="3"/>
        <v>32</v>
      </c>
      <c r="CD226">
        <f t="shared" si="4"/>
        <v>26</v>
      </c>
      <c r="CE226">
        <f t="shared" si="27"/>
        <v>33</v>
      </c>
      <c r="CF226">
        <f t="shared" si="6"/>
        <v>29</v>
      </c>
      <c r="CG226">
        <f t="shared" si="7"/>
        <v>27</v>
      </c>
      <c r="CH226">
        <f t="shared" si="28"/>
        <v>22</v>
      </c>
      <c r="CI226">
        <f t="shared" si="9"/>
        <v>0.7</v>
      </c>
      <c r="CJ226">
        <f t="shared" si="10"/>
        <v>26</v>
      </c>
      <c r="CK226">
        <f t="shared" si="29"/>
        <v>24</v>
      </c>
      <c r="CM226" s="34">
        <f>VLOOKUP(CB226,'PROMIS 57 T-Score Conversions'!Q$3:R$35,2,TRUE)</f>
        <v>40.8</v>
      </c>
      <c r="CN226" t="str">
        <f t="shared" si="20"/>
        <v>Mild</v>
      </c>
      <c r="CO226" s="34">
        <f>VLOOKUP(CC226,'PROMIS 57 T-Score Conversions'!A$3:B$35,2,TRUE)</f>
        <v>70.8</v>
      </c>
      <c r="CP226" t="str">
        <f t="shared" si="21"/>
        <v>Severe</v>
      </c>
      <c r="CQ226" s="34">
        <f>VLOOKUP(CD226,'PROMIS 57 T-Score Conversions'!E$3:F$35,2,TRUE)</f>
        <v>63.9</v>
      </c>
      <c r="CR226" t="str">
        <f t="shared" si="22"/>
        <v>Moderate</v>
      </c>
      <c r="CS226" s="34">
        <f>VLOOKUP(CE226,'PROMIS 57 T-Score Conversions'!U$3:V$35,2,TRUE)</f>
        <v>66.4</v>
      </c>
      <c r="CT226" t="str">
        <f t="shared" si="23"/>
        <v>Moderate</v>
      </c>
      <c r="CU226" s="34">
        <f>VLOOKUP(CF226,'PROMIS 57 T-Score Conversions'!Y$3:Z$35,2,TRUE)</f>
        <v>59.4</v>
      </c>
      <c r="CV226" t="str">
        <f t="shared" si="24"/>
        <v>Mild</v>
      </c>
      <c r="CW226" s="34">
        <f>vlookup(CG226,'PROMIS 57 T-Score Conversions'!M$3:N$35,2,TRUE)</f>
        <v>47</v>
      </c>
      <c r="CX226" t="str">
        <f t="shared" si="25"/>
        <v>Normal</v>
      </c>
      <c r="CY226" s="34">
        <f>VLOOKup(CH226,'PROMIS 57 T-Score Conversions'!I$3:J$35,2,TRUE)</f>
        <v>60.2</v>
      </c>
      <c r="CZ226" t="str">
        <f t="shared" si="26"/>
        <v>Moderate</v>
      </c>
      <c r="DA226" s="37">
        <f>VLOOKUP(CJ226,'PROMIS 57 T-Score Conversions'!AC$3:AD$35,2,TRUE)</f>
        <v>41.9</v>
      </c>
      <c r="DB226" t="str">
        <f t="shared" si="30"/>
        <v>Mild</v>
      </c>
      <c r="DC226" s="34">
        <f>VLOOKUP(CK226,'PROMIS 57 T-Score Conversions'!AG$3:AH$35,2,TRUE)</f>
        <v>43.42</v>
      </c>
      <c r="DD226" s="39" t="str">
        <f t="shared" si="31"/>
        <v>Normal</v>
      </c>
    </row>
    <row r="227">
      <c r="A227" s="1" t="b">
        <v>1</v>
      </c>
      <c r="B227" s="20"/>
      <c r="C227" s="20">
        <v>43698.42599782407</v>
      </c>
      <c r="D227" s="1" t="s">
        <v>141</v>
      </c>
      <c r="E227" s="1">
        <v>1909.0</v>
      </c>
      <c r="F227" s="1">
        <v>2.0</v>
      </c>
      <c r="G227" s="1">
        <v>2.0</v>
      </c>
      <c r="H227" s="1">
        <v>1.0</v>
      </c>
      <c r="I227" s="1">
        <v>3.0</v>
      </c>
      <c r="J227" s="1">
        <v>1.0</v>
      </c>
      <c r="K227" s="1">
        <v>2.0</v>
      </c>
      <c r="L227" s="1">
        <v>4.0</v>
      </c>
      <c r="M227" s="1">
        <v>1.0</v>
      </c>
      <c r="N227" s="1">
        <v>2.0</v>
      </c>
      <c r="O227" s="1">
        <v>2.0</v>
      </c>
      <c r="P227" s="1">
        <v>2.0</v>
      </c>
      <c r="Q227" s="1">
        <v>3.0</v>
      </c>
      <c r="R227" s="1">
        <v>2.0</v>
      </c>
      <c r="S227" s="1">
        <v>2.0</v>
      </c>
      <c r="T227" s="1">
        <v>3.0</v>
      </c>
      <c r="U227" s="1">
        <v>3.0</v>
      </c>
      <c r="V227" s="1">
        <v>3.0</v>
      </c>
      <c r="W227" s="1">
        <v>3.0</v>
      </c>
      <c r="X227" s="1">
        <v>3.0</v>
      </c>
      <c r="Y227" s="1">
        <v>2.0</v>
      </c>
      <c r="Z227" s="1">
        <v>4.0</v>
      </c>
      <c r="AA227" s="1">
        <v>4.0</v>
      </c>
      <c r="AB227" s="1">
        <v>2.0</v>
      </c>
      <c r="AC227" s="1">
        <v>2.0</v>
      </c>
      <c r="AD227" s="1">
        <v>5.0</v>
      </c>
      <c r="AE227" s="1">
        <v>4.0</v>
      </c>
      <c r="AF227" s="1">
        <v>5.0</v>
      </c>
      <c r="AG227" s="1">
        <v>5.0</v>
      </c>
      <c r="AH227" s="1">
        <v>5.0</v>
      </c>
      <c r="AI227" s="1">
        <v>5.0</v>
      </c>
      <c r="AJ227" s="1">
        <v>5.0</v>
      </c>
      <c r="AK227" s="1">
        <v>5.0</v>
      </c>
      <c r="AL227" s="1">
        <v>3.0</v>
      </c>
      <c r="AM227" s="1">
        <v>2.0</v>
      </c>
      <c r="AN227" s="1">
        <v>3.0</v>
      </c>
      <c r="AO227" s="1">
        <v>2.0</v>
      </c>
      <c r="AP227" s="1">
        <v>5.0</v>
      </c>
      <c r="AQ227" s="1">
        <v>2.0</v>
      </c>
      <c r="AR227" s="1">
        <v>3.0</v>
      </c>
      <c r="AS227" s="1">
        <v>3.0</v>
      </c>
      <c r="AT227" s="1">
        <v>3.0</v>
      </c>
      <c r="AU227" s="1">
        <v>3.0</v>
      </c>
      <c r="AV227" s="1">
        <v>2.0</v>
      </c>
      <c r="AW227" s="1">
        <v>3.0</v>
      </c>
      <c r="AX227" s="1">
        <v>1.0</v>
      </c>
      <c r="AY227" s="1">
        <v>1.0</v>
      </c>
      <c r="AZ227" s="1">
        <v>2.0</v>
      </c>
      <c r="BA227" s="1">
        <v>1.0</v>
      </c>
      <c r="BB227" s="1">
        <v>4.0</v>
      </c>
      <c r="BC227" s="1">
        <v>4.0</v>
      </c>
      <c r="BD227" s="1">
        <v>3.0</v>
      </c>
      <c r="BE227" s="1">
        <v>4.0</v>
      </c>
      <c r="BF227" s="1">
        <v>3.0</v>
      </c>
      <c r="BG227" s="1">
        <v>3.0</v>
      </c>
      <c r="BH227" s="1">
        <v>4.0</v>
      </c>
      <c r="BI227" s="1">
        <v>3.0</v>
      </c>
      <c r="BJ227" s="1">
        <v>4.0</v>
      </c>
      <c r="BK227" s="1">
        <v>3.0</v>
      </c>
      <c r="BL227" s="1">
        <v>3.0</v>
      </c>
      <c r="BM227" s="1">
        <v>2.0</v>
      </c>
      <c r="BN227" s="1">
        <v>3.0</v>
      </c>
      <c r="BO227" s="1">
        <v>3.0</v>
      </c>
      <c r="BP227" s="1">
        <v>3.0</v>
      </c>
      <c r="BQ227" s="1">
        <v>2.0</v>
      </c>
      <c r="BR227" s="1">
        <v>2.0</v>
      </c>
      <c r="BS227" s="1">
        <v>4.0</v>
      </c>
      <c r="BT227" s="1">
        <v>5.0</v>
      </c>
      <c r="BU227" s="1">
        <v>5.0</v>
      </c>
      <c r="BV227" s="1">
        <v>4.0</v>
      </c>
      <c r="BW227" s="1">
        <v>5.0</v>
      </c>
      <c r="BX227" s="1">
        <v>4.0</v>
      </c>
      <c r="BY227" s="1">
        <v>5.0</v>
      </c>
      <c r="BZ227" s="36">
        <v>5.0</v>
      </c>
      <c r="CA227" s="26">
        <f t="shared" si="12"/>
        <v>226</v>
      </c>
      <c r="CB227">
        <f t="shared" si="2"/>
        <v>16</v>
      </c>
      <c r="CC227">
        <f t="shared" si="3"/>
        <v>19</v>
      </c>
      <c r="CD227">
        <f t="shared" si="4"/>
        <v>23</v>
      </c>
      <c r="CE227">
        <f t="shared" si="27"/>
        <v>39</v>
      </c>
      <c r="CF227">
        <f t="shared" si="6"/>
        <v>23</v>
      </c>
      <c r="CG227">
        <f t="shared" si="7"/>
        <v>16</v>
      </c>
      <c r="CH227">
        <f t="shared" si="28"/>
        <v>28</v>
      </c>
      <c r="CI227">
        <f t="shared" si="9"/>
        <v>0.4</v>
      </c>
      <c r="CJ227">
        <f t="shared" si="10"/>
        <v>21</v>
      </c>
      <c r="CK227">
        <f t="shared" si="29"/>
        <v>37</v>
      </c>
      <c r="CM227" s="34">
        <f>VLOOKUP(CB227,'PROMIS 57 T-Score Conversions'!Q$3:R$35,2,TRUE)</f>
        <v>32.5</v>
      </c>
      <c r="CN227" t="str">
        <f t="shared" si="20"/>
        <v>Moderate</v>
      </c>
      <c r="CO227" s="34">
        <f>VLOOKUP(CC227,'PROMIS 57 T-Score Conversions'!A$3:B$35,2,TRUE)</f>
        <v>57.4</v>
      </c>
      <c r="CP227" t="str">
        <f t="shared" si="21"/>
        <v>Moderate</v>
      </c>
      <c r="CQ227" s="34">
        <f>VLOOKUP(CD227,'PROMIS 57 T-Score Conversions'!E$3:F$35,2,TRUE)</f>
        <v>61.2</v>
      </c>
      <c r="CR227" t="str">
        <f t="shared" si="22"/>
        <v>Moderate</v>
      </c>
      <c r="CS227" s="34">
        <f>VLOOKUP(CE227,'PROMIS 57 T-Score Conversions'!U$3:V$35,2,TRUE)</f>
        <v>74.2</v>
      </c>
      <c r="CT227" t="str">
        <f t="shared" si="23"/>
        <v>Severe</v>
      </c>
      <c r="CU227" s="34">
        <f>VLOOKUP(CF227,'PROMIS 57 T-Score Conversions'!Y$3:Z$35,2,TRUE)</f>
        <v>53.3</v>
      </c>
      <c r="CV227" t="str">
        <f t="shared" si="24"/>
        <v>Normal</v>
      </c>
      <c r="CW227" s="34">
        <f>vlookup(CG227,'PROMIS 57 T-Score Conversions'!M$3:N$35,2,TRUE)</f>
        <v>36.9</v>
      </c>
      <c r="CX227" t="str">
        <f t="shared" si="25"/>
        <v>Moderate</v>
      </c>
      <c r="CY227" s="34">
        <f>VLOOKup(CH227,'PROMIS 57 T-Score Conversions'!I$3:J$35,2,TRUE)</f>
        <v>64.1</v>
      </c>
      <c r="CZ227" t="str">
        <f t="shared" si="26"/>
        <v>Moderate</v>
      </c>
      <c r="DA227" s="37">
        <f>VLOOKUP(CJ227,'PROMIS 57 T-Score Conversions'!AC$3:AD$35,2,TRUE)</f>
        <v>37.93</v>
      </c>
      <c r="DB227" t="str">
        <f t="shared" si="30"/>
        <v>Moderate</v>
      </c>
      <c r="DC227" s="34">
        <f>VLOOKUP(CK227,'PROMIS 57 T-Score Conversions'!AG$3:AH$35,2,TRUE)</f>
        <v>58.03</v>
      </c>
      <c r="DD227" s="39" t="str">
        <f t="shared" si="31"/>
        <v>Mild</v>
      </c>
      <c r="DE227" s="40"/>
      <c r="DF227" s="41"/>
      <c r="DG227" s="40"/>
      <c r="DH227" s="42"/>
      <c r="DI227" s="40"/>
      <c r="DJ227" s="42"/>
      <c r="DK227" s="40"/>
      <c r="DL227" s="43"/>
      <c r="DM227" s="40"/>
      <c r="DN227" s="44"/>
      <c r="DO227" s="40"/>
      <c r="DP227" s="42"/>
      <c r="DQ227" s="40"/>
      <c r="DR227" s="43"/>
      <c r="DS227" s="40"/>
      <c r="DT227" s="43"/>
    </row>
    <row r="228">
      <c r="A228" s="1" t="b">
        <v>0</v>
      </c>
      <c r="B228" s="20"/>
      <c r="C228" s="20">
        <v>43698.46531506944</v>
      </c>
      <c r="D228" s="1" t="s">
        <v>187</v>
      </c>
      <c r="E228" s="1">
        <v>1951.0</v>
      </c>
      <c r="F228" s="1">
        <v>4.0</v>
      </c>
      <c r="G228" s="1">
        <v>5.0</v>
      </c>
      <c r="H228" s="1">
        <v>5.0</v>
      </c>
      <c r="I228" s="1">
        <v>5.0</v>
      </c>
      <c r="J228" s="1">
        <v>5.0</v>
      </c>
      <c r="K228" s="1">
        <v>5.0</v>
      </c>
      <c r="L228" s="1">
        <v>5.0</v>
      </c>
      <c r="M228" s="1">
        <v>5.0</v>
      </c>
      <c r="N228" s="1">
        <v>1.0</v>
      </c>
      <c r="O228" s="1">
        <v>2.0</v>
      </c>
      <c r="P228" s="1">
        <v>2.0</v>
      </c>
      <c r="Q228" s="1">
        <v>2.0</v>
      </c>
      <c r="R228" s="1">
        <v>2.0</v>
      </c>
      <c r="S228" s="1">
        <v>2.0</v>
      </c>
      <c r="T228" s="1">
        <v>2.0</v>
      </c>
      <c r="U228" s="1">
        <v>2.0</v>
      </c>
      <c r="V228" s="1">
        <v>1.0</v>
      </c>
      <c r="W228" s="1">
        <v>1.0</v>
      </c>
      <c r="X228" s="1">
        <v>2.0</v>
      </c>
      <c r="Y228" s="1">
        <v>1.0</v>
      </c>
      <c r="Z228" s="1">
        <v>2.0</v>
      </c>
      <c r="AA228" s="1">
        <v>4.0</v>
      </c>
      <c r="AB228" s="1">
        <v>2.0</v>
      </c>
      <c r="AC228" s="1">
        <v>2.0</v>
      </c>
      <c r="AD228" s="1">
        <v>3.0</v>
      </c>
      <c r="AE228" s="1">
        <v>2.0</v>
      </c>
      <c r="AF228" s="1">
        <v>3.0</v>
      </c>
      <c r="AG228" s="1">
        <v>3.0</v>
      </c>
      <c r="AH228" s="1">
        <v>3.0</v>
      </c>
      <c r="AI228" s="1">
        <v>4.0</v>
      </c>
      <c r="AJ228" s="1">
        <v>3.0</v>
      </c>
      <c r="AK228" s="1">
        <v>4.0</v>
      </c>
      <c r="AL228" s="1">
        <v>3.0</v>
      </c>
      <c r="AM228" s="1">
        <v>3.0</v>
      </c>
      <c r="AN228" s="1">
        <v>3.0</v>
      </c>
      <c r="AO228" s="1">
        <v>4.0</v>
      </c>
      <c r="AP228" s="1">
        <v>4.0</v>
      </c>
      <c r="AQ228" s="1">
        <v>4.0</v>
      </c>
      <c r="AR228" s="1">
        <v>2.0</v>
      </c>
      <c r="AS228" s="1">
        <v>3.0</v>
      </c>
      <c r="AT228" s="1">
        <v>2.0</v>
      </c>
      <c r="AU228" s="1">
        <v>2.0</v>
      </c>
      <c r="AV228" s="1">
        <v>3.0</v>
      </c>
      <c r="AW228" s="1">
        <v>2.0</v>
      </c>
      <c r="AX228" s="1">
        <v>3.0</v>
      </c>
      <c r="AY228" s="1">
        <v>3.0</v>
      </c>
      <c r="AZ228" s="1">
        <v>3.0</v>
      </c>
      <c r="BA228" s="1">
        <v>2.0</v>
      </c>
      <c r="BB228" s="1">
        <v>2.0</v>
      </c>
      <c r="BC228" s="1">
        <v>1.0</v>
      </c>
      <c r="BD228" s="1">
        <v>1.0</v>
      </c>
      <c r="BE228" s="1">
        <v>1.0</v>
      </c>
      <c r="BF228" s="1">
        <v>2.0</v>
      </c>
      <c r="BG228" s="1">
        <v>2.0</v>
      </c>
      <c r="BH228" s="1">
        <v>1.0</v>
      </c>
      <c r="BI228" s="1">
        <v>1.0</v>
      </c>
      <c r="BJ228" s="1">
        <v>2.0</v>
      </c>
      <c r="BK228" s="1">
        <v>2.0</v>
      </c>
      <c r="BL228" s="1">
        <v>2.0</v>
      </c>
      <c r="BM228" s="1">
        <v>2.0</v>
      </c>
      <c r="BN228" s="1">
        <v>4.0</v>
      </c>
      <c r="BO228" s="1">
        <v>3.0</v>
      </c>
      <c r="BP228" s="1">
        <v>2.0</v>
      </c>
      <c r="BQ228" s="1">
        <v>3.0</v>
      </c>
      <c r="BR228" s="1">
        <v>3.0</v>
      </c>
      <c r="BS228" s="1">
        <v>2.0</v>
      </c>
      <c r="BT228" s="1">
        <v>3.0</v>
      </c>
      <c r="BU228" s="1">
        <v>3.0</v>
      </c>
      <c r="BV228" s="1">
        <v>2.0</v>
      </c>
      <c r="BW228" s="1">
        <v>3.0</v>
      </c>
      <c r="BX228" s="1">
        <v>2.0</v>
      </c>
      <c r="BY228" s="1">
        <v>3.0</v>
      </c>
      <c r="BZ228" s="36">
        <v>2.0</v>
      </c>
      <c r="CA228" s="26">
        <f t="shared" si="12"/>
        <v>194</v>
      </c>
      <c r="CB228">
        <f t="shared" si="2"/>
        <v>39</v>
      </c>
      <c r="CC228">
        <f t="shared" si="3"/>
        <v>15</v>
      </c>
      <c r="CD228">
        <f t="shared" si="4"/>
        <v>15</v>
      </c>
      <c r="CE228">
        <f t="shared" si="27"/>
        <v>25</v>
      </c>
      <c r="CF228">
        <f t="shared" si="6"/>
        <v>26</v>
      </c>
      <c r="CG228">
        <f t="shared" si="7"/>
        <v>20</v>
      </c>
      <c r="CH228">
        <f t="shared" si="28"/>
        <v>11</v>
      </c>
      <c r="CI228">
        <f t="shared" si="9"/>
        <v>0.2</v>
      </c>
      <c r="CJ228">
        <f t="shared" si="10"/>
        <v>21</v>
      </c>
      <c r="CK228">
        <f t="shared" si="29"/>
        <v>20</v>
      </c>
      <c r="CM228" s="34">
        <f>VLOOKUP(CB228,'PROMIS 57 T-Score Conversions'!Q$3:R$35,2,TRUE)</f>
        <v>53</v>
      </c>
      <c r="CN228" t="str">
        <f t="shared" si="20"/>
        <v>Normal</v>
      </c>
      <c r="CO228" s="34">
        <f>VLOOKUP(CC228,'PROMIS 57 T-Score Conversions'!A$3:B$35,2,TRUE)</f>
        <v>53.2</v>
      </c>
      <c r="CP228" t="str">
        <f t="shared" si="21"/>
        <v>Mild</v>
      </c>
      <c r="CQ228" s="34">
        <f>VLOOKUP(CD228,'PROMIS 57 T-Score Conversions'!E$3:F$35,2,TRUE)</f>
        <v>54.1</v>
      </c>
      <c r="CR228" t="str">
        <f t="shared" si="22"/>
        <v>Normal</v>
      </c>
      <c r="CS228" s="34">
        <f>VLOOKUP(CE228,'PROMIS 57 T-Score Conversions'!U$3:V$35,2,TRUE)</f>
        <v>58.5</v>
      </c>
      <c r="CT228" t="str">
        <f t="shared" si="23"/>
        <v>Mild</v>
      </c>
      <c r="CU228" s="34">
        <f>VLOOKUP(CF228,'PROMIS 57 T-Score Conversions'!Y$3:Z$35,2,TRUE)</f>
        <v>56.3</v>
      </c>
      <c r="CV228" t="str">
        <f t="shared" si="24"/>
        <v>Mild</v>
      </c>
      <c r="CW228" s="34">
        <f>vlookup(CG228,'PROMIS 57 T-Score Conversions'!M$3:N$35,2,TRUE)</f>
        <v>40.2</v>
      </c>
      <c r="CX228" t="str">
        <f t="shared" si="25"/>
        <v>Mild</v>
      </c>
      <c r="CY228" s="34">
        <f>VLOOKup(CH228,'PROMIS 57 T-Score Conversions'!I$3:J$35,2,TRUE)</f>
        <v>51.2</v>
      </c>
      <c r="CZ228" t="str">
        <f t="shared" si="26"/>
        <v>Normal</v>
      </c>
      <c r="DA228" s="37">
        <f>VLOOKUP(CJ228,'PROMIS 57 T-Score Conversions'!AC$3:AD$35,2,TRUE)</f>
        <v>37.93</v>
      </c>
      <c r="DB228" t="str">
        <f t="shared" si="30"/>
        <v>Moderate</v>
      </c>
      <c r="DC228" s="34">
        <f>VLOOKUP(CK228,'PROMIS 57 T-Score Conversions'!AG$3:AH$35,2,TRUE)</f>
        <v>39.81</v>
      </c>
      <c r="DD228" s="39" t="str">
        <f t="shared" si="31"/>
        <v>Normal</v>
      </c>
    </row>
    <row r="229">
      <c r="A229" s="1" t="b">
        <v>1</v>
      </c>
      <c r="B229" s="20"/>
      <c r="C229" s="20">
        <v>43698.623148125</v>
      </c>
      <c r="D229" s="1" t="s">
        <v>260</v>
      </c>
      <c r="E229" s="1">
        <v>1993.0</v>
      </c>
      <c r="F229" s="1">
        <v>3.0</v>
      </c>
      <c r="G229" s="1">
        <v>2.0</v>
      </c>
      <c r="H229" s="1">
        <v>3.0</v>
      </c>
      <c r="I229" s="1">
        <v>2.0</v>
      </c>
      <c r="J229" s="1">
        <v>2.0</v>
      </c>
      <c r="K229" s="1">
        <v>2.0</v>
      </c>
      <c r="L229" s="1">
        <v>2.0</v>
      </c>
      <c r="M229" s="1">
        <v>2.0</v>
      </c>
      <c r="N229" s="1">
        <v>4.0</v>
      </c>
      <c r="O229" s="1">
        <v>4.0</v>
      </c>
      <c r="P229" s="1">
        <v>4.0</v>
      </c>
      <c r="Q229" s="1">
        <v>4.0</v>
      </c>
      <c r="R229" s="1">
        <v>4.0</v>
      </c>
      <c r="S229" s="1">
        <v>4.0</v>
      </c>
      <c r="T229" s="1">
        <v>4.0</v>
      </c>
      <c r="U229" s="1">
        <v>4.0</v>
      </c>
      <c r="V229" s="1">
        <v>3.0</v>
      </c>
      <c r="W229" s="1">
        <v>3.0</v>
      </c>
      <c r="X229" s="1">
        <v>4.0</v>
      </c>
      <c r="Y229" s="1">
        <v>4.0</v>
      </c>
      <c r="Z229" s="1">
        <v>3.0</v>
      </c>
      <c r="AA229" s="1">
        <v>4.0</v>
      </c>
      <c r="AB229" s="1">
        <v>4.0</v>
      </c>
      <c r="AC229" s="1">
        <v>4.0</v>
      </c>
      <c r="AD229" s="1">
        <v>5.0</v>
      </c>
      <c r="AE229" s="1">
        <v>5.0</v>
      </c>
      <c r="AF229" s="1">
        <v>5.0</v>
      </c>
      <c r="AG229" s="1">
        <v>5.0</v>
      </c>
      <c r="AH229" s="1">
        <v>5.0</v>
      </c>
      <c r="AI229" s="1">
        <v>5.0</v>
      </c>
      <c r="AJ229" s="1">
        <v>5.0</v>
      </c>
      <c r="AK229" s="1">
        <v>5.0</v>
      </c>
      <c r="AL229" s="1">
        <v>4.0</v>
      </c>
      <c r="AM229" s="1">
        <v>4.0</v>
      </c>
      <c r="AN229" s="1">
        <v>3.0</v>
      </c>
      <c r="AO229" s="1">
        <v>1.0</v>
      </c>
      <c r="AP229" s="1">
        <v>4.0</v>
      </c>
      <c r="AQ229" s="1">
        <v>4.0</v>
      </c>
      <c r="AR229" s="1">
        <v>1.0</v>
      </c>
      <c r="AS229" s="1">
        <v>5.0</v>
      </c>
      <c r="AT229" s="1">
        <v>2.0</v>
      </c>
      <c r="AU229" s="1">
        <v>2.0</v>
      </c>
      <c r="AV229" s="1">
        <v>2.0</v>
      </c>
      <c r="AW229" s="1">
        <v>2.0</v>
      </c>
      <c r="AX229" s="1">
        <v>2.0</v>
      </c>
      <c r="AY229" s="1">
        <v>2.0</v>
      </c>
      <c r="AZ229" s="1">
        <v>2.0</v>
      </c>
      <c r="BA229" s="1">
        <v>2.0</v>
      </c>
      <c r="BB229" s="1">
        <v>4.0</v>
      </c>
      <c r="BC229" s="1">
        <v>4.0</v>
      </c>
      <c r="BD229" s="1">
        <v>4.0</v>
      </c>
      <c r="BE229" s="1">
        <v>4.0</v>
      </c>
      <c r="BF229" s="1">
        <v>4.0</v>
      </c>
      <c r="BG229" s="1">
        <v>4.0</v>
      </c>
      <c r="BH229" s="1">
        <v>4.0</v>
      </c>
      <c r="BI229" s="1">
        <v>4.0</v>
      </c>
      <c r="BJ229" s="1">
        <v>6.0</v>
      </c>
      <c r="BK229" s="1">
        <v>1.0</v>
      </c>
      <c r="BL229" s="1">
        <v>1.0</v>
      </c>
      <c r="BM229" s="1">
        <v>1.0</v>
      </c>
      <c r="BN229" s="1">
        <v>2.0</v>
      </c>
      <c r="BO229" s="1">
        <v>2.0</v>
      </c>
      <c r="BP229" s="1">
        <v>1.0</v>
      </c>
      <c r="BQ229" s="1">
        <v>2.0</v>
      </c>
      <c r="BR229" s="1">
        <v>2.0</v>
      </c>
      <c r="BS229" s="1">
        <v>5.0</v>
      </c>
      <c r="BT229" s="1">
        <v>5.0</v>
      </c>
      <c r="BU229" s="1">
        <v>5.0</v>
      </c>
      <c r="BV229" s="1">
        <v>5.0</v>
      </c>
      <c r="BW229" s="1">
        <v>5.0</v>
      </c>
      <c r="BX229" s="1">
        <v>5.0</v>
      </c>
      <c r="BY229" s="1">
        <v>5.0</v>
      </c>
      <c r="BZ229" s="36">
        <v>5.0</v>
      </c>
      <c r="CA229" s="45">
        <f t="shared" si="12"/>
        <v>251</v>
      </c>
      <c r="CB229">
        <f t="shared" si="2"/>
        <v>18</v>
      </c>
      <c r="CC229" s="45">
        <f t="shared" si="3"/>
        <v>32</v>
      </c>
      <c r="CD229" s="45">
        <f t="shared" si="4"/>
        <v>29</v>
      </c>
      <c r="CE229" s="45">
        <f t="shared" si="27"/>
        <v>40</v>
      </c>
      <c r="CF229" s="45">
        <f t="shared" si="6"/>
        <v>26</v>
      </c>
      <c r="CG229" s="45">
        <f t="shared" si="7"/>
        <v>16</v>
      </c>
      <c r="CH229" s="45">
        <f t="shared" si="28"/>
        <v>32</v>
      </c>
      <c r="CI229" s="45">
        <f t="shared" si="9"/>
        <v>0.6</v>
      </c>
      <c r="CJ229">
        <f t="shared" si="10"/>
        <v>12</v>
      </c>
      <c r="CK229" s="45">
        <f t="shared" si="29"/>
        <v>40</v>
      </c>
      <c r="CL229" s="39"/>
      <c r="CM229" s="40">
        <f>VLOOKUP(CB229,'PROMIS 57 T-Score Conversions'!Q$3:R$35,2,TRUE)</f>
        <v>34</v>
      </c>
      <c r="CN229" s="44" t="str">
        <f t="shared" si="20"/>
        <v>Moderate</v>
      </c>
      <c r="CO229" s="40">
        <f>VLOOKUP(CC229,'PROMIS 57 T-Score Conversions'!A$3:B$35,2,TRUE)</f>
        <v>70.8</v>
      </c>
      <c r="CP229" s="43" t="str">
        <f t="shared" si="21"/>
        <v>Severe</v>
      </c>
      <c r="CQ229" s="40">
        <f>VLOOKUP(CD229,'PROMIS 57 T-Score Conversions'!E$3:F$35,2,TRUE)</f>
        <v>66.8</v>
      </c>
      <c r="CR229" s="44" t="str">
        <f t="shared" si="22"/>
        <v>Moderate</v>
      </c>
      <c r="CS229" s="40">
        <f>VLOOKUP(CE229,'PROMIS 57 T-Score Conversions'!U$3:V$35,2,TRUE)</f>
        <v>77.8</v>
      </c>
      <c r="CT229" s="43" t="str">
        <f t="shared" si="23"/>
        <v>Severe</v>
      </c>
      <c r="CU229" s="40">
        <f>VLOOKUP(CF229,'PROMIS 57 T-Score Conversions'!Y$3:Z$35,2,TRUE)</f>
        <v>56.3</v>
      </c>
      <c r="CV229" s="43" t="str">
        <f t="shared" si="24"/>
        <v>Mild</v>
      </c>
      <c r="CW229" s="40">
        <f>vlookup(CG229,'PROMIS 57 T-Score Conversions'!M$3:N$35,2,TRUE)</f>
        <v>36.9</v>
      </c>
      <c r="CX229" s="43" t="str">
        <f t="shared" si="25"/>
        <v>Moderate</v>
      </c>
      <c r="CY229" s="40">
        <f>VLOOKup(CH229,'PROMIS 57 T-Score Conversions'!I$3:J$35,2,TRUE)</f>
        <v>66.9</v>
      </c>
      <c r="CZ229" s="44" t="str">
        <f t="shared" si="26"/>
        <v>Moderate</v>
      </c>
      <c r="DA229" s="37">
        <f>VLOOKUP(CJ229,'PROMIS 57 T-Score Conversions'!AC$3:AD$35,2,TRUE)</f>
        <v>30.11</v>
      </c>
      <c r="DB229" s="42" t="str">
        <f t="shared" si="30"/>
        <v>Moderate</v>
      </c>
      <c r="DC229" s="40">
        <f>VLOOKUP(CK229,'PROMIS 57 T-Score Conversions'!AG$3:AH$35,2,TRUE)</f>
        <v>67.09</v>
      </c>
      <c r="DD229" s="39" t="str">
        <f t="shared" si="31"/>
        <v>Moderate</v>
      </c>
    </row>
    <row r="230">
      <c r="A230" s="1" t="b">
        <v>1</v>
      </c>
      <c r="B230" s="20"/>
      <c r="C230" s="20">
        <v>43698.66100046296</v>
      </c>
      <c r="D230" s="1" t="s">
        <v>261</v>
      </c>
      <c r="E230" s="1">
        <v>2003.0</v>
      </c>
      <c r="F230" s="1">
        <v>2.0</v>
      </c>
      <c r="G230" s="1">
        <v>3.0</v>
      </c>
      <c r="H230" s="1">
        <v>5.0</v>
      </c>
      <c r="I230" s="1">
        <v>4.0</v>
      </c>
      <c r="J230" s="1">
        <v>1.0</v>
      </c>
      <c r="K230" s="1">
        <v>2.0</v>
      </c>
      <c r="L230" s="1">
        <v>2.0</v>
      </c>
      <c r="M230" s="1">
        <v>1.0</v>
      </c>
      <c r="N230" s="1">
        <v>4.0</v>
      </c>
      <c r="O230" s="1">
        <v>4.0</v>
      </c>
      <c r="P230" s="1">
        <v>5.0</v>
      </c>
      <c r="Q230" s="1">
        <v>4.0</v>
      </c>
      <c r="R230" s="1">
        <v>4.0</v>
      </c>
      <c r="S230" s="1">
        <v>5.0</v>
      </c>
      <c r="T230" s="1">
        <v>5.0</v>
      </c>
      <c r="U230" s="1">
        <v>5.0</v>
      </c>
      <c r="V230" s="1">
        <v>5.0</v>
      </c>
      <c r="W230" s="1">
        <v>5.0</v>
      </c>
      <c r="X230" s="1">
        <v>5.0</v>
      </c>
      <c r="Y230" s="1">
        <v>5.0</v>
      </c>
      <c r="Z230" s="1">
        <v>5.0</v>
      </c>
      <c r="AA230" s="1">
        <v>4.0</v>
      </c>
      <c r="AB230" s="1">
        <v>4.0</v>
      </c>
      <c r="AC230" s="1">
        <v>4.0</v>
      </c>
      <c r="AD230" s="1">
        <v>5.0</v>
      </c>
      <c r="AE230" s="1">
        <v>5.0</v>
      </c>
      <c r="AF230" s="1">
        <v>5.0</v>
      </c>
      <c r="AG230" s="1">
        <v>5.0</v>
      </c>
      <c r="AH230" s="1">
        <v>5.0</v>
      </c>
      <c r="AI230" s="1">
        <v>5.0</v>
      </c>
      <c r="AJ230" s="1">
        <v>5.0</v>
      </c>
      <c r="AK230" s="1">
        <v>4.0</v>
      </c>
      <c r="AL230" s="1">
        <v>4.0</v>
      </c>
      <c r="AM230" s="1">
        <v>3.0</v>
      </c>
      <c r="AN230" s="1">
        <v>4.0</v>
      </c>
      <c r="AO230" s="1">
        <v>2.0</v>
      </c>
      <c r="AP230" s="1">
        <v>3.0</v>
      </c>
      <c r="AQ230" s="1">
        <v>2.0</v>
      </c>
      <c r="AR230" s="1">
        <v>4.0</v>
      </c>
      <c r="AS230" s="1">
        <v>4.0</v>
      </c>
      <c r="AT230" s="1">
        <v>1.0</v>
      </c>
      <c r="AU230" s="1">
        <v>2.0</v>
      </c>
      <c r="AV230" s="1">
        <v>2.0</v>
      </c>
      <c r="AW230" s="1">
        <v>1.0</v>
      </c>
      <c r="AX230" s="1">
        <v>1.0</v>
      </c>
      <c r="AY230" s="1">
        <v>1.0</v>
      </c>
      <c r="AZ230" s="1">
        <v>2.0</v>
      </c>
      <c r="BA230" s="1">
        <v>2.0</v>
      </c>
      <c r="BB230" s="1">
        <v>3.0</v>
      </c>
      <c r="BC230" s="1">
        <v>3.0</v>
      </c>
      <c r="BD230" s="1">
        <v>3.0</v>
      </c>
      <c r="BE230" s="1">
        <v>3.0</v>
      </c>
      <c r="BF230" s="1">
        <v>5.0</v>
      </c>
      <c r="BG230" s="1">
        <v>5.0</v>
      </c>
      <c r="BH230" s="1">
        <v>5.0</v>
      </c>
      <c r="BI230" s="1">
        <v>5.0</v>
      </c>
      <c r="BJ230" s="1">
        <v>7.0</v>
      </c>
      <c r="BK230" s="1">
        <v>1.0</v>
      </c>
      <c r="BL230" s="1">
        <v>1.0</v>
      </c>
      <c r="BM230" s="1">
        <v>1.0</v>
      </c>
      <c r="BN230" s="1">
        <v>2.0</v>
      </c>
      <c r="BO230" s="1">
        <v>2.0</v>
      </c>
      <c r="BP230" s="1">
        <v>2.0</v>
      </c>
      <c r="BQ230" s="1">
        <v>2.0</v>
      </c>
      <c r="BR230" s="1">
        <v>2.0</v>
      </c>
      <c r="BS230" s="1">
        <v>5.0</v>
      </c>
      <c r="BT230" s="1">
        <v>5.0</v>
      </c>
      <c r="BU230" s="1">
        <v>5.0</v>
      </c>
      <c r="BV230" s="1">
        <v>5.0</v>
      </c>
      <c r="BW230" s="1">
        <v>5.0</v>
      </c>
      <c r="BX230" s="1">
        <v>3.0</v>
      </c>
      <c r="BY230" s="1">
        <v>3.0</v>
      </c>
      <c r="BZ230" s="36">
        <v>5.0</v>
      </c>
      <c r="CA230" s="45">
        <f t="shared" si="12"/>
        <v>258</v>
      </c>
      <c r="CB230">
        <f t="shared" si="2"/>
        <v>20</v>
      </c>
      <c r="CC230" s="45">
        <f t="shared" si="3"/>
        <v>36</v>
      </c>
      <c r="CD230" s="45">
        <f t="shared" si="4"/>
        <v>37</v>
      </c>
      <c r="CE230" s="45">
        <f t="shared" si="27"/>
        <v>39</v>
      </c>
      <c r="CF230" s="45">
        <f t="shared" si="6"/>
        <v>26</v>
      </c>
      <c r="CG230" s="45">
        <f t="shared" si="7"/>
        <v>12</v>
      </c>
      <c r="CH230" s="45">
        <f t="shared" si="28"/>
        <v>32</v>
      </c>
      <c r="CI230" s="45">
        <f t="shared" si="9"/>
        <v>0.7</v>
      </c>
      <c r="CJ230">
        <f t="shared" si="10"/>
        <v>13</v>
      </c>
      <c r="CK230" s="45">
        <f t="shared" si="29"/>
        <v>36</v>
      </c>
      <c r="CL230" s="39"/>
      <c r="CM230" s="40">
        <f>VLOOKUP(CB230,'PROMIS 57 T-Score Conversions'!Q$3:R$35,2,TRUE)</f>
        <v>35.4</v>
      </c>
      <c r="CN230" s="44" t="str">
        <f t="shared" si="20"/>
        <v>Moderate</v>
      </c>
      <c r="CO230" s="40">
        <f>VLOOKUP(CC230,'PROMIS 57 T-Score Conversions'!A$3:B$35,2,TRUE)</f>
        <v>75.4</v>
      </c>
      <c r="CP230" s="43" t="str">
        <f t="shared" si="21"/>
        <v>Severe</v>
      </c>
      <c r="CQ230" s="40">
        <f>VLOOKUP(CD230,'PROMIS 57 T-Score Conversions'!E$3:F$35,2,TRUE)</f>
        <v>75</v>
      </c>
      <c r="CR230" s="44" t="str">
        <f t="shared" si="22"/>
        <v>Severe</v>
      </c>
      <c r="CS230" s="40">
        <f>VLOOKUP(CE230,'PROMIS 57 T-Score Conversions'!U$3:V$35,2,TRUE)</f>
        <v>74.2</v>
      </c>
      <c r="CT230" s="43" t="str">
        <f t="shared" si="23"/>
        <v>Severe</v>
      </c>
      <c r="CU230" s="40">
        <f>VLOOKUP(CF230,'PROMIS 57 T-Score Conversions'!Y$3:Z$35,2,TRUE)</f>
        <v>56.3</v>
      </c>
      <c r="CV230" s="43" t="str">
        <f t="shared" si="24"/>
        <v>Mild</v>
      </c>
      <c r="CW230" s="40">
        <f>vlookup(CG230,'PROMIS 57 T-Score Conversions'!M$3:N$35,2,TRUE)</f>
        <v>33.6</v>
      </c>
      <c r="CX230" s="43" t="str">
        <f t="shared" si="25"/>
        <v>Moderate</v>
      </c>
      <c r="CY230" s="40">
        <f>VLOOKup(CH230,'PROMIS 57 T-Score Conversions'!I$3:J$35,2,TRUE)</f>
        <v>66.9</v>
      </c>
      <c r="CZ230" s="44" t="str">
        <f t="shared" si="26"/>
        <v>Moderate</v>
      </c>
      <c r="DA230" s="37">
        <f>VLOOKUP(CJ230,'PROMIS 57 T-Score Conversions'!AC$3:AD$35,2,TRUE)</f>
        <v>31.18</v>
      </c>
      <c r="DB230" s="42" t="str">
        <f t="shared" si="30"/>
        <v>Moderate</v>
      </c>
      <c r="DC230" s="40">
        <f>VLOOKUP(CK230,'PROMIS 57 T-Score Conversions'!AG$3:AH$35,2,TRUE)</f>
        <v>56.39</v>
      </c>
      <c r="DD230" s="39" t="str">
        <f t="shared" si="31"/>
        <v>Mild</v>
      </c>
    </row>
    <row r="231">
      <c r="A231" s="1" t="b">
        <v>0</v>
      </c>
      <c r="B231" s="20"/>
      <c r="C231" s="20">
        <v>43699.350156319444</v>
      </c>
      <c r="D231" s="1" t="s">
        <v>262</v>
      </c>
      <c r="E231" s="1">
        <v>529.0</v>
      </c>
      <c r="F231" s="1">
        <v>4.0</v>
      </c>
      <c r="G231" s="1">
        <v>4.0</v>
      </c>
      <c r="H231" s="1">
        <v>5.0</v>
      </c>
      <c r="I231" s="1">
        <v>4.0</v>
      </c>
      <c r="J231" s="1">
        <v>3.0</v>
      </c>
      <c r="K231" s="1">
        <v>5.0</v>
      </c>
      <c r="L231" s="1">
        <v>5.0</v>
      </c>
      <c r="M231" s="1">
        <v>4.0</v>
      </c>
      <c r="N231" s="1">
        <v>1.0</v>
      </c>
      <c r="O231" s="1">
        <v>2.0</v>
      </c>
      <c r="P231" s="1">
        <v>3.0</v>
      </c>
      <c r="Q231" s="1">
        <v>3.0</v>
      </c>
      <c r="R231" s="1">
        <v>3.0</v>
      </c>
      <c r="S231" s="1">
        <v>2.0</v>
      </c>
      <c r="T231" s="1">
        <v>2.0</v>
      </c>
      <c r="U231" s="1">
        <v>2.0</v>
      </c>
      <c r="V231" s="1">
        <v>1.0</v>
      </c>
      <c r="W231" s="1">
        <v>1.0</v>
      </c>
      <c r="X231" s="1">
        <v>1.0</v>
      </c>
      <c r="Y231" s="1">
        <v>1.0</v>
      </c>
      <c r="Z231" s="1">
        <v>1.0</v>
      </c>
      <c r="AA231" s="1">
        <v>1.0</v>
      </c>
      <c r="AB231" s="1">
        <v>1.0</v>
      </c>
      <c r="AC231" s="1">
        <v>1.0</v>
      </c>
      <c r="AD231" s="1">
        <v>4.0</v>
      </c>
      <c r="AE231" s="1">
        <v>3.0</v>
      </c>
      <c r="AF231" s="1">
        <v>4.0</v>
      </c>
      <c r="AG231" s="1">
        <v>4.0</v>
      </c>
      <c r="AH231" s="1">
        <v>4.0</v>
      </c>
      <c r="AI231" s="1">
        <v>2.0</v>
      </c>
      <c r="AJ231" s="1">
        <v>4.0</v>
      </c>
      <c r="AK231" s="1">
        <v>3.0</v>
      </c>
      <c r="AL231" s="1">
        <v>3.0</v>
      </c>
      <c r="AM231" s="1">
        <v>4.0</v>
      </c>
      <c r="AN231" s="1">
        <v>2.0</v>
      </c>
      <c r="AO231" s="1">
        <v>1.0</v>
      </c>
      <c r="AP231" s="1">
        <v>3.0</v>
      </c>
      <c r="AQ231" s="1">
        <v>1.0</v>
      </c>
      <c r="AR231" s="1">
        <v>1.0</v>
      </c>
      <c r="AS231" s="1">
        <v>3.0</v>
      </c>
      <c r="AT231" s="1">
        <v>4.0</v>
      </c>
      <c r="AU231" s="1">
        <v>3.0</v>
      </c>
      <c r="AV231" s="1">
        <v>3.0</v>
      </c>
      <c r="AW231" s="1">
        <v>3.0</v>
      </c>
      <c r="AX231" s="1">
        <v>3.0</v>
      </c>
      <c r="AY231" s="1">
        <v>3.0</v>
      </c>
      <c r="AZ231" s="1">
        <v>3.0</v>
      </c>
      <c r="BA231" s="1">
        <v>3.0</v>
      </c>
      <c r="BB231" s="1">
        <v>2.0</v>
      </c>
      <c r="BC231" s="1">
        <v>2.0</v>
      </c>
      <c r="BD231" s="1">
        <v>2.0</v>
      </c>
      <c r="BE231" s="1">
        <v>1.0</v>
      </c>
      <c r="BF231" s="1">
        <v>2.0</v>
      </c>
      <c r="BG231" s="1">
        <v>2.0</v>
      </c>
      <c r="BH231" s="1">
        <v>2.0</v>
      </c>
      <c r="BI231" s="1">
        <v>2.0</v>
      </c>
      <c r="BJ231" s="1">
        <v>4.0</v>
      </c>
      <c r="BK231" s="1">
        <v>2.0</v>
      </c>
      <c r="BL231" s="1">
        <v>3.0</v>
      </c>
      <c r="BM231" s="1">
        <v>2.0</v>
      </c>
      <c r="BN231" s="1">
        <v>2.0</v>
      </c>
      <c r="BO231" s="1">
        <v>2.0</v>
      </c>
      <c r="BP231" s="1">
        <v>2.0</v>
      </c>
      <c r="BQ231" s="1">
        <v>3.0</v>
      </c>
      <c r="BR231" s="1">
        <v>3.0</v>
      </c>
      <c r="BS231" s="1">
        <v>4.0</v>
      </c>
      <c r="BT231" s="1">
        <v>4.0</v>
      </c>
      <c r="BU231" s="1">
        <v>3.0</v>
      </c>
      <c r="BV231" s="1">
        <v>4.0</v>
      </c>
      <c r="BW231" s="1">
        <v>3.0</v>
      </c>
      <c r="BX231" s="1">
        <v>3.0</v>
      </c>
      <c r="BY231" s="1">
        <v>2.0</v>
      </c>
      <c r="BZ231" s="36">
        <v>3.0</v>
      </c>
      <c r="CA231" s="45">
        <f t="shared" si="12"/>
        <v>195</v>
      </c>
      <c r="CB231">
        <f t="shared" si="2"/>
        <v>34</v>
      </c>
      <c r="CC231" s="45">
        <f t="shared" si="3"/>
        <v>18</v>
      </c>
      <c r="CD231" s="45">
        <f t="shared" si="4"/>
        <v>8</v>
      </c>
      <c r="CE231" s="45">
        <f t="shared" si="27"/>
        <v>28</v>
      </c>
      <c r="CF231" s="45">
        <f t="shared" si="6"/>
        <v>18</v>
      </c>
      <c r="CG231" s="45">
        <f t="shared" si="7"/>
        <v>25</v>
      </c>
      <c r="CH231" s="45">
        <f t="shared" si="28"/>
        <v>15</v>
      </c>
      <c r="CI231" s="45">
        <f t="shared" si="9"/>
        <v>0.4</v>
      </c>
      <c r="CJ231">
        <f t="shared" si="10"/>
        <v>19</v>
      </c>
      <c r="CK231" s="45">
        <f t="shared" si="29"/>
        <v>26</v>
      </c>
      <c r="CL231" s="39"/>
      <c r="CM231" s="40">
        <f>VLOOKUP(CB231,'PROMIS 57 T-Score Conversions'!Q$3:R$35,2,TRUE)</f>
        <v>45.7</v>
      </c>
      <c r="CN231" s="44" t="str">
        <f t="shared" si="20"/>
        <v>Normal</v>
      </c>
      <c r="CO231" s="40">
        <f>VLOOKUP(CC231,'PROMIS 57 T-Score Conversions'!A$3:B$35,2,TRUE)</f>
        <v>56.4</v>
      </c>
      <c r="CP231" s="43" t="str">
        <f t="shared" si="21"/>
        <v>Moderate</v>
      </c>
      <c r="CQ231" s="40">
        <f>VLOOKUP(CD231,'PROMIS 57 T-Score Conversions'!E$3:F$35,2,TRUE)</f>
        <v>38.2</v>
      </c>
      <c r="CR231" s="44" t="str">
        <f t="shared" si="22"/>
        <v>Normal</v>
      </c>
      <c r="CS231" s="40">
        <f>VLOOKUP(CE231,'PROMIS 57 T-Score Conversions'!U$3:V$35,2,TRUE)</f>
        <v>61.3</v>
      </c>
      <c r="CT231" s="43" t="str">
        <f t="shared" si="23"/>
        <v>Moderate</v>
      </c>
      <c r="CU231" s="40">
        <f>VLOOKUP(CF231,'PROMIS 57 T-Score Conversions'!Y$3:Z$35,2,TRUE)</f>
        <v>47.9</v>
      </c>
      <c r="CV231" s="43" t="str">
        <f t="shared" si="24"/>
        <v>Normal</v>
      </c>
      <c r="CW231" s="40">
        <f>vlookup(CG231,'PROMIS 57 T-Score Conversions'!M$3:N$35,2,TRUE)</f>
        <v>45</v>
      </c>
      <c r="CX231" s="43" t="str">
        <f t="shared" si="25"/>
        <v>Normal</v>
      </c>
      <c r="CY231" s="40">
        <f>VLOOKup(CH231,'PROMIS 57 T-Score Conversions'!I$3:J$35,2,TRUE)</f>
        <v>55</v>
      </c>
      <c r="CZ231" s="44" t="str">
        <f t="shared" si="26"/>
        <v>Mild</v>
      </c>
      <c r="DA231" s="37">
        <f>VLOOKUP(CJ231,'PROMIS 57 T-Score Conversions'!AC$3:AD$35,2,TRUE)</f>
        <v>36.36</v>
      </c>
      <c r="DB231" s="42" t="str">
        <f t="shared" si="30"/>
        <v>Moderate</v>
      </c>
      <c r="DC231" s="40">
        <f>VLOOKUP(CK231,'PROMIS 57 T-Score Conversions'!AG$3:AH$35,2,TRUE)</f>
        <v>45.27</v>
      </c>
      <c r="DD231" s="39" t="str">
        <f t="shared" si="31"/>
        <v>Normal</v>
      </c>
    </row>
    <row r="232">
      <c r="A232" s="1" t="b">
        <v>1</v>
      </c>
      <c r="B232" s="20"/>
      <c r="C232" s="20">
        <v>43699.463549444445</v>
      </c>
      <c r="D232" s="1" t="s">
        <v>239</v>
      </c>
      <c r="E232" s="1">
        <v>1995.0</v>
      </c>
      <c r="F232" s="1">
        <v>4.0</v>
      </c>
      <c r="G232" s="1">
        <v>4.0</v>
      </c>
      <c r="H232" s="1">
        <v>4.0</v>
      </c>
      <c r="I232" s="1">
        <v>4.0</v>
      </c>
      <c r="J232" s="1">
        <v>3.0</v>
      </c>
      <c r="K232" s="1">
        <v>4.0</v>
      </c>
      <c r="L232" s="1">
        <v>5.0</v>
      </c>
      <c r="M232" s="1">
        <v>4.0</v>
      </c>
      <c r="N232" s="1">
        <v>2.0</v>
      </c>
      <c r="O232" s="1">
        <v>2.0</v>
      </c>
      <c r="P232" s="1">
        <v>2.0</v>
      </c>
      <c r="Q232" s="1">
        <v>2.0</v>
      </c>
      <c r="R232" s="1">
        <v>2.0</v>
      </c>
      <c r="S232" s="1">
        <v>3.0</v>
      </c>
      <c r="T232" s="1">
        <v>3.0</v>
      </c>
      <c r="U232" s="1">
        <v>2.0</v>
      </c>
      <c r="V232" s="1">
        <v>1.0</v>
      </c>
      <c r="W232" s="1">
        <v>1.0</v>
      </c>
      <c r="X232" s="1">
        <v>1.0</v>
      </c>
      <c r="Y232" s="1">
        <v>1.0</v>
      </c>
      <c r="Z232" s="1">
        <v>1.0</v>
      </c>
      <c r="AA232" s="1">
        <v>2.0</v>
      </c>
      <c r="AB232" s="1">
        <v>1.0</v>
      </c>
      <c r="AC232" s="1">
        <v>1.0</v>
      </c>
      <c r="AD232" s="1">
        <v>3.0</v>
      </c>
      <c r="AE232" s="1">
        <v>2.0</v>
      </c>
      <c r="AF232" s="1">
        <v>2.0</v>
      </c>
      <c r="AG232" s="1">
        <v>2.0</v>
      </c>
      <c r="AH232" s="1">
        <v>4.0</v>
      </c>
      <c r="AI232" s="1">
        <v>2.0</v>
      </c>
      <c r="AJ232" s="1">
        <v>2.0</v>
      </c>
      <c r="AK232" s="1">
        <v>2.0</v>
      </c>
      <c r="AL232" s="1">
        <v>2.0</v>
      </c>
      <c r="AM232" s="1">
        <v>3.0</v>
      </c>
      <c r="AN232" s="1">
        <v>3.0</v>
      </c>
      <c r="AO232" s="1">
        <v>3.0</v>
      </c>
      <c r="AP232" s="1">
        <v>1.0</v>
      </c>
      <c r="AQ232" s="1">
        <v>2.0</v>
      </c>
      <c r="AR232" s="1">
        <v>3.0</v>
      </c>
      <c r="AS232" s="1">
        <v>3.0</v>
      </c>
      <c r="AT232" s="1">
        <v>4.0</v>
      </c>
      <c r="AU232" s="1">
        <v>4.0</v>
      </c>
      <c r="AV232" s="1">
        <v>4.0</v>
      </c>
      <c r="AW232" s="1">
        <v>4.0</v>
      </c>
      <c r="AX232" s="1">
        <v>4.0</v>
      </c>
      <c r="AY232" s="1">
        <v>4.0</v>
      </c>
      <c r="AZ232" s="1">
        <v>4.0</v>
      </c>
      <c r="BA232" s="1">
        <v>4.0</v>
      </c>
      <c r="BB232" s="1">
        <v>1.0</v>
      </c>
      <c r="BC232" s="1">
        <v>1.0</v>
      </c>
      <c r="BD232" s="1">
        <v>1.0</v>
      </c>
      <c r="BE232" s="1">
        <v>1.0</v>
      </c>
      <c r="BF232" s="1">
        <v>1.0</v>
      </c>
      <c r="BG232" s="1">
        <v>1.0</v>
      </c>
      <c r="BH232" s="1">
        <v>1.0</v>
      </c>
      <c r="BI232" s="1">
        <v>1.0</v>
      </c>
      <c r="BJ232" s="1">
        <v>0.0</v>
      </c>
      <c r="BK232" s="1">
        <v>4.0</v>
      </c>
      <c r="BL232" s="1">
        <v>4.0</v>
      </c>
      <c r="BM232" s="1">
        <v>4.0</v>
      </c>
      <c r="BN232" s="1">
        <v>4.0</v>
      </c>
      <c r="BO232" s="1">
        <v>3.0</v>
      </c>
      <c r="BP232" s="1">
        <v>4.0</v>
      </c>
      <c r="BQ232" s="1">
        <v>4.0</v>
      </c>
      <c r="BR232" s="1">
        <v>4.0</v>
      </c>
      <c r="BS232" s="1">
        <v>3.0</v>
      </c>
      <c r="BT232" s="1">
        <v>2.0</v>
      </c>
      <c r="BU232" s="1">
        <v>2.0</v>
      </c>
      <c r="BV232" s="1">
        <v>4.0</v>
      </c>
      <c r="BW232" s="1">
        <v>2.0</v>
      </c>
      <c r="BX232" s="1">
        <v>2.0</v>
      </c>
      <c r="BY232" s="1">
        <v>1.0</v>
      </c>
      <c r="BZ232" s="36">
        <v>2.0</v>
      </c>
      <c r="CA232" s="45">
        <f t="shared" si="12"/>
        <v>187</v>
      </c>
      <c r="CB232">
        <f t="shared" si="2"/>
        <v>32</v>
      </c>
      <c r="CC232" s="45">
        <f t="shared" si="3"/>
        <v>18</v>
      </c>
      <c r="CD232" s="45">
        <f t="shared" si="4"/>
        <v>9</v>
      </c>
      <c r="CE232" s="45">
        <f t="shared" si="27"/>
        <v>19</v>
      </c>
      <c r="CF232" s="45">
        <f t="shared" si="6"/>
        <v>20</v>
      </c>
      <c r="CG232" s="45">
        <f t="shared" si="7"/>
        <v>32</v>
      </c>
      <c r="CH232" s="45">
        <f t="shared" si="28"/>
        <v>8</v>
      </c>
      <c r="CI232" s="45">
        <f t="shared" si="9"/>
        <v>0</v>
      </c>
      <c r="CJ232">
        <f t="shared" si="10"/>
        <v>31</v>
      </c>
      <c r="CK232" s="45">
        <f t="shared" si="29"/>
        <v>18</v>
      </c>
      <c r="CL232" s="39"/>
      <c r="CM232" s="40">
        <f>VLOOKUP(CB232,'PROMIS 57 T-Score Conversions'!Q$3:R$35,2,TRUE)</f>
        <v>43.9</v>
      </c>
      <c r="CN232" s="44" t="str">
        <f t="shared" si="20"/>
        <v>Mild</v>
      </c>
      <c r="CO232" s="40">
        <f>VLOOKUP(CC232,'PROMIS 57 T-Score Conversions'!A$3:B$35,2,TRUE)</f>
        <v>56.4</v>
      </c>
      <c r="CP232" s="43" t="str">
        <f t="shared" si="21"/>
        <v>Moderate</v>
      </c>
      <c r="CQ232" s="40">
        <f>VLOOKUP(CD232,'PROMIS 57 T-Score Conversions'!E$3:F$35,2,TRUE)</f>
        <v>44.7</v>
      </c>
      <c r="CR232" s="44" t="str">
        <f t="shared" si="22"/>
        <v>Normal</v>
      </c>
      <c r="CS232" s="40">
        <f>VLOOKUP(CE232,'PROMIS 57 T-Score Conversions'!U$3:V$35,2,TRUE)</f>
        <v>52.5</v>
      </c>
      <c r="CT232" s="43" t="str">
        <f t="shared" si="23"/>
        <v>Normal</v>
      </c>
      <c r="CU232" s="40">
        <f>VLOOKUP(CF232,'PROMIS 57 T-Score Conversions'!Y$3:Z$35,2,TRUE)</f>
        <v>50.1</v>
      </c>
      <c r="CV232" s="43" t="str">
        <f t="shared" si="24"/>
        <v>Normal</v>
      </c>
      <c r="CW232" s="40">
        <f>vlookup(CG232,'PROMIS 57 T-Score Conversions'!M$3:N$35,2,TRUE)</f>
        <v>51.7</v>
      </c>
      <c r="CX232" s="43" t="str">
        <f t="shared" si="25"/>
        <v>Normal</v>
      </c>
      <c r="CY232" s="40">
        <f>VLOOKup(CH232,'PROMIS 57 T-Score Conversions'!I$3:J$35,2,TRUE)</f>
        <v>40.7</v>
      </c>
      <c r="CZ232" s="44" t="str">
        <f t="shared" si="26"/>
        <v>Normal</v>
      </c>
      <c r="DA232" s="37">
        <f>VLOOKUP(CJ232,'PROMIS 57 T-Score Conversions'!AC$3:AD$35,2,TRUE)</f>
        <v>46.22</v>
      </c>
      <c r="DB232" s="42" t="str">
        <f t="shared" si="30"/>
        <v>Normal</v>
      </c>
      <c r="DC232" s="40">
        <f>VLOOKUP(CK232,'PROMIS 57 T-Score Conversions'!AG$3:AH$35,2,TRUE)</f>
        <v>37.97</v>
      </c>
      <c r="DD232" s="39" t="str">
        <f t="shared" si="31"/>
        <v>Normal</v>
      </c>
    </row>
    <row r="233">
      <c r="A233" s="1" t="b">
        <v>0</v>
      </c>
      <c r="B233" s="20"/>
      <c r="C233" s="20">
        <v>43699.509647847226</v>
      </c>
      <c r="D233" s="1" t="s">
        <v>263</v>
      </c>
      <c r="E233" s="1">
        <v>1702.0</v>
      </c>
      <c r="F233" s="1">
        <v>4.0</v>
      </c>
      <c r="G233" s="1">
        <v>5.0</v>
      </c>
      <c r="H233" s="1">
        <v>5.0</v>
      </c>
      <c r="I233" s="1">
        <v>4.0</v>
      </c>
      <c r="J233" s="1">
        <v>5.0</v>
      </c>
      <c r="K233" s="1">
        <v>4.0</v>
      </c>
      <c r="L233" s="1">
        <v>4.0</v>
      </c>
      <c r="M233" s="1">
        <v>4.0</v>
      </c>
      <c r="N233" s="1">
        <v>1.0</v>
      </c>
      <c r="O233" s="1">
        <v>1.0</v>
      </c>
      <c r="P233" s="1">
        <v>1.0</v>
      </c>
      <c r="Q233" s="1">
        <v>3.0</v>
      </c>
      <c r="R233" s="1">
        <v>2.0</v>
      </c>
      <c r="S233" s="1">
        <v>1.0</v>
      </c>
      <c r="T233" s="1">
        <v>2.0</v>
      </c>
      <c r="U233" s="1">
        <v>2.0</v>
      </c>
      <c r="V233" s="1">
        <v>3.0</v>
      </c>
      <c r="W233" s="1">
        <v>3.0</v>
      </c>
      <c r="X233" s="1">
        <v>3.0</v>
      </c>
      <c r="Y233" s="1">
        <v>3.0</v>
      </c>
      <c r="Z233" s="1">
        <v>3.0</v>
      </c>
      <c r="AA233" s="1">
        <v>3.0</v>
      </c>
      <c r="AB233" s="1">
        <v>1.0</v>
      </c>
      <c r="AC233" s="1">
        <v>1.0</v>
      </c>
      <c r="AD233" s="1">
        <v>4.0</v>
      </c>
      <c r="AE233" s="1">
        <v>3.0</v>
      </c>
      <c r="AF233" s="1">
        <v>3.0</v>
      </c>
      <c r="AG233" s="1">
        <v>3.0</v>
      </c>
      <c r="AH233" s="1">
        <v>3.0</v>
      </c>
      <c r="AI233" s="1">
        <v>3.0</v>
      </c>
      <c r="AJ233" s="1">
        <v>5.0</v>
      </c>
      <c r="AK233" s="1">
        <v>3.0</v>
      </c>
      <c r="AL233" s="1">
        <v>2.0</v>
      </c>
      <c r="AM233" s="1">
        <v>3.0</v>
      </c>
      <c r="AN233" s="1">
        <v>2.0</v>
      </c>
      <c r="AO233" s="1">
        <v>2.0</v>
      </c>
      <c r="AP233" s="1">
        <v>2.0</v>
      </c>
      <c r="AQ233" s="1">
        <v>1.0</v>
      </c>
      <c r="AR233" s="1">
        <v>2.0</v>
      </c>
      <c r="AS233" s="1">
        <v>3.0</v>
      </c>
      <c r="AT233" s="1">
        <v>5.0</v>
      </c>
      <c r="AU233" s="1">
        <v>5.0</v>
      </c>
      <c r="AV233" s="1">
        <v>3.0</v>
      </c>
      <c r="AW233" s="1">
        <v>3.0</v>
      </c>
      <c r="AX233" s="1">
        <v>3.0</v>
      </c>
      <c r="AY233" s="1">
        <v>3.0</v>
      </c>
      <c r="AZ233" s="1">
        <v>3.0</v>
      </c>
      <c r="BA233" s="1">
        <v>4.0</v>
      </c>
      <c r="BB233" s="1">
        <v>1.0</v>
      </c>
      <c r="BC233" s="1">
        <v>1.0</v>
      </c>
      <c r="BD233" s="1">
        <v>1.0</v>
      </c>
      <c r="BE233" s="1">
        <v>1.0</v>
      </c>
      <c r="BF233" s="1">
        <v>1.0</v>
      </c>
      <c r="BG233" s="1">
        <v>1.0</v>
      </c>
      <c r="BH233" s="1">
        <v>1.0</v>
      </c>
      <c r="BI233" s="1">
        <v>1.0</v>
      </c>
      <c r="BJ233" s="1">
        <v>2.0</v>
      </c>
      <c r="BK233" s="1">
        <v>4.0</v>
      </c>
      <c r="BL233" s="1">
        <v>3.0</v>
      </c>
      <c r="BM233" s="1">
        <v>4.0</v>
      </c>
      <c r="BN233" s="1">
        <v>4.0</v>
      </c>
      <c r="BO233" s="1">
        <v>4.0</v>
      </c>
      <c r="BP233" s="1">
        <v>4.0</v>
      </c>
      <c r="BQ233" s="1">
        <v>4.0</v>
      </c>
      <c r="BR233" s="1">
        <v>3.0</v>
      </c>
      <c r="BS233" s="1">
        <v>2.0</v>
      </c>
      <c r="BT233" s="1">
        <v>2.0</v>
      </c>
      <c r="BU233" s="1">
        <v>2.0</v>
      </c>
      <c r="BV233" s="1">
        <v>2.0</v>
      </c>
      <c r="BW233" s="1">
        <v>3.0</v>
      </c>
      <c r="BX233" s="1">
        <v>1.0</v>
      </c>
      <c r="BY233" s="1">
        <v>1.0</v>
      </c>
      <c r="BZ233" s="36">
        <v>2.0</v>
      </c>
      <c r="CA233" s="45">
        <f t="shared" si="12"/>
        <v>196</v>
      </c>
      <c r="CB233">
        <f t="shared" si="2"/>
        <v>35</v>
      </c>
      <c r="CC233" s="45">
        <f t="shared" si="3"/>
        <v>13</v>
      </c>
      <c r="CD233" s="45">
        <f t="shared" si="4"/>
        <v>20</v>
      </c>
      <c r="CE233" s="45">
        <f t="shared" si="27"/>
        <v>27</v>
      </c>
      <c r="CF233" s="45">
        <f t="shared" si="6"/>
        <v>17</v>
      </c>
      <c r="CG233" s="45">
        <f t="shared" si="7"/>
        <v>29</v>
      </c>
      <c r="CH233" s="45">
        <f t="shared" si="28"/>
        <v>8</v>
      </c>
      <c r="CI233" s="45">
        <f t="shared" si="9"/>
        <v>0.2</v>
      </c>
      <c r="CJ233">
        <f t="shared" si="10"/>
        <v>30</v>
      </c>
      <c r="CK233" s="45">
        <f t="shared" si="29"/>
        <v>15</v>
      </c>
      <c r="CL233" s="39"/>
      <c r="CM233" s="40">
        <f>VLOOKUP(CB233,'PROMIS 57 T-Score Conversions'!Q$3:R$35,2,TRUE)</f>
        <v>46.7</v>
      </c>
      <c r="CN233" s="44" t="str">
        <f t="shared" si="20"/>
        <v>Normal</v>
      </c>
      <c r="CO233" s="40">
        <f>VLOOKUP(CC233,'PROMIS 57 T-Score Conversions'!A$3:B$35,2,TRUE)</f>
        <v>50.8</v>
      </c>
      <c r="CP233" s="43" t="str">
        <f t="shared" si="21"/>
        <v>Mild</v>
      </c>
      <c r="CQ233" s="40">
        <f>VLOOKUP(CD233,'PROMIS 57 T-Score Conversions'!E$3:F$35,2,TRUE)</f>
        <v>58.5</v>
      </c>
      <c r="CR233" s="44" t="str">
        <f t="shared" si="22"/>
        <v>Mild</v>
      </c>
      <c r="CS233" s="40">
        <f>VLOOKUP(CE233,'PROMIS 57 T-Score Conversions'!U$3:V$35,2,TRUE)</f>
        <v>60.4</v>
      </c>
      <c r="CT233" s="43" t="str">
        <f t="shared" si="23"/>
        <v>Moderate</v>
      </c>
      <c r="CU233" s="40">
        <f>VLOOKUP(CF233,'PROMIS 57 T-Score Conversions'!Y$3:Z$35,2,TRUE)</f>
        <v>46.7</v>
      </c>
      <c r="CV233" s="43" t="str">
        <f t="shared" si="24"/>
        <v>Normal</v>
      </c>
      <c r="CW233" s="40">
        <f>vlookup(CG233,'PROMIS 57 T-Score Conversions'!M$3:N$35,2,TRUE)</f>
        <v>48.9</v>
      </c>
      <c r="CX233" s="43" t="str">
        <f t="shared" si="25"/>
        <v>Normal</v>
      </c>
      <c r="CY233" s="40">
        <f>VLOOKup(CH233,'PROMIS 57 T-Score Conversions'!I$3:J$35,2,TRUE)</f>
        <v>40.7</v>
      </c>
      <c r="CZ233" s="44" t="str">
        <f t="shared" si="26"/>
        <v>Normal</v>
      </c>
      <c r="DA233" s="37">
        <f>VLOOKUP(CJ233,'PROMIS 57 T-Score Conversions'!AC$3:AD$35,2,TRUE)</f>
        <v>45.31</v>
      </c>
      <c r="DB233" s="42" t="str">
        <f t="shared" si="30"/>
        <v>Normal</v>
      </c>
      <c r="DC233" s="40">
        <f>VLOOKUP(CK233,'PROMIS 57 T-Score Conversions'!AG$3:AH$35,2,TRUE)</f>
        <v>35.07</v>
      </c>
      <c r="DD233" s="39" t="str">
        <f t="shared" si="31"/>
        <v>Normal</v>
      </c>
    </row>
    <row r="234">
      <c r="A234" s="1" t="b">
        <v>1</v>
      </c>
      <c r="B234" s="20"/>
      <c r="C234" s="20">
        <v>43699.546843379634</v>
      </c>
      <c r="D234" s="1" t="s">
        <v>160</v>
      </c>
      <c r="E234" s="1">
        <v>1583.0</v>
      </c>
      <c r="F234" s="1">
        <v>4.0</v>
      </c>
      <c r="G234" s="1">
        <v>5.0</v>
      </c>
      <c r="H234" s="1">
        <v>5.0</v>
      </c>
      <c r="I234" s="1">
        <v>4.0</v>
      </c>
      <c r="J234" s="1">
        <v>3.0</v>
      </c>
      <c r="K234" s="1">
        <v>4.0</v>
      </c>
      <c r="L234" s="1">
        <v>5.0</v>
      </c>
      <c r="M234" s="1">
        <v>2.0</v>
      </c>
      <c r="N234" s="1">
        <v>2.0</v>
      </c>
      <c r="O234" s="1">
        <v>2.0</v>
      </c>
      <c r="P234" s="1">
        <v>2.0</v>
      </c>
      <c r="Q234" s="1">
        <v>3.0</v>
      </c>
      <c r="R234" s="1">
        <v>3.0</v>
      </c>
      <c r="S234" s="1">
        <v>1.0</v>
      </c>
      <c r="T234" s="1">
        <v>3.0</v>
      </c>
      <c r="U234" s="1">
        <v>2.0</v>
      </c>
      <c r="V234" s="1">
        <v>1.0</v>
      </c>
      <c r="W234" s="1">
        <v>2.0</v>
      </c>
      <c r="X234" s="1">
        <v>2.0</v>
      </c>
      <c r="Y234" s="1">
        <v>1.0</v>
      </c>
      <c r="Z234" s="1">
        <v>1.0</v>
      </c>
      <c r="AA234" s="1">
        <v>3.0</v>
      </c>
      <c r="AB234" s="1">
        <v>2.0</v>
      </c>
      <c r="AC234" s="1">
        <v>1.0</v>
      </c>
      <c r="AD234" s="1">
        <v>3.0</v>
      </c>
      <c r="AE234" s="1">
        <v>3.0</v>
      </c>
      <c r="AF234" s="1">
        <v>3.0</v>
      </c>
      <c r="AG234" s="1">
        <v>3.0</v>
      </c>
      <c r="AH234" s="1">
        <v>3.0</v>
      </c>
      <c r="AI234" s="1">
        <v>3.0</v>
      </c>
      <c r="AJ234" s="1">
        <v>4.0</v>
      </c>
      <c r="AK234" s="1">
        <v>3.0</v>
      </c>
      <c r="AL234" s="1">
        <v>4.0</v>
      </c>
      <c r="AM234" s="1">
        <v>4.0</v>
      </c>
      <c r="AN234" s="1">
        <v>4.0</v>
      </c>
      <c r="AO234" s="1">
        <v>4.0</v>
      </c>
      <c r="AP234" s="1">
        <v>4.0</v>
      </c>
      <c r="AQ234" s="1">
        <v>4.0</v>
      </c>
      <c r="AR234" s="1">
        <v>2.0</v>
      </c>
      <c r="AS234" s="1">
        <v>4.0</v>
      </c>
      <c r="AT234" s="1">
        <v>3.0</v>
      </c>
      <c r="AU234" s="1">
        <v>3.0</v>
      </c>
      <c r="AV234" s="1">
        <v>3.0</v>
      </c>
      <c r="AW234" s="1">
        <v>2.0</v>
      </c>
      <c r="AX234" s="1">
        <v>2.0</v>
      </c>
      <c r="AY234" s="1">
        <v>3.0</v>
      </c>
      <c r="AZ234" s="1">
        <v>3.0</v>
      </c>
      <c r="BA234" s="1">
        <v>1.0</v>
      </c>
      <c r="BB234" s="1">
        <v>3.0</v>
      </c>
      <c r="BC234" s="1">
        <v>3.0</v>
      </c>
      <c r="BD234" s="1">
        <v>4.0</v>
      </c>
      <c r="BE234" s="1">
        <v>2.0</v>
      </c>
      <c r="BF234" s="1">
        <v>3.0</v>
      </c>
      <c r="BG234" s="1">
        <v>4.0</v>
      </c>
      <c r="BH234" s="1">
        <v>4.0</v>
      </c>
      <c r="BI234" s="1">
        <v>2.0</v>
      </c>
      <c r="BJ234" s="1">
        <v>6.0</v>
      </c>
      <c r="BK234" s="1">
        <v>3.0</v>
      </c>
      <c r="BL234" s="1">
        <v>5.0</v>
      </c>
      <c r="BM234" s="1">
        <v>3.0</v>
      </c>
      <c r="BN234" s="1">
        <v>4.0</v>
      </c>
      <c r="BO234" s="1">
        <v>3.0</v>
      </c>
      <c r="BP234" s="1">
        <v>3.0</v>
      </c>
      <c r="BQ234" s="1">
        <v>3.0</v>
      </c>
      <c r="BR234" s="1">
        <v>5.0</v>
      </c>
      <c r="BS234" s="1">
        <v>3.0</v>
      </c>
      <c r="BT234" s="1">
        <v>3.0</v>
      </c>
      <c r="BU234" s="1">
        <v>2.0</v>
      </c>
      <c r="BV234" s="1">
        <v>4.0</v>
      </c>
      <c r="BW234" s="1">
        <v>3.0</v>
      </c>
      <c r="BX234" s="1">
        <v>2.0</v>
      </c>
      <c r="BY234" s="1">
        <v>2.0</v>
      </c>
      <c r="BZ234" s="36">
        <v>3.0</v>
      </c>
      <c r="CA234" s="45">
        <f t="shared" si="12"/>
        <v>220</v>
      </c>
      <c r="CB234">
        <f t="shared" si="2"/>
        <v>32</v>
      </c>
      <c r="CC234" s="45">
        <f t="shared" si="3"/>
        <v>18</v>
      </c>
      <c r="CD234" s="45">
        <f t="shared" si="4"/>
        <v>13</v>
      </c>
      <c r="CE234" s="45">
        <f t="shared" si="27"/>
        <v>25</v>
      </c>
      <c r="CF234" s="45">
        <f t="shared" si="6"/>
        <v>30</v>
      </c>
      <c r="CG234" s="45">
        <f t="shared" si="7"/>
        <v>20</v>
      </c>
      <c r="CH234" s="45">
        <f t="shared" si="28"/>
        <v>25</v>
      </c>
      <c r="CI234" s="45">
        <f t="shared" si="9"/>
        <v>0.6</v>
      </c>
      <c r="CJ234">
        <f t="shared" si="10"/>
        <v>29</v>
      </c>
      <c r="CK234" s="45">
        <f t="shared" si="29"/>
        <v>22</v>
      </c>
      <c r="CL234" s="39"/>
      <c r="CM234" s="40">
        <f>VLOOKUP(CB234,'PROMIS 57 T-Score Conversions'!Q$3:R$35,2,TRUE)</f>
        <v>43.9</v>
      </c>
      <c r="CN234" s="44" t="str">
        <f t="shared" si="20"/>
        <v>Mild</v>
      </c>
      <c r="CO234" s="40">
        <f>VLOOKUP(CC234,'PROMIS 57 T-Score Conversions'!A$3:B$35,2,TRUE)</f>
        <v>56.4</v>
      </c>
      <c r="CP234" s="43" t="str">
        <f t="shared" si="21"/>
        <v>Moderate</v>
      </c>
      <c r="CQ234" s="40">
        <f>VLOOKUP(CD234,'PROMIS 57 T-Score Conversions'!E$3:F$35,2,TRUE)</f>
        <v>52.1</v>
      </c>
      <c r="CR234" s="44" t="str">
        <f t="shared" si="22"/>
        <v>Normal</v>
      </c>
      <c r="CS234" s="40">
        <f>VLOOKUP(CE234,'PROMIS 57 T-Score Conversions'!U$3:V$35,2,TRUE)</f>
        <v>58.5</v>
      </c>
      <c r="CT234" s="43" t="str">
        <f t="shared" si="23"/>
        <v>Mild</v>
      </c>
      <c r="CU234" s="40">
        <f>VLOOKUP(CF234,'PROMIS 57 T-Score Conversions'!Y$3:Z$35,2,TRUE)</f>
        <v>60.4</v>
      </c>
      <c r="CV234" s="43" t="str">
        <f t="shared" si="24"/>
        <v>Moderate</v>
      </c>
      <c r="CW234" s="40">
        <f>vlookup(CG234,'PROMIS 57 T-Score Conversions'!M$3:N$35,2,TRUE)</f>
        <v>40.2</v>
      </c>
      <c r="CX234" s="43" t="str">
        <f t="shared" si="25"/>
        <v>Mild</v>
      </c>
      <c r="CY234" s="40">
        <f>VLOOKup(CH234,'PROMIS 57 T-Score Conversions'!I$3:J$35,2,TRUE)</f>
        <v>62.1</v>
      </c>
      <c r="CZ234" s="44" t="str">
        <f t="shared" si="26"/>
        <v>Moderate</v>
      </c>
      <c r="DA234" s="37">
        <f>VLOOKUP(CJ234,'PROMIS 57 T-Score Conversions'!AC$3:AD$35,2,TRUE)</f>
        <v>44.43</v>
      </c>
      <c r="DB234" s="42" t="str">
        <f t="shared" si="30"/>
        <v>Mild</v>
      </c>
      <c r="DC234" s="40">
        <f>VLOOKUP(CK234,'PROMIS 57 T-Score Conversions'!AG$3:AH$35,2,TRUE)</f>
        <v>41.61</v>
      </c>
      <c r="DD234" s="39" t="str">
        <f t="shared" si="31"/>
        <v>Normal</v>
      </c>
    </row>
    <row r="235">
      <c r="A235" s="1" t="b">
        <v>0</v>
      </c>
      <c r="B235" s="20"/>
      <c r="C235" s="20">
        <v>43703.42195740741</v>
      </c>
      <c r="D235" s="1" t="s">
        <v>264</v>
      </c>
      <c r="E235" s="1">
        <v>2010.0</v>
      </c>
      <c r="F235" s="1">
        <v>5.0</v>
      </c>
      <c r="G235" s="1">
        <v>5.0</v>
      </c>
      <c r="H235" s="1">
        <v>5.0</v>
      </c>
      <c r="I235" s="1">
        <v>5.0</v>
      </c>
      <c r="J235" s="1">
        <v>5.0</v>
      </c>
      <c r="K235" s="1">
        <v>5.0</v>
      </c>
      <c r="L235" s="1">
        <v>5.0</v>
      </c>
      <c r="M235" s="1">
        <v>5.0</v>
      </c>
      <c r="N235" s="1">
        <v>1.0</v>
      </c>
      <c r="O235" s="1">
        <v>1.0</v>
      </c>
      <c r="P235" s="1">
        <v>1.0</v>
      </c>
      <c r="Q235" s="1">
        <v>1.0</v>
      </c>
      <c r="R235" s="1">
        <v>1.0</v>
      </c>
      <c r="S235" s="1">
        <v>1.0</v>
      </c>
      <c r="T235" s="1">
        <v>1.0</v>
      </c>
      <c r="U235" s="1">
        <v>1.0</v>
      </c>
      <c r="V235" s="1">
        <v>1.0</v>
      </c>
      <c r="W235" s="1">
        <v>1.0</v>
      </c>
      <c r="X235" s="1">
        <v>1.0</v>
      </c>
      <c r="Y235" s="1">
        <v>1.0</v>
      </c>
      <c r="Z235" s="1">
        <v>1.0</v>
      </c>
      <c r="AA235" s="1">
        <v>1.0</v>
      </c>
      <c r="AB235" s="1">
        <v>1.0</v>
      </c>
      <c r="AC235" s="1">
        <v>1.0</v>
      </c>
      <c r="AD235" s="1">
        <v>1.0</v>
      </c>
      <c r="AE235" s="1">
        <v>1.0</v>
      </c>
      <c r="AF235" s="1">
        <v>1.0</v>
      </c>
      <c r="AG235" s="1">
        <v>1.0</v>
      </c>
      <c r="AH235" s="1">
        <v>1.0</v>
      </c>
      <c r="AI235" s="1">
        <v>1.0</v>
      </c>
      <c r="AJ235" s="1">
        <v>1.0</v>
      </c>
      <c r="AK235" s="1">
        <v>1.0</v>
      </c>
      <c r="AL235" s="1">
        <v>1.0</v>
      </c>
      <c r="AM235" s="1">
        <v>1.0</v>
      </c>
      <c r="AN235" s="1">
        <v>1.0</v>
      </c>
      <c r="AO235" s="1">
        <v>1.0</v>
      </c>
      <c r="AP235" s="1">
        <v>1.0</v>
      </c>
      <c r="AQ235" s="1">
        <v>1.0</v>
      </c>
      <c r="AR235" s="1">
        <v>1.0</v>
      </c>
      <c r="AS235" s="1">
        <v>1.0</v>
      </c>
      <c r="AT235" s="1">
        <v>5.0</v>
      </c>
      <c r="AU235" s="1">
        <v>5.0</v>
      </c>
      <c r="AV235" s="1">
        <v>5.0</v>
      </c>
      <c r="AW235" s="1">
        <v>5.0</v>
      </c>
      <c r="AX235" s="1">
        <v>5.0</v>
      </c>
      <c r="AY235" s="1">
        <v>5.0</v>
      </c>
      <c r="AZ235" s="1">
        <v>5.0</v>
      </c>
      <c r="BA235" s="1">
        <v>5.0</v>
      </c>
      <c r="BB235" s="1">
        <v>1.0</v>
      </c>
      <c r="BC235" s="1">
        <v>1.0</v>
      </c>
      <c r="BD235" s="1">
        <v>1.0</v>
      </c>
      <c r="BE235" s="1">
        <v>1.0</v>
      </c>
      <c r="BF235" s="1">
        <v>1.0</v>
      </c>
      <c r="BG235" s="1">
        <v>1.0</v>
      </c>
      <c r="BH235" s="1">
        <v>1.0</v>
      </c>
      <c r="BI235" s="1">
        <v>1.0</v>
      </c>
      <c r="BJ235" s="1">
        <v>0.0</v>
      </c>
      <c r="BK235" s="1">
        <v>5.0</v>
      </c>
      <c r="BL235" s="1">
        <v>4.0</v>
      </c>
      <c r="BM235" s="1">
        <v>4.0</v>
      </c>
      <c r="BN235" s="1">
        <v>4.0</v>
      </c>
      <c r="BO235" s="1">
        <v>5.0</v>
      </c>
      <c r="BP235" s="1">
        <v>4.0</v>
      </c>
      <c r="BQ235" s="1">
        <v>5.0</v>
      </c>
      <c r="BR235" s="1">
        <v>5.0</v>
      </c>
      <c r="BS235" s="1">
        <v>1.0</v>
      </c>
      <c r="BT235" s="1">
        <v>1.0</v>
      </c>
      <c r="BU235" s="1">
        <v>1.0</v>
      </c>
      <c r="BV235" s="1">
        <v>1.0</v>
      </c>
      <c r="BW235" s="1">
        <v>1.0</v>
      </c>
      <c r="BX235" s="1">
        <v>1.0</v>
      </c>
      <c r="BY235" s="1">
        <v>1.0</v>
      </c>
      <c r="BZ235" s="36">
        <v>1.0</v>
      </c>
      <c r="CA235" s="45">
        <f t="shared" si="12"/>
        <v>164</v>
      </c>
      <c r="CB235">
        <f t="shared" si="2"/>
        <v>40</v>
      </c>
      <c r="CC235" s="45">
        <f t="shared" si="3"/>
        <v>8</v>
      </c>
      <c r="CD235" s="45">
        <f t="shared" si="4"/>
        <v>8</v>
      </c>
      <c r="CE235" s="45">
        <f t="shared" si="27"/>
        <v>8</v>
      </c>
      <c r="CF235" s="45">
        <f t="shared" si="6"/>
        <v>8</v>
      </c>
      <c r="CG235" s="45">
        <f t="shared" si="7"/>
        <v>40</v>
      </c>
      <c r="CH235" s="45">
        <f t="shared" si="28"/>
        <v>8</v>
      </c>
      <c r="CI235" s="45">
        <f t="shared" si="9"/>
        <v>0</v>
      </c>
      <c r="CJ235">
        <f t="shared" si="10"/>
        <v>36</v>
      </c>
      <c r="CK235" s="45">
        <f t="shared" si="29"/>
        <v>8</v>
      </c>
      <c r="CL235" s="39"/>
      <c r="CM235" s="40">
        <f>VLOOKUP(CB235,'PROMIS 57 T-Score Conversions'!Q$3:R$35,2,TRUE)</f>
        <v>60.1</v>
      </c>
      <c r="CN235" s="44" t="str">
        <f t="shared" si="20"/>
        <v>Normal</v>
      </c>
      <c r="CO235" s="40">
        <f>VLOOKUP(CC235,'PROMIS 57 T-Score Conversions'!A$3:B$35,2,TRUE)</f>
        <v>37.1</v>
      </c>
      <c r="CP235" s="43" t="str">
        <f t="shared" si="21"/>
        <v>Normal</v>
      </c>
      <c r="CQ235" s="40">
        <f>VLOOKUP(CD235,'PROMIS 57 T-Score Conversions'!E$3:F$35,2,TRUE)</f>
        <v>38.2</v>
      </c>
      <c r="CR235" s="44" t="str">
        <f t="shared" si="22"/>
        <v>Normal</v>
      </c>
      <c r="CS235" s="40">
        <f>VLOOKUP(CE235,'PROMIS 57 T-Score Conversions'!U$3:V$35,2,TRUE)</f>
        <v>33.1</v>
      </c>
      <c r="CT235" s="43" t="str">
        <f t="shared" si="23"/>
        <v>Normal</v>
      </c>
      <c r="CU235" s="40">
        <f>VLOOKUP(CF235,'PROMIS 57 T-Score Conversions'!Y$3:Z$35,2,TRUE)</f>
        <v>28.9</v>
      </c>
      <c r="CV235" s="43" t="str">
        <f t="shared" si="24"/>
        <v>Normal</v>
      </c>
      <c r="CW235" s="40">
        <f>vlookup(CG235,'PROMIS 57 T-Score Conversions'!M$3:N$35,2,TRUE)</f>
        <v>65.4</v>
      </c>
      <c r="CX235" s="43" t="str">
        <f t="shared" si="25"/>
        <v>Normal</v>
      </c>
      <c r="CY235" s="40">
        <f>VLOOKup(CH235,'PROMIS 57 T-Score Conversions'!I$3:J$35,2,TRUE)</f>
        <v>40.7</v>
      </c>
      <c r="CZ235" s="44" t="str">
        <f t="shared" si="26"/>
        <v>Normal</v>
      </c>
      <c r="DA235" s="37">
        <f>VLOOKUP(CJ235,'PROMIS 57 T-Score Conversions'!AC$3:AD$35,2,TRUE)</f>
        <v>51.8</v>
      </c>
      <c r="DB235" s="42" t="str">
        <f t="shared" si="30"/>
        <v>Normal</v>
      </c>
      <c r="DC235" s="40">
        <f>VLOOKUP(CK235,'PROMIS 57 T-Score Conversions'!AG$3:AH$35,2,TRUE)</f>
        <v>23.27</v>
      </c>
      <c r="DD235" s="39" t="str">
        <f t="shared" si="31"/>
        <v>Normal</v>
      </c>
    </row>
    <row r="236">
      <c r="A236" s="1" t="b">
        <v>1</v>
      </c>
      <c r="B236" s="20"/>
      <c r="C236" s="20">
        <v>43703.455628587966</v>
      </c>
      <c r="D236" s="1">
        <v>1883.0</v>
      </c>
      <c r="E236" s="1">
        <v>1883.0</v>
      </c>
      <c r="F236" s="1">
        <v>4.0</v>
      </c>
      <c r="G236" s="1">
        <v>3.0</v>
      </c>
      <c r="H236" s="1">
        <v>2.0</v>
      </c>
      <c r="I236" s="1">
        <v>2.0</v>
      </c>
      <c r="J236" s="1">
        <v>4.0</v>
      </c>
      <c r="K236" s="1">
        <v>4.0</v>
      </c>
      <c r="L236" s="1">
        <v>4.0</v>
      </c>
      <c r="M236" s="1">
        <v>4.0</v>
      </c>
      <c r="N236" s="1">
        <v>2.0</v>
      </c>
      <c r="O236" s="1">
        <v>3.0</v>
      </c>
      <c r="P236" s="1">
        <v>3.0</v>
      </c>
      <c r="Q236" s="1">
        <v>3.0</v>
      </c>
      <c r="R236" s="1">
        <v>2.0</v>
      </c>
      <c r="S236" s="1">
        <v>3.0</v>
      </c>
      <c r="T236" s="1">
        <v>4.0</v>
      </c>
      <c r="U236" s="1">
        <v>3.0</v>
      </c>
      <c r="V236" s="1">
        <v>2.0</v>
      </c>
      <c r="W236" s="1">
        <v>4.0</v>
      </c>
      <c r="X236" s="1">
        <v>3.0</v>
      </c>
      <c r="Y236" s="1">
        <v>2.0</v>
      </c>
      <c r="Z236" s="1">
        <v>2.0</v>
      </c>
      <c r="AA236" s="1">
        <v>3.0</v>
      </c>
      <c r="AB236" s="1">
        <v>3.0</v>
      </c>
      <c r="AC236" s="1">
        <v>2.0</v>
      </c>
      <c r="AD236" s="1">
        <v>3.0</v>
      </c>
      <c r="AE236" s="1">
        <v>3.0</v>
      </c>
      <c r="AF236" s="1">
        <v>3.0</v>
      </c>
      <c r="AG236" s="1">
        <v>3.0</v>
      </c>
      <c r="AH236" s="1">
        <v>5.0</v>
      </c>
      <c r="AI236" s="1">
        <v>4.0</v>
      </c>
      <c r="AJ236" s="1">
        <v>5.0</v>
      </c>
      <c r="AK236" s="1">
        <v>5.0</v>
      </c>
      <c r="AL236" s="1">
        <v>3.0</v>
      </c>
      <c r="AM236" s="1">
        <v>2.0</v>
      </c>
      <c r="AN236" s="1">
        <v>4.0</v>
      </c>
      <c r="AO236" s="1">
        <v>1.0</v>
      </c>
      <c r="AP236" s="1">
        <v>3.0</v>
      </c>
      <c r="AQ236" s="1">
        <v>3.0</v>
      </c>
      <c r="AR236" s="1">
        <v>2.0</v>
      </c>
      <c r="AS236" s="1">
        <v>3.0</v>
      </c>
      <c r="AT236" s="1">
        <v>2.0</v>
      </c>
      <c r="AU236" s="1">
        <v>2.0</v>
      </c>
      <c r="AV236" s="1">
        <v>2.0</v>
      </c>
      <c r="AW236" s="1">
        <v>2.0</v>
      </c>
      <c r="AX236" s="1">
        <v>2.0</v>
      </c>
      <c r="AY236" s="1">
        <v>2.0</v>
      </c>
      <c r="AZ236" s="1">
        <v>2.0</v>
      </c>
      <c r="BA236" s="1">
        <v>2.0</v>
      </c>
      <c r="BB236" s="1">
        <v>5.0</v>
      </c>
      <c r="BC236" s="1">
        <v>5.0</v>
      </c>
      <c r="BD236" s="1">
        <v>4.0</v>
      </c>
      <c r="BE236" s="1">
        <v>4.0</v>
      </c>
      <c r="BF236" s="1">
        <v>4.0</v>
      </c>
      <c r="BG236" s="1">
        <v>3.0</v>
      </c>
      <c r="BH236" s="1">
        <v>4.0</v>
      </c>
      <c r="BI236" s="1">
        <v>4.0</v>
      </c>
      <c r="BJ236" s="1">
        <v>5.0</v>
      </c>
      <c r="BK236" s="1">
        <v>2.0</v>
      </c>
      <c r="BL236" s="1">
        <v>2.0</v>
      </c>
      <c r="BM236" s="1">
        <v>2.0</v>
      </c>
      <c r="BN236" s="1">
        <v>1.0</v>
      </c>
      <c r="BO236" s="1">
        <v>2.0</v>
      </c>
      <c r="BP236" s="1">
        <v>1.0</v>
      </c>
      <c r="BQ236" s="1">
        <v>2.0</v>
      </c>
      <c r="BR236" s="1">
        <v>2.0</v>
      </c>
      <c r="BS236" s="1">
        <v>5.0</v>
      </c>
      <c r="BT236" s="1">
        <v>5.0</v>
      </c>
      <c r="BU236" s="1">
        <v>4.0</v>
      </c>
      <c r="BV236" s="1">
        <v>5.0</v>
      </c>
      <c r="BW236" s="1">
        <v>5.0</v>
      </c>
      <c r="BX236" s="1">
        <v>3.0</v>
      </c>
      <c r="BY236" s="1">
        <v>5.0</v>
      </c>
      <c r="BZ236" s="36">
        <v>3.0</v>
      </c>
      <c r="CA236" s="45">
        <f t="shared" si="12"/>
        <v>226</v>
      </c>
      <c r="CB236">
        <f t="shared" si="2"/>
        <v>27</v>
      </c>
      <c r="CC236" s="45">
        <f t="shared" si="3"/>
        <v>23</v>
      </c>
      <c r="CD236" s="45">
        <f t="shared" si="4"/>
        <v>21</v>
      </c>
      <c r="CE236" s="45">
        <f t="shared" si="27"/>
        <v>31</v>
      </c>
      <c r="CF236" s="45">
        <f t="shared" si="6"/>
        <v>21</v>
      </c>
      <c r="CG236" s="45">
        <f t="shared" si="7"/>
        <v>16</v>
      </c>
      <c r="CH236" s="45">
        <f t="shared" si="28"/>
        <v>33</v>
      </c>
      <c r="CI236" s="45">
        <f t="shared" si="9"/>
        <v>0.5</v>
      </c>
      <c r="CJ236">
        <f t="shared" si="10"/>
        <v>14</v>
      </c>
      <c r="CK236" s="45">
        <f t="shared" si="29"/>
        <v>35</v>
      </c>
      <c r="CL236" s="39"/>
      <c r="CM236" s="40">
        <f>VLOOKUP(CB236,'PROMIS 57 T-Score Conversions'!Q$3:R$35,2,TRUE)</f>
        <v>40.1</v>
      </c>
      <c r="CN236" s="44" t="str">
        <f t="shared" si="20"/>
        <v>Mild</v>
      </c>
      <c r="CO236" s="40">
        <f>VLOOKUP(CC236,'PROMIS 57 T-Score Conversions'!A$3:B$35,2,TRUE)</f>
        <v>61.4</v>
      </c>
      <c r="CP236" s="43" t="str">
        <f t="shared" si="21"/>
        <v>Moderate</v>
      </c>
      <c r="CQ236" s="40">
        <f>VLOOKUP(CD236,'PROMIS 57 T-Score Conversions'!E$3:F$35,2,TRUE)</f>
        <v>59.4</v>
      </c>
      <c r="CR236" s="44" t="str">
        <f t="shared" si="22"/>
        <v>Mild</v>
      </c>
      <c r="CS236" s="40">
        <f>VLOOKUP(CE236,'PROMIS 57 T-Score Conversions'!U$3:V$35,2,TRUE)</f>
        <v>64.3</v>
      </c>
      <c r="CT236" s="43" t="str">
        <f t="shared" si="23"/>
        <v>Moderate</v>
      </c>
      <c r="CU236" s="40">
        <f>VLOOKUP(CF236,'PROMIS 57 T-Score Conversions'!Y$3:Z$35,2,TRUE)</f>
        <v>51.2</v>
      </c>
      <c r="CV236" s="43" t="str">
        <f t="shared" si="24"/>
        <v>Normal</v>
      </c>
      <c r="CW236" s="40">
        <f>vlookup(CG236,'PROMIS 57 T-Score Conversions'!M$3:N$35,2,TRUE)</f>
        <v>36.9</v>
      </c>
      <c r="CX236" s="43" t="str">
        <f t="shared" si="25"/>
        <v>Moderate</v>
      </c>
      <c r="CY236" s="40">
        <f>VLOOKup(CH236,'PROMIS 57 T-Score Conversions'!I$3:J$35,2,TRUE)</f>
        <v>67.7</v>
      </c>
      <c r="CZ236" s="44" t="str">
        <f t="shared" si="26"/>
        <v>Moderate</v>
      </c>
      <c r="DA236" s="37">
        <f>VLOOKUP(CJ236,'PROMIS 57 T-Score Conversions'!AC$3:AD$35,2,TRUE)</f>
        <v>32.15</v>
      </c>
      <c r="DB236" s="42" t="str">
        <f t="shared" si="30"/>
        <v>Moderate</v>
      </c>
      <c r="DC236" s="40">
        <f>VLOOKUP(CK236,'PROMIS 57 T-Score Conversions'!AG$3:AH$35,2,TRUE)</f>
        <v>54.94</v>
      </c>
      <c r="DD236" s="39" t="str">
        <f t="shared" si="31"/>
        <v>Normal</v>
      </c>
    </row>
    <row r="237">
      <c r="A237" s="1" t="b">
        <v>0</v>
      </c>
      <c r="B237" s="20"/>
      <c r="C237" s="20">
        <v>43703.624755474535</v>
      </c>
      <c r="D237" s="1" t="s">
        <v>265</v>
      </c>
      <c r="E237" s="1">
        <v>2018.0</v>
      </c>
      <c r="F237" s="1">
        <v>3.0</v>
      </c>
      <c r="G237" s="1">
        <v>3.0</v>
      </c>
      <c r="H237" s="1">
        <v>1.0</v>
      </c>
      <c r="I237" s="1">
        <v>2.0</v>
      </c>
      <c r="J237" s="1">
        <v>1.0</v>
      </c>
      <c r="K237" s="1">
        <v>2.0</v>
      </c>
      <c r="L237" s="1">
        <v>3.0</v>
      </c>
      <c r="M237" s="1">
        <v>2.0</v>
      </c>
      <c r="N237" s="1">
        <v>1.0</v>
      </c>
      <c r="O237" s="1">
        <v>1.0</v>
      </c>
      <c r="P237" s="1">
        <v>1.0</v>
      </c>
      <c r="Q237" s="1">
        <v>1.0</v>
      </c>
      <c r="R237" s="1">
        <v>1.0</v>
      </c>
      <c r="S237" s="1">
        <v>1.0</v>
      </c>
      <c r="T237" s="1">
        <v>2.0</v>
      </c>
      <c r="U237" s="1">
        <v>2.0</v>
      </c>
      <c r="V237" s="1">
        <v>2.0</v>
      </c>
      <c r="W237" s="1">
        <v>1.0</v>
      </c>
      <c r="X237" s="1">
        <v>1.0</v>
      </c>
      <c r="Y237" s="1">
        <v>2.0</v>
      </c>
      <c r="Z237" s="1">
        <v>1.0</v>
      </c>
      <c r="AA237" s="1">
        <v>1.0</v>
      </c>
      <c r="AB237" s="1">
        <v>1.0</v>
      </c>
      <c r="AC237" s="1">
        <v>1.0</v>
      </c>
      <c r="AD237" s="1">
        <v>4.0</v>
      </c>
      <c r="AE237" s="1">
        <v>3.0</v>
      </c>
      <c r="AF237" s="1">
        <v>4.0</v>
      </c>
      <c r="AG237" s="1">
        <v>4.0</v>
      </c>
      <c r="AH237" s="1">
        <v>4.0</v>
      </c>
      <c r="AI237" s="1">
        <v>3.0</v>
      </c>
      <c r="AJ237" s="1">
        <v>3.0</v>
      </c>
      <c r="AK237" s="1">
        <v>4.0</v>
      </c>
      <c r="AL237" s="1">
        <v>4.0</v>
      </c>
      <c r="AM237" s="1">
        <v>3.0</v>
      </c>
      <c r="AN237" s="1">
        <v>4.0</v>
      </c>
      <c r="AO237" s="1">
        <v>5.0</v>
      </c>
      <c r="AP237" s="1">
        <v>2.0</v>
      </c>
      <c r="AQ237" s="1">
        <v>3.0</v>
      </c>
      <c r="AR237" s="1">
        <v>1.0</v>
      </c>
      <c r="AS237" s="1">
        <v>3.0</v>
      </c>
      <c r="AT237" s="1">
        <v>1.0</v>
      </c>
      <c r="AU237" s="1">
        <v>1.0</v>
      </c>
      <c r="AV237" s="1">
        <v>1.0</v>
      </c>
      <c r="AW237" s="1">
        <v>1.0</v>
      </c>
      <c r="AX237" s="1">
        <v>1.0</v>
      </c>
      <c r="AY237" s="1">
        <v>1.0</v>
      </c>
      <c r="AZ237" s="1">
        <v>1.0</v>
      </c>
      <c r="BA237" s="1">
        <v>1.0</v>
      </c>
      <c r="BB237" s="1">
        <v>2.0</v>
      </c>
      <c r="BC237" s="1">
        <v>2.0</v>
      </c>
      <c r="BD237" s="1">
        <v>1.0</v>
      </c>
      <c r="BE237" s="1">
        <v>2.0</v>
      </c>
      <c r="BF237" s="1">
        <v>3.0</v>
      </c>
      <c r="BG237" s="1">
        <v>1.0</v>
      </c>
      <c r="BH237" s="1">
        <v>2.0</v>
      </c>
      <c r="BI237" s="1">
        <v>2.0</v>
      </c>
      <c r="BJ237" s="1">
        <v>3.0</v>
      </c>
      <c r="BK237" s="1">
        <v>1.0</v>
      </c>
      <c r="BL237" s="1">
        <v>1.0</v>
      </c>
      <c r="BM237" s="1">
        <v>1.0</v>
      </c>
      <c r="BN237" s="1">
        <v>3.0</v>
      </c>
      <c r="BO237" s="1">
        <v>2.0</v>
      </c>
      <c r="BP237" s="1">
        <v>1.0</v>
      </c>
      <c r="BQ237" s="1">
        <v>1.0</v>
      </c>
      <c r="BR237" s="1">
        <v>3.0</v>
      </c>
      <c r="BS237" s="1">
        <v>5.0</v>
      </c>
      <c r="BT237" s="1">
        <v>5.0</v>
      </c>
      <c r="BU237" s="1">
        <v>5.0</v>
      </c>
      <c r="BV237" s="1">
        <v>4.0</v>
      </c>
      <c r="BW237" s="1">
        <v>5.0</v>
      </c>
      <c r="BX237" s="1">
        <v>5.0</v>
      </c>
      <c r="BY237" s="1">
        <v>1.0</v>
      </c>
      <c r="BZ237" s="36">
        <v>4.0</v>
      </c>
      <c r="CA237" s="45">
        <f t="shared" si="12"/>
        <v>164</v>
      </c>
      <c r="CB237">
        <f t="shared" si="2"/>
        <v>17</v>
      </c>
      <c r="CC237" s="45">
        <f t="shared" si="3"/>
        <v>10</v>
      </c>
      <c r="CD237" s="45">
        <f t="shared" si="4"/>
        <v>10</v>
      </c>
      <c r="CE237" s="45">
        <f t="shared" si="27"/>
        <v>29</v>
      </c>
      <c r="CF237" s="45">
        <f t="shared" si="6"/>
        <v>25</v>
      </c>
      <c r="CG237" s="45">
        <f t="shared" si="7"/>
        <v>8</v>
      </c>
      <c r="CH237" s="45">
        <f t="shared" si="28"/>
        <v>15</v>
      </c>
      <c r="CI237" s="45">
        <f t="shared" si="9"/>
        <v>0.3</v>
      </c>
      <c r="CJ237">
        <f t="shared" si="10"/>
        <v>13</v>
      </c>
      <c r="CK237" s="45">
        <f t="shared" si="29"/>
        <v>34</v>
      </c>
      <c r="CL237" s="39"/>
      <c r="CM237" s="40">
        <f>VLOOKUP(CB237,'PROMIS 57 T-Score Conversions'!Q$3:R$35,2,TRUE)</f>
        <v>33.2</v>
      </c>
      <c r="CN237" s="44" t="str">
        <f t="shared" si="20"/>
        <v>Moderate</v>
      </c>
      <c r="CO237" s="40">
        <f>VLOOKUP(CC237,'PROMIS 57 T-Score Conversions'!A$3:B$35,2,TRUE)</f>
        <v>45.9</v>
      </c>
      <c r="CP237" s="43" t="str">
        <f t="shared" si="21"/>
        <v>Normal</v>
      </c>
      <c r="CQ237" s="40">
        <f>VLOOKUP(CD237,'PROMIS 57 T-Score Conversions'!E$3:F$35,2,TRUE)</f>
        <v>47.5</v>
      </c>
      <c r="CR237" s="44" t="str">
        <f t="shared" si="22"/>
        <v>Normal</v>
      </c>
      <c r="CS237" s="40">
        <f>VLOOKUP(CE237,'PROMIS 57 T-Score Conversions'!U$3:V$35,2,TRUE)</f>
        <v>62.3</v>
      </c>
      <c r="CT237" s="43" t="str">
        <f t="shared" si="23"/>
        <v>Moderate</v>
      </c>
      <c r="CU237" s="40">
        <f>VLOOKUP(CF237,'PROMIS 57 T-Score Conversions'!Y$3:Z$35,2,TRUE)</f>
        <v>55.3</v>
      </c>
      <c r="CV237" s="43" t="str">
        <f t="shared" si="24"/>
        <v>Mild</v>
      </c>
      <c r="CW237" s="40">
        <f>vlookup(CG237,'PROMIS 57 T-Score Conversions'!M$3:N$35,2,TRUE)</f>
        <v>25.91</v>
      </c>
      <c r="CX237" s="43" t="str">
        <f t="shared" si="25"/>
        <v>Severe</v>
      </c>
      <c r="CY237" s="40">
        <f>VLOOKup(CH237,'PROMIS 57 T-Score Conversions'!I$3:J$35,2,TRUE)</f>
        <v>55</v>
      </c>
      <c r="CZ237" s="44" t="str">
        <f t="shared" si="26"/>
        <v>Mild</v>
      </c>
      <c r="DA237" s="37">
        <f>VLOOKUP(CJ237,'PROMIS 57 T-Score Conversions'!AC$3:AD$35,2,TRUE)</f>
        <v>31.18</v>
      </c>
      <c r="DB237" s="42" t="str">
        <f t="shared" si="30"/>
        <v>Moderate</v>
      </c>
      <c r="DC237" s="40">
        <f>VLOOKUP(CK237,'PROMIS 57 T-Score Conversions'!AG$3:AH$35,2,TRUE)</f>
        <v>53.63</v>
      </c>
      <c r="DD237" s="39" t="str">
        <f t="shared" si="31"/>
        <v>Normal</v>
      </c>
    </row>
    <row r="238">
      <c r="A238" s="1" t="b">
        <v>0</v>
      </c>
      <c r="B238" s="20"/>
      <c r="C238" s="20">
        <v>43703.635410648145</v>
      </c>
      <c r="D238" s="1" t="s">
        <v>266</v>
      </c>
      <c r="E238" s="1">
        <v>2011.0</v>
      </c>
      <c r="F238" s="1">
        <v>5.0</v>
      </c>
      <c r="G238" s="1">
        <v>5.0</v>
      </c>
      <c r="H238" s="1">
        <v>5.0</v>
      </c>
      <c r="I238" s="1">
        <v>5.0</v>
      </c>
      <c r="J238" s="1">
        <v>5.0</v>
      </c>
      <c r="K238" s="1">
        <v>5.0</v>
      </c>
      <c r="L238" s="1">
        <v>5.0</v>
      </c>
      <c r="M238" s="1">
        <v>5.0</v>
      </c>
      <c r="N238" s="1">
        <v>3.0</v>
      </c>
      <c r="O238" s="1">
        <v>3.0</v>
      </c>
      <c r="P238" s="1">
        <v>3.0</v>
      </c>
      <c r="Q238" s="1">
        <v>3.0</v>
      </c>
      <c r="R238" s="1">
        <v>2.0</v>
      </c>
      <c r="S238" s="1">
        <v>2.0</v>
      </c>
      <c r="T238" s="1">
        <v>3.0</v>
      </c>
      <c r="U238" s="1">
        <v>2.0</v>
      </c>
      <c r="V238" s="1">
        <v>1.0</v>
      </c>
      <c r="W238" s="1">
        <v>2.0</v>
      </c>
      <c r="X238" s="1">
        <v>3.0</v>
      </c>
      <c r="Y238" s="1">
        <v>2.0</v>
      </c>
      <c r="Z238" s="1">
        <v>1.0</v>
      </c>
      <c r="AA238" s="1">
        <v>2.0</v>
      </c>
      <c r="AB238" s="1">
        <v>2.0</v>
      </c>
      <c r="AC238" s="1">
        <v>2.0</v>
      </c>
      <c r="AD238" s="1">
        <v>2.0</v>
      </c>
      <c r="AE238" s="1">
        <v>2.0</v>
      </c>
      <c r="AF238" s="1">
        <v>2.0</v>
      </c>
      <c r="AG238" s="1">
        <v>3.0</v>
      </c>
      <c r="AH238" s="1">
        <v>3.0</v>
      </c>
      <c r="AI238" s="1">
        <v>4.0</v>
      </c>
      <c r="AJ238" s="1">
        <v>3.0</v>
      </c>
      <c r="AK238" s="1">
        <v>4.0</v>
      </c>
      <c r="AL238" s="1">
        <v>2.0</v>
      </c>
      <c r="AM238" s="1">
        <v>2.0</v>
      </c>
      <c r="AN238" s="1">
        <v>4.0</v>
      </c>
      <c r="AO238" s="1">
        <v>4.0</v>
      </c>
      <c r="AP238" s="1">
        <v>4.0</v>
      </c>
      <c r="AQ238" s="1">
        <v>4.0</v>
      </c>
      <c r="AR238" s="1">
        <v>4.0</v>
      </c>
      <c r="AS238" s="1">
        <v>2.0</v>
      </c>
      <c r="AT238" s="1">
        <v>5.0</v>
      </c>
      <c r="AU238" s="1">
        <v>5.0</v>
      </c>
      <c r="AV238" s="1">
        <v>5.0</v>
      </c>
      <c r="AW238" s="1">
        <v>5.0</v>
      </c>
      <c r="AX238" s="1">
        <v>5.0</v>
      </c>
      <c r="AY238" s="1">
        <v>5.0</v>
      </c>
      <c r="AZ238" s="1">
        <v>5.0</v>
      </c>
      <c r="BA238" s="1">
        <v>5.0</v>
      </c>
      <c r="BB238" s="1">
        <v>1.0</v>
      </c>
      <c r="BC238" s="1">
        <v>1.0</v>
      </c>
      <c r="BD238" s="1">
        <v>1.0</v>
      </c>
      <c r="BE238" s="1">
        <v>1.0</v>
      </c>
      <c r="BF238" s="1">
        <v>1.0</v>
      </c>
      <c r="BG238" s="1">
        <v>1.0</v>
      </c>
      <c r="BH238" s="1">
        <v>1.0</v>
      </c>
      <c r="BI238" s="1">
        <v>1.0</v>
      </c>
      <c r="BJ238" s="1">
        <v>0.0</v>
      </c>
      <c r="BK238" s="1">
        <v>2.0</v>
      </c>
      <c r="BL238" s="1">
        <v>2.0</v>
      </c>
      <c r="BM238" s="1">
        <v>2.0</v>
      </c>
      <c r="BN238" s="1">
        <v>3.0</v>
      </c>
      <c r="BO238" s="1">
        <v>3.0</v>
      </c>
      <c r="BP238" s="1">
        <v>3.0</v>
      </c>
      <c r="BQ238" s="1">
        <v>3.0</v>
      </c>
      <c r="BR238" s="1">
        <v>2.0</v>
      </c>
      <c r="BS238" s="1">
        <v>3.0</v>
      </c>
      <c r="BT238" s="1">
        <v>3.0</v>
      </c>
      <c r="BU238" s="1">
        <v>2.0</v>
      </c>
      <c r="BV238" s="1">
        <v>3.0</v>
      </c>
      <c r="BW238" s="1">
        <v>2.0</v>
      </c>
      <c r="BX238" s="1">
        <v>4.0</v>
      </c>
      <c r="BY238" s="1">
        <v>3.0</v>
      </c>
      <c r="BZ238" s="36">
        <v>2.0</v>
      </c>
      <c r="CA238" s="45">
        <f t="shared" si="12"/>
        <v>215</v>
      </c>
      <c r="CB238">
        <f t="shared" si="2"/>
        <v>40</v>
      </c>
      <c r="CC238" s="45">
        <f t="shared" si="3"/>
        <v>21</v>
      </c>
      <c r="CD238" s="45">
        <f t="shared" si="4"/>
        <v>15</v>
      </c>
      <c r="CE238" s="45">
        <f t="shared" si="27"/>
        <v>23</v>
      </c>
      <c r="CF238" s="45">
        <f t="shared" si="6"/>
        <v>26</v>
      </c>
      <c r="CG238" s="45">
        <f t="shared" si="7"/>
        <v>40</v>
      </c>
      <c r="CH238" s="45">
        <f t="shared" si="28"/>
        <v>8</v>
      </c>
      <c r="CI238" s="45">
        <f t="shared" si="9"/>
        <v>0</v>
      </c>
      <c r="CJ238">
        <f t="shared" si="10"/>
        <v>20</v>
      </c>
      <c r="CK238" s="45">
        <f t="shared" si="29"/>
        <v>22</v>
      </c>
      <c r="CL238" s="39"/>
      <c r="CM238" s="40">
        <f>VLOOKUP(CB238,'PROMIS 57 T-Score Conversions'!Q$3:R$35,2,TRUE)</f>
        <v>60.1</v>
      </c>
      <c r="CN238" s="44" t="str">
        <f t="shared" si="20"/>
        <v>Normal</v>
      </c>
      <c r="CO238" s="40">
        <f>VLOOKUP(CC238,'PROMIS 57 T-Score Conversions'!A$3:B$35,2,TRUE)</f>
        <v>59.4</v>
      </c>
      <c r="CP238" s="43" t="str">
        <f t="shared" si="21"/>
        <v>Moderate</v>
      </c>
      <c r="CQ238" s="40">
        <f>VLOOKUP(CD238,'PROMIS 57 T-Score Conversions'!E$3:F$35,2,TRUE)</f>
        <v>54.1</v>
      </c>
      <c r="CR238" s="44" t="str">
        <f t="shared" si="22"/>
        <v>Normal</v>
      </c>
      <c r="CS238" s="40">
        <f>VLOOKUP(CE238,'PROMIS 57 T-Score Conversions'!U$3:V$35,2,TRUE)</f>
        <v>56.6</v>
      </c>
      <c r="CT238" s="43" t="str">
        <f t="shared" si="23"/>
        <v>Mild</v>
      </c>
      <c r="CU238" s="40">
        <f>VLOOKUP(CF238,'PROMIS 57 T-Score Conversions'!Y$3:Z$35,2,TRUE)</f>
        <v>56.3</v>
      </c>
      <c r="CV238" s="43" t="str">
        <f t="shared" si="24"/>
        <v>Mild</v>
      </c>
      <c r="CW238" s="40">
        <f>vlookup(CG238,'PROMIS 57 T-Score Conversions'!M$3:N$35,2,TRUE)</f>
        <v>65.4</v>
      </c>
      <c r="CX238" s="43" t="str">
        <f t="shared" si="25"/>
        <v>Normal</v>
      </c>
      <c r="CY238" s="40">
        <f>VLOOKup(CH238,'PROMIS 57 T-Score Conversions'!I$3:J$35,2,TRUE)</f>
        <v>40.7</v>
      </c>
      <c r="CZ238" s="44" t="str">
        <f t="shared" si="26"/>
        <v>Normal</v>
      </c>
      <c r="DA238" s="37">
        <f>VLOOKUP(CJ238,'PROMIS 57 T-Score Conversions'!AC$3:AD$35,2,TRUE)</f>
        <v>37.15</v>
      </c>
      <c r="DB238" s="42" t="str">
        <f t="shared" si="30"/>
        <v>Moderate</v>
      </c>
      <c r="DC238" s="40">
        <f>VLOOKUP(CK238,'PROMIS 57 T-Score Conversions'!AG$3:AH$35,2,TRUE)</f>
        <v>41.61</v>
      </c>
      <c r="DD238" s="39" t="str">
        <f t="shared" si="31"/>
        <v>Normal</v>
      </c>
    </row>
    <row r="239">
      <c r="A239" s="1" t="b">
        <v>0</v>
      </c>
      <c r="B239" s="20"/>
      <c r="C239" s="20">
        <v>43703.6531784375</v>
      </c>
      <c r="D239" s="1" t="s">
        <v>267</v>
      </c>
      <c r="E239" s="1">
        <v>956.0</v>
      </c>
      <c r="F239" s="1">
        <v>4.0</v>
      </c>
      <c r="G239" s="1">
        <v>5.0</v>
      </c>
      <c r="H239" s="1">
        <v>5.0</v>
      </c>
      <c r="I239" s="1">
        <v>3.0</v>
      </c>
      <c r="J239" s="1">
        <v>4.0</v>
      </c>
      <c r="K239" s="1">
        <v>5.0</v>
      </c>
      <c r="L239" s="1">
        <v>5.0</v>
      </c>
      <c r="M239" s="1">
        <v>5.0</v>
      </c>
      <c r="N239" s="1">
        <v>3.0</v>
      </c>
      <c r="O239" s="1">
        <v>4.0</v>
      </c>
      <c r="P239" s="1">
        <v>3.0</v>
      </c>
      <c r="Q239" s="1">
        <v>4.0</v>
      </c>
      <c r="R239" s="1">
        <v>4.0</v>
      </c>
      <c r="S239" s="1">
        <v>4.0</v>
      </c>
      <c r="T239" s="1">
        <v>3.0</v>
      </c>
      <c r="U239" s="1">
        <v>4.0</v>
      </c>
      <c r="V239" s="1">
        <v>2.0</v>
      </c>
      <c r="W239" s="1">
        <v>1.0</v>
      </c>
      <c r="X239" s="1">
        <v>1.0</v>
      </c>
      <c r="Y239" s="1">
        <v>1.0</v>
      </c>
      <c r="Z239" s="1">
        <v>1.0</v>
      </c>
      <c r="AA239" s="1">
        <v>2.0</v>
      </c>
      <c r="AB239" s="1">
        <v>1.0</v>
      </c>
      <c r="AC239" s="1">
        <v>1.0</v>
      </c>
      <c r="AD239" s="1">
        <v>3.0</v>
      </c>
      <c r="AE239" s="1">
        <v>4.0</v>
      </c>
      <c r="AF239" s="1">
        <v>3.0</v>
      </c>
      <c r="AG239" s="1">
        <v>3.0</v>
      </c>
      <c r="AH239" s="1">
        <v>2.0</v>
      </c>
      <c r="AI239" s="1">
        <v>3.0</v>
      </c>
      <c r="AJ239" s="1">
        <v>4.0</v>
      </c>
      <c r="AK239" s="1">
        <v>3.0</v>
      </c>
      <c r="AL239" s="1">
        <v>4.0</v>
      </c>
      <c r="AM239" s="1">
        <v>3.0</v>
      </c>
      <c r="AN239" s="1">
        <v>3.0</v>
      </c>
      <c r="AO239" s="1">
        <v>5.0</v>
      </c>
      <c r="AP239" s="1">
        <v>3.0</v>
      </c>
      <c r="AQ239" s="1">
        <v>5.0</v>
      </c>
      <c r="AR239" s="1">
        <v>4.0</v>
      </c>
      <c r="AS239" s="1">
        <v>4.0</v>
      </c>
      <c r="AT239" s="1">
        <v>4.0</v>
      </c>
      <c r="AU239" s="1">
        <v>4.0</v>
      </c>
      <c r="AV239" s="1">
        <v>3.0</v>
      </c>
      <c r="AW239" s="1">
        <v>4.0</v>
      </c>
      <c r="AX239" s="1">
        <v>5.0</v>
      </c>
      <c r="AY239" s="1">
        <v>5.0</v>
      </c>
      <c r="AZ239" s="1">
        <v>5.0</v>
      </c>
      <c r="BA239" s="1">
        <v>4.0</v>
      </c>
      <c r="BB239" s="1">
        <v>3.0</v>
      </c>
      <c r="BC239" s="1">
        <v>5.0</v>
      </c>
      <c r="BD239" s="1">
        <v>4.0</v>
      </c>
      <c r="BE239" s="1">
        <v>4.0</v>
      </c>
      <c r="BF239" s="1">
        <v>4.0</v>
      </c>
      <c r="BG239" s="1">
        <v>3.0</v>
      </c>
      <c r="BH239" s="1">
        <v>4.0</v>
      </c>
      <c r="BI239" s="1">
        <v>4.0</v>
      </c>
      <c r="BJ239" s="1">
        <v>3.0</v>
      </c>
      <c r="BK239" s="1">
        <v>3.0</v>
      </c>
      <c r="BL239" s="1">
        <v>2.0</v>
      </c>
      <c r="BM239" s="1">
        <v>2.0</v>
      </c>
      <c r="BN239" s="1">
        <v>1.0</v>
      </c>
      <c r="BO239" s="1">
        <v>1.0</v>
      </c>
      <c r="BP239" s="1">
        <v>2.0</v>
      </c>
      <c r="BQ239" s="1">
        <v>1.0</v>
      </c>
      <c r="BR239" s="1">
        <v>1.0</v>
      </c>
      <c r="BS239" s="1">
        <v>3.0</v>
      </c>
      <c r="BT239" s="1">
        <v>4.0</v>
      </c>
      <c r="BU239" s="1">
        <v>4.0</v>
      </c>
      <c r="BV239" s="1">
        <v>4.0</v>
      </c>
      <c r="BW239" s="1">
        <v>4.0</v>
      </c>
      <c r="BX239" s="1">
        <v>2.0</v>
      </c>
      <c r="BY239" s="1">
        <v>5.0</v>
      </c>
      <c r="BZ239" s="36">
        <v>4.0</v>
      </c>
      <c r="CA239" s="45">
        <f t="shared" si="12"/>
        <v>242</v>
      </c>
      <c r="CB239">
        <f t="shared" si="2"/>
        <v>36</v>
      </c>
      <c r="CC239" s="45">
        <f t="shared" si="3"/>
        <v>29</v>
      </c>
      <c r="CD239" s="45">
        <f t="shared" si="4"/>
        <v>10</v>
      </c>
      <c r="CE239" s="45">
        <f t="shared" si="27"/>
        <v>25</v>
      </c>
      <c r="CF239" s="45">
        <f t="shared" si="6"/>
        <v>31</v>
      </c>
      <c r="CG239" s="45">
        <f t="shared" si="7"/>
        <v>34</v>
      </c>
      <c r="CH239" s="45">
        <f t="shared" si="28"/>
        <v>31</v>
      </c>
      <c r="CI239" s="45">
        <f t="shared" si="9"/>
        <v>0.3</v>
      </c>
      <c r="CJ239">
        <f t="shared" si="10"/>
        <v>13</v>
      </c>
      <c r="CK239" s="45">
        <f t="shared" si="29"/>
        <v>30</v>
      </c>
      <c r="CL239" s="39"/>
      <c r="CM239" s="40">
        <f>VLOOKUP(CB239,'PROMIS 57 T-Score Conversions'!Q$3:R$35,2,TRUE)</f>
        <v>47.8</v>
      </c>
      <c r="CN239" s="44" t="str">
        <f t="shared" si="20"/>
        <v>Normal</v>
      </c>
      <c r="CO239" s="40">
        <f>VLOOKUP(CC239,'PROMIS 57 T-Score Conversions'!A$3:B$35,2,TRUE)</f>
        <v>67.7</v>
      </c>
      <c r="CP239" s="43" t="str">
        <f t="shared" si="21"/>
        <v>Severe</v>
      </c>
      <c r="CQ239" s="40">
        <f>VLOOKUP(CD239,'PROMIS 57 T-Score Conversions'!E$3:F$35,2,TRUE)</f>
        <v>47.5</v>
      </c>
      <c r="CR239" s="44" t="str">
        <f t="shared" si="22"/>
        <v>Normal</v>
      </c>
      <c r="CS239" s="40">
        <f>VLOOKUP(CE239,'PROMIS 57 T-Score Conversions'!U$3:V$35,2,TRUE)</f>
        <v>58.5</v>
      </c>
      <c r="CT239" s="43" t="str">
        <f t="shared" si="23"/>
        <v>Mild</v>
      </c>
      <c r="CU239" s="40">
        <f>VLOOKUP(CF239,'PROMIS 57 T-Score Conversions'!Y$3:Z$35,2,TRUE)</f>
        <v>61.5</v>
      </c>
      <c r="CV239" s="43" t="str">
        <f t="shared" si="24"/>
        <v>Moderate</v>
      </c>
      <c r="CW239" s="40">
        <f>vlookup(CG239,'PROMIS 57 T-Score Conversions'!M$3:N$35,2,TRUE)</f>
        <v>53.6</v>
      </c>
      <c r="CX239" s="43" t="str">
        <f t="shared" si="25"/>
        <v>Normal</v>
      </c>
      <c r="CY239" s="40">
        <f>VLOOKup(CH239,'PROMIS 57 T-Score Conversions'!I$3:J$35,2,TRUE)</f>
        <v>66.2</v>
      </c>
      <c r="CZ239" s="44" t="str">
        <f t="shared" si="26"/>
        <v>Moderate</v>
      </c>
      <c r="DA239" s="37">
        <f>VLOOKUP(CJ239,'PROMIS 57 T-Score Conversions'!AC$3:AD$35,2,TRUE)</f>
        <v>31.18</v>
      </c>
      <c r="DB239" s="42" t="str">
        <f t="shared" si="30"/>
        <v>Moderate</v>
      </c>
      <c r="DC239" s="40">
        <f>VLOOKUP(CK239,'PROMIS 57 T-Score Conversions'!AG$3:AH$35,2,TRUE)</f>
        <v>49.17</v>
      </c>
      <c r="DD239" s="39" t="str">
        <f t="shared" si="31"/>
        <v>Normal</v>
      </c>
    </row>
    <row r="240">
      <c r="A240" s="1" t="b">
        <v>1</v>
      </c>
      <c r="B240" s="20"/>
      <c r="C240" s="20">
        <v>43704.42253332176</v>
      </c>
      <c r="D240" s="1" t="s">
        <v>268</v>
      </c>
      <c r="E240" s="1">
        <v>2012.0</v>
      </c>
      <c r="F240" s="1">
        <v>5.0</v>
      </c>
      <c r="G240" s="1">
        <v>5.0</v>
      </c>
      <c r="H240" s="1">
        <v>5.0</v>
      </c>
      <c r="I240" s="1">
        <v>5.0</v>
      </c>
      <c r="J240" s="1">
        <v>4.0</v>
      </c>
      <c r="K240" s="1">
        <v>5.0</v>
      </c>
      <c r="L240" s="1">
        <v>5.0</v>
      </c>
      <c r="M240" s="1">
        <v>5.0</v>
      </c>
      <c r="N240" s="1">
        <v>4.0</v>
      </c>
      <c r="O240" s="1">
        <v>2.0</v>
      </c>
      <c r="P240" s="1">
        <v>3.0</v>
      </c>
      <c r="Q240" s="1">
        <v>3.0</v>
      </c>
      <c r="R240" s="1">
        <v>4.0</v>
      </c>
      <c r="S240" s="1">
        <v>4.0</v>
      </c>
      <c r="T240" s="1">
        <v>3.0</v>
      </c>
      <c r="U240" s="1">
        <v>4.0</v>
      </c>
      <c r="V240" s="1">
        <v>1.0</v>
      </c>
      <c r="W240" s="1">
        <v>3.0</v>
      </c>
      <c r="X240" s="1">
        <v>2.0</v>
      </c>
      <c r="Y240" s="1">
        <v>3.0</v>
      </c>
      <c r="Z240" s="1">
        <v>1.0</v>
      </c>
      <c r="AA240" s="1">
        <v>3.0</v>
      </c>
      <c r="AB240" s="1">
        <v>1.0</v>
      </c>
      <c r="AC240" s="1">
        <v>1.0</v>
      </c>
      <c r="AD240" s="1">
        <v>3.0</v>
      </c>
      <c r="AE240" s="1">
        <v>2.0</v>
      </c>
      <c r="AF240" s="1">
        <v>3.0</v>
      </c>
      <c r="AG240" s="1">
        <v>3.0</v>
      </c>
      <c r="AH240" s="1">
        <v>3.0</v>
      </c>
      <c r="AI240" s="1">
        <v>2.0</v>
      </c>
      <c r="AJ240" s="1">
        <v>2.0</v>
      </c>
      <c r="AK240" s="1">
        <v>2.0</v>
      </c>
      <c r="AL240" s="1">
        <v>3.0</v>
      </c>
      <c r="AM240" s="1">
        <v>4.0</v>
      </c>
      <c r="AN240" s="1">
        <v>2.0</v>
      </c>
      <c r="AO240" s="1">
        <v>2.0</v>
      </c>
      <c r="AP240" s="1">
        <v>4.0</v>
      </c>
      <c r="AQ240" s="1">
        <v>2.0</v>
      </c>
      <c r="AR240" s="1">
        <v>3.0</v>
      </c>
      <c r="AS240" s="1">
        <v>4.0</v>
      </c>
      <c r="AT240" s="1">
        <v>3.0</v>
      </c>
      <c r="AU240" s="1">
        <v>3.0</v>
      </c>
      <c r="AV240" s="1">
        <v>3.0</v>
      </c>
      <c r="AW240" s="1">
        <v>2.0</v>
      </c>
      <c r="AX240" s="1">
        <v>2.0</v>
      </c>
      <c r="AY240" s="1">
        <v>4.0</v>
      </c>
      <c r="AZ240" s="1">
        <v>4.0</v>
      </c>
      <c r="BA240" s="1">
        <v>3.0</v>
      </c>
      <c r="BB240" s="1">
        <v>4.0</v>
      </c>
      <c r="BC240" s="1">
        <v>4.0</v>
      </c>
      <c r="BD240" s="1">
        <v>4.0</v>
      </c>
      <c r="BE240" s="1">
        <v>1.0</v>
      </c>
      <c r="BF240" s="1">
        <v>4.0</v>
      </c>
      <c r="BG240" s="1">
        <v>4.0</v>
      </c>
      <c r="BH240" s="1">
        <v>5.0</v>
      </c>
      <c r="BI240" s="1">
        <v>3.0</v>
      </c>
      <c r="BJ240" s="1">
        <v>6.0</v>
      </c>
      <c r="BK240" s="1">
        <v>2.0</v>
      </c>
      <c r="BL240" s="1">
        <v>5.0</v>
      </c>
      <c r="BM240" s="1">
        <v>4.0</v>
      </c>
      <c r="BN240" s="1">
        <v>4.0</v>
      </c>
      <c r="BO240" s="1">
        <v>4.0</v>
      </c>
      <c r="BP240" s="1">
        <v>4.0</v>
      </c>
      <c r="BQ240" s="1">
        <v>5.0</v>
      </c>
      <c r="BR240" s="1">
        <v>5.0</v>
      </c>
      <c r="BS240" s="1">
        <v>1.0</v>
      </c>
      <c r="BT240" s="1">
        <v>1.0</v>
      </c>
      <c r="BU240" s="1">
        <v>1.0</v>
      </c>
      <c r="BV240" s="1">
        <v>2.0</v>
      </c>
      <c r="BW240" s="1">
        <v>1.0</v>
      </c>
      <c r="BX240" s="1">
        <v>1.0</v>
      </c>
      <c r="BY240" s="1">
        <v>2.0</v>
      </c>
      <c r="BZ240" s="36">
        <v>1.0</v>
      </c>
      <c r="CA240" s="45">
        <f t="shared" si="12"/>
        <v>227</v>
      </c>
      <c r="CB240">
        <f t="shared" si="2"/>
        <v>39</v>
      </c>
      <c r="CC240" s="45">
        <f t="shared" si="3"/>
        <v>27</v>
      </c>
      <c r="CD240" s="45">
        <f t="shared" si="4"/>
        <v>15</v>
      </c>
      <c r="CE240" s="45">
        <f t="shared" si="27"/>
        <v>20</v>
      </c>
      <c r="CF240" s="45">
        <f t="shared" si="6"/>
        <v>24</v>
      </c>
      <c r="CG240" s="45">
        <f t="shared" si="7"/>
        <v>24</v>
      </c>
      <c r="CH240" s="45">
        <f t="shared" si="28"/>
        <v>29</v>
      </c>
      <c r="CI240" s="45">
        <f t="shared" si="9"/>
        <v>0.6</v>
      </c>
      <c r="CJ240">
        <f t="shared" si="10"/>
        <v>33</v>
      </c>
      <c r="CK240" s="45">
        <f t="shared" si="29"/>
        <v>10</v>
      </c>
      <c r="CL240" s="39"/>
      <c r="CM240" s="40">
        <f>VLOOKUP(CB240,'PROMIS 57 T-Score Conversions'!Q$3:R$35,2,TRUE)</f>
        <v>53</v>
      </c>
      <c r="CN240" s="44" t="str">
        <f t="shared" si="20"/>
        <v>Normal</v>
      </c>
      <c r="CO240" s="40">
        <f>VLOOKUP(CC240,'PROMIS 57 T-Score Conversions'!A$3:B$35,2,TRUE)</f>
        <v>65.6</v>
      </c>
      <c r="CP240" s="43" t="str">
        <f t="shared" si="21"/>
        <v>Severe</v>
      </c>
      <c r="CQ240" s="40">
        <f>VLOOKUP(CD240,'PROMIS 57 T-Score Conversions'!E$3:F$35,2,TRUE)</f>
        <v>54.1</v>
      </c>
      <c r="CR240" s="44" t="str">
        <f t="shared" si="22"/>
        <v>Normal</v>
      </c>
      <c r="CS240" s="40">
        <f>VLOOKUP(CE240,'PROMIS 57 T-Score Conversions'!U$3:V$35,2,TRUE)</f>
        <v>53.6</v>
      </c>
      <c r="CT240" s="43" t="str">
        <f t="shared" si="23"/>
        <v>Normal</v>
      </c>
      <c r="CU240" s="40">
        <f>VLOOKUP(CF240,'PROMIS 57 T-Score Conversions'!Y$3:Z$35,2,TRUE)</f>
        <v>54.3</v>
      </c>
      <c r="CV240" s="43" t="str">
        <f t="shared" si="24"/>
        <v>Normal</v>
      </c>
      <c r="CW240" s="40">
        <f>vlookup(CG240,'PROMIS 57 T-Score Conversions'!M$3:N$35,2,TRUE)</f>
        <v>44</v>
      </c>
      <c r="CX240" s="43" t="str">
        <f t="shared" si="25"/>
        <v>Mild</v>
      </c>
      <c r="CY240" s="40">
        <f>VLOOKup(CH240,'PROMIS 57 T-Score Conversions'!I$3:J$35,2,TRUE)</f>
        <v>64.8</v>
      </c>
      <c r="CZ240" s="44" t="str">
        <f t="shared" si="26"/>
        <v>Moderate</v>
      </c>
      <c r="DA240" s="37">
        <f>VLOOKUP(CJ240,'PROMIS 57 T-Score Conversions'!AC$3:AD$35,2,TRUE)</f>
        <v>48.18</v>
      </c>
      <c r="DB240" s="42" t="str">
        <f t="shared" si="30"/>
        <v>Normal</v>
      </c>
      <c r="DC240" s="40">
        <f>VLOOKUP(CK240,'PROMIS 57 T-Score Conversions'!AG$3:AH$35,2,TRUE)</f>
        <v>28.63</v>
      </c>
      <c r="DD240" s="39" t="str">
        <f t="shared" si="31"/>
        <v>Normal</v>
      </c>
    </row>
    <row r="241">
      <c r="A241" s="1" t="b">
        <v>0</v>
      </c>
      <c r="B241" s="20"/>
      <c r="C241" s="20">
        <v>43704.451332083336</v>
      </c>
      <c r="D241" s="1" t="s">
        <v>269</v>
      </c>
      <c r="E241" s="1">
        <v>1505.0</v>
      </c>
      <c r="F241" s="1">
        <v>5.0</v>
      </c>
      <c r="G241" s="1">
        <v>5.0</v>
      </c>
      <c r="H241" s="1">
        <v>4.0</v>
      </c>
      <c r="I241" s="1">
        <v>5.0</v>
      </c>
      <c r="J241" s="1">
        <v>5.0</v>
      </c>
      <c r="K241" s="1">
        <v>4.0</v>
      </c>
      <c r="L241" s="1">
        <v>5.0</v>
      </c>
      <c r="M241" s="1">
        <v>4.0</v>
      </c>
      <c r="N241" s="1">
        <v>3.0</v>
      </c>
      <c r="O241" s="1">
        <v>4.0</v>
      </c>
      <c r="P241" s="1">
        <v>4.0</v>
      </c>
      <c r="Q241" s="1">
        <v>4.0</v>
      </c>
      <c r="R241" s="1">
        <v>4.0</v>
      </c>
      <c r="S241" s="1">
        <v>1.0</v>
      </c>
      <c r="T241" s="1">
        <v>3.0</v>
      </c>
      <c r="U241" s="1">
        <v>4.0</v>
      </c>
      <c r="V241" s="1">
        <v>2.0</v>
      </c>
      <c r="W241" s="1">
        <v>4.0</v>
      </c>
      <c r="X241" s="1">
        <v>3.0</v>
      </c>
      <c r="Y241" s="1">
        <v>1.0</v>
      </c>
      <c r="Z241" s="1">
        <v>3.0</v>
      </c>
      <c r="AA241" s="1">
        <v>5.0</v>
      </c>
      <c r="AB241" s="1">
        <v>3.0</v>
      </c>
      <c r="AC241" s="1">
        <v>5.0</v>
      </c>
      <c r="AD241" s="1">
        <v>4.0</v>
      </c>
      <c r="AE241" s="1">
        <v>5.0</v>
      </c>
      <c r="AF241" s="1">
        <v>5.0</v>
      </c>
      <c r="AG241" s="1">
        <v>3.0</v>
      </c>
      <c r="AH241" s="1">
        <v>4.0</v>
      </c>
      <c r="AI241" s="1">
        <v>4.0</v>
      </c>
      <c r="AJ241" s="1">
        <v>5.0</v>
      </c>
      <c r="AK241" s="1">
        <v>5.0</v>
      </c>
      <c r="AL241" s="1">
        <v>5.0</v>
      </c>
      <c r="AM241" s="1">
        <v>5.0</v>
      </c>
      <c r="AN241" s="1">
        <v>5.0</v>
      </c>
      <c r="AO241" s="1">
        <v>5.0</v>
      </c>
      <c r="AP241" s="1">
        <v>5.0</v>
      </c>
      <c r="AQ241" s="1">
        <v>1.0</v>
      </c>
      <c r="AR241" s="1">
        <v>1.0</v>
      </c>
      <c r="AS241" s="1">
        <v>5.0</v>
      </c>
      <c r="AT241" s="1">
        <v>5.0</v>
      </c>
      <c r="AU241" s="1">
        <v>1.0</v>
      </c>
      <c r="AV241" s="1">
        <v>1.0</v>
      </c>
      <c r="AW241" s="1">
        <v>5.0</v>
      </c>
      <c r="AX241" s="1">
        <v>5.0</v>
      </c>
      <c r="AY241" s="1">
        <v>5.0</v>
      </c>
      <c r="AZ241" s="1">
        <v>2.0</v>
      </c>
      <c r="BA241" s="1">
        <v>1.0</v>
      </c>
      <c r="BB241" s="1">
        <v>4.0</v>
      </c>
      <c r="BC241" s="1">
        <v>4.0</v>
      </c>
      <c r="BD241" s="1">
        <v>1.0</v>
      </c>
      <c r="BE241" s="1">
        <v>5.0</v>
      </c>
      <c r="BF241" s="1">
        <v>2.0</v>
      </c>
      <c r="BG241" s="1">
        <v>3.0</v>
      </c>
      <c r="BH241" s="1">
        <v>5.0</v>
      </c>
      <c r="BI241" s="1">
        <v>5.0</v>
      </c>
      <c r="BJ241" s="1">
        <v>7.0</v>
      </c>
      <c r="BK241" s="1">
        <v>1.0</v>
      </c>
      <c r="BL241" s="1">
        <v>4.0</v>
      </c>
      <c r="BM241" s="1">
        <v>3.0</v>
      </c>
      <c r="BN241" s="1">
        <v>2.0</v>
      </c>
      <c r="BO241" s="1">
        <v>1.0</v>
      </c>
      <c r="BP241" s="1">
        <v>3.0</v>
      </c>
      <c r="BQ241" s="1">
        <v>1.0</v>
      </c>
      <c r="BR241" s="1">
        <v>5.0</v>
      </c>
      <c r="BS241" s="1">
        <v>3.0</v>
      </c>
      <c r="BT241" s="1">
        <v>4.0</v>
      </c>
      <c r="BU241" s="1">
        <v>3.0</v>
      </c>
      <c r="BV241" s="1">
        <v>3.0</v>
      </c>
      <c r="BW241" s="1">
        <v>5.0</v>
      </c>
      <c r="BX241" s="1">
        <v>4.0</v>
      </c>
      <c r="BY241" s="1">
        <v>5.0</v>
      </c>
      <c r="BZ241" s="36">
        <v>4.0</v>
      </c>
      <c r="CA241" s="45">
        <f t="shared" si="12"/>
        <v>269</v>
      </c>
      <c r="CB241">
        <f t="shared" si="2"/>
        <v>37</v>
      </c>
      <c r="CC241" s="45">
        <f t="shared" si="3"/>
        <v>27</v>
      </c>
      <c r="CD241" s="45">
        <f t="shared" si="4"/>
        <v>26</v>
      </c>
      <c r="CE241" s="45">
        <f t="shared" si="27"/>
        <v>35</v>
      </c>
      <c r="CF241" s="45">
        <f t="shared" si="6"/>
        <v>32</v>
      </c>
      <c r="CG241" s="45">
        <f t="shared" si="7"/>
        <v>25</v>
      </c>
      <c r="CH241" s="45">
        <f t="shared" si="28"/>
        <v>29</v>
      </c>
      <c r="CI241" s="45">
        <f t="shared" si="9"/>
        <v>0.7</v>
      </c>
      <c r="CJ241">
        <f t="shared" si="10"/>
        <v>20</v>
      </c>
      <c r="CK241" s="45">
        <f t="shared" si="29"/>
        <v>31</v>
      </c>
      <c r="CL241" s="39"/>
      <c r="CM241" s="40">
        <f>VLOOKUP(CB241,'PROMIS 57 T-Score Conversions'!Q$3:R$35,2,TRUE)</f>
        <v>49.2</v>
      </c>
      <c r="CN241" s="44" t="str">
        <f t="shared" si="20"/>
        <v>Normal</v>
      </c>
      <c r="CO241" s="40">
        <f>VLOOKUP(CC241,'PROMIS 57 T-Score Conversions'!A$3:B$35,2,TRUE)</f>
        <v>65.6</v>
      </c>
      <c r="CP241" s="43" t="str">
        <f t="shared" si="21"/>
        <v>Severe</v>
      </c>
      <c r="CQ241" s="40">
        <f>VLOOKUP(CD241,'PROMIS 57 T-Score Conversions'!E$3:F$35,2,TRUE)</f>
        <v>63.9</v>
      </c>
      <c r="CR241" s="44" t="str">
        <f t="shared" si="22"/>
        <v>Moderate</v>
      </c>
      <c r="CS241" s="40">
        <f>VLOOKUP(CE241,'PROMIS 57 T-Score Conversions'!U$3:V$35,2,TRUE)</f>
        <v>68.6</v>
      </c>
      <c r="CT241" s="43" t="str">
        <f t="shared" si="23"/>
        <v>Moderate</v>
      </c>
      <c r="CU241" s="40">
        <f>VLOOKUP(CF241,'PROMIS 57 T-Score Conversions'!Y$3:Z$35,2,TRUE)</f>
        <v>62.6</v>
      </c>
      <c r="CV241" s="43" t="str">
        <f t="shared" si="24"/>
        <v>Moderate</v>
      </c>
      <c r="CW241" s="40">
        <f>vlookup(CG241,'PROMIS 57 T-Score Conversions'!M$3:N$35,2,TRUE)</f>
        <v>45</v>
      </c>
      <c r="CX241" s="43" t="str">
        <f t="shared" si="25"/>
        <v>Normal</v>
      </c>
      <c r="CY241" s="40">
        <f>VLOOKup(CH241,'PROMIS 57 T-Score Conversions'!I$3:J$35,2,TRUE)</f>
        <v>64.8</v>
      </c>
      <c r="CZ241" s="44" t="str">
        <f t="shared" si="26"/>
        <v>Moderate</v>
      </c>
      <c r="DA241" s="37">
        <f>VLOOKUP(CJ241,'PROMIS 57 T-Score Conversions'!AC$3:AD$35,2,TRUE)</f>
        <v>37.15</v>
      </c>
      <c r="DB241" s="42" t="str">
        <f t="shared" si="30"/>
        <v>Moderate</v>
      </c>
      <c r="DC241" s="40">
        <f>VLOOKUP(CK241,'PROMIS 57 T-Score Conversions'!AG$3:AH$35,2,TRUE)</f>
        <v>50.21</v>
      </c>
      <c r="DD241" s="39" t="str">
        <f t="shared" si="31"/>
        <v>Normal</v>
      </c>
    </row>
    <row r="242">
      <c r="A242" s="1" t="b">
        <v>1</v>
      </c>
      <c r="B242" s="20"/>
      <c r="C242" s="20">
        <v>43705.4165616088</v>
      </c>
      <c r="D242" s="1" t="s">
        <v>270</v>
      </c>
      <c r="E242" s="1">
        <v>2025.0</v>
      </c>
      <c r="F242" s="1">
        <v>3.0</v>
      </c>
      <c r="G242" s="1">
        <v>2.0</v>
      </c>
      <c r="H242" s="1">
        <v>3.0</v>
      </c>
      <c r="I242" s="1">
        <v>3.0</v>
      </c>
      <c r="J242" s="1">
        <v>4.0</v>
      </c>
      <c r="K242" s="1">
        <v>2.0</v>
      </c>
      <c r="L242" s="1">
        <v>2.0</v>
      </c>
      <c r="M242" s="1">
        <v>1.0</v>
      </c>
      <c r="N242" s="1">
        <v>3.0</v>
      </c>
      <c r="O242" s="1">
        <v>1.0</v>
      </c>
      <c r="P242" s="1">
        <v>3.0</v>
      </c>
      <c r="Q242" s="1">
        <v>3.0</v>
      </c>
      <c r="R242" s="1">
        <v>3.0</v>
      </c>
      <c r="S242" s="1">
        <v>1.0</v>
      </c>
      <c r="T242" s="1">
        <v>2.0</v>
      </c>
      <c r="U242" s="1">
        <v>2.0</v>
      </c>
      <c r="V242" s="1">
        <v>2.0</v>
      </c>
      <c r="W242" s="1">
        <v>2.0</v>
      </c>
      <c r="X242" s="1">
        <v>2.0</v>
      </c>
      <c r="Y242" s="1">
        <v>1.0</v>
      </c>
      <c r="Z242" s="1">
        <v>2.0</v>
      </c>
      <c r="AA242" s="1">
        <v>3.0</v>
      </c>
      <c r="AB242" s="1">
        <v>1.0</v>
      </c>
      <c r="AC242" s="1">
        <v>1.0</v>
      </c>
      <c r="AD242" s="1">
        <v>4.0</v>
      </c>
      <c r="AE242" s="1">
        <v>4.0</v>
      </c>
      <c r="AF242" s="1">
        <v>4.0</v>
      </c>
      <c r="AG242" s="1">
        <v>5.0</v>
      </c>
      <c r="AH242" s="1">
        <v>4.0</v>
      </c>
      <c r="AI242" s="1">
        <v>3.0</v>
      </c>
      <c r="AJ242" s="1">
        <v>4.0</v>
      </c>
      <c r="AK242" s="1">
        <v>3.0</v>
      </c>
      <c r="AL242" s="1">
        <v>2.0</v>
      </c>
      <c r="AM242" s="1">
        <v>4.0</v>
      </c>
      <c r="AN242" s="1">
        <v>2.0</v>
      </c>
      <c r="AO242" s="1">
        <v>1.0</v>
      </c>
      <c r="AP242" s="1">
        <v>2.0</v>
      </c>
      <c r="AQ242" s="1">
        <v>1.0</v>
      </c>
      <c r="AR242" s="1">
        <v>1.0</v>
      </c>
      <c r="AS242" s="1">
        <v>3.0</v>
      </c>
      <c r="AT242" s="1">
        <v>3.0</v>
      </c>
      <c r="AU242" s="1">
        <v>2.0</v>
      </c>
      <c r="AV242" s="1">
        <v>2.0</v>
      </c>
      <c r="AW242" s="1">
        <v>3.0</v>
      </c>
      <c r="AX242" s="1">
        <v>1.0</v>
      </c>
      <c r="AY242" s="1">
        <v>1.0</v>
      </c>
      <c r="AZ242" s="1">
        <v>2.0</v>
      </c>
      <c r="BA242" s="1">
        <v>1.0</v>
      </c>
      <c r="BB242" s="1">
        <v>4.0</v>
      </c>
      <c r="BC242" s="1">
        <v>4.0</v>
      </c>
      <c r="BD242" s="1">
        <v>4.0</v>
      </c>
      <c r="BE242" s="1">
        <v>4.0</v>
      </c>
      <c r="BF242" s="1">
        <v>4.0</v>
      </c>
      <c r="BG242" s="1">
        <v>3.0</v>
      </c>
      <c r="BH242" s="1">
        <v>4.0</v>
      </c>
      <c r="BI242" s="1">
        <v>3.0</v>
      </c>
      <c r="BJ242" s="1">
        <v>4.0</v>
      </c>
      <c r="BK242" s="1">
        <v>1.0</v>
      </c>
      <c r="BL242" s="1">
        <v>1.0</v>
      </c>
      <c r="BM242" s="1">
        <v>1.0</v>
      </c>
      <c r="BN242" s="1">
        <v>2.0</v>
      </c>
      <c r="BO242" s="1">
        <v>2.0</v>
      </c>
      <c r="BP242" s="1">
        <v>3.0</v>
      </c>
      <c r="BQ242" s="1">
        <v>2.0</v>
      </c>
      <c r="BR242" s="1">
        <v>2.0</v>
      </c>
      <c r="BS242" s="1">
        <v>4.0</v>
      </c>
      <c r="BT242" s="1">
        <v>4.0</v>
      </c>
      <c r="BU242" s="1">
        <v>4.0</v>
      </c>
      <c r="BV242" s="1">
        <v>5.0</v>
      </c>
      <c r="BW242" s="1">
        <v>4.0</v>
      </c>
      <c r="BX242" s="1">
        <v>5.0</v>
      </c>
      <c r="BY242" s="1">
        <v>3.0</v>
      </c>
      <c r="BZ242" s="36">
        <v>4.0</v>
      </c>
      <c r="CA242" s="45">
        <f t="shared" si="12"/>
        <v>195</v>
      </c>
      <c r="CB242">
        <f t="shared" si="2"/>
        <v>20</v>
      </c>
      <c r="CC242" s="45">
        <f t="shared" si="3"/>
        <v>18</v>
      </c>
      <c r="CD242" s="45">
        <f t="shared" si="4"/>
        <v>14</v>
      </c>
      <c r="CE242" s="45">
        <f t="shared" si="27"/>
        <v>31</v>
      </c>
      <c r="CF242" s="45">
        <f t="shared" si="6"/>
        <v>16</v>
      </c>
      <c r="CG242" s="45">
        <f t="shared" si="7"/>
        <v>15</v>
      </c>
      <c r="CH242" s="45">
        <f t="shared" si="28"/>
        <v>30</v>
      </c>
      <c r="CI242" s="45">
        <f t="shared" si="9"/>
        <v>0.4</v>
      </c>
      <c r="CJ242">
        <f t="shared" si="10"/>
        <v>14</v>
      </c>
      <c r="CK242" s="45">
        <f t="shared" si="29"/>
        <v>33</v>
      </c>
      <c r="CL242" s="39"/>
      <c r="CM242" s="40">
        <f>VLOOKUP(CB242,'PROMIS 57 T-Score Conversions'!Q$3:R$35,2,TRUE)</f>
        <v>35.4</v>
      </c>
      <c r="CN242" s="44" t="str">
        <f t="shared" si="20"/>
        <v>Moderate</v>
      </c>
      <c r="CO242" s="40">
        <f>VLOOKUP(CC242,'PROMIS 57 T-Score Conversions'!A$3:B$35,2,TRUE)</f>
        <v>56.4</v>
      </c>
      <c r="CP242" s="43" t="str">
        <f t="shared" si="21"/>
        <v>Moderate</v>
      </c>
      <c r="CQ242" s="40">
        <f>VLOOKUP(CD242,'PROMIS 57 T-Score Conversions'!E$3:F$35,2,TRUE)</f>
        <v>53.2</v>
      </c>
      <c r="CR242" s="44" t="str">
        <f t="shared" si="22"/>
        <v>Normal</v>
      </c>
      <c r="CS242" s="40">
        <f>VLOOKUP(CE242,'PROMIS 57 T-Score Conversions'!U$3:V$35,2,TRUE)</f>
        <v>64.3</v>
      </c>
      <c r="CT242" s="43" t="str">
        <f t="shared" si="23"/>
        <v>Moderate</v>
      </c>
      <c r="CU242" s="40">
        <f>VLOOKUP(CF242,'PROMIS 57 T-Score Conversions'!Y$3:Z$35,2,TRUE)</f>
        <v>45.5</v>
      </c>
      <c r="CV242" s="43" t="str">
        <f t="shared" si="24"/>
        <v>Normal</v>
      </c>
      <c r="CW242" s="40">
        <f>vlookup(CG242,'PROMIS 57 T-Score Conversions'!M$3:N$35,2,TRUE)</f>
        <v>36.2</v>
      </c>
      <c r="CX242" s="43" t="str">
        <f t="shared" si="25"/>
        <v>Moderate</v>
      </c>
      <c r="CY242" s="40">
        <f>VLOOKup(CH242,'PROMIS 57 T-Score Conversions'!I$3:J$35,2,TRUE)</f>
        <v>65.5</v>
      </c>
      <c r="CZ242" s="44" t="str">
        <f t="shared" si="26"/>
        <v>Moderate</v>
      </c>
      <c r="DA242" s="37">
        <f>VLOOKUP(CJ242,'PROMIS 57 T-Score Conversions'!AC$3:AD$35,2,TRUE)</f>
        <v>32.15</v>
      </c>
      <c r="DB242" s="42" t="str">
        <f t="shared" si="30"/>
        <v>Moderate</v>
      </c>
      <c r="DC242" s="40">
        <f>VLOOKUP(CK242,'PROMIS 57 T-Score Conversions'!AG$3:AH$35,2,TRUE)</f>
        <v>52.42</v>
      </c>
      <c r="DD242" s="39" t="str">
        <f t="shared" si="31"/>
        <v>Normal</v>
      </c>
    </row>
    <row r="243">
      <c r="A243" s="1" t="b">
        <v>0</v>
      </c>
      <c r="B243" s="20"/>
      <c r="C243" s="20">
        <v>43705.59763275463</v>
      </c>
      <c r="D243" s="1" t="s">
        <v>271</v>
      </c>
      <c r="E243" s="1">
        <v>2022.0</v>
      </c>
      <c r="F243" s="1">
        <v>1.0</v>
      </c>
      <c r="G243" s="1">
        <v>2.0</v>
      </c>
      <c r="H243" s="1">
        <v>2.0</v>
      </c>
      <c r="I243" s="1">
        <v>2.0</v>
      </c>
      <c r="J243" s="1">
        <v>1.0</v>
      </c>
      <c r="K243" s="1">
        <v>1.0</v>
      </c>
      <c r="L243" s="1">
        <v>2.0</v>
      </c>
      <c r="M243" s="1">
        <v>1.0</v>
      </c>
      <c r="N243" s="1">
        <v>1.0</v>
      </c>
      <c r="O243" s="1">
        <v>2.0</v>
      </c>
      <c r="P243" s="1">
        <v>2.0</v>
      </c>
      <c r="Q243" s="1">
        <v>1.0</v>
      </c>
      <c r="R243" s="1">
        <v>2.0</v>
      </c>
      <c r="S243" s="1">
        <v>2.0</v>
      </c>
      <c r="T243" s="1">
        <v>1.0</v>
      </c>
      <c r="U243" s="1">
        <v>2.0</v>
      </c>
      <c r="V243" s="1">
        <v>2.0</v>
      </c>
      <c r="W243" s="1">
        <v>2.0</v>
      </c>
      <c r="X243" s="1">
        <v>1.0</v>
      </c>
      <c r="Y243" s="1">
        <v>1.0</v>
      </c>
      <c r="Z243" s="1">
        <v>2.0</v>
      </c>
      <c r="AA243" s="1">
        <v>2.0</v>
      </c>
      <c r="AB243" s="1">
        <v>3.0</v>
      </c>
      <c r="AC243" s="1">
        <v>2.0</v>
      </c>
      <c r="AD243" s="1">
        <v>5.0</v>
      </c>
      <c r="AE243" s="1">
        <v>5.0</v>
      </c>
      <c r="AF243" s="1">
        <v>5.0</v>
      </c>
      <c r="AG243" s="1">
        <v>5.0</v>
      </c>
      <c r="AH243" s="1">
        <v>5.0</v>
      </c>
      <c r="AI243" s="1">
        <v>5.0</v>
      </c>
      <c r="AJ243" s="1">
        <v>5.0</v>
      </c>
      <c r="AK243" s="1">
        <v>4.0</v>
      </c>
      <c r="AL243" s="1">
        <v>5.0</v>
      </c>
      <c r="AM243" s="1">
        <v>5.0</v>
      </c>
      <c r="AN243" s="1">
        <v>5.0</v>
      </c>
      <c r="AO243" s="1">
        <v>5.0</v>
      </c>
      <c r="AP243" s="1">
        <v>4.0</v>
      </c>
      <c r="AQ243" s="1">
        <v>5.0</v>
      </c>
      <c r="AR243" s="1">
        <v>4.0</v>
      </c>
      <c r="AS243" s="1">
        <v>5.0</v>
      </c>
      <c r="AT243" s="1">
        <v>2.0</v>
      </c>
      <c r="AU243" s="1">
        <v>2.0</v>
      </c>
      <c r="AV243" s="1">
        <v>1.0</v>
      </c>
      <c r="AW243" s="1">
        <v>2.0</v>
      </c>
      <c r="AX243" s="1">
        <v>1.0</v>
      </c>
      <c r="AY243" s="1">
        <v>3.0</v>
      </c>
      <c r="AZ243" s="1">
        <v>1.0</v>
      </c>
      <c r="BA243" s="1">
        <v>1.0</v>
      </c>
      <c r="BB243" s="1">
        <v>5.0</v>
      </c>
      <c r="BC243" s="1">
        <v>5.0</v>
      </c>
      <c r="BD243" s="1">
        <v>5.0</v>
      </c>
      <c r="BE243" s="1">
        <v>5.0</v>
      </c>
      <c r="BF243" s="1">
        <v>4.0</v>
      </c>
      <c r="BG243" s="1">
        <v>4.0</v>
      </c>
      <c r="BH243" s="1">
        <v>5.0</v>
      </c>
      <c r="BI243" s="1">
        <v>5.0</v>
      </c>
      <c r="BJ243" s="1">
        <v>7.0</v>
      </c>
      <c r="BK243" s="1">
        <v>1.0</v>
      </c>
      <c r="BL243" s="1">
        <v>2.0</v>
      </c>
      <c r="BM243" s="1">
        <v>1.0</v>
      </c>
      <c r="BN243" s="1">
        <v>1.0</v>
      </c>
      <c r="BO243" s="1">
        <v>1.0</v>
      </c>
      <c r="BP243" s="1">
        <v>5.0</v>
      </c>
      <c r="BQ243" s="1">
        <v>1.0</v>
      </c>
      <c r="BR243" s="1">
        <v>1.0</v>
      </c>
      <c r="BS243" s="1">
        <v>5.0</v>
      </c>
      <c r="BT243" s="1">
        <v>5.0</v>
      </c>
      <c r="BU243" s="1">
        <v>5.0</v>
      </c>
      <c r="BV243" s="1">
        <v>5.0</v>
      </c>
      <c r="BW243" s="1">
        <v>3.0</v>
      </c>
      <c r="BX243" s="1">
        <v>5.0</v>
      </c>
      <c r="BY243" s="1">
        <v>3.0</v>
      </c>
      <c r="BZ243" s="36">
        <v>5.0</v>
      </c>
      <c r="CA243" s="45">
        <f t="shared" si="12"/>
        <v>224</v>
      </c>
      <c r="CB243">
        <f t="shared" si="2"/>
        <v>12</v>
      </c>
      <c r="CC243" s="45">
        <f t="shared" si="3"/>
        <v>13</v>
      </c>
      <c r="CD243" s="45">
        <f t="shared" si="4"/>
        <v>15</v>
      </c>
      <c r="CE243" s="45">
        <f t="shared" si="27"/>
        <v>39</v>
      </c>
      <c r="CF243" s="45">
        <f t="shared" si="6"/>
        <v>38</v>
      </c>
      <c r="CG243" s="45">
        <f t="shared" si="7"/>
        <v>13</v>
      </c>
      <c r="CH243" s="45">
        <f t="shared" si="28"/>
        <v>38</v>
      </c>
      <c r="CI243" s="45">
        <f t="shared" si="9"/>
        <v>0.7</v>
      </c>
      <c r="CJ243">
        <f t="shared" si="10"/>
        <v>13</v>
      </c>
      <c r="CK243" s="45">
        <f t="shared" si="29"/>
        <v>36</v>
      </c>
      <c r="CL243" s="39"/>
      <c r="CM243" s="40">
        <f>VLOOKUP(CB243,'PROMIS 57 T-Score Conversions'!Q$3:R$35,2,TRUE)</f>
        <v>28.8</v>
      </c>
      <c r="CN243" s="44" t="str">
        <f t="shared" si="20"/>
        <v>Severe</v>
      </c>
      <c r="CO243" s="40">
        <f>VLOOKUP(CC243,'PROMIS 57 T-Score Conversions'!A$3:B$35,2,TRUE)</f>
        <v>50.8</v>
      </c>
      <c r="CP243" s="43" t="str">
        <f t="shared" si="21"/>
        <v>Mild</v>
      </c>
      <c r="CQ243" s="40">
        <f>VLOOKUP(CD243,'PROMIS 57 T-Score Conversions'!E$3:F$35,2,TRUE)</f>
        <v>54.1</v>
      </c>
      <c r="CR243" s="44" t="str">
        <f t="shared" si="22"/>
        <v>Normal</v>
      </c>
      <c r="CS243" s="40">
        <f>VLOOKUP(CE243,'PROMIS 57 T-Score Conversions'!U$3:V$35,2,TRUE)</f>
        <v>74.2</v>
      </c>
      <c r="CT243" s="43" t="str">
        <f t="shared" si="23"/>
        <v>Severe</v>
      </c>
      <c r="CU243" s="40">
        <f>VLOOKUP(CF243,'PROMIS 57 T-Score Conversions'!Y$3:Z$35,2,TRUE)</f>
        <v>70.8</v>
      </c>
      <c r="CV243" s="43" t="str">
        <f t="shared" si="24"/>
        <v>Severe</v>
      </c>
      <c r="CW243" s="40">
        <f>vlookup(CG243,'PROMIS 57 T-Score Conversions'!M$3:N$35,2,TRUE)</f>
        <v>34.5</v>
      </c>
      <c r="CX243" s="43" t="str">
        <f t="shared" si="25"/>
        <v>Moderate</v>
      </c>
      <c r="CY243" s="40">
        <f>VLOOKup(CH243,'PROMIS 57 T-Score Conversions'!I$3:J$35,2,TRUE)</f>
        <v>72.1</v>
      </c>
      <c r="CZ243" s="44" t="str">
        <f t="shared" si="26"/>
        <v>Severe</v>
      </c>
      <c r="DA243" s="37">
        <f>VLOOKUP(CJ243,'PROMIS 57 T-Score Conversions'!AC$3:AD$35,2,TRUE)</f>
        <v>31.18</v>
      </c>
      <c r="DB243" s="42" t="str">
        <f t="shared" si="30"/>
        <v>Moderate</v>
      </c>
      <c r="DC243" s="40">
        <f>VLOOKUP(CK243,'PROMIS 57 T-Score Conversions'!AG$3:AH$35,2,TRUE)</f>
        <v>56.39</v>
      </c>
      <c r="DD243" s="39" t="str">
        <f t="shared" si="31"/>
        <v>Mild</v>
      </c>
    </row>
    <row r="244">
      <c r="A244" s="1" t="b">
        <v>1</v>
      </c>
      <c r="B244" s="20"/>
      <c r="C244" s="20">
        <v>43705.62312157407</v>
      </c>
      <c r="D244" s="1" t="s">
        <v>150</v>
      </c>
      <c r="E244" s="1">
        <v>1925.0</v>
      </c>
      <c r="F244" s="1">
        <v>5.0</v>
      </c>
      <c r="G244" s="1">
        <v>5.0</v>
      </c>
      <c r="H244" s="1">
        <v>5.0</v>
      </c>
      <c r="I244" s="1">
        <v>5.0</v>
      </c>
      <c r="J244" s="1">
        <v>3.0</v>
      </c>
      <c r="K244" s="1">
        <v>5.0</v>
      </c>
      <c r="L244" s="1">
        <v>5.0</v>
      </c>
      <c r="M244" s="1">
        <v>3.0</v>
      </c>
      <c r="N244" s="1">
        <v>1.0</v>
      </c>
      <c r="O244" s="1">
        <v>2.0</v>
      </c>
      <c r="P244" s="1">
        <v>2.0</v>
      </c>
      <c r="Q244" s="1">
        <v>2.0</v>
      </c>
      <c r="R244" s="1">
        <v>1.0</v>
      </c>
      <c r="S244" s="1">
        <v>2.0</v>
      </c>
      <c r="T244" s="1">
        <v>2.0</v>
      </c>
      <c r="U244" s="1">
        <v>2.0</v>
      </c>
      <c r="V244" s="1">
        <v>1.0</v>
      </c>
      <c r="W244" s="1">
        <v>1.0</v>
      </c>
      <c r="X244" s="1">
        <v>1.0</v>
      </c>
      <c r="Y244" s="1">
        <v>1.0</v>
      </c>
      <c r="Z244" s="1">
        <v>1.0</v>
      </c>
      <c r="AA244" s="1">
        <v>1.0</v>
      </c>
      <c r="AB244" s="1">
        <v>1.0</v>
      </c>
      <c r="AC244" s="1">
        <v>1.0</v>
      </c>
      <c r="AD244" s="1">
        <v>2.0</v>
      </c>
      <c r="AE244" s="1">
        <v>2.0</v>
      </c>
      <c r="AF244" s="1">
        <v>2.0</v>
      </c>
      <c r="AG244" s="1">
        <v>2.0</v>
      </c>
      <c r="AH244" s="1">
        <v>2.0</v>
      </c>
      <c r="AI244" s="1">
        <v>1.0</v>
      </c>
      <c r="AJ244" s="1">
        <v>3.0</v>
      </c>
      <c r="AK244" s="1">
        <v>2.0</v>
      </c>
      <c r="AL244" s="1">
        <v>1.0</v>
      </c>
      <c r="AM244" s="1">
        <v>1.0</v>
      </c>
      <c r="AN244" s="1">
        <v>1.0</v>
      </c>
      <c r="AO244" s="1">
        <v>1.0</v>
      </c>
      <c r="AP244" s="1">
        <v>1.0</v>
      </c>
      <c r="AQ244" s="1">
        <v>1.0</v>
      </c>
      <c r="AR244" s="1">
        <v>1.0</v>
      </c>
      <c r="AS244" s="1">
        <v>1.0</v>
      </c>
      <c r="AT244" s="1">
        <v>5.0</v>
      </c>
      <c r="AU244" s="1">
        <v>5.0</v>
      </c>
      <c r="AV244" s="1">
        <v>4.0</v>
      </c>
      <c r="AW244" s="1">
        <v>5.0</v>
      </c>
      <c r="AX244" s="1">
        <v>4.0</v>
      </c>
      <c r="AY244" s="1">
        <v>4.0</v>
      </c>
      <c r="AZ244" s="1">
        <v>4.0</v>
      </c>
      <c r="BA244" s="1">
        <v>4.0</v>
      </c>
      <c r="BB244" s="1">
        <v>1.0</v>
      </c>
      <c r="BC244" s="1">
        <v>1.0</v>
      </c>
      <c r="BD244" s="1">
        <v>1.0</v>
      </c>
      <c r="BE244" s="1">
        <v>2.0</v>
      </c>
      <c r="BF244" s="1">
        <v>1.0</v>
      </c>
      <c r="BG244" s="1">
        <v>1.0</v>
      </c>
      <c r="BH244" s="1">
        <v>1.0</v>
      </c>
      <c r="BI244" s="1">
        <v>1.0</v>
      </c>
      <c r="BJ244" s="1">
        <v>3.0</v>
      </c>
      <c r="BK244" s="1">
        <v>4.0</v>
      </c>
      <c r="BL244" s="1">
        <v>4.0</v>
      </c>
      <c r="BM244" s="1">
        <v>4.0</v>
      </c>
      <c r="BN244" s="1">
        <v>4.0</v>
      </c>
      <c r="BO244" s="1">
        <v>3.0</v>
      </c>
      <c r="BP244" s="1">
        <v>4.0</v>
      </c>
      <c r="BQ244" s="1">
        <v>3.0</v>
      </c>
      <c r="BR244" s="1">
        <v>4.0</v>
      </c>
      <c r="BS244" s="1">
        <v>2.0</v>
      </c>
      <c r="BT244" s="1">
        <v>2.0</v>
      </c>
      <c r="BU244" s="1">
        <v>3.0</v>
      </c>
      <c r="BV244" s="1">
        <v>3.0</v>
      </c>
      <c r="BW244" s="1">
        <v>3.0</v>
      </c>
      <c r="BX244" s="1">
        <v>2.0</v>
      </c>
      <c r="BY244" s="1">
        <v>2.0</v>
      </c>
      <c r="BZ244" s="36">
        <v>2.0</v>
      </c>
      <c r="CA244" s="45">
        <f t="shared" si="12"/>
        <v>178</v>
      </c>
      <c r="CB244">
        <f t="shared" si="2"/>
        <v>36</v>
      </c>
      <c r="CC244" s="45">
        <f t="shared" si="3"/>
        <v>14</v>
      </c>
      <c r="CD244" s="45">
        <f t="shared" si="4"/>
        <v>8</v>
      </c>
      <c r="CE244" s="45">
        <f t="shared" si="27"/>
        <v>16</v>
      </c>
      <c r="CF244" s="45">
        <f t="shared" si="6"/>
        <v>8</v>
      </c>
      <c r="CG244" s="45">
        <f t="shared" si="7"/>
        <v>35</v>
      </c>
      <c r="CH244" s="45">
        <f t="shared" si="28"/>
        <v>9</v>
      </c>
      <c r="CI244" s="45">
        <f t="shared" si="9"/>
        <v>0.3</v>
      </c>
      <c r="CJ244">
        <f t="shared" si="10"/>
        <v>30</v>
      </c>
      <c r="CK244" s="45">
        <f t="shared" si="29"/>
        <v>19</v>
      </c>
      <c r="CL244" s="39"/>
      <c r="CM244" s="40">
        <f>VLOOKUP(CB244,'PROMIS 57 T-Score Conversions'!Q$3:R$35,2,TRUE)</f>
        <v>47.8</v>
      </c>
      <c r="CN244" s="44" t="str">
        <f t="shared" si="20"/>
        <v>Normal</v>
      </c>
      <c r="CO244" s="40">
        <f>VLOOKUP(CC244,'PROMIS 57 T-Score Conversions'!A$3:B$35,2,TRUE)</f>
        <v>52.1</v>
      </c>
      <c r="CP244" s="43" t="str">
        <f t="shared" si="21"/>
        <v>Mild</v>
      </c>
      <c r="CQ244" s="40">
        <f>VLOOKUP(CD244,'PROMIS 57 T-Score Conversions'!E$3:F$35,2,TRUE)</f>
        <v>38.2</v>
      </c>
      <c r="CR244" s="44" t="str">
        <f t="shared" si="22"/>
        <v>Normal</v>
      </c>
      <c r="CS244" s="40">
        <f>VLOOKUP(CE244,'PROMIS 57 T-Score Conversions'!U$3:V$35,2,TRUE)</f>
        <v>49.2</v>
      </c>
      <c r="CT244" s="43" t="str">
        <f t="shared" si="23"/>
        <v>Normal</v>
      </c>
      <c r="CU244" s="40">
        <f>VLOOKUP(CF244,'PROMIS 57 T-Score Conversions'!Y$3:Z$35,2,TRUE)</f>
        <v>28.9</v>
      </c>
      <c r="CV244" s="43" t="str">
        <f t="shared" si="24"/>
        <v>Normal</v>
      </c>
      <c r="CW244" s="40">
        <f>vlookup(CG244,'PROMIS 57 T-Score Conversions'!M$3:N$35,2,TRUE)</f>
        <v>54.6</v>
      </c>
      <c r="CX244" s="43" t="str">
        <f t="shared" si="25"/>
        <v>Normal</v>
      </c>
      <c r="CY244" s="40">
        <f>VLOOKup(CH244,'PROMIS 57 T-Score Conversions'!I$3:J$35,2,TRUE)</f>
        <v>47.9</v>
      </c>
      <c r="CZ244" s="44" t="str">
        <f t="shared" si="26"/>
        <v>Normal</v>
      </c>
      <c r="DA244" s="37">
        <f>VLOOKUP(CJ244,'PROMIS 57 T-Score Conversions'!AC$3:AD$35,2,TRUE)</f>
        <v>45.31</v>
      </c>
      <c r="DB244" s="42" t="str">
        <f t="shared" si="30"/>
        <v>Normal</v>
      </c>
      <c r="DC244" s="40">
        <f>VLOOKUP(CK244,'PROMIS 57 T-Score Conversions'!AG$3:AH$35,2,TRUE)</f>
        <v>38.9</v>
      </c>
      <c r="DD244" s="39" t="str">
        <f t="shared" si="31"/>
        <v>Normal</v>
      </c>
    </row>
    <row r="245">
      <c r="A245" s="1" t="b">
        <v>1</v>
      </c>
      <c r="B245" s="20"/>
      <c r="C245" s="20">
        <v>43706.591927939815</v>
      </c>
      <c r="D245" s="1" t="s">
        <v>272</v>
      </c>
      <c r="E245" s="1">
        <v>2006.0</v>
      </c>
      <c r="F245" s="1">
        <v>5.0</v>
      </c>
      <c r="G245" s="1">
        <v>5.0</v>
      </c>
      <c r="H245" s="1">
        <v>5.0</v>
      </c>
      <c r="I245" s="1">
        <v>5.0</v>
      </c>
      <c r="J245" s="1">
        <v>5.0</v>
      </c>
      <c r="K245" s="1">
        <v>5.0</v>
      </c>
      <c r="L245" s="1">
        <v>5.0</v>
      </c>
      <c r="M245" s="1">
        <v>5.0</v>
      </c>
      <c r="N245" s="1">
        <v>1.0</v>
      </c>
      <c r="O245" s="1">
        <v>3.0</v>
      </c>
      <c r="P245" s="1">
        <v>3.0</v>
      </c>
      <c r="Q245" s="1">
        <v>3.0</v>
      </c>
      <c r="R245" s="1">
        <v>3.0</v>
      </c>
      <c r="S245" s="1">
        <v>3.0</v>
      </c>
      <c r="T245" s="1">
        <v>3.0</v>
      </c>
      <c r="U245" s="1">
        <v>3.0</v>
      </c>
      <c r="V245" s="1">
        <v>1.0</v>
      </c>
      <c r="W245" s="1">
        <v>1.0</v>
      </c>
      <c r="X245" s="1">
        <v>1.0</v>
      </c>
      <c r="Y245" s="1">
        <v>1.0</v>
      </c>
      <c r="Z245" s="1">
        <v>1.0</v>
      </c>
      <c r="AA245" s="1">
        <v>3.0</v>
      </c>
      <c r="AB245" s="1">
        <v>1.0</v>
      </c>
      <c r="AC245" s="1">
        <v>1.0</v>
      </c>
      <c r="AD245" s="1">
        <v>4.0</v>
      </c>
      <c r="AE245" s="1">
        <v>3.0</v>
      </c>
      <c r="AF245" s="1">
        <v>3.0</v>
      </c>
      <c r="AG245" s="1">
        <v>4.0</v>
      </c>
      <c r="AH245" s="1">
        <v>4.0</v>
      </c>
      <c r="AI245" s="1">
        <v>3.0</v>
      </c>
      <c r="AJ245" s="1">
        <v>3.0</v>
      </c>
      <c r="AK245" s="1">
        <v>3.0</v>
      </c>
      <c r="AL245" s="1">
        <v>5.0</v>
      </c>
      <c r="AM245" s="1">
        <v>5.0</v>
      </c>
      <c r="AN245" s="1">
        <v>5.0</v>
      </c>
      <c r="AO245" s="1">
        <v>2.0</v>
      </c>
      <c r="AP245" s="1">
        <v>3.0</v>
      </c>
      <c r="AQ245" s="1">
        <v>1.0</v>
      </c>
      <c r="AR245" s="1">
        <v>1.0</v>
      </c>
      <c r="AS245" s="1">
        <v>4.0</v>
      </c>
      <c r="AT245" s="1">
        <v>4.0</v>
      </c>
      <c r="AU245" s="1">
        <v>4.0</v>
      </c>
      <c r="AV245" s="1">
        <v>4.0</v>
      </c>
      <c r="AW245" s="1">
        <v>4.0</v>
      </c>
      <c r="AX245" s="1">
        <v>4.0</v>
      </c>
      <c r="AY245" s="1">
        <v>4.0</v>
      </c>
      <c r="AZ245" s="1">
        <v>4.0</v>
      </c>
      <c r="BA245" s="1">
        <v>4.0</v>
      </c>
      <c r="BB245" s="1">
        <v>3.0</v>
      </c>
      <c r="BC245" s="1">
        <v>3.0</v>
      </c>
      <c r="BD245" s="1">
        <v>3.0</v>
      </c>
      <c r="BE245" s="1">
        <v>4.0</v>
      </c>
      <c r="BF245" s="1">
        <v>4.0</v>
      </c>
      <c r="BG245" s="1">
        <v>4.0</v>
      </c>
      <c r="BH245" s="1">
        <v>4.0</v>
      </c>
      <c r="BI245" s="1">
        <v>4.0</v>
      </c>
      <c r="BJ245" s="1">
        <v>3.0</v>
      </c>
      <c r="BK245" s="1">
        <v>4.0</v>
      </c>
      <c r="BL245" s="1">
        <v>4.0</v>
      </c>
      <c r="BM245" s="1">
        <v>4.0</v>
      </c>
      <c r="BN245" s="1">
        <v>4.0</v>
      </c>
      <c r="BO245" s="1">
        <v>4.0</v>
      </c>
      <c r="BP245" s="1">
        <v>4.0</v>
      </c>
      <c r="BQ245" s="1">
        <v>4.0</v>
      </c>
      <c r="BR245" s="1">
        <v>4.0</v>
      </c>
      <c r="BS245" s="1">
        <v>2.0</v>
      </c>
      <c r="BT245" s="1">
        <v>2.0</v>
      </c>
      <c r="BU245" s="1">
        <v>2.0</v>
      </c>
      <c r="BV245" s="1">
        <v>2.0</v>
      </c>
      <c r="BW245" s="1">
        <v>3.0</v>
      </c>
      <c r="BX245" s="1">
        <v>2.0</v>
      </c>
      <c r="BY245" s="1">
        <v>2.0</v>
      </c>
      <c r="BZ245" s="36">
        <v>2.0</v>
      </c>
      <c r="CA245" s="45">
        <f t="shared" si="12"/>
        <v>238</v>
      </c>
      <c r="CB245">
        <f t="shared" si="2"/>
        <v>40</v>
      </c>
      <c r="CC245" s="45">
        <f t="shared" si="3"/>
        <v>22</v>
      </c>
      <c r="CD245" s="45">
        <f t="shared" si="4"/>
        <v>10</v>
      </c>
      <c r="CE245" s="45">
        <f t="shared" si="27"/>
        <v>27</v>
      </c>
      <c r="CF245" s="45">
        <f t="shared" si="6"/>
        <v>26</v>
      </c>
      <c r="CG245" s="45">
        <f t="shared" si="7"/>
        <v>32</v>
      </c>
      <c r="CH245" s="45">
        <f t="shared" si="28"/>
        <v>29</v>
      </c>
      <c r="CI245" s="45">
        <f t="shared" si="9"/>
        <v>0.3</v>
      </c>
      <c r="CJ245">
        <f t="shared" si="10"/>
        <v>32</v>
      </c>
      <c r="CK245" s="45">
        <f t="shared" si="29"/>
        <v>17</v>
      </c>
      <c r="CL245" s="39"/>
      <c r="CM245" s="40">
        <f>VLOOKUP(CB245,'PROMIS 57 T-Score Conversions'!Q$3:R$35,2,TRUE)</f>
        <v>60.1</v>
      </c>
      <c r="CN245" s="44" t="str">
        <f t="shared" si="20"/>
        <v>Normal</v>
      </c>
      <c r="CO245" s="40">
        <f>VLOOKUP(CC245,'PROMIS 57 T-Score Conversions'!A$3:B$35,2,TRUE)</f>
        <v>60.4</v>
      </c>
      <c r="CP245" s="43" t="str">
        <f t="shared" si="21"/>
        <v>Moderate</v>
      </c>
      <c r="CQ245" s="40">
        <f>VLOOKUP(CD245,'PROMIS 57 T-Score Conversions'!E$3:F$35,2,TRUE)</f>
        <v>47.5</v>
      </c>
      <c r="CR245" s="44" t="str">
        <f t="shared" si="22"/>
        <v>Normal</v>
      </c>
      <c r="CS245" s="40">
        <f>VLOOKUP(CE245,'PROMIS 57 T-Score Conversions'!U$3:V$35,2,TRUE)</f>
        <v>60.4</v>
      </c>
      <c r="CT245" s="44" t="str">
        <f t="shared" si="23"/>
        <v>Moderate</v>
      </c>
      <c r="CU245" s="40">
        <f>VLOOKUP(CF245,'PROMIS 57 T-Score Conversions'!Y$3:Z$35,2,TRUE)</f>
        <v>56.3</v>
      </c>
      <c r="CV245" s="44" t="str">
        <f t="shared" si="24"/>
        <v>Mild</v>
      </c>
      <c r="CW245" s="40">
        <f>vlookup(CG245,'PROMIS 57 T-Score Conversions'!M$3:N$35,2,TRUE)</f>
        <v>51.7</v>
      </c>
      <c r="CX245" s="44" t="str">
        <f t="shared" si="25"/>
        <v>Normal</v>
      </c>
      <c r="CY245" s="40">
        <f>VLOOKup(CH245,'PROMIS 57 T-Score Conversions'!I$3:J$35,2,TRUE)</f>
        <v>64.8</v>
      </c>
      <c r="CZ245" s="44" t="str">
        <f t="shared" si="26"/>
        <v>Moderate</v>
      </c>
      <c r="DA245" s="37">
        <f>VLOOKUP(CJ245,'PROMIS 57 T-Score Conversions'!AC$3:AD$35,2,TRUE)</f>
        <v>47.17</v>
      </c>
      <c r="DB245" s="44" t="str">
        <f t="shared" si="30"/>
        <v>Normal</v>
      </c>
      <c r="DC245" s="40">
        <f>VLOOKUP(CK245,'PROMIS 57 T-Score Conversions'!AG$3:AH$35,2,TRUE)</f>
        <v>37.04</v>
      </c>
      <c r="DD245" s="39" t="str">
        <f t="shared" si="31"/>
        <v>Normal</v>
      </c>
    </row>
    <row r="246">
      <c r="A246" s="1" t="b">
        <v>0</v>
      </c>
      <c r="B246" s="20"/>
      <c r="C246" s="20">
        <v>43711.40570045139</v>
      </c>
      <c r="D246" s="1" t="s">
        <v>220</v>
      </c>
      <c r="E246" s="1">
        <v>1983.0</v>
      </c>
      <c r="F246" s="1">
        <v>4.0</v>
      </c>
      <c r="G246" s="1">
        <v>4.0</v>
      </c>
      <c r="H246" s="1">
        <v>4.0</v>
      </c>
      <c r="I246" s="1">
        <v>4.0</v>
      </c>
      <c r="J246" s="1">
        <v>3.0</v>
      </c>
      <c r="K246" s="1">
        <v>4.0</v>
      </c>
      <c r="L246" s="1">
        <v>4.0</v>
      </c>
      <c r="M246" s="1">
        <v>4.0</v>
      </c>
      <c r="N246" s="1">
        <v>2.0</v>
      </c>
      <c r="O246" s="1">
        <v>1.0</v>
      </c>
      <c r="P246" s="1">
        <v>1.0</v>
      </c>
      <c r="Q246" s="1">
        <v>2.0</v>
      </c>
      <c r="R246" s="1">
        <v>1.0</v>
      </c>
      <c r="S246" s="1">
        <v>1.0</v>
      </c>
      <c r="T246" s="1">
        <v>2.0</v>
      </c>
      <c r="U246" s="1">
        <v>4.0</v>
      </c>
      <c r="V246" s="1">
        <v>1.0</v>
      </c>
      <c r="W246" s="1">
        <v>1.0</v>
      </c>
      <c r="X246" s="1">
        <v>1.0</v>
      </c>
      <c r="Y246" s="1">
        <v>1.0</v>
      </c>
      <c r="Z246" s="1">
        <v>1.0</v>
      </c>
      <c r="AA246" s="1">
        <v>3.0</v>
      </c>
      <c r="AB246" s="1">
        <v>1.0</v>
      </c>
      <c r="AC246" s="1">
        <v>1.0</v>
      </c>
      <c r="AD246" s="1">
        <v>2.0</v>
      </c>
      <c r="AE246" s="1">
        <v>1.0</v>
      </c>
      <c r="AF246" s="1">
        <v>2.0</v>
      </c>
      <c r="AG246" s="1">
        <v>2.0</v>
      </c>
      <c r="AH246" s="1">
        <v>3.0</v>
      </c>
      <c r="AI246" s="1">
        <v>3.0</v>
      </c>
      <c r="AJ246" s="1">
        <v>3.0</v>
      </c>
      <c r="AK246" s="1">
        <v>1.0</v>
      </c>
      <c r="AL246" s="1">
        <v>1.0</v>
      </c>
      <c r="AM246" s="1">
        <v>1.0</v>
      </c>
      <c r="AN246" s="1">
        <v>2.0</v>
      </c>
      <c r="AO246" s="1">
        <v>1.0</v>
      </c>
      <c r="AP246" s="1">
        <v>2.0</v>
      </c>
      <c r="AQ246" s="1">
        <v>2.0</v>
      </c>
      <c r="AR246" s="1">
        <v>1.0</v>
      </c>
      <c r="AS246" s="1">
        <v>2.0</v>
      </c>
      <c r="AT246" s="1">
        <v>3.0</v>
      </c>
      <c r="AU246" s="1">
        <v>3.0</v>
      </c>
      <c r="AV246" s="1">
        <v>3.0</v>
      </c>
      <c r="AW246" s="1">
        <v>3.0</v>
      </c>
      <c r="AX246" s="1">
        <v>3.0</v>
      </c>
      <c r="AY246" s="1">
        <v>3.0</v>
      </c>
      <c r="AZ246" s="1">
        <v>3.0</v>
      </c>
      <c r="BA246" s="1">
        <v>3.0</v>
      </c>
      <c r="BB246" s="1">
        <v>5.0</v>
      </c>
      <c r="BC246" s="1">
        <v>5.0</v>
      </c>
      <c r="BD246" s="1">
        <v>5.0</v>
      </c>
      <c r="BE246" s="1">
        <v>5.0</v>
      </c>
      <c r="BF246" s="1">
        <v>5.0</v>
      </c>
      <c r="BG246" s="1">
        <v>5.0</v>
      </c>
      <c r="BH246" s="1">
        <v>5.0</v>
      </c>
      <c r="BI246" s="1">
        <v>5.0</v>
      </c>
      <c r="BJ246" s="1">
        <v>8.0</v>
      </c>
      <c r="BK246" s="1">
        <v>4.0</v>
      </c>
      <c r="BL246" s="1">
        <v>4.0</v>
      </c>
      <c r="BM246" s="1">
        <v>4.0</v>
      </c>
      <c r="BN246" s="1">
        <v>5.0</v>
      </c>
      <c r="BO246" s="1">
        <v>5.0</v>
      </c>
      <c r="BP246" s="1">
        <v>4.0</v>
      </c>
      <c r="BQ246" s="1">
        <v>4.0</v>
      </c>
      <c r="BR246" s="1">
        <v>3.0</v>
      </c>
      <c r="BS246" s="1">
        <v>2.0</v>
      </c>
      <c r="BT246" s="1">
        <v>2.0</v>
      </c>
      <c r="BU246" s="1">
        <v>2.0</v>
      </c>
      <c r="BV246" s="1">
        <v>1.0</v>
      </c>
      <c r="BW246" s="1">
        <v>2.0</v>
      </c>
      <c r="BX246" s="1">
        <v>1.0</v>
      </c>
      <c r="BY246" s="1">
        <v>1.0</v>
      </c>
      <c r="BZ246" s="36">
        <v>2.0</v>
      </c>
      <c r="CA246" s="45">
        <f t="shared" si="12"/>
        <v>202</v>
      </c>
      <c r="CB246">
        <f t="shared" si="2"/>
        <v>31</v>
      </c>
      <c r="CC246" s="45">
        <f t="shared" si="3"/>
        <v>14</v>
      </c>
      <c r="CD246" s="45">
        <f t="shared" si="4"/>
        <v>10</v>
      </c>
      <c r="CE246" s="45">
        <f t="shared" si="27"/>
        <v>17</v>
      </c>
      <c r="CF246" s="45">
        <f t="shared" si="6"/>
        <v>12</v>
      </c>
      <c r="CG246" s="45">
        <f t="shared" si="7"/>
        <v>24</v>
      </c>
      <c r="CH246" s="45">
        <f t="shared" si="28"/>
        <v>40</v>
      </c>
      <c r="CI246" s="45">
        <f t="shared" si="9"/>
        <v>0.8</v>
      </c>
      <c r="CJ246">
        <f t="shared" si="10"/>
        <v>33</v>
      </c>
      <c r="CK246" s="45">
        <f t="shared" si="29"/>
        <v>13</v>
      </c>
      <c r="CL246" s="39"/>
      <c r="CM246" s="40">
        <f>VLOOKUP(CB246,'PROMIS 57 T-Score Conversions'!Q$3:R$35,2,TRUE)</f>
        <v>43.1</v>
      </c>
      <c r="CN246" s="44" t="str">
        <f t="shared" si="20"/>
        <v>Mild</v>
      </c>
      <c r="CO246" s="40">
        <f>VLOOKUP(CC246,'PROMIS 57 T-Score Conversions'!A$3:B$35,2,TRUE)</f>
        <v>52.1</v>
      </c>
      <c r="CP246" s="43" t="str">
        <f t="shared" si="21"/>
        <v>Mild</v>
      </c>
      <c r="CQ246" s="40">
        <f>VLOOKUP(CD246,'PROMIS 57 T-Score Conversions'!E$3:F$35,2,TRUE)</f>
        <v>47.5</v>
      </c>
      <c r="CR246" s="44" t="str">
        <f t="shared" si="22"/>
        <v>Normal</v>
      </c>
      <c r="CS246" s="40">
        <f>VLOOKUP(CE246,'PROMIS 57 T-Score Conversions'!U$3:V$35,2,TRUE)</f>
        <v>50.4</v>
      </c>
      <c r="CT246" s="44" t="str">
        <f t="shared" si="23"/>
        <v>Normal</v>
      </c>
      <c r="CU246" s="40">
        <f>VLOOKUP(CF246,'PROMIS 57 T-Score Conversions'!Y$3:Z$35,2,TRUE)</f>
        <v>39.8</v>
      </c>
      <c r="CV246" s="44" t="str">
        <f t="shared" si="24"/>
        <v>Normal</v>
      </c>
      <c r="CW246" s="40">
        <f>vlookup(CG246,'PROMIS 57 T-Score Conversions'!M$3:N$35,2,TRUE)</f>
        <v>44</v>
      </c>
      <c r="CX246" s="44" t="str">
        <f t="shared" si="25"/>
        <v>Mild</v>
      </c>
      <c r="CY246" s="40">
        <f>VLOOKup(CH246,'PROMIS 57 T-Score Conversions'!I$3:J$35,2,TRUE)</f>
        <v>77</v>
      </c>
      <c r="CZ246" s="44" t="str">
        <f t="shared" si="26"/>
        <v>Severe</v>
      </c>
      <c r="DA246" s="37">
        <f>VLOOKUP(CJ246,'PROMIS 57 T-Score Conversions'!AC$3:AD$35,2,TRUE)</f>
        <v>48.18</v>
      </c>
      <c r="DB246" s="44" t="str">
        <f t="shared" si="30"/>
        <v>Normal</v>
      </c>
      <c r="DC246" s="40">
        <f>VLOOKUP(CK246,'PROMIS 57 T-Score Conversions'!AG$3:AH$35,2,TRUE)</f>
        <v>32.87</v>
      </c>
      <c r="DD246" s="39" t="str">
        <f t="shared" si="31"/>
        <v>Normal</v>
      </c>
    </row>
    <row r="247">
      <c r="A247" s="1" t="b">
        <v>1</v>
      </c>
      <c r="B247" s="20"/>
      <c r="C247" s="20">
        <v>43711.64724209491</v>
      </c>
      <c r="D247" s="1" t="s">
        <v>133</v>
      </c>
      <c r="E247" s="1">
        <v>1903.0</v>
      </c>
      <c r="F247" s="1">
        <v>1.0</v>
      </c>
      <c r="G247" s="1">
        <v>1.0</v>
      </c>
      <c r="H247" s="1">
        <v>3.0</v>
      </c>
      <c r="I247" s="1">
        <v>1.0</v>
      </c>
      <c r="J247" s="1">
        <v>1.0</v>
      </c>
      <c r="K247" s="1">
        <v>1.0</v>
      </c>
      <c r="L247" s="1">
        <v>5.0</v>
      </c>
      <c r="M247" s="1">
        <v>1.0</v>
      </c>
      <c r="N247" s="1">
        <v>1.0</v>
      </c>
      <c r="O247" s="1">
        <v>2.0</v>
      </c>
      <c r="P247" s="1">
        <v>1.0</v>
      </c>
      <c r="Q247" s="1">
        <v>3.0</v>
      </c>
      <c r="R247" s="1">
        <v>3.0</v>
      </c>
      <c r="S247" s="1">
        <v>2.0</v>
      </c>
      <c r="T247" s="1">
        <v>3.0</v>
      </c>
      <c r="U247" s="1">
        <v>3.0</v>
      </c>
      <c r="V247" s="1">
        <v>1.0</v>
      </c>
      <c r="W247" s="1">
        <v>2.0</v>
      </c>
      <c r="X247" s="1">
        <v>3.0</v>
      </c>
      <c r="Y247" s="1">
        <v>3.0</v>
      </c>
      <c r="Z247" s="1">
        <v>1.0</v>
      </c>
      <c r="AA247" s="1">
        <v>4.0</v>
      </c>
      <c r="AB247" s="1">
        <v>4.0</v>
      </c>
      <c r="AC247" s="1">
        <v>2.0</v>
      </c>
      <c r="AD247" s="1">
        <v>5.0</v>
      </c>
      <c r="AE247" s="1">
        <v>4.0</v>
      </c>
      <c r="AF247" s="1">
        <v>4.0</v>
      </c>
      <c r="AG247" s="1">
        <v>4.0</v>
      </c>
      <c r="AH247" s="1">
        <v>4.0</v>
      </c>
      <c r="AI247" s="1">
        <v>4.0</v>
      </c>
      <c r="AJ247" s="1">
        <v>5.0</v>
      </c>
      <c r="AK247" s="1">
        <v>5.0</v>
      </c>
      <c r="AL247" s="1">
        <v>3.0</v>
      </c>
      <c r="AM247" s="1">
        <v>4.0</v>
      </c>
      <c r="AN247" s="1">
        <v>2.0</v>
      </c>
      <c r="AO247" s="1">
        <v>1.0</v>
      </c>
      <c r="AP247" s="1">
        <v>4.0</v>
      </c>
      <c r="AQ247" s="1">
        <v>2.0</v>
      </c>
      <c r="AR247" s="1">
        <v>2.0</v>
      </c>
      <c r="AS247" s="1">
        <v>3.0</v>
      </c>
      <c r="AT247" s="1">
        <v>1.0</v>
      </c>
      <c r="AU247" s="1">
        <v>1.0</v>
      </c>
      <c r="AV247" s="1">
        <v>1.0</v>
      </c>
      <c r="AW247" s="1">
        <v>1.0</v>
      </c>
      <c r="AX247" s="1">
        <v>1.0</v>
      </c>
      <c r="AY247" s="1">
        <v>1.0</v>
      </c>
      <c r="AZ247" s="1">
        <v>1.0</v>
      </c>
      <c r="BA247" s="1">
        <v>1.0</v>
      </c>
      <c r="BB247" s="1">
        <v>5.0</v>
      </c>
      <c r="BC247" s="1">
        <v>5.0</v>
      </c>
      <c r="BD247" s="1">
        <v>5.0</v>
      </c>
      <c r="BE247" s="1">
        <v>5.0</v>
      </c>
      <c r="BF247" s="1">
        <v>5.0</v>
      </c>
      <c r="BG247" s="1">
        <v>5.0</v>
      </c>
      <c r="BH247" s="1">
        <v>5.0</v>
      </c>
      <c r="BI247" s="1">
        <v>5.0</v>
      </c>
      <c r="BJ247" s="1">
        <v>8.0</v>
      </c>
      <c r="BK247" s="1">
        <v>1.0</v>
      </c>
      <c r="BL247" s="1">
        <v>1.0</v>
      </c>
      <c r="BM247" s="1">
        <v>1.0</v>
      </c>
      <c r="BN247" s="1">
        <v>2.0</v>
      </c>
      <c r="BO247" s="1">
        <v>1.0</v>
      </c>
      <c r="BP247" s="1">
        <v>1.0</v>
      </c>
      <c r="BQ247" s="1">
        <v>1.0</v>
      </c>
      <c r="BR247" s="1">
        <v>1.0</v>
      </c>
      <c r="BS247" s="1">
        <v>5.0</v>
      </c>
      <c r="BT247" s="1">
        <v>5.0</v>
      </c>
      <c r="BU247" s="1">
        <v>5.0</v>
      </c>
      <c r="BV247" s="1">
        <v>5.0</v>
      </c>
      <c r="BW247" s="1">
        <v>5.0</v>
      </c>
      <c r="BX247" s="1">
        <v>4.0</v>
      </c>
      <c r="BY247" s="1">
        <v>3.0</v>
      </c>
      <c r="BZ247" s="36">
        <v>5.0</v>
      </c>
      <c r="CA247" s="45">
        <f t="shared" si="12"/>
        <v>210</v>
      </c>
      <c r="CB247">
        <f t="shared" si="2"/>
        <v>14</v>
      </c>
      <c r="CC247" s="45">
        <f t="shared" si="3"/>
        <v>18</v>
      </c>
      <c r="CD247" s="45">
        <f t="shared" si="4"/>
        <v>20</v>
      </c>
      <c r="CE247" s="45">
        <f t="shared" si="27"/>
        <v>35</v>
      </c>
      <c r="CF247" s="45">
        <f t="shared" si="6"/>
        <v>21</v>
      </c>
      <c r="CG247" s="45">
        <f t="shared" si="7"/>
        <v>8</v>
      </c>
      <c r="CH247" s="45">
        <f t="shared" si="28"/>
        <v>40</v>
      </c>
      <c r="CI247" s="45">
        <f t="shared" si="9"/>
        <v>0.8</v>
      </c>
      <c r="CJ247">
        <f t="shared" si="10"/>
        <v>9</v>
      </c>
      <c r="CK247" s="45">
        <f t="shared" si="29"/>
        <v>37</v>
      </c>
      <c r="CL247" s="39"/>
      <c r="CM247" s="40">
        <f>VLOOKUP(CB247,'PROMIS 57 T-Score Conversions'!Q$3:R$35,2,TRUE)</f>
        <v>30.8</v>
      </c>
      <c r="CN247" s="44" t="str">
        <f t="shared" si="20"/>
        <v>Moderate</v>
      </c>
      <c r="CO247" s="40">
        <f>VLOOKUP(CC247,'PROMIS 57 T-Score Conversions'!A$3:B$35,2,TRUE)</f>
        <v>56.4</v>
      </c>
      <c r="CP247" s="43" t="str">
        <f t="shared" si="21"/>
        <v>Moderate</v>
      </c>
      <c r="CQ247" s="40">
        <f>VLOOKUP(CD247,'PROMIS 57 T-Score Conversions'!E$3:F$35,2,TRUE)</f>
        <v>58.5</v>
      </c>
      <c r="CR247" s="44" t="str">
        <f t="shared" si="22"/>
        <v>Mild</v>
      </c>
      <c r="CS247" s="40">
        <f>VLOOKUP(CE247,'PROMIS 57 T-Score Conversions'!U$3:V$35,2,TRUE)</f>
        <v>68.6</v>
      </c>
      <c r="CT247" s="44" t="str">
        <f t="shared" si="23"/>
        <v>Moderate</v>
      </c>
      <c r="CU247" s="40">
        <f>VLOOKUP(CF247,'PROMIS 57 T-Score Conversions'!Y$3:Z$35,2,TRUE)</f>
        <v>51.2</v>
      </c>
      <c r="CV247" s="44" t="str">
        <f t="shared" si="24"/>
        <v>Normal</v>
      </c>
      <c r="CW247" s="40">
        <f>vlookup(CG247,'PROMIS 57 T-Score Conversions'!M$3:N$35,2,TRUE)</f>
        <v>25.91</v>
      </c>
      <c r="CX247" s="44" t="str">
        <f t="shared" si="25"/>
        <v>Severe</v>
      </c>
      <c r="CY247" s="40">
        <f>VLOOKup(CH247,'PROMIS 57 T-Score Conversions'!I$3:J$35,2,TRUE)</f>
        <v>77</v>
      </c>
      <c r="CZ247" s="44" t="str">
        <f t="shared" si="26"/>
        <v>Severe</v>
      </c>
      <c r="DA247" s="37">
        <f>VLOOKUP(CJ247,'PROMIS 57 T-Score Conversions'!AC$3:AD$35,2,TRUE)</f>
        <v>25.73</v>
      </c>
      <c r="DB247" s="44" t="str">
        <f t="shared" si="30"/>
        <v>Severe</v>
      </c>
      <c r="DC247" s="40">
        <f>VLOOKUP(CK247,'PROMIS 57 T-Score Conversions'!AG$3:AH$35,2,TRUE)</f>
        <v>58.03</v>
      </c>
      <c r="DD247" s="39" t="str">
        <f t="shared" si="31"/>
        <v>Mild</v>
      </c>
    </row>
    <row r="248">
      <c r="A248" s="1" t="b">
        <v>1</v>
      </c>
      <c r="B248" s="20"/>
      <c r="C248" s="20">
        <v>43712.40859486111</v>
      </c>
      <c r="D248" s="1" t="s">
        <v>273</v>
      </c>
      <c r="E248" s="1">
        <v>2028.0</v>
      </c>
      <c r="F248" s="1">
        <v>3.0</v>
      </c>
      <c r="G248" s="1">
        <v>2.0</v>
      </c>
      <c r="H248" s="1">
        <v>2.0</v>
      </c>
      <c r="I248" s="1">
        <v>1.0</v>
      </c>
      <c r="J248" s="1">
        <v>1.0</v>
      </c>
      <c r="K248" s="1">
        <v>2.0</v>
      </c>
      <c r="L248" s="1">
        <v>1.0</v>
      </c>
      <c r="M248" s="1">
        <v>1.0</v>
      </c>
      <c r="N248" s="1">
        <v>4.0</v>
      </c>
      <c r="O248" s="1">
        <v>3.0</v>
      </c>
      <c r="P248" s="1">
        <v>4.0</v>
      </c>
      <c r="Q248" s="1">
        <v>3.0</v>
      </c>
      <c r="R248" s="1">
        <v>4.0</v>
      </c>
      <c r="S248" s="1">
        <v>4.0</v>
      </c>
      <c r="T248" s="1">
        <v>4.0</v>
      </c>
      <c r="U248" s="1">
        <v>3.0</v>
      </c>
      <c r="V248" s="1">
        <v>3.0</v>
      </c>
      <c r="W248" s="1">
        <v>5.0</v>
      </c>
      <c r="X248" s="1">
        <v>3.0</v>
      </c>
      <c r="Y248" s="1">
        <v>3.0</v>
      </c>
      <c r="Z248" s="1">
        <v>4.0</v>
      </c>
      <c r="AA248" s="1">
        <v>3.0</v>
      </c>
      <c r="AB248" s="1">
        <v>2.0</v>
      </c>
      <c r="AC248" s="1">
        <v>2.0</v>
      </c>
      <c r="AD248" s="1">
        <v>5.0</v>
      </c>
      <c r="AE248" s="1">
        <v>4.0</v>
      </c>
      <c r="AF248" s="1">
        <v>4.0</v>
      </c>
      <c r="AG248" s="1">
        <v>5.0</v>
      </c>
      <c r="AH248" s="1">
        <v>4.0</v>
      </c>
      <c r="AI248" s="1">
        <v>5.0</v>
      </c>
      <c r="AJ248" s="1">
        <v>3.0</v>
      </c>
      <c r="AK248" s="1">
        <v>4.0</v>
      </c>
      <c r="AL248" s="1">
        <v>4.0</v>
      </c>
      <c r="AM248" s="1">
        <v>4.0</v>
      </c>
      <c r="AN248" s="1">
        <v>4.0</v>
      </c>
      <c r="AO248" s="1">
        <v>3.0</v>
      </c>
      <c r="AP248" s="1">
        <v>4.0</v>
      </c>
      <c r="AQ248" s="1">
        <v>4.0</v>
      </c>
      <c r="AR248" s="1">
        <v>2.0</v>
      </c>
      <c r="AS248" s="1">
        <v>5.0</v>
      </c>
      <c r="AT248" s="1">
        <v>2.0</v>
      </c>
      <c r="AU248" s="1">
        <v>2.0</v>
      </c>
      <c r="AV248" s="1">
        <v>1.0</v>
      </c>
      <c r="AW248" s="1">
        <v>2.0</v>
      </c>
      <c r="AX248" s="1">
        <v>1.0</v>
      </c>
      <c r="AY248" s="1">
        <v>2.0</v>
      </c>
      <c r="AZ248" s="1">
        <v>3.0</v>
      </c>
      <c r="BA248" s="1">
        <v>1.0</v>
      </c>
      <c r="BB248" s="1">
        <v>4.0</v>
      </c>
      <c r="BC248" s="1">
        <v>4.0</v>
      </c>
      <c r="BD248" s="1">
        <v>3.0</v>
      </c>
      <c r="BE248" s="1">
        <v>4.0</v>
      </c>
      <c r="BF248" s="1">
        <v>4.0</v>
      </c>
      <c r="BG248" s="1">
        <v>4.0</v>
      </c>
      <c r="BH248" s="1">
        <v>3.0</v>
      </c>
      <c r="BI248" s="1">
        <v>3.0</v>
      </c>
      <c r="BJ248" s="1">
        <v>7.0</v>
      </c>
      <c r="BK248" s="1">
        <v>1.0</v>
      </c>
      <c r="BL248" s="1">
        <v>1.0</v>
      </c>
      <c r="BM248" s="1">
        <v>1.0</v>
      </c>
      <c r="BN248" s="1">
        <v>1.0</v>
      </c>
      <c r="BO248" s="1">
        <v>2.0</v>
      </c>
      <c r="BP248" s="1">
        <v>1.0</v>
      </c>
      <c r="BQ248" s="1">
        <v>1.0</v>
      </c>
      <c r="BR248" s="1">
        <v>1.0</v>
      </c>
      <c r="BS248" s="1">
        <v>5.0</v>
      </c>
      <c r="BT248" s="1">
        <v>5.0</v>
      </c>
      <c r="BU248" s="1">
        <v>5.0</v>
      </c>
      <c r="BV248" s="1">
        <v>4.0</v>
      </c>
      <c r="BW248" s="1">
        <v>4.0</v>
      </c>
      <c r="BX248" s="1">
        <v>5.0</v>
      </c>
      <c r="BY248" s="1">
        <v>5.0</v>
      </c>
      <c r="BZ248" s="36">
        <v>4.0</v>
      </c>
      <c r="CA248" s="45">
        <f t="shared" si="12"/>
        <v>227</v>
      </c>
      <c r="CB248">
        <f t="shared" si="2"/>
        <v>13</v>
      </c>
      <c r="CC248" s="45">
        <f t="shared" si="3"/>
        <v>29</v>
      </c>
      <c r="CD248" s="45">
        <f t="shared" si="4"/>
        <v>25</v>
      </c>
      <c r="CE248" s="45">
        <f t="shared" si="27"/>
        <v>34</v>
      </c>
      <c r="CF248" s="45">
        <f t="shared" si="6"/>
        <v>30</v>
      </c>
      <c r="CG248" s="45">
        <f t="shared" si="7"/>
        <v>14</v>
      </c>
      <c r="CH248" s="45">
        <f t="shared" si="28"/>
        <v>29</v>
      </c>
      <c r="CI248" s="45">
        <f t="shared" si="9"/>
        <v>0.7</v>
      </c>
      <c r="CJ248">
        <f t="shared" si="10"/>
        <v>9</v>
      </c>
      <c r="CK248" s="45">
        <f t="shared" si="29"/>
        <v>37</v>
      </c>
      <c r="CL248" s="39"/>
      <c r="CM248" s="40">
        <f>VLOOKUP(CB248,'PROMIS 57 T-Score Conversions'!Q$3:R$35,2,TRUE)</f>
        <v>29.8</v>
      </c>
      <c r="CN248" s="44" t="str">
        <f t="shared" si="20"/>
        <v>Severe</v>
      </c>
      <c r="CO248" s="40">
        <f>VLOOKUP(CC248,'PROMIS 57 T-Score Conversions'!A$3:B$35,2,TRUE)</f>
        <v>67.7</v>
      </c>
      <c r="CP248" s="43" t="str">
        <f t="shared" si="21"/>
        <v>Severe</v>
      </c>
      <c r="CQ248" s="40">
        <f>VLOOKUP(CD248,'PROMIS 57 T-Score Conversions'!E$3:F$35,2,TRUE)</f>
        <v>63</v>
      </c>
      <c r="CR248" s="44" t="str">
        <f t="shared" si="22"/>
        <v>Moderate</v>
      </c>
      <c r="CS248" s="40">
        <f>VLOOKUP(CE248,'PROMIS 57 T-Score Conversions'!U$3:V$35,2,TRUE)</f>
        <v>67.5</v>
      </c>
      <c r="CT248" s="44" t="str">
        <f t="shared" si="23"/>
        <v>Moderate</v>
      </c>
      <c r="CU248" s="40">
        <f>VLOOKUP(CF248,'PROMIS 57 T-Score Conversions'!Y$3:Z$35,2,TRUE)</f>
        <v>60.4</v>
      </c>
      <c r="CV248" s="44" t="str">
        <f t="shared" si="24"/>
        <v>Moderate</v>
      </c>
      <c r="CW248" s="40">
        <f>vlookup(CG248,'PROMIS 57 T-Score Conversions'!M$3:N$35,2,TRUE)</f>
        <v>35.3</v>
      </c>
      <c r="CX248" s="44" t="str">
        <f t="shared" si="25"/>
        <v>Moderate</v>
      </c>
      <c r="CY248" s="40">
        <f>VLOOKup(CH248,'PROMIS 57 T-Score Conversions'!I$3:J$35,2,TRUE)</f>
        <v>64.8</v>
      </c>
      <c r="CZ248" s="44" t="str">
        <f t="shared" si="26"/>
        <v>Moderate</v>
      </c>
      <c r="DA248" s="37">
        <f>VLOOKUP(CJ248,'PROMIS 57 T-Score Conversions'!AC$3:AD$35,2,TRUE)</f>
        <v>25.73</v>
      </c>
      <c r="DB248" s="44" t="str">
        <f t="shared" si="30"/>
        <v>Severe</v>
      </c>
      <c r="DC248" s="40">
        <f>VLOOKUP(CK248,'PROMIS 57 T-Score Conversions'!AG$3:AH$35,2,TRUE)</f>
        <v>58.03</v>
      </c>
      <c r="DD248" s="39" t="str">
        <f t="shared" si="31"/>
        <v>Mild</v>
      </c>
    </row>
    <row r="249">
      <c r="A249" s="1" t="b">
        <v>1</v>
      </c>
      <c r="B249" s="20"/>
      <c r="C249" s="20">
        <v>43713.58621326389</v>
      </c>
      <c r="D249" s="1" t="s">
        <v>134</v>
      </c>
      <c r="E249" s="1">
        <v>1900.0</v>
      </c>
      <c r="F249" s="1">
        <v>1.0</v>
      </c>
      <c r="G249" s="1">
        <v>3.0</v>
      </c>
      <c r="H249" s="1">
        <v>5.0</v>
      </c>
      <c r="I249" s="1">
        <v>3.0</v>
      </c>
      <c r="J249" s="1">
        <v>3.0</v>
      </c>
      <c r="K249" s="1">
        <v>1.0</v>
      </c>
      <c r="L249" s="1">
        <v>1.0</v>
      </c>
      <c r="M249" s="1">
        <v>1.0</v>
      </c>
      <c r="N249" s="1">
        <v>3.0</v>
      </c>
      <c r="O249" s="1">
        <v>3.0</v>
      </c>
      <c r="P249" s="1">
        <v>4.0</v>
      </c>
      <c r="Q249" s="1">
        <v>3.0</v>
      </c>
      <c r="R249" s="1">
        <v>4.0</v>
      </c>
      <c r="S249" s="1">
        <v>3.0</v>
      </c>
      <c r="T249" s="1">
        <v>4.0</v>
      </c>
      <c r="U249" s="1">
        <v>3.0</v>
      </c>
      <c r="V249" s="1">
        <v>3.0</v>
      </c>
      <c r="W249" s="1">
        <v>4.0</v>
      </c>
      <c r="X249" s="1">
        <v>2.0</v>
      </c>
      <c r="Y249" s="1">
        <v>3.0</v>
      </c>
      <c r="Z249" s="1">
        <v>3.0</v>
      </c>
      <c r="AA249" s="1">
        <v>2.0</v>
      </c>
      <c r="AB249" s="1">
        <v>1.0</v>
      </c>
      <c r="AC249" s="1">
        <v>1.0</v>
      </c>
      <c r="AD249" s="1">
        <v>4.0</v>
      </c>
      <c r="AE249" s="1">
        <v>3.0</v>
      </c>
      <c r="AF249" s="1">
        <v>4.0</v>
      </c>
      <c r="AG249" s="1">
        <v>4.0</v>
      </c>
      <c r="AH249" s="1">
        <v>4.0</v>
      </c>
      <c r="AI249" s="1">
        <v>4.0</v>
      </c>
      <c r="AJ249" s="1">
        <v>4.0</v>
      </c>
      <c r="AK249" s="1">
        <v>3.0</v>
      </c>
      <c r="AL249" s="1">
        <v>2.0</v>
      </c>
      <c r="AM249" s="1">
        <v>4.0</v>
      </c>
      <c r="AN249" s="1">
        <v>3.0</v>
      </c>
      <c r="AO249" s="1">
        <v>2.0</v>
      </c>
      <c r="AP249" s="1">
        <v>2.0</v>
      </c>
      <c r="AQ249" s="1">
        <v>2.0</v>
      </c>
      <c r="AR249" s="1">
        <v>3.0</v>
      </c>
      <c r="AS249" s="1">
        <v>3.0</v>
      </c>
      <c r="AT249" s="1">
        <v>3.0</v>
      </c>
      <c r="AU249" s="1">
        <v>2.0</v>
      </c>
      <c r="AV249" s="1">
        <v>2.0</v>
      </c>
      <c r="AW249" s="1">
        <v>2.0</v>
      </c>
      <c r="AX249" s="1">
        <v>2.0</v>
      </c>
      <c r="AY249" s="1">
        <v>2.0</v>
      </c>
      <c r="AZ249" s="1">
        <v>2.0</v>
      </c>
      <c r="BA249" s="1">
        <v>1.0</v>
      </c>
      <c r="BB249" s="1">
        <v>4.0</v>
      </c>
      <c r="BC249" s="1">
        <v>5.0</v>
      </c>
      <c r="BD249" s="1">
        <v>3.0</v>
      </c>
      <c r="BE249" s="1">
        <v>5.0</v>
      </c>
      <c r="BF249" s="1">
        <v>4.0</v>
      </c>
      <c r="BG249" s="1">
        <v>3.0</v>
      </c>
      <c r="BH249" s="1">
        <v>4.0</v>
      </c>
      <c r="BI249" s="1">
        <v>4.0</v>
      </c>
      <c r="BJ249" s="1">
        <v>8.0</v>
      </c>
      <c r="BK249" s="1">
        <v>2.0</v>
      </c>
      <c r="BL249" s="1">
        <v>3.0</v>
      </c>
      <c r="BM249" s="1">
        <v>2.0</v>
      </c>
      <c r="BN249" s="1">
        <v>1.0</v>
      </c>
      <c r="BO249" s="1">
        <v>2.0</v>
      </c>
      <c r="BP249" s="1">
        <v>2.0</v>
      </c>
      <c r="BQ249" s="1">
        <v>2.0</v>
      </c>
      <c r="BR249" s="1">
        <v>2.0</v>
      </c>
      <c r="BS249" s="1">
        <v>4.0</v>
      </c>
      <c r="BT249" s="1">
        <v>3.0</v>
      </c>
      <c r="BU249" s="1">
        <v>4.0</v>
      </c>
      <c r="BV249" s="1">
        <v>4.0</v>
      </c>
      <c r="BW249" s="1">
        <v>3.0</v>
      </c>
      <c r="BX249" s="1">
        <v>3.0</v>
      </c>
      <c r="BY249" s="1">
        <v>4.0</v>
      </c>
      <c r="BZ249" s="36">
        <v>4.0</v>
      </c>
      <c r="CA249" s="45">
        <f t="shared" si="12"/>
        <v>216</v>
      </c>
      <c r="CB249">
        <f t="shared" si="2"/>
        <v>18</v>
      </c>
      <c r="CC249" s="45">
        <f t="shared" si="3"/>
        <v>27</v>
      </c>
      <c r="CD249" s="45">
        <f t="shared" si="4"/>
        <v>19</v>
      </c>
      <c r="CE249" s="45">
        <f t="shared" si="27"/>
        <v>30</v>
      </c>
      <c r="CF249" s="45">
        <f t="shared" si="6"/>
        <v>21</v>
      </c>
      <c r="CG249" s="45">
        <f t="shared" si="7"/>
        <v>16</v>
      </c>
      <c r="CH249" s="45">
        <f t="shared" si="28"/>
        <v>32</v>
      </c>
      <c r="CI249" s="45">
        <f t="shared" si="9"/>
        <v>0.8</v>
      </c>
      <c r="CJ249">
        <f t="shared" si="10"/>
        <v>16</v>
      </c>
      <c r="CK249" s="45">
        <f t="shared" si="29"/>
        <v>29</v>
      </c>
      <c r="CL249" s="39"/>
      <c r="CM249" s="40">
        <f>VLOOKUP(CB249,'PROMIS 57 T-Score Conversions'!Q$3:R$35,2,TRUE)</f>
        <v>34</v>
      </c>
      <c r="CN249" s="44" t="str">
        <f t="shared" si="20"/>
        <v>Moderate</v>
      </c>
      <c r="CO249" s="40">
        <f>VLOOKUP(CC249,'PROMIS 57 T-Score Conversions'!A$3:B$35,2,TRUE)</f>
        <v>65.6</v>
      </c>
      <c r="CP249" s="43" t="str">
        <f t="shared" si="21"/>
        <v>Severe</v>
      </c>
      <c r="CQ249" s="40">
        <f>VLOOKUP(CD249,'PROMIS 57 T-Score Conversions'!E$3:F$35,2,TRUE)</f>
        <v>57.7</v>
      </c>
      <c r="CR249" s="44" t="str">
        <f t="shared" si="22"/>
        <v>Mild</v>
      </c>
      <c r="CS249" s="40">
        <f>VLOOKUP(CE249,'PROMIS 57 T-Score Conversions'!U$3:V$35,2,TRUE)</f>
        <v>63.3</v>
      </c>
      <c r="CT249" s="44" t="str">
        <f t="shared" si="23"/>
        <v>Moderate</v>
      </c>
      <c r="CU249" s="40">
        <f>VLOOKUP(CF249,'PROMIS 57 T-Score Conversions'!Y$3:Z$35,2,TRUE)</f>
        <v>51.2</v>
      </c>
      <c r="CV249" s="44" t="str">
        <f t="shared" si="24"/>
        <v>Normal</v>
      </c>
      <c r="CW249" s="40">
        <f>vlookup(CG249,'PROMIS 57 T-Score Conversions'!M$3:N$35,2,TRUE)</f>
        <v>36.9</v>
      </c>
      <c r="CX249" s="44" t="str">
        <f t="shared" si="25"/>
        <v>Moderate</v>
      </c>
      <c r="CY249" s="40">
        <f>VLOOKup(CH249,'PROMIS 57 T-Score Conversions'!I$3:J$35,2,TRUE)</f>
        <v>66.9</v>
      </c>
      <c r="CZ249" s="44" t="str">
        <f t="shared" si="26"/>
        <v>Moderate</v>
      </c>
      <c r="DA249" s="37">
        <f>VLOOKUP(CJ249,'PROMIS 57 T-Score Conversions'!AC$3:AD$35,2,TRUE)</f>
        <v>33.92</v>
      </c>
      <c r="DB249" s="44" t="str">
        <f t="shared" si="30"/>
        <v>Moderate</v>
      </c>
      <c r="DC249" s="40">
        <f>VLOOKUP(CK249,'PROMIS 57 T-Score Conversions'!AG$3:AH$35,2,TRUE)</f>
        <v>48.16</v>
      </c>
      <c r="DD249" s="39" t="str">
        <f t="shared" si="31"/>
        <v>Normal</v>
      </c>
    </row>
    <row r="250">
      <c r="A250" s="1" t="b">
        <v>0</v>
      </c>
      <c r="B250" s="20"/>
      <c r="C250" s="20">
        <v>43714.47556702547</v>
      </c>
      <c r="D250" s="1" t="s">
        <v>117</v>
      </c>
      <c r="E250" s="1">
        <v>1606.0</v>
      </c>
      <c r="F250" s="1">
        <v>4.0</v>
      </c>
      <c r="G250" s="1">
        <v>4.0</v>
      </c>
      <c r="H250" s="1">
        <v>4.0</v>
      </c>
      <c r="I250" s="1">
        <v>4.0</v>
      </c>
      <c r="J250" s="1">
        <v>1.0</v>
      </c>
      <c r="K250" s="1">
        <v>3.0</v>
      </c>
      <c r="L250" s="1">
        <v>3.0</v>
      </c>
      <c r="M250" s="1">
        <v>1.0</v>
      </c>
      <c r="N250" s="1">
        <v>5.0</v>
      </c>
      <c r="O250" s="1">
        <v>5.0</v>
      </c>
      <c r="P250" s="1">
        <v>5.0</v>
      </c>
      <c r="Q250" s="1">
        <v>5.0</v>
      </c>
      <c r="R250" s="1">
        <v>5.0</v>
      </c>
      <c r="S250" s="1">
        <v>5.0</v>
      </c>
      <c r="T250" s="1">
        <v>5.0</v>
      </c>
      <c r="U250" s="1">
        <v>5.0</v>
      </c>
      <c r="V250" s="1">
        <v>4.0</v>
      </c>
      <c r="W250" s="1">
        <v>5.0</v>
      </c>
      <c r="X250" s="1">
        <v>4.0</v>
      </c>
      <c r="Y250" s="1">
        <v>4.0</v>
      </c>
      <c r="Z250" s="1">
        <v>4.0</v>
      </c>
      <c r="AA250" s="1">
        <v>4.0</v>
      </c>
      <c r="AB250" s="1">
        <v>4.0</v>
      </c>
      <c r="AC250" s="1">
        <v>5.0</v>
      </c>
      <c r="AD250" s="1">
        <v>5.0</v>
      </c>
      <c r="AE250" s="1">
        <v>5.0</v>
      </c>
      <c r="AF250" s="1">
        <v>5.0</v>
      </c>
      <c r="AG250" s="1">
        <v>5.0</v>
      </c>
      <c r="AH250" s="1">
        <v>5.0</v>
      </c>
      <c r="AI250" s="1">
        <v>5.0</v>
      </c>
      <c r="AJ250" s="1">
        <v>5.0</v>
      </c>
      <c r="AK250" s="1">
        <v>5.0</v>
      </c>
      <c r="AL250" s="1">
        <v>5.0</v>
      </c>
      <c r="AM250" s="1">
        <v>5.0</v>
      </c>
      <c r="AN250" s="1">
        <v>5.0</v>
      </c>
      <c r="AO250" s="1">
        <v>4.0</v>
      </c>
      <c r="AP250" s="1">
        <v>5.0</v>
      </c>
      <c r="AQ250" s="1">
        <v>4.0</v>
      </c>
      <c r="AR250" s="1">
        <v>4.0</v>
      </c>
      <c r="AS250" s="1">
        <v>5.0</v>
      </c>
      <c r="AT250" s="1">
        <v>1.0</v>
      </c>
      <c r="AU250" s="1">
        <v>1.0</v>
      </c>
      <c r="AV250" s="1">
        <v>1.0</v>
      </c>
      <c r="AW250" s="1">
        <v>1.0</v>
      </c>
      <c r="AX250" s="1">
        <v>1.0</v>
      </c>
      <c r="AY250" s="1">
        <v>1.0</v>
      </c>
      <c r="AZ250" s="1">
        <v>1.0</v>
      </c>
      <c r="BA250" s="1">
        <v>1.0</v>
      </c>
      <c r="BB250" s="1">
        <v>5.0</v>
      </c>
      <c r="BC250" s="1">
        <v>5.0</v>
      </c>
      <c r="BD250" s="1">
        <v>5.0</v>
      </c>
      <c r="BE250" s="1">
        <v>5.0</v>
      </c>
      <c r="BF250" s="1">
        <v>5.0</v>
      </c>
      <c r="BG250" s="1">
        <v>5.0</v>
      </c>
      <c r="BH250" s="1">
        <v>5.0</v>
      </c>
      <c r="BI250" s="1">
        <v>5.0</v>
      </c>
      <c r="BJ250" s="1">
        <v>8.0</v>
      </c>
      <c r="BK250" s="1">
        <v>1.0</v>
      </c>
      <c r="BL250" s="1">
        <v>1.0</v>
      </c>
      <c r="BM250" s="1">
        <v>2.0</v>
      </c>
      <c r="BN250" s="1">
        <v>3.0</v>
      </c>
      <c r="BO250" s="1">
        <v>1.0</v>
      </c>
      <c r="BP250" s="1">
        <v>2.0</v>
      </c>
      <c r="BQ250" s="1">
        <v>2.0</v>
      </c>
      <c r="BR250" s="1">
        <v>2.0</v>
      </c>
      <c r="BS250" s="1">
        <v>5.0</v>
      </c>
      <c r="BT250" s="1">
        <v>5.0</v>
      </c>
      <c r="BU250" s="1">
        <v>5.0</v>
      </c>
      <c r="BV250" s="1">
        <v>5.0</v>
      </c>
      <c r="BW250" s="1">
        <v>5.0</v>
      </c>
      <c r="BX250" s="1">
        <v>5.0</v>
      </c>
      <c r="BY250" s="1">
        <v>4.0</v>
      </c>
      <c r="BZ250" s="36">
        <v>5.0</v>
      </c>
      <c r="CA250" s="45">
        <f t="shared" si="12"/>
        <v>284</v>
      </c>
      <c r="CB250">
        <f t="shared" si="2"/>
        <v>24</v>
      </c>
      <c r="CC250" s="45">
        <f t="shared" si="3"/>
        <v>40</v>
      </c>
      <c r="CD250" s="45">
        <f t="shared" si="4"/>
        <v>34</v>
      </c>
      <c r="CE250" s="45">
        <f t="shared" si="27"/>
        <v>40</v>
      </c>
      <c r="CF250" s="45">
        <f t="shared" si="6"/>
        <v>37</v>
      </c>
      <c r="CG250" s="45">
        <f t="shared" si="7"/>
        <v>8</v>
      </c>
      <c r="CH250" s="45">
        <f t="shared" si="28"/>
        <v>40</v>
      </c>
      <c r="CI250" s="45">
        <f t="shared" si="9"/>
        <v>0.8</v>
      </c>
      <c r="CJ250">
        <f t="shared" si="10"/>
        <v>14</v>
      </c>
      <c r="CK250" s="45">
        <f t="shared" si="29"/>
        <v>39</v>
      </c>
      <c r="CL250" s="39"/>
      <c r="CM250" s="40">
        <f>VLOOKUP(CB250,'PROMIS 57 T-Score Conversions'!Q$3:R$35,2,TRUE)</f>
        <v>38.1</v>
      </c>
      <c r="CN250" s="44" t="str">
        <f t="shared" si="20"/>
        <v>Moderate</v>
      </c>
      <c r="CO250" s="40">
        <f>VLOOKUP(CC250,'PROMIS 57 T-Score Conversions'!A$3:B$35,2,TRUE)</f>
        <v>83.1</v>
      </c>
      <c r="CP250" s="43" t="str">
        <f t="shared" si="21"/>
        <v>Severe</v>
      </c>
      <c r="CQ250" s="40">
        <f>VLOOKUP(CD250,'PROMIS 57 T-Score Conversions'!E$3:F$35,2,TRUE)</f>
        <v>71.7</v>
      </c>
      <c r="CR250" s="44" t="str">
        <f t="shared" si="22"/>
        <v>Severe</v>
      </c>
      <c r="CS250" s="40">
        <f>VLOOKUP(CE250,'PROMIS 57 T-Score Conversions'!U$3:V$35,2,TRUE)</f>
        <v>77.8</v>
      </c>
      <c r="CT250" s="44" t="str">
        <f t="shared" si="23"/>
        <v>Severe</v>
      </c>
      <c r="CU250" s="40">
        <f>VLOOKUP(CF250,'PROMIS 57 T-Score Conversions'!Y$3:Z$35,2,TRUE)</f>
        <v>69</v>
      </c>
      <c r="CV250" s="44" t="str">
        <f t="shared" si="24"/>
        <v>Moderate</v>
      </c>
      <c r="CW250" s="40">
        <f>vlookup(CG250,'PROMIS 57 T-Score Conversions'!M$3:N$35,2,TRUE)</f>
        <v>25.91</v>
      </c>
      <c r="CX250" s="44" t="str">
        <f t="shared" si="25"/>
        <v>Severe</v>
      </c>
      <c r="CY250" s="40">
        <f>VLOOKup(CH250,'PROMIS 57 T-Score Conversions'!I$3:J$35,2,TRUE)</f>
        <v>77</v>
      </c>
      <c r="CZ250" s="44" t="str">
        <f t="shared" si="26"/>
        <v>Severe</v>
      </c>
      <c r="DA250" s="37">
        <f>VLOOKUP(CJ250,'PROMIS 57 T-Score Conversions'!AC$3:AD$35,2,TRUE)</f>
        <v>32.15</v>
      </c>
      <c r="DB250" s="44" t="str">
        <f t="shared" si="30"/>
        <v>Moderate</v>
      </c>
      <c r="DC250" s="40">
        <f>VLOOKUP(CK250,'PROMIS 57 T-Score Conversions'!AG$3:AH$35,2,TRUE)</f>
        <v>62.52</v>
      </c>
      <c r="DD250" s="39" t="str">
        <f t="shared" si="31"/>
        <v>Moderate</v>
      </c>
    </row>
    <row r="251">
      <c r="A251" s="1" t="b">
        <v>0</v>
      </c>
      <c r="B251" s="20"/>
      <c r="C251" s="20">
        <v>43714.5885031713</v>
      </c>
      <c r="D251" s="1" t="s">
        <v>274</v>
      </c>
      <c r="E251" s="1">
        <v>2011.0</v>
      </c>
      <c r="F251" s="1">
        <v>5.0</v>
      </c>
      <c r="G251" s="1">
        <v>5.0</v>
      </c>
      <c r="H251" s="1">
        <v>5.0</v>
      </c>
      <c r="I251" s="1">
        <v>5.0</v>
      </c>
      <c r="J251" s="1">
        <v>5.0</v>
      </c>
      <c r="K251" s="1">
        <v>5.0</v>
      </c>
      <c r="L251" s="1">
        <v>5.0</v>
      </c>
      <c r="M251" s="1">
        <v>5.0</v>
      </c>
      <c r="N251" s="1">
        <v>3.0</v>
      </c>
      <c r="O251" s="1">
        <v>3.0</v>
      </c>
      <c r="P251" s="1">
        <v>3.0</v>
      </c>
      <c r="Q251" s="1">
        <v>2.0</v>
      </c>
      <c r="R251" s="1">
        <v>2.0</v>
      </c>
      <c r="S251" s="1">
        <v>2.0</v>
      </c>
      <c r="T251" s="1">
        <v>3.0</v>
      </c>
      <c r="U251" s="1">
        <v>1.0</v>
      </c>
      <c r="V251" s="1">
        <v>2.0</v>
      </c>
      <c r="W251" s="1">
        <v>1.0</v>
      </c>
      <c r="X251" s="1">
        <v>2.0</v>
      </c>
      <c r="Y251" s="1">
        <v>1.0</v>
      </c>
      <c r="Z251" s="1">
        <v>1.0</v>
      </c>
      <c r="AA251" s="1">
        <v>2.0</v>
      </c>
      <c r="AB251" s="1">
        <v>2.0</v>
      </c>
      <c r="AC251" s="1">
        <v>2.0</v>
      </c>
      <c r="AD251" s="1">
        <v>3.0</v>
      </c>
      <c r="AE251" s="1">
        <v>2.0</v>
      </c>
      <c r="AF251" s="1">
        <v>1.0</v>
      </c>
      <c r="AG251" s="1">
        <v>2.0</v>
      </c>
      <c r="AH251" s="1">
        <v>3.0</v>
      </c>
      <c r="AI251" s="1">
        <v>3.0</v>
      </c>
      <c r="AJ251" s="1">
        <v>2.0</v>
      </c>
      <c r="AK251" s="1">
        <v>2.0</v>
      </c>
      <c r="AL251" s="1">
        <v>2.0</v>
      </c>
      <c r="AM251" s="1">
        <v>2.0</v>
      </c>
      <c r="AN251" s="1">
        <v>2.0</v>
      </c>
      <c r="AO251" s="1">
        <v>2.0</v>
      </c>
      <c r="AP251" s="1">
        <v>2.0</v>
      </c>
      <c r="AQ251" s="1">
        <v>2.0</v>
      </c>
      <c r="AR251" s="1">
        <v>2.0</v>
      </c>
      <c r="AS251" s="1">
        <v>2.0</v>
      </c>
      <c r="AT251" s="1">
        <v>5.0</v>
      </c>
      <c r="AU251" s="1">
        <v>5.0</v>
      </c>
      <c r="AV251" s="1">
        <v>5.0</v>
      </c>
      <c r="AW251" s="1">
        <v>5.0</v>
      </c>
      <c r="AX251" s="1">
        <v>5.0</v>
      </c>
      <c r="AY251" s="1">
        <v>5.0</v>
      </c>
      <c r="AZ251" s="1">
        <v>5.0</v>
      </c>
      <c r="BA251" s="1">
        <v>5.0</v>
      </c>
      <c r="BB251" s="1">
        <v>2.0</v>
      </c>
      <c r="BC251" s="1">
        <v>1.0</v>
      </c>
      <c r="BD251" s="1">
        <v>2.0</v>
      </c>
      <c r="BE251" s="1">
        <v>1.0</v>
      </c>
      <c r="BF251" s="1">
        <v>2.0</v>
      </c>
      <c r="BG251" s="1">
        <v>2.0</v>
      </c>
      <c r="BH251" s="1">
        <v>2.0</v>
      </c>
      <c r="BI251" s="1">
        <v>2.0</v>
      </c>
      <c r="BJ251" s="1">
        <v>3.0</v>
      </c>
      <c r="BK251" s="1">
        <v>2.0</v>
      </c>
      <c r="BL251" s="1">
        <v>1.0</v>
      </c>
      <c r="BM251" s="1">
        <v>2.0</v>
      </c>
      <c r="BN251" s="1">
        <v>3.0</v>
      </c>
      <c r="BO251" s="1">
        <v>3.0</v>
      </c>
      <c r="BP251" s="1">
        <v>2.0</v>
      </c>
      <c r="BQ251" s="1">
        <v>3.0</v>
      </c>
      <c r="BR251" s="1">
        <v>2.0</v>
      </c>
      <c r="BS251" s="1">
        <v>2.0</v>
      </c>
      <c r="BT251" s="1">
        <v>3.0</v>
      </c>
      <c r="BU251" s="1">
        <v>2.0</v>
      </c>
      <c r="BV251" s="1">
        <v>3.0</v>
      </c>
      <c r="BW251" s="1">
        <v>2.0</v>
      </c>
      <c r="BX251" s="1">
        <v>3.0</v>
      </c>
      <c r="BY251" s="1">
        <v>2.0</v>
      </c>
      <c r="BZ251" s="36">
        <v>2.0</v>
      </c>
      <c r="CA251" s="45">
        <f t="shared" si="12"/>
        <v>200</v>
      </c>
      <c r="CB251">
        <f t="shared" si="2"/>
        <v>40</v>
      </c>
      <c r="CC251" s="45">
        <f t="shared" si="3"/>
        <v>19</v>
      </c>
      <c r="CD251" s="45">
        <f t="shared" si="4"/>
        <v>13</v>
      </c>
      <c r="CE251" s="45">
        <f t="shared" si="27"/>
        <v>18</v>
      </c>
      <c r="CF251" s="45">
        <f t="shared" si="6"/>
        <v>16</v>
      </c>
      <c r="CG251" s="45">
        <f t="shared" si="7"/>
        <v>40</v>
      </c>
      <c r="CH251" s="45">
        <f t="shared" si="28"/>
        <v>14</v>
      </c>
      <c r="CI251" s="45">
        <f t="shared" si="9"/>
        <v>0.3</v>
      </c>
      <c r="CJ251">
        <f t="shared" si="10"/>
        <v>18</v>
      </c>
      <c r="CK251" s="45">
        <f t="shared" si="29"/>
        <v>19</v>
      </c>
      <c r="CL251" s="39"/>
      <c r="CM251" s="40">
        <f>VLOOKUP(CB251,'PROMIS 57 T-Score Conversions'!Q$3:R$35,2,TRUE)</f>
        <v>60.1</v>
      </c>
      <c r="CN251" s="44" t="str">
        <f t="shared" si="20"/>
        <v>Normal</v>
      </c>
      <c r="CO251" s="40">
        <f>VLOOKUP(CC251,'PROMIS 57 T-Score Conversions'!A$3:B$35,2,TRUE)</f>
        <v>57.4</v>
      </c>
      <c r="CP251" s="43" t="str">
        <f t="shared" si="21"/>
        <v>Moderate</v>
      </c>
      <c r="CQ251" s="40">
        <f>VLOOKUP(CD251,'PROMIS 57 T-Score Conversions'!E$3:F$35,2,TRUE)</f>
        <v>52.1</v>
      </c>
      <c r="CR251" s="44" t="str">
        <f t="shared" si="22"/>
        <v>Normal</v>
      </c>
      <c r="CS251" s="40">
        <f>VLOOKUP(CE251,'PROMIS 57 T-Score Conversions'!U$3:V$35,2,TRUE)</f>
        <v>51.5</v>
      </c>
      <c r="CT251" s="44" t="str">
        <f t="shared" si="23"/>
        <v>Normal</v>
      </c>
      <c r="CU251" s="40">
        <f>VLOOKUP(CF251,'PROMIS 57 T-Score Conversions'!Y$3:Z$35,2,TRUE)</f>
        <v>45.5</v>
      </c>
      <c r="CV251" s="44" t="str">
        <f t="shared" si="24"/>
        <v>Normal</v>
      </c>
      <c r="CW251" s="40">
        <f>vlookup(CG251,'PROMIS 57 T-Score Conversions'!M$3:N$35,2,TRUE)</f>
        <v>65.4</v>
      </c>
      <c r="CX251" s="44" t="str">
        <f t="shared" si="25"/>
        <v>Normal</v>
      </c>
      <c r="CY251" s="40">
        <f>VLOOKup(CH251,'PROMIS 57 T-Score Conversions'!I$3:J$35,2,TRUE)</f>
        <v>54.1</v>
      </c>
      <c r="CZ251" s="44" t="str">
        <f t="shared" si="26"/>
        <v>Normal</v>
      </c>
      <c r="DA251" s="37">
        <f>VLOOKUP(CJ251,'PROMIS 57 T-Score Conversions'!AC$3:AD$35,2,TRUE)</f>
        <v>35.56</v>
      </c>
      <c r="DB251" s="44" t="str">
        <f t="shared" si="30"/>
        <v>Moderate</v>
      </c>
      <c r="DC251" s="40">
        <f>VLOOKUP(CK251,'PROMIS 57 T-Score Conversions'!AG$3:AH$35,2,TRUE)</f>
        <v>38.9</v>
      </c>
      <c r="DD251" s="39" t="str">
        <f t="shared" si="31"/>
        <v>Normal</v>
      </c>
    </row>
    <row r="252">
      <c r="A252" s="1" t="b">
        <v>0</v>
      </c>
      <c r="B252" s="20"/>
      <c r="C252" s="20">
        <v>43716.50877204861</v>
      </c>
      <c r="D252" s="1" t="s">
        <v>275</v>
      </c>
      <c r="E252" s="1">
        <v>2033.0</v>
      </c>
      <c r="F252" s="1">
        <v>3.0</v>
      </c>
      <c r="G252" s="1">
        <v>3.0</v>
      </c>
      <c r="H252" s="1">
        <v>4.0</v>
      </c>
      <c r="I252" s="1">
        <v>4.0</v>
      </c>
      <c r="J252" s="1">
        <v>1.0</v>
      </c>
      <c r="K252" s="1">
        <v>3.0</v>
      </c>
      <c r="L252" s="1">
        <v>4.0</v>
      </c>
      <c r="M252" s="1">
        <v>2.0</v>
      </c>
      <c r="N252" s="1">
        <v>4.0</v>
      </c>
      <c r="O252" s="1">
        <v>4.0</v>
      </c>
      <c r="P252" s="1">
        <v>5.0</v>
      </c>
      <c r="Q252" s="1">
        <v>5.0</v>
      </c>
      <c r="R252" s="1">
        <v>3.0</v>
      </c>
      <c r="S252" s="1">
        <v>4.0</v>
      </c>
      <c r="T252" s="1">
        <v>5.0</v>
      </c>
      <c r="U252" s="1">
        <v>3.0</v>
      </c>
      <c r="V252" s="1">
        <v>2.0</v>
      </c>
      <c r="W252" s="1">
        <v>2.0</v>
      </c>
      <c r="X252" s="1">
        <v>3.0</v>
      </c>
      <c r="Y252" s="1">
        <v>3.0</v>
      </c>
      <c r="Z252" s="1">
        <v>2.0</v>
      </c>
      <c r="AA252" s="1">
        <v>2.0</v>
      </c>
      <c r="AB252" s="1">
        <v>1.0</v>
      </c>
      <c r="AC252" s="1">
        <v>3.0</v>
      </c>
      <c r="AD252" s="1">
        <v>4.0</v>
      </c>
      <c r="AE252" s="1">
        <v>4.0</v>
      </c>
      <c r="AF252" s="1">
        <v>3.0</v>
      </c>
      <c r="AG252" s="1">
        <v>3.0</v>
      </c>
      <c r="AH252" s="1">
        <v>4.0</v>
      </c>
      <c r="AI252" s="1">
        <v>5.0</v>
      </c>
      <c r="AJ252" s="1">
        <v>4.0</v>
      </c>
      <c r="AK252" s="1">
        <v>3.0</v>
      </c>
      <c r="AL252" s="1">
        <v>5.0</v>
      </c>
      <c r="AM252" s="1">
        <v>5.0</v>
      </c>
      <c r="AN252" s="1">
        <v>5.0</v>
      </c>
      <c r="AO252" s="1">
        <v>5.0</v>
      </c>
      <c r="AP252" s="1">
        <v>5.0</v>
      </c>
      <c r="AQ252" s="1">
        <v>5.0</v>
      </c>
      <c r="AR252" s="1">
        <v>4.0</v>
      </c>
      <c r="AS252" s="1">
        <v>4.0</v>
      </c>
      <c r="AT252" s="1">
        <v>3.0</v>
      </c>
      <c r="AU252" s="1">
        <v>3.0</v>
      </c>
      <c r="AV252" s="1">
        <v>3.0</v>
      </c>
      <c r="AW252" s="1">
        <v>2.0</v>
      </c>
      <c r="AX252" s="1">
        <v>2.0</v>
      </c>
      <c r="AY252" s="1">
        <v>2.0</v>
      </c>
      <c r="AZ252" s="1">
        <v>2.0</v>
      </c>
      <c r="BA252" s="1">
        <v>2.0</v>
      </c>
      <c r="BB252" s="1">
        <v>4.0</v>
      </c>
      <c r="BC252" s="1">
        <v>4.0</v>
      </c>
      <c r="BD252" s="1">
        <v>5.0</v>
      </c>
      <c r="BE252" s="1">
        <v>3.0</v>
      </c>
      <c r="BF252" s="1">
        <v>5.0</v>
      </c>
      <c r="BG252" s="1">
        <v>5.0</v>
      </c>
      <c r="BH252" s="1">
        <v>5.0</v>
      </c>
      <c r="BI252" s="1">
        <v>3.0</v>
      </c>
      <c r="BJ252" s="1">
        <v>6.0</v>
      </c>
      <c r="BK252" s="1">
        <v>2.0</v>
      </c>
      <c r="BL252" s="1">
        <v>2.0</v>
      </c>
      <c r="BM252" s="1">
        <v>1.0</v>
      </c>
      <c r="BN252" s="1">
        <v>2.0</v>
      </c>
      <c r="BO252" s="1">
        <v>3.0</v>
      </c>
      <c r="BP252" s="1">
        <v>2.0</v>
      </c>
      <c r="BQ252" s="1">
        <v>2.0</v>
      </c>
      <c r="BR252" s="1">
        <v>2.0</v>
      </c>
      <c r="BS252" s="1">
        <v>4.0</v>
      </c>
      <c r="BT252" s="1">
        <v>5.0</v>
      </c>
      <c r="BU252" s="1">
        <v>5.0</v>
      </c>
      <c r="BV252" s="1">
        <v>4.0</v>
      </c>
      <c r="BW252" s="1">
        <v>4.0</v>
      </c>
      <c r="BX252" s="1">
        <v>3.0</v>
      </c>
      <c r="BY252" s="1">
        <v>1.0</v>
      </c>
      <c r="BZ252" s="36">
        <v>4.0</v>
      </c>
      <c r="CA252" s="45">
        <f t="shared" si="12"/>
        <v>248</v>
      </c>
      <c r="CB252">
        <f t="shared" si="2"/>
        <v>24</v>
      </c>
      <c r="CC252" s="45">
        <f t="shared" si="3"/>
        <v>33</v>
      </c>
      <c r="CD252" s="45">
        <f t="shared" si="4"/>
        <v>18</v>
      </c>
      <c r="CE252" s="45">
        <f t="shared" si="27"/>
        <v>30</v>
      </c>
      <c r="CF252" s="45">
        <f t="shared" si="6"/>
        <v>38</v>
      </c>
      <c r="CG252" s="45">
        <f t="shared" si="7"/>
        <v>19</v>
      </c>
      <c r="CH252" s="45">
        <f t="shared" si="28"/>
        <v>34</v>
      </c>
      <c r="CI252" s="45">
        <f t="shared" si="9"/>
        <v>0.6</v>
      </c>
      <c r="CJ252">
        <f t="shared" si="10"/>
        <v>16</v>
      </c>
      <c r="CK252" s="45">
        <f t="shared" si="29"/>
        <v>30</v>
      </c>
      <c r="CL252" s="39"/>
      <c r="CM252" s="40">
        <f>VLOOKUP(CB252,'PROMIS 57 T-Score Conversions'!Q$3:R$35,2,TRUE)</f>
        <v>38.1</v>
      </c>
      <c r="CN252" s="44" t="str">
        <f t="shared" si="20"/>
        <v>Moderate</v>
      </c>
      <c r="CO252" s="40">
        <f>VLOOKUP(CC252,'PROMIS 57 T-Score Conversions'!A$3:B$35,2,TRUE)</f>
        <v>71.9</v>
      </c>
      <c r="CP252" s="43" t="str">
        <f t="shared" si="21"/>
        <v>Severe</v>
      </c>
      <c r="CQ252" s="40">
        <f>VLOOKUP(CD252,'PROMIS 57 T-Score Conversions'!E$3:F$35,2,TRUE)</f>
        <v>56.8</v>
      </c>
      <c r="CR252" s="44" t="str">
        <f t="shared" si="22"/>
        <v>Mild</v>
      </c>
      <c r="CS252" s="40">
        <f>VLOOKUP(CE252,'PROMIS 57 T-Score Conversions'!U$3:V$35,2,TRUE)</f>
        <v>63.3</v>
      </c>
      <c r="CT252" s="44" t="str">
        <f t="shared" si="23"/>
        <v>Moderate</v>
      </c>
      <c r="CU252" s="40">
        <f>VLOOKUP(CF252,'PROMIS 57 T-Score Conversions'!Y$3:Z$35,2,TRUE)</f>
        <v>70.8</v>
      </c>
      <c r="CV252" s="44" t="str">
        <f t="shared" si="24"/>
        <v>Severe</v>
      </c>
      <c r="CW252" s="40">
        <f>vlookup(CG252,'PROMIS 57 T-Score Conversions'!M$3:N$35,2,TRUE)</f>
        <v>39.3</v>
      </c>
      <c r="CX252" s="44" t="str">
        <f t="shared" si="25"/>
        <v>Moderate</v>
      </c>
      <c r="CY252" s="40">
        <f>VLOOKup(CH252,'PROMIS 57 T-Score Conversions'!I$3:J$35,2,TRUE)</f>
        <v>68.4</v>
      </c>
      <c r="CZ252" s="44" t="str">
        <f t="shared" si="26"/>
        <v>Moderate</v>
      </c>
      <c r="DA252" s="37">
        <f>VLOOKUP(CJ252,'PROMIS 57 T-Score Conversions'!AC$3:AD$35,2,TRUE)</f>
        <v>33.92</v>
      </c>
      <c r="DB252" s="44" t="str">
        <f t="shared" si="30"/>
        <v>Moderate</v>
      </c>
      <c r="DC252" s="40">
        <f>VLOOKUP(CK252,'PROMIS 57 T-Score Conversions'!AG$3:AH$35,2,TRUE)</f>
        <v>49.17</v>
      </c>
      <c r="DD252" s="39" t="str">
        <f t="shared" si="31"/>
        <v>Normal</v>
      </c>
    </row>
    <row r="253">
      <c r="A253" s="1" t="b">
        <v>1</v>
      </c>
      <c r="B253" s="20"/>
      <c r="C253" s="20">
        <v>43717.45002550926</v>
      </c>
      <c r="D253" s="1" t="s">
        <v>276</v>
      </c>
      <c r="E253" s="1">
        <v>1941.0</v>
      </c>
      <c r="F253" s="1">
        <v>3.0</v>
      </c>
      <c r="G253" s="1">
        <v>3.0</v>
      </c>
      <c r="H253" s="1">
        <v>5.0</v>
      </c>
      <c r="I253" s="1">
        <v>3.0</v>
      </c>
      <c r="J253" s="1">
        <v>5.0</v>
      </c>
      <c r="K253" s="1">
        <v>4.0</v>
      </c>
      <c r="L253" s="1">
        <v>4.0</v>
      </c>
      <c r="M253" s="1">
        <v>1.0</v>
      </c>
      <c r="N253" s="1">
        <v>3.0</v>
      </c>
      <c r="O253" s="1">
        <v>5.0</v>
      </c>
      <c r="P253" s="1">
        <v>5.0</v>
      </c>
      <c r="Q253" s="1">
        <v>5.0</v>
      </c>
      <c r="R253" s="1">
        <v>5.0</v>
      </c>
      <c r="S253" s="1">
        <v>5.0</v>
      </c>
      <c r="T253" s="1">
        <v>5.0</v>
      </c>
      <c r="U253" s="1">
        <v>5.0</v>
      </c>
      <c r="V253" s="1">
        <v>4.0</v>
      </c>
      <c r="W253" s="1">
        <v>4.0</v>
      </c>
      <c r="X253" s="1">
        <v>4.0</v>
      </c>
      <c r="Y253" s="1">
        <v>4.0</v>
      </c>
      <c r="Z253" s="1">
        <v>5.0</v>
      </c>
      <c r="AA253" s="1">
        <v>4.0</v>
      </c>
      <c r="AB253" s="1">
        <v>5.0</v>
      </c>
      <c r="AC253" s="1">
        <v>4.0</v>
      </c>
      <c r="AD253" s="1">
        <v>4.0</v>
      </c>
      <c r="AE253" s="1">
        <v>3.0</v>
      </c>
      <c r="AF253" s="1">
        <v>5.0</v>
      </c>
      <c r="AG253" s="1">
        <v>5.0</v>
      </c>
      <c r="AH253" s="1">
        <v>5.0</v>
      </c>
      <c r="AI253" s="1">
        <v>3.0</v>
      </c>
      <c r="AJ253" s="1">
        <v>5.0</v>
      </c>
      <c r="AK253" s="1">
        <v>3.0</v>
      </c>
      <c r="AL253" s="1">
        <v>3.0</v>
      </c>
      <c r="AM253" s="1">
        <v>3.0</v>
      </c>
      <c r="AN253" s="1">
        <v>3.0</v>
      </c>
      <c r="AO253" s="1">
        <v>3.0</v>
      </c>
      <c r="AP253" s="1">
        <v>3.0</v>
      </c>
      <c r="AQ253" s="1">
        <v>3.0</v>
      </c>
      <c r="AR253" s="1">
        <v>3.0</v>
      </c>
      <c r="AS253" s="1">
        <v>3.0</v>
      </c>
      <c r="AT253" s="1">
        <v>3.0</v>
      </c>
      <c r="AU253" s="1">
        <v>1.0</v>
      </c>
      <c r="AV253" s="1">
        <v>3.0</v>
      </c>
      <c r="AW253" s="1">
        <v>1.0</v>
      </c>
      <c r="AX253" s="1">
        <v>1.0</v>
      </c>
      <c r="AY253" s="1">
        <v>1.0</v>
      </c>
      <c r="AZ253" s="1">
        <v>1.0</v>
      </c>
      <c r="BA253" s="1">
        <v>3.0</v>
      </c>
      <c r="BB253" s="1">
        <v>3.0</v>
      </c>
      <c r="BC253" s="1">
        <v>3.0</v>
      </c>
      <c r="BD253" s="1">
        <v>5.0</v>
      </c>
      <c r="BE253" s="1">
        <v>4.0</v>
      </c>
      <c r="BF253" s="1">
        <v>5.0</v>
      </c>
      <c r="BG253" s="1">
        <v>5.0</v>
      </c>
      <c r="BH253" s="1">
        <v>5.0</v>
      </c>
      <c r="BI253" s="1">
        <v>3.0</v>
      </c>
      <c r="BJ253" s="1">
        <v>5.0</v>
      </c>
      <c r="BK253" s="1">
        <v>1.0</v>
      </c>
      <c r="BL253" s="1">
        <v>1.0</v>
      </c>
      <c r="BM253" s="1">
        <v>1.0</v>
      </c>
      <c r="BN253" s="1">
        <v>1.0</v>
      </c>
      <c r="BO253" s="1">
        <v>1.0</v>
      </c>
      <c r="BP253" s="1">
        <v>1.0</v>
      </c>
      <c r="BQ253" s="1">
        <v>1.0</v>
      </c>
      <c r="BR253" s="1">
        <v>1.0</v>
      </c>
      <c r="BS253" s="1">
        <v>5.0</v>
      </c>
      <c r="BT253" s="1">
        <v>5.0</v>
      </c>
      <c r="BU253" s="1">
        <v>5.0</v>
      </c>
      <c r="BV253" s="1">
        <v>5.0</v>
      </c>
      <c r="BW253" s="1">
        <v>5.0</v>
      </c>
      <c r="BX253" s="1">
        <v>5.0</v>
      </c>
      <c r="BY253" s="1">
        <v>5.0</v>
      </c>
      <c r="BZ253" s="36">
        <v>5.0</v>
      </c>
      <c r="CA253" s="45">
        <f t="shared" si="12"/>
        <v>257</v>
      </c>
      <c r="CB253">
        <f t="shared" si="2"/>
        <v>28</v>
      </c>
      <c r="CC253" s="45">
        <f t="shared" si="3"/>
        <v>38</v>
      </c>
      <c r="CD253" s="45">
        <f t="shared" si="4"/>
        <v>34</v>
      </c>
      <c r="CE253" s="45">
        <f t="shared" si="27"/>
        <v>33</v>
      </c>
      <c r="CF253" s="45">
        <f t="shared" si="6"/>
        <v>24</v>
      </c>
      <c r="CG253" s="45">
        <f t="shared" si="7"/>
        <v>14</v>
      </c>
      <c r="CH253" s="45">
        <f t="shared" si="28"/>
        <v>33</v>
      </c>
      <c r="CI253" s="45">
        <f t="shared" si="9"/>
        <v>0.5</v>
      </c>
      <c r="CJ253">
        <f t="shared" si="10"/>
        <v>8</v>
      </c>
      <c r="CK253" s="45">
        <f t="shared" si="29"/>
        <v>40</v>
      </c>
      <c r="CL253" s="39"/>
      <c r="CM253" s="40">
        <f>VLOOKUP(CB253,'PROMIS 57 T-Score Conversions'!Q$3:R$35,2,TRUE)</f>
        <v>40.8</v>
      </c>
      <c r="CN253" s="44" t="str">
        <f t="shared" si="20"/>
        <v>Mild</v>
      </c>
      <c r="CO253" s="40">
        <f>VLOOKUP(CC253,'PROMIS 57 T-Score Conversions'!A$3:B$35,2,TRUE)</f>
        <v>78.2</v>
      </c>
      <c r="CP253" s="43" t="str">
        <f t="shared" si="21"/>
        <v>Severe</v>
      </c>
      <c r="CQ253" s="40">
        <f>VLOOKUP(CD253,'PROMIS 57 T-Score Conversions'!E$3:F$35,2,TRUE)</f>
        <v>71.7</v>
      </c>
      <c r="CR253" s="44" t="str">
        <f t="shared" si="22"/>
        <v>Severe</v>
      </c>
      <c r="CS253" s="40">
        <f>VLOOKUP(CE253,'PROMIS 57 T-Score Conversions'!U$3:V$35,2,TRUE)</f>
        <v>66.4</v>
      </c>
      <c r="CT253" s="44" t="str">
        <f t="shared" si="23"/>
        <v>Moderate</v>
      </c>
      <c r="CU253" s="40">
        <f>VLOOKUP(CF253,'PROMIS 57 T-Score Conversions'!Y$3:Z$35,2,TRUE)</f>
        <v>54.3</v>
      </c>
      <c r="CV253" s="44" t="str">
        <f t="shared" si="24"/>
        <v>Normal</v>
      </c>
      <c r="CW253" s="40">
        <f>vlookup(CG253,'PROMIS 57 T-Score Conversions'!M$3:N$35,2,TRUE)</f>
        <v>35.3</v>
      </c>
      <c r="CX253" s="44" t="str">
        <f t="shared" si="25"/>
        <v>Moderate</v>
      </c>
      <c r="CY253" s="40">
        <f>VLOOKup(CH253,'PROMIS 57 T-Score Conversions'!I$3:J$35,2,TRUE)</f>
        <v>67.7</v>
      </c>
      <c r="CZ253" s="44" t="str">
        <f t="shared" si="26"/>
        <v>Moderate</v>
      </c>
      <c r="DA253" s="37">
        <f>VLOOKUP(CJ253,'PROMIS 57 T-Score Conversions'!AC$3:AD$35,2,TRUE)</f>
        <v>22.41</v>
      </c>
      <c r="DB253" s="44" t="str">
        <f t="shared" si="30"/>
        <v>Severe</v>
      </c>
      <c r="DC253" s="40">
        <f>VLOOKUP(CK253,'PROMIS 57 T-Score Conversions'!AG$3:AH$35,2,TRUE)</f>
        <v>67.09</v>
      </c>
      <c r="DD253" s="39" t="str">
        <f t="shared" si="31"/>
        <v>Moderate</v>
      </c>
    </row>
    <row r="254">
      <c r="A254" s="1" t="b">
        <v>0</v>
      </c>
      <c r="B254" s="20"/>
      <c r="C254" s="20">
        <v>43718.58858704861</v>
      </c>
      <c r="D254" s="1" t="s">
        <v>277</v>
      </c>
      <c r="E254" s="1">
        <v>1582.0</v>
      </c>
      <c r="F254" s="1">
        <v>4.0</v>
      </c>
      <c r="G254" s="1">
        <v>4.0</v>
      </c>
      <c r="H254" s="1">
        <v>4.0</v>
      </c>
      <c r="I254" s="1">
        <v>3.0</v>
      </c>
      <c r="J254" s="1">
        <v>4.0</v>
      </c>
      <c r="K254" s="1">
        <v>4.0</v>
      </c>
      <c r="L254" s="1">
        <v>5.0</v>
      </c>
      <c r="M254" s="1">
        <v>4.0</v>
      </c>
      <c r="N254" s="1">
        <v>3.0</v>
      </c>
      <c r="O254" s="1">
        <v>3.0</v>
      </c>
      <c r="P254" s="1">
        <v>3.0</v>
      </c>
      <c r="Q254" s="1">
        <v>3.0</v>
      </c>
      <c r="R254" s="1">
        <v>3.0</v>
      </c>
      <c r="S254" s="1">
        <v>1.0</v>
      </c>
      <c r="T254" s="1">
        <v>3.0</v>
      </c>
      <c r="U254" s="1">
        <v>3.0</v>
      </c>
      <c r="V254" s="1">
        <v>3.0</v>
      </c>
      <c r="W254" s="1">
        <v>2.0</v>
      </c>
      <c r="X254" s="1">
        <v>3.0</v>
      </c>
      <c r="Y254" s="1">
        <v>3.0</v>
      </c>
      <c r="Z254" s="1">
        <v>3.0</v>
      </c>
      <c r="AA254" s="1">
        <v>3.0</v>
      </c>
      <c r="AB254" s="1">
        <v>3.0</v>
      </c>
      <c r="AC254" s="1">
        <v>3.0</v>
      </c>
      <c r="AD254" s="1">
        <v>3.0</v>
      </c>
      <c r="AE254" s="1">
        <v>3.0</v>
      </c>
      <c r="AF254" s="1">
        <v>3.0</v>
      </c>
      <c r="AG254" s="1">
        <v>3.0</v>
      </c>
      <c r="AH254" s="1">
        <v>3.0</v>
      </c>
      <c r="AI254" s="1">
        <v>3.0</v>
      </c>
      <c r="AJ254" s="1">
        <v>4.0</v>
      </c>
      <c r="AK254" s="1">
        <v>2.0</v>
      </c>
      <c r="AL254" s="1">
        <v>3.0</v>
      </c>
      <c r="AM254" s="1">
        <v>3.0</v>
      </c>
      <c r="AN254" s="1">
        <v>3.0</v>
      </c>
      <c r="AO254" s="1">
        <v>3.0</v>
      </c>
      <c r="AP254" s="1">
        <v>3.0</v>
      </c>
      <c r="AQ254" s="1">
        <v>3.0</v>
      </c>
      <c r="AR254" s="1">
        <v>1.0</v>
      </c>
      <c r="AS254" s="1">
        <v>3.0</v>
      </c>
      <c r="AT254" s="1">
        <v>3.0</v>
      </c>
      <c r="AU254" s="1">
        <v>3.0</v>
      </c>
      <c r="AV254" s="1">
        <v>3.0</v>
      </c>
      <c r="AW254" s="1">
        <v>3.0</v>
      </c>
      <c r="AX254" s="1">
        <v>2.0</v>
      </c>
      <c r="AY254" s="1">
        <v>2.0</v>
      </c>
      <c r="AZ254" s="1">
        <v>2.0</v>
      </c>
      <c r="BA254" s="1">
        <v>2.0</v>
      </c>
      <c r="BB254" s="1">
        <v>4.0</v>
      </c>
      <c r="BC254" s="1">
        <v>3.0</v>
      </c>
      <c r="BD254" s="1">
        <v>4.0</v>
      </c>
      <c r="BE254" s="1">
        <v>4.0</v>
      </c>
      <c r="BF254" s="1">
        <v>4.0</v>
      </c>
      <c r="BG254" s="1">
        <v>4.0</v>
      </c>
      <c r="BH254" s="1">
        <v>4.0</v>
      </c>
      <c r="BI254" s="1">
        <v>4.0</v>
      </c>
      <c r="BJ254" s="1">
        <v>7.0</v>
      </c>
      <c r="BK254" s="1">
        <v>2.0</v>
      </c>
      <c r="BL254" s="1">
        <v>3.0</v>
      </c>
      <c r="BM254" s="1">
        <v>2.0</v>
      </c>
      <c r="BN254" s="1">
        <v>2.0</v>
      </c>
      <c r="BO254" s="1">
        <v>2.0</v>
      </c>
      <c r="BP254" s="1">
        <v>2.0</v>
      </c>
      <c r="BQ254" s="1">
        <v>2.0</v>
      </c>
      <c r="BR254" s="1">
        <v>3.0</v>
      </c>
      <c r="BS254" s="1">
        <v>3.0</v>
      </c>
      <c r="BT254" s="1">
        <v>3.0</v>
      </c>
      <c r="BU254" s="1">
        <v>4.0</v>
      </c>
      <c r="BV254" s="1">
        <v>4.0</v>
      </c>
      <c r="BW254" s="1">
        <v>4.0</v>
      </c>
      <c r="BX254" s="1">
        <v>3.0</v>
      </c>
      <c r="BY254" s="1">
        <v>4.0</v>
      </c>
      <c r="BZ254" s="36">
        <v>2.0</v>
      </c>
      <c r="CA254" s="45">
        <f t="shared" si="12"/>
        <v>226</v>
      </c>
      <c r="CB254">
        <f t="shared" si="2"/>
        <v>32</v>
      </c>
      <c r="CC254" s="45">
        <f t="shared" si="3"/>
        <v>22</v>
      </c>
      <c r="CD254" s="45">
        <f t="shared" si="4"/>
        <v>23</v>
      </c>
      <c r="CE254" s="45">
        <f t="shared" si="27"/>
        <v>24</v>
      </c>
      <c r="CF254" s="45">
        <f t="shared" si="6"/>
        <v>22</v>
      </c>
      <c r="CG254" s="45">
        <f t="shared" si="7"/>
        <v>20</v>
      </c>
      <c r="CH254" s="45">
        <f t="shared" si="28"/>
        <v>31</v>
      </c>
      <c r="CI254" s="45">
        <f t="shared" si="9"/>
        <v>0.7</v>
      </c>
      <c r="CJ254">
        <f t="shared" si="10"/>
        <v>18</v>
      </c>
      <c r="CK254" s="45">
        <f t="shared" si="29"/>
        <v>27</v>
      </c>
      <c r="CL254" s="39"/>
      <c r="CM254" s="40">
        <f>VLOOKUP(CB254,'PROMIS 57 T-Score Conversions'!Q$3:R$35,2,TRUE)</f>
        <v>43.9</v>
      </c>
      <c r="CN254" s="44" t="str">
        <f t="shared" si="20"/>
        <v>Mild</v>
      </c>
      <c r="CO254" s="40">
        <f>VLOOKUP(CC254,'PROMIS 57 T-Score Conversions'!A$3:B$35,2,TRUE)</f>
        <v>60.4</v>
      </c>
      <c r="CP254" s="43" t="str">
        <f t="shared" si="21"/>
        <v>Moderate</v>
      </c>
      <c r="CQ254" s="40">
        <f>VLOOKUP(CD254,'PROMIS 57 T-Score Conversions'!E$3:F$35,2,TRUE)</f>
        <v>61.2</v>
      </c>
      <c r="CR254" s="44" t="str">
        <f t="shared" si="22"/>
        <v>Moderate</v>
      </c>
      <c r="CS254" s="40">
        <f>VLOOKUP(CE254,'PROMIS 57 T-Score Conversions'!U$3:V$35,2,TRUE)</f>
        <v>57.5</v>
      </c>
      <c r="CT254" s="44" t="str">
        <f t="shared" si="23"/>
        <v>Mild</v>
      </c>
      <c r="CU254" s="40">
        <f>VLOOKUP(CF254,'PROMIS 57 T-Score Conversions'!Y$3:Z$35,2,TRUE)</f>
        <v>52.2</v>
      </c>
      <c r="CV254" s="44" t="str">
        <f t="shared" si="24"/>
        <v>Normal</v>
      </c>
      <c r="CW254" s="40">
        <f>vlookup(CG254,'PROMIS 57 T-Score Conversions'!M$3:N$35,2,TRUE)</f>
        <v>40.2</v>
      </c>
      <c r="CX254" s="44" t="str">
        <f t="shared" si="25"/>
        <v>Mild</v>
      </c>
      <c r="CY254" s="40">
        <f>VLOOKup(CH254,'PROMIS 57 T-Score Conversions'!I$3:J$35,2,TRUE)</f>
        <v>66.2</v>
      </c>
      <c r="CZ254" s="44" t="str">
        <f t="shared" si="26"/>
        <v>Moderate</v>
      </c>
      <c r="DA254" s="37">
        <f>VLOOKUP(CJ254,'PROMIS 57 T-Score Conversions'!AC$3:AD$35,2,TRUE)</f>
        <v>35.56</v>
      </c>
      <c r="DB254" s="44" t="str">
        <f t="shared" si="30"/>
        <v>Moderate</v>
      </c>
      <c r="DC254" s="40">
        <f>VLOOKUP(CK254,'PROMIS 57 T-Score Conversions'!AG$3:AH$35,2,TRUE)</f>
        <v>46.21</v>
      </c>
      <c r="DD254" s="39" t="str">
        <f t="shared" si="31"/>
        <v>Normal</v>
      </c>
    </row>
    <row r="255">
      <c r="A255" s="1" t="b">
        <v>1</v>
      </c>
      <c r="B255" s="20"/>
      <c r="C255" s="20">
        <v>43719.42475248843</v>
      </c>
      <c r="D255" s="1" t="s">
        <v>232</v>
      </c>
      <c r="E255" s="1">
        <v>1921.0</v>
      </c>
      <c r="F255" s="1">
        <v>3.0</v>
      </c>
      <c r="G255" s="1">
        <v>3.0</v>
      </c>
      <c r="H255" s="1">
        <v>2.0</v>
      </c>
      <c r="I255" s="1">
        <v>3.0</v>
      </c>
      <c r="J255" s="1">
        <v>3.0</v>
      </c>
      <c r="K255" s="1">
        <v>3.0</v>
      </c>
      <c r="L255" s="1">
        <v>3.0</v>
      </c>
      <c r="M255" s="1">
        <v>3.0</v>
      </c>
      <c r="N255" s="1">
        <v>3.0</v>
      </c>
      <c r="O255" s="1">
        <v>3.0</v>
      </c>
      <c r="P255" s="1">
        <v>3.0</v>
      </c>
      <c r="Q255" s="1">
        <v>3.0</v>
      </c>
      <c r="R255" s="1">
        <v>3.0</v>
      </c>
      <c r="S255" s="1">
        <v>2.0</v>
      </c>
      <c r="T255" s="1">
        <v>3.0</v>
      </c>
      <c r="U255" s="1">
        <v>3.0</v>
      </c>
      <c r="V255" s="1">
        <v>2.0</v>
      </c>
      <c r="W255" s="1">
        <v>2.0</v>
      </c>
      <c r="X255" s="1">
        <v>2.0</v>
      </c>
      <c r="Y255" s="1">
        <v>2.0</v>
      </c>
      <c r="Z255" s="1">
        <v>2.0</v>
      </c>
      <c r="AA255" s="1">
        <v>3.0</v>
      </c>
      <c r="AB255" s="1">
        <v>2.0</v>
      </c>
      <c r="AC255" s="1">
        <v>2.0</v>
      </c>
      <c r="AD255" s="1">
        <v>3.0</v>
      </c>
      <c r="AE255" s="1">
        <v>4.0</v>
      </c>
      <c r="AF255" s="1">
        <v>3.0</v>
      </c>
      <c r="AG255" s="1">
        <v>3.0</v>
      </c>
      <c r="AH255" s="1">
        <v>3.0</v>
      </c>
      <c r="AI255" s="1">
        <v>3.0</v>
      </c>
      <c r="AJ255" s="1">
        <v>4.0</v>
      </c>
      <c r="AK255" s="1">
        <v>3.0</v>
      </c>
      <c r="AL255" s="1">
        <v>3.0</v>
      </c>
      <c r="AM255" s="1">
        <v>3.0</v>
      </c>
      <c r="AN255" s="1">
        <v>2.0</v>
      </c>
      <c r="AO255" s="1">
        <v>2.0</v>
      </c>
      <c r="AP255" s="1">
        <v>3.0</v>
      </c>
      <c r="AQ255" s="1">
        <v>2.0</v>
      </c>
      <c r="AR255" s="1">
        <v>2.0</v>
      </c>
      <c r="AS255" s="1">
        <v>3.0</v>
      </c>
      <c r="AT255" s="1">
        <v>3.0</v>
      </c>
      <c r="AU255" s="1">
        <v>3.0</v>
      </c>
      <c r="AV255" s="1">
        <v>3.0</v>
      </c>
      <c r="AW255" s="1">
        <v>3.0</v>
      </c>
      <c r="AX255" s="1">
        <v>2.0</v>
      </c>
      <c r="AY255" s="1">
        <v>2.0</v>
      </c>
      <c r="AZ255" s="1">
        <v>3.0</v>
      </c>
      <c r="BA255" s="1">
        <v>3.0</v>
      </c>
      <c r="BB255" s="1">
        <v>3.0</v>
      </c>
      <c r="BC255" s="1">
        <v>3.0</v>
      </c>
      <c r="BD255" s="1">
        <v>3.0</v>
      </c>
      <c r="BE255" s="1">
        <v>3.0</v>
      </c>
      <c r="BF255" s="1">
        <v>3.0</v>
      </c>
      <c r="BG255" s="1">
        <v>3.0</v>
      </c>
      <c r="BH255" s="1">
        <v>3.0</v>
      </c>
      <c r="BI255" s="1">
        <v>3.0</v>
      </c>
      <c r="BJ255" s="1">
        <v>4.0</v>
      </c>
      <c r="BK255" s="1">
        <v>3.0</v>
      </c>
      <c r="BL255" s="1">
        <v>3.0</v>
      </c>
      <c r="BM255" s="1">
        <v>3.0</v>
      </c>
      <c r="BN255" s="1">
        <v>3.0</v>
      </c>
      <c r="BO255" s="1">
        <v>3.0</v>
      </c>
      <c r="BP255" s="1">
        <v>3.0</v>
      </c>
      <c r="BQ255" s="1">
        <v>3.0</v>
      </c>
      <c r="BR255" s="1">
        <v>3.0</v>
      </c>
      <c r="BS255" s="1">
        <v>4.0</v>
      </c>
      <c r="BT255" s="1">
        <v>4.0</v>
      </c>
      <c r="BU255" s="1">
        <v>4.0</v>
      </c>
      <c r="BV255" s="1">
        <v>4.0</v>
      </c>
      <c r="BW255" s="1">
        <v>4.0</v>
      </c>
      <c r="BX255" s="1">
        <v>4.0</v>
      </c>
      <c r="BY255" s="1">
        <v>3.0</v>
      </c>
      <c r="BZ255" s="36">
        <v>4.0</v>
      </c>
      <c r="CA255" s="45">
        <f t="shared" si="12"/>
        <v>214</v>
      </c>
      <c r="CB255">
        <f t="shared" si="2"/>
        <v>23</v>
      </c>
      <c r="CC255" s="45">
        <f t="shared" si="3"/>
        <v>23</v>
      </c>
      <c r="CD255" s="45">
        <f t="shared" si="4"/>
        <v>17</v>
      </c>
      <c r="CE255" s="45">
        <f t="shared" si="27"/>
        <v>26</v>
      </c>
      <c r="CF255" s="45">
        <f t="shared" si="6"/>
        <v>20</v>
      </c>
      <c r="CG255" s="45">
        <f t="shared" si="7"/>
        <v>22</v>
      </c>
      <c r="CH255" s="45">
        <f t="shared" si="28"/>
        <v>24</v>
      </c>
      <c r="CI255" s="45">
        <f t="shared" si="9"/>
        <v>0.4</v>
      </c>
      <c r="CJ255">
        <f t="shared" si="10"/>
        <v>24</v>
      </c>
      <c r="CK255" s="45">
        <f t="shared" si="29"/>
        <v>31</v>
      </c>
      <c r="CL255" s="39"/>
      <c r="CM255" s="40">
        <f>VLOOKUP(CB255,'PROMIS 57 T-Score Conversions'!Q$3:R$35,2,TRUE)</f>
        <v>37.4</v>
      </c>
      <c r="CN255" s="44" t="str">
        <f t="shared" si="20"/>
        <v>Moderate</v>
      </c>
      <c r="CO255" s="40">
        <f>VLOOKUP(CC255,'PROMIS 57 T-Score Conversions'!A$3:B$35,2,TRUE)</f>
        <v>61.4</v>
      </c>
      <c r="CP255" s="43" t="str">
        <f t="shared" si="21"/>
        <v>Moderate</v>
      </c>
      <c r="CQ255" s="40">
        <f>VLOOKUP(CD255,'PROMIS 57 T-Score Conversions'!E$3:F$35,2,TRUE)</f>
        <v>55.9</v>
      </c>
      <c r="CR255" s="44" t="str">
        <f t="shared" si="22"/>
        <v>Mild</v>
      </c>
      <c r="CS255" s="40">
        <f>VLOOKUP(CE255,'PROMIS 57 T-Score Conversions'!U$3:V$35,2,TRUE)</f>
        <v>59.4</v>
      </c>
      <c r="CT255" s="44" t="str">
        <f t="shared" si="23"/>
        <v>Mild</v>
      </c>
      <c r="CU255" s="40">
        <f>VLOOKUP(CF255,'PROMIS 57 T-Score Conversions'!Y$3:Z$35,2,TRUE)</f>
        <v>50.1</v>
      </c>
      <c r="CV255" s="44" t="str">
        <f t="shared" si="24"/>
        <v>Normal</v>
      </c>
      <c r="CW255" s="40">
        <f>vlookup(CG255,'PROMIS 57 T-Score Conversions'!M$3:N$35,2,TRUE)</f>
        <v>42</v>
      </c>
      <c r="CX255" s="44" t="str">
        <f t="shared" si="25"/>
        <v>Mild</v>
      </c>
      <c r="CY255" s="40">
        <f>VLOOKup(CH255,'PROMIS 57 T-Score Conversions'!I$3:J$35,2,TRUE)</f>
        <v>61.5</v>
      </c>
      <c r="CZ255" s="44" t="str">
        <f t="shared" si="26"/>
        <v>Moderate</v>
      </c>
      <c r="DA255" s="37">
        <f>VLOOKUP(CJ255,'PROMIS 57 T-Score Conversions'!AC$3:AD$35,2,TRUE)</f>
        <v>40.29</v>
      </c>
      <c r="DB255" s="44" t="str">
        <f t="shared" si="30"/>
        <v>Mild</v>
      </c>
      <c r="DC255" s="40">
        <f>VLOOKUP(CK255,'PROMIS 57 T-Score Conversions'!AG$3:AH$35,2,TRUE)</f>
        <v>50.21</v>
      </c>
      <c r="DD255" s="39" t="str">
        <f t="shared" si="31"/>
        <v>Normal</v>
      </c>
    </row>
    <row r="256">
      <c r="A256" s="1" t="b">
        <v>0</v>
      </c>
      <c r="B256" s="20"/>
      <c r="C256" s="20">
        <v>43719.493074722224</v>
      </c>
      <c r="D256" s="1" t="s">
        <v>278</v>
      </c>
      <c r="E256" s="1">
        <v>2031.0</v>
      </c>
      <c r="F256" s="1">
        <v>3.0</v>
      </c>
      <c r="G256" s="1">
        <v>2.0</v>
      </c>
      <c r="H256" s="1">
        <v>3.0</v>
      </c>
      <c r="I256" s="1">
        <v>2.0</v>
      </c>
      <c r="J256" s="1">
        <v>1.0</v>
      </c>
      <c r="K256" s="1">
        <v>3.0</v>
      </c>
      <c r="L256" s="1">
        <v>3.0</v>
      </c>
      <c r="M256" s="1">
        <v>2.0</v>
      </c>
      <c r="N256" s="1">
        <v>5.0</v>
      </c>
      <c r="O256" s="1">
        <v>4.0</v>
      </c>
      <c r="P256" s="1">
        <v>3.0</v>
      </c>
      <c r="Q256" s="1">
        <v>5.0</v>
      </c>
      <c r="R256" s="1">
        <v>5.0</v>
      </c>
      <c r="S256" s="1">
        <v>4.0</v>
      </c>
      <c r="T256" s="1">
        <v>5.0</v>
      </c>
      <c r="U256" s="1">
        <v>5.0</v>
      </c>
      <c r="V256" s="1">
        <v>3.0</v>
      </c>
      <c r="W256" s="1">
        <v>4.0</v>
      </c>
      <c r="X256" s="1">
        <v>4.0</v>
      </c>
      <c r="Y256" s="1">
        <v>3.0</v>
      </c>
      <c r="Z256" s="1">
        <v>2.0</v>
      </c>
      <c r="AA256" s="1">
        <v>4.0</v>
      </c>
      <c r="AB256" s="1">
        <v>2.0</v>
      </c>
      <c r="AC256" s="1">
        <v>3.0</v>
      </c>
      <c r="AD256" s="1">
        <v>5.0</v>
      </c>
      <c r="AE256" s="1">
        <v>5.0</v>
      </c>
      <c r="AF256" s="1">
        <v>4.0</v>
      </c>
      <c r="AG256" s="1">
        <v>4.0</v>
      </c>
      <c r="AH256" s="1">
        <v>4.0</v>
      </c>
      <c r="AI256" s="1">
        <v>4.0</v>
      </c>
      <c r="AJ256" s="1">
        <v>5.0</v>
      </c>
      <c r="AK256" s="1">
        <v>4.0</v>
      </c>
      <c r="AL256" s="1">
        <v>4.0</v>
      </c>
      <c r="AM256" s="1">
        <v>4.0</v>
      </c>
      <c r="AN256" s="1">
        <v>4.0</v>
      </c>
      <c r="AO256" s="1">
        <v>4.0</v>
      </c>
      <c r="AP256" s="1">
        <v>2.0</v>
      </c>
      <c r="AQ256" s="1">
        <v>4.0</v>
      </c>
      <c r="AR256" s="1">
        <v>3.0</v>
      </c>
      <c r="AS256" s="1">
        <v>4.0</v>
      </c>
      <c r="AT256" s="1">
        <v>3.0</v>
      </c>
      <c r="AU256" s="1">
        <v>2.0</v>
      </c>
      <c r="AV256" s="1">
        <v>1.0</v>
      </c>
      <c r="AW256" s="1">
        <v>2.0</v>
      </c>
      <c r="AX256" s="1">
        <v>2.0</v>
      </c>
      <c r="AY256" s="1">
        <v>2.0</v>
      </c>
      <c r="AZ256" s="1">
        <v>2.0</v>
      </c>
      <c r="BA256" s="1">
        <v>2.0</v>
      </c>
      <c r="BB256" s="1">
        <v>4.0</v>
      </c>
      <c r="BC256" s="1">
        <v>3.0</v>
      </c>
      <c r="BD256" s="1">
        <v>4.0</v>
      </c>
      <c r="BE256" s="1">
        <v>3.0</v>
      </c>
      <c r="BF256" s="1">
        <v>4.0</v>
      </c>
      <c r="BG256" s="1">
        <v>4.0</v>
      </c>
      <c r="BH256" s="1">
        <v>4.0</v>
      </c>
      <c r="BI256" s="1">
        <v>4.0</v>
      </c>
      <c r="BJ256" s="1">
        <v>4.0</v>
      </c>
      <c r="BK256" s="1">
        <v>2.0</v>
      </c>
      <c r="BL256" s="1">
        <v>2.0</v>
      </c>
      <c r="BM256" s="1">
        <v>2.0</v>
      </c>
      <c r="BN256" s="1">
        <v>2.0</v>
      </c>
      <c r="BO256" s="1">
        <v>2.0</v>
      </c>
      <c r="BP256" s="1">
        <v>1.0</v>
      </c>
      <c r="BQ256" s="1">
        <v>1.0</v>
      </c>
      <c r="BR256" s="1">
        <v>1.0</v>
      </c>
      <c r="BS256" s="1">
        <v>4.0</v>
      </c>
      <c r="BT256" s="1">
        <v>5.0</v>
      </c>
      <c r="BU256" s="1">
        <v>5.0</v>
      </c>
      <c r="BV256" s="1">
        <v>5.0</v>
      </c>
      <c r="BW256" s="1">
        <v>5.0</v>
      </c>
      <c r="BX256" s="1">
        <v>3.0</v>
      </c>
      <c r="BY256" s="1">
        <v>3.0</v>
      </c>
      <c r="BZ256" s="36">
        <v>5.0</v>
      </c>
      <c r="CA256" s="45">
        <f t="shared" si="12"/>
        <v>242</v>
      </c>
      <c r="CB256">
        <f t="shared" si="2"/>
        <v>19</v>
      </c>
      <c r="CC256" s="45">
        <f t="shared" si="3"/>
        <v>36</v>
      </c>
      <c r="CD256" s="45">
        <f t="shared" si="4"/>
        <v>25</v>
      </c>
      <c r="CE256" s="45">
        <f t="shared" si="27"/>
        <v>35</v>
      </c>
      <c r="CF256" s="45">
        <f t="shared" si="6"/>
        <v>29</v>
      </c>
      <c r="CG256" s="45">
        <f t="shared" si="7"/>
        <v>16</v>
      </c>
      <c r="CH256" s="45">
        <f t="shared" si="28"/>
        <v>30</v>
      </c>
      <c r="CI256" s="45">
        <f t="shared" si="9"/>
        <v>0.4</v>
      </c>
      <c r="CJ256">
        <f t="shared" si="10"/>
        <v>13</v>
      </c>
      <c r="CK256" s="45">
        <f t="shared" si="29"/>
        <v>35</v>
      </c>
      <c r="CL256" s="39"/>
      <c r="CM256" s="40">
        <f>VLOOKUP(CB256,'PROMIS 57 T-Score Conversions'!Q$3:R$35,2,TRUE)</f>
        <v>34.7</v>
      </c>
      <c r="CN256" s="44" t="str">
        <f t="shared" si="20"/>
        <v>Moderate</v>
      </c>
      <c r="CO256" s="40">
        <f>VLOOKUP(CC256,'PROMIS 57 T-Score Conversions'!A$3:B$35,2,TRUE)</f>
        <v>75.4</v>
      </c>
      <c r="CP256" s="43" t="str">
        <f t="shared" si="21"/>
        <v>Severe</v>
      </c>
      <c r="CQ256" s="40">
        <f>VLOOKUP(CD256,'PROMIS 57 T-Score Conversions'!E$3:F$35,2,TRUE)</f>
        <v>63</v>
      </c>
      <c r="CR256" s="44" t="str">
        <f t="shared" si="22"/>
        <v>Moderate</v>
      </c>
      <c r="CS256" s="40">
        <f>VLOOKUP(CE256,'PROMIS 57 T-Score Conversions'!U$3:V$35,2,TRUE)</f>
        <v>68.6</v>
      </c>
      <c r="CT256" s="44" t="str">
        <f t="shared" si="23"/>
        <v>Moderate</v>
      </c>
      <c r="CU256" s="40">
        <f>VLOOKUP(CF256,'PROMIS 57 T-Score Conversions'!Y$3:Z$35,2,TRUE)</f>
        <v>59.4</v>
      </c>
      <c r="CV256" s="44" t="str">
        <f t="shared" si="24"/>
        <v>Mild</v>
      </c>
      <c r="CW256" s="40">
        <f>vlookup(CG256,'PROMIS 57 T-Score Conversions'!M$3:N$35,2,TRUE)</f>
        <v>36.9</v>
      </c>
      <c r="CX256" s="44" t="str">
        <f t="shared" si="25"/>
        <v>Moderate</v>
      </c>
      <c r="CY256" s="40">
        <f>VLOOKup(CH256,'PROMIS 57 T-Score Conversions'!I$3:J$35,2,TRUE)</f>
        <v>65.5</v>
      </c>
      <c r="CZ256" s="44" t="str">
        <f t="shared" si="26"/>
        <v>Moderate</v>
      </c>
      <c r="DA256" s="37">
        <f>VLOOKUP(CJ256,'PROMIS 57 T-Score Conversions'!AC$3:AD$35,2,TRUE)</f>
        <v>31.18</v>
      </c>
      <c r="DB256" s="44" t="str">
        <f t="shared" si="30"/>
        <v>Moderate</v>
      </c>
      <c r="DC256" s="40">
        <f>VLOOKUP(CK256,'PROMIS 57 T-Score Conversions'!AG$3:AH$35,2,TRUE)</f>
        <v>54.94</v>
      </c>
      <c r="DD256" s="39" t="str">
        <f t="shared" si="31"/>
        <v>Normal</v>
      </c>
    </row>
    <row r="257">
      <c r="A257" s="1" t="b">
        <v>0</v>
      </c>
      <c r="B257" s="20"/>
      <c r="C257" s="20">
        <v>43720.451225150464</v>
      </c>
      <c r="D257" s="1" t="s">
        <v>279</v>
      </c>
      <c r="E257" s="1">
        <v>1688.0</v>
      </c>
      <c r="F257" s="1">
        <v>1.0</v>
      </c>
      <c r="G257" s="1">
        <v>3.0</v>
      </c>
      <c r="H257" s="1">
        <v>3.0</v>
      </c>
      <c r="I257" s="1">
        <v>4.0</v>
      </c>
      <c r="J257" s="1">
        <v>3.0</v>
      </c>
      <c r="K257" s="1">
        <v>3.0</v>
      </c>
      <c r="L257" s="1">
        <v>3.0</v>
      </c>
      <c r="M257" s="1">
        <v>4.0</v>
      </c>
      <c r="N257" s="1">
        <v>1.0</v>
      </c>
      <c r="O257" s="1">
        <v>1.0</v>
      </c>
      <c r="P257" s="1">
        <v>2.0</v>
      </c>
      <c r="Q257" s="1">
        <v>2.0</v>
      </c>
      <c r="R257" s="1">
        <v>2.0</v>
      </c>
      <c r="S257" s="1">
        <v>2.0</v>
      </c>
      <c r="T257" s="1">
        <v>3.0</v>
      </c>
      <c r="U257" s="1">
        <v>3.0</v>
      </c>
      <c r="V257" s="1">
        <v>1.0</v>
      </c>
      <c r="W257" s="1">
        <v>2.0</v>
      </c>
      <c r="X257" s="1">
        <v>2.0</v>
      </c>
      <c r="Y257" s="1">
        <v>1.0</v>
      </c>
      <c r="Z257" s="1">
        <v>1.0</v>
      </c>
      <c r="AA257" s="1">
        <v>2.0</v>
      </c>
      <c r="AB257" s="1">
        <v>2.0</v>
      </c>
      <c r="AC257" s="1">
        <v>2.0</v>
      </c>
      <c r="AD257" s="1">
        <v>4.0</v>
      </c>
      <c r="AE257" s="1">
        <v>3.0</v>
      </c>
      <c r="AF257" s="1">
        <v>4.0</v>
      </c>
      <c r="AG257" s="1">
        <v>4.0</v>
      </c>
      <c r="AH257" s="1">
        <v>3.0</v>
      </c>
      <c r="AI257" s="1">
        <v>4.0</v>
      </c>
      <c r="AJ257" s="1">
        <v>4.0</v>
      </c>
      <c r="AK257" s="1">
        <v>4.0</v>
      </c>
      <c r="AL257" s="1">
        <v>4.0</v>
      </c>
      <c r="AM257" s="1">
        <v>1.0</v>
      </c>
      <c r="AN257" s="1">
        <v>5.0</v>
      </c>
      <c r="AO257" s="1">
        <v>1.0</v>
      </c>
      <c r="AP257" s="1">
        <v>4.0</v>
      </c>
      <c r="AQ257" s="1">
        <v>3.0</v>
      </c>
      <c r="AR257" s="1">
        <v>1.0</v>
      </c>
      <c r="AS257" s="1">
        <v>5.0</v>
      </c>
      <c r="AT257" s="1">
        <v>5.0</v>
      </c>
      <c r="AU257" s="1">
        <v>4.0</v>
      </c>
      <c r="AV257" s="1">
        <v>4.0</v>
      </c>
      <c r="AW257" s="1">
        <v>3.0</v>
      </c>
      <c r="AX257" s="1">
        <v>4.0</v>
      </c>
      <c r="AY257" s="1">
        <v>4.0</v>
      </c>
      <c r="AZ257" s="1">
        <v>4.0</v>
      </c>
      <c r="BA257" s="1">
        <v>4.0</v>
      </c>
      <c r="BB257" s="1">
        <v>4.0</v>
      </c>
      <c r="BC257" s="1">
        <v>3.0</v>
      </c>
      <c r="BD257" s="1">
        <v>2.0</v>
      </c>
      <c r="BE257" s="1">
        <v>4.0</v>
      </c>
      <c r="BF257" s="1">
        <v>4.0</v>
      </c>
      <c r="BG257" s="1">
        <v>3.0</v>
      </c>
      <c r="BH257" s="1">
        <v>4.0</v>
      </c>
      <c r="BI257" s="1">
        <v>4.0</v>
      </c>
      <c r="BJ257" s="1">
        <v>7.0</v>
      </c>
      <c r="BK257" s="1">
        <v>2.0</v>
      </c>
      <c r="BL257" s="1">
        <v>1.0</v>
      </c>
      <c r="BM257" s="1">
        <v>2.0</v>
      </c>
      <c r="BN257" s="1">
        <v>3.0</v>
      </c>
      <c r="BO257" s="1">
        <v>3.0</v>
      </c>
      <c r="BP257" s="1">
        <v>2.0</v>
      </c>
      <c r="BQ257" s="1">
        <v>3.0</v>
      </c>
      <c r="BR257" s="1">
        <v>2.0</v>
      </c>
      <c r="BS257" s="1">
        <v>3.0</v>
      </c>
      <c r="BT257" s="1">
        <v>3.0</v>
      </c>
      <c r="BU257" s="1">
        <v>3.0</v>
      </c>
      <c r="BV257" s="1">
        <v>3.0</v>
      </c>
      <c r="BW257" s="1">
        <v>3.0</v>
      </c>
      <c r="BX257" s="1">
        <v>3.0</v>
      </c>
      <c r="BY257" s="1">
        <v>3.0</v>
      </c>
      <c r="BZ257" s="36">
        <v>2.0</v>
      </c>
      <c r="CA257" s="45">
        <f t="shared" si="12"/>
        <v>215</v>
      </c>
      <c r="CB257">
        <f t="shared" si="2"/>
        <v>24</v>
      </c>
      <c r="CC257" s="45">
        <f t="shared" si="3"/>
        <v>16</v>
      </c>
      <c r="CD257" s="45">
        <f t="shared" si="4"/>
        <v>13</v>
      </c>
      <c r="CE257" s="45">
        <f t="shared" si="27"/>
        <v>30</v>
      </c>
      <c r="CF257" s="45">
        <f t="shared" si="6"/>
        <v>24</v>
      </c>
      <c r="CG257" s="45">
        <f t="shared" si="7"/>
        <v>32</v>
      </c>
      <c r="CH257" s="45">
        <f t="shared" si="28"/>
        <v>28</v>
      </c>
      <c r="CI257" s="45">
        <f t="shared" si="9"/>
        <v>0.7</v>
      </c>
      <c r="CJ257">
        <f t="shared" si="10"/>
        <v>18</v>
      </c>
      <c r="CK257" s="45">
        <f t="shared" si="29"/>
        <v>23</v>
      </c>
      <c r="CL257" s="39"/>
      <c r="CM257" s="40">
        <f>VLOOKUP(CB257,'PROMIS 57 T-Score Conversions'!Q$3:R$35,2,TRUE)</f>
        <v>38.1</v>
      </c>
      <c r="CN257" s="44" t="str">
        <f t="shared" si="20"/>
        <v>Moderate</v>
      </c>
      <c r="CO257" s="40">
        <f>VLOOKUP(CC257,'PROMIS 57 T-Score Conversions'!A$3:B$35,2,TRUE)</f>
        <v>54.3</v>
      </c>
      <c r="CP257" s="43" t="str">
        <f t="shared" si="21"/>
        <v>Mild</v>
      </c>
      <c r="CQ257" s="40">
        <f>VLOOKUP(CD257,'PROMIS 57 T-Score Conversions'!E$3:F$35,2,TRUE)</f>
        <v>52.1</v>
      </c>
      <c r="CR257" s="44" t="str">
        <f t="shared" si="22"/>
        <v>Normal</v>
      </c>
      <c r="CS257" s="40">
        <f>VLOOKUP(CE257,'PROMIS 57 T-Score Conversions'!U$3:V$35,2,TRUE)</f>
        <v>63.3</v>
      </c>
      <c r="CT257" s="44" t="str">
        <f t="shared" si="23"/>
        <v>Moderate</v>
      </c>
      <c r="CU257" s="40">
        <f>VLOOKUP(CF257,'PROMIS 57 T-Score Conversions'!Y$3:Z$35,2,TRUE)</f>
        <v>54.3</v>
      </c>
      <c r="CV257" s="44" t="str">
        <f t="shared" si="24"/>
        <v>Normal</v>
      </c>
      <c r="CW257" s="40">
        <f>vlookup(CG257,'PROMIS 57 T-Score Conversions'!M$3:N$35,2,TRUE)</f>
        <v>51.7</v>
      </c>
      <c r="CX257" s="44" t="str">
        <f t="shared" si="25"/>
        <v>Normal</v>
      </c>
      <c r="CY257" s="40">
        <f>VLOOKup(CH257,'PROMIS 57 T-Score Conversions'!I$3:J$35,2,TRUE)</f>
        <v>64.1</v>
      </c>
      <c r="CZ257" s="44" t="str">
        <f t="shared" si="26"/>
        <v>Moderate</v>
      </c>
      <c r="DA257" s="37">
        <f>VLOOKUP(CJ257,'PROMIS 57 T-Score Conversions'!AC$3:AD$35,2,TRUE)</f>
        <v>35.56</v>
      </c>
      <c r="DB257" s="44" t="str">
        <f t="shared" si="30"/>
        <v>Moderate</v>
      </c>
      <c r="DC257" s="40">
        <f>VLOOKUP(CK257,'PROMIS 57 T-Score Conversions'!AG$3:AH$35,2,TRUE)</f>
        <v>42.51</v>
      </c>
      <c r="DD257" s="39" t="str">
        <f t="shared" si="31"/>
        <v>Normal</v>
      </c>
    </row>
    <row r="258">
      <c r="A258" s="1" t="b">
        <v>0</v>
      </c>
      <c r="B258" s="20"/>
      <c r="C258" s="20">
        <v>43721.48568640046</v>
      </c>
      <c r="D258" s="1" t="s">
        <v>280</v>
      </c>
      <c r="E258" s="1">
        <v>2023.0</v>
      </c>
      <c r="F258" s="1">
        <v>3.0</v>
      </c>
      <c r="G258" s="1">
        <v>3.0</v>
      </c>
      <c r="H258" s="1">
        <v>4.0</v>
      </c>
      <c r="I258" s="1">
        <v>4.0</v>
      </c>
      <c r="J258" s="1">
        <v>2.0</v>
      </c>
      <c r="K258" s="1">
        <v>3.0</v>
      </c>
      <c r="L258" s="1">
        <v>2.0</v>
      </c>
      <c r="M258" s="1">
        <v>1.0</v>
      </c>
      <c r="N258" s="1">
        <v>2.0</v>
      </c>
      <c r="O258" s="1">
        <v>3.0</v>
      </c>
      <c r="P258" s="1">
        <v>3.0</v>
      </c>
      <c r="Q258" s="1">
        <v>4.0</v>
      </c>
      <c r="R258" s="1">
        <v>4.0</v>
      </c>
      <c r="S258" s="1">
        <v>3.0</v>
      </c>
      <c r="T258" s="1">
        <v>4.0</v>
      </c>
      <c r="U258" s="1">
        <v>3.0</v>
      </c>
      <c r="V258" s="1">
        <v>3.0</v>
      </c>
      <c r="W258" s="1">
        <v>4.0</v>
      </c>
      <c r="X258" s="1">
        <v>4.0</v>
      </c>
      <c r="Y258" s="1">
        <v>4.0</v>
      </c>
      <c r="Z258" s="1">
        <v>4.0</v>
      </c>
      <c r="AA258" s="1">
        <v>4.0</v>
      </c>
      <c r="AB258" s="1">
        <v>4.0</v>
      </c>
      <c r="AC258" s="1">
        <v>3.0</v>
      </c>
      <c r="AD258" s="1">
        <v>4.0</v>
      </c>
      <c r="AE258" s="1">
        <v>3.0</v>
      </c>
      <c r="AF258" s="1">
        <v>3.0</v>
      </c>
      <c r="AG258" s="1">
        <v>4.0</v>
      </c>
      <c r="AH258" s="1">
        <v>3.0</v>
      </c>
      <c r="AI258" s="1">
        <v>4.0</v>
      </c>
      <c r="AJ258" s="1">
        <v>3.0</v>
      </c>
      <c r="AK258" s="1">
        <v>3.0</v>
      </c>
      <c r="AL258" s="1">
        <v>4.0</v>
      </c>
      <c r="AM258" s="1">
        <v>5.0</v>
      </c>
      <c r="AN258" s="1">
        <v>4.0</v>
      </c>
      <c r="AO258" s="1">
        <v>2.0</v>
      </c>
      <c r="AP258" s="1">
        <v>4.0</v>
      </c>
      <c r="AQ258" s="1">
        <v>2.0</v>
      </c>
      <c r="AR258" s="1">
        <v>1.0</v>
      </c>
      <c r="AS258" s="1">
        <v>4.0</v>
      </c>
      <c r="AT258" s="1">
        <v>2.0</v>
      </c>
      <c r="AU258" s="1">
        <v>3.0</v>
      </c>
      <c r="AV258" s="1">
        <v>2.0</v>
      </c>
      <c r="AW258" s="1">
        <v>3.0</v>
      </c>
      <c r="AX258" s="1">
        <v>2.0</v>
      </c>
      <c r="AY258" s="1">
        <v>1.0</v>
      </c>
      <c r="AZ258" s="1">
        <v>3.0</v>
      </c>
      <c r="BA258" s="1">
        <v>2.0</v>
      </c>
      <c r="BB258" s="1">
        <v>4.0</v>
      </c>
      <c r="BC258" s="1">
        <v>4.0</v>
      </c>
      <c r="BD258" s="1">
        <v>4.0</v>
      </c>
      <c r="BE258" s="1">
        <v>4.0</v>
      </c>
      <c r="BF258" s="1">
        <v>4.0</v>
      </c>
      <c r="BG258" s="1">
        <v>4.0</v>
      </c>
      <c r="BH258" s="1">
        <v>5.0</v>
      </c>
      <c r="BI258" s="1">
        <v>3.0</v>
      </c>
      <c r="BJ258" s="1">
        <v>6.0</v>
      </c>
      <c r="BK258" s="1">
        <v>2.0</v>
      </c>
      <c r="BL258" s="1">
        <v>3.0</v>
      </c>
      <c r="BM258" s="1">
        <v>2.0</v>
      </c>
      <c r="BN258" s="1">
        <v>3.0</v>
      </c>
      <c r="BO258" s="1">
        <v>3.0</v>
      </c>
      <c r="BP258" s="1">
        <v>3.0</v>
      </c>
      <c r="BQ258" s="1">
        <v>3.0</v>
      </c>
      <c r="BR258" s="1">
        <v>2.0</v>
      </c>
      <c r="BS258" s="1">
        <v>4.0</v>
      </c>
      <c r="BT258" s="1">
        <v>4.0</v>
      </c>
      <c r="BU258" s="1">
        <v>3.0</v>
      </c>
      <c r="BV258" s="1">
        <v>3.0</v>
      </c>
      <c r="BW258" s="1">
        <v>2.0</v>
      </c>
      <c r="BX258" s="1">
        <v>2.0</v>
      </c>
      <c r="BY258" s="1">
        <v>2.0</v>
      </c>
      <c r="BZ258" s="36">
        <v>3.0</v>
      </c>
      <c r="CA258" s="45">
        <f t="shared" si="12"/>
        <v>231</v>
      </c>
      <c r="CB258">
        <f t="shared" si="2"/>
        <v>22</v>
      </c>
      <c r="CC258" s="45">
        <f t="shared" si="3"/>
        <v>26</v>
      </c>
      <c r="CD258" s="45">
        <f t="shared" si="4"/>
        <v>30</v>
      </c>
      <c r="CE258" s="45">
        <f t="shared" si="27"/>
        <v>27</v>
      </c>
      <c r="CF258" s="45">
        <f t="shared" si="6"/>
        <v>26</v>
      </c>
      <c r="CG258" s="45">
        <f t="shared" si="7"/>
        <v>18</v>
      </c>
      <c r="CH258" s="45">
        <f t="shared" si="28"/>
        <v>32</v>
      </c>
      <c r="CI258" s="45">
        <f t="shared" si="9"/>
        <v>0.6</v>
      </c>
      <c r="CJ258">
        <f t="shared" si="10"/>
        <v>21</v>
      </c>
      <c r="CK258" s="45">
        <f t="shared" si="29"/>
        <v>23</v>
      </c>
      <c r="CL258" s="39"/>
      <c r="CM258" s="40">
        <f>VLOOKUP(CB258,'PROMIS 57 T-Score Conversions'!Q$3:R$35,2,TRUE)</f>
        <v>36.7</v>
      </c>
      <c r="CN258" s="44" t="str">
        <f t="shared" si="20"/>
        <v>Moderate</v>
      </c>
      <c r="CO258" s="40">
        <f>VLOOKUP(CC258,'PROMIS 57 T-Score Conversions'!A$3:B$35,2,TRUE)</f>
        <v>64.5</v>
      </c>
      <c r="CP258" s="43" t="str">
        <f t="shared" si="21"/>
        <v>Moderate</v>
      </c>
      <c r="CQ258" s="40">
        <f>VLOOKUP(CD258,'PROMIS 57 T-Score Conversions'!E$3:F$35,2,TRUE)</f>
        <v>67.7</v>
      </c>
      <c r="CR258" s="44" t="str">
        <f t="shared" si="22"/>
        <v>Moderate</v>
      </c>
      <c r="CS258" s="40">
        <f>VLOOKUP(CE258,'PROMIS 57 T-Score Conversions'!U$3:V$35,2,TRUE)</f>
        <v>60.4</v>
      </c>
      <c r="CT258" s="44" t="str">
        <f t="shared" si="23"/>
        <v>Moderate</v>
      </c>
      <c r="CU258" s="40">
        <f>VLOOKUP(CF258,'PROMIS 57 T-Score Conversions'!Y$3:Z$35,2,TRUE)</f>
        <v>56.3</v>
      </c>
      <c r="CV258" s="44" t="str">
        <f t="shared" si="24"/>
        <v>Mild</v>
      </c>
      <c r="CW258" s="40">
        <f>vlookup(CG258,'PROMIS 57 T-Score Conversions'!M$3:N$35,2,TRUE)</f>
        <v>38.5</v>
      </c>
      <c r="CX258" s="44" t="str">
        <f t="shared" si="25"/>
        <v>Moderate</v>
      </c>
      <c r="CY258" s="40">
        <f>VLOOKup(CH258,'PROMIS 57 T-Score Conversions'!I$3:J$35,2,TRUE)</f>
        <v>66.9</v>
      </c>
      <c r="CZ258" s="44" t="str">
        <f t="shared" si="26"/>
        <v>Moderate</v>
      </c>
      <c r="DA258" s="37">
        <f>VLOOKUP(CJ258,'PROMIS 57 T-Score Conversions'!AC$3:AD$35,2,TRUE)</f>
        <v>37.93</v>
      </c>
      <c r="DB258" s="44" t="str">
        <f t="shared" si="30"/>
        <v>Moderate</v>
      </c>
      <c r="DC258" s="40">
        <f>VLOOKUP(CK258,'PROMIS 57 T-Score Conversions'!AG$3:AH$35,2,TRUE)</f>
        <v>42.51</v>
      </c>
      <c r="DD258" s="39" t="str">
        <f t="shared" si="31"/>
        <v>Normal</v>
      </c>
    </row>
    <row r="259">
      <c r="A259" s="1" t="b">
        <v>1</v>
      </c>
      <c r="B259" s="20"/>
      <c r="C259" s="20">
        <v>43724.497795567135</v>
      </c>
      <c r="D259" s="1" t="s">
        <v>281</v>
      </c>
      <c r="E259" s="1">
        <v>2037.0</v>
      </c>
      <c r="F259" s="1">
        <v>5.0</v>
      </c>
      <c r="G259" s="1">
        <v>4.0</v>
      </c>
      <c r="H259" s="1">
        <v>5.0</v>
      </c>
      <c r="I259" s="1">
        <v>4.0</v>
      </c>
      <c r="J259" s="1">
        <v>3.0</v>
      </c>
      <c r="K259" s="1">
        <v>5.0</v>
      </c>
      <c r="L259" s="1">
        <v>5.0</v>
      </c>
      <c r="M259" s="1">
        <v>4.0</v>
      </c>
      <c r="N259" s="1">
        <v>2.0</v>
      </c>
      <c r="O259" s="1">
        <v>2.0</v>
      </c>
      <c r="P259" s="1">
        <v>3.0</v>
      </c>
      <c r="Q259" s="1">
        <v>4.0</v>
      </c>
      <c r="R259" s="1">
        <v>3.0</v>
      </c>
      <c r="S259" s="1">
        <v>2.0</v>
      </c>
      <c r="T259" s="1">
        <v>4.0</v>
      </c>
      <c r="U259" s="1">
        <v>3.0</v>
      </c>
      <c r="V259" s="1">
        <v>1.0</v>
      </c>
      <c r="W259" s="1">
        <v>3.0</v>
      </c>
      <c r="X259" s="1">
        <v>3.0</v>
      </c>
      <c r="Y259" s="1">
        <v>2.0</v>
      </c>
      <c r="Z259" s="1">
        <v>2.0</v>
      </c>
      <c r="AA259" s="1">
        <v>3.0</v>
      </c>
      <c r="AB259" s="1">
        <v>3.0</v>
      </c>
      <c r="AC259" s="1">
        <v>2.0</v>
      </c>
      <c r="AD259" s="1">
        <v>5.0</v>
      </c>
      <c r="AE259" s="1">
        <v>5.0</v>
      </c>
      <c r="AF259" s="1">
        <v>3.0</v>
      </c>
      <c r="AG259" s="1">
        <v>3.0</v>
      </c>
      <c r="AH259" s="1">
        <v>4.0</v>
      </c>
      <c r="AI259" s="1">
        <v>5.0</v>
      </c>
      <c r="AJ259" s="1">
        <v>5.0</v>
      </c>
      <c r="AK259" s="1">
        <v>4.0</v>
      </c>
      <c r="AL259" s="1">
        <v>5.0</v>
      </c>
      <c r="AM259" s="1">
        <v>3.0</v>
      </c>
      <c r="AN259" s="1">
        <v>4.0</v>
      </c>
      <c r="AO259" s="1">
        <v>2.0</v>
      </c>
      <c r="AP259" s="1">
        <v>5.0</v>
      </c>
      <c r="AQ259" s="1">
        <v>3.0</v>
      </c>
      <c r="AR259" s="1">
        <v>2.0</v>
      </c>
      <c r="AS259" s="1">
        <v>3.0</v>
      </c>
      <c r="AT259" s="1">
        <v>1.0</v>
      </c>
      <c r="AU259" s="1">
        <v>1.0</v>
      </c>
      <c r="AV259" s="1">
        <v>1.0</v>
      </c>
      <c r="AW259" s="1">
        <v>1.0</v>
      </c>
      <c r="AX259" s="1">
        <v>1.0</v>
      </c>
      <c r="AY259" s="1">
        <v>1.0</v>
      </c>
      <c r="AZ259" s="1">
        <v>1.0</v>
      </c>
      <c r="BA259" s="1">
        <v>1.0</v>
      </c>
      <c r="BB259" s="1">
        <v>2.0</v>
      </c>
      <c r="BC259" s="1">
        <v>2.0</v>
      </c>
      <c r="BD259" s="1">
        <v>1.0</v>
      </c>
      <c r="BE259" s="1">
        <v>1.0</v>
      </c>
      <c r="BF259" s="1">
        <v>3.0</v>
      </c>
      <c r="BG259" s="1">
        <v>2.0</v>
      </c>
      <c r="BH259" s="1">
        <v>2.0</v>
      </c>
      <c r="BI259" s="1">
        <v>2.0</v>
      </c>
      <c r="BJ259" s="1">
        <v>2.0</v>
      </c>
      <c r="BK259" s="1">
        <v>2.0</v>
      </c>
      <c r="BL259" s="1">
        <v>2.0</v>
      </c>
      <c r="BM259" s="1">
        <v>1.0</v>
      </c>
      <c r="BN259" s="1">
        <v>1.0</v>
      </c>
      <c r="BO259" s="1">
        <v>3.0</v>
      </c>
      <c r="BP259" s="1">
        <v>2.0</v>
      </c>
      <c r="BQ259" s="1">
        <v>2.0</v>
      </c>
      <c r="BR259" s="1">
        <v>3.0</v>
      </c>
      <c r="BS259" s="1">
        <v>5.0</v>
      </c>
      <c r="BT259" s="1">
        <v>5.0</v>
      </c>
      <c r="BU259" s="1">
        <v>5.0</v>
      </c>
      <c r="BV259" s="1">
        <v>4.0</v>
      </c>
      <c r="BW259" s="1">
        <v>5.0</v>
      </c>
      <c r="BX259" s="1">
        <v>3.0</v>
      </c>
      <c r="BY259" s="1">
        <v>3.0</v>
      </c>
      <c r="BZ259" s="36">
        <v>3.0</v>
      </c>
      <c r="CA259" s="45">
        <f t="shared" si="12"/>
        <v>212</v>
      </c>
      <c r="CB259">
        <f t="shared" si="2"/>
        <v>35</v>
      </c>
      <c r="CC259" s="45">
        <f t="shared" si="3"/>
        <v>23</v>
      </c>
      <c r="CD259" s="45">
        <f t="shared" si="4"/>
        <v>19</v>
      </c>
      <c r="CE259" s="45">
        <f t="shared" si="27"/>
        <v>34</v>
      </c>
      <c r="CF259" s="45">
        <f t="shared" si="6"/>
        <v>27</v>
      </c>
      <c r="CG259" s="45">
        <f t="shared" si="7"/>
        <v>8</v>
      </c>
      <c r="CH259" s="45">
        <f t="shared" si="28"/>
        <v>15</v>
      </c>
      <c r="CI259" s="45">
        <f t="shared" si="9"/>
        <v>0.2</v>
      </c>
      <c r="CJ259">
        <f t="shared" si="10"/>
        <v>16</v>
      </c>
      <c r="CK259" s="45">
        <f t="shared" si="29"/>
        <v>33</v>
      </c>
      <c r="CL259" s="39"/>
      <c r="CM259" s="40">
        <f>VLOOKUP(CB259,'PROMIS 57 T-Score Conversions'!Q$3:R$35,2,TRUE)</f>
        <v>46.7</v>
      </c>
      <c r="CN259" s="44" t="str">
        <f t="shared" si="20"/>
        <v>Normal</v>
      </c>
      <c r="CO259" s="40">
        <f>VLOOKUP(CC259,'PROMIS 57 T-Score Conversions'!A$3:B$35,2,TRUE)</f>
        <v>61.4</v>
      </c>
      <c r="CP259" s="43" t="str">
        <f t="shared" si="21"/>
        <v>Moderate</v>
      </c>
      <c r="CQ259" s="40">
        <f>VLOOKUP(CD259,'PROMIS 57 T-Score Conversions'!E$3:F$35,2,TRUE)</f>
        <v>57.7</v>
      </c>
      <c r="CR259" s="44" t="str">
        <f t="shared" si="22"/>
        <v>Mild</v>
      </c>
      <c r="CS259" s="40">
        <f>VLOOKUP(CE259,'PROMIS 57 T-Score Conversions'!U$3:V$35,2,TRUE)</f>
        <v>67.5</v>
      </c>
      <c r="CT259" s="44" t="str">
        <f t="shared" si="23"/>
        <v>Moderate</v>
      </c>
      <c r="CU259" s="40">
        <f>VLOOKUP(CF259,'PROMIS 57 T-Score Conversions'!Y$3:Z$35,2,TRUE)</f>
        <v>57.3</v>
      </c>
      <c r="CV259" s="44" t="str">
        <f t="shared" si="24"/>
        <v>Mild</v>
      </c>
      <c r="CW259" s="40">
        <f>vlookup(CG259,'PROMIS 57 T-Score Conversions'!M$3:N$35,2,TRUE)</f>
        <v>25.91</v>
      </c>
      <c r="CX259" s="44" t="str">
        <f t="shared" si="25"/>
        <v>Severe</v>
      </c>
      <c r="CY259" s="40">
        <f>VLOOKup(CH259,'PROMIS 57 T-Score Conversions'!I$3:J$35,2,TRUE)</f>
        <v>55</v>
      </c>
      <c r="CZ259" s="44" t="str">
        <f t="shared" si="26"/>
        <v>Mild</v>
      </c>
      <c r="DA259" s="37">
        <f>VLOOKUP(CJ259,'PROMIS 57 T-Score Conversions'!AC$3:AD$35,2,TRUE)</f>
        <v>33.92</v>
      </c>
      <c r="DB259" s="44" t="str">
        <f t="shared" si="30"/>
        <v>Moderate</v>
      </c>
      <c r="DC259" s="40">
        <f>VLOOKUP(CK259,'PROMIS 57 T-Score Conversions'!AG$3:AH$35,2,TRUE)</f>
        <v>52.42</v>
      </c>
      <c r="DD259" s="39" t="str">
        <f t="shared" si="31"/>
        <v>Normal</v>
      </c>
    </row>
    <row r="260">
      <c r="A260" s="1" t="b">
        <v>1</v>
      </c>
      <c r="B260" s="20"/>
      <c r="C260" s="20">
        <v>43725.51637519676</v>
      </c>
      <c r="D260" s="1" t="s">
        <v>137</v>
      </c>
      <c r="E260" s="1">
        <v>1883.0</v>
      </c>
      <c r="F260" s="1">
        <v>4.0</v>
      </c>
      <c r="G260" s="1">
        <v>4.0</v>
      </c>
      <c r="H260" s="1">
        <v>4.0</v>
      </c>
      <c r="I260" s="1">
        <v>3.0</v>
      </c>
      <c r="J260" s="1">
        <v>4.0</v>
      </c>
      <c r="K260" s="1">
        <v>4.0</v>
      </c>
      <c r="L260" s="1">
        <v>4.0</v>
      </c>
      <c r="M260" s="1">
        <v>4.0</v>
      </c>
      <c r="N260" s="1">
        <v>3.0</v>
      </c>
      <c r="O260" s="1">
        <v>3.0</v>
      </c>
      <c r="P260" s="1">
        <v>3.0</v>
      </c>
      <c r="Q260" s="1">
        <v>3.0</v>
      </c>
      <c r="R260" s="1">
        <v>3.0</v>
      </c>
      <c r="S260" s="1">
        <v>3.0</v>
      </c>
      <c r="T260" s="1">
        <v>3.0</v>
      </c>
      <c r="U260" s="1">
        <v>2.0</v>
      </c>
      <c r="V260" s="1">
        <v>2.0</v>
      </c>
      <c r="W260" s="1">
        <v>3.0</v>
      </c>
      <c r="X260" s="1">
        <v>3.0</v>
      </c>
      <c r="Y260" s="1">
        <v>2.0</v>
      </c>
      <c r="Z260" s="1">
        <v>3.0</v>
      </c>
      <c r="AA260" s="1">
        <v>3.0</v>
      </c>
      <c r="AB260" s="1">
        <v>2.0</v>
      </c>
      <c r="AC260" s="1">
        <v>2.0</v>
      </c>
      <c r="AD260" s="1">
        <v>3.0</v>
      </c>
      <c r="AE260" s="1">
        <v>3.0</v>
      </c>
      <c r="AF260" s="1">
        <v>3.0</v>
      </c>
      <c r="AG260" s="1">
        <v>3.0</v>
      </c>
      <c r="AH260" s="1">
        <v>5.0</v>
      </c>
      <c r="AI260" s="1">
        <v>5.0</v>
      </c>
      <c r="AJ260" s="1">
        <v>5.0</v>
      </c>
      <c r="AK260" s="1">
        <v>5.0</v>
      </c>
      <c r="AL260" s="1">
        <v>2.0</v>
      </c>
      <c r="AM260" s="1">
        <v>4.0</v>
      </c>
      <c r="AN260" s="1">
        <v>2.0</v>
      </c>
      <c r="AO260" s="1">
        <v>1.0</v>
      </c>
      <c r="AP260" s="1">
        <v>2.0</v>
      </c>
      <c r="AQ260" s="1">
        <v>1.0</v>
      </c>
      <c r="AR260" s="1">
        <v>3.0</v>
      </c>
      <c r="AS260" s="1">
        <v>3.0</v>
      </c>
      <c r="AT260" s="1">
        <v>2.0</v>
      </c>
      <c r="AU260" s="1">
        <v>1.0</v>
      </c>
      <c r="AV260" s="1">
        <v>3.0</v>
      </c>
      <c r="AW260" s="1">
        <v>2.0</v>
      </c>
      <c r="AX260" s="1">
        <v>1.0</v>
      </c>
      <c r="AY260" s="1">
        <v>1.0</v>
      </c>
      <c r="AZ260" s="1">
        <v>1.0</v>
      </c>
      <c r="BA260" s="1">
        <v>1.0</v>
      </c>
      <c r="BB260" s="1">
        <v>3.0</v>
      </c>
      <c r="BC260" s="1">
        <v>2.0</v>
      </c>
      <c r="BD260" s="1">
        <v>2.0</v>
      </c>
      <c r="BE260" s="1">
        <v>2.0</v>
      </c>
      <c r="BF260" s="1">
        <v>4.0</v>
      </c>
      <c r="BG260" s="1">
        <v>3.0</v>
      </c>
      <c r="BH260" s="1">
        <v>3.0</v>
      </c>
      <c r="BI260" s="1">
        <v>3.0</v>
      </c>
      <c r="BJ260" s="1">
        <v>4.0</v>
      </c>
      <c r="BK260" s="1">
        <v>2.0</v>
      </c>
      <c r="BL260" s="1">
        <v>2.0</v>
      </c>
      <c r="BM260" s="1">
        <v>2.0</v>
      </c>
      <c r="BN260" s="1">
        <v>4.0</v>
      </c>
      <c r="BO260" s="1">
        <v>3.0</v>
      </c>
      <c r="BP260" s="1">
        <v>2.0</v>
      </c>
      <c r="BQ260" s="1">
        <v>2.0</v>
      </c>
      <c r="BR260" s="1">
        <v>2.0</v>
      </c>
      <c r="BS260" s="1">
        <v>3.0</v>
      </c>
      <c r="BT260" s="1">
        <v>5.0</v>
      </c>
      <c r="BU260" s="1">
        <v>5.0</v>
      </c>
      <c r="BV260" s="1">
        <v>4.0</v>
      </c>
      <c r="BW260" s="1">
        <v>3.0</v>
      </c>
      <c r="BX260" s="1">
        <v>3.0</v>
      </c>
      <c r="BY260" s="1">
        <v>5.0</v>
      </c>
      <c r="BZ260" s="36">
        <v>5.0</v>
      </c>
      <c r="CA260" s="45">
        <f t="shared" si="12"/>
        <v>214</v>
      </c>
      <c r="CB260">
        <f t="shared" si="2"/>
        <v>31</v>
      </c>
      <c r="CC260" s="45">
        <f t="shared" si="3"/>
        <v>23</v>
      </c>
      <c r="CD260" s="45">
        <f t="shared" si="4"/>
        <v>20</v>
      </c>
      <c r="CE260" s="45">
        <f t="shared" si="27"/>
        <v>32</v>
      </c>
      <c r="CF260" s="45">
        <f t="shared" si="6"/>
        <v>18</v>
      </c>
      <c r="CG260" s="45">
        <f t="shared" si="7"/>
        <v>12</v>
      </c>
      <c r="CH260" s="45">
        <f t="shared" si="28"/>
        <v>22</v>
      </c>
      <c r="CI260" s="45">
        <f t="shared" si="9"/>
        <v>0.4</v>
      </c>
      <c r="CJ260">
        <f t="shared" si="10"/>
        <v>19</v>
      </c>
      <c r="CK260" s="45">
        <f t="shared" si="29"/>
        <v>33</v>
      </c>
      <c r="CL260" s="39"/>
      <c r="CM260" s="40">
        <f>VLOOKUP(CB260,'PROMIS 57 T-Score Conversions'!Q$3:R$35,2,TRUE)</f>
        <v>43.1</v>
      </c>
      <c r="CN260" s="44" t="str">
        <f t="shared" si="20"/>
        <v>Mild</v>
      </c>
      <c r="CO260" s="40">
        <f>VLOOKUP(CC260,'PROMIS 57 T-Score Conversions'!A$3:B$35,2,TRUE)</f>
        <v>61.4</v>
      </c>
      <c r="CP260" s="43" t="str">
        <f t="shared" si="21"/>
        <v>Moderate</v>
      </c>
      <c r="CQ260" s="40">
        <f>VLOOKUP(CD260,'PROMIS 57 T-Score Conversions'!E$3:F$35,2,TRUE)</f>
        <v>58.5</v>
      </c>
      <c r="CR260" s="44" t="str">
        <f t="shared" si="22"/>
        <v>Mild</v>
      </c>
      <c r="CS260" s="40">
        <f>VLOOKUP(CE260,'PROMIS 57 T-Score Conversions'!U$3:V$35,2,TRUE)</f>
        <v>65.3</v>
      </c>
      <c r="CT260" s="44" t="str">
        <f t="shared" si="23"/>
        <v>Moderate</v>
      </c>
      <c r="CU260" s="40">
        <f>VLOOKUP(CF260,'PROMIS 57 T-Score Conversions'!Y$3:Z$35,2,TRUE)</f>
        <v>47.9</v>
      </c>
      <c r="CV260" s="44" t="str">
        <f t="shared" si="24"/>
        <v>Normal</v>
      </c>
      <c r="CW260" s="40">
        <f>vlookup(CG260,'PROMIS 57 T-Score Conversions'!M$3:N$35,2,TRUE)</f>
        <v>33.6</v>
      </c>
      <c r="CX260" s="44" t="str">
        <f t="shared" si="25"/>
        <v>Moderate</v>
      </c>
      <c r="CY260" s="40">
        <f>VLOOKup(CH260,'PROMIS 57 T-Score Conversions'!I$3:J$35,2,TRUE)</f>
        <v>60.2</v>
      </c>
      <c r="CZ260" s="44" t="str">
        <f t="shared" si="26"/>
        <v>Moderate</v>
      </c>
      <c r="DA260" s="37">
        <f>VLOOKUP(CJ260,'PROMIS 57 T-Score Conversions'!AC$3:AD$35,2,TRUE)</f>
        <v>36.36</v>
      </c>
      <c r="DB260" s="44" t="str">
        <f t="shared" si="30"/>
        <v>Moderate</v>
      </c>
      <c r="DC260" s="40">
        <f>VLOOKUP(CK260,'PROMIS 57 T-Score Conversions'!AG$3:AH$35,2,TRUE)</f>
        <v>52.42</v>
      </c>
      <c r="DD260" s="39" t="str">
        <f t="shared" si="31"/>
        <v>Normal</v>
      </c>
    </row>
    <row r="261">
      <c r="A261" s="1" t="b">
        <v>1</v>
      </c>
      <c r="B261" s="20"/>
      <c r="C261" s="20">
        <v>43726.35052599537</v>
      </c>
      <c r="D261" s="1" t="s">
        <v>137</v>
      </c>
      <c r="E261" s="1">
        <v>1883.0</v>
      </c>
      <c r="F261" s="1">
        <v>4.0</v>
      </c>
      <c r="G261" s="1">
        <v>4.0</v>
      </c>
      <c r="H261" s="1">
        <v>4.0</v>
      </c>
      <c r="I261" s="1">
        <v>3.0</v>
      </c>
      <c r="J261" s="1">
        <v>4.0</v>
      </c>
      <c r="K261" s="1">
        <v>4.0</v>
      </c>
      <c r="L261" s="1">
        <v>4.0</v>
      </c>
      <c r="M261" s="1">
        <v>4.0</v>
      </c>
      <c r="N261" s="1">
        <v>3.0</v>
      </c>
      <c r="O261" s="1">
        <v>3.0</v>
      </c>
      <c r="P261" s="1">
        <v>3.0</v>
      </c>
      <c r="Q261" s="1">
        <v>3.0</v>
      </c>
      <c r="R261" s="1">
        <v>3.0</v>
      </c>
      <c r="S261" s="1">
        <v>3.0</v>
      </c>
      <c r="T261" s="1">
        <v>3.0</v>
      </c>
      <c r="U261" s="1">
        <v>2.0</v>
      </c>
      <c r="V261" s="1">
        <v>2.0</v>
      </c>
      <c r="W261" s="1">
        <v>3.0</v>
      </c>
      <c r="X261" s="1">
        <v>3.0</v>
      </c>
      <c r="Y261" s="1">
        <v>2.0</v>
      </c>
      <c r="Z261" s="1">
        <v>3.0</v>
      </c>
      <c r="AA261" s="1">
        <v>3.0</v>
      </c>
      <c r="AB261" s="1">
        <v>2.0</v>
      </c>
      <c r="AC261" s="1">
        <v>2.0</v>
      </c>
      <c r="AD261" s="1">
        <v>3.0</v>
      </c>
      <c r="AE261" s="1">
        <v>3.0</v>
      </c>
      <c r="AF261" s="1">
        <v>3.0</v>
      </c>
      <c r="AG261" s="1">
        <v>3.0</v>
      </c>
      <c r="AH261" s="1">
        <v>5.0</v>
      </c>
      <c r="AI261" s="1">
        <v>5.0</v>
      </c>
      <c r="AJ261" s="1">
        <v>5.0</v>
      </c>
      <c r="AK261" s="1">
        <v>5.0</v>
      </c>
      <c r="AL261" s="1">
        <v>2.0</v>
      </c>
      <c r="AM261" s="1">
        <v>4.0</v>
      </c>
      <c r="AN261" s="1">
        <v>2.0</v>
      </c>
      <c r="AO261" s="1">
        <v>1.0</v>
      </c>
      <c r="AP261" s="1">
        <v>2.0</v>
      </c>
      <c r="AQ261" s="1">
        <v>1.0</v>
      </c>
      <c r="AR261" s="1">
        <v>3.0</v>
      </c>
      <c r="AS261" s="1">
        <v>3.0</v>
      </c>
      <c r="AT261" s="1">
        <v>2.0</v>
      </c>
      <c r="AU261" s="1">
        <v>1.0</v>
      </c>
      <c r="AV261" s="1">
        <v>3.0</v>
      </c>
      <c r="AW261" s="1">
        <v>2.0</v>
      </c>
      <c r="AX261" s="1">
        <v>1.0</v>
      </c>
      <c r="AY261" s="1">
        <v>1.0</v>
      </c>
      <c r="AZ261" s="1">
        <v>1.0</v>
      </c>
      <c r="BA261" s="1">
        <v>1.0</v>
      </c>
      <c r="BB261" s="1">
        <v>3.0</v>
      </c>
      <c r="BC261" s="1">
        <v>2.0</v>
      </c>
      <c r="BD261" s="1">
        <v>2.0</v>
      </c>
      <c r="BE261" s="1">
        <v>2.0</v>
      </c>
      <c r="BF261" s="1">
        <v>4.0</v>
      </c>
      <c r="BG261" s="1">
        <v>3.0</v>
      </c>
      <c r="BH261" s="1">
        <v>3.0</v>
      </c>
      <c r="BI261" s="1">
        <v>3.0</v>
      </c>
      <c r="BJ261" s="1">
        <v>4.0</v>
      </c>
      <c r="BK261" s="1">
        <v>2.0</v>
      </c>
      <c r="BL261" s="1">
        <v>2.0</v>
      </c>
      <c r="BM261" s="1">
        <v>2.0</v>
      </c>
      <c r="BN261" s="1">
        <v>4.0</v>
      </c>
      <c r="BO261" s="1">
        <v>3.0</v>
      </c>
      <c r="BP261" s="1">
        <v>2.0</v>
      </c>
      <c r="BQ261" s="1">
        <v>2.0</v>
      </c>
      <c r="BR261" s="1">
        <v>2.0</v>
      </c>
      <c r="BS261" s="1">
        <v>3.0</v>
      </c>
      <c r="BT261" s="1">
        <v>5.0</v>
      </c>
      <c r="BU261" s="1">
        <v>5.0</v>
      </c>
      <c r="BV261" s="1">
        <v>4.0</v>
      </c>
      <c r="BW261" s="1">
        <v>3.0</v>
      </c>
      <c r="BX261" s="1">
        <v>3.0</v>
      </c>
      <c r="BY261" s="1">
        <v>5.0</v>
      </c>
      <c r="BZ261" s="36">
        <v>5.0</v>
      </c>
      <c r="CA261" s="45">
        <f t="shared" si="12"/>
        <v>214</v>
      </c>
      <c r="CB261">
        <f t="shared" si="2"/>
        <v>31</v>
      </c>
      <c r="CC261" s="45">
        <f t="shared" si="3"/>
        <v>23</v>
      </c>
      <c r="CD261" s="45">
        <f t="shared" si="4"/>
        <v>20</v>
      </c>
      <c r="CE261" s="45">
        <f t="shared" si="27"/>
        <v>32</v>
      </c>
      <c r="CF261" s="45">
        <f t="shared" si="6"/>
        <v>18</v>
      </c>
      <c r="CG261" s="45">
        <f t="shared" si="7"/>
        <v>12</v>
      </c>
      <c r="CH261" s="45">
        <f t="shared" si="28"/>
        <v>22</v>
      </c>
      <c r="CI261" s="45">
        <f t="shared" si="9"/>
        <v>0.4</v>
      </c>
      <c r="CJ261">
        <f t="shared" si="10"/>
        <v>19</v>
      </c>
      <c r="CK261" s="45">
        <f t="shared" si="29"/>
        <v>33</v>
      </c>
      <c r="CL261" s="39"/>
      <c r="CM261" s="40">
        <f>VLOOKUP(CB261,'PROMIS 57 T-Score Conversions'!Q$3:R$35,2,TRUE)</f>
        <v>43.1</v>
      </c>
      <c r="CN261" s="44" t="str">
        <f t="shared" si="20"/>
        <v>Mild</v>
      </c>
      <c r="CO261" s="40">
        <f>VLOOKUP(CC261,'PROMIS 57 T-Score Conversions'!A$3:B$35,2,TRUE)</f>
        <v>61.4</v>
      </c>
      <c r="CP261" s="43" t="str">
        <f t="shared" si="21"/>
        <v>Moderate</v>
      </c>
      <c r="CQ261" s="40">
        <f>VLOOKUP(CD261,'PROMIS 57 T-Score Conversions'!E$3:F$35,2,TRUE)</f>
        <v>58.5</v>
      </c>
      <c r="CR261" s="44" t="str">
        <f t="shared" si="22"/>
        <v>Mild</v>
      </c>
      <c r="CS261" s="40">
        <f>VLOOKUP(CE261,'PROMIS 57 T-Score Conversions'!U$3:V$35,2,TRUE)</f>
        <v>65.3</v>
      </c>
      <c r="CT261" s="44" t="str">
        <f t="shared" si="23"/>
        <v>Moderate</v>
      </c>
      <c r="CU261" s="40">
        <f>VLOOKUP(CF261,'PROMIS 57 T-Score Conversions'!Y$3:Z$35,2,TRUE)</f>
        <v>47.9</v>
      </c>
      <c r="CV261" s="44" t="str">
        <f t="shared" si="24"/>
        <v>Normal</v>
      </c>
      <c r="CW261" s="40">
        <f>vlookup(CG261,'PROMIS 57 T-Score Conversions'!M$3:N$35,2,TRUE)</f>
        <v>33.6</v>
      </c>
      <c r="CX261" s="44" t="str">
        <f t="shared" si="25"/>
        <v>Moderate</v>
      </c>
      <c r="CY261" s="40">
        <f>VLOOKup(CH261,'PROMIS 57 T-Score Conversions'!I$3:J$35,2,TRUE)</f>
        <v>60.2</v>
      </c>
      <c r="CZ261" s="44" t="str">
        <f t="shared" si="26"/>
        <v>Moderate</v>
      </c>
      <c r="DA261" s="37">
        <f>VLOOKUP(CJ261,'PROMIS 57 T-Score Conversions'!AC$3:AD$35,2,TRUE)</f>
        <v>36.36</v>
      </c>
      <c r="DB261" s="44" t="str">
        <f t="shared" si="30"/>
        <v>Moderate</v>
      </c>
      <c r="DC261" s="40">
        <f>VLOOKUP(CK261,'PROMIS 57 T-Score Conversions'!AG$3:AH$35,2,TRUE)</f>
        <v>52.42</v>
      </c>
      <c r="DD261" s="39" t="str">
        <f t="shared" si="31"/>
        <v>Normal</v>
      </c>
    </row>
    <row r="262">
      <c r="A262" s="1" t="b">
        <v>1</v>
      </c>
      <c r="B262" s="20"/>
      <c r="C262" s="20">
        <v>43726.350567685186</v>
      </c>
      <c r="D262" s="1" t="s">
        <v>137</v>
      </c>
      <c r="E262" s="1">
        <v>1883.0</v>
      </c>
      <c r="F262" s="1">
        <v>4.0</v>
      </c>
      <c r="G262" s="1">
        <v>4.0</v>
      </c>
      <c r="H262" s="1">
        <v>4.0</v>
      </c>
      <c r="I262" s="1">
        <v>3.0</v>
      </c>
      <c r="J262" s="1">
        <v>4.0</v>
      </c>
      <c r="K262" s="1">
        <v>4.0</v>
      </c>
      <c r="L262" s="1">
        <v>4.0</v>
      </c>
      <c r="M262" s="1">
        <v>4.0</v>
      </c>
      <c r="N262" s="1">
        <v>3.0</v>
      </c>
      <c r="O262" s="1">
        <v>3.0</v>
      </c>
      <c r="P262" s="1">
        <v>3.0</v>
      </c>
      <c r="Q262" s="1">
        <v>3.0</v>
      </c>
      <c r="R262" s="1">
        <v>3.0</v>
      </c>
      <c r="S262" s="1">
        <v>3.0</v>
      </c>
      <c r="T262" s="1">
        <v>3.0</v>
      </c>
      <c r="U262" s="1">
        <v>2.0</v>
      </c>
      <c r="V262" s="1">
        <v>2.0</v>
      </c>
      <c r="W262" s="1">
        <v>3.0</v>
      </c>
      <c r="X262" s="1">
        <v>3.0</v>
      </c>
      <c r="Y262" s="1">
        <v>2.0</v>
      </c>
      <c r="Z262" s="1">
        <v>3.0</v>
      </c>
      <c r="AA262" s="1">
        <v>3.0</v>
      </c>
      <c r="AB262" s="1">
        <v>2.0</v>
      </c>
      <c r="AC262" s="1">
        <v>2.0</v>
      </c>
      <c r="AD262" s="1">
        <v>3.0</v>
      </c>
      <c r="AE262" s="1">
        <v>3.0</v>
      </c>
      <c r="AF262" s="1">
        <v>3.0</v>
      </c>
      <c r="AG262" s="1">
        <v>3.0</v>
      </c>
      <c r="AH262" s="1">
        <v>5.0</v>
      </c>
      <c r="AI262" s="1">
        <v>5.0</v>
      </c>
      <c r="AJ262" s="1">
        <v>5.0</v>
      </c>
      <c r="AK262" s="1">
        <v>5.0</v>
      </c>
      <c r="AL262" s="1">
        <v>2.0</v>
      </c>
      <c r="AM262" s="1">
        <v>4.0</v>
      </c>
      <c r="AN262" s="1">
        <v>2.0</v>
      </c>
      <c r="AO262" s="1">
        <v>1.0</v>
      </c>
      <c r="AP262" s="1">
        <v>2.0</v>
      </c>
      <c r="AQ262" s="1">
        <v>1.0</v>
      </c>
      <c r="AR262" s="1">
        <v>3.0</v>
      </c>
      <c r="AS262" s="1">
        <v>3.0</v>
      </c>
      <c r="AT262" s="1">
        <v>2.0</v>
      </c>
      <c r="AU262" s="1">
        <v>1.0</v>
      </c>
      <c r="AV262" s="1">
        <v>3.0</v>
      </c>
      <c r="AW262" s="1">
        <v>2.0</v>
      </c>
      <c r="AX262" s="1">
        <v>1.0</v>
      </c>
      <c r="AY262" s="1">
        <v>1.0</v>
      </c>
      <c r="AZ262" s="1">
        <v>1.0</v>
      </c>
      <c r="BA262" s="1">
        <v>1.0</v>
      </c>
      <c r="BB262" s="1">
        <v>3.0</v>
      </c>
      <c r="BC262" s="1">
        <v>2.0</v>
      </c>
      <c r="BD262" s="1">
        <v>2.0</v>
      </c>
      <c r="BE262" s="1">
        <v>2.0</v>
      </c>
      <c r="BF262" s="1">
        <v>4.0</v>
      </c>
      <c r="BG262" s="1">
        <v>3.0</v>
      </c>
      <c r="BH262" s="1">
        <v>3.0</v>
      </c>
      <c r="BI262" s="1">
        <v>3.0</v>
      </c>
      <c r="BJ262" s="1">
        <v>4.0</v>
      </c>
      <c r="BK262" s="1">
        <v>2.0</v>
      </c>
      <c r="BL262" s="1">
        <v>2.0</v>
      </c>
      <c r="BM262" s="1">
        <v>2.0</v>
      </c>
      <c r="BN262" s="1">
        <v>4.0</v>
      </c>
      <c r="BO262" s="1">
        <v>3.0</v>
      </c>
      <c r="BP262" s="1">
        <v>2.0</v>
      </c>
      <c r="BQ262" s="1">
        <v>2.0</v>
      </c>
      <c r="BR262" s="1">
        <v>2.0</v>
      </c>
      <c r="BS262" s="1">
        <v>3.0</v>
      </c>
      <c r="BT262" s="1">
        <v>5.0</v>
      </c>
      <c r="BU262" s="1">
        <v>5.0</v>
      </c>
      <c r="BV262" s="1">
        <v>4.0</v>
      </c>
      <c r="BW262" s="1">
        <v>3.0</v>
      </c>
      <c r="BX262" s="1">
        <v>3.0</v>
      </c>
      <c r="BY262" s="1">
        <v>5.0</v>
      </c>
      <c r="BZ262" s="36">
        <v>5.0</v>
      </c>
      <c r="CA262" s="45">
        <f t="shared" si="12"/>
        <v>214</v>
      </c>
      <c r="CB262">
        <f t="shared" si="2"/>
        <v>31</v>
      </c>
      <c r="CC262" s="45">
        <f t="shared" si="3"/>
        <v>23</v>
      </c>
      <c r="CD262" s="45">
        <f t="shared" si="4"/>
        <v>20</v>
      </c>
      <c r="CE262" s="45">
        <f t="shared" si="27"/>
        <v>32</v>
      </c>
      <c r="CF262" s="45">
        <f t="shared" si="6"/>
        <v>18</v>
      </c>
      <c r="CG262" s="45">
        <f t="shared" si="7"/>
        <v>12</v>
      </c>
      <c r="CH262" s="45">
        <f t="shared" si="28"/>
        <v>22</v>
      </c>
      <c r="CI262" s="45">
        <f t="shared" si="9"/>
        <v>0.4</v>
      </c>
      <c r="CJ262">
        <f t="shared" si="10"/>
        <v>19</v>
      </c>
      <c r="CK262" s="45">
        <f t="shared" si="29"/>
        <v>33</v>
      </c>
      <c r="CL262" s="39"/>
      <c r="CM262" s="40">
        <f>VLOOKUP(CB262,'PROMIS 57 T-Score Conversions'!Q$3:R$35,2,TRUE)</f>
        <v>43.1</v>
      </c>
      <c r="CN262" s="44" t="str">
        <f t="shared" si="20"/>
        <v>Mild</v>
      </c>
      <c r="CO262" s="40">
        <f>VLOOKUP(CC262,'PROMIS 57 T-Score Conversions'!A$3:B$35,2,TRUE)</f>
        <v>61.4</v>
      </c>
      <c r="CP262" s="43" t="str">
        <f t="shared" si="21"/>
        <v>Moderate</v>
      </c>
      <c r="CQ262" s="40">
        <f>VLOOKUP(CD262,'PROMIS 57 T-Score Conversions'!E$3:F$35,2,TRUE)</f>
        <v>58.5</v>
      </c>
      <c r="CR262" s="44" t="str">
        <f t="shared" si="22"/>
        <v>Mild</v>
      </c>
      <c r="CS262" s="40">
        <f>VLOOKUP(CE262,'PROMIS 57 T-Score Conversions'!U$3:V$35,2,TRUE)</f>
        <v>65.3</v>
      </c>
      <c r="CT262" s="44" t="str">
        <f t="shared" si="23"/>
        <v>Moderate</v>
      </c>
      <c r="CU262" s="40">
        <f>VLOOKUP(CF262,'PROMIS 57 T-Score Conversions'!Y$3:Z$35,2,TRUE)</f>
        <v>47.9</v>
      </c>
      <c r="CV262" s="44" t="str">
        <f t="shared" si="24"/>
        <v>Normal</v>
      </c>
      <c r="CW262" s="40">
        <f>vlookup(CG262,'PROMIS 57 T-Score Conversions'!M$3:N$35,2,TRUE)</f>
        <v>33.6</v>
      </c>
      <c r="CX262" s="44" t="str">
        <f t="shared" si="25"/>
        <v>Moderate</v>
      </c>
      <c r="CY262" s="40">
        <f>VLOOKup(CH262,'PROMIS 57 T-Score Conversions'!I$3:J$35,2,TRUE)</f>
        <v>60.2</v>
      </c>
      <c r="CZ262" s="44" t="str">
        <f t="shared" si="26"/>
        <v>Moderate</v>
      </c>
      <c r="DA262" s="37">
        <f>VLOOKUP(CJ262,'PROMIS 57 T-Score Conversions'!AC$3:AD$35,2,TRUE)</f>
        <v>36.36</v>
      </c>
      <c r="DB262" s="44" t="str">
        <f t="shared" si="30"/>
        <v>Moderate</v>
      </c>
      <c r="DC262" s="40">
        <f>VLOOKUP(CK262,'PROMIS 57 T-Score Conversions'!AG$3:AH$35,2,TRUE)</f>
        <v>52.42</v>
      </c>
      <c r="DD262" s="39" t="str">
        <f t="shared" si="31"/>
        <v>Normal</v>
      </c>
    </row>
    <row r="263">
      <c r="A263" s="1" t="b">
        <v>0</v>
      </c>
      <c r="B263" s="20"/>
      <c r="C263" s="20">
        <v>43726.356303368055</v>
      </c>
      <c r="D263" s="1" t="s">
        <v>282</v>
      </c>
      <c r="E263" s="1">
        <v>2040.0</v>
      </c>
      <c r="F263" s="1">
        <v>3.0</v>
      </c>
      <c r="G263" s="1">
        <v>4.0</v>
      </c>
      <c r="H263" s="1">
        <v>5.0</v>
      </c>
      <c r="I263" s="1">
        <v>3.0</v>
      </c>
      <c r="J263" s="1">
        <v>2.0</v>
      </c>
      <c r="K263" s="1">
        <v>3.0</v>
      </c>
      <c r="L263" s="1">
        <v>3.0</v>
      </c>
      <c r="M263" s="1">
        <v>2.0</v>
      </c>
      <c r="N263" s="1">
        <v>3.0</v>
      </c>
      <c r="O263" s="1">
        <v>4.0</v>
      </c>
      <c r="P263" s="1">
        <v>4.0</v>
      </c>
      <c r="Q263" s="1">
        <v>4.0</v>
      </c>
      <c r="R263" s="1">
        <v>4.0</v>
      </c>
      <c r="S263" s="1">
        <v>4.0</v>
      </c>
      <c r="T263" s="1">
        <v>4.0</v>
      </c>
      <c r="U263" s="1">
        <v>3.0</v>
      </c>
      <c r="V263" s="1">
        <v>2.0</v>
      </c>
      <c r="W263" s="1">
        <v>4.0</v>
      </c>
      <c r="X263" s="1">
        <v>4.0</v>
      </c>
      <c r="Y263" s="1">
        <v>4.0</v>
      </c>
      <c r="Z263" s="1">
        <v>4.0</v>
      </c>
      <c r="AA263" s="1">
        <v>4.0</v>
      </c>
      <c r="AB263" s="1">
        <v>4.0</v>
      </c>
      <c r="AC263" s="1">
        <v>3.0</v>
      </c>
      <c r="AD263" s="1">
        <v>5.0</v>
      </c>
      <c r="AE263" s="1">
        <v>5.0</v>
      </c>
      <c r="AF263" s="1">
        <v>4.0</v>
      </c>
      <c r="AG263" s="1">
        <v>4.0</v>
      </c>
      <c r="AH263" s="1">
        <v>5.0</v>
      </c>
      <c r="AI263" s="1">
        <v>4.0</v>
      </c>
      <c r="AJ263" s="1">
        <v>4.0</v>
      </c>
      <c r="AK263" s="1">
        <v>4.0</v>
      </c>
      <c r="AL263" s="1">
        <v>4.0</v>
      </c>
      <c r="AM263" s="1">
        <v>5.0</v>
      </c>
      <c r="AN263" s="1">
        <v>4.0</v>
      </c>
      <c r="AO263" s="1">
        <v>4.0</v>
      </c>
      <c r="AP263" s="1">
        <v>4.0</v>
      </c>
      <c r="AQ263" s="1">
        <v>4.0</v>
      </c>
      <c r="AR263" s="1">
        <v>3.0</v>
      </c>
      <c r="AS263" s="1">
        <v>5.0</v>
      </c>
      <c r="AT263" s="1">
        <v>1.0</v>
      </c>
      <c r="AU263" s="1">
        <v>2.0</v>
      </c>
      <c r="AV263" s="1">
        <v>1.0</v>
      </c>
      <c r="AW263" s="1">
        <v>2.0</v>
      </c>
      <c r="AX263" s="1">
        <v>1.0</v>
      </c>
      <c r="AY263" s="1">
        <v>1.0</v>
      </c>
      <c r="AZ263" s="1">
        <v>1.0</v>
      </c>
      <c r="BA263" s="1">
        <v>2.0</v>
      </c>
      <c r="BB263" s="1">
        <v>4.0</v>
      </c>
      <c r="BC263" s="1">
        <v>4.0</v>
      </c>
      <c r="BD263" s="1">
        <v>4.0</v>
      </c>
      <c r="BE263" s="1">
        <v>4.0</v>
      </c>
      <c r="BF263" s="1">
        <v>4.0</v>
      </c>
      <c r="BG263" s="1">
        <v>4.0</v>
      </c>
      <c r="BH263" s="1">
        <v>4.0</v>
      </c>
      <c r="BI263" s="1">
        <v>4.0</v>
      </c>
      <c r="BJ263" s="1">
        <v>6.0</v>
      </c>
      <c r="BK263" s="1">
        <v>1.0</v>
      </c>
      <c r="BL263" s="1">
        <v>1.0</v>
      </c>
      <c r="BM263" s="1">
        <v>1.0</v>
      </c>
      <c r="BN263" s="1">
        <v>1.0</v>
      </c>
      <c r="BO263" s="1">
        <v>1.0</v>
      </c>
      <c r="BP263" s="1">
        <v>1.0</v>
      </c>
      <c r="BQ263" s="1">
        <v>1.0</v>
      </c>
      <c r="BR263" s="1">
        <v>1.0</v>
      </c>
      <c r="BS263" s="1">
        <v>5.0</v>
      </c>
      <c r="BT263" s="1">
        <v>5.0</v>
      </c>
      <c r="BU263" s="1">
        <v>5.0</v>
      </c>
      <c r="BV263" s="1">
        <v>4.0</v>
      </c>
      <c r="BW263" s="1">
        <v>5.0</v>
      </c>
      <c r="BX263" s="1">
        <v>4.0</v>
      </c>
      <c r="BY263" s="1">
        <v>3.0</v>
      </c>
      <c r="BZ263" s="36">
        <v>4.0</v>
      </c>
      <c r="CA263" s="45">
        <f t="shared" si="12"/>
        <v>244</v>
      </c>
      <c r="CB263">
        <f t="shared" si="2"/>
        <v>25</v>
      </c>
      <c r="CC263" s="45">
        <f t="shared" si="3"/>
        <v>30</v>
      </c>
      <c r="CD263" s="45">
        <f t="shared" si="4"/>
        <v>29</v>
      </c>
      <c r="CE263" s="45">
        <f t="shared" si="27"/>
        <v>35</v>
      </c>
      <c r="CF263" s="45">
        <f t="shared" si="6"/>
        <v>33</v>
      </c>
      <c r="CG263" s="45">
        <f t="shared" si="7"/>
        <v>11</v>
      </c>
      <c r="CH263" s="45">
        <f t="shared" si="28"/>
        <v>32</v>
      </c>
      <c r="CI263" s="45">
        <f t="shared" si="9"/>
        <v>0.6</v>
      </c>
      <c r="CJ263">
        <f t="shared" si="10"/>
        <v>8</v>
      </c>
      <c r="CK263" s="45">
        <f t="shared" si="29"/>
        <v>35</v>
      </c>
      <c r="CL263" s="39"/>
      <c r="CM263" s="40">
        <f>VLOOKUP(CB263,'PROMIS 57 T-Score Conversions'!Q$3:R$35,2,TRUE)</f>
        <v>38.8</v>
      </c>
      <c r="CN263" s="44" t="str">
        <f t="shared" si="20"/>
        <v>Moderate</v>
      </c>
      <c r="CO263" s="40">
        <f>VLOOKUP(CC263,'PROMIS 57 T-Score Conversions'!A$3:B$35,2,TRUE)</f>
        <v>68.7</v>
      </c>
      <c r="CP263" s="43" t="str">
        <f t="shared" si="21"/>
        <v>Severe</v>
      </c>
      <c r="CQ263" s="40">
        <f>VLOOKUP(CD263,'PROMIS 57 T-Score Conversions'!E$3:F$35,2,TRUE)</f>
        <v>66.8</v>
      </c>
      <c r="CR263" s="44" t="str">
        <f t="shared" si="22"/>
        <v>Moderate</v>
      </c>
      <c r="CS263" s="40">
        <f>VLOOKUP(CE263,'PROMIS 57 T-Score Conversions'!U$3:V$35,2,TRUE)</f>
        <v>68.6</v>
      </c>
      <c r="CT263" s="44" t="str">
        <f t="shared" si="23"/>
        <v>Moderate</v>
      </c>
      <c r="CU263" s="40">
        <f>VLOOKUP(CF263,'PROMIS 57 T-Score Conversions'!Y$3:Z$35,2,TRUE)</f>
        <v>63.7</v>
      </c>
      <c r="CV263" s="44" t="str">
        <f t="shared" si="24"/>
        <v>Moderate</v>
      </c>
      <c r="CW263" s="40">
        <f>vlookup(CG263,'PROMIS 57 T-Score Conversions'!M$3:N$35,2,TRUE)</f>
        <v>32.6</v>
      </c>
      <c r="CX263" s="44" t="str">
        <f t="shared" si="25"/>
        <v>Moderate</v>
      </c>
      <c r="CY263" s="40">
        <f>VLOOKup(CH263,'PROMIS 57 T-Score Conversions'!I$3:J$35,2,TRUE)</f>
        <v>66.9</v>
      </c>
      <c r="CZ263" s="44" t="str">
        <f t="shared" si="26"/>
        <v>Moderate</v>
      </c>
      <c r="DA263" s="37">
        <f>VLOOKUP(CJ263,'PROMIS 57 T-Score Conversions'!AC$3:AD$35,2,TRUE)</f>
        <v>22.41</v>
      </c>
      <c r="DB263" s="44" t="str">
        <f t="shared" si="30"/>
        <v>Severe</v>
      </c>
      <c r="DC263" s="40">
        <f>VLOOKUP(CK263,'PROMIS 57 T-Score Conversions'!AG$3:AH$35,2,TRUE)</f>
        <v>54.94</v>
      </c>
      <c r="DD263" s="39" t="str">
        <f t="shared" si="31"/>
        <v>Normal</v>
      </c>
    </row>
    <row r="264">
      <c r="A264" s="1" t="b">
        <v>0</v>
      </c>
      <c r="B264" s="20"/>
      <c r="C264" s="20">
        <v>43727.33948625</v>
      </c>
      <c r="D264" s="1" t="s">
        <v>231</v>
      </c>
      <c r="E264" s="1">
        <v>1982.0</v>
      </c>
      <c r="F264" s="1">
        <v>5.0</v>
      </c>
      <c r="G264" s="1">
        <v>5.0</v>
      </c>
      <c r="H264" s="1">
        <v>4.0</v>
      </c>
      <c r="I264" s="1">
        <v>5.0</v>
      </c>
      <c r="J264" s="1">
        <v>4.0</v>
      </c>
      <c r="K264" s="1">
        <v>5.0</v>
      </c>
      <c r="L264" s="1">
        <v>5.0</v>
      </c>
      <c r="M264" s="1">
        <v>5.0</v>
      </c>
      <c r="N264" s="1">
        <v>1.0</v>
      </c>
      <c r="O264" s="1">
        <v>2.0</v>
      </c>
      <c r="P264" s="1">
        <v>1.0</v>
      </c>
      <c r="Q264" s="1">
        <v>2.0</v>
      </c>
      <c r="R264" s="1">
        <v>1.0</v>
      </c>
      <c r="S264" s="1">
        <v>1.0</v>
      </c>
      <c r="T264" s="1">
        <v>2.0</v>
      </c>
      <c r="U264" s="1">
        <v>1.0</v>
      </c>
      <c r="V264" s="1">
        <v>1.0</v>
      </c>
      <c r="W264" s="1">
        <v>1.0</v>
      </c>
      <c r="X264" s="1">
        <v>1.0</v>
      </c>
      <c r="Y264" s="1">
        <v>1.0</v>
      </c>
      <c r="Z264" s="1">
        <v>1.0</v>
      </c>
      <c r="AA264" s="1">
        <v>1.0</v>
      </c>
      <c r="AB264" s="1">
        <v>1.0</v>
      </c>
      <c r="AC264" s="1">
        <v>1.0</v>
      </c>
      <c r="AD264" s="1">
        <v>1.0</v>
      </c>
      <c r="AE264" s="1">
        <v>1.0</v>
      </c>
      <c r="AF264" s="1">
        <v>1.0</v>
      </c>
      <c r="AG264" s="1">
        <v>1.0</v>
      </c>
      <c r="AH264" s="1">
        <v>1.0</v>
      </c>
      <c r="AI264" s="1">
        <v>1.0</v>
      </c>
      <c r="AJ264" s="1">
        <v>1.0</v>
      </c>
      <c r="AK264" s="1">
        <v>1.0</v>
      </c>
      <c r="AL264" s="1">
        <v>2.0</v>
      </c>
      <c r="AM264" s="1">
        <v>2.0</v>
      </c>
      <c r="AN264" s="1">
        <v>2.0</v>
      </c>
      <c r="AO264" s="1">
        <v>2.0</v>
      </c>
      <c r="AP264" s="1">
        <v>2.0</v>
      </c>
      <c r="AQ264" s="1">
        <v>2.0</v>
      </c>
      <c r="AR264" s="1">
        <v>2.0</v>
      </c>
      <c r="AS264" s="1">
        <v>2.0</v>
      </c>
      <c r="AT264" s="1">
        <v>5.0</v>
      </c>
      <c r="AU264" s="1">
        <v>4.0</v>
      </c>
      <c r="AV264" s="1">
        <v>4.0</v>
      </c>
      <c r="AW264" s="1">
        <v>5.0</v>
      </c>
      <c r="AX264" s="1">
        <v>4.0</v>
      </c>
      <c r="AY264" s="1">
        <v>5.0</v>
      </c>
      <c r="AZ264" s="1">
        <v>5.0</v>
      </c>
      <c r="BA264" s="1">
        <v>5.0</v>
      </c>
      <c r="BB264" s="1">
        <v>1.0</v>
      </c>
      <c r="BC264" s="1">
        <v>1.0</v>
      </c>
      <c r="BD264" s="1">
        <v>1.0</v>
      </c>
      <c r="BE264" s="1">
        <v>1.0</v>
      </c>
      <c r="BF264" s="1">
        <v>1.0</v>
      </c>
      <c r="BG264" s="1">
        <v>1.0</v>
      </c>
      <c r="BH264" s="1">
        <v>1.0</v>
      </c>
      <c r="BI264" s="1">
        <v>1.0</v>
      </c>
      <c r="BJ264" s="1">
        <v>2.0</v>
      </c>
      <c r="BK264" s="1">
        <v>4.0</v>
      </c>
      <c r="BL264" s="1">
        <v>4.0</v>
      </c>
      <c r="BM264" s="1">
        <v>4.0</v>
      </c>
      <c r="BN264" s="1">
        <v>4.0</v>
      </c>
      <c r="BO264" s="1">
        <v>4.0</v>
      </c>
      <c r="BP264" s="1">
        <v>4.0</v>
      </c>
      <c r="BQ264" s="1">
        <v>4.0</v>
      </c>
      <c r="BR264" s="1">
        <v>3.0</v>
      </c>
      <c r="BS264" s="1">
        <v>3.0</v>
      </c>
      <c r="BT264" s="1">
        <v>2.0</v>
      </c>
      <c r="BU264" s="1">
        <v>2.0</v>
      </c>
      <c r="BV264" s="1">
        <v>2.0</v>
      </c>
      <c r="BW264" s="1">
        <v>2.0</v>
      </c>
      <c r="BX264" s="1">
        <v>1.0</v>
      </c>
      <c r="BY264" s="1">
        <v>2.0</v>
      </c>
      <c r="BZ264" s="36">
        <v>2.0</v>
      </c>
      <c r="CA264" s="45">
        <f t="shared" si="12"/>
        <v>175</v>
      </c>
      <c r="CB264">
        <f t="shared" si="2"/>
        <v>38</v>
      </c>
      <c r="CC264" s="45">
        <f t="shared" si="3"/>
        <v>11</v>
      </c>
      <c r="CD264" s="45">
        <f t="shared" si="4"/>
        <v>8</v>
      </c>
      <c r="CE264" s="45">
        <f t="shared" si="27"/>
        <v>8</v>
      </c>
      <c r="CF264" s="45">
        <f t="shared" si="6"/>
        <v>16</v>
      </c>
      <c r="CG264" s="45">
        <f t="shared" si="7"/>
        <v>37</v>
      </c>
      <c r="CH264" s="45">
        <f t="shared" si="28"/>
        <v>8</v>
      </c>
      <c r="CI264" s="45">
        <f t="shared" si="9"/>
        <v>0.2</v>
      </c>
      <c r="CJ264">
        <f t="shared" si="10"/>
        <v>31</v>
      </c>
      <c r="CK264" s="45">
        <f t="shared" si="29"/>
        <v>16</v>
      </c>
      <c r="CL264" s="39"/>
      <c r="CM264" s="40">
        <f>VLOOKUP(CB264,'PROMIS 57 T-Score Conversions'!Q$3:R$35,2,TRUE)</f>
        <v>50.8</v>
      </c>
      <c r="CN264" s="44" t="str">
        <f t="shared" si="20"/>
        <v>Normal</v>
      </c>
      <c r="CO264" s="40">
        <f>VLOOKUP(CC264,'PROMIS 57 T-Score Conversions'!A$3:B$35,2,TRUE)</f>
        <v>47.8</v>
      </c>
      <c r="CP264" s="43" t="str">
        <f t="shared" si="21"/>
        <v>Normal</v>
      </c>
      <c r="CQ264" s="40">
        <f>VLOOKUP(CD264,'PROMIS 57 T-Score Conversions'!E$3:F$35,2,TRUE)</f>
        <v>38.2</v>
      </c>
      <c r="CR264" s="44" t="str">
        <f t="shared" si="22"/>
        <v>Normal</v>
      </c>
      <c r="CS264" s="40">
        <f>VLOOKUP(CE264,'PROMIS 57 T-Score Conversions'!U$3:V$35,2,TRUE)</f>
        <v>33.1</v>
      </c>
      <c r="CT264" s="44" t="str">
        <f t="shared" si="23"/>
        <v>Normal</v>
      </c>
      <c r="CU264" s="40">
        <f>VLOOKUP(CF264,'PROMIS 57 T-Score Conversions'!Y$3:Z$35,2,TRUE)</f>
        <v>45.5</v>
      </c>
      <c r="CV264" s="44" t="str">
        <f t="shared" si="24"/>
        <v>Normal</v>
      </c>
      <c r="CW264" s="40">
        <f>vlookup(CG264,'PROMIS 57 T-Score Conversions'!M$3:N$35,2,TRUE)</f>
        <v>56.8</v>
      </c>
      <c r="CX264" s="44" t="str">
        <f t="shared" si="25"/>
        <v>Normal</v>
      </c>
      <c r="CY264" s="40">
        <f>VLOOKup(CH264,'PROMIS 57 T-Score Conversions'!I$3:J$35,2,TRUE)</f>
        <v>40.7</v>
      </c>
      <c r="CZ264" s="44" t="str">
        <f t="shared" si="26"/>
        <v>Normal</v>
      </c>
      <c r="DA264" s="37">
        <f>VLOOKUP(CJ264,'PROMIS 57 T-Score Conversions'!AC$3:AD$35,2,TRUE)</f>
        <v>46.22</v>
      </c>
      <c r="DB264" s="44" t="str">
        <f t="shared" si="30"/>
        <v>Normal</v>
      </c>
      <c r="DC264" s="40">
        <f>VLOOKUP(CK264,'PROMIS 57 T-Score Conversions'!AG$3:AH$35,2,TRUE)</f>
        <v>36.07</v>
      </c>
      <c r="DD264" s="39" t="str">
        <f t="shared" si="31"/>
        <v>Normal</v>
      </c>
    </row>
    <row r="265">
      <c r="A265" s="1" t="b">
        <v>1</v>
      </c>
      <c r="B265" s="20"/>
      <c r="C265" s="20">
        <v>43727.58836460648</v>
      </c>
      <c r="D265" s="1" t="s">
        <v>283</v>
      </c>
      <c r="E265" s="1">
        <v>2046.0</v>
      </c>
      <c r="F265" s="1">
        <v>5.0</v>
      </c>
      <c r="G265" s="1">
        <v>3.0</v>
      </c>
      <c r="H265" s="1">
        <v>4.0</v>
      </c>
      <c r="I265" s="1">
        <v>4.0</v>
      </c>
      <c r="J265" s="1">
        <v>3.0</v>
      </c>
      <c r="K265" s="1">
        <v>4.0</v>
      </c>
      <c r="L265" s="1">
        <v>5.0</v>
      </c>
      <c r="M265" s="1">
        <v>5.0</v>
      </c>
      <c r="N265" s="1">
        <v>3.0</v>
      </c>
      <c r="O265" s="1">
        <v>4.0</v>
      </c>
      <c r="P265" s="1">
        <v>3.0</v>
      </c>
      <c r="Q265" s="1">
        <v>2.0</v>
      </c>
      <c r="R265" s="1">
        <v>2.0</v>
      </c>
      <c r="S265" s="1">
        <v>3.0</v>
      </c>
      <c r="T265" s="1">
        <v>4.0</v>
      </c>
      <c r="U265" s="1">
        <v>2.0</v>
      </c>
      <c r="V265" s="1">
        <v>1.0</v>
      </c>
      <c r="W265" s="1">
        <v>1.0</v>
      </c>
      <c r="X265" s="1">
        <v>3.0</v>
      </c>
      <c r="Y265" s="1">
        <v>1.0</v>
      </c>
      <c r="Z265" s="1">
        <v>2.0</v>
      </c>
      <c r="AA265" s="1">
        <v>3.0</v>
      </c>
      <c r="AB265" s="1">
        <v>1.0</v>
      </c>
      <c r="AC265" s="1">
        <v>1.0</v>
      </c>
      <c r="AD265" s="1">
        <v>4.0</v>
      </c>
      <c r="AE265" s="1">
        <v>4.0</v>
      </c>
      <c r="AF265" s="1">
        <v>3.0</v>
      </c>
      <c r="AG265" s="1">
        <v>3.0</v>
      </c>
      <c r="AH265" s="1">
        <v>3.0</v>
      </c>
      <c r="AI265" s="1">
        <v>3.0</v>
      </c>
      <c r="AJ265" s="1">
        <v>3.0</v>
      </c>
      <c r="AK265" s="1">
        <v>3.0</v>
      </c>
      <c r="AL265" s="1">
        <v>4.0</v>
      </c>
      <c r="AM265" s="1">
        <v>4.0</v>
      </c>
      <c r="AN265" s="1">
        <v>3.0</v>
      </c>
      <c r="AO265" s="1">
        <v>3.0</v>
      </c>
      <c r="AP265" s="1">
        <v>3.0</v>
      </c>
      <c r="AQ265" s="1">
        <v>2.0</v>
      </c>
      <c r="AR265" s="1">
        <v>2.0</v>
      </c>
      <c r="AS265" s="1">
        <v>3.0</v>
      </c>
      <c r="AT265" s="1">
        <v>3.0</v>
      </c>
      <c r="AU265" s="1">
        <v>2.0</v>
      </c>
      <c r="AV265" s="1">
        <v>2.0</v>
      </c>
      <c r="AW265" s="1">
        <v>2.0</v>
      </c>
      <c r="AX265" s="1">
        <v>2.0</v>
      </c>
      <c r="AY265" s="1">
        <v>2.0</v>
      </c>
      <c r="AZ265" s="1">
        <v>3.0</v>
      </c>
      <c r="BA265" s="1">
        <v>2.0</v>
      </c>
      <c r="BB265" s="1">
        <v>1.0</v>
      </c>
      <c r="BC265" s="1">
        <v>1.0</v>
      </c>
      <c r="BD265" s="1">
        <v>1.0</v>
      </c>
      <c r="BE265" s="1">
        <v>1.0</v>
      </c>
      <c r="BF265" s="1">
        <v>1.0</v>
      </c>
      <c r="BG265" s="1">
        <v>1.0</v>
      </c>
      <c r="BH265" s="1">
        <v>1.0</v>
      </c>
      <c r="BI265" s="1">
        <v>1.0</v>
      </c>
      <c r="BJ265" s="1">
        <v>3.0</v>
      </c>
      <c r="BK265" s="1">
        <v>2.0</v>
      </c>
      <c r="BL265" s="1">
        <v>2.0</v>
      </c>
      <c r="BM265" s="1">
        <v>2.0</v>
      </c>
      <c r="BN265" s="1">
        <v>3.0</v>
      </c>
      <c r="BO265" s="1">
        <v>2.0</v>
      </c>
      <c r="BP265" s="1">
        <v>2.0</v>
      </c>
      <c r="BQ265" s="1">
        <v>2.0</v>
      </c>
      <c r="BR265" s="1">
        <v>2.0</v>
      </c>
      <c r="BS265" s="1">
        <v>3.0</v>
      </c>
      <c r="BT265" s="1">
        <v>3.0</v>
      </c>
      <c r="BU265" s="1">
        <v>3.0</v>
      </c>
      <c r="BV265" s="1">
        <v>4.0</v>
      </c>
      <c r="BW265" s="1">
        <v>3.0</v>
      </c>
      <c r="BX265" s="1">
        <v>2.0</v>
      </c>
      <c r="BY265" s="1">
        <v>3.0</v>
      </c>
      <c r="BZ265" s="36">
        <v>3.0</v>
      </c>
      <c r="CA265" s="45">
        <f t="shared" si="12"/>
        <v>189</v>
      </c>
      <c r="CB265">
        <f t="shared" si="2"/>
        <v>33</v>
      </c>
      <c r="CC265" s="45">
        <f t="shared" si="3"/>
        <v>23</v>
      </c>
      <c r="CD265" s="45">
        <f t="shared" si="4"/>
        <v>13</v>
      </c>
      <c r="CE265" s="45">
        <f t="shared" si="27"/>
        <v>26</v>
      </c>
      <c r="CF265" s="45">
        <f t="shared" si="6"/>
        <v>24</v>
      </c>
      <c r="CG265" s="45">
        <f t="shared" si="7"/>
        <v>18</v>
      </c>
      <c r="CH265" s="45">
        <f t="shared" si="28"/>
        <v>8</v>
      </c>
      <c r="CI265" s="45">
        <f t="shared" si="9"/>
        <v>0.3</v>
      </c>
      <c r="CJ265">
        <f t="shared" si="10"/>
        <v>17</v>
      </c>
      <c r="CK265" s="45">
        <f t="shared" si="29"/>
        <v>24</v>
      </c>
      <c r="CL265" s="39"/>
      <c r="CM265" s="40">
        <f>VLOOKUP(CB265,'PROMIS 57 T-Score Conversions'!Q$3:R$35,2,TRUE)</f>
        <v>44.7</v>
      </c>
      <c r="CN265" s="44" t="str">
        <f t="shared" si="20"/>
        <v>Mild</v>
      </c>
      <c r="CO265" s="40">
        <f>VLOOKUP(CC265,'PROMIS 57 T-Score Conversions'!A$3:B$35,2,TRUE)</f>
        <v>61.4</v>
      </c>
      <c r="CP265" s="43" t="str">
        <f t="shared" si="21"/>
        <v>Moderate</v>
      </c>
      <c r="CQ265" s="40">
        <f>VLOOKUP(CD265,'PROMIS 57 T-Score Conversions'!E$3:F$35,2,TRUE)</f>
        <v>52.1</v>
      </c>
      <c r="CR265" s="44" t="str">
        <f t="shared" si="22"/>
        <v>Normal</v>
      </c>
      <c r="CS265" s="40">
        <f>VLOOKUP(CE265,'PROMIS 57 T-Score Conversions'!U$3:V$35,2,TRUE)</f>
        <v>59.4</v>
      </c>
      <c r="CT265" s="44" t="str">
        <f t="shared" si="23"/>
        <v>Mild</v>
      </c>
      <c r="CU265" s="40">
        <f>VLOOKUP(CF265,'PROMIS 57 T-Score Conversions'!Y$3:Z$35,2,TRUE)</f>
        <v>54.3</v>
      </c>
      <c r="CV265" s="44" t="str">
        <f t="shared" si="24"/>
        <v>Normal</v>
      </c>
      <c r="CW265" s="40">
        <f>vlookup(CG265,'PROMIS 57 T-Score Conversions'!M$3:N$35,2,TRUE)</f>
        <v>38.5</v>
      </c>
      <c r="CX265" s="44" t="str">
        <f t="shared" si="25"/>
        <v>Moderate</v>
      </c>
      <c r="CY265" s="40">
        <f>VLOOKup(CH265,'PROMIS 57 T-Score Conversions'!I$3:J$35,2,TRUE)</f>
        <v>40.7</v>
      </c>
      <c r="CZ265" s="44" t="str">
        <f t="shared" si="26"/>
        <v>Normal</v>
      </c>
      <c r="DA265" s="37">
        <f>VLOOKUP(CJ265,'PROMIS 57 T-Score Conversions'!AC$3:AD$35,2,TRUE)</f>
        <v>34.75</v>
      </c>
      <c r="DB265" s="44" t="str">
        <f t="shared" si="30"/>
        <v>Moderate</v>
      </c>
      <c r="DC265" s="40">
        <f>VLOOKUP(CK265,'PROMIS 57 T-Score Conversions'!AG$3:AH$35,2,TRUE)</f>
        <v>43.42</v>
      </c>
      <c r="DD265" s="39" t="str">
        <f t="shared" si="31"/>
        <v>Normal</v>
      </c>
    </row>
    <row r="266">
      <c r="A266" s="1" t="b">
        <v>0</v>
      </c>
      <c r="B266" s="20"/>
      <c r="C266" s="20">
        <v>43727.60463935185</v>
      </c>
      <c r="D266" s="1" t="s">
        <v>284</v>
      </c>
      <c r="E266" s="1">
        <v>2042.0</v>
      </c>
      <c r="F266" s="1">
        <v>1.0</v>
      </c>
      <c r="G266" s="1">
        <v>4.0</v>
      </c>
      <c r="H266" s="1">
        <v>3.0</v>
      </c>
      <c r="I266" s="1">
        <v>1.0</v>
      </c>
      <c r="J266" s="1">
        <v>1.0</v>
      </c>
      <c r="K266" s="1">
        <v>1.0</v>
      </c>
      <c r="L266" s="1">
        <v>1.0</v>
      </c>
      <c r="M266" s="1">
        <v>1.0</v>
      </c>
      <c r="N266" s="1">
        <v>4.0</v>
      </c>
      <c r="O266" s="1">
        <v>4.0</v>
      </c>
      <c r="P266" s="1">
        <v>5.0</v>
      </c>
      <c r="Q266" s="1">
        <v>5.0</v>
      </c>
      <c r="R266" s="1">
        <v>4.0</v>
      </c>
      <c r="S266" s="1">
        <v>4.0</v>
      </c>
      <c r="T266" s="1">
        <v>5.0</v>
      </c>
      <c r="U266" s="1">
        <v>5.0</v>
      </c>
      <c r="V266" s="1">
        <v>2.0</v>
      </c>
      <c r="W266" s="1">
        <v>3.0</v>
      </c>
      <c r="X266" s="1">
        <v>5.0</v>
      </c>
      <c r="Y266" s="1">
        <v>5.0</v>
      </c>
      <c r="Z266" s="1">
        <v>3.0</v>
      </c>
      <c r="AA266" s="1">
        <v>5.0</v>
      </c>
      <c r="AB266" s="1">
        <v>5.0</v>
      </c>
      <c r="AC266" s="1">
        <v>5.0</v>
      </c>
      <c r="AD266" s="1">
        <v>4.0</v>
      </c>
      <c r="AE266" s="1">
        <v>4.0</v>
      </c>
      <c r="AF266" s="1">
        <v>4.0</v>
      </c>
      <c r="AG266" s="1">
        <v>4.0</v>
      </c>
      <c r="AH266" s="1">
        <v>4.0</v>
      </c>
      <c r="AI266" s="1">
        <v>4.0</v>
      </c>
      <c r="AJ266" s="1">
        <v>4.0</v>
      </c>
      <c r="AK266" s="1">
        <v>4.0</v>
      </c>
      <c r="AL266" s="1">
        <v>3.0</v>
      </c>
      <c r="AM266" s="1">
        <v>5.0</v>
      </c>
      <c r="AN266" s="1">
        <v>4.0</v>
      </c>
      <c r="AO266" s="1">
        <v>4.0</v>
      </c>
      <c r="AP266" s="1">
        <v>5.0</v>
      </c>
      <c r="AQ266" s="1">
        <v>5.0</v>
      </c>
      <c r="AR266" s="1">
        <v>5.0</v>
      </c>
      <c r="AS266" s="1">
        <v>1.0</v>
      </c>
      <c r="AT266" s="1">
        <v>4.0</v>
      </c>
      <c r="AU266" s="1">
        <v>1.0</v>
      </c>
      <c r="AV266" s="1">
        <v>1.0</v>
      </c>
      <c r="AW266" s="1">
        <v>1.0</v>
      </c>
      <c r="AX266" s="1">
        <v>1.0</v>
      </c>
      <c r="AY266" s="1">
        <v>1.0</v>
      </c>
      <c r="AZ266" s="1">
        <v>1.0</v>
      </c>
      <c r="BA266" s="1">
        <v>1.0</v>
      </c>
      <c r="BB266" s="1">
        <v>4.0</v>
      </c>
      <c r="BC266" s="1">
        <v>4.0</v>
      </c>
      <c r="BD266" s="1">
        <v>4.0</v>
      </c>
      <c r="BE266" s="1">
        <v>4.0</v>
      </c>
      <c r="BF266" s="1">
        <v>4.0</v>
      </c>
      <c r="BG266" s="1">
        <v>4.0</v>
      </c>
      <c r="BH266" s="1">
        <v>5.0</v>
      </c>
      <c r="BI266" s="1">
        <v>4.0</v>
      </c>
      <c r="BJ266" s="1">
        <v>8.0</v>
      </c>
      <c r="BK266" s="1">
        <v>1.0</v>
      </c>
      <c r="BL266" s="1">
        <v>1.0</v>
      </c>
      <c r="BM266" s="1">
        <v>1.0</v>
      </c>
      <c r="BN266" s="1">
        <v>1.0</v>
      </c>
      <c r="BO266" s="1">
        <v>1.0</v>
      </c>
      <c r="BP266" s="1">
        <v>1.0</v>
      </c>
      <c r="BQ266" s="1">
        <v>1.0</v>
      </c>
      <c r="BR266" s="1">
        <v>1.0</v>
      </c>
      <c r="BS266" s="1">
        <v>5.0</v>
      </c>
      <c r="BT266" s="1">
        <v>5.0</v>
      </c>
      <c r="BU266" s="1">
        <v>5.0</v>
      </c>
      <c r="BV266" s="1">
        <v>5.0</v>
      </c>
      <c r="BW266" s="1">
        <v>5.0</v>
      </c>
      <c r="BX266" s="1">
        <v>4.0</v>
      </c>
      <c r="BY266" s="1">
        <v>5.0</v>
      </c>
      <c r="BZ266" s="36">
        <v>5.0</v>
      </c>
      <c r="CA266" s="45">
        <f t="shared" si="12"/>
        <v>245</v>
      </c>
      <c r="CB266">
        <f t="shared" si="2"/>
        <v>13</v>
      </c>
      <c r="CC266" s="45">
        <f t="shared" si="3"/>
        <v>36</v>
      </c>
      <c r="CD266" s="45">
        <f t="shared" si="4"/>
        <v>33</v>
      </c>
      <c r="CE266" s="45">
        <f t="shared" si="27"/>
        <v>32</v>
      </c>
      <c r="CF266" s="45">
        <f t="shared" si="6"/>
        <v>32</v>
      </c>
      <c r="CG266" s="45">
        <f t="shared" si="7"/>
        <v>11</v>
      </c>
      <c r="CH266" s="45">
        <f t="shared" si="28"/>
        <v>33</v>
      </c>
      <c r="CI266" s="45">
        <f t="shared" si="9"/>
        <v>0.8</v>
      </c>
      <c r="CJ266">
        <f t="shared" si="10"/>
        <v>8</v>
      </c>
      <c r="CK266" s="45">
        <f t="shared" si="29"/>
        <v>39</v>
      </c>
      <c r="CL266" s="39"/>
      <c r="CM266" s="40">
        <f>VLOOKUP(CB266,'PROMIS 57 T-Score Conversions'!Q$3:R$35,2,TRUE)</f>
        <v>29.8</v>
      </c>
      <c r="CN266" s="44" t="str">
        <f t="shared" si="20"/>
        <v>Severe</v>
      </c>
      <c r="CO266" s="40">
        <f>VLOOKUP(CC266,'PROMIS 57 T-Score Conversions'!A$3:B$35,2,TRUE)</f>
        <v>75.4</v>
      </c>
      <c r="CP266" s="43" t="str">
        <f t="shared" si="21"/>
        <v>Severe</v>
      </c>
      <c r="CQ266" s="40">
        <f>VLOOKUP(CD266,'PROMIS 57 T-Score Conversions'!E$3:F$35,2,TRUE)</f>
        <v>70.7</v>
      </c>
      <c r="CR266" s="44" t="str">
        <f t="shared" si="22"/>
        <v>Severe</v>
      </c>
      <c r="CS266" s="40">
        <f>VLOOKUP(CE266,'PROMIS 57 T-Score Conversions'!U$3:V$35,2,TRUE)</f>
        <v>65.3</v>
      </c>
      <c r="CT266" s="44" t="str">
        <f t="shared" si="23"/>
        <v>Moderate</v>
      </c>
      <c r="CU266" s="40">
        <f>VLOOKUP(CF266,'PROMIS 57 T-Score Conversions'!Y$3:Z$35,2,TRUE)</f>
        <v>62.6</v>
      </c>
      <c r="CV266" s="44" t="str">
        <f t="shared" si="24"/>
        <v>Moderate</v>
      </c>
      <c r="CW266" s="40">
        <f>vlookup(CG266,'PROMIS 57 T-Score Conversions'!M$3:N$35,2,TRUE)</f>
        <v>32.6</v>
      </c>
      <c r="CX266" s="44" t="str">
        <f t="shared" si="25"/>
        <v>Moderate</v>
      </c>
      <c r="CY266" s="40">
        <f>VLOOKup(CH266,'PROMIS 57 T-Score Conversions'!I$3:J$35,2,TRUE)</f>
        <v>67.7</v>
      </c>
      <c r="CZ266" s="44" t="str">
        <f t="shared" si="26"/>
        <v>Moderate</v>
      </c>
      <c r="DA266" s="37">
        <f>VLOOKUP(CJ266,'PROMIS 57 T-Score Conversions'!AC$3:AD$35,2,TRUE)</f>
        <v>22.41</v>
      </c>
      <c r="DB266" s="44" t="str">
        <f t="shared" si="30"/>
        <v>Severe</v>
      </c>
      <c r="DC266" s="40">
        <f>VLOOKUP(CK266,'PROMIS 57 T-Score Conversions'!AG$3:AH$35,2,TRUE)</f>
        <v>62.52</v>
      </c>
      <c r="DD266" s="39" t="str">
        <f t="shared" si="31"/>
        <v>Moderate</v>
      </c>
    </row>
    <row r="267">
      <c r="A267" s="1" t="b">
        <v>0</v>
      </c>
      <c r="B267" s="20"/>
      <c r="C267" s="20">
        <v>43728.68509915509</v>
      </c>
      <c r="D267" s="1" t="s">
        <v>243</v>
      </c>
      <c r="E267" s="1">
        <v>1847.0</v>
      </c>
      <c r="F267" s="1">
        <v>4.0</v>
      </c>
      <c r="G267" s="1">
        <v>4.0</v>
      </c>
      <c r="H267" s="1">
        <v>5.0</v>
      </c>
      <c r="I267" s="1">
        <v>5.0</v>
      </c>
      <c r="J267" s="1">
        <v>4.0</v>
      </c>
      <c r="K267" s="1">
        <v>5.0</v>
      </c>
      <c r="L267" s="1">
        <v>5.0</v>
      </c>
      <c r="M267" s="1">
        <v>5.0</v>
      </c>
      <c r="N267" s="1">
        <v>1.0</v>
      </c>
      <c r="O267" s="1">
        <v>1.0</v>
      </c>
      <c r="P267" s="1">
        <v>1.0</v>
      </c>
      <c r="Q267" s="1">
        <v>1.0</v>
      </c>
      <c r="R267" s="1">
        <v>1.0</v>
      </c>
      <c r="S267" s="1">
        <v>1.0</v>
      </c>
      <c r="T267" s="1">
        <v>1.0</v>
      </c>
      <c r="U267" s="1">
        <v>2.0</v>
      </c>
      <c r="V267" s="1">
        <v>1.0</v>
      </c>
      <c r="W267" s="1">
        <v>1.0</v>
      </c>
      <c r="X267" s="1">
        <v>1.0</v>
      </c>
      <c r="Y267" s="1">
        <v>1.0</v>
      </c>
      <c r="Z267" s="1">
        <v>1.0</v>
      </c>
      <c r="AA267" s="1">
        <v>2.0</v>
      </c>
      <c r="AB267" s="1">
        <v>1.0</v>
      </c>
      <c r="AC267" s="1">
        <v>1.0</v>
      </c>
      <c r="AD267" s="1">
        <v>2.0</v>
      </c>
      <c r="AE267" s="1">
        <v>1.0</v>
      </c>
      <c r="AF267" s="1">
        <v>2.0</v>
      </c>
      <c r="AG267" s="1">
        <v>2.0</v>
      </c>
      <c r="AH267" s="1">
        <v>2.0</v>
      </c>
      <c r="AI267" s="1">
        <v>2.0</v>
      </c>
      <c r="AJ267" s="1">
        <v>2.0</v>
      </c>
      <c r="AK267" s="1">
        <v>2.0</v>
      </c>
      <c r="AL267" s="1">
        <v>2.0</v>
      </c>
      <c r="AM267" s="1">
        <v>2.0</v>
      </c>
      <c r="AN267" s="1">
        <v>2.0</v>
      </c>
      <c r="AO267" s="1">
        <v>2.0</v>
      </c>
      <c r="AP267" s="1">
        <v>2.0</v>
      </c>
      <c r="AQ267" s="1">
        <v>2.0</v>
      </c>
      <c r="AR267" s="1">
        <v>2.0</v>
      </c>
      <c r="AS267" s="1">
        <v>2.0</v>
      </c>
      <c r="AT267" s="1">
        <v>4.0</v>
      </c>
      <c r="AU267" s="1">
        <v>5.0</v>
      </c>
      <c r="AV267" s="1">
        <v>4.0</v>
      </c>
      <c r="AW267" s="1">
        <v>4.0</v>
      </c>
      <c r="AX267" s="1">
        <v>4.0</v>
      </c>
      <c r="AY267" s="1">
        <v>4.0</v>
      </c>
      <c r="AZ267" s="1">
        <v>5.0</v>
      </c>
      <c r="BA267" s="1">
        <v>4.0</v>
      </c>
      <c r="BB267" s="1">
        <v>1.0</v>
      </c>
      <c r="BC267" s="1">
        <v>2.0</v>
      </c>
      <c r="BD267" s="1">
        <v>2.0</v>
      </c>
      <c r="BE267" s="1">
        <v>2.0</v>
      </c>
      <c r="BF267" s="1">
        <v>2.0</v>
      </c>
      <c r="BG267" s="1">
        <v>2.0</v>
      </c>
      <c r="BH267" s="1">
        <v>2.0</v>
      </c>
      <c r="BI267" s="1">
        <v>1.0</v>
      </c>
      <c r="BJ267" s="1">
        <v>1.0</v>
      </c>
      <c r="BK267" s="1">
        <v>4.0</v>
      </c>
      <c r="BL267" s="1">
        <v>4.0</v>
      </c>
      <c r="BM267" s="1">
        <v>4.0</v>
      </c>
      <c r="BN267" s="1">
        <v>4.0</v>
      </c>
      <c r="BO267" s="1">
        <v>5.0</v>
      </c>
      <c r="BP267" s="1">
        <v>4.0</v>
      </c>
      <c r="BQ267" s="1">
        <v>5.0</v>
      </c>
      <c r="BR267" s="1">
        <v>4.0</v>
      </c>
      <c r="BS267" s="1">
        <v>1.0</v>
      </c>
      <c r="BT267" s="1">
        <v>1.0</v>
      </c>
      <c r="BU267" s="1">
        <v>2.0</v>
      </c>
      <c r="BV267" s="1">
        <v>1.0</v>
      </c>
      <c r="BW267" s="1">
        <v>1.0</v>
      </c>
      <c r="BX267" s="1">
        <v>1.0</v>
      </c>
      <c r="BY267" s="1">
        <v>1.0</v>
      </c>
      <c r="BZ267" s="36">
        <v>2.0</v>
      </c>
      <c r="CA267" s="45">
        <f t="shared" si="12"/>
        <v>179</v>
      </c>
      <c r="CB267">
        <f t="shared" si="2"/>
        <v>37</v>
      </c>
      <c r="CC267" s="45">
        <f t="shared" si="3"/>
        <v>9</v>
      </c>
      <c r="CD267" s="45">
        <f t="shared" si="4"/>
        <v>9</v>
      </c>
      <c r="CE267" s="45">
        <f t="shared" si="27"/>
        <v>15</v>
      </c>
      <c r="CF267" s="45">
        <f t="shared" si="6"/>
        <v>16</v>
      </c>
      <c r="CG267" s="45">
        <f t="shared" si="7"/>
        <v>34</v>
      </c>
      <c r="CH267" s="45">
        <f t="shared" si="28"/>
        <v>14</v>
      </c>
      <c r="CI267" s="45">
        <f t="shared" si="9"/>
        <v>0.1</v>
      </c>
      <c r="CJ267">
        <f t="shared" si="10"/>
        <v>34</v>
      </c>
      <c r="CK267" s="45">
        <f t="shared" si="29"/>
        <v>10</v>
      </c>
      <c r="CL267" s="39"/>
      <c r="CM267" s="40">
        <f>VLOOKUP(CB267,'PROMIS 57 T-Score Conversions'!Q$3:R$35,2,TRUE)</f>
        <v>49.2</v>
      </c>
      <c r="CN267" s="44" t="str">
        <f t="shared" si="20"/>
        <v>Normal</v>
      </c>
      <c r="CO267" s="40">
        <f>VLOOKUP(CC267,'PROMIS 57 T-Score Conversions'!A$3:B$35,2,TRUE)</f>
        <v>43.2</v>
      </c>
      <c r="CP267" s="43" t="str">
        <f t="shared" si="21"/>
        <v>Normal</v>
      </c>
      <c r="CQ267" s="40">
        <f>VLOOKUP(CD267,'PROMIS 57 T-Score Conversions'!E$3:F$35,2,TRUE)</f>
        <v>44.7</v>
      </c>
      <c r="CR267" s="44" t="str">
        <f t="shared" si="22"/>
        <v>Normal</v>
      </c>
      <c r="CS267" s="40">
        <f>VLOOKUP(CE267,'PROMIS 57 T-Score Conversions'!U$3:V$35,2,TRUE)</f>
        <v>48.1</v>
      </c>
      <c r="CT267" s="44" t="str">
        <f t="shared" si="23"/>
        <v>Normal</v>
      </c>
      <c r="CU267" s="40">
        <f>VLOOKUP(CF267,'PROMIS 57 T-Score Conversions'!Y$3:Z$35,2,TRUE)</f>
        <v>45.5</v>
      </c>
      <c r="CV267" s="44" t="str">
        <f t="shared" si="24"/>
        <v>Normal</v>
      </c>
      <c r="CW267" s="40">
        <f>vlookup(CG267,'PROMIS 57 T-Score Conversions'!M$3:N$35,2,TRUE)</f>
        <v>53.6</v>
      </c>
      <c r="CX267" s="44" t="str">
        <f t="shared" si="25"/>
        <v>Normal</v>
      </c>
      <c r="CY267" s="40">
        <f>VLOOKup(CH267,'PROMIS 57 T-Score Conversions'!I$3:J$35,2,TRUE)</f>
        <v>54.1</v>
      </c>
      <c r="CZ267" s="44" t="str">
        <f t="shared" si="26"/>
        <v>Normal</v>
      </c>
      <c r="DA267" s="37">
        <f>VLOOKUP(CJ267,'PROMIS 57 T-Score Conversions'!AC$3:AD$35,2,TRUE)</f>
        <v>49.26</v>
      </c>
      <c r="DB267" s="44" t="str">
        <f t="shared" si="30"/>
        <v>Normal</v>
      </c>
      <c r="DC267" s="40">
        <f>VLOOKUP(CK267,'PROMIS 57 T-Score Conversions'!AG$3:AH$35,2,TRUE)</f>
        <v>28.63</v>
      </c>
      <c r="DD267" s="39" t="str">
        <f t="shared" si="31"/>
        <v>Normal</v>
      </c>
    </row>
    <row r="268">
      <c r="A268" s="1" t="b">
        <v>1</v>
      </c>
      <c r="B268" s="20"/>
      <c r="C268" s="20">
        <v>43731.41940012731</v>
      </c>
      <c r="D268" s="1" t="s">
        <v>285</v>
      </c>
      <c r="E268" s="1">
        <v>1927.0</v>
      </c>
      <c r="F268" s="1">
        <v>4.0</v>
      </c>
      <c r="G268" s="1">
        <v>4.0</v>
      </c>
      <c r="H268" s="1">
        <v>5.0</v>
      </c>
      <c r="I268" s="1">
        <v>4.0</v>
      </c>
      <c r="J268" s="1">
        <v>3.0</v>
      </c>
      <c r="K268" s="1">
        <v>4.0</v>
      </c>
      <c r="L268" s="1">
        <v>4.0</v>
      </c>
      <c r="M268" s="1">
        <v>3.0</v>
      </c>
      <c r="N268" s="1">
        <v>1.0</v>
      </c>
      <c r="O268" s="1">
        <v>2.0</v>
      </c>
      <c r="P268" s="1">
        <v>2.0</v>
      </c>
      <c r="Q268" s="1">
        <v>2.0</v>
      </c>
      <c r="R268" s="1">
        <v>2.0</v>
      </c>
      <c r="S268" s="1">
        <v>2.0</v>
      </c>
      <c r="T268" s="1">
        <v>3.0</v>
      </c>
      <c r="U268" s="1">
        <v>3.0</v>
      </c>
      <c r="V268" s="1">
        <v>1.0</v>
      </c>
      <c r="W268" s="1">
        <v>2.0</v>
      </c>
      <c r="X268" s="1">
        <v>1.0</v>
      </c>
      <c r="Y268" s="1">
        <v>1.0</v>
      </c>
      <c r="Z268" s="1">
        <v>1.0</v>
      </c>
      <c r="AA268" s="1">
        <v>2.0</v>
      </c>
      <c r="AB268" s="1">
        <v>1.0</v>
      </c>
      <c r="AC268" s="1">
        <v>1.0</v>
      </c>
      <c r="AD268" s="1">
        <v>2.0</v>
      </c>
      <c r="AE268" s="1">
        <v>3.0</v>
      </c>
      <c r="AF268" s="1">
        <v>3.0</v>
      </c>
      <c r="AG268" s="1">
        <v>2.0</v>
      </c>
      <c r="AH268" s="1">
        <v>3.0</v>
      </c>
      <c r="AI268" s="1">
        <v>3.0</v>
      </c>
      <c r="AJ268" s="1">
        <v>4.0</v>
      </c>
      <c r="AK268" s="1">
        <v>3.0</v>
      </c>
      <c r="AL268" s="1">
        <v>3.0</v>
      </c>
      <c r="AM268" s="1">
        <v>3.0</v>
      </c>
      <c r="AN268" s="1">
        <v>4.0</v>
      </c>
      <c r="AO268" s="1">
        <v>5.0</v>
      </c>
      <c r="AP268" s="1">
        <v>5.0</v>
      </c>
      <c r="AQ268" s="1">
        <v>4.0</v>
      </c>
      <c r="AR268" s="1">
        <v>2.0</v>
      </c>
      <c r="AS268" s="1">
        <v>4.0</v>
      </c>
      <c r="AT268" s="1">
        <v>2.0</v>
      </c>
      <c r="AU268" s="1">
        <v>2.0</v>
      </c>
      <c r="AV268" s="1">
        <v>2.0</v>
      </c>
      <c r="AW268" s="1">
        <v>2.0</v>
      </c>
      <c r="AX268" s="1">
        <v>3.0</v>
      </c>
      <c r="AY268" s="1">
        <v>3.0</v>
      </c>
      <c r="AZ268" s="1">
        <v>3.0</v>
      </c>
      <c r="BA268" s="1">
        <v>3.0</v>
      </c>
      <c r="BB268" s="1">
        <v>2.0</v>
      </c>
      <c r="BC268" s="1">
        <v>2.0</v>
      </c>
      <c r="BD268" s="1">
        <v>3.0</v>
      </c>
      <c r="BE268" s="1">
        <v>2.0</v>
      </c>
      <c r="BF268" s="1">
        <v>2.0</v>
      </c>
      <c r="BG268" s="1">
        <v>2.0</v>
      </c>
      <c r="BH268" s="1">
        <v>2.0</v>
      </c>
      <c r="BI268" s="1">
        <v>2.0</v>
      </c>
      <c r="BJ268" s="1">
        <v>3.0</v>
      </c>
      <c r="BK268" s="1">
        <v>3.0</v>
      </c>
      <c r="BL268" s="1">
        <v>3.0</v>
      </c>
      <c r="BM268" s="1">
        <v>3.0</v>
      </c>
      <c r="BN268" s="1">
        <v>4.0</v>
      </c>
      <c r="BO268" s="1">
        <v>3.0</v>
      </c>
      <c r="BP268" s="1">
        <v>3.0</v>
      </c>
      <c r="BQ268" s="1">
        <v>4.0</v>
      </c>
      <c r="BR268" s="1">
        <v>3.0</v>
      </c>
      <c r="BS268" s="1">
        <v>3.0</v>
      </c>
      <c r="BT268" s="1">
        <v>2.0</v>
      </c>
      <c r="BU268" s="1">
        <v>2.0</v>
      </c>
      <c r="BV268" s="1">
        <v>3.0</v>
      </c>
      <c r="BW268" s="1">
        <v>3.0</v>
      </c>
      <c r="BX268" s="1">
        <v>2.0</v>
      </c>
      <c r="BY268" s="1">
        <v>1.0</v>
      </c>
      <c r="BZ268" s="36">
        <v>2.0</v>
      </c>
      <c r="CA268" s="45">
        <f t="shared" si="12"/>
        <v>195</v>
      </c>
      <c r="CB268">
        <f t="shared" si="2"/>
        <v>31</v>
      </c>
      <c r="CC268" s="45">
        <f t="shared" si="3"/>
        <v>17</v>
      </c>
      <c r="CD268" s="45">
        <f t="shared" si="4"/>
        <v>10</v>
      </c>
      <c r="CE268" s="45">
        <f t="shared" si="27"/>
        <v>23</v>
      </c>
      <c r="CF268" s="45">
        <f t="shared" si="6"/>
        <v>30</v>
      </c>
      <c r="CG268" s="45">
        <f t="shared" si="7"/>
        <v>20</v>
      </c>
      <c r="CH268" s="45">
        <f t="shared" si="28"/>
        <v>17</v>
      </c>
      <c r="CI268" s="45">
        <f t="shared" si="9"/>
        <v>0.3</v>
      </c>
      <c r="CJ268">
        <f t="shared" si="10"/>
        <v>26</v>
      </c>
      <c r="CK268" s="45">
        <f t="shared" si="29"/>
        <v>18</v>
      </c>
      <c r="CL268" s="39"/>
      <c r="CM268" s="40">
        <f>VLOOKUP(CB268,'PROMIS 57 T-Score Conversions'!Q$3:R$35,2,TRUE)</f>
        <v>43.1</v>
      </c>
      <c r="CN268" s="44" t="str">
        <f t="shared" si="20"/>
        <v>Mild</v>
      </c>
      <c r="CO268" s="40">
        <f>VLOOKUP(CC268,'PROMIS 57 T-Score Conversions'!A$3:B$35,2,TRUE)</f>
        <v>55.4</v>
      </c>
      <c r="CP268" s="43" t="str">
        <f t="shared" si="21"/>
        <v>Moderate</v>
      </c>
      <c r="CQ268" s="40">
        <f>VLOOKUP(CD268,'PROMIS 57 T-Score Conversions'!E$3:F$35,2,TRUE)</f>
        <v>47.5</v>
      </c>
      <c r="CR268" s="44" t="str">
        <f t="shared" si="22"/>
        <v>Normal</v>
      </c>
      <c r="CS268" s="40">
        <f>VLOOKUP(CE268,'PROMIS 57 T-Score Conversions'!U$3:V$35,2,TRUE)</f>
        <v>56.6</v>
      </c>
      <c r="CT268" s="44" t="str">
        <f t="shared" si="23"/>
        <v>Mild</v>
      </c>
      <c r="CU268" s="40">
        <f>VLOOKUP(CF268,'PROMIS 57 T-Score Conversions'!Y$3:Z$35,2,TRUE)</f>
        <v>60.4</v>
      </c>
      <c r="CV268" s="44" t="str">
        <f t="shared" si="24"/>
        <v>Moderate</v>
      </c>
      <c r="CW268" s="40">
        <f>vlookup(CG268,'PROMIS 57 T-Score Conversions'!M$3:N$35,2,TRUE)</f>
        <v>40.2</v>
      </c>
      <c r="CX268" s="44" t="str">
        <f t="shared" si="25"/>
        <v>Mild</v>
      </c>
      <c r="CY268" s="40">
        <f>VLOOKup(CH268,'PROMIS 57 T-Score Conversions'!I$3:J$35,2,TRUE)</f>
        <v>56.6</v>
      </c>
      <c r="CZ268" s="44" t="str">
        <f t="shared" si="26"/>
        <v>Mild</v>
      </c>
      <c r="DA268" s="37">
        <f>VLOOKUP(CJ268,'PROMIS 57 T-Score Conversions'!AC$3:AD$35,2,TRUE)</f>
        <v>41.9</v>
      </c>
      <c r="DB268" s="44" t="str">
        <f t="shared" si="30"/>
        <v>Mild</v>
      </c>
      <c r="DC268" s="40">
        <f>VLOOKUP(CK268,'PROMIS 57 T-Score Conversions'!AG$3:AH$35,2,TRUE)</f>
        <v>37.97</v>
      </c>
      <c r="DD268" s="39" t="str">
        <f t="shared" si="31"/>
        <v>Normal</v>
      </c>
    </row>
    <row r="269">
      <c r="A269" s="1" t="b">
        <v>0</v>
      </c>
      <c r="B269" s="20"/>
      <c r="C269" s="20">
        <v>43731.48833447917</v>
      </c>
      <c r="D269" s="1" t="s">
        <v>286</v>
      </c>
      <c r="E269" s="1">
        <v>2045.0</v>
      </c>
      <c r="F269" s="1">
        <v>1.0</v>
      </c>
      <c r="G269" s="1">
        <v>1.0</v>
      </c>
      <c r="H269" s="1">
        <v>1.0</v>
      </c>
      <c r="I269" s="1">
        <v>1.0</v>
      </c>
      <c r="J269" s="1">
        <v>1.0</v>
      </c>
      <c r="K269" s="1">
        <v>1.0</v>
      </c>
      <c r="L269" s="1">
        <v>1.0</v>
      </c>
      <c r="M269" s="1">
        <v>1.0</v>
      </c>
      <c r="N269" s="1">
        <v>5.0</v>
      </c>
      <c r="O269" s="1">
        <v>5.0</v>
      </c>
      <c r="P269" s="1">
        <v>5.0</v>
      </c>
      <c r="Q269" s="1">
        <v>5.0</v>
      </c>
      <c r="R269" s="1">
        <v>5.0</v>
      </c>
      <c r="S269" s="1">
        <v>5.0</v>
      </c>
      <c r="T269" s="1">
        <v>5.0</v>
      </c>
      <c r="U269" s="1">
        <v>5.0</v>
      </c>
      <c r="V269" s="1">
        <v>5.0</v>
      </c>
      <c r="W269" s="1">
        <v>5.0</v>
      </c>
      <c r="X269" s="1">
        <v>5.0</v>
      </c>
      <c r="Y269" s="1">
        <v>5.0</v>
      </c>
      <c r="Z269" s="1">
        <v>5.0</v>
      </c>
      <c r="AA269" s="1">
        <v>5.0</v>
      </c>
      <c r="AB269" s="1">
        <v>5.0</v>
      </c>
      <c r="AC269" s="1">
        <v>5.0</v>
      </c>
      <c r="AD269" s="1">
        <v>5.0</v>
      </c>
      <c r="AE269" s="1">
        <v>5.0</v>
      </c>
      <c r="AF269" s="1">
        <v>5.0</v>
      </c>
      <c r="AG269" s="1">
        <v>5.0</v>
      </c>
      <c r="AH269" s="1">
        <v>5.0</v>
      </c>
      <c r="AI269" s="1">
        <v>5.0</v>
      </c>
      <c r="AJ269" s="1">
        <v>5.0</v>
      </c>
      <c r="AK269" s="1">
        <v>5.0</v>
      </c>
      <c r="AL269" s="1">
        <v>5.0</v>
      </c>
      <c r="AM269" s="1">
        <v>5.0</v>
      </c>
      <c r="AN269" s="1">
        <v>5.0</v>
      </c>
      <c r="AO269" s="1">
        <v>5.0</v>
      </c>
      <c r="AP269" s="1">
        <v>5.0</v>
      </c>
      <c r="AQ269" s="1">
        <v>5.0</v>
      </c>
      <c r="AR269" s="1">
        <v>5.0</v>
      </c>
      <c r="AS269" s="1">
        <v>5.0</v>
      </c>
      <c r="AT269" s="1">
        <v>1.0</v>
      </c>
      <c r="AU269" s="1">
        <v>1.0</v>
      </c>
      <c r="AV269" s="1">
        <v>1.0</v>
      </c>
      <c r="AW269" s="1">
        <v>1.0</v>
      </c>
      <c r="AX269" s="1">
        <v>1.0</v>
      </c>
      <c r="AY269" s="1">
        <v>1.0</v>
      </c>
      <c r="AZ269" s="1">
        <v>1.0</v>
      </c>
      <c r="BA269" s="1">
        <v>1.0</v>
      </c>
      <c r="BB269" s="1">
        <v>5.0</v>
      </c>
      <c r="BC269" s="1">
        <v>5.0</v>
      </c>
      <c r="BD269" s="1">
        <v>5.0</v>
      </c>
      <c r="BE269" s="1">
        <v>5.0</v>
      </c>
      <c r="BF269" s="1">
        <v>5.0</v>
      </c>
      <c r="BG269" s="1">
        <v>5.0</v>
      </c>
      <c r="BH269" s="1">
        <v>5.0</v>
      </c>
      <c r="BI269" s="1">
        <v>5.0</v>
      </c>
      <c r="BJ269" s="1">
        <v>10.0</v>
      </c>
      <c r="BK269" s="1">
        <v>1.0</v>
      </c>
      <c r="BL269" s="1">
        <v>1.0</v>
      </c>
      <c r="BM269" s="1">
        <v>1.0</v>
      </c>
      <c r="BN269" s="1">
        <v>1.0</v>
      </c>
      <c r="BO269" s="1">
        <v>1.0</v>
      </c>
      <c r="BP269" s="1">
        <v>1.0</v>
      </c>
      <c r="BQ269" s="1">
        <v>1.0</v>
      </c>
      <c r="BR269" s="1">
        <v>1.0</v>
      </c>
      <c r="BS269" s="1">
        <v>5.0</v>
      </c>
      <c r="BT269" s="1">
        <v>5.0</v>
      </c>
      <c r="BU269" s="1">
        <v>5.0</v>
      </c>
      <c r="BV269" s="1">
        <v>5.0</v>
      </c>
      <c r="BW269" s="1">
        <v>5.0</v>
      </c>
      <c r="BX269" s="1">
        <v>5.0</v>
      </c>
      <c r="BY269" s="1">
        <v>5.0</v>
      </c>
      <c r="BZ269" s="36">
        <v>5.0</v>
      </c>
      <c r="CA269" s="45">
        <f t="shared" si="12"/>
        <v>274</v>
      </c>
      <c r="CB269">
        <f t="shared" si="2"/>
        <v>8</v>
      </c>
      <c r="CC269" s="45">
        <f t="shared" si="3"/>
        <v>40</v>
      </c>
      <c r="CD269" s="45">
        <f t="shared" si="4"/>
        <v>40</v>
      </c>
      <c r="CE269" s="45">
        <f t="shared" si="27"/>
        <v>40</v>
      </c>
      <c r="CF269" s="45">
        <f t="shared" si="6"/>
        <v>40</v>
      </c>
      <c r="CG269" s="45">
        <f t="shared" si="7"/>
        <v>8</v>
      </c>
      <c r="CH269" s="45">
        <f t="shared" si="28"/>
        <v>40</v>
      </c>
      <c r="CI269" s="45">
        <f t="shared" si="9"/>
        <v>1</v>
      </c>
      <c r="CJ269">
        <f t="shared" si="10"/>
        <v>8</v>
      </c>
      <c r="CK269" s="45">
        <f t="shared" si="29"/>
        <v>40</v>
      </c>
      <c r="CL269" s="39"/>
      <c r="CM269" s="40">
        <f>VLOOKUP(CB269,'PROMIS 57 T-Score Conversions'!Q$3:R$35,2,TRUE)</f>
        <v>20.3</v>
      </c>
      <c r="CN269" s="44" t="str">
        <f t="shared" si="20"/>
        <v>Severe</v>
      </c>
      <c r="CO269" s="40">
        <f>VLOOKUP(CC269,'PROMIS 57 T-Score Conversions'!A$3:B$35,2,TRUE)</f>
        <v>83.1</v>
      </c>
      <c r="CP269" s="43" t="str">
        <f t="shared" si="21"/>
        <v>Severe</v>
      </c>
      <c r="CQ269" s="40">
        <f>VLOOKUP(CD269,'PROMIS 57 T-Score Conversions'!E$3:F$35,2,TRUE)</f>
        <v>81.3</v>
      </c>
      <c r="CR269" s="44" t="str">
        <f t="shared" si="22"/>
        <v>Severe</v>
      </c>
      <c r="CS269" s="40">
        <f>VLOOKUP(CE269,'PROMIS 57 T-Score Conversions'!U$3:V$35,2,TRUE)</f>
        <v>77.8</v>
      </c>
      <c r="CT269" s="44" t="str">
        <f t="shared" si="23"/>
        <v>Severe</v>
      </c>
      <c r="CU269" s="40">
        <f>VLOOKUP(CF269,'PROMIS 57 T-Score Conversions'!Y$3:Z$35,2,TRUE)</f>
        <v>76.5</v>
      </c>
      <c r="CV269" s="44" t="str">
        <f t="shared" si="24"/>
        <v>Severe</v>
      </c>
      <c r="CW269" s="40">
        <f>vlookup(CG269,'PROMIS 57 T-Score Conversions'!M$3:N$35,2,TRUE)</f>
        <v>25.91</v>
      </c>
      <c r="CX269" s="44" t="str">
        <f t="shared" si="25"/>
        <v>Severe</v>
      </c>
      <c r="CY269" s="40">
        <f>VLOOKup(CH269,'PROMIS 57 T-Score Conversions'!I$3:J$35,2,TRUE)</f>
        <v>77</v>
      </c>
      <c r="CZ269" s="44" t="str">
        <f t="shared" si="26"/>
        <v>Severe</v>
      </c>
      <c r="DA269" s="37">
        <f>VLOOKUP(CJ269,'PROMIS 57 T-Score Conversions'!AC$3:AD$35,2,TRUE)</f>
        <v>22.41</v>
      </c>
      <c r="DB269" s="44" t="str">
        <f t="shared" si="30"/>
        <v>Severe</v>
      </c>
      <c r="DC269" s="40">
        <f>VLOOKUP(CK269,'PROMIS 57 T-Score Conversions'!AG$3:AH$35,2,TRUE)</f>
        <v>67.09</v>
      </c>
      <c r="DD269" s="39" t="str">
        <f t="shared" si="31"/>
        <v>Moderate</v>
      </c>
    </row>
    <row r="270">
      <c r="A270" s="1" t="b">
        <v>1</v>
      </c>
      <c r="B270" s="20"/>
      <c r="C270" s="20">
        <v>43731.66702381945</v>
      </c>
      <c r="D270" s="1" t="s">
        <v>104</v>
      </c>
      <c r="E270" s="1">
        <v>1872.0</v>
      </c>
      <c r="F270" s="1">
        <v>2.0</v>
      </c>
      <c r="G270" s="1">
        <v>2.0</v>
      </c>
      <c r="H270" s="1">
        <v>2.0</v>
      </c>
      <c r="I270" s="1">
        <v>2.0</v>
      </c>
      <c r="J270" s="1">
        <v>1.0</v>
      </c>
      <c r="K270" s="1">
        <v>3.0</v>
      </c>
      <c r="L270" s="1">
        <v>3.0</v>
      </c>
      <c r="M270" s="1">
        <v>1.0</v>
      </c>
      <c r="N270" s="1">
        <v>4.0</v>
      </c>
      <c r="O270" s="1">
        <v>4.0</v>
      </c>
      <c r="P270" s="1">
        <v>3.0</v>
      </c>
      <c r="Q270" s="1">
        <v>4.0</v>
      </c>
      <c r="R270" s="1">
        <v>4.0</v>
      </c>
      <c r="S270" s="1">
        <v>3.0</v>
      </c>
      <c r="T270" s="1">
        <v>3.0</v>
      </c>
      <c r="U270" s="1">
        <v>4.0</v>
      </c>
      <c r="V270" s="1">
        <v>1.0</v>
      </c>
      <c r="W270" s="1">
        <v>5.0</v>
      </c>
      <c r="X270" s="1">
        <v>2.0</v>
      </c>
      <c r="Y270" s="1">
        <v>2.0</v>
      </c>
      <c r="Z270" s="1">
        <v>2.0</v>
      </c>
      <c r="AA270" s="1">
        <v>3.0</v>
      </c>
      <c r="AB270" s="1">
        <v>2.0</v>
      </c>
      <c r="AC270" s="1">
        <v>2.0</v>
      </c>
      <c r="AD270" s="1">
        <v>2.0</v>
      </c>
      <c r="AE270" s="1">
        <v>2.0</v>
      </c>
      <c r="AF270" s="1">
        <v>2.0</v>
      </c>
      <c r="AG270" s="1">
        <v>3.0</v>
      </c>
      <c r="AH270" s="1">
        <v>3.0</v>
      </c>
      <c r="AI270" s="1">
        <v>3.0</v>
      </c>
      <c r="AJ270" s="1">
        <v>3.0</v>
      </c>
      <c r="AK270" s="1">
        <v>3.0</v>
      </c>
      <c r="AL270" s="1">
        <v>4.0</v>
      </c>
      <c r="AM270" s="1">
        <v>4.0</v>
      </c>
      <c r="AN270" s="1">
        <v>4.0</v>
      </c>
      <c r="AO270" s="1">
        <v>2.0</v>
      </c>
      <c r="AP270" s="1">
        <v>4.0</v>
      </c>
      <c r="AQ270" s="1">
        <v>2.0</v>
      </c>
      <c r="AR270" s="1">
        <v>2.0</v>
      </c>
      <c r="AS270" s="1">
        <v>4.0</v>
      </c>
      <c r="AT270" s="1">
        <v>3.0</v>
      </c>
      <c r="AU270" s="1">
        <v>1.0</v>
      </c>
      <c r="AV270" s="1">
        <v>1.0</v>
      </c>
      <c r="AW270" s="1">
        <v>1.0</v>
      </c>
      <c r="AX270" s="1">
        <v>1.0</v>
      </c>
      <c r="AY270" s="1">
        <v>1.0</v>
      </c>
      <c r="AZ270" s="1">
        <v>1.0</v>
      </c>
      <c r="BA270" s="1">
        <v>1.0</v>
      </c>
      <c r="BB270" s="1">
        <v>4.0</v>
      </c>
      <c r="BC270" s="1">
        <v>4.0</v>
      </c>
      <c r="BD270" s="1">
        <v>5.0</v>
      </c>
      <c r="BE270" s="1">
        <v>4.0</v>
      </c>
      <c r="BF270" s="1">
        <v>5.0</v>
      </c>
      <c r="BG270" s="1">
        <v>5.0</v>
      </c>
      <c r="BH270" s="1">
        <v>5.0</v>
      </c>
      <c r="BI270" s="1">
        <v>5.0</v>
      </c>
      <c r="BJ270" s="1">
        <v>9.0</v>
      </c>
      <c r="BK270" s="1">
        <v>1.0</v>
      </c>
      <c r="BL270" s="1">
        <v>2.0</v>
      </c>
      <c r="BM270" s="1">
        <v>1.0</v>
      </c>
      <c r="BN270" s="1">
        <v>2.0</v>
      </c>
      <c r="BO270" s="1">
        <v>2.0</v>
      </c>
      <c r="BP270" s="1">
        <v>2.0</v>
      </c>
      <c r="BQ270" s="1">
        <v>3.0</v>
      </c>
      <c r="BR270" s="1">
        <v>3.0</v>
      </c>
      <c r="BS270" s="1">
        <v>4.0</v>
      </c>
      <c r="BT270" s="1">
        <v>4.0</v>
      </c>
      <c r="BU270" s="1">
        <v>4.0</v>
      </c>
      <c r="BV270" s="1">
        <v>4.0</v>
      </c>
      <c r="BW270" s="1">
        <v>4.0</v>
      </c>
      <c r="BX270" s="1">
        <v>3.0</v>
      </c>
      <c r="BY270" s="1">
        <v>5.0</v>
      </c>
      <c r="BZ270" s="36">
        <v>3.0</v>
      </c>
      <c r="CA270" s="45">
        <f t="shared" si="12"/>
        <v>214</v>
      </c>
      <c r="CB270">
        <f t="shared" si="2"/>
        <v>16</v>
      </c>
      <c r="CC270" s="45">
        <f t="shared" si="3"/>
        <v>29</v>
      </c>
      <c r="CD270" s="45">
        <f t="shared" si="4"/>
        <v>19</v>
      </c>
      <c r="CE270" s="45">
        <f t="shared" si="27"/>
        <v>21</v>
      </c>
      <c r="CF270" s="45">
        <f t="shared" si="6"/>
        <v>26</v>
      </c>
      <c r="CG270" s="45">
        <f t="shared" si="7"/>
        <v>10</v>
      </c>
      <c r="CH270" s="45">
        <f t="shared" si="28"/>
        <v>37</v>
      </c>
      <c r="CI270" s="45">
        <f t="shared" si="9"/>
        <v>0.9</v>
      </c>
      <c r="CJ270">
        <f t="shared" si="10"/>
        <v>16</v>
      </c>
      <c r="CK270" s="45">
        <f t="shared" si="29"/>
        <v>31</v>
      </c>
      <c r="CL270" s="39"/>
      <c r="CM270" s="40">
        <f>VLOOKUP(CB270,'PROMIS 57 T-Score Conversions'!Q$3:R$35,2,TRUE)</f>
        <v>32.5</v>
      </c>
      <c r="CN270" s="44" t="str">
        <f t="shared" si="20"/>
        <v>Moderate</v>
      </c>
      <c r="CO270" s="40">
        <f>VLOOKUP(CC270,'PROMIS 57 T-Score Conversions'!A$3:B$35,2,TRUE)</f>
        <v>67.7</v>
      </c>
      <c r="CP270" s="43" t="str">
        <f t="shared" si="21"/>
        <v>Severe</v>
      </c>
      <c r="CQ270" s="40">
        <f>VLOOKUP(CD270,'PROMIS 57 T-Score Conversions'!E$3:F$35,2,TRUE)</f>
        <v>57.7</v>
      </c>
      <c r="CR270" s="44" t="str">
        <f t="shared" si="22"/>
        <v>Mild</v>
      </c>
      <c r="CS270" s="40">
        <f>VLOOKUP(CE270,'PROMIS 57 T-Score Conversions'!U$3:V$35,2,TRUE)</f>
        <v>54.6</v>
      </c>
      <c r="CT270" s="44" t="str">
        <f t="shared" si="23"/>
        <v>Normal</v>
      </c>
      <c r="CU270" s="40">
        <f>VLOOKUP(CF270,'PROMIS 57 T-Score Conversions'!Y$3:Z$35,2,TRUE)</f>
        <v>56.3</v>
      </c>
      <c r="CV270" s="44" t="str">
        <f t="shared" si="24"/>
        <v>Mild</v>
      </c>
      <c r="CW270" s="40">
        <f>vlookup(CG270,'PROMIS 57 T-Score Conversions'!M$3:N$35,2,TRUE)</f>
        <v>31.3</v>
      </c>
      <c r="CX270" s="44" t="str">
        <f t="shared" si="25"/>
        <v>Moderate</v>
      </c>
      <c r="CY270" s="40">
        <f>VLOOKup(CH270,'PROMIS 57 T-Score Conversions'!I$3:J$35,2,TRUE)</f>
        <v>71</v>
      </c>
      <c r="CZ270" s="44" t="str">
        <f t="shared" si="26"/>
        <v>Severe</v>
      </c>
      <c r="DA270" s="37">
        <f>VLOOKUP(CJ270,'PROMIS 57 T-Score Conversions'!AC$3:AD$35,2,TRUE)</f>
        <v>33.92</v>
      </c>
      <c r="DB270" s="44" t="str">
        <f t="shared" si="30"/>
        <v>Moderate</v>
      </c>
      <c r="DC270" s="40">
        <f>VLOOKUP(CK270,'PROMIS 57 T-Score Conversions'!AG$3:AH$35,2,TRUE)</f>
        <v>50.21</v>
      </c>
      <c r="DD270" s="39" t="str">
        <f t="shared" si="31"/>
        <v>Normal</v>
      </c>
    </row>
    <row r="271">
      <c r="A271" s="1" t="b">
        <v>0</v>
      </c>
      <c r="B271" s="20"/>
      <c r="C271" s="20">
        <v>43731.66821640046</v>
      </c>
      <c r="D271" s="1" t="s">
        <v>185</v>
      </c>
      <c r="E271" s="1">
        <v>1320.0</v>
      </c>
      <c r="F271" s="1">
        <v>4.0</v>
      </c>
      <c r="G271" s="1">
        <v>4.0</v>
      </c>
      <c r="H271" s="1">
        <v>5.0</v>
      </c>
      <c r="I271" s="1">
        <v>5.0</v>
      </c>
      <c r="J271" s="1">
        <v>4.0</v>
      </c>
      <c r="K271" s="1">
        <v>5.0</v>
      </c>
      <c r="L271" s="1">
        <v>5.0</v>
      </c>
      <c r="M271" s="1">
        <v>4.0</v>
      </c>
      <c r="N271" s="1">
        <v>1.0</v>
      </c>
      <c r="O271" s="1">
        <v>1.0</v>
      </c>
      <c r="P271" s="1">
        <v>2.0</v>
      </c>
      <c r="Q271" s="1">
        <v>2.0</v>
      </c>
      <c r="R271" s="1">
        <v>2.0</v>
      </c>
      <c r="S271" s="1">
        <v>1.0</v>
      </c>
      <c r="T271" s="1">
        <v>2.0</v>
      </c>
      <c r="U271" s="1">
        <v>2.0</v>
      </c>
      <c r="V271" s="1">
        <v>1.0</v>
      </c>
      <c r="W271" s="1">
        <v>1.0</v>
      </c>
      <c r="X271" s="1">
        <v>1.0</v>
      </c>
      <c r="Y271" s="1">
        <v>1.0</v>
      </c>
      <c r="Z271" s="1">
        <v>2.0</v>
      </c>
      <c r="AA271" s="1">
        <v>2.0</v>
      </c>
      <c r="AB271" s="1">
        <v>1.0</v>
      </c>
      <c r="AC271" s="1">
        <v>1.0</v>
      </c>
      <c r="AD271" s="1">
        <v>2.0</v>
      </c>
      <c r="AE271" s="1">
        <v>2.0</v>
      </c>
      <c r="AF271" s="1">
        <v>2.0</v>
      </c>
      <c r="AG271" s="1">
        <v>2.0</v>
      </c>
      <c r="AH271" s="1">
        <v>2.0</v>
      </c>
      <c r="AI271" s="1">
        <v>2.0</v>
      </c>
      <c r="AJ271" s="1">
        <v>3.0</v>
      </c>
      <c r="AK271" s="1">
        <v>2.0</v>
      </c>
      <c r="AL271" s="1">
        <v>2.0</v>
      </c>
      <c r="AM271" s="1">
        <v>2.0</v>
      </c>
      <c r="AN271" s="1">
        <v>1.0</v>
      </c>
      <c r="AO271" s="1">
        <v>2.0</v>
      </c>
      <c r="AP271" s="1">
        <v>2.0</v>
      </c>
      <c r="AQ271" s="1">
        <v>2.0</v>
      </c>
      <c r="AR271" s="1">
        <v>1.0</v>
      </c>
      <c r="AS271" s="1">
        <v>2.0</v>
      </c>
      <c r="AT271" s="1">
        <v>4.0</v>
      </c>
      <c r="AU271" s="1">
        <v>4.0</v>
      </c>
      <c r="AV271" s="1">
        <v>4.0</v>
      </c>
      <c r="AW271" s="1">
        <v>4.0</v>
      </c>
      <c r="AX271" s="1">
        <v>4.0</v>
      </c>
      <c r="AY271" s="1">
        <v>3.0</v>
      </c>
      <c r="AZ271" s="1">
        <v>4.0</v>
      </c>
      <c r="BA271" s="1">
        <v>4.0</v>
      </c>
      <c r="BB271" s="1">
        <v>2.0</v>
      </c>
      <c r="BC271" s="1">
        <v>2.0</v>
      </c>
      <c r="BD271" s="1">
        <v>2.0</v>
      </c>
      <c r="BE271" s="1">
        <v>2.0</v>
      </c>
      <c r="BF271" s="1">
        <v>2.0</v>
      </c>
      <c r="BG271" s="1">
        <v>2.0</v>
      </c>
      <c r="BH271" s="1">
        <v>2.0</v>
      </c>
      <c r="BI271" s="1">
        <v>2.0</v>
      </c>
      <c r="BJ271" s="1">
        <v>2.0</v>
      </c>
      <c r="BK271" s="1">
        <v>3.0</v>
      </c>
      <c r="BL271" s="1">
        <v>4.0</v>
      </c>
      <c r="BM271" s="1">
        <v>4.0</v>
      </c>
      <c r="BN271" s="1">
        <v>3.0</v>
      </c>
      <c r="BO271" s="1">
        <v>4.0</v>
      </c>
      <c r="BP271" s="1">
        <v>3.0</v>
      </c>
      <c r="BQ271" s="1">
        <v>3.0</v>
      </c>
      <c r="BR271" s="1">
        <v>4.0</v>
      </c>
      <c r="BS271" s="1">
        <v>2.0</v>
      </c>
      <c r="BT271" s="1">
        <v>2.0</v>
      </c>
      <c r="BU271" s="1">
        <v>3.0</v>
      </c>
      <c r="BV271" s="1">
        <v>2.0</v>
      </c>
      <c r="BW271" s="1">
        <v>3.0</v>
      </c>
      <c r="BX271" s="1">
        <v>3.0</v>
      </c>
      <c r="BY271" s="1">
        <v>2.0</v>
      </c>
      <c r="BZ271" s="36">
        <v>2.0</v>
      </c>
      <c r="CA271" s="45">
        <f t="shared" si="12"/>
        <v>186</v>
      </c>
      <c r="CB271">
        <f t="shared" si="2"/>
        <v>36</v>
      </c>
      <c r="CC271" s="45">
        <f t="shared" si="3"/>
        <v>13</v>
      </c>
      <c r="CD271" s="45">
        <f t="shared" si="4"/>
        <v>10</v>
      </c>
      <c r="CE271" s="45">
        <f t="shared" si="27"/>
        <v>17</v>
      </c>
      <c r="CF271" s="45">
        <f t="shared" si="6"/>
        <v>14</v>
      </c>
      <c r="CG271" s="45">
        <f t="shared" si="7"/>
        <v>31</v>
      </c>
      <c r="CH271" s="45">
        <f t="shared" si="28"/>
        <v>16</v>
      </c>
      <c r="CI271" s="45">
        <f t="shared" si="9"/>
        <v>0.2</v>
      </c>
      <c r="CJ271">
        <f t="shared" si="10"/>
        <v>28</v>
      </c>
      <c r="CK271" s="45">
        <f t="shared" si="29"/>
        <v>19</v>
      </c>
      <c r="CL271" s="39"/>
      <c r="CM271" s="40">
        <f>VLOOKUP(CB271,'PROMIS 57 T-Score Conversions'!Q$3:R$35,2,TRUE)</f>
        <v>47.8</v>
      </c>
      <c r="CN271" s="44" t="str">
        <f t="shared" si="20"/>
        <v>Normal</v>
      </c>
      <c r="CO271" s="40">
        <f>VLOOKUP(CC271,'PROMIS 57 T-Score Conversions'!A$3:B$35,2,TRUE)</f>
        <v>50.8</v>
      </c>
      <c r="CP271" s="43" t="str">
        <f t="shared" si="21"/>
        <v>Mild</v>
      </c>
      <c r="CQ271" s="40">
        <f>VLOOKUP(CD271,'PROMIS 57 T-Score Conversions'!E$3:F$35,2,TRUE)</f>
        <v>47.5</v>
      </c>
      <c r="CR271" s="44" t="str">
        <f t="shared" si="22"/>
        <v>Normal</v>
      </c>
      <c r="CS271" s="40">
        <f>VLOOKUP(CE271,'PROMIS 57 T-Score Conversions'!U$3:V$35,2,TRUE)</f>
        <v>50.4</v>
      </c>
      <c r="CT271" s="44" t="str">
        <f t="shared" si="23"/>
        <v>Normal</v>
      </c>
      <c r="CU271" s="40">
        <f>VLOOKUP(CF271,'PROMIS 57 T-Score Conversions'!Y$3:Z$35,2,TRUE)</f>
        <v>42.9</v>
      </c>
      <c r="CV271" s="44" t="str">
        <f t="shared" si="24"/>
        <v>Normal</v>
      </c>
      <c r="CW271" s="40">
        <f>vlookup(CG271,'PROMIS 57 T-Score Conversions'!M$3:N$35,2,TRUE)</f>
        <v>50.8</v>
      </c>
      <c r="CX271" s="44" t="str">
        <f t="shared" si="25"/>
        <v>Normal</v>
      </c>
      <c r="CY271" s="40">
        <f>VLOOKup(CH271,'PROMIS 57 T-Score Conversions'!I$3:J$35,2,TRUE)</f>
        <v>55.8</v>
      </c>
      <c r="CZ271" s="44" t="str">
        <f t="shared" si="26"/>
        <v>Mild</v>
      </c>
      <c r="DA271" s="37">
        <f>VLOOKUP(CJ271,'PROMIS 57 T-Score Conversions'!AC$3:AD$35,2,TRUE)</f>
        <v>43.57</v>
      </c>
      <c r="DB271" s="44" t="str">
        <f t="shared" si="30"/>
        <v>Mild</v>
      </c>
      <c r="DC271" s="40">
        <f>VLOOKUP(CK271,'PROMIS 57 T-Score Conversions'!AG$3:AH$35,2,TRUE)</f>
        <v>38.9</v>
      </c>
      <c r="DD271" s="39" t="str">
        <f t="shared" si="31"/>
        <v>Normal</v>
      </c>
    </row>
    <row r="272">
      <c r="A272" s="1" t="b">
        <v>1</v>
      </c>
      <c r="B272" s="20"/>
      <c r="C272" s="20">
        <v>43733.366528032406</v>
      </c>
      <c r="D272" s="1" t="s">
        <v>228</v>
      </c>
      <c r="E272" s="1">
        <v>1989.0</v>
      </c>
      <c r="F272" s="1">
        <v>5.0</v>
      </c>
      <c r="G272" s="1">
        <v>5.0</v>
      </c>
      <c r="H272" s="1">
        <v>5.0</v>
      </c>
      <c r="I272" s="1">
        <v>5.0</v>
      </c>
      <c r="J272" s="1">
        <v>5.0</v>
      </c>
      <c r="K272" s="1">
        <v>5.0</v>
      </c>
      <c r="L272" s="1">
        <v>5.0</v>
      </c>
      <c r="M272" s="1">
        <v>5.0</v>
      </c>
      <c r="N272" s="1">
        <v>1.0</v>
      </c>
      <c r="O272" s="1">
        <v>1.0</v>
      </c>
      <c r="P272" s="1">
        <v>1.0</v>
      </c>
      <c r="Q272" s="1">
        <v>1.0</v>
      </c>
      <c r="R272" s="1">
        <v>1.0</v>
      </c>
      <c r="S272" s="1">
        <v>1.0</v>
      </c>
      <c r="T272" s="1">
        <v>1.0</v>
      </c>
      <c r="U272" s="1">
        <v>1.0</v>
      </c>
      <c r="V272" s="1">
        <v>2.0</v>
      </c>
      <c r="W272" s="1">
        <v>2.0</v>
      </c>
      <c r="X272" s="1">
        <v>2.0</v>
      </c>
      <c r="Y272" s="1">
        <v>2.0</v>
      </c>
      <c r="Z272" s="1">
        <v>2.0</v>
      </c>
      <c r="AA272" s="1">
        <v>2.0</v>
      </c>
      <c r="AB272" s="1">
        <v>2.0</v>
      </c>
      <c r="AC272" s="1">
        <v>1.0</v>
      </c>
      <c r="AD272" s="1">
        <v>3.0</v>
      </c>
      <c r="AE272" s="1">
        <v>2.0</v>
      </c>
      <c r="AF272" s="1">
        <v>2.0</v>
      </c>
      <c r="AG272" s="1">
        <v>2.0</v>
      </c>
      <c r="AH272" s="1">
        <v>2.0</v>
      </c>
      <c r="AI272" s="1">
        <v>2.0</v>
      </c>
      <c r="AJ272" s="1">
        <v>2.0</v>
      </c>
      <c r="AK272" s="1">
        <v>2.0</v>
      </c>
      <c r="AL272" s="1">
        <v>1.0</v>
      </c>
      <c r="AM272" s="1">
        <v>1.0</v>
      </c>
      <c r="AN272" s="1">
        <v>1.0</v>
      </c>
      <c r="AO272" s="1">
        <v>1.0</v>
      </c>
      <c r="AP272" s="1">
        <v>1.0</v>
      </c>
      <c r="AQ272" s="1">
        <v>1.0</v>
      </c>
      <c r="AR272" s="1">
        <v>1.0</v>
      </c>
      <c r="AS272" s="1">
        <v>1.0</v>
      </c>
      <c r="AT272" s="1">
        <v>3.0</v>
      </c>
      <c r="AU272" s="1">
        <v>4.0</v>
      </c>
      <c r="AV272" s="1">
        <v>5.0</v>
      </c>
      <c r="AW272" s="1">
        <v>3.0</v>
      </c>
      <c r="AX272" s="1">
        <v>4.0</v>
      </c>
      <c r="AY272" s="1">
        <v>4.0</v>
      </c>
      <c r="AZ272" s="1">
        <v>4.0</v>
      </c>
      <c r="BA272" s="1">
        <v>5.0</v>
      </c>
      <c r="BB272" s="1">
        <v>1.0</v>
      </c>
      <c r="BC272" s="1">
        <v>1.0</v>
      </c>
      <c r="BD272" s="1">
        <v>1.0</v>
      </c>
      <c r="BE272" s="1">
        <v>1.0</v>
      </c>
      <c r="BF272" s="1">
        <v>1.0</v>
      </c>
      <c r="BG272" s="1">
        <v>1.0</v>
      </c>
      <c r="BH272" s="1">
        <v>1.0</v>
      </c>
      <c r="BI272" s="1">
        <v>1.0</v>
      </c>
      <c r="BJ272" s="1">
        <v>0.0</v>
      </c>
      <c r="BK272" s="1">
        <v>4.0</v>
      </c>
      <c r="BL272" s="1">
        <v>4.0</v>
      </c>
      <c r="BM272" s="1">
        <v>4.0</v>
      </c>
      <c r="BN272" s="1">
        <v>3.0</v>
      </c>
      <c r="BO272" s="1">
        <v>4.0</v>
      </c>
      <c r="BP272" s="1">
        <v>4.0</v>
      </c>
      <c r="BQ272" s="1">
        <v>4.0</v>
      </c>
      <c r="BR272" s="1">
        <v>4.0</v>
      </c>
      <c r="BS272" s="1">
        <v>2.0</v>
      </c>
      <c r="BT272" s="1">
        <v>2.0</v>
      </c>
      <c r="BU272" s="1">
        <v>2.0</v>
      </c>
      <c r="BV272" s="1">
        <v>2.0</v>
      </c>
      <c r="BW272" s="1">
        <v>2.0</v>
      </c>
      <c r="BX272" s="1">
        <v>2.0</v>
      </c>
      <c r="BY272" s="1">
        <v>1.0</v>
      </c>
      <c r="BZ272" s="36">
        <v>2.0</v>
      </c>
      <c r="CA272" s="45">
        <f t="shared" si="12"/>
        <v>174</v>
      </c>
      <c r="CB272">
        <f t="shared" si="2"/>
        <v>40</v>
      </c>
      <c r="CC272" s="45">
        <f t="shared" si="3"/>
        <v>8</v>
      </c>
      <c r="CD272" s="45">
        <f t="shared" si="4"/>
        <v>15</v>
      </c>
      <c r="CE272" s="45">
        <f t="shared" si="27"/>
        <v>17</v>
      </c>
      <c r="CF272" s="45">
        <f t="shared" si="6"/>
        <v>8</v>
      </c>
      <c r="CG272" s="45">
        <f t="shared" si="7"/>
        <v>32</v>
      </c>
      <c r="CH272" s="45">
        <f t="shared" si="28"/>
        <v>8</v>
      </c>
      <c r="CI272" s="45">
        <f t="shared" si="9"/>
        <v>0</v>
      </c>
      <c r="CJ272">
        <f t="shared" si="10"/>
        <v>31</v>
      </c>
      <c r="CK272" s="45">
        <f t="shared" si="29"/>
        <v>15</v>
      </c>
      <c r="CL272" s="39"/>
      <c r="CM272" s="40">
        <f>VLOOKUP(CB272,'PROMIS 57 T-Score Conversions'!Q$3:R$35,2,TRUE)</f>
        <v>60.1</v>
      </c>
      <c r="CN272" s="44" t="str">
        <f t="shared" si="20"/>
        <v>Normal</v>
      </c>
      <c r="CO272" s="40">
        <f>VLOOKUP(CC272,'PROMIS 57 T-Score Conversions'!A$3:B$35,2,TRUE)</f>
        <v>37.1</v>
      </c>
      <c r="CP272" s="43" t="str">
        <f t="shared" si="21"/>
        <v>Normal</v>
      </c>
      <c r="CQ272" s="40">
        <f>VLOOKUP(CD272,'PROMIS 57 T-Score Conversions'!E$3:F$35,2,TRUE)</f>
        <v>54.1</v>
      </c>
      <c r="CR272" s="44" t="str">
        <f t="shared" si="22"/>
        <v>Normal</v>
      </c>
      <c r="CS272" s="40">
        <f>VLOOKUP(CE272,'PROMIS 57 T-Score Conversions'!U$3:V$35,2,TRUE)</f>
        <v>50.4</v>
      </c>
      <c r="CT272" s="44" t="str">
        <f t="shared" si="23"/>
        <v>Normal</v>
      </c>
      <c r="CU272" s="40">
        <f>VLOOKUP(CF272,'PROMIS 57 T-Score Conversions'!Y$3:Z$35,2,TRUE)</f>
        <v>28.9</v>
      </c>
      <c r="CV272" s="44" t="str">
        <f t="shared" si="24"/>
        <v>Normal</v>
      </c>
      <c r="CW272" s="40">
        <f>vlookup(CG272,'PROMIS 57 T-Score Conversions'!M$3:N$35,2,TRUE)</f>
        <v>51.7</v>
      </c>
      <c r="CX272" s="44" t="str">
        <f t="shared" si="25"/>
        <v>Normal</v>
      </c>
      <c r="CY272" s="40">
        <f>VLOOKup(CH272,'PROMIS 57 T-Score Conversions'!I$3:J$35,2,TRUE)</f>
        <v>40.7</v>
      </c>
      <c r="CZ272" s="44" t="str">
        <f t="shared" si="26"/>
        <v>Normal</v>
      </c>
      <c r="DA272" s="37">
        <f>VLOOKUP(CJ272,'PROMIS 57 T-Score Conversions'!AC$3:AD$35,2,TRUE)</f>
        <v>46.22</v>
      </c>
      <c r="DB272" s="44" t="str">
        <f t="shared" si="30"/>
        <v>Normal</v>
      </c>
      <c r="DC272" s="40">
        <f>VLOOKUP(CK272,'PROMIS 57 T-Score Conversions'!AG$3:AH$35,2,TRUE)</f>
        <v>35.07</v>
      </c>
      <c r="DD272" s="39" t="str">
        <f t="shared" si="31"/>
        <v>Normal</v>
      </c>
    </row>
    <row r="273">
      <c r="A273" s="1" t="b">
        <v>0</v>
      </c>
      <c r="B273" s="20"/>
      <c r="C273" s="20">
        <v>43733.44225965277</v>
      </c>
      <c r="D273" s="1" t="s">
        <v>193</v>
      </c>
      <c r="E273" s="1">
        <v>1627.0</v>
      </c>
      <c r="F273" s="1">
        <v>4.0</v>
      </c>
      <c r="G273" s="1">
        <v>4.0</v>
      </c>
      <c r="H273" s="1">
        <v>5.0</v>
      </c>
      <c r="I273" s="1">
        <v>3.0</v>
      </c>
      <c r="J273" s="1">
        <v>3.0</v>
      </c>
      <c r="K273" s="1">
        <v>4.0</v>
      </c>
      <c r="L273" s="1">
        <v>2.0</v>
      </c>
      <c r="M273" s="1">
        <v>2.0</v>
      </c>
      <c r="N273" s="1">
        <v>3.0</v>
      </c>
      <c r="O273" s="1">
        <v>2.0</v>
      </c>
      <c r="P273" s="1">
        <v>3.0</v>
      </c>
      <c r="Q273" s="1">
        <v>3.0</v>
      </c>
      <c r="R273" s="1">
        <v>3.0</v>
      </c>
      <c r="S273" s="1">
        <v>2.0</v>
      </c>
      <c r="T273" s="1">
        <v>3.0</v>
      </c>
      <c r="U273" s="1">
        <v>2.0</v>
      </c>
      <c r="V273" s="1">
        <v>2.0</v>
      </c>
      <c r="W273" s="1">
        <v>2.0</v>
      </c>
      <c r="X273" s="1">
        <v>3.0</v>
      </c>
      <c r="Y273" s="1">
        <v>2.0</v>
      </c>
      <c r="Z273" s="1">
        <v>2.0</v>
      </c>
      <c r="AA273" s="1">
        <v>2.0</v>
      </c>
      <c r="AB273" s="1">
        <v>2.0</v>
      </c>
      <c r="AC273" s="1">
        <v>3.0</v>
      </c>
      <c r="AD273" s="1">
        <v>3.0</v>
      </c>
      <c r="AE273" s="1">
        <v>2.0</v>
      </c>
      <c r="AF273" s="1">
        <v>2.0</v>
      </c>
      <c r="AG273" s="1">
        <v>3.0</v>
      </c>
      <c r="AH273" s="1">
        <v>2.0</v>
      </c>
      <c r="AI273" s="1">
        <v>2.0</v>
      </c>
      <c r="AJ273" s="1">
        <v>2.0</v>
      </c>
      <c r="AK273" s="1">
        <v>3.0</v>
      </c>
      <c r="AL273" s="1">
        <v>3.0</v>
      </c>
      <c r="AM273" s="1">
        <v>5.0</v>
      </c>
      <c r="AN273" s="1">
        <v>4.0</v>
      </c>
      <c r="AO273" s="1">
        <v>1.0</v>
      </c>
      <c r="AP273" s="1">
        <v>4.0</v>
      </c>
      <c r="AQ273" s="1">
        <v>1.0</v>
      </c>
      <c r="AR273" s="1">
        <v>1.0</v>
      </c>
      <c r="AS273" s="1">
        <v>4.0</v>
      </c>
      <c r="AT273" s="1">
        <v>4.0</v>
      </c>
      <c r="AU273" s="1">
        <v>5.0</v>
      </c>
      <c r="AV273" s="1">
        <v>3.0</v>
      </c>
      <c r="AW273" s="1">
        <v>4.0</v>
      </c>
      <c r="AX273" s="1">
        <v>3.0</v>
      </c>
      <c r="AY273" s="1">
        <v>3.0</v>
      </c>
      <c r="AZ273" s="1">
        <v>5.0</v>
      </c>
      <c r="BA273" s="1">
        <v>4.0</v>
      </c>
      <c r="BB273" s="1">
        <v>4.0</v>
      </c>
      <c r="BC273" s="1">
        <v>3.0</v>
      </c>
      <c r="BD273" s="1">
        <v>1.0</v>
      </c>
      <c r="BE273" s="1">
        <v>3.0</v>
      </c>
      <c r="BF273" s="1">
        <v>2.0</v>
      </c>
      <c r="BG273" s="1">
        <v>2.0</v>
      </c>
      <c r="BH273" s="1">
        <v>3.0</v>
      </c>
      <c r="BI273" s="1">
        <v>1.0</v>
      </c>
      <c r="BJ273" s="1">
        <v>6.0</v>
      </c>
      <c r="BK273" s="1">
        <v>2.0</v>
      </c>
      <c r="BL273" s="1">
        <v>2.0</v>
      </c>
      <c r="BM273" s="1">
        <v>2.0</v>
      </c>
      <c r="BN273" s="1">
        <v>2.0</v>
      </c>
      <c r="BO273" s="1">
        <v>3.0</v>
      </c>
      <c r="BP273" s="1">
        <v>2.0</v>
      </c>
      <c r="BQ273" s="1">
        <v>2.0</v>
      </c>
      <c r="BR273" s="1">
        <v>1.0</v>
      </c>
      <c r="BS273" s="1">
        <v>5.0</v>
      </c>
      <c r="BT273" s="1">
        <v>4.0</v>
      </c>
      <c r="BU273" s="1">
        <v>5.0</v>
      </c>
      <c r="BV273" s="1">
        <v>4.0</v>
      </c>
      <c r="BW273" s="1">
        <v>4.0</v>
      </c>
      <c r="BX273" s="1">
        <v>5.0</v>
      </c>
      <c r="BY273" s="1">
        <v>5.0</v>
      </c>
      <c r="BZ273" s="36">
        <v>4.0</v>
      </c>
      <c r="CA273" s="45">
        <f t="shared" si="12"/>
        <v>216</v>
      </c>
      <c r="CB273">
        <f t="shared" si="2"/>
        <v>27</v>
      </c>
      <c r="CC273" s="45">
        <f t="shared" si="3"/>
        <v>21</v>
      </c>
      <c r="CD273" s="45">
        <f t="shared" si="4"/>
        <v>18</v>
      </c>
      <c r="CE273" s="45">
        <f t="shared" si="27"/>
        <v>19</v>
      </c>
      <c r="CF273" s="45">
        <f t="shared" si="6"/>
        <v>23</v>
      </c>
      <c r="CG273" s="45">
        <f t="shared" si="7"/>
        <v>31</v>
      </c>
      <c r="CH273" s="45">
        <f t="shared" si="28"/>
        <v>19</v>
      </c>
      <c r="CI273" s="45">
        <f t="shared" si="9"/>
        <v>0.6</v>
      </c>
      <c r="CJ273">
        <f t="shared" si="10"/>
        <v>16</v>
      </c>
      <c r="CK273" s="45">
        <f t="shared" si="29"/>
        <v>36</v>
      </c>
      <c r="CL273" s="39"/>
      <c r="CM273" s="40">
        <f>VLOOKUP(CB273,'PROMIS 57 T-Score Conversions'!Q$3:R$35,2,TRUE)</f>
        <v>40.1</v>
      </c>
      <c r="CN273" s="44" t="str">
        <f t="shared" si="20"/>
        <v>Mild</v>
      </c>
      <c r="CO273" s="40">
        <f>VLOOKUP(CC273,'PROMIS 57 T-Score Conversions'!A$3:B$35,2,TRUE)</f>
        <v>59.4</v>
      </c>
      <c r="CP273" s="43" t="str">
        <f t="shared" si="21"/>
        <v>Moderate</v>
      </c>
      <c r="CQ273" s="40">
        <f>VLOOKUP(CD273,'PROMIS 57 T-Score Conversions'!E$3:F$35,2,TRUE)</f>
        <v>56.8</v>
      </c>
      <c r="CR273" s="44" t="str">
        <f t="shared" si="22"/>
        <v>Mild</v>
      </c>
      <c r="CS273" s="40">
        <f>VLOOKUP(CE273,'PROMIS 57 T-Score Conversions'!U$3:V$35,2,TRUE)</f>
        <v>52.5</v>
      </c>
      <c r="CT273" s="44" t="str">
        <f t="shared" si="23"/>
        <v>Normal</v>
      </c>
      <c r="CU273" s="40">
        <f>VLOOKUP(CF273,'PROMIS 57 T-Score Conversions'!Y$3:Z$35,2,TRUE)</f>
        <v>53.3</v>
      </c>
      <c r="CV273" s="44" t="str">
        <f t="shared" si="24"/>
        <v>Normal</v>
      </c>
      <c r="CW273" s="40">
        <f>vlookup(CG273,'PROMIS 57 T-Score Conversions'!M$3:N$35,2,TRUE)</f>
        <v>50.8</v>
      </c>
      <c r="CX273" s="44" t="str">
        <f t="shared" si="25"/>
        <v>Normal</v>
      </c>
      <c r="CY273" s="40">
        <f>VLOOKup(CH273,'PROMIS 57 T-Score Conversions'!I$3:J$35,2,TRUE)</f>
        <v>58.1</v>
      </c>
      <c r="CZ273" s="44" t="str">
        <f t="shared" si="26"/>
        <v>Mild</v>
      </c>
      <c r="DA273" s="37">
        <f>VLOOKUP(CJ273,'PROMIS 57 T-Score Conversions'!AC$3:AD$35,2,TRUE)</f>
        <v>33.92</v>
      </c>
      <c r="DB273" s="44" t="str">
        <f t="shared" si="30"/>
        <v>Moderate</v>
      </c>
      <c r="DC273" s="40">
        <f>VLOOKUP(CK273,'PROMIS 57 T-Score Conversions'!AG$3:AH$35,2,TRUE)</f>
        <v>56.39</v>
      </c>
      <c r="DD273" s="39" t="str">
        <f t="shared" si="31"/>
        <v>Mild</v>
      </c>
    </row>
    <row r="274">
      <c r="A274" s="1" t="b">
        <v>1</v>
      </c>
      <c r="B274" s="20"/>
      <c r="C274" s="20">
        <v>43733.470362314816</v>
      </c>
      <c r="D274" s="1" t="s">
        <v>287</v>
      </c>
      <c r="E274" s="1">
        <v>2047.0</v>
      </c>
      <c r="F274" s="1">
        <v>4.0</v>
      </c>
      <c r="G274" s="1">
        <v>4.0</v>
      </c>
      <c r="H274" s="1">
        <v>5.0</v>
      </c>
      <c r="I274" s="1">
        <v>3.0</v>
      </c>
      <c r="J274" s="1">
        <v>3.0</v>
      </c>
      <c r="K274" s="1">
        <v>4.0</v>
      </c>
      <c r="L274" s="1">
        <v>4.0</v>
      </c>
      <c r="M274" s="1">
        <v>2.0</v>
      </c>
      <c r="N274" s="1">
        <v>3.0</v>
      </c>
      <c r="O274" s="1">
        <v>3.0</v>
      </c>
      <c r="P274" s="1">
        <v>3.0</v>
      </c>
      <c r="Q274" s="1">
        <v>3.0</v>
      </c>
      <c r="R274" s="1">
        <v>3.0</v>
      </c>
      <c r="S274" s="1">
        <v>2.0</v>
      </c>
      <c r="T274" s="1">
        <v>4.0</v>
      </c>
      <c r="U274" s="1">
        <v>4.0</v>
      </c>
      <c r="V274" s="1">
        <v>2.0</v>
      </c>
      <c r="W274" s="1">
        <v>3.0</v>
      </c>
      <c r="X274" s="1">
        <v>2.0</v>
      </c>
      <c r="Y274" s="1">
        <v>2.0</v>
      </c>
      <c r="Z274" s="1">
        <v>4.0</v>
      </c>
      <c r="AA274" s="1">
        <v>3.0</v>
      </c>
      <c r="AB274" s="1">
        <v>2.0</v>
      </c>
      <c r="AC274" s="1">
        <v>2.0</v>
      </c>
      <c r="AD274" s="1">
        <v>5.0</v>
      </c>
      <c r="AE274" s="1">
        <v>4.0</v>
      </c>
      <c r="AF274" s="1">
        <v>4.0</v>
      </c>
      <c r="AG274" s="1">
        <v>4.0</v>
      </c>
      <c r="AH274" s="1">
        <v>5.0</v>
      </c>
      <c r="AI274" s="1">
        <v>3.0</v>
      </c>
      <c r="AJ274" s="1">
        <v>5.0</v>
      </c>
      <c r="AK274" s="1">
        <v>3.0</v>
      </c>
      <c r="AL274" s="1">
        <v>3.0</v>
      </c>
      <c r="AM274" s="1">
        <v>4.0</v>
      </c>
      <c r="AN274" s="1">
        <v>3.0</v>
      </c>
      <c r="AO274" s="1">
        <v>3.0</v>
      </c>
      <c r="AP274" s="1">
        <v>3.0</v>
      </c>
      <c r="AQ274" s="1">
        <v>3.0</v>
      </c>
      <c r="AR274" s="1">
        <v>2.0</v>
      </c>
      <c r="AS274" s="1">
        <v>3.0</v>
      </c>
      <c r="AT274" s="1">
        <v>3.0</v>
      </c>
      <c r="AU274" s="1">
        <v>4.0</v>
      </c>
      <c r="AV274" s="1">
        <v>1.0</v>
      </c>
      <c r="AW274" s="1">
        <v>3.0</v>
      </c>
      <c r="AX274" s="1">
        <v>2.0</v>
      </c>
      <c r="AY274" s="1">
        <v>2.0</v>
      </c>
      <c r="AZ274" s="1">
        <v>2.0</v>
      </c>
      <c r="BA274" s="1">
        <v>1.0</v>
      </c>
      <c r="BB274" s="1">
        <v>3.0</v>
      </c>
      <c r="BC274" s="1">
        <v>2.0</v>
      </c>
      <c r="BD274" s="1">
        <v>3.0</v>
      </c>
      <c r="BE274" s="1">
        <v>2.0</v>
      </c>
      <c r="BF274" s="1">
        <v>4.0</v>
      </c>
      <c r="BG274" s="1">
        <v>3.0</v>
      </c>
      <c r="BH274" s="1">
        <v>3.0</v>
      </c>
      <c r="BI274" s="1">
        <v>3.0</v>
      </c>
      <c r="BJ274" s="1">
        <v>5.0</v>
      </c>
      <c r="BK274" s="1">
        <v>1.0</v>
      </c>
      <c r="BL274" s="1">
        <v>1.0</v>
      </c>
      <c r="BM274" s="1">
        <v>1.0</v>
      </c>
      <c r="BN274" s="1">
        <v>1.0</v>
      </c>
      <c r="BO274" s="1">
        <v>1.0</v>
      </c>
      <c r="BP274" s="1">
        <v>2.0</v>
      </c>
      <c r="BQ274" s="1">
        <v>1.0</v>
      </c>
      <c r="BR274" s="1">
        <v>2.0</v>
      </c>
      <c r="BS274" s="1">
        <v>4.0</v>
      </c>
      <c r="BT274" s="1">
        <v>4.0</v>
      </c>
      <c r="BU274" s="1">
        <v>4.0</v>
      </c>
      <c r="BV274" s="1">
        <v>4.0</v>
      </c>
      <c r="BW274" s="1">
        <v>3.0</v>
      </c>
      <c r="BX274" s="1">
        <v>3.0</v>
      </c>
      <c r="BY274" s="1">
        <v>4.0</v>
      </c>
      <c r="BZ274" s="36">
        <v>4.0</v>
      </c>
      <c r="CA274" s="45">
        <f t="shared" si="12"/>
        <v>217</v>
      </c>
      <c r="CB274">
        <f t="shared" si="2"/>
        <v>29</v>
      </c>
      <c r="CC274" s="45">
        <f t="shared" si="3"/>
        <v>25</v>
      </c>
      <c r="CD274" s="45">
        <f t="shared" si="4"/>
        <v>20</v>
      </c>
      <c r="CE274" s="45">
        <f t="shared" si="27"/>
        <v>33</v>
      </c>
      <c r="CF274" s="45">
        <f t="shared" si="6"/>
        <v>24</v>
      </c>
      <c r="CG274" s="45">
        <f t="shared" si="7"/>
        <v>18</v>
      </c>
      <c r="CH274" s="45">
        <f t="shared" si="28"/>
        <v>23</v>
      </c>
      <c r="CI274" s="45">
        <f t="shared" si="9"/>
        <v>0.5</v>
      </c>
      <c r="CJ274">
        <f t="shared" si="10"/>
        <v>10</v>
      </c>
      <c r="CK274" s="45">
        <f t="shared" si="29"/>
        <v>30</v>
      </c>
      <c r="CL274" s="39"/>
      <c r="CM274" s="40">
        <f>VLOOKUP(CB274,'PROMIS 57 T-Score Conversions'!Q$3:R$35,2,TRUE)</f>
        <v>41.6</v>
      </c>
      <c r="CN274" s="44" t="str">
        <f t="shared" si="20"/>
        <v>Mild</v>
      </c>
      <c r="CO274" s="40">
        <f>VLOOKUP(CC274,'PROMIS 57 T-Score Conversions'!A$3:B$35,2,TRUE)</f>
        <v>63.5</v>
      </c>
      <c r="CP274" s="43" t="str">
        <f t="shared" si="21"/>
        <v>Moderate</v>
      </c>
      <c r="CQ274" s="40">
        <f>VLOOKUP(CD274,'PROMIS 57 T-Score Conversions'!E$3:F$35,2,TRUE)</f>
        <v>58.5</v>
      </c>
      <c r="CR274" s="44" t="str">
        <f t="shared" si="22"/>
        <v>Mild</v>
      </c>
      <c r="CS274" s="40">
        <f>VLOOKUP(CE274,'PROMIS 57 T-Score Conversions'!U$3:V$35,2,TRUE)</f>
        <v>66.4</v>
      </c>
      <c r="CT274" s="44" t="str">
        <f t="shared" si="23"/>
        <v>Moderate</v>
      </c>
      <c r="CU274" s="40">
        <f>VLOOKUP(CF274,'PROMIS 57 T-Score Conversions'!Y$3:Z$35,2,TRUE)</f>
        <v>54.3</v>
      </c>
      <c r="CV274" s="44" t="str">
        <f t="shared" si="24"/>
        <v>Normal</v>
      </c>
      <c r="CW274" s="40">
        <f>vlookup(CG274,'PROMIS 57 T-Score Conversions'!M$3:N$35,2,TRUE)</f>
        <v>38.5</v>
      </c>
      <c r="CX274" s="44" t="str">
        <f t="shared" si="25"/>
        <v>Moderate</v>
      </c>
      <c r="CY274" s="40">
        <f>VLOOKup(CH274,'PROMIS 57 T-Score Conversions'!I$3:J$35,2,TRUE)</f>
        <v>60.8</v>
      </c>
      <c r="CZ274" s="44" t="str">
        <f t="shared" si="26"/>
        <v>Moderate</v>
      </c>
      <c r="DA274" s="37">
        <f>VLOOKUP(CJ274,'PROMIS 57 T-Score Conversions'!AC$3:AD$35,2,TRUE)</f>
        <v>27.45</v>
      </c>
      <c r="DB274" s="44" t="str">
        <f t="shared" si="30"/>
        <v>Severe</v>
      </c>
      <c r="DC274" s="40">
        <f>VLOOKUP(CK274,'PROMIS 57 T-Score Conversions'!AG$3:AH$35,2,TRUE)</f>
        <v>49.17</v>
      </c>
      <c r="DD274" s="39" t="str">
        <f t="shared" si="31"/>
        <v>Normal</v>
      </c>
    </row>
    <row r="275">
      <c r="A275" s="1" t="b">
        <v>0</v>
      </c>
      <c r="B275" s="20"/>
      <c r="C275" s="20">
        <v>43734.41010486111</v>
      </c>
      <c r="D275" s="1" t="s">
        <v>288</v>
      </c>
      <c r="E275" s="1">
        <v>943.0</v>
      </c>
      <c r="F275" s="1">
        <v>3.0</v>
      </c>
      <c r="G275" s="1">
        <v>2.0</v>
      </c>
      <c r="H275" s="1">
        <v>4.0</v>
      </c>
      <c r="I275" s="1">
        <v>3.0</v>
      </c>
      <c r="J275" s="1">
        <v>3.0</v>
      </c>
      <c r="K275" s="1">
        <v>3.0</v>
      </c>
      <c r="L275" s="1">
        <v>3.0</v>
      </c>
      <c r="M275" s="1">
        <v>1.0</v>
      </c>
      <c r="N275" s="1">
        <v>4.0</v>
      </c>
      <c r="O275" s="1">
        <v>3.0</v>
      </c>
      <c r="P275" s="1">
        <v>3.0</v>
      </c>
      <c r="Q275" s="1">
        <v>4.0</v>
      </c>
      <c r="R275" s="1">
        <v>4.0</v>
      </c>
      <c r="S275" s="1">
        <v>3.0</v>
      </c>
      <c r="T275" s="1">
        <v>4.0</v>
      </c>
      <c r="U275" s="1">
        <v>4.0</v>
      </c>
      <c r="V275" s="1">
        <v>3.0</v>
      </c>
      <c r="W275" s="1">
        <v>2.0</v>
      </c>
      <c r="X275" s="1">
        <v>2.0</v>
      </c>
      <c r="Y275" s="1">
        <v>1.0</v>
      </c>
      <c r="Z275" s="1">
        <v>2.0</v>
      </c>
      <c r="AA275" s="1">
        <v>2.0</v>
      </c>
      <c r="AB275" s="1">
        <v>1.0</v>
      </c>
      <c r="AC275" s="1">
        <v>1.0</v>
      </c>
      <c r="AD275" s="1">
        <v>5.0</v>
      </c>
      <c r="AE275" s="1">
        <v>5.0</v>
      </c>
      <c r="AF275" s="1">
        <v>4.0</v>
      </c>
      <c r="AG275" s="1">
        <v>4.0</v>
      </c>
      <c r="AH275" s="1">
        <v>4.0</v>
      </c>
      <c r="AI275" s="1">
        <v>4.0</v>
      </c>
      <c r="AJ275" s="1">
        <v>4.0</v>
      </c>
      <c r="AK275" s="1">
        <v>4.0</v>
      </c>
      <c r="AL275" s="1">
        <v>3.0</v>
      </c>
      <c r="AM275" s="1">
        <v>4.0</v>
      </c>
      <c r="AN275" s="1">
        <v>4.0</v>
      </c>
      <c r="AO275" s="1">
        <v>3.0</v>
      </c>
      <c r="AP275" s="1">
        <v>3.0</v>
      </c>
      <c r="AQ275" s="1">
        <v>3.0</v>
      </c>
      <c r="AR275" s="1">
        <v>1.0</v>
      </c>
      <c r="AS275" s="1">
        <v>3.0</v>
      </c>
      <c r="AT275" s="1">
        <v>2.0</v>
      </c>
      <c r="AU275" s="1">
        <v>3.0</v>
      </c>
      <c r="AV275" s="1">
        <v>2.0</v>
      </c>
      <c r="AW275" s="1">
        <v>2.0</v>
      </c>
      <c r="AX275" s="1">
        <v>1.0</v>
      </c>
      <c r="AY275" s="1">
        <v>2.0</v>
      </c>
      <c r="AZ275" s="1">
        <v>2.0</v>
      </c>
      <c r="BA275" s="1">
        <v>1.0</v>
      </c>
      <c r="BB275" s="1">
        <v>4.0</v>
      </c>
      <c r="BC275" s="1">
        <v>3.0</v>
      </c>
      <c r="BD275" s="1">
        <v>4.0</v>
      </c>
      <c r="BE275" s="1">
        <v>4.0</v>
      </c>
      <c r="BF275" s="1">
        <v>5.0</v>
      </c>
      <c r="BG275" s="1">
        <v>4.0</v>
      </c>
      <c r="BH275" s="1">
        <v>4.0</v>
      </c>
      <c r="BI275" s="1">
        <v>4.0</v>
      </c>
      <c r="BJ275" s="1">
        <v>5.0</v>
      </c>
      <c r="BK275" s="1">
        <v>2.0</v>
      </c>
      <c r="BL275" s="1">
        <v>3.0</v>
      </c>
      <c r="BM275" s="1">
        <v>2.0</v>
      </c>
      <c r="BN275" s="1">
        <v>1.0</v>
      </c>
      <c r="BO275" s="1">
        <v>2.0</v>
      </c>
      <c r="BP275" s="1">
        <v>3.0</v>
      </c>
      <c r="BQ275" s="1">
        <v>2.0</v>
      </c>
      <c r="BR275" s="1">
        <v>3.0</v>
      </c>
      <c r="BS275" s="1">
        <v>4.0</v>
      </c>
      <c r="BT275" s="1">
        <v>4.0</v>
      </c>
      <c r="BU275" s="1">
        <v>4.0</v>
      </c>
      <c r="BV275" s="1">
        <v>4.0</v>
      </c>
      <c r="BW275" s="1">
        <v>5.0</v>
      </c>
      <c r="BX275" s="1">
        <v>2.0</v>
      </c>
      <c r="BY275" s="1">
        <v>5.0</v>
      </c>
      <c r="BZ275" s="36">
        <v>4.0</v>
      </c>
      <c r="CA275" s="45">
        <f t="shared" si="12"/>
        <v>225</v>
      </c>
      <c r="CB275">
        <f t="shared" si="2"/>
        <v>22</v>
      </c>
      <c r="CC275" s="45">
        <f t="shared" si="3"/>
        <v>29</v>
      </c>
      <c r="CD275" s="45">
        <f t="shared" si="4"/>
        <v>14</v>
      </c>
      <c r="CE275" s="45">
        <f t="shared" si="27"/>
        <v>34</v>
      </c>
      <c r="CF275" s="45">
        <f t="shared" si="6"/>
        <v>24</v>
      </c>
      <c r="CG275" s="45">
        <f t="shared" si="7"/>
        <v>15</v>
      </c>
      <c r="CH275" s="45">
        <f t="shared" si="28"/>
        <v>32</v>
      </c>
      <c r="CI275" s="45">
        <f t="shared" si="9"/>
        <v>0.5</v>
      </c>
      <c r="CJ275">
        <f t="shared" si="10"/>
        <v>18</v>
      </c>
      <c r="CK275" s="45">
        <f t="shared" si="29"/>
        <v>32</v>
      </c>
      <c r="CL275" s="39"/>
      <c r="CM275" s="40">
        <f>VLOOKUP(CB275,'PROMIS 57 T-Score Conversions'!Q$3:R$35,2,TRUE)</f>
        <v>36.7</v>
      </c>
      <c r="CN275" s="44" t="str">
        <f t="shared" si="20"/>
        <v>Moderate</v>
      </c>
      <c r="CO275" s="40">
        <f>VLOOKUP(CC275,'PROMIS 57 T-Score Conversions'!A$3:B$35,2,TRUE)</f>
        <v>67.7</v>
      </c>
      <c r="CP275" s="43" t="str">
        <f t="shared" si="21"/>
        <v>Severe</v>
      </c>
      <c r="CQ275" s="40">
        <f>VLOOKUP(CD275,'PROMIS 57 T-Score Conversions'!E$3:F$35,2,TRUE)</f>
        <v>53.2</v>
      </c>
      <c r="CR275" s="44" t="str">
        <f t="shared" si="22"/>
        <v>Normal</v>
      </c>
      <c r="CS275" s="40">
        <f>VLOOKUP(CE275,'PROMIS 57 T-Score Conversions'!U$3:V$35,2,TRUE)</f>
        <v>67.5</v>
      </c>
      <c r="CT275" s="44" t="str">
        <f t="shared" si="23"/>
        <v>Moderate</v>
      </c>
      <c r="CU275" s="40">
        <f>VLOOKUP(CF275,'PROMIS 57 T-Score Conversions'!Y$3:Z$35,2,TRUE)</f>
        <v>54.3</v>
      </c>
      <c r="CV275" s="44" t="str">
        <f t="shared" si="24"/>
        <v>Normal</v>
      </c>
      <c r="CW275" s="40">
        <f>vlookup(CG275,'PROMIS 57 T-Score Conversions'!M$3:N$35,2,TRUE)</f>
        <v>36.2</v>
      </c>
      <c r="CX275" s="44" t="str">
        <f t="shared" si="25"/>
        <v>Moderate</v>
      </c>
      <c r="CY275" s="40">
        <f>VLOOKup(CH275,'PROMIS 57 T-Score Conversions'!I$3:J$35,2,TRUE)</f>
        <v>66.9</v>
      </c>
      <c r="CZ275" s="44" t="str">
        <f t="shared" si="26"/>
        <v>Moderate</v>
      </c>
      <c r="DA275" s="37">
        <f>VLOOKUP(CJ275,'PROMIS 57 T-Score Conversions'!AC$3:AD$35,2,TRUE)</f>
        <v>35.56</v>
      </c>
      <c r="DB275" s="44" t="str">
        <f t="shared" si="30"/>
        <v>Moderate</v>
      </c>
      <c r="DC275" s="40">
        <f>VLOOKUP(CK275,'PROMIS 57 T-Score Conversions'!AG$3:AH$35,2,TRUE)</f>
        <v>51.29</v>
      </c>
      <c r="DD275" s="39" t="str">
        <f t="shared" si="31"/>
        <v>Normal</v>
      </c>
    </row>
    <row r="276">
      <c r="A276" s="1" t="b">
        <v>0</v>
      </c>
      <c r="B276" s="20"/>
      <c r="C276" s="20">
        <v>43734.445802256945</v>
      </c>
      <c r="D276" s="1" t="s">
        <v>289</v>
      </c>
      <c r="E276" s="1">
        <v>2048.0</v>
      </c>
      <c r="F276" s="1">
        <v>1.0</v>
      </c>
      <c r="G276" s="1">
        <v>4.0</v>
      </c>
      <c r="H276" s="1">
        <v>3.0</v>
      </c>
      <c r="I276" s="1">
        <v>2.0</v>
      </c>
      <c r="J276" s="1">
        <v>1.0</v>
      </c>
      <c r="K276" s="1">
        <v>2.0</v>
      </c>
      <c r="L276" s="1">
        <v>2.0</v>
      </c>
      <c r="M276" s="1">
        <v>1.0</v>
      </c>
      <c r="N276" s="1">
        <v>3.0</v>
      </c>
      <c r="O276" s="1">
        <v>2.0</v>
      </c>
      <c r="P276" s="1">
        <v>3.0</v>
      </c>
      <c r="Q276" s="1">
        <v>3.0</v>
      </c>
      <c r="R276" s="1">
        <v>2.0</v>
      </c>
      <c r="S276" s="1">
        <v>2.0</v>
      </c>
      <c r="T276" s="1">
        <v>2.0</v>
      </c>
      <c r="U276" s="1">
        <v>4.0</v>
      </c>
      <c r="V276" s="1">
        <v>2.0</v>
      </c>
      <c r="W276" s="1">
        <v>3.0</v>
      </c>
      <c r="X276" s="1">
        <v>2.0</v>
      </c>
      <c r="Y276" s="1">
        <v>3.0</v>
      </c>
      <c r="Z276" s="1">
        <v>3.0</v>
      </c>
      <c r="AA276" s="1">
        <v>2.0</v>
      </c>
      <c r="AB276" s="1">
        <v>2.0</v>
      </c>
      <c r="AC276" s="1">
        <v>2.0</v>
      </c>
      <c r="AD276" s="1">
        <v>5.0</v>
      </c>
      <c r="AE276" s="1">
        <v>4.0</v>
      </c>
      <c r="AF276" s="1">
        <v>4.0</v>
      </c>
      <c r="AG276" s="1">
        <v>5.0</v>
      </c>
      <c r="AH276" s="1">
        <v>5.0</v>
      </c>
      <c r="AI276" s="1">
        <v>4.0</v>
      </c>
      <c r="AJ276" s="1">
        <v>4.0</v>
      </c>
      <c r="AK276" s="1">
        <v>3.0</v>
      </c>
      <c r="AL276" s="1">
        <v>3.0</v>
      </c>
      <c r="AM276" s="1">
        <v>3.0</v>
      </c>
      <c r="AN276" s="1">
        <v>3.0</v>
      </c>
      <c r="AO276" s="1">
        <v>2.0</v>
      </c>
      <c r="AP276" s="1">
        <v>3.0</v>
      </c>
      <c r="AQ276" s="1">
        <v>2.0</v>
      </c>
      <c r="AR276" s="1">
        <v>2.0</v>
      </c>
      <c r="AS276" s="1">
        <v>3.0</v>
      </c>
      <c r="AT276" s="1">
        <v>2.0</v>
      </c>
      <c r="AU276" s="1">
        <v>2.0</v>
      </c>
      <c r="AV276" s="1">
        <v>1.0</v>
      </c>
      <c r="AW276" s="1">
        <v>2.0</v>
      </c>
      <c r="AX276" s="1">
        <v>2.0</v>
      </c>
      <c r="AY276" s="1">
        <v>2.0</v>
      </c>
      <c r="AZ276" s="1">
        <v>2.0</v>
      </c>
      <c r="BA276" s="1">
        <v>2.0</v>
      </c>
      <c r="BB276" s="1">
        <v>3.0</v>
      </c>
      <c r="BC276" s="1">
        <v>4.0</v>
      </c>
      <c r="BD276" s="1">
        <v>3.0</v>
      </c>
      <c r="BE276" s="1">
        <v>5.0</v>
      </c>
      <c r="BF276" s="1">
        <v>4.0</v>
      </c>
      <c r="BG276" s="1">
        <v>3.0</v>
      </c>
      <c r="BH276" s="1">
        <v>4.0</v>
      </c>
      <c r="BI276" s="1">
        <v>3.0</v>
      </c>
      <c r="BJ276" s="1">
        <v>2.0</v>
      </c>
      <c r="BK276" s="1">
        <v>3.0</v>
      </c>
      <c r="BL276" s="1">
        <v>3.0</v>
      </c>
      <c r="BM276" s="1">
        <v>3.0</v>
      </c>
      <c r="BN276" s="1">
        <v>3.0</v>
      </c>
      <c r="BO276" s="1">
        <v>3.0</v>
      </c>
      <c r="BP276" s="1">
        <v>3.0</v>
      </c>
      <c r="BQ276" s="1">
        <v>3.0</v>
      </c>
      <c r="BR276" s="1">
        <v>3.0</v>
      </c>
      <c r="BS276" s="1">
        <v>3.0</v>
      </c>
      <c r="BT276" s="1">
        <v>3.0</v>
      </c>
      <c r="BU276" s="1">
        <v>3.0</v>
      </c>
      <c r="BV276" s="1">
        <v>3.0</v>
      </c>
      <c r="BW276" s="1">
        <v>1.0</v>
      </c>
      <c r="BX276" s="1">
        <v>2.0</v>
      </c>
      <c r="BY276" s="1">
        <v>1.0</v>
      </c>
      <c r="BZ276" s="36">
        <v>2.0</v>
      </c>
      <c r="CA276" s="45">
        <f t="shared" si="12"/>
        <v>199</v>
      </c>
      <c r="CB276">
        <f t="shared" si="2"/>
        <v>16</v>
      </c>
      <c r="CC276" s="45">
        <f t="shared" si="3"/>
        <v>21</v>
      </c>
      <c r="CD276" s="45">
        <f t="shared" si="4"/>
        <v>19</v>
      </c>
      <c r="CE276" s="45">
        <f t="shared" si="27"/>
        <v>34</v>
      </c>
      <c r="CF276" s="45">
        <f t="shared" si="6"/>
        <v>21</v>
      </c>
      <c r="CG276" s="45">
        <f t="shared" si="7"/>
        <v>15</v>
      </c>
      <c r="CH276" s="45">
        <f t="shared" si="28"/>
        <v>29</v>
      </c>
      <c r="CI276" s="45">
        <f t="shared" si="9"/>
        <v>0.2</v>
      </c>
      <c r="CJ276">
        <f t="shared" si="10"/>
        <v>24</v>
      </c>
      <c r="CK276" s="45">
        <f t="shared" si="29"/>
        <v>18</v>
      </c>
      <c r="CL276" s="39"/>
      <c r="CM276" s="40">
        <f>VLOOKUP(CB276,'PROMIS 57 T-Score Conversions'!Q$3:R$35,2,TRUE)</f>
        <v>32.5</v>
      </c>
      <c r="CN276" s="44" t="str">
        <f t="shared" si="20"/>
        <v>Moderate</v>
      </c>
      <c r="CO276" s="40">
        <f>VLOOKUP(CC276,'PROMIS 57 T-Score Conversions'!A$3:B$35,2,TRUE)</f>
        <v>59.4</v>
      </c>
      <c r="CP276" s="43" t="str">
        <f t="shared" si="21"/>
        <v>Moderate</v>
      </c>
      <c r="CQ276" s="40">
        <f>VLOOKUP(CD276,'PROMIS 57 T-Score Conversions'!E$3:F$35,2,TRUE)</f>
        <v>57.7</v>
      </c>
      <c r="CR276" s="44" t="str">
        <f t="shared" si="22"/>
        <v>Mild</v>
      </c>
      <c r="CS276" s="40">
        <f>VLOOKUP(CE276,'PROMIS 57 T-Score Conversions'!U$3:V$35,2,TRUE)</f>
        <v>67.5</v>
      </c>
      <c r="CT276" s="44" t="str">
        <f t="shared" si="23"/>
        <v>Moderate</v>
      </c>
      <c r="CU276" s="40">
        <f>VLOOKUP(CF276,'PROMIS 57 T-Score Conversions'!Y$3:Z$35,2,TRUE)</f>
        <v>51.2</v>
      </c>
      <c r="CV276" s="44" t="str">
        <f t="shared" si="24"/>
        <v>Normal</v>
      </c>
      <c r="CW276" s="40">
        <f>vlookup(CG276,'PROMIS 57 T-Score Conversions'!M$3:N$35,2,TRUE)</f>
        <v>36.2</v>
      </c>
      <c r="CX276" s="44" t="str">
        <f t="shared" si="25"/>
        <v>Moderate</v>
      </c>
      <c r="CY276" s="40">
        <f>VLOOKup(CH276,'PROMIS 57 T-Score Conversions'!I$3:J$35,2,TRUE)</f>
        <v>64.8</v>
      </c>
      <c r="CZ276" s="44" t="str">
        <f t="shared" si="26"/>
        <v>Moderate</v>
      </c>
      <c r="DA276" s="37">
        <f>VLOOKUP(CJ276,'PROMIS 57 T-Score Conversions'!AC$3:AD$35,2,TRUE)</f>
        <v>40.29</v>
      </c>
      <c r="DB276" s="44" t="str">
        <f t="shared" si="30"/>
        <v>Mild</v>
      </c>
      <c r="DC276" s="40">
        <f>VLOOKUP(CK276,'PROMIS 57 T-Score Conversions'!AG$3:AH$35,2,TRUE)</f>
        <v>37.97</v>
      </c>
      <c r="DD276" s="39" t="str">
        <f t="shared" si="31"/>
        <v>Normal</v>
      </c>
    </row>
    <row r="277">
      <c r="A277" s="1" t="b">
        <v>1</v>
      </c>
      <c r="B277" s="20"/>
      <c r="C277" s="20">
        <v>43734.48936386574</v>
      </c>
      <c r="D277" s="1" t="s">
        <v>223</v>
      </c>
      <c r="E277" s="1">
        <v>1975.0</v>
      </c>
      <c r="F277" s="1">
        <v>5.0</v>
      </c>
      <c r="G277" s="1">
        <v>5.0</v>
      </c>
      <c r="H277" s="1">
        <v>5.0</v>
      </c>
      <c r="I277" s="1">
        <v>5.0</v>
      </c>
      <c r="J277" s="1">
        <v>4.0</v>
      </c>
      <c r="K277" s="1">
        <v>5.0</v>
      </c>
      <c r="L277" s="1">
        <v>5.0</v>
      </c>
      <c r="M277" s="1">
        <v>4.0</v>
      </c>
      <c r="N277" s="1">
        <v>1.0</v>
      </c>
      <c r="O277" s="1">
        <v>1.0</v>
      </c>
      <c r="P277" s="1">
        <v>1.0</v>
      </c>
      <c r="Q277" s="1">
        <v>1.0</v>
      </c>
      <c r="R277" s="1">
        <v>1.0</v>
      </c>
      <c r="S277" s="1">
        <v>1.0</v>
      </c>
      <c r="T277" s="1">
        <v>2.0</v>
      </c>
      <c r="U277" s="1">
        <v>2.0</v>
      </c>
      <c r="V277" s="1">
        <v>1.0</v>
      </c>
      <c r="W277" s="1">
        <v>1.0</v>
      </c>
      <c r="X277" s="1">
        <v>1.0</v>
      </c>
      <c r="Y277" s="1">
        <v>1.0</v>
      </c>
      <c r="Z277" s="1">
        <v>1.0</v>
      </c>
      <c r="AA277" s="1">
        <v>1.0</v>
      </c>
      <c r="AB277" s="1">
        <v>1.0</v>
      </c>
      <c r="AC277" s="1">
        <v>1.0</v>
      </c>
      <c r="AD277" s="1">
        <v>3.0</v>
      </c>
      <c r="AE277" s="1">
        <v>1.0</v>
      </c>
      <c r="AF277" s="1">
        <v>2.0</v>
      </c>
      <c r="AG277" s="1">
        <v>2.0</v>
      </c>
      <c r="AH277" s="1">
        <v>1.0</v>
      </c>
      <c r="AI277" s="1">
        <v>2.0</v>
      </c>
      <c r="AJ277" s="1">
        <v>2.0</v>
      </c>
      <c r="AK277" s="1">
        <v>1.0</v>
      </c>
      <c r="AL277" s="1">
        <v>2.0</v>
      </c>
      <c r="AM277" s="1">
        <v>2.0</v>
      </c>
      <c r="AN277" s="1">
        <v>1.0</v>
      </c>
      <c r="AO277" s="1">
        <v>3.0</v>
      </c>
      <c r="AP277" s="1">
        <v>1.0</v>
      </c>
      <c r="AQ277" s="1">
        <v>2.0</v>
      </c>
      <c r="AR277" s="1">
        <v>1.0</v>
      </c>
      <c r="AS277" s="1">
        <v>2.0</v>
      </c>
      <c r="AT277" s="1">
        <v>5.0</v>
      </c>
      <c r="AU277" s="1">
        <v>5.0</v>
      </c>
      <c r="AV277" s="1">
        <v>5.0</v>
      </c>
      <c r="AW277" s="1">
        <v>5.0</v>
      </c>
      <c r="AX277" s="1">
        <v>5.0</v>
      </c>
      <c r="AY277" s="1">
        <v>5.0</v>
      </c>
      <c r="AZ277" s="1">
        <v>5.0</v>
      </c>
      <c r="BA277" s="1">
        <v>5.0</v>
      </c>
      <c r="BB277" s="1">
        <v>1.0</v>
      </c>
      <c r="BC277" s="1">
        <v>1.0</v>
      </c>
      <c r="BD277" s="1">
        <v>1.0</v>
      </c>
      <c r="BE277" s="1">
        <v>1.0</v>
      </c>
      <c r="BF277" s="1">
        <v>1.0</v>
      </c>
      <c r="BG277" s="1">
        <v>1.0</v>
      </c>
      <c r="BH277" s="1">
        <v>1.0</v>
      </c>
      <c r="BI277" s="1">
        <v>1.0</v>
      </c>
      <c r="BJ277" s="1">
        <v>2.0</v>
      </c>
      <c r="BK277" s="1">
        <v>4.0</v>
      </c>
      <c r="BL277" s="1">
        <v>4.0</v>
      </c>
      <c r="BM277" s="1">
        <v>4.0</v>
      </c>
      <c r="BN277" s="1">
        <v>3.0</v>
      </c>
      <c r="BO277" s="1">
        <v>4.0</v>
      </c>
      <c r="BP277" s="1">
        <v>4.0</v>
      </c>
      <c r="BQ277" s="1">
        <v>3.0</v>
      </c>
      <c r="BR277" s="1">
        <v>3.0</v>
      </c>
      <c r="BS277" s="1">
        <v>2.0</v>
      </c>
      <c r="BT277" s="1">
        <v>2.0</v>
      </c>
      <c r="BU277" s="1">
        <v>2.0</v>
      </c>
      <c r="BV277" s="1">
        <v>1.0</v>
      </c>
      <c r="BW277" s="1">
        <v>2.0</v>
      </c>
      <c r="BX277" s="1">
        <v>1.0</v>
      </c>
      <c r="BY277" s="1">
        <v>1.0</v>
      </c>
      <c r="BZ277" s="36">
        <v>1.0</v>
      </c>
      <c r="CA277" s="45">
        <f t="shared" si="12"/>
        <v>175</v>
      </c>
      <c r="CB277">
        <f t="shared" si="2"/>
        <v>38</v>
      </c>
      <c r="CC277" s="45">
        <f t="shared" si="3"/>
        <v>10</v>
      </c>
      <c r="CD277" s="45">
        <f t="shared" si="4"/>
        <v>8</v>
      </c>
      <c r="CE277" s="45">
        <f t="shared" si="27"/>
        <v>14</v>
      </c>
      <c r="CF277" s="45">
        <f t="shared" si="6"/>
        <v>14</v>
      </c>
      <c r="CG277" s="45">
        <f t="shared" si="7"/>
        <v>40</v>
      </c>
      <c r="CH277" s="45">
        <f t="shared" si="28"/>
        <v>8</v>
      </c>
      <c r="CI277" s="45">
        <f t="shared" si="9"/>
        <v>0.2</v>
      </c>
      <c r="CJ277">
        <f t="shared" si="10"/>
        <v>29</v>
      </c>
      <c r="CK277" s="45">
        <f t="shared" si="29"/>
        <v>12</v>
      </c>
      <c r="CL277" s="39"/>
      <c r="CM277" s="40">
        <f>VLOOKUP(CB277,'PROMIS 57 T-Score Conversions'!Q$3:R$35,2,TRUE)</f>
        <v>50.8</v>
      </c>
      <c r="CN277" s="44" t="str">
        <f t="shared" si="20"/>
        <v>Normal</v>
      </c>
      <c r="CO277" s="40">
        <f>VLOOKUP(CC277,'PROMIS 57 T-Score Conversions'!A$3:B$35,2,TRUE)</f>
        <v>45.9</v>
      </c>
      <c r="CP277" s="43" t="str">
        <f t="shared" si="21"/>
        <v>Normal</v>
      </c>
      <c r="CQ277" s="40">
        <f>VLOOKUP(CD277,'PROMIS 57 T-Score Conversions'!E$3:F$35,2,TRUE)</f>
        <v>38.2</v>
      </c>
      <c r="CR277" s="44" t="str">
        <f t="shared" si="22"/>
        <v>Normal</v>
      </c>
      <c r="CS277" s="40">
        <f>VLOOKUP(CE277,'PROMIS 57 T-Score Conversions'!U$3:V$35,2,TRUE)</f>
        <v>46.9</v>
      </c>
      <c r="CT277" s="44" t="str">
        <f t="shared" si="23"/>
        <v>Normal</v>
      </c>
      <c r="CU277" s="40">
        <f>VLOOKUP(CF277,'PROMIS 57 T-Score Conversions'!Y$3:Z$35,2,TRUE)</f>
        <v>42.9</v>
      </c>
      <c r="CV277" s="44" t="str">
        <f t="shared" si="24"/>
        <v>Normal</v>
      </c>
      <c r="CW277" s="40">
        <f>vlookup(CG277,'PROMIS 57 T-Score Conversions'!M$3:N$35,2,TRUE)</f>
        <v>65.4</v>
      </c>
      <c r="CX277" s="44" t="str">
        <f t="shared" si="25"/>
        <v>Normal</v>
      </c>
      <c r="CY277" s="40">
        <f>VLOOKup(CH277,'PROMIS 57 T-Score Conversions'!I$3:J$35,2,TRUE)</f>
        <v>40.7</v>
      </c>
      <c r="CZ277" s="44" t="str">
        <f t="shared" si="26"/>
        <v>Normal</v>
      </c>
      <c r="DA277" s="37">
        <f>VLOOKUP(CJ277,'PROMIS 57 T-Score Conversions'!AC$3:AD$35,2,TRUE)</f>
        <v>44.43</v>
      </c>
      <c r="DB277" s="44" t="str">
        <f t="shared" si="30"/>
        <v>Mild</v>
      </c>
      <c r="DC277" s="40">
        <f>VLOOKUP(CK277,'PROMIS 57 T-Score Conversions'!AG$3:AH$35,2,TRUE)</f>
        <v>31.63</v>
      </c>
      <c r="DD277" s="39" t="str">
        <f t="shared" si="31"/>
        <v>Normal</v>
      </c>
    </row>
    <row r="278">
      <c r="A278" s="1" t="b">
        <v>1</v>
      </c>
      <c r="B278" s="20"/>
      <c r="C278" s="20">
        <v>43735.443437071764</v>
      </c>
      <c r="D278" s="1" t="s">
        <v>290</v>
      </c>
      <c r="E278" s="1">
        <v>2051.0</v>
      </c>
      <c r="F278" s="1">
        <v>5.0</v>
      </c>
      <c r="G278" s="1">
        <v>5.0</v>
      </c>
      <c r="H278" s="1">
        <v>4.0</v>
      </c>
      <c r="I278" s="1">
        <v>5.0</v>
      </c>
      <c r="J278" s="1">
        <v>4.0</v>
      </c>
      <c r="K278" s="1">
        <v>5.0</v>
      </c>
      <c r="L278" s="1">
        <v>5.0</v>
      </c>
      <c r="M278" s="1">
        <v>5.0</v>
      </c>
      <c r="N278" s="1">
        <v>3.0</v>
      </c>
      <c r="O278" s="1">
        <v>3.0</v>
      </c>
      <c r="P278" s="1">
        <v>2.0</v>
      </c>
      <c r="Q278" s="1">
        <v>2.0</v>
      </c>
      <c r="R278" s="1">
        <v>1.0</v>
      </c>
      <c r="S278" s="1">
        <v>4.0</v>
      </c>
      <c r="T278" s="1">
        <v>4.0</v>
      </c>
      <c r="U278" s="1">
        <v>4.0</v>
      </c>
      <c r="V278" s="1">
        <v>4.0</v>
      </c>
      <c r="W278" s="1">
        <v>3.0</v>
      </c>
      <c r="X278" s="1">
        <v>5.0</v>
      </c>
      <c r="Y278" s="1">
        <v>4.0</v>
      </c>
      <c r="Z278" s="1">
        <v>4.0</v>
      </c>
      <c r="AA278" s="1">
        <v>3.0</v>
      </c>
      <c r="AB278" s="1">
        <v>3.0</v>
      </c>
      <c r="AC278" s="1">
        <v>2.0</v>
      </c>
      <c r="AD278" s="1">
        <v>5.0</v>
      </c>
      <c r="AE278" s="1">
        <v>5.0</v>
      </c>
      <c r="AF278" s="1">
        <v>5.0</v>
      </c>
      <c r="AG278" s="1">
        <v>4.0</v>
      </c>
      <c r="AH278" s="1">
        <v>4.0</v>
      </c>
      <c r="AI278" s="1">
        <v>5.0</v>
      </c>
      <c r="AJ278" s="1">
        <v>5.0</v>
      </c>
      <c r="AK278" s="1">
        <v>4.0</v>
      </c>
      <c r="AL278" s="1">
        <v>3.0</v>
      </c>
      <c r="AM278" s="1">
        <v>4.0</v>
      </c>
      <c r="AN278" s="1">
        <v>1.0</v>
      </c>
      <c r="AO278" s="1">
        <v>2.0</v>
      </c>
      <c r="AP278" s="1">
        <v>1.0</v>
      </c>
      <c r="AQ278" s="1">
        <v>1.0</v>
      </c>
      <c r="AR278" s="1">
        <v>1.0</v>
      </c>
      <c r="AS278" s="1">
        <v>3.0</v>
      </c>
      <c r="AT278" s="1">
        <v>2.0</v>
      </c>
      <c r="AU278" s="1">
        <v>2.0</v>
      </c>
      <c r="AV278" s="1">
        <v>3.0</v>
      </c>
      <c r="AW278" s="1">
        <v>3.0</v>
      </c>
      <c r="AX278" s="1">
        <v>4.0</v>
      </c>
      <c r="AY278" s="1">
        <v>4.0</v>
      </c>
      <c r="AZ278" s="1">
        <v>3.0</v>
      </c>
      <c r="BA278" s="1">
        <v>2.0</v>
      </c>
      <c r="BB278" s="1">
        <v>2.0</v>
      </c>
      <c r="BC278" s="1">
        <v>2.0</v>
      </c>
      <c r="BD278" s="1">
        <v>1.0</v>
      </c>
      <c r="BE278" s="1">
        <v>1.0</v>
      </c>
      <c r="BF278" s="1">
        <v>1.0</v>
      </c>
      <c r="BG278" s="1">
        <v>1.0</v>
      </c>
      <c r="BH278" s="1">
        <v>2.0</v>
      </c>
      <c r="BI278" s="1">
        <v>3.0</v>
      </c>
      <c r="BJ278" s="1">
        <v>4.0</v>
      </c>
      <c r="BK278" s="1">
        <v>1.0</v>
      </c>
      <c r="BL278" s="1">
        <v>1.0</v>
      </c>
      <c r="BM278" s="1">
        <v>2.0</v>
      </c>
      <c r="BN278" s="1">
        <v>2.0</v>
      </c>
      <c r="BO278" s="1">
        <v>2.0</v>
      </c>
      <c r="BP278" s="1">
        <v>2.0</v>
      </c>
      <c r="BQ278" s="1">
        <v>1.0</v>
      </c>
      <c r="BR278" s="1">
        <v>1.0</v>
      </c>
      <c r="BS278" s="1">
        <v>4.0</v>
      </c>
      <c r="BT278" s="1">
        <v>5.0</v>
      </c>
      <c r="BU278" s="1">
        <v>5.0</v>
      </c>
      <c r="BV278" s="1">
        <v>5.0</v>
      </c>
      <c r="BW278" s="1">
        <v>5.0</v>
      </c>
      <c r="BX278" s="1">
        <v>4.0</v>
      </c>
      <c r="BY278" s="1">
        <v>2.0</v>
      </c>
      <c r="BZ278" s="36">
        <v>5.0</v>
      </c>
      <c r="CA278" s="45">
        <f t="shared" si="12"/>
        <v>229</v>
      </c>
      <c r="CB278">
        <f t="shared" si="2"/>
        <v>38</v>
      </c>
      <c r="CC278" s="45">
        <f t="shared" si="3"/>
        <v>23</v>
      </c>
      <c r="CD278" s="45">
        <f t="shared" si="4"/>
        <v>28</v>
      </c>
      <c r="CE278" s="45">
        <f t="shared" si="27"/>
        <v>37</v>
      </c>
      <c r="CF278" s="45">
        <f t="shared" si="6"/>
        <v>16</v>
      </c>
      <c r="CG278" s="45">
        <f t="shared" si="7"/>
        <v>23</v>
      </c>
      <c r="CH278" s="45">
        <f t="shared" si="28"/>
        <v>13</v>
      </c>
      <c r="CI278" s="45">
        <f t="shared" si="9"/>
        <v>0.4</v>
      </c>
      <c r="CJ278">
        <f t="shared" si="10"/>
        <v>12</v>
      </c>
      <c r="CK278" s="45">
        <f t="shared" si="29"/>
        <v>35</v>
      </c>
      <c r="CL278" s="39"/>
      <c r="CM278" s="40">
        <f>VLOOKUP(CB278,'PROMIS 57 T-Score Conversions'!Q$3:R$35,2,TRUE)</f>
        <v>50.8</v>
      </c>
      <c r="CN278" s="44" t="str">
        <f t="shared" si="20"/>
        <v>Normal</v>
      </c>
      <c r="CO278" s="40">
        <f>VLOOKUP(CC278,'PROMIS 57 T-Score Conversions'!A$3:B$35,2,TRUE)</f>
        <v>61.4</v>
      </c>
      <c r="CP278" s="43" t="str">
        <f t="shared" si="21"/>
        <v>Moderate</v>
      </c>
      <c r="CQ278" s="40">
        <f>VLOOKUP(CD278,'PROMIS 57 T-Score Conversions'!E$3:F$35,2,TRUE)</f>
        <v>65.8</v>
      </c>
      <c r="CR278" s="44" t="str">
        <f t="shared" si="22"/>
        <v>Moderate</v>
      </c>
      <c r="CS278" s="40">
        <f>VLOOKUP(CE278,'PROMIS 57 T-Score Conversions'!U$3:V$35,2,TRUE)</f>
        <v>71</v>
      </c>
      <c r="CT278" s="44" t="str">
        <f t="shared" si="23"/>
        <v>Severe</v>
      </c>
      <c r="CU278" s="40">
        <f>VLOOKUP(CF278,'PROMIS 57 T-Score Conversions'!Y$3:Z$35,2,TRUE)</f>
        <v>45.5</v>
      </c>
      <c r="CV278" s="44" t="str">
        <f t="shared" si="24"/>
        <v>Normal</v>
      </c>
      <c r="CW278" s="40">
        <f>vlookup(CG278,'PROMIS 57 T-Score Conversions'!M$3:N$35,2,TRUE)</f>
        <v>43</v>
      </c>
      <c r="CX278" s="44" t="str">
        <f t="shared" si="25"/>
        <v>Mild</v>
      </c>
      <c r="CY278" s="40">
        <f>VLOOKup(CH278,'PROMIS 57 T-Score Conversions'!I$3:J$35,2,TRUE)</f>
        <v>53.2</v>
      </c>
      <c r="CZ278" s="44" t="str">
        <f t="shared" si="26"/>
        <v>Normal</v>
      </c>
      <c r="DA278" s="37">
        <f>VLOOKUP(CJ278,'PROMIS 57 T-Score Conversions'!AC$3:AD$35,2,TRUE)</f>
        <v>30.11</v>
      </c>
      <c r="DB278" s="44" t="str">
        <f t="shared" si="30"/>
        <v>Moderate</v>
      </c>
      <c r="DC278" s="40">
        <f>VLOOKUP(CK278,'PROMIS 57 T-Score Conversions'!AG$3:AH$35,2,TRUE)</f>
        <v>54.94</v>
      </c>
      <c r="DD278" s="39" t="str">
        <f t="shared" si="31"/>
        <v>Normal</v>
      </c>
    </row>
    <row r="279">
      <c r="A279" s="1" t="b">
        <v>1</v>
      </c>
      <c r="B279" s="20"/>
      <c r="C279" s="20">
        <v>43738.45408856482</v>
      </c>
      <c r="D279" s="1" t="s">
        <v>244</v>
      </c>
      <c r="E279" s="1">
        <v>1962.0</v>
      </c>
      <c r="F279" s="1">
        <v>4.0</v>
      </c>
      <c r="G279" s="1">
        <v>4.0</v>
      </c>
      <c r="H279" s="1">
        <v>4.0</v>
      </c>
      <c r="I279" s="1">
        <v>3.0</v>
      </c>
      <c r="J279" s="1">
        <v>2.0</v>
      </c>
      <c r="K279" s="1">
        <v>3.0</v>
      </c>
      <c r="L279" s="1">
        <v>3.0</v>
      </c>
      <c r="M279" s="1">
        <v>2.0</v>
      </c>
      <c r="N279" s="1">
        <v>3.0</v>
      </c>
      <c r="O279" s="1">
        <v>3.0</v>
      </c>
      <c r="P279" s="1">
        <v>3.0</v>
      </c>
      <c r="Q279" s="1">
        <v>3.0</v>
      </c>
      <c r="R279" s="1">
        <v>3.0</v>
      </c>
      <c r="S279" s="1">
        <v>3.0</v>
      </c>
      <c r="T279" s="1">
        <v>3.0</v>
      </c>
      <c r="U279" s="1">
        <v>3.0</v>
      </c>
      <c r="V279" s="1">
        <v>3.0</v>
      </c>
      <c r="W279" s="1">
        <v>3.0</v>
      </c>
      <c r="X279" s="1">
        <v>3.0</v>
      </c>
      <c r="Y279" s="1">
        <v>3.0</v>
      </c>
      <c r="Z279" s="1">
        <v>3.0</v>
      </c>
      <c r="AA279" s="1">
        <v>3.0</v>
      </c>
      <c r="AB279" s="1">
        <v>3.0</v>
      </c>
      <c r="AC279" s="1">
        <v>3.0</v>
      </c>
      <c r="AD279" s="1">
        <v>3.0</v>
      </c>
      <c r="AE279" s="1">
        <v>3.0</v>
      </c>
      <c r="AF279" s="1">
        <v>3.0</v>
      </c>
      <c r="AG279" s="1">
        <v>3.0</v>
      </c>
      <c r="AH279" s="1">
        <v>4.0</v>
      </c>
      <c r="AI279" s="1">
        <v>4.0</v>
      </c>
      <c r="AJ279" s="1">
        <v>4.0</v>
      </c>
      <c r="AK279" s="1">
        <v>4.0</v>
      </c>
      <c r="AL279" s="1">
        <v>4.0</v>
      </c>
      <c r="AM279" s="1">
        <v>4.0</v>
      </c>
      <c r="AN279" s="1">
        <v>4.0</v>
      </c>
      <c r="AO279" s="1">
        <v>5.0</v>
      </c>
      <c r="AP279" s="1">
        <v>5.0</v>
      </c>
      <c r="AQ279" s="1">
        <v>5.0</v>
      </c>
      <c r="AR279" s="1">
        <v>4.0</v>
      </c>
      <c r="AS279" s="1">
        <v>5.0</v>
      </c>
      <c r="AT279" s="1">
        <v>3.0</v>
      </c>
      <c r="AU279" s="1">
        <v>3.0</v>
      </c>
      <c r="AV279" s="1">
        <v>3.0</v>
      </c>
      <c r="AW279" s="1">
        <v>2.0</v>
      </c>
      <c r="AX279" s="1">
        <v>1.0</v>
      </c>
      <c r="AY279" s="1">
        <v>1.0</v>
      </c>
      <c r="AZ279" s="1">
        <v>2.0</v>
      </c>
      <c r="BA279" s="1">
        <v>2.0</v>
      </c>
      <c r="BB279" s="1">
        <v>3.0</v>
      </c>
      <c r="BC279" s="1">
        <v>3.0</v>
      </c>
      <c r="BD279" s="1">
        <v>2.0</v>
      </c>
      <c r="BE279" s="1">
        <v>3.0</v>
      </c>
      <c r="BF279" s="1">
        <v>3.0</v>
      </c>
      <c r="BG279" s="1">
        <v>3.0</v>
      </c>
      <c r="BH279" s="1">
        <v>4.0</v>
      </c>
      <c r="BI279" s="1">
        <v>3.0</v>
      </c>
      <c r="BJ279" s="1">
        <v>5.0</v>
      </c>
      <c r="BK279" s="1">
        <v>2.0</v>
      </c>
      <c r="BL279" s="1">
        <v>2.0</v>
      </c>
      <c r="BM279" s="1">
        <v>3.0</v>
      </c>
      <c r="BN279" s="1">
        <v>3.0</v>
      </c>
      <c r="BO279" s="1">
        <v>3.0</v>
      </c>
      <c r="BP279" s="1">
        <v>3.0</v>
      </c>
      <c r="BQ279" s="1">
        <v>3.0</v>
      </c>
      <c r="BR279" s="1">
        <v>2.0</v>
      </c>
      <c r="BS279" s="1">
        <v>3.0</v>
      </c>
      <c r="BT279" s="1">
        <v>3.0</v>
      </c>
      <c r="BU279" s="1">
        <v>3.0</v>
      </c>
      <c r="BV279" s="1">
        <v>3.0</v>
      </c>
      <c r="BW279" s="1">
        <v>3.0</v>
      </c>
      <c r="BX279" s="1">
        <v>3.0</v>
      </c>
      <c r="BY279" s="1">
        <v>3.0</v>
      </c>
      <c r="BZ279" s="36">
        <v>3.0</v>
      </c>
      <c r="CA279" s="45">
        <f t="shared" si="12"/>
        <v>228</v>
      </c>
      <c r="CB279">
        <f t="shared" si="2"/>
        <v>25</v>
      </c>
      <c r="CC279" s="45">
        <f t="shared" si="3"/>
        <v>24</v>
      </c>
      <c r="CD279" s="45">
        <f t="shared" si="4"/>
        <v>24</v>
      </c>
      <c r="CE279" s="45">
        <f t="shared" si="27"/>
        <v>28</v>
      </c>
      <c r="CF279" s="45">
        <f t="shared" si="6"/>
        <v>36</v>
      </c>
      <c r="CG279" s="45">
        <f t="shared" si="7"/>
        <v>17</v>
      </c>
      <c r="CH279" s="45">
        <f t="shared" si="28"/>
        <v>24</v>
      </c>
      <c r="CI279" s="45">
        <f t="shared" si="9"/>
        <v>0.5</v>
      </c>
      <c r="CJ279">
        <f t="shared" si="10"/>
        <v>21</v>
      </c>
      <c r="CK279" s="45">
        <f t="shared" si="29"/>
        <v>24</v>
      </c>
      <c r="CL279" s="39"/>
      <c r="CM279" s="40">
        <f>VLOOKUP(CB279,'PROMIS 57 T-Score Conversions'!Q$3:R$35,2,TRUE)</f>
        <v>38.8</v>
      </c>
      <c r="CN279" s="44" t="str">
        <f t="shared" si="20"/>
        <v>Moderate</v>
      </c>
      <c r="CO279" s="40">
        <f>VLOOKUP(CC279,'PROMIS 57 T-Score Conversions'!A$3:B$35,2,TRUE)</f>
        <v>62.5</v>
      </c>
      <c r="CP279" s="43" t="str">
        <f t="shared" si="21"/>
        <v>Moderate</v>
      </c>
      <c r="CQ279" s="40">
        <f>VLOOKUP(CD279,'PROMIS 57 T-Score Conversions'!E$3:F$35,2,TRUE)</f>
        <v>62.1</v>
      </c>
      <c r="CR279" s="44" t="str">
        <f t="shared" si="22"/>
        <v>Moderate</v>
      </c>
      <c r="CS279" s="40">
        <f>VLOOKUP(CE279,'PROMIS 57 T-Score Conversions'!U$3:V$35,2,TRUE)</f>
        <v>61.3</v>
      </c>
      <c r="CT279" s="44" t="str">
        <f t="shared" si="23"/>
        <v>Moderate</v>
      </c>
      <c r="CU279" s="40">
        <f>VLOOKUP(CF279,'PROMIS 57 T-Score Conversions'!Y$3:Z$35,2,TRUE)</f>
        <v>67.5</v>
      </c>
      <c r="CV279" s="44" t="str">
        <f t="shared" si="24"/>
        <v>Moderate</v>
      </c>
      <c r="CW279" s="40">
        <f>vlookup(CG279,'PROMIS 57 T-Score Conversions'!M$3:N$35,2,TRUE)</f>
        <v>37.7</v>
      </c>
      <c r="CX279" s="44" t="str">
        <f t="shared" si="25"/>
        <v>Moderate</v>
      </c>
      <c r="CY279" s="40">
        <f>VLOOKup(CH279,'PROMIS 57 T-Score Conversions'!I$3:J$35,2,TRUE)</f>
        <v>61.5</v>
      </c>
      <c r="CZ279" s="44" t="str">
        <f t="shared" si="26"/>
        <v>Moderate</v>
      </c>
      <c r="DA279" s="37">
        <f>VLOOKUP(CJ279,'PROMIS 57 T-Score Conversions'!AC$3:AD$35,2,TRUE)</f>
        <v>37.93</v>
      </c>
      <c r="DB279" s="44" t="str">
        <f t="shared" si="30"/>
        <v>Moderate</v>
      </c>
      <c r="DC279" s="40">
        <f>VLOOKUP(CK279,'PROMIS 57 T-Score Conversions'!AG$3:AH$35,2,TRUE)</f>
        <v>43.42</v>
      </c>
      <c r="DD279" s="39" t="str">
        <f t="shared" si="31"/>
        <v>Normal</v>
      </c>
    </row>
    <row r="280">
      <c r="A280" s="1" t="b">
        <v>0</v>
      </c>
      <c r="B280" s="20"/>
      <c r="C280" s="20">
        <v>43738.45771652777</v>
      </c>
      <c r="D280" s="1" t="s">
        <v>291</v>
      </c>
      <c r="E280" s="1">
        <v>195.0</v>
      </c>
      <c r="F280" s="1">
        <v>5.0</v>
      </c>
      <c r="G280" s="1">
        <v>5.0</v>
      </c>
      <c r="H280" s="1">
        <v>5.0</v>
      </c>
      <c r="I280" s="1">
        <v>5.0</v>
      </c>
      <c r="J280" s="1">
        <v>5.0</v>
      </c>
      <c r="K280" s="1">
        <v>5.0</v>
      </c>
      <c r="L280" s="1">
        <v>5.0</v>
      </c>
      <c r="M280" s="1">
        <v>5.0</v>
      </c>
      <c r="N280" s="1">
        <v>1.0</v>
      </c>
      <c r="O280" s="1">
        <v>1.0</v>
      </c>
      <c r="P280" s="1">
        <v>1.0</v>
      </c>
      <c r="Q280" s="1">
        <v>1.0</v>
      </c>
      <c r="R280" s="1">
        <v>1.0</v>
      </c>
      <c r="S280" s="1">
        <v>1.0</v>
      </c>
      <c r="T280" s="1">
        <v>1.0</v>
      </c>
      <c r="U280" s="1">
        <v>1.0</v>
      </c>
      <c r="V280" s="1">
        <v>1.0</v>
      </c>
      <c r="W280" s="1">
        <v>1.0</v>
      </c>
      <c r="X280" s="1">
        <v>1.0</v>
      </c>
      <c r="Y280" s="1">
        <v>1.0</v>
      </c>
      <c r="Z280" s="1">
        <v>1.0</v>
      </c>
      <c r="AA280" s="1">
        <v>1.0</v>
      </c>
      <c r="AB280" s="1">
        <v>1.0</v>
      </c>
      <c r="AC280" s="1">
        <v>1.0</v>
      </c>
      <c r="AD280" s="1">
        <v>1.0</v>
      </c>
      <c r="AE280" s="1">
        <v>1.0</v>
      </c>
      <c r="AF280" s="1">
        <v>1.0</v>
      </c>
      <c r="AG280" s="1">
        <v>1.0</v>
      </c>
      <c r="AH280" s="1">
        <v>1.0</v>
      </c>
      <c r="AI280" s="1">
        <v>1.0</v>
      </c>
      <c r="AJ280" s="1">
        <v>1.0</v>
      </c>
      <c r="AK280" s="1">
        <v>1.0</v>
      </c>
      <c r="AL280" s="1">
        <v>2.0</v>
      </c>
      <c r="AM280" s="1">
        <v>2.0</v>
      </c>
      <c r="AN280" s="1">
        <v>1.0</v>
      </c>
      <c r="AO280" s="1">
        <v>1.0</v>
      </c>
      <c r="AP280" s="1">
        <v>1.0</v>
      </c>
      <c r="AQ280" s="1">
        <v>1.0</v>
      </c>
      <c r="AR280" s="1">
        <v>1.0</v>
      </c>
      <c r="AS280" s="1">
        <v>1.0</v>
      </c>
      <c r="AT280" s="1">
        <v>5.0</v>
      </c>
      <c r="AU280" s="1">
        <v>5.0</v>
      </c>
      <c r="AV280" s="1">
        <v>5.0</v>
      </c>
      <c r="AW280" s="1">
        <v>5.0</v>
      </c>
      <c r="AX280" s="1">
        <v>5.0</v>
      </c>
      <c r="AY280" s="1">
        <v>5.0</v>
      </c>
      <c r="AZ280" s="1">
        <v>5.0</v>
      </c>
      <c r="BA280" s="1">
        <v>5.0</v>
      </c>
      <c r="BB280" s="1">
        <v>1.0</v>
      </c>
      <c r="BC280" s="1">
        <v>1.0</v>
      </c>
      <c r="BD280" s="1">
        <v>1.0</v>
      </c>
      <c r="BE280" s="1">
        <v>1.0</v>
      </c>
      <c r="BF280" s="1">
        <v>1.0</v>
      </c>
      <c r="BG280" s="1">
        <v>1.0</v>
      </c>
      <c r="BH280" s="1">
        <v>1.0</v>
      </c>
      <c r="BI280" s="1">
        <v>1.0</v>
      </c>
      <c r="BJ280" s="1">
        <v>0.0</v>
      </c>
      <c r="BK280" s="1">
        <v>5.0</v>
      </c>
      <c r="BL280" s="1">
        <v>5.0</v>
      </c>
      <c r="BM280" s="1">
        <v>5.0</v>
      </c>
      <c r="BN280" s="1">
        <v>5.0</v>
      </c>
      <c r="BO280" s="1">
        <v>5.0</v>
      </c>
      <c r="BP280" s="1">
        <v>5.0</v>
      </c>
      <c r="BQ280" s="1">
        <v>5.0</v>
      </c>
      <c r="BR280" s="1">
        <v>5.0</v>
      </c>
      <c r="BS280" s="1">
        <v>1.0</v>
      </c>
      <c r="BT280" s="1">
        <v>1.0</v>
      </c>
      <c r="BU280" s="1">
        <v>1.0</v>
      </c>
      <c r="BV280" s="1">
        <v>1.0</v>
      </c>
      <c r="BW280" s="1">
        <v>1.0</v>
      </c>
      <c r="BX280" s="1">
        <v>1.0</v>
      </c>
      <c r="BY280" s="1">
        <v>1.0</v>
      </c>
      <c r="BZ280" s="36">
        <v>1.0</v>
      </c>
      <c r="CA280" s="45">
        <f t="shared" si="12"/>
        <v>170</v>
      </c>
      <c r="CB280">
        <f t="shared" si="2"/>
        <v>40</v>
      </c>
      <c r="CC280" s="45">
        <f t="shared" si="3"/>
        <v>8</v>
      </c>
      <c r="CD280" s="45">
        <f t="shared" si="4"/>
        <v>8</v>
      </c>
      <c r="CE280" s="45">
        <f t="shared" si="27"/>
        <v>8</v>
      </c>
      <c r="CF280" s="45">
        <f t="shared" si="6"/>
        <v>10</v>
      </c>
      <c r="CG280" s="45">
        <f t="shared" si="7"/>
        <v>40</v>
      </c>
      <c r="CH280" s="45">
        <f t="shared" si="28"/>
        <v>8</v>
      </c>
      <c r="CI280" s="45">
        <f t="shared" si="9"/>
        <v>0</v>
      </c>
      <c r="CJ280">
        <f t="shared" si="10"/>
        <v>40</v>
      </c>
      <c r="CK280" s="45">
        <f t="shared" si="29"/>
        <v>8</v>
      </c>
      <c r="CL280" s="39"/>
      <c r="CM280" s="40">
        <f>VLOOKUP(CB280,'PROMIS 57 T-Score Conversions'!Q$3:R$35,2,TRUE)</f>
        <v>60.1</v>
      </c>
      <c r="CN280" s="44" t="str">
        <f t="shared" si="20"/>
        <v>Normal</v>
      </c>
      <c r="CO280" s="40">
        <f>VLOOKUP(CC280,'PROMIS 57 T-Score Conversions'!A$3:B$35,2,TRUE)</f>
        <v>37.1</v>
      </c>
      <c r="CP280" s="43" t="str">
        <f t="shared" si="21"/>
        <v>Normal</v>
      </c>
      <c r="CQ280" s="40">
        <f>VLOOKUP(CD280,'PROMIS 57 T-Score Conversions'!E$3:F$35,2,TRUE)</f>
        <v>38.2</v>
      </c>
      <c r="CR280" s="44" t="str">
        <f t="shared" si="22"/>
        <v>Normal</v>
      </c>
      <c r="CS280" s="40">
        <f>VLOOKUP(CE280,'PROMIS 57 T-Score Conversions'!U$3:V$35,2,TRUE)</f>
        <v>33.1</v>
      </c>
      <c r="CT280" s="44" t="str">
        <f t="shared" si="23"/>
        <v>Normal</v>
      </c>
      <c r="CU280" s="40">
        <f>VLOOKUP(CF280,'PROMIS 57 T-Score Conversions'!Y$3:Z$35,2,TRUE)</f>
        <v>35.9</v>
      </c>
      <c r="CV280" s="44" t="str">
        <f t="shared" si="24"/>
        <v>Normal</v>
      </c>
      <c r="CW280" s="40">
        <f>vlookup(CG280,'PROMIS 57 T-Score Conversions'!M$3:N$35,2,TRUE)</f>
        <v>65.4</v>
      </c>
      <c r="CX280" s="44" t="str">
        <f t="shared" si="25"/>
        <v>Normal</v>
      </c>
      <c r="CY280" s="40">
        <f>VLOOKup(CH280,'PROMIS 57 T-Score Conversions'!I$3:J$35,2,TRUE)</f>
        <v>40.7</v>
      </c>
      <c r="CZ280" s="44" t="str">
        <f t="shared" si="26"/>
        <v>Normal</v>
      </c>
      <c r="DA280" s="37">
        <f>VLOOKUP(CJ280,'PROMIS 57 T-Score Conversions'!AC$3:AD$35,2,TRUE)</f>
        <v>63.48</v>
      </c>
      <c r="DB280" s="44" t="str">
        <f t="shared" si="30"/>
        <v>Normal</v>
      </c>
      <c r="DC280" s="40">
        <f>VLOOKUP(CK280,'PROMIS 57 T-Score Conversions'!AG$3:AH$35,2,TRUE)</f>
        <v>23.27</v>
      </c>
      <c r="DD280" s="39" t="str">
        <f t="shared" si="31"/>
        <v>Normal</v>
      </c>
    </row>
    <row r="281">
      <c r="A281" s="1" t="b">
        <v>1</v>
      </c>
      <c r="B281" s="20"/>
      <c r="C281" s="20">
        <v>43739.43535020833</v>
      </c>
      <c r="D281" s="1" t="s">
        <v>134</v>
      </c>
      <c r="E281" s="1">
        <v>1900.0</v>
      </c>
      <c r="F281" s="1">
        <v>1.0</v>
      </c>
      <c r="G281" s="1">
        <v>4.0</v>
      </c>
      <c r="H281" s="1">
        <v>5.0</v>
      </c>
      <c r="I281" s="1">
        <v>3.0</v>
      </c>
      <c r="J281" s="1">
        <v>1.0</v>
      </c>
      <c r="K281" s="1">
        <v>1.0</v>
      </c>
      <c r="L281" s="1">
        <v>1.0</v>
      </c>
      <c r="M281" s="1">
        <v>1.0</v>
      </c>
      <c r="N281" s="1">
        <v>5.0</v>
      </c>
      <c r="O281" s="1">
        <v>3.0</v>
      </c>
      <c r="P281" s="1">
        <v>4.0</v>
      </c>
      <c r="Q281" s="1">
        <v>3.0</v>
      </c>
      <c r="R281" s="1">
        <v>3.0</v>
      </c>
      <c r="S281" s="1">
        <v>3.0</v>
      </c>
      <c r="T281" s="1">
        <v>3.0</v>
      </c>
      <c r="U281" s="1">
        <v>3.0</v>
      </c>
      <c r="V281" s="1">
        <v>2.0</v>
      </c>
      <c r="W281" s="1">
        <v>2.0</v>
      </c>
      <c r="X281" s="1">
        <v>3.0</v>
      </c>
      <c r="Y281" s="1">
        <v>2.0</v>
      </c>
      <c r="Z281" s="1">
        <v>3.0</v>
      </c>
      <c r="AA281" s="1">
        <v>3.0</v>
      </c>
      <c r="AB281" s="1">
        <v>2.0</v>
      </c>
      <c r="AC281" s="1">
        <v>2.0</v>
      </c>
      <c r="AD281" s="1">
        <v>4.0</v>
      </c>
      <c r="AE281" s="1">
        <v>3.0</v>
      </c>
      <c r="AF281" s="1">
        <v>3.0</v>
      </c>
      <c r="AG281" s="1">
        <v>4.0</v>
      </c>
      <c r="AH281" s="1">
        <v>3.0</v>
      </c>
      <c r="AI281" s="1">
        <v>3.0</v>
      </c>
      <c r="AJ281" s="1">
        <v>4.0</v>
      </c>
      <c r="AK281" s="1">
        <v>4.0</v>
      </c>
      <c r="AL281" s="1">
        <v>3.0</v>
      </c>
      <c r="AM281" s="1">
        <v>4.0</v>
      </c>
      <c r="AN281" s="1">
        <v>4.0</v>
      </c>
      <c r="AO281" s="1">
        <v>3.0</v>
      </c>
      <c r="AP281" s="1">
        <v>3.0</v>
      </c>
      <c r="AQ281" s="1">
        <v>2.0</v>
      </c>
      <c r="AR281" s="1">
        <v>2.0</v>
      </c>
      <c r="AS281" s="1">
        <v>5.0</v>
      </c>
      <c r="AT281" s="1">
        <v>4.0</v>
      </c>
      <c r="AU281" s="1">
        <v>3.0</v>
      </c>
      <c r="AV281" s="1">
        <v>1.0</v>
      </c>
      <c r="AW281" s="1">
        <v>2.0</v>
      </c>
      <c r="AX281" s="1">
        <v>2.0</v>
      </c>
      <c r="AY281" s="1">
        <v>2.0</v>
      </c>
      <c r="AZ281" s="1">
        <v>2.0</v>
      </c>
      <c r="BA281" s="1">
        <v>1.0</v>
      </c>
      <c r="BB281" s="1">
        <v>4.0</v>
      </c>
      <c r="BC281" s="1">
        <v>5.0</v>
      </c>
      <c r="BD281" s="1">
        <v>4.0</v>
      </c>
      <c r="BE281" s="1">
        <v>5.0</v>
      </c>
      <c r="BF281" s="1">
        <v>4.0</v>
      </c>
      <c r="BG281" s="1">
        <v>4.0</v>
      </c>
      <c r="BH281" s="1">
        <v>4.0</v>
      </c>
      <c r="BI281" s="1">
        <v>4.0</v>
      </c>
      <c r="BJ281" s="1">
        <v>7.0</v>
      </c>
      <c r="BK281" s="1">
        <v>2.0</v>
      </c>
      <c r="BL281" s="1">
        <v>2.0</v>
      </c>
      <c r="BM281" s="1">
        <v>2.0</v>
      </c>
      <c r="BN281" s="1">
        <v>2.0</v>
      </c>
      <c r="BO281" s="1">
        <v>2.0</v>
      </c>
      <c r="BP281" s="1">
        <v>1.0</v>
      </c>
      <c r="BQ281" s="1">
        <v>1.0</v>
      </c>
      <c r="BR281" s="1">
        <v>1.0</v>
      </c>
      <c r="BS281" s="1">
        <v>2.0</v>
      </c>
      <c r="BT281" s="1">
        <v>3.0</v>
      </c>
      <c r="BU281" s="1">
        <v>4.0</v>
      </c>
      <c r="BV281" s="1">
        <v>4.0</v>
      </c>
      <c r="BW281" s="1">
        <v>4.0</v>
      </c>
      <c r="BX281" s="1">
        <v>2.0</v>
      </c>
      <c r="BY281" s="1">
        <v>3.0</v>
      </c>
      <c r="BZ281" s="36">
        <v>4.0</v>
      </c>
      <c r="CA281" s="45">
        <f t="shared" si="12"/>
        <v>214</v>
      </c>
      <c r="CB281">
        <f t="shared" si="2"/>
        <v>17</v>
      </c>
      <c r="CC281" s="45">
        <f t="shared" si="3"/>
        <v>27</v>
      </c>
      <c r="CD281" s="45">
        <f t="shared" si="4"/>
        <v>19</v>
      </c>
      <c r="CE281" s="45">
        <f t="shared" si="27"/>
        <v>28</v>
      </c>
      <c r="CF281" s="45">
        <f t="shared" si="6"/>
        <v>26</v>
      </c>
      <c r="CG281" s="45">
        <f t="shared" si="7"/>
        <v>17</v>
      </c>
      <c r="CH281" s="45">
        <f t="shared" si="28"/>
        <v>34</v>
      </c>
      <c r="CI281" s="45">
        <f t="shared" si="9"/>
        <v>0.7</v>
      </c>
      <c r="CJ281">
        <f t="shared" si="10"/>
        <v>13</v>
      </c>
      <c r="CK281" s="45">
        <f t="shared" si="29"/>
        <v>26</v>
      </c>
      <c r="CL281" s="39"/>
      <c r="CM281" s="40">
        <f>VLOOKUP(CB281,'PROMIS 57 T-Score Conversions'!Q$3:R$35,2,TRUE)</f>
        <v>33.2</v>
      </c>
      <c r="CN281" s="44" t="str">
        <f t="shared" si="20"/>
        <v>Moderate</v>
      </c>
      <c r="CO281" s="40">
        <f>VLOOKUP(CC281,'PROMIS 57 T-Score Conversions'!A$3:B$35,2,TRUE)</f>
        <v>65.6</v>
      </c>
      <c r="CP281" s="43" t="str">
        <f t="shared" si="21"/>
        <v>Severe</v>
      </c>
      <c r="CQ281" s="40">
        <f>VLOOKUP(CD281,'PROMIS 57 T-Score Conversions'!E$3:F$35,2,TRUE)</f>
        <v>57.7</v>
      </c>
      <c r="CR281" s="44" t="str">
        <f t="shared" si="22"/>
        <v>Mild</v>
      </c>
      <c r="CS281" s="40">
        <f>VLOOKUP(CE281,'PROMIS 57 T-Score Conversions'!U$3:V$35,2,TRUE)</f>
        <v>61.3</v>
      </c>
      <c r="CT281" s="44" t="str">
        <f t="shared" si="23"/>
        <v>Moderate</v>
      </c>
      <c r="CU281" s="40">
        <f>VLOOKUP(CF281,'PROMIS 57 T-Score Conversions'!Y$3:Z$35,2,TRUE)</f>
        <v>56.3</v>
      </c>
      <c r="CV281" s="44" t="str">
        <f t="shared" si="24"/>
        <v>Mild</v>
      </c>
      <c r="CW281" s="40">
        <f>vlookup(CG281,'PROMIS 57 T-Score Conversions'!M$3:N$35,2,TRUE)</f>
        <v>37.7</v>
      </c>
      <c r="CX281" s="44" t="str">
        <f t="shared" si="25"/>
        <v>Moderate</v>
      </c>
      <c r="CY281" s="40">
        <f>VLOOKup(CH281,'PROMIS 57 T-Score Conversions'!I$3:J$35,2,TRUE)</f>
        <v>68.4</v>
      </c>
      <c r="CZ281" s="44" t="str">
        <f t="shared" si="26"/>
        <v>Moderate</v>
      </c>
      <c r="DA281" s="37">
        <f>VLOOKUP(CJ281,'PROMIS 57 T-Score Conversions'!AC$3:AD$35,2,TRUE)</f>
        <v>31.18</v>
      </c>
      <c r="DB281" s="44" t="str">
        <f t="shared" si="30"/>
        <v>Moderate</v>
      </c>
      <c r="DC281" s="40">
        <f>VLOOKUP(CK281,'PROMIS 57 T-Score Conversions'!AG$3:AH$35,2,TRUE)</f>
        <v>45.27</v>
      </c>
      <c r="DD281" s="39" t="str">
        <f t="shared" si="31"/>
        <v>Normal</v>
      </c>
    </row>
    <row r="282">
      <c r="A282" s="1" t="b">
        <v>1</v>
      </c>
      <c r="B282" s="20"/>
      <c r="C282" s="20">
        <v>43739.470112766205</v>
      </c>
      <c r="D282" s="1" t="s">
        <v>137</v>
      </c>
      <c r="E282" s="1">
        <v>1883.0</v>
      </c>
      <c r="F282" s="1">
        <v>3.0</v>
      </c>
      <c r="G282" s="1">
        <v>4.0</v>
      </c>
      <c r="H282" s="1">
        <v>4.0</v>
      </c>
      <c r="I282" s="1">
        <v>3.0</v>
      </c>
      <c r="J282" s="1">
        <v>4.0</v>
      </c>
      <c r="K282" s="1">
        <v>4.0</v>
      </c>
      <c r="L282" s="1">
        <v>4.0</v>
      </c>
      <c r="M282" s="1">
        <v>4.0</v>
      </c>
      <c r="N282" s="1">
        <v>4.0</v>
      </c>
      <c r="O282" s="1">
        <v>3.0</v>
      </c>
      <c r="P282" s="1">
        <v>2.0</v>
      </c>
      <c r="Q282" s="1">
        <v>3.0</v>
      </c>
      <c r="R282" s="1">
        <v>2.0</v>
      </c>
      <c r="S282" s="1">
        <v>3.0</v>
      </c>
      <c r="T282" s="1">
        <v>3.0</v>
      </c>
      <c r="U282" s="1">
        <v>2.0</v>
      </c>
      <c r="V282" s="1">
        <v>2.0</v>
      </c>
      <c r="W282" s="1">
        <v>2.0</v>
      </c>
      <c r="X282" s="1">
        <v>3.0</v>
      </c>
      <c r="Y282" s="1">
        <v>3.0</v>
      </c>
      <c r="Z282" s="1">
        <v>2.0</v>
      </c>
      <c r="AA282" s="1">
        <v>3.0</v>
      </c>
      <c r="AB282" s="1">
        <v>3.0</v>
      </c>
      <c r="AC282" s="1">
        <v>3.0</v>
      </c>
      <c r="AD282" s="1">
        <v>2.0</v>
      </c>
      <c r="AE282" s="1">
        <v>2.0</v>
      </c>
      <c r="AF282" s="1">
        <v>3.0</v>
      </c>
      <c r="AG282" s="1">
        <v>2.0</v>
      </c>
      <c r="AH282" s="1">
        <v>3.0</v>
      </c>
      <c r="AI282" s="1">
        <v>3.0</v>
      </c>
      <c r="AJ282" s="1">
        <v>5.0</v>
      </c>
      <c r="AK282" s="1">
        <v>5.0</v>
      </c>
      <c r="AL282" s="1">
        <v>2.0</v>
      </c>
      <c r="AM282" s="1">
        <v>3.0</v>
      </c>
      <c r="AN282" s="1">
        <v>2.0</v>
      </c>
      <c r="AO282" s="1">
        <v>2.0</v>
      </c>
      <c r="AP282" s="1">
        <v>2.0</v>
      </c>
      <c r="AQ282" s="1">
        <v>3.0</v>
      </c>
      <c r="AR282" s="1">
        <v>1.0</v>
      </c>
      <c r="AS282" s="1">
        <v>4.0</v>
      </c>
      <c r="AT282" s="1">
        <v>2.0</v>
      </c>
      <c r="AU282" s="1">
        <v>2.0</v>
      </c>
      <c r="AV282" s="1">
        <v>2.0</v>
      </c>
      <c r="AW282" s="1">
        <v>2.0</v>
      </c>
      <c r="AX282" s="1">
        <v>1.0</v>
      </c>
      <c r="AY282" s="1">
        <v>2.0</v>
      </c>
      <c r="AZ282" s="1">
        <v>2.0</v>
      </c>
      <c r="BA282" s="1">
        <v>2.0</v>
      </c>
      <c r="BB282" s="1">
        <v>5.0</v>
      </c>
      <c r="BC282" s="1">
        <v>5.0</v>
      </c>
      <c r="BD282" s="1">
        <v>5.0</v>
      </c>
      <c r="BE282" s="1">
        <v>5.0</v>
      </c>
      <c r="BF282" s="1">
        <v>5.0</v>
      </c>
      <c r="BG282" s="1">
        <v>5.0</v>
      </c>
      <c r="BH282" s="1">
        <v>5.0</v>
      </c>
      <c r="BI282" s="1">
        <v>5.0</v>
      </c>
      <c r="BJ282" s="1">
        <v>9.0</v>
      </c>
      <c r="BK282" s="1">
        <v>3.0</v>
      </c>
      <c r="BL282" s="1">
        <v>3.0</v>
      </c>
      <c r="BM282" s="1">
        <v>3.0</v>
      </c>
      <c r="BN282" s="1">
        <v>2.0</v>
      </c>
      <c r="BO282" s="1">
        <v>2.0</v>
      </c>
      <c r="BP282" s="1">
        <v>2.0</v>
      </c>
      <c r="BQ282" s="1">
        <v>2.0</v>
      </c>
      <c r="BR282" s="1">
        <v>2.0</v>
      </c>
      <c r="BS282" s="1">
        <v>5.0</v>
      </c>
      <c r="BT282" s="1">
        <v>5.0</v>
      </c>
      <c r="BU282" s="1">
        <v>5.0</v>
      </c>
      <c r="BV282" s="1">
        <v>5.0</v>
      </c>
      <c r="BW282" s="1">
        <v>5.0</v>
      </c>
      <c r="BX282" s="1">
        <v>5.0</v>
      </c>
      <c r="BY282" s="1">
        <v>4.0</v>
      </c>
      <c r="BZ282" s="36">
        <v>4.0</v>
      </c>
      <c r="CA282" s="45">
        <f t="shared" si="12"/>
        <v>238</v>
      </c>
      <c r="CB282">
        <f t="shared" si="2"/>
        <v>30</v>
      </c>
      <c r="CC282" s="45">
        <f t="shared" si="3"/>
        <v>22</v>
      </c>
      <c r="CD282" s="45">
        <f t="shared" si="4"/>
        <v>21</v>
      </c>
      <c r="CE282" s="45">
        <f t="shared" si="27"/>
        <v>25</v>
      </c>
      <c r="CF282" s="45">
        <f t="shared" si="6"/>
        <v>19</v>
      </c>
      <c r="CG282" s="45">
        <f t="shared" si="7"/>
        <v>15</v>
      </c>
      <c r="CH282" s="45">
        <f t="shared" si="28"/>
        <v>40</v>
      </c>
      <c r="CI282" s="45">
        <f t="shared" si="9"/>
        <v>0.9</v>
      </c>
      <c r="CJ282">
        <f t="shared" si="10"/>
        <v>19</v>
      </c>
      <c r="CK282" s="45">
        <f t="shared" si="29"/>
        <v>38</v>
      </c>
      <c r="CL282" s="39"/>
      <c r="CM282" s="40">
        <f>VLOOKUP(CB282,'PROMIS 57 T-Score Conversions'!Q$3:R$35,2,TRUE)</f>
        <v>42.3</v>
      </c>
      <c r="CN282" s="44" t="str">
        <f t="shared" si="20"/>
        <v>Mild</v>
      </c>
      <c r="CO282" s="40">
        <f>VLOOKUP(CC282,'PROMIS 57 T-Score Conversions'!A$3:B$35,2,TRUE)</f>
        <v>60.4</v>
      </c>
      <c r="CP282" s="43" t="str">
        <f t="shared" si="21"/>
        <v>Moderate</v>
      </c>
      <c r="CQ282" s="40">
        <f>VLOOKUP(CD282,'PROMIS 57 T-Score Conversions'!E$3:F$35,2,TRUE)</f>
        <v>59.4</v>
      </c>
      <c r="CR282" s="44" t="str">
        <f t="shared" si="22"/>
        <v>Mild</v>
      </c>
      <c r="CS282" s="40">
        <f>VLOOKUP(CE282,'PROMIS 57 T-Score Conversions'!U$3:V$35,2,TRUE)</f>
        <v>58.5</v>
      </c>
      <c r="CT282" s="44" t="str">
        <f t="shared" si="23"/>
        <v>Mild</v>
      </c>
      <c r="CU282" s="40">
        <f>VLOOKUP(CF282,'PROMIS 57 T-Score Conversions'!Y$3:Z$35,2,TRUE)</f>
        <v>49</v>
      </c>
      <c r="CV282" s="44" t="str">
        <f t="shared" si="24"/>
        <v>Normal</v>
      </c>
      <c r="CW282" s="40">
        <f>vlookup(CG282,'PROMIS 57 T-Score Conversions'!M$3:N$35,2,TRUE)</f>
        <v>36.2</v>
      </c>
      <c r="CX282" s="44" t="str">
        <f t="shared" si="25"/>
        <v>Moderate</v>
      </c>
      <c r="CY282" s="40">
        <f>VLOOKup(CH282,'PROMIS 57 T-Score Conversions'!I$3:J$35,2,TRUE)</f>
        <v>77</v>
      </c>
      <c r="CZ282" s="44" t="str">
        <f t="shared" si="26"/>
        <v>Severe</v>
      </c>
      <c r="DA282" s="37">
        <f>VLOOKUP(CJ282,'PROMIS 57 T-Score Conversions'!AC$3:AD$35,2,TRUE)</f>
        <v>36.36</v>
      </c>
      <c r="DB282" s="44" t="str">
        <f t="shared" si="30"/>
        <v>Moderate</v>
      </c>
      <c r="DC282" s="40">
        <f>VLOOKUP(CK282,'PROMIS 57 T-Score Conversions'!AG$3:AH$35,2,TRUE)</f>
        <v>59.95</v>
      </c>
      <c r="DD282" s="39" t="str">
        <f t="shared" si="31"/>
        <v>Mild</v>
      </c>
    </row>
    <row r="283">
      <c r="A283" s="1" t="b">
        <v>1</v>
      </c>
      <c r="B283" s="20"/>
      <c r="C283" s="20">
        <v>43739.54783715278</v>
      </c>
      <c r="D283" s="1" t="s">
        <v>137</v>
      </c>
      <c r="E283" s="1">
        <v>1883.0</v>
      </c>
      <c r="F283" s="1">
        <v>3.0</v>
      </c>
      <c r="G283" s="1">
        <v>4.0</v>
      </c>
      <c r="H283" s="1">
        <v>4.0</v>
      </c>
      <c r="I283" s="1">
        <v>3.0</v>
      </c>
      <c r="J283" s="1">
        <v>4.0</v>
      </c>
      <c r="K283" s="1">
        <v>4.0</v>
      </c>
      <c r="L283" s="1">
        <v>4.0</v>
      </c>
      <c r="M283" s="1">
        <v>4.0</v>
      </c>
      <c r="N283" s="1">
        <v>4.0</v>
      </c>
      <c r="O283" s="1">
        <v>3.0</v>
      </c>
      <c r="P283" s="1">
        <v>2.0</v>
      </c>
      <c r="Q283" s="1">
        <v>3.0</v>
      </c>
      <c r="R283" s="1">
        <v>2.0</v>
      </c>
      <c r="S283" s="1">
        <v>3.0</v>
      </c>
      <c r="T283" s="1">
        <v>3.0</v>
      </c>
      <c r="U283" s="1">
        <v>2.0</v>
      </c>
      <c r="V283" s="1">
        <v>2.0</v>
      </c>
      <c r="W283" s="1">
        <v>2.0</v>
      </c>
      <c r="X283" s="1">
        <v>3.0</v>
      </c>
      <c r="Y283" s="1">
        <v>3.0</v>
      </c>
      <c r="Z283" s="1">
        <v>2.0</v>
      </c>
      <c r="AA283" s="1">
        <v>3.0</v>
      </c>
      <c r="AB283" s="1">
        <v>3.0</v>
      </c>
      <c r="AC283" s="1">
        <v>3.0</v>
      </c>
      <c r="AD283" s="1">
        <v>2.0</v>
      </c>
      <c r="AE283" s="1">
        <v>2.0</v>
      </c>
      <c r="AF283" s="1">
        <v>3.0</v>
      </c>
      <c r="AG283" s="1">
        <v>2.0</v>
      </c>
      <c r="AH283" s="1">
        <v>3.0</v>
      </c>
      <c r="AI283" s="1">
        <v>3.0</v>
      </c>
      <c r="AJ283" s="1">
        <v>5.0</v>
      </c>
      <c r="AK283" s="1">
        <v>5.0</v>
      </c>
      <c r="AL283" s="1">
        <v>2.0</v>
      </c>
      <c r="AM283" s="1">
        <v>3.0</v>
      </c>
      <c r="AN283" s="1">
        <v>2.0</v>
      </c>
      <c r="AO283" s="1">
        <v>2.0</v>
      </c>
      <c r="AP283" s="1">
        <v>2.0</v>
      </c>
      <c r="AQ283" s="1">
        <v>3.0</v>
      </c>
      <c r="AR283" s="1">
        <v>1.0</v>
      </c>
      <c r="AS283" s="1">
        <v>4.0</v>
      </c>
      <c r="AT283" s="1">
        <v>2.0</v>
      </c>
      <c r="AU283" s="1">
        <v>2.0</v>
      </c>
      <c r="AV283" s="1">
        <v>2.0</v>
      </c>
      <c r="AW283" s="1">
        <v>2.0</v>
      </c>
      <c r="AX283" s="1">
        <v>1.0</v>
      </c>
      <c r="AY283" s="1">
        <v>2.0</v>
      </c>
      <c r="AZ283" s="1">
        <v>2.0</v>
      </c>
      <c r="BA283" s="1">
        <v>2.0</v>
      </c>
      <c r="BB283" s="1">
        <v>5.0</v>
      </c>
      <c r="BC283" s="1">
        <v>5.0</v>
      </c>
      <c r="BD283" s="1">
        <v>5.0</v>
      </c>
      <c r="BE283" s="1">
        <v>5.0</v>
      </c>
      <c r="BF283" s="1">
        <v>5.0</v>
      </c>
      <c r="BG283" s="1">
        <v>5.0</v>
      </c>
      <c r="BH283" s="1">
        <v>5.0</v>
      </c>
      <c r="BI283" s="1">
        <v>5.0</v>
      </c>
      <c r="BJ283" s="1">
        <v>9.0</v>
      </c>
      <c r="BK283" s="1">
        <v>3.0</v>
      </c>
      <c r="BL283" s="1">
        <v>3.0</v>
      </c>
      <c r="BM283" s="1">
        <v>3.0</v>
      </c>
      <c r="BN283" s="1">
        <v>2.0</v>
      </c>
      <c r="BO283" s="1">
        <v>2.0</v>
      </c>
      <c r="BP283" s="1">
        <v>2.0</v>
      </c>
      <c r="BQ283" s="1">
        <v>2.0</v>
      </c>
      <c r="BR283" s="1">
        <v>2.0</v>
      </c>
      <c r="BS283" s="1">
        <v>5.0</v>
      </c>
      <c r="BT283" s="1">
        <v>5.0</v>
      </c>
      <c r="BU283" s="1">
        <v>5.0</v>
      </c>
      <c r="BV283" s="1">
        <v>5.0</v>
      </c>
      <c r="BW283" s="1">
        <v>5.0</v>
      </c>
      <c r="BX283" s="1">
        <v>5.0</v>
      </c>
      <c r="BY283" s="1">
        <v>4.0</v>
      </c>
      <c r="BZ283" s="36">
        <v>4.0</v>
      </c>
      <c r="CA283" s="45">
        <f t="shared" si="12"/>
        <v>238</v>
      </c>
      <c r="CB283">
        <f t="shared" si="2"/>
        <v>30</v>
      </c>
      <c r="CC283" s="45">
        <f t="shared" si="3"/>
        <v>22</v>
      </c>
      <c r="CD283" s="45">
        <f t="shared" si="4"/>
        <v>21</v>
      </c>
      <c r="CE283" s="45">
        <f t="shared" si="27"/>
        <v>25</v>
      </c>
      <c r="CF283" s="45">
        <f t="shared" si="6"/>
        <v>19</v>
      </c>
      <c r="CG283" s="45">
        <f t="shared" si="7"/>
        <v>15</v>
      </c>
      <c r="CH283" s="45">
        <f t="shared" si="28"/>
        <v>40</v>
      </c>
      <c r="CI283" s="45">
        <f t="shared" si="9"/>
        <v>0.9</v>
      </c>
      <c r="CJ283">
        <f t="shared" si="10"/>
        <v>19</v>
      </c>
      <c r="CK283" s="45">
        <f t="shared" si="29"/>
        <v>38</v>
      </c>
      <c r="CL283" s="39"/>
      <c r="CM283" s="40">
        <f>VLOOKUP(CB283,'PROMIS 57 T-Score Conversions'!Q$3:R$35,2,TRUE)</f>
        <v>42.3</v>
      </c>
      <c r="CN283" s="44" t="str">
        <f t="shared" si="20"/>
        <v>Mild</v>
      </c>
      <c r="CO283" s="40">
        <f>VLOOKUP(CC283,'PROMIS 57 T-Score Conversions'!A$3:B$35,2,TRUE)</f>
        <v>60.4</v>
      </c>
      <c r="CP283" s="43" t="str">
        <f t="shared" si="21"/>
        <v>Moderate</v>
      </c>
      <c r="CQ283" s="40">
        <f>VLOOKUP(CD283,'PROMIS 57 T-Score Conversions'!E$3:F$35,2,TRUE)</f>
        <v>59.4</v>
      </c>
      <c r="CR283" s="44" t="str">
        <f t="shared" si="22"/>
        <v>Mild</v>
      </c>
      <c r="CS283" s="40">
        <f>VLOOKUP(CE283,'PROMIS 57 T-Score Conversions'!U$3:V$35,2,TRUE)</f>
        <v>58.5</v>
      </c>
      <c r="CT283" s="44" t="str">
        <f t="shared" si="23"/>
        <v>Mild</v>
      </c>
      <c r="CU283" s="40">
        <f>VLOOKUP(CF283,'PROMIS 57 T-Score Conversions'!Y$3:Z$35,2,TRUE)</f>
        <v>49</v>
      </c>
      <c r="CV283" s="44" t="str">
        <f t="shared" si="24"/>
        <v>Normal</v>
      </c>
      <c r="CW283" s="40">
        <f>vlookup(CG283,'PROMIS 57 T-Score Conversions'!M$3:N$35,2,TRUE)</f>
        <v>36.2</v>
      </c>
      <c r="CX283" s="44" t="str">
        <f t="shared" si="25"/>
        <v>Moderate</v>
      </c>
      <c r="CY283" s="40">
        <f>VLOOKup(CH283,'PROMIS 57 T-Score Conversions'!I$3:J$35,2,TRUE)</f>
        <v>77</v>
      </c>
      <c r="CZ283" s="44" t="str">
        <f t="shared" si="26"/>
        <v>Severe</v>
      </c>
      <c r="DA283" s="37">
        <f>VLOOKUP(CJ283,'PROMIS 57 T-Score Conversions'!AC$3:AD$35,2,TRUE)</f>
        <v>36.36</v>
      </c>
      <c r="DB283" s="44" t="str">
        <f t="shared" si="30"/>
        <v>Moderate</v>
      </c>
      <c r="DC283" s="40">
        <f>VLOOKUP(CK283,'PROMIS 57 T-Score Conversions'!AG$3:AH$35,2,TRUE)</f>
        <v>59.95</v>
      </c>
      <c r="DD283" s="39" t="str">
        <f t="shared" si="31"/>
        <v>Mild</v>
      </c>
    </row>
    <row r="284">
      <c r="A284" s="1" t="b">
        <v>1</v>
      </c>
      <c r="B284" s="20"/>
      <c r="C284" s="20">
        <v>43739.5597859375</v>
      </c>
      <c r="D284" s="1" t="s">
        <v>292</v>
      </c>
      <c r="E284" s="1">
        <v>2058.0</v>
      </c>
      <c r="F284" s="1">
        <v>1.0</v>
      </c>
      <c r="G284" s="1">
        <v>2.0</v>
      </c>
      <c r="H284" s="1">
        <v>2.0</v>
      </c>
      <c r="I284" s="1">
        <v>2.0</v>
      </c>
      <c r="J284" s="1">
        <v>1.0</v>
      </c>
      <c r="K284" s="1">
        <v>1.0</v>
      </c>
      <c r="L284" s="1">
        <v>1.0</v>
      </c>
      <c r="M284" s="1">
        <v>1.0</v>
      </c>
      <c r="N284" s="1">
        <v>1.0</v>
      </c>
      <c r="O284" s="1">
        <v>1.0</v>
      </c>
      <c r="P284" s="1">
        <v>3.0</v>
      </c>
      <c r="Q284" s="1">
        <v>3.0</v>
      </c>
      <c r="R284" s="1">
        <v>2.0</v>
      </c>
      <c r="S284" s="1">
        <v>1.0</v>
      </c>
      <c r="T284" s="1">
        <v>2.0</v>
      </c>
      <c r="U284" s="1">
        <v>3.0</v>
      </c>
      <c r="V284" s="1">
        <v>1.0</v>
      </c>
      <c r="W284" s="1">
        <v>3.0</v>
      </c>
      <c r="X284" s="1">
        <v>3.0</v>
      </c>
      <c r="Y284" s="1">
        <v>1.0</v>
      </c>
      <c r="Z284" s="1">
        <v>3.0</v>
      </c>
      <c r="AA284" s="1">
        <v>3.0</v>
      </c>
      <c r="AB284" s="1">
        <v>1.0</v>
      </c>
      <c r="AC284" s="1">
        <v>3.0</v>
      </c>
      <c r="AD284" s="1">
        <v>3.0</v>
      </c>
      <c r="AE284" s="1">
        <v>3.0</v>
      </c>
      <c r="AF284" s="1">
        <v>3.0</v>
      </c>
      <c r="AG284" s="1">
        <v>3.0</v>
      </c>
      <c r="AH284" s="1">
        <v>3.0</v>
      </c>
      <c r="AI284" s="1">
        <v>3.0</v>
      </c>
      <c r="AJ284" s="1">
        <v>4.0</v>
      </c>
      <c r="AK284" s="1">
        <v>4.0</v>
      </c>
      <c r="AL284" s="1">
        <v>4.0</v>
      </c>
      <c r="AM284" s="1">
        <v>4.0</v>
      </c>
      <c r="AN284" s="1">
        <v>4.0</v>
      </c>
      <c r="AO284" s="1">
        <v>5.0</v>
      </c>
      <c r="AP284" s="1">
        <v>4.0</v>
      </c>
      <c r="AQ284" s="1">
        <v>4.0</v>
      </c>
      <c r="AR284" s="1">
        <v>3.0</v>
      </c>
      <c r="AS284" s="1">
        <v>4.0</v>
      </c>
      <c r="AT284" s="1">
        <v>1.0</v>
      </c>
      <c r="AU284" s="1">
        <v>1.0</v>
      </c>
      <c r="AV284" s="1">
        <v>1.0</v>
      </c>
      <c r="AW284" s="1">
        <v>1.0</v>
      </c>
      <c r="AX284" s="1">
        <v>1.0</v>
      </c>
      <c r="AY284" s="1">
        <v>1.0</v>
      </c>
      <c r="AZ284" s="1">
        <v>1.0</v>
      </c>
      <c r="BA284" s="1">
        <v>1.0</v>
      </c>
      <c r="BB284" s="1">
        <v>5.0</v>
      </c>
      <c r="BC284" s="1">
        <v>5.0</v>
      </c>
      <c r="BD284" s="1">
        <v>5.0</v>
      </c>
      <c r="BE284" s="1">
        <v>5.0</v>
      </c>
      <c r="BF284" s="1">
        <v>5.0</v>
      </c>
      <c r="BG284" s="1">
        <v>5.0</v>
      </c>
      <c r="BH284" s="1">
        <v>4.0</v>
      </c>
      <c r="BI284" s="1">
        <v>5.0</v>
      </c>
      <c r="BJ284" s="1">
        <v>8.0</v>
      </c>
      <c r="BK284" s="1">
        <v>3.0</v>
      </c>
      <c r="BL284" s="1">
        <v>2.0</v>
      </c>
      <c r="BM284" s="1">
        <v>2.0</v>
      </c>
      <c r="BN284" s="1">
        <v>3.0</v>
      </c>
      <c r="BO284" s="1">
        <v>2.0</v>
      </c>
      <c r="BP284" s="1">
        <v>3.0</v>
      </c>
      <c r="BQ284" s="1">
        <v>2.0</v>
      </c>
      <c r="BR284" s="1">
        <v>2.0</v>
      </c>
      <c r="BS284" s="1">
        <v>2.0</v>
      </c>
      <c r="BT284" s="1">
        <v>2.0</v>
      </c>
      <c r="BU284" s="1">
        <v>3.0</v>
      </c>
      <c r="BV284" s="1">
        <v>3.0</v>
      </c>
      <c r="BW284" s="1">
        <v>1.0</v>
      </c>
      <c r="BX284" s="1">
        <v>3.0</v>
      </c>
      <c r="BY284" s="1">
        <v>1.0</v>
      </c>
      <c r="BZ284" s="36">
        <v>2.0</v>
      </c>
      <c r="CA284" s="45">
        <f t="shared" si="12"/>
        <v>194</v>
      </c>
      <c r="CB284">
        <f t="shared" si="2"/>
        <v>11</v>
      </c>
      <c r="CC284" s="45">
        <f t="shared" si="3"/>
        <v>16</v>
      </c>
      <c r="CD284" s="45">
        <f t="shared" si="4"/>
        <v>18</v>
      </c>
      <c r="CE284" s="45">
        <f t="shared" si="27"/>
        <v>26</v>
      </c>
      <c r="CF284" s="45">
        <f t="shared" si="6"/>
        <v>32</v>
      </c>
      <c r="CG284" s="45">
        <f t="shared" si="7"/>
        <v>8</v>
      </c>
      <c r="CH284" s="45">
        <f t="shared" si="28"/>
        <v>39</v>
      </c>
      <c r="CI284" s="45">
        <f t="shared" si="9"/>
        <v>0.8</v>
      </c>
      <c r="CJ284">
        <f t="shared" si="10"/>
        <v>19</v>
      </c>
      <c r="CK284" s="45">
        <f t="shared" si="29"/>
        <v>17</v>
      </c>
      <c r="CL284" s="39"/>
      <c r="CM284" s="40">
        <f>VLOOKUP(CB284,'PROMIS 57 T-Score Conversions'!Q$3:R$35,2,TRUE)</f>
        <v>27.5</v>
      </c>
      <c r="CN284" s="44" t="str">
        <f t="shared" si="20"/>
        <v>Severe</v>
      </c>
      <c r="CO284" s="40">
        <f>VLOOKUP(CC284,'PROMIS 57 T-Score Conversions'!A$3:B$35,2,TRUE)</f>
        <v>54.3</v>
      </c>
      <c r="CP284" s="43" t="str">
        <f t="shared" si="21"/>
        <v>Mild</v>
      </c>
      <c r="CQ284" s="40">
        <f>VLOOKUP(CD284,'PROMIS 57 T-Score Conversions'!E$3:F$35,2,TRUE)</f>
        <v>56.8</v>
      </c>
      <c r="CR284" s="44" t="str">
        <f t="shared" si="22"/>
        <v>Mild</v>
      </c>
      <c r="CS284" s="40">
        <f>VLOOKUP(CE284,'PROMIS 57 T-Score Conversions'!U$3:V$35,2,TRUE)</f>
        <v>59.4</v>
      </c>
      <c r="CT284" s="44" t="str">
        <f t="shared" si="23"/>
        <v>Mild</v>
      </c>
      <c r="CU284" s="40">
        <f>VLOOKUP(CF284,'PROMIS 57 T-Score Conversions'!Y$3:Z$35,2,TRUE)</f>
        <v>62.6</v>
      </c>
      <c r="CV284" s="44" t="str">
        <f t="shared" si="24"/>
        <v>Moderate</v>
      </c>
      <c r="CW284" s="40">
        <f>vlookup(CG284,'PROMIS 57 T-Score Conversions'!M$3:N$35,2,TRUE)</f>
        <v>25.91</v>
      </c>
      <c r="CX284" s="44" t="str">
        <f t="shared" si="25"/>
        <v>Severe</v>
      </c>
      <c r="CY284" s="40">
        <f>VLOOKup(CH284,'PROMIS 57 T-Score Conversions'!I$3:J$35,2,TRUE)</f>
        <v>73.5</v>
      </c>
      <c r="CZ284" s="44" t="str">
        <f t="shared" si="26"/>
        <v>Severe</v>
      </c>
      <c r="DA284" s="37">
        <f>VLOOKUP(CJ284,'PROMIS 57 T-Score Conversions'!AC$3:AD$35,2,TRUE)</f>
        <v>36.36</v>
      </c>
      <c r="DB284" s="44" t="str">
        <f t="shared" si="30"/>
        <v>Moderate</v>
      </c>
      <c r="DC284" s="40">
        <f>VLOOKUP(CK284,'PROMIS 57 T-Score Conversions'!AG$3:AH$35,2,TRUE)</f>
        <v>37.04</v>
      </c>
      <c r="DD284" s="39" t="str">
        <f t="shared" si="31"/>
        <v>Normal</v>
      </c>
    </row>
    <row r="285">
      <c r="A285" s="1" t="b">
        <v>0</v>
      </c>
      <c r="B285" s="20"/>
      <c r="C285" s="20">
        <v>43740.42264784723</v>
      </c>
      <c r="D285" s="1" t="s">
        <v>293</v>
      </c>
      <c r="E285" s="1">
        <v>772.0</v>
      </c>
      <c r="F285" s="1">
        <v>4.0</v>
      </c>
      <c r="G285" s="1">
        <v>5.0</v>
      </c>
      <c r="H285" s="1">
        <v>5.0</v>
      </c>
      <c r="I285" s="1">
        <v>3.0</v>
      </c>
      <c r="J285" s="1">
        <v>2.0</v>
      </c>
      <c r="K285" s="1">
        <v>4.0</v>
      </c>
      <c r="L285" s="1">
        <v>5.0</v>
      </c>
      <c r="M285" s="1">
        <v>3.0</v>
      </c>
      <c r="N285" s="1">
        <v>1.0</v>
      </c>
      <c r="O285" s="1">
        <v>1.0</v>
      </c>
      <c r="P285" s="1">
        <v>2.0</v>
      </c>
      <c r="Q285" s="1">
        <v>1.0</v>
      </c>
      <c r="R285" s="1">
        <v>1.0</v>
      </c>
      <c r="S285" s="1">
        <v>1.0</v>
      </c>
      <c r="T285" s="1">
        <v>2.0</v>
      </c>
      <c r="U285" s="1">
        <v>2.0</v>
      </c>
      <c r="V285" s="1">
        <v>1.0</v>
      </c>
      <c r="W285" s="1">
        <v>1.0</v>
      </c>
      <c r="X285" s="1">
        <v>1.0</v>
      </c>
      <c r="Y285" s="1">
        <v>1.0</v>
      </c>
      <c r="Z285" s="1">
        <v>2.0</v>
      </c>
      <c r="AA285" s="1">
        <v>1.0</v>
      </c>
      <c r="AB285" s="1">
        <v>1.0</v>
      </c>
      <c r="AC285" s="1">
        <v>1.0</v>
      </c>
      <c r="AD285" s="1">
        <v>4.0</v>
      </c>
      <c r="AE285" s="1">
        <v>3.0</v>
      </c>
      <c r="AF285" s="1">
        <v>3.0</v>
      </c>
      <c r="AG285" s="1">
        <v>3.0</v>
      </c>
      <c r="AH285" s="1">
        <v>4.0</v>
      </c>
      <c r="AI285" s="1">
        <v>4.0</v>
      </c>
      <c r="AJ285" s="1">
        <v>3.0</v>
      </c>
      <c r="AK285" s="1">
        <v>2.0</v>
      </c>
      <c r="AL285" s="1">
        <v>3.0</v>
      </c>
      <c r="AM285" s="1">
        <v>4.0</v>
      </c>
      <c r="AN285" s="1">
        <v>4.0</v>
      </c>
      <c r="AO285" s="1">
        <v>1.0</v>
      </c>
      <c r="AP285" s="1">
        <v>3.0</v>
      </c>
      <c r="AQ285" s="1">
        <v>2.0</v>
      </c>
      <c r="AR285" s="1">
        <v>1.0</v>
      </c>
      <c r="AS285" s="1">
        <v>4.0</v>
      </c>
      <c r="AT285" s="1">
        <v>3.0</v>
      </c>
      <c r="AU285" s="1">
        <v>3.0</v>
      </c>
      <c r="AV285" s="1">
        <v>3.0</v>
      </c>
      <c r="AW285" s="1">
        <v>2.0</v>
      </c>
      <c r="AX285" s="1">
        <v>1.0</v>
      </c>
      <c r="AY285" s="1">
        <v>1.0</v>
      </c>
      <c r="AZ285" s="1">
        <v>3.0</v>
      </c>
      <c r="BA285" s="1">
        <v>3.0</v>
      </c>
      <c r="BB285" s="1">
        <v>3.0</v>
      </c>
      <c r="BC285" s="1">
        <v>3.0</v>
      </c>
      <c r="BD285" s="1">
        <v>3.0</v>
      </c>
      <c r="BE285" s="1">
        <v>3.0</v>
      </c>
      <c r="BF285" s="1">
        <v>4.0</v>
      </c>
      <c r="BG285" s="1">
        <v>5.0</v>
      </c>
      <c r="BH285" s="1">
        <v>3.0</v>
      </c>
      <c r="BI285" s="1">
        <v>3.0</v>
      </c>
      <c r="BJ285" s="1">
        <v>5.0</v>
      </c>
      <c r="BK285" s="1">
        <v>3.0</v>
      </c>
      <c r="BL285" s="1">
        <v>3.0</v>
      </c>
      <c r="BM285" s="1">
        <v>3.0</v>
      </c>
      <c r="BN285" s="1">
        <v>3.0</v>
      </c>
      <c r="BO285" s="1">
        <v>4.0</v>
      </c>
      <c r="BP285" s="1">
        <v>4.0</v>
      </c>
      <c r="BQ285" s="1">
        <v>3.0</v>
      </c>
      <c r="BR285" s="1">
        <v>3.0</v>
      </c>
      <c r="BS285" s="1">
        <v>2.0</v>
      </c>
      <c r="BT285" s="1">
        <v>3.0</v>
      </c>
      <c r="BU285" s="1">
        <v>4.0</v>
      </c>
      <c r="BV285" s="1">
        <v>3.0</v>
      </c>
      <c r="BW285" s="1">
        <v>3.0</v>
      </c>
      <c r="BX285" s="1">
        <v>1.0</v>
      </c>
      <c r="BY285" s="1">
        <v>2.0</v>
      </c>
      <c r="BZ285" s="36">
        <v>3.0</v>
      </c>
      <c r="CA285" s="45">
        <f t="shared" si="12"/>
        <v>197</v>
      </c>
      <c r="CB285">
        <f t="shared" si="2"/>
        <v>31</v>
      </c>
      <c r="CC285" s="45">
        <f t="shared" si="3"/>
        <v>11</v>
      </c>
      <c r="CD285" s="45">
        <f t="shared" si="4"/>
        <v>9</v>
      </c>
      <c r="CE285" s="45">
        <f t="shared" si="27"/>
        <v>26</v>
      </c>
      <c r="CF285" s="45">
        <f t="shared" si="6"/>
        <v>22</v>
      </c>
      <c r="CG285" s="45">
        <f t="shared" si="7"/>
        <v>19</v>
      </c>
      <c r="CH285" s="45">
        <f t="shared" si="28"/>
        <v>27</v>
      </c>
      <c r="CI285" s="45">
        <f t="shared" si="9"/>
        <v>0.5</v>
      </c>
      <c r="CJ285">
        <f t="shared" si="10"/>
        <v>26</v>
      </c>
      <c r="CK285" s="45">
        <f t="shared" si="29"/>
        <v>21</v>
      </c>
      <c r="CL285" s="39"/>
      <c r="CM285" s="40">
        <f>VLOOKUP(CB285,'PROMIS 57 T-Score Conversions'!Q$3:R$35,2,TRUE)</f>
        <v>43.1</v>
      </c>
      <c r="CN285" s="44" t="str">
        <f t="shared" si="20"/>
        <v>Mild</v>
      </c>
      <c r="CO285" s="40">
        <f>VLOOKUP(CC285,'PROMIS 57 T-Score Conversions'!A$3:B$35,2,TRUE)</f>
        <v>47.8</v>
      </c>
      <c r="CP285" s="43" t="str">
        <f t="shared" si="21"/>
        <v>Normal</v>
      </c>
      <c r="CQ285" s="40">
        <f>VLOOKUP(CD285,'PROMIS 57 T-Score Conversions'!E$3:F$35,2,TRUE)</f>
        <v>44.7</v>
      </c>
      <c r="CR285" s="44" t="str">
        <f t="shared" si="22"/>
        <v>Normal</v>
      </c>
      <c r="CS285" s="40">
        <f>VLOOKUP(CE285,'PROMIS 57 T-Score Conversions'!U$3:V$35,2,TRUE)</f>
        <v>59.4</v>
      </c>
      <c r="CT285" s="44" t="str">
        <f t="shared" si="23"/>
        <v>Mild</v>
      </c>
      <c r="CU285" s="40">
        <f>VLOOKUP(CF285,'PROMIS 57 T-Score Conversions'!Y$3:Z$35,2,TRUE)</f>
        <v>52.2</v>
      </c>
      <c r="CV285" s="44" t="str">
        <f t="shared" si="24"/>
        <v>Normal</v>
      </c>
      <c r="CW285" s="40">
        <f>vlookup(CG285,'PROMIS 57 T-Score Conversions'!M$3:N$35,2,TRUE)</f>
        <v>39.3</v>
      </c>
      <c r="CX285" s="44" t="str">
        <f t="shared" si="25"/>
        <v>Moderate</v>
      </c>
      <c r="CY285" s="40">
        <f>VLOOKup(CH285,'PROMIS 57 T-Score Conversions'!I$3:J$35,2,TRUE)</f>
        <v>63.5</v>
      </c>
      <c r="CZ285" s="44" t="str">
        <f t="shared" si="26"/>
        <v>Moderate</v>
      </c>
      <c r="DA285" s="37">
        <f>VLOOKUP(CJ285,'PROMIS 57 T-Score Conversions'!AC$3:AD$35,2,TRUE)</f>
        <v>41.9</v>
      </c>
      <c r="DB285" s="44" t="str">
        <f t="shared" si="30"/>
        <v>Mild</v>
      </c>
      <c r="DC285" s="40">
        <f>VLOOKUP(CK285,'PROMIS 57 T-Score Conversions'!AG$3:AH$35,2,TRUE)</f>
        <v>40.71</v>
      </c>
      <c r="DD285" s="39" t="str">
        <f t="shared" si="31"/>
        <v>Normal</v>
      </c>
    </row>
    <row r="286">
      <c r="A286" s="1" t="b">
        <v>1</v>
      </c>
      <c r="B286" s="20"/>
      <c r="C286" s="20">
        <v>43741.405312002316</v>
      </c>
      <c r="D286" s="1" t="s">
        <v>294</v>
      </c>
      <c r="E286" s="1">
        <v>2057.0</v>
      </c>
      <c r="F286" s="1">
        <v>3.0</v>
      </c>
      <c r="G286" s="1">
        <v>2.0</v>
      </c>
      <c r="H286" s="1">
        <v>4.0</v>
      </c>
      <c r="I286" s="1">
        <v>4.0</v>
      </c>
      <c r="J286" s="1">
        <v>2.0</v>
      </c>
      <c r="K286" s="1">
        <v>3.0</v>
      </c>
      <c r="L286" s="1">
        <v>2.0</v>
      </c>
      <c r="M286" s="1">
        <v>1.0</v>
      </c>
      <c r="N286" s="1">
        <v>4.0</v>
      </c>
      <c r="O286" s="1">
        <v>3.0</v>
      </c>
      <c r="P286" s="1">
        <v>3.0</v>
      </c>
      <c r="Q286" s="1">
        <v>4.0</v>
      </c>
      <c r="R286" s="1">
        <v>4.0</v>
      </c>
      <c r="S286" s="1">
        <v>2.0</v>
      </c>
      <c r="T286" s="1">
        <v>2.0</v>
      </c>
      <c r="U286" s="1">
        <v>5.0</v>
      </c>
      <c r="V286" s="1">
        <v>1.0</v>
      </c>
      <c r="W286" s="1">
        <v>3.0</v>
      </c>
      <c r="X286" s="1">
        <v>1.0</v>
      </c>
      <c r="Y286" s="1">
        <v>1.0</v>
      </c>
      <c r="Z286" s="1">
        <v>3.0</v>
      </c>
      <c r="AA286" s="1">
        <v>4.0</v>
      </c>
      <c r="AB286" s="1">
        <v>1.0</v>
      </c>
      <c r="AC286" s="1">
        <v>1.0</v>
      </c>
      <c r="AD286" s="1">
        <v>5.0</v>
      </c>
      <c r="AE286" s="1">
        <v>5.0</v>
      </c>
      <c r="AF286" s="1">
        <v>5.0</v>
      </c>
      <c r="AG286" s="1">
        <v>5.0</v>
      </c>
      <c r="AH286" s="1">
        <v>5.0</v>
      </c>
      <c r="AI286" s="1">
        <v>5.0</v>
      </c>
      <c r="AJ286" s="1">
        <v>5.0</v>
      </c>
      <c r="AK286" s="1">
        <v>4.0</v>
      </c>
      <c r="AL286" s="1">
        <v>5.0</v>
      </c>
      <c r="AM286" s="1">
        <v>5.0</v>
      </c>
      <c r="AN286" s="1">
        <v>5.0</v>
      </c>
      <c r="AO286" s="1">
        <v>4.0</v>
      </c>
      <c r="AP286" s="1">
        <v>4.0</v>
      </c>
      <c r="AQ286" s="1">
        <v>3.0</v>
      </c>
      <c r="AR286" s="1">
        <v>3.0</v>
      </c>
      <c r="AS286" s="1">
        <v>5.0</v>
      </c>
      <c r="AT286" s="1">
        <v>2.0</v>
      </c>
      <c r="AU286" s="1">
        <v>2.0</v>
      </c>
      <c r="AV286" s="1">
        <v>1.0</v>
      </c>
      <c r="AW286" s="1">
        <v>1.0</v>
      </c>
      <c r="AX286" s="1">
        <v>1.0</v>
      </c>
      <c r="AY286" s="1">
        <v>1.0</v>
      </c>
      <c r="AZ286" s="1">
        <v>1.0</v>
      </c>
      <c r="BA286" s="1">
        <v>1.0</v>
      </c>
      <c r="BB286" s="1">
        <v>5.0</v>
      </c>
      <c r="BC286" s="1">
        <v>5.0</v>
      </c>
      <c r="BD286" s="1">
        <v>4.0</v>
      </c>
      <c r="BE286" s="1">
        <v>4.0</v>
      </c>
      <c r="BF286" s="1">
        <v>5.0</v>
      </c>
      <c r="BG286" s="1">
        <v>5.0</v>
      </c>
      <c r="BH286" s="1">
        <v>5.0</v>
      </c>
      <c r="BI286" s="1">
        <v>5.0</v>
      </c>
      <c r="BJ286" s="1">
        <v>8.0</v>
      </c>
      <c r="BK286" s="1">
        <v>1.0</v>
      </c>
      <c r="BL286" s="1">
        <v>1.0</v>
      </c>
      <c r="BM286" s="1">
        <v>1.0</v>
      </c>
      <c r="BN286" s="1">
        <v>1.0</v>
      </c>
      <c r="BO286" s="1">
        <v>1.0</v>
      </c>
      <c r="BP286" s="1">
        <v>1.0</v>
      </c>
      <c r="BQ286" s="1">
        <v>1.0</v>
      </c>
      <c r="BR286" s="1">
        <v>1.0</v>
      </c>
      <c r="BS286" s="1">
        <v>5.0</v>
      </c>
      <c r="BT286" s="1">
        <v>5.0</v>
      </c>
      <c r="BU286" s="1">
        <v>5.0</v>
      </c>
      <c r="BV286" s="1">
        <v>5.0</v>
      </c>
      <c r="BW286" s="1">
        <v>5.0</v>
      </c>
      <c r="BX286" s="1">
        <v>5.0</v>
      </c>
      <c r="BY286" s="1">
        <v>5.0</v>
      </c>
      <c r="BZ286" s="36">
        <v>5.0</v>
      </c>
      <c r="CA286" s="45">
        <f t="shared" si="12"/>
        <v>240</v>
      </c>
      <c r="CB286">
        <f t="shared" si="2"/>
        <v>21</v>
      </c>
      <c r="CC286" s="45">
        <f t="shared" si="3"/>
        <v>27</v>
      </c>
      <c r="CD286" s="45">
        <f t="shared" si="4"/>
        <v>15</v>
      </c>
      <c r="CE286" s="45">
        <f t="shared" si="27"/>
        <v>39</v>
      </c>
      <c r="CF286" s="45">
        <f t="shared" si="6"/>
        <v>34</v>
      </c>
      <c r="CG286" s="45">
        <f t="shared" si="7"/>
        <v>10</v>
      </c>
      <c r="CH286" s="45">
        <f t="shared" si="28"/>
        <v>38</v>
      </c>
      <c r="CI286" s="45">
        <f t="shared" si="9"/>
        <v>0.8</v>
      </c>
      <c r="CJ286">
        <f t="shared" si="10"/>
        <v>8</v>
      </c>
      <c r="CK286" s="45">
        <f t="shared" si="29"/>
        <v>40</v>
      </c>
      <c r="CL286" s="39"/>
      <c r="CM286" s="40">
        <f>VLOOKUP(CB286,'PROMIS 57 T-Score Conversions'!Q$3:R$35,2,TRUE)</f>
        <v>36.1</v>
      </c>
      <c r="CN286" s="44" t="str">
        <f t="shared" si="20"/>
        <v>Moderate</v>
      </c>
      <c r="CO286" s="40">
        <f>VLOOKUP(CC286,'PROMIS 57 T-Score Conversions'!A$3:B$35,2,TRUE)</f>
        <v>65.6</v>
      </c>
      <c r="CP286" s="43" t="str">
        <f t="shared" si="21"/>
        <v>Severe</v>
      </c>
      <c r="CQ286" s="40">
        <f>VLOOKUP(CD286,'PROMIS 57 T-Score Conversions'!E$3:F$35,2,TRUE)</f>
        <v>54.1</v>
      </c>
      <c r="CR286" s="44" t="str">
        <f t="shared" si="22"/>
        <v>Normal</v>
      </c>
      <c r="CS286" s="40">
        <f>VLOOKUP(CE286,'PROMIS 57 T-Score Conversions'!U$3:V$35,2,TRUE)</f>
        <v>74.2</v>
      </c>
      <c r="CT286" s="44" t="str">
        <f t="shared" si="23"/>
        <v>Severe</v>
      </c>
      <c r="CU286" s="40">
        <f>VLOOKUP(CF286,'PROMIS 57 T-Score Conversions'!Y$3:Z$35,2,TRUE)</f>
        <v>64.8</v>
      </c>
      <c r="CV286" s="44" t="str">
        <f t="shared" si="24"/>
        <v>Moderate</v>
      </c>
      <c r="CW286" s="40">
        <f>vlookup(CG286,'PROMIS 57 T-Score Conversions'!M$3:N$35,2,TRUE)</f>
        <v>31.3</v>
      </c>
      <c r="CX286" s="44" t="str">
        <f t="shared" si="25"/>
        <v>Moderate</v>
      </c>
      <c r="CY286" s="40">
        <f>VLOOKup(CH286,'PROMIS 57 T-Score Conversions'!I$3:J$35,2,TRUE)</f>
        <v>72.1</v>
      </c>
      <c r="CZ286" s="44" t="str">
        <f t="shared" si="26"/>
        <v>Severe</v>
      </c>
      <c r="DA286" s="37">
        <f>VLOOKUP(CJ286,'PROMIS 57 T-Score Conversions'!AC$3:AD$35,2,TRUE)</f>
        <v>22.41</v>
      </c>
      <c r="DB286" s="44" t="str">
        <f t="shared" si="30"/>
        <v>Severe</v>
      </c>
      <c r="DC286" s="40">
        <f>VLOOKUP(CK286,'PROMIS 57 T-Score Conversions'!AG$3:AH$35,2,TRUE)</f>
        <v>67.09</v>
      </c>
      <c r="DD286" s="39" t="str">
        <f t="shared" si="31"/>
        <v>Moderate</v>
      </c>
    </row>
    <row r="287">
      <c r="A287" s="1" t="b">
        <v>1</v>
      </c>
      <c r="B287" s="20"/>
      <c r="C287" s="20">
        <v>43741.48684020834</v>
      </c>
      <c r="D287" s="1" t="s">
        <v>165</v>
      </c>
      <c r="E287" s="1">
        <v>1915.0</v>
      </c>
      <c r="F287" s="1">
        <v>2.0</v>
      </c>
      <c r="G287" s="1">
        <v>4.0</v>
      </c>
      <c r="H287" s="1">
        <v>5.0</v>
      </c>
      <c r="I287" s="1">
        <v>2.0</v>
      </c>
      <c r="J287" s="1">
        <v>1.0</v>
      </c>
      <c r="K287" s="1">
        <v>2.0</v>
      </c>
      <c r="L287" s="1">
        <v>2.0</v>
      </c>
      <c r="M287" s="1">
        <v>1.0</v>
      </c>
      <c r="N287" s="1">
        <v>3.0</v>
      </c>
      <c r="O287" s="1">
        <v>4.0</v>
      </c>
      <c r="P287" s="1">
        <v>4.0</v>
      </c>
      <c r="Q287" s="1">
        <v>4.0</v>
      </c>
      <c r="R287" s="1">
        <v>4.0</v>
      </c>
      <c r="S287" s="1">
        <v>3.0</v>
      </c>
      <c r="T287" s="1">
        <v>3.0</v>
      </c>
      <c r="U287" s="1">
        <v>3.0</v>
      </c>
      <c r="V287" s="1">
        <v>2.0</v>
      </c>
      <c r="W287" s="1">
        <v>3.0</v>
      </c>
      <c r="X287" s="1">
        <v>2.0</v>
      </c>
      <c r="Y287" s="1">
        <v>3.0</v>
      </c>
      <c r="Z287" s="1">
        <v>3.0</v>
      </c>
      <c r="AA287" s="1">
        <v>2.0</v>
      </c>
      <c r="AB287" s="1">
        <v>2.0</v>
      </c>
      <c r="AC287" s="1">
        <v>2.0</v>
      </c>
      <c r="AD287" s="1">
        <v>4.0</v>
      </c>
      <c r="AE287" s="1">
        <v>5.0</v>
      </c>
      <c r="AF287" s="1">
        <v>3.0</v>
      </c>
      <c r="AG287" s="1">
        <v>3.0</v>
      </c>
      <c r="AH287" s="1">
        <v>4.0</v>
      </c>
      <c r="AI287" s="1">
        <v>4.0</v>
      </c>
      <c r="AJ287" s="1">
        <v>4.0</v>
      </c>
      <c r="AK287" s="1">
        <v>4.0</v>
      </c>
      <c r="AL287" s="1">
        <v>3.0</v>
      </c>
      <c r="AM287" s="1">
        <v>3.0</v>
      </c>
      <c r="AN287" s="1">
        <v>3.0</v>
      </c>
      <c r="AO287" s="1">
        <v>1.0</v>
      </c>
      <c r="AP287" s="1">
        <v>2.0</v>
      </c>
      <c r="AQ287" s="1">
        <v>1.0</v>
      </c>
      <c r="AR287" s="1">
        <v>1.0</v>
      </c>
      <c r="AS287" s="1">
        <v>3.0</v>
      </c>
      <c r="AT287" s="1">
        <v>1.0</v>
      </c>
      <c r="AU287" s="1">
        <v>2.0</v>
      </c>
      <c r="AV287" s="1">
        <v>2.0</v>
      </c>
      <c r="AW287" s="1">
        <v>1.0</v>
      </c>
      <c r="AX287" s="1">
        <v>1.0</v>
      </c>
      <c r="AY287" s="1">
        <v>1.0</v>
      </c>
      <c r="AZ287" s="1">
        <v>2.0</v>
      </c>
      <c r="BA287" s="1">
        <v>2.0</v>
      </c>
      <c r="BB287" s="1">
        <v>2.0</v>
      </c>
      <c r="BC287" s="1">
        <v>2.0</v>
      </c>
      <c r="BD287" s="1">
        <v>2.0</v>
      </c>
      <c r="BE287" s="1">
        <v>2.0</v>
      </c>
      <c r="BF287" s="1">
        <v>2.0</v>
      </c>
      <c r="BG287" s="1">
        <v>2.0</v>
      </c>
      <c r="BH287" s="1">
        <v>2.0</v>
      </c>
      <c r="BI287" s="1">
        <v>2.0</v>
      </c>
      <c r="BJ287" s="1">
        <v>2.0</v>
      </c>
      <c r="BK287" s="1">
        <v>1.0</v>
      </c>
      <c r="BL287" s="1">
        <v>1.0</v>
      </c>
      <c r="BM287" s="1">
        <v>1.0</v>
      </c>
      <c r="BN287" s="1">
        <v>1.0</v>
      </c>
      <c r="BO287" s="1">
        <v>1.0</v>
      </c>
      <c r="BP287" s="1">
        <v>1.0</v>
      </c>
      <c r="BQ287" s="1">
        <v>1.0</v>
      </c>
      <c r="BR287" s="1">
        <v>1.0</v>
      </c>
      <c r="BS287" s="1">
        <v>5.0</v>
      </c>
      <c r="BT287" s="1">
        <v>5.0</v>
      </c>
      <c r="BU287" s="1">
        <v>5.0</v>
      </c>
      <c r="BV287" s="1">
        <v>5.0</v>
      </c>
      <c r="BW287" s="1">
        <v>5.0</v>
      </c>
      <c r="BX287" s="1">
        <v>5.0</v>
      </c>
      <c r="BY287" s="1">
        <v>3.0</v>
      </c>
      <c r="BZ287" s="36">
        <v>5.0</v>
      </c>
      <c r="CA287" s="45">
        <f t="shared" si="12"/>
        <v>190</v>
      </c>
      <c r="CB287">
        <f t="shared" si="2"/>
        <v>19</v>
      </c>
      <c r="CC287" s="45">
        <f t="shared" si="3"/>
        <v>28</v>
      </c>
      <c r="CD287" s="45">
        <f t="shared" si="4"/>
        <v>19</v>
      </c>
      <c r="CE287" s="45">
        <f t="shared" si="27"/>
        <v>31</v>
      </c>
      <c r="CF287" s="45">
        <f t="shared" si="6"/>
        <v>17</v>
      </c>
      <c r="CG287" s="45">
        <f t="shared" si="7"/>
        <v>12</v>
      </c>
      <c r="CH287" s="45">
        <f t="shared" si="28"/>
        <v>16</v>
      </c>
      <c r="CI287" s="45">
        <f t="shared" si="9"/>
        <v>0.2</v>
      </c>
      <c r="CJ287">
        <f t="shared" si="10"/>
        <v>8</v>
      </c>
      <c r="CK287" s="45">
        <f t="shared" si="29"/>
        <v>38</v>
      </c>
      <c r="CL287" s="39"/>
      <c r="CM287" s="40">
        <f>VLOOKUP(CB287,'PROMIS 57 T-Score Conversions'!Q$3:R$35,2,TRUE)</f>
        <v>34.7</v>
      </c>
      <c r="CN287" s="44" t="str">
        <f t="shared" si="20"/>
        <v>Moderate</v>
      </c>
      <c r="CO287" s="40">
        <f>VLOOKUP(CC287,'PROMIS 57 T-Score Conversions'!A$3:B$35,2,TRUE)</f>
        <v>66.6</v>
      </c>
      <c r="CP287" s="43" t="str">
        <f t="shared" si="21"/>
        <v>Severe</v>
      </c>
      <c r="CQ287" s="40">
        <f>VLOOKUP(CD287,'PROMIS 57 T-Score Conversions'!E$3:F$35,2,TRUE)</f>
        <v>57.7</v>
      </c>
      <c r="CR287" s="44" t="str">
        <f t="shared" si="22"/>
        <v>Mild</v>
      </c>
      <c r="CS287" s="40">
        <f>VLOOKUP(CE287,'PROMIS 57 T-Score Conversions'!U$3:V$35,2,TRUE)</f>
        <v>64.3</v>
      </c>
      <c r="CT287" s="44" t="str">
        <f t="shared" si="23"/>
        <v>Moderate</v>
      </c>
      <c r="CU287" s="40">
        <f>VLOOKUP(CF287,'PROMIS 57 T-Score Conversions'!Y$3:Z$35,2,TRUE)</f>
        <v>46.7</v>
      </c>
      <c r="CV287" s="44" t="str">
        <f t="shared" si="24"/>
        <v>Normal</v>
      </c>
      <c r="CW287" s="40">
        <f>vlookup(CG287,'PROMIS 57 T-Score Conversions'!M$3:N$35,2,TRUE)</f>
        <v>33.6</v>
      </c>
      <c r="CX287" s="44" t="str">
        <f t="shared" si="25"/>
        <v>Moderate</v>
      </c>
      <c r="CY287" s="40">
        <f>VLOOKup(CH287,'PROMIS 57 T-Score Conversions'!I$3:J$35,2,TRUE)</f>
        <v>55.8</v>
      </c>
      <c r="CZ287" s="44" t="str">
        <f t="shared" si="26"/>
        <v>Mild</v>
      </c>
      <c r="DA287" s="37">
        <f>VLOOKUP(CJ287,'PROMIS 57 T-Score Conversions'!AC$3:AD$35,2,TRUE)</f>
        <v>22.41</v>
      </c>
      <c r="DB287" s="44" t="str">
        <f t="shared" si="30"/>
        <v>Severe</v>
      </c>
      <c r="DC287" s="40">
        <f>VLOOKUP(CK287,'PROMIS 57 T-Score Conversions'!AG$3:AH$35,2,TRUE)</f>
        <v>59.95</v>
      </c>
      <c r="DD287" s="39" t="str">
        <f t="shared" si="31"/>
        <v>Mild</v>
      </c>
    </row>
    <row r="288">
      <c r="A288" s="1" t="b">
        <v>0</v>
      </c>
      <c r="B288" s="20"/>
      <c r="C288" s="20">
        <v>43741.57632115741</v>
      </c>
      <c r="D288" s="1" t="s">
        <v>295</v>
      </c>
      <c r="E288" s="1">
        <v>2059.0</v>
      </c>
      <c r="F288" s="1">
        <v>3.0</v>
      </c>
      <c r="G288" s="1">
        <v>3.0</v>
      </c>
      <c r="H288" s="1">
        <v>4.0</v>
      </c>
      <c r="I288" s="1">
        <v>4.0</v>
      </c>
      <c r="J288" s="1">
        <v>2.0</v>
      </c>
      <c r="K288" s="1">
        <v>3.0</v>
      </c>
      <c r="L288" s="1">
        <v>3.0</v>
      </c>
      <c r="M288" s="1">
        <v>3.0</v>
      </c>
      <c r="N288" s="1">
        <v>4.0</v>
      </c>
      <c r="O288" s="1">
        <v>4.0</v>
      </c>
      <c r="P288" s="1">
        <v>4.0</v>
      </c>
      <c r="Q288" s="1">
        <v>4.0</v>
      </c>
      <c r="R288" s="1">
        <v>4.0</v>
      </c>
      <c r="S288" s="1">
        <v>4.0</v>
      </c>
      <c r="T288" s="1">
        <v>4.0</v>
      </c>
      <c r="U288" s="1">
        <v>3.0</v>
      </c>
      <c r="V288" s="1">
        <v>2.0</v>
      </c>
      <c r="W288" s="1">
        <v>2.0</v>
      </c>
      <c r="X288" s="1">
        <v>2.0</v>
      </c>
      <c r="Y288" s="1">
        <v>2.0</v>
      </c>
      <c r="Z288" s="1">
        <v>2.0</v>
      </c>
      <c r="AA288" s="1">
        <v>3.0</v>
      </c>
      <c r="AB288" s="1">
        <v>2.0</v>
      </c>
      <c r="AC288" s="1">
        <v>2.0</v>
      </c>
      <c r="AD288" s="1">
        <v>4.0</v>
      </c>
      <c r="AE288" s="1">
        <v>4.0</v>
      </c>
      <c r="AF288" s="1">
        <v>5.0</v>
      </c>
      <c r="AG288" s="1">
        <v>4.0</v>
      </c>
      <c r="AH288" s="1">
        <v>4.0</v>
      </c>
      <c r="AI288" s="1">
        <v>4.0</v>
      </c>
      <c r="AJ288" s="1">
        <v>4.0</v>
      </c>
      <c r="AK288" s="1">
        <v>4.0</v>
      </c>
      <c r="AL288" s="1">
        <v>3.0</v>
      </c>
      <c r="AM288" s="1">
        <v>3.0</v>
      </c>
      <c r="AN288" s="1">
        <v>3.0</v>
      </c>
      <c r="AO288" s="1">
        <v>3.0</v>
      </c>
      <c r="AP288" s="1">
        <v>3.0</v>
      </c>
      <c r="AQ288" s="1">
        <v>3.0</v>
      </c>
      <c r="AR288" s="1">
        <v>2.0</v>
      </c>
      <c r="AS288" s="1">
        <v>3.0</v>
      </c>
      <c r="AT288" s="1">
        <v>2.0</v>
      </c>
      <c r="AU288" s="1">
        <v>3.0</v>
      </c>
      <c r="AV288" s="1">
        <v>2.0</v>
      </c>
      <c r="AW288" s="1">
        <v>2.0</v>
      </c>
      <c r="AX288" s="1">
        <v>2.0</v>
      </c>
      <c r="AY288" s="1">
        <v>2.0</v>
      </c>
      <c r="AZ288" s="1">
        <v>3.0</v>
      </c>
      <c r="BA288" s="1">
        <v>2.0</v>
      </c>
      <c r="BB288" s="1">
        <v>4.0</v>
      </c>
      <c r="BC288" s="1">
        <v>4.0</v>
      </c>
      <c r="BD288" s="1">
        <v>3.0</v>
      </c>
      <c r="BE288" s="1">
        <v>3.0</v>
      </c>
      <c r="BF288" s="1">
        <v>4.0</v>
      </c>
      <c r="BG288" s="1">
        <v>3.0</v>
      </c>
      <c r="BH288" s="1">
        <v>4.0</v>
      </c>
      <c r="BI288" s="1">
        <v>3.0</v>
      </c>
      <c r="BJ288" s="1">
        <v>7.0</v>
      </c>
      <c r="BK288" s="1">
        <v>1.0</v>
      </c>
      <c r="BL288" s="1">
        <v>1.0</v>
      </c>
      <c r="BM288" s="1">
        <v>1.0</v>
      </c>
      <c r="BN288" s="1">
        <v>2.0</v>
      </c>
      <c r="BO288" s="1">
        <v>2.0</v>
      </c>
      <c r="BP288" s="1">
        <v>2.0</v>
      </c>
      <c r="BQ288" s="1">
        <v>2.0</v>
      </c>
      <c r="BR288" s="1">
        <v>1.0</v>
      </c>
      <c r="BS288" s="1">
        <v>4.0</v>
      </c>
      <c r="BT288" s="1">
        <v>5.0</v>
      </c>
      <c r="BU288" s="1">
        <v>5.0</v>
      </c>
      <c r="BV288" s="1">
        <v>5.0</v>
      </c>
      <c r="BW288" s="1">
        <v>4.0</v>
      </c>
      <c r="BX288" s="1">
        <v>4.0</v>
      </c>
      <c r="BY288" s="1">
        <v>4.0</v>
      </c>
      <c r="BZ288" s="36">
        <v>5.0</v>
      </c>
      <c r="CA288" s="45">
        <f t="shared" si="12"/>
        <v>230</v>
      </c>
      <c r="CB288">
        <f t="shared" si="2"/>
        <v>25</v>
      </c>
      <c r="CC288" s="45">
        <f t="shared" si="3"/>
        <v>31</v>
      </c>
      <c r="CD288" s="45">
        <f t="shared" si="4"/>
        <v>17</v>
      </c>
      <c r="CE288" s="45">
        <f t="shared" si="27"/>
        <v>33</v>
      </c>
      <c r="CF288" s="45">
        <f t="shared" si="6"/>
        <v>23</v>
      </c>
      <c r="CG288" s="45">
        <f t="shared" si="7"/>
        <v>18</v>
      </c>
      <c r="CH288" s="45">
        <f t="shared" si="28"/>
        <v>28</v>
      </c>
      <c r="CI288" s="45">
        <f t="shared" si="9"/>
        <v>0.7</v>
      </c>
      <c r="CJ288">
        <f t="shared" si="10"/>
        <v>12</v>
      </c>
      <c r="CK288" s="45">
        <f t="shared" si="29"/>
        <v>36</v>
      </c>
      <c r="CL288" s="39"/>
      <c r="CM288" s="40">
        <f>VLOOKUP(CB288,'PROMIS 57 T-Score Conversions'!Q$3:R$35,2,TRUE)</f>
        <v>38.8</v>
      </c>
      <c r="CN288" s="44" t="str">
        <f t="shared" si="20"/>
        <v>Moderate</v>
      </c>
      <c r="CO288" s="40">
        <f>VLOOKUP(CC288,'PROMIS 57 T-Score Conversions'!A$3:B$35,2,TRUE)</f>
        <v>69.8</v>
      </c>
      <c r="CP288" s="43" t="str">
        <f t="shared" si="21"/>
        <v>Severe</v>
      </c>
      <c r="CQ288" s="40">
        <f>VLOOKUP(CD288,'PROMIS 57 T-Score Conversions'!E$3:F$35,2,TRUE)</f>
        <v>55.9</v>
      </c>
      <c r="CR288" s="44" t="str">
        <f t="shared" si="22"/>
        <v>Mild</v>
      </c>
      <c r="CS288" s="40">
        <f>VLOOKUP(CE288,'PROMIS 57 T-Score Conversions'!U$3:V$35,2,TRUE)</f>
        <v>66.4</v>
      </c>
      <c r="CT288" s="44" t="str">
        <f t="shared" si="23"/>
        <v>Moderate</v>
      </c>
      <c r="CU288" s="40">
        <f>VLOOKUP(CF288,'PROMIS 57 T-Score Conversions'!Y$3:Z$35,2,TRUE)</f>
        <v>53.3</v>
      </c>
      <c r="CV288" s="44" t="str">
        <f t="shared" si="24"/>
        <v>Normal</v>
      </c>
      <c r="CW288" s="40">
        <f>vlookup(CG288,'PROMIS 57 T-Score Conversions'!M$3:N$35,2,TRUE)</f>
        <v>38.5</v>
      </c>
      <c r="CX288" s="44" t="str">
        <f t="shared" si="25"/>
        <v>Moderate</v>
      </c>
      <c r="CY288" s="40">
        <f>VLOOKup(CH288,'PROMIS 57 T-Score Conversions'!I$3:J$35,2,TRUE)</f>
        <v>64.1</v>
      </c>
      <c r="CZ288" s="44" t="str">
        <f t="shared" si="26"/>
        <v>Moderate</v>
      </c>
      <c r="DA288" s="37">
        <f>VLOOKUP(CJ288,'PROMIS 57 T-Score Conversions'!AC$3:AD$35,2,TRUE)</f>
        <v>30.11</v>
      </c>
      <c r="DB288" s="44" t="str">
        <f t="shared" si="30"/>
        <v>Moderate</v>
      </c>
      <c r="DC288" s="40">
        <f>VLOOKUP(CK288,'PROMIS 57 T-Score Conversions'!AG$3:AH$35,2,TRUE)</f>
        <v>56.39</v>
      </c>
      <c r="DD288" s="39" t="str">
        <f t="shared" si="31"/>
        <v>Mild</v>
      </c>
    </row>
    <row r="289">
      <c r="A289" s="1" t="b">
        <v>1</v>
      </c>
      <c r="B289" s="20"/>
      <c r="C289" s="20">
        <v>43741.63310315972</v>
      </c>
      <c r="D289" s="1" t="s">
        <v>296</v>
      </c>
      <c r="E289" s="1">
        <v>2044.0</v>
      </c>
      <c r="F289" s="1">
        <v>3.0</v>
      </c>
      <c r="G289" s="1">
        <v>3.0</v>
      </c>
      <c r="H289" s="1">
        <v>4.0</v>
      </c>
      <c r="I289" s="1">
        <v>3.0</v>
      </c>
      <c r="J289" s="1">
        <v>1.0</v>
      </c>
      <c r="K289" s="1">
        <v>3.0</v>
      </c>
      <c r="L289" s="1">
        <v>3.0</v>
      </c>
      <c r="M289" s="1">
        <v>1.0</v>
      </c>
      <c r="N289" s="1">
        <v>4.0</v>
      </c>
      <c r="O289" s="1">
        <v>4.0</v>
      </c>
      <c r="P289" s="1">
        <v>4.0</v>
      </c>
      <c r="Q289" s="1">
        <v>4.0</v>
      </c>
      <c r="R289" s="1">
        <v>4.0</v>
      </c>
      <c r="S289" s="1">
        <v>4.0</v>
      </c>
      <c r="T289" s="1">
        <v>4.0</v>
      </c>
      <c r="U289" s="1">
        <v>4.0</v>
      </c>
      <c r="V289" s="1">
        <v>4.0</v>
      </c>
      <c r="W289" s="1">
        <v>5.0</v>
      </c>
      <c r="X289" s="1">
        <v>4.0</v>
      </c>
      <c r="Y289" s="1">
        <v>4.0</v>
      </c>
      <c r="Z289" s="1">
        <v>4.0</v>
      </c>
      <c r="AA289" s="1">
        <v>4.0</v>
      </c>
      <c r="AB289" s="1">
        <v>4.0</v>
      </c>
      <c r="AC289" s="1">
        <v>4.0</v>
      </c>
      <c r="AD289" s="1">
        <v>4.0</v>
      </c>
      <c r="AE289" s="1">
        <v>4.0</v>
      </c>
      <c r="AF289" s="1">
        <v>4.0</v>
      </c>
      <c r="AG289" s="1">
        <v>4.0</v>
      </c>
      <c r="AH289" s="1">
        <v>4.0</v>
      </c>
      <c r="AI289" s="1">
        <v>4.0</v>
      </c>
      <c r="AJ289" s="1">
        <v>4.0</v>
      </c>
      <c r="AK289" s="1">
        <v>4.0</v>
      </c>
      <c r="AL289" s="1">
        <v>4.0</v>
      </c>
      <c r="AM289" s="1">
        <v>4.0</v>
      </c>
      <c r="AN289" s="1">
        <v>4.0</v>
      </c>
      <c r="AO289" s="1">
        <v>4.0</v>
      </c>
      <c r="AP289" s="1">
        <v>4.0</v>
      </c>
      <c r="AQ289" s="1">
        <v>4.0</v>
      </c>
      <c r="AR289" s="1">
        <v>4.0</v>
      </c>
      <c r="AS289" s="1">
        <v>4.0</v>
      </c>
      <c r="AT289" s="1">
        <v>4.0</v>
      </c>
      <c r="AU289" s="1">
        <v>2.0</v>
      </c>
      <c r="AV289" s="1">
        <v>2.0</v>
      </c>
      <c r="AW289" s="1">
        <v>2.0</v>
      </c>
      <c r="AX289" s="1">
        <v>2.0</v>
      </c>
      <c r="AY289" s="1">
        <v>2.0</v>
      </c>
      <c r="AZ289" s="1">
        <v>2.0</v>
      </c>
      <c r="BA289" s="1">
        <v>2.0</v>
      </c>
      <c r="BB289" s="1">
        <v>4.0</v>
      </c>
      <c r="BC289" s="1">
        <v>4.0</v>
      </c>
      <c r="BD289" s="1">
        <v>5.0</v>
      </c>
      <c r="BE289" s="1">
        <v>4.0</v>
      </c>
      <c r="BF289" s="1">
        <v>5.0</v>
      </c>
      <c r="BG289" s="1">
        <v>5.0</v>
      </c>
      <c r="BH289" s="1">
        <v>5.0</v>
      </c>
      <c r="BI289" s="1">
        <v>4.0</v>
      </c>
      <c r="BJ289" s="1">
        <v>6.0</v>
      </c>
      <c r="BK289" s="1">
        <v>2.0</v>
      </c>
      <c r="BL289" s="1">
        <v>3.0</v>
      </c>
      <c r="BM289" s="1">
        <v>1.0</v>
      </c>
      <c r="BN289" s="1">
        <v>2.0</v>
      </c>
      <c r="BO289" s="1">
        <v>2.0</v>
      </c>
      <c r="BP289" s="1">
        <v>1.0</v>
      </c>
      <c r="BQ289" s="1">
        <v>1.0</v>
      </c>
      <c r="BR289" s="1">
        <v>1.0</v>
      </c>
      <c r="BS289" s="1">
        <v>2.0</v>
      </c>
      <c r="BT289" s="1">
        <v>4.0</v>
      </c>
      <c r="BU289" s="1">
        <v>5.0</v>
      </c>
      <c r="BV289" s="1">
        <v>5.0</v>
      </c>
      <c r="BW289" s="1">
        <v>5.0</v>
      </c>
      <c r="BX289" s="1">
        <v>4.0</v>
      </c>
      <c r="BY289" s="1">
        <v>3.0</v>
      </c>
      <c r="BZ289" s="36">
        <v>4.0</v>
      </c>
      <c r="CA289" s="45">
        <f t="shared" si="12"/>
        <v>255</v>
      </c>
      <c r="CB289">
        <f t="shared" si="2"/>
        <v>21</v>
      </c>
      <c r="CC289" s="45">
        <f t="shared" si="3"/>
        <v>32</v>
      </c>
      <c r="CD289" s="45">
        <f t="shared" si="4"/>
        <v>33</v>
      </c>
      <c r="CE289" s="45">
        <f t="shared" si="27"/>
        <v>32</v>
      </c>
      <c r="CF289" s="45">
        <f t="shared" si="6"/>
        <v>32</v>
      </c>
      <c r="CG289" s="45">
        <f t="shared" si="7"/>
        <v>18</v>
      </c>
      <c r="CH289" s="45">
        <f t="shared" si="28"/>
        <v>36</v>
      </c>
      <c r="CI289" s="45">
        <f t="shared" si="9"/>
        <v>0.6</v>
      </c>
      <c r="CJ289">
        <f t="shared" si="10"/>
        <v>13</v>
      </c>
      <c r="CK289" s="45">
        <f t="shared" si="29"/>
        <v>32</v>
      </c>
      <c r="CL289" s="39"/>
      <c r="CM289" s="40">
        <f>VLOOKUP(CB289,'PROMIS 57 T-Score Conversions'!Q$3:R$35,2,TRUE)</f>
        <v>36.1</v>
      </c>
      <c r="CN289" s="44" t="str">
        <f t="shared" si="20"/>
        <v>Moderate</v>
      </c>
      <c r="CO289" s="40">
        <f>VLOOKUP(CC289,'PROMIS 57 T-Score Conversions'!A$3:B$35,2,TRUE)</f>
        <v>70.8</v>
      </c>
      <c r="CP289" s="43" t="str">
        <f t="shared" si="21"/>
        <v>Severe</v>
      </c>
      <c r="CQ289" s="40">
        <f>VLOOKUP(CD289,'PROMIS 57 T-Score Conversions'!E$3:F$35,2,TRUE)</f>
        <v>70.7</v>
      </c>
      <c r="CR289" s="44" t="str">
        <f t="shared" si="22"/>
        <v>Severe</v>
      </c>
      <c r="CS289" s="40">
        <f>VLOOKUP(CE289,'PROMIS 57 T-Score Conversions'!U$3:V$35,2,TRUE)</f>
        <v>65.3</v>
      </c>
      <c r="CT289" s="44" t="str">
        <f t="shared" si="23"/>
        <v>Moderate</v>
      </c>
      <c r="CU289" s="40">
        <f>VLOOKUP(CF289,'PROMIS 57 T-Score Conversions'!Y$3:Z$35,2,TRUE)</f>
        <v>62.6</v>
      </c>
      <c r="CV289" s="44" t="str">
        <f t="shared" si="24"/>
        <v>Moderate</v>
      </c>
      <c r="CW289" s="40">
        <f>vlookup(CG289,'PROMIS 57 T-Score Conversions'!M$3:N$35,2,TRUE)</f>
        <v>38.5</v>
      </c>
      <c r="CX289" s="44" t="str">
        <f t="shared" si="25"/>
        <v>Moderate</v>
      </c>
      <c r="CY289" s="40">
        <f>VLOOKup(CH289,'PROMIS 57 T-Score Conversions'!I$3:J$35,2,TRUE)</f>
        <v>70.1</v>
      </c>
      <c r="CZ289" s="44" t="str">
        <f t="shared" si="26"/>
        <v>Severe</v>
      </c>
      <c r="DA289" s="37">
        <f>VLOOKUP(CJ289,'PROMIS 57 T-Score Conversions'!AC$3:AD$35,2,TRUE)</f>
        <v>31.18</v>
      </c>
      <c r="DB289" s="44" t="str">
        <f t="shared" si="30"/>
        <v>Moderate</v>
      </c>
      <c r="DC289" s="40">
        <f>VLOOKUP(CK289,'PROMIS 57 T-Score Conversions'!AG$3:AH$35,2,TRUE)</f>
        <v>51.29</v>
      </c>
      <c r="DD289" s="39" t="str">
        <f t="shared" si="31"/>
        <v>Normal</v>
      </c>
    </row>
    <row r="290">
      <c r="A290" s="1" t="b">
        <v>1</v>
      </c>
      <c r="B290" s="20"/>
      <c r="C290" s="20">
        <v>43742.45829490741</v>
      </c>
      <c r="D290" s="1" t="s">
        <v>297</v>
      </c>
      <c r="E290" s="1">
        <v>2063.0</v>
      </c>
      <c r="F290" s="1">
        <v>4.0</v>
      </c>
      <c r="G290" s="1">
        <v>4.0</v>
      </c>
      <c r="H290" s="1">
        <v>4.0</v>
      </c>
      <c r="I290" s="1">
        <v>3.0</v>
      </c>
      <c r="J290" s="1">
        <v>4.0</v>
      </c>
      <c r="K290" s="1">
        <v>4.0</v>
      </c>
      <c r="L290" s="1">
        <v>4.0</v>
      </c>
      <c r="M290" s="1">
        <v>3.0</v>
      </c>
      <c r="N290" s="1">
        <v>1.0</v>
      </c>
      <c r="O290" s="1">
        <v>1.0</v>
      </c>
      <c r="P290" s="1">
        <v>1.0</v>
      </c>
      <c r="Q290" s="1">
        <v>1.0</v>
      </c>
      <c r="R290" s="1">
        <v>1.0</v>
      </c>
      <c r="S290" s="1">
        <v>1.0</v>
      </c>
      <c r="T290" s="1">
        <v>1.0</v>
      </c>
      <c r="U290" s="1">
        <v>2.0</v>
      </c>
      <c r="V290" s="1">
        <v>2.0</v>
      </c>
      <c r="W290" s="1">
        <v>1.0</v>
      </c>
      <c r="X290" s="1">
        <v>2.0</v>
      </c>
      <c r="Y290" s="1">
        <v>1.0</v>
      </c>
      <c r="Z290" s="1">
        <v>2.0</v>
      </c>
      <c r="AA290" s="1">
        <v>3.0</v>
      </c>
      <c r="AB290" s="1">
        <v>1.0</v>
      </c>
      <c r="AC290" s="1">
        <v>1.0</v>
      </c>
      <c r="AD290" s="1">
        <v>2.0</v>
      </c>
      <c r="AE290" s="1">
        <v>1.0</v>
      </c>
      <c r="AF290" s="1">
        <v>2.0</v>
      </c>
      <c r="AG290" s="1">
        <v>2.0</v>
      </c>
      <c r="AH290" s="1">
        <v>2.0</v>
      </c>
      <c r="AI290" s="1">
        <v>2.0</v>
      </c>
      <c r="AJ290" s="1">
        <v>4.0</v>
      </c>
      <c r="AK290" s="1">
        <v>4.0</v>
      </c>
      <c r="AL290" s="1">
        <v>3.0</v>
      </c>
      <c r="AM290" s="1">
        <v>4.0</v>
      </c>
      <c r="AN290" s="1">
        <v>4.0</v>
      </c>
      <c r="AO290" s="1">
        <v>4.0</v>
      </c>
      <c r="AP290" s="1">
        <v>4.0</v>
      </c>
      <c r="AQ290" s="1">
        <v>3.0</v>
      </c>
      <c r="AR290" s="1">
        <v>1.0</v>
      </c>
      <c r="AS290" s="1">
        <v>4.0</v>
      </c>
      <c r="AT290" s="1">
        <v>3.0</v>
      </c>
      <c r="AU290" s="1">
        <v>3.0</v>
      </c>
      <c r="AV290" s="1">
        <v>2.0</v>
      </c>
      <c r="AW290" s="1">
        <v>5.0</v>
      </c>
      <c r="AX290" s="1">
        <v>2.0</v>
      </c>
      <c r="AY290" s="1">
        <v>5.0</v>
      </c>
      <c r="AZ290" s="1">
        <v>2.0</v>
      </c>
      <c r="BA290" s="1">
        <v>2.0</v>
      </c>
      <c r="BB290" s="1">
        <v>4.0</v>
      </c>
      <c r="BC290" s="1">
        <v>4.0</v>
      </c>
      <c r="BD290" s="1">
        <v>1.0</v>
      </c>
      <c r="BE290" s="1">
        <v>4.0</v>
      </c>
      <c r="BF290" s="1">
        <v>3.0</v>
      </c>
      <c r="BG290" s="1">
        <v>1.0</v>
      </c>
      <c r="BH290" s="1">
        <v>5.0</v>
      </c>
      <c r="BI290" s="1">
        <v>5.0</v>
      </c>
      <c r="BJ290" s="1">
        <v>7.0</v>
      </c>
      <c r="BK290" s="1">
        <v>2.0</v>
      </c>
      <c r="BL290" s="1">
        <v>2.0</v>
      </c>
      <c r="BM290" s="1">
        <v>2.0</v>
      </c>
      <c r="BN290" s="1">
        <v>3.0</v>
      </c>
      <c r="BO290" s="1">
        <v>3.0</v>
      </c>
      <c r="BP290" s="1">
        <v>3.0</v>
      </c>
      <c r="BQ290" s="1">
        <v>3.0</v>
      </c>
      <c r="BR290" s="1">
        <v>2.0</v>
      </c>
      <c r="BS290" s="1">
        <v>2.0</v>
      </c>
      <c r="BT290" s="1">
        <v>3.0</v>
      </c>
      <c r="BU290" s="1">
        <v>2.0</v>
      </c>
      <c r="BV290" s="1">
        <v>3.0</v>
      </c>
      <c r="BW290" s="1">
        <v>2.0</v>
      </c>
      <c r="BX290" s="1">
        <v>1.0</v>
      </c>
      <c r="BY290" s="1">
        <v>1.0</v>
      </c>
      <c r="BZ290" s="36">
        <v>3.0</v>
      </c>
      <c r="CA290" s="45">
        <f t="shared" si="12"/>
        <v>193</v>
      </c>
      <c r="CB290">
        <f t="shared" si="2"/>
        <v>30</v>
      </c>
      <c r="CC290" s="45">
        <f t="shared" si="3"/>
        <v>9</v>
      </c>
      <c r="CD290" s="45">
        <f t="shared" si="4"/>
        <v>13</v>
      </c>
      <c r="CE290" s="45">
        <f t="shared" si="27"/>
        <v>19</v>
      </c>
      <c r="CF290" s="45">
        <f t="shared" si="6"/>
        <v>27</v>
      </c>
      <c r="CG290" s="45">
        <f t="shared" si="7"/>
        <v>24</v>
      </c>
      <c r="CH290" s="45">
        <f t="shared" si="28"/>
        <v>27</v>
      </c>
      <c r="CI290" s="45">
        <f t="shared" si="9"/>
        <v>0.7</v>
      </c>
      <c r="CJ290">
        <f t="shared" si="10"/>
        <v>20</v>
      </c>
      <c r="CK290" s="45">
        <f t="shared" si="29"/>
        <v>17</v>
      </c>
      <c r="CL290" s="39"/>
      <c r="CM290" s="40">
        <f>VLOOKUP(CB290,'PROMIS 57 T-Score Conversions'!Q$3:R$35,2,TRUE)</f>
        <v>42.3</v>
      </c>
      <c r="CN290" s="44" t="str">
        <f t="shared" si="20"/>
        <v>Mild</v>
      </c>
      <c r="CO290" s="40">
        <f>VLOOKUP(CC290,'PROMIS 57 T-Score Conversions'!A$3:B$35,2,TRUE)</f>
        <v>43.2</v>
      </c>
      <c r="CP290" s="43" t="str">
        <f t="shared" si="21"/>
        <v>Normal</v>
      </c>
      <c r="CQ290" s="40">
        <f>VLOOKUP(CD290,'PROMIS 57 T-Score Conversions'!E$3:F$35,2,TRUE)</f>
        <v>52.1</v>
      </c>
      <c r="CR290" s="44" t="str">
        <f t="shared" si="22"/>
        <v>Normal</v>
      </c>
      <c r="CS290" s="40">
        <f>VLOOKUP(CE290,'PROMIS 57 T-Score Conversions'!U$3:V$35,2,TRUE)</f>
        <v>52.5</v>
      </c>
      <c r="CT290" s="44" t="str">
        <f t="shared" si="23"/>
        <v>Normal</v>
      </c>
      <c r="CU290" s="40">
        <f>VLOOKUP(CF290,'PROMIS 57 T-Score Conversions'!Y$3:Z$35,2,TRUE)</f>
        <v>57.3</v>
      </c>
      <c r="CV290" s="44" t="str">
        <f t="shared" si="24"/>
        <v>Mild</v>
      </c>
      <c r="CW290" s="40">
        <f>vlookup(CG290,'PROMIS 57 T-Score Conversions'!M$3:N$35,2,TRUE)</f>
        <v>44</v>
      </c>
      <c r="CX290" s="44" t="str">
        <f t="shared" si="25"/>
        <v>Mild</v>
      </c>
      <c r="CY290" s="40">
        <f>VLOOKup(CH290,'PROMIS 57 T-Score Conversions'!I$3:J$35,2,TRUE)</f>
        <v>63.5</v>
      </c>
      <c r="CZ290" s="44" t="str">
        <f t="shared" si="26"/>
        <v>Moderate</v>
      </c>
      <c r="DA290" s="37">
        <f>VLOOKUP(CJ290,'PROMIS 57 T-Score Conversions'!AC$3:AD$35,2,TRUE)</f>
        <v>37.15</v>
      </c>
      <c r="DB290" s="44" t="str">
        <f t="shared" si="30"/>
        <v>Moderate</v>
      </c>
      <c r="DC290" s="40">
        <f>VLOOKUP(CK290,'PROMIS 57 T-Score Conversions'!AG$3:AH$35,2,TRUE)</f>
        <v>37.04</v>
      </c>
      <c r="DD290" s="39" t="str">
        <f t="shared" si="31"/>
        <v>Normal</v>
      </c>
    </row>
    <row r="291">
      <c r="A291" s="1" t="b">
        <v>1</v>
      </c>
      <c r="B291" s="20"/>
      <c r="C291" s="20">
        <v>43742.52238297454</v>
      </c>
      <c r="D291" s="1" t="s">
        <v>298</v>
      </c>
      <c r="E291" s="1">
        <v>2049.0</v>
      </c>
      <c r="F291" s="1">
        <v>2.0</v>
      </c>
      <c r="G291" s="1">
        <v>2.0</v>
      </c>
      <c r="H291" s="1">
        <v>2.0</v>
      </c>
      <c r="I291" s="1">
        <v>3.0</v>
      </c>
      <c r="J291" s="1">
        <v>2.0</v>
      </c>
      <c r="K291" s="1">
        <v>2.0</v>
      </c>
      <c r="L291" s="1">
        <v>3.0</v>
      </c>
      <c r="M291" s="1">
        <v>2.0</v>
      </c>
      <c r="N291" s="1">
        <v>4.0</v>
      </c>
      <c r="O291" s="1">
        <v>2.0</v>
      </c>
      <c r="P291" s="1">
        <v>2.0</v>
      </c>
      <c r="Q291" s="1">
        <v>4.0</v>
      </c>
      <c r="R291" s="1">
        <v>4.0</v>
      </c>
      <c r="S291" s="1">
        <v>2.0</v>
      </c>
      <c r="T291" s="1">
        <v>3.0</v>
      </c>
      <c r="U291" s="1">
        <v>4.0</v>
      </c>
      <c r="V291" s="1">
        <v>3.0</v>
      </c>
      <c r="W291" s="1">
        <v>4.0</v>
      </c>
      <c r="X291" s="1">
        <v>2.0</v>
      </c>
      <c r="Y291" s="1">
        <v>2.0</v>
      </c>
      <c r="Z291" s="1">
        <v>4.0</v>
      </c>
      <c r="AA291" s="1">
        <v>4.0</v>
      </c>
      <c r="AB291" s="1">
        <v>4.0</v>
      </c>
      <c r="AC291" s="1">
        <v>4.0</v>
      </c>
      <c r="AD291" s="1">
        <v>4.0</v>
      </c>
      <c r="AE291" s="1">
        <v>4.0</v>
      </c>
      <c r="AF291" s="1">
        <v>4.0</v>
      </c>
      <c r="AG291" s="1">
        <v>4.0</v>
      </c>
      <c r="AH291" s="1">
        <v>4.0</v>
      </c>
      <c r="AI291" s="1">
        <v>4.0</v>
      </c>
      <c r="AJ291" s="1">
        <v>4.0</v>
      </c>
      <c r="AK291" s="1">
        <v>4.0</v>
      </c>
      <c r="AL291" s="1">
        <v>5.0</v>
      </c>
      <c r="AM291" s="1">
        <v>5.0</v>
      </c>
      <c r="AN291" s="1">
        <v>5.0</v>
      </c>
      <c r="AO291" s="1">
        <v>3.0</v>
      </c>
      <c r="AP291" s="1">
        <v>5.0</v>
      </c>
      <c r="AQ291" s="1">
        <v>3.0</v>
      </c>
      <c r="AR291" s="1">
        <v>2.0</v>
      </c>
      <c r="AS291" s="1">
        <v>5.0</v>
      </c>
      <c r="AT291" s="1">
        <v>1.0</v>
      </c>
      <c r="AU291" s="1">
        <v>1.0</v>
      </c>
      <c r="AV291" s="1">
        <v>1.0</v>
      </c>
      <c r="AW291" s="1">
        <v>1.0</v>
      </c>
      <c r="AX291" s="1">
        <v>1.0</v>
      </c>
      <c r="AY291" s="1">
        <v>1.0</v>
      </c>
      <c r="AZ291" s="1">
        <v>1.0</v>
      </c>
      <c r="BA291" s="1">
        <v>1.0</v>
      </c>
      <c r="BB291" s="1">
        <v>5.0</v>
      </c>
      <c r="BC291" s="1">
        <v>5.0</v>
      </c>
      <c r="BD291" s="1">
        <v>5.0</v>
      </c>
      <c r="BE291" s="1">
        <v>5.0</v>
      </c>
      <c r="BF291" s="1">
        <v>5.0</v>
      </c>
      <c r="BG291" s="1">
        <v>5.0</v>
      </c>
      <c r="BH291" s="1">
        <v>5.0</v>
      </c>
      <c r="BI291" s="1">
        <v>5.0</v>
      </c>
      <c r="BJ291" s="1">
        <v>7.0</v>
      </c>
      <c r="BK291" s="1">
        <v>2.0</v>
      </c>
      <c r="BL291" s="1">
        <v>2.0</v>
      </c>
      <c r="BM291" s="1">
        <v>1.0</v>
      </c>
      <c r="BN291" s="1">
        <v>1.0</v>
      </c>
      <c r="BO291" s="1">
        <v>2.0</v>
      </c>
      <c r="BP291" s="1">
        <v>1.0</v>
      </c>
      <c r="BQ291" s="1">
        <v>1.0</v>
      </c>
      <c r="BR291" s="1">
        <v>1.0</v>
      </c>
      <c r="BS291" s="1">
        <v>5.0</v>
      </c>
      <c r="BT291" s="1">
        <v>5.0</v>
      </c>
      <c r="BU291" s="1">
        <v>5.0</v>
      </c>
      <c r="BV291" s="1">
        <v>5.0</v>
      </c>
      <c r="BW291" s="1">
        <v>5.0</v>
      </c>
      <c r="BX291" s="1">
        <v>4.0</v>
      </c>
      <c r="BY291" s="1">
        <v>4.0</v>
      </c>
      <c r="BZ291" s="36">
        <v>5.0</v>
      </c>
      <c r="CA291" s="45">
        <f t="shared" si="12"/>
        <v>239</v>
      </c>
      <c r="CB291">
        <f t="shared" si="2"/>
        <v>18</v>
      </c>
      <c r="CC291" s="45">
        <f t="shared" si="3"/>
        <v>25</v>
      </c>
      <c r="CD291" s="45">
        <f t="shared" si="4"/>
        <v>27</v>
      </c>
      <c r="CE291" s="45">
        <f t="shared" si="27"/>
        <v>32</v>
      </c>
      <c r="CF291" s="45">
        <f t="shared" si="6"/>
        <v>33</v>
      </c>
      <c r="CG291" s="45">
        <f t="shared" si="7"/>
        <v>8</v>
      </c>
      <c r="CH291" s="45">
        <f t="shared" si="28"/>
        <v>40</v>
      </c>
      <c r="CI291" s="45">
        <f t="shared" si="9"/>
        <v>0.7</v>
      </c>
      <c r="CJ291">
        <f t="shared" si="10"/>
        <v>11</v>
      </c>
      <c r="CK291" s="45">
        <f t="shared" si="29"/>
        <v>38</v>
      </c>
      <c r="CL291" s="39"/>
      <c r="CM291" s="40">
        <f>VLOOKUP(CB291,'PROMIS 57 T-Score Conversions'!Q$3:R$35,2,TRUE)</f>
        <v>34</v>
      </c>
      <c r="CN291" s="44" t="str">
        <f t="shared" si="20"/>
        <v>Moderate</v>
      </c>
      <c r="CO291" s="40">
        <f>VLOOKUP(CC291,'PROMIS 57 T-Score Conversions'!A$3:B$35,2,TRUE)</f>
        <v>63.5</v>
      </c>
      <c r="CP291" s="43" t="str">
        <f t="shared" si="21"/>
        <v>Moderate</v>
      </c>
      <c r="CQ291" s="40">
        <f>VLOOKUP(CD291,'PROMIS 57 T-Score Conversions'!E$3:F$35,2,TRUE)</f>
        <v>64.9</v>
      </c>
      <c r="CR291" s="44" t="str">
        <f t="shared" si="22"/>
        <v>Moderate</v>
      </c>
      <c r="CS291" s="40">
        <f>VLOOKUP(CE291,'PROMIS 57 T-Score Conversions'!U$3:V$35,2,TRUE)</f>
        <v>65.3</v>
      </c>
      <c r="CT291" s="44" t="str">
        <f t="shared" si="23"/>
        <v>Moderate</v>
      </c>
      <c r="CU291" s="40">
        <f>VLOOKUP(CF291,'PROMIS 57 T-Score Conversions'!Y$3:Z$35,2,TRUE)</f>
        <v>63.7</v>
      </c>
      <c r="CV291" s="44" t="str">
        <f t="shared" si="24"/>
        <v>Moderate</v>
      </c>
      <c r="CW291" s="40">
        <f>vlookup(CG291,'PROMIS 57 T-Score Conversions'!M$3:N$35,2,TRUE)</f>
        <v>25.91</v>
      </c>
      <c r="CX291" s="44" t="str">
        <f t="shared" si="25"/>
        <v>Severe</v>
      </c>
      <c r="CY291" s="40">
        <f>VLOOKup(CH291,'PROMIS 57 T-Score Conversions'!I$3:J$35,2,TRUE)</f>
        <v>77</v>
      </c>
      <c r="CZ291" s="44" t="str">
        <f t="shared" si="26"/>
        <v>Severe</v>
      </c>
      <c r="DA291" s="37">
        <f>VLOOKUP(CJ291,'PROMIS 57 T-Score Conversions'!AC$3:AD$35,2,TRUE)</f>
        <v>28.9</v>
      </c>
      <c r="DB291" s="44" t="str">
        <f t="shared" si="30"/>
        <v>Severe</v>
      </c>
      <c r="DC291" s="40">
        <f>VLOOKUP(CK291,'PROMIS 57 T-Score Conversions'!AG$3:AH$35,2,TRUE)</f>
        <v>59.95</v>
      </c>
      <c r="DD291" s="39" t="str">
        <f t="shared" si="31"/>
        <v>Mild</v>
      </c>
    </row>
    <row r="292">
      <c r="A292" s="1" t="b">
        <v>1</v>
      </c>
      <c r="B292" s="20"/>
      <c r="C292" s="20">
        <v>43742.68845770833</v>
      </c>
      <c r="D292" s="1" t="s">
        <v>299</v>
      </c>
      <c r="E292" s="1">
        <v>1687.0</v>
      </c>
      <c r="F292" s="1">
        <v>2.0</v>
      </c>
      <c r="G292" s="1">
        <v>3.0</v>
      </c>
      <c r="H292" s="1">
        <v>3.0</v>
      </c>
      <c r="I292" s="1">
        <v>2.0</v>
      </c>
      <c r="J292" s="1">
        <v>1.0</v>
      </c>
      <c r="K292" s="1">
        <v>1.0</v>
      </c>
      <c r="L292" s="1">
        <v>2.0</v>
      </c>
      <c r="M292" s="1">
        <v>1.0</v>
      </c>
      <c r="N292" s="1">
        <v>2.0</v>
      </c>
      <c r="O292" s="1">
        <v>1.0</v>
      </c>
      <c r="P292" s="1">
        <v>1.0</v>
      </c>
      <c r="Q292" s="1">
        <v>2.0</v>
      </c>
      <c r="R292" s="1">
        <v>1.0</v>
      </c>
      <c r="S292" s="1">
        <v>1.0</v>
      </c>
      <c r="T292" s="1">
        <v>1.0</v>
      </c>
      <c r="U292" s="1">
        <v>2.0</v>
      </c>
      <c r="V292" s="1">
        <v>1.0</v>
      </c>
      <c r="W292" s="1">
        <v>1.0</v>
      </c>
      <c r="X292" s="1">
        <v>1.0</v>
      </c>
      <c r="Y292" s="1">
        <v>1.0</v>
      </c>
      <c r="Z292" s="1">
        <v>1.0</v>
      </c>
      <c r="AA292" s="1">
        <v>1.0</v>
      </c>
      <c r="AB292" s="1">
        <v>1.0</v>
      </c>
      <c r="AC292" s="1">
        <v>1.0</v>
      </c>
      <c r="AD292" s="1">
        <v>4.0</v>
      </c>
      <c r="AE292" s="1">
        <v>5.0</v>
      </c>
      <c r="AF292" s="1">
        <v>5.0</v>
      </c>
      <c r="AG292" s="1">
        <v>5.0</v>
      </c>
      <c r="AH292" s="1">
        <v>3.0</v>
      </c>
      <c r="AI292" s="1">
        <v>5.0</v>
      </c>
      <c r="AJ292" s="1">
        <v>5.0</v>
      </c>
      <c r="AK292" s="1">
        <v>5.0</v>
      </c>
      <c r="AL292" s="1">
        <v>3.0</v>
      </c>
      <c r="AM292" s="1">
        <v>2.0</v>
      </c>
      <c r="AN292" s="1">
        <v>3.0</v>
      </c>
      <c r="AO292" s="1">
        <v>4.0</v>
      </c>
      <c r="AP292" s="1">
        <v>3.0</v>
      </c>
      <c r="AQ292" s="1">
        <v>3.0</v>
      </c>
      <c r="AR292" s="1">
        <v>2.0</v>
      </c>
      <c r="AS292" s="1">
        <v>2.0</v>
      </c>
      <c r="AT292" s="1">
        <v>2.0</v>
      </c>
      <c r="AU292" s="1">
        <v>2.0</v>
      </c>
      <c r="AV292" s="1">
        <v>2.0</v>
      </c>
      <c r="AW292" s="1">
        <v>2.0</v>
      </c>
      <c r="AX292" s="1">
        <v>1.0</v>
      </c>
      <c r="AY292" s="1">
        <v>1.0</v>
      </c>
      <c r="AZ292" s="1">
        <v>1.0</v>
      </c>
      <c r="BA292" s="1">
        <v>2.0</v>
      </c>
      <c r="BB292" s="1">
        <v>5.0</v>
      </c>
      <c r="BC292" s="1">
        <v>5.0</v>
      </c>
      <c r="BD292" s="1">
        <v>5.0</v>
      </c>
      <c r="BE292" s="1">
        <v>5.0</v>
      </c>
      <c r="BF292" s="1">
        <v>5.0</v>
      </c>
      <c r="BG292" s="1">
        <v>5.0</v>
      </c>
      <c r="BH292" s="1">
        <v>5.0</v>
      </c>
      <c r="BI292" s="1">
        <v>5.0</v>
      </c>
      <c r="BJ292" s="1">
        <v>7.0</v>
      </c>
      <c r="BK292" s="1">
        <v>1.0</v>
      </c>
      <c r="BL292" s="1">
        <v>2.0</v>
      </c>
      <c r="BM292" s="1">
        <v>1.0</v>
      </c>
      <c r="BN292" s="1">
        <v>2.0</v>
      </c>
      <c r="BO292" s="1">
        <v>2.0</v>
      </c>
      <c r="BP292" s="1">
        <v>1.0</v>
      </c>
      <c r="BQ292" s="1">
        <v>2.0</v>
      </c>
      <c r="BR292" s="1">
        <v>2.0</v>
      </c>
      <c r="BS292" s="1">
        <v>5.0</v>
      </c>
      <c r="BT292" s="1">
        <v>5.0</v>
      </c>
      <c r="BU292" s="1">
        <v>5.0</v>
      </c>
      <c r="BV292" s="1">
        <v>4.0</v>
      </c>
      <c r="BW292" s="1">
        <v>5.0</v>
      </c>
      <c r="BX292" s="1">
        <v>5.0</v>
      </c>
      <c r="BY292" s="1">
        <v>4.0</v>
      </c>
      <c r="BZ292" s="36">
        <v>4.0</v>
      </c>
      <c r="CA292" s="45">
        <f t="shared" si="12"/>
        <v>203</v>
      </c>
      <c r="CB292">
        <f t="shared" si="2"/>
        <v>15</v>
      </c>
      <c r="CC292" s="45">
        <f t="shared" si="3"/>
        <v>11</v>
      </c>
      <c r="CD292" s="45">
        <f t="shared" si="4"/>
        <v>8</v>
      </c>
      <c r="CE292" s="45">
        <f t="shared" si="27"/>
        <v>37</v>
      </c>
      <c r="CF292" s="45">
        <f t="shared" si="6"/>
        <v>22</v>
      </c>
      <c r="CG292" s="45">
        <f t="shared" si="7"/>
        <v>13</v>
      </c>
      <c r="CH292" s="45">
        <f t="shared" si="28"/>
        <v>40</v>
      </c>
      <c r="CI292" s="45">
        <f t="shared" si="9"/>
        <v>0.7</v>
      </c>
      <c r="CJ292">
        <f t="shared" si="10"/>
        <v>13</v>
      </c>
      <c r="CK292" s="45">
        <f t="shared" si="29"/>
        <v>37</v>
      </c>
      <c r="CL292" s="39"/>
      <c r="CM292" s="40">
        <f>VLOOKUP(CB292,'PROMIS 57 T-Score Conversions'!Q$3:R$35,2,TRUE)</f>
        <v>31.7</v>
      </c>
      <c r="CN292" s="44" t="str">
        <f t="shared" si="20"/>
        <v>Moderate</v>
      </c>
      <c r="CO292" s="40">
        <f>VLOOKUP(CC292,'PROMIS 57 T-Score Conversions'!A$3:B$35,2,TRUE)</f>
        <v>47.8</v>
      </c>
      <c r="CP292" s="43" t="str">
        <f t="shared" si="21"/>
        <v>Normal</v>
      </c>
      <c r="CQ292" s="40">
        <f>VLOOKUP(CD292,'PROMIS 57 T-Score Conversions'!E$3:F$35,2,TRUE)</f>
        <v>38.2</v>
      </c>
      <c r="CR292" s="44" t="str">
        <f t="shared" si="22"/>
        <v>Normal</v>
      </c>
      <c r="CS292" s="40">
        <f>VLOOKUP(CE292,'PROMIS 57 T-Score Conversions'!U$3:V$35,2,TRUE)</f>
        <v>71</v>
      </c>
      <c r="CT292" s="44" t="str">
        <f t="shared" si="23"/>
        <v>Severe</v>
      </c>
      <c r="CU292" s="40">
        <f>VLOOKUP(CF292,'PROMIS 57 T-Score Conversions'!Y$3:Z$35,2,TRUE)</f>
        <v>52.2</v>
      </c>
      <c r="CV292" s="44" t="str">
        <f t="shared" si="24"/>
        <v>Normal</v>
      </c>
      <c r="CW292" s="40">
        <f>vlookup(CG292,'PROMIS 57 T-Score Conversions'!M$3:N$35,2,TRUE)</f>
        <v>34.5</v>
      </c>
      <c r="CX292" s="44" t="str">
        <f t="shared" si="25"/>
        <v>Moderate</v>
      </c>
      <c r="CY292" s="40">
        <f>VLOOKup(CH292,'PROMIS 57 T-Score Conversions'!I$3:J$35,2,TRUE)</f>
        <v>77</v>
      </c>
      <c r="CZ292" s="44" t="str">
        <f t="shared" si="26"/>
        <v>Severe</v>
      </c>
      <c r="DA292" s="37">
        <f>VLOOKUP(CJ292,'PROMIS 57 T-Score Conversions'!AC$3:AD$35,2,TRUE)</f>
        <v>31.18</v>
      </c>
      <c r="DB292" s="44" t="str">
        <f t="shared" si="30"/>
        <v>Moderate</v>
      </c>
      <c r="DC292" s="40">
        <f>VLOOKUP(CK292,'PROMIS 57 T-Score Conversions'!AG$3:AH$35,2,TRUE)</f>
        <v>58.03</v>
      </c>
      <c r="DD292" s="39" t="str">
        <f t="shared" si="31"/>
        <v>Mild</v>
      </c>
    </row>
    <row r="293">
      <c r="A293" s="1" t="b">
        <v>1</v>
      </c>
      <c r="B293" s="20"/>
      <c r="C293" s="20">
        <v>43745.38691165509</v>
      </c>
      <c r="D293" s="1" t="s">
        <v>144</v>
      </c>
      <c r="E293" s="1">
        <v>1792.0</v>
      </c>
      <c r="F293" s="1">
        <v>1.0</v>
      </c>
      <c r="G293" s="1">
        <v>3.0</v>
      </c>
      <c r="H293" s="1">
        <v>3.0</v>
      </c>
      <c r="I293" s="1">
        <v>1.0</v>
      </c>
      <c r="J293" s="1">
        <v>1.0</v>
      </c>
      <c r="K293" s="1">
        <v>2.0</v>
      </c>
      <c r="L293" s="1">
        <v>3.0</v>
      </c>
      <c r="M293" s="1">
        <v>1.0</v>
      </c>
      <c r="N293" s="1">
        <v>3.0</v>
      </c>
      <c r="O293" s="1">
        <v>3.0</v>
      </c>
      <c r="P293" s="1">
        <v>4.0</v>
      </c>
      <c r="Q293" s="1">
        <v>4.0</v>
      </c>
      <c r="R293" s="1">
        <v>4.0</v>
      </c>
      <c r="S293" s="1">
        <v>2.0</v>
      </c>
      <c r="T293" s="1">
        <v>3.0</v>
      </c>
      <c r="U293" s="1">
        <v>3.0</v>
      </c>
      <c r="V293" s="1">
        <v>3.0</v>
      </c>
      <c r="W293" s="1">
        <v>4.0</v>
      </c>
      <c r="X293" s="1">
        <v>2.0</v>
      </c>
      <c r="Y293" s="1">
        <v>2.0</v>
      </c>
      <c r="Z293" s="1">
        <v>2.0</v>
      </c>
      <c r="AA293" s="1">
        <v>3.0</v>
      </c>
      <c r="AB293" s="1">
        <v>2.0</v>
      </c>
      <c r="AC293" s="1">
        <v>2.0</v>
      </c>
      <c r="AD293" s="1">
        <v>4.0</v>
      </c>
      <c r="AE293" s="1">
        <v>4.0</v>
      </c>
      <c r="AF293" s="1">
        <v>5.0</v>
      </c>
      <c r="AG293" s="1">
        <v>4.0</v>
      </c>
      <c r="AH293" s="1">
        <v>4.0</v>
      </c>
      <c r="AI293" s="1">
        <v>4.0</v>
      </c>
      <c r="AJ293" s="1">
        <v>4.0</v>
      </c>
      <c r="AK293" s="1">
        <v>4.0</v>
      </c>
      <c r="AL293" s="1">
        <v>5.0</v>
      </c>
      <c r="AM293" s="1">
        <v>5.0</v>
      </c>
      <c r="AN293" s="1">
        <v>5.0</v>
      </c>
      <c r="AO293" s="1">
        <v>5.0</v>
      </c>
      <c r="AP293" s="1">
        <v>3.0</v>
      </c>
      <c r="AQ293" s="1">
        <v>5.0</v>
      </c>
      <c r="AR293" s="1">
        <v>2.0</v>
      </c>
      <c r="AS293" s="1">
        <v>5.0</v>
      </c>
      <c r="AT293" s="1">
        <v>1.0</v>
      </c>
      <c r="AU293" s="1">
        <v>1.0</v>
      </c>
      <c r="AV293" s="1">
        <v>1.0</v>
      </c>
      <c r="AW293" s="1">
        <v>1.0</v>
      </c>
      <c r="AX293" s="1">
        <v>1.0</v>
      </c>
      <c r="AY293" s="1">
        <v>1.0</v>
      </c>
      <c r="AZ293" s="1">
        <v>1.0</v>
      </c>
      <c r="BA293" s="1">
        <v>1.0</v>
      </c>
      <c r="BB293" s="1">
        <v>4.0</v>
      </c>
      <c r="BC293" s="1">
        <v>4.0</v>
      </c>
      <c r="BD293" s="1">
        <v>5.0</v>
      </c>
      <c r="BE293" s="1">
        <v>5.0</v>
      </c>
      <c r="BF293" s="1">
        <v>5.0</v>
      </c>
      <c r="BG293" s="1">
        <v>5.0</v>
      </c>
      <c r="BH293" s="1">
        <v>5.0</v>
      </c>
      <c r="BI293" s="1">
        <v>5.0</v>
      </c>
      <c r="BJ293" s="1">
        <v>7.0</v>
      </c>
      <c r="BK293" s="1">
        <v>1.0</v>
      </c>
      <c r="BL293" s="1">
        <v>1.0</v>
      </c>
      <c r="BM293" s="1">
        <v>1.0</v>
      </c>
      <c r="BN293" s="1">
        <v>1.0</v>
      </c>
      <c r="BO293" s="1">
        <v>1.0</v>
      </c>
      <c r="BP293" s="1">
        <v>1.0</v>
      </c>
      <c r="BQ293" s="1">
        <v>1.0</v>
      </c>
      <c r="BR293" s="1">
        <v>1.0</v>
      </c>
      <c r="BS293" s="1">
        <v>5.0</v>
      </c>
      <c r="BT293" s="1">
        <v>5.0</v>
      </c>
      <c r="BU293" s="1">
        <v>5.0</v>
      </c>
      <c r="BV293" s="1">
        <v>5.0</v>
      </c>
      <c r="BW293" s="1">
        <v>5.0</v>
      </c>
      <c r="BX293" s="1">
        <v>4.0</v>
      </c>
      <c r="BY293" s="1">
        <v>4.0</v>
      </c>
      <c r="BZ293" s="36">
        <v>5.0</v>
      </c>
      <c r="CA293" s="45">
        <f t="shared" si="12"/>
        <v>228</v>
      </c>
      <c r="CB293">
        <f t="shared" si="2"/>
        <v>15</v>
      </c>
      <c r="CC293" s="45">
        <f t="shared" si="3"/>
        <v>26</v>
      </c>
      <c r="CD293" s="45">
        <f t="shared" si="4"/>
        <v>20</v>
      </c>
      <c r="CE293" s="45">
        <f t="shared" si="27"/>
        <v>33</v>
      </c>
      <c r="CF293" s="45">
        <f t="shared" si="6"/>
        <v>35</v>
      </c>
      <c r="CG293" s="45">
        <f t="shared" si="7"/>
        <v>8</v>
      </c>
      <c r="CH293" s="45">
        <f t="shared" si="28"/>
        <v>38</v>
      </c>
      <c r="CI293" s="45">
        <f t="shared" si="9"/>
        <v>0.7</v>
      </c>
      <c r="CJ293">
        <f t="shared" si="10"/>
        <v>8</v>
      </c>
      <c r="CK293" s="45">
        <f t="shared" si="29"/>
        <v>38</v>
      </c>
      <c r="CL293" s="39"/>
      <c r="CM293" s="40">
        <f>VLOOKUP(CB293,'PROMIS 57 T-Score Conversions'!Q$3:R$35,2,TRUE)</f>
        <v>31.7</v>
      </c>
      <c r="CN293" s="44" t="str">
        <f t="shared" si="20"/>
        <v>Moderate</v>
      </c>
      <c r="CO293" s="40">
        <f>VLOOKUP(CC293,'PROMIS 57 T-Score Conversions'!A$3:B$35,2,TRUE)</f>
        <v>64.5</v>
      </c>
      <c r="CP293" s="43" t="str">
        <f t="shared" si="21"/>
        <v>Moderate</v>
      </c>
      <c r="CQ293" s="40">
        <f>VLOOKUP(CD293,'PROMIS 57 T-Score Conversions'!E$3:F$35,2,TRUE)</f>
        <v>58.5</v>
      </c>
      <c r="CR293" s="44" t="str">
        <f t="shared" si="22"/>
        <v>Mild</v>
      </c>
      <c r="CS293" s="40">
        <f>VLOOKUP(CE293,'PROMIS 57 T-Score Conversions'!U$3:V$35,2,TRUE)</f>
        <v>66.4</v>
      </c>
      <c r="CT293" s="44" t="str">
        <f t="shared" si="23"/>
        <v>Moderate</v>
      </c>
      <c r="CU293" s="40">
        <f>VLOOKUP(CF293,'PROMIS 57 T-Score Conversions'!Y$3:Z$35,2,TRUE)</f>
        <v>66.1</v>
      </c>
      <c r="CV293" s="44" t="str">
        <f t="shared" si="24"/>
        <v>Moderate</v>
      </c>
      <c r="CW293" s="40">
        <f>vlookup(CG293,'PROMIS 57 T-Score Conversions'!M$3:N$35,2,TRUE)</f>
        <v>25.91</v>
      </c>
      <c r="CX293" s="44" t="str">
        <f t="shared" si="25"/>
        <v>Severe</v>
      </c>
      <c r="CY293" s="40">
        <f>VLOOKup(CH293,'PROMIS 57 T-Score Conversions'!I$3:J$35,2,TRUE)</f>
        <v>72.1</v>
      </c>
      <c r="CZ293" s="44" t="str">
        <f t="shared" si="26"/>
        <v>Severe</v>
      </c>
      <c r="DA293" s="37">
        <f>VLOOKUP(CJ293,'PROMIS 57 T-Score Conversions'!AC$3:AD$35,2,TRUE)</f>
        <v>22.41</v>
      </c>
      <c r="DB293" s="44" t="str">
        <f t="shared" si="30"/>
        <v>Severe</v>
      </c>
      <c r="DC293" s="40">
        <f>VLOOKUP(CK293,'PROMIS 57 T-Score Conversions'!AG$3:AH$35,2,TRUE)</f>
        <v>59.95</v>
      </c>
      <c r="DD293" s="39" t="str">
        <f t="shared" si="31"/>
        <v>Mild</v>
      </c>
    </row>
    <row r="294">
      <c r="A294" s="1" t="b">
        <v>1</v>
      </c>
      <c r="B294" s="20"/>
      <c r="C294" s="20">
        <v>43745.40577653935</v>
      </c>
      <c r="D294" s="1" t="s">
        <v>258</v>
      </c>
      <c r="E294" s="1">
        <v>2002.0</v>
      </c>
      <c r="F294" s="1">
        <v>3.0</v>
      </c>
      <c r="G294" s="1">
        <v>2.0</v>
      </c>
      <c r="H294" s="1">
        <v>4.0</v>
      </c>
      <c r="I294" s="1">
        <v>2.0</v>
      </c>
      <c r="J294" s="1">
        <v>1.0</v>
      </c>
      <c r="K294" s="1">
        <v>3.0</v>
      </c>
      <c r="L294" s="1">
        <v>3.0</v>
      </c>
      <c r="M294" s="1">
        <v>1.0</v>
      </c>
      <c r="N294" s="1">
        <v>2.0</v>
      </c>
      <c r="O294" s="1">
        <v>3.0</v>
      </c>
      <c r="P294" s="1">
        <v>4.0</v>
      </c>
      <c r="Q294" s="1">
        <v>4.0</v>
      </c>
      <c r="R294" s="1">
        <v>4.0</v>
      </c>
      <c r="S294" s="1">
        <v>2.0</v>
      </c>
      <c r="T294" s="1">
        <v>2.0</v>
      </c>
      <c r="U294" s="1">
        <v>2.0</v>
      </c>
      <c r="V294" s="1">
        <v>1.0</v>
      </c>
      <c r="W294" s="1">
        <v>1.0</v>
      </c>
      <c r="X294" s="1">
        <v>1.0</v>
      </c>
      <c r="Y294" s="1">
        <v>1.0</v>
      </c>
      <c r="Z294" s="1">
        <v>1.0</v>
      </c>
      <c r="AA294" s="1">
        <v>2.0</v>
      </c>
      <c r="AB294" s="1">
        <v>2.0</v>
      </c>
      <c r="AC294" s="1">
        <v>2.0</v>
      </c>
      <c r="AD294" s="1">
        <v>4.0</v>
      </c>
      <c r="AE294" s="1">
        <v>4.0</v>
      </c>
      <c r="AF294" s="1">
        <v>3.0</v>
      </c>
      <c r="AG294" s="1">
        <v>3.0</v>
      </c>
      <c r="AH294" s="1">
        <v>2.0</v>
      </c>
      <c r="AI294" s="1">
        <v>3.0</v>
      </c>
      <c r="AJ294" s="1">
        <v>4.0</v>
      </c>
      <c r="AK294" s="1">
        <v>3.0</v>
      </c>
      <c r="AL294" s="1">
        <v>4.0</v>
      </c>
      <c r="AM294" s="1">
        <v>5.0</v>
      </c>
      <c r="AN294" s="1">
        <v>3.0</v>
      </c>
      <c r="AO294" s="1">
        <v>2.0</v>
      </c>
      <c r="AP294" s="1">
        <v>3.0</v>
      </c>
      <c r="AQ294" s="1">
        <v>2.0</v>
      </c>
      <c r="AR294" s="1">
        <v>2.0</v>
      </c>
      <c r="AS294" s="1">
        <v>4.0</v>
      </c>
      <c r="AT294" s="1">
        <v>3.0</v>
      </c>
      <c r="AU294" s="1">
        <v>3.0</v>
      </c>
      <c r="AV294" s="1">
        <v>3.0</v>
      </c>
      <c r="AW294" s="1">
        <v>3.0</v>
      </c>
      <c r="AX294" s="1">
        <v>2.0</v>
      </c>
      <c r="AY294" s="1">
        <v>2.0</v>
      </c>
      <c r="AZ294" s="1">
        <v>3.0</v>
      </c>
      <c r="BA294" s="1">
        <v>4.0</v>
      </c>
      <c r="BB294" s="1">
        <v>4.0</v>
      </c>
      <c r="BC294" s="1">
        <v>4.0</v>
      </c>
      <c r="BD294" s="1">
        <v>4.0</v>
      </c>
      <c r="BE294" s="1">
        <v>4.0</v>
      </c>
      <c r="BF294" s="1">
        <v>5.0</v>
      </c>
      <c r="BG294" s="1">
        <v>3.0</v>
      </c>
      <c r="BH294" s="1">
        <v>3.0</v>
      </c>
      <c r="BI294" s="1">
        <v>3.0</v>
      </c>
      <c r="BJ294" s="1">
        <v>6.0</v>
      </c>
      <c r="BK294" s="1">
        <v>2.0</v>
      </c>
      <c r="BL294" s="1">
        <v>2.0</v>
      </c>
      <c r="BM294" s="1">
        <v>2.0</v>
      </c>
      <c r="BN294" s="1">
        <v>3.0</v>
      </c>
      <c r="BO294" s="1">
        <v>3.0</v>
      </c>
      <c r="BP294" s="1">
        <v>2.0</v>
      </c>
      <c r="BQ294" s="1">
        <v>2.0</v>
      </c>
      <c r="BR294" s="1">
        <v>3.0</v>
      </c>
      <c r="BS294" s="1">
        <v>3.0</v>
      </c>
      <c r="BT294" s="1">
        <v>3.0</v>
      </c>
      <c r="BU294" s="1">
        <v>3.0</v>
      </c>
      <c r="BV294" s="1">
        <v>3.0</v>
      </c>
      <c r="BW294" s="1">
        <v>3.0</v>
      </c>
      <c r="BX294" s="1">
        <v>3.0</v>
      </c>
      <c r="BY294" s="1">
        <v>3.0</v>
      </c>
      <c r="BZ294" s="36">
        <v>3.0</v>
      </c>
      <c r="CA294" s="45">
        <f t="shared" si="12"/>
        <v>206</v>
      </c>
      <c r="CB294">
        <f t="shared" si="2"/>
        <v>19</v>
      </c>
      <c r="CC294" s="45">
        <f t="shared" si="3"/>
        <v>23</v>
      </c>
      <c r="CD294" s="45">
        <f t="shared" si="4"/>
        <v>11</v>
      </c>
      <c r="CE294" s="45">
        <f t="shared" si="27"/>
        <v>26</v>
      </c>
      <c r="CF294" s="45">
        <f t="shared" si="6"/>
        <v>25</v>
      </c>
      <c r="CG294" s="45">
        <f t="shared" si="7"/>
        <v>23</v>
      </c>
      <c r="CH294" s="45">
        <f t="shared" si="28"/>
        <v>30</v>
      </c>
      <c r="CI294" s="45">
        <f t="shared" si="9"/>
        <v>0.6</v>
      </c>
      <c r="CJ294">
        <f t="shared" si="10"/>
        <v>19</v>
      </c>
      <c r="CK294" s="45">
        <f t="shared" si="29"/>
        <v>24</v>
      </c>
      <c r="CL294" s="39"/>
      <c r="CM294" s="40">
        <f>VLOOKUP(CB294,'PROMIS 57 T-Score Conversions'!Q$3:R$35,2,TRUE)</f>
        <v>34.7</v>
      </c>
      <c r="CN294" s="44" t="str">
        <f t="shared" si="20"/>
        <v>Moderate</v>
      </c>
      <c r="CO294" s="40">
        <f>VLOOKUP(CC294,'PROMIS 57 T-Score Conversions'!A$3:B$35,2,TRUE)</f>
        <v>61.4</v>
      </c>
      <c r="CP294" s="43" t="str">
        <f t="shared" si="21"/>
        <v>Moderate</v>
      </c>
      <c r="CQ294" s="40">
        <f>VLOOKUP(CD294,'PROMIS 57 T-Score Conversions'!E$3:F$35,2,TRUE)</f>
        <v>49.4</v>
      </c>
      <c r="CR294" s="44" t="str">
        <f t="shared" si="22"/>
        <v>Normal</v>
      </c>
      <c r="CS294" s="40">
        <f>VLOOKUP(CE294,'PROMIS 57 T-Score Conversions'!U$3:V$35,2,TRUE)</f>
        <v>59.4</v>
      </c>
      <c r="CT294" s="44" t="str">
        <f t="shared" si="23"/>
        <v>Mild</v>
      </c>
      <c r="CU294" s="40">
        <f>VLOOKUP(CF294,'PROMIS 57 T-Score Conversions'!Y$3:Z$35,2,TRUE)</f>
        <v>55.3</v>
      </c>
      <c r="CV294" s="44" t="str">
        <f t="shared" si="24"/>
        <v>Mild</v>
      </c>
      <c r="CW294" s="40">
        <f>vlookup(CG294,'PROMIS 57 T-Score Conversions'!M$3:N$35,2,TRUE)</f>
        <v>43</v>
      </c>
      <c r="CX294" s="44" t="str">
        <f t="shared" si="25"/>
        <v>Mild</v>
      </c>
      <c r="CY294" s="40">
        <f>VLOOKup(CH294,'PROMIS 57 T-Score Conversions'!I$3:J$35,2,TRUE)</f>
        <v>65.5</v>
      </c>
      <c r="CZ294" s="44" t="str">
        <f t="shared" si="26"/>
        <v>Moderate</v>
      </c>
      <c r="DA294" s="37">
        <f>VLOOKUP(CJ294,'PROMIS 57 T-Score Conversions'!AC$3:AD$35,2,TRUE)</f>
        <v>36.36</v>
      </c>
      <c r="DB294" s="44" t="str">
        <f t="shared" si="30"/>
        <v>Moderate</v>
      </c>
      <c r="DC294" s="40">
        <f>VLOOKUP(CK294,'PROMIS 57 T-Score Conversions'!AG$3:AH$35,2,TRUE)</f>
        <v>43.42</v>
      </c>
      <c r="DD294" s="39" t="str">
        <f t="shared" si="31"/>
        <v>Normal</v>
      </c>
    </row>
    <row r="295">
      <c r="A295" s="1" t="b">
        <v>1</v>
      </c>
      <c r="B295" s="20"/>
      <c r="C295" s="20">
        <v>43746.591563009264</v>
      </c>
      <c r="D295" s="1" t="s">
        <v>300</v>
      </c>
      <c r="E295" s="1">
        <v>2060.0</v>
      </c>
      <c r="F295" s="1">
        <v>4.0</v>
      </c>
      <c r="G295" s="1">
        <v>5.0</v>
      </c>
      <c r="H295" s="1">
        <v>5.0</v>
      </c>
      <c r="I295" s="1">
        <v>5.0</v>
      </c>
      <c r="J295" s="1">
        <v>4.0</v>
      </c>
      <c r="K295" s="1">
        <v>5.0</v>
      </c>
      <c r="L295" s="1">
        <v>5.0</v>
      </c>
      <c r="M295" s="1">
        <v>4.0</v>
      </c>
      <c r="N295" s="1">
        <v>2.0</v>
      </c>
      <c r="O295" s="1">
        <v>2.0</v>
      </c>
      <c r="P295" s="1">
        <v>1.0</v>
      </c>
      <c r="Q295" s="1">
        <v>2.0</v>
      </c>
      <c r="R295" s="1">
        <v>2.0</v>
      </c>
      <c r="S295" s="1">
        <v>1.0</v>
      </c>
      <c r="T295" s="1">
        <v>2.0</v>
      </c>
      <c r="U295" s="1">
        <v>2.0</v>
      </c>
      <c r="V295" s="1">
        <v>1.0</v>
      </c>
      <c r="W295" s="1">
        <v>1.0</v>
      </c>
      <c r="X295" s="1">
        <v>2.0</v>
      </c>
      <c r="Y295" s="1">
        <v>1.0</v>
      </c>
      <c r="Z295" s="1">
        <v>1.0</v>
      </c>
      <c r="AA295" s="1">
        <v>2.0</v>
      </c>
      <c r="AB295" s="1">
        <v>1.0</v>
      </c>
      <c r="AC295" s="1">
        <v>1.0</v>
      </c>
      <c r="AD295" s="1">
        <v>2.0</v>
      </c>
      <c r="AE295" s="1">
        <v>1.0</v>
      </c>
      <c r="AF295" s="1">
        <v>2.0</v>
      </c>
      <c r="AG295" s="1">
        <v>2.0</v>
      </c>
      <c r="AH295" s="1">
        <v>2.0</v>
      </c>
      <c r="AI295" s="1">
        <v>1.0</v>
      </c>
      <c r="AJ295" s="1">
        <v>2.0</v>
      </c>
      <c r="AK295" s="1">
        <v>1.0</v>
      </c>
      <c r="AL295" s="1">
        <v>2.0</v>
      </c>
      <c r="AM295" s="1">
        <v>2.0</v>
      </c>
      <c r="AN295" s="1">
        <v>2.0</v>
      </c>
      <c r="AO295" s="1">
        <v>1.0</v>
      </c>
      <c r="AP295" s="1">
        <v>1.0</v>
      </c>
      <c r="AQ295" s="1">
        <v>1.0</v>
      </c>
      <c r="AR295" s="1">
        <v>1.0</v>
      </c>
      <c r="AS295" s="1">
        <v>2.0</v>
      </c>
      <c r="AT295" s="1">
        <v>4.0</v>
      </c>
      <c r="AU295" s="1">
        <v>4.0</v>
      </c>
      <c r="AV295" s="1">
        <v>4.0</v>
      </c>
      <c r="AW295" s="1">
        <v>4.0</v>
      </c>
      <c r="AX295" s="1">
        <v>4.0</v>
      </c>
      <c r="AY295" s="1">
        <v>4.0</v>
      </c>
      <c r="AZ295" s="1">
        <v>4.0</v>
      </c>
      <c r="BA295" s="1">
        <v>4.0</v>
      </c>
      <c r="BB295" s="1">
        <v>2.0</v>
      </c>
      <c r="BC295" s="1">
        <v>2.0</v>
      </c>
      <c r="BD295" s="1">
        <v>1.0</v>
      </c>
      <c r="BE295" s="1">
        <v>2.0</v>
      </c>
      <c r="BF295" s="1">
        <v>2.0</v>
      </c>
      <c r="BG295" s="1">
        <v>2.0</v>
      </c>
      <c r="BH295" s="1">
        <v>2.0</v>
      </c>
      <c r="BI295" s="1">
        <v>2.0</v>
      </c>
      <c r="BJ295" s="1">
        <v>1.0</v>
      </c>
      <c r="BK295" s="1">
        <v>4.0</v>
      </c>
      <c r="BL295" s="1">
        <v>5.0</v>
      </c>
      <c r="BM295" s="1">
        <v>4.0</v>
      </c>
      <c r="BN295" s="1">
        <v>4.0</v>
      </c>
      <c r="BO295" s="1">
        <v>4.0</v>
      </c>
      <c r="BP295" s="1">
        <v>4.0</v>
      </c>
      <c r="BQ295" s="1">
        <v>4.0</v>
      </c>
      <c r="BR295" s="1">
        <v>4.0</v>
      </c>
      <c r="BS295" s="1">
        <v>2.0</v>
      </c>
      <c r="BT295" s="1">
        <v>2.0</v>
      </c>
      <c r="BU295" s="1">
        <v>2.0</v>
      </c>
      <c r="BV295" s="1">
        <v>2.0</v>
      </c>
      <c r="BW295" s="1">
        <v>2.0</v>
      </c>
      <c r="BX295" s="1">
        <v>1.0</v>
      </c>
      <c r="BY295" s="1">
        <v>2.0</v>
      </c>
      <c r="BZ295" s="36">
        <v>2.0</v>
      </c>
      <c r="CA295" s="45">
        <f t="shared" si="12"/>
        <v>182</v>
      </c>
      <c r="CB295">
        <f t="shared" si="2"/>
        <v>37</v>
      </c>
      <c r="CC295" s="45">
        <f t="shared" si="3"/>
        <v>14</v>
      </c>
      <c r="CD295" s="45">
        <f t="shared" si="4"/>
        <v>10</v>
      </c>
      <c r="CE295" s="45">
        <f t="shared" si="27"/>
        <v>13</v>
      </c>
      <c r="CF295" s="45">
        <f t="shared" si="6"/>
        <v>12</v>
      </c>
      <c r="CG295" s="45">
        <f t="shared" si="7"/>
        <v>32</v>
      </c>
      <c r="CH295" s="45">
        <f t="shared" si="28"/>
        <v>15</v>
      </c>
      <c r="CI295" s="45">
        <f t="shared" si="9"/>
        <v>0.1</v>
      </c>
      <c r="CJ295">
        <f t="shared" si="10"/>
        <v>33</v>
      </c>
      <c r="CK295" s="45">
        <f t="shared" si="29"/>
        <v>15</v>
      </c>
      <c r="CL295" s="39"/>
      <c r="CM295" s="40">
        <f>VLOOKUP(CB295,'PROMIS 57 T-Score Conversions'!Q$3:R$35,2,TRUE)</f>
        <v>49.2</v>
      </c>
      <c r="CN295" s="44" t="str">
        <f t="shared" si="20"/>
        <v>Normal</v>
      </c>
      <c r="CO295" s="40">
        <f>VLOOKUP(CC295,'PROMIS 57 T-Score Conversions'!A$3:B$35,2,TRUE)</f>
        <v>52.1</v>
      </c>
      <c r="CP295" s="43" t="str">
        <f t="shared" si="21"/>
        <v>Mild</v>
      </c>
      <c r="CQ295" s="40">
        <f>VLOOKUP(CD295,'PROMIS 57 T-Score Conversions'!E$3:F$35,2,TRUE)</f>
        <v>47.5</v>
      </c>
      <c r="CR295" s="44" t="str">
        <f t="shared" si="22"/>
        <v>Normal</v>
      </c>
      <c r="CS295" s="40">
        <f>VLOOKUP(CE295,'PROMIS 57 T-Score Conversions'!U$3:V$35,2,TRUE)</f>
        <v>45.6</v>
      </c>
      <c r="CT295" s="44" t="str">
        <f t="shared" si="23"/>
        <v>Normal</v>
      </c>
      <c r="CU295" s="40">
        <f>VLOOKUP(CF295,'PROMIS 57 T-Score Conversions'!Y$3:Z$35,2,TRUE)</f>
        <v>39.8</v>
      </c>
      <c r="CV295" s="44" t="str">
        <f t="shared" si="24"/>
        <v>Normal</v>
      </c>
      <c r="CW295" s="40">
        <f>vlookup(CG295,'PROMIS 57 T-Score Conversions'!M$3:N$35,2,TRUE)</f>
        <v>51.7</v>
      </c>
      <c r="CX295" s="44" t="str">
        <f t="shared" si="25"/>
        <v>Normal</v>
      </c>
      <c r="CY295" s="40">
        <f>VLOOKup(CH295,'PROMIS 57 T-Score Conversions'!I$3:J$35,2,TRUE)</f>
        <v>55</v>
      </c>
      <c r="CZ295" s="44" t="str">
        <f t="shared" si="26"/>
        <v>Mild</v>
      </c>
      <c r="DA295" s="37">
        <f>VLOOKUP(CJ295,'PROMIS 57 T-Score Conversions'!AC$3:AD$35,2,TRUE)</f>
        <v>48.18</v>
      </c>
      <c r="DB295" s="44" t="str">
        <f t="shared" si="30"/>
        <v>Normal</v>
      </c>
      <c r="DC295" s="40">
        <f>VLOOKUP(CK295,'PROMIS 57 T-Score Conversions'!AG$3:AH$35,2,TRUE)</f>
        <v>35.07</v>
      </c>
      <c r="DD295" s="39" t="str">
        <f t="shared" si="31"/>
        <v>Normal</v>
      </c>
    </row>
    <row r="296">
      <c r="A296" s="1" t="b">
        <v>1</v>
      </c>
      <c r="B296" s="20"/>
      <c r="C296" s="20">
        <v>43746.64022054398</v>
      </c>
      <c r="D296" s="1" t="s">
        <v>301</v>
      </c>
      <c r="E296" s="1">
        <v>2066.0</v>
      </c>
      <c r="F296" s="1">
        <v>3.0</v>
      </c>
      <c r="G296" s="1">
        <v>1.0</v>
      </c>
      <c r="H296" s="1">
        <v>2.0</v>
      </c>
      <c r="I296" s="1">
        <v>1.0</v>
      </c>
      <c r="J296" s="1">
        <v>2.0</v>
      </c>
      <c r="K296" s="1">
        <v>3.0</v>
      </c>
      <c r="L296" s="1">
        <v>2.0</v>
      </c>
      <c r="M296" s="1">
        <v>1.0</v>
      </c>
      <c r="N296" s="1">
        <v>4.0</v>
      </c>
      <c r="O296" s="1">
        <v>4.0</v>
      </c>
      <c r="P296" s="1">
        <v>4.0</v>
      </c>
      <c r="Q296" s="1">
        <v>5.0</v>
      </c>
      <c r="R296" s="1">
        <v>5.0</v>
      </c>
      <c r="S296" s="1">
        <v>5.0</v>
      </c>
      <c r="T296" s="1">
        <v>5.0</v>
      </c>
      <c r="U296" s="1">
        <v>5.0</v>
      </c>
      <c r="V296" s="1">
        <v>5.0</v>
      </c>
      <c r="W296" s="1">
        <v>5.0</v>
      </c>
      <c r="X296" s="1">
        <v>5.0</v>
      </c>
      <c r="Y296" s="1">
        <v>3.0</v>
      </c>
      <c r="Z296" s="1">
        <v>5.0</v>
      </c>
      <c r="AA296" s="1">
        <v>5.0</v>
      </c>
      <c r="AB296" s="1">
        <v>5.0</v>
      </c>
      <c r="AC296" s="1">
        <v>4.0</v>
      </c>
      <c r="AD296" s="1">
        <v>5.0</v>
      </c>
      <c r="AE296" s="1">
        <v>5.0</v>
      </c>
      <c r="AF296" s="1">
        <v>5.0</v>
      </c>
      <c r="AG296" s="1">
        <v>5.0</v>
      </c>
      <c r="AH296" s="1">
        <v>5.0</v>
      </c>
      <c r="AI296" s="1">
        <v>5.0</v>
      </c>
      <c r="AJ296" s="1">
        <v>5.0</v>
      </c>
      <c r="AK296" s="1">
        <v>5.0</v>
      </c>
      <c r="AL296" s="1">
        <v>5.0</v>
      </c>
      <c r="AM296" s="1">
        <v>5.0</v>
      </c>
      <c r="AN296" s="1">
        <v>5.0</v>
      </c>
      <c r="AO296" s="1">
        <v>5.0</v>
      </c>
      <c r="AP296" s="1">
        <v>5.0</v>
      </c>
      <c r="AQ296" s="1">
        <v>4.0</v>
      </c>
      <c r="AR296" s="1">
        <v>5.0</v>
      </c>
      <c r="AS296" s="1">
        <v>5.0</v>
      </c>
      <c r="AT296" s="1">
        <v>1.0</v>
      </c>
      <c r="AU296" s="1">
        <v>1.0</v>
      </c>
      <c r="AV296" s="1">
        <v>3.0</v>
      </c>
      <c r="AW296" s="1">
        <v>1.0</v>
      </c>
      <c r="AX296" s="1">
        <v>1.0</v>
      </c>
      <c r="AY296" s="1">
        <v>1.0</v>
      </c>
      <c r="AZ296" s="1">
        <v>1.0</v>
      </c>
      <c r="BA296" s="1">
        <v>1.0</v>
      </c>
      <c r="BB296" s="1">
        <v>5.0</v>
      </c>
      <c r="BC296" s="1">
        <v>4.0</v>
      </c>
      <c r="BD296" s="1">
        <v>5.0</v>
      </c>
      <c r="BE296" s="1">
        <v>4.0</v>
      </c>
      <c r="BF296" s="1">
        <v>5.0</v>
      </c>
      <c r="BG296" s="1">
        <v>5.0</v>
      </c>
      <c r="BH296" s="1">
        <v>5.0</v>
      </c>
      <c r="BI296" s="1">
        <v>5.0</v>
      </c>
      <c r="BJ296" s="1">
        <v>8.0</v>
      </c>
      <c r="BK296" s="1">
        <v>1.0</v>
      </c>
      <c r="BL296" s="1">
        <v>1.0</v>
      </c>
      <c r="BM296" s="1">
        <v>1.0</v>
      </c>
      <c r="BN296" s="1">
        <v>1.0</v>
      </c>
      <c r="BO296" s="1">
        <v>2.0</v>
      </c>
      <c r="BP296" s="1">
        <v>1.0</v>
      </c>
      <c r="BQ296" s="1">
        <v>1.0</v>
      </c>
      <c r="BR296" s="1">
        <v>1.0</v>
      </c>
      <c r="BS296" s="1">
        <v>5.0</v>
      </c>
      <c r="BT296" s="1">
        <v>5.0</v>
      </c>
      <c r="BU296" s="1">
        <v>5.0</v>
      </c>
      <c r="BV296" s="1">
        <v>5.0</v>
      </c>
      <c r="BW296" s="1">
        <v>5.0</v>
      </c>
      <c r="BX296" s="1">
        <v>5.0</v>
      </c>
      <c r="BY296" s="1">
        <v>5.0</v>
      </c>
      <c r="BZ296" s="36">
        <v>5.0</v>
      </c>
      <c r="CA296" s="45">
        <f t="shared" si="12"/>
        <v>273</v>
      </c>
      <c r="CB296">
        <f t="shared" si="2"/>
        <v>15</v>
      </c>
      <c r="CC296" s="45">
        <f t="shared" si="3"/>
        <v>37</v>
      </c>
      <c r="CD296" s="45">
        <f t="shared" si="4"/>
        <v>37</v>
      </c>
      <c r="CE296" s="45">
        <f t="shared" si="27"/>
        <v>40</v>
      </c>
      <c r="CF296" s="45">
        <f t="shared" si="6"/>
        <v>39</v>
      </c>
      <c r="CG296" s="45">
        <f t="shared" si="7"/>
        <v>10</v>
      </c>
      <c r="CH296" s="45">
        <f t="shared" si="28"/>
        <v>38</v>
      </c>
      <c r="CI296" s="45">
        <f t="shared" si="9"/>
        <v>0.8</v>
      </c>
      <c r="CJ296">
        <f t="shared" si="10"/>
        <v>9</v>
      </c>
      <c r="CK296" s="45">
        <f t="shared" si="29"/>
        <v>40</v>
      </c>
      <c r="CL296" s="39"/>
      <c r="CM296" s="40">
        <f>VLOOKUP(CB296,'PROMIS 57 T-Score Conversions'!Q$3:R$35,2,TRUE)</f>
        <v>31.7</v>
      </c>
      <c r="CN296" s="44" t="str">
        <f t="shared" si="20"/>
        <v>Moderate</v>
      </c>
      <c r="CO296" s="40">
        <f>VLOOKUP(CC296,'PROMIS 57 T-Score Conversions'!A$3:B$35,2,TRUE)</f>
        <v>76.7</v>
      </c>
      <c r="CP296" s="43" t="str">
        <f t="shared" si="21"/>
        <v>Severe</v>
      </c>
      <c r="CQ296" s="40">
        <f>VLOOKUP(CD296,'PROMIS 57 T-Score Conversions'!E$3:F$35,2,TRUE)</f>
        <v>75</v>
      </c>
      <c r="CR296" s="44" t="str">
        <f t="shared" si="22"/>
        <v>Severe</v>
      </c>
      <c r="CS296" s="40">
        <f>VLOOKUP(CE296,'PROMIS 57 T-Score Conversions'!U$3:V$35,2,TRUE)</f>
        <v>77.8</v>
      </c>
      <c r="CT296" s="44" t="str">
        <f t="shared" si="23"/>
        <v>Severe</v>
      </c>
      <c r="CU296" s="40">
        <f>VLOOKUP(CF296,'PROMIS 57 T-Score Conversions'!Y$3:Z$35,2,TRUE)</f>
        <v>73</v>
      </c>
      <c r="CV296" s="44" t="str">
        <f t="shared" si="24"/>
        <v>Severe</v>
      </c>
      <c r="CW296" s="40">
        <f>vlookup(CG296,'PROMIS 57 T-Score Conversions'!M$3:N$35,2,TRUE)</f>
        <v>31.3</v>
      </c>
      <c r="CX296" s="44" t="str">
        <f t="shared" si="25"/>
        <v>Moderate</v>
      </c>
      <c r="CY296" s="40">
        <f>VLOOKup(CH296,'PROMIS 57 T-Score Conversions'!I$3:J$35,2,TRUE)</f>
        <v>72.1</v>
      </c>
      <c r="CZ296" s="44" t="str">
        <f t="shared" si="26"/>
        <v>Severe</v>
      </c>
      <c r="DA296" s="37">
        <f>VLOOKUP(CJ296,'PROMIS 57 T-Score Conversions'!AC$3:AD$35,2,TRUE)</f>
        <v>25.73</v>
      </c>
      <c r="DB296" s="44" t="str">
        <f t="shared" si="30"/>
        <v>Severe</v>
      </c>
      <c r="DC296" s="40">
        <f>VLOOKUP(CK296,'PROMIS 57 T-Score Conversions'!AG$3:AH$35,2,TRUE)</f>
        <v>67.09</v>
      </c>
      <c r="DD296" s="39" t="str">
        <f t="shared" si="31"/>
        <v>Moderate</v>
      </c>
    </row>
    <row r="297">
      <c r="A297" s="1" t="b">
        <v>1</v>
      </c>
      <c r="B297" s="20"/>
      <c r="C297" s="20">
        <v>43747.45853827546</v>
      </c>
      <c r="D297" s="1" t="s">
        <v>302</v>
      </c>
      <c r="E297" s="1">
        <v>2061.0</v>
      </c>
      <c r="F297" s="1">
        <v>3.0</v>
      </c>
      <c r="G297" s="1">
        <v>3.0</v>
      </c>
      <c r="H297" s="1">
        <v>4.0</v>
      </c>
      <c r="I297" s="1">
        <v>4.0</v>
      </c>
      <c r="J297" s="1">
        <v>1.0</v>
      </c>
      <c r="K297" s="1">
        <v>3.0</v>
      </c>
      <c r="L297" s="1">
        <v>4.0</v>
      </c>
      <c r="M297" s="1">
        <v>4.0</v>
      </c>
      <c r="N297" s="1">
        <v>2.0</v>
      </c>
      <c r="O297" s="1">
        <v>1.0</v>
      </c>
      <c r="P297" s="1">
        <v>1.0</v>
      </c>
      <c r="Q297" s="1">
        <v>3.0</v>
      </c>
      <c r="R297" s="1">
        <v>4.0</v>
      </c>
      <c r="S297" s="1">
        <v>1.0</v>
      </c>
      <c r="T297" s="1">
        <v>3.0</v>
      </c>
      <c r="U297" s="1">
        <v>4.0</v>
      </c>
      <c r="V297" s="1">
        <v>1.0</v>
      </c>
      <c r="W297" s="1">
        <v>3.0</v>
      </c>
      <c r="X297" s="1">
        <v>1.0</v>
      </c>
      <c r="Y297" s="1">
        <v>3.0</v>
      </c>
      <c r="Z297" s="1">
        <v>3.0</v>
      </c>
      <c r="AA297" s="1">
        <v>3.0</v>
      </c>
      <c r="AB297" s="1">
        <v>1.0</v>
      </c>
      <c r="AC297" s="1">
        <v>1.0</v>
      </c>
      <c r="AD297" s="1">
        <v>4.0</v>
      </c>
      <c r="AE297" s="1">
        <v>4.0</v>
      </c>
      <c r="AF297" s="1">
        <v>4.0</v>
      </c>
      <c r="AG297" s="1">
        <v>4.0</v>
      </c>
      <c r="AH297" s="1">
        <v>5.0</v>
      </c>
      <c r="AI297" s="1">
        <v>4.0</v>
      </c>
      <c r="AJ297" s="1">
        <v>5.0</v>
      </c>
      <c r="AK297" s="1">
        <v>5.0</v>
      </c>
      <c r="AL297" s="1">
        <v>1.0</v>
      </c>
      <c r="AM297" s="1">
        <v>3.0</v>
      </c>
      <c r="AN297" s="1">
        <v>1.0</v>
      </c>
      <c r="AO297" s="1">
        <v>1.0</v>
      </c>
      <c r="AP297" s="1">
        <v>2.0</v>
      </c>
      <c r="AQ297" s="1">
        <v>1.0</v>
      </c>
      <c r="AR297" s="1">
        <v>1.0</v>
      </c>
      <c r="AS297" s="1">
        <v>3.0</v>
      </c>
      <c r="AT297" s="1">
        <v>1.0</v>
      </c>
      <c r="AU297" s="1">
        <v>2.0</v>
      </c>
      <c r="AV297" s="1">
        <v>1.0</v>
      </c>
      <c r="AW297" s="1">
        <v>2.0</v>
      </c>
      <c r="AX297" s="1">
        <v>1.0</v>
      </c>
      <c r="AY297" s="1">
        <v>1.0</v>
      </c>
      <c r="AZ297" s="1">
        <v>1.0</v>
      </c>
      <c r="BA297" s="1">
        <v>1.0</v>
      </c>
      <c r="BB297" s="1">
        <v>1.0</v>
      </c>
      <c r="BC297" s="1">
        <v>2.0</v>
      </c>
      <c r="BD297" s="1">
        <v>4.0</v>
      </c>
      <c r="BE297" s="1">
        <v>1.0</v>
      </c>
      <c r="BF297" s="1">
        <v>1.0</v>
      </c>
      <c r="BG297" s="1">
        <v>2.0</v>
      </c>
      <c r="BH297" s="1">
        <v>2.0</v>
      </c>
      <c r="BI297" s="1">
        <v>1.0</v>
      </c>
      <c r="BJ297" s="1">
        <v>2.0</v>
      </c>
      <c r="BK297" s="1">
        <v>1.0</v>
      </c>
      <c r="BL297" s="1">
        <v>1.0</v>
      </c>
      <c r="BM297" s="1">
        <v>1.0</v>
      </c>
      <c r="BN297" s="1">
        <v>1.0</v>
      </c>
      <c r="BO297" s="1">
        <v>2.0</v>
      </c>
      <c r="BP297" s="1">
        <v>1.0</v>
      </c>
      <c r="BQ297" s="1">
        <v>1.0</v>
      </c>
      <c r="BR297" s="1">
        <v>1.0</v>
      </c>
      <c r="BS297" s="1">
        <v>5.0</v>
      </c>
      <c r="BT297" s="1">
        <v>5.0</v>
      </c>
      <c r="BU297" s="1">
        <v>5.0</v>
      </c>
      <c r="BV297" s="1">
        <v>5.0</v>
      </c>
      <c r="BW297" s="1">
        <v>5.0</v>
      </c>
      <c r="BX297" s="1">
        <v>5.0</v>
      </c>
      <c r="BY297" s="1">
        <v>3.0</v>
      </c>
      <c r="BZ297" s="36">
        <v>5.0</v>
      </c>
      <c r="CA297" s="45">
        <f t="shared" si="12"/>
        <v>182</v>
      </c>
      <c r="CB297">
        <f t="shared" si="2"/>
        <v>26</v>
      </c>
      <c r="CC297" s="45">
        <f t="shared" si="3"/>
        <v>19</v>
      </c>
      <c r="CD297" s="45">
        <f t="shared" si="4"/>
        <v>16</v>
      </c>
      <c r="CE297" s="45">
        <f t="shared" si="27"/>
        <v>35</v>
      </c>
      <c r="CF297" s="45">
        <f t="shared" si="6"/>
        <v>13</v>
      </c>
      <c r="CG297" s="45">
        <f t="shared" si="7"/>
        <v>10</v>
      </c>
      <c r="CH297" s="45">
        <f t="shared" si="28"/>
        <v>14</v>
      </c>
      <c r="CI297" s="45">
        <f t="shared" si="9"/>
        <v>0.2</v>
      </c>
      <c r="CJ297">
        <f t="shared" si="10"/>
        <v>9</v>
      </c>
      <c r="CK297" s="45">
        <f t="shared" si="29"/>
        <v>38</v>
      </c>
      <c r="CL297" s="39"/>
      <c r="CM297" s="40">
        <f>VLOOKUP(CB297,'PROMIS 57 T-Score Conversions'!Q$3:R$35,2,TRUE)</f>
        <v>39.5</v>
      </c>
      <c r="CN297" s="44" t="str">
        <f t="shared" si="20"/>
        <v>Moderate</v>
      </c>
      <c r="CO297" s="40">
        <f>VLOOKUP(CC297,'PROMIS 57 T-Score Conversions'!A$3:B$35,2,TRUE)</f>
        <v>57.4</v>
      </c>
      <c r="CP297" s="43" t="str">
        <f t="shared" si="21"/>
        <v>Moderate</v>
      </c>
      <c r="CQ297" s="40">
        <f>VLOOKUP(CD297,'PROMIS 57 T-Score Conversions'!E$3:F$35,2,TRUE)</f>
        <v>55.1</v>
      </c>
      <c r="CR297" s="44" t="str">
        <f t="shared" si="22"/>
        <v>Mild</v>
      </c>
      <c r="CS297" s="40">
        <f>VLOOKUP(CE297,'PROMIS 57 T-Score Conversions'!U$3:V$35,2,TRUE)</f>
        <v>68.6</v>
      </c>
      <c r="CT297" s="44" t="str">
        <f t="shared" si="23"/>
        <v>Moderate</v>
      </c>
      <c r="CU297" s="40">
        <f>VLOOKUP(CF297,'PROMIS 57 T-Score Conversions'!Y$3:Z$35,2,TRUE)</f>
        <v>41.4</v>
      </c>
      <c r="CV297" s="44" t="str">
        <f t="shared" si="24"/>
        <v>Normal</v>
      </c>
      <c r="CW297" s="40">
        <f>vlookup(CG297,'PROMIS 57 T-Score Conversions'!M$3:N$35,2,TRUE)</f>
        <v>31.3</v>
      </c>
      <c r="CX297" s="44" t="str">
        <f t="shared" si="25"/>
        <v>Moderate</v>
      </c>
      <c r="CY297" s="40">
        <f>VLOOKup(CH297,'PROMIS 57 T-Score Conversions'!I$3:J$35,2,TRUE)</f>
        <v>54.1</v>
      </c>
      <c r="CZ297" s="44" t="str">
        <f t="shared" si="26"/>
        <v>Normal</v>
      </c>
      <c r="DA297" s="37">
        <f>VLOOKUP(CJ297,'PROMIS 57 T-Score Conversions'!AC$3:AD$35,2,TRUE)</f>
        <v>25.73</v>
      </c>
      <c r="DB297" s="44" t="str">
        <f t="shared" si="30"/>
        <v>Severe</v>
      </c>
      <c r="DC297" s="40">
        <f>VLOOKUP(CK297,'PROMIS 57 T-Score Conversions'!AG$3:AH$35,2,TRUE)</f>
        <v>59.95</v>
      </c>
      <c r="DD297" s="39" t="str">
        <f t="shared" si="31"/>
        <v>Mild</v>
      </c>
    </row>
    <row r="298">
      <c r="A298" s="1" t="b">
        <v>1</v>
      </c>
      <c r="B298" s="20"/>
      <c r="C298" s="20">
        <v>43747.658958009255</v>
      </c>
      <c r="D298" s="1" t="s">
        <v>196</v>
      </c>
      <c r="E298" s="1">
        <v>1955.0</v>
      </c>
      <c r="F298" s="1">
        <v>3.0</v>
      </c>
      <c r="G298" s="1">
        <v>5.0</v>
      </c>
      <c r="H298" s="1">
        <v>5.0</v>
      </c>
      <c r="I298" s="1">
        <v>5.0</v>
      </c>
      <c r="J298" s="1">
        <v>3.0</v>
      </c>
      <c r="K298" s="1">
        <v>4.0</v>
      </c>
      <c r="L298" s="1">
        <v>4.0</v>
      </c>
      <c r="M298" s="1">
        <v>3.0</v>
      </c>
      <c r="N298" s="1">
        <v>2.0</v>
      </c>
      <c r="O298" s="1">
        <v>2.0</v>
      </c>
      <c r="P298" s="1">
        <v>3.0</v>
      </c>
      <c r="Q298" s="1">
        <v>3.0</v>
      </c>
      <c r="R298" s="1">
        <v>2.0</v>
      </c>
      <c r="S298" s="1">
        <v>2.0</v>
      </c>
      <c r="T298" s="1">
        <v>2.0</v>
      </c>
      <c r="U298" s="1">
        <v>2.0</v>
      </c>
      <c r="V298" s="1">
        <v>2.0</v>
      </c>
      <c r="W298" s="1">
        <v>3.0</v>
      </c>
      <c r="X298" s="1">
        <v>2.0</v>
      </c>
      <c r="Y298" s="1">
        <v>3.0</v>
      </c>
      <c r="Z298" s="1">
        <v>2.0</v>
      </c>
      <c r="AA298" s="1">
        <v>3.0</v>
      </c>
      <c r="AB298" s="1">
        <v>3.0</v>
      </c>
      <c r="AC298" s="1">
        <v>3.0</v>
      </c>
      <c r="AD298" s="1">
        <v>3.0</v>
      </c>
      <c r="AE298" s="1">
        <v>2.0</v>
      </c>
      <c r="AF298" s="1">
        <v>3.0</v>
      </c>
      <c r="AG298" s="1">
        <v>3.0</v>
      </c>
      <c r="AH298" s="1">
        <v>4.0</v>
      </c>
      <c r="AI298" s="1">
        <v>4.0</v>
      </c>
      <c r="AJ298" s="1">
        <v>3.0</v>
      </c>
      <c r="AK298" s="1">
        <v>3.0</v>
      </c>
      <c r="AL298" s="1">
        <v>4.0</v>
      </c>
      <c r="AM298" s="1">
        <v>4.0</v>
      </c>
      <c r="AN298" s="1">
        <v>4.0</v>
      </c>
      <c r="AO298" s="1">
        <v>4.0</v>
      </c>
      <c r="AP298" s="1">
        <v>4.0</v>
      </c>
      <c r="AQ298" s="1">
        <v>4.0</v>
      </c>
      <c r="AR298" s="1">
        <v>2.0</v>
      </c>
      <c r="AS298" s="1">
        <v>4.0</v>
      </c>
      <c r="AT298" s="1">
        <v>3.0</v>
      </c>
      <c r="AU298" s="1">
        <v>3.0</v>
      </c>
      <c r="AV298" s="1">
        <v>3.0</v>
      </c>
      <c r="AW298" s="1">
        <v>3.0</v>
      </c>
      <c r="AX298" s="1">
        <v>3.0</v>
      </c>
      <c r="AY298" s="1">
        <v>4.0</v>
      </c>
      <c r="AZ298" s="1">
        <v>3.0</v>
      </c>
      <c r="BA298" s="1">
        <v>2.0</v>
      </c>
      <c r="BB298" s="1">
        <v>3.0</v>
      </c>
      <c r="BC298" s="1">
        <v>3.0</v>
      </c>
      <c r="BD298" s="1">
        <v>3.0</v>
      </c>
      <c r="BE298" s="1">
        <v>3.0</v>
      </c>
      <c r="BF298" s="1">
        <v>4.0</v>
      </c>
      <c r="BG298" s="1">
        <v>4.0</v>
      </c>
      <c r="BH298" s="1">
        <v>4.0</v>
      </c>
      <c r="BI298" s="1">
        <v>3.0</v>
      </c>
      <c r="BJ298" s="1">
        <v>5.0</v>
      </c>
      <c r="BK298" s="1">
        <v>4.0</v>
      </c>
      <c r="BL298" s="1">
        <v>3.0</v>
      </c>
      <c r="BM298" s="1">
        <v>4.0</v>
      </c>
      <c r="BN298" s="1">
        <v>4.0</v>
      </c>
      <c r="BO298" s="1">
        <v>4.0</v>
      </c>
      <c r="BP298" s="1">
        <v>4.0</v>
      </c>
      <c r="BQ298" s="1">
        <v>4.0</v>
      </c>
      <c r="BR298" s="1">
        <v>3.0</v>
      </c>
      <c r="BS298" s="1">
        <v>2.0</v>
      </c>
      <c r="BT298" s="1">
        <v>2.0</v>
      </c>
      <c r="BU298" s="1">
        <v>2.0</v>
      </c>
      <c r="BV298" s="1">
        <v>2.0</v>
      </c>
      <c r="BW298" s="1">
        <v>2.0</v>
      </c>
      <c r="BX298" s="1">
        <v>3.0</v>
      </c>
      <c r="BY298" s="1">
        <v>2.0</v>
      </c>
      <c r="BZ298" s="36">
        <v>3.0</v>
      </c>
      <c r="CA298" s="45">
        <f t="shared" si="12"/>
        <v>230</v>
      </c>
      <c r="CB298">
        <f t="shared" si="2"/>
        <v>32</v>
      </c>
      <c r="CC298" s="45">
        <f t="shared" si="3"/>
        <v>18</v>
      </c>
      <c r="CD298" s="45">
        <f t="shared" si="4"/>
        <v>21</v>
      </c>
      <c r="CE298" s="45">
        <f t="shared" si="27"/>
        <v>25</v>
      </c>
      <c r="CF298" s="45">
        <f t="shared" si="6"/>
        <v>30</v>
      </c>
      <c r="CG298" s="45">
        <f t="shared" si="7"/>
        <v>24</v>
      </c>
      <c r="CH298" s="45">
        <f t="shared" si="28"/>
        <v>27</v>
      </c>
      <c r="CI298" s="45">
        <f t="shared" si="9"/>
        <v>0.5</v>
      </c>
      <c r="CJ298">
        <f t="shared" si="10"/>
        <v>30</v>
      </c>
      <c r="CK298" s="45">
        <f t="shared" si="29"/>
        <v>18</v>
      </c>
      <c r="CL298" s="39"/>
      <c r="CM298" s="40">
        <f>VLOOKUP(CB298,'PROMIS 57 T-Score Conversions'!Q$3:R$35,2,TRUE)</f>
        <v>43.9</v>
      </c>
      <c r="CN298" s="44" t="str">
        <f t="shared" si="20"/>
        <v>Mild</v>
      </c>
      <c r="CO298" s="40">
        <f>VLOOKUP(CC298,'PROMIS 57 T-Score Conversions'!A$3:B$35,2,TRUE)</f>
        <v>56.4</v>
      </c>
      <c r="CP298" s="43" t="str">
        <f t="shared" si="21"/>
        <v>Moderate</v>
      </c>
      <c r="CQ298" s="40">
        <f>VLOOKUP(CD298,'PROMIS 57 T-Score Conversions'!E$3:F$35,2,TRUE)</f>
        <v>59.4</v>
      </c>
      <c r="CR298" s="44" t="str">
        <f t="shared" si="22"/>
        <v>Mild</v>
      </c>
      <c r="CS298" s="40">
        <f>VLOOKUP(CE298,'PROMIS 57 T-Score Conversions'!U$3:V$35,2,TRUE)</f>
        <v>58.5</v>
      </c>
      <c r="CT298" s="44" t="str">
        <f t="shared" si="23"/>
        <v>Mild</v>
      </c>
      <c r="CU298" s="40">
        <f>VLOOKUP(CF298,'PROMIS 57 T-Score Conversions'!Y$3:Z$35,2,TRUE)</f>
        <v>60.4</v>
      </c>
      <c r="CV298" s="44" t="str">
        <f t="shared" si="24"/>
        <v>Moderate</v>
      </c>
      <c r="CW298" s="40">
        <f>vlookup(CG298,'PROMIS 57 T-Score Conversions'!M$3:N$35,2,TRUE)</f>
        <v>44</v>
      </c>
      <c r="CX298" s="44" t="str">
        <f t="shared" si="25"/>
        <v>Mild</v>
      </c>
      <c r="CY298" s="40">
        <f>VLOOKup(CH298,'PROMIS 57 T-Score Conversions'!I$3:J$35,2,TRUE)</f>
        <v>63.5</v>
      </c>
      <c r="CZ298" s="44" t="str">
        <f t="shared" si="26"/>
        <v>Moderate</v>
      </c>
      <c r="DA298" s="37">
        <f>VLOOKUP(CJ298,'PROMIS 57 T-Score Conversions'!AC$3:AD$35,2,TRUE)</f>
        <v>45.31</v>
      </c>
      <c r="DB298" s="44" t="str">
        <f t="shared" si="30"/>
        <v>Normal</v>
      </c>
      <c r="DC298" s="40">
        <f>VLOOKUP(CK298,'PROMIS 57 T-Score Conversions'!AG$3:AH$35,2,TRUE)</f>
        <v>37.97</v>
      </c>
      <c r="DD298" s="39" t="str">
        <f t="shared" si="31"/>
        <v>Normal</v>
      </c>
    </row>
    <row r="299">
      <c r="A299" s="1" t="b">
        <v>1</v>
      </c>
      <c r="B299" s="20"/>
      <c r="C299" s="20">
        <v>43748.4520302662</v>
      </c>
      <c r="D299" s="1" t="s">
        <v>131</v>
      </c>
      <c r="E299" s="1">
        <v>1871.0</v>
      </c>
      <c r="F299" s="1">
        <v>3.0</v>
      </c>
      <c r="G299" s="1">
        <v>5.0</v>
      </c>
      <c r="H299" s="1">
        <v>4.0</v>
      </c>
      <c r="I299" s="1">
        <v>4.0</v>
      </c>
      <c r="J299" s="1">
        <v>1.0</v>
      </c>
      <c r="K299" s="1">
        <v>4.0</v>
      </c>
      <c r="L299" s="1">
        <v>4.0</v>
      </c>
      <c r="M299" s="1">
        <v>4.0</v>
      </c>
      <c r="N299" s="1">
        <v>3.0</v>
      </c>
      <c r="O299" s="1">
        <v>4.0</v>
      </c>
      <c r="P299" s="1">
        <v>5.0</v>
      </c>
      <c r="Q299" s="1">
        <v>3.0</v>
      </c>
      <c r="R299" s="1">
        <v>4.0</v>
      </c>
      <c r="S299" s="1">
        <v>5.0</v>
      </c>
      <c r="T299" s="1">
        <v>5.0</v>
      </c>
      <c r="U299" s="1">
        <v>3.0</v>
      </c>
      <c r="V299" s="1">
        <v>2.0</v>
      </c>
      <c r="W299" s="1">
        <v>5.0</v>
      </c>
      <c r="X299" s="1">
        <v>4.0</v>
      </c>
      <c r="Y299" s="1">
        <v>2.0</v>
      </c>
      <c r="Z299" s="1">
        <v>4.0</v>
      </c>
      <c r="AA299" s="1">
        <v>5.0</v>
      </c>
      <c r="AB299" s="1">
        <v>1.0</v>
      </c>
      <c r="AC299" s="1">
        <v>2.0</v>
      </c>
      <c r="AD299" s="1">
        <v>3.0</v>
      </c>
      <c r="AE299" s="1">
        <v>4.0</v>
      </c>
      <c r="AF299" s="1">
        <v>4.0</v>
      </c>
      <c r="AG299" s="1">
        <v>3.0</v>
      </c>
      <c r="AH299" s="1">
        <v>5.0</v>
      </c>
      <c r="AI299" s="1">
        <v>4.0</v>
      </c>
      <c r="AJ299" s="1">
        <v>4.0</v>
      </c>
      <c r="AK299" s="1">
        <v>3.0</v>
      </c>
      <c r="AL299" s="1">
        <v>3.0</v>
      </c>
      <c r="AM299" s="1">
        <v>5.0</v>
      </c>
      <c r="AN299" s="1">
        <v>3.0</v>
      </c>
      <c r="AO299" s="1">
        <v>2.0</v>
      </c>
      <c r="AP299" s="1">
        <v>3.0</v>
      </c>
      <c r="AQ299" s="1">
        <v>2.0</v>
      </c>
      <c r="AR299" s="1">
        <v>2.0</v>
      </c>
      <c r="AS299" s="1">
        <v>5.0</v>
      </c>
      <c r="AT299" s="1">
        <v>3.0</v>
      </c>
      <c r="AU299" s="1">
        <v>3.0</v>
      </c>
      <c r="AV299" s="1">
        <v>2.0</v>
      </c>
      <c r="AW299" s="1">
        <v>2.0</v>
      </c>
      <c r="AX299" s="1">
        <v>2.0</v>
      </c>
      <c r="AY299" s="1">
        <v>2.0</v>
      </c>
      <c r="AZ299" s="1">
        <v>2.0</v>
      </c>
      <c r="BA299" s="1">
        <v>2.0</v>
      </c>
      <c r="BB299" s="1">
        <v>3.0</v>
      </c>
      <c r="BC299" s="1">
        <v>3.0</v>
      </c>
      <c r="BD299" s="1">
        <v>3.0</v>
      </c>
      <c r="BE299" s="1">
        <v>3.0</v>
      </c>
      <c r="BF299" s="1">
        <v>3.0</v>
      </c>
      <c r="BG299" s="1">
        <v>3.0</v>
      </c>
      <c r="BH299" s="1">
        <v>5.0</v>
      </c>
      <c r="BI299" s="1">
        <v>5.0</v>
      </c>
      <c r="BJ299" s="1">
        <v>5.0</v>
      </c>
      <c r="BK299" s="1">
        <v>1.0</v>
      </c>
      <c r="BL299" s="1">
        <v>1.0</v>
      </c>
      <c r="BM299" s="1">
        <v>1.0</v>
      </c>
      <c r="BN299" s="1">
        <v>1.0</v>
      </c>
      <c r="BO299" s="1">
        <v>1.0</v>
      </c>
      <c r="BP299" s="1">
        <v>1.0</v>
      </c>
      <c r="BQ299" s="1">
        <v>1.0</v>
      </c>
      <c r="BR299" s="1">
        <v>1.0</v>
      </c>
      <c r="BS299" s="1">
        <v>5.0</v>
      </c>
      <c r="BT299" s="1">
        <v>5.0</v>
      </c>
      <c r="BU299" s="1">
        <v>5.0</v>
      </c>
      <c r="BV299" s="1">
        <v>5.0</v>
      </c>
      <c r="BW299" s="1">
        <v>5.0</v>
      </c>
      <c r="BX299" s="1">
        <v>5.0</v>
      </c>
      <c r="BY299" s="1">
        <v>2.0</v>
      </c>
      <c r="BZ299" s="36">
        <v>5.0</v>
      </c>
      <c r="CA299" s="45">
        <f t="shared" si="12"/>
        <v>237</v>
      </c>
      <c r="CB299">
        <f t="shared" si="2"/>
        <v>29</v>
      </c>
      <c r="CC299" s="45">
        <f t="shared" si="3"/>
        <v>32</v>
      </c>
      <c r="CD299" s="45">
        <f t="shared" si="4"/>
        <v>25</v>
      </c>
      <c r="CE299" s="45">
        <f t="shared" si="27"/>
        <v>30</v>
      </c>
      <c r="CF299" s="45">
        <f t="shared" si="6"/>
        <v>25</v>
      </c>
      <c r="CG299" s="45">
        <f t="shared" si="7"/>
        <v>18</v>
      </c>
      <c r="CH299" s="45">
        <f t="shared" si="28"/>
        <v>28</v>
      </c>
      <c r="CI299" s="45">
        <f t="shared" si="9"/>
        <v>0.5</v>
      </c>
      <c r="CJ299">
        <f t="shared" si="10"/>
        <v>8</v>
      </c>
      <c r="CK299" s="45">
        <f t="shared" si="29"/>
        <v>37</v>
      </c>
      <c r="CL299" s="39"/>
      <c r="CM299" s="40">
        <f>VLOOKUP(CB299,'PROMIS 57 T-Score Conversions'!Q$3:R$35,2,TRUE)</f>
        <v>41.6</v>
      </c>
      <c r="CN299" s="44" t="str">
        <f t="shared" si="20"/>
        <v>Mild</v>
      </c>
      <c r="CO299" s="40">
        <f>VLOOKUP(CC299,'PROMIS 57 T-Score Conversions'!A$3:B$35,2,TRUE)</f>
        <v>70.8</v>
      </c>
      <c r="CP299" s="43" t="str">
        <f t="shared" si="21"/>
        <v>Severe</v>
      </c>
      <c r="CQ299" s="40">
        <f>VLOOKUP(CD299,'PROMIS 57 T-Score Conversions'!E$3:F$35,2,TRUE)</f>
        <v>63</v>
      </c>
      <c r="CR299" s="44" t="str">
        <f t="shared" si="22"/>
        <v>Moderate</v>
      </c>
      <c r="CS299" s="40">
        <f>VLOOKUP(CE299,'PROMIS 57 T-Score Conversions'!U$3:V$35,2,TRUE)</f>
        <v>63.3</v>
      </c>
      <c r="CT299" s="44" t="str">
        <f t="shared" si="23"/>
        <v>Moderate</v>
      </c>
      <c r="CU299" s="40">
        <f>VLOOKUP(CF299,'PROMIS 57 T-Score Conversions'!Y$3:Z$35,2,TRUE)</f>
        <v>55.3</v>
      </c>
      <c r="CV299" s="44" t="str">
        <f t="shared" si="24"/>
        <v>Mild</v>
      </c>
      <c r="CW299" s="40">
        <f>vlookup(CG299,'PROMIS 57 T-Score Conversions'!M$3:N$35,2,TRUE)</f>
        <v>38.5</v>
      </c>
      <c r="CX299" s="44" t="str">
        <f t="shared" si="25"/>
        <v>Moderate</v>
      </c>
      <c r="CY299" s="40">
        <f>VLOOKup(CH299,'PROMIS 57 T-Score Conversions'!I$3:J$35,2,TRUE)</f>
        <v>64.1</v>
      </c>
      <c r="CZ299" s="44" t="str">
        <f t="shared" si="26"/>
        <v>Moderate</v>
      </c>
      <c r="DA299" s="37">
        <f>VLOOKUP(CJ299,'PROMIS 57 T-Score Conversions'!AC$3:AD$35,2,TRUE)</f>
        <v>22.41</v>
      </c>
      <c r="DB299" s="44" t="str">
        <f t="shared" si="30"/>
        <v>Severe</v>
      </c>
      <c r="DC299" s="40">
        <f>VLOOKUP(CK299,'PROMIS 57 T-Score Conversions'!AG$3:AH$35,2,TRUE)</f>
        <v>58.03</v>
      </c>
      <c r="DD299" s="39" t="str">
        <f t="shared" si="31"/>
        <v>Mild</v>
      </c>
    </row>
    <row r="300">
      <c r="A300" s="1" t="b">
        <v>1</v>
      </c>
      <c r="B300" s="20"/>
      <c r="C300" s="20">
        <v>43753.41553679398</v>
      </c>
      <c r="D300" s="1" t="s">
        <v>303</v>
      </c>
      <c r="E300" s="1">
        <v>2072.0</v>
      </c>
      <c r="F300" s="1">
        <v>5.0</v>
      </c>
      <c r="G300" s="1">
        <v>2.0</v>
      </c>
      <c r="H300" s="1">
        <v>3.0</v>
      </c>
      <c r="I300" s="1">
        <v>3.0</v>
      </c>
      <c r="J300" s="1">
        <v>1.0</v>
      </c>
      <c r="K300" s="1">
        <v>4.0</v>
      </c>
      <c r="L300" s="1">
        <v>4.0</v>
      </c>
      <c r="M300" s="1">
        <v>4.0</v>
      </c>
      <c r="N300" s="1">
        <v>4.0</v>
      </c>
      <c r="O300" s="1">
        <v>4.0</v>
      </c>
      <c r="P300" s="1">
        <v>4.0</v>
      </c>
      <c r="Q300" s="1">
        <v>5.0</v>
      </c>
      <c r="R300" s="1">
        <v>5.0</v>
      </c>
      <c r="S300" s="1">
        <v>5.0</v>
      </c>
      <c r="T300" s="1">
        <v>5.0</v>
      </c>
      <c r="U300" s="1">
        <v>5.0</v>
      </c>
      <c r="V300" s="1">
        <v>1.0</v>
      </c>
      <c r="W300" s="1">
        <v>1.0</v>
      </c>
      <c r="X300" s="1">
        <v>2.0</v>
      </c>
      <c r="Y300" s="1">
        <v>2.0</v>
      </c>
      <c r="Z300" s="1">
        <v>4.0</v>
      </c>
      <c r="AA300" s="1">
        <v>2.0</v>
      </c>
      <c r="AB300" s="1">
        <v>1.0</v>
      </c>
      <c r="AC300" s="1">
        <v>1.0</v>
      </c>
      <c r="AD300" s="1">
        <v>5.0</v>
      </c>
      <c r="AE300" s="1">
        <v>5.0</v>
      </c>
      <c r="AF300" s="1">
        <v>5.0</v>
      </c>
      <c r="AG300" s="1">
        <v>5.0</v>
      </c>
      <c r="AH300" s="1">
        <v>5.0</v>
      </c>
      <c r="AI300" s="1">
        <v>5.0</v>
      </c>
      <c r="AJ300" s="1">
        <v>5.0</v>
      </c>
      <c r="AK300" s="1">
        <v>5.0</v>
      </c>
      <c r="AL300" s="1">
        <v>3.0</v>
      </c>
      <c r="AM300" s="1">
        <v>4.0</v>
      </c>
      <c r="AN300" s="1">
        <v>2.0</v>
      </c>
      <c r="AO300" s="1">
        <v>5.0</v>
      </c>
      <c r="AP300" s="1">
        <v>1.0</v>
      </c>
      <c r="AQ300" s="1">
        <v>5.0</v>
      </c>
      <c r="AR300" s="1">
        <v>4.0</v>
      </c>
      <c r="AS300" s="1">
        <v>3.0</v>
      </c>
      <c r="AT300" s="1">
        <v>2.0</v>
      </c>
      <c r="AU300" s="1">
        <v>2.0</v>
      </c>
      <c r="AV300" s="1">
        <v>1.0</v>
      </c>
      <c r="AW300" s="1">
        <v>1.0</v>
      </c>
      <c r="AX300" s="1">
        <v>1.0</v>
      </c>
      <c r="AY300" s="1">
        <v>1.0</v>
      </c>
      <c r="AZ300" s="1">
        <v>1.0</v>
      </c>
      <c r="BA300" s="1">
        <v>1.0</v>
      </c>
      <c r="BB300" s="1">
        <v>5.0</v>
      </c>
      <c r="BC300" s="1">
        <v>4.0</v>
      </c>
      <c r="BD300" s="1">
        <v>5.0</v>
      </c>
      <c r="BE300" s="1">
        <v>3.0</v>
      </c>
      <c r="BF300" s="1">
        <v>5.0</v>
      </c>
      <c r="BG300" s="1">
        <v>5.0</v>
      </c>
      <c r="BH300" s="1">
        <v>5.0</v>
      </c>
      <c r="BI300" s="1">
        <v>3.0</v>
      </c>
      <c r="BJ300" s="1">
        <v>7.0</v>
      </c>
      <c r="BK300" s="1">
        <v>1.0</v>
      </c>
      <c r="BL300" s="1">
        <v>4.0</v>
      </c>
      <c r="BM300" s="1">
        <v>3.0</v>
      </c>
      <c r="BN300" s="1">
        <v>2.0</v>
      </c>
      <c r="BO300" s="1">
        <v>1.0</v>
      </c>
      <c r="BP300" s="1">
        <v>1.0</v>
      </c>
      <c r="BQ300" s="1">
        <v>1.0</v>
      </c>
      <c r="BR300" s="1">
        <v>3.0</v>
      </c>
      <c r="BS300" s="1">
        <v>2.0</v>
      </c>
      <c r="BT300" s="1">
        <v>3.0</v>
      </c>
      <c r="BU300" s="1">
        <v>3.0</v>
      </c>
      <c r="BV300" s="1">
        <v>3.0</v>
      </c>
      <c r="BW300" s="1">
        <v>5.0</v>
      </c>
      <c r="BX300" s="1">
        <v>3.0</v>
      </c>
      <c r="BY300" s="1">
        <v>1.0</v>
      </c>
      <c r="BZ300" s="36">
        <v>2.0</v>
      </c>
      <c r="CA300" s="45">
        <f t="shared" si="12"/>
        <v>234</v>
      </c>
      <c r="CB300">
        <f t="shared" si="2"/>
        <v>26</v>
      </c>
      <c r="CC300" s="45">
        <f t="shared" si="3"/>
        <v>37</v>
      </c>
      <c r="CD300" s="45">
        <f t="shared" si="4"/>
        <v>14</v>
      </c>
      <c r="CE300" s="45">
        <f t="shared" si="27"/>
        <v>40</v>
      </c>
      <c r="CF300" s="45">
        <f t="shared" si="6"/>
        <v>27</v>
      </c>
      <c r="CG300" s="45">
        <f t="shared" si="7"/>
        <v>10</v>
      </c>
      <c r="CH300" s="45">
        <f t="shared" si="28"/>
        <v>35</v>
      </c>
      <c r="CI300" s="45">
        <f t="shared" si="9"/>
        <v>0.7</v>
      </c>
      <c r="CJ300">
        <f t="shared" si="10"/>
        <v>16</v>
      </c>
      <c r="CK300" s="45">
        <f t="shared" si="29"/>
        <v>22</v>
      </c>
      <c r="CL300" s="39"/>
      <c r="CM300" s="40">
        <f>VLOOKUP(CB300,'PROMIS 57 T-Score Conversions'!Q$3:R$35,2,TRUE)</f>
        <v>39.5</v>
      </c>
      <c r="CN300" s="44" t="str">
        <f t="shared" si="20"/>
        <v>Moderate</v>
      </c>
      <c r="CO300" s="40">
        <f>VLOOKUP(CC300,'PROMIS 57 T-Score Conversions'!A$3:B$35,2,TRUE)</f>
        <v>76.7</v>
      </c>
      <c r="CP300" s="43" t="str">
        <f t="shared" si="21"/>
        <v>Severe</v>
      </c>
      <c r="CQ300" s="40">
        <f>VLOOKUP(CD300,'PROMIS 57 T-Score Conversions'!E$3:F$35,2,TRUE)</f>
        <v>53.2</v>
      </c>
      <c r="CR300" s="44" t="str">
        <f t="shared" si="22"/>
        <v>Normal</v>
      </c>
      <c r="CS300" s="40">
        <f>VLOOKUP(CE300,'PROMIS 57 T-Score Conversions'!U$3:V$35,2,TRUE)</f>
        <v>77.8</v>
      </c>
      <c r="CT300" s="44" t="str">
        <f t="shared" si="23"/>
        <v>Severe</v>
      </c>
      <c r="CU300" s="40">
        <f>VLOOKUP(CF300,'PROMIS 57 T-Score Conversions'!Y$3:Z$35,2,TRUE)</f>
        <v>57.3</v>
      </c>
      <c r="CV300" s="44" t="str">
        <f t="shared" si="24"/>
        <v>Mild</v>
      </c>
      <c r="CW300" s="40">
        <f>vlookup(CG300,'PROMIS 57 T-Score Conversions'!M$3:N$35,2,TRUE)</f>
        <v>31.3</v>
      </c>
      <c r="CX300" s="44" t="str">
        <f t="shared" si="25"/>
        <v>Moderate</v>
      </c>
      <c r="CY300" s="40">
        <f>VLOOKup(CH300,'PROMIS 57 T-Score Conversions'!I$3:J$35,2,TRUE)</f>
        <v>69.2</v>
      </c>
      <c r="CZ300" s="44" t="str">
        <f t="shared" si="26"/>
        <v>Moderate</v>
      </c>
      <c r="DA300" s="37">
        <f>VLOOKUP(CJ300,'PROMIS 57 T-Score Conversions'!AC$3:AD$35,2,TRUE)</f>
        <v>33.92</v>
      </c>
      <c r="DB300" s="44" t="str">
        <f t="shared" si="30"/>
        <v>Moderate</v>
      </c>
      <c r="DC300" s="40">
        <f>VLOOKUP(CK300,'PROMIS 57 T-Score Conversions'!AG$3:AH$35,2,TRUE)</f>
        <v>41.61</v>
      </c>
      <c r="DD300" s="39" t="str">
        <f t="shared" si="31"/>
        <v>Normal</v>
      </c>
    </row>
    <row r="301">
      <c r="A301" s="1" t="b">
        <v>1</v>
      </c>
      <c r="B301" s="20"/>
      <c r="C301" s="20">
        <v>43753.454440393514</v>
      </c>
      <c r="D301" s="1" t="s">
        <v>303</v>
      </c>
      <c r="E301" s="1">
        <v>2072.0</v>
      </c>
      <c r="F301" s="1">
        <v>5.0</v>
      </c>
      <c r="G301" s="1">
        <v>2.0</v>
      </c>
      <c r="H301" s="1">
        <v>3.0</v>
      </c>
      <c r="I301" s="1">
        <v>3.0</v>
      </c>
      <c r="J301" s="1">
        <v>1.0</v>
      </c>
      <c r="K301" s="1">
        <v>4.0</v>
      </c>
      <c r="L301" s="1">
        <v>4.0</v>
      </c>
      <c r="M301" s="1">
        <v>4.0</v>
      </c>
      <c r="N301" s="1">
        <v>4.0</v>
      </c>
      <c r="O301" s="1">
        <v>4.0</v>
      </c>
      <c r="P301" s="1">
        <v>4.0</v>
      </c>
      <c r="Q301" s="1">
        <v>5.0</v>
      </c>
      <c r="R301" s="1">
        <v>5.0</v>
      </c>
      <c r="S301" s="1">
        <v>5.0</v>
      </c>
      <c r="T301" s="1">
        <v>5.0</v>
      </c>
      <c r="U301" s="1">
        <v>5.0</v>
      </c>
      <c r="V301" s="1">
        <v>1.0</v>
      </c>
      <c r="W301" s="1">
        <v>1.0</v>
      </c>
      <c r="X301" s="1">
        <v>2.0</v>
      </c>
      <c r="Y301" s="1">
        <v>2.0</v>
      </c>
      <c r="Z301" s="1">
        <v>4.0</v>
      </c>
      <c r="AA301" s="1">
        <v>2.0</v>
      </c>
      <c r="AB301" s="1">
        <v>1.0</v>
      </c>
      <c r="AC301" s="1">
        <v>1.0</v>
      </c>
      <c r="AD301" s="1">
        <v>5.0</v>
      </c>
      <c r="AE301" s="1">
        <v>5.0</v>
      </c>
      <c r="AF301" s="1">
        <v>5.0</v>
      </c>
      <c r="AG301" s="1">
        <v>5.0</v>
      </c>
      <c r="AH301" s="1">
        <v>5.0</v>
      </c>
      <c r="AI301" s="1">
        <v>5.0</v>
      </c>
      <c r="AJ301" s="1">
        <v>5.0</v>
      </c>
      <c r="AK301" s="1">
        <v>5.0</v>
      </c>
      <c r="AL301" s="1">
        <v>3.0</v>
      </c>
      <c r="AM301" s="1">
        <v>4.0</v>
      </c>
      <c r="AN301" s="1">
        <v>2.0</v>
      </c>
      <c r="AO301" s="1">
        <v>5.0</v>
      </c>
      <c r="AP301" s="1">
        <v>1.0</v>
      </c>
      <c r="AQ301" s="1">
        <v>5.0</v>
      </c>
      <c r="AR301" s="1">
        <v>4.0</v>
      </c>
      <c r="AS301" s="1">
        <v>3.0</v>
      </c>
      <c r="AT301" s="1">
        <v>2.0</v>
      </c>
      <c r="AU301" s="1">
        <v>2.0</v>
      </c>
      <c r="AV301" s="1">
        <v>1.0</v>
      </c>
      <c r="AW301" s="1">
        <v>1.0</v>
      </c>
      <c r="AX301" s="1">
        <v>1.0</v>
      </c>
      <c r="AY301" s="1">
        <v>1.0</v>
      </c>
      <c r="AZ301" s="1">
        <v>1.0</v>
      </c>
      <c r="BA301" s="1">
        <v>1.0</v>
      </c>
      <c r="BB301" s="1">
        <v>5.0</v>
      </c>
      <c r="BC301" s="1">
        <v>4.0</v>
      </c>
      <c r="BD301" s="1">
        <v>5.0</v>
      </c>
      <c r="BE301" s="1">
        <v>3.0</v>
      </c>
      <c r="BF301" s="1">
        <v>5.0</v>
      </c>
      <c r="BG301" s="1">
        <v>5.0</v>
      </c>
      <c r="BH301" s="1">
        <v>5.0</v>
      </c>
      <c r="BI301" s="1">
        <v>3.0</v>
      </c>
      <c r="BJ301" s="1">
        <v>7.0</v>
      </c>
      <c r="BK301" s="1">
        <v>1.0</v>
      </c>
      <c r="BL301" s="1">
        <v>4.0</v>
      </c>
      <c r="BM301" s="1">
        <v>3.0</v>
      </c>
      <c r="BN301" s="1">
        <v>2.0</v>
      </c>
      <c r="BO301" s="1">
        <v>1.0</v>
      </c>
      <c r="BP301" s="1">
        <v>1.0</v>
      </c>
      <c r="BQ301" s="1">
        <v>1.0</v>
      </c>
      <c r="BR301" s="1">
        <v>3.0</v>
      </c>
      <c r="BS301" s="1">
        <v>2.0</v>
      </c>
      <c r="BT301" s="1">
        <v>3.0</v>
      </c>
      <c r="BU301" s="1">
        <v>3.0</v>
      </c>
      <c r="BV301" s="1">
        <v>3.0</v>
      </c>
      <c r="BW301" s="1">
        <v>5.0</v>
      </c>
      <c r="BX301" s="1">
        <v>3.0</v>
      </c>
      <c r="BY301" s="1">
        <v>1.0</v>
      </c>
      <c r="BZ301" s="36">
        <v>2.0</v>
      </c>
      <c r="CA301" s="45">
        <f t="shared" si="12"/>
        <v>234</v>
      </c>
      <c r="CB301">
        <f t="shared" si="2"/>
        <v>26</v>
      </c>
      <c r="CC301" s="45">
        <f t="shared" si="3"/>
        <v>37</v>
      </c>
      <c r="CD301" s="45">
        <f t="shared" si="4"/>
        <v>14</v>
      </c>
      <c r="CE301" s="45">
        <f t="shared" si="27"/>
        <v>40</v>
      </c>
      <c r="CF301" s="45">
        <f t="shared" si="6"/>
        <v>27</v>
      </c>
      <c r="CG301" s="45">
        <f t="shared" si="7"/>
        <v>10</v>
      </c>
      <c r="CH301" s="45">
        <f t="shared" si="28"/>
        <v>35</v>
      </c>
      <c r="CI301" s="45">
        <f t="shared" si="9"/>
        <v>0.7</v>
      </c>
      <c r="CJ301">
        <f t="shared" si="10"/>
        <v>16</v>
      </c>
      <c r="CK301" s="45">
        <f t="shared" si="29"/>
        <v>22</v>
      </c>
      <c r="CL301" s="39"/>
      <c r="CM301" s="40">
        <f>VLOOKUP(CB301,'PROMIS 57 T-Score Conversions'!Q$3:R$35,2,TRUE)</f>
        <v>39.5</v>
      </c>
      <c r="CN301" s="44" t="str">
        <f t="shared" si="20"/>
        <v>Moderate</v>
      </c>
      <c r="CO301" s="40">
        <f>VLOOKUP(CC301,'PROMIS 57 T-Score Conversions'!A$3:B$35,2,TRUE)</f>
        <v>76.7</v>
      </c>
      <c r="CP301" s="43" t="str">
        <f t="shared" si="21"/>
        <v>Severe</v>
      </c>
      <c r="CQ301" s="40">
        <f>VLOOKUP(CD301,'PROMIS 57 T-Score Conversions'!E$3:F$35,2,TRUE)</f>
        <v>53.2</v>
      </c>
      <c r="CR301" s="44" t="str">
        <f t="shared" si="22"/>
        <v>Normal</v>
      </c>
      <c r="CS301" s="40">
        <f>VLOOKUP(CE301,'PROMIS 57 T-Score Conversions'!U$3:V$35,2,TRUE)</f>
        <v>77.8</v>
      </c>
      <c r="CT301" s="44" t="str">
        <f t="shared" si="23"/>
        <v>Severe</v>
      </c>
      <c r="CU301" s="40">
        <f>VLOOKUP(CF301,'PROMIS 57 T-Score Conversions'!Y$3:Z$35,2,TRUE)</f>
        <v>57.3</v>
      </c>
      <c r="CV301" s="44" t="str">
        <f t="shared" si="24"/>
        <v>Mild</v>
      </c>
      <c r="CW301" s="40">
        <f>vlookup(CG301,'PROMIS 57 T-Score Conversions'!M$3:N$35,2,TRUE)</f>
        <v>31.3</v>
      </c>
      <c r="CX301" s="44" t="str">
        <f t="shared" si="25"/>
        <v>Moderate</v>
      </c>
      <c r="CY301" s="40">
        <f>VLOOKup(CH301,'PROMIS 57 T-Score Conversions'!I$3:J$35,2,TRUE)</f>
        <v>69.2</v>
      </c>
      <c r="CZ301" s="44" t="str">
        <f t="shared" si="26"/>
        <v>Moderate</v>
      </c>
      <c r="DA301" s="37">
        <f>VLOOKUP(CJ301,'PROMIS 57 T-Score Conversions'!AC$3:AD$35,2,TRUE)</f>
        <v>33.92</v>
      </c>
      <c r="DB301" s="44" t="str">
        <f t="shared" si="30"/>
        <v>Moderate</v>
      </c>
      <c r="DC301" s="40">
        <f>VLOOKUP(CK301,'PROMIS 57 T-Score Conversions'!AG$3:AH$35,2,TRUE)</f>
        <v>41.61</v>
      </c>
      <c r="DD301" s="39" t="str">
        <f t="shared" si="31"/>
        <v>Normal</v>
      </c>
    </row>
    <row r="302">
      <c r="A302" s="1" t="b">
        <v>1</v>
      </c>
      <c r="B302" s="20"/>
      <c r="C302" s="20">
        <v>43753.455558877315</v>
      </c>
      <c r="D302" s="1" t="s">
        <v>303</v>
      </c>
      <c r="E302" s="1">
        <v>2072.0</v>
      </c>
      <c r="F302" s="1">
        <v>5.0</v>
      </c>
      <c r="G302" s="1">
        <v>2.0</v>
      </c>
      <c r="H302" s="1">
        <v>3.0</v>
      </c>
      <c r="I302" s="1">
        <v>3.0</v>
      </c>
      <c r="J302" s="1">
        <v>1.0</v>
      </c>
      <c r="K302" s="1">
        <v>4.0</v>
      </c>
      <c r="L302" s="1">
        <v>4.0</v>
      </c>
      <c r="M302" s="1">
        <v>4.0</v>
      </c>
      <c r="N302" s="1">
        <v>4.0</v>
      </c>
      <c r="O302" s="1">
        <v>4.0</v>
      </c>
      <c r="P302" s="1">
        <v>4.0</v>
      </c>
      <c r="Q302" s="1">
        <v>5.0</v>
      </c>
      <c r="R302" s="1">
        <v>5.0</v>
      </c>
      <c r="S302" s="1">
        <v>5.0</v>
      </c>
      <c r="T302" s="1">
        <v>5.0</v>
      </c>
      <c r="U302" s="1">
        <v>5.0</v>
      </c>
      <c r="V302" s="1">
        <v>1.0</v>
      </c>
      <c r="W302" s="1">
        <v>1.0</v>
      </c>
      <c r="X302" s="1">
        <v>2.0</v>
      </c>
      <c r="Y302" s="1">
        <v>2.0</v>
      </c>
      <c r="Z302" s="1">
        <v>4.0</v>
      </c>
      <c r="AA302" s="1">
        <v>2.0</v>
      </c>
      <c r="AB302" s="1">
        <v>1.0</v>
      </c>
      <c r="AC302" s="1">
        <v>1.0</v>
      </c>
      <c r="AD302" s="1">
        <v>5.0</v>
      </c>
      <c r="AE302" s="1">
        <v>5.0</v>
      </c>
      <c r="AF302" s="1">
        <v>5.0</v>
      </c>
      <c r="AG302" s="1">
        <v>5.0</v>
      </c>
      <c r="AH302" s="1">
        <v>5.0</v>
      </c>
      <c r="AI302" s="1">
        <v>5.0</v>
      </c>
      <c r="AJ302" s="1">
        <v>5.0</v>
      </c>
      <c r="AK302" s="1">
        <v>5.0</v>
      </c>
      <c r="AL302" s="1">
        <v>3.0</v>
      </c>
      <c r="AM302" s="1">
        <v>4.0</v>
      </c>
      <c r="AN302" s="1">
        <v>2.0</v>
      </c>
      <c r="AO302" s="1">
        <v>5.0</v>
      </c>
      <c r="AP302" s="1">
        <v>1.0</v>
      </c>
      <c r="AQ302" s="1">
        <v>5.0</v>
      </c>
      <c r="AR302" s="1">
        <v>4.0</v>
      </c>
      <c r="AS302" s="1">
        <v>3.0</v>
      </c>
      <c r="AT302" s="1">
        <v>2.0</v>
      </c>
      <c r="AU302" s="1">
        <v>2.0</v>
      </c>
      <c r="AV302" s="1">
        <v>1.0</v>
      </c>
      <c r="AW302" s="1">
        <v>1.0</v>
      </c>
      <c r="AX302" s="1">
        <v>1.0</v>
      </c>
      <c r="AY302" s="1">
        <v>1.0</v>
      </c>
      <c r="AZ302" s="1">
        <v>1.0</v>
      </c>
      <c r="BA302" s="1">
        <v>1.0</v>
      </c>
      <c r="BB302" s="1">
        <v>5.0</v>
      </c>
      <c r="BC302" s="1">
        <v>4.0</v>
      </c>
      <c r="BD302" s="1">
        <v>5.0</v>
      </c>
      <c r="BE302" s="1">
        <v>3.0</v>
      </c>
      <c r="BF302" s="1">
        <v>5.0</v>
      </c>
      <c r="BG302" s="1">
        <v>5.0</v>
      </c>
      <c r="BH302" s="1">
        <v>5.0</v>
      </c>
      <c r="BI302" s="1">
        <v>3.0</v>
      </c>
      <c r="BJ302" s="1">
        <v>7.0</v>
      </c>
      <c r="BK302" s="1">
        <v>1.0</v>
      </c>
      <c r="BL302" s="1">
        <v>4.0</v>
      </c>
      <c r="BM302" s="1">
        <v>3.0</v>
      </c>
      <c r="BN302" s="1">
        <v>2.0</v>
      </c>
      <c r="BO302" s="1">
        <v>1.0</v>
      </c>
      <c r="BP302" s="1">
        <v>1.0</v>
      </c>
      <c r="BQ302" s="1">
        <v>1.0</v>
      </c>
      <c r="BR302" s="1">
        <v>3.0</v>
      </c>
      <c r="BS302" s="1">
        <v>2.0</v>
      </c>
      <c r="BT302" s="1">
        <v>3.0</v>
      </c>
      <c r="BU302" s="1">
        <v>3.0</v>
      </c>
      <c r="BV302" s="1">
        <v>3.0</v>
      </c>
      <c r="BW302" s="1">
        <v>5.0</v>
      </c>
      <c r="BX302" s="1">
        <v>3.0</v>
      </c>
      <c r="BY302" s="1">
        <v>1.0</v>
      </c>
      <c r="BZ302" s="36">
        <v>2.0</v>
      </c>
      <c r="CA302" s="45">
        <f t="shared" si="12"/>
        <v>234</v>
      </c>
      <c r="CB302">
        <f t="shared" si="2"/>
        <v>26</v>
      </c>
      <c r="CC302" s="45">
        <f t="shared" si="3"/>
        <v>37</v>
      </c>
      <c r="CD302" s="45">
        <f t="shared" si="4"/>
        <v>14</v>
      </c>
      <c r="CE302" s="45">
        <f t="shared" si="27"/>
        <v>40</v>
      </c>
      <c r="CF302" s="45">
        <f t="shared" si="6"/>
        <v>27</v>
      </c>
      <c r="CG302" s="45">
        <f t="shared" si="7"/>
        <v>10</v>
      </c>
      <c r="CH302" s="45">
        <f t="shared" si="28"/>
        <v>35</v>
      </c>
      <c r="CI302" s="45">
        <f t="shared" si="9"/>
        <v>0.7</v>
      </c>
      <c r="CJ302">
        <f t="shared" si="10"/>
        <v>16</v>
      </c>
      <c r="CK302" s="45">
        <f t="shared" si="29"/>
        <v>22</v>
      </c>
      <c r="CL302" s="39"/>
      <c r="CM302" s="40">
        <f>VLOOKUP(CB302,'PROMIS 57 T-Score Conversions'!Q$3:R$35,2,TRUE)</f>
        <v>39.5</v>
      </c>
      <c r="CN302" s="44" t="str">
        <f t="shared" si="20"/>
        <v>Moderate</v>
      </c>
      <c r="CO302" s="40">
        <f>VLOOKUP(CC302,'PROMIS 57 T-Score Conversions'!A$3:B$35,2,TRUE)</f>
        <v>76.7</v>
      </c>
      <c r="CP302" s="43" t="str">
        <f t="shared" si="21"/>
        <v>Severe</v>
      </c>
      <c r="CQ302" s="40">
        <f>VLOOKUP(CD302,'PROMIS 57 T-Score Conversions'!E$3:F$35,2,TRUE)</f>
        <v>53.2</v>
      </c>
      <c r="CR302" s="44" t="str">
        <f t="shared" si="22"/>
        <v>Normal</v>
      </c>
      <c r="CS302" s="40">
        <f>VLOOKUP(CE302,'PROMIS 57 T-Score Conversions'!U$3:V$35,2,TRUE)</f>
        <v>77.8</v>
      </c>
      <c r="CT302" s="44" t="str">
        <f t="shared" si="23"/>
        <v>Severe</v>
      </c>
      <c r="CU302" s="40">
        <f>VLOOKUP(CF302,'PROMIS 57 T-Score Conversions'!Y$3:Z$35,2,TRUE)</f>
        <v>57.3</v>
      </c>
      <c r="CV302" s="44" t="str">
        <f t="shared" si="24"/>
        <v>Mild</v>
      </c>
      <c r="CW302" s="40">
        <f>vlookup(CG302,'PROMIS 57 T-Score Conversions'!M$3:N$35,2,TRUE)</f>
        <v>31.3</v>
      </c>
      <c r="CX302" s="44" t="str">
        <f t="shared" si="25"/>
        <v>Moderate</v>
      </c>
      <c r="CY302" s="40">
        <f>VLOOKup(CH302,'PROMIS 57 T-Score Conversions'!I$3:J$35,2,TRUE)</f>
        <v>69.2</v>
      </c>
      <c r="CZ302" s="44" t="str">
        <f t="shared" si="26"/>
        <v>Moderate</v>
      </c>
      <c r="DA302" s="37">
        <f>VLOOKUP(CJ302,'PROMIS 57 T-Score Conversions'!AC$3:AD$35,2,TRUE)</f>
        <v>33.92</v>
      </c>
      <c r="DB302" s="44" t="str">
        <f t="shared" si="30"/>
        <v>Moderate</v>
      </c>
      <c r="DC302" s="40">
        <f>VLOOKUP(CK302,'PROMIS 57 T-Score Conversions'!AG$3:AH$35,2,TRUE)</f>
        <v>41.61</v>
      </c>
      <c r="DD302" s="39" t="str">
        <f t="shared" si="31"/>
        <v>Normal</v>
      </c>
    </row>
    <row r="303">
      <c r="A303" s="1" t="b">
        <v>1</v>
      </c>
      <c r="B303" s="20"/>
      <c r="C303" s="20">
        <v>43754.42142326389</v>
      </c>
      <c r="D303" s="1" t="s">
        <v>232</v>
      </c>
      <c r="E303" s="1">
        <v>1921.0</v>
      </c>
      <c r="F303" s="1">
        <v>3.0</v>
      </c>
      <c r="G303" s="1">
        <v>3.0</v>
      </c>
      <c r="H303" s="1">
        <v>3.0</v>
      </c>
      <c r="I303" s="1">
        <v>3.0</v>
      </c>
      <c r="J303" s="1">
        <v>2.0</v>
      </c>
      <c r="K303" s="1">
        <v>3.0</v>
      </c>
      <c r="L303" s="1">
        <v>3.0</v>
      </c>
      <c r="M303" s="1">
        <v>3.0</v>
      </c>
      <c r="N303" s="1">
        <v>3.0</v>
      </c>
      <c r="O303" s="1">
        <v>2.0</v>
      </c>
      <c r="P303" s="1">
        <v>3.0</v>
      </c>
      <c r="Q303" s="1">
        <v>3.0</v>
      </c>
      <c r="R303" s="1">
        <v>3.0</v>
      </c>
      <c r="S303" s="1">
        <v>2.0</v>
      </c>
      <c r="T303" s="1">
        <v>2.0</v>
      </c>
      <c r="U303" s="1">
        <v>2.0</v>
      </c>
      <c r="V303" s="1">
        <v>2.0</v>
      </c>
      <c r="W303" s="1">
        <v>2.0</v>
      </c>
      <c r="X303" s="1">
        <v>2.0</v>
      </c>
      <c r="Y303" s="1">
        <v>2.0</v>
      </c>
      <c r="Z303" s="1">
        <v>2.0</v>
      </c>
      <c r="AA303" s="1">
        <v>3.0</v>
      </c>
      <c r="AB303" s="1">
        <v>2.0</v>
      </c>
      <c r="AC303" s="1">
        <v>2.0</v>
      </c>
      <c r="AD303" s="1">
        <v>2.0</v>
      </c>
      <c r="AE303" s="1">
        <v>2.0</v>
      </c>
      <c r="AF303" s="1">
        <v>3.0</v>
      </c>
      <c r="AG303" s="1">
        <v>3.0</v>
      </c>
      <c r="AH303" s="1">
        <v>3.0</v>
      </c>
      <c r="AI303" s="1">
        <v>3.0</v>
      </c>
      <c r="AJ303" s="1">
        <v>3.0</v>
      </c>
      <c r="AK303" s="1">
        <v>3.0</v>
      </c>
      <c r="AL303" s="1">
        <v>3.0</v>
      </c>
      <c r="AM303" s="1">
        <v>3.0</v>
      </c>
      <c r="AN303" s="1">
        <v>3.0</v>
      </c>
      <c r="AO303" s="1">
        <v>2.0</v>
      </c>
      <c r="AP303" s="1">
        <v>3.0</v>
      </c>
      <c r="AQ303" s="1">
        <v>2.0</v>
      </c>
      <c r="AR303" s="1">
        <v>1.0</v>
      </c>
      <c r="AS303" s="1">
        <v>3.0</v>
      </c>
      <c r="AT303" s="1">
        <v>3.0</v>
      </c>
      <c r="AU303" s="1">
        <v>3.0</v>
      </c>
      <c r="AV303" s="1">
        <v>3.0</v>
      </c>
      <c r="AW303" s="1">
        <v>3.0</v>
      </c>
      <c r="AX303" s="1">
        <v>2.0</v>
      </c>
      <c r="AY303" s="1">
        <v>2.0</v>
      </c>
      <c r="AZ303" s="1">
        <v>3.0</v>
      </c>
      <c r="BA303" s="1">
        <v>3.0</v>
      </c>
      <c r="BB303" s="1">
        <v>3.0</v>
      </c>
      <c r="BC303" s="1">
        <v>3.0</v>
      </c>
      <c r="BD303" s="1">
        <v>3.0</v>
      </c>
      <c r="BE303" s="1">
        <v>3.0</v>
      </c>
      <c r="BF303" s="1">
        <v>3.0</v>
      </c>
      <c r="BG303" s="1">
        <v>3.0</v>
      </c>
      <c r="BH303" s="1">
        <v>3.0</v>
      </c>
      <c r="BI303" s="1">
        <v>3.0</v>
      </c>
      <c r="BJ303" s="1">
        <v>4.0</v>
      </c>
      <c r="BK303" s="1">
        <v>3.0</v>
      </c>
      <c r="BL303" s="1">
        <v>3.0</v>
      </c>
      <c r="BM303" s="1">
        <v>3.0</v>
      </c>
      <c r="BN303" s="1">
        <v>3.0</v>
      </c>
      <c r="BO303" s="1">
        <v>3.0</v>
      </c>
      <c r="BP303" s="1">
        <v>3.0</v>
      </c>
      <c r="BQ303" s="1">
        <v>3.0</v>
      </c>
      <c r="BR303" s="1">
        <v>3.0</v>
      </c>
      <c r="BS303" s="1">
        <v>3.0</v>
      </c>
      <c r="BT303" s="1">
        <v>3.0</v>
      </c>
      <c r="BU303" s="1">
        <v>3.0</v>
      </c>
      <c r="BV303" s="1">
        <v>3.0</v>
      </c>
      <c r="BW303" s="1">
        <v>3.0</v>
      </c>
      <c r="BX303" s="1">
        <v>3.0</v>
      </c>
      <c r="BY303" s="1">
        <v>3.0</v>
      </c>
      <c r="BZ303" s="36">
        <v>3.0</v>
      </c>
      <c r="CA303" s="45">
        <f t="shared" si="12"/>
        <v>200</v>
      </c>
      <c r="CB303">
        <f t="shared" si="2"/>
        <v>23</v>
      </c>
      <c r="CC303" s="45">
        <f t="shared" si="3"/>
        <v>20</v>
      </c>
      <c r="CD303" s="45">
        <f t="shared" si="4"/>
        <v>17</v>
      </c>
      <c r="CE303" s="45">
        <f t="shared" si="27"/>
        <v>22</v>
      </c>
      <c r="CF303" s="45">
        <f t="shared" si="6"/>
        <v>20</v>
      </c>
      <c r="CG303" s="45">
        <f t="shared" si="7"/>
        <v>22</v>
      </c>
      <c r="CH303" s="45">
        <f t="shared" si="28"/>
        <v>24</v>
      </c>
      <c r="CI303" s="45">
        <f t="shared" si="9"/>
        <v>0.4</v>
      </c>
      <c r="CJ303">
        <f t="shared" si="10"/>
        <v>24</v>
      </c>
      <c r="CK303" s="45">
        <f t="shared" si="29"/>
        <v>24</v>
      </c>
      <c r="CL303" s="39"/>
      <c r="CM303" s="40">
        <f>VLOOKUP(CB303,'PROMIS 57 T-Score Conversions'!Q$3:R$35,2,TRUE)</f>
        <v>37.4</v>
      </c>
      <c r="CN303" s="44" t="str">
        <f t="shared" si="20"/>
        <v>Moderate</v>
      </c>
      <c r="CO303" s="40">
        <f>VLOOKUP(CC303,'PROMIS 57 T-Score Conversions'!A$3:B$35,2,TRUE)</f>
        <v>58.4</v>
      </c>
      <c r="CP303" s="43" t="str">
        <f t="shared" si="21"/>
        <v>Moderate</v>
      </c>
      <c r="CQ303" s="40">
        <f>VLOOKUP(CD303,'PROMIS 57 T-Score Conversions'!E$3:F$35,2,TRUE)</f>
        <v>55.9</v>
      </c>
      <c r="CR303" s="44" t="str">
        <f t="shared" si="22"/>
        <v>Mild</v>
      </c>
      <c r="CS303" s="40">
        <f>VLOOKUP(CE303,'PROMIS 57 T-Score Conversions'!U$3:V$35,2,TRUE)</f>
        <v>55.6</v>
      </c>
      <c r="CT303" s="44" t="str">
        <f t="shared" si="23"/>
        <v>Mild</v>
      </c>
      <c r="CU303" s="40">
        <f>VLOOKUP(CF303,'PROMIS 57 T-Score Conversions'!Y$3:Z$35,2,TRUE)</f>
        <v>50.1</v>
      </c>
      <c r="CV303" s="44" t="str">
        <f t="shared" si="24"/>
        <v>Normal</v>
      </c>
      <c r="CW303" s="40">
        <f>vlookup(CG303,'PROMIS 57 T-Score Conversions'!M$3:N$35,2,TRUE)</f>
        <v>42</v>
      </c>
      <c r="CX303" s="44" t="str">
        <f t="shared" si="25"/>
        <v>Mild</v>
      </c>
      <c r="CY303" s="40">
        <f>VLOOKup(CH303,'PROMIS 57 T-Score Conversions'!I$3:J$35,2,TRUE)</f>
        <v>61.5</v>
      </c>
      <c r="CZ303" s="44" t="str">
        <f t="shared" si="26"/>
        <v>Moderate</v>
      </c>
      <c r="DA303" s="37">
        <f>VLOOKUP(CJ303,'PROMIS 57 T-Score Conversions'!AC$3:AD$35,2,TRUE)</f>
        <v>40.29</v>
      </c>
      <c r="DB303" s="44" t="str">
        <f t="shared" si="30"/>
        <v>Mild</v>
      </c>
      <c r="DC303" s="40">
        <f>VLOOKUP(CK303,'PROMIS 57 T-Score Conversions'!AG$3:AH$35,2,TRUE)</f>
        <v>43.42</v>
      </c>
      <c r="DD303" s="39" t="str">
        <f t="shared" si="31"/>
        <v>Normal</v>
      </c>
    </row>
    <row r="304">
      <c r="A304" s="1" t="b">
        <v>1</v>
      </c>
      <c r="B304" s="20"/>
      <c r="C304" s="20">
        <v>43755.41593328703</v>
      </c>
      <c r="D304" s="1" t="s">
        <v>304</v>
      </c>
      <c r="E304" s="1">
        <v>2073.0</v>
      </c>
      <c r="F304" s="1">
        <v>4.0</v>
      </c>
      <c r="G304" s="1">
        <v>5.0</v>
      </c>
      <c r="H304" s="1">
        <v>5.0</v>
      </c>
      <c r="I304" s="1">
        <v>3.0</v>
      </c>
      <c r="J304" s="1">
        <v>3.0</v>
      </c>
      <c r="K304" s="1">
        <v>3.0</v>
      </c>
      <c r="L304" s="1">
        <v>4.0</v>
      </c>
      <c r="M304" s="1">
        <v>4.0</v>
      </c>
      <c r="N304" s="1">
        <v>3.0</v>
      </c>
      <c r="O304" s="1">
        <v>3.0</v>
      </c>
      <c r="P304" s="1">
        <v>3.0</v>
      </c>
      <c r="Q304" s="1">
        <v>3.0</v>
      </c>
      <c r="R304" s="1">
        <v>4.0</v>
      </c>
      <c r="S304" s="1">
        <v>3.0</v>
      </c>
      <c r="T304" s="1">
        <v>3.0</v>
      </c>
      <c r="U304" s="1">
        <v>2.0</v>
      </c>
      <c r="V304" s="1">
        <v>4.0</v>
      </c>
      <c r="W304" s="1">
        <v>4.0</v>
      </c>
      <c r="X304" s="1">
        <v>3.0</v>
      </c>
      <c r="Y304" s="1">
        <v>3.0</v>
      </c>
      <c r="Z304" s="1">
        <v>4.0</v>
      </c>
      <c r="AA304" s="1">
        <v>4.0</v>
      </c>
      <c r="AB304" s="1">
        <v>3.0</v>
      </c>
      <c r="AC304" s="1">
        <v>3.0</v>
      </c>
      <c r="AD304" s="1">
        <v>3.0</v>
      </c>
      <c r="AE304" s="1">
        <v>5.0</v>
      </c>
      <c r="AF304" s="1">
        <v>3.0</v>
      </c>
      <c r="AG304" s="1">
        <v>3.0</v>
      </c>
      <c r="AH304" s="1">
        <v>3.0</v>
      </c>
      <c r="AI304" s="1">
        <v>3.0</v>
      </c>
      <c r="AJ304" s="1">
        <v>5.0</v>
      </c>
      <c r="AK304" s="1">
        <v>4.0</v>
      </c>
      <c r="AL304" s="1">
        <v>3.0</v>
      </c>
      <c r="AM304" s="1">
        <v>3.0</v>
      </c>
      <c r="AN304" s="1">
        <v>4.0</v>
      </c>
      <c r="AO304" s="1">
        <v>5.0</v>
      </c>
      <c r="AP304" s="1">
        <v>3.0</v>
      </c>
      <c r="AQ304" s="1">
        <v>4.0</v>
      </c>
      <c r="AR304" s="1">
        <v>4.0</v>
      </c>
      <c r="AS304" s="1">
        <v>3.0</v>
      </c>
      <c r="AT304" s="1">
        <v>4.0</v>
      </c>
      <c r="AU304" s="1">
        <v>4.0</v>
      </c>
      <c r="AV304" s="1">
        <v>4.0</v>
      </c>
      <c r="AW304" s="1">
        <v>5.0</v>
      </c>
      <c r="AX304" s="1">
        <v>4.0</v>
      </c>
      <c r="AY304" s="1">
        <v>5.0</v>
      </c>
      <c r="AZ304" s="1">
        <v>4.0</v>
      </c>
      <c r="BA304" s="1">
        <v>5.0</v>
      </c>
      <c r="BB304" s="1">
        <v>3.0</v>
      </c>
      <c r="BC304" s="1">
        <v>3.0</v>
      </c>
      <c r="BD304" s="1">
        <v>4.0</v>
      </c>
      <c r="BE304" s="1">
        <v>4.0</v>
      </c>
      <c r="BF304" s="1">
        <v>4.0</v>
      </c>
      <c r="BG304" s="1">
        <v>4.0</v>
      </c>
      <c r="BH304" s="1">
        <v>5.0</v>
      </c>
      <c r="BI304" s="1">
        <v>3.0</v>
      </c>
      <c r="BJ304" s="1">
        <v>5.0</v>
      </c>
      <c r="BK304" s="1">
        <v>1.0</v>
      </c>
      <c r="BL304" s="1">
        <v>1.0</v>
      </c>
      <c r="BM304" s="1">
        <v>1.0</v>
      </c>
      <c r="BN304" s="1">
        <v>2.0</v>
      </c>
      <c r="BO304" s="1">
        <v>2.0</v>
      </c>
      <c r="BP304" s="1">
        <v>2.0</v>
      </c>
      <c r="BQ304" s="1">
        <v>2.0</v>
      </c>
      <c r="BR304" s="1">
        <v>1.0</v>
      </c>
      <c r="BS304" s="1">
        <v>5.0</v>
      </c>
      <c r="BT304" s="1">
        <v>5.0</v>
      </c>
      <c r="BU304" s="1">
        <v>5.0</v>
      </c>
      <c r="BV304" s="1">
        <v>5.0</v>
      </c>
      <c r="BW304" s="1">
        <v>4.0</v>
      </c>
      <c r="BX304" s="1">
        <v>4.0</v>
      </c>
      <c r="BY304" s="1">
        <v>2.0</v>
      </c>
      <c r="BZ304" s="36">
        <v>5.0</v>
      </c>
      <c r="CA304" s="45">
        <f t="shared" si="12"/>
        <v>258</v>
      </c>
      <c r="CB304">
        <f t="shared" si="2"/>
        <v>31</v>
      </c>
      <c r="CC304" s="45">
        <f t="shared" si="3"/>
        <v>24</v>
      </c>
      <c r="CD304" s="45">
        <f t="shared" si="4"/>
        <v>28</v>
      </c>
      <c r="CE304" s="45">
        <f t="shared" si="27"/>
        <v>29</v>
      </c>
      <c r="CF304" s="45">
        <f t="shared" si="6"/>
        <v>29</v>
      </c>
      <c r="CG304" s="45">
        <f t="shared" si="7"/>
        <v>35</v>
      </c>
      <c r="CH304" s="45">
        <f t="shared" si="28"/>
        <v>30</v>
      </c>
      <c r="CI304" s="45">
        <f t="shared" si="9"/>
        <v>0.5</v>
      </c>
      <c r="CJ304">
        <f t="shared" si="10"/>
        <v>12</v>
      </c>
      <c r="CK304" s="45">
        <f t="shared" si="29"/>
        <v>35</v>
      </c>
      <c r="CL304" s="39"/>
      <c r="CM304" s="40">
        <f>VLOOKUP(CB304,'PROMIS 57 T-Score Conversions'!Q$3:R$35,2,TRUE)</f>
        <v>43.1</v>
      </c>
      <c r="CN304" s="44" t="str">
        <f t="shared" si="20"/>
        <v>Mild</v>
      </c>
      <c r="CO304" s="40">
        <f>VLOOKUP(CC304,'PROMIS 57 T-Score Conversions'!A$3:B$35,2,TRUE)</f>
        <v>62.5</v>
      </c>
      <c r="CP304" s="43" t="str">
        <f t="shared" si="21"/>
        <v>Moderate</v>
      </c>
      <c r="CQ304" s="40">
        <f>VLOOKUP(CD304,'PROMIS 57 T-Score Conversions'!E$3:F$35,2,TRUE)</f>
        <v>65.8</v>
      </c>
      <c r="CR304" s="44" t="str">
        <f t="shared" si="22"/>
        <v>Moderate</v>
      </c>
      <c r="CS304" s="40">
        <f>VLOOKUP(CE304,'PROMIS 57 T-Score Conversions'!U$3:V$35,2,TRUE)</f>
        <v>62.3</v>
      </c>
      <c r="CT304" s="44" t="str">
        <f t="shared" si="23"/>
        <v>Moderate</v>
      </c>
      <c r="CU304" s="40">
        <f>VLOOKUP(CF304,'PROMIS 57 T-Score Conversions'!Y$3:Z$35,2,TRUE)</f>
        <v>59.4</v>
      </c>
      <c r="CV304" s="44" t="str">
        <f t="shared" si="24"/>
        <v>Mild</v>
      </c>
      <c r="CW304" s="40">
        <f>vlookup(CG304,'PROMIS 57 T-Score Conversions'!M$3:N$35,2,TRUE)</f>
        <v>54.6</v>
      </c>
      <c r="CX304" s="44" t="str">
        <f t="shared" si="25"/>
        <v>Normal</v>
      </c>
      <c r="CY304" s="40">
        <f>VLOOKup(CH304,'PROMIS 57 T-Score Conversions'!I$3:J$35,2,TRUE)</f>
        <v>65.5</v>
      </c>
      <c r="CZ304" s="44" t="str">
        <f t="shared" si="26"/>
        <v>Moderate</v>
      </c>
      <c r="DA304" s="37">
        <f>VLOOKUP(CJ304,'PROMIS 57 T-Score Conversions'!AC$3:AD$35,2,TRUE)</f>
        <v>30.11</v>
      </c>
      <c r="DB304" s="44" t="str">
        <f t="shared" si="30"/>
        <v>Moderate</v>
      </c>
      <c r="DC304" s="40">
        <f>VLOOKUP(CK304,'PROMIS 57 T-Score Conversions'!AG$3:AH$35,2,TRUE)</f>
        <v>54.94</v>
      </c>
      <c r="DD304" s="39" t="str">
        <f t="shared" si="31"/>
        <v>Normal</v>
      </c>
    </row>
    <row r="305">
      <c r="A305" s="1" t="b">
        <v>1</v>
      </c>
      <c r="B305" s="20"/>
      <c r="C305" s="20">
        <v>43756.35620197917</v>
      </c>
      <c r="D305" s="1" t="s">
        <v>305</v>
      </c>
      <c r="E305" s="1">
        <v>1202.0</v>
      </c>
      <c r="F305" s="1">
        <v>4.0</v>
      </c>
      <c r="G305" s="1">
        <v>3.0</v>
      </c>
      <c r="H305" s="1">
        <v>5.0</v>
      </c>
      <c r="I305" s="1">
        <v>4.0</v>
      </c>
      <c r="J305" s="1">
        <v>4.0</v>
      </c>
      <c r="K305" s="1">
        <v>4.0</v>
      </c>
      <c r="L305" s="1">
        <v>5.0</v>
      </c>
      <c r="M305" s="1">
        <v>4.0</v>
      </c>
      <c r="N305" s="1">
        <v>1.0</v>
      </c>
      <c r="O305" s="1">
        <v>1.0</v>
      </c>
      <c r="P305" s="1">
        <v>1.0</v>
      </c>
      <c r="Q305" s="1">
        <v>2.0</v>
      </c>
      <c r="R305" s="1">
        <v>1.0</v>
      </c>
      <c r="S305" s="1">
        <v>1.0</v>
      </c>
      <c r="T305" s="1">
        <v>1.0</v>
      </c>
      <c r="U305" s="1">
        <v>1.0</v>
      </c>
      <c r="V305" s="1">
        <v>1.0</v>
      </c>
      <c r="W305" s="1">
        <v>1.0</v>
      </c>
      <c r="X305" s="1">
        <v>1.0</v>
      </c>
      <c r="Y305" s="1">
        <v>1.0</v>
      </c>
      <c r="Z305" s="1">
        <v>1.0</v>
      </c>
      <c r="AA305" s="1">
        <v>1.0</v>
      </c>
      <c r="AB305" s="1">
        <v>1.0</v>
      </c>
      <c r="AC305" s="1">
        <v>1.0</v>
      </c>
      <c r="AD305" s="1">
        <v>3.0</v>
      </c>
      <c r="AE305" s="1">
        <v>1.0</v>
      </c>
      <c r="AF305" s="1">
        <v>2.0</v>
      </c>
      <c r="AG305" s="1">
        <v>2.0</v>
      </c>
      <c r="AH305" s="1">
        <v>2.0</v>
      </c>
      <c r="AI305" s="1">
        <v>2.0</v>
      </c>
      <c r="AJ305" s="1">
        <v>2.0</v>
      </c>
      <c r="AK305" s="1">
        <v>1.0</v>
      </c>
      <c r="AL305" s="1">
        <v>3.0</v>
      </c>
      <c r="AM305" s="1">
        <v>3.0</v>
      </c>
      <c r="AN305" s="1">
        <v>3.0</v>
      </c>
      <c r="AO305" s="1">
        <v>2.0</v>
      </c>
      <c r="AP305" s="1">
        <v>3.0</v>
      </c>
      <c r="AQ305" s="1">
        <v>2.0</v>
      </c>
      <c r="AR305" s="1">
        <v>2.0</v>
      </c>
      <c r="AS305" s="1">
        <v>4.0</v>
      </c>
      <c r="AT305" s="1">
        <v>2.0</v>
      </c>
      <c r="AU305" s="1">
        <v>2.0</v>
      </c>
      <c r="AV305" s="1">
        <v>4.0</v>
      </c>
      <c r="AW305" s="1">
        <v>1.0</v>
      </c>
      <c r="AX305" s="1">
        <v>1.0</v>
      </c>
      <c r="AY305" s="1">
        <v>1.0</v>
      </c>
      <c r="AZ305" s="1">
        <v>1.0</v>
      </c>
      <c r="BA305" s="1">
        <v>1.0</v>
      </c>
      <c r="BB305" s="1">
        <v>3.0</v>
      </c>
      <c r="BC305" s="1">
        <v>2.0</v>
      </c>
      <c r="BD305" s="1">
        <v>3.0</v>
      </c>
      <c r="BE305" s="1">
        <v>1.0</v>
      </c>
      <c r="BF305" s="1">
        <v>2.0</v>
      </c>
      <c r="BG305" s="1">
        <v>3.0</v>
      </c>
      <c r="BH305" s="1">
        <v>3.0</v>
      </c>
      <c r="BI305" s="1">
        <v>3.0</v>
      </c>
      <c r="BJ305" s="1">
        <v>4.0</v>
      </c>
      <c r="BK305" s="1">
        <v>5.0</v>
      </c>
      <c r="BL305" s="1">
        <v>5.0</v>
      </c>
      <c r="BM305" s="1">
        <v>5.0</v>
      </c>
      <c r="BN305" s="1">
        <v>5.0</v>
      </c>
      <c r="BO305" s="1">
        <v>5.0</v>
      </c>
      <c r="BP305" s="1">
        <v>5.0</v>
      </c>
      <c r="BQ305" s="1">
        <v>5.0</v>
      </c>
      <c r="BR305" s="1">
        <v>5.0</v>
      </c>
      <c r="BS305" s="1">
        <v>1.0</v>
      </c>
      <c r="BT305" s="1">
        <v>1.0</v>
      </c>
      <c r="BU305" s="1">
        <v>1.0</v>
      </c>
      <c r="BV305" s="1">
        <v>2.0</v>
      </c>
      <c r="BW305" s="1">
        <v>1.0</v>
      </c>
      <c r="BX305" s="1">
        <v>1.0</v>
      </c>
      <c r="BY305" s="1">
        <v>1.0</v>
      </c>
      <c r="BZ305" s="36">
        <v>1.0</v>
      </c>
      <c r="CA305" s="45">
        <f t="shared" si="12"/>
        <v>173</v>
      </c>
      <c r="CB305">
        <f t="shared" si="2"/>
        <v>33</v>
      </c>
      <c r="CC305" s="45">
        <f t="shared" si="3"/>
        <v>9</v>
      </c>
      <c r="CD305" s="45">
        <f t="shared" si="4"/>
        <v>8</v>
      </c>
      <c r="CE305" s="45">
        <f t="shared" si="27"/>
        <v>15</v>
      </c>
      <c r="CF305" s="45">
        <f t="shared" si="6"/>
        <v>22</v>
      </c>
      <c r="CG305" s="45">
        <f t="shared" si="7"/>
        <v>13</v>
      </c>
      <c r="CH305" s="45">
        <f t="shared" si="28"/>
        <v>20</v>
      </c>
      <c r="CI305" s="45">
        <f t="shared" si="9"/>
        <v>0.4</v>
      </c>
      <c r="CJ305">
        <f t="shared" si="10"/>
        <v>40</v>
      </c>
      <c r="CK305" s="45">
        <f t="shared" si="29"/>
        <v>9</v>
      </c>
      <c r="CL305" s="39"/>
      <c r="CM305" s="40">
        <f>VLOOKUP(CB305,'PROMIS 57 T-Score Conversions'!Q$3:R$35,2,TRUE)</f>
        <v>44.7</v>
      </c>
      <c r="CN305" s="44" t="str">
        <f t="shared" si="20"/>
        <v>Mild</v>
      </c>
      <c r="CO305" s="40">
        <f>VLOOKUP(CC305,'PROMIS 57 T-Score Conversions'!A$3:B$35,2,TRUE)</f>
        <v>43.2</v>
      </c>
      <c r="CP305" s="43" t="str">
        <f t="shared" si="21"/>
        <v>Normal</v>
      </c>
      <c r="CQ305" s="40">
        <f>VLOOKUP(CD305,'PROMIS 57 T-Score Conversions'!E$3:F$35,2,TRUE)</f>
        <v>38.2</v>
      </c>
      <c r="CR305" s="44" t="str">
        <f t="shared" si="22"/>
        <v>Normal</v>
      </c>
      <c r="CS305" s="40">
        <f>VLOOKUP(CE305,'PROMIS 57 T-Score Conversions'!U$3:V$35,2,TRUE)</f>
        <v>48.1</v>
      </c>
      <c r="CT305" s="44" t="str">
        <f t="shared" si="23"/>
        <v>Normal</v>
      </c>
      <c r="CU305" s="40">
        <f>VLOOKUP(CF305,'PROMIS 57 T-Score Conversions'!Y$3:Z$35,2,TRUE)</f>
        <v>52.2</v>
      </c>
      <c r="CV305" s="44" t="str">
        <f t="shared" si="24"/>
        <v>Normal</v>
      </c>
      <c r="CW305" s="40">
        <f>vlookup(CG305,'PROMIS 57 T-Score Conversions'!M$3:N$35,2,TRUE)</f>
        <v>34.5</v>
      </c>
      <c r="CX305" s="44" t="str">
        <f t="shared" si="25"/>
        <v>Moderate</v>
      </c>
      <c r="CY305" s="40">
        <f>VLOOKup(CH305,'PROMIS 57 T-Score Conversions'!I$3:J$35,2,TRUE)</f>
        <v>58.8</v>
      </c>
      <c r="CZ305" s="44" t="str">
        <f t="shared" si="26"/>
        <v>Mild</v>
      </c>
      <c r="DA305" s="37">
        <f>VLOOKUP(CJ305,'PROMIS 57 T-Score Conversions'!AC$3:AD$35,2,TRUE)</f>
        <v>63.48</v>
      </c>
      <c r="DB305" s="44" t="str">
        <f t="shared" si="30"/>
        <v>Normal</v>
      </c>
      <c r="DC305" s="40">
        <f>VLOOKUP(CK305,'PROMIS 57 T-Score Conversions'!AG$3:AH$35,2,TRUE)</f>
        <v>26.59</v>
      </c>
      <c r="DD305" s="39" t="str">
        <f t="shared" si="31"/>
        <v>Normal</v>
      </c>
    </row>
    <row r="306">
      <c r="A306" s="1" t="b">
        <v>1</v>
      </c>
      <c r="B306" s="20"/>
      <c r="C306" s="20">
        <v>43756.515562326385</v>
      </c>
      <c r="D306" s="1" t="s">
        <v>135</v>
      </c>
      <c r="E306" s="1">
        <v>1887.0</v>
      </c>
      <c r="F306" s="1">
        <v>2.0</v>
      </c>
      <c r="G306" s="1">
        <v>1.0</v>
      </c>
      <c r="H306" s="1">
        <v>1.0</v>
      </c>
      <c r="I306" s="1">
        <v>2.0</v>
      </c>
      <c r="J306" s="1">
        <v>1.0</v>
      </c>
      <c r="K306" s="1">
        <v>2.0</v>
      </c>
      <c r="L306" s="1">
        <v>3.0</v>
      </c>
      <c r="M306" s="1">
        <v>1.0</v>
      </c>
      <c r="N306" s="1">
        <v>3.0</v>
      </c>
      <c r="O306" s="1">
        <v>4.0</v>
      </c>
      <c r="P306" s="1">
        <v>5.0</v>
      </c>
      <c r="Q306" s="1">
        <v>5.0</v>
      </c>
      <c r="R306" s="1">
        <v>4.0</v>
      </c>
      <c r="S306" s="1">
        <v>3.0</v>
      </c>
      <c r="T306" s="1">
        <v>4.0</v>
      </c>
      <c r="U306" s="1">
        <v>5.0</v>
      </c>
      <c r="V306" s="1">
        <v>4.0</v>
      </c>
      <c r="W306" s="1">
        <v>4.0</v>
      </c>
      <c r="X306" s="1">
        <v>4.0</v>
      </c>
      <c r="Y306" s="1">
        <v>4.0</v>
      </c>
      <c r="Z306" s="1">
        <v>5.0</v>
      </c>
      <c r="AA306" s="1">
        <v>4.0</v>
      </c>
      <c r="AB306" s="1">
        <v>4.0</v>
      </c>
      <c r="AC306" s="1">
        <v>4.0</v>
      </c>
      <c r="AD306" s="1">
        <v>4.0</v>
      </c>
      <c r="AE306" s="1">
        <v>5.0</v>
      </c>
      <c r="AF306" s="1">
        <v>4.0</v>
      </c>
      <c r="AG306" s="1">
        <v>4.0</v>
      </c>
      <c r="AH306" s="1">
        <v>5.0</v>
      </c>
      <c r="AI306" s="1">
        <v>4.0</v>
      </c>
      <c r="AJ306" s="1">
        <v>5.0</v>
      </c>
      <c r="AK306" s="1">
        <v>4.0</v>
      </c>
      <c r="AL306" s="1">
        <v>5.0</v>
      </c>
      <c r="AM306" s="1">
        <v>5.0</v>
      </c>
      <c r="AN306" s="1">
        <v>5.0</v>
      </c>
      <c r="AO306" s="1">
        <v>5.0</v>
      </c>
      <c r="AP306" s="1">
        <v>5.0</v>
      </c>
      <c r="AQ306" s="1">
        <v>5.0</v>
      </c>
      <c r="AR306" s="1">
        <v>5.0</v>
      </c>
      <c r="AS306" s="1">
        <v>5.0</v>
      </c>
      <c r="AT306" s="1">
        <v>1.0</v>
      </c>
      <c r="AU306" s="1">
        <v>1.0</v>
      </c>
      <c r="AV306" s="1">
        <v>1.0</v>
      </c>
      <c r="AW306" s="1">
        <v>2.0</v>
      </c>
      <c r="AX306" s="1">
        <v>1.0</v>
      </c>
      <c r="AY306" s="1">
        <v>1.0</v>
      </c>
      <c r="AZ306" s="1">
        <v>2.0</v>
      </c>
      <c r="BA306" s="1">
        <v>1.0</v>
      </c>
      <c r="BB306" s="1">
        <v>5.0</v>
      </c>
      <c r="BC306" s="1">
        <v>5.0</v>
      </c>
      <c r="BD306" s="1">
        <v>5.0</v>
      </c>
      <c r="BE306" s="1">
        <v>5.0</v>
      </c>
      <c r="BF306" s="1">
        <v>5.0</v>
      </c>
      <c r="BG306" s="1">
        <v>5.0</v>
      </c>
      <c r="BH306" s="1">
        <v>5.0</v>
      </c>
      <c r="BI306" s="1">
        <v>5.0</v>
      </c>
      <c r="BJ306" s="1">
        <v>7.0</v>
      </c>
      <c r="BK306" s="1">
        <v>1.0</v>
      </c>
      <c r="BL306" s="1">
        <v>1.0</v>
      </c>
      <c r="BM306" s="1">
        <v>1.0</v>
      </c>
      <c r="BN306" s="1">
        <v>1.0</v>
      </c>
      <c r="BO306" s="1">
        <v>1.0</v>
      </c>
      <c r="BP306" s="1">
        <v>1.0</v>
      </c>
      <c r="BQ306" s="1">
        <v>1.0</v>
      </c>
      <c r="BR306" s="1">
        <v>1.0</v>
      </c>
      <c r="BS306" s="1">
        <v>4.0</v>
      </c>
      <c r="BT306" s="1">
        <v>4.0</v>
      </c>
      <c r="BU306" s="1">
        <v>4.0</v>
      </c>
      <c r="BV306" s="1">
        <v>5.0</v>
      </c>
      <c r="BW306" s="1">
        <v>4.0</v>
      </c>
      <c r="BX306" s="1">
        <v>4.0</v>
      </c>
      <c r="BY306" s="1">
        <v>5.0</v>
      </c>
      <c r="BZ306" s="36">
        <v>5.0</v>
      </c>
      <c r="CA306" s="45">
        <f t="shared" si="12"/>
        <v>254</v>
      </c>
      <c r="CB306">
        <f t="shared" si="2"/>
        <v>13</v>
      </c>
      <c r="CC306" s="45">
        <f t="shared" si="3"/>
        <v>33</v>
      </c>
      <c r="CD306" s="45">
        <f t="shared" si="4"/>
        <v>33</v>
      </c>
      <c r="CE306" s="45">
        <f t="shared" si="27"/>
        <v>35</v>
      </c>
      <c r="CF306" s="45">
        <f t="shared" si="6"/>
        <v>40</v>
      </c>
      <c r="CG306" s="45">
        <f t="shared" si="7"/>
        <v>10</v>
      </c>
      <c r="CH306" s="45">
        <f t="shared" si="28"/>
        <v>40</v>
      </c>
      <c r="CI306" s="45">
        <f t="shared" si="9"/>
        <v>0.7</v>
      </c>
      <c r="CJ306">
        <f t="shared" si="10"/>
        <v>8</v>
      </c>
      <c r="CK306" s="45">
        <f t="shared" si="29"/>
        <v>35</v>
      </c>
      <c r="CL306" s="39"/>
      <c r="CM306" s="40">
        <f>VLOOKUP(CB306,'PROMIS 57 T-Score Conversions'!Q$3:R$35,2,TRUE)</f>
        <v>29.8</v>
      </c>
      <c r="CN306" s="44" t="str">
        <f t="shared" si="20"/>
        <v>Severe</v>
      </c>
      <c r="CO306" s="40">
        <f>VLOOKUP(CC306,'PROMIS 57 T-Score Conversions'!A$3:B$35,2,TRUE)</f>
        <v>71.9</v>
      </c>
      <c r="CP306" s="43" t="str">
        <f t="shared" si="21"/>
        <v>Severe</v>
      </c>
      <c r="CQ306" s="40">
        <f>VLOOKUP(CD306,'PROMIS 57 T-Score Conversions'!E$3:F$35,2,TRUE)</f>
        <v>70.7</v>
      </c>
      <c r="CR306" s="44" t="str">
        <f t="shared" si="22"/>
        <v>Severe</v>
      </c>
      <c r="CS306" s="40">
        <f>VLOOKUP(CE306,'PROMIS 57 T-Score Conversions'!U$3:V$35,2,TRUE)</f>
        <v>68.6</v>
      </c>
      <c r="CT306" s="44" t="str">
        <f t="shared" si="23"/>
        <v>Moderate</v>
      </c>
      <c r="CU306" s="40">
        <f>VLOOKUP(CF306,'PROMIS 57 T-Score Conversions'!Y$3:Z$35,2,TRUE)</f>
        <v>76.5</v>
      </c>
      <c r="CV306" s="44" t="str">
        <f t="shared" si="24"/>
        <v>Severe</v>
      </c>
      <c r="CW306" s="40">
        <f>vlookup(CG306,'PROMIS 57 T-Score Conversions'!M$3:N$35,2,TRUE)</f>
        <v>31.3</v>
      </c>
      <c r="CX306" s="44" t="str">
        <f t="shared" si="25"/>
        <v>Moderate</v>
      </c>
      <c r="CY306" s="40">
        <f>VLOOKup(CH306,'PROMIS 57 T-Score Conversions'!I$3:J$35,2,TRUE)</f>
        <v>77</v>
      </c>
      <c r="CZ306" s="44" t="str">
        <f t="shared" si="26"/>
        <v>Severe</v>
      </c>
      <c r="DA306" s="37">
        <f>VLOOKUP(CJ306,'PROMIS 57 T-Score Conversions'!AC$3:AD$35,2,TRUE)</f>
        <v>22.41</v>
      </c>
      <c r="DB306" s="44" t="str">
        <f t="shared" si="30"/>
        <v>Severe</v>
      </c>
      <c r="DC306" s="40">
        <f>VLOOKUP(CK306,'PROMIS 57 T-Score Conversions'!AG$3:AH$35,2,TRUE)</f>
        <v>54.94</v>
      </c>
      <c r="DD306" s="39" t="str">
        <f t="shared" si="31"/>
        <v>Normal</v>
      </c>
    </row>
    <row r="307">
      <c r="A307" s="1" t="b">
        <v>1</v>
      </c>
      <c r="B307" s="20"/>
      <c r="C307" s="20">
        <v>43756.63468686343</v>
      </c>
      <c r="D307" s="1" t="s">
        <v>306</v>
      </c>
      <c r="E307" s="1">
        <v>2053.0</v>
      </c>
      <c r="F307" s="1">
        <v>3.0</v>
      </c>
      <c r="G307" s="1">
        <v>2.0</v>
      </c>
      <c r="H307" s="1">
        <v>5.0</v>
      </c>
      <c r="I307" s="1">
        <v>5.0</v>
      </c>
      <c r="J307" s="1">
        <v>1.0</v>
      </c>
      <c r="K307" s="1">
        <v>3.0</v>
      </c>
      <c r="L307" s="1">
        <v>4.0</v>
      </c>
      <c r="M307" s="1">
        <v>3.0</v>
      </c>
      <c r="N307" s="1">
        <v>1.0</v>
      </c>
      <c r="O307" s="1">
        <v>1.0</v>
      </c>
      <c r="P307" s="1">
        <v>1.0</v>
      </c>
      <c r="Q307" s="1">
        <v>3.0</v>
      </c>
      <c r="R307" s="1">
        <v>3.0</v>
      </c>
      <c r="S307" s="1">
        <v>1.0</v>
      </c>
      <c r="T307" s="1">
        <v>3.0</v>
      </c>
      <c r="U307" s="1">
        <v>3.0</v>
      </c>
      <c r="V307" s="1">
        <v>1.0</v>
      </c>
      <c r="W307" s="1">
        <v>1.0</v>
      </c>
      <c r="X307" s="1">
        <v>4.0</v>
      </c>
      <c r="Y307" s="1">
        <v>1.0</v>
      </c>
      <c r="Z307" s="1">
        <v>3.0</v>
      </c>
      <c r="AA307" s="1">
        <v>4.0</v>
      </c>
      <c r="AB307" s="1">
        <v>1.0</v>
      </c>
      <c r="AC307" s="1">
        <v>3.0</v>
      </c>
      <c r="AD307" s="1">
        <v>3.0</v>
      </c>
      <c r="AE307" s="1">
        <v>3.0</v>
      </c>
      <c r="AF307" s="1">
        <v>3.0</v>
      </c>
      <c r="AG307" s="1">
        <v>3.0</v>
      </c>
      <c r="AH307" s="1">
        <v>5.0</v>
      </c>
      <c r="AI307" s="1">
        <v>4.0</v>
      </c>
      <c r="AJ307" s="1">
        <v>5.0</v>
      </c>
      <c r="AK307" s="1">
        <v>2.0</v>
      </c>
      <c r="AL307" s="1">
        <v>4.0</v>
      </c>
      <c r="AM307" s="1">
        <v>3.0</v>
      </c>
      <c r="AN307" s="1">
        <v>4.0</v>
      </c>
      <c r="AO307" s="1">
        <v>4.0</v>
      </c>
      <c r="AP307" s="1">
        <v>4.0</v>
      </c>
      <c r="AQ307" s="1">
        <v>4.0</v>
      </c>
      <c r="AR307" s="1">
        <v>4.0</v>
      </c>
      <c r="AS307" s="1">
        <v>5.0</v>
      </c>
      <c r="AT307" s="1">
        <v>4.0</v>
      </c>
      <c r="AU307" s="1">
        <v>3.0</v>
      </c>
      <c r="AV307" s="1">
        <v>3.0</v>
      </c>
      <c r="AW307" s="1">
        <v>4.0</v>
      </c>
      <c r="AX307" s="1">
        <v>3.0</v>
      </c>
      <c r="AY307" s="1">
        <v>3.0</v>
      </c>
      <c r="AZ307" s="1">
        <v>2.0</v>
      </c>
      <c r="BA307" s="1">
        <v>3.0</v>
      </c>
      <c r="BB307" s="1">
        <v>2.0</v>
      </c>
      <c r="BC307" s="1">
        <v>2.0</v>
      </c>
      <c r="BD307" s="1">
        <v>1.0</v>
      </c>
      <c r="BE307" s="1">
        <v>2.0</v>
      </c>
      <c r="BF307" s="1">
        <v>2.0</v>
      </c>
      <c r="BG307" s="1">
        <v>2.0</v>
      </c>
      <c r="BH307" s="1">
        <v>3.0</v>
      </c>
      <c r="BI307" s="1">
        <v>2.0</v>
      </c>
      <c r="BJ307" s="1">
        <v>2.0</v>
      </c>
      <c r="BK307" s="1">
        <v>3.0</v>
      </c>
      <c r="BL307" s="1">
        <v>3.0</v>
      </c>
      <c r="BM307" s="1">
        <v>3.0</v>
      </c>
      <c r="BN307" s="1">
        <v>3.0</v>
      </c>
      <c r="BO307" s="1">
        <v>3.0</v>
      </c>
      <c r="BP307" s="1">
        <v>2.0</v>
      </c>
      <c r="BQ307" s="1">
        <v>2.0</v>
      </c>
      <c r="BR307" s="1">
        <v>3.0</v>
      </c>
      <c r="BS307" s="1">
        <v>3.0</v>
      </c>
      <c r="BT307" s="1">
        <v>4.0</v>
      </c>
      <c r="BU307" s="1">
        <v>2.0</v>
      </c>
      <c r="BV307" s="1">
        <v>2.0</v>
      </c>
      <c r="BW307" s="1">
        <v>3.0</v>
      </c>
      <c r="BX307" s="1">
        <v>3.0</v>
      </c>
      <c r="BY307" s="1">
        <v>3.0</v>
      </c>
      <c r="BZ307" s="36">
        <v>3.0</v>
      </c>
      <c r="CA307" s="45">
        <f t="shared" si="12"/>
        <v>208</v>
      </c>
      <c r="CB307">
        <f t="shared" si="2"/>
        <v>26</v>
      </c>
      <c r="CC307" s="45">
        <f t="shared" si="3"/>
        <v>16</v>
      </c>
      <c r="CD307" s="45">
        <f t="shared" si="4"/>
        <v>18</v>
      </c>
      <c r="CE307" s="45">
        <f t="shared" si="27"/>
        <v>28</v>
      </c>
      <c r="CF307" s="45">
        <f t="shared" si="6"/>
        <v>32</v>
      </c>
      <c r="CG307" s="45">
        <f t="shared" si="7"/>
        <v>25</v>
      </c>
      <c r="CH307" s="45">
        <f t="shared" si="28"/>
        <v>16</v>
      </c>
      <c r="CI307" s="45">
        <f t="shared" si="9"/>
        <v>0.2</v>
      </c>
      <c r="CJ307">
        <f t="shared" si="10"/>
        <v>22</v>
      </c>
      <c r="CK307" s="45">
        <f t="shared" si="29"/>
        <v>23</v>
      </c>
      <c r="CL307" s="39"/>
      <c r="CM307" s="40">
        <f>VLOOKUP(CB307,'PROMIS 57 T-Score Conversions'!Q$3:R$35,2,TRUE)</f>
        <v>39.5</v>
      </c>
      <c r="CN307" s="44" t="str">
        <f t="shared" si="20"/>
        <v>Moderate</v>
      </c>
      <c r="CO307" s="40">
        <f>VLOOKUP(CC307,'PROMIS 57 T-Score Conversions'!A$3:B$35,2,TRUE)</f>
        <v>54.3</v>
      </c>
      <c r="CP307" s="43" t="str">
        <f t="shared" si="21"/>
        <v>Mild</v>
      </c>
      <c r="CQ307" s="40">
        <f>VLOOKUP(CD307,'PROMIS 57 T-Score Conversions'!E$3:F$35,2,TRUE)</f>
        <v>56.8</v>
      </c>
      <c r="CR307" s="44" t="str">
        <f t="shared" si="22"/>
        <v>Mild</v>
      </c>
      <c r="CS307" s="40">
        <f>VLOOKUP(CE307,'PROMIS 57 T-Score Conversions'!U$3:V$35,2,TRUE)</f>
        <v>61.3</v>
      </c>
      <c r="CT307" s="44" t="str">
        <f t="shared" si="23"/>
        <v>Moderate</v>
      </c>
      <c r="CU307" s="40">
        <f>VLOOKUP(CF307,'PROMIS 57 T-Score Conversions'!Y$3:Z$35,2,TRUE)</f>
        <v>62.6</v>
      </c>
      <c r="CV307" s="44" t="str">
        <f t="shared" si="24"/>
        <v>Moderate</v>
      </c>
      <c r="CW307" s="40">
        <f>vlookup(CG307,'PROMIS 57 T-Score Conversions'!M$3:N$35,2,TRUE)</f>
        <v>45</v>
      </c>
      <c r="CX307" s="44" t="str">
        <f t="shared" si="25"/>
        <v>Normal</v>
      </c>
      <c r="CY307" s="40">
        <f>VLOOKup(CH307,'PROMIS 57 T-Score Conversions'!I$3:J$35,2,TRUE)</f>
        <v>55.8</v>
      </c>
      <c r="CZ307" s="44" t="str">
        <f t="shared" si="26"/>
        <v>Mild</v>
      </c>
      <c r="DA307" s="37">
        <f>VLOOKUP(CJ307,'PROMIS 57 T-Score Conversions'!AC$3:AD$35,2,TRUE)</f>
        <v>38.71</v>
      </c>
      <c r="DB307" s="44" t="str">
        <f t="shared" si="30"/>
        <v>Moderate</v>
      </c>
      <c r="DC307" s="40">
        <f>VLOOKUP(CK307,'PROMIS 57 T-Score Conversions'!AG$3:AH$35,2,TRUE)</f>
        <v>42.51</v>
      </c>
      <c r="DD307" s="39" t="str">
        <f t="shared" si="31"/>
        <v>Normal</v>
      </c>
    </row>
    <row r="308">
      <c r="A308" s="1" t="b">
        <v>1</v>
      </c>
      <c r="B308" s="20"/>
      <c r="C308" s="20">
        <v>43759.41117811343</v>
      </c>
      <c r="D308" s="1" t="s">
        <v>307</v>
      </c>
      <c r="E308" s="1">
        <v>2070.0</v>
      </c>
      <c r="F308" s="1">
        <v>2.0</v>
      </c>
      <c r="G308" s="1">
        <v>4.0</v>
      </c>
      <c r="H308" s="1">
        <v>4.0</v>
      </c>
      <c r="I308" s="1">
        <v>1.0</v>
      </c>
      <c r="J308" s="1">
        <v>2.0</v>
      </c>
      <c r="K308" s="1">
        <v>2.0</v>
      </c>
      <c r="L308" s="1">
        <v>3.0</v>
      </c>
      <c r="M308" s="1">
        <v>2.0</v>
      </c>
      <c r="N308" s="1">
        <v>2.0</v>
      </c>
      <c r="O308" s="1">
        <v>1.0</v>
      </c>
      <c r="P308" s="1">
        <v>2.0</v>
      </c>
      <c r="Q308" s="1">
        <v>4.0</v>
      </c>
      <c r="R308" s="1">
        <v>2.0</v>
      </c>
      <c r="S308" s="1">
        <v>1.0</v>
      </c>
      <c r="T308" s="1">
        <v>2.0</v>
      </c>
      <c r="U308" s="1">
        <v>4.0</v>
      </c>
      <c r="V308" s="1">
        <v>4.0</v>
      </c>
      <c r="W308" s="1">
        <v>2.0</v>
      </c>
      <c r="X308" s="1">
        <v>1.0</v>
      </c>
      <c r="Y308" s="1">
        <v>2.0</v>
      </c>
      <c r="Z308" s="1">
        <v>4.0</v>
      </c>
      <c r="AA308" s="1">
        <v>2.0</v>
      </c>
      <c r="AB308" s="1">
        <v>1.0</v>
      </c>
      <c r="AC308" s="1">
        <v>1.0</v>
      </c>
      <c r="AD308" s="1">
        <v>4.0</v>
      </c>
      <c r="AE308" s="1">
        <v>3.0</v>
      </c>
      <c r="AF308" s="1">
        <v>2.0</v>
      </c>
      <c r="AG308" s="1">
        <v>3.0</v>
      </c>
      <c r="AH308" s="1">
        <v>2.0</v>
      </c>
      <c r="AI308" s="1">
        <v>3.0</v>
      </c>
      <c r="AJ308" s="1">
        <v>2.0</v>
      </c>
      <c r="AK308" s="1">
        <v>3.0</v>
      </c>
      <c r="AL308" s="1">
        <v>3.0</v>
      </c>
      <c r="AM308" s="1">
        <v>3.0</v>
      </c>
      <c r="AN308" s="1">
        <v>3.0</v>
      </c>
      <c r="AO308" s="1">
        <v>3.0</v>
      </c>
      <c r="AP308" s="1">
        <v>3.0</v>
      </c>
      <c r="AQ308" s="1">
        <v>2.0</v>
      </c>
      <c r="AR308" s="1">
        <v>2.0</v>
      </c>
      <c r="AS308" s="1">
        <v>3.0</v>
      </c>
      <c r="AT308" s="1">
        <v>1.0</v>
      </c>
      <c r="AU308" s="1">
        <v>1.0</v>
      </c>
      <c r="AV308" s="1">
        <v>1.0</v>
      </c>
      <c r="AW308" s="1">
        <v>1.0</v>
      </c>
      <c r="AX308" s="1">
        <v>1.0</v>
      </c>
      <c r="AY308" s="1">
        <v>1.0</v>
      </c>
      <c r="AZ308" s="1">
        <v>1.0</v>
      </c>
      <c r="BA308" s="1">
        <v>1.0</v>
      </c>
      <c r="BB308" s="1">
        <v>5.0</v>
      </c>
      <c r="BC308" s="1">
        <v>5.0</v>
      </c>
      <c r="BD308" s="1">
        <v>5.0</v>
      </c>
      <c r="BE308" s="1">
        <v>5.0</v>
      </c>
      <c r="BF308" s="1">
        <v>5.0</v>
      </c>
      <c r="BG308" s="1">
        <v>5.0</v>
      </c>
      <c r="BH308" s="1">
        <v>5.0</v>
      </c>
      <c r="BI308" s="1">
        <v>5.0</v>
      </c>
      <c r="BJ308" s="1">
        <v>4.0</v>
      </c>
      <c r="BK308" s="1">
        <v>2.0</v>
      </c>
      <c r="BL308" s="1">
        <v>2.0</v>
      </c>
      <c r="BM308" s="1">
        <v>2.0</v>
      </c>
      <c r="BN308" s="1">
        <v>2.0</v>
      </c>
      <c r="BO308" s="1">
        <v>3.0</v>
      </c>
      <c r="BP308" s="1">
        <v>2.0</v>
      </c>
      <c r="BQ308" s="1">
        <v>2.0</v>
      </c>
      <c r="BR308" s="1">
        <v>2.0</v>
      </c>
      <c r="BS308" s="1">
        <v>5.0</v>
      </c>
      <c r="BT308" s="1">
        <v>5.0</v>
      </c>
      <c r="BU308" s="1">
        <v>5.0</v>
      </c>
      <c r="BV308" s="1">
        <v>5.0</v>
      </c>
      <c r="BW308" s="1">
        <v>5.0</v>
      </c>
      <c r="BX308" s="1">
        <v>5.0</v>
      </c>
      <c r="BY308" s="1">
        <v>5.0</v>
      </c>
      <c r="BZ308" s="36">
        <v>5.0</v>
      </c>
      <c r="CA308" s="45">
        <f t="shared" si="12"/>
        <v>208</v>
      </c>
      <c r="CB308">
        <f t="shared" si="2"/>
        <v>20</v>
      </c>
      <c r="CC308" s="45">
        <f t="shared" si="3"/>
        <v>18</v>
      </c>
      <c r="CD308" s="45">
        <f t="shared" si="4"/>
        <v>17</v>
      </c>
      <c r="CE308" s="45">
        <f t="shared" si="27"/>
        <v>22</v>
      </c>
      <c r="CF308" s="45">
        <f t="shared" si="6"/>
        <v>22</v>
      </c>
      <c r="CG308" s="45">
        <f t="shared" si="7"/>
        <v>8</v>
      </c>
      <c r="CH308" s="45">
        <f t="shared" si="28"/>
        <v>40</v>
      </c>
      <c r="CI308" s="45">
        <f t="shared" si="9"/>
        <v>0.4</v>
      </c>
      <c r="CJ308">
        <f t="shared" si="10"/>
        <v>17</v>
      </c>
      <c r="CK308" s="45">
        <f t="shared" si="29"/>
        <v>40</v>
      </c>
      <c r="CL308" s="39"/>
      <c r="CM308" s="40">
        <f>VLOOKUP(CB308,'PROMIS 57 T-Score Conversions'!Q$3:R$35,2,TRUE)</f>
        <v>35.4</v>
      </c>
      <c r="CN308" s="44" t="str">
        <f t="shared" si="20"/>
        <v>Moderate</v>
      </c>
      <c r="CO308" s="40">
        <f>VLOOKUP(CC308,'PROMIS 57 T-Score Conversions'!A$3:B$35,2,TRUE)</f>
        <v>56.4</v>
      </c>
      <c r="CP308" s="43" t="str">
        <f t="shared" si="21"/>
        <v>Moderate</v>
      </c>
      <c r="CQ308" s="40">
        <f>VLOOKUP(CD308,'PROMIS 57 T-Score Conversions'!E$3:F$35,2,TRUE)</f>
        <v>55.9</v>
      </c>
      <c r="CR308" s="44" t="str">
        <f t="shared" si="22"/>
        <v>Mild</v>
      </c>
      <c r="CS308" s="40">
        <f>VLOOKUP(CE308,'PROMIS 57 T-Score Conversions'!U$3:V$35,2,TRUE)</f>
        <v>55.6</v>
      </c>
      <c r="CT308" s="44" t="str">
        <f t="shared" si="23"/>
        <v>Mild</v>
      </c>
      <c r="CU308" s="40">
        <f>VLOOKUP(CF308,'PROMIS 57 T-Score Conversions'!Y$3:Z$35,2,TRUE)</f>
        <v>52.2</v>
      </c>
      <c r="CV308" s="44" t="str">
        <f t="shared" si="24"/>
        <v>Normal</v>
      </c>
      <c r="CW308" s="40">
        <f>vlookup(CG308,'PROMIS 57 T-Score Conversions'!M$3:N$35,2,TRUE)</f>
        <v>25.91</v>
      </c>
      <c r="CX308" s="44" t="str">
        <f t="shared" si="25"/>
        <v>Severe</v>
      </c>
      <c r="CY308" s="40">
        <f>VLOOKup(CH308,'PROMIS 57 T-Score Conversions'!I$3:J$35,2,TRUE)</f>
        <v>77</v>
      </c>
      <c r="CZ308" s="44" t="str">
        <f t="shared" si="26"/>
        <v>Severe</v>
      </c>
      <c r="DA308" s="37">
        <f>VLOOKUP(CJ308,'PROMIS 57 T-Score Conversions'!AC$3:AD$35,2,TRUE)</f>
        <v>34.75</v>
      </c>
      <c r="DB308" s="44" t="str">
        <f t="shared" si="30"/>
        <v>Moderate</v>
      </c>
      <c r="DC308" s="40">
        <f>VLOOKUP(CK308,'PROMIS 57 T-Score Conversions'!AG$3:AH$35,2,TRUE)</f>
        <v>67.09</v>
      </c>
      <c r="DD308" s="39" t="str">
        <f t="shared" si="31"/>
        <v>Moderate</v>
      </c>
    </row>
    <row r="309">
      <c r="A309" s="1" t="b">
        <v>1</v>
      </c>
      <c r="B309" s="20"/>
      <c r="C309" s="20">
        <v>43760.446538206015</v>
      </c>
      <c r="D309" s="1" t="s">
        <v>134</v>
      </c>
      <c r="E309" s="1">
        <v>1900.0</v>
      </c>
      <c r="F309" s="1">
        <v>1.0</v>
      </c>
      <c r="G309" s="1">
        <v>5.0</v>
      </c>
      <c r="H309" s="1">
        <v>5.0</v>
      </c>
      <c r="I309" s="1">
        <v>4.0</v>
      </c>
      <c r="J309" s="1">
        <v>1.0</v>
      </c>
      <c r="K309" s="1">
        <v>1.0</v>
      </c>
      <c r="L309" s="1">
        <v>2.0</v>
      </c>
      <c r="M309" s="1">
        <v>1.0</v>
      </c>
      <c r="N309" s="1">
        <v>2.0</v>
      </c>
      <c r="O309" s="1">
        <v>1.0</v>
      </c>
      <c r="P309" s="1">
        <v>2.0</v>
      </c>
      <c r="Q309" s="1">
        <v>1.0</v>
      </c>
      <c r="R309" s="1">
        <v>2.0</v>
      </c>
      <c r="S309" s="1">
        <v>1.0</v>
      </c>
      <c r="T309" s="1">
        <v>2.0</v>
      </c>
      <c r="U309" s="1">
        <v>2.0</v>
      </c>
      <c r="V309" s="1">
        <v>1.0</v>
      </c>
      <c r="W309" s="1">
        <v>1.0</v>
      </c>
      <c r="X309" s="1">
        <v>2.0</v>
      </c>
      <c r="Y309" s="1">
        <v>1.0</v>
      </c>
      <c r="Z309" s="1">
        <v>2.0</v>
      </c>
      <c r="AA309" s="1">
        <v>2.0</v>
      </c>
      <c r="AB309" s="1">
        <v>1.0</v>
      </c>
      <c r="AC309" s="1">
        <v>1.0</v>
      </c>
      <c r="AD309" s="1">
        <v>4.0</v>
      </c>
      <c r="AE309" s="1">
        <v>4.0</v>
      </c>
      <c r="AF309" s="1">
        <v>3.0</v>
      </c>
      <c r="AG309" s="1">
        <v>3.0</v>
      </c>
      <c r="AH309" s="1">
        <v>3.0</v>
      </c>
      <c r="AI309" s="1">
        <v>3.0</v>
      </c>
      <c r="AJ309" s="1">
        <v>3.0</v>
      </c>
      <c r="AK309" s="1">
        <v>3.0</v>
      </c>
      <c r="AL309" s="1">
        <v>2.0</v>
      </c>
      <c r="AM309" s="1">
        <v>3.0</v>
      </c>
      <c r="AN309" s="1">
        <v>2.0</v>
      </c>
      <c r="AO309" s="1">
        <v>1.0</v>
      </c>
      <c r="AP309" s="1">
        <v>2.0</v>
      </c>
      <c r="AQ309" s="1">
        <v>1.0</v>
      </c>
      <c r="AR309" s="1">
        <v>1.0</v>
      </c>
      <c r="AS309" s="1">
        <v>2.0</v>
      </c>
      <c r="AT309" s="1">
        <v>4.0</v>
      </c>
      <c r="AU309" s="1">
        <v>3.0</v>
      </c>
      <c r="AV309" s="1">
        <v>3.0</v>
      </c>
      <c r="AW309" s="1">
        <v>4.0</v>
      </c>
      <c r="AX309" s="1">
        <v>4.0</v>
      </c>
      <c r="AY309" s="1">
        <v>4.0</v>
      </c>
      <c r="AZ309" s="1">
        <v>4.0</v>
      </c>
      <c r="BA309" s="1">
        <v>4.0</v>
      </c>
      <c r="BB309" s="1">
        <v>4.0</v>
      </c>
      <c r="BC309" s="1">
        <v>4.0</v>
      </c>
      <c r="BD309" s="1">
        <v>3.0</v>
      </c>
      <c r="BE309" s="1">
        <v>3.0</v>
      </c>
      <c r="BF309" s="1">
        <v>3.0</v>
      </c>
      <c r="BG309" s="1">
        <v>3.0</v>
      </c>
      <c r="BH309" s="1">
        <v>3.0</v>
      </c>
      <c r="BI309" s="1">
        <v>3.0</v>
      </c>
      <c r="BJ309" s="1">
        <v>5.0</v>
      </c>
      <c r="BK309" s="1">
        <v>4.0</v>
      </c>
      <c r="BL309" s="1">
        <v>3.0</v>
      </c>
      <c r="BM309" s="1">
        <v>3.0</v>
      </c>
      <c r="BN309" s="1">
        <v>3.0</v>
      </c>
      <c r="BO309" s="1">
        <v>3.0</v>
      </c>
      <c r="BP309" s="1">
        <v>4.0</v>
      </c>
      <c r="BQ309" s="1">
        <v>3.0</v>
      </c>
      <c r="BR309" s="1">
        <v>4.0</v>
      </c>
      <c r="BS309" s="1">
        <v>2.0</v>
      </c>
      <c r="BT309" s="1">
        <v>2.0</v>
      </c>
      <c r="BU309" s="1">
        <v>3.0</v>
      </c>
      <c r="BV309" s="1">
        <v>2.0</v>
      </c>
      <c r="BW309" s="1">
        <v>3.0</v>
      </c>
      <c r="BX309" s="1">
        <v>2.0</v>
      </c>
      <c r="BY309" s="1">
        <v>2.0</v>
      </c>
      <c r="BZ309" s="36">
        <v>2.0</v>
      </c>
      <c r="CA309" s="45">
        <f t="shared" si="12"/>
        <v>190</v>
      </c>
      <c r="CB309">
        <f t="shared" si="2"/>
        <v>20</v>
      </c>
      <c r="CC309" s="45">
        <f t="shared" si="3"/>
        <v>13</v>
      </c>
      <c r="CD309" s="45">
        <f t="shared" si="4"/>
        <v>11</v>
      </c>
      <c r="CE309" s="45">
        <f t="shared" si="27"/>
        <v>26</v>
      </c>
      <c r="CF309" s="45">
        <f t="shared" si="6"/>
        <v>14</v>
      </c>
      <c r="CG309" s="45">
        <f t="shared" si="7"/>
        <v>30</v>
      </c>
      <c r="CH309" s="45">
        <f t="shared" si="28"/>
        <v>26</v>
      </c>
      <c r="CI309" s="45">
        <f t="shared" si="9"/>
        <v>0.5</v>
      </c>
      <c r="CJ309">
        <f t="shared" si="10"/>
        <v>27</v>
      </c>
      <c r="CK309" s="45">
        <f t="shared" si="29"/>
        <v>18</v>
      </c>
      <c r="CL309" s="39"/>
      <c r="CM309" s="40">
        <f>VLOOKUP(CB309,'PROMIS 57 T-Score Conversions'!Q$3:R$35,2,TRUE)</f>
        <v>35.4</v>
      </c>
      <c r="CN309" s="44" t="str">
        <f t="shared" si="20"/>
        <v>Moderate</v>
      </c>
      <c r="CO309" s="40">
        <f>VLOOKUP(CC309,'PROMIS 57 T-Score Conversions'!A$3:B$35,2,TRUE)</f>
        <v>50.8</v>
      </c>
      <c r="CP309" s="43" t="str">
        <f t="shared" si="21"/>
        <v>Mild</v>
      </c>
      <c r="CQ309" s="40">
        <f>VLOOKUP(CD309,'PROMIS 57 T-Score Conversions'!E$3:F$35,2,TRUE)</f>
        <v>49.4</v>
      </c>
      <c r="CR309" s="44" t="str">
        <f t="shared" si="22"/>
        <v>Normal</v>
      </c>
      <c r="CS309" s="40">
        <f>VLOOKUP(CE309,'PROMIS 57 T-Score Conversions'!U$3:V$35,2,TRUE)</f>
        <v>59.4</v>
      </c>
      <c r="CT309" s="44" t="str">
        <f t="shared" si="23"/>
        <v>Mild</v>
      </c>
      <c r="CU309" s="40">
        <f>VLOOKUP(CF309,'PROMIS 57 T-Score Conversions'!Y$3:Z$35,2,TRUE)</f>
        <v>42.9</v>
      </c>
      <c r="CV309" s="44" t="str">
        <f t="shared" si="24"/>
        <v>Normal</v>
      </c>
      <c r="CW309" s="40">
        <f>vlookup(CG309,'PROMIS 57 T-Score Conversions'!M$3:N$35,2,TRUE)</f>
        <v>49.9</v>
      </c>
      <c r="CX309" s="44" t="str">
        <f t="shared" si="25"/>
        <v>Normal</v>
      </c>
      <c r="CY309" s="40">
        <f>VLOOKup(CH309,'PROMIS 57 T-Score Conversions'!I$3:J$35,2,TRUE)</f>
        <v>62.8</v>
      </c>
      <c r="CZ309" s="44" t="str">
        <f t="shared" si="26"/>
        <v>Moderate</v>
      </c>
      <c r="DA309" s="37">
        <f>VLOOKUP(CJ309,'PROMIS 57 T-Score Conversions'!AC$3:AD$35,2,TRUE)</f>
        <v>42.72</v>
      </c>
      <c r="DB309" s="44" t="str">
        <f t="shared" si="30"/>
        <v>Mild</v>
      </c>
      <c r="DC309" s="40">
        <f>VLOOKUP(CK309,'PROMIS 57 T-Score Conversions'!AG$3:AH$35,2,TRUE)</f>
        <v>37.97</v>
      </c>
      <c r="DD309" s="39" t="str">
        <f t="shared" si="31"/>
        <v>Normal</v>
      </c>
    </row>
    <row r="310">
      <c r="A310" s="1" t="b">
        <v>1</v>
      </c>
      <c r="B310" s="20"/>
      <c r="C310" s="20">
        <v>43761.41482099537</v>
      </c>
      <c r="D310" s="1" t="s">
        <v>226</v>
      </c>
      <c r="E310" s="1">
        <v>1972.0</v>
      </c>
      <c r="F310" s="1">
        <v>2.0</v>
      </c>
      <c r="G310" s="1">
        <v>5.0</v>
      </c>
      <c r="H310" s="1">
        <v>5.0</v>
      </c>
      <c r="I310" s="1">
        <v>2.0</v>
      </c>
      <c r="J310" s="1">
        <v>1.0</v>
      </c>
      <c r="K310" s="1">
        <v>3.0</v>
      </c>
      <c r="L310" s="1">
        <v>2.0</v>
      </c>
      <c r="M310" s="1">
        <v>1.0</v>
      </c>
      <c r="N310" s="1">
        <v>4.0</v>
      </c>
      <c r="O310" s="1">
        <v>3.0</v>
      </c>
      <c r="P310" s="1">
        <v>3.0</v>
      </c>
      <c r="Q310" s="1">
        <v>3.0</v>
      </c>
      <c r="R310" s="1">
        <v>3.0</v>
      </c>
      <c r="S310" s="1">
        <v>3.0</v>
      </c>
      <c r="T310" s="1">
        <v>3.0</v>
      </c>
      <c r="U310" s="1">
        <v>3.0</v>
      </c>
      <c r="V310" s="1">
        <v>2.0</v>
      </c>
      <c r="W310" s="1">
        <v>3.0</v>
      </c>
      <c r="X310" s="1">
        <v>3.0</v>
      </c>
      <c r="Y310" s="1">
        <v>2.0</v>
      </c>
      <c r="Z310" s="1">
        <v>3.0</v>
      </c>
      <c r="AA310" s="1">
        <v>2.0</v>
      </c>
      <c r="AB310" s="1">
        <v>1.0</v>
      </c>
      <c r="AC310" s="1">
        <v>1.0</v>
      </c>
      <c r="AD310" s="1">
        <v>5.0</v>
      </c>
      <c r="AE310" s="1">
        <v>5.0</v>
      </c>
      <c r="AF310" s="1">
        <v>5.0</v>
      </c>
      <c r="AG310" s="1">
        <v>5.0</v>
      </c>
      <c r="AH310" s="1">
        <v>4.0</v>
      </c>
      <c r="AI310" s="1">
        <v>4.0</v>
      </c>
      <c r="AJ310" s="1">
        <v>4.0</v>
      </c>
      <c r="AK310" s="1">
        <v>4.0</v>
      </c>
      <c r="AL310" s="1">
        <v>2.0</v>
      </c>
      <c r="AM310" s="1">
        <v>2.0</v>
      </c>
      <c r="AN310" s="1">
        <v>4.0</v>
      </c>
      <c r="AO310" s="1">
        <v>1.0</v>
      </c>
      <c r="AP310" s="1">
        <v>4.0</v>
      </c>
      <c r="AQ310" s="1">
        <v>1.0</v>
      </c>
      <c r="AR310" s="1">
        <v>1.0</v>
      </c>
      <c r="AS310" s="1">
        <v>3.0</v>
      </c>
      <c r="AT310" s="1">
        <v>1.0</v>
      </c>
      <c r="AU310" s="1">
        <v>3.0</v>
      </c>
      <c r="AV310" s="1">
        <v>2.0</v>
      </c>
      <c r="AW310" s="1">
        <v>1.0</v>
      </c>
      <c r="AX310" s="1">
        <v>1.0</v>
      </c>
      <c r="AY310" s="1">
        <v>1.0</v>
      </c>
      <c r="AZ310" s="1">
        <v>3.0</v>
      </c>
      <c r="BA310" s="1">
        <v>2.0</v>
      </c>
      <c r="BB310" s="1">
        <v>3.0</v>
      </c>
      <c r="BC310" s="1">
        <v>4.0</v>
      </c>
      <c r="BD310" s="1">
        <v>2.0</v>
      </c>
      <c r="BE310" s="1">
        <v>4.0</v>
      </c>
      <c r="BF310" s="1">
        <v>3.0</v>
      </c>
      <c r="BG310" s="1">
        <v>3.0</v>
      </c>
      <c r="BH310" s="1">
        <v>3.0</v>
      </c>
      <c r="BI310" s="1">
        <v>3.0</v>
      </c>
      <c r="BJ310" s="1">
        <v>6.0</v>
      </c>
      <c r="BK310" s="1">
        <v>3.0</v>
      </c>
      <c r="BL310" s="1">
        <v>2.0</v>
      </c>
      <c r="BM310" s="1">
        <v>2.0</v>
      </c>
      <c r="BN310" s="1">
        <v>1.0</v>
      </c>
      <c r="BO310" s="1">
        <v>1.0</v>
      </c>
      <c r="BP310" s="1">
        <v>1.0</v>
      </c>
      <c r="BQ310" s="1">
        <v>1.0</v>
      </c>
      <c r="BR310" s="1">
        <v>1.0</v>
      </c>
      <c r="BS310" s="1">
        <v>5.0</v>
      </c>
      <c r="BT310" s="1">
        <v>4.0</v>
      </c>
      <c r="BU310" s="1">
        <v>3.0</v>
      </c>
      <c r="BV310" s="1">
        <v>5.0</v>
      </c>
      <c r="BW310" s="1">
        <v>5.0</v>
      </c>
      <c r="BX310" s="1">
        <v>2.0</v>
      </c>
      <c r="BY310" s="1">
        <v>5.0</v>
      </c>
      <c r="BZ310" s="36">
        <v>5.0</v>
      </c>
      <c r="CA310" s="45">
        <f t="shared" si="12"/>
        <v>208</v>
      </c>
      <c r="CB310">
        <f t="shared" si="2"/>
        <v>21</v>
      </c>
      <c r="CC310" s="45">
        <f t="shared" si="3"/>
        <v>25</v>
      </c>
      <c r="CD310" s="45">
        <f t="shared" si="4"/>
        <v>17</v>
      </c>
      <c r="CE310" s="45">
        <f t="shared" si="27"/>
        <v>36</v>
      </c>
      <c r="CF310" s="45">
        <f t="shared" si="6"/>
        <v>18</v>
      </c>
      <c r="CG310" s="45">
        <f t="shared" si="7"/>
        <v>14</v>
      </c>
      <c r="CH310" s="45">
        <f t="shared" si="28"/>
        <v>25</v>
      </c>
      <c r="CI310" s="45">
        <f t="shared" si="9"/>
        <v>0.6</v>
      </c>
      <c r="CJ310">
        <f t="shared" si="10"/>
        <v>12</v>
      </c>
      <c r="CK310" s="45">
        <f t="shared" si="29"/>
        <v>34</v>
      </c>
      <c r="CL310" s="39"/>
      <c r="CM310" s="40">
        <f>VLOOKUP(CB310,'PROMIS 57 T-Score Conversions'!Q$3:R$35,2,TRUE)</f>
        <v>36.1</v>
      </c>
      <c r="CN310" s="44" t="str">
        <f t="shared" si="20"/>
        <v>Moderate</v>
      </c>
      <c r="CO310" s="40">
        <f>VLOOKUP(CC310,'PROMIS 57 T-Score Conversions'!A$3:B$35,2,TRUE)</f>
        <v>63.5</v>
      </c>
      <c r="CP310" s="43" t="str">
        <f t="shared" si="21"/>
        <v>Moderate</v>
      </c>
      <c r="CQ310" s="40">
        <f>VLOOKUP(CD310,'PROMIS 57 T-Score Conversions'!E$3:F$35,2,TRUE)</f>
        <v>55.9</v>
      </c>
      <c r="CR310" s="44" t="str">
        <f t="shared" si="22"/>
        <v>Mild</v>
      </c>
      <c r="CS310" s="40">
        <f>VLOOKUP(CE310,'PROMIS 57 T-Score Conversions'!U$3:V$35,2,TRUE)</f>
        <v>69.8</v>
      </c>
      <c r="CT310" s="44" t="str">
        <f t="shared" si="23"/>
        <v>Moderate</v>
      </c>
      <c r="CU310" s="40">
        <f>VLOOKUP(CF310,'PROMIS 57 T-Score Conversions'!Y$3:Z$35,2,TRUE)</f>
        <v>47.9</v>
      </c>
      <c r="CV310" s="44" t="str">
        <f t="shared" si="24"/>
        <v>Normal</v>
      </c>
      <c r="CW310" s="40">
        <f>vlookup(CG310,'PROMIS 57 T-Score Conversions'!M$3:N$35,2,TRUE)</f>
        <v>35.3</v>
      </c>
      <c r="CX310" s="44" t="str">
        <f t="shared" si="25"/>
        <v>Moderate</v>
      </c>
      <c r="CY310" s="40">
        <f>VLOOKup(CH310,'PROMIS 57 T-Score Conversions'!I$3:J$35,2,TRUE)</f>
        <v>62.1</v>
      </c>
      <c r="CZ310" s="44" t="str">
        <f t="shared" si="26"/>
        <v>Moderate</v>
      </c>
      <c r="DA310" s="37">
        <f>VLOOKUP(CJ310,'PROMIS 57 T-Score Conversions'!AC$3:AD$35,2,TRUE)</f>
        <v>30.11</v>
      </c>
      <c r="DB310" s="44" t="str">
        <f t="shared" si="30"/>
        <v>Moderate</v>
      </c>
      <c r="DC310" s="40">
        <f>VLOOKUP(CK310,'PROMIS 57 T-Score Conversions'!AG$3:AH$35,2,TRUE)</f>
        <v>53.63</v>
      </c>
      <c r="DD310" s="39" t="str">
        <f t="shared" si="31"/>
        <v>Normal</v>
      </c>
    </row>
    <row r="311">
      <c r="A311" s="1" t="b">
        <v>1</v>
      </c>
      <c r="B311" s="20"/>
      <c r="C311" s="20">
        <v>43761.46466986111</v>
      </c>
      <c r="D311" s="1" t="s">
        <v>223</v>
      </c>
      <c r="E311" s="1">
        <v>1975.0</v>
      </c>
      <c r="F311" s="1">
        <v>5.0</v>
      </c>
      <c r="G311" s="1">
        <v>5.0</v>
      </c>
      <c r="H311" s="1">
        <v>5.0</v>
      </c>
      <c r="I311" s="1">
        <v>5.0</v>
      </c>
      <c r="J311" s="1">
        <v>4.0</v>
      </c>
      <c r="K311" s="1">
        <v>5.0</v>
      </c>
      <c r="L311" s="1">
        <v>5.0</v>
      </c>
      <c r="M311" s="1">
        <v>5.0</v>
      </c>
      <c r="N311" s="1">
        <v>1.0</v>
      </c>
      <c r="O311" s="1">
        <v>1.0</v>
      </c>
      <c r="P311" s="1">
        <v>1.0</v>
      </c>
      <c r="Q311" s="1">
        <v>2.0</v>
      </c>
      <c r="R311" s="1">
        <v>1.0</v>
      </c>
      <c r="S311" s="1">
        <v>1.0</v>
      </c>
      <c r="T311" s="1">
        <v>2.0</v>
      </c>
      <c r="U311" s="1">
        <v>1.0</v>
      </c>
      <c r="V311" s="1">
        <v>1.0</v>
      </c>
      <c r="W311" s="1">
        <v>1.0</v>
      </c>
      <c r="X311" s="1">
        <v>1.0</v>
      </c>
      <c r="Y311" s="1">
        <v>1.0</v>
      </c>
      <c r="Z311" s="1">
        <v>1.0</v>
      </c>
      <c r="AA311" s="1">
        <v>1.0</v>
      </c>
      <c r="AB311" s="1">
        <v>1.0</v>
      </c>
      <c r="AC311" s="1">
        <v>1.0</v>
      </c>
      <c r="AD311" s="1">
        <v>2.0</v>
      </c>
      <c r="AE311" s="1">
        <v>1.0</v>
      </c>
      <c r="AF311" s="1">
        <v>2.0</v>
      </c>
      <c r="AG311" s="1">
        <v>2.0</v>
      </c>
      <c r="AH311" s="1">
        <v>1.0</v>
      </c>
      <c r="AI311" s="1">
        <v>1.0</v>
      </c>
      <c r="AJ311" s="1">
        <v>1.0</v>
      </c>
      <c r="AK311" s="1">
        <v>1.0</v>
      </c>
      <c r="AL311" s="1">
        <v>2.0</v>
      </c>
      <c r="AM311" s="1">
        <v>2.0</v>
      </c>
      <c r="AN311" s="1">
        <v>2.0</v>
      </c>
      <c r="AO311" s="1">
        <v>2.0</v>
      </c>
      <c r="AP311" s="1">
        <v>1.0</v>
      </c>
      <c r="AQ311" s="1">
        <v>1.0</v>
      </c>
      <c r="AR311" s="1">
        <v>1.0</v>
      </c>
      <c r="AS311" s="1">
        <v>2.0</v>
      </c>
      <c r="AT311" s="1">
        <v>5.0</v>
      </c>
      <c r="AU311" s="1">
        <v>5.0</v>
      </c>
      <c r="AV311" s="1">
        <v>4.0</v>
      </c>
      <c r="AW311" s="1">
        <v>5.0</v>
      </c>
      <c r="AX311" s="1">
        <v>5.0</v>
      </c>
      <c r="AY311" s="1">
        <v>4.0</v>
      </c>
      <c r="AZ311" s="1">
        <v>5.0</v>
      </c>
      <c r="BA311" s="1">
        <v>5.0</v>
      </c>
      <c r="BB311" s="1">
        <v>1.0</v>
      </c>
      <c r="BC311" s="1">
        <v>1.0</v>
      </c>
      <c r="BD311" s="1">
        <v>1.0</v>
      </c>
      <c r="BE311" s="1">
        <v>1.0</v>
      </c>
      <c r="BF311" s="1">
        <v>1.0</v>
      </c>
      <c r="BG311" s="1">
        <v>1.0</v>
      </c>
      <c r="BH311" s="1">
        <v>1.0</v>
      </c>
      <c r="BI311" s="1">
        <v>1.0</v>
      </c>
      <c r="BJ311" s="1">
        <v>1.0</v>
      </c>
      <c r="BK311" s="1">
        <v>4.0</v>
      </c>
      <c r="BL311" s="1">
        <v>4.0</v>
      </c>
      <c r="BM311" s="1">
        <v>4.0</v>
      </c>
      <c r="BN311" s="1">
        <v>3.0</v>
      </c>
      <c r="BO311" s="1">
        <v>4.0</v>
      </c>
      <c r="BP311" s="1">
        <v>4.0</v>
      </c>
      <c r="BQ311" s="1">
        <v>3.0</v>
      </c>
      <c r="BR311" s="1">
        <v>3.0</v>
      </c>
      <c r="BS311" s="1">
        <v>2.0</v>
      </c>
      <c r="BT311" s="1">
        <v>2.0</v>
      </c>
      <c r="BU311" s="1">
        <v>2.0</v>
      </c>
      <c r="BV311" s="1">
        <v>2.0</v>
      </c>
      <c r="BW311" s="1">
        <v>2.0</v>
      </c>
      <c r="BX311" s="1">
        <v>2.0</v>
      </c>
      <c r="BY311" s="1">
        <v>1.0</v>
      </c>
      <c r="BZ311" s="36">
        <v>2.0</v>
      </c>
      <c r="CA311" s="45">
        <f t="shared" si="12"/>
        <v>172</v>
      </c>
      <c r="CB311">
        <f t="shared" si="2"/>
        <v>39</v>
      </c>
      <c r="CC311" s="45">
        <f t="shared" si="3"/>
        <v>10</v>
      </c>
      <c r="CD311" s="45">
        <f t="shared" si="4"/>
        <v>8</v>
      </c>
      <c r="CE311" s="45">
        <f t="shared" si="27"/>
        <v>11</v>
      </c>
      <c r="CF311" s="45">
        <f t="shared" si="6"/>
        <v>13</v>
      </c>
      <c r="CG311" s="45">
        <f t="shared" si="7"/>
        <v>38</v>
      </c>
      <c r="CH311" s="45">
        <f t="shared" si="28"/>
        <v>8</v>
      </c>
      <c r="CI311" s="45">
        <f t="shared" si="9"/>
        <v>0.1</v>
      </c>
      <c r="CJ311">
        <f t="shared" si="10"/>
        <v>29</v>
      </c>
      <c r="CK311" s="45">
        <f t="shared" si="29"/>
        <v>15</v>
      </c>
      <c r="CL311" s="39"/>
      <c r="CM311" s="40">
        <f>VLOOKUP(CB311,'PROMIS 57 T-Score Conversions'!Q$3:R$35,2,TRUE)</f>
        <v>53</v>
      </c>
      <c r="CN311" s="44" t="str">
        <f t="shared" si="20"/>
        <v>Normal</v>
      </c>
      <c r="CO311" s="40">
        <f>VLOOKUP(CC311,'PROMIS 57 T-Score Conversions'!A$3:B$35,2,TRUE)</f>
        <v>45.9</v>
      </c>
      <c r="CP311" s="43" t="str">
        <f t="shared" si="21"/>
        <v>Normal</v>
      </c>
      <c r="CQ311" s="40">
        <f>VLOOKUP(CD311,'PROMIS 57 T-Score Conversions'!E$3:F$35,2,TRUE)</f>
        <v>38.2</v>
      </c>
      <c r="CR311" s="44" t="str">
        <f t="shared" si="22"/>
        <v>Normal</v>
      </c>
      <c r="CS311" s="40">
        <f>VLOOKUP(CE311,'PROMIS 57 T-Score Conversions'!U$3:V$35,2,TRUE)</f>
        <v>42.8</v>
      </c>
      <c r="CT311" s="44" t="str">
        <f t="shared" si="23"/>
        <v>Normal</v>
      </c>
      <c r="CU311" s="40">
        <f>VLOOKUP(CF311,'PROMIS 57 T-Score Conversions'!Y$3:Z$35,2,TRUE)</f>
        <v>41.4</v>
      </c>
      <c r="CV311" s="44" t="str">
        <f t="shared" si="24"/>
        <v>Normal</v>
      </c>
      <c r="CW311" s="40">
        <f>vlookup(CG311,'PROMIS 57 T-Score Conversions'!M$3:N$35,2,TRUE)</f>
        <v>58.2</v>
      </c>
      <c r="CX311" s="44" t="str">
        <f t="shared" si="25"/>
        <v>Normal</v>
      </c>
      <c r="CY311" s="40">
        <f>VLOOKup(CH311,'PROMIS 57 T-Score Conversions'!I$3:J$35,2,TRUE)</f>
        <v>40.7</v>
      </c>
      <c r="CZ311" s="44" t="str">
        <f t="shared" si="26"/>
        <v>Normal</v>
      </c>
      <c r="DA311" s="37">
        <f>VLOOKUP(CJ311,'PROMIS 57 T-Score Conversions'!AC$3:AD$35,2,TRUE)</f>
        <v>44.43</v>
      </c>
      <c r="DB311" s="44" t="str">
        <f t="shared" si="30"/>
        <v>Mild</v>
      </c>
      <c r="DC311" s="40">
        <f>VLOOKUP(CK311,'PROMIS 57 T-Score Conversions'!AG$3:AH$35,2,TRUE)</f>
        <v>35.07</v>
      </c>
      <c r="DD311" s="39" t="str">
        <f t="shared" si="31"/>
        <v>Normal</v>
      </c>
    </row>
    <row r="312">
      <c r="A312" s="1" t="b">
        <v>1</v>
      </c>
      <c r="B312" s="20"/>
      <c r="C312" s="20">
        <v>43761.540908703704</v>
      </c>
      <c r="D312" s="1" t="s">
        <v>167</v>
      </c>
      <c r="E312" s="1">
        <v>1146.0</v>
      </c>
      <c r="F312" s="1">
        <v>3.0</v>
      </c>
      <c r="G312" s="1">
        <v>3.0</v>
      </c>
      <c r="H312" s="1">
        <v>4.0</v>
      </c>
      <c r="I312" s="1">
        <v>3.0</v>
      </c>
      <c r="J312" s="1">
        <v>3.0</v>
      </c>
      <c r="K312" s="1">
        <v>4.0</v>
      </c>
      <c r="L312" s="1">
        <v>5.0</v>
      </c>
      <c r="M312" s="1">
        <v>3.0</v>
      </c>
      <c r="N312" s="1">
        <v>3.0</v>
      </c>
      <c r="O312" s="1">
        <v>4.0</v>
      </c>
      <c r="P312" s="1">
        <v>4.0</v>
      </c>
      <c r="Q312" s="1">
        <v>4.0</v>
      </c>
      <c r="R312" s="1">
        <v>3.0</v>
      </c>
      <c r="S312" s="1">
        <v>4.0</v>
      </c>
      <c r="T312" s="1">
        <v>4.0</v>
      </c>
      <c r="U312" s="1">
        <v>5.0</v>
      </c>
      <c r="V312" s="1">
        <v>2.0</v>
      </c>
      <c r="W312" s="1">
        <v>2.0</v>
      </c>
      <c r="X312" s="1">
        <v>3.0</v>
      </c>
      <c r="Y312" s="1">
        <v>4.0</v>
      </c>
      <c r="Z312" s="1">
        <v>4.0</v>
      </c>
      <c r="AA312" s="1">
        <v>3.0</v>
      </c>
      <c r="AB312" s="1">
        <v>3.0</v>
      </c>
      <c r="AC312" s="1">
        <v>2.0</v>
      </c>
      <c r="AD312" s="1">
        <v>4.0</v>
      </c>
      <c r="AE312" s="1">
        <v>5.0</v>
      </c>
      <c r="AF312" s="1">
        <v>4.0</v>
      </c>
      <c r="AG312" s="1">
        <v>4.0</v>
      </c>
      <c r="AH312" s="1">
        <v>5.0</v>
      </c>
      <c r="AI312" s="1">
        <v>4.0</v>
      </c>
      <c r="AJ312" s="1">
        <v>5.0</v>
      </c>
      <c r="AK312" s="1">
        <v>4.0</v>
      </c>
      <c r="AL312" s="1">
        <v>3.0</v>
      </c>
      <c r="AM312" s="1">
        <v>3.0</v>
      </c>
      <c r="AN312" s="1">
        <v>3.0</v>
      </c>
      <c r="AO312" s="1">
        <v>4.0</v>
      </c>
      <c r="AP312" s="1">
        <v>3.0</v>
      </c>
      <c r="AQ312" s="1">
        <v>4.0</v>
      </c>
      <c r="AR312" s="1">
        <v>3.0</v>
      </c>
      <c r="AS312" s="1">
        <v>4.0</v>
      </c>
      <c r="AT312" s="1">
        <v>2.0</v>
      </c>
      <c r="AU312" s="1">
        <v>3.0</v>
      </c>
      <c r="AV312" s="1">
        <v>3.0</v>
      </c>
      <c r="AW312" s="1">
        <v>2.0</v>
      </c>
      <c r="AX312" s="1">
        <v>1.0</v>
      </c>
      <c r="AY312" s="1">
        <v>2.0</v>
      </c>
      <c r="AZ312" s="1">
        <v>2.0</v>
      </c>
      <c r="BA312" s="1">
        <v>2.0</v>
      </c>
      <c r="BB312" s="1">
        <v>4.0</v>
      </c>
      <c r="BC312" s="1">
        <v>4.0</v>
      </c>
      <c r="BD312" s="1">
        <v>4.0</v>
      </c>
      <c r="BE312" s="1">
        <v>3.0</v>
      </c>
      <c r="BF312" s="1">
        <v>4.0</v>
      </c>
      <c r="BG312" s="1">
        <v>3.0</v>
      </c>
      <c r="BH312" s="1">
        <v>4.0</v>
      </c>
      <c r="BI312" s="1">
        <v>3.0</v>
      </c>
      <c r="BJ312" s="1">
        <v>7.0</v>
      </c>
      <c r="BK312" s="1">
        <v>2.0</v>
      </c>
      <c r="BL312" s="1">
        <v>3.0</v>
      </c>
      <c r="BM312" s="1">
        <v>3.0</v>
      </c>
      <c r="BN312" s="1">
        <v>2.0</v>
      </c>
      <c r="BO312" s="1">
        <v>2.0</v>
      </c>
      <c r="BP312" s="1">
        <v>2.0</v>
      </c>
      <c r="BQ312" s="1">
        <v>2.0</v>
      </c>
      <c r="BR312" s="1">
        <v>2.0</v>
      </c>
      <c r="BS312" s="1">
        <v>3.0</v>
      </c>
      <c r="BT312" s="1">
        <v>3.0</v>
      </c>
      <c r="BU312" s="1">
        <v>4.0</v>
      </c>
      <c r="BV312" s="1">
        <v>4.0</v>
      </c>
      <c r="BW312" s="1">
        <v>3.0</v>
      </c>
      <c r="BX312" s="1">
        <v>3.0</v>
      </c>
      <c r="BY312" s="1">
        <v>3.0</v>
      </c>
      <c r="BZ312" s="36">
        <v>4.0</v>
      </c>
      <c r="CA312" s="45">
        <f t="shared" si="12"/>
        <v>242</v>
      </c>
      <c r="CB312">
        <f t="shared" si="2"/>
        <v>28</v>
      </c>
      <c r="CC312" s="45">
        <f t="shared" si="3"/>
        <v>31</v>
      </c>
      <c r="CD312" s="45">
        <f t="shared" si="4"/>
        <v>23</v>
      </c>
      <c r="CE312" s="45">
        <f t="shared" si="27"/>
        <v>35</v>
      </c>
      <c r="CF312" s="45">
        <f t="shared" si="6"/>
        <v>27</v>
      </c>
      <c r="CG312" s="45">
        <f t="shared" si="7"/>
        <v>17</v>
      </c>
      <c r="CH312" s="45">
        <f t="shared" si="28"/>
        <v>29</v>
      </c>
      <c r="CI312" s="45">
        <f t="shared" si="9"/>
        <v>0.7</v>
      </c>
      <c r="CJ312">
        <f t="shared" si="10"/>
        <v>18</v>
      </c>
      <c r="CK312" s="45">
        <f t="shared" si="29"/>
        <v>27</v>
      </c>
      <c r="CL312" s="39"/>
      <c r="CM312" s="40">
        <f>VLOOKUP(CB312,'PROMIS 57 T-Score Conversions'!Q$3:R$35,2,TRUE)</f>
        <v>40.8</v>
      </c>
      <c r="CN312" s="44" t="str">
        <f t="shared" si="20"/>
        <v>Mild</v>
      </c>
      <c r="CO312" s="40">
        <f>VLOOKUP(CC312,'PROMIS 57 T-Score Conversions'!A$3:B$35,2,TRUE)</f>
        <v>69.8</v>
      </c>
      <c r="CP312" s="43" t="str">
        <f t="shared" si="21"/>
        <v>Severe</v>
      </c>
      <c r="CQ312" s="40">
        <f>VLOOKUP(CD312,'PROMIS 57 T-Score Conversions'!E$3:F$35,2,TRUE)</f>
        <v>61.2</v>
      </c>
      <c r="CR312" s="44" t="str">
        <f t="shared" si="22"/>
        <v>Moderate</v>
      </c>
      <c r="CS312" s="40">
        <f>VLOOKUP(CE312,'PROMIS 57 T-Score Conversions'!U$3:V$35,2,TRUE)</f>
        <v>68.6</v>
      </c>
      <c r="CT312" s="44" t="str">
        <f t="shared" si="23"/>
        <v>Moderate</v>
      </c>
      <c r="CU312" s="40">
        <f>VLOOKUP(CF312,'PROMIS 57 T-Score Conversions'!Y$3:Z$35,2,TRUE)</f>
        <v>57.3</v>
      </c>
      <c r="CV312" s="44" t="str">
        <f t="shared" si="24"/>
        <v>Mild</v>
      </c>
      <c r="CW312" s="40">
        <f>vlookup(CG312,'PROMIS 57 T-Score Conversions'!M$3:N$35,2,TRUE)</f>
        <v>37.7</v>
      </c>
      <c r="CX312" s="44" t="str">
        <f t="shared" si="25"/>
        <v>Moderate</v>
      </c>
      <c r="CY312" s="40">
        <f>VLOOKup(CH312,'PROMIS 57 T-Score Conversions'!I$3:J$35,2,TRUE)</f>
        <v>64.8</v>
      </c>
      <c r="CZ312" s="44" t="str">
        <f t="shared" si="26"/>
        <v>Moderate</v>
      </c>
      <c r="DA312" s="37">
        <f>VLOOKUP(CJ312,'PROMIS 57 T-Score Conversions'!AC$3:AD$35,2,TRUE)</f>
        <v>35.56</v>
      </c>
      <c r="DB312" s="44" t="str">
        <f t="shared" si="30"/>
        <v>Moderate</v>
      </c>
      <c r="DC312" s="40">
        <f>VLOOKUP(CK312,'PROMIS 57 T-Score Conversions'!AG$3:AH$35,2,TRUE)</f>
        <v>46.21</v>
      </c>
      <c r="DD312" s="39" t="str">
        <f t="shared" si="31"/>
        <v>Normal</v>
      </c>
    </row>
    <row r="313">
      <c r="A313" s="1" t="b">
        <v>1</v>
      </c>
      <c r="B313" s="20"/>
      <c r="C313" s="20">
        <v>43762.4228377199</v>
      </c>
      <c r="D313" s="1" t="s">
        <v>245</v>
      </c>
      <c r="E313" s="1">
        <v>1997.0</v>
      </c>
      <c r="F313" s="1">
        <v>4.0</v>
      </c>
      <c r="G313" s="1">
        <v>3.0</v>
      </c>
      <c r="H313" s="1">
        <v>5.0</v>
      </c>
      <c r="I313" s="1">
        <v>4.0</v>
      </c>
      <c r="J313" s="1">
        <v>4.0</v>
      </c>
      <c r="K313" s="1">
        <v>4.0</v>
      </c>
      <c r="L313" s="1">
        <v>4.0</v>
      </c>
      <c r="M313" s="1">
        <v>4.0</v>
      </c>
      <c r="N313" s="1">
        <v>1.0</v>
      </c>
      <c r="O313" s="1">
        <v>2.0</v>
      </c>
      <c r="P313" s="1">
        <v>1.0</v>
      </c>
      <c r="Q313" s="1">
        <v>2.0</v>
      </c>
      <c r="R313" s="1">
        <v>2.0</v>
      </c>
      <c r="S313" s="1">
        <v>1.0</v>
      </c>
      <c r="T313" s="1">
        <v>2.0</v>
      </c>
      <c r="U313" s="1">
        <v>2.0</v>
      </c>
      <c r="V313" s="1">
        <v>1.0</v>
      </c>
      <c r="W313" s="1">
        <v>2.0</v>
      </c>
      <c r="X313" s="1">
        <v>2.0</v>
      </c>
      <c r="Y313" s="1">
        <v>1.0</v>
      </c>
      <c r="Z313" s="1">
        <v>2.0</v>
      </c>
      <c r="AA313" s="1">
        <v>3.0</v>
      </c>
      <c r="AB313" s="1">
        <v>3.0</v>
      </c>
      <c r="AC313" s="1">
        <v>2.0</v>
      </c>
      <c r="AD313" s="1">
        <v>4.0</v>
      </c>
      <c r="AE313" s="1">
        <v>4.0</v>
      </c>
      <c r="AF313" s="1">
        <v>4.0</v>
      </c>
      <c r="AG313" s="1">
        <v>4.0</v>
      </c>
      <c r="AH313" s="1">
        <v>4.0</v>
      </c>
      <c r="AI313" s="1">
        <v>4.0</v>
      </c>
      <c r="AJ313" s="1">
        <v>5.0</v>
      </c>
      <c r="AK313" s="1">
        <v>4.0</v>
      </c>
      <c r="AL313" s="1">
        <v>3.0</v>
      </c>
      <c r="AM313" s="1">
        <v>3.0</v>
      </c>
      <c r="AN313" s="1">
        <v>3.0</v>
      </c>
      <c r="AO313" s="1">
        <v>1.0</v>
      </c>
      <c r="AP313" s="1">
        <v>3.0</v>
      </c>
      <c r="AQ313" s="1">
        <v>1.0</v>
      </c>
      <c r="AR313" s="1">
        <v>1.0</v>
      </c>
      <c r="AS313" s="1">
        <v>3.0</v>
      </c>
      <c r="AT313" s="1">
        <v>3.0</v>
      </c>
      <c r="AU313" s="1">
        <v>3.0</v>
      </c>
      <c r="AV313" s="1">
        <v>3.0</v>
      </c>
      <c r="AW313" s="1">
        <v>3.0</v>
      </c>
      <c r="AX313" s="1">
        <v>4.0</v>
      </c>
      <c r="AY313" s="1">
        <v>4.0</v>
      </c>
      <c r="AZ313" s="1">
        <v>3.0</v>
      </c>
      <c r="BA313" s="1">
        <v>4.0</v>
      </c>
      <c r="BB313" s="1">
        <v>2.0</v>
      </c>
      <c r="BC313" s="1">
        <v>2.0</v>
      </c>
      <c r="BD313" s="1">
        <v>2.0</v>
      </c>
      <c r="BE313" s="1">
        <v>2.0</v>
      </c>
      <c r="BF313" s="1">
        <v>2.0</v>
      </c>
      <c r="BG313" s="1">
        <v>2.0</v>
      </c>
      <c r="BH313" s="1">
        <v>2.0</v>
      </c>
      <c r="BI313" s="1">
        <v>2.0</v>
      </c>
      <c r="BJ313" s="1">
        <v>3.0</v>
      </c>
      <c r="BK313" s="1">
        <v>3.0</v>
      </c>
      <c r="BL313" s="1">
        <v>3.0</v>
      </c>
      <c r="BM313" s="1">
        <v>3.0</v>
      </c>
      <c r="BN313" s="1">
        <v>2.0</v>
      </c>
      <c r="BO313" s="1">
        <v>3.0</v>
      </c>
      <c r="BP313" s="1">
        <v>3.0</v>
      </c>
      <c r="BQ313" s="1">
        <v>3.0</v>
      </c>
      <c r="BR313" s="1">
        <v>1.0</v>
      </c>
      <c r="BS313" s="1">
        <v>3.0</v>
      </c>
      <c r="BT313" s="1">
        <v>3.0</v>
      </c>
      <c r="BU313" s="1">
        <v>4.0</v>
      </c>
      <c r="BV313" s="1">
        <v>4.0</v>
      </c>
      <c r="BW313" s="1">
        <v>4.0</v>
      </c>
      <c r="BX313" s="1">
        <v>3.0</v>
      </c>
      <c r="BY313" s="1">
        <v>3.0</v>
      </c>
      <c r="BZ313" s="36">
        <v>4.0</v>
      </c>
      <c r="CA313" s="45">
        <f t="shared" si="12"/>
        <v>207</v>
      </c>
      <c r="CB313">
        <f t="shared" si="2"/>
        <v>32</v>
      </c>
      <c r="CC313" s="45">
        <f t="shared" si="3"/>
        <v>13</v>
      </c>
      <c r="CD313" s="45">
        <f t="shared" si="4"/>
        <v>16</v>
      </c>
      <c r="CE313" s="45">
        <f t="shared" si="27"/>
        <v>33</v>
      </c>
      <c r="CF313" s="45">
        <f t="shared" si="6"/>
        <v>18</v>
      </c>
      <c r="CG313" s="45">
        <f t="shared" si="7"/>
        <v>27</v>
      </c>
      <c r="CH313" s="45">
        <f t="shared" si="28"/>
        <v>16</v>
      </c>
      <c r="CI313" s="45">
        <f t="shared" si="9"/>
        <v>0.3</v>
      </c>
      <c r="CJ313">
        <f t="shared" si="10"/>
        <v>21</v>
      </c>
      <c r="CK313" s="45">
        <f t="shared" si="29"/>
        <v>28</v>
      </c>
      <c r="CL313" s="39"/>
      <c r="CM313" s="40">
        <f>VLOOKUP(CB313,'PROMIS 57 T-Score Conversions'!Q$3:R$35,2,TRUE)</f>
        <v>43.9</v>
      </c>
      <c r="CN313" s="44" t="str">
        <f t="shared" si="20"/>
        <v>Mild</v>
      </c>
      <c r="CO313" s="40">
        <f>VLOOKUP(CC313,'PROMIS 57 T-Score Conversions'!A$3:B$35,2,TRUE)</f>
        <v>50.8</v>
      </c>
      <c r="CP313" s="43" t="str">
        <f t="shared" si="21"/>
        <v>Mild</v>
      </c>
      <c r="CQ313" s="40">
        <f>VLOOKUP(CD313,'PROMIS 57 T-Score Conversions'!E$3:F$35,2,TRUE)</f>
        <v>55.1</v>
      </c>
      <c r="CR313" s="44" t="str">
        <f t="shared" si="22"/>
        <v>Mild</v>
      </c>
      <c r="CS313" s="40">
        <f>VLOOKUP(CE313,'PROMIS 57 T-Score Conversions'!U$3:V$35,2,TRUE)</f>
        <v>66.4</v>
      </c>
      <c r="CT313" s="44" t="str">
        <f t="shared" si="23"/>
        <v>Moderate</v>
      </c>
      <c r="CU313" s="40">
        <f>VLOOKUP(CF313,'PROMIS 57 T-Score Conversions'!Y$3:Z$35,2,TRUE)</f>
        <v>47.9</v>
      </c>
      <c r="CV313" s="44" t="str">
        <f t="shared" si="24"/>
        <v>Normal</v>
      </c>
      <c r="CW313" s="40">
        <f>vlookup(CG313,'PROMIS 57 T-Score Conversions'!M$3:N$35,2,TRUE)</f>
        <v>47</v>
      </c>
      <c r="CX313" s="44" t="str">
        <f t="shared" si="25"/>
        <v>Normal</v>
      </c>
      <c r="CY313" s="40">
        <f>VLOOKup(CH313,'PROMIS 57 T-Score Conversions'!I$3:J$35,2,TRUE)</f>
        <v>55.8</v>
      </c>
      <c r="CZ313" s="44" t="str">
        <f t="shared" si="26"/>
        <v>Mild</v>
      </c>
      <c r="DA313" s="37">
        <f>VLOOKUP(CJ313,'PROMIS 57 T-Score Conversions'!AC$3:AD$35,2,TRUE)</f>
        <v>37.93</v>
      </c>
      <c r="DB313" s="44" t="str">
        <f t="shared" si="30"/>
        <v>Moderate</v>
      </c>
      <c r="DC313" s="40">
        <f>VLOOKUP(CK313,'PROMIS 57 T-Score Conversions'!AG$3:AH$35,2,TRUE)</f>
        <v>47.18</v>
      </c>
      <c r="DD313" s="39" t="str">
        <f t="shared" si="31"/>
        <v>Normal</v>
      </c>
    </row>
    <row r="314">
      <c r="A314" s="1" t="b">
        <v>1</v>
      </c>
      <c r="B314" s="20"/>
      <c r="C314" s="20">
        <v>43762.52899951389</v>
      </c>
      <c r="D314" s="1" t="s">
        <v>268</v>
      </c>
      <c r="E314" s="1">
        <v>2012.0</v>
      </c>
      <c r="F314" s="1">
        <v>5.0</v>
      </c>
      <c r="G314" s="1">
        <v>5.0</v>
      </c>
      <c r="H314" s="1">
        <v>5.0</v>
      </c>
      <c r="I314" s="1">
        <v>5.0</v>
      </c>
      <c r="J314" s="1">
        <v>5.0</v>
      </c>
      <c r="K314" s="1">
        <v>5.0</v>
      </c>
      <c r="L314" s="1">
        <v>5.0</v>
      </c>
      <c r="M314" s="1">
        <v>5.0</v>
      </c>
      <c r="N314" s="1">
        <v>4.0</v>
      </c>
      <c r="O314" s="1">
        <v>4.0</v>
      </c>
      <c r="P314" s="1">
        <v>4.0</v>
      </c>
      <c r="Q314" s="1">
        <v>4.0</v>
      </c>
      <c r="R314" s="1">
        <v>5.0</v>
      </c>
      <c r="S314" s="1">
        <v>3.0</v>
      </c>
      <c r="T314" s="1">
        <v>4.0</v>
      </c>
      <c r="U314" s="1">
        <v>5.0</v>
      </c>
      <c r="V314" s="1">
        <v>3.0</v>
      </c>
      <c r="W314" s="1">
        <v>2.0</v>
      </c>
      <c r="X314" s="1">
        <v>4.0</v>
      </c>
      <c r="Y314" s="1">
        <v>2.0</v>
      </c>
      <c r="Z314" s="1">
        <v>3.0</v>
      </c>
      <c r="AA314" s="1">
        <v>4.0</v>
      </c>
      <c r="AB314" s="1">
        <v>2.0</v>
      </c>
      <c r="AC314" s="1">
        <v>2.0</v>
      </c>
      <c r="AD314" s="1">
        <v>5.0</v>
      </c>
      <c r="AE314" s="1">
        <v>4.0</v>
      </c>
      <c r="AF314" s="1">
        <v>4.0</v>
      </c>
      <c r="AG314" s="1">
        <v>4.0</v>
      </c>
      <c r="AH314" s="1">
        <v>4.0</v>
      </c>
      <c r="AI314" s="1">
        <v>5.0</v>
      </c>
      <c r="AJ314" s="1">
        <v>4.0</v>
      </c>
      <c r="AK314" s="1">
        <v>4.0</v>
      </c>
      <c r="AL314" s="1">
        <v>4.0</v>
      </c>
      <c r="AM314" s="1">
        <v>3.0</v>
      </c>
      <c r="AN314" s="1">
        <v>3.0</v>
      </c>
      <c r="AO314" s="1">
        <v>2.0</v>
      </c>
      <c r="AP314" s="1">
        <v>2.0</v>
      </c>
      <c r="AQ314" s="1">
        <v>1.0</v>
      </c>
      <c r="AR314" s="1">
        <v>2.0</v>
      </c>
      <c r="AS314" s="1">
        <v>5.0</v>
      </c>
      <c r="AT314" s="1">
        <v>4.0</v>
      </c>
      <c r="AU314" s="1">
        <v>5.0</v>
      </c>
      <c r="AV314" s="1">
        <v>4.0</v>
      </c>
      <c r="AW314" s="1">
        <v>4.0</v>
      </c>
      <c r="AX314" s="1">
        <v>5.0</v>
      </c>
      <c r="AY314" s="1">
        <v>5.0</v>
      </c>
      <c r="AZ314" s="1">
        <v>5.0</v>
      </c>
      <c r="BA314" s="1">
        <v>5.0</v>
      </c>
      <c r="BB314" s="1">
        <v>2.0</v>
      </c>
      <c r="BC314" s="1">
        <v>1.0</v>
      </c>
      <c r="BD314" s="1">
        <v>1.0</v>
      </c>
      <c r="BE314" s="1">
        <v>1.0</v>
      </c>
      <c r="BF314" s="1">
        <v>1.0</v>
      </c>
      <c r="BG314" s="1">
        <v>1.0</v>
      </c>
      <c r="BH314" s="1">
        <v>1.0</v>
      </c>
      <c r="BI314" s="1">
        <v>1.0</v>
      </c>
      <c r="BJ314" s="1">
        <v>2.0</v>
      </c>
      <c r="BK314" s="1">
        <v>2.0</v>
      </c>
      <c r="BL314" s="1">
        <v>4.0</v>
      </c>
      <c r="BM314" s="1">
        <v>4.0</v>
      </c>
      <c r="BN314" s="1">
        <v>3.0</v>
      </c>
      <c r="BO314" s="1">
        <v>2.0</v>
      </c>
      <c r="BP314" s="1">
        <v>4.0</v>
      </c>
      <c r="BQ314" s="1">
        <v>4.0</v>
      </c>
      <c r="BR314" s="1">
        <v>4.0</v>
      </c>
      <c r="BS314" s="1">
        <v>2.0</v>
      </c>
      <c r="BT314" s="1">
        <v>2.0</v>
      </c>
      <c r="BU314" s="1">
        <v>1.0</v>
      </c>
      <c r="BV314" s="1">
        <v>4.0</v>
      </c>
      <c r="BW314" s="1">
        <v>3.0</v>
      </c>
      <c r="BX314" s="1">
        <v>1.0</v>
      </c>
      <c r="BY314" s="1">
        <v>2.0</v>
      </c>
      <c r="BZ314" s="36">
        <v>2.0</v>
      </c>
      <c r="CA314" s="45">
        <f t="shared" si="12"/>
        <v>243</v>
      </c>
      <c r="CB314">
        <f t="shared" si="2"/>
        <v>40</v>
      </c>
      <c r="CC314" s="45">
        <f t="shared" si="3"/>
        <v>33</v>
      </c>
      <c r="CD314" s="45">
        <f t="shared" si="4"/>
        <v>22</v>
      </c>
      <c r="CE314" s="45">
        <f t="shared" si="27"/>
        <v>34</v>
      </c>
      <c r="CF314" s="45">
        <f t="shared" si="6"/>
        <v>22</v>
      </c>
      <c r="CG314" s="45">
        <f t="shared" si="7"/>
        <v>37</v>
      </c>
      <c r="CH314" s="45">
        <f t="shared" si="28"/>
        <v>9</v>
      </c>
      <c r="CI314" s="45">
        <f t="shared" si="9"/>
        <v>0.2</v>
      </c>
      <c r="CJ314">
        <f t="shared" si="10"/>
        <v>27</v>
      </c>
      <c r="CK314" s="45">
        <f t="shared" si="29"/>
        <v>17</v>
      </c>
      <c r="CL314" s="39"/>
      <c r="CM314" s="40">
        <f>VLOOKUP(CB314,'PROMIS 57 T-Score Conversions'!Q$3:R$35,2,TRUE)</f>
        <v>60.1</v>
      </c>
      <c r="CN314" s="44" t="str">
        <f t="shared" si="20"/>
        <v>Normal</v>
      </c>
      <c r="CO314" s="40">
        <f>VLOOKUP(CC314,'PROMIS 57 T-Score Conversions'!A$3:B$35,2,TRUE)</f>
        <v>71.9</v>
      </c>
      <c r="CP314" s="43" t="str">
        <f t="shared" si="21"/>
        <v>Severe</v>
      </c>
      <c r="CQ314" s="40">
        <f>VLOOKUP(CD314,'PROMIS 57 T-Score Conversions'!E$3:F$35,2,TRUE)</f>
        <v>60.3</v>
      </c>
      <c r="CR314" s="44" t="str">
        <f t="shared" si="22"/>
        <v>Moderate</v>
      </c>
      <c r="CS314" s="40">
        <f>VLOOKUP(CE314,'PROMIS 57 T-Score Conversions'!U$3:V$35,2,TRUE)</f>
        <v>67.5</v>
      </c>
      <c r="CT314" s="44" t="str">
        <f t="shared" si="23"/>
        <v>Moderate</v>
      </c>
      <c r="CU314" s="40">
        <f>VLOOKUP(CF314,'PROMIS 57 T-Score Conversions'!Y$3:Z$35,2,TRUE)</f>
        <v>52.2</v>
      </c>
      <c r="CV314" s="44" t="str">
        <f t="shared" si="24"/>
        <v>Normal</v>
      </c>
      <c r="CW314" s="40">
        <f>vlookup(CG314,'PROMIS 57 T-Score Conversions'!M$3:N$35,2,TRUE)</f>
        <v>56.8</v>
      </c>
      <c r="CX314" s="44" t="str">
        <f t="shared" si="25"/>
        <v>Normal</v>
      </c>
      <c r="CY314" s="40">
        <f>VLOOKup(CH314,'PROMIS 57 T-Score Conversions'!I$3:J$35,2,TRUE)</f>
        <v>47.9</v>
      </c>
      <c r="CZ314" s="44" t="str">
        <f t="shared" si="26"/>
        <v>Normal</v>
      </c>
      <c r="DA314" s="37">
        <f>VLOOKUP(CJ314,'PROMIS 57 T-Score Conversions'!AC$3:AD$35,2,TRUE)</f>
        <v>42.72</v>
      </c>
      <c r="DB314" s="44" t="str">
        <f t="shared" si="30"/>
        <v>Mild</v>
      </c>
      <c r="DC314" s="40">
        <f>VLOOKUP(CK314,'PROMIS 57 T-Score Conversions'!AG$3:AH$35,2,TRUE)</f>
        <v>37.04</v>
      </c>
      <c r="DD314" s="39" t="str">
        <f t="shared" si="31"/>
        <v>Normal</v>
      </c>
    </row>
    <row r="315">
      <c r="A315" s="1" t="b">
        <v>1</v>
      </c>
      <c r="B315" s="20"/>
      <c r="C315" s="20">
        <v>43763.37168333333</v>
      </c>
      <c r="D315" s="1" t="s">
        <v>308</v>
      </c>
      <c r="E315" s="1">
        <v>2064.0</v>
      </c>
      <c r="F315" s="1">
        <v>5.0</v>
      </c>
      <c r="G315" s="1">
        <v>5.0</v>
      </c>
      <c r="H315" s="1">
        <v>5.0</v>
      </c>
      <c r="I315" s="1">
        <v>5.0</v>
      </c>
      <c r="J315" s="1">
        <v>5.0</v>
      </c>
      <c r="K315" s="1">
        <v>5.0</v>
      </c>
      <c r="L315" s="1">
        <v>5.0</v>
      </c>
      <c r="M315" s="1">
        <v>5.0</v>
      </c>
      <c r="N315" s="1">
        <v>1.0</v>
      </c>
      <c r="O315" s="1">
        <v>2.0</v>
      </c>
      <c r="P315" s="1">
        <v>2.0</v>
      </c>
      <c r="Q315" s="1">
        <v>2.0</v>
      </c>
      <c r="R315" s="1">
        <v>2.0</v>
      </c>
      <c r="S315" s="1">
        <v>1.0</v>
      </c>
      <c r="T315" s="1">
        <v>2.0</v>
      </c>
      <c r="U315" s="1">
        <v>2.0</v>
      </c>
      <c r="V315" s="1">
        <v>1.0</v>
      </c>
      <c r="W315" s="1">
        <v>1.0</v>
      </c>
      <c r="X315" s="1">
        <v>1.0</v>
      </c>
      <c r="Y315" s="1">
        <v>1.0</v>
      </c>
      <c r="Z315" s="1">
        <v>1.0</v>
      </c>
      <c r="AA315" s="1">
        <v>2.0</v>
      </c>
      <c r="AB315" s="1">
        <v>1.0</v>
      </c>
      <c r="AC315" s="1">
        <v>2.0</v>
      </c>
      <c r="AD315" s="1">
        <v>3.0</v>
      </c>
      <c r="AE315" s="1">
        <v>2.0</v>
      </c>
      <c r="AF315" s="1">
        <v>2.0</v>
      </c>
      <c r="AG315" s="1">
        <v>2.0</v>
      </c>
      <c r="AH315" s="1">
        <v>1.0</v>
      </c>
      <c r="AI315" s="1">
        <v>1.0</v>
      </c>
      <c r="AJ315" s="1">
        <v>2.0</v>
      </c>
      <c r="AK315" s="1">
        <v>1.0</v>
      </c>
      <c r="AL315" s="1">
        <v>3.0</v>
      </c>
      <c r="AM315" s="1">
        <v>4.0</v>
      </c>
      <c r="AN315" s="1">
        <v>3.0</v>
      </c>
      <c r="AO315" s="1">
        <v>2.0</v>
      </c>
      <c r="AP315" s="1">
        <v>3.0</v>
      </c>
      <c r="AQ315" s="1">
        <v>1.0</v>
      </c>
      <c r="AR315" s="1">
        <v>1.0</v>
      </c>
      <c r="AS315" s="1">
        <v>3.0</v>
      </c>
      <c r="AT315" s="1">
        <v>5.0</v>
      </c>
      <c r="AU315" s="1">
        <v>5.0</v>
      </c>
      <c r="AV315" s="1">
        <v>5.0</v>
      </c>
      <c r="AW315" s="1">
        <v>5.0</v>
      </c>
      <c r="AX315" s="1">
        <v>5.0</v>
      </c>
      <c r="AY315" s="1">
        <v>5.0</v>
      </c>
      <c r="AZ315" s="1">
        <v>5.0</v>
      </c>
      <c r="BA315" s="1">
        <v>5.0</v>
      </c>
      <c r="BB315" s="1">
        <v>1.0</v>
      </c>
      <c r="BC315" s="1">
        <v>1.0</v>
      </c>
      <c r="BD315" s="1">
        <v>1.0</v>
      </c>
      <c r="BE315" s="1">
        <v>1.0</v>
      </c>
      <c r="BF315" s="1">
        <v>1.0</v>
      </c>
      <c r="BG315" s="1">
        <v>1.0</v>
      </c>
      <c r="BH315" s="1">
        <v>1.0</v>
      </c>
      <c r="BI315" s="1">
        <v>1.0</v>
      </c>
      <c r="BJ315" s="1">
        <v>1.0</v>
      </c>
      <c r="BK315" s="1">
        <v>4.0</v>
      </c>
      <c r="BL315" s="1">
        <v>4.0</v>
      </c>
      <c r="BM315" s="1">
        <v>4.0</v>
      </c>
      <c r="BN315" s="1">
        <v>4.0</v>
      </c>
      <c r="BO315" s="1">
        <v>4.0</v>
      </c>
      <c r="BP315" s="1">
        <v>4.0</v>
      </c>
      <c r="BQ315" s="1">
        <v>4.0</v>
      </c>
      <c r="BR315" s="1">
        <v>4.0</v>
      </c>
      <c r="BS315" s="1">
        <v>3.0</v>
      </c>
      <c r="BT315" s="1">
        <v>2.0</v>
      </c>
      <c r="BU315" s="1">
        <v>2.0</v>
      </c>
      <c r="BV315" s="1">
        <v>2.0</v>
      </c>
      <c r="BW315" s="1">
        <v>2.0</v>
      </c>
      <c r="BX315" s="1">
        <v>3.0</v>
      </c>
      <c r="BY315" s="1">
        <v>3.0</v>
      </c>
      <c r="BZ315" s="36">
        <v>3.0</v>
      </c>
      <c r="CA315" s="45">
        <f t="shared" si="12"/>
        <v>199</v>
      </c>
      <c r="CB315">
        <f t="shared" si="2"/>
        <v>40</v>
      </c>
      <c r="CC315" s="45">
        <f t="shared" si="3"/>
        <v>14</v>
      </c>
      <c r="CD315" s="45">
        <f t="shared" si="4"/>
        <v>10</v>
      </c>
      <c r="CE315" s="45">
        <f t="shared" si="27"/>
        <v>14</v>
      </c>
      <c r="CF315" s="45">
        <f t="shared" si="6"/>
        <v>20</v>
      </c>
      <c r="CG315" s="45">
        <f t="shared" si="7"/>
        <v>40</v>
      </c>
      <c r="CH315" s="45">
        <f t="shared" si="28"/>
        <v>8</v>
      </c>
      <c r="CI315" s="45">
        <f t="shared" si="9"/>
        <v>0.1</v>
      </c>
      <c r="CJ315">
        <f t="shared" si="10"/>
        <v>32</v>
      </c>
      <c r="CK315" s="45">
        <f t="shared" si="29"/>
        <v>20</v>
      </c>
      <c r="CL315" s="39"/>
      <c r="CM315" s="40">
        <f>VLOOKUP(CB315,'PROMIS 57 T-Score Conversions'!Q$3:R$35,2,TRUE)</f>
        <v>60.1</v>
      </c>
      <c r="CN315" s="44" t="str">
        <f t="shared" si="20"/>
        <v>Normal</v>
      </c>
      <c r="CO315" s="40">
        <f>VLOOKUP(CC315,'PROMIS 57 T-Score Conversions'!A$3:B$35,2,TRUE)</f>
        <v>52.1</v>
      </c>
      <c r="CP315" s="43" t="str">
        <f t="shared" si="21"/>
        <v>Mild</v>
      </c>
      <c r="CQ315" s="40">
        <f>VLOOKUP(CD315,'PROMIS 57 T-Score Conversions'!E$3:F$35,2,TRUE)</f>
        <v>47.5</v>
      </c>
      <c r="CR315" s="44" t="str">
        <f t="shared" si="22"/>
        <v>Normal</v>
      </c>
      <c r="CS315" s="40">
        <f>VLOOKUP(CE315,'PROMIS 57 T-Score Conversions'!U$3:V$35,2,TRUE)</f>
        <v>46.9</v>
      </c>
      <c r="CT315" s="44" t="str">
        <f t="shared" si="23"/>
        <v>Normal</v>
      </c>
      <c r="CU315" s="40">
        <f>VLOOKUP(CF315,'PROMIS 57 T-Score Conversions'!Y$3:Z$35,2,TRUE)</f>
        <v>50.1</v>
      </c>
      <c r="CV315" s="44" t="str">
        <f t="shared" si="24"/>
        <v>Normal</v>
      </c>
      <c r="CW315" s="40">
        <f>vlookup(CG315,'PROMIS 57 T-Score Conversions'!M$3:N$35,2,TRUE)</f>
        <v>65.4</v>
      </c>
      <c r="CX315" s="44" t="str">
        <f t="shared" si="25"/>
        <v>Normal</v>
      </c>
      <c r="CY315" s="40">
        <f>VLOOKup(CH315,'PROMIS 57 T-Score Conversions'!I$3:J$35,2,TRUE)</f>
        <v>40.7</v>
      </c>
      <c r="CZ315" s="44" t="str">
        <f t="shared" si="26"/>
        <v>Normal</v>
      </c>
      <c r="DA315" s="37">
        <f>VLOOKUP(CJ315,'PROMIS 57 T-Score Conversions'!AC$3:AD$35,2,TRUE)</f>
        <v>47.17</v>
      </c>
      <c r="DB315" s="44" t="str">
        <f t="shared" si="30"/>
        <v>Normal</v>
      </c>
      <c r="DC315" s="40">
        <f>VLOOKUP(CK315,'PROMIS 57 T-Score Conversions'!AG$3:AH$35,2,TRUE)</f>
        <v>39.81</v>
      </c>
      <c r="DD315" s="39" t="str">
        <f t="shared" si="31"/>
        <v>Normal</v>
      </c>
    </row>
    <row r="316">
      <c r="A316" s="1" t="b">
        <v>1</v>
      </c>
      <c r="B316" s="20"/>
      <c r="C316" s="20">
        <v>43763.44558478009</v>
      </c>
      <c r="D316" s="1" t="s">
        <v>309</v>
      </c>
      <c r="E316" s="1">
        <v>2083.0</v>
      </c>
      <c r="F316" s="1">
        <v>3.0</v>
      </c>
      <c r="G316" s="1">
        <v>2.0</v>
      </c>
      <c r="H316" s="1">
        <v>1.0</v>
      </c>
      <c r="I316" s="1">
        <v>1.0</v>
      </c>
      <c r="J316" s="1">
        <v>1.0</v>
      </c>
      <c r="K316" s="1">
        <v>2.0</v>
      </c>
      <c r="L316" s="1">
        <v>3.0</v>
      </c>
      <c r="M316" s="1">
        <v>1.0</v>
      </c>
      <c r="N316" s="1">
        <v>3.0</v>
      </c>
      <c r="O316" s="1">
        <v>4.0</v>
      </c>
      <c r="P316" s="1">
        <v>4.0</v>
      </c>
      <c r="Q316" s="1">
        <v>4.0</v>
      </c>
      <c r="R316" s="1">
        <v>3.0</v>
      </c>
      <c r="S316" s="1">
        <v>3.0</v>
      </c>
      <c r="T316" s="1">
        <v>3.0</v>
      </c>
      <c r="U316" s="1">
        <v>3.0</v>
      </c>
      <c r="V316" s="1">
        <v>1.0</v>
      </c>
      <c r="W316" s="1">
        <v>3.0</v>
      </c>
      <c r="X316" s="1">
        <v>4.0</v>
      </c>
      <c r="Y316" s="1">
        <v>1.0</v>
      </c>
      <c r="Z316" s="1">
        <v>1.0</v>
      </c>
      <c r="AA316" s="1">
        <v>3.0</v>
      </c>
      <c r="AB316" s="1">
        <v>3.0</v>
      </c>
      <c r="AC316" s="1">
        <v>2.0</v>
      </c>
      <c r="AD316" s="1">
        <v>5.0</v>
      </c>
      <c r="AE316" s="1">
        <v>5.0</v>
      </c>
      <c r="AF316" s="1">
        <v>5.0</v>
      </c>
      <c r="AG316" s="1">
        <v>5.0</v>
      </c>
      <c r="AH316" s="1">
        <v>5.0</v>
      </c>
      <c r="AI316" s="1">
        <v>5.0</v>
      </c>
      <c r="AJ316" s="1">
        <v>3.0</v>
      </c>
      <c r="AK316" s="1">
        <v>4.0</v>
      </c>
      <c r="AL316" s="1">
        <v>3.0</v>
      </c>
      <c r="AM316" s="1">
        <v>3.0</v>
      </c>
      <c r="AN316" s="1">
        <v>3.0</v>
      </c>
      <c r="AO316" s="1">
        <v>1.0</v>
      </c>
      <c r="AP316" s="1">
        <v>4.0</v>
      </c>
      <c r="AQ316" s="1">
        <v>2.0</v>
      </c>
      <c r="AR316" s="1">
        <v>1.0</v>
      </c>
      <c r="AS316" s="1">
        <v>5.0</v>
      </c>
      <c r="AT316" s="1">
        <v>1.0</v>
      </c>
      <c r="AU316" s="1">
        <v>1.0</v>
      </c>
      <c r="AV316" s="1">
        <v>1.0</v>
      </c>
      <c r="AW316" s="1">
        <v>1.0</v>
      </c>
      <c r="AX316" s="1">
        <v>1.0</v>
      </c>
      <c r="AY316" s="1">
        <v>1.0</v>
      </c>
      <c r="AZ316" s="1">
        <v>1.0</v>
      </c>
      <c r="BA316" s="1">
        <v>1.0</v>
      </c>
      <c r="BB316" s="1">
        <v>2.0</v>
      </c>
      <c r="BC316" s="1">
        <v>3.0</v>
      </c>
      <c r="BD316" s="1">
        <v>3.0</v>
      </c>
      <c r="BE316" s="1">
        <v>3.0</v>
      </c>
      <c r="BF316" s="1">
        <v>3.0</v>
      </c>
      <c r="BG316" s="1">
        <v>3.0</v>
      </c>
      <c r="BH316" s="1">
        <v>4.0</v>
      </c>
      <c r="BI316" s="1">
        <v>3.0</v>
      </c>
      <c r="BJ316" s="1">
        <v>6.0</v>
      </c>
      <c r="BK316" s="1">
        <v>1.0</v>
      </c>
      <c r="BL316" s="1">
        <v>1.0</v>
      </c>
      <c r="BM316" s="1">
        <v>1.0</v>
      </c>
      <c r="BN316" s="1">
        <v>1.0</v>
      </c>
      <c r="BO316" s="1">
        <v>1.0</v>
      </c>
      <c r="BP316" s="1">
        <v>1.0</v>
      </c>
      <c r="BQ316" s="1">
        <v>1.0</v>
      </c>
      <c r="BR316" s="1">
        <v>1.0</v>
      </c>
      <c r="BS316" s="1">
        <v>5.0</v>
      </c>
      <c r="BT316" s="1">
        <v>5.0</v>
      </c>
      <c r="BU316" s="1">
        <v>5.0</v>
      </c>
      <c r="BV316" s="1">
        <v>5.0</v>
      </c>
      <c r="BW316" s="1">
        <v>5.0</v>
      </c>
      <c r="BX316" s="1">
        <v>5.0</v>
      </c>
      <c r="BY316" s="1">
        <v>3.0</v>
      </c>
      <c r="BZ316" s="36">
        <v>5.0</v>
      </c>
      <c r="CA316" s="45">
        <f t="shared" si="12"/>
        <v>202</v>
      </c>
      <c r="CB316">
        <f t="shared" si="2"/>
        <v>14</v>
      </c>
      <c r="CC316" s="45">
        <f t="shared" si="3"/>
        <v>27</v>
      </c>
      <c r="CD316" s="45">
        <f t="shared" si="4"/>
        <v>18</v>
      </c>
      <c r="CE316" s="45">
        <f t="shared" si="27"/>
        <v>37</v>
      </c>
      <c r="CF316" s="45">
        <f t="shared" si="6"/>
        <v>22</v>
      </c>
      <c r="CG316" s="45">
        <f t="shared" si="7"/>
        <v>8</v>
      </c>
      <c r="CH316" s="45">
        <f t="shared" si="28"/>
        <v>24</v>
      </c>
      <c r="CI316" s="45">
        <f t="shared" si="9"/>
        <v>0.6</v>
      </c>
      <c r="CJ316">
        <f t="shared" si="10"/>
        <v>8</v>
      </c>
      <c r="CK316" s="45">
        <f t="shared" si="29"/>
        <v>38</v>
      </c>
      <c r="CL316" s="39"/>
      <c r="CM316" s="40">
        <f>VLOOKUP(CB316,'PROMIS 57 T-Score Conversions'!Q$3:R$35,2,TRUE)</f>
        <v>30.8</v>
      </c>
      <c r="CN316" s="44" t="str">
        <f t="shared" si="20"/>
        <v>Moderate</v>
      </c>
      <c r="CO316" s="40">
        <f>VLOOKUP(CC316,'PROMIS 57 T-Score Conversions'!A$3:B$35,2,TRUE)</f>
        <v>65.6</v>
      </c>
      <c r="CP316" s="43" t="str">
        <f t="shared" si="21"/>
        <v>Severe</v>
      </c>
      <c r="CQ316" s="40">
        <f>VLOOKUP(CD316,'PROMIS 57 T-Score Conversions'!E$3:F$35,2,TRUE)</f>
        <v>56.8</v>
      </c>
      <c r="CR316" s="44" t="str">
        <f t="shared" si="22"/>
        <v>Mild</v>
      </c>
      <c r="CS316" s="40">
        <f>VLOOKUP(CE316,'PROMIS 57 T-Score Conversions'!U$3:V$35,2,TRUE)</f>
        <v>71</v>
      </c>
      <c r="CT316" s="44" t="str">
        <f t="shared" si="23"/>
        <v>Severe</v>
      </c>
      <c r="CU316" s="40">
        <f>VLOOKUP(CF316,'PROMIS 57 T-Score Conversions'!Y$3:Z$35,2,TRUE)</f>
        <v>52.2</v>
      </c>
      <c r="CV316" s="44" t="str">
        <f t="shared" si="24"/>
        <v>Normal</v>
      </c>
      <c r="CW316" s="40">
        <f>vlookup(CG316,'PROMIS 57 T-Score Conversions'!M$3:N$35,2,TRUE)</f>
        <v>25.91</v>
      </c>
      <c r="CX316" s="44" t="str">
        <f t="shared" si="25"/>
        <v>Severe</v>
      </c>
      <c r="CY316" s="40">
        <f>VLOOKup(CH316,'PROMIS 57 T-Score Conversions'!I$3:J$35,2,TRUE)</f>
        <v>61.5</v>
      </c>
      <c r="CZ316" s="44" t="str">
        <f t="shared" si="26"/>
        <v>Moderate</v>
      </c>
      <c r="DA316" s="37">
        <f>VLOOKUP(CJ316,'PROMIS 57 T-Score Conversions'!AC$3:AD$35,2,TRUE)</f>
        <v>22.41</v>
      </c>
      <c r="DB316" s="44" t="str">
        <f t="shared" si="30"/>
        <v>Severe</v>
      </c>
      <c r="DC316" s="40">
        <f>VLOOKUP(CK316,'PROMIS 57 T-Score Conversions'!AG$3:AH$35,2,TRUE)</f>
        <v>59.95</v>
      </c>
      <c r="DD316" s="39" t="str">
        <f t="shared" si="31"/>
        <v>Mild</v>
      </c>
    </row>
    <row r="317">
      <c r="A317" s="1" t="b">
        <v>1</v>
      </c>
      <c r="B317" s="20"/>
      <c r="C317" s="20">
        <v>43763.54432746528</v>
      </c>
      <c r="D317" s="1" t="s">
        <v>310</v>
      </c>
      <c r="E317" s="1">
        <v>57.0</v>
      </c>
      <c r="F317" s="1">
        <v>4.0</v>
      </c>
      <c r="G317" s="1">
        <v>4.0</v>
      </c>
      <c r="H317" s="1">
        <v>4.0</v>
      </c>
      <c r="I317" s="1">
        <v>4.0</v>
      </c>
      <c r="J317" s="1">
        <v>4.0</v>
      </c>
      <c r="K317" s="1">
        <v>4.0</v>
      </c>
      <c r="L317" s="1">
        <v>4.0</v>
      </c>
      <c r="M317" s="1">
        <v>4.0</v>
      </c>
      <c r="N317" s="1">
        <v>1.0</v>
      </c>
      <c r="O317" s="1">
        <v>1.0</v>
      </c>
      <c r="P317" s="1">
        <v>1.0</v>
      </c>
      <c r="Q317" s="1">
        <v>1.0</v>
      </c>
      <c r="R317" s="1">
        <v>1.0</v>
      </c>
      <c r="S317" s="1">
        <v>1.0</v>
      </c>
      <c r="T317" s="1">
        <v>1.0</v>
      </c>
      <c r="U317" s="1">
        <v>1.0</v>
      </c>
      <c r="V317" s="1">
        <v>1.0</v>
      </c>
      <c r="W317" s="1">
        <v>1.0</v>
      </c>
      <c r="X317" s="1">
        <v>2.0</v>
      </c>
      <c r="Y317" s="1">
        <v>1.0</v>
      </c>
      <c r="Z317" s="1">
        <v>1.0</v>
      </c>
      <c r="AA317" s="1">
        <v>2.0</v>
      </c>
      <c r="AB317" s="1">
        <v>1.0</v>
      </c>
      <c r="AC317" s="1">
        <v>1.0</v>
      </c>
      <c r="AD317" s="1">
        <v>2.0</v>
      </c>
      <c r="AE317" s="1">
        <v>1.0</v>
      </c>
      <c r="AF317" s="1">
        <v>2.0</v>
      </c>
      <c r="AG317" s="1">
        <v>2.0</v>
      </c>
      <c r="AH317" s="1">
        <v>1.0</v>
      </c>
      <c r="AI317" s="1">
        <v>1.0</v>
      </c>
      <c r="AJ317" s="1">
        <v>1.0</v>
      </c>
      <c r="AK317" s="1">
        <v>1.0</v>
      </c>
      <c r="AL317" s="1">
        <v>2.0</v>
      </c>
      <c r="AM317" s="1">
        <v>2.0</v>
      </c>
      <c r="AN317" s="1">
        <v>2.0</v>
      </c>
      <c r="AO317" s="1">
        <v>2.0</v>
      </c>
      <c r="AP317" s="1">
        <v>2.0</v>
      </c>
      <c r="AQ317" s="1">
        <v>2.0</v>
      </c>
      <c r="AR317" s="1">
        <v>2.0</v>
      </c>
      <c r="AS317" s="1">
        <v>2.0</v>
      </c>
      <c r="AT317" s="1">
        <v>2.0</v>
      </c>
      <c r="AU317" s="1">
        <v>2.0</v>
      </c>
      <c r="AV317" s="1">
        <v>3.0</v>
      </c>
      <c r="AW317" s="1">
        <v>2.0</v>
      </c>
      <c r="AX317" s="1">
        <v>2.0</v>
      </c>
      <c r="AY317" s="1">
        <v>2.0</v>
      </c>
      <c r="AZ317" s="1">
        <v>2.0</v>
      </c>
      <c r="BA317" s="1">
        <v>2.0</v>
      </c>
      <c r="BB317" s="1">
        <v>4.0</v>
      </c>
      <c r="BC317" s="1">
        <v>4.0</v>
      </c>
      <c r="BD317" s="1">
        <v>4.0</v>
      </c>
      <c r="BE317" s="1">
        <v>4.0</v>
      </c>
      <c r="BF317" s="1">
        <v>4.0</v>
      </c>
      <c r="BG317" s="1">
        <v>4.0</v>
      </c>
      <c r="BH317" s="1">
        <v>4.0</v>
      </c>
      <c r="BI317" s="1">
        <v>4.0</v>
      </c>
      <c r="BJ317" s="1">
        <v>2.0</v>
      </c>
      <c r="BK317" s="1">
        <v>4.0</v>
      </c>
      <c r="BL317" s="1">
        <v>4.0</v>
      </c>
      <c r="BM317" s="1">
        <v>4.0</v>
      </c>
      <c r="BN317" s="1">
        <v>4.0</v>
      </c>
      <c r="BO317" s="1">
        <v>4.0</v>
      </c>
      <c r="BP317" s="1">
        <v>4.0</v>
      </c>
      <c r="BQ317" s="1">
        <v>4.0</v>
      </c>
      <c r="BR317" s="1">
        <v>4.0</v>
      </c>
      <c r="BS317" s="1">
        <v>2.0</v>
      </c>
      <c r="BT317" s="1">
        <v>2.0</v>
      </c>
      <c r="BU317" s="1">
        <v>2.0</v>
      </c>
      <c r="BV317" s="1">
        <v>2.0</v>
      </c>
      <c r="BW317" s="1">
        <v>2.0</v>
      </c>
      <c r="BX317" s="1">
        <v>2.0</v>
      </c>
      <c r="BY317" s="1">
        <v>2.0</v>
      </c>
      <c r="BZ317" s="36">
        <v>2.0</v>
      </c>
      <c r="CA317" s="45">
        <f t="shared" si="12"/>
        <v>176</v>
      </c>
      <c r="CB317">
        <f t="shared" si="2"/>
        <v>32</v>
      </c>
      <c r="CC317" s="45">
        <f t="shared" si="3"/>
        <v>8</v>
      </c>
      <c r="CD317" s="45">
        <f t="shared" si="4"/>
        <v>10</v>
      </c>
      <c r="CE317" s="45">
        <f t="shared" si="27"/>
        <v>11</v>
      </c>
      <c r="CF317" s="45">
        <f t="shared" si="6"/>
        <v>16</v>
      </c>
      <c r="CG317" s="45">
        <f t="shared" si="7"/>
        <v>17</v>
      </c>
      <c r="CH317" s="45">
        <f t="shared" si="28"/>
        <v>32</v>
      </c>
      <c r="CI317" s="45">
        <f t="shared" si="9"/>
        <v>0.2</v>
      </c>
      <c r="CJ317">
        <f t="shared" si="10"/>
        <v>32</v>
      </c>
      <c r="CK317" s="45">
        <f t="shared" si="29"/>
        <v>16</v>
      </c>
      <c r="CL317" s="39"/>
      <c r="CM317" s="40">
        <f>VLOOKUP(CB317,'PROMIS 57 T-Score Conversions'!Q$3:R$35,2,TRUE)</f>
        <v>43.9</v>
      </c>
      <c r="CN317" s="44" t="str">
        <f t="shared" si="20"/>
        <v>Mild</v>
      </c>
      <c r="CO317" s="40">
        <f>VLOOKUP(CC317,'PROMIS 57 T-Score Conversions'!A$3:B$35,2,TRUE)</f>
        <v>37.1</v>
      </c>
      <c r="CP317" s="43" t="str">
        <f t="shared" si="21"/>
        <v>Normal</v>
      </c>
      <c r="CQ317" s="40">
        <f>VLOOKUP(CD317,'PROMIS 57 T-Score Conversions'!E$3:F$35,2,TRUE)</f>
        <v>47.5</v>
      </c>
      <c r="CR317" s="44" t="str">
        <f t="shared" si="22"/>
        <v>Normal</v>
      </c>
      <c r="CS317" s="40">
        <f>VLOOKUP(CE317,'PROMIS 57 T-Score Conversions'!U$3:V$35,2,TRUE)</f>
        <v>42.8</v>
      </c>
      <c r="CT317" s="44" t="str">
        <f t="shared" si="23"/>
        <v>Normal</v>
      </c>
      <c r="CU317" s="40">
        <f>VLOOKUP(CF317,'PROMIS 57 T-Score Conversions'!Y$3:Z$35,2,TRUE)</f>
        <v>45.5</v>
      </c>
      <c r="CV317" s="44" t="str">
        <f t="shared" si="24"/>
        <v>Normal</v>
      </c>
      <c r="CW317" s="40">
        <f>vlookup(CG317,'PROMIS 57 T-Score Conversions'!M$3:N$35,2,TRUE)</f>
        <v>37.7</v>
      </c>
      <c r="CX317" s="44" t="str">
        <f t="shared" si="25"/>
        <v>Moderate</v>
      </c>
      <c r="CY317" s="40">
        <f>VLOOKup(CH317,'PROMIS 57 T-Score Conversions'!I$3:J$35,2,TRUE)</f>
        <v>66.9</v>
      </c>
      <c r="CZ317" s="44" t="str">
        <f t="shared" si="26"/>
        <v>Moderate</v>
      </c>
      <c r="DA317" s="37">
        <f>VLOOKUP(CJ317,'PROMIS 57 T-Score Conversions'!AC$3:AD$35,2,TRUE)</f>
        <v>47.17</v>
      </c>
      <c r="DB317" s="44" t="str">
        <f t="shared" si="30"/>
        <v>Normal</v>
      </c>
      <c r="DC317" s="40">
        <f>VLOOKUP(CK317,'PROMIS 57 T-Score Conversions'!AG$3:AH$35,2,TRUE)</f>
        <v>36.07</v>
      </c>
      <c r="DD317" s="39" t="str">
        <f t="shared" si="31"/>
        <v>Normal</v>
      </c>
    </row>
    <row r="318">
      <c r="A318" s="1" t="b">
        <v>1</v>
      </c>
      <c r="B318" s="20"/>
      <c r="C318" s="20">
        <v>43763.5843290162</v>
      </c>
      <c r="D318" s="1" t="s">
        <v>311</v>
      </c>
      <c r="E318" s="1">
        <v>2074.0</v>
      </c>
      <c r="F318" s="1">
        <v>2.0</v>
      </c>
      <c r="G318" s="1">
        <v>5.0</v>
      </c>
      <c r="H318" s="1">
        <v>4.0</v>
      </c>
      <c r="I318" s="1">
        <v>3.0</v>
      </c>
      <c r="J318" s="1">
        <v>1.0</v>
      </c>
      <c r="K318" s="1">
        <v>2.0</v>
      </c>
      <c r="L318" s="1">
        <v>5.0</v>
      </c>
      <c r="M318" s="1">
        <v>2.0</v>
      </c>
      <c r="N318" s="1">
        <v>1.0</v>
      </c>
      <c r="O318" s="1">
        <v>1.0</v>
      </c>
      <c r="P318" s="1">
        <v>2.0</v>
      </c>
      <c r="Q318" s="1">
        <v>1.0</v>
      </c>
      <c r="R318" s="1">
        <v>2.0</v>
      </c>
      <c r="S318" s="1">
        <v>1.0</v>
      </c>
      <c r="T318" s="1">
        <v>2.0</v>
      </c>
      <c r="U318" s="1">
        <v>2.0</v>
      </c>
      <c r="V318" s="1">
        <v>1.0</v>
      </c>
      <c r="W318" s="1">
        <v>2.0</v>
      </c>
      <c r="X318" s="1">
        <v>1.0</v>
      </c>
      <c r="Y318" s="1">
        <v>2.0</v>
      </c>
      <c r="Z318" s="1">
        <v>1.0</v>
      </c>
      <c r="AA318" s="1">
        <v>2.0</v>
      </c>
      <c r="AB318" s="1">
        <v>2.0</v>
      </c>
      <c r="AC318" s="1">
        <v>2.0</v>
      </c>
      <c r="AD318" s="1">
        <v>4.0</v>
      </c>
      <c r="AE318" s="1">
        <v>4.0</v>
      </c>
      <c r="AF318" s="1">
        <v>4.0</v>
      </c>
      <c r="AG318" s="1">
        <v>4.0</v>
      </c>
      <c r="AH318" s="1">
        <v>5.0</v>
      </c>
      <c r="AI318" s="1">
        <v>5.0</v>
      </c>
      <c r="AJ318" s="1">
        <v>4.0</v>
      </c>
      <c r="AK318" s="1">
        <v>4.0</v>
      </c>
      <c r="AL318" s="1">
        <v>2.0</v>
      </c>
      <c r="AM318" s="1">
        <v>3.0</v>
      </c>
      <c r="AN318" s="1">
        <v>2.0</v>
      </c>
      <c r="AO318" s="1">
        <v>1.0</v>
      </c>
      <c r="AP318" s="1">
        <v>2.0</v>
      </c>
      <c r="AQ318" s="1">
        <v>1.0</v>
      </c>
      <c r="AR318" s="1">
        <v>1.0</v>
      </c>
      <c r="AS318" s="1">
        <v>3.0</v>
      </c>
      <c r="AT318" s="1">
        <v>1.0</v>
      </c>
      <c r="AU318" s="1">
        <v>1.0</v>
      </c>
      <c r="AV318" s="1">
        <v>1.0</v>
      </c>
      <c r="AW318" s="1">
        <v>1.0</v>
      </c>
      <c r="AX318" s="1">
        <v>1.0</v>
      </c>
      <c r="AY318" s="1">
        <v>1.0</v>
      </c>
      <c r="AZ318" s="1">
        <v>2.0</v>
      </c>
      <c r="BA318" s="1">
        <v>1.0</v>
      </c>
      <c r="BB318" s="1">
        <v>5.0</v>
      </c>
      <c r="BC318" s="1">
        <v>5.0</v>
      </c>
      <c r="BD318" s="1">
        <v>5.0</v>
      </c>
      <c r="BE318" s="1">
        <v>5.0</v>
      </c>
      <c r="BF318" s="1">
        <v>5.0</v>
      </c>
      <c r="BG318" s="1">
        <v>5.0</v>
      </c>
      <c r="BH318" s="1">
        <v>5.0</v>
      </c>
      <c r="BI318" s="1">
        <v>5.0</v>
      </c>
      <c r="BJ318" s="1">
        <v>7.0</v>
      </c>
      <c r="BK318" s="1">
        <v>1.0</v>
      </c>
      <c r="BL318" s="1">
        <v>2.0</v>
      </c>
      <c r="BM318" s="1">
        <v>1.0</v>
      </c>
      <c r="BN318" s="1">
        <v>3.0</v>
      </c>
      <c r="BO318" s="1">
        <v>2.0</v>
      </c>
      <c r="BP318" s="1">
        <v>2.0</v>
      </c>
      <c r="BQ318" s="1">
        <v>2.0</v>
      </c>
      <c r="BR318" s="1">
        <v>2.0</v>
      </c>
      <c r="BS318" s="1">
        <v>4.0</v>
      </c>
      <c r="BT318" s="1">
        <v>5.0</v>
      </c>
      <c r="BU318" s="1">
        <v>5.0</v>
      </c>
      <c r="BV318" s="1">
        <v>5.0</v>
      </c>
      <c r="BW318" s="1">
        <v>4.0</v>
      </c>
      <c r="BX318" s="1">
        <v>4.0</v>
      </c>
      <c r="BY318" s="1">
        <v>3.0</v>
      </c>
      <c r="BZ318" s="36">
        <v>4.0</v>
      </c>
      <c r="CA318" s="45">
        <f t="shared" si="12"/>
        <v>203</v>
      </c>
      <c r="CB318">
        <f t="shared" si="2"/>
        <v>24</v>
      </c>
      <c r="CC318" s="45">
        <f t="shared" si="3"/>
        <v>12</v>
      </c>
      <c r="CD318" s="45">
        <f t="shared" si="4"/>
        <v>13</v>
      </c>
      <c r="CE318" s="45">
        <f t="shared" si="27"/>
        <v>34</v>
      </c>
      <c r="CF318" s="45">
        <f t="shared" si="6"/>
        <v>15</v>
      </c>
      <c r="CG318" s="45">
        <f t="shared" si="7"/>
        <v>9</v>
      </c>
      <c r="CH318" s="45">
        <f t="shared" si="28"/>
        <v>40</v>
      </c>
      <c r="CI318" s="45">
        <f t="shared" si="9"/>
        <v>0.7</v>
      </c>
      <c r="CJ318">
        <f t="shared" si="10"/>
        <v>15</v>
      </c>
      <c r="CK318" s="45">
        <f t="shared" si="29"/>
        <v>34</v>
      </c>
      <c r="CL318" s="39"/>
      <c r="CM318" s="40">
        <f>VLOOKUP(CB318,'PROMIS 57 T-Score Conversions'!Q$3:R$35,2,TRUE)</f>
        <v>38.1</v>
      </c>
      <c r="CN318" s="44" t="str">
        <f t="shared" si="20"/>
        <v>Moderate</v>
      </c>
      <c r="CO318" s="40">
        <f>VLOOKUP(CC318,'PROMIS 57 T-Score Conversions'!A$3:B$35,2,TRUE)</f>
        <v>49.4</v>
      </c>
      <c r="CP318" s="43" t="str">
        <f t="shared" si="21"/>
        <v>Normal</v>
      </c>
      <c r="CQ318" s="40">
        <f>VLOOKUP(CD318,'PROMIS 57 T-Score Conversions'!E$3:F$35,2,TRUE)</f>
        <v>52.1</v>
      </c>
      <c r="CR318" s="44" t="str">
        <f t="shared" si="22"/>
        <v>Normal</v>
      </c>
      <c r="CS318" s="40">
        <f>VLOOKUP(CE318,'PROMIS 57 T-Score Conversions'!U$3:V$35,2,TRUE)</f>
        <v>67.5</v>
      </c>
      <c r="CT318" s="44" t="str">
        <f t="shared" si="23"/>
        <v>Moderate</v>
      </c>
      <c r="CU318" s="40">
        <f>VLOOKUP(CF318,'PROMIS 57 T-Score Conversions'!Y$3:Z$35,2,TRUE)</f>
        <v>44.2</v>
      </c>
      <c r="CV318" s="44" t="str">
        <f t="shared" si="24"/>
        <v>Normal</v>
      </c>
      <c r="CW318" s="40">
        <f>vlookup(CG318,'PROMIS 57 T-Score Conversions'!M$3:N$35,2,TRUE)</f>
        <v>29.7</v>
      </c>
      <c r="CX318" s="44" t="str">
        <f t="shared" si="25"/>
        <v>Severe</v>
      </c>
      <c r="CY318" s="40">
        <f>VLOOKup(CH318,'PROMIS 57 T-Score Conversions'!I$3:J$35,2,TRUE)</f>
        <v>77</v>
      </c>
      <c r="CZ318" s="44" t="str">
        <f t="shared" si="26"/>
        <v>Severe</v>
      </c>
      <c r="DA318" s="37">
        <f>VLOOKUP(CJ318,'PROMIS 57 T-Score Conversions'!AC$3:AD$35,2,TRUE)</f>
        <v>33.06</v>
      </c>
      <c r="DB318" s="44" t="str">
        <f t="shared" si="30"/>
        <v>Moderate</v>
      </c>
      <c r="DC318" s="40">
        <f>VLOOKUP(CK318,'PROMIS 57 T-Score Conversions'!AG$3:AH$35,2,TRUE)</f>
        <v>53.63</v>
      </c>
      <c r="DD318" s="39" t="str">
        <f t="shared" si="31"/>
        <v>Normal</v>
      </c>
    </row>
    <row r="319">
      <c r="A319" s="1" t="b">
        <v>1</v>
      </c>
      <c r="B319" s="20"/>
      <c r="C319" s="20">
        <v>43767.43569300926</v>
      </c>
      <c r="D319" s="1" t="s">
        <v>312</v>
      </c>
      <c r="E319" s="1">
        <v>2092.0</v>
      </c>
      <c r="F319" s="1">
        <v>3.0</v>
      </c>
      <c r="G319" s="1">
        <v>4.0</v>
      </c>
      <c r="H319" s="1">
        <v>4.0</v>
      </c>
      <c r="I319" s="1">
        <v>4.0</v>
      </c>
      <c r="J319" s="1">
        <v>2.0</v>
      </c>
      <c r="K319" s="1">
        <v>4.0</v>
      </c>
      <c r="L319" s="1">
        <v>4.0</v>
      </c>
      <c r="M319" s="1">
        <v>2.0</v>
      </c>
      <c r="N319" s="1">
        <v>4.0</v>
      </c>
      <c r="O319" s="1">
        <v>3.0</v>
      </c>
      <c r="P319" s="1">
        <v>3.0</v>
      </c>
      <c r="Q319" s="1">
        <v>4.0</v>
      </c>
      <c r="R319" s="1">
        <v>3.0</v>
      </c>
      <c r="S319" s="1">
        <v>2.0</v>
      </c>
      <c r="T319" s="1">
        <v>3.0</v>
      </c>
      <c r="U319" s="1">
        <v>3.0</v>
      </c>
      <c r="V319" s="1">
        <v>2.0</v>
      </c>
      <c r="W319" s="1">
        <v>3.0</v>
      </c>
      <c r="X319" s="1">
        <v>3.0</v>
      </c>
      <c r="Y319" s="1">
        <v>2.0</v>
      </c>
      <c r="Z319" s="1">
        <v>2.0</v>
      </c>
      <c r="AA319" s="1">
        <v>2.0</v>
      </c>
      <c r="AB319" s="1">
        <v>1.0</v>
      </c>
      <c r="AC319" s="1">
        <v>1.0</v>
      </c>
      <c r="AD319" s="1">
        <v>5.0</v>
      </c>
      <c r="AE319" s="1">
        <v>3.0</v>
      </c>
      <c r="AF319" s="1">
        <v>3.0</v>
      </c>
      <c r="AG319" s="1">
        <v>4.0</v>
      </c>
      <c r="AH319" s="1">
        <v>3.0</v>
      </c>
      <c r="AI319" s="1">
        <v>3.0</v>
      </c>
      <c r="AJ319" s="1">
        <v>2.0</v>
      </c>
      <c r="AK319" s="1">
        <v>2.0</v>
      </c>
      <c r="AL319" s="1">
        <v>2.0</v>
      </c>
      <c r="AM319" s="1">
        <v>2.0</v>
      </c>
      <c r="AN319" s="1">
        <v>2.0</v>
      </c>
      <c r="AO319" s="1">
        <v>2.0</v>
      </c>
      <c r="AP319" s="1">
        <v>2.0</v>
      </c>
      <c r="AQ319" s="1">
        <v>2.0</v>
      </c>
      <c r="AR319" s="1">
        <v>1.0</v>
      </c>
      <c r="AS319" s="1">
        <v>1.0</v>
      </c>
      <c r="AT319" s="1">
        <v>2.0</v>
      </c>
      <c r="AU319" s="1">
        <v>2.0</v>
      </c>
      <c r="AV319" s="1">
        <v>2.0</v>
      </c>
      <c r="AW319" s="1">
        <v>2.0</v>
      </c>
      <c r="AX319" s="1">
        <v>2.0</v>
      </c>
      <c r="AY319" s="1">
        <v>2.0</v>
      </c>
      <c r="AZ319" s="1">
        <v>2.0</v>
      </c>
      <c r="BA319" s="1">
        <v>2.0</v>
      </c>
      <c r="BB319" s="1">
        <v>4.0</v>
      </c>
      <c r="BC319" s="1">
        <v>4.0</v>
      </c>
      <c r="BD319" s="1">
        <v>4.0</v>
      </c>
      <c r="BE319" s="1">
        <v>4.0</v>
      </c>
      <c r="BF319" s="1">
        <v>5.0</v>
      </c>
      <c r="BG319" s="1">
        <v>5.0</v>
      </c>
      <c r="BH319" s="1">
        <v>5.0</v>
      </c>
      <c r="BI319" s="1">
        <v>3.0</v>
      </c>
      <c r="BJ319" s="1">
        <v>7.0</v>
      </c>
      <c r="BK319" s="1">
        <v>5.0</v>
      </c>
      <c r="BL319" s="1">
        <v>5.0</v>
      </c>
      <c r="BM319" s="1">
        <v>5.0</v>
      </c>
      <c r="BN319" s="1">
        <v>5.0</v>
      </c>
      <c r="BO319" s="1">
        <v>4.0</v>
      </c>
      <c r="BP319" s="1">
        <v>4.0</v>
      </c>
      <c r="BQ319" s="1">
        <v>5.0</v>
      </c>
      <c r="BR319" s="1">
        <v>5.0</v>
      </c>
      <c r="BS319" s="1">
        <v>2.0</v>
      </c>
      <c r="BT319" s="1">
        <v>2.0</v>
      </c>
      <c r="BU319" s="1">
        <v>1.0</v>
      </c>
      <c r="BV319" s="1">
        <v>2.0</v>
      </c>
      <c r="BW319" s="1">
        <v>1.0</v>
      </c>
      <c r="BX319" s="1">
        <v>2.0</v>
      </c>
      <c r="BY319" s="1">
        <v>1.0</v>
      </c>
      <c r="BZ319" s="36">
        <v>1.0</v>
      </c>
      <c r="CA319" s="45">
        <f t="shared" si="12"/>
        <v>214</v>
      </c>
      <c r="CB319">
        <f t="shared" si="2"/>
        <v>27</v>
      </c>
      <c r="CC319" s="45">
        <f t="shared" si="3"/>
        <v>25</v>
      </c>
      <c r="CD319" s="45">
        <f t="shared" si="4"/>
        <v>16</v>
      </c>
      <c r="CE319" s="45">
        <f t="shared" si="27"/>
        <v>25</v>
      </c>
      <c r="CF319" s="45">
        <f t="shared" si="6"/>
        <v>14</v>
      </c>
      <c r="CG319" s="45">
        <f t="shared" si="7"/>
        <v>16</v>
      </c>
      <c r="CH319" s="45">
        <f t="shared" si="28"/>
        <v>34</v>
      </c>
      <c r="CI319" s="45">
        <f t="shared" si="9"/>
        <v>0.7</v>
      </c>
      <c r="CJ319">
        <f t="shared" si="10"/>
        <v>38</v>
      </c>
      <c r="CK319" s="45">
        <f t="shared" si="29"/>
        <v>12</v>
      </c>
      <c r="CL319" s="39"/>
      <c r="CM319" s="40">
        <f>VLOOKUP(CB319,'PROMIS 57 T-Score Conversions'!Q$3:R$35,2,TRUE)</f>
        <v>40.1</v>
      </c>
      <c r="CN319" s="44" t="str">
        <f t="shared" si="20"/>
        <v>Mild</v>
      </c>
      <c r="CO319" s="40">
        <f>VLOOKUP(CC319,'PROMIS 57 T-Score Conversions'!A$3:B$35,2,TRUE)</f>
        <v>63.5</v>
      </c>
      <c r="CP319" s="43" t="str">
        <f t="shared" si="21"/>
        <v>Moderate</v>
      </c>
      <c r="CQ319" s="40">
        <f>VLOOKUP(CD319,'PROMIS 57 T-Score Conversions'!E$3:F$35,2,TRUE)</f>
        <v>55.1</v>
      </c>
      <c r="CR319" s="44" t="str">
        <f t="shared" si="22"/>
        <v>Mild</v>
      </c>
      <c r="CS319" s="40">
        <f>VLOOKUP(CE319,'PROMIS 57 T-Score Conversions'!U$3:V$35,2,TRUE)</f>
        <v>58.5</v>
      </c>
      <c r="CT319" s="44" t="str">
        <f t="shared" si="23"/>
        <v>Mild</v>
      </c>
      <c r="CU319" s="40">
        <f>VLOOKUP(CF319,'PROMIS 57 T-Score Conversions'!Y$3:Z$35,2,TRUE)</f>
        <v>42.9</v>
      </c>
      <c r="CV319" s="44" t="str">
        <f t="shared" si="24"/>
        <v>Normal</v>
      </c>
      <c r="CW319" s="40">
        <f>vlookup(CG319,'PROMIS 57 T-Score Conversions'!M$3:N$35,2,TRUE)</f>
        <v>36.9</v>
      </c>
      <c r="CX319" s="44" t="str">
        <f t="shared" si="25"/>
        <v>Moderate</v>
      </c>
      <c r="CY319" s="40">
        <f>VLOOKup(CH319,'PROMIS 57 T-Score Conversions'!I$3:J$35,2,TRUE)</f>
        <v>68.4</v>
      </c>
      <c r="CZ319" s="44" t="str">
        <f t="shared" si="26"/>
        <v>Moderate</v>
      </c>
      <c r="DA319" s="37">
        <f>VLOOKUP(CJ319,'PROMIS 57 T-Score Conversions'!AC$3:AD$35,2,TRUE)</f>
        <v>55.36</v>
      </c>
      <c r="DB319" s="44" t="str">
        <f t="shared" si="30"/>
        <v>Normal</v>
      </c>
      <c r="DC319" s="40">
        <f>VLOOKUP(CK319,'PROMIS 57 T-Score Conversions'!AG$3:AH$35,2,TRUE)</f>
        <v>31.63</v>
      </c>
      <c r="DD319" s="39" t="str">
        <f t="shared" si="31"/>
        <v>Normal</v>
      </c>
    </row>
    <row r="320">
      <c r="A320" s="1" t="b">
        <v>1</v>
      </c>
      <c r="B320" s="20"/>
      <c r="C320" s="20">
        <v>43767.62921619213</v>
      </c>
      <c r="D320" s="1" t="s">
        <v>303</v>
      </c>
      <c r="E320" s="1">
        <v>2072.0</v>
      </c>
      <c r="F320" s="1">
        <v>5.0</v>
      </c>
      <c r="G320" s="1">
        <v>4.0</v>
      </c>
      <c r="H320" s="1">
        <v>5.0</v>
      </c>
      <c r="I320" s="1">
        <v>4.0</v>
      </c>
      <c r="J320" s="1">
        <v>3.0</v>
      </c>
      <c r="K320" s="1">
        <v>5.0</v>
      </c>
      <c r="L320" s="1">
        <v>5.0</v>
      </c>
      <c r="M320" s="1">
        <v>4.0</v>
      </c>
      <c r="N320" s="1">
        <v>4.0</v>
      </c>
      <c r="O320" s="1">
        <v>4.0</v>
      </c>
      <c r="P320" s="1">
        <v>4.0</v>
      </c>
      <c r="Q320" s="1">
        <v>5.0</v>
      </c>
      <c r="R320" s="1">
        <v>5.0</v>
      </c>
      <c r="S320" s="1">
        <v>4.0</v>
      </c>
      <c r="T320" s="1">
        <v>5.0</v>
      </c>
      <c r="U320" s="1">
        <v>4.0</v>
      </c>
      <c r="V320" s="1">
        <v>2.0</v>
      </c>
      <c r="W320" s="1">
        <v>2.0</v>
      </c>
      <c r="X320" s="1">
        <v>3.0</v>
      </c>
      <c r="Y320" s="1">
        <v>3.0</v>
      </c>
      <c r="Z320" s="1">
        <v>4.0</v>
      </c>
      <c r="AA320" s="1">
        <v>4.0</v>
      </c>
      <c r="AB320" s="1">
        <v>3.0</v>
      </c>
      <c r="AC320" s="1">
        <v>3.0</v>
      </c>
      <c r="AD320" s="1">
        <v>2.0</v>
      </c>
      <c r="AE320" s="1">
        <v>2.0</v>
      </c>
      <c r="AF320" s="1">
        <v>2.0</v>
      </c>
      <c r="AG320" s="1">
        <v>2.0</v>
      </c>
      <c r="AH320" s="1">
        <v>2.0</v>
      </c>
      <c r="AI320" s="1">
        <v>3.0</v>
      </c>
      <c r="AJ320" s="1">
        <v>2.0</v>
      </c>
      <c r="AK320" s="1">
        <v>3.0</v>
      </c>
      <c r="AL320" s="1">
        <v>2.0</v>
      </c>
      <c r="AM320" s="1">
        <v>3.0</v>
      </c>
      <c r="AN320" s="1">
        <v>2.0</v>
      </c>
      <c r="AO320" s="1">
        <v>2.0</v>
      </c>
      <c r="AP320" s="1">
        <v>1.0</v>
      </c>
      <c r="AQ320" s="1">
        <v>2.0</v>
      </c>
      <c r="AR320" s="1">
        <v>3.0</v>
      </c>
      <c r="AS320" s="1">
        <v>2.0</v>
      </c>
      <c r="AT320" s="1">
        <v>3.0</v>
      </c>
      <c r="AU320" s="1">
        <v>3.0</v>
      </c>
      <c r="AV320" s="1">
        <v>3.0</v>
      </c>
      <c r="AW320" s="1">
        <v>3.0</v>
      </c>
      <c r="AX320" s="1">
        <v>2.0</v>
      </c>
      <c r="AY320" s="1">
        <v>2.0</v>
      </c>
      <c r="AZ320" s="1">
        <v>2.0</v>
      </c>
      <c r="BA320" s="1">
        <v>3.0</v>
      </c>
      <c r="BB320" s="1">
        <v>1.0</v>
      </c>
      <c r="BC320" s="1">
        <v>1.0</v>
      </c>
      <c r="BD320" s="1">
        <v>2.0</v>
      </c>
      <c r="BE320" s="1">
        <v>1.0</v>
      </c>
      <c r="BF320" s="1">
        <v>2.0</v>
      </c>
      <c r="BG320" s="1">
        <v>2.0</v>
      </c>
      <c r="BH320" s="1">
        <v>2.0</v>
      </c>
      <c r="BI320" s="1">
        <v>1.0</v>
      </c>
      <c r="BJ320" s="1">
        <v>3.0</v>
      </c>
      <c r="BK320" s="1">
        <v>3.0</v>
      </c>
      <c r="BL320" s="1">
        <v>5.0</v>
      </c>
      <c r="BM320" s="1">
        <v>3.0</v>
      </c>
      <c r="BN320" s="1">
        <v>3.0</v>
      </c>
      <c r="BO320" s="1">
        <v>2.0</v>
      </c>
      <c r="BP320" s="1">
        <v>4.0</v>
      </c>
      <c r="BQ320" s="1">
        <v>2.0</v>
      </c>
      <c r="BR320" s="1">
        <v>5.0</v>
      </c>
      <c r="BS320" s="1">
        <v>3.0</v>
      </c>
      <c r="BT320" s="1">
        <v>2.0</v>
      </c>
      <c r="BU320" s="1">
        <v>3.0</v>
      </c>
      <c r="BV320" s="1">
        <v>4.0</v>
      </c>
      <c r="BW320" s="1">
        <v>5.0</v>
      </c>
      <c r="BX320" s="1">
        <v>2.0</v>
      </c>
      <c r="BY320" s="1">
        <v>1.0</v>
      </c>
      <c r="BZ320" s="36">
        <v>3.0</v>
      </c>
      <c r="CA320" s="45">
        <f t="shared" si="12"/>
        <v>215</v>
      </c>
      <c r="CB320">
        <f t="shared" si="2"/>
        <v>35</v>
      </c>
      <c r="CC320" s="45">
        <f t="shared" si="3"/>
        <v>35</v>
      </c>
      <c r="CD320" s="45">
        <f t="shared" si="4"/>
        <v>24</v>
      </c>
      <c r="CE320" s="45">
        <f t="shared" si="27"/>
        <v>18</v>
      </c>
      <c r="CF320" s="45">
        <f t="shared" si="6"/>
        <v>17</v>
      </c>
      <c r="CG320" s="45">
        <f t="shared" si="7"/>
        <v>21</v>
      </c>
      <c r="CH320" s="45">
        <f t="shared" si="28"/>
        <v>12</v>
      </c>
      <c r="CI320" s="45">
        <f t="shared" si="9"/>
        <v>0.3</v>
      </c>
      <c r="CJ320">
        <f t="shared" si="10"/>
        <v>27</v>
      </c>
      <c r="CK320" s="45">
        <f t="shared" si="29"/>
        <v>23</v>
      </c>
      <c r="CL320" s="39"/>
      <c r="CM320" s="40">
        <f>VLOOKUP(CB320,'PROMIS 57 T-Score Conversions'!Q$3:R$35,2,TRUE)</f>
        <v>46.7</v>
      </c>
      <c r="CN320" s="44" t="str">
        <f t="shared" si="20"/>
        <v>Normal</v>
      </c>
      <c r="CO320" s="40">
        <f>VLOOKUP(CC320,'PROMIS 57 T-Score Conversions'!A$3:B$35,2,TRUE)</f>
        <v>74.1</v>
      </c>
      <c r="CP320" s="43" t="str">
        <f t="shared" si="21"/>
        <v>Severe</v>
      </c>
      <c r="CQ320" s="40">
        <f>VLOOKUP(CD320,'PROMIS 57 T-Score Conversions'!E$3:F$35,2,TRUE)</f>
        <v>62.1</v>
      </c>
      <c r="CR320" s="44" t="str">
        <f t="shared" si="22"/>
        <v>Moderate</v>
      </c>
      <c r="CS320" s="40">
        <f>VLOOKUP(CE320,'PROMIS 57 T-Score Conversions'!U$3:V$35,2,TRUE)</f>
        <v>51.5</v>
      </c>
      <c r="CT320" s="44" t="str">
        <f t="shared" si="23"/>
        <v>Normal</v>
      </c>
      <c r="CU320" s="40">
        <f>VLOOKUP(CF320,'PROMIS 57 T-Score Conversions'!Y$3:Z$35,2,TRUE)</f>
        <v>46.7</v>
      </c>
      <c r="CV320" s="44" t="str">
        <f t="shared" si="24"/>
        <v>Normal</v>
      </c>
      <c r="CW320" s="40">
        <f>vlookup(CG320,'PROMIS 57 T-Score Conversions'!M$3:N$35,2,TRUE)</f>
        <v>41.1</v>
      </c>
      <c r="CX320" s="44" t="str">
        <f t="shared" si="25"/>
        <v>Mild</v>
      </c>
      <c r="CY320" s="40">
        <f>VLOOKup(CH320,'PROMIS 57 T-Score Conversions'!I$3:J$35,2,TRUE)</f>
        <v>52.3</v>
      </c>
      <c r="CZ320" s="44" t="str">
        <f t="shared" si="26"/>
        <v>Normal</v>
      </c>
      <c r="DA320" s="37">
        <f>VLOOKUP(CJ320,'PROMIS 57 T-Score Conversions'!AC$3:AD$35,2,TRUE)</f>
        <v>42.72</v>
      </c>
      <c r="DB320" s="44" t="str">
        <f t="shared" si="30"/>
        <v>Mild</v>
      </c>
      <c r="DC320" s="40">
        <f>VLOOKUP(CK320,'PROMIS 57 T-Score Conversions'!AG$3:AH$35,2,TRUE)</f>
        <v>42.51</v>
      </c>
      <c r="DD320" s="39" t="str">
        <f t="shared" si="31"/>
        <v>Normal</v>
      </c>
    </row>
    <row r="321">
      <c r="A321" s="1" t="b">
        <v>1</v>
      </c>
      <c r="B321" s="20"/>
      <c r="C321" s="20">
        <v>43768.4047775</v>
      </c>
      <c r="D321" s="1" t="s">
        <v>238</v>
      </c>
      <c r="E321" s="1">
        <v>1971.0</v>
      </c>
      <c r="F321" s="1">
        <v>5.0</v>
      </c>
      <c r="G321" s="1">
        <v>5.0</v>
      </c>
      <c r="H321" s="1">
        <v>5.0</v>
      </c>
      <c r="I321" s="1">
        <v>5.0</v>
      </c>
      <c r="J321" s="1">
        <v>5.0</v>
      </c>
      <c r="K321" s="1">
        <v>5.0</v>
      </c>
      <c r="L321" s="1">
        <v>5.0</v>
      </c>
      <c r="M321" s="1">
        <v>4.0</v>
      </c>
      <c r="N321" s="1">
        <v>2.0</v>
      </c>
      <c r="O321" s="1">
        <v>1.0</v>
      </c>
      <c r="P321" s="1">
        <v>1.0</v>
      </c>
      <c r="Q321" s="1">
        <v>1.0</v>
      </c>
      <c r="R321" s="1">
        <v>1.0</v>
      </c>
      <c r="S321" s="1">
        <v>1.0</v>
      </c>
      <c r="T321" s="1">
        <v>1.0</v>
      </c>
      <c r="U321" s="1">
        <v>1.0</v>
      </c>
      <c r="V321" s="1">
        <v>1.0</v>
      </c>
      <c r="W321" s="1">
        <v>1.0</v>
      </c>
      <c r="X321" s="1">
        <v>1.0</v>
      </c>
      <c r="Y321" s="1">
        <v>1.0</v>
      </c>
      <c r="Z321" s="1">
        <v>1.0</v>
      </c>
      <c r="AA321" s="1">
        <v>1.0</v>
      </c>
      <c r="AB321" s="1">
        <v>1.0</v>
      </c>
      <c r="AC321" s="1">
        <v>1.0</v>
      </c>
      <c r="AD321" s="1">
        <v>1.0</v>
      </c>
      <c r="AE321" s="1">
        <v>1.0</v>
      </c>
      <c r="AF321" s="1">
        <v>1.0</v>
      </c>
      <c r="AG321" s="1">
        <v>1.0</v>
      </c>
      <c r="AH321" s="1">
        <v>1.0</v>
      </c>
      <c r="AI321" s="1">
        <v>1.0</v>
      </c>
      <c r="AJ321" s="1">
        <v>1.0</v>
      </c>
      <c r="AK321" s="1">
        <v>1.0</v>
      </c>
      <c r="AL321" s="1">
        <v>1.0</v>
      </c>
      <c r="AM321" s="1">
        <v>1.0</v>
      </c>
      <c r="AN321" s="1">
        <v>1.0</v>
      </c>
      <c r="AO321" s="1">
        <v>1.0</v>
      </c>
      <c r="AP321" s="1">
        <v>1.0</v>
      </c>
      <c r="AQ321" s="1">
        <v>1.0</v>
      </c>
      <c r="AR321" s="1">
        <v>1.0</v>
      </c>
      <c r="AS321" s="1">
        <v>1.0</v>
      </c>
      <c r="AT321" s="1">
        <v>5.0</v>
      </c>
      <c r="AU321" s="1">
        <v>5.0</v>
      </c>
      <c r="AV321" s="1">
        <v>5.0</v>
      </c>
      <c r="AW321" s="1">
        <v>5.0</v>
      </c>
      <c r="AX321" s="1">
        <v>4.0</v>
      </c>
      <c r="AY321" s="1">
        <v>4.0</v>
      </c>
      <c r="AZ321" s="1">
        <v>4.0</v>
      </c>
      <c r="BA321" s="1">
        <v>5.0</v>
      </c>
      <c r="BB321" s="1">
        <v>1.0</v>
      </c>
      <c r="BC321" s="1">
        <v>1.0</v>
      </c>
      <c r="BD321" s="1">
        <v>1.0</v>
      </c>
      <c r="BE321" s="1">
        <v>1.0</v>
      </c>
      <c r="BF321" s="1">
        <v>1.0</v>
      </c>
      <c r="BG321" s="1">
        <v>1.0</v>
      </c>
      <c r="BH321" s="1">
        <v>1.0</v>
      </c>
      <c r="BI321" s="1">
        <v>1.0</v>
      </c>
      <c r="BJ321" s="1">
        <v>0.0</v>
      </c>
      <c r="BK321" s="1">
        <v>5.0</v>
      </c>
      <c r="BL321" s="1">
        <v>4.0</v>
      </c>
      <c r="BM321" s="1">
        <v>5.0</v>
      </c>
      <c r="BN321" s="1">
        <v>4.0</v>
      </c>
      <c r="BO321" s="1">
        <v>5.0</v>
      </c>
      <c r="BP321" s="1">
        <v>5.0</v>
      </c>
      <c r="BQ321" s="1">
        <v>4.0</v>
      </c>
      <c r="BR321" s="1">
        <v>5.0</v>
      </c>
      <c r="BS321" s="1">
        <v>1.0</v>
      </c>
      <c r="BT321" s="1">
        <v>1.0</v>
      </c>
      <c r="BU321" s="1">
        <v>2.0</v>
      </c>
      <c r="BV321" s="1">
        <v>1.0</v>
      </c>
      <c r="BW321" s="1">
        <v>1.0</v>
      </c>
      <c r="BX321" s="1">
        <v>1.0</v>
      </c>
      <c r="BY321" s="1">
        <v>1.0</v>
      </c>
      <c r="BZ321" s="36">
        <v>2.0</v>
      </c>
      <c r="CA321" s="45">
        <f t="shared" si="12"/>
        <v>164</v>
      </c>
      <c r="CB321">
        <f t="shared" si="2"/>
        <v>39</v>
      </c>
      <c r="CC321" s="45">
        <f t="shared" si="3"/>
        <v>9</v>
      </c>
      <c r="CD321" s="45">
        <f t="shared" si="4"/>
        <v>8</v>
      </c>
      <c r="CE321" s="45">
        <f t="shared" si="27"/>
        <v>8</v>
      </c>
      <c r="CF321" s="45">
        <f t="shared" si="6"/>
        <v>8</v>
      </c>
      <c r="CG321" s="45">
        <f t="shared" si="7"/>
        <v>37</v>
      </c>
      <c r="CH321" s="45">
        <f t="shared" si="28"/>
        <v>8</v>
      </c>
      <c r="CI321" s="45">
        <f t="shared" si="9"/>
        <v>0</v>
      </c>
      <c r="CJ321">
        <f t="shared" si="10"/>
        <v>37</v>
      </c>
      <c r="CK321" s="45">
        <f t="shared" si="29"/>
        <v>10</v>
      </c>
      <c r="CL321" s="39"/>
      <c r="CM321" s="40">
        <f>VLOOKUP(CB321,'PROMIS 57 T-Score Conversions'!Q$3:R$35,2,TRUE)</f>
        <v>53</v>
      </c>
      <c r="CN321" s="44" t="str">
        <f t="shared" si="20"/>
        <v>Normal</v>
      </c>
      <c r="CO321" s="40">
        <f>VLOOKUP(CC321,'PROMIS 57 T-Score Conversions'!A$3:B$35,2,TRUE)</f>
        <v>43.2</v>
      </c>
      <c r="CP321" s="43" t="str">
        <f t="shared" si="21"/>
        <v>Normal</v>
      </c>
      <c r="CQ321" s="40">
        <f>VLOOKUP(CD321,'PROMIS 57 T-Score Conversions'!E$3:F$35,2,TRUE)</f>
        <v>38.2</v>
      </c>
      <c r="CR321" s="44" t="str">
        <f t="shared" si="22"/>
        <v>Normal</v>
      </c>
      <c r="CS321" s="40">
        <f>VLOOKUP(CE321,'PROMIS 57 T-Score Conversions'!U$3:V$35,2,TRUE)</f>
        <v>33.1</v>
      </c>
      <c r="CT321" s="44" t="str">
        <f t="shared" si="23"/>
        <v>Normal</v>
      </c>
      <c r="CU321" s="40">
        <f>VLOOKUP(CF321,'PROMIS 57 T-Score Conversions'!Y$3:Z$35,2,TRUE)</f>
        <v>28.9</v>
      </c>
      <c r="CV321" s="44" t="str">
        <f t="shared" si="24"/>
        <v>Normal</v>
      </c>
      <c r="CW321" s="40">
        <f>vlookup(CG321,'PROMIS 57 T-Score Conversions'!M$3:N$35,2,TRUE)</f>
        <v>56.8</v>
      </c>
      <c r="CX321" s="44" t="str">
        <f t="shared" si="25"/>
        <v>Normal</v>
      </c>
      <c r="CY321" s="40">
        <f>VLOOKup(CH321,'PROMIS 57 T-Score Conversions'!I$3:J$35,2,TRUE)</f>
        <v>40.7</v>
      </c>
      <c r="CZ321" s="44" t="str">
        <f t="shared" si="26"/>
        <v>Normal</v>
      </c>
      <c r="DA321" s="37">
        <f>VLOOKUP(CJ321,'PROMIS 57 T-Score Conversions'!AC$3:AD$35,2,TRUE)</f>
        <v>53.36</v>
      </c>
      <c r="DB321" s="44" t="str">
        <f t="shared" si="30"/>
        <v>Normal</v>
      </c>
      <c r="DC321" s="40">
        <f>VLOOKUP(CK321,'PROMIS 57 T-Score Conversions'!AG$3:AH$35,2,TRUE)</f>
        <v>28.63</v>
      </c>
      <c r="DD321" s="39" t="str">
        <f t="shared" si="31"/>
        <v>Normal</v>
      </c>
    </row>
    <row r="322">
      <c r="A322" s="1" t="b">
        <v>1</v>
      </c>
      <c r="B322" s="20"/>
      <c r="C322" s="20">
        <v>43769.40889918982</v>
      </c>
      <c r="D322" s="1" t="s">
        <v>313</v>
      </c>
      <c r="E322" s="1">
        <v>1666.0</v>
      </c>
      <c r="F322" s="1">
        <v>3.0</v>
      </c>
      <c r="G322" s="1">
        <v>5.0</v>
      </c>
      <c r="H322" s="1">
        <v>5.0</v>
      </c>
      <c r="I322" s="1">
        <v>5.0</v>
      </c>
      <c r="J322" s="1">
        <v>3.0</v>
      </c>
      <c r="K322" s="1">
        <v>5.0</v>
      </c>
      <c r="L322" s="1">
        <v>5.0</v>
      </c>
      <c r="M322" s="1">
        <v>4.0</v>
      </c>
      <c r="N322" s="1">
        <v>2.0</v>
      </c>
      <c r="O322" s="1">
        <v>1.0</v>
      </c>
      <c r="P322" s="1">
        <v>1.0</v>
      </c>
      <c r="Q322" s="1">
        <v>1.0</v>
      </c>
      <c r="R322" s="1">
        <v>1.0</v>
      </c>
      <c r="S322" s="1">
        <v>1.0</v>
      </c>
      <c r="T322" s="1">
        <v>1.0</v>
      </c>
      <c r="U322" s="1">
        <v>1.0</v>
      </c>
      <c r="V322" s="1">
        <v>1.0</v>
      </c>
      <c r="W322" s="1">
        <v>1.0</v>
      </c>
      <c r="X322" s="1">
        <v>1.0</v>
      </c>
      <c r="Y322" s="1">
        <v>1.0</v>
      </c>
      <c r="Z322" s="1">
        <v>1.0</v>
      </c>
      <c r="AA322" s="1">
        <v>1.0</v>
      </c>
      <c r="AB322" s="1">
        <v>1.0</v>
      </c>
      <c r="AC322" s="1">
        <v>1.0</v>
      </c>
      <c r="AD322" s="1">
        <v>3.0</v>
      </c>
      <c r="AE322" s="1">
        <v>3.0</v>
      </c>
      <c r="AF322" s="1">
        <v>3.0</v>
      </c>
      <c r="AG322" s="1">
        <v>3.0</v>
      </c>
      <c r="AH322" s="1">
        <v>3.0</v>
      </c>
      <c r="AI322" s="1">
        <v>3.0</v>
      </c>
      <c r="AJ322" s="1">
        <v>3.0</v>
      </c>
      <c r="AK322" s="1">
        <v>3.0</v>
      </c>
      <c r="AL322" s="1">
        <v>1.0</v>
      </c>
      <c r="AM322" s="1">
        <v>1.0</v>
      </c>
      <c r="AN322" s="1">
        <v>1.0</v>
      </c>
      <c r="AO322" s="1">
        <v>1.0</v>
      </c>
      <c r="AP322" s="1">
        <v>1.0</v>
      </c>
      <c r="AQ322" s="1">
        <v>1.0</v>
      </c>
      <c r="AR322" s="1">
        <v>1.0</v>
      </c>
      <c r="AS322" s="1">
        <v>1.0</v>
      </c>
      <c r="AT322" s="1">
        <v>2.0</v>
      </c>
      <c r="AU322" s="1">
        <v>2.0</v>
      </c>
      <c r="AV322" s="1">
        <v>2.0</v>
      </c>
      <c r="AW322" s="1">
        <v>2.0</v>
      </c>
      <c r="AX322" s="1">
        <v>2.0</v>
      </c>
      <c r="AY322" s="1">
        <v>2.0</v>
      </c>
      <c r="AZ322" s="1">
        <v>2.0</v>
      </c>
      <c r="BA322" s="1">
        <v>2.0</v>
      </c>
      <c r="BB322" s="1">
        <v>3.0</v>
      </c>
      <c r="BC322" s="1">
        <v>3.0</v>
      </c>
      <c r="BD322" s="1">
        <v>3.0</v>
      </c>
      <c r="BE322" s="1">
        <v>3.0</v>
      </c>
      <c r="BF322" s="1">
        <v>3.0</v>
      </c>
      <c r="BG322" s="1">
        <v>3.0</v>
      </c>
      <c r="BH322" s="1">
        <v>3.0</v>
      </c>
      <c r="BI322" s="1">
        <v>3.0</v>
      </c>
      <c r="BJ322" s="1">
        <v>5.0</v>
      </c>
      <c r="BK322" s="1">
        <v>1.0</v>
      </c>
      <c r="BL322" s="1">
        <v>2.0</v>
      </c>
      <c r="BM322" s="1">
        <v>2.0</v>
      </c>
      <c r="BN322" s="1">
        <v>3.0</v>
      </c>
      <c r="BO322" s="1">
        <v>3.0</v>
      </c>
      <c r="BP322" s="1">
        <v>3.0</v>
      </c>
      <c r="BQ322" s="1">
        <v>3.0</v>
      </c>
      <c r="BR322" s="1">
        <v>3.0</v>
      </c>
      <c r="BS322" s="1">
        <v>4.0</v>
      </c>
      <c r="BT322" s="1">
        <v>5.0</v>
      </c>
      <c r="BU322" s="1">
        <v>4.0</v>
      </c>
      <c r="BV322" s="1">
        <v>4.0</v>
      </c>
      <c r="BW322" s="1">
        <v>4.0</v>
      </c>
      <c r="BX322" s="1">
        <v>3.0</v>
      </c>
      <c r="BY322" s="1">
        <v>3.0</v>
      </c>
      <c r="BZ322" s="36">
        <v>4.0</v>
      </c>
      <c r="CA322" s="45">
        <f t="shared" si="12"/>
        <v>180</v>
      </c>
      <c r="CB322">
        <f t="shared" si="2"/>
        <v>35</v>
      </c>
      <c r="CC322" s="45">
        <f t="shared" si="3"/>
        <v>9</v>
      </c>
      <c r="CD322" s="45">
        <f t="shared" si="4"/>
        <v>8</v>
      </c>
      <c r="CE322" s="45">
        <f t="shared" si="27"/>
        <v>24</v>
      </c>
      <c r="CF322" s="45">
        <f t="shared" si="6"/>
        <v>8</v>
      </c>
      <c r="CG322" s="45">
        <f t="shared" si="7"/>
        <v>16</v>
      </c>
      <c r="CH322" s="45">
        <f t="shared" si="28"/>
        <v>24</v>
      </c>
      <c r="CI322" s="45">
        <f t="shared" si="9"/>
        <v>0.5</v>
      </c>
      <c r="CJ322">
        <f t="shared" si="10"/>
        <v>20</v>
      </c>
      <c r="CK322" s="45">
        <f t="shared" si="29"/>
        <v>31</v>
      </c>
      <c r="CL322" s="39"/>
      <c r="CM322" s="40">
        <f>VLOOKUP(CB322,'PROMIS 57 T-Score Conversions'!Q$3:R$35,2,TRUE)</f>
        <v>46.7</v>
      </c>
      <c r="CN322" s="44" t="str">
        <f t="shared" si="20"/>
        <v>Normal</v>
      </c>
      <c r="CO322" s="40">
        <f>VLOOKUP(CC322,'PROMIS 57 T-Score Conversions'!A$3:B$35,2,TRUE)</f>
        <v>43.2</v>
      </c>
      <c r="CP322" s="43" t="str">
        <f t="shared" si="21"/>
        <v>Normal</v>
      </c>
      <c r="CQ322" s="40">
        <f>VLOOKUP(CD322,'PROMIS 57 T-Score Conversions'!E$3:F$35,2,TRUE)</f>
        <v>38.2</v>
      </c>
      <c r="CR322" s="44" t="str">
        <f t="shared" si="22"/>
        <v>Normal</v>
      </c>
      <c r="CS322" s="40">
        <f>VLOOKUP(CE322,'PROMIS 57 T-Score Conversions'!U$3:V$35,2,TRUE)</f>
        <v>57.5</v>
      </c>
      <c r="CT322" s="44" t="str">
        <f t="shared" si="23"/>
        <v>Mild</v>
      </c>
      <c r="CU322" s="40">
        <f>VLOOKUP(CF322,'PROMIS 57 T-Score Conversions'!Y$3:Z$35,2,TRUE)</f>
        <v>28.9</v>
      </c>
      <c r="CV322" s="44" t="str">
        <f t="shared" si="24"/>
        <v>Normal</v>
      </c>
      <c r="CW322" s="40">
        <f>vlookup(CG322,'PROMIS 57 T-Score Conversions'!M$3:N$35,2,TRUE)</f>
        <v>36.9</v>
      </c>
      <c r="CX322" s="44" t="str">
        <f t="shared" si="25"/>
        <v>Moderate</v>
      </c>
      <c r="CY322" s="40">
        <f>VLOOKup(CH322,'PROMIS 57 T-Score Conversions'!I$3:J$35,2,TRUE)</f>
        <v>61.5</v>
      </c>
      <c r="CZ322" s="44" t="str">
        <f t="shared" si="26"/>
        <v>Moderate</v>
      </c>
      <c r="DA322" s="37">
        <f>VLOOKUP(CJ322,'PROMIS 57 T-Score Conversions'!AC$3:AD$35,2,TRUE)</f>
        <v>37.15</v>
      </c>
      <c r="DB322" s="44" t="str">
        <f t="shared" si="30"/>
        <v>Moderate</v>
      </c>
      <c r="DC322" s="40">
        <f>VLOOKUP(CK322,'PROMIS 57 T-Score Conversions'!AG$3:AH$35,2,TRUE)</f>
        <v>50.21</v>
      </c>
      <c r="DD322" s="39" t="str">
        <f t="shared" si="31"/>
        <v>Normal</v>
      </c>
    </row>
    <row r="323">
      <c r="A323" s="1" t="b">
        <v>1</v>
      </c>
      <c r="B323" s="20"/>
      <c r="C323" s="20">
        <v>43769.57328896991</v>
      </c>
      <c r="D323" s="1" t="s">
        <v>314</v>
      </c>
      <c r="E323" s="1">
        <v>2093.0</v>
      </c>
      <c r="F323" s="1">
        <v>3.0</v>
      </c>
      <c r="G323" s="1">
        <v>3.0</v>
      </c>
      <c r="H323" s="1">
        <v>3.0</v>
      </c>
      <c r="I323" s="1">
        <v>2.0</v>
      </c>
      <c r="J323" s="1">
        <v>1.0</v>
      </c>
      <c r="K323" s="1">
        <v>3.0</v>
      </c>
      <c r="L323" s="1">
        <v>2.0</v>
      </c>
      <c r="M323" s="1">
        <v>1.0</v>
      </c>
      <c r="N323" s="1">
        <v>5.0</v>
      </c>
      <c r="O323" s="1">
        <v>5.0</v>
      </c>
      <c r="P323" s="1">
        <v>5.0</v>
      </c>
      <c r="Q323" s="1">
        <v>5.0</v>
      </c>
      <c r="R323" s="1">
        <v>5.0</v>
      </c>
      <c r="S323" s="1">
        <v>5.0</v>
      </c>
      <c r="T323" s="1">
        <v>5.0</v>
      </c>
      <c r="U323" s="1">
        <v>5.0</v>
      </c>
      <c r="V323" s="1">
        <v>4.0</v>
      </c>
      <c r="W323" s="1">
        <v>5.0</v>
      </c>
      <c r="X323" s="1">
        <v>4.0</v>
      </c>
      <c r="Y323" s="1">
        <v>4.0</v>
      </c>
      <c r="Z323" s="1">
        <v>4.0</v>
      </c>
      <c r="AA323" s="1">
        <v>5.0</v>
      </c>
      <c r="AB323" s="1">
        <v>4.0</v>
      </c>
      <c r="AC323" s="1">
        <v>4.0</v>
      </c>
      <c r="AD323" s="1">
        <v>5.0</v>
      </c>
      <c r="AE323" s="1">
        <v>5.0</v>
      </c>
      <c r="AF323" s="1">
        <v>5.0</v>
      </c>
      <c r="AG323" s="1">
        <v>5.0</v>
      </c>
      <c r="AH323" s="1">
        <v>5.0</v>
      </c>
      <c r="AI323" s="1">
        <v>5.0</v>
      </c>
      <c r="AJ323" s="1">
        <v>5.0</v>
      </c>
      <c r="AK323" s="1">
        <v>5.0</v>
      </c>
      <c r="AL323" s="1">
        <v>4.0</v>
      </c>
      <c r="AM323" s="1">
        <v>5.0</v>
      </c>
      <c r="AN323" s="1">
        <v>5.0</v>
      </c>
      <c r="AO323" s="1">
        <v>4.0</v>
      </c>
      <c r="AP323" s="1">
        <v>4.0</v>
      </c>
      <c r="AQ323" s="1">
        <v>5.0</v>
      </c>
      <c r="AR323" s="1">
        <v>2.0</v>
      </c>
      <c r="AS323" s="1">
        <v>5.0</v>
      </c>
      <c r="AT323" s="1">
        <v>1.0</v>
      </c>
      <c r="AU323" s="1">
        <v>1.0</v>
      </c>
      <c r="AV323" s="1">
        <v>1.0</v>
      </c>
      <c r="AW323" s="1">
        <v>1.0</v>
      </c>
      <c r="AX323" s="1">
        <v>1.0</v>
      </c>
      <c r="AY323" s="1">
        <v>1.0</v>
      </c>
      <c r="AZ323" s="1">
        <v>1.0</v>
      </c>
      <c r="BA323" s="1">
        <v>1.0</v>
      </c>
      <c r="BB323" s="1">
        <v>5.0</v>
      </c>
      <c r="BC323" s="1">
        <v>5.0</v>
      </c>
      <c r="BD323" s="1">
        <v>5.0</v>
      </c>
      <c r="BE323" s="1">
        <v>5.0</v>
      </c>
      <c r="BF323" s="1">
        <v>5.0</v>
      </c>
      <c r="BG323" s="1">
        <v>5.0</v>
      </c>
      <c r="BH323" s="1">
        <v>5.0</v>
      </c>
      <c r="BI323" s="1">
        <v>5.0</v>
      </c>
      <c r="BJ323" s="1">
        <v>5.0</v>
      </c>
      <c r="BK323" s="1">
        <v>1.0</v>
      </c>
      <c r="BL323" s="1">
        <v>1.0</v>
      </c>
      <c r="BM323" s="1">
        <v>1.0</v>
      </c>
      <c r="BN323" s="1">
        <v>1.0</v>
      </c>
      <c r="BO323" s="1">
        <v>1.0</v>
      </c>
      <c r="BP323" s="1">
        <v>1.0</v>
      </c>
      <c r="BQ323" s="1">
        <v>1.0</v>
      </c>
      <c r="BR323" s="1">
        <v>1.0</v>
      </c>
      <c r="BS323" s="1">
        <v>5.0</v>
      </c>
      <c r="BT323" s="1">
        <v>5.0</v>
      </c>
      <c r="BU323" s="1">
        <v>5.0</v>
      </c>
      <c r="BV323" s="1">
        <v>5.0</v>
      </c>
      <c r="BW323" s="1">
        <v>5.0</v>
      </c>
      <c r="BX323" s="1">
        <v>5.0</v>
      </c>
      <c r="BY323" s="1">
        <v>5.0</v>
      </c>
      <c r="BZ323" s="36">
        <v>5.0</v>
      </c>
      <c r="CA323" s="45">
        <f t="shared" si="12"/>
        <v>267</v>
      </c>
      <c r="CB323">
        <f t="shared" si="2"/>
        <v>18</v>
      </c>
      <c r="CC323" s="45">
        <f t="shared" si="3"/>
        <v>40</v>
      </c>
      <c r="CD323" s="45">
        <f t="shared" si="4"/>
        <v>34</v>
      </c>
      <c r="CE323" s="45">
        <f t="shared" si="27"/>
        <v>40</v>
      </c>
      <c r="CF323" s="45">
        <f t="shared" si="6"/>
        <v>34</v>
      </c>
      <c r="CG323" s="45">
        <f t="shared" si="7"/>
        <v>8</v>
      </c>
      <c r="CH323" s="45">
        <f t="shared" si="28"/>
        <v>40</v>
      </c>
      <c r="CI323" s="45">
        <f t="shared" si="9"/>
        <v>0.5</v>
      </c>
      <c r="CJ323">
        <f t="shared" si="10"/>
        <v>8</v>
      </c>
      <c r="CK323" s="45">
        <f t="shared" si="29"/>
        <v>40</v>
      </c>
      <c r="CL323" s="39"/>
      <c r="CM323" s="40">
        <f>VLOOKUP(CB323,'PROMIS 57 T-Score Conversions'!Q$3:R$35,2,TRUE)</f>
        <v>34</v>
      </c>
      <c r="CN323" s="44" t="str">
        <f t="shared" si="20"/>
        <v>Moderate</v>
      </c>
      <c r="CO323" s="40">
        <f>VLOOKUP(CC323,'PROMIS 57 T-Score Conversions'!A$3:B$35,2,TRUE)</f>
        <v>83.1</v>
      </c>
      <c r="CP323" s="43" t="str">
        <f t="shared" si="21"/>
        <v>Severe</v>
      </c>
      <c r="CQ323" s="40">
        <f>VLOOKUP(CD323,'PROMIS 57 T-Score Conversions'!E$3:F$35,2,TRUE)</f>
        <v>71.7</v>
      </c>
      <c r="CR323" s="44" t="str">
        <f t="shared" si="22"/>
        <v>Severe</v>
      </c>
      <c r="CS323" s="40">
        <f>VLOOKUP(CE323,'PROMIS 57 T-Score Conversions'!U$3:V$35,2,TRUE)</f>
        <v>77.8</v>
      </c>
      <c r="CT323" s="44" t="str">
        <f t="shared" si="23"/>
        <v>Severe</v>
      </c>
      <c r="CU323" s="40">
        <f>VLOOKUP(CF323,'PROMIS 57 T-Score Conversions'!Y$3:Z$35,2,TRUE)</f>
        <v>64.8</v>
      </c>
      <c r="CV323" s="44" t="str">
        <f t="shared" si="24"/>
        <v>Moderate</v>
      </c>
      <c r="CW323" s="40">
        <f>vlookup(CG323,'PROMIS 57 T-Score Conversions'!M$3:N$35,2,TRUE)</f>
        <v>25.91</v>
      </c>
      <c r="CX323" s="44" t="str">
        <f t="shared" si="25"/>
        <v>Severe</v>
      </c>
      <c r="CY323" s="40">
        <f>VLOOKup(CH323,'PROMIS 57 T-Score Conversions'!I$3:J$35,2,TRUE)</f>
        <v>77</v>
      </c>
      <c r="CZ323" s="44" t="str">
        <f t="shared" si="26"/>
        <v>Severe</v>
      </c>
      <c r="DA323" s="37">
        <f>VLOOKUP(CJ323,'PROMIS 57 T-Score Conversions'!AC$3:AD$35,2,TRUE)</f>
        <v>22.41</v>
      </c>
      <c r="DB323" s="44" t="str">
        <f t="shared" si="30"/>
        <v>Severe</v>
      </c>
      <c r="DC323" s="40">
        <f>VLOOKUP(CK323,'PROMIS 57 T-Score Conversions'!AG$3:AH$35,2,TRUE)</f>
        <v>67.09</v>
      </c>
      <c r="DD323" s="39" t="str">
        <f t="shared" si="31"/>
        <v>Moderate</v>
      </c>
    </row>
    <row r="324">
      <c r="A324" s="1" t="b">
        <v>1</v>
      </c>
      <c r="B324" s="20"/>
      <c r="C324" s="20">
        <v>43769.625471782405</v>
      </c>
      <c r="D324" s="1" t="s">
        <v>290</v>
      </c>
      <c r="E324" s="1">
        <v>2051.0</v>
      </c>
      <c r="F324" s="1">
        <v>5.0</v>
      </c>
      <c r="G324" s="1">
        <v>5.0</v>
      </c>
      <c r="H324" s="1">
        <v>5.0</v>
      </c>
      <c r="I324" s="1">
        <v>5.0</v>
      </c>
      <c r="J324" s="1">
        <v>5.0</v>
      </c>
      <c r="K324" s="1">
        <v>5.0</v>
      </c>
      <c r="L324" s="1">
        <v>5.0</v>
      </c>
      <c r="M324" s="1">
        <v>5.0</v>
      </c>
      <c r="N324" s="1">
        <v>1.0</v>
      </c>
      <c r="O324" s="1">
        <v>1.0</v>
      </c>
      <c r="P324" s="1">
        <v>1.0</v>
      </c>
      <c r="Q324" s="1">
        <v>1.0</v>
      </c>
      <c r="R324" s="1">
        <v>1.0</v>
      </c>
      <c r="S324" s="1">
        <v>1.0</v>
      </c>
      <c r="T324" s="1">
        <v>1.0</v>
      </c>
      <c r="U324" s="1">
        <v>2.0</v>
      </c>
      <c r="V324" s="1">
        <v>1.0</v>
      </c>
      <c r="W324" s="1">
        <v>1.0</v>
      </c>
      <c r="X324" s="1">
        <v>2.0</v>
      </c>
      <c r="Y324" s="1">
        <v>1.0</v>
      </c>
      <c r="Z324" s="1">
        <v>1.0</v>
      </c>
      <c r="AA324" s="1">
        <v>2.0</v>
      </c>
      <c r="AB324" s="1">
        <v>1.0</v>
      </c>
      <c r="AC324" s="1">
        <v>1.0</v>
      </c>
      <c r="AD324" s="1">
        <v>2.0</v>
      </c>
      <c r="AE324" s="1">
        <v>1.0</v>
      </c>
      <c r="AF324" s="1">
        <v>1.0</v>
      </c>
      <c r="AG324" s="1">
        <v>2.0</v>
      </c>
      <c r="AH324" s="1">
        <v>1.0</v>
      </c>
      <c r="AI324" s="1">
        <v>1.0</v>
      </c>
      <c r="AJ324" s="1">
        <v>1.0</v>
      </c>
      <c r="AK324" s="1">
        <v>1.0</v>
      </c>
      <c r="AL324" s="1">
        <v>2.0</v>
      </c>
      <c r="AM324" s="1">
        <v>2.0</v>
      </c>
      <c r="AN324" s="1">
        <v>1.0</v>
      </c>
      <c r="AO324" s="1">
        <v>1.0</v>
      </c>
      <c r="AP324" s="1">
        <v>1.0</v>
      </c>
      <c r="AQ324" s="1">
        <v>1.0</v>
      </c>
      <c r="AR324" s="1">
        <v>1.0</v>
      </c>
      <c r="AS324" s="1">
        <v>1.0</v>
      </c>
      <c r="AT324" s="1">
        <v>5.0</v>
      </c>
      <c r="AU324" s="1">
        <v>1.0</v>
      </c>
      <c r="AV324" s="1">
        <v>5.0</v>
      </c>
      <c r="AW324" s="1">
        <v>5.0</v>
      </c>
      <c r="AX324" s="1">
        <v>5.0</v>
      </c>
      <c r="AY324" s="1">
        <v>5.0</v>
      </c>
      <c r="AZ324" s="1">
        <v>5.0</v>
      </c>
      <c r="BA324" s="1">
        <v>5.0</v>
      </c>
      <c r="BB324" s="1">
        <v>1.0</v>
      </c>
      <c r="BC324" s="1">
        <v>1.0</v>
      </c>
      <c r="BD324" s="1">
        <v>1.0</v>
      </c>
      <c r="BE324" s="1">
        <v>1.0</v>
      </c>
      <c r="BF324" s="1">
        <v>1.0</v>
      </c>
      <c r="BG324" s="1">
        <v>1.0</v>
      </c>
      <c r="BH324" s="1">
        <v>1.0</v>
      </c>
      <c r="BI324" s="1">
        <v>1.0</v>
      </c>
      <c r="BJ324" s="1">
        <v>1.0</v>
      </c>
      <c r="BK324" s="1">
        <v>4.0</v>
      </c>
      <c r="BL324" s="1">
        <v>4.0</v>
      </c>
      <c r="BM324" s="1">
        <v>5.0</v>
      </c>
      <c r="BN324" s="1">
        <v>5.0</v>
      </c>
      <c r="BO324" s="1">
        <v>5.0</v>
      </c>
      <c r="BP324" s="1">
        <v>5.0</v>
      </c>
      <c r="BQ324" s="1">
        <v>5.0</v>
      </c>
      <c r="BR324" s="1">
        <v>5.0</v>
      </c>
      <c r="BS324" s="1">
        <v>1.0</v>
      </c>
      <c r="BT324" s="1">
        <v>1.0</v>
      </c>
      <c r="BU324" s="1">
        <v>1.0</v>
      </c>
      <c r="BV324" s="1">
        <v>1.0</v>
      </c>
      <c r="BW324" s="1">
        <v>1.0</v>
      </c>
      <c r="BX324" s="1">
        <v>1.0</v>
      </c>
      <c r="BY324" s="1">
        <v>1.0</v>
      </c>
      <c r="BZ324" s="36">
        <v>2.0</v>
      </c>
      <c r="CA324" s="45">
        <f t="shared" si="12"/>
        <v>171</v>
      </c>
      <c r="CB324">
        <f t="shared" si="2"/>
        <v>40</v>
      </c>
      <c r="CC324" s="45">
        <f t="shared" si="3"/>
        <v>9</v>
      </c>
      <c r="CD324" s="45">
        <f t="shared" si="4"/>
        <v>10</v>
      </c>
      <c r="CE324" s="45">
        <f t="shared" si="27"/>
        <v>10</v>
      </c>
      <c r="CF324" s="45">
        <f t="shared" si="6"/>
        <v>10</v>
      </c>
      <c r="CG324" s="45">
        <f t="shared" si="7"/>
        <v>36</v>
      </c>
      <c r="CH324" s="45">
        <f t="shared" si="28"/>
        <v>8</v>
      </c>
      <c r="CI324" s="45">
        <f t="shared" si="9"/>
        <v>0.1</v>
      </c>
      <c r="CJ324">
        <f t="shared" si="10"/>
        <v>38</v>
      </c>
      <c r="CK324" s="45">
        <f t="shared" si="29"/>
        <v>9</v>
      </c>
      <c r="CL324" s="39"/>
      <c r="CM324" s="40">
        <f>VLOOKUP(CB324,'PROMIS 57 T-Score Conversions'!Q$3:R$35,2,TRUE)</f>
        <v>60.1</v>
      </c>
      <c r="CN324" s="44" t="str">
        <f t="shared" si="20"/>
        <v>Normal</v>
      </c>
      <c r="CO324" s="40">
        <f>VLOOKUP(CC324,'PROMIS 57 T-Score Conversions'!A$3:B$35,2,TRUE)</f>
        <v>43.2</v>
      </c>
      <c r="CP324" s="43" t="str">
        <f t="shared" si="21"/>
        <v>Normal</v>
      </c>
      <c r="CQ324" s="40">
        <f>VLOOKUP(CD324,'PROMIS 57 T-Score Conversions'!E$3:F$35,2,TRUE)</f>
        <v>47.5</v>
      </c>
      <c r="CR324" s="44" t="str">
        <f t="shared" si="22"/>
        <v>Normal</v>
      </c>
      <c r="CS324" s="40">
        <f>VLOOKUP(CE324,'PROMIS 57 T-Score Conversions'!U$3:V$35,2,TRUE)</f>
        <v>41</v>
      </c>
      <c r="CT324" s="44" t="str">
        <f t="shared" si="23"/>
        <v>Normal</v>
      </c>
      <c r="CU324" s="40">
        <f>VLOOKUP(CF324,'PROMIS 57 T-Score Conversions'!Y$3:Z$35,2,TRUE)</f>
        <v>35.9</v>
      </c>
      <c r="CV324" s="44" t="str">
        <f t="shared" si="24"/>
        <v>Normal</v>
      </c>
      <c r="CW324" s="40">
        <f>vlookup(CG324,'PROMIS 57 T-Score Conversions'!M$3:N$35,2,TRUE)</f>
        <v>55.7</v>
      </c>
      <c r="CX324" s="44" t="str">
        <f t="shared" si="25"/>
        <v>Normal</v>
      </c>
      <c r="CY324" s="40">
        <f>VLOOKup(CH324,'PROMIS 57 T-Score Conversions'!I$3:J$35,2,TRUE)</f>
        <v>40.7</v>
      </c>
      <c r="CZ324" s="44" t="str">
        <f t="shared" si="26"/>
        <v>Normal</v>
      </c>
      <c r="DA324" s="37">
        <f>VLOOKUP(CJ324,'PROMIS 57 T-Score Conversions'!AC$3:AD$35,2,TRUE)</f>
        <v>55.36</v>
      </c>
      <c r="DB324" s="44" t="str">
        <f t="shared" si="30"/>
        <v>Normal</v>
      </c>
      <c r="DC324" s="40">
        <f>VLOOKUP(CK324,'PROMIS 57 T-Score Conversions'!AG$3:AH$35,2,TRUE)</f>
        <v>26.59</v>
      </c>
      <c r="DD324" s="39" t="str">
        <f t="shared" si="31"/>
        <v>Normal</v>
      </c>
    </row>
    <row r="325">
      <c r="A325" s="1" t="b">
        <v>1</v>
      </c>
      <c r="B325" s="20"/>
      <c r="C325" s="20">
        <v>43773.38205506944</v>
      </c>
      <c r="D325" s="1" t="s">
        <v>106</v>
      </c>
      <c r="E325" s="1">
        <v>1770.0</v>
      </c>
      <c r="F325" s="1">
        <v>2.0</v>
      </c>
      <c r="G325" s="1">
        <v>3.0</v>
      </c>
      <c r="H325" s="1">
        <v>5.0</v>
      </c>
      <c r="I325" s="1">
        <v>3.0</v>
      </c>
      <c r="J325" s="1">
        <v>1.0</v>
      </c>
      <c r="K325" s="1">
        <v>2.0</v>
      </c>
      <c r="L325" s="1">
        <v>2.0</v>
      </c>
      <c r="M325" s="1">
        <v>1.0</v>
      </c>
      <c r="N325" s="1">
        <v>2.0</v>
      </c>
      <c r="O325" s="1">
        <v>2.0</v>
      </c>
      <c r="P325" s="1">
        <v>4.0</v>
      </c>
      <c r="Q325" s="1">
        <v>4.0</v>
      </c>
      <c r="R325" s="1">
        <v>3.0</v>
      </c>
      <c r="S325" s="1">
        <v>3.0</v>
      </c>
      <c r="T325" s="1">
        <v>3.0</v>
      </c>
      <c r="U325" s="1">
        <v>4.0</v>
      </c>
      <c r="V325" s="1">
        <v>2.0</v>
      </c>
      <c r="W325" s="1">
        <v>3.0</v>
      </c>
      <c r="X325" s="1">
        <v>3.0</v>
      </c>
      <c r="Y325" s="1">
        <v>1.0</v>
      </c>
      <c r="Z325" s="1">
        <v>2.0</v>
      </c>
      <c r="AA325" s="1">
        <v>3.0</v>
      </c>
      <c r="AB325" s="1">
        <v>1.0</v>
      </c>
      <c r="AC325" s="1">
        <v>3.0</v>
      </c>
      <c r="AD325" s="1">
        <v>4.0</v>
      </c>
      <c r="AE325" s="1">
        <v>4.0</v>
      </c>
      <c r="AF325" s="1">
        <v>4.0</v>
      </c>
      <c r="AG325" s="1">
        <v>4.0</v>
      </c>
      <c r="AH325" s="1">
        <v>4.0</v>
      </c>
      <c r="AI325" s="1">
        <v>4.0</v>
      </c>
      <c r="AJ325" s="1">
        <v>4.0</v>
      </c>
      <c r="AK325" s="1">
        <v>4.0</v>
      </c>
      <c r="AL325" s="1">
        <v>4.0</v>
      </c>
      <c r="AM325" s="1">
        <v>4.0</v>
      </c>
      <c r="AN325" s="1">
        <v>4.0</v>
      </c>
      <c r="AO325" s="1">
        <v>3.0</v>
      </c>
      <c r="AP325" s="1">
        <v>4.0</v>
      </c>
      <c r="AQ325" s="1">
        <v>3.0</v>
      </c>
      <c r="AR325" s="1">
        <v>2.0</v>
      </c>
      <c r="AS325" s="1">
        <v>4.0</v>
      </c>
      <c r="AT325" s="1">
        <v>2.0</v>
      </c>
      <c r="AU325" s="1">
        <v>2.0</v>
      </c>
      <c r="AV325" s="1">
        <v>2.0</v>
      </c>
      <c r="AW325" s="1">
        <v>2.0</v>
      </c>
      <c r="AX325" s="1">
        <v>2.0</v>
      </c>
      <c r="AY325" s="1">
        <v>2.0</v>
      </c>
      <c r="AZ325" s="1">
        <v>2.0</v>
      </c>
      <c r="BA325" s="1">
        <v>2.0</v>
      </c>
      <c r="BB325" s="1">
        <v>4.0</v>
      </c>
      <c r="BC325" s="1">
        <v>4.0</v>
      </c>
      <c r="BD325" s="1">
        <v>4.0</v>
      </c>
      <c r="BE325" s="1">
        <v>4.0</v>
      </c>
      <c r="BF325" s="1">
        <v>4.0</v>
      </c>
      <c r="BG325" s="1">
        <v>4.0</v>
      </c>
      <c r="BH325" s="1">
        <v>4.0</v>
      </c>
      <c r="BI325" s="1">
        <v>4.0</v>
      </c>
      <c r="BJ325" s="1">
        <v>7.0</v>
      </c>
      <c r="BK325" s="1">
        <v>2.0</v>
      </c>
      <c r="BL325" s="1">
        <v>2.0</v>
      </c>
      <c r="BM325" s="1">
        <v>2.0</v>
      </c>
      <c r="BN325" s="1">
        <v>1.0</v>
      </c>
      <c r="BO325" s="1">
        <v>2.0</v>
      </c>
      <c r="BP325" s="1">
        <v>2.0</v>
      </c>
      <c r="BQ325" s="1">
        <v>3.0</v>
      </c>
      <c r="BR325" s="1">
        <v>2.0</v>
      </c>
      <c r="BS325" s="1">
        <v>5.0</v>
      </c>
      <c r="BT325" s="1">
        <v>5.0</v>
      </c>
      <c r="BU325" s="1">
        <v>5.0</v>
      </c>
      <c r="BV325" s="1">
        <v>4.0</v>
      </c>
      <c r="BW325" s="1">
        <v>5.0</v>
      </c>
      <c r="BX325" s="1">
        <v>4.0</v>
      </c>
      <c r="BY325" s="1">
        <v>3.0</v>
      </c>
      <c r="BZ325" s="36">
        <v>4.0</v>
      </c>
      <c r="CA325" s="45">
        <f t="shared" si="12"/>
        <v>228</v>
      </c>
      <c r="CB325">
        <f t="shared" si="2"/>
        <v>19</v>
      </c>
      <c r="CC325" s="45">
        <f t="shared" si="3"/>
        <v>25</v>
      </c>
      <c r="CD325" s="45">
        <f t="shared" si="4"/>
        <v>18</v>
      </c>
      <c r="CE325" s="45">
        <f t="shared" si="27"/>
        <v>32</v>
      </c>
      <c r="CF325" s="45">
        <f t="shared" si="6"/>
        <v>28</v>
      </c>
      <c r="CG325" s="45">
        <f t="shared" si="7"/>
        <v>16</v>
      </c>
      <c r="CH325" s="45">
        <f t="shared" si="28"/>
        <v>32</v>
      </c>
      <c r="CI325" s="45">
        <f t="shared" si="9"/>
        <v>0.7</v>
      </c>
      <c r="CJ325">
        <f t="shared" si="10"/>
        <v>16</v>
      </c>
      <c r="CK325" s="45">
        <f t="shared" si="29"/>
        <v>35</v>
      </c>
      <c r="CL325" s="39"/>
      <c r="CM325" s="40">
        <f>VLOOKUP(CB325,'PROMIS 57 T-Score Conversions'!Q$3:R$35,2,TRUE)</f>
        <v>34.7</v>
      </c>
      <c r="CN325" s="44" t="str">
        <f t="shared" si="20"/>
        <v>Moderate</v>
      </c>
      <c r="CO325" s="40">
        <f>VLOOKUP(CC325,'PROMIS 57 T-Score Conversions'!A$3:B$35,2,TRUE)</f>
        <v>63.5</v>
      </c>
      <c r="CP325" s="43" t="str">
        <f t="shared" si="21"/>
        <v>Moderate</v>
      </c>
      <c r="CQ325" s="40">
        <f>VLOOKUP(CD325,'PROMIS 57 T-Score Conversions'!E$3:F$35,2,TRUE)</f>
        <v>56.8</v>
      </c>
      <c r="CR325" s="44" t="str">
        <f t="shared" si="22"/>
        <v>Mild</v>
      </c>
      <c r="CS325" s="40">
        <f>VLOOKUP(CE325,'PROMIS 57 T-Score Conversions'!U$3:V$35,2,TRUE)</f>
        <v>65.3</v>
      </c>
      <c r="CT325" s="44" t="str">
        <f t="shared" si="23"/>
        <v>Moderate</v>
      </c>
      <c r="CU325" s="40">
        <f>VLOOKUP(CF325,'PROMIS 57 T-Score Conversions'!Y$3:Z$35,2,TRUE)</f>
        <v>58.3</v>
      </c>
      <c r="CV325" s="44" t="str">
        <f t="shared" si="24"/>
        <v>Mild</v>
      </c>
      <c r="CW325" s="40">
        <f>vlookup(CG325,'PROMIS 57 T-Score Conversions'!M$3:N$35,2,TRUE)</f>
        <v>36.9</v>
      </c>
      <c r="CX325" s="44" t="str">
        <f t="shared" si="25"/>
        <v>Moderate</v>
      </c>
      <c r="CY325" s="40">
        <f>VLOOKup(CH325,'PROMIS 57 T-Score Conversions'!I$3:J$35,2,TRUE)</f>
        <v>66.9</v>
      </c>
      <c r="CZ325" s="44" t="str">
        <f t="shared" si="26"/>
        <v>Moderate</v>
      </c>
      <c r="DA325" s="37">
        <f>VLOOKUP(CJ325,'PROMIS 57 T-Score Conversions'!AC$3:AD$35,2,TRUE)</f>
        <v>33.92</v>
      </c>
      <c r="DB325" s="44" t="str">
        <f t="shared" si="30"/>
        <v>Moderate</v>
      </c>
      <c r="DC325" s="40">
        <f>VLOOKUP(CK325,'PROMIS 57 T-Score Conversions'!AG$3:AH$35,2,TRUE)</f>
        <v>54.94</v>
      </c>
      <c r="DD325" s="39" t="str">
        <f t="shared" si="31"/>
        <v>Normal</v>
      </c>
    </row>
    <row r="326">
      <c r="A326" s="1" t="b">
        <v>1</v>
      </c>
      <c r="B326" s="20"/>
      <c r="C326" s="20">
        <v>43773.462765868055</v>
      </c>
      <c r="D326" s="1" t="s">
        <v>315</v>
      </c>
      <c r="E326" s="1">
        <v>2086.0</v>
      </c>
      <c r="F326" s="1">
        <v>5.0</v>
      </c>
      <c r="G326" s="1">
        <v>5.0</v>
      </c>
      <c r="H326" s="1">
        <v>5.0</v>
      </c>
      <c r="I326" s="1">
        <v>5.0</v>
      </c>
      <c r="J326" s="1">
        <v>5.0</v>
      </c>
      <c r="K326" s="1">
        <v>5.0</v>
      </c>
      <c r="L326" s="1">
        <v>5.0</v>
      </c>
      <c r="M326" s="1">
        <v>5.0</v>
      </c>
      <c r="N326" s="1">
        <v>3.0</v>
      </c>
      <c r="O326" s="1">
        <v>3.0</v>
      </c>
      <c r="P326" s="1">
        <v>3.0</v>
      </c>
      <c r="Q326" s="1">
        <v>2.0</v>
      </c>
      <c r="R326" s="1">
        <v>4.0</v>
      </c>
      <c r="S326" s="1">
        <v>2.0</v>
      </c>
      <c r="T326" s="1">
        <v>3.0</v>
      </c>
      <c r="U326" s="1">
        <v>1.0</v>
      </c>
      <c r="V326" s="1">
        <v>2.0</v>
      </c>
      <c r="W326" s="1">
        <v>3.0</v>
      </c>
      <c r="X326" s="1">
        <v>3.0</v>
      </c>
      <c r="Y326" s="1">
        <v>2.0</v>
      </c>
      <c r="Z326" s="1">
        <v>3.0</v>
      </c>
      <c r="AA326" s="1">
        <v>3.0</v>
      </c>
      <c r="AB326" s="1">
        <v>3.0</v>
      </c>
      <c r="AC326" s="1">
        <v>3.0</v>
      </c>
      <c r="AD326" s="1">
        <v>3.0</v>
      </c>
      <c r="AE326" s="1">
        <v>2.0</v>
      </c>
      <c r="AF326" s="1">
        <v>3.0</v>
      </c>
      <c r="AG326" s="1">
        <v>2.0</v>
      </c>
      <c r="AH326" s="1">
        <v>2.0</v>
      </c>
      <c r="AI326" s="1">
        <v>1.0</v>
      </c>
      <c r="AJ326" s="1">
        <v>3.0</v>
      </c>
      <c r="AK326" s="1">
        <v>2.0</v>
      </c>
      <c r="AL326" s="1">
        <v>1.0</v>
      </c>
      <c r="AM326" s="1">
        <v>2.0</v>
      </c>
      <c r="AN326" s="1">
        <v>1.0</v>
      </c>
      <c r="AO326" s="1">
        <v>2.0</v>
      </c>
      <c r="AP326" s="1">
        <v>1.0</v>
      </c>
      <c r="AQ326" s="1">
        <v>1.0</v>
      </c>
      <c r="AR326" s="1">
        <v>1.0</v>
      </c>
      <c r="AS326" s="1">
        <v>2.0</v>
      </c>
      <c r="AT326" s="1">
        <v>4.0</v>
      </c>
      <c r="AU326" s="1">
        <v>4.0</v>
      </c>
      <c r="AV326" s="1">
        <v>4.0</v>
      </c>
      <c r="AW326" s="1">
        <v>5.0</v>
      </c>
      <c r="AX326" s="1">
        <v>5.0</v>
      </c>
      <c r="AY326" s="1">
        <v>5.0</v>
      </c>
      <c r="AZ326" s="1">
        <v>5.0</v>
      </c>
      <c r="BA326" s="1">
        <v>4.0</v>
      </c>
      <c r="BB326" s="1">
        <v>1.0</v>
      </c>
      <c r="BC326" s="1">
        <v>1.0</v>
      </c>
      <c r="BD326" s="1">
        <v>1.0</v>
      </c>
      <c r="BE326" s="1">
        <v>1.0</v>
      </c>
      <c r="BF326" s="1">
        <v>1.0</v>
      </c>
      <c r="BG326" s="1">
        <v>1.0</v>
      </c>
      <c r="BH326" s="1">
        <v>1.0</v>
      </c>
      <c r="BI326" s="1">
        <v>1.0</v>
      </c>
      <c r="BJ326" s="1">
        <v>0.0</v>
      </c>
      <c r="BK326" s="1">
        <v>4.0</v>
      </c>
      <c r="BL326" s="1">
        <v>4.0</v>
      </c>
      <c r="BM326" s="1">
        <v>4.0</v>
      </c>
      <c r="BN326" s="1">
        <v>4.0</v>
      </c>
      <c r="BO326" s="1">
        <v>4.0</v>
      </c>
      <c r="BP326" s="1">
        <v>4.0</v>
      </c>
      <c r="BQ326" s="1">
        <v>4.0</v>
      </c>
      <c r="BR326" s="1">
        <v>4.0</v>
      </c>
      <c r="BS326" s="1">
        <v>2.0</v>
      </c>
      <c r="BT326" s="1">
        <v>1.0</v>
      </c>
      <c r="BU326" s="1">
        <v>2.0</v>
      </c>
      <c r="BV326" s="1">
        <v>2.0</v>
      </c>
      <c r="BW326" s="1">
        <v>1.0</v>
      </c>
      <c r="BX326" s="1">
        <v>1.0</v>
      </c>
      <c r="BY326" s="1">
        <v>1.0</v>
      </c>
      <c r="BZ326" s="36">
        <v>2.0</v>
      </c>
      <c r="CA326" s="45">
        <f t="shared" si="12"/>
        <v>200</v>
      </c>
      <c r="CB326">
        <f t="shared" si="2"/>
        <v>40</v>
      </c>
      <c r="CC326" s="45">
        <f t="shared" si="3"/>
        <v>21</v>
      </c>
      <c r="CD326" s="45">
        <f t="shared" si="4"/>
        <v>22</v>
      </c>
      <c r="CE326" s="45">
        <f t="shared" si="27"/>
        <v>18</v>
      </c>
      <c r="CF326" s="45">
        <f t="shared" si="6"/>
        <v>11</v>
      </c>
      <c r="CG326" s="45">
        <f t="shared" si="7"/>
        <v>36</v>
      </c>
      <c r="CH326" s="45">
        <f t="shared" si="28"/>
        <v>8</v>
      </c>
      <c r="CI326" s="45">
        <f t="shared" si="9"/>
        <v>0</v>
      </c>
      <c r="CJ326">
        <f t="shared" si="10"/>
        <v>32</v>
      </c>
      <c r="CK326" s="45">
        <f t="shared" si="29"/>
        <v>12</v>
      </c>
      <c r="CL326" s="39"/>
      <c r="CM326" s="40">
        <f>VLOOKUP(CB326,'PROMIS 57 T-Score Conversions'!Q$3:R$35,2,TRUE)</f>
        <v>60.1</v>
      </c>
      <c r="CN326" s="44" t="str">
        <f t="shared" si="20"/>
        <v>Normal</v>
      </c>
      <c r="CO326" s="40">
        <f>VLOOKUP(CC326,'PROMIS 57 T-Score Conversions'!A$3:B$35,2,TRUE)</f>
        <v>59.4</v>
      </c>
      <c r="CP326" s="43" t="str">
        <f t="shared" si="21"/>
        <v>Moderate</v>
      </c>
      <c r="CQ326" s="40">
        <f>VLOOKUP(CD326,'PROMIS 57 T-Score Conversions'!E$3:F$35,2,TRUE)</f>
        <v>60.3</v>
      </c>
      <c r="CR326" s="44" t="str">
        <f t="shared" si="22"/>
        <v>Moderate</v>
      </c>
      <c r="CS326" s="40">
        <f>VLOOKUP(CE326,'PROMIS 57 T-Score Conversions'!U$3:V$35,2,TRUE)</f>
        <v>51.5</v>
      </c>
      <c r="CT326" s="44" t="str">
        <f t="shared" si="23"/>
        <v>Normal</v>
      </c>
      <c r="CU326" s="40">
        <f>VLOOKUP(CF326,'PROMIS 57 T-Score Conversions'!Y$3:Z$35,2,TRUE)</f>
        <v>38</v>
      </c>
      <c r="CV326" s="44" t="str">
        <f t="shared" si="24"/>
        <v>Normal</v>
      </c>
      <c r="CW326" s="40">
        <f>vlookup(CG326,'PROMIS 57 T-Score Conversions'!M$3:N$35,2,TRUE)</f>
        <v>55.7</v>
      </c>
      <c r="CX326" s="44" t="str">
        <f t="shared" si="25"/>
        <v>Normal</v>
      </c>
      <c r="CY326" s="40">
        <f>VLOOKup(CH326,'PROMIS 57 T-Score Conversions'!I$3:J$35,2,TRUE)</f>
        <v>40.7</v>
      </c>
      <c r="CZ326" s="44" t="str">
        <f t="shared" si="26"/>
        <v>Normal</v>
      </c>
      <c r="DA326" s="37">
        <f>VLOOKUP(CJ326,'PROMIS 57 T-Score Conversions'!AC$3:AD$35,2,TRUE)</f>
        <v>47.17</v>
      </c>
      <c r="DB326" s="44" t="str">
        <f t="shared" si="30"/>
        <v>Normal</v>
      </c>
      <c r="DC326" s="40">
        <f>VLOOKUP(CK326,'PROMIS 57 T-Score Conversions'!AG$3:AH$35,2,TRUE)</f>
        <v>31.63</v>
      </c>
      <c r="DD326" s="39" t="str">
        <f t="shared" si="31"/>
        <v>Normal</v>
      </c>
    </row>
    <row r="327">
      <c r="A327" s="1" t="b">
        <v>1</v>
      </c>
      <c r="B327" s="20"/>
      <c r="C327" s="20">
        <v>43773.60263075231</v>
      </c>
      <c r="D327" s="1" t="s">
        <v>150</v>
      </c>
      <c r="E327" s="1">
        <v>1925.0</v>
      </c>
      <c r="F327" s="1">
        <v>5.0</v>
      </c>
      <c r="G327" s="1">
        <v>5.0</v>
      </c>
      <c r="H327" s="1">
        <v>5.0</v>
      </c>
      <c r="I327" s="1">
        <v>5.0</v>
      </c>
      <c r="J327" s="1">
        <v>5.0</v>
      </c>
      <c r="K327" s="1">
        <v>5.0</v>
      </c>
      <c r="L327" s="1">
        <v>5.0</v>
      </c>
      <c r="M327" s="1">
        <v>5.0</v>
      </c>
      <c r="N327" s="1">
        <v>1.0</v>
      </c>
      <c r="O327" s="1">
        <v>2.0</v>
      </c>
      <c r="P327" s="1">
        <v>2.0</v>
      </c>
      <c r="Q327" s="1">
        <v>1.0</v>
      </c>
      <c r="R327" s="1">
        <v>1.0</v>
      </c>
      <c r="S327" s="1">
        <v>3.0</v>
      </c>
      <c r="T327" s="1">
        <v>3.0</v>
      </c>
      <c r="U327" s="1">
        <v>2.0</v>
      </c>
      <c r="V327" s="1">
        <v>1.0</v>
      </c>
      <c r="W327" s="1">
        <v>1.0</v>
      </c>
      <c r="X327" s="1">
        <v>2.0</v>
      </c>
      <c r="Y327" s="1">
        <v>1.0</v>
      </c>
      <c r="Z327" s="1">
        <v>2.0</v>
      </c>
      <c r="AA327" s="1">
        <v>2.0</v>
      </c>
      <c r="AB327" s="1">
        <v>1.0</v>
      </c>
      <c r="AC327" s="1">
        <v>1.0</v>
      </c>
      <c r="AD327" s="1">
        <v>1.0</v>
      </c>
      <c r="AE327" s="1">
        <v>1.0</v>
      </c>
      <c r="AF327" s="1">
        <v>2.0</v>
      </c>
      <c r="AG327" s="1">
        <v>1.0</v>
      </c>
      <c r="AH327" s="1">
        <v>2.0</v>
      </c>
      <c r="AI327" s="1">
        <v>2.0</v>
      </c>
      <c r="AJ327" s="1">
        <v>2.0</v>
      </c>
      <c r="AK327" s="1">
        <v>2.0</v>
      </c>
      <c r="AL327" s="1">
        <v>1.0</v>
      </c>
      <c r="AM327" s="1">
        <v>2.0</v>
      </c>
      <c r="AN327" s="1">
        <v>1.0</v>
      </c>
      <c r="AO327" s="1">
        <v>1.0</v>
      </c>
      <c r="AP327" s="1">
        <v>1.0</v>
      </c>
      <c r="AQ327" s="1">
        <v>1.0</v>
      </c>
      <c r="AR327" s="1">
        <v>1.0</v>
      </c>
      <c r="AS327" s="1">
        <v>2.0</v>
      </c>
      <c r="AT327" s="1">
        <v>5.0</v>
      </c>
      <c r="AU327" s="1">
        <v>5.0</v>
      </c>
      <c r="AV327" s="1">
        <v>5.0</v>
      </c>
      <c r="AW327" s="1">
        <v>5.0</v>
      </c>
      <c r="AX327" s="1">
        <v>5.0</v>
      </c>
      <c r="AY327" s="1">
        <v>5.0</v>
      </c>
      <c r="AZ327" s="1">
        <v>5.0</v>
      </c>
      <c r="BA327" s="1">
        <v>5.0</v>
      </c>
      <c r="BB327" s="1">
        <v>1.0</v>
      </c>
      <c r="BC327" s="1">
        <v>1.0</v>
      </c>
      <c r="BD327" s="1">
        <v>1.0</v>
      </c>
      <c r="BE327" s="1">
        <v>1.0</v>
      </c>
      <c r="BF327" s="1">
        <v>1.0</v>
      </c>
      <c r="BG327" s="1">
        <v>1.0</v>
      </c>
      <c r="BH327" s="1">
        <v>1.0</v>
      </c>
      <c r="BI327" s="1">
        <v>1.0</v>
      </c>
      <c r="BJ327" s="1">
        <v>0.0</v>
      </c>
      <c r="BK327" s="1">
        <v>4.0</v>
      </c>
      <c r="BL327" s="1">
        <v>4.0</v>
      </c>
      <c r="BM327" s="1">
        <v>4.0</v>
      </c>
      <c r="BN327" s="1">
        <v>4.0</v>
      </c>
      <c r="BO327" s="1">
        <v>4.0</v>
      </c>
      <c r="BP327" s="1">
        <v>4.0</v>
      </c>
      <c r="BQ327" s="1">
        <v>4.0</v>
      </c>
      <c r="BR327" s="1">
        <v>4.0</v>
      </c>
      <c r="BS327" s="1">
        <v>1.0</v>
      </c>
      <c r="BT327" s="1">
        <v>1.0</v>
      </c>
      <c r="BU327" s="1">
        <v>1.0</v>
      </c>
      <c r="BV327" s="1">
        <v>2.0</v>
      </c>
      <c r="BW327" s="1">
        <v>1.0</v>
      </c>
      <c r="BX327" s="1">
        <v>1.0</v>
      </c>
      <c r="BY327" s="1">
        <v>1.0</v>
      </c>
      <c r="BZ327" s="36">
        <v>1.0</v>
      </c>
      <c r="CA327" s="45">
        <f t="shared" si="12"/>
        <v>178</v>
      </c>
      <c r="CB327">
        <f t="shared" si="2"/>
        <v>40</v>
      </c>
      <c r="CC327" s="45">
        <f t="shared" si="3"/>
        <v>15</v>
      </c>
      <c r="CD327" s="45">
        <f t="shared" si="4"/>
        <v>11</v>
      </c>
      <c r="CE327" s="45">
        <f t="shared" si="27"/>
        <v>13</v>
      </c>
      <c r="CF327" s="45">
        <f t="shared" si="6"/>
        <v>10</v>
      </c>
      <c r="CG327" s="45">
        <f t="shared" si="7"/>
        <v>40</v>
      </c>
      <c r="CH327" s="45">
        <f t="shared" si="28"/>
        <v>8</v>
      </c>
      <c r="CI327" s="45">
        <f t="shared" si="9"/>
        <v>0</v>
      </c>
      <c r="CJ327">
        <f t="shared" si="10"/>
        <v>32</v>
      </c>
      <c r="CK327" s="45">
        <f t="shared" si="29"/>
        <v>9</v>
      </c>
      <c r="CL327" s="39"/>
      <c r="CM327" s="40">
        <f>VLOOKUP(CB327,'PROMIS 57 T-Score Conversions'!Q$3:R$35,2,TRUE)</f>
        <v>60.1</v>
      </c>
      <c r="CN327" s="44" t="str">
        <f t="shared" si="20"/>
        <v>Normal</v>
      </c>
      <c r="CO327" s="40">
        <f>VLOOKUP(CC327,'PROMIS 57 T-Score Conversions'!A$3:B$35,2,TRUE)</f>
        <v>53.2</v>
      </c>
      <c r="CP327" s="43" t="str">
        <f t="shared" si="21"/>
        <v>Mild</v>
      </c>
      <c r="CQ327" s="40">
        <f>VLOOKUP(CD327,'PROMIS 57 T-Score Conversions'!E$3:F$35,2,TRUE)</f>
        <v>49.4</v>
      </c>
      <c r="CR327" s="44" t="str">
        <f t="shared" si="22"/>
        <v>Normal</v>
      </c>
      <c r="CS327" s="40">
        <f>VLOOKUP(CE327,'PROMIS 57 T-Score Conversions'!U$3:V$35,2,TRUE)</f>
        <v>45.6</v>
      </c>
      <c r="CT327" s="44" t="str">
        <f t="shared" si="23"/>
        <v>Normal</v>
      </c>
      <c r="CU327" s="40">
        <f>VLOOKUP(CF327,'PROMIS 57 T-Score Conversions'!Y$3:Z$35,2,TRUE)</f>
        <v>35.9</v>
      </c>
      <c r="CV327" s="44" t="str">
        <f t="shared" si="24"/>
        <v>Normal</v>
      </c>
      <c r="CW327" s="40">
        <f>vlookup(CG327,'PROMIS 57 T-Score Conversions'!M$3:N$35,2,TRUE)</f>
        <v>65.4</v>
      </c>
      <c r="CX327" s="44" t="str">
        <f t="shared" si="25"/>
        <v>Normal</v>
      </c>
      <c r="CY327" s="40">
        <f>VLOOKup(CH327,'PROMIS 57 T-Score Conversions'!I$3:J$35,2,TRUE)</f>
        <v>40.7</v>
      </c>
      <c r="CZ327" s="44" t="str">
        <f t="shared" si="26"/>
        <v>Normal</v>
      </c>
      <c r="DA327" s="37">
        <f>VLOOKUP(CJ327,'PROMIS 57 T-Score Conversions'!AC$3:AD$35,2,TRUE)</f>
        <v>47.17</v>
      </c>
      <c r="DB327" s="44" t="str">
        <f t="shared" si="30"/>
        <v>Normal</v>
      </c>
      <c r="DC327" s="40">
        <f>VLOOKUP(CK327,'PROMIS 57 T-Score Conversions'!AG$3:AH$35,2,TRUE)</f>
        <v>26.59</v>
      </c>
      <c r="DD327" s="39" t="str">
        <f t="shared" si="31"/>
        <v>Normal</v>
      </c>
    </row>
    <row r="328">
      <c r="A328" s="1" t="b">
        <v>1</v>
      </c>
      <c r="B328" s="20"/>
      <c r="C328" s="20">
        <v>43773.687064328704</v>
      </c>
      <c r="D328" s="1" t="s">
        <v>250</v>
      </c>
      <c r="E328" s="1">
        <v>1934.0</v>
      </c>
      <c r="F328" s="1">
        <v>5.0</v>
      </c>
      <c r="G328" s="1">
        <v>5.0</v>
      </c>
      <c r="H328" s="1">
        <v>5.0</v>
      </c>
      <c r="I328" s="1">
        <v>3.0</v>
      </c>
      <c r="J328" s="1">
        <v>5.0</v>
      </c>
      <c r="K328" s="1">
        <v>4.0</v>
      </c>
      <c r="L328" s="1">
        <v>5.0</v>
      </c>
      <c r="M328" s="1">
        <v>5.0</v>
      </c>
      <c r="N328" s="1">
        <v>1.0</v>
      </c>
      <c r="O328" s="1">
        <v>1.0</v>
      </c>
      <c r="P328" s="1">
        <v>1.0</v>
      </c>
      <c r="Q328" s="1">
        <v>1.0</v>
      </c>
      <c r="R328" s="1">
        <v>2.0</v>
      </c>
      <c r="S328" s="1">
        <v>1.0</v>
      </c>
      <c r="T328" s="1">
        <v>1.0</v>
      </c>
      <c r="U328" s="1">
        <v>1.0</v>
      </c>
      <c r="V328" s="1">
        <v>1.0</v>
      </c>
      <c r="W328" s="1">
        <v>2.0</v>
      </c>
      <c r="X328" s="1">
        <v>2.0</v>
      </c>
      <c r="Y328" s="1">
        <v>1.0</v>
      </c>
      <c r="Z328" s="1">
        <v>1.0</v>
      </c>
      <c r="AA328" s="1">
        <v>2.0</v>
      </c>
      <c r="AB328" s="1">
        <v>1.0</v>
      </c>
      <c r="AC328" s="1">
        <v>1.0</v>
      </c>
      <c r="AD328" s="1">
        <v>3.0</v>
      </c>
      <c r="AE328" s="1">
        <v>2.0</v>
      </c>
      <c r="AF328" s="1">
        <v>2.0</v>
      </c>
      <c r="AG328" s="1">
        <v>1.0</v>
      </c>
      <c r="AH328" s="1">
        <v>1.0</v>
      </c>
      <c r="AI328" s="1">
        <v>2.0</v>
      </c>
      <c r="AJ328" s="1">
        <v>2.0</v>
      </c>
      <c r="AK328" s="1">
        <v>2.0</v>
      </c>
      <c r="AL328" s="1">
        <v>2.0</v>
      </c>
      <c r="AM328" s="1">
        <v>2.0</v>
      </c>
      <c r="AN328" s="1">
        <v>2.0</v>
      </c>
      <c r="AO328" s="1">
        <v>2.0</v>
      </c>
      <c r="AP328" s="1">
        <v>2.0</v>
      </c>
      <c r="AQ328" s="1">
        <v>2.0</v>
      </c>
      <c r="AR328" s="1">
        <v>3.0</v>
      </c>
      <c r="AS328" s="1">
        <v>2.0</v>
      </c>
      <c r="AT328" s="1">
        <v>4.0</v>
      </c>
      <c r="AU328" s="1">
        <v>4.0</v>
      </c>
      <c r="AV328" s="1">
        <v>4.0</v>
      </c>
      <c r="AW328" s="1">
        <v>5.0</v>
      </c>
      <c r="AX328" s="1">
        <v>5.0</v>
      </c>
      <c r="AY328" s="1">
        <v>4.0</v>
      </c>
      <c r="AZ328" s="1">
        <v>4.0</v>
      </c>
      <c r="BA328" s="1">
        <v>5.0</v>
      </c>
      <c r="BB328" s="1">
        <v>2.0</v>
      </c>
      <c r="BC328" s="1">
        <v>1.0</v>
      </c>
      <c r="BD328" s="1">
        <v>2.0</v>
      </c>
      <c r="BE328" s="1">
        <v>1.0</v>
      </c>
      <c r="BF328" s="1">
        <v>2.0</v>
      </c>
      <c r="BG328" s="1">
        <v>2.0</v>
      </c>
      <c r="BH328" s="1">
        <v>2.0</v>
      </c>
      <c r="BI328" s="1">
        <v>2.0</v>
      </c>
      <c r="BJ328" s="1">
        <v>3.0</v>
      </c>
      <c r="BK328" s="1">
        <v>4.0</v>
      </c>
      <c r="BL328" s="1">
        <v>3.0</v>
      </c>
      <c r="BM328" s="1">
        <v>3.0</v>
      </c>
      <c r="BN328" s="1">
        <v>4.0</v>
      </c>
      <c r="BO328" s="1">
        <v>4.0</v>
      </c>
      <c r="BP328" s="1">
        <v>4.0</v>
      </c>
      <c r="BQ328" s="1">
        <v>5.0</v>
      </c>
      <c r="BR328" s="1">
        <v>4.0</v>
      </c>
      <c r="BS328" s="1">
        <v>3.0</v>
      </c>
      <c r="BT328" s="1">
        <v>2.0</v>
      </c>
      <c r="BU328" s="1">
        <v>2.0</v>
      </c>
      <c r="BV328" s="1">
        <v>2.0</v>
      </c>
      <c r="BW328" s="1">
        <v>2.0</v>
      </c>
      <c r="BX328" s="1">
        <v>1.0</v>
      </c>
      <c r="BY328" s="1">
        <v>2.0</v>
      </c>
      <c r="BZ328" s="36">
        <v>2.0</v>
      </c>
      <c r="CA328" s="45">
        <f t="shared" si="12"/>
        <v>188</v>
      </c>
      <c r="CB328">
        <f t="shared" si="2"/>
        <v>37</v>
      </c>
      <c r="CC328" s="45">
        <f t="shared" si="3"/>
        <v>9</v>
      </c>
      <c r="CD328" s="45">
        <f t="shared" si="4"/>
        <v>11</v>
      </c>
      <c r="CE328" s="45">
        <f t="shared" si="27"/>
        <v>15</v>
      </c>
      <c r="CF328" s="45">
        <f t="shared" si="6"/>
        <v>17</v>
      </c>
      <c r="CG328" s="45">
        <f t="shared" si="7"/>
        <v>35</v>
      </c>
      <c r="CH328" s="45">
        <f t="shared" si="28"/>
        <v>14</v>
      </c>
      <c r="CI328" s="45">
        <f t="shared" si="9"/>
        <v>0.3</v>
      </c>
      <c r="CJ328">
        <f t="shared" si="10"/>
        <v>31</v>
      </c>
      <c r="CK328" s="45">
        <f t="shared" si="29"/>
        <v>16</v>
      </c>
      <c r="CL328" s="39"/>
      <c r="CM328" s="40">
        <f>VLOOKUP(CB328,'PROMIS 57 T-Score Conversions'!Q$3:R$35,2,TRUE)</f>
        <v>49.2</v>
      </c>
      <c r="CN328" s="44" t="str">
        <f t="shared" si="20"/>
        <v>Normal</v>
      </c>
      <c r="CO328" s="40">
        <f>VLOOKUP(CC328,'PROMIS 57 T-Score Conversions'!A$3:B$35,2,TRUE)</f>
        <v>43.2</v>
      </c>
      <c r="CP328" s="43" t="str">
        <f t="shared" si="21"/>
        <v>Normal</v>
      </c>
      <c r="CQ328" s="40">
        <f>VLOOKUP(CD328,'PROMIS 57 T-Score Conversions'!E$3:F$35,2,TRUE)</f>
        <v>49.4</v>
      </c>
      <c r="CR328" s="44" t="str">
        <f t="shared" si="22"/>
        <v>Normal</v>
      </c>
      <c r="CS328" s="40">
        <f>VLOOKUP(CE328,'PROMIS 57 T-Score Conversions'!U$3:V$35,2,TRUE)</f>
        <v>48.1</v>
      </c>
      <c r="CT328" s="44" t="str">
        <f t="shared" si="23"/>
        <v>Normal</v>
      </c>
      <c r="CU328" s="40">
        <f>VLOOKUP(CF328,'PROMIS 57 T-Score Conversions'!Y$3:Z$35,2,TRUE)</f>
        <v>46.7</v>
      </c>
      <c r="CV328" s="44" t="str">
        <f t="shared" si="24"/>
        <v>Normal</v>
      </c>
      <c r="CW328" s="40">
        <f>vlookup(CG328,'PROMIS 57 T-Score Conversions'!M$3:N$35,2,TRUE)</f>
        <v>54.6</v>
      </c>
      <c r="CX328" s="44" t="str">
        <f t="shared" si="25"/>
        <v>Normal</v>
      </c>
      <c r="CY328" s="40">
        <f>VLOOKup(CH328,'PROMIS 57 T-Score Conversions'!I$3:J$35,2,TRUE)</f>
        <v>54.1</v>
      </c>
      <c r="CZ328" s="44" t="str">
        <f t="shared" si="26"/>
        <v>Normal</v>
      </c>
      <c r="DA328" s="37">
        <f>VLOOKUP(CJ328,'PROMIS 57 T-Score Conversions'!AC$3:AD$35,2,TRUE)</f>
        <v>46.22</v>
      </c>
      <c r="DB328" s="44" t="str">
        <f t="shared" si="30"/>
        <v>Normal</v>
      </c>
      <c r="DC328" s="40">
        <f>VLOOKUP(CK328,'PROMIS 57 T-Score Conversions'!AG$3:AH$35,2,TRUE)</f>
        <v>36.07</v>
      </c>
      <c r="DD328" s="39" t="str">
        <f t="shared" si="31"/>
        <v>Normal</v>
      </c>
    </row>
    <row r="329">
      <c r="A329" s="1" t="b">
        <v>1</v>
      </c>
      <c r="B329" s="20"/>
      <c r="C329" s="20">
        <v>43774.47621111111</v>
      </c>
      <c r="D329" s="1" t="s">
        <v>316</v>
      </c>
      <c r="E329" s="1">
        <v>2103.0</v>
      </c>
      <c r="F329" s="1">
        <v>1.0</v>
      </c>
      <c r="G329" s="1">
        <v>3.0</v>
      </c>
      <c r="H329" s="1">
        <v>3.0</v>
      </c>
      <c r="I329" s="1">
        <v>2.0</v>
      </c>
      <c r="J329" s="1">
        <v>1.0</v>
      </c>
      <c r="K329" s="1">
        <v>2.0</v>
      </c>
      <c r="L329" s="1">
        <v>2.0</v>
      </c>
      <c r="M329" s="1">
        <v>1.0</v>
      </c>
      <c r="N329" s="1">
        <v>4.0</v>
      </c>
      <c r="O329" s="1">
        <v>3.0</v>
      </c>
      <c r="P329" s="1">
        <v>3.0</v>
      </c>
      <c r="Q329" s="1">
        <v>3.0</v>
      </c>
      <c r="R329" s="1">
        <v>4.0</v>
      </c>
      <c r="S329" s="1">
        <v>3.0</v>
      </c>
      <c r="T329" s="1">
        <v>4.0</v>
      </c>
      <c r="U329" s="1">
        <v>5.0</v>
      </c>
      <c r="V329" s="1">
        <v>1.0</v>
      </c>
      <c r="W329" s="1">
        <v>1.0</v>
      </c>
      <c r="X329" s="1">
        <v>2.0</v>
      </c>
      <c r="Y329" s="1">
        <v>1.0</v>
      </c>
      <c r="Z329" s="1">
        <v>1.0</v>
      </c>
      <c r="AA329" s="1">
        <v>3.0</v>
      </c>
      <c r="AB329" s="1">
        <v>1.0</v>
      </c>
      <c r="AC329" s="1">
        <v>3.0</v>
      </c>
      <c r="AD329" s="1">
        <v>5.0</v>
      </c>
      <c r="AE329" s="1">
        <v>4.0</v>
      </c>
      <c r="AF329" s="1">
        <v>5.0</v>
      </c>
      <c r="AG329" s="1">
        <v>5.0</v>
      </c>
      <c r="AH329" s="1">
        <v>5.0</v>
      </c>
      <c r="AI329" s="1">
        <v>4.0</v>
      </c>
      <c r="AJ329" s="1">
        <v>4.0</v>
      </c>
      <c r="AK329" s="1">
        <v>4.0</v>
      </c>
      <c r="AL329" s="1">
        <v>4.0</v>
      </c>
      <c r="AM329" s="1">
        <v>4.0</v>
      </c>
      <c r="AN329" s="1">
        <v>3.0</v>
      </c>
      <c r="AO329" s="1">
        <v>3.0</v>
      </c>
      <c r="AP329" s="1">
        <v>5.0</v>
      </c>
      <c r="AQ329" s="1">
        <v>3.0</v>
      </c>
      <c r="AR329" s="1">
        <v>1.0</v>
      </c>
      <c r="AS329" s="1">
        <v>4.0</v>
      </c>
      <c r="AT329" s="1">
        <v>1.0</v>
      </c>
      <c r="AU329" s="1">
        <v>1.0</v>
      </c>
      <c r="AV329" s="1">
        <v>1.0</v>
      </c>
      <c r="AW329" s="1">
        <v>1.0</v>
      </c>
      <c r="AX329" s="1">
        <v>1.0</v>
      </c>
      <c r="AY329" s="1">
        <v>1.0</v>
      </c>
      <c r="AZ329" s="1">
        <v>2.0</v>
      </c>
      <c r="BA329" s="1">
        <v>1.0</v>
      </c>
      <c r="BB329" s="1">
        <v>5.0</v>
      </c>
      <c r="BC329" s="1">
        <v>5.0</v>
      </c>
      <c r="BD329" s="1">
        <v>5.0</v>
      </c>
      <c r="BE329" s="1">
        <v>5.0</v>
      </c>
      <c r="BF329" s="1">
        <v>5.0</v>
      </c>
      <c r="BG329" s="1">
        <v>4.0</v>
      </c>
      <c r="BH329" s="1">
        <v>4.0</v>
      </c>
      <c r="BI329" s="1">
        <v>4.0</v>
      </c>
      <c r="BJ329" s="1">
        <v>8.0</v>
      </c>
      <c r="BK329" s="1">
        <v>3.0</v>
      </c>
      <c r="BL329" s="1">
        <v>3.0</v>
      </c>
      <c r="BM329" s="1">
        <v>3.0</v>
      </c>
      <c r="BN329" s="1">
        <v>2.0</v>
      </c>
      <c r="BO329" s="1">
        <v>2.0</v>
      </c>
      <c r="BP329" s="1">
        <v>3.0</v>
      </c>
      <c r="BQ329" s="1">
        <v>2.0</v>
      </c>
      <c r="BR329" s="1">
        <v>3.0</v>
      </c>
      <c r="BS329" s="1">
        <v>3.0</v>
      </c>
      <c r="BT329" s="1">
        <v>3.0</v>
      </c>
      <c r="BU329" s="1">
        <v>2.0</v>
      </c>
      <c r="BV329" s="1">
        <v>2.0</v>
      </c>
      <c r="BW329" s="1">
        <v>3.0</v>
      </c>
      <c r="BX329" s="1">
        <v>3.0</v>
      </c>
      <c r="BY329" s="1">
        <v>2.0</v>
      </c>
      <c r="BZ329" s="36">
        <v>3.0</v>
      </c>
      <c r="CA329" s="45">
        <f t="shared" si="12"/>
        <v>216</v>
      </c>
      <c r="CB329">
        <f t="shared" si="2"/>
        <v>15</v>
      </c>
      <c r="CC329" s="45">
        <f t="shared" si="3"/>
        <v>29</v>
      </c>
      <c r="CD329" s="45">
        <f t="shared" si="4"/>
        <v>13</v>
      </c>
      <c r="CE329" s="45">
        <f t="shared" si="27"/>
        <v>36</v>
      </c>
      <c r="CF329" s="45">
        <f t="shared" si="6"/>
        <v>27</v>
      </c>
      <c r="CG329" s="45">
        <f t="shared" si="7"/>
        <v>9</v>
      </c>
      <c r="CH329" s="45">
        <f t="shared" si="28"/>
        <v>37</v>
      </c>
      <c r="CI329" s="45">
        <f t="shared" si="9"/>
        <v>0.8</v>
      </c>
      <c r="CJ329">
        <f t="shared" si="10"/>
        <v>21</v>
      </c>
      <c r="CK329" s="45">
        <f t="shared" si="29"/>
        <v>21</v>
      </c>
      <c r="CL329" s="39"/>
      <c r="CM329" s="40">
        <f>VLOOKUP(CB329,'PROMIS 57 T-Score Conversions'!Q$3:R$35,2,TRUE)</f>
        <v>31.7</v>
      </c>
      <c r="CN329" s="44" t="str">
        <f t="shared" si="20"/>
        <v>Moderate</v>
      </c>
      <c r="CO329" s="40">
        <f>VLOOKUP(CC329,'PROMIS 57 T-Score Conversions'!A$3:B$35,2,TRUE)</f>
        <v>67.7</v>
      </c>
      <c r="CP329" s="43" t="str">
        <f t="shared" si="21"/>
        <v>Severe</v>
      </c>
      <c r="CQ329" s="40">
        <f>VLOOKUP(CD329,'PROMIS 57 T-Score Conversions'!E$3:F$35,2,TRUE)</f>
        <v>52.1</v>
      </c>
      <c r="CR329" s="44" t="str">
        <f t="shared" si="22"/>
        <v>Normal</v>
      </c>
      <c r="CS329" s="40">
        <f>VLOOKUP(CE329,'PROMIS 57 T-Score Conversions'!U$3:V$35,2,TRUE)</f>
        <v>69.8</v>
      </c>
      <c r="CT329" s="44" t="str">
        <f t="shared" si="23"/>
        <v>Moderate</v>
      </c>
      <c r="CU329" s="40">
        <f>VLOOKUP(CF329,'PROMIS 57 T-Score Conversions'!Y$3:Z$35,2,TRUE)</f>
        <v>57.3</v>
      </c>
      <c r="CV329" s="44" t="str">
        <f t="shared" si="24"/>
        <v>Mild</v>
      </c>
      <c r="CW329" s="40">
        <f>vlookup(CG329,'PROMIS 57 T-Score Conversions'!M$3:N$35,2,TRUE)</f>
        <v>29.7</v>
      </c>
      <c r="CX329" s="44" t="str">
        <f t="shared" si="25"/>
        <v>Severe</v>
      </c>
      <c r="CY329" s="40">
        <f>VLOOKup(CH329,'PROMIS 57 T-Score Conversions'!I$3:J$35,2,TRUE)</f>
        <v>71</v>
      </c>
      <c r="CZ329" s="44" t="str">
        <f t="shared" si="26"/>
        <v>Severe</v>
      </c>
      <c r="DA329" s="37">
        <f>VLOOKUP(CJ329,'PROMIS 57 T-Score Conversions'!AC$3:AD$35,2,TRUE)</f>
        <v>37.93</v>
      </c>
      <c r="DB329" s="44" t="str">
        <f t="shared" si="30"/>
        <v>Moderate</v>
      </c>
      <c r="DC329" s="40">
        <f>VLOOKUP(CK329,'PROMIS 57 T-Score Conversions'!AG$3:AH$35,2,TRUE)</f>
        <v>40.71</v>
      </c>
      <c r="DD329" s="39" t="str">
        <f t="shared" si="31"/>
        <v>Normal</v>
      </c>
    </row>
    <row r="330">
      <c r="A330" s="1" t="b">
        <v>1</v>
      </c>
      <c r="B330" s="20"/>
      <c r="C330" s="20">
        <v>43774.56408917824</v>
      </c>
      <c r="D330" s="1" t="s">
        <v>317</v>
      </c>
      <c r="E330" s="1">
        <v>2087.0</v>
      </c>
      <c r="F330" s="1">
        <v>3.0</v>
      </c>
      <c r="G330" s="1">
        <v>2.0</v>
      </c>
      <c r="H330" s="1">
        <v>5.0</v>
      </c>
      <c r="I330" s="1">
        <v>3.0</v>
      </c>
      <c r="J330" s="1">
        <v>1.0</v>
      </c>
      <c r="K330" s="1">
        <v>4.0</v>
      </c>
      <c r="L330" s="1">
        <v>3.0</v>
      </c>
      <c r="M330" s="1">
        <v>1.0</v>
      </c>
      <c r="N330" s="1">
        <v>3.0</v>
      </c>
      <c r="O330" s="1">
        <v>2.0</v>
      </c>
      <c r="P330" s="1">
        <v>4.0</v>
      </c>
      <c r="Q330" s="1">
        <v>3.0</v>
      </c>
      <c r="R330" s="1">
        <v>4.0</v>
      </c>
      <c r="S330" s="1">
        <v>3.0</v>
      </c>
      <c r="T330" s="1">
        <v>4.0</v>
      </c>
      <c r="U330" s="1">
        <v>3.0</v>
      </c>
      <c r="V330" s="1">
        <v>1.0</v>
      </c>
      <c r="W330" s="1">
        <v>3.0</v>
      </c>
      <c r="X330" s="1">
        <v>3.0</v>
      </c>
      <c r="Y330" s="1">
        <v>2.0</v>
      </c>
      <c r="Z330" s="1">
        <v>1.0</v>
      </c>
      <c r="AA330" s="1">
        <v>3.0</v>
      </c>
      <c r="AB330" s="1">
        <v>2.0</v>
      </c>
      <c r="AC330" s="1">
        <v>2.0</v>
      </c>
      <c r="AD330" s="1">
        <v>4.0</v>
      </c>
      <c r="AE330" s="1">
        <v>3.0</v>
      </c>
      <c r="AF330" s="1">
        <v>3.0</v>
      </c>
      <c r="AG330" s="1">
        <v>4.0</v>
      </c>
      <c r="AH330" s="1">
        <v>5.0</v>
      </c>
      <c r="AI330" s="1">
        <v>5.0</v>
      </c>
      <c r="AJ330" s="1">
        <v>4.0</v>
      </c>
      <c r="AK330" s="1">
        <v>5.0</v>
      </c>
      <c r="AL330" s="1">
        <v>3.0</v>
      </c>
      <c r="AM330" s="1">
        <v>3.0</v>
      </c>
      <c r="AN330" s="1">
        <v>4.0</v>
      </c>
      <c r="AO330" s="1">
        <v>5.0</v>
      </c>
      <c r="AP330" s="1">
        <v>3.0</v>
      </c>
      <c r="AQ330" s="1">
        <v>5.0</v>
      </c>
      <c r="AR330" s="1">
        <v>4.0</v>
      </c>
      <c r="AS330" s="1">
        <v>3.0</v>
      </c>
      <c r="AT330" s="1">
        <v>1.0</v>
      </c>
      <c r="AU330" s="1">
        <v>1.0</v>
      </c>
      <c r="AV330" s="1">
        <v>1.0</v>
      </c>
      <c r="AW330" s="1">
        <v>1.0</v>
      </c>
      <c r="AX330" s="1">
        <v>1.0</v>
      </c>
      <c r="AY330" s="1">
        <v>1.0</v>
      </c>
      <c r="AZ330" s="1">
        <v>2.0</v>
      </c>
      <c r="BA330" s="1">
        <v>1.0</v>
      </c>
      <c r="BB330" s="1">
        <v>2.0</v>
      </c>
      <c r="BC330" s="1">
        <v>2.0</v>
      </c>
      <c r="BD330" s="1">
        <v>2.0</v>
      </c>
      <c r="BE330" s="1">
        <v>2.0</v>
      </c>
      <c r="BF330" s="1">
        <v>3.0</v>
      </c>
      <c r="BG330" s="1">
        <v>2.0</v>
      </c>
      <c r="BH330" s="1">
        <v>3.0</v>
      </c>
      <c r="BI330" s="1">
        <v>2.0</v>
      </c>
      <c r="BJ330" s="1">
        <v>3.0</v>
      </c>
      <c r="BK330" s="1">
        <v>1.0</v>
      </c>
      <c r="BL330" s="1">
        <v>2.0</v>
      </c>
      <c r="BM330" s="1">
        <v>1.0</v>
      </c>
      <c r="BN330" s="1">
        <v>2.0</v>
      </c>
      <c r="BO330" s="1">
        <v>1.0</v>
      </c>
      <c r="BP330" s="1">
        <v>1.0</v>
      </c>
      <c r="BQ330" s="1">
        <v>2.0</v>
      </c>
      <c r="BR330" s="1">
        <v>2.0</v>
      </c>
      <c r="BS330" s="1">
        <v>4.0</v>
      </c>
      <c r="BT330" s="1">
        <v>4.0</v>
      </c>
      <c r="BU330" s="1">
        <v>5.0</v>
      </c>
      <c r="BV330" s="1">
        <v>5.0</v>
      </c>
      <c r="BW330" s="1">
        <v>4.0</v>
      </c>
      <c r="BX330" s="1">
        <v>4.0</v>
      </c>
      <c r="BY330" s="1">
        <v>3.0</v>
      </c>
      <c r="BZ330" s="36">
        <v>5.0</v>
      </c>
      <c r="CA330" s="45">
        <f t="shared" si="12"/>
        <v>204</v>
      </c>
      <c r="CB330">
        <f t="shared" si="2"/>
        <v>22</v>
      </c>
      <c r="CC330" s="45">
        <f t="shared" si="3"/>
        <v>26</v>
      </c>
      <c r="CD330" s="45">
        <f t="shared" si="4"/>
        <v>17</v>
      </c>
      <c r="CE330" s="45">
        <f t="shared" si="27"/>
        <v>33</v>
      </c>
      <c r="CF330" s="45">
        <f t="shared" si="6"/>
        <v>30</v>
      </c>
      <c r="CG330" s="45">
        <f t="shared" si="7"/>
        <v>9</v>
      </c>
      <c r="CH330" s="45">
        <f t="shared" si="28"/>
        <v>18</v>
      </c>
      <c r="CI330" s="45">
        <f t="shared" si="9"/>
        <v>0.3</v>
      </c>
      <c r="CJ330">
        <f t="shared" si="10"/>
        <v>12</v>
      </c>
      <c r="CK330" s="45">
        <f t="shared" si="29"/>
        <v>34</v>
      </c>
      <c r="CL330" s="39"/>
      <c r="CM330" s="40">
        <f>VLOOKUP(CB330,'PROMIS 57 T-Score Conversions'!Q$3:R$35,2,TRUE)</f>
        <v>36.7</v>
      </c>
      <c r="CN330" s="44" t="str">
        <f t="shared" si="20"/>
        <v>Moderate</v>
      </c>
      <c r="CO330" s="40">
        <f>VLOOKUP(CC330,'PROMIS 57 T-Score Conversions'!A$3:B$35,2,TRUE)</f>
        <v>64.5</v>
      </c>
      <c r="CP330" s="43" t="str">
        <f t="shared" si="21"/>
        <v>Moderate</v>
      </c>
      <c r="CQ330" s="40">
        <f>VLOOKUP(CD330,'PROMIS 57 T-Score Conversions'!E$3:F$35,2,TRUE)</f>
        <v>55.9</v>
      </c>
      <c r="CR330" s="44" t="str">
        <f t="shared" si="22"/>
        <v>Mild</v>
      </c>
      <c r="CS330" s="40">
        <f>VLOOKUP(CE330,'PROMIS 57 T-Score Conversions'!U$3:V$35,2,TRUE)</f>
        <v>66.4</v>
      </c>
      <c r="CT330" s="44" t="str">
        <f t="shared" si="23"/>
        <v>Moderate</v>
      </c>
      <c r="CU330" s="40">
        <f>VLOOKUP(CF330,'PROMIS 57 T-Score Conversions'!Y$3:Z$35,2,TRUE)</f>
        <v>60.4</v>
      </c>
      <c r="CV330" s="44" t="str">
        <f t="shared" si="24"/>
        <v>Moderate</v>
      </c>
      <c r="CW330" s="40">
        <f>vlookup(CG330,'PROMIS 57 T-Score Conversions'!M$3:N$35,2,TRUE)</f>
        <v>29.7</v>
      </c>
      <c r="CX330" s="44" t="str">
        <f t="shared" si="25"/>
        <v>Severe</v>
      </c>
      <c r="CY330" s="40">
        <f>VLOOKup(CH330,'PROMIS 57 T-Score Conversions'!I$3:J$35,2,TRUE)</f>
        <v>58.1</v>
      </c>
      <c r="CZ330" s="44" t="str">
        <f t="shared" si="26"/>
        <v>Mild</v>
      </c>
      <c r="DA330" s="37">
        <f>VLOOKUP(CJ330,'PROMIS 57 T-Score Conversions'!AC$3:AD$35,2,TRUE)</f>
        <v>30.11</v>
      </c>
      <c r="DB330" s="44" t="str">
        <f t="shared" si="30"/>
        <v>Moderate</v>
      </c>
      <c r="DC330" s="40">
        <f>VLOOKUP(CK330,'PROMIS 57 T-Score Conversions'!AG$3:AH$35,2,TRUE)</f>
        <v>53.63</v>
      </c>
      <c r="DD330" s="39" t="str">
        <f t="shared" si="31"/>
        <v>Normal</v>
      </c>
    </row>
    <row r="331">
      <c r="A331" s="1" t="b">
        <v>1</v>
      </c>
      <c r="B331" s="20"/>
      <c r="C331" s="20">
        <v>43775.59150729167</v>
      </c>
      <c r="D331" s="1" t="s">
        <v>273</v>
      </c>
      <c r="E331" s="1">
        <v>2028.0</v>
      </c>
      <c r="F331" s="1">
        <v>3.0</v>
      </c>
      <c r="G331" s="1">
        <v>2.0</v>
      </c>
      <c r="H331" s="1">
        <v>4.0</v>
      </c>
      <c r="I331" s="1">
        <v>3.0</v>
      </c>
      <c r="J331" s="1">
        <v>1.0</v>
      </c>
      <c r="K331" s="1">
        <v>2.0</v>
      </c>
      <c r="L331" s="1">
        <v>2.0</v>
      </c>
      <c r="M331" s="1">
        <v>1.0</v>
      </c>
      <c r="N331" s="1">
        <v>4.0</v>
      </c>
      <c r="O331" s="1">
        <v>3.0</v>
      </c>
      <c r="P331" s="1">
        <v>4.0</v>
      </c>
      <c r="Q331" s="1">
        <v>4.0</v>
      </c>
      <c r="R331" s="1">
        <v>4.0</v>
      </c>
      <c r="S331" s="1">
        <v>4.0</v>
      </c>
      <c r="T331" s="1">
        <v>4.0</v>
      </c>
      <c r="U331" s="1">
        <v>3.0</v>
      </c>
      <c r="V331" s="1">
        <v>2.0</v>
      </c>
      <c r="W331" s="1">
        <v>4.0</v>
      </c>
      <c r="X331" s="1">
        <v>3.0</v>
      </c>
      <c r="Y331" s="1">
        <v>2.0</v>
      </c>
      <c r="Z331" s="1">
        <v>4.0</v>
      </c>
      <c r="AA331" s="1">
        <v>2.0</v>
      </c>
      <c r="AB331" s="1">
        <v>2.0</v>
      </c>
      <c r="AC331" s="1">
        <v>2.0</v>
      </c>
      <c r="AD331" s="1">
        <v>5.0</v>
      </c>
      <c r="AE331" s="1">
        <v>4.0</v>
      </c>
      <c r="AF331" s="1">
        <v>4.0</v>
      </c>
      <c r="AG331" s="1">
        <v>5.0</v>
      </c>
      <c r="AH331" s="1">
        <v>4.0</v>
      </c>
      <c r="AI331" s="1">
        <v>4.0</v>
      </c>
      <c r="AJ331" s="1">
        <v>4.0</v>
      </c>
      <c r="AK331" s="1">
        <v>4.0</v>
      </c>
      <c r="AL331" s="1">
        <v>2.0</v>
      </c>
      <c r="AM331" s="1">
        <v>3.0</v>
      </c>
      <c r="AN331" s="1">
        <v>2.0</v>
      </c>
      <c r="AO331" s="1">
        <v>2.0</v>
      </c>
      <c r="AP331" s="1">
        <v>3.0</v>
      </c>
      <c r="AQ331" s="1">
        <v>2.0</v>
      </c>
      <c r="AR331" s="1">
        <v>1.0</v>
      </c>
      <c r="AS331" s="1">
        <v>3.0</v>
      </c>
      <c r="AT331" s="1">
        <v>1.0</v>
      </c>
      <c r="AU331" s="1">
        <v>1.0</v>
      </c>
      <c r="AV331" s="1">
        <v>1.0</v>
      </c>
      <c r="AW331" s="1">
        <v>1.0</v>
      </c>
      <c r="AX331" s="1">
        <v>2.0</v>
      </c>
      <c r="AY331" s="1">
        <v>2.0</v>
      </c>
      <c r="AZ331" s="1">
        <v>2.0</v>
      </c>
      <c r="BA331" s="1">
        <v>1.0</v>
      </c>
      <c r="BB331" s="1">
        <v>3.0</v>
      </c>
      <c r="BC331" s="1">
        <v>3.0</v>
      </c>
      <c r="BD331" s="1">
        <v>3.0</v>
      </c>
      <c r="BE331" s="1">
        <v>4.0</v>
      </c>
      <c r="BF331" s="1">
        <v>3.0</v>
      </c>
      <c r="BG331" s="1">
        <v>4.0</v>
      </c>
      <c r="BH331" s="1">
        <v>3.0</v>
      </c>
      <c r="BI331" s="1">
        <v>3.0</v>
      </c>
      <c r="BJ331" s="1">
        <v>5.0</v>
      </c>
      <c r="BK331" s="1">
        <v>1.0</v>
      </c>
      <c r="BL331" s="1">
        <v>1.0</v>
      </c>
      <c r="BM331" s="1">
        <v>1.0</v>
      </c>
      <c r="BN331" s="1">
        <v>2.0</v>
      </c>
      <c r="BO331" s="1">
        <v>2.0</v>
      </c>
      <c r="BP331" s="1">
        <v>1.0</v>
      </c>
      <c r="BQ331" s="1">
        <v>1.0</v>
      </c>
      <c r="BR331" s="1">
        <v>1.0</v>
      </c>
      <c r="BS331" s="1">
        <v>4.0</v>
      </c>
      <c r="BT331" s="1">
        <v>4.0</v>
      </c>
      <c r="BU331" s="1">
        <v>5.0</v>
      </c>
      <c r="BV331" s="1">
        <v>4.0</v>
      </c>
      <c r="BW331" s="1">
        <v>4.0</v>
      </c>
      <c r="BX331" s="1">
        <v>4.0</v>
      </c>
      <c r="BY331" s="1">
        <v>5.0</v>
      </c>
      <c r="BZ331" s="36">
        <v>4.0</v>
      </c>
      <c r="CA331" s="45">
        <f t="shared" si="12"/>
        <v>207</v>
      </c>
      <c r="CB331">
        <f t="shared" si="2"/>
        <v>18</v>
      </c>
      <c r="CC331" s="45">
        <f t="shared" si="3"/>
        <v>30</v>
      </c>
      <c r="CD331" s="45">
        <f t="shared" si="4"/>
        <v>21</v>
      </c>
      <c r="CE331" s="45">
        <f t="shared" si="27"/>
        <v>34</v>
      </c>
      <c r="CF331" s="45">
        <f t="shared" si="6"/>
        <v>18</v>
      </c>
      <c r="CG331" s="45">
        <f t="shared" si="7"/>
        <v>11</v>
      </c>
      <c r="CH331" s="45">
        <f t="shared" si="28"/>
        <v>26</v>
      </c>
      <c r="CI331" s="45">
        <f t="shared" si="9"/>
        <v>0.5</v>
      </c>
      <c r="CJ331">
        <f t="shared" si="10"/>
        <v>10</v>
      </c>
      <c r="CK331" s="45">
        <f t="shared" si="29"/>
        <v>34</v>
      </c>
      <c r="CL331" s="39"/>
      <c r="CM331" s="40">
        <f>VLOOKUP(CB331,'PROMIS 57 T-Score Conversions'!Q$3:R$35,2,TRUE)</f>
        <v>34</v>
      </c>
      <c r="CN331" s="44" t="str">
        <f t="shared" si="20"/>
        <v>Moderate</v>
      </c>
      <c r="CO331" s="40">
        <f>VLOOKUP(CC331,'PROMIS 57 T-Score Conversions'!A$3:B$35,2,TRUE)</f>
        <v>68.7</v>
      </c>
      <c r="CP331" s="43" t="str">
        <f t="shared" si="21"/>
        <v>Severe</v>
      </c>
      <c r="CQ331" s="40">
        <f>VLOOKUP(CD331,'PROMIS 57 T-Score Conversions'!E$3:F$35,2,TRUE)</f>
        <v>59.4</v>
      </c>
      <c r="CR331" s="44" t="str">
        <f t="shared" si="22"/>
        <v>Mild</v>
      </c>
      <c r="CS331" s="40">
        <f>VLOOKUP(CE331,'PROMIS 57 T-Score Conversions'!U$3:V$35,2,TRUE)</f>
        <v>67.5</v>
      </c>
      <c r="CT331" s="44" t="str">
        <f t="shared" si="23"/>
        <v>Moderate</v>
      </c>
      <c r="CU331" s="40">
        <f>VLOOKUP(CF331,'PROMIS 57 T-Score Conversions'!Y$3:Z$35,2,TRUE)</f>
        <v>47.9</v>
      </c>
      <c r="CV331" s="44" t="str">
        <f t="shared" si="24"/>
        <v>Normal</v>
      </c>
      <c r="CW331" s="40">
        <f>vlookup(CG331,'PROMIS 57 T-Score Conversions'!M$3:N$35,2,TRUE)</f>
        <v>32.6</v>
      </c>
      <c r="CX331" s="44" t="str">
        <f t="shared" si="25"/>
        <v>Moderate</v>
      </c>
      <c r="CY331" s="40">
        <f>VLOOKup(CH331,'PROMIS 57 T-Score Conversions'!I$3:J$35,2,TRUE)</f>
        <v>62.8</v>
      </c>
      <c r="CZ331" s="44" t="str">
        <f t="shared" si="26"/>
        <v>Moderate</v>
      </c>
      <c r="DA331" s="37">
        <f>VLOOKUP(CJ331,'PROMIS 57 T-Score Conversions'!AC$3:AD$35,2,TRUE)</f>
        <v>27.45</v>
      </c>
      <c r="DB331" s="44" t="str">
        <f t="shared" si="30"/>
        <v>Severe</v>
      </c>
      <c r="DC331" s="40">
        <f>VLOOKUP(CK331,'PROMIS 57 T-Score Conversions'!AG$3:AH$35,2,TRUE)</f>
        <v>53.63</v>
      </c>
      <c r="DD331" s="39" t="str">
        <f t="shared" si="31"/>
        <v>Normal</v>
      </c>
    </row>
    <row r="332">
      <c r="A332" s="1" t="b">
        <v>1</v>
      </c>
      <c r="B332" s="20"/>
      <c r="C332" s="20">
        <v>43776.58942420139</v>
      </c>
      <c r="D332" s="1" t="s">
        <v>290</v>
      </c>
      <c r="E332" s="1">
        <v>2051.0</v>
      </c>
      <c r="F332" s="1">
        <v>5.0</v>
      </c>
      <c r="G332" s="1">
        <v>5.0</v>
      </c>
      <c r="H332" s="1">
        <v>5.0</v>
      </c>
      <c r="I332" s="1">
        <v>5.0</v>
      </c>
      <c r="J332" s="1">
        <v>5.0</v>
      </c>
      <c r="K332" s="1">
        <v>5.0</v>
      </c>
      <c r="L332" s="1">
        <v>5.0</v>
      </c>
      <c r="M332" s="1">
        <v>5.0</v>
      </c>
      <c r="N332" s="1">
        <v>1.0</v>
      </c>
      <c r="O332" s="1">
        <v>1.0</v>
      </c>
      <c r="P332" s="1">
        <v>1.0</v>
      </c>
      <c r="Q332" s="1">
        <v>1.0</v>
      </c>
      <c r="R332" s="1">
        <v>1.0</v>
      </c>
      <c r="S332" s="1">
        <v>1.0</v>
      </c>
      <c r="T332" s="1">
        <v>1.0</v>
      </c>
      <c r="U332" s="1">
        <v>1.0</v>
      </c>
      <c r="V332" s="1">
        <v>1.0</v>
      </c>
      <c r="W332" s="1">
        <v>1.0</v>
      </c>
      <c r="X332" s="1">
        <v>2.0</v>
      </c>
      <c r="Y332" s="1">
        <v>1.0</v>
      </c>
      <c r="Z332" s="1">
        <v>1.0</v>
      </c>
      <c r="AA332" s="1">
        <v>1.0</v>
      </c>
      <c r="AB332" s="1">
        <v>1.0</v>
      </c>
      <c r="AC332" s="1">
        <v>1.0</v>
      </c>
      <c r="AD332" s="1">
        <v>1.0</v>
      </c>
      <c r="AE332" s="1">
        <v>1.0</v>
      </c>
      <c r="AF332" s="1">
        <v>1.0</v>
      </c>
      <c r="AG332" s="1">
        <v>1.0</v>
      </c>
      <c r="AH332" s="1">
        <v>1.0</v>
      </c>
      <c r="AI332" s="1">
        <v>1.0</v>
      </c>
      <c r="AJ332" s="1">
        <v>1.0</v>
      </c>
      <c r="AK332" s="1">
        <v>1.0</v>
      </c>
      <c r="AL332" s="1">
        <v>2.0</v>
      </c>
      <c r="AM332" s="1">
        <v>2.0</v>
      </c>
      <c r="AN332" s="1">
        <v>1.0</v>
      </c>
      <c r="AO332" s="1">
        <v>1.0</v>
      </c>
      <c r="AP332" s="1">
        <v>1.0</v>
      </c>
      <c r="AQ332" s="1">
        <v>1.0</v>
      </c>
      <c r="AR332" s="1">
        <v>1.0</v>
      </c>
      <c r="AS332" s="1">
        <v>2.0</v>
      </c>
      <c r="AT332" s="1">
        <v>5.0</v>
      </c>
      <c r="AU332" s="1">
        <v>5.0</v>
      </c>
      <c r="AV332" s="1">
        <v>5.0</v>
      </c>
      <c r="AW332" s="1">
        <v>5.0</v>
      </c>
      <c r="AX332" s="1">
        <v>5.0</v>
      </c>
      <c r="AY332" s="1">
        <v>5.0</v>
      </c>
      <c r="AZ332" s="1">
        <v>5.0</v>
      </c>
      <c r="BA332" s="1">
        <v>5.0</v>
      </c>
      <c r="BB332" s="1">
        <v>1.0</v>
      </c>
      <c r="BC332" s="1">
        <v>1.0</v>
      </c>
      <c r="BD332" s="1">
        <v>1.0</v>
      </c>
      <c r="BE332" s="1">
        <v>1.0</v>
      </c>
      <c r="BF332" s="1">
        <v>1.0</v>
      </c>
      <c r="BG332" s="1">
        <v>1.0</v>
      </c>
      <c r="BH332" s="1">
        <v>1.0</v>
      </c>
      <c r="BI332" s="1">
        <v>1.0</v>
      </c>
      <c r="BJ332" s="1">
        <v>0.0</v>
      </c>
      <c r="BK332" s="1">
        <v>5.0</v>
      </c>
      <c r="BL332" s="1">
        <v>5.0</v>
      </c>
      <c r="BM332" s="1">
        <v>5.0</v>
      </c>
      <c r="BN332" s="1">
        <v>4.0</v>
      </c>
      <c r="BO332" s="1">
        <v>5.0</v>
      </c>
      <c r="BP332" s="1">
        <v>5.0</v>
      </c>
      <c r="BQ332" s="1">
        <v>5.0</v>
      </c>
      <c r="BR332" s="1">
        <v>5.0</v>
      </c>
      <c r="BS332" s="1">
        <v>1.0</v>
      </c>
      <c r="BT332" s="1">
        <v>1.0</v>
      </c>
      <c r="BU332" s="1">
        <v>1.0</v>
      </c>
      <c r="BV332" s="1">
        <v>1.0</v>
      </c>
      <c r="BW332" s="1">
        <v>1.0</v>
      </c>
      <c r="BX332" s="1">
        <v>1.0</v>
      </c>
      <c r="BY332" s="1">
        <v>1.0</v>
      </c>
      <c r="BZ332" s="36">
        <v>1.0</v>
      </c>
      <c r="CA332" s="45">
        <f t="shared" si="12"/>
        <v>171</v>
      </c>
      <c r="CB332">
        <f t="shared" si="2"/>
        <v>40</v>
      </c>
      <c r="CC332" s="45">
        <f t="shared" si="3"/>
        <v>8</v>
      </c>
      <c r="CD332" s="45">
        <f t="shared" si="4"/>
        <v>9</v>
      </c>
      <c r="CE332" s="45">
        <f t="shared" si="27"/>
        <v>8</v>
      </c>
      <c r="CF332" s="45">
        <f t="shared" si="6"/>
        <v>11</v>
      </c>
      <c r="CG332" s="45">
        <f t="shared" si="7"/>
        <v>40</v>
      </c>
      <c r="CH332" s="45">
        <f t="shared" si="28"/>
        <v>8</v>
      </c>
      <c r="CI332" s="45">
        <f t="shared" si="9"/>
        <v>0</v>
      </c>
      <c r="CJ332">
        <f t="shared" si="10"/>
        <v>39</v>
      </c>
      <c r="CK332" s="45">
        <f t="shared" si="29"/>
        <v>8</v>
      </c>
      <c r="CL332" s="39"/>
      <c r="CM332" s="40">
        <f>VLOOKUP(CB332,'PROMIS 57 T-Score Conversions'!Q$3:R$35,2,TRUE)</f>
        <v>60.1</v>
      </c>
      <c r="CN332" s="44" t="str">
        <f t="shared" si="20"/>
        <v>Normal</v>
      </c>
      <c r="CO332" s="40">
        <f>VLOOKUP(CC332,'PROMIS 57 T-Score Conversions'!A$3:B$35,2,TRUE)</f>
        <v>37.1</v>
      </c>
      <c r="CP332" s="43" t="str">
        <f t="shared" si="21"/>
        <v>Normal</v>
      </c>
      <c r="CQ332" s="40">
        <f>VLOOKUP(CD332,'PROMIS 57 T-Score Conversions'!E$3:F$35,2,TRUE)</f>
        <v>44.7</v>
      </c>
      <c r="CR332" s="44" t="str">
        <f t="shared" si="22"/>
        <v>Normal</v>
      </c>
      <c r="CS332" s="40">
        <f>VLOOKUP(CE332,'PROMIS 57 T-Score Conversions'!U$3:V$35,2,TRUE)</f>
        <v>33.1</v>
      </c>
      <c r="CT332" s="44" t="str">
        <f t="shared" si="23"/>
        <v>Normal</v>
      </c>
      <c r="CU332" s="40">
        <f>VLOOKUP(CF332,'PROMIS 57 T-Score Conversions'!Y$3:Z$35,2,TRUE)</f>
        <v>38</v>
      </c>
      <c r="CV332" s="44" t="str">
        <f t="shared" si="24"/>
        <v>Normal</v>
      </c>
      <c r="CW332" s="40">
        <f>vlookup(CG332,'PROMIS 57 T-Score Conversions'!M$3:N$35,2,TRUE)</f>
        <v>65.4</v>
      </c>
      <c r="CX332" s="44" t="str">
        <f t="shared" si="25"/>
        <v>Normal</v>
      </c>
      <c r="CY332" s="40">
        <f>VLOOKup(CH332,'PROMIS 57 T-Score Conversions'!I$3:J$35,2,TRUE)</f>
        <v>40.7</v>
      </c>
      <c r="CZ332" s="44" t="str">
        <f t="shared" si="26"/>
        <v>Normal</v>
      </c>
      <c r="DA332" s="37">
        <f>VLOOKUP(CJ332,'PROMIS 57 T-Score Conversions'!AC$3:AD$35,2,TRUE)</f>
        <v>58.08</v>
      </c>
      <c r="DB332" s="44" t="str">
        <f t="shared" si="30"/>
        <v>Normal</v>
      </c>
      <c r="DC332" s="40">
        <f>VLOOKUP(CK332,'PROMIS 57 T-Score Conversions'!AG$3:AH$35,2,TRUE)</f>
        <v>23.27</v>
      </c>
      <c r="DD332" s="39" t="str">
        <f t="shared" si="31"/>
        <v>Normal</v>
      </c>
    </row>
    <row r="333">
      <c r="A333" s="1" t="b">
        <v>1</v>
      </c>
      <c r="B333" s="20"/>
      <c r="C333" s="20">
        <v>43777.40666143519</v>
      </c>
      <c r="D333" s="1" t="s">
        <v>318</v>
      </c>
      <c r="E333" s="1">
        <v>2102.0</v>
      </c>
      <c r="F333" s="1">
        <v>2.0</v>
      </c>
      <c r="G333" s="1">
        <v>2.0</v>
      </c>
      <c r="H333" s="1">
        <v>1.0</v>
      </c>
      <c r="I333" s="1">
        <v>3.0</v>
      </c>
      <c r="J333" s="1">
        <v>1.0</v>
      </c>
      <c r="K333" s="1">
        <v>4.0</v>
      </c>
      <c r="L333" s="1">
        <v>4.0</v>
      </c>
      <c r="M333" s="1">
        <v>4.0</v>
      </c>
      <c r="N333" s="1">
        <v>4.0</v>
      </c>
      <c r="O333" s="1">
        <v>4.0</v>
      </c>
      <c r="P333" s="1">
        <v>4.0</v>
      </c>
      <c r="Q333" s="1">
        <v>5.0</v>
      </c>
      <c r="R333" s="1">
        <v>5.0</v>
      </c>
      <c r="S333" s="1">
        <v>4.0</v>
      </c>
      <c r="T333" s="1">
        <v>4.0</v>
      </c>
      <c r="U333" s="1">
        <v>4.0</v>
      </c>
      <c r="V333" s="1">
        <v>2.0</v>
      </c>
      <c r="W333" s="1">
        <v>5.0</v>
      </c>
      <c r="X333" s="1">
        <v>4.0</v>
      </c>
      <c r="Y333" s="1">
        <v>4.0</v>
      </c>
      <c r="Z333" s="1">
        <v>1.0</v>
      </c>
      <c r="AA333" s="1">
        <v>4.0</v>
      </c>
      <c r="AB333" s="1">
        <v>3.0</v>
      </c>
      <c r="AC333" s="1">
        <v>4.0</v>
      </c>
      <c r="AD333" s="1">
        <v>3.0</v>
      </c>
      <c r="AE333" s="1">
        <v>4.0</v>
      </c>
      <c r="AF333" s="1">
        <v>4.0</v>
      </c>
      <c r="AG333" s="1">
        <v>2.0</v>
      </c>
      <c r="AH333" s="1">
        <v>2.0</v>
      </c>
      <c r="AI333" s="1">
        <v>1.0</v>
      </c>
      <c r="AJ333" s="1">
        <v>1.0</v>
      </c>
      <c r="AK333" s="1">
        <v>2.0</v>
      </c>
      <c r="AL333" s="1">
        <v>4.0</v>
      </c>
      <c r="AM333" s="1">
        <v>4.0</v>
      </c>
      <c r="AN333" s="1">
        <v>4.0</v>
      </c>
      <c r="AO333" s="1">
        <v>5.0</v>
      </c>
      <c r="AP333" s="1">
        <v>5.0</v>
      </c>
      <c r="AQ333" s="1">
        <v>5.0</v>
      </c>
      <c r="AR333" s="1">
        <v>5.0</v>
      </c>
      <c r="AS333" s="1">
        <v>2.0</v>
      </c>
      <c r="AT333" s="1">
        <v>1.0</v>
      </c>
      <c r="AU333" s="1">
        <v>1.0</v>
      </c>
      <c r="AV333" s="1">
        <v>1.0</v>
      </c>
      <c r="AW333" s="1">
        <v>1.0</v>
      </c>
      <c r="AX333" s="1">
        <v>1.0</v>
      </c>
      <c r="AY333" s="1">
        <v>1.0</v>
      </c>
      <c r="AZ333" s="1">
        <v>1.0</v>
      </c>
      <c r="BA333" s="1">
        <v>1.0</v>
      </c>
      <c r="BB333" s="1">
        <v>3.0</v>
      </c>
      <c r="BC333" s="1">
        <v>3.0</v>
      </c>
      <c r="BD333" s="1">
        <v>3.0</v>
      </c>
      <c r="BE333" s="1">
        <v>3.0</v>
      </c>
      <c r="BF333" s="1">
        <v>3.0</v>
      </c>
      <c r="BG333" s="1">
        <v>3.0</v>
      </c>
      <c r="BH333" s="1">
        <v>4.0</v>
      </c>
      <c r="BI333" s="1">
        <v>4.0</v>
      </c>
      <c r="BJ333" s="1">
        <v>8.0</v>
      </c>
      <c r="BK333" s="1">
        <v>1.0</v>
      </c>
      <c r="BL333" s="1">
        <v>1.0</v>
      </c>
      <c r="BM333" s="1">
        <v>2.0</v>
      </c>
      <c r="BN333" s="1">
        <v>1.0</v>
      </c>
      <c r="BO333" s="1">
        <v>2.0</v>
      </c>
      <c r="BP333" s="1">
        <v>1.0</v>
      </c>
      <c r="BQ333" s="1">
        <v>1.0</v>
      </c>
      <c r="BR333" s="1">
        <v>1.0</v>
      </c>
      <c r="BS333" s="1">
        <v>4.0</v>
      </c>
      <c r="BT333" s="1">
        <v>3.0</v>
      </c>
      <c r="BU333" s="1">
        <v>5.0</v>
      </c>
      <c r="BV333" s="1">
        <v>4.0</v>
      </c>
      <c r="BW333" s="1">
        <v>4.0</v>
      </c>
      <c r="BX333" s="1">
        <v>4.0</v>
      </c>
      <c r="BY333" s="1">
        <v>3.0</v>
      </c>
      <c r="BZ333" s="36">
        <v>5.0</v>
      </c>
      <c r="CA333" s="45">
        <f t="shared" si="12"/>
        <v>219</v>
      </c>
      <c r="CB333">
        <f t="shared" si="2"/>
        <v>21</v>
      </c>
      <c r="CC333" s="45">
        <f t="shared" si="3"/>
        <v>34</v>
      </c>
      <c r="CD333" s="45">
        <f t="shared" si="4"/>
        <v>27</v>
      </c>
      <c r="CE333" s="45">
        <f t="shared" si="27"/>
        <v>19</v>
      </c>
      <c r="CF333" s="45">
        <f t="shared" si="6"/>
        <v>34</v>
      </c>
      <c r="CG333" s="45">
        <f t="shared" si="7"/>
        <v>8</v>
      </c>
      <c r="CH333" s="45">
        <f t="shared" si="28"/>
        <v>26</v>
      </c>
      <c r="CI333" s="45">
        <f t="shared" si="9"/>
        <v>0.8</v>
      </c>
      <c r="CJ333">
        <f t="shared" si="10"/>
        <v>10</v>
      </c>
      <c r="CK333" s="45">
        <f t="shared" si="29"/>
        <v>32</v>
      </c>
      <c r="CL333" s="39"/>
      <c r="CM333" s="40">
        <f>VLOOKUP(CB333,'PROMIS 57 T-Score Conversions'!Q$3:R$35,2,TRUE)</f>
        <v>36.1</v>
      </c>
      <c r="CN333" s="44" t="str">
        <f t="shared" si="20"/>
        <v>Moderate</v>
      </c>
      <c r="CO333" s="40">
        <f>VLOOKUP(CC333,'PROMIS 57 T-Score Conversions'!A$3:B$35,2,TRUE)</f>
        <v>73</v>
      </c>
      <c r="CP333" s="43" t="str">
        <f t="shared" si="21"/>
        <v>Severe</v>
      </c>
      <c r="CQ333" s="40">
        <f>VLOOKUP(CD333,'PROMIS 57 T-Score Conversions'!E$3:F$35,2,TRUE)</f>
        <v>64.9</v>
      </c>
      <c r="CR333" s="44" t="str">
        <f t="shared" si="22"/>
        <v>Moderate</v>
      </c>
      <c r="CS333" s="40">
        <f>VLOOKUP(CE333,'PROMIS 57 T-Score Conversions'!U$3:V$35,2,TRUE)</f>
        <v>52.5</v>
      </c>
      <c r="CT333" s="44" t="str">
        <f t="shared" si="23"/>
        <v>Normal</v>
      </c>
      <c r="CU333" s="40">
        <f>VLOOKUP(CF333,'PROMIS 57 T-Score Conversions'!Y$3:Z$35,2,TRUE)</f>
        <v>64.8</v>
      </c>
      <c r="CV333" s="44" t="str">
        <f t="shared" si="24"/>
        <v>Moderate</v>
      </c>
      <c r="CW333" s="40">
        <f>vlookup(CG333,'PROMIS 57 T-Score Conversions'!M$3:N$35,2,TRUE)</f>
        <v>25.91</v>
      </c>
      <c r="CX333" s="44" t="str">
        <f t="shared" si="25"/>
        <v>Severe</v>
      </c>
      <c r="CY333" s="40">
        <f>VLOOKup(CH333,'PROMIS 57 T-Score Conversions'!I$3:J$35,2,TRUE)</f>
        <v>62.8</v>
      </c>
      <c r="CZ333" s="44" t="str">
        <f t="shared" si="26"/>
        <v>Moderate</v>
      </c>
      <c r="DA333" s="37">
        <f>VLOOKUP(CJ333,'PROMIS 57 T-Score Conversions'!AC$3:AD$35,2,TRUE)</f>
        <v>27.45</v>
      </c>
      <c r="DB333" s="44" t="str">
        <f t="shared" si="30"/>
        <v>Severe</v>
      </c>
      <c r="DC333" s="40">
        <f>VLOOKUP(CK333,'PROMIS 57 T-Score Conversions'!AG$3:AH$35,2,TRUE)</f>
        <v>51.29</v>
      </c>
      <c r="DD333" s="39" t="str">
        <f t="shared" si="31"/>
        <v>Normal</v>
      </c>
    </row>
    <row r="334">
      <c r="A334" s="1" t="b">
        <v>1</v>
      </c>
      <c r="B334" s="20"/>
      <c r="C334" s="20">
        <v>43777.55380013889</v>
      </c>
      <c r="D334" s="1" t="s">
        <v>287</v>
      </c>
      <c r="E334" s="1">
        <v>2047.0</v>
      </c>
      <c r="F334" s="1">
        <v>3.0</v>
      </c>
      <c r="G334" s="1">
        <v>3.0</v>
      </c>
      <c r="H334" s="1">
        <v>5.0</v>
      </c>
      <c r="I334" s="1">
        <v>3.0</v>
      </c>
      <c r="J334" s="1">
        <v>2.0</v>
      </c>
      <c r="K334" s="1">
        <v>3.0</v>
      </c>
      <c r="L334" s="1">
        <v>4.0</v>
      </c>
      <c r="M334" s="1">
        <v>2.0</v>
      </c>
      <c r="N334" s="1">
        <v>2.0</v>
      </c>
      <c r="O334" s="1">
        <v>4.0</v>
      </c>
      <c r="P334" s="1">
        <v>4.0</v>
      </c>
      <c r="Q334" s="1">
        <v>4.0</v>
      </c>
      <c r="R334" s="1">
        <v>2.0</v>
      </c>
      <c r="S334" s="1">
        <v>4.0</v>
      </c>
      <c r="T334" s="1">
        <v>5.0</v>
      </c>
      <c r="U334" s="1">
        <v>4.0</v>
      </c>
      <c r="V334" s="1">
        <v>3.0</v>
      </c>
      <c r="W334" s="1">
        <v>3.0</v>
      </c>
      <c r="X334" s="1">
        <v>3.0</v>
      </c>
      <c r="Y334" s="1">
        <v>2.0</v>
      </c>
      <c r="Z334" s="1">
        <v>3.0</v>
      </c>
      <c r="AA334" s="1">
        <v>3.0</v>
      </c>
      <c r="AB334" s="1">
        <v>3.0</v>
      </c>
      <c r="AC334" s="1">
        <v>2.0</v>
      </c>
      <c r="AD334" s="1">
        <v>4.0</v>
      </c>
      <c r="AE334" s="1">
        <v>4.0</v>
      </c>
      <c r="AF334" s="1">
        <v>3.0</v>
      </c>
      <c r="AG334" s="1">
        <v>3.0</v>
      </c>
      <c r="AH334" s="1">
        <v>3.0</v>
      </c>
      <c r="AI334" s="1">
        <v>4.0</v>
      </c>
      <c r="AJ334" s="1">
        <v>5.0</v>
      </c>
      <c r="AK334" s="1">
        <v>4.0</v>
      </c>
      <c r="AL334" s="1">
        <v>3.0</v>
      </c>
      <c r="AM334" s="1">
        <v>3.0</v>
      </c>
      <c r="AN334" s="1">
        <v>2.0</v>
      </c>
      <c r="AO334" s="1">
        <v>3.0</v>
      </c>
      <c r="AP334" s="1">
        <v>3.0</v>
      </c>
      <c r="AQ334" s="1">
        <v>3.0</v>
      </c>
      <c r="AR334" s="1">
        <v>2.0</v>
      </c>
      <c r="AS334" s="1">
        <v>2.0</v>
      </c>
      <c r="AT334" s="1">
        <v>2.0</v>
      </c>
      <c r="AU334" s="1">
        <v>2.0</v>
      </c>
      <c r="AV334" s="1">
        <v>1.0</v>
      </c>
      <c r="AW334" s="1">
        <v>2.0</v>
      </c>
      <c r="AX334" s="1">
        <v>1.0</v>
      </c>
      <c r="AY334" s="1">
        <v>1.0</v>
      </c>
      <c r="AZ334" s="1">
        <v>1.0</v>
      </c>
      <c r="BA334" s="1">
        <v>1.0</v>
      </c>
      <c r="BB334" s="1">
        <v>4.0</v>
      </c>
      <c r="BC334" s="1">
        <v>3.0</v>
      </c>
      <c r="BD334" s="1">
        <v>4.0</v>
      </c>
      <c r="BE334" s="1">
        <v>3.0</v>
      </c>
      <c r="BF334" s="1">
        <v>4.0</v>
      </c>
      <c r="BG334" s="1">
        <v>4.0</v>
      </c>
      <c r="BH334" s="1">
        <v>4.0</v>
      </c>
      <c r="BI334" s="1">
        <v>4.0</v>
      </c>
      <c r="BJ334" s="1">
        <v>4.0</v>
      </c>
      <c r="BK334" s="1">
        <v>1.0</v>
      </c>
      <c r="BL334" s="1">
        <v>2.0</v>
      </c>
      <c r="BM334" s="1">
        <v>1.0</v>
      </c>
      <c r="BN334" s="1">
        <v>2.0</v>
      </c>
      <c r="BO334" s="1">
        <v>2.0</v>
      </c>
      <c r="BP334" s="1">
        <v>1.0</v>
      </c>
      <c r="BQ334" s="1">
        <v>2.0</v>
      </c>
      <c r="BR334" s="1">
        <v>2.0</v>
      </c>
      <c r="BS334" s="1">
        <v>4.0</v>
      </c>
      <c r="BT334" s="1">
        <v>4.0</v>
      </c>
      <c r="BU334" s="1">
        <v>4.0</v>
      </c>
      <c r="BV334" s="1">
        <v>4.0</v>
      </c>
      <c r="BW334" s="1">
        <v>4.0</v>
      </c>
      <c r="BX334" s="1">
        <v>3.0</v>
      </c>
      <c r="BY334" s="1">
        <v>5.0</v>
      </c>
      <c r="BZ334" s="36">
        <v>4.0</v>
      </c>
      <c r="CA334" s="45">
        <f t="shared" si="12"/>
        <v>217</v>
      </c>
      <c r="CB334">
        <f t="shared" si="2"/>
        <v>25</v>
      </c>
      <c r="CC334" s="45">
        <f t="shared" si="3"/>
        <v>29</v>
      </c>
      <c r="CD334" s="45">
        <f t="shared" si="4"/>
        <v>22</v>
      </c>
      <c r="CE334" s="45">
        <f t="shared" si="27"/>
        <v>30</v>
      </c>
      <c r="CF334" s="45">
        <f t="shared" si="6"/>
        <v>21</v>
      </c>
      <c r="CG334" s="45">
        <f t="shared" si="7"/>
        <v>11</v>
      </c>
      <c r="CH334" s="45">
        <f t="shared" si="28"/>
        <v>30</v>
      </c>
      <c r="CI334" s="45">
        <f t="shared" si="9"/>
        <v>0.4</v>
      </c>
      <c r="CJ334">
        <f t="shared" si="10"/>
        <v>13</v>
      </c>
      <c r="CK334" s="45">
        <f t="shared" si="29"/>
        <v>32</v>
      </c>
      <c r="CL334" s="39"/>
      <c r="CM334" s="40">
        <f>VLOOKUP(CB334,'PROMIS 57 T-Score Conversions'!Q$3:R$35,2,TRUE)</f>
        <v>38.8</v>
      </c>
      <c r="CN334" s="44" t="str">
        <f t="shared" si="20"/>
        <v>Moderate</v>
      </c>
      <c r="CO334" s="40">
        <f>VLOOKUP(CC334,'PROMIS 57 T-Score Conversions'!A$3:B$35,2,TRUE)</f>
        <v>67.7</v>
      </c>
      <c r="CP334" s="43" t="str">
        <f t="shared" si="21"/>
        <v>Severe</v>
      </c>
      <c r="CQ334" s="40">
        <f>VLOOKUP(CD334,'PROMIS 57 T-Score Conversions'!E$3:F$35,2,TRUE)</f>
        <v>60.3</v>
      </c>
      <c r="CR334" s="44" t="str">
        <f t="shared" si="22"/>
        <v>Moderate</v>
      </c>
      <c r="CS334" s="40">
        <f>VLOOKUP(CE334,'PROMIS 57 T-Score Conversions'!U$3:V$35,2,TRUE)</f>
        <v>63.3</v>
      </c>
      <c r="CT334" s="44" t="str">
        <f t="shared" si="23"/>
        <v>Moderate</v>
      </c>
      <c r="CU334" s="40">
        <f>VLOOKUP(CF334,'PROMIS 57 T-Score Conversions'!Y$3:Z$35,2,TRUE)</f>
        <v>51.2</v>
      </c>
      <c r="CV334" s="44" t="str">
        <f t="shared" si="24"/>
        <v>Normal</v>
      </c>
      <c r="CW334" s="40">
        <f>vlookup(CG334,'PROMIS 57 T-Score Conversions'!M$3:N$35,2,TRUE)</f>
        <v>32.6</v>
      </c>
      <c r="CX334" s="44" t="str">
        <f t="shared" si="25"/>
        <v>Moderate</v>
      </c>
      <c r="CY334" s="40">
        <f>VLOOKup(CH334,'PROMIS 57 T-Score Conversions'!I$3:J$35,2,TRUE)</f>
        <v>65.5</v>
      </c>
      <c r="CZ334" s="44" t="str">
        <f t="shared" si="26"/>
        <v>Moderate</v>
      </c>
      <c r="DA334" s="37">
        <f>VLOOKUP(CJ334,'PROMIS 57 T-Score Conversions'!AC$3:AD$35,2,TRUE)</f>
        <v>31.18</v>
      </c>
      <c r="DB334" s="44" t="str">
        <f t="shared" si="30"/>
        <v>Moderate</v>
      </c>
      <c r="DC334" s="40">
        <f>VLOOKUP(CK334,'PROMIS 57 T-Score Conversions'!AG$3:AH$35,2,TRUE)</f>
        <v>51.29</v>
      </c>
      <c r="DD334" s="39" t="str">
        <f t="shared" si="31"/>
        <v>Normal</v>
      </c>
    </row>
    <row r="335">
      <c r="A335" s="1" t="b">
        <v>1</v>
      </c>
      <c r="B335" s="20"/>
      <c r="C335" s="20">
        <v>43781.474035520834</v>
      </c>
      <c r="D335" s="1" t="s">
        <v>319</v>
      </c>
      <c r="E335" s="1">
        <v>2098.0</v>
      </c>
      <c r="F335" s="1">
        <v>3.0</v>
      </c>
      <c r="G335" s="1">
        <v>4.0</v>
      </c>
      <c r="H335" s="1">
        <v>5.0</v>
      </c>
      <c r="I335" s="1">
        <v>5.0</v>
      </c>
      <c r="J335" s="1">
        <v>1.0</v>
      </c>
      <c r="K335" s="1">
        <v>3.0</v>
      </c>
      <c r="L335" s="1">
        <v>3.0</v>
      </c>
      <c r="M335" s="1">
        <v>3.0</v>
      </c>
      <c r="N335" s="1">
        <v>1.0</v>
      </c>
      <c r="O335" s="1">
        <v>3.0</v>
      </c>
      <c r="P335" s="1">
        <v>3.0</v>
      </c>
      <c r="Q335" s="1">
        <v>2.0</v>
      </c>
      <c r="R335" s="1">
        <v>3.0</v>
      </c>
      <c r="S335" s="1">
        <v>3.0</v>
      </c>
      <c r="T335" s="1">
        <v>3.0</v>
      </c>
      <c r="U335" s="1">
        <v>3.0</v>
      </c>
      <c r="V335" s="1">
        <v>1.0</v>
      </c>
      <c r="W335" s="1">
        <v>3.0</v>
      </c>
      <c r="X335" s="1">
        <v>4.0</v>
      </c>
      <c r="Y335" s="1">
        <v>3.0</v>
      </c>
      <c r="Z335" s="1">
        <v>3.0</v>
      </c>
      <c r="AA335" s="1">
        <v>3.0</v>
      </c>
      <c r="AB335" s="1">
        <v>1.0</v>
      </c>
      <c r="AC335" s="1">
        <v>4.0</v>
      </c>
      <c r="AD335" s="1">
        <v>5.0</v>
      </c>
      <c r="AE335" s="1">
        <v>5.0</v>
      </c>
      <c r="AF335" s="1">
        <v>3.0</v>
      </c>
      <c r="AG335" s="1">
        <v>4.0</v>
      </c>
      <c r="AH335" s="1">
        <v>5.0</v>
      </c>
      <c r="AI335" s="1">
        <v>4.0</v>
      </c>
      <c r="AJ335" s="1">
        <v>5.0</v>
      </c>
      <c r="AK335" s="1">
        <v>4.0</v>
      </c>
      <c r="AL335" s="1">
        <v>3.0</v>
      </c>
      <c r="AM335" s="1">
        <v>3.0</v>
      </c>
      <c r="AN335" s="1">
        <v>3.0</v>
      </c>
      <c r="AO335" s="1">
        <v>3.0</v>
      </c>
      <c r="AP335" s="1">
        <v>3.0</v>
      </c>
      <c r="AQ335" s="1">
        <v>3.0</v>
      </c>
      <c r="AR335" s="1">
        <v>5.0</v>
      </c>
      <c r="AS335" s="1">
        <v>5.0</v>
      </c>
      <c r="AT335" s="1">
        <v>1.0</v>
      </c>
      <c r="AU335" s="1">
        <v>3.0</v>
      </c>
      <c r="AV335" s="1">
        <v>1.0</v>
      </c>
      <c r="AW335" s="1">
        <v>1.0</v>
      </c>
      <c r="AX335" s="1">
        <v>3.0</v>
      </c>
      <c r="AY335" s="1">
        <v>3.0</v>
      </c>
      <c r="AZ335" s="1">
        <v>3.0</v>
      </c>
      <c r="BA335" s="1">
        <v>2.0</v>
      </c>
      <c r="BB335" s="1">
        <v>1.0</v>
      </c>
      <c r="BC335" s="1">
        <v>1.0</v>
      </c>
      <c r="BD335" s="1">
        <v>1.0</v>
      </c>
      <c r="BE335" s="1">
        <v>1.0</v>
      </c>
      <c r="BF335" s="1">
        <v>1.0</v>
      </c>
      <c r="BG335" s="1">
        <v>1.0</v>
      </c>
      <c r="BH335" s="1">
        <v>1.0</v>
      </c>
      <c r="BI335" s="1">
        <v>1.0</v>
      </c>
      <c r="BJ335" s="1">
        <v>0.0</v>
      </c>
      <c r="BK335" s="1">
        <v>2.0</v>
      </c>
      <c r="BL335" s="1">
        <v>2.0</v>
      </c>
      <c r="BM335" s="1">
        <v>2.0</v>
      </c>
      <c r="BN335" s="1">
        <v>3.0</v>
      </c>
      <c r="BO335" s="1">
        <v>2.0</v>
      </c>
      <c r="BP335" s="1">
        <v>2.0</v>
      </c>
      <c r="BQ335" s="1">
        <v>2.0</v>
      </c>
      <c r="BR335" s="1">
        <v>2.0</v>
      </c>
      <c r="BS335" s="1">
        <v>3.0</v>
      </c>
      <c r="BT335" s="1">
        <v>4.0</v>
      </c>
      <c r="BU335" s="1">
        <v>4.0</v>
      </c>
      <c r="BV335" s="1">
        <v>4.0</v>
      </c>
      <c r="BW335" s="1">
        <v>3.0</v>
      </c>
      <c r="BX335" s="1">
        <v>3.0</v>
      </c>
      <c r="BY335" s="1">
        <v>3.0</v>
      </c>
      <c r="BZ335" s="36">
        <v>4.0</v>
      </c>
      <c r="CA335" s="45">
        <f t="shared" si="12"/>
        <v>203</v>
      </c>
      <c r="CB335">
        <f t="shared" si="2"/>
        <v>27</v>
      </c>
      <c r="CC335" s="45">
        <f t="shared" si="3"/>
        <v>21</v>
      </c>
      <c r="CD335" s="45">
        <f t="shared" si="4"/>
        <v>22</v>
      </c>
      <c r="CE335" s="45">
        <f t="shared" si="27"/>
        <v>35</v>
      </c>
      <c r="CF335" s="45">
        <f t="shared" si="6"/>
        <v>28</v>
      </c>
      <c r="CG335" s="45">
        <f t="shared" si="7"/>
        <v>17</v>
      </c>
      <c r="CH335" s="45">
        <f t="shared" si="28"/>
        <v>8</v>
      </c>
      <c r="CI335" s="45">
        <f t="shared" si="9"/>
        <v>0</v>
      </c>
      <c r="CJ335">
        <f t="shared" si="10"/>
        <v>17</v>
      </c>
      <c r="CK335" s="45">
        <f t="shared" si="29"/>
        <v>28</v>
      </c>
      <c r="CL335" s="39"/>
      <c r="CM335" s="40">
        <f>VLOOKUP(CB335,'PROMIS 57 T-Score Conversions'!Q$3:R$35,2,TRUE)</f>
        <v>40.1</v>
      </c>
      <c r="CN335" s="44" t="str">
        <f t="shared" si="20"/>
        <v>Mild</v>
      </c>
      <c r="CO335" s="40">
        <f>VLOOKUP(CC335,'PROMIS 57 T-Score Conversions'!A$3:B$35,2,TRUE)</f>
        <v>59.4</v>
      </c>
      <c r="CP335" s="43" t="str">
        <f t="shared" si="21"/>
        <v>Moderate</v>
      </c>
      <c r="CQ335" s="40">
        <f>VLOOKUP(CD335,'PROMIS 57 T-Score Conversions'!E$3:F$35,2,TRUE)</f>
        <v>60.3</v>
      </c>
      <c r="CR335" s="44" t="str">
        <f t="shared" si="22"/>
        <v>Moderate</v>
      </c>
      <c r="CS335" s="40">
        <f>VLOOKUP(CE335,'PROMIS 57 T-Score Conversions'!U$3:V$35,2,TRUE)</f>
        <v>68.6</v>
      </c>
      <c r="CT335" s="44" t="str">
        <f t="shared" si="23"/>
        <v>Moderate</v>
      </c>
      <c r="CU335" s="40">
        <f>VLOOKUP(CF335,'PROMIS 57 T-Score Conversions'!Y$3:Z$35,2,TRUE)</f>
        <v>58.3</v>
      </c>
      <c r="CV335" s="44" t="str">
        <f t="shared" si="24"/>
        <v>Mild</v>
      </c>
      <c r="CW335" s="40">
        <f>vlookup(CG335,'PROMIS 57 T-Score Conversions'!M$3:N$35,2,TRUE)</f>
        <v>37.7</v>
      </c>
      <c r="CX335" s="44" t="str">
        <f t="shared" si="25"/>
        <v>Moderate</v>
      </c>
      <c r="CY335" s="40">
        <f>VLOOKup(CH335,'PROMIS 57 T-Score Conversions'!I$3:J$35,2,TRUE)</f>
        <v>40.7</v>
      </c>
      <c r="CZ335" s="44" t="str">
        <f t="shared" si="26"/>
        <v>Normal</v>
      </c>
      <c r="DA335" s="37">
        <f>VLOOKUP(CJ335,'PROMIS 57 T-Score Conversions'!AC$3:AD$35,2,TRUE)</f>
        <v>34.75</v>
      </c>
      <c r="DB335" s="44" t="str">
        <f t="shared" si="30"/>
        <v>Moderate</v>
      </c>
      <c r="DC335" s="40">
        <f>VLOOKUP(CK335,'PROMIS 57 T-Score Conversions'!AG$3:AH$35,2,TRUE)</f>
        <v>47.18</v>
      </c>
      <c r="DD335" s="39" t="str">
        <f t="shared" si="31"/>
        <v>Normal</v>
      </c>
    </row>
    <row r="336">
      <c r="A336" s="1" t="b">
        <v>1</v>
      </c>
      <c r="B336" s="20"/>
      <c r="C336" s="20">
        <v>43782.35062224537</v>
      </c>
      <c r="D336" s="1" t="s">
        <v>260</v>
      </c>
      <c r="E336" s="1">
        <v>1993.0</v>
      </c>
      <c r="F336" s="1">
        <v>3.0</v>
      </c>
      <c r="G336" s="1">
        <v>3.0</v>
      </c>
      <c r="H336" s="1">
        <v>3.0</v>
      </c>
      <c r="I336" s="1">
        <v>3.0</v>
      </c>
      <c r="J336" s="1">
        <v>2.0</v>
      </c>
      <c r="K336" s="1">
        <v>3.0</v>
      </c>
      <c r="L336" s="1">
        <v>3.0</v>
      </c>
      <c r="M336" s="1">
        <v>2.0</v>
      </c>
      <c r="N336" s="1">
        <v>4.0</v>
      </c>
      <c r="O336" s="1">
        <v>4.0</v>
      </c>
      <c r="P336" s="1">
        <v>3.0</v>
      </c>
      <c r="Q336" s="1">
        <v>4.0</v>
      </c>
      <c r="R336" s="1">
        <v>4.0</v>
      </c>
      <c r="S336" s="1">
        <v>3.0</v>
      </c>
      <c r="T336" s="1">
        <v>3.0</v>
      </c>
      <c r="U336" s="1">
        <v>3.0</v>
      </c>
      <c r="V336" s="1">
        <v>3.0</v>
      </c>
      <c r="W336" s="1">
        <v>3.0</v>
      </c>
      <c r="X336" s="1">
        <v>3.0</v>
      </c>
      <c r="Y336" s="1">
        <v>3.0</v>
      </c>
      <c r="Z336" s="1">
        <v>3.0</v>
      </c>
      <c r="AA336" s="1">
        <v>4.0</v>
      </c>
      <c r="AB336" s="1">
        <v>4.0</v>
      </c>
      <c r="AC336" s="1">
        <v>3.0</v>
      </c>
      <c r="AD336" s="1">
        <v>4.0</v>
      </c>
      <c r="AE336" s="1">
        <v>4.0</v>
      </c>
      <c r="AF336" s="1">
        <v>4.0</v>
      </c>
      <c r="AG336" s="1">
        <v>4.0</v>
      </c>
      <c r="AH336" s="1">
        <v>3.0</v>
      </c>
      <c r="AI336" s="1">
        <v>4.0</v>
      </c>
      <c r="AJ336" s="1">
        <v>4.0</v>
      </c>
      <c r="AK336" s="1">
        <v>4.0</v>
      </c>
      <c r="AL336" s="1">
        <v>3.0</v>
      </c>
      <c r="AM336" s="1">
        <v>4.0</v>
      </c>
      <c r="AN336" s="1">
        <v>3.0</v>
      </c>
      <c r="AO336" s="1">
        <v>3.0</v>
      </c>
      <c r="AP336" s="1">
        <v>4.0</v>
      </c>
      <c r="AQ336" s="1">
        <v>3.0</v>
      </c>
      <c r="AR336" s="1">
        <v>3.0</v>
      </c>
      <c r="AS336" s="1">
        <v>3.0</v>
      </c>
      <c r="AT336" s="1">
        <v>2.0</v>
      </c>
      <c r="AU336" s="1">
        <v>3.0</v>
      </c>
      <c r="AV336" s="1">
        <v>3.0</v>
      </c>
      <c r="AW336" s="1">
        <v>3.0</v>
      </c>
      <c r="AX336" s="1">
        <v>3.0</v>
      </c>
      <c r="AY336" s="1">
        <v>3.0</v>
      </c>
      <c r="AZ336" s="1">
        <v>4.0</v>
      </c>
      <c r="BA336" s="1">
        <v>2.0</v>
      </c>
      <c r="BB336" s="1">
        <v>4.0</v>
      </c>
      <c r="BC336" s="1">
        <v>4.0</v>
      </c>
      <c r="BD336" s="1">
        <v>4.0</v>
      </c>
      <c r="BE336" s="1">
        <v>4.0</v>
      </c>
      <c r="BF336" s="1">
        <v>4.0</v>
      </c>
      <c r="BG336" s="1">
        <v>4.0</v>
      </c>
      <c r="BH336" s="1">
        <v>4.0</v>
      </c>
      <c r="BI336" s="1">
        <v>4.0</v>
      </c>
      <c r="BJ336" s="1">
        <v>6.0</v>
      </c>
      <c r="BK336" s="1">
        <v>2.0</v>
      </c>
      <c r="BL336" s="1">
        <v>2.0</v>
      </c>
      <c r="BM336" s="1">
        <v>2.0</v>
      </c>
      <c r="BN336" s="1">
        <v>2.0</v>
      </c>
      <c r="BO336" s="1">
        <v>2.0</v>
      </c>
      <c r="BP336" s="1">
        <v>2.0</v>
      </c>
      <c r="BQ336" s="1">
        <v>2.0</v>
      </c>
      <c r="BR336" s="1">
        <v>2.0</v>
      </c>
      <c r="BS336" s="1">
        <v>4.0</v>
      </c>
      <c r="BT336" s="1">
        <v>4.0</v>
      </c>
      <c r="BU336" s="1">
        <v>4.0</v>
      </c>
      <c r="BV336" s="1">
        <v>4.0</v>
      </c>
      <c r="BW336" s="1">
        <v>4.0</v>
      </c>
      <c r="BX336" s="1">
        <v>4.0</v>
      </c>
      <c r="BY336" s="1">
        <v>4.0</v>
      </c>
      <c r="BZ336" s="36">
        <v>4.0</v>
      </c>
      <c r="CA336" s="45">
        <f t="shared" si="12"/>
        <v>242</v>
      </c>
      <c r="CB336">
        <f t="shared" si="2"/>
        <v>22</v>
      </c>
      <c r="CC336" s="45">
        <f t="shared" si="3"/>
        <v>28</v>
      </c>
      <c r="CD336" s="45">
        <f t="shared" si="4"/>
        <v>26</v>
      </c>
      <c r="CE336" s="45">
        <f t="shared" si="27"/>
        <v>31</v>
      </c>
      <c r="CF336" s="45">
        <f t="shared" si="6"/>
        <v>26</v>
      </c>
      <c r="CG336" s="45">
        <f t="shared" si="7"/>
        <v>23</v>
      </c>
      <c r="CH336" s="45">
        <f t="shared" si="28"/>
        <v>32</v>
      </c>
      <c r="CI336" s="45">
        <f t="shared" si="9"/>
        <v>0.6</v>
      </c>
      <c r="CJ336">
        <f t="shared" si="10"/>
        <v>16</v>
      </c>
      <c r="CK336" s="45">
        <f t="shared" si="29"/>
        <v>32</v>
      </c>
      <c r="CL336" s="39"/>
      <c r="CM336" s="40">
        <f>VLOOKUP(CB336,'PROMIS 57 T-Score Conversions'!Q$3:R$35,2,TRUE)</f>
        <v>36.7</v>
      </c>
      <c r="CN336" s="44" t="str">
        <f t="shared" si="20"/>
        <v>Moderate</v>
      </c>
      <c r="CO336" s="40">
        <f>VLOOKUP(CC336,'PROMIS 57 T-Score Conversions'!A$3:B$35,2,TRUE)</f>
        <v>66.6</v>
      </c>
      <c r="CP336" s="43" t="str">
        <f t="shared" si="21"/>
        <v>Severe</v>
      </c>
      <c r="CQ336" s="40">
        <f>VLOOKUP(CD336,'PROMIS 57 T-Score Conversions'!E$3:F$35,2,TRUE)</f>
        <v>63.9</v>
      </c>
      <c r="CR336" s="44" t="str">
        <f t="shared" si="22"/>
        <v>Moderate</v>
      </c>
      <c r="CS336" s="40">
        <f>VLOOKUP(CE336,'PROMIS 57 T-Score Conversions'!U$3:V$35,2,TRUE)</f>
        <v>64.3</v>
      </c>
      <c r="CT336" s="44" t="str">
        <f t="shared" si="23"/>
        <v>Moderate</v>
      </c>
      <c r="CU336" s="40">
        <f>VLOOKUP(CF336,'PROMIS 57 T-Score Conversions'!Y$3:Z$35,2,TRUE)</f>
        <v>56.3</v>
      </c>
      <c r="CV336" s="44" t="str">
        <f t="shared" si="24"/>
        <v>Mild</v>
      </c>
      <c r="CW336" s="40">
        <f>vlookup(CG336,'PROMIS 57 T-Score Conversions'!M$3:N$35,2,TRUE)</f>
        <v>43</v>
      </c>
      <c r="CX336" s="44" t="str">
        <f t="shared" si="25"/>
        <v>Mild</v>
      </c>
      <c r="CY336" s="40">
        <f>VLOOKup(CH336,'PROMIS 57 T-Score Conversions'!I$3:J$35,2,TRUE)</f>
        <v>66.9</v>
      </c>
      <c r="CZ336" s="44" t="str">
        <f t="shared" si="26"/>
        <v>Moderate</v>
      </c>
      <c r="DA336" s="37">
        <f>VLOOKUP(CJ336,'PROMIS 57 T-Score Conversions'!AC$3:AD$35,2,TRUE)</f>
        <v>33.92</v>
      </c>
      <c r="DB336" s="44" t="str">
        <f t="shared" si="30"/>
        <v>Moderate</v>
      </c>
      <c r="DC336" s="40">
        <f>VLOOKUP(CK336,'PROMIS 57 T-Score Conversions'!AG$3:AH$35,2,TRUE)</f>
        <v>51.29</v>
      </c>
      <c r="DD336" s="39" t="str">
        <f t="shared" si="31"/>
        <v>Normal</v>
      </c>
    </row>
    <row r="337">
      <c r="A337" s="1" t="b">
        <v>1</v>
      </c>
      <c r="B337" s="20"/>
      <c r="C337" s="20">
        <v>43782.36710844908</v>
      </c>
      <c r="D337" s="1" t="s">
        <v>260</v>
      </c>
      <c r="E337" s="1">
        <v>1993.0</v>
      </c>
      <c r="F337" s="1">
        <v>3.0</v>
      </c>
      <c r="G337" s="1">
        <v>3.0</v>
      </c>
      <c r="H337" s="1">
        <v>3.0</v>
      </c>
      <c r="I337" s="1">
        <v>3.0</v>
      </c>
      <c r="J337" s="1">
        <v>2.0</v>
      </c>
      <c r="K337" s="1">
        <v>3.0</v>
      </c>
      <c r="L337" s="1">
        <v>3.0</v>
      </c>
      <c r="M337" s="1">
        <v>2.0</v>
      </c>
      <c r="N337" s="1">
        <v>4.0</v>
      </c>
      <c r="O337" s="1">
        <v>4.0</v>
      </c>
      <c r="P337" s="1">
        <v>3.0</v>
      </c>
      <c r="Q337" s="1">
        <v>4.0</v>
      </c>
      <c r="R337" s="1">
        <v>4.0</v>
      </c>
      <c r="S337" s="1">
        <v>3.0</v>
      </c>
      <c r="T337" s="1">
        <v>3.0</v>
      </c>
      <c r="U337" s="1">
        <v>3.0</v>
      </c>
      <c r="V337" s="1">
        <v>3.0</v>
      </c>
      <c r="W337" s="1">
        <v>3.0</v>
      </c>
      <c r="X337" s="1">
        <v>3.0</v>
      </c>
      <c r="Y337" s="1">
        <v>3.0</v>
      </c>
      <c r="Z337" s="1">
        <v>3.0</v>
      </c>
      <c r="AA337" s="1">
        <v>4.0</v>
      </c>
      <c r="AB337" s="1">
        <v>4.0</v>
      </c>
      <c r="AC337" s="1">
        <v>3.0</v>
      </c>
      <c r="AD337" s="1">
        <v>4.0</v>
      </c>
      <c r="AE337" s="1">
        <v>4.0</v>
      </c>
      <c r="AF337" s="1">
        <v>4.0</v>
      </c>
      <c r="AG337" s="1">
        <v>4.0</v>
      </c>
      <c r="AH337" s="1">
        <v>3.0</v>
      </c>
      <c r="AI337" s="1">
        <v>4.0</v>
      </c>
      <c r="AJ337" s="1">
        <v>4.0</v>
      </c>
      <c r="AK337" s="1">
        <v>4.0</v>
      </c>
      <c r="AL337" s="1">
        <v>3.0</v>
      </c>
      <c r="AM337" s="1">
        <v>4.0</v>
      </c>
      <c r="AN337" s="1">
        <v>3.0</v>
      </c>
      <c r="AO337" s="1">
        <v>3.0</v>
      </c>
      <c r="AP337" s="1">
        <v>4.0</v>
      </c>
      <c r="AQ337" s="1">
        <v>3.0</v>
      </c>
      <c r="AR337" s="1">
        <v>3.0</v>
      </c>
      <c r="AS337" s="1">
        <v>3.0</v>
      </c>
      <c r="AT337" s="1">
        <v>2.0</v>
      </c>
      <c r="AU337" s="1">
        <v>3.0</v>
      </c>
      <c r="AV337" s="1">
        <v>3.0</v>
      </c>
      <c r="AW337" s="1">
        <v>3.0</v>
      </c>
      <c r="AX337" s="1">
        <v>3.0</v>
      </c>
      <c r="AY337" s="1">
        <v>3.0</v>
      </c>
      <c r="AZ337" s="1">
        <v>4.0</v>
      </c>
      <c r="BA337" s="1">
        <v>2.0</v>
      </c>
      <c r="BB337" s="1">
        <v>4.0</v>
      </c>
      <c r="BC337" s="1">
        <v>4.0</v>
      </c>
      <c r="BD337" s="1">
        <v>4.0</v>
      </c>
      <c r="BE337" s="1">
        <v>4.0</v>
      </c>
      <c r="BF337" s="1">
        <v>4.0</v>
      </c>
      <c r="BG337" s="1">
        <v>4.0</v>
      </c>
      <c r="BH337" s="1">
        <v>4.0</v>
      </c>
      <c r="BI337" s="1">
        <v>4.0</v>
      </c>
      <c r="BJ337" s="1">
        <v>6.0</v>
      </c>
      <c r="BK337" s="1">
        <v>2.0</v>
      </c>
      <c r="BL337" s="1">
        <v>2.0</v>
      </c>
      <c r="BM337" s="1">
        <v>2.0</v>
      </c>
      <c r="BN337" s="1">
        <v>2.0</v>
      </c>
      <c r="BO337" s="1">
        <v>2.0</v>
      </c>
      <c r="BP337" s="1">
        <v>2.0</v>
      </c>
      <c r="BQ337" s="1">
        <v>2.0</v>
      </c>
      <c r="BR337" s="1">
        <v>2.0</v>
      </c>
      <c r="BS337" s="1">
        <v>4.0</v>
      </c>
      <c r="BT337" s="1">
        <v>4.0</v>
      </c>
      <c r="BU337" s="1">
        <v>4.0</v>
      </c>
      <c r="BV337" s="1">
        <v>4.0</v>
      </c>
      <c r="BW337" s="1">
        <v>4.0</v>
      </c>
      <c r="BX337" s="1">
        <v>4.0</v>
      </c>
      <c r="BY337" s="1">
        <v>4.0</v>
      </c>
      <c r="BZ337" s="36">
        <v>4.0</v>
      </c>
      <c r="CA337" s="45">
        <f t="shared" si="12"/>
        <v>242</v>
      </c>
      <c r="CB337">
        <f t="shared" si="2"/>
        <v>22</v>
      </c>
      <c r="CC337" s="45">
        <f t="shared" si="3"/>
        <v>28</v>
      </c>
      <c r="CD337" s="45">
        <f t="shared" si="4"/>
        <v>26</v>
      </c>
      <c r="CE337" s="45">
        <f t="shared" si="27"/>
        <v>31</v>
      </c>
      <c r="CF337" s="45">
        <f t="shared" si="6"/>
        <v>26</v>
      </c>
      <c r="CG337" s="45">
        <f t="shared" si="7"/>
        <v>23</v>
      </c>
      <c r="CH337" s="45">
        <f t="shared" si="28"/>
        <v>32</v>
      </c>
      <c r="CI337" s="45">
        <f t="shared" si="9"/>
        <v>0.6</v>
      </c>
      <c r="CJ337">
        <f t="shared" si="10"/>
        <v>16</v>
      </c>
      <c r="CK337" s="45">
        <f t="shared" si="29"/>
        <v>32</v>
      </c>
      <c r="CL337" s="39"/>
      <c r="CM337" s="40">
        <f>VLOOKUP(CB337,'PROMIS 57 T-Score Conversions'!Q$3:R$35,2,TRUE)</f>
        <v>36.7</v>
      </c>
      <c r="CN337" s="44" t="str">
        <f t="shared" si="20"/>
        <v>Moderate</v>
      </c>
      <c r="CO337" s="40">
        <f>VLOOKUP(CC337,'PROMIS 57 T-Score Conversions'!A$3:B$35,2,TRUE)</f>
        <v>66.6</v>
      </c>
      <c r="CP337" s="43" t="str">
        <f t="shared" si="21"/>
        <v>Severe</v>
      </c>
      <c r="CQ337" s="40">
        <f>VLOOKUP(CD337,'PROMIS 57 T-Score Conversions'!E$3:F$35,2,TRUE)</f>
        <v>63.9</v>
      </c>
      <c r="CR337" s="44" t="str">
        <f t="shared" si="22"/>
        <v>Moderate</v>
      </c>
      <c r="CS337" s="40">
        <f>VLOOKUP(CE337,'PROMIS 57 T-Score Conversions'!U$3:V$35,2,TRUE)</f>
        <v>64.3</v>
      </c>
      <c r="CT337" s="44" t="str">
        <f t="shared" si="23"/>
        <v>Moderate</v>
      </c>
      <c r="CU337" s="40">
        <f>VLOOKUP(CF337,'PROMIS 57 T-Score Conversions'!Y$3:Z$35,2,TRUE)</f>
        <v>56.3</v>
      </c>
      <c r="CV337" s="44" t="str">
        <f t="shared" si="24"/>
        <v>Mild</v>
      </c>
      <c r="CW337" s="40">
        <f>vlookup(CG337,'PROMIS 57 T-Score Conversions'!M$3:N$35,2,TRUE)</f>
        <v>43</v>
      </c>
      <c r="CX337" s="44" t="str">
        <f t="shared" si="25"/>
        <v>Mild</v>
      </c>
      <c r="CY337" s="40">
        <f>VLOOKup(CH337,'PROMIS 57 T-Score Conversions'!I$3:J$35,2,TRUE)</f>
        <v>66.9</v>
      </c>
      <c r="CZ337" s="44" t="str">
        <f t="shared" si="26"/>
        <v>Moderate</v>
      </c>
      <c r="DA337" s="37">
        <f>VLOOKUP(CJ337,'PROMIS 57 T-Score Conversions'!AC$3:AD$35,2,TRUE)</f>
        <v>33.92</v>
      </c>
      <c r="DB337" s="44" t="str">
        <f t="shared" si="30"/>
        <v>Moderate</v>
      </c>
      <c r="DC337" s="40">
        <f>VLOOKUP(CK337,'PROMIS 57 T-Score Conversions'!AG$3:AH$35,2,TRUE)</f>
        <v>51.29</v>
      </c>
      <c r="DD337" s="39" t="str">
        <f t="shared" si="31"/>
        <v>Normal</v>
      </c>
    </row>
    <row r="338">
      <c r="A338" s="1" t="b">
        <v>1</v>
      </c>
      <c r="B338" s="20"/>
      <c r="C338" s="20">
        <v>43782.367355173614</v>
      </c>
      <c r="D338" s="1" t="s">
        <v>260</v>
      </c>
      <c r="E338" s="1">
        <v>1993.0</v>
      </c>
      <c r="F338" s="1">
        <v>3.0</v>
      </c>
      <c r="G338" s="1">
        <v>3.0</v>
      </c>
      <c r="H338" s="1">
        <v>3.0</v>
      </c>
      <c r="I338" s="1">
        <v>3.0</v>
      </c>
      <c r="J338" s="1">
        <v>2.0</v>
      </c>
      <c r="K338" s="1">
        <v>3.0</v>
      </c>
      <c r="L338" s="1">
        <v>3.0</v>
      </c>
      <c r="M338" s="1">
        <v>2.0</v>
      </c>
      <c r="N338" s="1">
        <v>4.0</v>
      </c>
      <c r="O338" s="1">
        <v>4.0</v>
      </c>
      <c r="P338" s="1">
        <v>3.0</v>
      </c>
      <c r="Q338" s="1">
        <v>4.0</v>
      </c>
      <c r="R338" s="1">
        <v>4.0</v>
      </c>
      <c r="S338" s="1">
        <v>3.0</v>
      </c>
      <c r="T338" s="1">
        <v>3.0</v>
      </c>
      <c r="U338" s="1">
        <v>3.0</v>
      </c>
      <c r="V338" s="1">
        <v>3.0</v>
      </c>
      <c r="W338" s="1">
        <v>3.0</v>
      </c>
      <c r="X338" s="1">
        <v>3.0</v>
      </c>
      <c r="Y338" s="1">
        <v>3.0</v>
      </c>
      <c r="Z338" s="1">
        <v>3.0</v>
      </c>
      <c r="AA338" s="1">
        <v>4.0</v>
      </c>
      <c r="AB338" s="1">
        <v>4.0</v>
      </c>
      <c r="AC338" s="1">
        <v>3.0</v>
      </c>
      <c r="AD338" s="1">
        <v>4.0</v>
      </c>
      <c r="AE338" s="1">
        <v>4.0</v>
      </c>
      <c r="AF338" s="1">
        <v>4.0</v>
      </c>
      <c r="AG338" s="1">
        <v>4.0</v>
      </c>
      <c r="AH338" s="1">
        <v>3.0</v>
      </c>
      <c r="AI338" s="1">
        <v>4.0</v>
      </c>
      <c r="AJ338" s="1">
        <v>4.0</v>
      </c>
      <c r="AK338" s="1">
        <v>4.0</v>
      </c>
      <c r="AL338" s="1">
        <v>3.0</v>
      </c>
      <c r="AM338" s="1">
        <v>4.0</v>
      </c>
      <c r="AN338" s="1">
        <v>3.0</v>
      </c>
      <c r="AO338" s="1">
        <v>3.0</v>
      </c>
      <c r="AP338" s="1">
        <v>4.0</v>
      </c>
      <c r="AQ338" s="1">
        <v>3.0</v>
      </c>
      <c r="AR338" s="1">
        <v>3.0</v>
      </c>
      <c r="AS338" s="1">
        <v>3.0</v>
      </c>
      <c r="AT338" s="1">
        <v>2.0</v>
      </c>
      <c r="AU338" s="1">
        <v>3.0</v>
      </c>
      <c r="AV338" s="1">
        <v>3.0</v>
      </c>
      <c r="AW338" s="1">
        <v>3.0</v>
      </c>
      <c r="AX338" s="1">
        <v>3.0</v>
      </c>
      <c r="AY338" s="1">
        <v>3.0</v>
      </c>
      <c r="AZ338" s="1">
        <v>4.0</v>
      </c>
      <c r="BA338" s="1">
        <v>2.0</v>
      </c>
      <c r="BB338" s="1">
        <v>4.0</v>
      </c>
      <c r="BC338" s="1">
        <v>4.0</v>
      </c>
      <c r="BD338" s="1">
        <v>4.0</v>
      </c>
      <c r="BE338" s="1">
        <v>4.0</v>
      </c>
      <c r="BF338" s="1">
        <v>4.0</v>
      </c>
      <c r="BG338" s="1">
        <v>4.0</v>
      </c>
      <c r="BH338" s="1">
        <v>4.0</v>
      </c>
      <c r="BI338" s="1">
        <v>4.0</v>
      </c>
      <c r="BJ338" s="1">
        <v>6.0</v>
      </c>
      <c r="BK338" s="1">
        <v>2.0</v>
      </c>
      <c r="BL338" s="1">
        <v>2.0</v>
      </c>
      <c r="BM338" s="1">
        <v>2.0</v>
      </c>
      <c r="BN338" s="1">
        <v>2.0</v>
      </c>
      <c r="BO338" s="1">
        <v>2.0</v>
      </c>
      <c r="BP338" s="1">
        <v>2.0</v>
      </c>
      <c r="BQ338" s="1">
        <v>2.0</v>
      </c>
      <c r="BR338" s="1">
        <v>2.0</v>
      </c>
      <c r="BS338" s="1">
        <v>4.0</v>
      </c>
      <c r="BT338" s="1">
        <v>4.0</v>
      </c>
      <c r="BU338" s="1">
        <v>4.0</v>
      </c>
      <c r="BV338" s="1">
        <v>4.0</v>
      </c>
      <c r="BW338" s="1">
        <v>4.0</v>
      </c>
      <c r="BX338" s="1">
        <v>4.0</v>
      </c>
      <c r="BY338" s="1">
        <v>4.0</v>
      </c>
      <c r="BZ338" s="36">
        <v>4.0</v>
      </c>
      <c r="CA338" s="45">
        <f t="shared" si="12"/>
        <v>242</v>
      </c>
      <c r="CB338">
        <f t="shared" si="2"/>
        <v>22</v>
      </c>
      <c r="CC338" s="45">
        <f t="shared" si="3"/>
        <v>28</v>
      </c>
      <c r="CD338" s="45">
        <f t="shared" si="4"/>
        <v>26</v>
      </c>
      <c r="CE338" s="45">
        <f t="shared" si="27"/>
        <v>31</v>
      </c>
      <c r="CF338" s="45">
        <f t="shared" si="6"/>
        <v>26</v>
      </c>
      <c r="CG338" s="45">
        <f t="shared" si="7"/>
        <v>23</v>
      </c>
      <c r="CH338" s="45">
        <f t="shared" si="28"/>
        <v>32</v>
      </c>
      <c r="CI338" s="45">
        <f t="shared" si="9"/>
        <v>0.6</v>
      </c>
      <c r="CJ338">
        <f t="shared" si="10"/>
        <v>16</v>
      </c>
      <c r="CK338" s="45">
        <f t="shared" si="29"/>
        <v>32</v>
      </c>
      <c r="CL338" s="39"/>
      <c r="CM338" s="40">
        <f>VLOOKUP(CB338,'PROMIS 57 T-Score Conversions'!Q$3:R$35,2,TRUE)</f>
        <v>36.7</v>
      </c>
      <c r="CN338" s="44" t="str">
        <f t="shared" si="20"/>
        <v>Moderate</v>
      </c>
      <c r="CO338" s="40">
        <f>VLOOKUP(CC338,'PROMIS 57 T-Score Conversions'!A$3:B$35,2,TRUE)</f>
        <v>66.6</v>
      </c>
      <c r="CP338" s="43" t="str">
        <f t="shared" si="21"/>
        <v>Severe</v>
      </c>
      <c r="CQ338" s="40">
        <f>VLOOKUP(CD338,'PROMIS 57 T-Score Conversions'!E$3:F$35,2,TRUE)</f>
        <v>63.9</v>
      </c>
      <c r="CR338" s="44" t="str">
        <f t="shared" si="22"/>
        <v>Moderate</v>
      </c>
      <c r="CS338" s="40">
        <f>VLOOKUP(CE338,'PROMIS 57 T-Score Conversions'!U$3:V$35,2,TRUE)</f>
        <v>64.3</v>
      </c>
      <c r="CT338" s="44" t="str">
        <f t="shared" si="23"/>
        <v>Moderate</v>
      </c>
      <c r="CU338" s="40">
        <f>VLOOKUP(CF338,'PROMIS 57 T-Score Conversions'!Y$3:Z$35,2,TRUE)</f>
        <v>56.3</v>
      </c>
      <c r="CV338" s="44" t="str">
        <f t="shared" si="24"/>
        <v>Mild</v>
      </c>
      <c r="CW338" s="40">
        <f>vlookup(CG338,'PROMIS 57 T-Score Conversions'!M$3:N$35,2,TRUE)</f>
        <v>43</v>
      </c>
      <c r="CX338" s="44" t="str">
        <f t="shared" si="25"/>
        <v>Mild</v>
      </c>
      <c r="CY338" s="40">
        <f>VLOOKup(CH338,'PROMIS 57 T-Score Conversions'!I$3:J$35,2,TRUE)</f>
        <v>66.9</v>
      </c>
      <c r="CZ338" s="44" t="str">
        <f t="shared" si="26"/>
        <v>Moderate</v>
      </c>
      <c r="DA338" s="37">
        <f>VLOOKUP(CJ338,'PROMIS 57 T-Score Conversions'!AC$3:AD$35,2,TRUE)</f>
        <v>33.92</v>
      </c>
      <c r="DB338" s="44" t="str">
        <f t="shared" si="30"/>
        <v>Moderate</v>
      </c>
      <c r="DC338" s="40">
        <f>VLOOKUP(CK338,'PROMIS 57 T-Score Conversions'!AG$3:AH$35,2,TRUE)</f>
        <v>51.29</v>
      </c>
      <c r="DD338" s="39" t="str">
        <f t="shared" si="31"/>
        <v>Normal</v>
      </c>
    </row>
    <row r="339">
      <c r="A339" s="1" t="b">
        <v>1</v>
      </c>
      <c r="B339" s="20"/>
      <c r="C339" s="20">
        <v>43782.38634403935</v>
      </c>
      <c r="D339" s="1" t="s">
        <v>226</v>
      </c>
      <c r="E339" s="1">
        <v>1972.0</v>
      </c>
      <c r="F339" s="1">
        <v>3.0</v>
      </c>
      <c r="G339" s="1">
        <v>5.0</v>
      </c>
      <c r="H339" s="1">
        <v>5.0</v>
      </c>
      <c r="I339" s="1">
        <v>3.0</v>
      </c>
      <c r="J339" s="1">
        <v>1.0</v>
      </c>
      <c r="K339" s="1">
        <v>3.0</v>
      </c>
      <c r="L339" s="1">
        <v>3.0</v>
      </c>
      <c r="M339" s="1">
        <v>3.0</v>
      </c>
      <c r="N339" s="1">
        <v>3.0</v>
      </c>
      <c r="O339" s="1">
        <v>3.0</v>
      </c>
      <c r="P339" s="1">
        <v>3.0</v>
      </c>
      <c r="Q339" s="1">
        <v>3.0</v>
      </c>
      <c r="R339" s="1">
        <v>3.0</v>
      </c>
      <c r="S339" s="1">
        <v>2.0</v>
      </c>
      <c r="T339" s="1">
        <v>3.0</v>
      </c>
      <c r="U339" s="1">
        <v>4.0</v>
      </c>
      <c r="V339" s="1">
        <v>2.0</v>
      </c>
      <c r="W339" s="1">
        <v>3.0</v>
      </c>
      <c r="X339" s="1">
        <v>2.0</v>
      </c>
      <c r="Y339" s="1">
        <v>2.0</v>
      </c>
      <c r="Z339" s="1">
        <v>3.0</v>
      </c>
      <c r="AA339" s="1">
        <v>3.0</v>
      </c>
      <c r="AB339" s="1">
        <v>2.0</v>
      </c>
      <c r="AC339" s="1">
        <v>2.0</v>
      </c>
      <c r="AD339" s="1">
        <v>5.0</v>
      </c>
      <c r="AE339" s="1">
        <v>4.0</v>
      </c>
      <c r="AF339" s="1">
        <v>4.0</v>
      </c>
      <c r="AG339" s="1">
        <v>4.0</v>
      </c>
      <c r="AH339" s="1">
        <v>4.0</v>
      </c>
      <c r="AI339" s="1">
        <v>4.0</v>
      </c>
      <c r="AJ339" s="1">
        <v>3.0</v>
      </c>
      <c r="AK339" s="1">
        <v>4.0</v>
      </c>
      <c r="AL339" s="1">
        <v>3.0</v>
      </c>
      <c r="AM339" s="1">
        <v>3.0</v>
      </c>
      <c r="AN339" s="1">
        <v>3.0</v>
      </c>
      <c r="AO339" s="1">
        <v>1.0</v>
      </c>
      <c r="AP339" s="1">
        <v>3.0</v>
      </c>
      <c r="AQ339" s="1">
        <v>1.0</v>
      </c>
      <c r="AR339" s="1">
        <v>1.0</v>
      </c>
      <c r="AS339" s="1">
        <v>3.0</v>
      </c>
      <c r="AT339" s="1">
        <v>4.0</v>
      </c>
      <c r="AU339" s="1">
        <v>4.0</v>
      </c>
      <c r="AV339" s="1">
        <v>4.0</v>
      </c>
      <c r="AW339" s="1">
        <v>4.0</v>
      </c>
      <c r="AX339" s="1">
        <v>4.0</v>
      </c>
      <c r="AY339" s="1">
        <v>4.0</v>
      </c>
      <c r="AZ339" s="1">
        <v>4.0</v>
      </c>
      <c r="BA339" s="1">
        <v>3.0</v>
      </c>
      <c r="BB339" s="1">
        <v>3.0</v>
      </c>
      <c r="BC339" s="1">
        <v>2.0</v>
      </c>
      <c r="BD339" s="1">
        <v>2.0</v>
      </c>
      <c r="BE339" s="1">
        <v>2.0</v>
      </c>
      <c r="BF339" s="1">
        <v>2.0</v>
      </c>
      <c r="BG339" s="1">
        <v>2.0</v>
      </c>
      <c r="BH339" s="1">
        <v>2.0</v>
      </c>
      <c r="BI339" s="1">
        <v>2.0</v>
      </c>
      <c r="BJ339" s="1">
        <v>4.0</v>
      </c>
      <c r="BK339" s="1">
        <v>2.0</v>
      </c>
      <c r="BL339" s="1">
        <v>2.0</v>
      </c>
      <c r="BM339" s="1">
        <v>2.0</v>
      </c>
      <c r="BN339" s="1">
        <v>1.0</v>
      </c>
      <c r="BO339" s="1">
        <v>2.0</v>
      </c>
      <c r="BP339" s="1">
        <v>2.0</v>
      </c>
      <c r="BQ339" s="1">
        <v>2.0</v>
      </c>
      <c r="BR339" s="1">
        <v>2.0</v>
      </c>
      <c r="BS339" s="1">
        <v>4.0</v>
      </c>
      <c r="BT339" s="1">
        <v>4.0</v>
      </c>
      <c r="BU339" s="1">
        <v>4.0</v>
      </c>
      <c r="BV339" s="1">
        <v>4.0</v>
      </c>
      <c r="BW339" s="1">
        <v>3.0</v>
      </c>
      <c r="BX339" s="1">
        <v>3.0</v>
      </c>
      <c r="BY339" s="1">
        <v>3.0</v>
      </c>
      <c r="BZ339" s="36">
        <v>4.0</v>
      </c>
      <c r="CA339" s="45">
        <f t="shared" si="12"/>
        <v>215</v>
      </c>
      <c r="CB339">
        <f t="shared" si="2"/>
        <v>26</v>
      </c>
      <c r="CC339" s="45">
        <f t="shared" si="3"/>
        <v>24</v>
      </c>
      <c r="CD339" s="45">
        <f t="shared" si="4"/>
        <v>19</v>
      </c>
      <c r="CE339" s="45">
        <f t="shared" si="27"/>
        <v>32</v>
      </c>
      <c r="CF339" s="45">
        <f t="shared" si="6"/>
        <v>18</v>
      </c>
      <c r="CG339" s="45">
        <f t="shared" si="7"/>
        <v>31</v>
      </c>
      <c r="CH339" s="45">
        <f t="shared" si="28"/>
        <v>17</v>
      </c>
      <c r="CI339" s="45">
        <f t="shared" si="9"/>
        <v>0.4</v>
      </c>
      <c r="CJ339">
        <f t="shared" si="10"/>
        <v>15</v>
      </c>
      <c r="CK339" s="45">
        <f t="shared" si="29"/>
        <v>29</v>
      </c>
      <c r="CL339" s="39"/>
      <c r="CM339" s="40">
        <f>VLOOKUP(CB339,'PROMIS 57 T-Score Conversions'!Q$3:R$35,2,TRUE)</f>
        <v>39.5</v>
      </c>
      <c r="CN339" s="44" t="str">
        <f t="shared" si="20"/>
        <v>Moderate</v>
      </c>
      <c r="CO339" s="40">
        <f>VLOOKUP(CC339,'PROMIS 57 T-Score Conversions'!A$3:B$35,2,TRUE)</f>
        <v>62.5</v>
      </c>
      <c r="CP339" s="43" t="str">
        <f t="shared" si="21"/>
        <v>Moderate</v>
      </c>
      <c r="CQ339" s="40">
        <f>VLOOKUP(CD339,'PROMIS 57 T-Score Conversions'!E$3:F$35,2,TRUE)</f>
        <v>57.7</v>
      </c>
      <c r="CR339" s="44" t="str">
        <f t="shared" si="22"/>
        <v>Mild</v>
      </c>
      <c r="CS339" s="40">
        <f>VLOOKUP(CE339,'PROMIS 57 T-Score Conversions'!U$3:V$35,2,TRUE)</f>
        <v>65.3</v>
      </c>
      <c r="CT339" s="44" t="str">
        <f t="shared" si="23"/>
        <v>Moderate</v>
      </c>
      <c r="CU339" s="40">
        <f>VLOOKUP(CF339,'PROMIS 57 T-Score Conversions'!Y$3:Z$35,2,TRUE)</f>
        <v>47.9</v>
      </c>
      <c r="CV339" s="44" t="str">
        <f t="shared" si="24"/>
        <v>Normal</v>
      </c>
      <c r="CW339" s="40">
        <f>vlookup(CG339,'PROMIS 57 T-Score Conversions'!M$3:N$35,2,TRUE)</f>
        <v>50.8</v>
      </c>
      <c r="CX339" s="44" t="str">
        <f t="shared" si="25"/>
        <v>Normal</v>
      </c>
      <c r="CY339" s="40">
        <f>VLOOKup(CH339,'PROMIS 57 T-Score Conversions'!I$3:J$35,2,TRUE)</f>
        <v>56.6</v>
      </c>
      <c r="CZ339" s="44" t="str">
        <f t="shared" si="26"/>
        <v>Mild</v>
      </c>
      <c r="DA339" s="37">
        <f>VLOOKUP(CJ339,'PROMIS 57 T-Score Conversions'!AC$3:AD$35,2,TRUE)</f>
        <v>33.06</v>
      </c>
      <c r="DB339" s="44" t="str">
        <f t="shared" si="30"/>
        <v>Moderate</v>
      </c>
      <c r="DC339" s="40">
        <f>VLOOKUP(CK339,'PROMIS 57 T-Score Conversions'!AG$3:AH$35,2,TRUE)</f>
        <v>48.16</v>
      </c>
      <c r="DD339" s="39" t="str">
        <f t="shared" si="31"/>
        <v>Normal</v>
      </c>
    </row>
    <row r="340">
      <c r="A340" s="1" t="b">
        <v>1</v>
      </c>
      <c r="B340" s="20"/>
      <c r="C340" s="20">
        <v>43782.41881142361</v>
      </c>
      <c r="D340" s="1" t="s">
        <v>232</v>
      </c>
      <c r="E340" s="1">
        <v>1921.0</v>
      </c>
      <c r="F340" s="1">
        <v>3.0</v>
      </c>
      <c r="G340" s="1">
        <v>3.0</v>
      </c>
      <c r="H340" s="1">
        <v>3.0</v>
      </c>
      <c r="I340" s="1">
        <v>3.0</v>
      </c>
      <c r="J340" s="1">
        <v>3.0</v>
      </c>
      <c r="K340" s="1">
        <v>3.0</v>
      </c>
      <c r="L340" s="1">
        <v>3.0</v>
      </c>
      <c r="M340" s="1">
        <v>2.0</v>
      </c>
      <c r="N340" s="1">
        <v>3.0</v>
      </c>
      <c r="O340" s="1">
        <v>2.0</v>
      </c>
      <c r="P340" s="1">
        <v>2.0</v>
      </c>
      <c r="Q340" s="1">
        <v>3.0</v>
      </c>
      <c r="R340" s="1">
        <v>3.0</v>
      </c>
      <c r="S340" s="1">
        <v>2.0</v>
      </c>
      <c r="T340" s="1">
        <v>3.0</v>
      </c>
      <c r="U340" s="1">
        <v>3.0</v>
      </c>
      <c r="V340" s="1">
        <v>1.0</v>
      </c>
      <c r="W340" s="1">
        <v>2.0</v>
      </c>
      <c r="X340" s="1">
        <v>2.0</v>
      </c>
      <c r="Y340" s="1">
        <v>2.0</v>
      </c>
      <c r="Z340" s="1">
        <v>2.0</v>
      </c>
      <c r="AA340" s="1">
        <v>3.0</v>
      </c>
      <c r="AB340" s="1">
        <v>3.0</v>
      </c>
      <c r="AC340" s="1">
        <v>2.0</v>
      </c>
      <c r="AD340" s="1">
        <v>3.0</v>
      </c>
      <c r="AE340" s="1">
        <v>3.0</v>
      </c>
      <c r="AF340" s="1">
        <v>3.0</v>
      </c>
      <c r="AG340" s="1">
        <v>3.0</v>
      </c>
      <c r="AH340" s="1">
        <v>3.0</v>
      </c>
      <c r="AI340" s="1">
        <v>3.0</v>
      </c>
      <c r="AJ340" s="1">
        <v>4.0</v>
      </c>
      <c r="AK340" s="1">
        <v>3.0</v>
      </c>
      <c r="AL340" s="1">
        <v>3.0</v>
      </c>
      <c r="AM340" s="1">
        <v>3.0</v>
      </c>
      <c r="AN340" s="1">
        <v>3.0</v>
      </c>
      <c r="AO340" s="1">
        <v>2.0</v>
      </c>
      <c r="AP340" s="1">
        <v>3.0</v>
      </c>
      <c r="AQ340" s="1">
        <v>2.0</v>
      </c>
      <c r="AR340" s="1">
        <v>1.0</v>
      </c>
      <c r="AS340" s="1">
        <v>3.0</v>
      </c>
      <c r="AT340" s="1">
        <v>3.0</v>
      </c>
      <c r="AU340" s="1">
        <v>3.0</v>
      </c>
      <c r="AV340" s="1">
        <v>3.0</v>
      </c>
      <c r="AW340" s="1">
        <v>3.0</v>
      </c>
      <c r="AX340" s="1">
        <v>2.0</v>
      </c>
      <c r="AY340" s="1">
        <v>2.0</v>
      </c>
      <c r="AZ340" s="1">
        <v>3.0</v>
      </c>
      <c r="BA340" s="1">
        <v>3.0</v>
      </c>
      <c r="BB340" s="1">
        <v>3.0</v>
      </c>
      <c r="BC340" s="1">
        <v>3.0</v>
      </c>
      <c r="BD340" s="1">
        <v>2.0</v>
      </c>
      <c r="BE340" s="1">
        <v>3.0</v>
      </c>
      <c r="BF340" s="1">
        <v>3.0</v>
      </c>
      <c r="BG340" s="1">
        <v>3.0</v>
      </c>
      <c r="BH340" s="1">
        <v>3.0</v>
      </c>
      <c r="BI340" s="1">
        <v>3.0</v>
      </c>
      <c r="BJ340" s="1">
        <v>3.0</v>
      </c>
      <c r="BK340" s="1">
        <v>3.0</v>
      </c>
      <c r="BL340" s="1">
        <v>3.0</v>
      </c>
      <c r="BM340" s="1">
        <v>3.0</v>
      </c>
      <c r="BN340" s="1">
        <v>3.0</v>
      </c>
      <c r="BO340" s="1">
        <v>3.0</v>
      </c>
      <c r="BP340" s="1">
        <v>3.0</v>
      </c>
      <c r="BQ340" s="1">
        <v>3.0</v>
      </c>
      <c r="BR340" s="1">
        <v>3.0</v>
      </c>
      <c r="BS340" s="1">
        <v>3.0</v>
      </c>
      <c r="BT340" s="1">
        <v>3.0</v>
      </c>
      <c r="BU340" s="1">
        <v>3.0</v>
      </c>
      <c r="BV340" s="1">
        <v>3.0</v>
      </c>
      <c r="BW340" s="1">
        <v>3.0</v>
      </c>
      <c r="BX340" s="1">
        <v>3.0</v>
      </c>
      <c r="BY340" s="1">
        <v>3.0</v>
      </c>
      <c r="BZ340" s="36">
        <v>3.0</v>
      </c>
      <c r="CA340" s="45">
        <f t="shared" si="12"/>
        <v>202</v>
      </c>
      <c r="CB340">
        <f t="shared" si="2"/>
        <v>23</v>
      </c>
      <c r="CC340" s="45">
        <f t="shared" si="3"/>
        <v>21</v>
      </c>
      <c r="CD340" s="45">
        <f t="shared" si="4"/>
        <v>17</v>
      </c>
      <c r="CE340" s="45">
        <f t="shared" si="27"/>
        <v>25</v>
      </c>
      <c r="CF340" s="45">
        <f t="shared" si="6"/>
        <v>20</v>
      </c>
      <c r="CG340" s="45">
        <f t="shared" si="7"/>
        <v>22</v>
      </c>
      <c r="CH340" s="45">
        <f t="shared" si="28"/>
        <v>23</v>
      </c>
      <c r="CI340" s="45">
        <f t="shared" si="9"/>
        <v>0.3</v>
      </c>
      <c r="CJ340">
        <f t="shared" si="10"/>
        <v>24</v>
      </c>
      <c r="CK340" s="45">
        <f t="shared" si="29"/>
        <v>24</v>
      </c>
      <c r="CL340" s="39"/>
      <c r="CM340" s="40">
        <f>VLOOKUP(CB340,'PROMIS 57 T-Score Conversions'!Q$3:R$35,2,TRUE)</f>
        <v>37.4</v>
      </c>
      <c r="CN340" s="44" t="str">
        <f t="shared" si="20"/>
        <v>Moderate</v>
      </c>
      <c r="CO340" s="40">
        <f>VLOOKUP(CC340,'PROMIS 57 T-Score Conversions'!A$3:B$35,2,TRUE)</f>
        <v>59.4</v>
      </c>
      <c r="CP340" s="43" t="str">
        <f t="shared" si="21"/>
        <v>Moderate</v>
      </c>
      <c r="CQ340" s="40">
        <f>VLOOKUP(CD340,'PROMIS 57 T-Score Conversions'!E$3:F$35,2,TRUE)</f>
        <v>55.9</v>
      </c>
      <c r="CR340" s="44" t="str">
        <f t="shared" si="22"/>
        <v>Mild</v>
      </c>
      <c r="CS340" s="40">
        <f>VLOOKUP(CE340,'PROMIS 57 T-Score Conversions'!U$3:V$35,2,TRUE)</f>
        <v>58.5</v>
      </c>
      <c r="CT340" s="44" t="str">
        <f t="shared" si="23"/>
        <v>Mild</v>
      </c>
      <c r="CU340" s="40">
        <f>VLOOKUP(CF340,'PROMIS 57 T-Score Conversions'!Y$3:Z$35,2,TRUE)</f>
        <v>50.1</v>
      </c>
      <c r="CV340" s="44" t="str">
        <f t="shared" si="24"/>
        <v>Normal</v>
      </c>
      <c r="CW340" s="40">
        <f>vlookup(CG340,'PROMIS 57 T-Score Conversions'!M$3:N$35,2,TRUE)</f>
        <v>42</v>
      </c>
      <c r="CX340" s="44" t="str">
        <f t="shared" si="25"/>
        <v>Mild</v>
      </c>
      <c r="CY340" s="40">
        <f>VLOOKup(CH340,'PROMIS 57 T-Score Conversions'!I$3:J$35,2,TRUE)</f>
        <v>60.8</v>
      </c>
      <c r="CZ340" s="44" t="str">
        <f t="shared" si="26"/>
        <v>Moderate</v>
      </c>
      <c r="DA340" s="37">
        <f>VLOOKUP(CJ340,'PROMIS 57 T-Score Conversions'!AC$3:AD$35,2,TRUE)</f>
        <v>40.29</v>
      </c>
      <c r="DB340" s="44" t="str">
        <f t="shared" si="30"/>
        <v>Mild</v>
      </c>
      <c r="DC340" s="40">
        <f>VLOOKUP(CK340,'PROMIS 57 T-Score Conversions'!AG$3:AH$35,2,TRUE)</f>
        <v>43.42</v>
      </c>
      <c r="DD340" s="39" t="str">
        <f t="shared" si="31"/>
        <v>Normal</v>
      </c>
    </row>
    <row r="341">
      <c r="A341" s="1" t="b">
        <v>1</v>
      </c>
      <c r="B341" s="20"/>
      <c r="C341" s="20">
        <v>43782.457425925924</v>
      </c>
      <c r="D341" s="1" t="s">
        <v>261</v>
      </c>
      <c r="E341" s="1">
        <v>2003.0</v>
      </c>
      <c r="F341" s="1">
        <v>1.0</v>
      </c>
      <c r="G341" s="1">
        <v>3.0</v>
      </c>
      <c r="H341" s="1">
        <v>4.0</v>
      </c>
      <c r="I341" s="1">
        <v>2.0</v>
      </c>
      <c r="J341" s="1">
        <v>2.0</v>
      </c>
      <c r="K341" s="1">
        <v>2.0</v>
      </c>
      <c r="L341" s="1">
        <v>2.0</v>
      </c>
      <c r="M341" s="1">
        <v>2.0</v>
      </c>
      <c r="N341" s="1">
        <v>5.0</v>
      </c>
      <c r="O341" s="1">
        <v>4.0</v>
      </c>
      <c r="P341" s="1">
        <v>5.0</v>
      </c>
      <c r="Q341" s="1">
        <v>5.0</v>
      </c>
      <c r="R341" s="1">
        <v>5.0</v>
      </c>
      <c r="S341" s="1">
        <v>5.0</v>
      </c>
      <c r="T341" s="1">
        <v>5.0</v>
      </c>
      <c r="U341" s="1">
        <v>5.0</v>
      </c>
      <c r="V341" s="1">
        <v>5.0</v>
      </c>
      <c r="W341" s="1">
        <v>5.0</v>
      </c>
      <c r="X341" s="1">
        <v>5.0</v>
      </c>
      <c r="Y341" s="1">
        <v>5.0</v>
      </c>
      <c r="Z341" s="1">
        <v>5.0</v>
      </c>
      <c r="AA341" s="1">
        <v>5.0</v>
      </c>
      <c r="AB341" s="1">
        <v>3.0</v>
      </c>
      <c r="AC341" s="1">
        <v>4.0</v>
      </c>
      <c r="AD341" s="1">
        <v>5.0</v>
      </c>
      <c r="AE341" s="1">
        <v>5.0</v>
      </c>
      <c r="AF341" s="1">
        <v>5.0</v>
      </c>
      <c r="AG341" s="1">
        <v>5.0</v>
      </c>
      <c r="AH341" s="1">
        <v>5.0</v>
      </c>
      <c r="AI341" s="1">
        <v>5.0</v>
      </c>
      <c r="AJ341" s="1">
        <v>5.0</v>
      </c>
      <c r="AK341" s="1">
        <v>5.0</v>
      </c>
      <c r="AL341" s="1">
        <v>5.0</v>
      </c>
      <c r="AM341" s="1">
        <v>4.0</v>
      </c>
      <c r="AN341" s="1">
        <v>5.0</v>
      </c>
      <c r="AO341" s="1">
        <v>5.0</v>
      </c>
      <c r="AP341" s="1">
        <v>5.0</v>
      </c>
      <c r="AQ341" s="1">
        <v>5.0</v>
      </c>
      <c r="AR341" s="1">
        <v>5.0</v>
      </c>
      <c r="AS341" s="1">
        <v>4.0</v>
      </c>
      <c r="AT341" s="1">
        <v>1.0</v>
      </c>
      <c r="AU341" s="1">
        <v>1.0</v>
      </c>
      <c r="AV341" s="1">
        <v>1.0</v>
      </c>
      <c r="AW341" s="1">
        <v>1.0</v>
      </c>
      <c r="AX341" s="1">
        <v>1.0</v>
      </c>
      <c r="AY341" s="1">
        <v>1.0</v>
      </c>
      <c r="AZ341" s="1">
        <v>1.0</v>
      </c>
      <c r="BA341" s="1">
        <v>1.0</v>
      </c>
      <c r="BB341" s="1">
        <v>4.0</v>
      </c>
      <c r="BC341" s="1">
        <v>4.0</v>
      </c>
      <c r="BD341" s="1">
        <v>4.0</v>
      </c>
      <c r="BE341" s="1">
        <v>4.0</v>
      </c>
      <c r="BF341" s="1">
        <v>4.0</v>
      </c>
      <c r="BG341" s="1">
        <v>4.0</v>
      </c>
      <c r="BH341" s="1">
        <v>5.0</v>
      </c>
      <c r="BI341" s="1">
        <v>5.0</v>
      </c>
      <c r="BJ341" s="1">
        <v>8.0</v>
      </c>
      <c r="BK341" s="1">
        <v>1.0</v>
      </c>
      <c r="BL341" s="1">
        <v>1.0</v>
      </c>
      <c r="BM341" s="1">
        <v>2.0</v>
      </c>
      <c r="BN341" s="1">
        <v>1.0</v>
      </c>
      <c r="BO341" s="1">
        <v>1.0</v>
      </c>
      <c r="BP341" s="1">
        <v>1.0</v>
      </c>
      <c r="BQ341" s="1">
        <v>1.0</v>
      </c>
      <c r="BR341" s="1">
        <v>1.0</v>
      </c>
      <c r="BS341" s="1">
        <v>5.0</v>
      </c>
      <c r="BT341" s="1">
        <v>5.0</v>
      </c>
      <c r="BU341" s="1">
        <v>5.0</v>
      </c>
      <c r="BV341" s="1">
        <v>5.0</v>
      </c>
      <c r="BW341" s="1">
        <v>5.0</v>
      </c>
      <c r="BX341" s="1">
        <v>5.0</v>
      </c>
      <c r="BY341" s="1">
        <v>5.0</v>
      </c>
      <c r="BZ341" s="36">
        <v>5.0</v>
      </c>
      <c r="CA341" s="45">
        <f t="shared" si="12"/>
        <v>271</v>
      </c>
      <c r="CB341">
        <f t="shared" si="2"/>
        <v>18</v>
      </c>
      <c r="CC341" s="45">
        <f t="shared" si="3"/>
        <v>39</v>
      </c>
      <c r="CD341" s="45">
        <f t="shared" si="4"/>
        <v>37</v>
      </c>
      <c r="CE341" s="45">
        <f t="shared" si="27"/>
        <v>40</v>
      </c>
      <c r="CF341" s="45">
        <f t="shared" si="6"/>
        <v>38</v>
      </c>
      <c r="CG341" s="45">
        <f t="shared" si="7"/>
        <v>8</v>
      </c>
      <c r="CH341" s="45">
        <f t="shared" si="28"/>
        <v>34</v>
      </c>
      <c r="CI341" s="45">
        <f t="shared" si="9"/>
        <v>0.8</v>
      </c>
      <c r="CJ341">
        <f t="shared" si="10"/>
        <v>9</v>
      </c>
      <c r="CK341" s="45">
        <f t="shared" si="29"/>
        <v>40</v>
      </c>
      <c r="CL341" s="39"/>
      <c r="CM341" s="40">
        <f>VLOOKUP(CB341,'PROMIS 57 T-Score Conversions'!Q$3:R$35,2,TRUE)</f>
        <v>34</v>
      </c>
      <c r="CN341" s="44" t="str">
        <f t="shared" si="20"/>
        <v>Moderate</v>
      </c>
      <c r="CO341" s="40">
        <f>VLOOKUP(CC341,'PROMIS 57 T-Score Conversions'!A$3:B$35,2,TRUE)</f>
        <v>80</v>
      </c>
      <c r="CP341" s="43" t="str">
        <f t="shared" si="21"/>
        <v>Severe</v>
      </c>
      <c r="CQ341" s="40">
        <f>VLOOKUP(CD341,'PROMIS 57 T-Score Conversions'!E$3:F$35,2,TRUE)</f>
        <v>75</v>
      </c>
      <c r="CR341" s="44" t="str">
        <f t="shared" si="22"/>
        <v>Severe</v>
      </c>
      <c r="CS341" s="40">
        <f>VLOOKUP(CE341,'PROMIS 57 T-Score Conversions'!U$3:V$35,2,TRUE)</f>
        <v>77.8</v>
      </c>
      <c r="CT341" s="44" t="str">
        <f t="shared" si="23"/>
        <v>Severe</v>
      </c>
      <c r="CU341" s="40">
        <f>VLOOKUP(CF341,'PROMIS 57 T-Score Conversions'!Y$3:Z$35,2,TRUE)</f>
        <v>70.8</v>
      </c>
      <c r="CV341" s="44" t="str">
        <f t="shared" si="24"/>
        <v>Severe</v>
      </c>
      <c r="CW341" s="40">
        <f>vlookup(CG341,'PROMIS 57 T-Score Conversions'!M$3:N$35,2,TRUE)</f>
        <v>25.91</v>
      </c>
      <c r="CX341" s="44" t="str">
        <f t="shared" si="25"/>
        <v>Severe</v>
      </c>
      <c r="CY341" s="40">
        <f>VLOOKup(CH341,'PROMIS 57 T-Score Conversions'!I$3:J$35,2,TRUE)</f>
        <v>68.4</v>
      </c>
      <c r="CZ341" s="44" t="str">
        <f t="shared" si="26"/>
        <v>Moderate</v>
      </c>
      <c r="DA341" s="37">
        <f>VLOOKUP(CJ341,'PROMIS 57 T-Score Conversions'!AC$3:AD$35,2,TRUE)</f>
        <v>25.73</v>
      </c>
      <c r="DB341" s="44" t="str">
        <f t="shared" si="30"/>
        <v>Severe</v>
      </c>
      <c r="DC341" s="40">
        <f>VLOOKUP(CK341,'PROMIS 57 T-Score Conversions'!AG$3:AH$35,2,TRUE)</f>
        <v>67.09</v>
      </c>
      <c r="DD341" s="39" t="str">
        <f t="shared" si="31"/>
        <v>Moderate</v>
      </c>
    </row>
    <row r="342">
      <c r="A342" s="1" t="b">
        <v>1</v>
      </c>
      <c r="B342" s="20"/>
      <c r="C342" s="20">
        <v>43783.424443993055</v>
      </c>
      <c r="D342" s="1" t="s">
        <v>301</v>
      </c>
      <c r="E342" s="1">
        <v>2066.0</v>
      </c>
      <c r="F342" s="1">
        <v>3.0</v>
      </c>
      <c r="G342" s="1">
        <v>2.0</v>
      </c>
      <c r="H342" s="1">
        <v>4.0</v>
      </c>
      <c r="I342" s="1">
        <v>2.0</v>
      </c>
      <c r="J342" s="1">
        <v>1.0</v>
      </c>
      <c r="K342" s="1">
        <v>2.0</v>
      </c>
      <c r="L342" s="1">
        <v>2.0</v>
      </c>
      <c r="M342" s="1">
        <v>2.0</v>
      </c>
      <c r="N342" s="1">
        <v>3.0</v>
      </c>
      <c r="O342" s="1">
        <v>4.0</v>
      </c>
      <c r="P342" s="1">
        <v>4.0</v>
      </c>
      <c r="Q342" s="1">
        <v>4.0</v>
      </c>
      <c r="R342" s="1">
        <v>4.0</v>
      </c>
      <c r="S342" s="1">
        <v>3.0</v>
      </c>
      <c r="T342" s="1">
        <v>4.0</v>
      </c>
      <c r="U342" s="1">
        <v>4.0</v>
      </c>
      <c r="V342" s="1">
        <v>3.0</v>
      </c>
      <c r="W342" s="1">
        <v>3.0</v>
      </c>
      <c r="X342" s="1">
        <v>3.0</v>
      </c>
      <c r="Y342" s="1">
        <v>3.0</v>
      </c>
      <c r="Z342" s="1">
        <v>3.0</v>
      </c>
      <c r="AA342" s="1">
        <v>3.0</v>
      </c>
      <c r="AB342" s="1">
        <v>3.0</v>
      </c>
      <c r="AC342" s="1">
        <v>3.0</v>
      </c>
      <c r="AD342" s="1">
        <v>4.0</v>
      </c>
      <c r="AE342" s="1">
        <v>4.0</v>
      </c>
      <c r="AF342" s="1">
        <v>4.0</v>
      </c>
      <c r="AG342" s="1">
        <v>4.0</v>
      </c>
      <c r="AH342" s="1">
        <v>4.0</v>
      </c>
      <c r="AI342" s="1">
        <v>4.0</v>
      </c>
      <c r="AJ342" s="1">
        <v>4.0</v>
      </c>
      <c r="AK342" s="1">
        <v>4.0</v>
      </c>
      <c r="AL342" s="1">
        <v>3.0</v>
      </c>
      <c r="AM342" s="1">
        <v>3.0</v>
      </c>
      <c r="AN342" s="1">
        <v>3.0</v>
      </c>
      <c r="AO342" s="1">
        <v>2.0</v>
      </c>
      <c r="AP342" s="1">
        <v>3.0</v>
      </c>
      <c r="AQ342" s="1">
        <v>2.0</v>
      </c>
      <c r="AR342" s="1">
        <v>2.0</v>
      </c>
      <c r="AS342" s="1">
        <v>3.0</v>
      </c>
      <c r="AT342" s="1">
        <v>1.0</v>
      </c>
      <c r="AU342" s="1">
        <v>2.0</v>
      </c>
      <c r="AV342" s="1">
        <v>2.0</v>
      </c>
      <c r="AW342" s="1">
        <v>1.0</v>
      </c>
      <c r="AX342" s="1">
        <v>1.0</v>
      </c>
      <c r="AY342" s="1">
        <v>1.0</v>
      </c>
      <c r="AZ342" s="1">
        <v>2.0</v>
      </c>
      <c r="BA342" s="1">
        <v>2.0</v>
      </c>
      <c r="BB342" s="1">
        <v>3.0</v>
      </c>
      <c r="BC342" s="1">
        <v>4.0</v>
      </c>
      <c r="BD342" s="1">
        <v>4.0</v>
      </c>
      <c r="BE342" s="1">
        <v>3.0</v>
      </c>
      <c r="BF342" s="1">
        <v>5.0</v>
      </c>
      <c r="BG342" s="1">
        <v>5.0</v>
      </c>
      <c r="BH342" s="1">
        <v>5.0</v>
      </c>
      <c r="BI342" s="1">
        <v>3.0</v>
      </c>
      <c r="BJ342" s="1">
        <v>6.0</v>
      </c>
      <c r="BK342" s="1">
        <v>2.0</v>
      </c>
      <c r="BL342" s="1">
        <v>2.0</v>
      </c>
      <c r="BM342" s="1">
        <v>1.0</v>
      </c>
      <c r="BN342" s="1">
        <v>2.0</v>
      </c>
      <c r="BO342" s="1">
        <v>3.0</v>
      </c>
      <c r="BP342" s="1">
        <v>1.0</v>
      </c>
      <c r="BQ342" s="1">
        <v>2.0</v>
      </c>
      <c r="BR342" s="1">
        <v>2.0</v>
      </c>
      <c r="BS342" s="1">
        <v>5.0</v>
      </c>
      <c r="BT342" s="1">
        <v>5.0</v>
      </c>
      <c r="BU342" s="1">
        <v>5.0</v>
      </c>
      <c r="BV342" s="1">
        <v>5.0</v>
      </c>
      <c r="BW342" s="1">
        <v>4.0</v>
      </c>
      <c r="BX342" s="1">
        <v>5.0</v>
      </c>
      <c r="BY342" s="1">
        <v>5.0</v>
      </c>
      <c r="BZ342" s="36">
        <v>5.0</v>
      </c>
      <c r="CA342" s="45">
        <f t="shared" si="12"/>
        <v>229</v>
      </c>
      <c r="CB342">
        <f t="shared" si="2"/>
        <v>18</v>
      </c>
      <c r="CC342" s="45">
        <f t="shared" si="3"/>
        <v>30</v>
      </c>
      <c r="CD342" s="45">
        <f t="shared" si="4"/>
        <v>24</v>
      </c>
      <c r="CE342" s="45">
        <f t="shared" si="27"/>
        <v>32</v>
      </c>
      <c r="CF342" s="45">
        <f t="shared" si="6"/>
        <v>21</v>
      </c>
      <c r="CG342" s="45">
        <f t="shared" si="7"/>
        <v>12</v>
      </c>
      <c r="CH342" s="45">
        <f t="shared" si="28"/>
        <v>32</v>
      </c>
      <c r="CI342" s="45">
        <f t="shared" si="9"/>
        <v>0.6</v>
      </c>
      <c r="CJ342">
        <f t="shared" si="10"/>
        <v>15</v>
      </c>
      <c r="CK342" s="45">
        <f t="shared" si="29"/>
        <v>39</v>
      </c>
      <c r="CL342" s="39"/>
      <c r="CM342" s="40">
        <f>VLOOKUP(CB342,'PROMIS 57 T-Score Conversions'!Q$3:R$35,2,TRUE)</f>
        <v>34</v>
      </c>
      <c r="CN342" s="44" t="str">
        <f t="shared" si="20"/>
        <v>Moderate</v>
      </c>
      <c r="CO342" s="40">
        <f>VLOOKUP(CC342,'PROMIS 57 T-Score Conversions'!A$3:B$35,2,TRUE)</f>
        <v>68.7</v>
      </c>
      <c r="CP342" s="43" t="str">
        <f t="shared" si="21"/>
        <v>Severe</v>
      </c>
      <c r="CQ342" s="40">
        <f>VLOOKUP(CD342,'PROMIS 57 T-Score Conversions'!E$3:F$35,2,TRUE)</f>
        <v>62.1</v>
      </c>
      <c r="CR342" s="44" t="str">
        <f t="shared" si="22"/>
        <v>Moderate</v>
      </c>
      <c r="CS342" s="40">
        <f>VLOOKUP(CE342,'PROMIS 57 T-Score Conversions'!U$3:V$35,2,TRUE)</f>
        <v>65.3</v>
      </c>
      <c r="CT342" s="44" t="str">
        <f t="shared" si="23"/>
        <v>Moderate</v>
      </c>
      <c r="CU342" s="40">
        <f>VLOOKUP(CF342,'PROMIS 57 T-Score Conversions'!Y$3:Z$35,2,TRUE)</f>
        <v>51.2</v>
      </c>
      <c r="CV342" s="44" t="str">
        <f t="shared" si="24"/>
        <v>Normal</v>
      </c>
      <c r="CW342" s="40">
        <f>vlookup(CG342,'PROMIS 57 T-Score Conversions'!M$3:N$35,2,TRUE)</f>
        <v>33.6</v>
      </c>
      <c r="CX342" s="44" t="str">
        <f t="shared" si="25"/>
        <v>Moderate</v>
      </c>
      <c r="CY342" s="40">
        <f>VLOOKup(CH342,'PROMIS 57 T-Score Conversions'!I$3:J$35,2,TRUE)</f>
        <v>66.9</v>
      </c>
      <c r="CZ342" s="44" t="str">
        <f t="shared" si="26"/>
        <v>Moderate</v>
      </c>
      <c r="DA342" s="37">
        <f>VLOOKUP(CJ342,'PROMIS 57 T-Score Conversions'!AC$3:AD$35,2,TRUE)</f>
        <v>33.06</v>
      </c>
      <c r="DB342" s="44" t="str">
        <f t="shared" si="30"/>
        <v>Moderate</v>
      </c>
      <c r="DC342" s="40">
        <f>VLOOKUP(CK342,'PROMIS 57 T-Score Conversions'!AG$3:AH$35,2,TRUE)</f>
        <v>62.52</v>
      </c>
      <c r="DD342" s="39" t="str">
        <f t="shared" si="31"/>
        <v>Moderate</v>
      </c>
    </row>
    <row r="343">
      <c r="A343" s="1" t="b">
        <v>1</v>
      </c>
      <c r="B343" s="20"/>
      <c r="C343" s="20">
        <v>43783.536052696756</v>
      </c>
      <c r="D343" s="1" t="s">
        <v>196</v>
      </c>
      <c r="E343" s="1">
        <v>1955.0</v>
      </c>
      <c r="F343" s="1">
        <v>3.0</v>
      </c>
      <c r="G343" s="1">
        <v>5.0</v>
      </c>
      <c r="H343" s="1">
        <v>5.0</v>
      </c>
      <c r="I343" s="1">
        <v>5.0</v>
      </c>
      <c r="J343" s="1">
        <v>2.0</v>
      </c>
      <c r="K343" s="1">
        <v>4.0</v>
      </c>
      <c r="L343" s="1">
        <v>3.0</v>
      </c>
      <c r="M343" s="1">
        <v>2.0</v>
      </c>
      <c r="N343" s="1">
        <v>3.0</v>
      </c>
      <c r="O343" s="1">
        <v>2.0</v>
      </c>
      <c r="P343" s="1">
        <v>2.0</v>
      </c>
      <c r="Q343" s="1">
        <v>3.0</v>
      </c>
      <c r="R343" s="1">
        <v>3.0</v>
      </c>
      <c r="S343" s="1">
        <v>2.0</v>
      </c>
      <c r="T343" s="1">
        <v>3.0</v>
      </c>
      <c r="U343" s="1">
        <v>3.0</v>
      </c>
      <c r="V343" s="1">
        <v>3.0</v>
      </c>
      <c r="W343" s="1">
        <v>3.0</v>
      </c>
      <c r="X343" s="1">
        <v>3.0</v>
      </c>
      <c r="Y343" s="1">
        <v>2.0</v>
      </c>
      <c r="Z343" s="1">
        <v>1.0</v>
      </c>
      <c r="AA343" s="1">
        <v>2.0</v>
      </c>
      <c r="AB343" s="1">
        <v>2.0</v>
      </c>
      <c r="AC343" s="1">
        <v>2.0</v>
      </c>
      <c r="AD343" s="1">
        <v>2.0</v>
      </c>
      <c r="AE343" s="1">
        <v>3.0</v>
      </c>
      <c r="AF343" s="1">
        <v>3.0</v>
      </c>
      <c r="AG343" s="1">
        <v>3.0</v>
      </c>
      <c r="AH343" s="1">
        <v>3.0</v>
      </c>
      <c r="AI343" s="1">
        <v>3.0</v>
      </c>
      <c r="AJ343" s="1">
        <v>3.0</v>
      </c>
      <c r="AK343" s="1">
        <v>3.0</v>
      </c>
      <c r="AL343" s="1">
        <v>3.0</v>
      </c>
      <c r="AM343" s="1">
        <v>3.0</v>
      </c>
      <c r="AN343" s="1">
        <v>4.0</v>
      </c>
      <c r="AO343" s="1">
        <v>4.0</v>
      </c>
      <c r="AP343" s="1">
        <v>4.0</v>
      </c>
      <c r="AQ343" s="1">
        <v>4.0</v>
      </c>
      <c r="AR343" s="1">
        <v>3.0</v>
      </c>
      <c r="AS343" s="1">
        <v>3.0</v>
      </c>
      <c r="AT343" s="1">
        <v>3.0</v>
      </c>
      <c r="AU343" s="1">
        <v>3.0</v>
      </c>
      <c r="AV343" s="1">
        <v>3.0</v>
      </c>
      <c r="AW343" s="1">
        <v>3.0</v>
      </c>
      <c r="AX343" s="1">
        <v>3.0</v>
      </c>
      <c r="AY343" s="1">
        <v>3.0</v>
      </c>
      <c r="AZ343" s="1">
        <v>3.0</v>
      </c>
      <c r="BA343" s="1">
        <v>4.0</v>
      </c>
      <c r="BB343" s="1">
        <v>3.0</v>
      </c>
      <c r="BC343" s="1">
        <v>3.0</v>
      </c>
      <c r="BD343" s="1">
        <v>3.0</v>
      </c>
      <c r="BE343" s="1">
        <v>3.0</v>
      </c>
      <c r="BF343" s="1">
        <v>4.0</v>
      </c>
      <c r="BG343" s="1">
        <v>4.0</v>
      </c>
      <c r="BH343" s="1">
        <v>3.0</v>
      </c>
      <c r="BI343" s="1">
        <v>3.0</v>
      </c>
      <c r="BJ343" s="1">
        <v>7.0</v>
      </c>
      <c r="BK343" s="1">
        <v>4.0</v>
      </c>
      <c r="BL343" s="1">
        <v>4.0</v>
      </c>
      <c r="BM343" s="1">
        <v>4.0</v>
      </c>
      <c r="BN343" s="1">
        <v>4.0</v>
      </c>
      <c r="BO343" s="1">
        <v>4.0</v>
      </c>
      <c r="BP343" s="1">
        <v>4.0</v>
      </c>
      <c r="BQ343" s="1">
        <v>4.0</v>
      </c>
      <c r="BR343" s="1">
        <v>4.0</v>
      </c>
      <c r="BS343" s="1">
        <v>2.0</v>
      </c>
      <c r="BT343" s="1">
        <v>2.0</v>
      </c>
      <c r="BU343" s="1">
        <v>1.0</v>
      </c>
      <c r="BV343" s="1">
        <v>2.0</v>
      </c>
      <c r="BW343" s="1">
        <v>2.0</v>
      </c>
      <c r="BX343" s="1">
        <v>1.0</v>
      </c>
      <c r="BY343" s="1">
        <v>2.0</v>
      </c>
      <c r="BZ343" s="36">
        <v>2.0</v>
      </c>
      <c r="CA343" s="45">
        <f t="shared" si="12"/>
        <v>223</v>
      </c>
      <c r="CB343">
        <f t="shared" si="2"/>
        <v>29</v>
      </c>
      <c r="CC343" s="45">
        <f t="shared" si="3"/>
        <v>21</v>
      </c>
      <c r="CD343" s="45">
        <f t="shared" si="4"/>
        <v>18</v>
      </c>
      <c r="CE343" s="45">
        <f t="shared" si="27"/>
        <v>23</v>
      </c>
      <c r="CF343" s="45">
        <f t="shared" si="6"/>
        <v>28</v>
      </c>
      <c r="CG343" s="45">
        <f t="shared" si="7"/>
        <v>25</v>
      </c>
      <c r="CH343" s="45">
        <f t="shared" si="28"/>
        <v>26</v>
      </c>
      <c r="CI343" s="45">
        <f t="shared" si="9"/>
        <v>0.7</v>
      </c>
      <c r="CJ343">
        <f t="shared" si="10"/>
        <v>32</v>
      </c>
      <c r="CK343" s="45">
        <f t="shared" si="29"/>
        <v>14</v>
      </c>
      <c r="CL343" s="39"/>
      <c r="CM343" s="40">
        <f>VLOOKUP(CB343,'PROMIS 57 T-Score Conversions'!Q$3:R$35,2,TRUE)</f>
        <v>41.6</v>
      </c>
      <c r="CN343" s="44" t="str">
        <f t="shared" si="20"/>
        <v>Mild</v>
      </c>
      <c r="CO343" s="40">
        <f>VLOOKUP(CC343,'PROMIS 57 T-Score Conversions'!A$3:B$35,2,TRUE)</f>
        <v>59.4</v>
      </c>
      <c r="CP343" s="43" t="str">
        <f t="shared" si="21"/>
        <v>Moderate</v>
      </c>
      <c r="CQ343" s="40">
        <f>VLOOKUP(CD343,'PROMIS 57 T-Score Conversions'!E$3:F$35,2,TRUE)</f>
        <v>56.8</v>
      </c>
      <c r="CR343" s="44" t="str">
        <f t="shared" si="22"/>
        <v>Mild</v>
      </c>
      <c r="CS343" s="40">
        <f>VLOOKUP(CE343,'PROMIS 57 T-Score Conversions'!U$3:V$35,2,TRUE)</f>
        <v>56.6</v>
      </c>
      <c r="CT343" s="44" t="str">
        <f t="shared" si="23"/>
        <v>Mild</v>
      </c>
      <c r="CU343" s="40">
        <f>VLOOKUP(CF343,'PROMIS 57 T-Score Conversions'!Y$3:Z$35,2,TRUE)</f>
        <v>58.3</v>
      </c>
      <c r="CV343" s="44" t="str">
        <f t="shared" si="24"/>
        <v>Mild</v>
      </c>
      <c r="CW343" s="40">
        <f>vlookup(CG343,'PROMIS 57 T-Score Conversions'!M$3:N$35,2,TRUE)</f>
        <v>45</v>
      </c>
      <c r="CX343" s="44" t="str">
        <f t="shared" si="25"/>
        <v>Normal</v>
      </c>
      <c r="CY343" s="40">
        <f>VLOOKup(CH343,'PROMIS 57 T-Score Conversions'!I$3:J$35,2,TRUE)</f>
        <v>62.8</v>
      </c>
      <c r="CZ343" s="44" t="str">
        <f t="shared" si="26"/>
        <v>Moderate</v>
      </c>
      <c r="DA343" s="37">
        <f>VLOOKUP(CJ343,'PROMIS 57 T-Score Conversions'!AC$3:AD$35,2,TRUE)</f>
        <v>47.17</v>
      </c>
      <c r="DB343" s="44" t="str">
        <f t="shared" si="30"/>
        <v>Normal</v>
      </c>
      <c r="DC343" s="40">
        <f>VLOOKUP(CK343,'PROMIS 57 T-Score Conversions'!AG$3:AH$35,2,TRUE)</f>
        <v>34.01</v>
      </c>
      <c r="DD343" s="39" t="str">
        <f t="shared" si="31"/>
        <v>Normal</v>
      </c>
    </row>
    <row r="344">
      <c r="A344" s="1" t="b">
        <v>1</v>
      </c>
      <c r="B344" s="20"/>
      <c r="C344" s="20">
        <v>43783.576127673616</v>
      </c>
      <c r="D344" s="1" t="s">
        <v>320</v>
      </c>
      <c r="E344" s="1">
        <v>2104.0</v>
      </c>
      <c r="F344" s="1">
        <v>3.0</v>
      </c>
      <c r="G344" s="1">
        <v>3.0</v>
      </c>
      <c r="H344" s="1">
        <v>3.0</v>
      </c>
      <c r="I344" s="1">
        <v>3.0</v>
      </c>
      <c r="J344" s="1">
        <v>1.0</v>
      </c>
      <c r="K344" s="1">
        <v>1.0</v>
      </c>
      <c r="L344" s="1">
        <v>1.0</v>
      </c>
      <c r="M344" s="1">
        <v>1.0</v>
      </c>
      <c r="N344" s="1">
        <v>5.0</v>
      </c>
      <c r="O344" s="1">
        <v>5.0</v>
      </c>
      <c r="P344" s="1">
        <v>5.0</v>
      </c>
      <c r="Q344" s="1">
        <v>5.0</v>
      </c>
      <c r="R344" s="1">
        <v>3.0</v>
      </c>
      <c r="S344" s="1">
        <v>3.0</v>
      </c>
      <c r="T344" s="1">
        <v>5.0</v>
      </c>
      <c r="U344" s="1">
        <v>3.0</v>
      </c>
      <c r="V344" s="1">
        <v>5.0</v>
      </c>
      <c r="W344" s="1">
        <v>4.0</v>
      </c>
      <c r="X344" s="1">
        <v>3.0</v>
      </c>
      <c r="Y344" s="1">
        <v>3.0</v>
      </c>
      <c r="Z344" s="1">
        <v>5.0</v>
      </c>
      <c r="AA344" s="1">
        <v>5.0</v>
      </c>
      <c r="AB344" s="1">
        <v>4.0</v>
      </c>
      <c r="AC344" s="1">
        <v>4.0</v>
      </c>
      <c r="AD344" s="1">
        <v>5.0</v>
      </c>
      <c r="AE344" s="1">
        <v>5.0</v>
      </c>
      <c r="AF344" s="1">
        <v>5.0</v>
      </c>
      <c r="AG344" s="1">
        <v>5.0</v>
      </c>
      <c r="AH344" s="1">
        <v>5.0</v>
      </c>
      <c r="AI344" s="1">
        <v>5.0</v>
      </c>
      <c r="AJ344" s="1">
        <v>5.0</v>
      </c>
      <c r="AK344" s="1">
        <v>5.0</v>
      </c>
      <c r="AL344" s="1">
        <v>5.0</v>
      </c>
      <c r="AM344" s="1">
        <v>5.0</v>
      </c>
      <c r="AN344" s="1">
        <v>5.0</v>
      </c>
      <c r="AO344" s="1">
        <v>5.0</v>
      </c>
      <c r="AP344" s="1">
        <v>5.0</v>
      </c>
      <c r="AQ344" s="1">
        <v>5.0</v>
      </c>
      <c r="AR344" s="1">
        <v>5.0</v>
      </c>
      <c r="AS344" s="1">
        <v>5.0</v>
      </c>
      <c r="AT344" s="1">
        <v>1.0</v>
      </c>
      <c r="AU344" s="1">
        <v>1.0</v>
      </c>
      <c r="AV344" s="1">
        <v>1.0</v>
      </c>
      <c r="AW344" s="1">
        <v>1.0</v>
      </c>
      <c r="AX344" s="1">
        <v>1.0</v>
      </c>
      <c r="AY344" s="1">
        <v>1.0</v>
      </c>
      <c r="AZ344" s="1">
        <v>1.0</v>
      </c>
      <c r="BA344" s="1">
        <v>1.0</v>
      </c>
      <c r="BB344" s="1">
        <v>5.0</v>
      </c>
      <c r="BC344" s="1">
        <v>5.0</v>
      </c>
      <c r="BD344" s="1">
        <v>5.0</v>
      </c>
      <c r="BE344" s="1">
        <v>5.0</v>
      </c>
      <c r="BF344" s="1">
        <v>5.0</v>
      </c>
      <c r="BG344" s="1">
        <v>5.0</v>
      </c>
      <c r="BH344" s="1">
        <v>5.0</v>
      </c>
      <c r="BI344" s="1">
        <v>5.0</v>
      </c>
      <c r="BJ344" s="1">
        <v>8.0</v>
      </c>
      <c r="BK344" s="1">
        <v>1.0</v>
      </c>
      <c r="BL344" s="1">
        <v>1.0</v>
      </c>
      <c r="BM344" s="1">
        <v>1.0</v>
      </c>
      <c r="BN344" s="1">
        <v>2.0</v>
      </c>
      <c r="BO344" s="1">
        <v>2.0</v>
      </c>
      <c r="BP344" s="1">
        <v>2.0</v>
      </c>
      <c r="BQ344" s="1">
        <v>2.0</v>
      </c>
      <c r="BR344" s="1">
        <v>2.0</v>
      </c>
      <c r="BS344" s="1">
        <v>5.0</v>
      </c>
      <c r="BT344" s="1">
        <v>5.0</v>
      </c>
      <c r="BU344" s="1">
        <v>5.0</v>
      </c>
      <c r="BV344" s="1">
        <v>5.0</v>
      </c>
      <c r="BW344" s="1">
        <v>5.0</v>
      </c>
      <c r="BX344" s="1">
        <v>4.0</v>
      </c>
      <c r="BY344" s="1">
        <v>5.0</v>
      </c>
      <c r="BZ344" s="36">
        <v>5.0</v>
      </c>
      <c r="CA344" s="45">
        <f t="shared" si="12"/>
        <v>271</v>
      </c>
      <c r="CB344">
        <f t="shared" si="2"/>
        <v>16</v>
      </c>
      <c r="CC344" s="45">
        <f t="shared" si="3"/>
        <v>34</v>
      </c>
      <c r="CD344" s="45">
        <f t="shared" si="4"/>
        <v>33</v>
      </c>
      <c r="CE344" s="45">
        <f t="shared" si="27"/>
        <v>40</v>
      </c>
      <c r="CF344" s="45">
        <f t="shared" si="6"/>
        <v>40</v>
      </c>
      <c r="CG344" s="45">
        <f t="shared" si="7"/>
        <v>8</v>
      </c>
      <c r="CH344" s="45">
        <f t="shared" si="28"/>
        <v>40</v>
      </c>
      <c r="CI344" s="45">
        <f t="shared" si="9"/>
        <v>0.8</v>
      </c>
      <c r="CJ344">
        <f t="shared" si="10"/>
        <v>13</v>
      </c>
      <c r="CK344" s="45">
        <f t="shared" si="29"/>
        <v>39</v>
      </c>
      <c r="CL344" s="39"/>
      <c r="CM344" s="40">
        <f>VLOOKUP(CB344,'PROMIS 57 T-Score Conversions'!Q$3:R$35,2,TRUE)</f>
        <v>32.5</v>
      </c>
      <c r="CN344" s="44" t="str">
        <f t="shared" si="20"/>
        <v>Moderate</v>
      </c>
      <c r="CO344" s="40">
        <f>VLOOKUP(CC344,'PROMIS 57 T-Score Conversions'!A$3:B$35,2,TRUE)</f>
        <v>73</v>
      </c>
      <c r="CP344" s="43" t="str">
        <f t="shared" si="21"/>
        <v>Severe</v>
      </c>
      <c r="CQ344" s="40">
        <f>VLOOKUP(CD344,'PROMIS 57 T-Score Conversions'!E$3:F$35,2,TRUE)</f>
        <v>70.7</v>
      </c>
      <c r="CR344" s="44" t="str">
        <f t="shared" si="22"/>
        <v>Severe</v>
      </c>
      <c r="CS344" s="40">
        <f>VLOOKUP(CE344,'PROMIS 57 T-Score Conversions'!U$3:V$35,2,TRUE)</f>
        <v>77.8</v>
      </c>
      <c r="CT344" s="44" t="str">
        <f t="shared" si="23"/>
        <v>Severe</v>
      </c>
      <c r="CU344" s="40">
        <f>VLOOKUP(CF344,'PROMIS 57 T-Score Conversions'!Y$3:Z$35,2,TRUE)</f>
        <v>76.5</v>
      </c>
      <c r="CV344" s="44" t="str">
        <f t="shared" si="24"/>
        <v>Severe</v>
      </c>
      <c r="CW344" s="40">
        <f>vlookup(CG344,'PROMIS 57 T-Score Conversions'!M$3:N$35,2,TRUE)</f>
        <v>25.91</v>
      </c>
      <c r="CX344" s="44" t="str">
        <f t="shared" si="25"/>
        <v>Severe</v>
      </c>
      <c r="CY344" s="40">
        <f>VLOOKup(CH344,'PROMIS 57 T-Score Conversions'!I$3:J$35,2,TRUE)</f>
        <v>77</v>
      </c>
      <c r="CZ344" s="44" t="str">
        <f t="shared" si="26"/>
        <v>Severe</v>
      </c>
      <c r="DA344" s="37">
        <f>VLOOKUP(CJ344,'PROMIS 57 T-Score Conversions'!AC$3:AD$35,2,TRUE)</f>
        <v>31.18</v>
      </c>
      <c r="DB344" s="44" t="str">
        <f t="shared" si="30"/>
        <v>Moderate</v>
      </c>
      <c r="DC344" s="40">
        <f>VLOOKUP(CK344,'PROMIS 57 T-Score Conversions'!AG$3:AH$35,2,TRUE)</f>
        <v>62.52</v>
      </c>
      <c r="DD344" s="39" t="str">
        <f t="shared" si="31"/>
        <v>Moderate</v>
      </c>
    </row>
    <row r="345">
      <c r="A345" s="1" t="b">
        <v>1</v>
      </c>
      <c r="B345" s="20"/>
      <c r="C345" s="20">
        <v>43783.585135127316</v>
      </c>
      <c r="D345" s="1" t="s">
        <v>192</v>
      </c>
      <c r="E345" s="1">
        <v>1956.0</v>
      </c>
      <c r="F345" s="1">
        <v>4.0</v>
      </c>
      <c r="G345" s="1">
        <v>4.0</v>
      </c>
      <c r="H345" s="1">
        <v>5.0</v>
      </c>
      <c r="I345" s="1">
        <v>4.0</v>
      </c>
      <c r="J345" s="1">
        <v>4.0</v>
      </c>
      <c r="K345" s="1">
        <v>4.0</v>
      </c>
      <c r="L345" s="1">
        <v>4.0</v>
      </c>
      <c r="M345" s="1">
        <v>4.0</v>
      </c>
      <c r="N345" s="1">
        <v>2.0</v>
      </c>
      <c r="O345" s="1">
        <v>2.0</v>
      </c>
      <c r="P345" s="1">
        <v>3.0</v>
      </c>
      <c r="Q345" s="1">
        <v>2.0</v>
      </c>
      <c r="R345" s="1">
        <v>2.0</v>
      </c>
      <c r="S345" s="1">
        <v>2.0</v>
      </c>
      <c r="T345" s="1">
        <v>2.0</v>
      </c>
      <c r="U345" s="1">
        <v>2.0</v>
      </c>
      <c r="V345" s="1">
        <v>2.0</v>
      </c>
      <c r="W345" s="1">
        <v>2.0</v>
      </c>
      <c r="X345" s="1">
        <v>2.0</v>
      </c>
      <c r="Y345" s="1">
        <v>2.0</v>
      </c>
      <c r="Z345" s="1">
        <v>2.0</v>
      </c>
      <c r="AA345" s="1">
        <v>2.0</v>
      </c>
      <c r="AB345" s="1">
        <v>2.0</v>
      </c>
      <c r="AC345" s="1">
        <v>3.0</v>
      </c>
      <c r="AD345" s="1">
        <v>3.0</v>
      </c>
      <c r="AE345" s="1">
        <v>3.0</v>
      </c>
      <c r="AF345" s="1">
        <v>3.0</v>
      </c>
      <c r="AG345" s="1">
        <v>3.0</v>
      </c>
      <c r="AH345" s="1">
        <v>3.0</v>
      </c>
      <c r="AI345" s="1">
        <v>2.0</v>
      </c>
      <c r="AJ345" s="1">
        <v>3.0</v>
      </c>
      <c r="AK345" s="1">
        <v>3.0</v>
      </c>
      <c r="AL345" s="1">
        <v>4.0</v>
      </c>
      <c r="AM345" s="1">
        <v>4.0</v>
      </c>
      <c r="AN345" s="1">
        <v>4.0</v>
      </c>
      <c r="AO345" s="1">
        <v>1.0</v>
      </c>
      <c r="AP345" s="1">
        <v>4.0</v>
      </c>
      <c r="AQ345" s="1">
        <v>1.0</v>
      </c>
      <c r="AR345" s="1">
        <v>1.0</v>
      </c>
      <c r="AS345" s="1">
        <v>4.0</v>
      </c>
      <c r="AT345" s="1">
        <v>2.0</v>
      </c>
      <c r="AU345" s="1">
        <v>2.0</v>
      </c>
      <c r="AV345" s="1">
        <v>2.0</v>
      </c>
      <c r="AW345" s="1">
        <v>2.0</v>
      </c>
      <c r="AX345" s="1">
        <v>2.0</v>
      </c>
      <c r="AY345" s="1">
        <v>3.0</v>
      </c>
      <c r="AZ345" s="1">
        <v>2.0</v>
      </c>
      <c r="BA345" s="1">
        <v>3.0</v>
      </c>
      <c r="BB345" s="1">
        <v>2.0</v>
      </c>
      <c r="BC345" s="1">
        <v>2.0</v>
      </c>
      <c r="BD345" s="1">
        <v>2.0</v>
      </c>
      <c r="BE345" s="1">
        <v>2.0</v>
      </c>
      <c r="BF345" s="1">
        <v>2.0</v>
      </c>
      <c r="BG345" s="1">
        <v>2.0</v>
      </c>
      <c r="BH345" s="1">
        <v>2.0</v>
      </c>
      <c r="BI345" s="1">
        <v>2.0</v>
      </c>
      <c r="BJ345" s="1">
        <v>4.0</v>
      </c>
      <c r="BK345" s="1">
        <v>2.0</v>
      </c>
      <c r="BL345" s="1">
        <v>2.0</v>
      </c>
      <c r="BM345" s="1">
        <v>2.0</v>
      </c>
      <c r="BN345" s="1">
        <v>2.0</v>
      </c>
      <c r="BO345" s="1">
        <v>2.0</v>
      </c>
      <c r="BP345" s="1">
        <v>1.0</v>
      </c>
      <c r="BQ345" s="1">
        <v>1.0</v>
      </c>
      <c r="BR345" s="1">
        <v>2.0</v>
      </c>
      <c r="BS345" s="1">
        <v>4.0</v>
      </c>
      <c r="BT345" s="1">
        <v>4.0</v>
      </c>
      <c r="BU345" s="1">
        <v>4.0</v>
      </c>
      <c r="BV345" s="1">
        <v>4.0</v>
      </c>
      <c r="BW345" s="1">
        <v>4.0</v>
      </c>
      <c r="BX345" s="1">
        <v>3.0</v>
      </c>
      <c r="BY345" s="1">
        <v>3.0</v>
      </c>
      <c r="BZ345" s="36">
        <v>4.0</v>
      </c>
      <c r="CA345" s="45">
        <f t="shared" si="12"/>
        <v>195</v>
      </c>
      <c r="CB345">
        <f t="shared" si="2"/>
        <v>33</v>
      </c>
      <c r="CC345" s="45">
        <f t="shared" si="3"/>
        <v>17</v>
      </c>
      <c r="CD345" s="45">
        <f t="shared" si="4"/>
        <v>17</v>
      </c>
      <c r="CE345" s="45">
        <f t="shared" si="27"/>
        <v>23</v>
      </c>
      <c r="CF345" s="45">
        <f t="shared" si="6"/>
        <v>23</v>
      </c>
      <c r="CG345" s="45">
        <f t="shared" si="7"/>
        <v>18</v>
      </c>
      <c r="CH345" s="45">
        <f t="shared" si="28"/>
        <v>16</v>
      </c>
      <c r="CI345" s="45">
        <f t="shared" si="9"/>
        <v>0.4</v>
      </c>
      <c r="CJ345">
        <f t="shared" si="10"/>
        <v>14</v>
      </c>
      <c r="CK345" s="45">
        <f t="shared" si="29"/>
        <v>30</v>
      </c>
      <c r="CL345" s="39"/>
      <c r="CM345" s="40">
        <f>VLOOKUP(CB345,'PROMIS 57 T-Score Conversions'!Q$3:R$35,2,TRUE)</f>
        <v>44.7</v>
      </c>
      <c r="CN345" s="44" t="str">
        <f t="shared" si="20"/>
        <v>Mild</v>
      </c>
      <c r="CO345" s="40">
        <f>VLOOKUP(CC345,'PROMIS 57 T-Score Conversions'!A$3:B$35,2,TRUE)</f>
        <v>55.4</v>
      </c>
      <c r="CP345" s="43" t="str">
        <f t="shared" si="21"/>
        <v>Moderate</v>
      </c>
      <c r="CQ345" s="40">
        <f>VLOOKUP(CD345,'PROMIS 57 T-Score Conversions'!E$3:F$35,2,TRUE)</f>
        <v>55.9</v>
      </c>
      <c r="CR345" s="44" t="str">
        <f t="shared" si="22"/>
        <v>Mild</v>
      </c>
      <c r="CS345" s="40">
        <f>VLOOKUP(CE345,'PROMIS 57 T-Score Conversions'!U$3:V$35,2,TRUE)</f>
        <v>56.6</v>
      </c>
      <c r="CT345" s="44" t="str">
        <f t="shared" si="23"/>
        <v>Mild</v>
      </c>
      <c r="CU345" s="40">
        <f>VLOOKUP(CF345,'PROMIS 57 T-Score Conversions'!Y$3:Z$35,2,TRUE)</f>
        <v>53.3</v>
      </c>
      <c r="CV345" s="44" t="str">
        <f t="shared" si="24"/>
        <v>Normal</v>
      </c>
      <c r="CW345" s="40">
        <f>vlookup(CG345,'PROMIS 57 T-Score Conversions'!M$3:N$35,2,TRUE)</f>
        <v>38.5</v>
      </c>
      <c r="CX345" s="44" t="str">
        <f t="shared" si="25"/>
        <v>Moderate</v>
      </c>
      <c r="CY345" s="40">
        <f>VLOOKup(CH345,'PROMIS 57 T-Score Conversions'!I$3:J$35,2,TRUE)</f>
        <v>55.8</v>
      </c>
      <c r="CZ345" s="44" t="str">
        <f t="shared" si="26"/>
        <v>Mild</v>
      </c>
      <c r="DA345" s="37">
        <f>VLOOKUP(CJ345,'PROMIS 57 T-Score Conversions'!AC$3:AD$35,2,TRUE)</f>
        <v>32.15</v>
      </c>
      <c r="DB345" s="44" t="str">
        <f t="shared" si="30"/>
        <v>Moderate</v>
      </c>
      <c r="DC345" s="40">
        <f>VLOOKUP(CK345,'PROMIS 57 T-Score Conversions'!AG$3:AH$35,2,TRUE)</f>
        <v>49.17</v>
      </c>
      <c r="DD345" s="39" t="str">
        <f t="shared" si="31"/>
        <v>Normal</v>
      </c>
    </row>
    <row r="346">
      <c r="A346" s="1" t="b">
        <v>1</v>
      </c>
      <c r="B346" s="20"/>
      <c r="C346" s="20">
        <v>43784.41991891204</v>
      </c>
      <c r="D346" s="1" t="s">
        <v>141</v>
      </c>
      <c r="E346" s="1">
        <v>1909.0</v>
      </c>
      <c r="F346" s="1">
        <v>2.0</v>
      </c>
      <c r="G346" s="1">
        <v>3.0</v>
      </c>
      <c r="H346" s="1">
        <v>2.0</v>
      </c>
      <c r="I346" s="1">
        <v>4.0</v>
      </c>
      <c r="J346" s="1">
        <v>1.0</v>
      </c>
      <c r="K346" s="1">
        <v>2.0</v>
      </c>
      <c r="L346" s="1">
        <v>4.0</v>
      </c>
      <c r="M346" s="1">
        <v>1.0</v>
      </c>
      <c r="N346" s="1">
        <v>4.0</v>
      </c>
      <c r="O346" s="1">
        <v>3.0</v>
      </c>
      <c r="P346" s="1">
        <v>4.0</v>
      </c>
      <c r="Q346" s="1">
        <v>4.0</v>
      </c>
      <c r="R346" s="1">
        <v>3.0</v>
      </c>
      <c r="S346" s="1">
        <v>3.0</v>
      </c>
      <c r="T346" s="1">
        <v>3.0</v>
      </c>
      <c r="U346" s="1">
        <v>4.0</v>
      </c>
      <c r="V346" s="1">
        <v>2.0</v>
      </c>
      <c r="W346" s="1">
        <v>2.0</v>
      </c>
      <c r="X346" s="1">
        <v>2.0</v>
      </c>
      <c r="Y346" s="1">
        <v>2.0</v>
      </c>
      <c r="Z346" s="1">
        <v>4.0</v>
      </c>
      <c r="AA346" s="1">
        <v>3.0</v>
      </c>
      <c r="AB346" s="1">
        <v>3.0</v>
      </c>
      <c r="AC346" s="1">
        <v>2.0</v>
      </c>
      <c r="AD346" s="1">
        <v>3.0</v>
      </c>
      <c r="AE346" s="1">
        <v>3.0</v>
      </c>
      <c r="AF346" s="1">
        <v>4.0</v>
      </c>
      <c r="AG346" s="1">
        <v>3.0</v>
      </c>
      <c r="AH346" s="1">
        <v>4.0</v>
      </c>
      <c r="AI346" s="1">
        <v>3.0</v>
      </c>
      <c r="AJ346" s="1">
        <v>4.0</v>
      </c>
      <c r="AK346" s="1">
        <v>4.0</v>
      </c>
      <c r="AL346" s="1">
        <v>4.0</v>
      </c>
      <c r="AM346" s="1">
        <v>4.0</v>
      </c>
      <c r="AN346" s="1">
        <v>5.0</v>
      </c>
      <c r="AO346" s="1">
        <v>4.0</v>
      </c>
      <c r="AP346" s="1">
        <v>5.0</v>
      </c>
      <c r="AQ346" s="1">
        <v>4.0</v>
      </c>
      <c r="AR346" s="1">
        <v>4.0</v>
      </c>
      <c r="AS346" s="1">
        <v>5.0</v>
      </c>
      <c r="AT346" s="1">
        <v>2.0</v>
      </c>
      <c r="AU346" s="1">
        <v>3.0</v>
      </c>
      <c r="AV346" s="1">
        <v>1.0</v>
      </c>
      <c r="AW346" s="1">
        <v>2.0</v>
      </c>
      <c r="AX346" s="1">
        <v>1.0</v>
      </c>
      <c r="AY346" s="1">
        <v>2.0</v>
      </c>
      <c r="AZ346" s="1">
        <v>2.0</v>
      </c>
      <c r="BA346" s="1">
        <v>1.0</v>
      </c>
      <c r="BB346" s="1">
        <v>5.0</v>
      </c>
      <c r="BC346" s="1">
        <v>3.0</v>
      </c>
      <c r="BD346" s="1">
        <v>5.0</v>
      </c>
      <c r="BE346" s="1">
        <v>4.0</v>
      </c>
      <c r="BF346" s="1">
        <v>4.0</v>
      </c>
      <c r="BG346" s="1">
        <v>4.0</v>
      </c>
      <c r="BH346" s="1">
        <v>4.0</v>
      </c>
      <c r="BI346" s="1">
        <v>3.0</v>
      </c>
      <c r="BJ346" s="1">
        <v>7.0</v>
      </c>
      <c r="BK346" s="1">
        <v>4.0</v>
      </c>
      <c r="BL346" s="1">
        <v>3.0</v>
      </c>
      <c r="BM346" s="1">
        <v>3.0</v>
      </c>
      <c r="BN346" s="1">
        <v>2.0</v>
      </c>
      <c r="BO346" s="1">
        <v>3.0</v>
      </c>
      <c r="BP346" s="1">
        <v>3.0</v>
      </c>
      <c r="BQ346" s="1">
        <v>2.0</v>
      </c>
      <c r="BR346" s="1">
        <v>3.0</v>
      </c>
      <c r="BS346" s="1">
        <v>5.0</v>
      </c>
      <c r="BT346" s="1">
        <v>4.0</v>
      </c>
      <c r="BU346" s="1">
        <v>5.0</v>
      </c>
      <c r="BV346" s="1">
        <v>4.0</v>
      </c>
      <c r="BW346" s="1">
        <v>5.0</v>
      </c>
      <c r="BX346" s="1">
        <v>4.0</v>
      </c>
      <c r="BY346" s="1">
        <v>4.0</v>
      </c>
      <c r="BZ346" s="36">
        <v>5.0</v>
      </c>
      <c r="CA346" s="45">
        <f t="shared" si="12"/>
        <v>242</v>
      </c>
      <c r="CB346">
        <f t="shared" si="2"/>
        <v>19</v>
      </c>
      <c r="CC346" s="45">
        <f t="shared" si="3"/>
        <v>28</v>
      </c>
      <c r="CD346" s="45">
        <f t="shared" si="4"/>
        <v>20</v>
      </c>
      <c r="CE346" s="45">
        <f t="shared" si="27"/>
        <v>28</v>
      </c>
      <c r="CF346" s="45">
        <f t="shared" si="6"/>
        <v>35</v>
      </c>
      <c r="CG346" s="45">
        <f t="shared" si="7"/>
        <v>14</v>
      </c>
      <c r="CH346" s="45">
        <f t="shared" si="28"/>
        <v>32</v>
      </c>
      <c r="CI346" s="45">
        <f t="shared" si="9"/>
        <v>0.7</v>
      </c>
      <c r="CJ346">
        <f t="shared" si="10"/>
        <v>23</v>
      </c>
      <c r="CK346" s="45">
        <f t="shared" si="29"/>
        <v>36</v>
      </c>
      <c r="CL346" s="39"/>
      <c r="CM346" s="40">
        <f>VLOOKUP(CB346,'PROMIS 57 T-Score Conversions'!Q$3:R$35,2,TRUE)</f>
        <v>34.7</v>
      </c>
      <c r="CN346" s="44" t="str">
        <f t="shared" si="20"/>
        <v>Moderate</v>
      </c>
      <c r="CO346" s="40">
        <f>VLOOKUP(CC346,'PROMIS 57 T-Score Conversions'!A$3:B$35,2,TRUE)</f>
        <v>66.6</v>
      </c>
      <c r="CP346" s="43" t="str">
        <f t="shared" si="21"/>
        <v>Severe</v>
      </c>
      <c r="CQ346" s="40">
        <f>VLOOKUP(CD346,'PROMIS 57 T-Score Conversions'!E$3:F$35,2,TRUE)</f>
        <v>58.5</v>
      </c>
      <c r="CR346" s="44" t="str">
        <f t="shared" si="22"/>
        <v>Mild</v>
      </c>
      <c r="CS346" s="40">
        <f>VLOOKUP(CE346,'PROMIS 57 T-Score Conversions'!U$3:V$35,2,TRUE)</f>
        <v>61.3</v>
      </c>
      <c r="CT346" s="44" t="str">
        <f t="shared" si="23"/>
        <v>Moderate</v>
      </c>
      <c r="CU346" s="40">
        <f>VLOOKUP(CF346,'PROMIS 57 T-Score Conversions'!Y$3:Z$35,2,TRUE)</f>
        <v>66.1</v>
      </c>
      <c r="CV346" s="44" t="str">
        <f t="shared" si="24"/>
        <v>Moderate</v>
      </c>
      <c r="CW346" s="40">
        <f>vlookup(CG346,'PROMIS 57 T-Score Conversions'!M$3:N$35,2,TRUE)</f>
        <v>35.3</v>
      </c>
      <c r="CX346" s="44" t="str">
        <f t="shared" si="25"/>
        <v>Moderate</v>
      </c>
      <c r="CY346" s="40">
        <f>VLOOKup(CH346,'PROMIS 57 T-Score Conversions'!I$3:J$35,2,TRUE)</f>
        <v>66.9</v>
      </c>
      <c r="CZ346" s="44" t="str">
        <f t="shared" si="26"/>
        <v>Moderate</v>
      </c>
      <c r="DA346" s="37">
        <f>VLOOKUP(CJ346,'PROMIS 57 T-Score Conversions'!AC$3:AD$35,2,TRUE)</f>
        <v>39.5</v>
      </c>
      <c r="DB346" s="44" t="str">
        <f t="shared" si="30"/>
        <v>Moderate</v>
      </c>
      <c r="DC346" s="40">
        <f>VLOOKUP(CK346,'PROMIS 57 T-Score Conversions'!AG$3:AH$35,2,TRUE)</f>
        <v>56.39</v>
      </c>
      <c r="DD346" s="39" t="str">
        <f t="shared" si="31"/>
        <v>Mild</v>
      </c>
    </row>
    <row r="347">
      <c r="A347" s="1" t="b">
        <v>1</v>
      </c>
      <c r="B347" s="20"/>
      <c r="C347" s="20">
        <v>43784.45455869213</v>
      </c>
      <c r="D347" s="1" t="s">
        <v>137</v>
      </c>
      <c r="E347" s="1">
        <v>1883.0</v>
      </c>
      <c r="F347" s="1">
        <v>4.0</v>
      </c>
      <c r="G347" s="1">
        <v>4.0</v>
      </c>
      <c r="H347" s="1">
        <v>4.0</v>
      </c>
      <c r="I347" s="1">
        <v>3.0</v>
      </c>
      <c r="J347" s="1">
        <v>4.0</v>
      </c>
      <c r="K347" s="1">
        <v>4.0</v>
      </c>
      <c r="L347" s="1">
        <v>4.0</v>
      </c>
      <c r="M347" s="1">
        <v>4.0</v>
      </c>
      <c r="N347" s="1">
        <v>3.0</v>
      </c>
      <c r="O347" s="1">
        <v>2.0</v>
      </c>
      <c r="P347" s="1">
        <v>2.0</v>
      </c>
      <c r="Q347" s="1">
        <v>2.0</v>
      </c>
      <c r="R347" s="1">
        <v>2.0</v>
      </c>
      <c r="S347" s="1">
        <v>5.0</v>
      </c>
      <c r="T347" s="1">
        <v>4.0</v>
      </c>
      <c r="U347" s="1">
        <v>3.0</v>
      </c>
      <c r="V347" s="1">
        <v>3.0</v>
      </c>
      <c r="W347" s="1">
        <v>3.0</v>
      </c>
      <c r="X347" s="1">
        <v>4.0</v>
      </c>
      <c r="Y347" s="1">
        <v>4.0</v>
      </c>
      <c r="Z347" s="1">
        <v>2.0</v>
      </c>
      <c r="AA347" s="1">
        <v>4.0</v>
      </c>
      <c r="AB347" s="1">
        <v>4.0</v>
      </c>
      <c r="AC347" s="1">
        <v>4.0</v>
      </c>
      <c r="AD347" s="1">
        <v>4.0</v>
      </c>
      <c r="AE347" s="1">
        <v>3.0</v>
      </c>
      <c r="AF347" s="1">
        <v>3.0</v>
      </c>
      <c r="AG347" s="1">
        <v>4.0</v>
      </c>
      <c r="AH347" s="1">
        <v>5.0</v>
      </c>
      <c r="AI347" s="1">
        <v>5.0</v>
      </c>
      <c r="AJ347" s="1">
        <v>5.0</v>
      </c>
      <c r="AK347" s="1">
        <v>4.0</v>
      </c>
      <c r="AL347" s="1">
        <v>3.0</v>
      </c>
      <c r="AM347" s="1">
        <v>4.0</v>
      </c>
      <c r="AN347" s="1">
        <v>3.0</v>
      </c>
      <c r="AO347" s="1">
        <v>2.0</v>
      </c>
      <c r="AP347" s="1">
        <v>3.0</v>
      </c>
      <c r="AQ347" s="1">
        <v>2.0</v>
      </c>
      <c r="AR347" s="1">
        <v>2.0</v>
      </c>
      <c r="AS347" s="1">
        <v>4.0</v>
      </c>
      <c r="AT347" s="1">
        <v>2.0</v>
      </c>
      <c r="AU347" s="1">
        <v>2.0</v>
      </c>
      <c r="AV347" s="1">
        <v>2.0</v>
      </c>
      <c r="AW347" s="1">
        <v>2.0</v>
      </c>
      <c r="AX347" s="1">
        <v>2.0</v>
      </c>
      <c r="AY347" s="1">
        <v>2.0</v>
      </c>
      <c r="AZ347" s="1">
        <v>2.0</v>
      </c>
      <c r="BA347" s="1">
        <v>3.0</v>
      </c>
      <c r="BB347" s="1">
        <v>4.0</v>
      </c>
      <c r="BC347" s="1">
        <v>2.0</v>
      </c>
      <c r="BD347" s="1">
        <v>4.0</v>
      </c>
      <c r="BE347" s="1">
        <v>4.0</v>
      </c>
      <c r="BF347" s="1">
        <v>5.0</v>
      </c>
      <c r="BG347" s="1">
        <v>4.0</v>
      </c>
      <c r="BH347" s="1">
        <v>4.0</v>
      </c>
      <c r="BI347" s="1">
        <v>3.0</v>
      </c>
      <c r="BJ347" s="1">
        <v>5.0</v>
      </c>
      <c r="BK347" s="1">
        <v>2.0</v>
      </c>
      <c r="BL347" s="1">
        <v>3.0</v>
      </c>
      <c r="BM347" s="1">
        <v>2.0</v>
      </c>
      <c r="BN347" s="1">
        <v>3.0</v>
      </c>
      <c r="BO347" s="1">
        <v>3.0</v>
      </c>
      <c r="BP347" s="1">
        <v>2.0</v>
      </c>
      <c r="BQ347" s="1">
        <v>2.0</v>
      </c>
      <c r="BR347" s="1">
        <v>2.0</v>
      </c>
      <c r="BS347" s="1">
        <v>5.0</v>
      </c>
      <c r="BT347" s="1">
        <v>5.0</v>
      </c>
      <c r="BU347" s="1">
        <v>5.0</v>
      </c>
      <c r="BV347" s="1">
        <v>3.0</v>
      </c>
      <c r="BW347" s="1">
        <v>5.0</v>
      </c>
      <c r="BX347" s="1">
        <v>4.0</v>
      </c>
      <c r="BY347" s="1">
        <v>5.0</v>
      </c>
      <c r="BZ347" s="36">
        <v>3.0</v>
      </c>
      <c r="CA347" s="45">
        <f t="shared" si="12"/>
        <v>244</v>
      </c>
      <c r="CB347">
        <f t="shared" si="2"/>
        <v>31</v>
      </c>
      <c r="CC347" s="45">
        <f t="shared" si="3"/>
        <v>23</v>
      </c>
      <c r="CD347" s="45">
        <f t="shared" si="4"/>
        <v>28</v>
      </c>
      <c r="CE347" s="45">
        <f t="shared" si="27"/>
        <v>33</v>
      </c>
      <c r="CF347" s="45">
        <f t="shared" si="6"/>
        <v>23</v>
      </c>
      <c r="CG347" s="45">
        <f t="shared" si="7"/>
        <v>17</v>
      </c>
      <c r="CH347" s="45">
        <f t="shared" si="28"/>
        <v>30</v>
      </c>
      <c r="CI347" s="45">
        <f t="shared" si="9"/>
        <v>0.5</v>
      </c>
      <c r="CJ347">
        <f t="shared" si="10"/>
        <v>19</v>
      </c>
      <c r="CK347" s="45">
        <f t="shared" si="29"/>
        <v>35</v>
      </c>
      <c r="CL347" s="39"/>
      <c r="CM347" s="40">
        <f>VLOOKUP(CB347,'PROMIS 57 T-Score Conversions'!Q$3:R$35,2,TRUE)</f>
        <v>43.1</v>
      </c>
      <c r="CN347" s="44" t="str">
        <f t="shared" si="20"/>
        <v>Mild</v>
      </c>
      <c r="CO347" s="40">
        <f>VLOOKUP(CC347,'PROMIS 57 T-Score Conversions'!A$3:B$35,2,TRUE)</f>
        <v>61.4</v>
      </c>
      <c r="CP347" s="43" t="str">
        <f t="shared" si="21"/>
        <v>Moderate</v>
      </c>
      <c r="CQ347" s="40">
        <f>VLOOKUP(CD347,'PROMIS 57 T-Score Conversions'!E$3:F$35,2,TRUE)</f>
        <v>65.8</v>
      </c>
      <c r="CR347" s="44" t="str">
        <f t="shared" si="22"/>
        <v>Moderate</v>
      </c>
      <c r="CS347" s="40">
        <f>VLOOKUP(CE347,'PROMIS 57 T-Score Conversions'!U$3:V$35,2,TRUE)</f>
        <v>66.4</v>
      </c>
      <c r="CT347" s="44" t="str">
        <f t="shared" si="23"/>
        <v>Moderate</v>
      </c>
      <c r="CU347" s="40">
        <f>VLOOKUP(CF347,'PROMIS 57 T-Score Conversions'!Y$3:Z$35,2,TRUE)</f>
        <v>53.3</v>
      </c>
      <c r="CV347" s="44" t="str">
        <f t="shared" si="24"/>
        <v>Normal</v>
      </c>
      <c r="CW347" s="40">
        <f>vlookup(CG347,'PROMIS 57 T-Score Conversions'!M$3:N$35,2,TRUE)</f>
        <v>37.7</v>
      </c>
      <c r="CX347" s="44" t="str">
        <f t="shared" si="25"/>
        <v>Moderate</v>
      </c>
      <c r="CY347" s="40">
        <f>VLOOKup(CH347,'PROMIS 57 T-Score Conversions'!I$3:J$35,2,TRUE)</f>
        <v>65.5</v>
      </c>
      <c r="CZ347" s="44" t="str">
        <f t="shared" si="26"/>
        <v>Moderate</v>
      </c>
      <c r="DA347" s="37">
        <f>VLOOKUP(CJ347,'PROMIS 57 T-Score Conversions'!AC$3:AD$35,2,TRUE)</f>
        <v>36.36</v>
      </c>
      <c r="DB347" s="44" t="str">
        <f t="shared" si="30"/>
        <v>Moderate</v>
      </c>
      <c r="DC347" s="40">
        <f>VLOOKUP(CK347,'PROMIS 57 T-Score Conversions'!AG$3:AH$35,2,TRUE)</f>
        <v>54.94</v>
      </c>
      <c r="DD347" s="39" t="str">
        <f t="shared" si="31"/>
        <v>Normal</v>
      </c>
    </row>
    <row r="348">
      <c r="A348" s="1" t="b">
        <v>1</v>
      </c>
      <c r="B348" s="20"/>
      <c r="C348" s="20">
        <v>43787.448181238426</v>
      </c>
      <c r="D348" s="1" t="s">
        <v>321</v>
      </c>
      <c r="E348" s="1">
        <v>2105.0</v>
      </c>
      <c r="F348" s="1">
        <v>2.0</v>
      </c>
      <c r="G348" s="1">
        <v>3.0</v>
      </c>
      <c r="H348" s="1">
        <v>2.0</v>
      </c>
      <c r="I348" s="1">
        <v>3.0</v>
      </c>
      <c r="J348" s="1">
        <v>1.0</v>
      </c>
      <c r="K348" s="1">
        <v>3.0</v>
      </c>
      <c r="L348" s="1">
        <v>3.0</v>
      </c>
      <c r="M348" s="1">
        <v>3.0</v>
      </c>
      <c r="N348" s="1">
        <v>3.0</v>
      </c>
      <c r="O348" s="1">
        <v>3.0</v>
      </c>
      <c r="P348" s="1">
        <v>3.0</v>
      </c>
      <c r="Q348" s="1">
        <v>3.0</v>
      </c>
      <c r="R348" s="1">
        <v>4.0</v>
      </c>
      <c r="S348" s="1">
        <v>3.0</v>
      </c>
      <c r="T348" s="1">
        <v>4.0</v>
      </c>
      <c r="U348" s="1">
        <v>4.0</v>
      </c>
      <c r="V348" s="1">
        <v>4.0</v>
      </c>
      <c r="W348" s="1">
        <v>4.0</v>
      </c>
      <c r="X348" s="1">
        <v>5.0</v>
      </c>
      <c r="Y348" s="1">
        <v>4.0</v>
      </c>
      <c r="Z348" s="1">
        <v>5.0</v>
      </c>
      <c r="AA348" s="1">
        <v>4.0</v>
      </c>
      <c r="AB348" s="1">
        <v>4.0</v>
      </c>
      <c r="AC348" s="1">
        <v>4.0</v>
      </c>
      <c r="AD348" s="1">
        <v>5.0</v>
      </c>
      <c r="AE348" s="1">
        <v>5.0</v>
      </c>
      <c r="AF348" s="1">
        <v>4.0</v>
      </c>
      <c r="AG348" s="1">
        <v>4.0</v>
      </c>
      <c r="AH348" s="1">
        <v>4.0</v>
      </c>
      <c r="AI348" s="1">
        <v>4.0</v>
      </c>
      <c r="AJ348" s="1">
        <v>2.0</v>
      </c>
      <c r="AK348" s="1">
        <v>5.0</v>
      </c>
      <c r="AL348" s="1">
        <v>5.0</v>
      </c>
      <c r="AM348" s="1">
        <v>5.0</v>
      </c>
      <c r="AN348" s="1">
        <v>5.0</v>
      </c>
      <c r="AO348" s="1">
        <v>5.0</v>
      </c>
      <c r="AP348" s="1">
        <v>5.0</v>
      </c>
      <c r="AQ348" s="1">
        <v>5.0</v>
      </c>
      <c r="AR348" s="1">
        <v>5.0</v>
      </c>
      <c r="AS348" s="1">
        <v>5.0</v>
      </c>
      <c r="AT348" s="1">
        <v>1.0</v>
      </c>
      <c r="AU348" s="1">
        <v>2.0</v>
      </c>
      <c r="AV348" s="1">
        <v>2.0</v>
      </c>
      <c r="AW348" s="1">
        <v>1.0</v>
      </c>
      <c r="AX348" s="1">
        <v>2.0</v>
      </c>
      <c r="AY348" s="1">
        <v>2.0</v>
      </c>
      <c r="AZ348" s="1">
        <v>2.0</v>
      </c>
      <c r="BA348" s="1">
        <v>1.0</v>
      </c>
      <c r="BB348" s="1">
        <v>3.0</v>
      </c>
      <c r="BC348" s="1">
        <v>3.0</v>
      </c>
      <c r="BD348" s="1">
        <v>3.0</v>
      </c>
      <c r="BE348" s="1">
        <v>3.0</v>
      </c>
      <c r="BF348" s="1">
        <v>3.0</v>
      </c>
      <c r="BG348" s="1">
        <v>3.0</v>
      </c>
      <c r="BH348" s="1">
        <v>3.0</v>
      </c>
      <c r="BI348" s="1">
        <v>3.0</v>
      </c>
      <c r="BJ348" s="1">
        <v>6.0</v>
      </c>
      <c r="BK348" s="1">
        <v>1.0</v>
      </c>
      <c r="BL348" s="1">
        <v>1.0</v>
      </c>
      <c r="BM348" s="1">
        <v>1.0</v>
      </c>
      <c r="BN348" s="1">
        <v>1.0</v>
      </c>
      <c r="BO348" s="1">
        <v>1.0</v>
      </c>
      <c r="BP348" s="1">
        <v>1.0</v>
      </c>
      <c r="BQ348" s="1">
        <v>1.0</v>
      </c>
      <c r="BR348" s="1">
        <v>1.0</v>
      </c>
      <c r="BS348" s="1">
        <v>4.0</v>
      </c>
      <c r="BT348" s="1">
        <v>4.0</v>
      </c>
      <c r="BU348" s="1">
        <v>3.0</v>
      </c>
      <c r="BV348" s="1">
        <v>5.0</v>
      </c>
      <c r="BW348" s="1">
        <v>3.0</v>
      </c>
      <c r="BX348" s="1">
        <v>4.0</v>
      </c>
      <c r="BY348" s="1">
        <v>5.0</v>
      </c>
      <c r="BZ348" s="36">
        <v>3.0</v>
      </c>
      <c r="CA348" s="45">
        <f t="shared" si="12"/>
        <v>236</v>
      </c>
      <c r="CB348">
        <f t="shared" si="2"/>
        <v>20</v>
      </c>
      <c r="CC348" s="45">
        <f t="shared" si="3"/>
        <v>27</v>
      </c>
      <c r="CD348" s="45">
        <f t="shared" si="4"/>
        <v>34</v>
      </c>
      <c r="CE348" s="45">
        <f t="shared" si="27"/>
        <v>33</v>
      </c>
      <c r="CF348" s="45">
        <f t="shared" si="6"/>
        <v>40</v>
      </c>
      <c r="CG348" s="45">
        <f t="shared" si="7"/>
        <v>13</v>
      </c>
      <c r="CH348" s="45">
        <f t="shared" si="28"/>
        <v>24</v>
      </c>
      <c r="CI348" s="45">
        <f t="shared" si="9"/>
        <v>0.6</v>
      </c>
      <c r="CJ348">
        <f t="shared" si="10"/>
        <v>8</v>
      </c>
      <c r="CK348" s="45">
        <f t="shared" si="29"/>
        <v>31</v>
      </c>
      <c r="CL348" s="39"/>
      <c r="CM348" s="40">
        <f>VLOOKUP(CB348,'PROMIS 57 T-Score Conversions'!Q$3:R$35,2,TRUE)</f>
        <v>35.4</v>
      </c>
      <c r="CN348" s="44" t="str">
        <f t="shared" si="20"/>
        <v>Moderate</v>
      </c>
      <c r="CO348" s="40">
        <f>VLOOKUP(CC348,'PROMIS 57 T-Score Conversions'!A$3:B$35,2,TRUE)</f>
        <v>65.6</v>
      </c>
      <c r="CP348" s="43" t="str">
        <f t="shared" si="21"/>
        <v>Severe</v>
      </c>
      <c r="CQ348" s="40">
        <f>VLOOKUP(CD348,'PROMIS 57 T-Score Conversions'!E$3:F$35,2,TRUE)</f>
        <v>71.7</v>
      </c>
      <c r="CR348" s="44" t="str">
        <f t="shared" si="22"/>
        <v>Severe</v>
      </c>
      <c r="CS348" s="40">
        <f>VLOOKUP(CE348,'PROMIS 57 T-Score Conversions'!U$3:V$35,2,TRUE)</f>
        <v>66.4</v>
      </c>
      <c r="CT348" s="44" t="str">
        <f t="shared" si="23"/>
        <v>Moderate</v>
      </c>
      <c r="CU348" s="40">
        <f>VLOOKUP(CF348,'PROMIS 57 T-Score Conversions'!Y$3:Z$35,2,TRUE)</f>
        <v>76.5</v>
      </c>
      <c r="CV348" s="44" t="str">
        <f t="shared" si="24"/>
        <v>Severe</v>
      </c>
      <c r="CW348" s="40">
        <f>vlookup(CG348,'PROMIS 57 T-Score Conversions'!M$3:N$35,2,TRUE)</f>
        <v>34.5</v>
      </c>
      <c r="CX348" s="44" t="str">
        <f t="shared" si="25"/>
        <v>Moderate</v>
      </c>
      <c r="CY348" s="40">
        <f>VLOOKup(CH348,'PROMIS 57 T-Score Conversions'!I$3:J$35,2,TRUE)</f>
        <v>61.5</v>
      </c>
      <c r="CZ348" s="44" t="str">
        <f t="shared" si="26"/>
        <v>Moderate</v>
      </c>
      <c r="DA348" s="37">
        <f>VLOOKUP(CJ348,'PROMIS 57 T-Score Conversions'!AC$3:AD$35,2,TRUE)</f>
        <v>22.41</v>
      </c>
      <c r="DB348" s="44" t="str">
        <f t="shared" si="30"/>
        <v>Severe</v>
      </c>
      <c r="DC348" s="40">
        <f>VLOOKUP(CK348,'PROMIS 57 T-Score Conversions'!AG$3:AH$35,2,TRUE)</f>
        <v>50.21</v>
      </c>
      <c r="DD348" s="39" t="str">
        <f t="shared" si="31"/>
        <v>Normal</v>
      </c>
    </row>
    <row r="349">
      <c r="A349" s="1" t="b">
        <v>1</v>
      </c>
      <c r="B349" s="20"/>
      <c r="C349" s="20">
        <v>43788.44468349537</v>
      </c>
      <c r="D349" s="1" t="s">
        <v>322</v>
      </c>
      <c r="E349" s="1">
        <v>2110.0</v>
      </c>
      <c r="F349" s="1">
        <v>2.0</v>
      </c>
      <c r="G349" s="1">
        <v>2.0</v>
      </c>
      <c r="H349" s="1">
        <v>2.0</v>
      </c>
      <c r="I349" s="1">
        <v>2.0</v>
      </c>
      <c r="J349" s="1">
        <v>1.0</v>
      </c>
      <c r="K349" s="1">
        <v>2.0</v>
      </c>
      <c r="L349" s="1">
        <v>3.0</v>
      </c>
      <c r="M349" s="1">
        <v>1.0</v>
      </c>
      <c r="N349" s="1">
        <v>4.0</v>
      </c>
      <c r="O349" s="1">
        <v>4.0</v>
      </c>
      <c r="P349" s="1">
        <v>4.0</v>
      </c>
      <c r="Q349" s="1">
        <v>5.0</v>
      </c>
      <c r="R349" s="1">
        <v>4.0</v>
      </c>
      <c r="S349" s="1">
        <v>4.0</v>
      </c>
      <c r="T349" s="1">
        <v>4.0</v>
      </c>
      <c r="U349" s="1">
        <v>4.0</v>
      </c>
      <c r="V349" s="1">
        <v>4.0</v>
      </c>
      <c r="W349" s="1">
        <v>4.0</v>
      </c>
      <c r="X349" s="1">
        <v>4.0</v>
      </c>
      <c r="Y349" s="1">
        <v>4.0</v>
      </c>
      <c r="Z349" s="1">
        <v>4.0</v>
      </c>
      <c r="AA349" s="1">
        <v>5.0</v>
      </c>
      <c r="AB349" s="1">
        <v>4.0</v>
      </c>
      <c r="AC349" s="1">
        <v>4.0</v>
      </c>
      <c r="AD349" s="1">
        <v>4.0</v>
      </c>
      <c r="AE349" s="1">
        <v>5.0</v>
      </c>
      <c r="AF349" s="1">
        <v>5.0</v>
      </c>
      <c r="AG349" s="1">
        <v>5.0</v>
      </c>
      <c r="AH349" s="1">
        <v>4.0</v>
      </c>
      <c r="AI349" s="1">
        <v>4.0</v>
      </c>
      <c r="AJ349" s="1">
        <v>5.0</v>
      </c>
      <c r="AK349" s="1">
        <v>5.0</v>
      </c>
      <c r="AL349" s="1">
        <v>5.0</v>
      </c>
      <c r="AM349" s="1">
        <v>5.0</v>
      </c>
      <c r="AN349" s="1">
        <v>5.0</v>
      </c>
      <c r="AO349" s="1">
        <v>5.0</v>
      </c>
      <c r="AP349" s="1">
        <v>5.0</v>
      </c>
      <c r="AQ349" s="1">
        <v>5.0</v>
      </c>
      <c r="AR349" s="1">
        <v>5.0</v>
      </c>
      <c r="AS349" s="1">
        <v>5.0</v>
      </c>
      <c r="AT349" s="1">
        <v>1.0</v>
      </c>
      <c r="AU349" s="1">
        <v>2.0</v>
      </c>
      <c r="AV349" s="1">
        <v>1.0</v>
      </c>
      <c r="AW349" s="1">
        <v>1.0</v>
      </c>
      <c r="AX349" s="1">
        <v>1.0</v>
      </c>
      <c r="AY349" s="1">
        <v>1.0</v>
      </c>
      <c r="AZ349" s="1">
        <v>2.0</v>
      </c>
      <c r="BA349" s="1">
        <v>1.0</v>
      </c>
      <c r="BB349" s="1">
        <v>4.0</v>
      </c>
      <c r="BC349" s="1">
        <v>4.0</v>
      </c>
      <c r="BD349" s="1">
        <v>4.0</v>
      </c>
      <c r="BE349" s="1">
        <v>4.0</v>
      </c>
      <c r="BF349" s="1">
        <v>5.0</v>
      </c>
      <c r="BG349" s="1">
        <v>4.0</v>
      </c>
      <c r="BH349" s="1">
        <v>5.0</v>
      </c>
      <c r="BI349" s="1">
        <v>4.0</v>
      </c>
      <c r="BJ349" s="1">
        <v>6.0</v>
      </c>
      <c r="BK349" s="1">
        <v>1.0</v>
      </c>
      <c r="BL349" s="1">
        <v>1.0</v>
      </c>
      <c r="BM349" s="1">
        <v>1.0</v>
      </c>
      <c r="BN349" s="1">
        <v>2.0</v>
      </c>
      <c r="BO349" s="1">
        <v>2.0</v>
      </c>
      <c r="BP349" s="1">
        <v>1.0</v>
      </c>
      <c r="BQ349" s="1">
        <v>1.0</v>
      </c>
      <c r="BR349" s="1">
        <v>1.0</v>
      </c>
      <c r="BS349" s="1">
        <v>5.0</v>
      </c>
      <c r="BT349" s="1">
        <v>5.0</v>
      </c>
      <c r="BU349" s="1">
        <v>5.0</v>
      </c>
      <c r="BV349" s="1">
        <v>5.0</v>
      </c>
      <c r="BW349" s="1">
        <v>5.0</v>
      </c>
      <c r="BX349" s="1">
        <v>5.0</v>
      </c>
      <c r="BY349" s="1">
        <v>5.0</v>
      </c>
      <c r="BZ349" s="36">
        <v>5.0</v>
      </c>
      <c r="CA349" s="45">
        <f t="shared" si="12"/>
        <v>258</v>
      </c>
      <c r="CB349">
        <f t="shared" si="2"/>
        <v>15</v>
      </c>
      <c r="CC349" s="45">
        <f t="shared" si="3"/>
        <v>33</v>
      </c>
      <c r="CD349" s="45">
        <f t="shared" si="4"/>
        <v>33</v>
      </c>
      <c r="CE349" s="45">
        <f t="shared" si="27"/>
        <v>37</v>
      </c>
      <c r="CF349" s="45">
        <f t="shared" si="6"/>
        <v>40</v>
      </c>
      <c r="CG349" s="45">
        <f t="shared" si="7"/>
        <v>10</v>
      </c>
      <c r="CH349" s="45">
        <f t="shared" si="28"/>
        <v>34</v>
      </c>
      <c r="CI349" s="45">
        <f t="shared" si="9"/>
        <v>0.6</v>
      </c>
      <c r="CJ349">
        <f t="shared" si="10"/>
        <v>10</v>
      </c>
      <c r="CK349" s="45">
        <f t="shared" si="29"/>
        <v>40</v>
      </c>
      <c r="CL349" s="39"/>
      <c r="CM349" s="40">
        <f>VLOOKUP(CB349,'PROMIS 57 T-Score Conversions'!Q$3:R$35,2,TRUE)</f>
        <v>31.7</v>
      </c>
      <c r="CN349" s="44" t="str">
        <f t="shared" si="20"/>
        <v>Moderate</v>
      </c>
      <c r="CO349" s="40">
        <f>VLOOKUP(CC349,'PROMIS 57 T-Score Conversions'!A$3:B$35,2,TRUE)</f>
        <v>71.9</v>
      </c>
      <c r="CP349" s="43" t="str">
        <f t="shared" si="21"/>
        <v>Severe</v>
      </c>
      <c r="CQ349" s="40">
        <f>VLOOKUP(CD349,'PROMIS 57 T-Score Conversions'!E$3:F$35,2,TRUE)</f>
        <v>70.7</v>
      </c>
      <c r="CR349" s="44" t="str">
        <f t="shared" si="22"/>
        <v>Severe</v>
      </c>
      <c r="CS349" s="40">
        <f>VLOOKUP(CE349,'PROMIS 57 T-Score Conversions'!U$3:V$35,2,TRUE)</f>
        <v>71</v>
      </c>
      <c r="CT349" s="44" t="str">
        <f t="shared" si="23"/>
        <v>Severe</v>
      </c>
      <c r="CU349" s="40">
        <f>VLOOKUP(CF349,'PROMIS 57 T-Score Conversions'!Y$3:Z$35,2,TRUE)</f>
        <v>76.5</v>
      </c>
      <c r="CV349" s="44" t="str">
        <f t="shared" si="24"/>
        <v>Severe</v>
      </c>
      <c r="CW349" s="40">
        <f>vlookup(CG349,'PROMIS 57 T-Score Conversions'!M$3:N$35,2,TRUE)</f>
        <v>31.3</v>
      </c>
      <c r="CX349" s="44" t="str">
        <f t="shared" si="25"/>
        <v>Moderate</v>
      </c>
      <c r="CY349" s="40">
        <f>VLOOKup(CH349,'PROMIS 57 T-Score Conversions'!I$3:J$35,2,TRUE)</f>
        <v>68.4</v>
      </c>
      <c r="CZ349" s="44" t="str">
        <f t="shared" si="26"/>
        <v>Moderate</v>
      </c>
      <c r="DA349" s="37">
        <f>VLOOKUP(CJ349,'PROMIS 57 T-Score Conversions'!AC$3:AD$35,2,TRUE)</f>
        <v>27.45</v>
      </c>
      <c r="DB349" s="44" t="str">
        <f t="shared" si="30"/>
        <v>Severe</v>
      </c>
      <c r="DC349" s="40">
        <f>VLOOKUP(CK349,'PROMIS 57 T-Score Conversions'!AG$3:AH$35,2,TRUE)</f>
        <v>67.09</v>
      </c>
      <c r="DD349" s="39" t="str">
        <f t="shared" si="31"/>
        <v>Moderate</v>
      </c>
    </row>
    <row r="350">
      <c r="A350" s="1" t="b">
        <v>1</v>
      </c>
      <c r="B350" s="20"/>
      <c r="C350" s="20">
        <v>43789.381634317135</v>
      </c>
      <c r="D350" s="1" t="s">
        <v>219</v>
      </c>
      <c r="E350" s="1">
        <v>468.0</v>
      </c>
      <c r="F350" s="1">
        <v>4.0</v>
      </c>
      <c r="G350" s="1">
        <v>5.0</v>
      </c>
      <c r="H350" s="1">
        <v>5.0</v>
      </c>
      <c r="I350" s="1">
        <v>4.0</v>
      </c>
      <c r="J350" s="1">
        <v>4.0</v>
      </c>
      <c r="K350" s="1">
        <v>4.0</v>
      </c>
      <c r="L350" s="1">
        <v>5.0</v>
      </c>
      <c r="M350" s="1">
        <v>4.0</v>
      </c>
      <c r="N350" s="1">
        <v>2.0</v>
      </c>
      <c r="O350" s="1">
        <v>2.0</v>
      </c>
      <c r="P350" s="1">
        <v>4.0</v>
      </c>
      <c r="Q350" s="1">
        <v>2.0</v>
      </c>
      <c r="R350" s="1">
        <v>2.0</v>
      </c>
      <c r="S350" s="1">
        <v>3.0</v>
      </c>
      <c r="T350" s="1">
        <v>2.0</v>
      </c>
      <c r="U350" s="1">
        <v>3.0</v>
      </c>
      <c r="V350" s="1">
        <v>1.0</v>
      </c>
      <c r="W350" s="1">
        <v>2.0</v>
      </c>
      <c r="X350" s="1">
        <v>3.0</v>
      </c>
      <c r="Y350" s="1">
        <v>1.0</v>
      </c>
      <c r="Z350" s="1">
        <v>1.0</v>
      </c>
      <c r="AA350" s="1">
        <v>2.0</v>
      </c>
      <c r="AB350" s="1">
        <v>1.0</v>
      </c>
      <c r="AC350" s="1">
        <v>1.0</v>
      </c>
      <c r="AD350" s="1">
        <v>2.0</v>
      </c>
      <c r="AE350" s="1">
        <v>5.0</v>
      </c>
      <c r="AF350" s="1">
        <v>2.0</v>
      </c>
      <c r="AG350" s="1">
        <v>2.0</v>
      </c>
      <c r="AH350" s="1">
        <v>2.0</v>
      </c>
      <c r="AI350" s="1">
        <v>2.0</v>
      </c>
      <c r="AJ350" s="1">
        <v>4.0</v>
      </c>
      <c r="AK350" s="1">
        <v>4.0</v>
      </c>
      <c r="AL350" s="1">
        <v>2.0</v>
      </c>
      <c r="AM350" s="1">
        <v>3.0</v>
      </c>
      <c r="AN350" s="1">
        <v>2.0</v>
      </c>
      <c r="AO350" s="1">
        <v>2.0</v>
      </c>
      <c r="AP350" s="1">
        <v>1.0</v>
      </c>
      <c r="AQ350" s="1">
        <v>2.0</v>
      </c>
      <c r="AR350" s="1">
        <v>3.0</v>
      </c>
      <c r="AS350" s="1">
        <v>3.0</v>
      </c>
      <c r="AT350" s="1">
        <v>4.0</v>
      </c>
      <c r="AU350" s="1">
        <v>5.0</v>
      </c>
      <c r="AV350" s="1">
        <v>4.0</v>
      </c>
      <c r="AW350" s="1">
        <v>5.0</v>
      </c>
      <c r="AX350" s="1">
        <v>3.0</v>
      </c>
      <c r="AY350" s="1">
        <v>4.0</v>
      </c>
      <c r="AZ350" s="1">
        <v>4.0</v>
      </c>
      <c r="BA350" s="1">
        <v>3.0</v>
      </c>
      <c r="BB350" s="1">
        <v>2.0</v>
      </c>
      <c r="BC350" s="1">
        <v>2.0</v>
      </c>
      <c r="BD350" s="1">
        <v>2.0</v>
      </c>
      <c r="BE350" s="1">
        <v>2.0</v>
      </c>
      <c r="BF350" s="1">
        <v>2.0</v>
      </c>
      <c r="BG350" s="1">
        <v>3.0</v>
      </c>
      <c r="BH350" s="1">
        <v>3.0</v>
      </c>
      <c r="BI350" s="1">
        <v>1.0</v>
      </c>
      <c r="BJ350" s="1">
        <v>1.0</v>
      </c>
      <c r="BK350" s="1">
        <v>3.0</v>
      </c>
      <c r="BL350" s="1">
        <v>2.0</v>
      </c>
      <c r="BM350" s="1">
        <v>2.0</v>
      </c>
      <c r="BN350" s="1">
        <v>2.0</v>
      </c>
      <c r="BO350" s="1">
        <v>2.0</v>
      </c>
      <c r="BP350" s="1">
        <v>2.0</v>
      </c>
      <c r="BQ350" s="1">
        <v>2.0</v>
      </c>
      <c r="BR350" s="1">
        <v>2.0</v>
      </c>
      <c r="BS350" s="1">
        <v>3.0</v>
      </c>
      <c r="BT350" s="1">
        <v>3.0</v>
      </c>
      <c r="BU350" s="1">
        <v>4.0</v>
      </c>
      <c r="BV350" s="1">
        <v>3.0</v>
      </c>
      <c r="BW350" s="1">
        <v>3.0</v>
      </c>
      <c r="BX350" s="1">
        <v>3.0</v>
      </c>
      <c r="BY350" s="1">
        <v>2.0</v>
      </c>
      <c r="BZ350" s="36">
        <v>2.0</v>
      </c>
      <c r="CA350" s="45">
        <f t="shared" si="12"/>
        <v>198</v>
      </c>
      <c r="CB350">
        <f t="shared" si="2"/>
        <v>35</v>
      </c>
      <c r="CC350" s="45">
        <f t="shared" si="3"/>
        <v>20</v>
      </c>
      <c r="CD350" s="45">
        <f t="shared" si="4"/>
        <v>12</v>
      </c>
      <c r="CE350" s="45">
        <f t="shared" si="27"/>
        <v>23</v>
      </c>
      <c r="CF350" s="45">
        <f t="shared" si="6"/>
        <v>18</v>
      </c>
      <c r="CG350" s="45">
        <f t="shared" si="7"/>
        <v>32</v>
      </c>
      <c r="CH350" s="45">
        <f t="shared" si="28"/>
        <v>17</v>
      </c>
      <c r="CI350" s="45">
        <f t="shared" si="9"/>
        <v>0.1</v>
      </c>
      <c r="CJ350">
        <f t="shared" si="10"/>
        <v>17</v>
      </c>
      <c r="CK350" s="45">
        <f t="shared" si="29"/>
        <v>23</v>
      </c>
      <c r="CL350" s="39"/>
      <c r="CM350" s="40">
        <f>VLOOKUP(CB350,'PROMIS 57 T-Score Conversions'!Q$3:R$35,2,TRUE)</f>
        <v>46.7</v>
      </c>
      <c r="CN350" s="44" t="str">
        <f t="shared" si="20"/>
        <v>Normal</v>
      </c>
      <c r="CO350" s="40">
        <f>VLOOKUP(CC350,'PROMIS 57 T-Score Conversions'!A$3:B$35,2,TRUE)</f>
        <v>58.4</v>
      </c>
      <c r="CP350" s="43" t="str">
        <f t="shared" si="21"/>
        <v>Moderate</v>
      </c>
      <c r="CQ350" s="40">
        <f>VLOOKUP(CD350,'PROMIS 57 T-Score Conversions'!E$3:F$35,2,TRUE)</f>
        <v>50.9</v>
      </c>
      <c r="CR350" s="44" t="str">
        <f t="shared" si="22"/>
        <v>Normal</v>
      </c>
      <c r="CS350" s="40">
        <f>VLOOKUP(CE350,'PROMIS 57 T-Score Conversions'!U$3:V$35,2,TRUE)</f>
        <v>56.6</v>
      </c>
      <c r="CT350" s="44" t="str">
        <f t="shared" si="23"/>
        <v>Mild</v>
      </c>
      <c r="CU350" s="40">
        <f>VLOOKUP(CF350,'PROMIS 57 T-Score Conversions'!Y$3:Z$35,2,TRUE)</f>
        <v>47.9</v>
      </c>
      <c r="CV350" s="44" t="str">
        <f t="shared" si="24"/>
        <v>Normal</v>
      </c>
      <c r="CW350" s="40">
        <f>vlookup(CG350,'PROMIS 57 T-Score Conversions'!M$3:N$35,2,TRUE)</f>
        <v>51.7</v>
      </c>
      <c r="CX350" s="44" t="str">
        <f t="shared" si="25"/>
        <v>Normal</v>
      </c>
      <c r="CY350" s="40">
        <f>VLOOKup(CH350,'PROMIS 57 T-Score Conversions'!I$3:J$35,2,TRUE)</f>
        <v>56.6</v>
      </c>
      <c r="CZ350" s="44" t="str">
        <f t="shared" si="26"/>
        <v>Mild</v>
      </c>
      <c r="DA350" s="37">
        <f>VLOOKUP(CJ350,'PROMIS 57 T-Score Conversions'!AC$3:AD$35,2,TRUE)</f>
        <v>34.75</v>
      </c>
      <c r="DB350" s="44" t="str">
        <f t="shared" si="30"/>
        <v>Moderate</v>
      </c>
      <c r="DC350" s="40">
        <f>VLOOKUP(CK350,'PROMIS 57 T-Score Conversions'!AG$3:AH$35,2,TRUE)</f>
        <v>42.51</v>
      </c>
      <c r="DD350" s="39" t="str">
        <f t="shared" si="31"/>
        <v>Normal</v>
      </c>
    </row>
    <row r="351">
      <c r="A351" s="1" t="b">
        <v>1</v>
      </c>
      <c r="B351" s="20"/>
      <c r="C351" s="20">
        <v>43789.41794640046</v>
      </c>
      <c r="D351" s="1" t="s">
        <v>171</v>
      </c>
      <c r="E351" s="1">
        <v>1585.0</v>
      </c>
      <c r="F351" s="1">
        <v>3.0</v>
      </c>
      <c r="G351" s="1">
        <v>4.0</v>
      </c>
      <c r="H351" s="1">
        <v>4.0</v>
      </c>
      <c r="I351" s="1">
        <v>4.0</v>
      </c>
      <c r="J351" s="1">
        <v>2.0</v>
      </c>
      <c r="K351" s="1">
        <v>3.0</v>
      </c>
      <c r="L351" s="1">
        <v>3.0</v>
      </c>
      <c r="M351" s="1">
        <v>2.0</v>
      </c>
      <c r="N351" s="1">
        <v>3.0</v>
      </c>
      <c r="O351" s="1">
        <v>3.0</v>
      </c>
      <c r="P351" s="1">
        <v>3.0</v>
      </c>
      <c r="Q351" s="1">
        <v>3.0</v>
      </c>
      <c r="R351" s="1">
        <v>3.0</v>
      </c>
      <c r="S351" s="1">
        <v>2.0</v>
      </c>
      <c r="T351" s="1">
        <v>3.0</v>
      </c>
      <c r="U351" s="1">
        <v>3.0</v>
      </c>
      <c r="V351" s="1">
        <v>2.0</v>
      </c>
      <c r="W351" s="1">
        <v>2.0</v>
      </c>
      <c r="X351" s="1">
        <v>2.0</v>
      </c>
      <c r="Y351" s="1">
        <v>2.0</v>
      </c>
      <c r="Z351" s="1">
        <v>2.0</v>
      </c>
      <c r="AA351" s="1">
        <v>3.0</v>
      </c>
      <c r="AB351" s="1">
        <v>2.0</v>
      </c>
      <c r="AC351" s="1">
        <v>2.0</v>
      </c>
      <c r="AD351" s="1">
        <v>4.0</v>
      </c>
      <c r="AE351" s="1">
        <v>2.0</v>
      </c>
      <c r="AF351" s="1">
        <v>4.0</v>
      </c>
      <c r="AG351" s="1">
        <v>4.0</v>
      </c>
      <c r="AH351" s="1">
        <v>4.0</v>
      </c>
      <c r="AI351" s="1">
        <v>3.0</v>
      </c>
      <c r="AJ351" s="1">
        <v>4.0</v>
      </c>
      <c r="AK351" s="1">
        <v>3.0</v>
      </c>
      <c r="AL351" s="1">
        <v>3.0</v>
      </c>
      <c r="AM351" s="1">
        <v>4.0</v>
      </c>
      <c r="AN351" s="1">
        <v>3.0</v>
      </c>
      <c r="AO351" s="1">
        <v>2.0</v>
      </c>
      <c r="AP351" s="1">
        <v>3.0</v>
      </c>
      <c r="AQ351" s="1">
        <v>2.0</v>
      </c>
      <c r="AR351" s="1">
        <v>2.0</v>
      </c>
      <c r="AS351" s="1">
        <v>4.0</v>
      </c>
      <c r="AT351" s="1">
        <v>2.0</v>
      </c>
      <c r="AU351" s="1">
        <v>2.0</v>
      </c>
      <c r="AV351" s="1">
        <v>1.0</v>
      </c>
      <c r="AW351" s="1">
        <v>1.0</v>
      </c>
      <c r="AX351" s="1">
        <v>1.0</v>
      </c>
      <c r="AY351" s="1">
        <v>1.0</v>
      </c>
      <c r="AZ351" s="1">
        <v>2.0</v>
      </c>
      <c r="BA351" s="1">
        <v>1.0</v>
      </c>
      <c r="BB351" s="1">
        <v>4.0</v>
      </c>
      <c r="BC351" s="1">
        <v>4.0</v>
      </c>
      <c r="BD351" s="1">
        <v>4.0</v>
      </c>
      <c r="BE351" s="1">
        <v>5.0</v>
      </c>
      <c r="BF351" s="1">
        <v>5.0</v>
      </c>
      <c r="BG351" s="1">
        <v>4.0</v>
      </c>
      <c r="BH351" s="1">
        <v>5.0</v>
      </c>
      <c r="BI351" s="1">
        <v>4.0</v>
      </c>
      <c r="BJ351" s="1">
        <v>6.0</v>
      </c>
      <c r="BK351" s="1">
        <v>3.0</v>
      </c>
      <c r="BL351" s="1">
        <v>3.0</v>
      </c>
      <c r="BM351" s="1">
        <v>3.0</v>
      </c>
      <c r="BN351" s="1">
        <v>3.0</v>
      </c>
      <c r="BO351" s="1">
        <v>3.0</v>
      </c>
      <c r="BP351" s="1">
        <v>3.0</v>
      </c>
      <c r="BQ351" s="1">
        <v>3.0</v>
      </c>
      <c r="BR351" s="1">
        <v>3.0</v>
      </c>
      <c r="BS351" s="1">
        <v>3.0</v>
      </c>
      <c r="BT351" s="1">
        <v>3.0</v>
      </c>
      <c r="BU351" s="1">
        <v>3.0</v>
      </c>
      <c r="BV351" s="1">
        <v>3.0</v>
      </c>
      <c r="BW351" s="1">
        <v>3.0</v>
      </c>
      <c r="BX351" s="1">
        <v>3.0</v>
      </c>
      <c r="BY351" s="1">
        <v>3.0</v>
      </c>
      <c r="BZ351" s="36">
        <v>3.0</v>
      </c>
      <c r="CA351" s="45">
        <f t="shared" si="12"/>
        <v>216</v>
      </c>
      <c r="CB351">
        <f t="shared" si="2"/>
        <v>25</v>
      </c>
      <c r="CC351" s="45">
        <f t="shared" si="3"/>
        <v>23</v>
      </c>
      <c r="CD351" s="45">
        <f t="shared" si="4"/>
        <v>17</v>
      </c>
      <c r="CE351" s="45">
        <f t="shared" si="27"/>
        <v>28</v>
      </c>
      <c r="CF351" s="45">
        <f t="shared" si="6"/>
        <v>23</v>
      </c>
      <c r="CG351" s="45">
        <f t="shared" si="7"/>
        <v>11</v>
      </c>
      <c r="CH351" s="45">
        <f t="shared" si="28"/>
        <v>35</v>
      </c>
      <c r="CI351" s="45">
        <f t="shared" si="9"/>
        <v>0.6</v>
      </c>
      <c r="CJ351">
        <f t="shared" si="10"/>
        <v>24</v>
      </c>
      <c r="CK351" s="45">
        <f t="shared" si="29"/>
        <v>24</v>
      </c>
      <c r="CL351" s="39"/>
      <c r="CM351" s="40">
        <f>VLOOKUP(CB351,'PROMIS 57 T-Score Conversions'!Q$3:R$35,2,TRUE)</f>
        <v>38.8</v>
      </c>
      <c r="CN351" s="44" t="str">
        <f t="shared" si="20"/>
        <v>Moderate</v>
      </c>
      <c r="CO351" s="40">
        <f>VLOOKUP(CC351,'PROMIS 57 T-Score Conversions'!A$3:B$35,2,TRUE)</f>
        <v>61.4</v>
      </c>
      <c r="CP351" s="43" t="str">
        <f t="shared" si="21"/>
        <v>Moderate</v>
      </c>
      <c r="CQ351" s="40">
        <f>VLOOKUP(CD351,'PROMIS 57 T-Score Conversions'!E$3:F$35,2,TRUE)</f>
        <v>55.9</v>
      </c>
      <c r="CR351" s="44" t="str">
        <f t="shared" si="22"/>
        <v>Mild</v>
      </c>
      <c r="CS351" s="40">
        <f>VLOOKUP(CE351,'PROMIS 57 T-Score Conversions'!U$3:V$35,2,TRUE)</f>
        <v>61.3</v>
      </c>
      <c r="CT351" s="44" t="str">
        <f t="shared" si="23"/>
        <v>Moderate</v>
      </c>
      <c r="CU351" s="40">
        <f>VLOOKUP(CF351,'PROMIS 57 T-Score Conversions'!Y$3:Z$35,2,TRUE)</f>
        <v>53.3</v>
      </c>
      <c r="CV351" s="44" t="str">
        <f t="shared" si="24"/>
        <v>Normal</v>
      </c>
      <c r="CW351" s="40">
        <f>vlookup(CG351,'PROMIS 57 T-Score Conversions'!M$3:N$35,2,TRUE)</f>
        <v>32.6</v>
      </c>
      <c r="CX351" s="44" t="str">
        <f t="shared" si="25"/>
        <v>Moderate</v>
      </c>
      <c r="CY351" s="40">
        <f>VLOOKup(CH351,'PROMIS 57 T-Score Conversions'!I$3:J$35,2,TRUE)</f>
        <v>69.2</v>
      </c>
      <c r="CZ351" s="44" t="str">
        <f t="shared" si="26"/>
        <v>Moderate</v>
      </c>
      <c r="DA351" s="37">
        <f>VLOOKUP(CJ351,'PROMIS 57 T-Score Conversions'!AC$3:AD$35,2,TRUE)</f>
        <v>40.29</v>
      </c>
      <c r="DB351" s="44" t="str">
        <f t="shared" si="30"/>
        <v>Mild</v>
      </c>
      <c r="DC351" s="40">
        <f>VLOOKUP(CK351,'PROMIS 57 T-Score Conversions'!AG$3:AH$35,2,TRUE)</f>
        <v>43.42</v>
      </c>
      <c r="DD351" s="39" t="str">
        <f t="shared" si="31"/>
        <v>Normal</v>
      </c>
    </row>
    <row r="352">
      <c r="A352" s="1" t="b">
        <v>1</v>
      </c>
      <c r="B352" s="20"/>
      <c r="C352" s="20">
        <v>43790.457784004626</v>
      </c>
      <c r="D352" s="1" t="s">
        <v>323</v>
      </c>
      <c r="E352" s="1">
        <v>2068.0</v>
      </c>
      <c r="F352" s="1">
        <v>2.0</v>
      </c>
      <c r="G352" s="1">
        <v>3.0</v>
      </c>
      <c r="H352" s="1">
        <v>5.0</v>
      </c>
      <c r="I352" s="1">
        <v>3.0</v>
      </c>
      <c r="J352" s="1">
        <v>1.0</v>
      </c>
      <c r="K352" s="1">
        <v>3.0</v>
      </c>
      <c r="L352" s="1">
        <v>2.0</v>
      </c>
      <c r="M352" s="1">
        <v>1.0</v>
      </c>
      <c r="N352" s="1">
        <v>4.0</v>
      </c>
      <c r="O352" s="1">
        <v>3.0</v>
      </c>
      <c r="P352" s="1">
        <v>4.0</v>
      </c>
      <c r="Q352" s="1">
        <v>3.0</v>
      </c>
      <c r="R352" s="1">
        <v>4.0</v>
      </c>
      <c r="S352" s="1">
        <v>5.0</v>
      </c>
      <c r="T352" s="1">
        <v>4.0</v>
      </c>
      <c r="U352" s="1">
        <v>3.0</v>
      </c>
      <c r="V352" s="1">
        <v>4.0</v>
      </c>
      <c r="W352" s="1">
        <v>4.0</v>
      </c>
      <c r="X352" s="1">
        <v>5.0</v>
      </c>
      <c r="Y352" s="1">
        <v>4.0</v>
      </c>
      <c r="Z352" s="1">
        <v>5.0</v>
      </c>
      <c r="AA352" s="1">
        <v>4.0</v>
      </c>
      <c r="AB352" s="1">
        <v>4.0</v>
      </c>
      <c r="AC352" s="1">
        <v>4.0</v>
      </c>
      <c r="AD352" s="1">
        <v>4.0</v>
      </c>
      <c r="AE352" s="1">
        <v>4.0</v>
      </c>
      <c r="AF352" s="1">
        <v>4.0</v>
      </c>
      <c r="AG352" s="1">
        <v>4.0</v>
      </c>
      <c r="AH352" s="1">
        <v>3.0</v>
      </c>
      <c r="AI352" s="1">
        <v>3.0</v>
      </c>
      <c r="AJ352" s="1">
        <v>3.0</v>
      </c>
      <c r="AK352" s="1">
        <v>3.0</v>
      </c>
      <c r="AL352" s="1">
        <v>2.0</v>
      </c>
      <c r="AM352" s="1">
        <v>4.0</v>
      </c>
      <c r="AN352" s="1">
        <v>2.0</v>
      </c>
      <c r="AO352" s="1">
        <v>2.0</v>
      </c>
      <c r="AP352" s="1">
        <v>4.0</v>
      </c>
      <c r="AQ352" s="1">
        <v>2.0</v>
      </c>
      <c r="AR352" s="1">
        <v>2.0</v>
      </c>
      <c r="AS352" s="1">
        <v>4.0</v>
      </c>
      <c r="AT352" s="1">
        <v>3.0</v>
      </c>
      <c r="AU352" s="1">
        <v>3.0</v>
      </c>
      <c r="AV352" s="1">
        <v>3.0</v>
      </c>
      <c r="AW352" s="1">
        <v>2.0</v>
      </c>
      <c r="AX352" s="1">
        <v>2.0</v>
      </c>
      <c r="AY352" s="1">
        <v>2.0</v>
      </c>
      <c r="AZ352" s="1">
        <v>2.0</v>
      </c>
      <c r="BA352" s="1">
        <v>3.0</v>
      </c>
      <c r="BB352" s="1">
        <v>4.0</v>
      </c>
      <c r="BC352" s="1">
        <v>4.0</v>
      </c>
      <c r="BD352" s="1">
        <v>4.0</v>
      </c>
      <c r="BE352" s="1">
        <v>3.0</v>
      </c>
      <c r="BF352" s="1">
        <v>4.0</v>
      </c>
      <c r="BG352" s="1">
        <v>4.0</v>
      </c>
      <c r="BH352" s="1">
        <v>4.0</v>
      </c>
      <c r="BI352" s="1">
        <v>3.0</v>
      </c>
      <c r="BJ352" s="1">
        <v>7.0</v>
      </c>
      <c r="BK352" s="1">
        <v>3.0</v>
      </c>
      <c r="BL352" s="1">
        <v>2.0</v>
      </c>
      <c r="BM352" s="1">
        <v>2.0</v>
      </c>
      <c r="BN352" s="1">
        <v>3.0</v>
      </c>
      <c r="BO352" s="1">
        <v>2.0</v>
      </c>
      <c r="BP352" s="1">
        <v>2.0</v>
      </c>
      <c r="BQ352" s="1">
        <v>2.0</v>
      </c>
      <c r="BR352" s="1">
        <v>2.0</v>
      </c>
      <c r="BS352" s="1">
        <v>4.0</v>
      </c>
      <c r="BT352" s="1">
        <v>4.0</v>
      </c>
      <c r="BU352" s="1">
        <v>4.0</v>
      </c>
      <c r="BV352" s="1">
        <v>4.0</v>
      </c>
      <c r="BW352" s="1">
        <v>3.0</v>
      </c>
      <c r="BX352" s="1">
        <v>3.0</v>
      </c>
      <c r="BY352" s="1">
        <v>3.0</v>
      </c>
      <c r="BZ352" s="36">
        <v>3.0</v>
      </c>
      <c r="CA352" s="45">
        <f t="shared" si="12"/>
        <v>237</v>
      </c>
      <c r="CB352">
        <f t="shared" si="2"/>
        <v>20</v>
      </c>
      <c r="CC352" s="45">
        <f t="shared" si="3"/>
        <v>30</v>
      </c>
      <c r="CD352" s="45">
        <f t="shared" si="4"/>
        <v>34</v>
      </c>
      <c r="CE352" s="45">
        <f t="shared" si="27"/>
        <v>28</v>
      </c>
      <c r="CF352" s="45">
        <f t="shared" si="6"/>
        <v>22</v>
      </c>
      <c r="CG352" s="45">
        <f t="shared" si="7"/>
        <v>20</v>
      </c>
      <c r="CH352" s="45">
        <f t="shared" si="28"/>
        <v>30</v>
      </c>
      <c r="CI352" s="45">
        <f t="shared" si="9"/>
        <v>0.7</v>
      </c>
      <c r="CJ352">
        <f t="shared" si="10"/>
        <v>18</v>
      </c>
      <c r="CK352" s="45">
        <f t="shared" si="29"/>
        <v>28</v>
      </c>
      <c r="CL352" s="39"/>
      <c r="CM352" s="40">
        <f>VLOOKUP(CB352,'PROMIS 57 T-Score Conversions'!Q$3:R$35,2,TRUE)</f>
        <v>35.4</v>
      </c>
      <c r="CN352" s="44" t="str">
        <f t="shared" si="20"/>
        <v>Moderate</v>
      </c>
      <c r="CO352" s="40">
        <f>VLOOKUP(CC352,'PROMIS 57 T-Score Conversions'!A$3:B$35,2,TRUE)</f>
        <v>68.7</v>
      </c>
      <c r="CP352" s="43" t="str">
        <f t="shared" si="21"/>
        <v>Severe</v>
      </c>
      <c r="CQ352" s="40">
        <f>VLOOKUP(CD352,'PROMIS 57 T-Score Conversions'!E$3:F$35,2,TRUE)</f>
        <v>71.7</v>
      </c>
      <c r="CR352" s="44" t="str">
        <f t="shared" si="22"/>
        <v>Severe</v>
      </c>
      <c r="CS352" s="40">
        <f>VLOOKUP(CE352,'PROMIS 57 T-Score Conversions'!U$3:V$35,2,TRUE)</f>
        <v>61.3</v>
      </c>
      <c r="CT352" s="44" t="str">
        <f t="shared" si="23"/>
        <v>Moderate</v>
      </c>
      <c r="CU352" s="40">
        <f>VLOOKUP(CF352,'PROMIS 57 T-Score Conversions'!Y$3:Z$35,2,TRUE)</f>
        <v>52.2</v>
      </c>
      <c r="CV352" s="44" t="str">
        <f t="shared" si="24"/>
        <v>Normal</v>
      </c>
      <c r="CW352" s="40">
        <f>vlookup(CG352,'PROMIS 57 T-Score Conversions'!M$3:N$35,2,TRUE)</f>
        <v>40.2</v>
      </c>
      <c r="CX352" s="44" t="str">
        <f t="shared" si="25"/>
        <v>Mild</v>
      </c>
      <c r="CY352" s="40">
        <f>VLOOKup(CH352,'PROMIS 57 T-Score Conversions'!I$3:J$35,2,TRUE)</f>
        <v>65.5</v>
      </c>
      <c r="CZ352" s="44" t="str">
        <f t="shared" si="26"/>
        <v>Moderate</v>
      </c>
      <c r="DA352" s="37">
        <f>VLOOKUP(CJ352,'PROMIS 57 T-Score Conversions'!AC$3:AD$35,2,TRUE)</f>
        <v>35.56</v>
      </c>
      <c r="DB352" s="44" t="str">
        <f t="shared" si="30"/>
        <v>Moderate</v>
      </c>
      <c r="DC352" s="40">
        <f>VLOOKUP(CK352,'PROMIS 57 T-Score Conversions'!AG$3:AH$35,2,TRUE)</f>
        <v>47.18</v>
      </c>
      <c r="DD352" s="39" t="str">
        <f t="shared" si="31"/>
        <v>Normal</v>
      </c>
    </row>
    <row r="353">
      <c r="A353" s="1" t="b">
        <v>1</v>
      </c>
      <c r="B353" s="20"/>
      <c r="C353" s="20">
        <v>43790.56660244213</v>
      </c>
      <c r="D353" s="1" t="s">
        <v>324</v>
      </c>
      <c r="E353" s="1">
        <v>2116.0</v>
      </c>
      <c r="F353" s="1">
        <v>4.0</v>
      </c>
      <c r="G353" s="1">
        <v>4.0</v>
      </c>
      <c r="H353" s="1">
        <v>4.0</v>
      </c>
      <c r="I353" s="1">
        <v>4.0</v>
      </c>
      <c r="J353" s="1">
        <v>3.0</v>
      </c>
      <c r="K353" s="1">
        <v>3.0</v>
      </c>
      <c r="L353" s="1">
        <v>4.0</v>
      </c>
      <c r="M353" s="1">
        <v>3.0</v>
      </c>
      <c r="N353" s="1">
        <v>4.0</v>
      </c>
      <c r="O353" s="1">
        <v>4.0</v>
      </c>
      <c r="P353" s="1">
        <v>4.0</v>
      </c>
      <c r="Q353" s="1">
        <v>4.0</v>
      </c>
      <c r="R353" s="1">
        <v>4.0</v>
      </c>
      <c r="S353" s="1">
        <v>5.0</v>
      </c>
      <c r="T353" s="1">
        <v>5.0</v>
      </c>
      <c r="U353" s="1">
        <v>4.0</v>
      </c>
      <c r="V353" s="1">
        <v>4.0</v>
      </c>
      <c r="W353" s="1">
        <v>4.0</v>
      </c>
      <c r="X353" s="1">
        <v>4.0</v>
      </c>
      <c r="Y353" s="1">
        <v>4.0</v>
      </c>
      <c r="Z353" s="1">
        <v>4.0</v>
      </c>
      <c r="AA353" s="1">
        <v>4.0</v>
      </c>
      <c r="AB353" s="1">
        <v>4.0</v>
      </c>
      <c r="AC353" s="1">
        <v>4.0</v>
      </c>
      <c r="AD353" s="1">
        <v>4.0</v>
      </c>
      <c r="AE353" s="1">
        <v>5.0</v>
      </c>
      <c r="AF353" s="1">
        <v>4.0</v>
      </c>
      <c r="AG353" s="1">
        <v>4.0</v>
      </c>
      <c r="AH353" s="1">
        <v>4.0</v>
      </c>
      <c r="AI353" s="1">
        <v>4.0</v>
      </c>
      <c r="AJ353" s="1">
        <v>4.0</v>
      </c>
      <c r="AK353" s="1">
        <v>5.0</v>
      </c>
      <c r="AL353" s="1">
        <v>5.0</v>
      </c>
      <c r="AM353" s="1">
        <v>5.0</v>
      </c>
      <c r="AN353" s="1">
        <v>5.0</v>
      </c>
      <c r="AO353" s="1">
        <v>5.0</v>
      </c>
      <c r="AP353" s="1">
        <v>5.0</v>
      </c>
      <c r="AQ353" s="1">
        <v>5.0</v>
      </c>
      <c r="AR353" s="1">
        <v>5.0</v>
      </c>
      <c r="AS353" s="1">
        <v>5.0</v>
      </c>
      <c r="AT353" s="1">
        <v>4.0</v>
      </c>
      <c r="AU353" s="1">
        <v>4.0</v>
      </c>
      <c r="AV353" s="1">
        <v>5.0</v>
      </c>
      <c r="AW353" s="1">
        <v>4.0</v>
      </c>
      <c r="AX353" s="1">
        <v>4.0</v>
      </c>
      <c r="AY353" s="1">
        <v>4.0</v>
      </c>
      <c r="AZ353" s="1">
        <v>4.0</v>
      </c>
      <c r="BA353" s="1">
        <v>5.0</v>
      </c>
      <c r="BB353" s="1">
        <v>4.0</v>
      </c>
      <c r="BC353" s="1">
        <v>3.0</v>
      </c>
      <c r="BD353" s="1">
        <v>3.0</v>
      </c>
      <c r="BE353" s="1">
        <v>2.0</v>
      </c>
      <c r="BF353" s="1">
        <v>3.0</v>
      </c>
      <c r="BG353" s="1">
        <v>4.0</v>
      </c>
      <c r="BH353" s="1">
        <v>5.0</v>
      </c>
      <c r="BI353" s="1">
        <v>4.0</v>
      </c>
      <c r="BJ353" s="1">
        <v>7.0</v>
      </c>
      <c r="BK353" s="1">
        <v>1.0</v>
      </c>
      <c r="BL353" s="1">
        <v>1.0</v>
      </c>
      <c r="BM353" s="1">
        <v>2.0</v>
      </c>
      <c r="BN353" s="1">
        <v>1.0</v>
      </c>
      <c r="BO353" s="1">
        <v>1.0</v>
      </c>
      <c r="BP353" s="1">
        <v>1.0</v>
      </c>
      <c r="BQ353" s="1">
        <v>1.0</v>
      </c>
      <c r="BR353" s="1">
        <v>1.0</v>
      </c>
      <c r="BS353" s="1">
        <v>5.0</v>
      </c>
      <c r="BT353" s="1">
        <v>5.0</v>
      </c>
      <c r="BU353" s="1">
        <v>5.0</v>
      </c>
      <c r="BV353" s="1">
        <v>5.0</v>
      </c>
      <c r="BW353" s="1">
        <v>5.0</v>
      </c>
      <c r="BX353" s="1">
        <v>5.0</v>
      </c>
      <c r="BY353" s="1">
        <v>4.0</v>
      </c>
      <c r="BZ353" s="36">
        <v>5.0</v>
      </c>
      <c r="CA353" s="45">
        <f t="shared" si="12"/>
        <v>286</v>
      </c>
      <c r="CB353">
        <f t="shared" si="2"/>
        <v>29</v>
      </c>
      <c r="CC353" s="45">
        <f t="shared" si="3"/>
        <v>34</v>
      </c>
      <c r="CD353" s="45">
        <f t="shared" si="4"/>
        <v>32</v>
      </c>
      <c r="CE353" s="45">
        <f t="shared" si="27"/>
        <v>34</v>
      </c>
      <c r="CF353" s="45">
        <f t="shared" si="6"/>
        <v>40</v>
      </c>
      <c r="CG353" s="45">
        <f t="shared" si="7"/>
        <v>34</v>
      </c>
      <c r="CH353" s="45">
        <f t="shared" si="28"/>
        <v>28</v>
      </c>
      <c r="CI353" s="45">
        <f t="shared" si="9"/>
        <v>0.7</v>
      </c>
      <c r="CJ353">
        <f t="shared" si="10"/>
        <v>9</v>
      </c>
      <c r="CK353" s="45">
        <f t="shared" si="29"/>
        <v>39</v>
      </c>
      <c r="CL353" s="39"/>
      <c r="CM353" s="40">
        <f>VLOOKUP(CB353,'PROMIS 57 T-Score Conversions'!Q$3:R$35,2,TRUE)</f>
        <v>41.6</v>
      </c>
      <c r="CN353" s="44" t="str">
        <f t="shared" si="20"/>
        <v>Mild</v>
      </c>
      <c r="CO353" s="40">
        <f>VLOOKUP(CC353,'PROMIS 57 T-Score Conversions'!A$3:B$35,2,TRUE)</f>
        <v>73</v>
      </c>
      <c r="CP353" s="43" t="str">
        <f t="shared" si="21"/>
        <v>Severe</v>
      </c>
      <c r="CQ353" s="40">
        <f>VLOOKUP(CD353,'PROMIS 57 T-Score Conversions'!E$3:F$35,2,TRUE)</f>
        <v>69.7</v>
      </c>
      <c r="CR353" s="44" t="str">
        <f t="shared" si="22"/>
        <v>Moderate</v>
      </c>
      <c r="CS353" s="40">
        <f>VLOOKUP(CE353,'PROMIS 57 T-Score Conversions'!U$3:V$35,2,TRUE)</f>
        <v>67.5</v>
      </c>
      <c r="CT353" s="44" t="str">
        <f t="shared" si="23"/>
        <v>Moderate</v>
      </c>
      <c r="CU353" s="40">
        <f>VLOOKUP(CF353,'PROMIS 57 T-Score Conversions'!Y$3:Z$35,2,TRUE)</f>
        <v>76.5</v>
      </c>
      <c r="CV353" s="44" t="str">
        <f t="shared" si="24"/>
        <v>Severe</v>
      </c>
      <c r="CW353" s="40">
        <f>vlookup(CG353,'PROMIS 57 T-Score Conversions'!M$3:N$35,2,TRUE)</f>
        <v>53.6</v>
      </c>
      <c r="CX353" s="44" t="str">
        <f t="shared" si="25"/>
        <v>Normal</v>
      </c>
      <c r="CY353" s="40">
        <f>VLOOKup(CH353,'PROMIS 57 T-Score Conversions'!I$3:J$35,2,TRUE)</f>
        <v>64.1</v>
      </c>
      <c r="CZ353" s="44" t="str">
        <f t="shared" si="26"/>
        <v>Moderate</v>
      </c>
      <c r="DA353" s="37">
        <f>VLOOKUP(CJ353,'PROMIS 57 T-Score Conversions'!AC$3:AD$35,2,TRUE)</f>
        <v>25.73</v>
      </c>
      <c r="DB353" s="44" t="str">
        <f t="shared" si="30"/>
        <v>Severe</v>
      </c>
      <c r="DC353" s="40">
        <f>VLOOKUP(CK353,'PROMIS 57 T-Score Conversions'!AG$3:AH$35,2,TRUE)</f>
        <v>62.52</v>
      </c>
      <c r="DD353" s="39" t="str">
        <f t="shared" si="31"/>
        <v>Moderate</v>
      </c>
    </row>
    <row r="354">
      <c r="A354" s="1" t="b">
        <v>1</v>
      </c>
      <c r="B354" s="20"/>
      <c r="C354" s="20">
        <v>43794.388725798606</v>
      </c>
      <c r="D354" s="1" t="s">
        <v>325</v>
      </c>
      <c r="E354" s="1">
        <v>2120.0</v>
      </c>
      <c r="F354" s="1">
        <v>2.0</v>
      </c>
      <c r="G354" s="1">
        <v>3.0</v>
      </c>
      <c r="H354" s="1">
        <v>4.0</v>
      </c>
      <c r="I354" s="1">
        <v>4.0</v>
      </c>
      <c r="J354" s="1">
        <v>2.0</v>
      </c>
      <c r="K354" s="1">
        <v>3.0</v>
      </c>
      <c r="L354" s="1">
        <v>2.0</v>
      </c>
      <c r="M354" s="1">
        <v>1.0</v>
      </c>
      <c r="N354" s="1">
        <v>1.0</v>
      </c>
      <c r="O354" s="1">
        <v>3.0</v>
      </c>
      <c r="P354" s="1">
        <v>4.0</v>
      </c>
      <c r="Q354" s="1">
        <v>2.0</v>
      </c>
      <c r="R354" s="1">
        <v>5.0</v>
      </c>
      <c r="S354" s="1">
        <v>3.0</v>
      </c>
      <c r="T354" s="1">
        <v>5.0</v>
      </c>
      <c r="U354" s="1">
        <v>3.0</v>
      </c>
      <c r="V354" s="1">
        <v>5.0</v>
      </c>
      <c r="W354" s="1">
        <v>3.0</v>
      </c>
      <c r="X354" s="1">
        <v>5.0</v>
      </c>
      <c r="Y354" s="1">
        <v>3.0</v>
      </c>
      <c r="Z354" s="1">
        <v>5.0</v>
      </c>
      <c r="AA354" s="1">
        <v>4.0</v>
      </c>
      <c r="AB354" s="1">
        <v>4.0</v>
      </c>
      <c r="AC354" s="1">
        <v>3.0</v>
      </c>
      <c r="AD354" s="1">
        <v>5.0</v>
      </c>
      <c r="AE354" s="1">
        <v>3.0</v>
      </c>
      <c r="AF354" s="1">
        <v>4.0</v>
      </c>
      <c r="AG354" s="1">
        <v>4.0</v>
      </c>
      <c r="AH354" s="1">
        <v>2.0</v>
      </c>
      <c r="AI354" s="1">
        <v>5.0</v>
      </c>
      <c r="AJ354" s="1">
        <v>4.0</v>
      </c>
      <c r="AK354" s="1">
        <v>5.0</v>
      </c>
      <c r="AL354" s="1">
        <v>1.0</v>
      </c>
      <c r="AM354" s="1">
        <v>2.0</v>
      </c>
      <c r="AN354" s="1">
        <v>1.0</v>
      </c>
      <c r="AO354" s="1">
        <v>2.0</v>
      </c>
      <c r="AP354" s="1">
        <v>2.0</v>
      </c>
      <c r="AQ354" s="1">
        <v>1.0</v>
      </c>
      <c r="AR354" s="1">
        <v>1.0</v>
      </c>
      <c r="AS354" s="1">
        <v>1.0</v>
      </c>
      <c r="AT354" s="1">
        <v>2.0</v>
      </c>
      <c r="AU354" s="1">
        <v>4.0</v>
      </c>
      <c r="AV354" s="1">
        <v>1.0</v>
      </c>
      <c r="AW354" s="1">
        <v>4.0</v>
      </c>
      <c r="AX354" s="1">
        <v>4.0</v>
      </c>
      <c r="AY354" s="1">
        <v>4.0</v>
      </c>
      <c r="AZ354" s="1">
        <v>4.0</v>
      </c>
      <c r="BA354" s="1">
        <v>3.0</v>
      </c>
      <c r="BB354" s="1">
        <v>4.0</v>
      </c>
      <c r="BC354" s="1">
        <v>3.0</v>
      </c>
      <c r="BD354" s="1">
        <v>2.0</v>
      </c>
      <c r="BE354" s="1">
        <v>3.0</v>
      </c>
      <c r="BF354" s="1">
        <v>4.0</v>
      </c>
      <c r="BG354" s="1">
        <v>2.0</v>
      </c>
      <c r="BH354" s="1">
        <v>2.0</v>
      </c>
      <c r="BI354" s="1">
        <v>1.0</v>
      </c>
      <c r="BJ354" s="1">
        <v>7.0</v>
      </c>
      <c r="BK354" s="1">
        <v>1.0</v>
      </c>
      <c r="BL354" s="1">
        <v>2.0</v>
      </c>
      <c r="BM354" s="1">
        <v>1.0</v>
      </c>
      <c r="BN354" s="1">
        <v>3.0</v>
      </c>
      <c r="BO354" s="1">
        <v>3.0</v>
      </c>
      <c r="BP354" s="1">
        <v>1.0</v>
      </c>
      <c r="BQ354" s="1">
        <v>3.0</v>
      </c>
      <c r="BR354" s="1">
        <v>1.0</v>
      </c>
      <c r="BS354" s="1">
        <v>5.0</v>
      </c>
      <c r="BT354" s="1">
        <v>5.0</v>
      </c>
      <c r="BU354" s="1">
        <v>3.0</v>
      </c>
      <c r="BV354" s="1">
        <v>4.0</v>
      </c>
      <c r="BW354" s="1">
        <v>3.0</v>
      </c>
      <c r="BX354" s="1">
        <v>5.0</v>
      </c>
      <c r="BY354" s="1">
        <v>2.0</v>
      </c>
      <c r="BZ354" s="36">
        <v>4.0</v>
      </c>
      <c r="CA354" s="45">
        <f t="shared" si="12"/>
        <v>222</v>
      </c>
      <c r="CB354">
        <f t="shared" si="2"/>
        <v>21</v>
      </c>
      <c r="CC354" s="45">
        <f t="shared" si="3"/>
        <v>26</v>
      </c>
      <c r="CD354" s="45">
        <f t="shared" si="4"/>
        <v>32</v>
      </c>
      <c r="CE354" s="45">
        <f t="shared" si="27"/>
        <v>32</v>
      </c>
      <c r="CF354" s="45">
        <f t="shared" si="6"/>
        <v>11</v>
      </c>
      <c r="CG354" s="45">
        <f t="shared" si="7"/>
        <v>26</v>
      </c>
      <c r="CH354" s="45">
        <f t="shared" si="28"/>
        <v>21</v>
      </c>
      <c r="CI354" s="45">
        <f t="shared" si="9"/>
        <v>0.7</v>
      </c>
      <c r="CJ354">
        <f t="shared" si="10"/>
        <v>15</v>
      </c>
      <c r="CK354" s="45">
        <f t="shared" si="29"/>
        <v>31</v>
      </c>
      <c r="CL354" s="39"/>
      <c r="CM354" s="40">
        <f>VLOOKUP(CB354,'PROMIS 57 T-Score Conversions'!Q$3:R$35,2,TRUE)</f>
        <v>36.1</v>
      </c>
      <c r="CN354" s="44" t="str">
        <f t="shared" si="20"/>
        <v>Moderate</v>
      </c>
      <c r="CO354" s="40">
        <f>VLOOKUP(CC354,'PROMIS 57 T-Score Conversions'!A$3:B$35,2,TRUE)</f>
        <v>64.5</v>
      </c>
      <c r="CP354" s="43" t="str">
        <f t="shared" si="21"/>
        <v>Moderate</v>
      </c>
      <c r="CQ354" s="40">
        <f>VLOOKUP(CD354,'PROMIS 57 T-Score Conversions'!E$3:F$35,2,TRUE)</f>
        <v>69.7</v>
      </c>
      <c r="CR354" s="44" t="str">
        <f t="shared" si="22"/>
        <v>Moderate</v>
      </c>
      <c r="CS354" s="40">
        <f>VLOOKUP(CE354,'PROMIS 57 T-Score Conversions'!U$3:V$35,2,TRUE)</f>
        <v>65.3</v>
      </c>
      <c r="CT354" s="44" t="str">
        <f t="shared" si="23"/>
        <v>Moderate</v>
      </c>
      <c r="CU354" s="40">
        <f>VLOOKUP(CF354,'PROMIS 57 T-Score Conversions'!Y$3:Z$35,2,TRUE)</f>
        <v>38</v>
      </c>
      <c r="CV354" s="44" t="str">
        <f t="shared" si="24"/>
        <v>Normal</v>
      </c>
      <c r="CW354" s="40">
        <f>vlookup(CG354,'PROMIS 57 T-Score Conversions'!M$3:N$35,2,TRUE)</f>
        <v>46</v>
      </c>
      <c r="CX354" s="44" t="str">
        <f t="shared" si="25"/>
        <v>Normal</v>
      </c>
      <c r="CY354" s="40">
        <f>VLOOKup(CH354,'PROMIS 57 T-Score Conversions'!I$3:J$35,2,TRUE)</f>
        <v>59.5</v>
      </c>
      <c r="CZ354" s="44" t="str">
        <f t="shared" si="26"/>
        <v>Mild</v>
      </c>
      <c r="DA354" s="37">
        <f>VLOOKUP(CJ354,'PROMIS 57 T-Score Conversions'!AC$3:AD$35,2,TRUE)</f>
        <v>33.06</v>
      </c>
      <c r="DB354" s="44" t="str">
        <f t="shared" si="30"/>
        <v>Moderate</v>
      </c>
      <c r="DC354" s="40">
        <f>VLOOKUP(CK354,'PROMIS 57 T-Score Conversions'!AG$3:AH$35,2,TRUE)</f>
        <v>50.21</v>
      </c>
      <c r="DD354" s="39" t="str">
        <f t="shared" si="31"/>
        <v>Normal</v>
      </c>
    </row>
    <row r="355">
      <c r="A355" s="1" t="b">
        <v>1</v>
      </c>
      <c r="B355" s="20"/>
      <c r="C355" s="20">
        <v>43794.480624351854</v>
      </c>
      <c r="D355" s="1" t="s">
        <v>326</v>
      </c>
      <c r="E355" s="1">
        <v>2121.0</v>
      </c>
      <c r="F355" s="1">
        <v>1.0</v>
      </c>
      <c r="G355" s="1">
        <v>3.0</v>
      </c>
      <c r="H355" s="1">
        <v>2.0</v>
      </c>
      <c r="I355" s="1">
        <v>3.0</v>
      </c>
      <c r="J355" s="1">
        <v>1.0</v>
      </c>
      <c r="K355" s="1">
        <v>2.0</v>
      </c>
      <c r="L355" s="1">
        <v>1.0</v>
      </c>
      <c r="M355" s="1">
        <v>1.0</v>
      </c>
      <c r="N355" s="1">
        <v>4.0</v>
      </c>
      <c r="O355" s="1">
        <v>4.0</v>
      </c>
      <c r="P355" s="1">
        <v>3.0</v>
      </c>
      <c r="Q355" s="1">
        <v>4.0</v>
      </c>
      <c r="R355" s="1">
        <v>4.0</v>
      </c>
      <c r="S355" s="1">
        <v>3.0</v>
      </c>
      <c r="T355" s="1">
        <v>4.0</v>
      </c>
      <c r="U355" s="1">
        <v>4.0</v>
      </c>
      <c r="V355" s="1">
        <v>2.0</v>
      </c>
      <c r="W355" s="1">
        <v>4.0</v>
      </c>
      <c r="X355" s="1">
        <v>3.0</v>
      </c>
      <c r="Y355" s="1">
        <v>3.0</v>
      </c>
      <c r="Z355" s="1">
        <v>3.0</v>
      </c>
      <c r="AA355" s="1">
        <v>4.0</v>
      </c>
      <c r="AB355" s="1">
        <v>2.0</v>
      </c>
      <c r="AC355" s="1">
        <v>3.0</v>
      </c>
      <c r="AD355" s="1">
        <v>3.0</v>
      </c>
      <c r="AE355" s="1">
        <v>3.0</v>
      </c>
      <c r="AF355" s="1">
        <v>3.0</v>
      </c>
      <c r="AG355" s="1">
        <v>3.0</v>
      </c>
      <c r="AH355" s="1">
        <v>3.0</v>
      </c>
      <c r="AI355" s="1">
        <v>3.0</v>
      </c>
      <c r="AJ355" s="1">
        <v>4.0</v>
      </c>
      <c r="AK355" s="1">
        <v>4.0</v>
      </c>
      <c r="AL355" s="1">
        <v>4.0</v>
      </c>
      <c r="AM355" s="1">
        <v>4.0</v>
      </c>
      <c r="AN355" s="1">
        <v>4.0</v>
      </c>
      <c r="AO355" s="1">
        <v>2.0</v>
      </c>
      <c r="AP355" s="1">
        <v>4.0</v>
      </c>
      <c r="AQ355" s="1">
        <v>2.0</v>
      </c>
      <c r="AR355" s="1">
        <v>2.0</v>
      </c>
      <c r="AS355" s="1">
        <v>4.0</v>
      </c>
      <c r="AT355" s="1">
        <v>2.0</v>
      </c>
      <c r="AU355" s="1">
        <v>3.0</v>
      </c>
      <c r="AV355" s="1">
        <v>1.0</v>
      </c>
      <c r="AW355" s="1">
        <v>2.0</v>
      </c>
      <c r="AX355" s="1">
        <v>1.0</v>
      </c>
      <c r="AY355" s="1">
        <v>1.0</v>
      </c>
      <c r="AZ355" s="1">
        <v>1.0</v>
      </c>
      <c r="BA355" s="1">
        <v>1.0</v>
      </c>
      <c r="BB355" s="1">
        <v>5.0</v>
      </c>
      <c r="BC355" s="1">
        <v>5.0</v>
      </c>
      <c r="BD355" s="1">
        <v>4.0</v>
      </c>
      <c r="BE355" s="1">
        <v>4.0</v>
      </c>
      <c r="BF355" s="1">
        <v>5.0</v>
      </c>
      <c r="BG355" s="1">
        <v>5.0</v>
      </c>
      <c r="BH355" s="1">
        <v>5.0</v>
      </c>
      <c r="BI355" s="1">
        <v>4.0</v>
      </c>
      <c r="BJ355" s="1">
        <v>8.0</v>
      </c>
      <c r="BK355" s="1">
        <v>2.0</v>
      </c>
      <c r="BL355" s="1">
        <v>2.0</v>
      </c>
      <c r="BM355" s="1">
        <v>1.0</v>
      </c>
      <c r="BN355" s="1">
        <v>2.0</v>
      </c>
      <c r="BO355" s="1">
        <v>2.0</v>
      </c>
      <c r="BP355" s="1">
        <v>2.0</v>
      </c>
      <c r="BQ355" s="1">
        <v>2.0</v>
      </c>
      <c r="BR355" s="1">
        <v>2.0</v>
      </c>
      <c r="BS355" s="1">
        <v>4.0</v>
      </c>
      <c r="BT355" s="1">
        <v>5.0</v>
      </c>
      <c r="BU355" s="1">
        <v>5.0</v>
      </c>
      <c r="BV355" s="1">
        <v>5.0</v>
      </c>
      <c r="BW355" s="1">
        <v>4.0</v>
      </c>
      <c r="BX355" s="1">
        <v>4.0</v>
      </c>
      <c r="BY355" s="1">
        <v>3.0</v>
      </c>
      <c r="BZ355" s="36">
        <v>4.0</v>
      </c>
      <c r="CA355" s="45">
        <f t="shared" si="12"/>
        <v>226</v>
      </c>
      <c r="CB355">
        <f t="shared" si="2"/>
        <v>14</v>
      </c>
      <c r="CC355" s="45">
        <f t="shared" si="3"/>
        <v>30</v>
      </c>
      <c r="CD355" s="45">
        <f t="shared" si="4"/>
        <v>24</v>
      </c>
      <c r="CE355" s="45">
        <f t="shared" si="27"/>
        <v>26</v>
      </c>
      <c r="CF355" s="45">
        <f t="shared" si="6"/>
        <v>26</v>
      </c>
      <c r="CG355" s="45">
        <f t="shared" si="7"/>
        <v>12</v>
      </c>
      <c r="CH355" s="45">
        <f t="shared" si="28"/>
        <v>37</v>
      </c>
      <c r="CI355" s="45">
        <f t="shared" si="9"/>
        <v>0.8</v>
      </c>
      <c r="CJ355">
        <f t="shared" si="10"/>
        <v>15</v>
      </c>
      <c r="CK355" s="45">
        <f t="shared" si="29"/>
        <v>34</v>
      </c>
      <c r="CL355" s="39"/>
      <c r="CM355" s="40">
        <f>VLOOKUP(CB355,'PROMIS 57 T-Score Conversions'!Q$3:R$35,2,TRUE)</f>
        <v>30.8</v>
      </c>
      <c r="CN355" s="44" t="str">
        <f t="shared" si="20"/>
        <v>Moderate</v>
      </c>
      <c r="CO355" s="40">
        <f>VLOOKUP(CC355,'PROMIS 57 T-Score Conversions'!A$3:B$35,2,TRUE)</f>
        <v>68.7</v>
      </c>
      <c r="CP355" s="43" t="str">
        <f t="shared" si="21"/>
        <v>Severe</v>
      </c>
      <c r="CQ355" s="40">
        <f>VLOOKUP(CD355,'PROMIS 57 T-Score Conversions'!E$3:F$35,2,TRUE)</f>
        <v>62.1</v>
      </c>
      <c r="CR355" s="44" t="str">
        <f t="shared" si="22"/>
        <v>Moderate</v>
      </c>
      <c r="CS355" s="40">
        <f>VLOOKUP(CE355,'PROMIS 57 T-Score Conversions'!U$3:V$35,2,TRUE)</f>
        <v>59.4</v>
      </c>
      <c r="CT355" s="44" t="str">
        <f t="shared" si="23"/>
        <v>Mild</v>
      </c>
      <c r="CU355" s="40">
        <f>VLOOKUP(CF355,'PROMIS 57 T-Score Conversions'!Y$3:Z$35,2,TRUE)</f>
        <v>56.3</v>
      </c>
      <c r="CV355" s="44" t="str">
        <f t="shared" si="24"/>
        <v>Mild</v>
      </c>
      <c r="CW355" s="40">
        <f>vlookup(CG355,'PROMIS 57 T-Score Conversions'!M$3:N$35,2,TRUE)</f>
        <v>33.6</v>
      </c>
      <c r="CX355" s="44" t="str">
        <f t="shared" si="25"/>
        <v>Moderate</v>
      </c>
      <c r="CY355" s="40">
        <f>VLOOKup(CH355,'PROMIS 57 T-Score Conversions'!I$3:J$35,2,TRUE)</f>
        <v>71</v>
      </c>
      <c r="CZ355" s="44" t="str">
        <f t="shared" si="26"/>
        <v>Severe</v>
      </c>
      <c r="DA355" s="37">
        <f>VLOOKUP(CJ355,'PROMIS 57 T-Score Conversions'!AC$3:AD$35,2,TRUE)</f>
        <v>33.06</v>
      </c>
      <c r="DB355" s="44" t="str">
        <f t="shared" si="30"/>
        <v>Moderate</v>
      </c>
      <c r="DC355" s="40">
        <f>VLOOKUP(CK355,'PROMIS 57 T-Score Conversions'!AG$3:AH$35,2,TRUE)</f>
        <v>53.63</v>
      </c>
      <c r="DD355" s="39" t="str">
        <f t="shared" si="31"/>
        <v>Normal</v>
      </c>
    </row>
    <row r="356">
      <c r="A356" s="1" t="b">
        <v>1</v>
      </c>
      <c r="B356" s="20"/>
      <c r="C356" s="20">
        <v>43794.57276821759</v>
      </c>
      <c r="D356" s="1" t="s">
        <v>327</v>
      </c>
      <c r="E356" s="1">
        <v>1855.0</v>
      </c>
      <c r="F356" s="1">
        <v>5.0</v>
      </c>
      <c r="G356" s="1">
        <v>5.0</v>
      </c>
      <c r="H356" s="1">
        <v>5.0</v>
      </c>
      <c r="I356" s="1">
        <v>5.0</v>
      </c>
      <c r="J356" s="1">
        <v>5.0</v>
      </c>
      <c r="K356" s="1">
        <v>5.0</v>
      </c>
      <c r="L356" s="1">
        <v>5.0</v>
      </c>
      <c r="M356" s="1">
        <v>5.0</v>
      </c>
      <c r="N356" s="1">
        <v>1.0</v>
      </c>
      <c r="O356" s="1">
        <v>1.0</v>
      </c>
      <c r="P356" s="1">
        <v>1.0</v>
      </c>
      <c r="Q356" s="1">
        <v>2.0</v>
      </c>
      <c r="R356" s="1">
        <v>2.0</v>
      </c>
      <c r="S356" s="1">
        <v>1.0</v>
      </c>
      <c r="T356" s="1">
        <v>1.0</v>
      </c>
      <c r="U356" s="1">
        <v>2.0</v>
      </c>
      <c r="V356" s="1">
        <v>1.0</v>
      </c>
      <c r="W356" s="1">
        <v>1.0</v>
      </c>
      <c r="X356" s="1">
        <v>1.0</v>
      </c>
      <c r="Y356" s="1">
        <v>1.0</v>
      </c>
      <c r="Z356" s="1">
        <v>1.0</v>
      </c>
      <c r="AA356" s="1">
        <v>2.0</v>
      </c>
      <c r="AB356" s="1">
        <v>2.0</v>
      </c>
      <c r="AC356" s="1">
        <v>1.0</v>
      </c>
      <c r="AD356" s="1">
        <v>4.0</v>
      </c>
      <c r="AE356" s="1">
        <v>2.0</v>
      </c>
      <c r="AF356" s="1">
        <v>2.0</v>
      </c>
      <c r="AG356" s="1">
        <v>2.0</v>
      </c>
      <c r="AH356" s="1">
        <v>3.0</v>
      </c>
      <c r="AI356" s="1">
        <v>3.0</v>
      </c>
      <c r="AJ356" s="1">
        <v>3.0</v>
      </c>
      <c r="AK356" s="1">
        <v>2.0</v>
      </c>
      <c r="AL356" s="1">
        <v>3.0</v>
      </c>
      <c r="AM356" s="1">
        <v>3.0</v>
      </c>
      <c r="AN356" s="1">
        <v>2.0</v>
      </c>
      <c r="AO356" s="1">
        <v>3.0</v>
      </c>
      <c r="AP356" s="1">
        <v>3.0</v>
      </c>
      <c r="AQ356" s="1">
        <v>2.0</v>
      </c>
      <c r="AR356" s="1">
        <v>1.0</v>
      </c>
      <c r="AS356" s="1">
        <v>3.0</v>
      </c>
      <c r="AT356" s="1">
        <v>5.0</v>
      </c>
      <c r="AU356" s="1">
        <v>5.0</v>
      </c>
      <c r="AV356" s="1">
        <v>5.0</v>
      </c>
      <c r="AW356" s="1">
        <v>5.0</v>
      </c>
      <c r="AX356" s="1">
        <v>5.0</v>
      </c>
      <c r="AY356" s="1">
        <v>5.0</v>
      </c>
      <c r="AZ356" s="1">
        <v>5.0</v>
      </c>
      <c r="BA356" s="1">
        <v>5.0</v>
      </c>
      <c r="BB356" s="1">
        <v>1.0</v>
      </c>
      <c r="BC356" s="1">
        <v>1.0</v>
      </c>
      <c r="BD356" s="1">
        <v>1.0</v>
      </c>
      <c r="BE356" s="1">
        <v>1.0</v>
      </c>
      <c r="BF356" s="1">
        <v>1.0</v>
      </c>
      <c r="BG356" s="1">
        <v>1.0</v>
      </c>
      <c r="BH356" s="1">
        <v>1.0</v>
      </c>
      <c r="BI356" s="1">
        <v>1.0</v>
      </c>
      <c r="BJ356" s="1">
        <v>0.0</v>
      </c>
      <c r="BK356" s="1">
        <v>3.0</v>
      </c>
      <c r="BL356" s="1">
        <v>2.0</v>
      </c>
      <c r="BM356" s="1">
        <v>3.0</v>
      </c>
      <c r="BN356" s="1">
        <v>5.0</v>
      </c>
      <c r="BO356" s="1">
        <v>2.0</v>
      </c>
      <c r="BP356" s="1">
        <v>2.0</v>
      </c>
      <c r="BQ356" s="1">
        <v>3.0</v>
      </c>
      <c r="BR356" s="1">
        <v>2.0</v>
      </c>
      <c r="BS356" s="1">
        <v>4.0</v>
      </c>
      <c r="BT356" s="1">
        <v>4.0</v>
      </c>
      <c r="BU356" s="1">
        <v>3.0</v>
      </c>
      <c r="BV356" s="1">
        <v>5.0</v>
      </c>
      <c r="BW356" s="1">
        <v>3.0</v>
      </c>
      <c r="BX356" s="1">
        <v>4.0</v>
      </c>
      <c r="BY356" s="1">
        <v>4.0</v>
      </c>
      <c r="BZ356" s="36">
        <v>4.0</v>
      </c>
      <c r="CA356" s="45">
        <f t="shared" si="12"/>
        <v>203</v>
      </c>
      <c r="CB356">
        <f t="shared" si="2"/>
        <v>40</v>
      </c>
      <c r="CC356" s="45">
        <f t="shared" si="3"/>
        <v>11</v>
      </c>
      <c r="CD356" s="45">
        <f t="shared" si="4"/>
        <v>10</v>
      </c>
      <c r="CE356" s="45">
        <f t="shared" si="27"/>
        <v>21</v>
      </c>
      <c r="CF356" s="45">
        <f t="shared" si="6"/>
        <v>20</v>
      </c>
      <c r="CG356" s="45">
        <f t="shared" si="7"/>
        <v>40</v>
      </c>
      <c r="CH356" s="45">
        <f t="shared" si="28"/>
        <v>8</v>
      </c>
      <c r="CI356" s="45">
        <f t="shared" si="9"/>
        <v>0</v>
      </c>
      <c r="CJ356">
        <f t="shared" si="10"/>
        <v>22</v>
      </c>
      <c r="CK356" s="45">
        <f t="shared" si="29"/>
        <v>31</v>
      </c>
      <c r="CL356" s="39"/>
      <c r="CM356" s="40">
        <f>VLOOKUP(CB356,'PROMIS 57 T-Score Conversions'!Q$3:R$35,2,TRUE)</f>
        <v>60.1</v>
      </c>
      <c r="CN356" s="44" t="str">
        <f t="shared" si="20"/>
        <v>Normal</v>
      </c>
      <c r="CO356" s="40">
        <f>VLOOKUP(CC356,'PROMIS 57 T-Score Conversions'!A$3:B$35,2,TRUE)</f>
        <v>47.8</v>
      </c>
      <c r="CP356" s="43" t="str">
        <f t="shared" si="21"/>
        <v>Normal</v>
      </c>
      <c r="CQ356" s="40">
        <f>VLOOKUP(CD356,'PROMIS 57 T-Score Conversions'!E$3:F$35,2,TRUE)</f>
        <v>47.5</v>
      </c>
      <c r="CR356" s="44" t="str">
        <f t="shared" si="22"/>
        <v>Normal</v>
      </c>
      <c r="CS356" s="40">
        <f>VLOOKUP(CE356,'PROMIS 57 T-Score Conversions'!U$3:V$35,2,TRUE)</f>
        <v>54.6</v>
      </c>
      <c r="CT356" s="44" t="str">
        <f t="shared" si="23"/>
        <v>Normal</v>
      </c>
      <c r="CU356" s="40">
        <f>VLOOKUP(CF356,'PROMIS 57 T-Score Conversions'!Y$3:Z$35,2,TRUE)</f>
        <v>50.1</v>
      </c>
      <c r="CV356" s="44" t="str">
        <f t="shared" si="24"/>
        <v>Normal</v>
      </c>
      <c r="CW356" s="40">
        <f>vlookup(CG356,'PROMIS 57 T-Score Conversions'!M$3:N$35,2,TRUE)</f>
        <v>65.4</v>
      </c>
      <c r="CX356" s="44" t="str">
        <f t="shared" si="25"/>
        <v>Normal</v>
      </c>
      <c r="CY356" s="40">
        <f>VLOOKup(CH356,'PROMIS 57 T-Score Conversions'!I$3:J$35,2,TRUE)</f>
        <v>40.7</v>
      </c>
      <c r="CZ356" s="44" t="str">
        <f t="shared" si="26"/>
        <v>Normal</v>
      </c>
      <c r="DA356" s="37">
        <f>VLOOKUP(CJ356,'PROMIS 57 T-Score Conversions'!AC$3:AD$35,2,TRUE)</f>
        <v>38.71</v>
      </c>
      <c r="DB356" s="44" t="str">
        <f t="shared" si="30"/>
        <v>Moderate</v>
      </c>
      <c r="DC356" s="40">
        <f>VLOOKUP(CK356,'PROMIS 57 T-Score Conversions'!AG$3:AH$35,2,TRUE)</f>
        <v>50.21</v>
      </c>
      <c r="DD356" s="39" t="str">
        <f t="shared" si="31"/>
        <v>Normal</v>
      </c>
    </row>
    <row r="357">
      <c r="A357" s="1" t="b">
        <v>1</v>
      </c>
      <c r="B357" s="20"/>
      <c r="C357" s="20">
        <v>43794.64229732639</v>
      </c>
      <c r="D357" s="1" t="s">
        <v>252</v>
      </c>
      <c r="E357" s="1">
        <v>2001.0</v>
      </c>
      <c r="F357" s="1">
        <v>4.0</v>
      </c>
      <c r="G357" s="1">
        <v>5.0</v>
      </c>
      <c r="H357" s="1">
        <v>5.0</v>
      </c>
      <c r="I357" s="1">
        <v>5.0</v>
      </c>
      <c r="J357" s="1">
        <v>5.0</v>
      </c>
      <c r="K357" s="1">
        <v>5.0</v>
      </c>
      <c r="L357" s="1">
        <v>5.0</v>
      </c>
      <c r="M357" s="1">
        <v>5.0</v>
      </c>
      <c r="N357" s="1">
        <v>3.0</v>
      </c>
      <c r="O357" s="1">
        <v>2.0</v>
      </c>
      <c r="P357" s="1">
        <v>3.0</v>
      </c>
      <c r="Q357" s="1">
        <v>3.0</v>
      </c>
      <c r="R357" s="1">
        <v>3.0</v>
      </c>
      <c r="S357" s="1">
        <v>3.0</v>
      </c>
      <c r="T357" s="1">
        <v>3.0</v>
      </c>
      <c r="U357" s="1">
        <v>3.0</v>
      </c>
      <c r="V357" s="1">
        <v>3.0</v>
      </c>
      <c r="W357" s="1">
        <v>2.0</v>
      </c>
      <c r="X357" s="1">
        <v>4.0</v>
      </c>
      <c r="Y357" s="1">
        <v>3.0</v>
      </c>
      <c r="Z357" s="1">
        <v>4.0</v>
      </c>
      <c r="AA357" s="1">
        <v>3.0</v>
      </c>
      <c r="AB357" s="1">
        <v>4.0</v>
      </c>
      <c r="AC357" s="1">
        <v>2.0</v>
      </c>
      <c r="AD357" s="1">
        <v>4.0</v>
      </c>
      <c r="AE357" s="1">
        <v>4.0</v>
      </c>
      <c r="AF357" s="1">
        <v>4.0</v>
      </c>
      <c r="AG357" s="1">
        <v>3.0</v>
      </c>
      <c r="AH357" s="1">
        <v>3.0</v>
      </c>
      <c r="AI357" s="1">
        <v>4.0</v>
      </c>
      <c r="AJ357" s="1">
        <v>4.0</v>
      </c>
      <c r="AK357" s="1">
        <v>3.0</v>
      </c>
      <c r="AL357" s="1">
        <v>2.0</v>
      </c>
      <c r="AM357" s="1">
        <v>3.0</v>
      </c>
      <c r="AN357" s="1">
        <v>2.0</v>
      </c>
      <c r="AO357" s="1">
        <v>3.0</v>
      </c>
      <c r="AP357" s="1">
        <v>3.0</v>
      </c>
      <c r="AQ357" s="1">
        <v>3.0</v>
      </c>
      <c r="AR357" s="1">
        <v>3.0</v>
      </c>
      <c r="AS357" s="1">
        <v>3.0</v>
      </c>
      <c r="AT357" s="1">
        <v>4.0</v>
      </c>
      <c r="AU357" s="1">
        <v>5.0</v>
      </c>
      <c r="AV357" s="1">
        <v>5.0</v>
      </c>
      <c r="AW357" s="1">
        <v>5.0</v>
      </c>
      <c r="AX357" s="1">
        <v>5.0</v>
      </c>
      <c r="AY357" s="1">
        <v>5.0</v>
      </c>
      <c r="AZ357" s="1">
        <v>5.0</v>
      </c>
      <c r="BA357" s="1">
        <v>5.0</v>
      </c>
      <c r="BB357" s="1">
        <v>1.0</v>
      </c>
      <c r="BC357" s="1">
        <v>1.0</v>
      </c>
      <c r="BD357" s="1">
        <v>1.0</v>
      </c>
      <c r="BE357" s="1">
        <v>1.0</v>
      </c>
      <c r="BF357" s="1">
        <v>1.0</v>
      </c>
      <c r="BG357" s="1">
        <v>1.0</v>
      </c>
      <c r="BH357" s="1">
        <v>2.0</v>
      </c>
      <c r="BI357" s="1">
        <v>1.0</v>
      </c>
      <c r="BJ357" s="1">
        <v>2.0</v>
      </c>
      <c r="BK357" s="1">
        <v>4.0</v>
      </c>
      <c r="BL357" s="1">
        <v>3.0</v>
      </c>
      <c r="BM357" s="1">
        <v>4.0</v>
      </c>
      <c r="BN357" s="1">
        <v>4.0</v>
      </c>
      <c r="BO357" s="1">
        <v>4.0</v>
      </c>
      <c r="BP357" s="1">
        <v>4.0</v>
      </c>
      <c r="BQ357" s="1">
        <v>4.0</v>
      </c>
      <c r="BR357" s="1">
        <v>4.0</v>
      </c>
      <c r="BS357" s="1">
        <v>2.0</v>
      </c>
      <c r="BT357" s="1">
        <v>2.0</v>
      </c>
      <c r="BU357" s="1">
        <v>2.0</v>
      </c>
      <c r="BV357" s="1">
        <v>2.0</v>
      </c>
      <c r="BW357" s="1">
        <v>2.0</v>
      </c>
      <c r="BX357" s="1">
        <v>2.0</v>
      </c>
      <c r="BY357" s="1">
        <v>1.0</v>
      </c>
      <c r="BZ357" s="36">
        <v>2.0</v>
      </c>
      <c r="CA357" s="45">
        <f t="shared" si="12"/>
        <v>234</v>
      </c>
      <c r="CB357">
        <f t="shared" si="2"/>
        <v>39</v>
      </c>
      <c r="CC357" s="45">
        <f t="shared" si="3"/>
        <v>23</v>
      </c>
      <c r="CD357" s="45">
        <f t="shared" si="4"/>
        <v>25</v>
      </c>
      <c r="CE357" s="45">
        <f t="shared" si="27"/>
        <v>29</v>
      </c>
      <c r="CF357" s="45">
        <f t="shared" si="6"/>
        <v>22</v>
      </c>
      <c r="CG357" s="45">
        <f t="shared" si="7"/>
        <v>39</v>
      </c>
      <c r="CH357" s="45">
        <f t="shared" si="28"/>
        <v>9</v>
      </c>
      <c r="CI357" s="45">
        <f t="shared" si="9"/>
        <v>0.2</v>
      </c>
      <c r="CJ357">
        <f t="shared" si="10"/>
        <v>31</v>
      </c>
      <c r="CK357" s="45">
        <f t="shared" si="29"/>
        <v>15</v>
      </c>
      <c r="CL357" s="39"/>
      <c r="CM357" s="40">
        <f>VLOOKUP(CB357,'PROMIS 57 T-Score Conversions'!Q$3:R$35,2,TRUE)</f>
        <v>53</v>
      </c>
      <c r="CN357" s="44" t="str">
        <f t="shared" si="20"/>
        <v>Normal</v>
      </c>
      <c r="CO357" s="40">
        <f>VLOOKUP(CC357,'PROMIS 57 T-Score Conversions'!A$3:B$35,2,TRUE)</f>
        <v>61.4</v>
      </c>
      <c r="CP357" s="43" t="str">
        <f t="shared" si="21"/>
        <v>Moderate</v>
      </c>
      <c r="CQ357" s="40">
        <f>VLOOKUP(CD357,'PROMIS 57 T-Score Conversions'!E$3:F$35,2,TRUE)</f>
        <v>63</v>
      </c>
      <c r="CR357" s="44" t="str">
        <f t="shared" si="22"/>
        <v>Moderate</v>
      </c>
      <c r="CS357" s="40">
        <f>VLOOKUP(CE357,'PROMIS 57 T-Score Conversions'!U$3:V$35,2,TRUE)</f>
        <v>62.3</v>
      </c>
      <c r="CT357" s="44" t="str">
        <f t="shared" si="23"/>
        <v>Moderate</v>
      </c>
      <c r="CU357" s="40">
        <f>VLOOKUP(CF357,'PROMIS 57 T-Score Conversions'!Y$3:Z$35,2,TRUE)</f>
        <v>52.2</v>
      </c>
      <c r="CV357" s="44" t="str">
        <f t="shared" si="24"/>
        <v>Normal</v>
      </c>
      <c r="CW357" s="40">
        <f>vlookup(CG357,'PROMIS 57 T-Score Conversions'!M$3:N$35,2,TRUE)</f>
        <v>60.2</v>
      </c>
      <c r="CX357" s="44" t="str">
        <f t="shared" si="25"/>
        <v>Normal</v>
      </c>
      <c r="CY357" s="40">
        <f>VLOOKup(CH357,'PROMIS 57 T-Score Conversions'!I$3:J$35,2,TRUE)</f>
        <v>47.9</v>
      </c>
      <c r="CZ357" s="44" t="str">
        <f t="shared" si="26"/>
        <v>Normal</v>
      </c>
      <c r="DA357" s="37">
        <f>VLOOKUP(CJ357,'PROMIS 57 T-Score Conversions'!AC$3:AD$35,2,TRUE)</f>
        <v>46.22</v>
      </c>
      <c r="DB357" s="44" t="str">
        <f t="shared" si="30"/>
        <v>Normal</v>
      </c>
      <c r="DC357" s="40">
        <f>VLOOKUP(CK357,'PROMIS 57 T-Score Conversions'!AG$3:AH$35,2,TRUE)</f>
        <v>35.07</v>
      </c>
      <c r="DD357" s="39" t="str">
        <f t="shared" si="31"/>
        <v>Normal</v>
      </c>
    </row>
    <row r="358">
      <c r="A358" s="1" t="b">
        <v>1</v>
      </c>
      <c r="B358" s="20"/>
      <c r="C358" s="20">
        <v>43795.42636575231</v>
      </c>
      <c r="D358" s="1" t="s">
        <v>307</v>
      </c>
      <c r="E358" s="1">
        <v>2070.0</v>
      </c>
      <c r="F358" s="1">
        <v>3.0</v>
      </c>
      <c r="G358" s="1">
        <v>5.0</v>
      </c>
      <c r="H358" s="1">
        <v>5.0</v>
      </c>
      <c r="I358" s="1">
        <v>3.0</v>
      </c>
      <c r="J358" s="1">
        <v>3.0</v>
      </c>
      <c r="K358" s="1">
        <v>3.0</v>
      </c>
      <c r="L358" s="1">
        <v>4.0</v>
      </c>
      <c r="M358" s="1">
        <v>3.0</v>
      </c>
      <c r="N358" s="1">
        <v>3.0</v>
      </c>
      <c r="O358" s="1">
        <v>2.0</v>
      </c>
      <c r="P358" s="1">
        <v>4.0</v>
      </c>
      <c r="Q358" s="1">
        <v>4.0</v>
      </c>
      <c r="R358" s="1">
        <v>4.0</v>
      </c>
      <c r="S358" s="1">
        <v>2.0</v>
      </c>
      <c r="T358" s="1">
        <v>2.0</v>
      </c>
      <c r="U358" s="1">
        <v>4.0</v>
      </c>
      <c r="V358" s="1">
        <v>3.0</v>
      </c>
      <c r="W358" s="1">
        <v>1.0</v>
      </c>
      <c r="X358" s="1">
        <v>1.0</v>
      </c>
      <c r="Y358" s="1">
        <v>3.0</v>
      </c>
      <c r="Z358" s="1">
        <v>4.0</v>
      </c>
      <c r="AA358" s="1">
        <v>2.0</v>
      </c>
      <c r="AB358" s="1">
        <v>1.0</v>
      </c>
      <c r="AC358" s="1">
        <v>1.0</v>
      </c>
      <c r="AD358" s="1">
        <v>4.0</v>
      </c>
      <c r="AE358" s="1">
        <v>3.0</v>
      </c>
      <c r="AF358" s="1">
        <v>2.0</v>
      </c>
      <c r="AG358" s="1">
        <v>3.0</v>
      </c>
      <c r="AH358" s="1">
        <v>3.0</v>
      </c>
      <c r="AI358" s="1">
        <v>3.0</v>
      </c>
      <c r="AJ358" s="1">
        <v>4.0</v>
      </c>
      <c r="AK358" s="1">
        <v>2.0</v>
      </c>
      <c r="AL358" s="1">
        <v>3.0</v>
      </c>
      <c r="AM358" s="1">
        <v>3.0</v>
      </c>
      <c r="AN358" s="1">
        <v>2.0</v>
      </c>
      <c r="AO358" s="1">
        <v>1.0</v>
      </c>
      <c r="AP358" s="1">
        <v>3.0</v>
      </c>
      <c r="AQ358" s="1">
        <v>1.0</v>
      </c>
      <c r="AR358" s="1">
        <v>1.0</v>
      </c>
      <c r="AS358" s="1">
        <v>3.0</v>
      </c>
      <c r="AT358" s="1">
        <v>2.0</v>
      </c>
      <c r="AU358" s="1">
        <v>1.0</v>
      </c>
      <c r="AV358" s="1">
        <v>2.0</v>
      </c>
      <c r="AW358" s="1">
        <v>2.0</v>
      </c>
      <c r="AX358" s="1">
        <v>1.0</v>
      </c>
      <c r="AY358" s="1">
        <v>1.0</v>
      </c>
      <c r="AZ358" s="1">
        <v>1.0</v>
      </c>
      <c r="BA358" s="1">
        <v>1.0</v>
      </c>
      <c r="BB358" s="1">
        <v>4.0</v>
      </c>
      <c r="BC358" s="1">
        <v>4.0</v>
      </c>
      <c r="BD358" s="1">
        <v>4.0</v>
      </c>
      <c r="BE358" s="1">
        <v>4.0</v>
      </c>
      <c r="BF358" s="1">
        <v>4.0</v>
      </c>
      <c r="BG358" s="1">
        <v>4.0</v>
      </c>
      <c r="BH358" s="1">
        <v>4.0</v>
      </c>
      <c r="BI358" s="1">
        <v>4.0</v>
      </c>
      <c r="BJ358" s="1">
        <v>4.0</v>
      </c>
      <c r="BK358" s="1">
        <v>2.0</v>
      </c>
      <c r="BL358" s="1">
        <v>3.0</v>
      </c>
      <c r="BM358" s="1">
        <v>3.0</v>
      </c>
      <c r="BN358" s="1">
        <v>3.0</v>
      </c>
      <c r="BO358" s="1">
        <v>3.0</v>
      </c>
      <c r="BP358" s="1">
        <v>3.0</v>
      </c>
      <c r="BQ358" s="1">
        <v>3.0</v>
      </c>
      <c r="BR358" s="1">
        <v>3.0</v>
      </c>
      <c r="BS358" s="1">
        <v>2.0</v>
      </c>
      <c r="BT358" s="1">
        <v>4.0</v>
      </c>
      <c r="BU358" s="1">
        <v>3.0</v>
      </c>
      <c r="BV358" s="1">
        <v>3.0</v>
      </c>
      <c r="BW358" s="1">
        <v>4.0</v>
      </c>
      <c r="BX358" s="1">
        <v>3.0</v>
      </c>
      <c r="BY358" s="1">
        <v>2.0</v>
      </c>
      <c r="BZ358" s="36">
        <v>3.0</v>
      </c>
      <c r="CA358" s="45">
        <f t="shared" si="12"/>
        <v>205</v>
      </c>
      <c r="CB358">
        <f t="shared" si="2"/>
        <v>29</v>
      </c>
      <c r="CC358" s="45">
        <f t="shared" si="3"/>
        <v>25</v>
      </c>
      <c r="CD358" s="45">
        <f t="shared" si="4"/>
        <v>16</v>
      </c>
      <c r="CE358" s="45">
        <f t="shared" si="27"/>
        <v>24</v>
      </c>
      <c r="CF358" s="45">
        <f t="shared" si="6"/>
        <v>17</v>
      </c>
      <c r="CG358" s="45">
        <f t="shared" si="7"/>
        <v>11</v>
      </c>
      <c r="CH358" s="45">
        <f t="shared" si="28"/>
        <v>32</v>
      </c>
      <c r="CI358" s="45">
        <f t="shared" si="9"/>
        <v>0.4</v>
      </c>
      <c r="CJ358">
        <f t="shared" si="10"/>
        <v>23</v>
      </c>
      <c r="CK358" s="45">
        <f t="shared" si="29"/>
        <v>24</v>
      </c>
      <c r="CL358" s="39"/>
      <c r="CM358" s="40">
        <f>VLOOKUP(CB358,'PROMIS 57 T-Score Conversions'!Q$3:R$35,2,TRUE)</f>
        <v>41.6</v>
      </c>
      <c r="CN358" s="44" t="str">
        <f t="shared" si="20"/>
        <v>Mild</v>
      </c>
      <c r="CO358" s="40">
        <f>VLOOKUP(CC358,'PROMIS 57 T-Score Conversions'!A$3:B$35,2,TRUE)</f>
        <v>63.5</v>
      </c>
      <c r="CP358" s="43" t="str">
        <f t="shared" si="21"/>
        <v>Moderate</v>
      </c>
      <c r="CQ358" s="40">
        <f>VLOOKUP(CD358,'PROMIS 57 T-Score Conversions'!E$3:F$35,2,TRUE)</f>
        <v>55.1</v>
      </c>
      <c r="CR358" s="44" t="str">
        <f t="shared" si="22"/>
        <v>Mild</v>
      </c>
      <c r="CS358" s="40">
        <f>VLOOKUP(CE358,'PROMIS 57 T-Score Conversions'!U$3:V$35,2,TRUE)</f>
        <v>57.5</v>
      </c>
      <c r="CT358" s="44" t="str">
        <f t="shared" si="23"/>
        <v>Mild</v>
      </c>
      <c r="CU358" s="40">
        <f>VLOOKUP(CF358,'PROMIS 57 T-Score Conversions'!Y$3:Z$35,2,TRUE)</f>
        <v>46.7</v>
      </c>
      <c r="CV358" s="44" t="str">
        <f t="shared" si="24"/>
        <v>Normal</v>
      </c>
      <c r="CW358" s="40">
        <f>vlookup(CG358,'PROMIS 57 T-Score Conversions'!M$3:N$35,2,TRUE)</f>
        <v>32.6</v>
      </c>
      <c r="CX358" s="44" t="str">
        <f t="shared" si="25"/>
        <v>Moderate</v>
      </c>
      <c r="CY358" s="40">
        <f>VLOOKup(CH358,'PROMIS 57 T-Score Conversions'!I$3:J$35,2,TRUE)</f>
        <v>66.9</v>
      </c>
      <c r="CZ358" s="44" t="str">
        <f t="shared" si="26"/>
        <v>Moderate</v>
      </c>
      <c r="DA358" s="37">
        <f>VLOOKUP(CJ358,'PROMIS 57 T-Score Conversions'!AC$3:AD$35,2,TRUE)</f>
        <v>39.5</v>
      </c>
      <c r="DB358" s="44" t="str">
        <f t="shared" si="30"/>
        <v>Moderate</v>
      </c>
      <c r="DC358" s="40">
        <f>VLOOKUP(CK358,'PROMIS 57 T-Score Conversions'!AG$3:AH$35,2,TRUE)</f>
        <v>43.42</v>
      </c>
      <c r="DD358" s="39" t="str">
        <f t="shared" si="31"/>
        <v>Normal</v>
      </c>
    </row>
    <row r="359">
      <c r="A359" s="1" t="b">
        <v>1</v>
      </c>
      <c r="B359" s="20"/>
      <c r="C359" s="20">
        <v>43795.55310396991</v>
      </c>
      <c r="D359" s="1" t="s">
        <v>314</v>
      </c>
      <c r="E359" s="1">
        <v>2093.0</v>
      </c>
      <c r="F359" s="1">
        <v>4.0</v>
      </c>
      <c r="G359" s="1">
        <v>3.0</v>
      </c>
      <c r="H359" s="1">
        <v>4.0</v>
      </c>
      <c r="I359" s="1">
        <v>3.0</v>
      </c>
      <c r="J359" s="1">
        <v>1.0</v>
      </c>
      <c r="K359" s="1">
        <v>4.0</v>
      </c>
      <c r="L359" s="1">
        <v>4.0</v>
      </c>
      <c r="M359" s="1">
        <v>1.0</v>
      </c>
      <c r="N359" s="1">
        <v>4.0</v>
      </c>
      <c r="O359" s="1">
        <v>4.0</v>
      </c>
      <c r="P359" s="1">
        <v>4.0</v>
      </c>
      <c r="Q359" s="1">
        <v>5.0</v>
      </c>
      <c r="R359" s="1">
        <v>4.0</v>
      </c>
      <c r="S359" s="1">
        <v>3.0</v>
      </c>
      <c r="T359" s="1">
        <v>4.0</v>
      </c>
      <c r="U359" s="1">
        <v>5.0</v>
      </c>
      <c r="V359" s="1">
        <v>5.0</v>
      </c>
      <c r="W359" s="1">
        <v>5.0</v>
      </c>
      <c r="X359" s="1">
        <v>4.0</v>
      </c>
      <c r="Y359" s="1">
        <v>4.0</v>
      </c>
      <c r="Z359" s="1">
        <v>5.0</v>
      </c>
      <c r="AA359" s="1">
        <v>5.0</v>
      </c>
      <c r="AB359" s="1">
        <v>4.0</v>
      </c>
      <c r="AC359" s="1">
        <v>4.0</v>
      </c>
      <c r="AD359" s="1">
        <v>5.0</v>
      </c>
      <c r="AE359" s="1">
        <v>5.0</v>
      </c>
      <c r="AF359" s="1">
        <v>5.0</v>
      </c>
      <c r="AG359" s="1">
        <v>5.0</v>
      </c>
      <c r="AH359" s="1">
        <v>5.0</v>
      </c>
      <c r="AI359" s="1">
        <v>5.0</v>
      </c>
      <c r="AJ359" s="1">
        <v>5.0</v>
      </c>
      <c r="AK359" s="1">
        <v>5.0</v>
      </c>
      <c r="AL359" s="1">
        <v>3.0</v>
      </c>
      <c r="AM359" s="1">
        <v>4.0</v>
      </c>
      <c r="AN359" s="1">
        <v>4.0</v>
      </c>
      <c r="AO359" s="1">
        <v>3.0</v>
      </c>
      <c r="AP359" s="1">
        <v>3.0</v>
      </c>
      <c r="AQ359" s="1">
        <v>3.0</v>
      </c>
      <c r="AR359" s="1">
        <v>2.0</v>
      </c>
      <c r="AS359" s="1">
        <v>4.0</v>
      </c>
      <c r="AT359" s="1">
        <v>3.0</v>
      </c>
      <c r="AU359" s="1">
        <v>1.0</v>
      </c>
      <c r="AV359" s="1">
        <v>2.0</v>
      </c>
      <c r="AW359" s="1">
        <v>1.0</v>
      </c>
      <c r="AX359" s="1">
        <v>1.0</v>
      </c>
      <c r="AY359" s="1">
        <v>1.0</v>
      </c>
      <c r="AZ359" s="1">
        <v>1.0</v>
      </c>
      <c r="BA359" s="1">
        <v>1.0</v>
      </c>
      <c r="BB359" s="1">
        <v>5.0</v>
      </c>
      <c r="BC359" s="1">
        <v>3.0</v>
      </c>
      <c r="BD359" s="1">
        <v>5.0</v>
      </c>
      <c r="BE359" s="1">
        <v>3.0</v>
      </c>
      <c r="BF359" s="1">
        <v>5.0</v>
      </c>
      <c r="BG359" s="1">
        <v>5.0</v>
      </c>
      <c r="BH359" s="1">
        <v>5.0</v>
      </c>
      <c r="BI359" s="1">
        <v>5.0</v>
      </c>
      <c r="BJ359" s="1">
        <v>4.0</v>
      </c>
      <c r="BK359" s="1">
        <v>1.0</v>
      </c>
      <c r="BL359" s="1">
        <v>1.0</v>
      </c>
      <c r="BM359" s="1">
        <v>1.0</v>
      </c>
      <c r="BN359" s="1">
        <v>1.0</v>
      </c>
      <c r="BO359" s="1">
        <v>2.0</v>
      </c>
      <c r="BP359" s="1">
        <v>1.0</v>
      </c>
      <c r="BQ359" s="1">
        <v>1.0</v>
      </c>
      <c r="BR359" s="1">
        <v>1.0</v>
      </c>
      <c r="BS359" s="1">
        <v>5.0</v>
      </c>
      <c r="BT359" s="1">
        <v>5.0</v>
      </c>
      <c r="BU359" s="1">
        <v>5.0</v>
      </c>
      <c r="BV359" s="1">
        <v>5.0</v>
      </c>
      <c r="BW359" s="1">
        <v>5.0</v>
      </c>
      <c r="BX359" s="1">
        <v>5.0</v>
      </c>
      <c r="BY359" s="1">
        <v>1.0</v>
      </c>
      <c r="BZ359" s="36">
        <v>5.0</v>
      </c>
      <c r="CA359" s="45">
        <f t="shared" si="12"/>
        <v>255</v>
      </c>
      <c r="CB359">
        <f t="shared" si="2"/>
        <v>24</v>
      </c>
      <c r="CC359" s="45">
        <f t="shared" si="3"/>
        <v>33</v>
      </c>
      <c r="CD359" s="45">
        <f t="shared" si="4"/>
        <v>36</v>
      </c>
      <c r="CE359" s="45">
        <f t="shared" si="27"/>
        <v>40</v>
      </c>
      <c r="CF359" s="45">
        <f t="shared" si="6"/>
        <v>26</v>
      </c>
      <c r="CG359" s="45">
        <f t="shared" si="7"/>
        <v>11</v>
      </c>
      <c r="CH359" s="45">
        <f t="shared" si="28"/>
        <v>36</v>
      </c>
      <c r="CI359" s="45">
        <f t="shared" si="9"/>
        <v>0.4</v>
      </c>
      <c r="CJ359">
        <f t="shared" si="10"/>
        <v>9</v>
      </c>
      <c r="CK359" s="45">
        <f t="shared" si="29"/>
        <v>36</v>
      </c>
      <c r="CL359" s="39"/>
      <c r="CM359" s="40">
        <f>VLOOKUP(CB359,'PROMIS 57 T-Score Conversions'!Q$3:R$35,2,TRUE)</f>
        <v>38.1</v>
      </c>
      <c r="CN359" s="44" t="str">
        <f t="shared" si="20"/>
        <v>Moderate</v>
      </c>
      <c r="CO359" s="40">
        <f>VLOOKUP(CC359,'PROMIS 57 T-Score Conversions'!A$3:B$35,2,TRUE)</f>
        <v>71.9</v>
      </c>
      <c r="CP359" s="43" t="str">
        <f t="shared" si="21"/>
        <v>Severe</v>
      </c>
      <c r="CQ359" s="40">
        <f>VLOOKUP(CD359,'PROMIS 57 T-Score Conversions'!E$3:F$35,2,TRUE)</f>
        <v>73.9</v>
      </c>
      <c r="CR359" s="44" t="str">
        <f t="shared" si="22"/>
        <v>Severe</v>
      </c>
      <c r="CS359" s="40">
        <f>VLOOKUP(CE359,'PROMIS 57 T-Score Conversions'!U$3:V$35,2,TRUE)</f>
        <v>77.8</v>
      </c>
      <c r="CT359" s="44" t="str">
        <f t="shared" si="23"/>
        <v>Severe</v>
      </c>
      <c r="CU359" s="40">
        <f>VLOOKUP(CF359,'PROMIS 57 T-Score Conversions'!Y$3:Z$35,2,TRUE)</f>
        <v>56.3</v>
      </c>
      <c r="CV359" s="44" t="str">
        <f t="shared" si="24"/>
        <v>Mild</v>
      </c>
      <c r="CW359" s="40">
        <f>vlookup(CG359,'PROMIS 57 T-Score Conversions'!M$3:N$35,2,TRUE)</f>
        <v>32.6</v>
      </c>
      <c r="CX359" s="44" t="str">
        <f t="shared" si="25"/>
        <v>Moderate</v>
      </c>
      <c r="CY359" s="40">
        <f>VLOOKup(CH359,'PROMIS 57 T-Score Conversions'!I$3:J$35,2,TRUE)</f>
        <v>70.1</v>
      </c>
      <c r="CZ359" s="44" t="str">
        <f t="shared" si="26"/>
        <v>Severe</v>
      </c>
      <c r="DA359" s="37">
        <f>VLOOKUP(CJ359,'PROMIS 57 T-Score Conversions'!AC$3:AD$35,2,TRUE)</f>
        <v>25.73</v>
      </c>
      <c r="DB359" s="44" t="str">
        <f t="shared" si="30"/>
        <v>Severe</v>
      </c>
      <c r="DC359" s="40">
        <f>VLOOKUP(CK359,'PROMIS 57 T-Score Conversions'!AG$3:AH$35,2,TRUE)</f>
        <v>56.39</v>
      </c>
      <c r="DD359" s="39" t="str">
        <f t="shared" si="31"/>
        <v>Mild</v>
      </c>
    </row>
    <row r="360">
      <c r="A360" s="1" t="b">
        <v>1</v>
      </c>
      <c r="B360" s="20"/>
      <c r="C360" s="20">
        <v>43796.42371662037</v>
      </c>
      <c r="D360" s="1" t="s">
        <v>328</v>
      </c>
      <c r="E360" s="1">
        <v>2126.0</v>
      </c>
      <c r="F360" s="1">
        <v>3.0</v>
      </c>
      <c r="G360" s="1">
        <v>3.0</v>
      </c>
      <c r="H360" s="1">
        <v>3.0</v>
      </c>
      <c r="I360" s="1">
        <v>2.0</v>
      </c>
      <c r="J360" s="1">
        <v>2.0</v>
      </c>
      <c r="K360" s="1">
        <v>2.0</v>
      </c>
      <c r="L360" s="1">
        <v>3.0</v>
      </c>
      <c r="M360" s="1">
        <v>3.0</v>
      </c>
      <c r="N360" s="1">
        <v>3.0</v>
      </c>
      <c r="O360" s="1">
        <v>3.0</v>
      </c>
      <c r="P360" s="1">
        <v>4.0</v>
      </c>
      <c r="Q360" s="1">
        <v>3.0</v>
      </c>
      <c r="R360" s="1">
        <v>3.0</v>
      </c>
      <c r="S360" s="1">
        <v>3.0</v>
      </c>
      <c r="T360" s="1">
        <v>3.0</v>
      </c>
      <c r="U360" s="1">
        <v>5.0</v>
      </c>
      <c r="V360" s="1">
        <v>3.0</v>
      </c>
      <c r="W360" s="1">
        <v>3.0</v>
      </c>
      <c r="X360" s="1">
        <v>4.0</v>
      </c>
      <c r="Y360" s="1">
        <v>3.0</v>
      </c>
      <c r="Z360" s="1">
        <v>3.0</v>
      </c>
      <c r="AA360" s="1">
        <v>4.0</v>
      </c>
      <c r="AB360" s="1">
        <v>4.0</v>
      </c>
      <c r="AC360" s="1">
        <v>4.0</v>
      </c>
      <c r="AD360" s="1">
        <v>5.0</v>
      </c>
      <c r="AE360" s="1">
        <v>5.0</v>
      </c>
      <c r="AF360" s="1">
        <v>4.0</v>
      </c>
      <c r="AG360" s="1">
        <v>4.0</v>
      </c>
      <c r="AH360" s="1">
        <v>4.0</v>
      </c>
      <c r="AI360" s="1">
        <v>3.0</v>
      </c>
      <c r="AJ360" s="1">
        <v>4.0</v>
      </c>
      <c r="AK360" s="1">
        <v>3.0</v>
      </c>
      <c r="AL360" s="1">
        <v>4.0</v>
      </c>
      <c r="AM360" s="1">
        <v>4.0</v>
      </c>
      <c r="AN360" s="1">
        <v>4.0</v>
      </c>
      <c r="AO360" s="1">
        <v>4.0</v>
      </c>
      <c r="AP360" s="1">
        <v>4.0</v>
      </c>
      <c r="AQ360" s="1">
        <v>3.0</v>
      </c>
      <c r="AR360" s="1">
        <v>3.0</v>
      </c>
      <c r="AS360" s="1">
        <v>3.0</v>
      </c>
      <c r="AT360" s="1">
        <v>3.0</v>
      </c>
      <c r="AU360" s="1">
        <v>3.0</v>
      </c>
      <c r="AV360" s="1">
        <v>2.0</v>
      </c>
      <c r="AW360" s="1">
        <v>3.0</v>
      </c>
      <c r="AX360" s="1">
        <v>3.0</v>
      </c>
      <c r="AY360" s="1">
        <v>3.0</v>
      </c>
      <c r="AZ360" s="1">
        <v>3.0</v>
      </c>
      <c r="BA360" s="1">
        <v>3.0</v>
      </c>
      <c r="BB360" s="1">
        <v>5.0</v>
      </c>
      <c r="BC360" s="1">
        <v>4.0</v>
      </c>
      <c r="BD360" s="1">
        <v>5.0</v>
      </c>
      <c r="BE360" s="1">
        <v>3.0</v>
      </c>
      <c r="BF360" s="1">
        <v>3.0</v>
      </c>
      <c r="BG360" s="1">
        <v>3.0</v>
      </c>
      <c r="BH360" s="1">
        <v>4.0</v>
      </c>
      <c r="BI360" s="1">
        <v>3.0</v>
      </c>
      <c r="BJ360" s="1">
        <v>7.0</v>
      </c>
      <c r="BK360" s="1">
        <v>2.0</v>
      </c>
      <c r="BL360" s="1">
        <v>3.0</v>
      </c>
      <c r="BM360" s="1">
        <v>2.0</v>
      </c>
      <c r="BN360" s="1">
        <v>2.0</v>
      </c>
      <c r="BO360" s="1">
        <v>2.0</v>
      </c>
      <c r="BP360" s="1">
        <v>1.0</v>
      </c>
      <c r="BQ360" s="1">
        <v>2.0</v>
      </c>
      <c r="BR360" s="1">
        <v>2.0</v>
      </c>
      <c r="BS360" s="1">
        <v>4.0</v>
      </c>
      <c r="BT360" s="1">
        <v>4.0</v>
      </c>
      <c r="BU360" s="1">
        <v>4.0</v>
      </c>
      <c r="BV360" s="1">
        <v>4.0</v>
      </c>
      <c r="BW360" s="1">
        <v>4.0</v>
      </c>
      <c r="BX360" s="1">
        <v>4.0</v>
      </c>
      <c r="BY360" s="1">
        <v>3.0</v>
      </c>
      <c r="BZ360" s="36">
        <v>4.0</v>
      </c>
      <c r="CA360" s="45">
        <f t="shared" si="12"/>
        <v>244</v>
      </c>
      <c r="CB360">
        <f t="shared" si="2"/>
        <v>21</v>
      </c>
      <c r="CC360" s="45">
        <f t="shared" si="3"/>
        <v>27</v>
      </c>
      <c r="CD360" s="45">
        <f t="shared" si="4"/>
        <v>28</v>
      </c>
      <c r="CE360" s="45">
        <f t="shared" si="27"/>
        <v>32</v>
      </c>
      <c r="CF360" s="45">
        <f t="shared" si="6"/>
        <v>29</v>
      </c>
      <c r="CG360" s="45">
        <f t="shared" si="7"/>
        <v>23</v>
      </c>
      <c r="CH360" s="45">
        <f t="shared" si="28"/>
        <v>30</v>
      </c>
      <c r="CI360" s="45">
        <f t="shared" si="9"/>
        <v>0.7</v>
      </c>
      <c r="CJ360">
        <f t="shared" si="10"/>
        <v>16</v>
      </c>
      <c r="CK360" s="45">
        <f t="shared" si="29"/>
        <v>31</v>
      </c>
      <c r="CL360" s="39"/>
      <c r="CM360" s="40">
        <f>VLOOKUP(CB360,'PROMIS 57 T-Score Conversions'!Q$3:R$35,2,TRUE)</f>
        <v>36.1</v>
      </c>
      <c r="CN360" s="44" t="str">
        <f t="shared" si="20"/>
        <v>Moderate</v>
      </c>
      <c r="CO360" s="40">
        <f>VLOOKUP(CC360,'PROMIS 57 T-Score Conversions'!A$3:B$35,2,TRUE)</f>
        <v>65.6</v>
      </c>
      <c r="CP360" s="43" t="str">
        <f t="shared" si="21"/>
        <v>Severe</v>
      </c>
      <c r="CQ360" s="40">
        <f>VLOOKUP(CD360,'PROMIS 57 T-Score Conversions'!E$3:F$35,2,TRUE)</f>
        <v>65.8</v>
      </c>
      <c r="CR360" s="44" t="str">
        <f t="shared" si="22"/>
        <v>Moderate</v>
      </c>
      <c r="CS360" s="40">
        <f>VLOOKUP(CE360,'PROMIS 57 T-Score Conversions'!U$3:V$35,2,TRUE)</f>
        <v>65.3</v>
      </c>
      <c r="CT360" s="44" t="str">
        <f t="shared" si="23"/>
        <v>Moderate</v>
      </c>
      <c r="CU360" s="40">
        <f>VLOOKUP(CF360,'PROMIS 57 T-Score Conversions'!Y$3:Z$35,2,TRUE)</f>
        <v>59.4</v>
      </c>
      <c r="CV360" s="44" t="str">
        <f t="shared" si="24"/>
        <v>Mild</v>
      </c>
      <c r="CW360" s="40">
        <f>vlookup(CG360,'PROMIS 57 T-Score Conversions'!M$3:N$35,2,TRUE)</f>
        <v>43</v>
      </c>
      <c r="CX360" s="44" t="str">
        <f t="shared" si="25"/>
        <v>Mild</v>
      </c>
      <c r="CY360" s="40">
        <f>VLOOKup(CH360,'PROMIS 57 T-Score Conversions'!I$3:J$35,2,TRUE)</f>
        <v>65.5</v>
      </c>
      <c r="CZ360" s="44" t="str">
        <f t="shared" si="26"/>
        <v>Moderate</v>
      </c>
      <c r="DA360" s="37">
        <f>VLOOKUP(CJ360,'PROMIS 57 T-Score Conversions'!AC$3:AD$35,2,TRUE)</f>
        <v>33.92</v>
      </c>
      <c r="DB360" s="44" t="str">
        <f t="shared" si="30"/>
        <v>Moderate</v>
      </c>
      <c r="DC360" s="40">
        <f>VLOOKUP(CK360,'PROMIS 57 T-Score Conversions'!AG$3:AH$35,2,TRUE)</f>
        <v>50.21</v>
      </c>
      <c r="DD360" s="39" t="str">
        <f t="shared" si="31"/>
        <v>Normal</v>
      </c>
    </row>
    <row r="361">
      <c r="A361" s="1" t="b">
        <v>1</v>
      </c>
      <c r="B361" s="20"/>
      <c r="C361" s="20">
        <v>43796.585922303246</v>
      </c>
      <c r="D361" s="1" t="s">
        <v>329</v>
      </c>
      <c r="E361" s="1">
        <v>2128.0</v>
      </c>
      <c r="F361" s="1">
        <v>5.0</v>
      </c>
      <c r="G361" s="1">
        <v>4.0</v>
      </c>
      <c r="H361" s="1">
        <v>4.0</v>
      </c>
      <c r="I361" s="1">
        <v>4.0</v>
      </c>
      <c r="J361" s="1">
        <v>4.0</v>
      </c>
      <c r="K361" s="1">
        <v>4.0</v>
      </c>
      <c r="L361" s="1">
        <v>4.0</v>
      </c>
      <c r="M361" s="1">
        <v>4.0</v>
      </c>
      <c r="N361" s="1">
        <v>2.0</v>
      </c>
      <c r="O361" s="1">
        <v>2.0</v>
      </c>
      <c r="P361" s="1">
        <v>2.0</v>
      </c>
      <c r="Q361" s="1">
        <v>2.0</v>
      </c>
      <c r="R361" s="1">
        <v>2.0</v>
      </c>
      <c r="S361" s="1">
        <v>3.0</v>
      </c>
      <c r="T361" s="1">
        <v>3.0</v>
      </c>
      <c r="U361" s="1">
        <v>3.0</v>
      </c>
      <c r="V361" s="1">
        <v>2.0</v>
      </c>
      <c r="W361" s="1">
        <v>2.0</v>
      </c>
      <c r="X361" s="1">
        <v>3.0</v>
      </c>
      <c r="Y361" s="1">
        <v>2.0</v>
      </c>
      <c r="Z361" s="1">
        <v>2.0</v>
      </c>
      <c r="AA361" s="1">
        <v>3.0</v>
      </c>
      <c r="AB361" s="1">
        <v>1.0</v>
      </c>
      <c r="AC361" s="1">
        <v>1.0</v>
      </c>
      <c r="AD361" s="1">
        <v>3.0</v>
      </c>
      <c r="AE361" s="1">
        <v>2.0</v>
      </c>
      <c r="AF361" s="1">
        <v>3.0</v>
      </c>
      <c r="AG361" s="1">
        <v>2.0</v>
      </c>
      <c r="AH361" s="1">
        <v>2.0</v>
      </c>
      <c r="AI361" s="1">
        <v>1.0</v>
      </c>
      <c r="AJ361" s="1">
        <v>1.0</v>
      </c>
      <c r="AK361" s="1">
        <v>1.0</v>
      </c>
      <c r="AL361" s="1">
        <v>4.0</v>
      </c>
      <c r="AM361" s="1">
        <v>4.0</v>
      </c>
      <c r="AN361" s="1">
        <v>4.0</v>
      </c>
      <c r="AO361" s="1">
        <v>4.0</v>
      </c>
      <c r="AP361" s="1">
        <v>4.0</v>
      </c>
      <c r="AQ361" s="1">
        <v>4.0</v>
      </c>
      <c r="AR361" s="1">
        <v>3.0</v>
      </c>
      <c r="AS361" s="1">
        <v>4.0</v>
      </c>
      <c r="AT361" s="1">
        <v>4.0</v>
      </c>
      <c r="AU361" s="1">
        <v>4.0</v>
      </c>
      <c r="AV361" s="1">
        <v>4.0</v>
      </c>
      <c r="AW361" s="1">
        <v>4.0</v>
      </c>
      <c r="AX361" s="1">
        <v>5.0</v>
      </c>
      <c r="AY361" s="1">
        <v>4.0</v>
      </c>
      <c r="AZ361" s="1">
        <v>4.0</v>
      </c>
      <c r="BA361" s="1">
        <v>4.0</v>
      </c>
      <c r="BB361" s="1">
        <v>3.0</v>
      </c>
      <c r="BC361" s="1">
        <v>3.0</v>
      </c>
      <c r="BD361" s="1">
        <v>3.0</v>
      </c>
      <c r="BE361" s="1">
        <v>2.0</v>
      </c>
      <c r="BF361" s="1">
        <v>3.0</v>
      </c>
      <c r="BG361" s="1">
        <v>3.0</v>
      </c>
      <c r="BH361" s="1">
        <v>3.0</v>
      </c>
      <c r="BI361" s="1">
        <v>4.0</v>
      </c>
      <c r="BJ361" s="1">
        <v>7.0</v>
      </c>
      <c r="BK361" s="1">
        <v>2.0</v>
      </c>
      <c r="BL361" s="1">
        <v>3.0</v>
      </c>
      <c r="BM361" s="1">
        <v>3.0</v>
      </c>
      <c r="BN361" s="1">
        <v>3.0</v>
      </c>
      <c r="BO361" s="1">
        <v>3.0</v>
      </c>
      <c r="BP361" s="1">
        <v>2.0</v>
      </c>
      <c r="BQ361" s="1">
        <v>3.0</v>
      </c>
      <c r="BR361" s="1">
        <v>3.0</v>
      </c>
      <c r="BS361" s="1">
        <v>3.0</v>
      </c>
      <c r="BT361" s="1">
        <v>4.0</v>
      </c>
      <c r="BU361" s="1">
        <v>3.0</v>
      </c>
      <c r="BV361" s="1">
        <v>3.0</v>
      </c>
      <c r="BW361" s="1">
        <v>3.0</v>
      </c>
      <c r="BX361" s="1">
        <v>4.0</v>
      </c>
      <c r="BY361" s="1">
        <v>2.0</v>
      </c>
      <c r="BZ361" s="36">
        <v>3.0</v>
      </c>
      <c r="CA361" s="45">
        <f t="shared" si="12"/>
        <v>225</v>
      </c>
      <c r="CB361">
        <f t="shared" si="2"/>
        <v>33</v>
      </c>
      <c r="CC361" s="45">
        <f t="shared" si="3"/>
        <v>19</v>
      </c>
      <c r="CD361" s="45">
        <f t="shared" si="4"/>
        <v>16</v>
      </c>
      <c r="CE361" s="45">
        <f t="shared" si="27"/>
        <v>15</v>
      </c>
      <c r="CF361" s="45">
        <f t="shared" si="6"/>
        <v>31</v>
      </c>
      <c r="CG361" s="45">
        <f t="shared" si="7"/>
        <v>33</v>
      </c>
      <c r="CH361" s="45">
        <f t="shared" si="28"/>
        <v>24</v>
      </c>
      <c r="CI361" s="45">
        <f t="shared" si="9"/>
        <v>0.7</v>
      </c>
      <c r="CJ361">
        <f t="shared" si="10"/>
        <v>22</v>
      </c>
      <c r="CK361" s="45">
        <f t="shared" si="29"/>
        <v>25</v>
      </c>
      <c r="CL361" s="39"/>
      <c r="CM361" s="40">
        <f>VLOOKUP(CB361,'PROMIS 57 T-Score Conversions'!Q$3:R$35,2,TRUE)</f>
        <v>44.7</v>
      </c>
      <c r="CN361" s="44" t="str">
        <f t="shared" si="20"/>
        <v>Mild</v>
      </c>
      <c r="CO361" s="40">
        <f>VLOOKUP(CC361,'PROMIS 57 T-Score Conversions'!A$3:B$35,2,TRUE)</f>
        <v>57.4</v>
      </c>
      <c r="CP361" s="43" t="str">
        <f t="shared" si="21"/>
        <v>Moderate</v>
      </c>
      <c r="CQ361" s="40">
        <f>VLOOKUP(CD361,'PROMIS 57 T-Score Conversions'!E$3:F$35,2,TRUE)</f>
        <v>55.1</v>
      </c>
      <c r="CR361" s="44" t="str">
        <f t="shared" si="22"/>
        <v>Mild</v>
      </c>
      <c r="CS361" s="40">
        <f>VLOOKUP(CE361,'PROMIS 57 T-Score Conversions'!U$3:V$35,2,TRUE)</f>
        <v>48.1</v>
      </c>
      <c r="CT361" s="44" t="str">
        <f t="shared" si="23"/>
        <v>Normal</v>
      </c>
      <c r="CU361" s="40">
        <f>VLOOKUP(CF361,'PROMIS 57 T-Score Conversions'!Y$3:Z$35,2,TRUE)</f>
        <v>61.5</v>
      </c>
      <c r="CV361" s="44" t="str">
        <f t="shared" si="24"/>
        <v>Moderate</v>
      </c>
      <c r="CW361" s="40">
        <f>vlookup(CG361,'PROMIS 57 T-Score Conversions'!M$3:N$35,2,TRUE)</f>
        <v>52.7</v>
      </c>
      <c r="CX361" s="44" t="str">
        <f t="shared" si="25"/>
        <v>Normal</v>
      </c>
      <c r="CY361" s="40">
        <f>VLOOKup(CH361,'PROMIS 57 T-Score Conversions'!I$3:J$35,2,TRUE)</f>
        <v>61.5</v>
      </c>
      <c r="CZ361" s="44" t="str">
        <f t="shared" si="26"/>
        <v>Moderate</v>
      </c>
      <c r="DA361" s="37">
        <f>VLOOKUP(CJ361,'PROMIS 57 T-Score Conversions'!AC$3:AD$35,2,TRUE)</f>
        <v>38.71</v>
      </c>
      <c r="DB361" s="44" t="str">
        <f t="shared" si="30"/>
        <v>Moderate</v>
      </c>
      <c r="DC361" s="40">
        <f>VLOOKUP(CK361,'PROMIS 57 T-Score Conversions'!AG$3:AH$35,2,TRUE)</f>
        <v>44.34</v>
      </c>
      <c r="DD361" s="39" t="str">
        <f t="shared" si="31"/>
        <v>Normal</v>
      </c>
    </row>
    <row r="362">
      <c r="A362" s="1" t="b">
        <v>1</v>
      </c>
      <c r="B362" s="20"/>
      <c r="C362" s="20">
        <v>43797.37089085648</v>
      </c>
      <c r="D362" s="1" t="s">
        <v>330</v>
      </c>
      <c r="E362" s="1">
        <v>2106.0</v>
      </c>
      <c r="F362" s="1">
        <v>5.0</v>
      </c>
      <c r="G362" s="1">
        <v>5.0</v>
      </c>
      <c r="H362" s="1">
        <v>5.0</v>
      </c>
      <c r="I362" s="1">
        <v>4.0</v>
      </c>
      <c r="J362" s="1">
        <v>5.0</v>
      </c>
      <c r="K362" s="1">
        <v>5.0</v>
      </c>
      <c r="L362" s="1">
        <v>5.0</v>
      </c>
      <c r="M362" s="1">
        <v>5.0</v>
      </c>
      <c r="N362" s="1">
        <v>1.0</v>
      </c>
      <c r="O362" s="1">
        <v>1.0</v>
      </c>
      <c r="P362" s="1">
        <v>1.0</v>
      </c>
      <c r="Q362" s="1">
        <v>2.0</v>
      </c>
      <c r="R362" s="1">
        <v>1.0</v>
      </c>
      <c r="S362" s="1">
        <v>1.0</v>
      </c>
      <c r="T362" s="1">
        <v>1.0</v>
      </c>
      <c r="U362" s="1">
        <v>1.0</v>
      </c>
      <c r="V362" s="1">
        <v>1.0</v>
      </c>
      <c r="W362" s="1">
        <v>1.0</v>
      </c>
      <c r="X362" s="1">
        <v>1.0</v>
      </c>
      <c r="Y362" s="1">
        <v>1.0</v>
      </c>
      <c r="Z362" s="1">
        <v>1.0</v>
      </c>
      <c r="AA362" s="1">
        <v>1.0</v>
      </c>
      <c r="AB362" s="1">
        <v>1.0</v>
      </c>
      <c r="AC362" s="1">
        <v>1.0</v>
      </c>
      <c r="AD362" s="1">
        <v>3.0</v>
      </c>
      <c r="AE362" s="1">
        <v>1.0</v>
      </c>
      <c r="AF362" s="1">
        <v>2.0</v>
      </c>
      <c r="AG362" s="1">
        <v>3.0</v>
      </c>
      <c r="AH362" s="1">
        <v>2.0</v>
      </c>
      <c r="AI362" s="1">
        <v>2.0</v>
      </c>
      <c r="AJ362" s="1">
        <v>2.0</v>
      </c>
      <c r="AK362" s="1">
        <v>1.0</v>
      </c>
      <c r="AL362" s="1">
        <v>3.0</v>
      </c>
      <c r="AM362" s="1">
        <v>3.0</v>
      </c>
      <c r="AN362" s="1">
        <v>3.0</v>
      </c>
      <c r="AO362" s="1">
        <v>2.0</v>
      </c>
      <c r="AP362" s="1">
        <v>2.0</v>
      </c>
      <c r="AQ362" s="1">
        <v>2.0</v>
      </c>
      <c r="AR362" s="1">
        <v>2.0</v>
      </c>
      <c r="AS362" s="1">
        <v>3.0</v>
      </c>
      <c r="AT362" s="1">
        <v>4.0</v>
      </c>
      <c r="AU362" s="1">
        <v>4.0</v>
      </c>
      <c r="AV362" s="1">
        <v>5.0</v>
      </c>
      <c r="AW362" s="1">
        <v>3.0</v>
      </c>
      <c r="AX362" s="1">
        <v>4.0</v>
      </c>
      <c r="AY362" s="1">
        <v>4.0</v>
      </c>
      <c r="AZ362" s="1">
        <v>4.0</v>
      </c>
      <c r="BA362" s="1">
        <v>5.0</v>
      </c>
      <c r="BB362" s="1">
        <v>2.0</v>
      </c>
      <c r="BC362" s="1">
        <v>1.0</v>
      </c>
      <c r="BD362" s="1">
        <v>3.0</v>
      </c>
      <c r="BE362" s="1">
        <v>1.0</v>
      </c>
      <c r="BF362" s="1">
        <v>2.0</v>
      </c>
      <c r="BG362" s="1">
        <v>4.0</v>
      </c>
      <c r="BH362" s="1">
        <v>2.0</v>
      </c>
      <c r="BI362" s="1">
        <v>3.0</v>
      </c>
      <c r="BJ362" s="1">
        <v>1.0</v>
      </c>
      <c r="BK362" s="1">
        <v>5.0</v>
      </c>
      <c r="BL362" s="1">
        <v>5.0</v>
      </c>
      <c r="BM362" s="1">
        <v>5.0</v>
      </c>
      <c r="BN362" s="1">
        <v>5.0</v>
      </c>
      <c r="BO362" s="1">
        <v>5.0</v>
      </c>
      <c r="BP362" s="1">
        <v>5.0</v>
      </c>
      <c r="BQ362" s="1">
        <v>5.0</v>
      </c>
      <c r="BR362" s="1">
        <v>5.0</v>
      </c>
      <c r="BS362" s="1">
        <v>1.0</v>
      </c>
      <c r="BT362" s="1">
        <v>2.0</v>
      </c>
      <c r="BU362" s="1">
        <v>1.0</v>
      </c>
      <c r="BV362" s="1">
        <v>1.0</v>
      </c>
      <c r="BW362" s="1">
        <v>2.0</v>
      </c>
      <c r="BX362" s="1">
        <v>1.0</v>
      </c>
      <c r="BY362" s="1">
        <v>1.0</v>
      </c>
      <c r="BZ362" s="36">
        <v>1.0</v>
      </c>
      <c r="CA362" s="45">
        <f t="shared" si="12"/>
        <v>194</v>
      </c>
      <c r="CB362">
        <f t="shared" si="2"/>
        <v>39</v>
      </c>
      <c r="CC362" s="45">
        <f t="shared" si="3"/>
        <v>9</v>
      </c>
      <c r="CD362" s="45">
        <f t="shared" si="4"/>
        <v>8</v>
      </c>
      <c r="CE362" s="45">
        <f t="shared" si="27"/>
        <v>16</v>
      </c>
      <c r="CF362" s="45">
        <f t="shared" si="6"/>
        <v>20</v>
      </c>
      <c r="CG362" s="45">
        <f t="shared" si="7"/>
        <v>33</v>
      </c>
      <c r="CH362" s="45">
        <f t="shared" si="28"/>
        <v>18</v>
      </c>
      <c r="CI362" s="45">
        <f t="shared" si="9"/>
        <v>0.1</v>
      </c>
      <c r="CJ362">
        <f t="shared" si="10"/>
        <v>40</v>
      </c>
      <c r="CK362" s="45">
        <f t="shared" si="29"/>
        <v>10</v>
      </c>
      <c r="CL362" s="39"/>
      <c r="CM362" s="40">
        <f>VLOOKUP(CB362,'PROMIS 57 T-Score Conversions'!Q$3:R$35,2,TRUE)</f>
        <v>53</v>
      </c>
      <c r="CN362" s="44" t="str">
        <f t="shared" si="20"/>
        <v>Normal</v>
      </c>
      <c r="CO362" s="40">
        <f>VLOOKUP(CC362,'PROMIS 57 T-Score Conversions'!A$3:B$35,2,TRUE)</f>
        <v>43.2</v>
      </c>
      <c r="CP362" s="43" t="str">
        <f t="shared" si="21"/>
        <v>Normal</v>
      </c>
      <c r="CQ362" s="40">
        <f>VLOOKUP(CD362,'PROMIS 57 T-Score Conversions'!E$3:F$35,2,TRUE)</f>
        <v>38.2</v>
      </c>
      <c r="CR362" s="44" t="str">
        <f t="shared" si="22"/>
        <v>Normal</v>
      </c>
      <c r="CS362" s="40">
        <f>VLOOKUP(CE362,'PROMIS 57 T-Score Conversions'!U$3:V$35,2,TRUE)</f>
        <v>49.2</v>
      </c>
      <c r="CT362" s="44" t="str">
        <f t="shared" si="23"/>
        <v>Normal</v>
      </c>
      <c r="CU362" s="40">
        <f>VLOOKUP(CF362,'PROMIS 57 T-Score Conversions'!Y$3:Z$35,2,TRUE)</f>
        <v>50.1</v>
      </c>
      <c r="CV362" s="44" t="str">
        <f t="shared" si="24"/>
        <v>Normal</v>
      </c>
      <c r="CW362" s="40">
        <f>vlookup(CG362,'PROMIS 57 T-Score Conversions'!M$3:N$35,2,TRUE)</f>
        <v>52.7</v>
      </c>
      <c r="CX362" s="44" t="str">
        <f t="shared" si="25"/>
        <v>Normal</v>
      </c>
      <c r="CY362" s="40">
        <f>VLOOKup(CH362,'PROMIS 57 T-Score Conversions'!I$3:J$35,2,TRUE)</f>
        <v>58.1</v>
      </c>
      <c r="CZ362" s="44" t="str">
        <f t="shared" si="26"/>
        <v>Mild</v>
      </c>
      <c r="DA362" s="37">
        <f>VLOOKUP(CJ362,'PROMIS 57 T-Score Conversions'!AC$3:AD$35,2,TRUE)</f>
        <v>63.48</v>
      </c>
      <c r="DB362" s="44" t="str">
        <f t="shared" si="30"/>
        <v>Normal</v>
      </c>
      <c r="DC362" s="40">
        <f>VLOOKUP(CK362,'PROMIS 57 T-Score Conversions'!AG$3:AH$35,2,TRUE)</f>
        <v>28.63</v>
      </c>
      <c r="DD362" s="39" t="str">
        <f t="shared" si="31"/>
        <v>Normal</v>
      </c>
    </row>
    <row r="363">
      <c r="A363" s="1" t="b">
        <v>1</v>
      </c>
      <c r="B363" s="20"/>
      <c r="C363" s="20">
        <v>43797.37366508102</v>
      </c>
      <c r="D363" s="1" t="s">
        <v>331</v>
      </c>
      <c r="E363" s="1">
        <v>2109.0</v>
      </c>
      <c r="F363" s="1">
        <v>5.0</v>
      </c>
      <c r="G363" s="1">
        <v>5.0</v>
      </c>
      <c r="H363" s="1">
        <v>5.0</v>
      </c>
      <c r="I363" s="1">
        <v>5.0</v>
      </c>
      <c r="J363" s="1">
        <v>5.0</v>
      </c>
      <c r="K363" s="1">
        <v>5.0</v>
      </c>
      <c r="L363" s="1">
        <v>5.0</v>
      </c>
      <c r="M363" s="1">
        <v>5.0</v>
      </c>
      <c r="N363" s="1">
        <v>1.0</v>
      </c>
      <c r="O363" s="1">
        <v>2.0</v>
      </c>
      <c r="P363" s="1">
        <v>1.0</v>
      </c>
      <c r="Q363" s="1">
        <v>1.0</v>
      </c>
      <c r="R363" s="1">
        <v>3.0</v>
      </c>
      <c r="S363" s="1">
        <v>2.0</v>
      </c>
      <c r="T363" s="1">
        <v>2.0</v>
      </c>
      <c r="U363" s="1">
        <v>2.0</v>
      </c>
      <c r="V363" s="1">
        <v>3.0</v>
      </c>
      <c r="W363" s="1">
        <v>1.0</v>
      </c>
      <c r="X363" s="1">
        <v>2.0</v>
      </c>
      <c r="Y363" s="1">
        <v>1.0</v>
      </c>
      <c r="Z363" s="1">
        <v>3.0</v>
      </c>
      <c r="AA363" s="1">
        <v>1.0</v>
      </c>
      <c r="AB363" s="1">
        <v>1.0</v>
      </c>
      <c r="AC363" s="1">
        <v>1.0</v>
      </c>
      <c r="AD363" s="1">
        <v>3.0</v>
      </c>
      <c r="AE363" s="1">
        <v>3.0</v>
      </c>
      <c r="AF363" s="1">
        <v>2.0</v>
      </c>
      <c r="AG363" s="1">
        <v>2.0</v>
      </c>
      <c r="AH363" s="1">
        <v>2.0</v>
      </c>
      <c r="AI363" s="1">
        <v>1.0</v>
      </c>
      <c r="AJ363" s="1">
        <v>3.0</v>
      </c>
      <c r="AK363" s="1">
        <v>2.0</v>
      </c>
      <c r="AL363" s="1">
        <v>4.0</v>
      </c>
      <c r="AM363" s="1">
        <v>3.0</v>
      </c>
      <c r="AN363" s="1">
        <v>4.0</v>
      </c>
      <c r="AO363" s="1">
        <v>4.0</v>
      </c>
      <c r="AP363" s="1">
        <v>4.0</v>
      </c>
      <c r="AQ363" s="1">
        <v>4.0</v>
      </c>
      <c r="AR363" s="1">
        <v>4.0</v>
      </c>
      <c r="AS363" s="1">
        <v>4.0</v>
      </c>
      <c r="AT363" s="1">
        <v>5.0</v>
      </c>
      <c r="AU363" s="1">
        <v>5.0</v>
      </c>
      <c r="AV363" s="1">
        <v>5.0</v>
      </c>
      <c r="AW363" s="1">
        <v>5.0</v>
      </c>
      <c r="AX363" s="1">
        <v>5.0</v>
      </c>
      <c r="AY363" s="1">
        <v>5.0</v>
      </c>
      <c r="AZ363" s="1">
        <v>5.0</v>
      </c>
      <c r="BA363" s="1">
        <v>5.0</v>
      </c>
      <c r="BB363" s="1">
        <v>3.0</v>
      </c>
      <c r="BC363" s="1">
        <v>1.0</v>
      </c>
      <c r="BD363" s="1">
        <v>1.0</v>
      </c>
      <c r="BE363" s="1">
        <v>1.0</v>
      </c>
      <c r="BF363" s="1">
        <v>1.0</v>
      </c>
      <c r="BG363" s="1">
        <v>1.0</v>
      </c>
      <c r="BH363" s="1">
        <v>2.0</v>
      </c>
      <c r="BI363" s="1">
        <v>1.0</v>
      </c>
      <c r="BJ363" s="1">
        <v>3.0</v>
      </c>
      <c r="BK363" s="1">
        <v>5.0</v>
      </c>
      <c r="BL363" s="1">
        <v>5.0</v>
      </c>
      <c r="BM363" s="1">
        <v>5.0</v>
      </c>
      <c r="BN363" s="1">
        <v>5.0</v>
      </c>
      <c r="BO363" s="1">
        <v>5.0</v>
      </c>
      <c r="BP363" s="1">
        <v>5.0</v>
      </c>
      <c r="BQ363" s="1">
        <v>5.0</v>
      </c>
      <c r="BR363" s="1">
        <v>5.0</v>
      </c>
      <c r="BS363" s="1">
        <v>1.0</v>
      </c>
      <c r="BT363" s="1">
        <v>1.0</v>
      </c>
      <c r="BU363" s="1">
        <v>1.0</v>
      </c>
      <c r="BV363" s="1">
        <v>1.0</v>
      </c>
      <c r="BW363" s="1">
        <v>1.0</v>
      </c>
      <c r="BX363" s="1">
        <v>1.0</v>
      </c>
      <c r="BY363" s="1">
        <v>1.0</v>
      </c>
      <c r="BZ363" s="36">
        <v>1.0</v>
      </c>
      <c r="CA363" s="45">
        <f t="shared" si="12"/>
        <v>218</v>
      </c>
      <c r="CB363">
        <f t="shared" si="2"/>
        <v>40</v>
      </c>
      <c r="CC363" s="45">
        <f t="shared" si="3"/>
        <v>14</v>
      </c>
      <c r="CD363" s="45">
        <f t="shared" si="4"/>
        <v>13</v>
      </c>
      <c r="CE363" s="45">
        <f t="shared" si="27"/>
        <v>18</v>
      </c>
      <c r="CF363" s="45">
        <f t="shared" si="6"/>
        <v>31</v>
      </c>
      <c r="CG363" s="45">
        <f t="shared" si="7"/>
        <v>40</v>
      </c>
      <c r="CH363" s="45">
        <f t="shared" si="28"/>
        <v>11</v>
      </c>
      <c r="CI363" s="45">
        <f t="shared" si="9"/>
        <v>0.3</v>
      </c>
      <c r="CJ363">
        <f t="shared" si="10"/>
        <v>40</v>
      </c>
      <c r="CK363" s="45">
        <f t="shared" si="29"/>
        <v>8</v>
      </c>
      <c r="CL363" s="39"/>
      <c r="CM363" s="40">
        <f>VLOOKUP(CB363,'PROMIS 57 T-Score Conversions'!Q$3:R$35,2,TRUE)</f>
        <v>60.1</v>
      </c>
      <c r="CN363" s="44" t="str">
        <f t="shared" si="20"/>
        <v>Normal</v>
      </c>
      <c r="CO363" s="40">
        <f>VLOOKUP(CC363,'PROMIS 57 T-Score Conversions'!A$3:B$35,2,TRUE)</f>
        <v>52.1</v>
      </c>
      <c r="CP363" s="43" t="str">
        <f t="shared" si="21"/>
        <v>Mild</v>
      </c>
      <c r="CQ363" s="40">
        <f>VLOOKUP(CD363,'PROMIS 57 T-Score Conversions'!E$3:F$35,2,TRUE)</f>
        <v>52.1</v>
      </c>
      <c r="CR363" s="44" t="str">
        <f t="shared" si="22"/>
        <v>Normal</v>
      </c>
      <c r="CS363" s="40">
        <f>VLOOKUP(CE363,'PROMIS 57 T-Score Conversions'!U$3:V$35,2,TRUE)</f>
        <v>51.5</v>
      </c>
      <c r="CT363" s="44" t="str">
        <f t="shared" si="23"/>
        <v>Normal</v>
      </c>
      <c r="CU363" s="40">
        <f>VLOOKUP(CF363,'PROMIS 57 T-Score Conversions'!Y$3:Z$35,2,TRUE)</f>
        <v>61.5</v>
      </c>
      <c r="CV363" s="44" t="str">
        <f t="shared" si="24"/>
        <v>Moderate</v>
      </c>
      <c r="CW363" s="40">
        <f>vlookup(CG363,'PROMIS 57 T-Score Conversions'!M$3:N$35,2,TRUE)</f>
        <v>65.4</v>
      </c>
      <c r="CX363" s="44" t="str">
        <f t="shared" si="25"/>
        <v>Normal</v>
      </c>
      <c r="CY363" s="40">
        <f>VLOOKup(CH363,'PROMIS 57 T-Score Conversions'!I$3:J$35,2,TRUE)</f>
        <v>51.2</v>
      </c>
      <c r="CZ363" s="44" t="str">
        <f t="shared" si="26"/>
        <v>Normal</v>
      </c>
      <c r="DA363" s="37">
        <f>VLOOKUP(CJ363,'PROMIS 57 T-Score Conversions'!AC$3:AD$35,2,TRUE)</f>
        <v>63.48</v>
      </c>
      <c r="DB363" s="44" t="str">
        <f t="shared" si="30"/>
        <v>Normal</v>
      </c>
      <c r="DC363" s="40">
        <f>VLOOKUP(CK363,'PROMIS 57 T-Score Conversions'!AG$3:AH$35,2,TRUE)</f>
        <v>23.27</v>
      </c>
      <c r="DD363" s="39" t="str">
        <f t="shared" si="31"/>
        <v>Normal</v>
      </c>
    </row>
    <row r="364">
      <c r="A364" s="1" t="b">
        <v>1</v>
      </c>
      <c r="B364" s="20"/>
      <c r="C364" s="20">
        <v>43797.43847145833</v>
      </c>
      <c r="D364" s="1" t="s">
        <v>332</v>
      </c>
      <c r="E364" s="1">
        <v>2124.0</v>
      </c>
      <c r="F364" s="1">
        <v>3.0</v>
      </c>
      <c r="G364" s="1">
        <v>3.0</v>
      </c>
      <c r="H364" s="1">
        <v>3.0</v>
      </c>
      <c r="I364" s="1">
        <v>3.0</v>
      </c>
      <c r="J364" s="1">
        <v>1.0</v>
      </c>
      <c r="K364" s="1">
        <v>3.0</v>
      </c>
      <c r="L364" s="1">
        <v>2.0</v>
      </c>
      <c r="M364" s="1">
        <v>2.0</v>
      </c>
      <c r="N364" s="1">
        <v>4.0</v>
      </c>
      <c r="O364" s="1">
        <v>3.0</v>
      </c>
      <c r="P364" s="1">
        <v>4.0</v>
      </c>
      <c r="Q364" s="1">
        <v>4.0</v>
      </c>
      <c r="R364" s="1">
        <v>4.0</v>
      </c>
      <c r="S364" s="1">
        <v>4.0</v>
      </c>
      <c r="T364" s="1">
        <v>4.0</v>
      </c>
      <c r="U364" s="1">
        <v>4.0</v>
      </c>
      <c r="V364" s="1">
        <v>2.0</v>
      </c>
      <c r="W364" s="1">
        <v>4.0</v>
      </c>
      <c r="X364" s="1">
        <v>4.0</v>
      </c>
      <c r="Y364" s="1">
        <v>3.0</v>
      </c>
      <c r="Z364" s="1">
        <v>3.0</v>
      </c>
      <c r="AA364" s="1">
        <v>4.0</v>
      </c>
      <c r="AB364" s="1">
        <v>4.0</v>
      </c>
      <c r="AC364" s="1">
        <v>4.0</v>
      </c>
      <c r="AD364" s="1">
        <v>5.0</v>
      </c>
      <c r="AE364" s="1">
        <v>5.0</v>
      </c>
      <c r="AF364" s="1">
        <v>5.0</v>
      </c>
      <c r="AG364" s="1">
        <v>5.0</v>
      </c>
      <c r="AH364" s="1">
        <v>5.0</v>
      </c>
      <c r="AI364" s="1">
        <v>5.0</v>
      </c>
      <c r="AJ364" s="1">
        <v>5.0</v>
      </c>
      <c r="AK364" s="1">
        <v>5.0</v>
      </c>
      <c r="AL364" s="1">
        <v>3.0</v>
      </c>
      <c r="AM364" s="1">
        <v>3.0</v>
      </c>
      <c r="AN364" s="1">
        <v>2.0</v>
      </c>
      <c r="AO364" s="1">
        <v>2.0</v>
      </c>
      <c r="AP364" s="1">
        <v>1.0</v>
      </c>
      <c r="AQ364" s="1">
        <v>1.0</v>
      </c>
      <c r="AR364" s="1">
        <v>1.0</v>
      </c>
      <c r="AS364" s="1">
        <v>3.0</v>
      </c>
      <c r="AT364" s="1">
        <v>1.0</v>
      </c>
      <c r="AU364" s="1">
        <v>1.0</v>
      </c>
      <c r="AV364" s="1">
        <v>1.0</v>
      </c>
      <c r="AW364" s="1">
        <v>1.0</v>
      </c>
      <c r="AX364" s="1">
        <v>1.0</v>
      </c>
      <c r="AY364" s="1">
        <v>1.0</v>
      </c>
      <c r="AZ364" s="1">
        <v>1.0</v>
      </c>
      <c r="BA364" s="1">
        <v>1.0</v>
      </c>
      <c r="BB364" s="1">
        <v>3.0</v>
      </c>
      <c r="BC364" s="1">
        <v>2.0</v>
      </c>
      <c r="BD364" s="1">
        <v>2.0</v>
      </c>
      <c r="BE364" s="1">
        <v>3.0</v>
      </c>
      <c r="BF364" s="1">
        <v>2.0</v>
      </c>
      <c r="BG364" s="1">
        <v>2.0</v>
      </c>
      <c r="BH364" s="1">
        <v>3.0</v>
      </c>
      <c r="BI364" s="1">
        <v>2.0</v>
      </c>
      <c r="BJ364" s="1">
        <v>5.0</v>
      </c>
      <c r="BK364" s="1">
        <v>1.0</v>
      </c>
      <c r="BL364" s="1">
        <v>1.0</v>
      </c>
      <c r="BM364" s="1">
        <v>1.0</v>
      </c>
      <c r="BN364" s="1">
        <v>1.0</v>
      </c>
      <c r="BO364" s="1">
        <v>1.0</v>
      </c>
      <c r="BP364" s="1">
        <v>1.0</v>
      </c>
      <c r="BQ364" s="1">
        <v>1.0</v>
      </c>
      <c r="BR364" s="1">
        <v>1.0</v>
      </c>
      <c r="BS364" s="1">
        <v>5.0</v>
      </c>
      <c r="BT364" s="1">
        <v>5.0</v>
      </c>
      <c r="BU364" s="1">
        <v>5.0</v>
      </c>
      <c r="BV364" s="1">
        <v>5.0</v>
      </c>
      <c r="BW364" s="1">
        <v>5.0</v>
      </c>
      <c r="BX364" s="1">
        <v>5.0</v>
      </c>
      <c r="BY364" s="1">
        <v>4.0</v>
      </c>
      <c r="BZ364" s="36">
        <v>5.0</v>
      </c>
      <c r="CA364" s="45">
        <f t="shared" si="12"/>
        <v>214</v>
      </c>
      <c r="CB364">
        <f t="shared" si="2"/>
        <v>20</v>
      </c>
      <c r="CC364" s="45">
        <f t="shared" si="3"/>
        <v>31</v>
      </c>
      <c r="CD364" s="45">
        <f t="shared" si="4"/>
        <v>28</v>
      </c>
      <c r="CE364" s="45">
        <f t="shared" si="27"/>
        <v>40</v>
      </c>
      <c r="CF364" s="45">
        <f t="shared" si="6"/>
        <v>16</v>
      </c>
      <c r="CG364" s="45">
        <f t="shared" si="7"/>
        <v>8</v>
      </c>
      <c r="CH364" s="45">
        <f t="shared" si="28"/>
        <v>19</v>
      </c>
      <c r="CI364" s="45">
        <f t="shared" si="9"/>
        <v>0.5</v>
      </c>
      <c r="CJ364">
        <f t="shared" si="10"/>
        <v>8</v>
      </c>
      <c r="CK364" s="45">
        <f t="shared" si="29"/>
        <v>39</v>
      </c>
      <c r="CL364" s="39"/>
      <c r="CM364" s="40">
        <f>VLOOKUP(CB364,'PROMIS 57 T-Score Conversions'!Q$3:R$35,2,TRUE)</f>
        <v>35.4</v>
      </c>
      <c r="CN364" s="44" t="str">
        <f t="shared" si="20"/>
        <v>Moderate</v>
      </c>
      <c r="CO364" s="40">
        <f>VLOOKUP(CC364,'PROMIS 57 T-Score Conversions'!A$3:B$35,2,TRUE)</f>
        <v>69.8</v>
      </c>
      <c r="CP364" s="43" t="str">
        <f t="shared" si="21"/>
        <v>Severe</v>
      </c>
      <c r="CQ364" s="40">
        <f>VLOOKUP(CD364,'PROMIS 57 T-Score Conversions'!E$3:F$35,2,TRUE)</f>
        <v>65.8</v>
      </c>
      <c r="CR364" s="44" t="str">
        <f t="shared" si="22"/>
        <v>Moderate</v>
      </c>
      <c r="CS364" s="40">
        <f>VLOOKUP(CE364,'PROMIS 57 T-Score Conversions'!U$3:V$35,2,TRUE)</f>
        <v>77.8</v>
      </c>
      <c r="CT364" s="44" t="str">
        <f t="shared" si="23"/>
        <v>Severe</v>
      </c>
      <c r="CU364" s="40">
        <f>VLOOKUP(CF364,'PROMIS 57 T-Score Conversions'!Y$3:Z$35,2,TRUE)</f>
        <v>45.5</v>
      </c>
      <c r="CV364" s="44" t="str">
        <f t="shared" si="24"/>
        <v>Normal</v>
      </c>
      <c r="CW364" s="40">
        <f>vlookup(CG364,'PROMIS 57 T-Score Conversions'!M$3:N$35,2,TRUE)</f>
        <v>25.91</v>
      </c>
      <c r="CX364" s="44" t="str">
        <f t="shared" si="25"/>
        <v>Severe</v>
      </c>
      <c r="CY364" s="40">
        <f>VLOOKup(CH364,'PROMIS 57 T-Score Conversions'!I$3:J$35,2,TRUE)</f>
        <v>58.1</v>
      </c>
      <c r="CZ364" s="44" t="str">
        <f t="shared" si="26"/>
        <v>Mild</v>
      </c>
      <c r="DA364" s="37">
        <f>VLOOKUP(CJ364,'PROMIS 57 T-Score Conversions'!AC$3:AD$35,2,TRUE)</f>
        <v>22.41</v>
      </c>
      <c r="DB364" s="44" t="str">
        <f t="shared" si="30"/>
        <v>Severe</v>
      </c>
      <c r="DC364" s="40">
        <f>VLOOKUP(CK364,'PROMIS 57 T-Score Conversions'!AG$3:AH$35,2,TRUE)</f>
        <v>62.52</v>
      </c>
      <c r="DD364" s="39" t="str">
        <f t="shared" si="31"/>
        <v>Moderate</v>
      </c>
    </row>
    <row r="365">
      <c r="A365" s="1" t="b">
        <v>1</v>
      </c>
      <c r="B365" s="20"/>
      <c r="C365" s="20">
        <v>43797.50013028935</v>
      </c>
      <c r="D365" s="1" t="s">
        <v>301</v>
      </c>
      <c r="E365" s="1">
        <v>2066.0</v>
      </c>
      <c r="F365" s="1">
        <v>3.0</v>
      </c>
      <c r="G365" s="1">
        <v>2.0</v>
      </c>
      <c r="H365" s="1">
        <v>3.0</v>
      </c>
      <c r="I365" s="1">
        <v>2.0</v>
      </c>
      <c r="J365" s="1">
        <v>2.0</v>
      </c>
      <c r="K365" s="1">
        <v>2.0</v>
      </c>
      <c r="L365" s="1">
        <v>2.0</v>
      </c>
      <c r="M365" s="1">
        <v>2.0</v>
      </c>
      <c r="N365" s="1">
        <v>4.0</v>
      </c>
      <c r="O365" s="1">
        <v>3.0</v>
      </c>
      <c r="P365" s="1">
        <v>3.0</v>
      </c>
      <c r="Q365" s="1">
        <v>4.0</v>
      </c>
      <c r="R365" s="1">
        <v>4.0</v>
      </c>
      <c r="S365" s="1">
        <v>3.0</v>
      </c>
      <c r="T365" s="1">
        <v>4.0</v>
      </c>
      <c r="U365" s="1">
        <v>4.0</v>
      </c>
      <c r="V365" s="1">
        <v>3.0</v>
      </c>
      <c r="W365" s="1">
        <v>3.0</v>
      </c>
      <c r="X365" s="1">
        <v>4.0</v>
      </c>
      <c r="Y365" s="1">
        <v>3.0</v>
      </c>
      <c r="Z365" s="1">
        <v>4.0</v>
      </c>
      <c r="AA365" s="1">
        <v>4.0</v>
      </c>
      <c r="AB365" s="1">
        <v>4.0</v>
      </c>
      <c r="AC365" s="1">
        <v>3.0</v>
      </c>
      <c r="AD365" s="1">
        <v>4.0</v>
      </c>
      <c r="AE365" s="1">
        <v>4.0</v>
      </c>
      <c r="AF365" s="1">
        <v>4.0</v>
      </c>
      <c r="AG365" s="1">
        <v>4.0</v>
      </c>
      <c r="AH365" s="1">
        <v>4.0</v>
      </c>
      <c r="AI365" s="1">
        <v>4.0</v>
      </c>
      <c r="AJ365" s="1">
        <v>5.0</v>
      </c>
      <c r="AK365" s="1">
        <v>5.0</v>
      </c>
      <c r="AL365" s="1">
        <v>5.0</v>
      </c>
      <c r="AM365" s="1">
        <v>5.0</v>
      </c>
      <c r="AN365" s="1">
        <v>5.0</v>
      </c>
      <c r="AO365" s="1">
        <v>5.0</v>
      </c>
      <c r="AP365" s="1">
        <v>5.0</v>
      </c>
      <c r="AQ365" s="1">
        <v>5.0</v>
      </c>
      <c r="AR365" s="1">
        <v>4.0</v>
      </c>
      <c r="AS365" s="1">
        <v>5.0</v>
      </c>
      <c r="AT365" s="1">
        <v>1.0</v>
      </c>
      <c r="AU365" s="1">
        <v>2.0</v>
      </c>
      <c r="AV365" s="1">
        <v>2.0</v>
      </c>
      <c r="AW365" s="1">
        <v>1.0</v>
      </c>
      <c r="AX365" s="1">
        <v>1.0</v>
      </c>
      <c r="AY365" s="1">
        <v>1.0</v>
      </c>
      <c r="AZ365" s="1">
        <v>1.0</v>
      </c>
      <c r="BA365" s="1">
        <v>1.0</v>
      </c>
      <c r="BB365" s="1">
        <v>5.0</v>
      </c>
      <c r="BC365" s="1">
        <v>4.0</v>
      </c>
      <c r="BD365" s="1">
        <v>5.0</v>
      </c>
      <c r="BE365" s="1">
        <v>4.0</v>
      </c>
      <c r="BF365" s="1">
        <v>5.0</v>
      </c>
      <c r="BG365" s="1">
        <v>5.0</v>
      </c>
      <c r="BH365" s="1">
        <v>5.0</v>
      </c>
      <c r="BI365" s="1">
        <v>4.0</v>
      </c>
      <c r="BJ365" s="1">
        <v>8.0</v>
      </c>
      <c r="BK365" s="1">
        <v>1.0</v>
      </c>
      <c r="BL365" s="1">
        <v>1.0</v>
      </c>
      <c r="BM365" s="1">
        <v>2.0</v>
      </c>
      <c r="BN365" s="1">
        <v>1.0</v>
      </c>
      <c r="BO365" s="1">
        <v>2.0</v>
      </c>
      <c r="BP365" s="1">
        <v>2.0</v>
      </c>
      <c r="BQ365" s="1">
        <v>2.0</v>
      </c>
      <c r="BR365" s="1">
        <v>1.0</v>
      </c>
      <c r="BS365" s="1">
        <v>5.0</v>
      </c>
      <c r="BT365" s="1">
        <v>5.0</v>
      </c>
      <c r="BU365" s="1">
        <v>5.0</v>
      </c>
      <c r="BV365" s="1">
        <v>5.0</v>
      </c>
      <c r="BW365" s="1">
        <v>5.0</v>
      </c>
      <c r="BX365" s="1">
        <v>5.0</v>
      </c>
      <c r="BY365" s="1">
        <v>4.0</v>
      </c>
      <c r="BZ365" s="36">
        <v>5.0</v>
      </c>
      <c r="CA365" s="45">
        <f t="shared" si="12"/>
        <v>254</v>
      </c>
      <c r="CB365">
        <f t="shared" si="2"/>
        <v>18</v>
      </c>
      <c r="CC365" s="45">
        <f t="shared" si="3"/>
        <v>29</v>
      </c>
      <c r="CD365" s="45">
        <f t="shared" si="4"/>
        <v>28</v>
      </c>
      <c r="CE365" s="45">
        <f t="shared" si="27"/>
        <v>34</v>
      </c>
      <c r="CF365" s="45">
        <f t="shared" si="6"/>
        <v>39</v>
      </c>
      <c r="CG365" s="45">
        <f t="shared" si="7"/>
        <v>10</v>
      </c>
      <c r="CH365" s="45">
        <f t="shared" si="28"/>
        <v>37</v>
      </c>
      <c r="CI365" s="45">
        <f t="shared" si="9"/>
        <v>0.8</v>
      </c>
      <c r="CJ365">
        <f t="shared" si="10"/>
        <v>12</v>
      </c>
      <c r="CK365" s="45">
        <f t="shared" si="29"/>
        <v>39</v>
      </c>
      <c r="CL365" s="39"/>
      <c r="CM365" s="40">
        <f>VLOOKUP(CB365,'PROMIS 57 T-Score Conversions'!Q$3:R$35,2,TRUE)</f>
        <v>34</v>
      </c>
      <c r="CN365" s="44" t="str">
        <f t="shared" si="20"/>
        <v>Moderate</v>
      </c>
      <c r="CO365" s="40">
        <f>VLOOKUP(CC365,'PROMIS 57 T-Score Conversions'!A$3:B$35,2,TRUE)</f>
        <v>67.7</v>
      </c>
      <c r="CP365" s="43" t="str">
        <f t="shared" si="21"/>
        <v>Severe</v>
      </c>
      <c r="CQ365" s="40">
        <f>VLOOKUP(CD365,'PROMIS 57 T-Score Conversions'!E$3:F$35,2,TRUE)</f>
        <v>65.8</v>
      </c>
      <c r="CR365" s="44" t="str">
        <f t="shared" si="22"/>
        <v>Moderate</v>
      </c>
      <c r="CS365" s="40">
        <f>VLOOKUP(CE365,'PROMIS 57 T-Score Conversions'!U$3:V$35,2,TRUE)</f>
        <v>67.5</v>
      </c>
      <c r="CT365" s="44" t="str">
        <f t="shared" si="23"/>
        <v>Moderate</v>
      </c>
      <c r="CU365" s="40">
        <f>VLOOKUP(CF365,'PROMIS 57 T-Score Conversions'!Y$3:Z$35,2,TRUE)</f>
        <v>73</v>
      </c>
      <c r="CV365" s="44" t="str">
        <f t="shared" si="24"/>
        <v>Severe</v>
      </c>
      <c r="CW365" s="40">
        <f>vlookup(CG365,'PROMIS 57 T-Score Conversions'!M$3:N$35,2,TRUE)</f>
        <v>31.3</v>
      </c>
      <c r="CX365" s="44" t="str">
        <f t="shared" si="25"/>
        <v>Moderate</v>
      </c>
      <c r="CY365" s="40">
        <f>VLOOKup(CH365,'PROMIS 57 T-Score Conversions'!I$3:J$35,2,TRUE)</f>
        <v>71</v>
      </c>
      <c r="CZ365" s="44" t="str">
        <f t="shared" si="26"/>
        <v>Severe</v>
      </c>
      <c r="DA365" s="37">
        <f>VLOOKUP(CJ365,'PROMIS 57 T-Score Conversions'!AC$3:AD$35,2,TRUE)</f>
        <v>30.11</v>
      </c>
      <c r="DB365" s="44" t="str">
        <f t="shared" si="30"/>
        <v>Moderate</v>
      </c>
      <c r="DC365" s="40">
        <f>VLOOKUP(CK365,'PROMIS 57 T-Score Conversions'!AG$3:AH$35,2,TRUE)</f>
        <v>62.52</v>
      </c>
      <c r="DD365" s="39" t="str">
        <f t="shared" si="31"/>
        <v>Moderate</v>
      </c>
    </row>
    <row r="366">
      <c r="A366" s="1" t="b">
        <v>1</v>
      </c>
      <c r="B366" s="20"/>
      <c r="C366" s="20">
        <v>43797.6448727199</v>
      </c>
      <c r="D366" s="1" t="s">
        <v>290</v>
      </c>
      <c r="E366" s="1">
        <v>2051.0</v>
      </c>
      <c r="F366" s="1">
        <v>5.0</v>
      </c>
      <c r="G366" s="1">
        <v>5.0</v>
      </c>
      <c r="H366" s="1">
        <v>5.0</v>
      </c>
      <c r="I366" s="1">
        <v>5.0</v>
      </c>
      <c r="J366" s="1">
        <v>5.0</v>
      </c>
      <c r="K366" s="1">
        <v>5.0</v>
      </c>
      <c r="L366" s="1">
        <v>5.0</v>
      </c>
      <c r="M366" s="1">
        <v>5.0</v>
      </c>
      <c r="N366" s="1">
        <v>1.0</v>
      </c>
      <c r="O366" s="1">
        <v>1.0</v>
      </c>
      <c r="P366" s="1">
        <v>1.0</v>
      </c>
      <c r="Q366" s="1">
        <v>1.0</v>
      </c>
      <c r="R366" s="1">
        <v>1.0</v>
      </c>
      <c r="S366" s="1">
        <v>1.0</v>
      </c>
      <c r="T366" s="1">
        <v>1.0</v>
      </c>
      <c r="U366" s="1">
        <v>1.0</v>
      </c>
      <c r="V366" s="1">
        <v>1.0</v>
      </c>
      <c r="W366" s="1">
        <v>1.0</v>
      </c>
      <c r="X366" s="1">
        <v>1.0</v>
      </c>
      <c r="Y366" s="1">
        <v>1.0</v>
      </c>
      <c r="Z366" s="1">
        <v>1.0</v>
      </c>
      <c r="AA366" s="1">
        <v>1.0</v>
      </c>
      <c r="AB366" s="1">
        <v>1.0</v>
      </c>
      <c r="AC366" s="1">
        <v>1.0</v>
      </c>
      <c r="AD366" s="1">
        <v>1.0</v>
      </c>
      <c r="AE366" s="1">
        <v>1.0</v>
      </c>
      <c r="AF366" s="1">
        <v>1.0</v>
      </c>
      <c r="AG366" s="1">
        <v>1.0</v>
      </c>
      <c r="AH366" s="1">
        <v>1.0</v>
      </c>
      <c r="AI366" s="1">
        <v>1.0</v>
      </c>
      <c r="AJ366" s="1">
        <v>1.0</v>
      </c>
      <c r="AK366" s="1">
        <v>1.0</v>
      </c>
      <c r="AL366" s="1">
        <v>1.0</v>
      </c>
      <c r="AM366" s="1">
        <v>1.0</v>
      </c>
      <c r="AN366" s="1">
        <v>1.0</v>
      </c>
      <c r="AO366" s="1">
        <v>1.0</v>
      </c>
      <c r="AP366" s="1">
        <v>1.0</v>
      </c>
      <c r="AQ366" s="1">
        <v>1.0</v>
      </c>
      <c r="AR366" s="1">
        <v>1.0</v>
      </c>
      <c r="AS366" s="1">
        <v>1.0</v>
      </c>
      <c r="AT366" s="1">
        <v>5.0</v>
      </c>
      <c r="AU366" s="1">
        <v>5.0</v>
      </c>
      <c r="AV366" s="1">
        <v>5.0</v>
      </c>
      <c r="AW366" s="1">
        <v>5.0</v>
      </c>
      <c r="AX366" s="1">
        <v>5.0</v>
      </c>
      <c r="AY366" s="1">
        <v>5.0</v>
      </c>
      <c r="AZ366" s="1">
        <v>5.0</v>
      </c>
      <c r="BA366" s="1">
        <v>5.0</v>
      </c>
      <c r="BB366" s="1">
        <v>1.0</v>
      </c>
      <c r="BC366" s="1">
        <v>1.0</v>
      </c>
      <c r="BD366" s="1">
        <v>1.0</v>
      </c>
      <c r="BE366" s="1">
        <v>1.0</v>
      </c>
      <c r="BF366" s="1">
        <v>1.0</v>
      </c>
      <c r="BG366" s="1">
        <v>1.0</v>
      </c>
      <c r="BH366" s="1">
        <v>1.0</v>
      </c>
      <c r="BI366" s="1">
        <v>1.0</v>
      </c>
      <c r="BJ366" s="1">
        <v>0.0</v>
      </c>
      <c r="BK366" s="1">
        <v>5.0</v>
      </c>
      <c r="BL366" s="1">
        <v>5.0</v>
      </c>
      <c r="BM366" s="1">
        <v>5.0</v>
      </c>
      <c r="BN366" s="1">
        <v>5.0</v>
      </c>
      <c r="BO366" s="1">
        <v>5.0</v>
      </c>
      <c r="BP366" s="1">
        <v>5.0</v>
      </c>
      <c r="BQ366" s="1">
        <v>5.0</v>
      </c>
      <c r="BR366" s="1">
        <v>5.0</v>
      </c>
      <c r="BS366" s="1">
        <v>1.0</v>
      </c>
      <c r="BT366" s="1">
        <v>1.0</v>
      </c>
      <c r="BU366" s="1">
        <v>1.0</v>
      </c>
      <c r="BV366" s="1">
        <v>1.0</v>
      </c>
      <c r="BW366" s="1">
        <v>1.0</v>
      </c>
      <c r="BX366" s="1">
        <v>1.0</v>
      </c>
      <c r="BY366" s="1">
        <v>1.0</v>
      </c>
      <c r="BZ366" s="36">
        <v>1.0</v>
      </c>
      <c r="CA366" s="45">
        <f t="shared" si="12"/>
        <v>168</v>
      </c>
      <c r="CB366">
        <f t="shared" si="2"/>
        <v>40</v>
      </c>
      <c r="CC366" s="45">
        <f t="shared" si="3"/>
        <v>8</v>
      </c>
      <c r="CD366" s="45">
        <f t="shared" si="4"/>
        <v>8</v>
      </c>
      <c r="CE366" s="45">
        <f t="shared" si="27"/>
        <v>8</v>
      </c>
      <c r="CF366" s="45">
        <f t="shared" si="6"/>
        <v>8</v>
      </c>
      <c r="CG366" s="45">
        <f t="shared" si="7"/>
        <v>40</v>
      </c>
      <c r="CH366" s="45">
        <f t="shared" si="28"/>
        <v>8</v>
      </c>
      <c r="CI366" s="45">
        <f t="shared" si="9"/>
        <v>0</v>
      </c>
      <c r="CJ366">
        <f t="shared" si="10"/>
        <v>40</v>
      </c>
      <c r="CK366" s="45">
        <f t="shared" si="29"/>
        <v>8</v>
      </c>
      <c r="CL366" s="39"/>
      <c r="CM366" s="40">
        <f>VLOOKUP(CB366,'PROMIS 57 T-Score Conversions'!Q$3:R$35,2,TRUE)</f>
        <v>60.1</v>
      </c>
      <c r="CN366" s="44" t="str">
        <f t="shared" si="20"/>
        <v>Normal</v>
      </c>
      <c r="CO366" s="40">
        <f>VLOOKUP(CC366,'PROMIS 57 T-Score Conversions'!A$3:B$35,2,TRUE)</f>
        <v>37.1</v>
      </c>
      <c r="CP366" s="43" t="str">
        <f t="shared" si="21"/>
        <v>Normal</v>
      </c>
      <c r="CQ366" s="40">
        <f>VLOOKUP(CD366,'PROMIS 57 T-Score Conversions'!E$3:F$35,2,TRUE)</f>
        <v>38.2</v>
      </c>
      <c r="CR366" s="44" t="str">
        <f t="shared" si="22"/>
        <v>Normal</v>
      </c>
      <c r="CS366" s="40">
        <f>VLOOKUP(CE366,'PROMIS 57 T-Score Conversions'!U$3:V$35,2,TRUE)</f>
        <v>33.1</v>
      </c>
      <c r="CT366" s="44" t="str">
        <f t="shared" si="23"/>
        <v>Normal</v>
      </c>
      <c r="CU366" s="40">
        <f>VLOOKUP(CF366,'PROMIS 57 T-Score Conversions'!Y$3:Z$35,2,TRUE)</f>
        <v>28.9</v>
      </c>
      <c r="CV366" s="44" t="str">
        <f t="shared" si="24"/>
        <v>Normal</v>
      </c>
      <c r="CW366" s="40">
        <f>vlookup(CG366,'PROMIS 57 T-Score Conversions'!M$3:N$35,2,TRUE)</f>
        <v>65.4</v>
      </c>
      <c r="CX366" s="44" t="str">
        <f t="shared" si="25"/>
        <v>Normal</v>
      </c>
      <c r="CY366" s="40">
        <f>VLOOKup(CH366,'PROMIS 57 T-Score Conversions'!I$3:J$35,2,TRUE)</f>
        <v>40.7</v>
      </c>
      <c r="CZ366" s="44" t="str">
        <f t="shared" si="26"/>
        <v>Normal</v>
      </c>
      <c r="DA366" s="37">
        <f>VLOOKUP(CJ366,'PROMIS 57 T-Score Conversions'!AC$3:AD$35,2,TRUE)</f>
        <v>63.48</v>
      </c>
      <c r="DB366" s="44" t="str">
        <f t="shared" si="30"/>
        <v>Normal</v>
      </c>
      <c r="DC366" s="40">
        <f>VLOOKUP(CK366,'PROMIS 57 T-Score Conversions'!AG$3:AH$35,2,TRUE)</f>
        <v>23.27</v>
      </c>
      <c r="DD366" s="39" t="str">
        <f t="shared" si="31"/>
        <v>Normal</v>
      </c>
    </row>
    <row r="367">
      <c r="A367" s="1" t="b">
        <v>1</v>
      </c>
      <c r="B367" s="20"/>
      <c r="C367" s="20">
        <v>43798.57489541666</v>
      </c>
      <c r="D367" s="1" t="s">
        <v>249</v>
      </c>
      <c r="E367" s="1">
        <v>1623.0</v>
      </c>
      <c r="F367" s="1">
        <v>5.0</v>
      </c>
      <c r="G367" s="1">
        <v>5.0</v>
      </c>
      <c r="H367" s="1">
        <v>5.0</v>
      </c>
      <c r="I367" s="1">
        <v>5.0</v>
      </c>
      <c r="J367" s="1">
        <v>5.0</v>
      </c>
      <c r="K367" s="1">
        <v>5.0</v>
      </c>
      <c r="L367" s="1">
        <v>5.0</v>
      </c>
      <c r="M367" s="1">
        <v>5.0</v>
      </c>
      <c r="N367" s="1">
        <v>1.0</v>
      </c>
      <c r="O367" s="1">
        <v>1.0</v>
      </c>
      <c r="P367" s="1">
        <v>1.0</v>
      </c>
      <c r="Q367" s="1">
        <v>1.0</v>
      </c>
      <c r="R367" s="1">
        <v>1.0</v>
      </c>
      <c r="S367" s="1">
        <v>1.0</v>
      </c>
      <c r="T367" s="1">
        <v>1.0</v>
      </c>
      <c r="U367" s="1">
        <v>1.0</v>
      </c>
      <c r="V367" s="1">
        <v>1.0</v>
      </c>
      <c r="W367" s="1">
        <v>1.0</v>
      </c>
      <c r="X367" s="1">
        <v>1.0</v>
      </c>
      <c r="Y367" s="1">
        <v>1.0</v>
      </c>
      <c r="Z367" s="1">
        <v>1.0</v>
      </c>
      <c r="AA367" s="1">
        <v>1.0</v>
      </c>
      <c r="AB367" s="1">
        <v>1.0</v>
      </c>
      <c r="AC367" s="1">
        <v>1.0</v>
      </c>
      <c r="AD367" s="1">
        <v>2.0</v>
      </c>
      <c r="AE367" s="1">
        <v>1.0</v>
      </c>
      <c r="AF367" s="1">
        <v>2.0</v>
      </c>
      <c r="AG367" s="1">
        <v>2.0</v>
      </c>
      <c r="AH367" s="1">
        <v>2.0</v>
      </c>
      <c r="AI367" s="1">
        <v>1.0</v>
      </c>
      <c r="AJ367" s="1">
        <v>1.0</v>
      </c>
      <c r="AK367" s="1">
        <v>1.0</v>
      </c>
      <c r="AL367" s="1">
        <v>2.0</v>
      </c>
      <c r="AM367" s="1">
        <v>2.0</v>
      </c>
      <c r="AN367" s="1">
        <v>2.0</v>
      </c>
      <c r="AO367" s="1">
        <v>1.0</v>
      </c>
      <c r="AP367" s="1">
        <v>1.0</v>
      </c>
      <c r="AQ367" s="1">
        <v>1.0</v>
      </c>
      <c r="AR367" s="1">
        <v>1.0</v>
      </c>
      <c r="AS367" s="1">
        <v>2.0</v>
      </c>
      <c r="AT367" s="1">
        <v>4.0</v>
      </c>
      <c r="AU367" s="1">
        <v>5.0</v>
      </c>
      <c r="AV367" s="1">
        <v>5.0</v>
      </c>
      <c r="AW367" s="1">
        <v>5.0</v>
      </c>
      <c r="AX367" s="1">
        <v>4.0</v>
      </c>
      <c r="AY367" s="1">
        <v>5.0</v>
      </c>
      <c r="AZ367" s="1">
        <v>5.0</v>
      </c>
      <c r="BA367" s="1">
        <v>5.0</v>
      </c>
      <c r="BB367" s="1">
        <v>1.0</v>
      </c>
      <c r="BC367" s="1">
        <v>1.0</v>
      </c>
      <c r="BD367" s="1">
        <v>1.0</v>
      </c>
      <c r="BE367" s="1">
        <v>1.0</v>
      </c>
      <c r="BF367" s="1">
        <v>1.0</v>
      </c>
      <c r="BG367" s="1">
        <v>1.0</v>
      </c>
      <c r="BH367" s="1">
        <v>1.0</v>
      </c>
      <c r="BI367" s="1">
        <v>1.0</v>
      </c>
      <c r="BJ367" s="1">
        <v>0.0</v>
      </c>
      <c r="BK367" s="1">
        <v>4.0</v>
      </c>
      <c r="BL367" s="1">
        <v>4.0</v>
      </c>
      <c r="BM367" s="1">
        <v>4.0</v>
      </c>
      <c r="BN367" s="1">
        <v>4.0</v>
      </c>
      <c r="BO367" s="1">
        <v>5.0</v>
      </c>
      <c r="BP367" s="1">
        <v>5.0</v>
      </c>
      <c r="BQ367" s="1">
        <v>5.0</v>
      </c>
      <c r="BR367" s="1">
        <v>4.0</v>
      </c>
      <c r="BS367" s="1">
        <v>2.0</v>
      </c>
      <c r="BT367" s="1">
        <v>1.0</v>
      </c>
      <c r="BU367" s="1">
        <v>2.0</v>
      </c>
      <c r="BV367" s="1">
        <v>2.0</v>
      </c>
      <c r="BW367" s="1">
        <v>1.0</v>
      </c>
      <c r="BX367" s="1">
        <v>2.0</v>
      </c>
      <c r="BY367" s="1">
        <v>1.0</v>
      </c>
      <c r="BZ367" s="36">
        <v>1.0</v>
      </c>
      <c r="CA367" s="45">
        <f t="shared" si="12"/>
        <v>173</v>
      </c>
      <c r="CB367">
        <f t="shared" si="2"/>
        <v>40</v>
      </c>
      <c r="CC367" s="45">
        <f t="shared" si="3"/>
        <v>8</v>
      </c>
      <c r="CD367" s="45">
        <f t="shared" si="4"/>
        <v>8</v>
      </c>
      <c r="CE367" s="45">
        <f t="shared" si="27"/>
        <v>12</v>
      </c>
      <c r="CF367" s="45">
        <f t="shared" si="6"/>
        <v>12</v>
      </c>
      <c r="CG367" s="45">
        <f t="shared" si="7"/>
        <v>38</v>
      </c>
      <c r="CH367" s="45">
        <f t="shared" si="28"/>
        <v>8</v>
      </c>
      <c r="CI367" s="45">
        <f t="shared" si="9"/>
        <v>0</v>
      </c>
      <c r="CJ367">
        <f t="shared" si="10"/>
        <v>35</v>
      </c>
      <c r="CK367" s="45">
        <f t="shared" si="29"/>
        <v>12</v>
      </c>
      <c r="CL367" s="39"/>
      <c r="CM367" s="40">
        <f>VLOOKUP(CB367,'PROMIS 57 T-Score Conversions'!Q$3:R$35,2,TRUE)</f>
        <v>60.1</v>
      </c>
      <c r="CN367" s="44" t="str">
        <f t="shared" si="20"/>
        <v>Normal</v>
      </c>
      <c r="CO367" s="40">
        <f>VLOOKUP(CC367,'PROMIS 57 T-Score Conversions'!A$3:B$35,2,TRUE)</f>
        <v>37.1</v>
      </c>
      <c r="CP367" s="43" t="str">
        <f t="shared" si="21"/>
        <v>Normal</v>
      </c>
      <c r="CQ367" s="40">
        <f>VLOOKUP(CD367,'PROMIS 57 T-Score Conversions'!E$3:F$35,2,TRUE)</f>
        <v>38.2</v>
      </c>
      <c r="CR367" s="44" t="str">
        <f t="shared" si="22"/>
        <v>Normal</v>
      </c>
      <c r="CS367" s="40">
        <f>VLOOKUP(CE367,'PROMIS 57 T-Score Conversions'!U$3:V$35,2,TRUE)</f>
        <v>44.3</v>
      </c>
      <c r="CT367" s="44" t="str">
        <f t="shared" si="23"/>
        <v>Normal</v>
      </c>
      <c r="CU367" s="40">
        <f>VLOOKUP(CF367,'PROMIS 57 T-Score Conversions'!Y$3:Z$35,2,TRUE)</f>
        <v>39.8</v>
      </c>
      <c r="CV367" s="44" t="str">
        <f t="shared" si="24"/>
        <v>Normal</v>
      </c>
      <c r="CW367" s="40">
        <f>vlookup(CG367,'PROMIS 57 T-Score Conversions'!M$3:N$35,2,TRUE)</f>
        <v>58.2</v>
      </c>
      <c r="CX367" s="44" t="str">
        <f t="shared" si="25"/>
        <v>Normal</v>
      </c>
      <c r="CY367" s="40">
        <f>VLOOKup(CH367,'PROMIS 57 T-Score Conversions'!I$3:J$35,2,TRUE)</f>
        <v>40.7</v>
      </c>
      <c r="CZ367" s="44" t="str">
        <f t="shared" si="26"/>
        <v>Normal</v>
      </c>
      <c r="DA367" s="37">
        <f>VLOOKUP(CJ367,'PROMIS 57 T-Score Conversions'!AC$3:AD$35,2,TRUE)</f>
        <v>50.45</v>
      </c>
      <c r="DB367" s="44" t="str">
        <f t="shared" si="30"/>
        <v>Normal</v>
      </c>
      <c r="DC367" s="40">
        <f>VLOOKUP(CK367,'PROMIS 57 T-Score Conversions'!AG$3:AH$35,2,TRUE)</f>
        <v>31.63</v>
      </c>
      <c r="DD367" s="39" t="str">
        <f t="shared" si="31"/>
        <v>Normal</v>
      </c>
    </row>
    <row r="368">
      <c r="A368" s="1" t="b">
        <v>1</v>
      </c>
      <c r="B368" s="20"/>
      <c r="C368" s="20">
        <v>43798.57974648148</v>
      </c>
      <c r="D368" s="1" t="s">
        <v>333</v>
      </c>
      <c r="E368" s="1">
        <v>2133.0</v>
      </c>
      <c r="F368" s="1">
        <v>5.0</v>
      </c>
      <c r="G368" s="1">
        <v>5.0</v>
      </c>
      <c r="H368" s="1">
        <v>5.0</v>
      </c>
      <c r="I368" s="1">
        <v>5.0</v>
      </c>
      <c r="J368" s="1">
        <v>5.0</v>
      </c>
      <c r="K368" s="1">
        <v>5.0</v>
      </c>
      <c r="L368" s="1">
        <v>5.0</v>
      </c>
      <c r="M368" s="1">
        <v>3.0</v>
      </c>
      <c r="N368" s="1">
        <v>1.0</v>
      </c>
      <c r="O368" s="1">
        <v>1.0</v>
      </c>
      <c r="P368" s="1">
        <v>1.0</v>
      </c>
      <c r="Q368" s="1">
        <v>2.0</v>
      </c>
      <c r="R368" s="1">
        <v>1.0</v>
      </c>
      <c r="S368" s="1">
        <v>1.0</v>
      </c>
      <c r="T368" s="1">
        <v>1.0</v>
      </c>
      <c r="U368" s="1">
        <v>2.0</v>
      </c>
      <c r="V368" s="1">
        <v>1.0</v>
      </c>
      <c r="W368" s="1">
        <v>1.0</v>
      </c>
      <c r="X368" s="1">
        <v>1.0</v>
      </c>
      <c r="Y368" s="1">
        <v>1.0</v>
      </c>
      <c r="Z368" s="1">
        <v>1.0</v>
      </c>
      <c r="AA368" s="1">
        <v>1.0</v>
      </c>
      <c r="AB368" s="1">
        <v>1.0</v>
      </c>
      <c r="AC368" s="1">
        <v>1.0</v>
      </c>
      <c r="AD368" s="1">
        <v>3.0</v>
      </c>
      <c r="AE368" s="1">
        <v>3.0</v>
      </c>
      <c r="AF368" s="1">
        <v>3.0</v>
      </c>
      <c r="AG368" s="1">
        <v>3.0</v>
      </c>
      <c r="AH368" s="1">
        <v>4.0</v>
      </c>
      <c r="AI368" s="1">
        <v>3.0</v>
      </c>
      <c r="AJ368" s="1">
        <v>4.0</v>
      </c>
      <c r="AK368" s="1">
        <v>2.0</v>
      </c>
      <c r="AL368" s="1">
        <v>4.0</v>
      </c>
      <c r="AM368" s="1">
        <v>4.0</v>
      </c>
      <c r="AN368" s="1">
        <v>4.0</v>
      </c>
      <c r="AO368" s="1">
        <v>1.0</v>
      </c>
      <c r="AP368" s="1">
        <v>5.0</v>
      </c>
      <c r="AQ368" s="1">
        <v>1.0</v>
      </c>
      <c r="AR368" s="1">
        <v>2.0</v>
      </c>
      <c r="AS368" s="1">
        <v>4.0</v>
      </c>
      <c r="AT368" s="1">
        <v>5.0</v>
      </c>
      <c r="AU368" s="1">
        <v>5.0</v>
      </c>
      <c r="AV368" s="1">
        <v>5.0</v>
      </c>
      <c r="AW368" s="1">
        <v>5.0</v>
      </c>
      <c r="AX368" s="1">
        <v>5.0</v>
      </c>
      <c r="AY368" s="1">
        <v>5.0</v>
      </c>
      <c r="AZ368" s="1">
        <v>5.0</v>
      </c>
      <c r="BA368" s="1">
        <v>5.0</v>
      </c>
      <c r="BB368" s="1">
        <v>4.0</v>
      </c>
      <c r="BC368" s="1">
        <v>4.0</v>
      </c>
      <c r="BD368" s="1">
        <v>4.0</v>
      </c>
      <c r="BE368" s="1">
        <v>4.0</v>
      </c>
      <c r="BF368" s="1">
        <v>4.0</v>
      </c>
      <c r="BG368" s="1">
        <v>4.0</v>
      </c>
      <c r="BH368" s="1">
        <v>4.0</v>
      </c>
      <c r="BI368" s="1">
        <v>4.0</v>
      </c>
      <c r="BJ368" s="1">
        <v>5.0</v>
      </c>
      <c r="BK368" s="1">
        <v>3.0</v>
      </c>
      <c r="BL368" s="1">
        <v>3.0</v>
      </c>
      <c r="BM368" s="1">
        <v>3.0</v>
      </c>
      <c r="BN368" s="1">
        <v>3.0</v>
      </c>
      <c r="BO368" s="1">
        <v>3.0</v>
      </c>
      <c r="BP368" s="1">
        <v>3.0</v>
      </c>
      <c r="BQ368" s="1">
        <v>3.0</v>
      </c>
      <c r="BR368" s="1">
        <v>1.0</v>
      </c>
      <c r="BS368" s="1">
        <v>4.0</v>
      </c>
      <c r="BT368" s="1">
        <v>4.0</v>
      </c>
      <c r="BU368" s="1">
        <v>2.0</v>
      </c>
      <c r="BV368" s="1">
        <v>3.0</v>
      </c>
      <c r="BW368" s="1">
        <v>3.0</v>
      </c>
      <c r="BX368" s="1">
        <v>2.0</v>
      </c>
      <c r="BY368" s="1">
        <v>5.0</v>
      </c>
      <c r="BZ368" s="36">
        <v>3.0</v>
      </c>
      <c r="CA368" s="45">
        <f t="shared" si="12"/>
        <v>231</v>
      </c>
      <c r="CB368">
        <f t="shared" si="2"/>
        <v>38</v>
      </c>
      <c r="CC368" s="45">
        <f t="shared" si="3"/>
        <v>10</v>
      </c>
      <c r="CD368" s="45">
        <f t="shared" si="4"/>
        <v>8</v>
      </c>
      <c r="CE368" s="45">
        <f t="shared" si="27"/>
        <v>25</v>
      </c>
      <c r="CF368" s="45">
        <f t="shared" si="6"/>
        <v>25</v>
      </c>
      <c r="CG368" s="45">
        <f t="shared" si="7"/>
        <v>40</v>
      </c>
      <c r="CH368" s="45">
        <f t="shared" si="28"/>
        <v>32</v>
      </c>
      <c r="CI368" s="45">
        <f t="shared" si="9"/>
        <v>0.5</v>
      </c>
      <c r="CJ368">
        <f t="shared" si="10"/>
        <v>22</v>
      </c>
      <c r="CK368" s="45">
        <f t="shared" si="29"/>
        <v>26</v>
      </c>
      <c r="CL368" s="39"/>
      <c r="CM368" s="40">
        <f>VLOOKUP(CB368,'PROMIS 57 T-Score Conversions'!Q$3:R$35,2,TRUE)</f>
        <v>50.8</v>
      </c>
      <c r="CN368" s="44" t="str">
        <f t="shared" si="20"/>
        <v>Normal</v>
      </c>
      <c r="CO368" s="40">
        <f>VLOOKUP(CC368,'PROMIS 57 T-Score Conversions'!A$3:B$35,2,TRUE)</f>
        <v>45.9</v>
      </c>
      <c r="CP368" s="43" t="str">
        <f t="shared" si="21"/>
        <v>Normal</v>
      </c>
      <c r="CQ368" s="40">
        <f>VLOOKUP(CD368,'PROMIS 57 T-Score Conversions'!E$3:F$35,2,TRUE)</f>
        <v>38.2</v>
      </c>
      <c r="CR368" s="44" t="str">
        <f t="shared" si="22"/>
        <v>Normal</v>
      </c>
      <c r="CS368" s="40">
        <f>VLOOKUP(CE368,'PROMIS 57 T-Score Conversions'!U$3:V$35,2,TRUE)</f>
        <v>58.5</v>
      </c>
      <c r="CT368" s="44" t="str">
        <f t="shared" si="23"/>
        <v>Mild</v>
      </c>
      <c r="CU368" s="40">
        <f>VLOOKUP(CF368,'PROMIS 57 T-Score Conversions'!Y$3:Z$35,2,TRUE)</f>
        <v>55.3</v>
      </c>
      <c r="CV368" s="44" t="str">
        <f t="shared" si="24"/>
        <v>Mild</v>
      </c>
      <c r="CW368" s="40">
        <f>vlookup(CG368,'PROMIS 57 T-Score Conversions'!M$3:N$35,2,TRUE)</f>
        <v>65.4</v>
      </c>
      <c r="CX368" s="44" t="str">
        <f t="shared" si="25"/>
        <v>Normal</v>
      </c>
      <c r="CY368" s="40">
        <f>VLOOKup(CH368,'PROMIS 57 T-Score Conversions'!I$3:J$35,2,TRUE)</f>
        <v>66.9</v>
      </c>
      <c r="CZ368" s="44" t="str">
        <f t="shared" si="26"/>
        <v>Moderate</v>
      </c>
      <c r="DA368" s="37">
        <f>VLOOKUP(CJ368,'PROMIS 57 T-Score Conversions'!AC$3:AD$35,2,TRUE)</f>
        <v>38.71</v>
      </c>
      <c r="DB368" s="44" t="str">
        <f t="shared" si="30"/>
        <v>Moderate</v>
      </c>
      <c r="DC368" s="40">
        <f>VLOOKUP(CK368,'PROMIS 57 T-Score Conversions'!AG$3:AH$35,2,TRUE)</f>
        <v>45.27</v>
      </c>
      <c r="DD368" s="39" t="str">
        <f t="shared" si="31"/>
        <v>Normal</v>
      </c>
    </row>
    <row r="369">
      <c r="A369" s="1" t="b">
        <v>1</v>
      </c>
      <c r="B369" s="20"/>
      <c r="C369" s="20">
        <v>43798.602000810184</v>
      </c>
      <c r="D369" s="1" t="s">
        <v>334</v>
      </c>
      <c r="E369" s="1">
        <v>2112.0</v>
      </c>
      <c r="F369" s="1">
        <v>3.0</v>
      </c>
      <c r="G369" s="1">
        <v>4.0</v>
      </c>
      <c r="H369" s="1">
        <v>4.0</v>
      </c>
      <c r="I369" s="1">
        <v>4.0</v>
      </c>
      <c r="J369" s="1">
        <v>3.0</v>
      </c>
      <c r="K369" s="1">
        <v>4.0</v>
      </c>
      <c r="L369" s="1">
        <v>5.0</v>
      </c>
      <c r="M369" s="1">
        <v>3.0</v>
      </c>
      <c r="N369" s="1">
        <v>3.0</v>
      </c>
      <c r="O369" s="1">
        <v>3.0</v>
      </c>
      <c r="P369" s="1">
        <v>4.0</v>
      </c>
      <c r="Q369" s="1">
        <v>4.0</v>
      </c>
      <c r="R369" s="1">
        <v>3.0</v>
      </c>
      <c r="S369" s="1">
        <v>3.0</v>
      </c>
      <c r="T369" s="1">
        <v>3.0</v>
      </c>
      <c r="U369" s="1">
        <v>3.0</v>
      </c>
      <c r="V369" s="1">
        <v>3.0</v>
      </c>
      <c r="W369" s="1">
        <v>4.0</v>
      </c>
      <c r="X369" s="1">
        <v>3.0</v>
      </c>
      <c r="Y369" s="1">
        <v>4.0</v>
      </c>
      <c r="Z369" s="1">
        <v>3.0</v>
      </c>
      <c r="AA369" s="1">
        <v>4.0</v>
      </c>
      <c r="AB369" s="1">
        <v>1.0</v>
      </c>
      <c r="AC369" s="1">
        <v>1.0</v>
      </c>
      <c r="AD369" s="1">
        <v>4.0</v>
      </c>
      <c r="AE369" s="1">
        <v>3.0</v>
      </c>
      <c r="AF369" s="1">
        <v>3.0</v>
      </c>
      <c r="AG369" s="1">
        <v>4.0</v>
      </c>
      <c r="AH369" s="1">
        <v>3.0</v>
      </c>
      <c r="AI369" s="1">
        <v>5.0</v>
      </c>
      <c r="AJ369" s="1">
        <v>3.0</v>
      </c>
      <c r="AK369" s="1">
        <v>3.0</v>
      </c>
      <c r="AL369" s="1">
        <v>4.0</v>
      </c>
      <c r="AM369" s="1">
        <v>3.0</v>
      </c>
      <c r="AN369" s="1">
        <v>4.0</v>
      </c>
      <c r="AO369" s="1">
        <v>4.0</v>
      </c>
      <c r="AP369" s="1">
        <v>3.0</v>
      </c>
      <c r="AQ369" s="1">
        <v>3.0</v>
      </c>
      <c r="AR369" s="1">
        <v>3.0</v>
      </c>
      <c r="AS369" s="1">
        <v>3.0</v>
      </c>
      <c r="AT369" s="1">
        <v>4.0</v>
      </c>
      <c r="AU369" s="1">
        <v>3.0</v>
      </c>
      <c r="AV369" s="1">
        <v>4.0</v>
      </c>
      <c r="AW369" s="1">
        <v>3.0</v>
      </c>
      <c r="AX369" s="1">
        <v>4.0</v>
      </c>
      <c r="AY369" s="1">
        <v>5.0</v>
      </c>
      <c r="AZ369" s="1">
        <v>5.0</v>
      </c>
      <c r="BA369" s="1">
        <v>3.0</v>
      </c>
      <c r="BB369" s="1">
        <v>2.0</v>
      </c>
      <c r="BC369" s="1">
        <v>2.0</v>
      </c>
      <c r="BD369" s="1">
        <v>1.0</v>
      </c>
      <c r="BE369" s="1">
        <v>2.0</v>
      </c>
      <c r="BF369" s="1">
        <v>3.0</v>
      </c>
      <c r="BG369" s="1">
        <v>2.0</v>
      </c>
      <c r="BH369" s="1">
        <v>2.0</v>
      </c>
      <c r="BI369" s="1">
        <v>1.0</v>
      </c>
      <c r="BJ369" s="1">
        <v>4.0</v>
      </c>
      <c r="BK369" s="1">
        <v>1.0</v>
      </c>
      <c r="BL369" s="1">
        <v>1.0</v>
      </c>
      <c r="BM369" s="1">
        <v>1.0</v>
      </c>
      <c r="BN369" s="1">
        <v>2.0</v>
      </c>
      <c r="BO369" s="1">
        <v>2.0</v>
      </c>
      <c r="BP369" s="1">
        <v>2.0</v>
      </c>
      <c r="BQ369" s="1">
        <v>2.0</v>
      </c>
      <c r="BR369" s="1">
        <v>2.0</v>
      </c>
      <c r="BS369" s="1">
        <v>3.0</v>
      </c>
      <c r="BT369" s="1">
        <v>4.0</v>
      </c>
      <c r="BU369" s="1">
        <v>4.0</v>
      </c>
      <c r="BV369" s="1">
        <v>3.0</v>
      </c>
      <c r="BW369" s="1">
        <v>3.0</v>
      </c>
      <c r="BX369" s="1">
        <v>3.0</v>
      </c>
      <c r="BY369" s="1">
        <v>3.0</v>
      </c>
      <c r="BZ369" s="36">
        <v>3.0</v>
      </c>
      <c r="CA369" s="45">
        <f t="shared" si="12"/>
        <v>223</v>
      </c>
      <c r="CB369">
        <f t="shared" si="2"/>
        <v>30</v>
      </c>
      <c r="CC369" s="45">
        <f t="shared" si="3"/>
        <v>26</v>
      </c>
      <c r="CD369" s="45">
        <f t="shared" si="4"/>
        <v>23</v>
      </c>
      <c r="CE369" s="45">
        <f t="shared" si="27"/>
        <v>28</v>
      </c>
      <c r="CF369" s="45">
        <f t="shared" si="6"/>
        <v>27</v>
      </c>
      <c r="CG369" s="45">
        <f t="shared" si="7"/>
        <v>31</v>
      </c>
      <c r="CH369" s="45">
        <f t="shared" si="28"/>
        <v>15</v>
      </c>
      <c r="CI369" s="45">
        <f t="shared" si="9"/>
        <v>0.4</v>
      </c>
      <c r="CJ369">
        <f t="shared" si="10"/>
        <v>13</v>
      </c>
      <c r="CK369" s="45">
        <f t="shared" si="29"/>
        <v>26</v>
      </c>
      <c r="CL369" s="39"/>
      <c r="CM369" s="40">
        <f>VLOOKUP(CB369,'PROMIS 57 T-Score Conversions'!Q$3:R$35,2,TRUE)</f>
        <v>42.3</v>
      </c>
      <c r="CN369" s="44" t="str">
        <f t="shared" si="20"/>
        <v>Mild</v>
      </c>
      <c r="CO369" s="40">
        <f>VLOOKUP(CC369,'PROMIS 57 T-Score Conversions'!A$3:B$35,2,TRUE)</f>
        <v>64.5</v>
      </c>
      <c r="CP369" s="43" t="str">
        <f t="shared" si="21"/>
        <v>Moderate</v>
      </c>
      <c r="CQ369" s="40">
        <f>VLOOKUP(CD369,'PROMIS 57 T-Score Conversions'!E$3:F$35,2,TRUE)</f>
        <v>61.2</v>
      </c>
      <c r="CR369" s="44" t="str">
        <f t="shared" si="22"/>
        <v>Moderate</v>
      </c>
      <c r="CS369" s="40">
        <f>VLOOKUP(CE369,'PROMIS 57 T-Score Conversions'!U$3:V$35,2,TRUE)</f>
        <v>61.3</v>
      </c>
      <c r="CT369" s="44" t="str">
        <f t="shared" si="23"/>
        <v>Moderate</v>
      </c>
      <c r="CU369" s="40">
        <f>VLOOKUP(CF369,'PROMIS 57 T-Score Conversions'!Y$3:Z$35,2,TRUE)</f>
        <v>57.3</v>
      </c>
      <c r="CV369" s="44" t="str">
        <f t="shared" si="24"/>
        <v>Mild</v>
      </c>
      <c r="CW369" s="40">
        <f>vlookup(CG369,'PROMIS 57 T-Score Conversions'!M$3:N$35,2,TRUE)</f>
        <v>50.8</v>
      </c>
      <c r="CX369" s="44" t="str">
        <f t="shared" si="25"/>
        <v>Normal</v>
      </c>
      <c r="CY369" s="40">
        <f>VLOOKup(CH369,'PROMIS 57 T-Score Conversions'!I$3:J$35,2,TRUE)</f>
        <v>55</v>
      </c>
      <c r="CZ369" s="44" t="str">
        <f t="shared" si="26"/>
        <v>Mild</v>
      </c>
      <c r="DA369" s="37">
        <f>VLOOKUP(CJ369,'PROMIS 57 T-Score Conversions'!AC$3:AD$35,2,TRUE)</f>
        <v>31.18</v>
      </c>
      <c r="DB369" s="44" t="str">
        <f t="shared" si="30"/>
        <v>Moderate</v>
      </c>
      <c r="DC369" s="40">
        <f>VLOOKUP(CK369,'PROMIS 57 T-Score Conversions'!AG$3:AH$35,2,TRUE)</f>
        <v>45.27</v>
      </c>
      <c r="DD369" s="39" t="str">
        <f t="shared" si="31"/>
        <v>Normal</v>
      </c>
    </row>
    <row r="370">
      <c r="A370" s="1" t="b">
        <v>1</v>
      </c>
      <c r="B370" s="20"/>
      <c r="C370" s="20">
        <v>43801.42775915509</v>
      </c>
      <c r="D370" s="1" t="s">
        <v>335</v>
      </c>
      <c r="E370" s="1">
        <v>2131.0</v>
      </c>
      <c r="F370" s="1">
        <v>1.0</v>
      </c>
      <c r="G370" s="1">
        <v>3.0</v>
      </c>
      <c r="H370" s="1">
        <v>3.0</v>
      </c>
      <c r="I370" s="1">
        <v>1.0</v>
      </c>
      <c r="J370" s="1">
        <v>1.0</v>
      </c>
      <c r="K370" s="1">
        <v>2.0</v>
      </c>
      <c r="L370" s="1">
        <v>3.0</v>
      </c>
      <c r="M370" s="1">
        <v>1.0</v>
      </c>
      <c r="N370" s="1">
        <v>4.0</v>
      </c>
      <c r="O370" s="1">
        <v>2.0</v>
      </c>
      <c r="P370" s="1">
        <v>3.0</v>
      </c>
      <c r="Q370" s="1">
        <v>2.0</v>
      </c>
      <c r="R370" s="1">
        <v>3.0</v>
      </c>
      <c r="S370" s="1">
        <v>2.0</v>
      </c>
      <c r="T370" s="1">
        <v>3.0</v>
      </c>
      <c r="U370" s="1">
        <v>2.0</v>
      </c>
      <c r="V370" s="1">
        <v>3.0</v>
      </c>
      <c r="W370" s="1">
        <v>4.0</v>
      </c>
      <c r="X370" s="1">
        <v>4.0</v>
      </c>
      <c r="Y370" s="1">
        <v>4.0</v>
      </c>
      <c r="Z370" s="1">
        <v>3.0</v>
      </c>
      <c r="AA370" s="1">
        <v>3.0</v>
      </c>
      <c r="AB370" s="1">
        <v>3.0</v>
      </c>
      <c r="AC370" s="1">
        <v>2.0</v>
      </c>
      <c r="AD370" s="1">
        <v>4.0</v>
      </c>
      <c r="AE370" s="1">
        <v>4.0</v>
      </c>
      <c r="AF370" s="1">
        <v>4.0</v>
      </c>
      <c r="AG370" s="1">
        <v>4.0</v>
      </c>
      <c r="AH370" s="1">
        <v>4.0</v>
      </c>
      <c r="AI370" s="1">
        <v>4.0</v>
      </c>
      <c r="AJ370" s="1">
        <v>4.0</v>
      </c>
      <c r="AK370" s="1">
        <v>4.0</v>
      </c>
      <c r="AL370" s="1">
        <v>5.0</v>
      </c>
      <c r="AM370" s="1">
        <v>5.0</v>
      </c>
      <c r="AN370" s="1">
        <v>5.0</v>
      </c>
      <c r="AO370" s="1">
        <v>5.0</v>
      </c>
      <c r="AP370" s="1">
        <v>5.0</v>
      </c>
      <c r="AQ370" s="1">
        <v>5.0</v>
      </c>
      <c r="AR370" s="1">
        <v>4.0</v>
      </c>
      <c r="AS370" s="1">
        <v>5.0</v>
      </c>
      <c r="AT370" s="1">
        <v>2.0</v>
      </c>
      <c r="AU370" s="1">
        <v>1.0</v>
      </c>
      <c r="AV370" s="1">
        <v>1.0</v>
      </c>
      <c r="AW370" s="1">
        <v>2.0</v>
      </c>
      <c r="AX370" s="1">
        <v>1.0</v>
      </c>
      <c r="AY370" s="1">
        <v>1.0</v>
      </c>
      <c r="AZ370" s="1">
        <v>1.0</v>
      </c>
      <c r="BA370" s="1">
        <v>2.0</v>
      </c>
      <c r="BB370" s="1">
        <v>4.0</v>
      </c>
      <c r="BC370" s="1">
        <v>3.0</v>
      </c>
      <c r="BD370" s="1">
        <v>3.0</v>
      </c>
      <c r="BE370" s="1">
        <v>4.0</v>
      </c>
      <c r="BF370" s="1">
        <v>4.0</v>
      </c>
      <c r="BG370" s="1">
        <v>3.0</v>
      </c>
      <c r="BH370" s="1">
        <v>4.0</v>
      </c>
      <c r="BI370" s="1">
        <v>3.0</v>
      </c>
      <c r="BJ370" s="1">
        <v>3.0</v>
      </c>
      <c r="BK370" s="1">
        <v>1.0</v>
      </c>
      <c r="BL370" s="1">
        <v>1.0</v>
      </c>
      <c r="BM370" s="1">
        <v>1.0</v>
      </c>
      <c r="BN370" s="1">
        <v>1.0</v>
      </c>
      <c r="BO370" s="1">
        <v>1.0</v>
      </c>
      <c r="BP370" s="1">
        <v>1.0</v>
      </c>
      <c r="BQ370" s="1">
        <v>1.0</v>
      </c>
      <c r="BR370" s="1">
        <v>1.0</v>
      </c>
      <c r="BS370" s="1">
        <v>5.0</v>
      </c>
      <c r="BT370" s="1">
        <v>5.0</v>
      </c>
      <c r="BU370" s="1">
        <v>5.0</v>
      </c>
      <c r="BV370" s="1">
        <v>5.0</v>
      </c>
      <c r="BW370" s="1">
        <v>5.0</v>
      </c>
      <c r="BX370" s="1">
        <v>5.0</v>
      </c>
      <c r="BY370" s="1">
        <v>1.0</v>
      </c>
      <c r="BZ370" s="36">
        <v>5.0</v>
      </c>
      <c r="CA370" s="45">
        <f t="shared" si="12"/>
        <v>219</v>
      </c>
      <c r="CB370">
        <f t="shared" si="2"/>
        <v>15</v>
      </c>
      <c r="CC370" s="45">
        <f t="shared" si="3"/>
        <v>21</v>
      </c>
      <c r="CD370" s="45">
        <f t="shared" si="4"/>
        <v>26</v>
      </c>
      <c r="CE370" s="45">
        <f t="shared" si="27"/>
        <v>32</v>
      </c>
      <c r="CF370" s="45">
        <f t="shared" si="6"/>
        <v>39</v>
      </c>
      <c r="CG370" s="45">
        <f t="shared" si="7"/>
        <v>11</v>
      </c>
      <c r="CH370" s="45">
        <f t="shared" si="28"/>
        <v>28</v>
      </c>
      <c r="CI370" s="45">
        <f t="shared" si="9"/>
        <v>0.3</v>
      </c>
      <c r="CJ370">
        <f t="shared" si="10"/>
        <v>8</v>
      </c>
      <c r="CK370" s="45">
        <f t="shared" si="29"/>
        <v>36</v>
      </c>
      <c r="CL370" s="39"/>
      <c r="CM370" s="40">
        <f>VLOOKUP(CB370,'PROMIS 57 T-Score Conversions'!Q$3:R$35,2,TRUE)</f>
        <v>31.7</v>
      </c>
      <c r="CN370" s="44" t="str">
        <f t="shared" si="20"/>
        <v>Moderate</v>
      </c>
      <c r="CO370" s="40">
        <f>VLOOKUP(CC370,'PROMIS 57 T-Score Conversions'!A$3:B$35,2,TRUE)</f>
        <v>59.4</v>
      </c>
      <c r="CP370" s="43" t="str">
        <f t="shared" si="21"/>
        <v>Moderate</v>
      </c>
      <c r="CQ370" s="40">
        <f>VLOOKUP(CD370,'PROMIS 57 T-Score Conversions'!E$3:F$35,2,TRUE)</f>
        <v>63.9</v>
      </c>
      <c r="CR370" s="44" t="str">
        <f t="shared" si="22"/>
        <v>Moderate</v>
      </c>
      <c r="CS370" s="40">
        <f>VLOOKUP(CE370,'PROMIS 57 T-Score Conversions'!U$3:V$35,2,TRUE)</f>
        <v>65.3</v>
      </c>
      <c r="CT370" s="44" t="str">
        <f t="shared" si="23"/>
        <v>Moderate</v>
      </c>
      <c r="CU370" s="40">
        <f>VLOOKUP(CF370,'PROMIS 57 T-Score Conversions'!Y$3:Z$35,2,TRUE)</f>
        <v>73</v>
      </c>
      <c r="CV370" s="44" t="str">
        <f t="shared" si="24"/>
        <v>Severe</v>
      </c>
      <c r="CW370" s="40">
        <f>vlookup(CG370,'PROMIS 57 T-Score Conversions'!M$3:N$35,2,TRUE)</f>
        <v>32.6</v>
      </c>
      <c r="CX370" s="44" t="str">
        <f t="shared" si="25"/>
        <v>Moderate</v>
      </c>
      <c r="CY370" s="40">
        <f>VLOOKup(CH370,'PROMIS 57 T-Score Conversions'!I$3:J$35,2,TRUE)</f>
        <v>64.1</v>
      </c>
      <c r="CZ370" s="44" t="str">
        <f t="shared" si="26"/>
        <v>Moderate</v>
      </c>
      <c r="DA370" s="37">
        <f>VLOOKUP(CJ370,'PROMIS 57 T-Score Conversions'!AC$3:AD$35,2,TRUE)</f>
        <v>22.41</v>
      </c>
      <c r="DB370" s="44" t="str">
        <f t="shared" si="30"/>
        <v>Severe</v>
      </c>
      <c r="DC370" s="40">
        <f>VLOOKUP(CK370,'PROMIS 57 T-Score Conversions'!AG$3:AH$35,2,TRUE)</f>
        <v>56.39</v>
      </c>
      <c r="DD370" s="39" t="str">
        <f t="shared" si="31"/>
        <v>Mild</v>
      </c>
    </row>
    <row r="371">
      <c r="A371" s="1" t="b">
        <v>1</v>
      </c>
      <c r="B371" s="20"/>
      <c r="C371" s="20">
        <v>43801.43445151621</v>
      </c>
      <c r="D371" s="1" t="s">
        <v>336</v>
      </c>
      <c r="E371" s="1">
        <v>2114.0</v>
      </c>
      <c r="F371" s="1">
        <v>4.0</v>
      </c>
      <c r="G371" s="1">
        <v>4.0</v>
      </c>
      <c r="H371" s="1">
        <v>4.0</v>
      </c>
      <c r="I371" s="1">
        <v>4.0</v>
      </c>
      <c r="J371" s="1">
        <v>2.0</v>
      </c>
      <c r="K371" s="1">
        <v>4.0</v>
      </c>
      <c r="L371" s="1">
        <v>4.0</v>
      </c>
      <c r="M371" s="1">
        <v>3.0</v>
      </c>
      <c r="N371" s="1">
        <v>2.0</v>
      </c>
      <c r="O371" s="1">
        <v>2.0</v>
      </c>
      <c r="P371" s="1">
        <v>2.0</v>
      </c>
      <c r="Q371" s="1">
        <v>2.0</v>
      </c>
      <c r="R371" s="1">
        <v>2.0</v>
      </c>
      <c r="S371" s="1">
        <v>2.0</v>
      </c>
      <c r="T371" s="1">
        <v>2.0</v>
      </c>
      <c r="U371" s="1">
        <v>2.0</v>
      </c>
      <c r="V371" s="1">
        <v>1.0</v>
      </c>
      <c r="W371" s="1">
        <v>1.0</v>
      </c>
      <c r="X371" s="1">
        <v>1.0</v>
      </c>
      <c r="Y371" s="1">
        <v>1.0</v>
      </c>
      <c r="Z371" s="1">
        <v>1.0</v>
      </c>
      <c r="AA371" s="1">
        <v>2.0</v>
      </c>
      <c r="AB371" s="1">
        <v>1.0</v>
      </c>
      <c r="AC371" s="1">
        <v>1.0</v>
      </c>
      <c r="AD371" s="1">
        <v>4.0</v>
      </c>
      <c r="AE371" s="1">
        <v>4.0</v>
      </c>
      <c r="AF371" s="1">
        <v>3.0</v>
      </c>
      <c r="AG371" s="1">
        <v>3.0</v>
      </c>
      <c r="AH371" s="1">
        <v>4.0</v>
      </c>
      <c r="AI371" s="1">
        <v>3.0</v>
      </c>
      <c r="AJ371" s="1">
        <v>4.0</v>
      </c>
      <c r="AK371" s="1">
        <v>4.0</v>
      </c>
      <c r="AL371" s="1">
        <v>2.0</v>
      </c>
      <c r="AM371" s="1">
        <v>3.0</v>
      </c>
      <c r="AN371" s="1">
        <v>2.0</v>
      </c>
      <c r="AO371" s="1">
        <v>2.0</v>
      </c>
      <c r="AP371" s="1">
        <v>2.0</v>
      </c>
      <c r="AQ371" s="1">
        <v>2.0</v>
      </c>
      <c r="AR371" s="1">
        <v>2.0</v>
      </c>
      <c r="AS371" s="1">
        <v>4.0</v>
      </c>
      <c r="AT371" s="1">
        <v>2.0</v>
      </c>
      <c r="AU371" s="1">
        <v>2.0</v>
      </c>
      <c r="AV371" s="1">
        <v>2.0</v>
      </c>
      <c r="AW371" s="1">
        <v>2.0</v>
      </c>
      <c r="AX371" s="1">
        <v>2.0</v>
      </c>
      <c r="AY371" s="1">
        <v>2.0</v>
      </c>
      <c r="AZ371" s="1">
        <v>2.0</v>
      </c>
      <c r="BA371" s="1">
        <v>2.0</v>
      </c>
      <c r="BB371" s="1">
        <v>3.0</v>
      </c>
      <c r="BC371" s="1">
        <v>3.0</v>
      </c>
      <c r="BD371" s="1">
        <v>3.0</v>
      </c>
      <c r="BE371" s="1">
        <v>3.0</v>
      </c>
      <c r="BF371" s="1">
        <v>3.0</v>
      </c>
      <c r="BG371" s="1">
        <v>3.0</v>
      </c>
      <c r="BH371" s="1">
        <v>3.0</v>
      </c>
      <c r="BI371" s="1">
        <v>3.0</v>
      </c>
      <c r="BJ371" s="1">
        <v>3.0</v>
      </c>
      <c r="BK371" s="1">
        <v>2.0</v>
      </c>
      <c r="BL371" s="1">
        <v>4.0</v>
      </c>
      <c r="BM371" s="1">
        <v>3.0</v>
      </c>
      <c r="BN371" s="1">
        <v>3.0</v>
      </c>
      <c r="BO371" s="1">
        <v>3.0</v>
      </c>
      <c r="BP371" s="1">
        <v>2.0</v>
      </c>
      <c r="BQ371" s="1">
        <v>2.0</v>
      </c>
      <c r="BR371" s="1">
        <v>3.0</v>
      </c>
      <c r="BS371" s="1">
        <v>4.0</v>
      </c>
      <c r="BT371" s="1">
        <v>4.0</v>
      </c>
      <c r="BU371" s="1">
        <v>2.0</v>
      </c>
      <c r="BV371" s="1">
        <v>4.0</v>
      </c>
      <c r="BW371" s="1">
        <v>3.0</v>
      </c>
      <c r="BX371" s="1">
        <v>1.0</v>
      </c>
      <c r="BY371" s="1">
        <v>1.0</v>
      </c>
      <c r="BZ371" s="36">
        <v>4.0</v>
      </c>
      <c r="CA371" s="45">
        <f t="shared" si="12"/>
        <v>190</v>
      </c>
      <c r="CB371">
        <f t="shared" si="2"/>
        <v>29</v>
      </c>
      <c r="CC371" s="45">
        <f t="shared" si="3"/>
        <v>16</v>
      </c>
      <c r="CD371" s="45">
        <f t="shared" si="4"/>
        <v>9</v>
      </c>
      <c r="CE371" s="45">
        <f t="shared" si="27"/>
        <v>29</v>
      </c>
      <c r="CF371" s="45">
        <f t="shared" si="6"/>
        <v>19</v>
      </c>
      <c r="CG371" s="45">
        <f t="shared" si="7"/>
        <v>16</v>
      </c>
      <c r="CH371" s="45">
        <f t="shared" si="28"/>
        <v>24</v>
      </c>
      <c r="CI371" s="45">
        <f t="shared" si="9"/>
        <v>0.3</v>
      </c>
      <c r="CJ371">
        <f t="shared" si="10"/>
        <v>22</v>
      </c>
      <c r="CK371" s="45">
        <f t="shared" si="29"/>
        <v>23</v>
      </c>
      <c r="CL371" s="39"/>
      <c r="CM371" s="40">
        <f>VLOOKUP(CB371,'PROMIS 57 T-Score Conversions'!Q$3:R$35,2,TRUE)</f>
        <v>41.6</v>
      </c>
      <c r="CN371" s="44" t="str">
        <f t="shared" si="20"/>
        <v>Mild</v>
      </c>
      <c r="CO371" s="40">
        <f>VLOOKUP(CC371,'PROMIS 57 T-Score Conversions'!A$3:B$35,2,TRUE)</f>
        <v>54.3</v>
      </c>
      <c r="CP371" s="43" t="str">
        <f t="shared" si="21"/>
        <v>Mild</v>
      </c>
      <c r="CQ371" s="40">
        <f>VLOOKUP(CD371,'PROMIS 57 T-Score Conversions'!E$3:F$35,2,TRUE)</f>
        <v>44.7</v>
      </c>
      <c r="CR371" s="44" t="str">
        <f t="shared" si="22"/>
        <v>Normal</v>
      </c>
      <c r="CS371" s="40">
        <f>VLOOKUP(CE371,'PROMIS 57 T-Score Conversions'!U$3:V$35,2,TRUE)</f>
        <v>62.3</v>
      </c>
      <c r="CT371" s="44" t="str">
        <f t="shared" si="23"/>
        <v>Moderate</v>
      </c>
      <c r="CU371" s="40">
        <f>VLOOKUP(CF371,'PROMIS 57 T-Score Conversions'!Y$3:Z$35,2,TRUE)</f>
        <v>49</v>
      </c>
      <c r="CV371" s="44" t="str">
        <f t="shared" si="24"/>
        <v>Normal</v>
      </c>
      <c r="CW371" s="40">
        <f>vlookup(CG371,'PROMIS 57 T-Score Conversions'!M$3:N$35,2,TRUE)</f>
        <v>36.9</v>
      </c>
      <c r="CX371" s="44" t="str">
        <f t="shared" si="25"/>
        <v>Moderate</v>
      </c>
      <c r="CY371" s="40">
        <f>VLOOKup(CH371,'PROMIS 57 T-Score Conversions'!I$3:J$35,2,TRUE)</f>
        <v>61.5</v>
      </c>
      <c r="CZ371" s="44" t="str">
        <f t="shared" si="26"/>
        <v>Moderate</v>
      </c>
      <c r="DA371" s="37">
        <f>VLOOKUP(CJ371,'PROMIS 57 T-Score Conversions'!AC$3:AD$35,2,TRUE)</f>
        <v>38.71</v>
      </c>
      <c r="DB371" s="44" t="str">
        <f t="shared" si="30"/>
        <v>Moderate</v>
      </c>
      <c r="DC371" s="40">
        <f>VLOOKUP(CK371,'PROMIS 57 T-Score Conversions'!AG$3:AH$35,2,TRUE)</f>
        <v>42.51</v>
      </c>
      <c r="DD371" s="39" t="str">
        <f t="shared" si="31"/>
        <v>Normal</v>
      </c>
    </row>
    <row r="372">
      <c r="A372" s="1" t="b">
        <v>1</v>
      </c>
      <c r="B372" s="20"/>
      <c r="C372" s="20">
        <v>43801.48832215278</v>
      </c>
      <c r="D372" s="1" t="s">
        <v>337</v>
      </c>
      <c r="E372" s="1">
        <v>2111.0</v>
      </c>
      <c r="F372" s="1">
        <v>1.0</v>
      </c>
      <c r="G372" s="1">
        <v>4.0</v>
      </c>
      <c r="H372" s="1">
        <v>3.0</v>
      </c>
      <c r="I372" s="1">
        <v>3.0</v>
      </c>
      <c r="J372" s="1">
        <v>1.0</v>
      </c>
      <c r="K372" s="1">
        <v>3.0</v>
      </c>
      <c r="L372" s="1">
        <v>2.0</v>
      </c>
      <c r="M372" s="1">
        <v>1.0</v>
      </c>
      <c r="N372" s="1">
        <v>4.0</v>
      </c>
      <c r="O372" s="1">
        <v>2.0</v>
      </c>
      <c r="P372" s="1">
        <v>2.0</v>
      </c>
      <c r="Q372" s="1">
        <v>2.0</v>
      </c>
      <c r="R372" s="1">
        <v>2.0</v>
      </c>
      <c r="S372" s="1">
        <v>2.0</v>
      </c>
      <c r="T372" s="1">
        <v>2.0</v>
      </c>
      <c r="U372" s="1">
        <v>4.0</v>
      </c>
      <c r="V372" s="1">
        <v>3.0</v>
      </c>
      <c r="W372" s="1">
        <v>4.0</v>
      </c>
      <c r="X372" s="1">
        <v>4.0</v>
      </c>
      <c r="Y372" s="1">
        <v>2.0</v>
      </c>
      <c r="Z372" s="1">
        <v>2.0</v>
      </c>
      <c r="AA372" s="1">
        <v>4.0</v>
      </c>
      <c r="AB372" s="1">
        <v>3.0</v>
      </c>
      <c r="AC372" s="1">
        <v>4.0</v>
      </c>
      <c r="AD372" s="1">
        <v>5.0</v>
      </c>
      <c r="AE372" s="1">
        <v>5.0</v>
      </c>
      <c r="AF372" s="1">
        <v>5.0</v>
      </c>
      <c r="AG372" s="1">
        <v>5.0</v>
      </c>
      <c r="AH372" s="1">
        <v>5.0</v>
      </c>
      <c r="AI372" s="1">
        <v>5.0</v>
      </c>
      <c r="AJ372" s="1">
        <v>5.0</v>
      </c>
      <c r="AK372" s="1">
        <v>5.0</v>
      </c>
      <c r="AL372" s="1">
        <v>5.0</v>
      </c>
      <c r="AM372" s="1">
        <v>5.0</v>
      </c>
      <c r="AN372" s="1">
        <v>5.0</v>
      </c>
      <c r="AO372" s="1">
        <v>5.0</v>
      </c>
      <c r="AP372" s="1">
        <v>5.0</v>
      </c>
      <c r="AQ372" s="1">
        <v>5.0</v>
      </c>
      <c r="AR372" s="1">
        <v>5.0</v>
      </c>
      <c r="AS372" s="1">
        <v>5.0</v>
      </c>
      <c r="AT372" s="1">
        <v>1.0</v>
      </c>
      <c r="AU372" s="1">
        <v>1.0</v>
      </c>
      <c r="AV372" s="1">
        <v>2.0</v>
      </c>
      <c r="AW372" s="1">
        <v>1.0</v>
      </c>
      <c r="AX372" s="1">
        <v>1.0</v>
      </c>
      <c r="AY372" s="1">
        <v>1.0</v>
      </c>
      <c r="AZ372" s="1">
        <v>1.0</v>
      </c>
      <c r="BA372" s="1">
        <v>2.0</v>
      </c>
      <c r="BB372" s="1">
        <v>5.0</v>
      </c>
      <c r="BC372" s="1">
        <v>5.0</v>
      </c>
      <c r="BD372" s="1">
        <v>5.0</v>
      </c>
      <c r="BE372" s="1">
        <v>5.0</v>
      </c>
      <c r="BF372" s="1">
        <v>5.0</v>
      </c>
      <c r="BG372" s="1">
        <v>5.0</v>
      </c>
      <c r="BH372" s="1">
        <v>5.0</v>
      </c>
      <c r="BI372" s="1">
        <v>5.0</v>
      </c>
      <c r="BJ372" s="1">
        <v>7.0</v>
      </c>
      <c r="BK372" s="1">
        <v>2.0</v>
      </c>
      <c r="BL372" s="1">
        <v>2.0</v>
      </c>
      <c r="BM372" s="1">
        <v>2.0</v>
      </c>
      <c r="BN372" s="1">
        <v>3.0</v>
      </c>
      <c r="BO372" s="1">
        <v>4.0</v>
      </c>
      <c r="BP372" s="1">
        <v>3.0</v>
      </c>
      <c r="BQ372" s="1">
        <v>3.0</v>
      </c>
      <c r="BR372" s="1">
        <v>2.0</v>
      </c>
      <c r="BS372" s="1">
        <v>4.0</v>
      </c>
      <c r="BT372" s="1">
        <v>4.0</v>
      </c>
      <c r="BU372" s="1">
        <v>4.0</v>
      </c>
      <c r="BV372" s="1">
        <v>4.0</v>
      </c>
      <c r="BW372" s="1">
        <v>4.0</v>
      </c>
      <c r="BX372" s="1">
        <v>2.0</v>
      </c>
      <c r="BY372" s="1">
        <v>2.0</v>
      </c>
      <c r="BZ372" s="36">
        <v>3.0</v>
      </c>
      <c r="CA372" s="45">
        <f t="shared" si="12"/>
        <v>249</v>
      </c>
      <c r="CB372">
        <f t="shared" si="2"/>
        <v>18</v>
      </c>
      <c r="CC372" s="45">
        <f t="shared" si="3"/>
        <v>20</v>
      </c>
      <c r="CD372" s="45">
        <f t="shared" si="4"/>
        <v>26</v>
      </c>
      <c r="CE372" s="45">
        <f t="shared" si="27"/>
        <v>40</v>
      </c>
      <c r="CF372" s="45">
        <f t="shared" si="6"/>
        <v>40</v>
      </c>
      <c r="CG372" s="45">
        <f t="shared" si="7"/>
        <v>10</v>
      </c>
      <c r="CH372" s="45">
        <f t="shared" si="28"/>
        <v>40</v>
      </c>
      <c r="CI372" s="45">
        <f t="shared" si="9"/>
        <v>0.7</v>
      </c>
      <c r="CJ372">
        <f t="shared" si="10"/>
        <v>21</v>
      </c>
      <c r="CK372" s="45">
        <f t="shared" si="29"/>
        <v>27</v>
      </c>
      <c r="CL372" s="39"/>
      <c r="CM372" s="40">
        <f>VLOOKUP(CB372,'PROMIS 57 T-Score Conversions'!Q$3:R$35,2,TRUE)</f>
        <v>34</v>
      </c>
      <c r="CN372" s="44" t="str">
        <f t="shared" si="20"/>
        <v>Moderate</v>
      </c>
      <c r="CO372" s="40">
        <f>VLOOKUP(CC372,'PROMIS 57 T-Score Conversions'!A$3:B$35,2,TRUE)</f>
        <v>58.4</v>
      </c>
      <c r="CP372" s="43" t="str">
        <f t="shared" si="21"/>
        <v>Moderate</v>
      </c>
      <c r="CQ372" s="40">
        <f>VLOOKUP(CD372,'PROMIS 57 T-Score Conversions'!E$3:F$35,2,TRUE)</f>
        <v>63.9</v>
      </c>
      <c r="CR372" s="44" t="str">
        <f t="shared" si="22"/>
        <v>Moderate</v>
      </c>
      <c r="CS372" s="40">
        <f>VLOOKUP(CE372,'PROMIS 57 T-Score Conversions'!U$3:V$35,2,TRUE)</f>
        <v>77.8</v>
      </c>
      <c r="CT372" s="44" t="str">
        <f t="shared" si="23"/>
        <v>Severe</v>
      </c>
      <c r="CU372" s="40">
        <f>VLOOKUP(CF372,'PROMIS 57 T-Score Conversions'!Y$3:Z$35,2,TRUE)</f>
        <v>76.5</v>
      </c>
      <c r="CV372" s="44" t="str">
        <f t="shared" si="24"/>
        <v>Severe</v>
      </c>
      <c r="CW372" s="40">
        <f>vlookup(CG372,'PROMIS 57 T-Score Conversions'!M$3:N$35,2,TRUE)</f>
        <v>31.3</v>
      </c>
      <c r="CX372" s="44" t="str">
        <f t="shared" si="25"/>
        <v>Moderate</v>
      </c>
      <c r="CY372" s="40">
        <f>VLOOKup(CH372,'PROMIS 57 T-Score Conversions'!I$3:J$35,2,TRUE)</f>
        <v>77</v>
      </c>
      <c r="CZ372" s="44" t="str">
        <f t="shared" si="26"/>
        <v>Severe</v>
      </c>
      <c r="DA372" s="37">
        <f>VLOOKUP(CJ372,'PROMIS 57 T-Score Conversions'!AC$3:AD$35,2,TRUE)</f>
        <v>37.93</v>
      </c>
      <c r="DB372" s="44" t="str">
        <f t="shared" si="30"/>
        <v>Moderate</v>
      </c>
      <c r="DC372" s="40">
        <f>VLOOKUP(CK372,'PROMIS 57 T-Score Conversions'!AG$3:AH$35,2,TRUE)</f>
        <v>46.21</v>
      </c>
      <c r="DD372" s="39" t="str">
        <f t="shared" si="31"/>
        <v>Normal</v>
      </c>
    </row>
    <row r="373">
      <c r="A373" s="1" t="b">
        <v>1</v>
      </c>
      <c r="B373" s="20"/>
      <c r="C373" s="20">
        <v>43801.56674969908</v>
      </c>
      <c r="D373" s="1" t="s">
        <v>338</v>
      </c>
      <c r="E373" s="1">
        <v>2125.0</v>
      </c>
      <c r="F373" s="1">
        <v>1.0</v>
      </c>
      <c r="G373" s="1">
        <v>1.0</v>
      </c>
      <c r="H373" s="1">
        <v>2.0</v>
      </c>
      <c r="I373" s="1">
        <v>1.0</v>
      </c>
      <c r="J373" s="1">
        <v>1.0</v>
      </c>
      <c r="K373" s="1">
        <v>1.0</v>
      </c>
      <c r="L373" s="1">
        <v>2.0</v>
      </c>
      <c r="M373" s="1">
        <v>1.0</v>
      </c>
      <c r="N373" s="1">
        <v>5.0</v>
      </c>
      <c r="O373" s="1">
        <v>5.0</v>
      </c>
      <c r="P373" s="1">
        <v>5.0</v>
      </c>
      <c r="Q373" s="1">
        <v>5.0</v>
      </c>
      <c r="R373" s="1">
        <v>5.0</v>
      </c>
      <c r="S373" s="1">
        <v>5.0</v>
      </c>
      <c r="T373" s="1">
        <v>5.0</v>
      </c>
      <c r="U373" s="1">
        <v>5.0</v>
      </c>
      <c r="V373" s="1">
        <v>5.0</v>
      </c>
      <c r="W373" s="1">
        <v>5.0</v>
      </c>
      <c r="X373" s="1">
        <v>5.0</v>
      </c>
      <c r="Y373" s="1">
        <v>5.0</v>
      </c>
      <c r="Z373" s="1">
        <v>5.0</v>
      </c>
      <c r="AA373" s="1">
        <v>5.0</v>
      </c>
      <c r="AB373" s="1">
        <v>5.0</v>
      </c>
      <c r="AC373" s="1">
        <v>4.0</v>
      </c>
      <c r="AD373" s="1">
        <v>4.0</v>
      </c>
      <c r="AE373" s="1">
        <v>4.0</v>
      </c>
      <c r="AF373" s="1">
        <v>5.0</v>
      </c>
      <c r="AG373" s="1">
        <v>5.0</v>
      </c>
      <c r="AH373" s="1">
        <v>5.0</v>
      </c>
      <c r="AI373" s="1">
        <v>5.0</v>
      </c>
      <c r="AJ373" s="1">
        <v>5.0</v>
      </c>
      <c r="AK373" s="1">
        <v>5.0</v>
      </c>
      <c r="AL373" s="1">
        <v>4.0</v>
      </c>
      <c r="AM373" s="1">
        <v>5.0</v>
      </c>
      <c r="AN373" s="1">
        <v>5.0</v>
      </c>
      <c r="AO373" s="1">
        <v>5.0</v>
      </c>
      <c r="AP373" s="1">
        <v>5.0</v>
      </c>
      <c r="AQ373" s="1">
        <v>5.0</v>
      </c>
      <c r="AR373" s="1">
        <v>5.0</v>
      </c>
      <c r="AS373" s="1">
        <v>5.0</v>
      </c>
      <c r="AT373" s="1">
        <v>1.0</v>
      </c>
      <c r="AU373" s="1">
        <v>1.0</v>
      </c>
      <c r="AV373" s="1">
        <v>2.0</v>
      </c>
      <c r="AW373" s="1">
        <v>1.0</v>
      </c>
      <c r="AX373" s="1">
        <v>1.0</v>
      </c>
      <c r="AY373" s="1">
        <v>1.0</v>
      </c>
      <c r="AZ373" s="1">
        <v>1.0</v>
      </c>
      <c r="BA373" s="1">
        <v>2.0</v>
      </c>
      <c r="BB373" s="1">
        <v>5.0</v>
      </c>
      <c r="BC373" s="1">
        <v>5.0</v>
      </c>
      <c r="BD373" s="1">
        <v>5.0</v>
      </c>
      <c r="BE373" s="1">
        <v>4.0</v>
      </c>
      <c r="BF373" s="1">
        <v>5.0</v>
      </c>
      <c r="BG373" s="1">
        <v>5.0</v>
      </c>
      <c r="BH373" s="1">
        <v>5.0</v>
      </c>
      <c r="BI373" s="1">
        <v>5.0</v>
      </c>
      <c r="BJ373" s="1">
        <v>9.0</v>
      </c>
      <c r="BK373" s="1">
        <v>2.0</v>
      </c>
      <c r="BL373" s="1">
        <v>2.0</v>
      </c>
      <c r="BM373" s="1">
        <v>1.0</v>
      </c>
      <c r="BN373" s="1">
        <v>2.0</v>
      </c>
      <c r="BO373" s="1">
        <v>2.0</v>
      </c>
      <c r="BP373" s="1">
        <v>1.0</v>
      </c>
      <c r="BQ373" s="1">
        <v>1.0</v>
      </c>
      <c r="BR373" s="1">
        <v>2.0</v>
      </c>
      <c r="BS373" s="1">
        <v>4.0</v>
      </c>
      <c r="BT373" s="1">
        <v>4.0</v>
      </c>
      <c r="BU373" s="1">
        <v>4.0</v>
      </c>
      <c r="BV373" s="1">
        <v>4.0</v>
      </c>
      <c r="BW373" s="1">
        <v>5.0</v>
      </c>
      <c r="BX373" s="1">
        <v>3.0</v>
      </c>
      <c r="BY373" s="1">
        <v>2.0</v>
      </c>
      <c r="BZ373" s="36">
        <v>5.0</v>
      </c>
      <c r="CA373" s="45">
        <f t="shared" si="12"/>
        <v>268</v>
      </c>
      <c r="CB373">
        <f t="shared" si="2"/>
        <v>10</v>
      </c>
      <c r="CC373" s="45">
        <f t="shared" si="3"/>
        <v>40</v>
      </c>
      <c r="CD373" s="45">
        <f t="shared" si="4"/>
        <v>39</v>
      </c>
      <c r="CE373" s="45">
        <f t="shared" si="27"/>
        <v>38</v>
      </c>
      <c r="CF373" s="45">
        <f t="shared" si="6"/>
        <v>39</v>
      </c>
      <c r="CG373" s="45">
        <f t="shared" si="7"/>
        <v>10</v>
      </c>
      <c r="CH373" s="45">
        <f t="shared" si="28"/>
        <v>39</v>
      </c>
      <c r="CI373" s="45">
        <f t="shared" si="9"/>
        <v>0.9</v>
      </c>
      <c r="CJ373">
        <f t="shared" si="10"/>
        <v>13</v>
      </c>
      <c r="CK373" s="45">
        <f t="shared" si="29"/>
        <v>31</v>
      </c>
      <c r="CL373" s="39"/>
      <c r="CM373" s="40">
        <f>VLOOKUP(CB373,'PROMIS 57 T-Score Conversions'!Q$3:R$35,2,TRUE)</f>
        <v>26</v>
      </c>
      <c r="CN373" s="44" t="str">
        <f t="shared" si="20"/>
        <v>Severe</v>
      </c>
      <c r="CO373" s="40">
        <f>VLOOKUP(CC373,'PROMIS 57 T-Score Conversions'!A$3:B$35,2,TRUE)</f>
        <v>83.1</v>
      </c>
      <c r="CP373" s="43" t="str">
        <f t="shared" si="21"/>
        <v>Severe</v>
      </c>
      <c r="CQ373" s="40">
        <f>VLOOKUP(CD373,'PROMIS 57 T-Score Conversions'!E$3:F$35,2,TRUE)</f>
        <v>78.2</v>
      </c>
      <c r="CR373" s="44" t="str">
        <f t="shared" si="22"/>
        <v>Severe</v>
      </c>
      <c r="CS373" s="40">
        <f>VLOOKUP(CE373,'PROMIS 57 T-Score Conversions'!U$3:V$35,2,TRUE)</f>
        <v>72.4</v>
      </c>
      <c r="CT373" s="44" t="str">
        <f t="shared" si="23"/>
        <v>Severe</v>
      </c>
      <c r="CU373" s="40">
        <f>VLOOKUP(CF373,'PROMIS 57 T-Score Conversions'!Y$3:Z$35,2,TRUE)</f>
        <v>73</v>
      </c>
      <c r="CV373" s="44" t="str">
        <f t="shared" si="24"/>
        <v>Severe</v>
      </c>
      <c r="CW373" s="40">
        <f>vlookup(CG373,'PROMIS 57 T-Score Conversions'!M$3:N$35,2,TRUE)</f>
        <v>31.3</v>
      </c>
      <c r="CX373" s="44" t="str">
        <f t="shared" si="25"/>
        <v>Moderate</v>
      </c>
      <c r="CY373" s="40">
        <f>VLOOKup(CH373,'PROMIS 57 T-Score Conversions'!I$3:J$35,2,TRUE)</f>
        <v>73.5</v>
      </c>
      <c r="CZ373" s="44" t="str">
        <f t="shared" si="26"/>
        <v>Severe</v>
      </c>
      <c r="DA373" s="37">
        <f>VLOOKUP(CJ373,'PROMIS 57 T-Score Conversions'!AC$3:AD$35,2,TRUE)</f>
        <v>31.18</v>
      </c>
      <c r="DB373" s="44" t="str">
        <f t="shared" si="30"/>
        <v>Moderate</v>
      </c>
      <c r="DC373" s="40">
        <f>VLOOKUP(CK373,'PROMIS 57 T-Score Conversions'!AG$3:AH$35,2,TRUE)</f>
        <v>50.21</v>
      </c>
      <c r="DD373" s="39" t="str">
        <f t="shared" si="31"/>
        <v>Normal</v>
      </c>
    </row>
    <row r="374">
      <c r="A374" s="1" t="b">
        <v>1</v>
      </c>
      <c r="B374" s="20"/>
      <c r="C374" s="20">
        <v>43801.586428587965</v>
      </c>
      <c r="D374" s="1" t="s">
        <v>270</v>
      </c>
      <c r="E374" s="1">
        <v>2025.0</v>
      </c>
      <c r="F374" s="1">
        <v>2.0</v>
      </c>
      <c r="G374" s="1">
        <v>3.0</v>
      </c>
      <c r="H374" s="1">
        <v>4.0</v>
      </c>
      <c r="I374" s="1">
        <v>3.0</v>
      </c>
      <c r="J374" s="1">
        <v>2.0</v>
      </c>
      <c r="K374" s="1">
        <v>1.0</v>
      </c>
      <c r="L374" s="1">
        <v>2.0</v>
      </c>
      <c r="M374" s="1">
        <v>1.0</v>
      </c>
      <c r="N374" s="1">
        <v>3.0</v>
      </c>
      <c r="O374" s="1">
        <v>3.0</v>
      </c>
      <c r="P374" s="1">
        <v>3.0</v>
      </c>
      <c r="Q374" s="1">
        <v>3.0</v>
      </c>
      <c r="R374" s="1">
        <v>3.0</v>
      </c>
      <c r="S374" s="1">
        <v>2.0</v>
      </c>
      <c r="T374" s="1">
        <v>3.0</v>
      </c>
      <c r="U374" s="1">
        <v>5.0</v>
      </c>
      <c r="V374" s="1">
        <v>3.0</v>
      </c>
      <c r="W374" s="1">
        <v>3.0</v>
      </c>
      <c r="X374" s="1">
        <v>3.0</v>
      </c>
      <c r="Y374" s="1">
        <v>3.0</v>
      </c>
      <c r="Z374" s="1">
        <v>3.0</v>
      </c>
      <c r="AA374" s="1">
        <v>4.0</v>
      </c>
      <c r="AB374" s="1">
        <v>2.0</v>
      </c>
      <c r="AC374" s="1">
        <v>2.0</v>
      </c>
      <c r="AD374" s="1">
        <v>5.0</v>
      </c>
      <c r="AE374" s="1">
        <v>5.0</v>
      </c>
      <c r="AF374" s="1">
        <v>4.0</v>
      </c>
      <c r="AG374" s="1">
        <v>5.0</v>
      </c>
      <c r="AH374" s="1">
        <v>5.0</v>
      </c>
      <c r="AI374" s="1">
        <v>4.0</v>
      </c>
      <c r="AJ374" s="1">
        <v>4.0</v>
      </c>
      <c r="AK374" s="1">
        <v>4.0</v>
      </c>
      <c r="AL374" s="1">
        <v>2.0</v>
      </c>
      <c r="AM374" s="1">
        <v>4.0</v>
      </c>
      <c r="AN374" s="1">
        <v>1.0</v>
      </c>
      <c r="AO374" s="1">
        <v>1.0</v>
      </c>
      <c r="AP374" s="1">
        <v>1.0</v>
      </c>
      <c r="AQ374" s="1">
        <v>1.0</v>
      </c>
      <c r="AR374" s="1">
        <v>1.0</v>
      </c>
      <c r="AS374" s="1">
        <v>3.0</v>
      </c>
      <c r="AT374" s="1">
        <v>1.0</v>
      </c>
      <c r="AU374" s="1">
        <v>1.0</v>
      </c>
      <c r="AV374" s="1">
        <v>1.0</v>
      </c>
      <c r="AW374" s="1">
        <v>1.0</v>
      </c>
      <c r="AX374" s="1">
        <v>2.0</v>
      </c>
      <c r="AY374" s="1">
        <v>1.0</v>
      </c>
      <c r="AZ374" s="1">
        <v>2.0</v>
      </c>
      <c r="BA374" s="1">
        <v>1.0</v>
      </c>
      <c r="BB374" s="1">
        <v>4.0</v>
      </c>
      <c r="BC374" s="1">
        <v>5.0</v>
      </c>
      <c r="BD374" s="1">
        <v>4.0</v>
      </c>
      <c r="BE374" s="1">
        <v>5.0</v>
      </c>
      <c r="BF374" s="1">
        <v>4.0</v>
      </c>
      <c r="BG374" s="1">
        <v>4.0</v>
      </c>
      <c r="BH374" s="1">
        <v>4.0</v>
      </c>
      <c r="BI374" s="1">
        <v>4.0</v>
      </c>
      <c r="BJ374" s="1">
        <v>7.0</v>
      </c>
      <c r="BK374" s="1">
        <v>1.0</v>
      </c>
      <c r="BL374" s="1">
        <v>1.0</v>
      </c>
      <c r="BM374" s="1">
        <v>1.0</v>
      </c>
      <c r="BN374" s="1">
        <v>1.0</v>
      </c>
      <c r="BO374" s="1">
        <v>2.0</v>
      </c>
      <c r="BP374" s="1">
        <v>2.0</v>
      </c>
      <c r="BQ374" s="1">
        <v>2.0</v>
      </c>
      <c r="BR374" s="1">
        <v>1.0</v>
      </c>
      <c r="BS374" s="1">
        <v>5.0</v>
      </c>
      <c r="BT374" s="1">
        <v>5.0</v>
      </c>
      <c r="BU374" s="1">
        <v>4.0</v>
      </c>
      <c r="BV374" s="1">
        <v>5.0</v>
      </c>
      <c r="BW374" s="1">
        <v>5.0</v>
      </c>
      <c r="BX374" s="1">
        <v>5.0</v>
      </c>
      <c r="BY374" s="1">
        <v>5.0</v>
      </c>
      <c r="BZ374" s="36">
        <v>4.0</v>
      </c>
      <c r="CA374" s="45">
        <f t="shared" si="12"/>
        <v>216</v>
      </c>
      <c r="CB374">
        <f t="shared" si="2"/>
        <v>18</v>
      </c>
      <c r="CC374" s="45">
        <f t="shared" si="3"/>
        <v>25</v>
      </c>
      <c r="CD374" s="45">
        <f t="shared" si="4"/>
        <v>23</v>
      </c>
      <c r="CE374" s="45">
        <f t="shared" si="27"/>
        <v>36</v>
      </c>
      <c r="CF374" s="45">
        <f t="shared" si="6"/>
        <v>14</v>
      </c>
      <c r="CG374" s="45">
        <f t="shared" si="7"/>
        <v>10</v>
      </c>
      <c r="CH374" s="45">
        <f t="shared" si="28"/>
        <v>34</v>
      </c>
      <c r="CI374" s="45">
        <f t="shared" si="9"/>
        <v>0.7</v>
      </c>
      <c r="CJ374">
        <f t="shared" si="10"/>
        <v>11</v>
      </c>
      <c r="CK374" s="45">
        <f t="shared" si="29"/>
        <v>38</v>
      </c>
      <c r="CL374" s="39"/>
      <c r="CM374" s="40">
        <f>VLOOKUP(CB374,'PROMIS 57 T-Score Conversions'!Q$3:R$35,2,TRUE)</f>
        <v>34</v>
      </c>
      <c r="CN374" s="44" t="str">
        <f t="shared" si="20"/>
        <v>Moderate</v>
      </c>
      <c r="CO374" s="40">
        <f>VLOOKUP(CC374,'PROMIS 57 T-Score Conversions'!A$3:B$35,2,TRUE)</f>
        <v>63.5</v>
      </c>
      <c r="CP374" s="43" t="str">
        <f t="shared" si="21"/>
        <v>Moderate</v>
      </c>
      <c r="CQ374" s="40">
        <f>VLOOKUP(CD374,'PROMIS 57 T-Score Conversions'!E$3:F$35,2,TRUE)</f>
        <v>61.2</v>
      </c>
      <c r="CR374" s="44" t="str">
        <f t="shared" si="22"/>
        <v>Moderate</v>
      </c>
      <c r="CS374" s="40">
        <f>VLOOKUP(CE374,'PROMIS 57 T-Score Conversions'!U$3:V$35,2,TRUE)</f>
        <v>69.8</v>
      </c>
      <c r="CT374" s="44" t="str">
        <f t="shared" si="23"/>
        <v>Moderate</v>
      </c>
      <c r="CU374" s="40">
        <f>VLOOKUP(CF374,'PROMIS 57 T-Score Conversions'!Y$3:Z$35,2,TRUE)</f>
        <v>42.9</v>
      </c>
      <c r="CV374" s="44" t="str">
        <f t="shared" si="24"/>
        <v>Normal</v>
      </c>
      <c r="CW374" s="40">
        <f>vlookup(CG374,'PROMIS 57 T-Score Conversions'!M$3:N$35,2,TRUE)</f>
        <v>31.3</v>
      </c>
      <c r="CX374" s="44" t="str">
        <f t="shared" si="25"/>
        <v>Moderate</v>
      </c>
      <c r="CY374" s="40">
        <f>VLOOKup(CH374,'PROMIS 57 T-Score Conversions'!I$3:J$35,2,TRUE)</f>
        <v>68.4</v>
      </c>
      <c r="CZ374" s="44" t="str">
        <f t="shared" si="26"/>
        <v>Moderate</v>
      </c>
      <c r="DA374" s="37">
        <f>VLOOKUP(CJ374,'PROMIS 57 T-Score Conversions'!AC$3:AD$35,2,TRUE)</f>
        <v>28.9</v>
      </c>
      <c r="DB374" s="44" t="str">
        <f t="shared" si="30"/>
        <v>Severe</v>
      </c>
      <c r="DC374" s="40">
        <f>VLOOKUP(CK374,'PROMIS 57 T-Score Conversions'!AG$3:AH$35,2,TRUE)</f>
        <v>59.95</v>
      </c>
      <c r="DD374" s="39" t="str">
        <f t="shared" si="31"/>
        <v>Mild</v>
      </c>
    </row>
    <row r="375">
      <c r="A375" s="1" t="b">
        <v>1</v>
      </c>
      <c r="B375" s="20"/>
      <c r="C375" s="20">
        <v>43801.61386966435</v>
      </c>
      <c r="D375" s="1" t="s">
        <v>191</v>
      </c>
      <c r="E375" s="1">
        <v>1959.0</v>
      </c>
      <c r="F375" s="1">
        <v>4.0</v>
      </c>
      <c r="G375" s="1">
        <v>3.0</v>
      </c>
      <c r="H375" s="1">
        <v>3.0</v>
      </c>
      <c r="I375" s="1">
        <v>2.0</v>
      </c>
      <c r="J375" s="1">
        <v>1.0</v>
      </c>
      <c r="K375" s="1">
        <v>3.0</v>
      </c>
      <c r="L375" s="1">
        <v>4.0</v>
      </c>
      <c r="M375" s="1">
        <v>3.0</v>
      </c>
      <c r="N375" s="1">
        <v>2.0</v>
      </c>
      <c r="O375" s="1">
        <v>3.0</v>
      </c>
      <c r="P375" s="1">
        <v>1.0</v>
      </c>
      <c r="Q375" s="1">
        <v>2.0</v>
      </c>
      <c r="R375" s="1">
        <v>2.0</v>
      </c>
      <c r="S375" s="1">
        <v>1.0</v>
      </c>
      <c r="T375" s="1">
        <v>3.0</v>
      </c>
      <c r="U375" s="1">
        <v>3.0</v>
      </c>
      <c r="V375" s="1">
        <v>2.0</v>
      </c>
      <c r="W375" s="1">
        <v>2.0</v>
      </c>
      <c r="X375" s="1">
        <v>1.0</v>
      </c>
      <c r="Y375" s="1">
        <v>1.0</v>
      </c>
      <c r="Z375" s="1">
        <v>2.0</v>
      </c>
      <c r="AA375" s="1">
        <v>3.0</v>
      </c>
      <c r="AB375" s="1">
        <v>3.0</v>
      </c>
      <c r="AC375" s="1">
        <v>2.0</v>
      </c>
      <c r="AD375" s="1">
        <v>4.0</v>
      </c>
      <c r="AE375" s="1">
        <v>3.0</v>
      </c>
      <c r="AF375" s="1">
        <v>4.0</v>
      </c>
      <c r="AG375" s="1">
        <v>4.0</v>
      </c>
      <c r="AH375" s="1">
        <v>4.0</v>
      </c>
      <c r="AI375" s="1">
        <v>4.0</v>
      </c>
      <c r="AJ375" s="1">
        <v>3.0</v>
      </c>
      <c r="AK375" s="1">
        <v>3.0</v>
      </c>
      <c r="AL375" s="1">
        <v>3.0</v>
      </c>
      <c r="AM375" s="1">
        <v>3.0</v>
      </c>
      <c r="AN375" s="1">
        <v>2.0</v>
      </c>
      <c r="AO375" s="1">
        <v>3.0</v>
      </c>
      <c r="AP375" s="1">
        <v>2.0</v>
      </c>
      <c r="AQ375" s="1">
        <v>2.0</v>
      </c>
      <c r="AR375" s="1">
        <v>1.0</v>
      </c>
      <c r="AS375" s="1">
        <v>3.0</v>
      </c>
      <c r="AT375" s="1">
        <v>1.0</v>
      </c>
      <c r="AU375" s="1">
        <v>2.0</v>
      </c>
      <c r="AV375" s="1">
        <v>2.0</v>
      </c>
      <c r="AW375" s="1">
        <v>1.0</v>
      </c>
      <c r="AX375" s="1">
        <v>1.0</v>
      </c>
      <c r="AY375" s="1">
        <v>1.0</v>
      </c>
      <c r="AZ375" s="1">
        <v>3.0</v>
      </c>
      <c r="BA375" s="1">
        <v>2.0</v>
      </c>
      <c r="BB375" s="1">
        <v>4.0</v>
      </c>
      <c r="BC375" s="1">
        <v>3.0</v>
      </c>
      <c r="BD375" s="1">
        <v>4.0</v>
      </c>
      <c r="BE375" s="1">
        <v>3.0</v>
      </c>
      <c r="BF375" s="1">
        <v>5.0</v>
      </c>
      <c r="BG375" s="1">
        <v>3.0</v>
      </c>
      <c r="BH375" s="1">
        <v>4.0</v>
      </c>
      <c r="BI375" s="1">
        <v>1.0</v>
      </c>
      <c r="BJ375" s="1">
        <v>5.0</v>
      </c>
      <c r="BK375" s="1">
        <v>2.0</v>
      </c>
      <c r="BL375" s="1">
        <v>2.0</v>
      </c>
      <c r="BM375" s="1">
        <v>2.0</v>
      </c>
      <c r="BN375" s="1">
        <v>2.0</v>
      </c>
      <c r="BO375" s="1">
        <v>3.0</v>
      </c>
      <c r="BP375" s="1">
        <v>2.0</v>
      </c>
      <c r="BQ375" s="1">
        <v>2.0</v>
      </c>
      <c r="BR375" s="1">
        <v>2.0</v>
      </c>
      <c r="BS375" s="1">
        <v>4.0</v>
      </c>
      <c r="BT375" s="1">
        <v>4.0</v>
      </c>
      <c r="BU375" s="1">
        <v>3.0</v>
      </c>
      <c r="BV375" s="1">
        <v>5.0</v>
      </c>
      <c r="BW375" s="1">
        <v>3.0</v>
      </c>
      <c r="BX375" s="1">
        <v>4.0</v>
      </c>
      <c r="BY375" s="1">
        <v>4.0</v>
      </c>
      <c r="BZ375" s="36">
        <v>3.0</v>
      </c>
      <c r="CA375" s="45">
        <f t="shared" si="12"/>
        <v>196</v>
      </c>
      <c r="CB375">
        <f t="shared" si="2"/>
        <v>23</v>
      </c>
      <c r="CC375" s="45">
        <f t="shared" si="3"/>
        <v>17</v>
      </c>
      <c r="CD375" s="45">
        <f t="shared" si="4"/>
        <v>16</v>
      </c>
      <c r="CE375" s="45">
        <f t="shared" si="27"/>
        <v>29</v>
      </c>
      <c r="CF375" s="45">
        <f t="shared" si="6"/>
        <v>19</v>
      </c>
      <c r="CG375" s="45">
        <f t="shared" si="7"/>
        <v>13</v>
      </c>
      <c r="CH375" s="45">
        <f t="shared" si="28"/>
        <v>27</v>
      </c>
      <c r="CI375" s="45">
        <f t="shared" si="9"/>
        <v>0.5</v>
      </c>
      <c r="CJ375">
        <f t="shared" si="10"/>
        <v>17</v>
      </c>
      <c r="CK375" s="45">
        <f t="shared" si="29"/>
        <v>30</v>
      </c>
      <c r="CL375" s="39"/>
      <c r="CM375" s="40">
        <f>VLOOKUP(CB375,'PROMIS 57 T-Score Conversions'!Q$3:R$35,2,TRUE)</f>
        <v>37.4</v>
      </c>
      <c r="CN375" s="44" t="str">
        <f t="shared" si="20"/>
        <v>Moderate</v>
      </c>
      <c r="CO375" s="40">
        <f>VLOOKUP(CC375,'PROMIS 57 T-Score Conversions'!A$3:B$35,2,TRUE)</f>
        <v>55.4</v>
      </c>
      <c r="CP375" s="43" t="str">
        <f t="shared" si="21"/>
        <v>Moderate</v>
      </c>
      <c r="CQ375" s="40">
        <f>VLOOKUP(CD375,'PROMIS 57 T-Score Conversions'!E$3:F$35,2,TRUE)</f>
        <v>55.1</v>
      </c>
      <c r="CR375" s="44" t="str">
        <f t="shared" si="22"/>
        <v>Mild</v>
      </c>
      <c r="CS375" s="40">
        <f>VLOOKUP(CE375,'PROMIS 57 T-Score Conversions'!U$3:V$35,2,TRUE)</f>
        <v>62.3</v>
      </c>
      <c r="CT375" s="44" t="str">
        <f t="shared" si="23"/>
        <v>Moderate</v>
      </c>
      <c r="CU375" s="40">
        <f>VLOOKUP(CF375,'PROMIS 57 T-Score Conversions'!Y$3:Z$35,2,TRUE)</f>
        <v>49</v>
      </c>
      <c r="CV375" s="44" t="str">
        <f t="shared" si="24"/>
        <v>Normal</v>
      </c>
      <c r="CW375" s="40">
        <f>vlookup(CG375,'PROMIS 57 T-Score Conversions'!M$3:N$35,2,TRUE)</f>
        <v>34.5</v>
      </c>
      <c r="CX375" s="44" t="str">
        <f t="shared" si="25"/>
        <v>Moderate</v>
      </c>
      <c r="CY375" s="40">
        <f>VLOOKup(CH375,'PROMIS 57 T-Score Conversions'!I$3:J$35,2,TRUE)</f>
        <v>63.5</v>
      </c>
      <c r="CZ375" s="44" t="str">
        <f t="shared" si="26"/>
        <v>Moderate</v>
      </c>
      <c r="DA375" s="37">
        <f>VLOOKUP(CJ375,'PROMIS 57 T-Score Conversions'!AC$3:AD$35,2,TRUE)</f>
        <v>34.75</v>
      </c>
      <c r="DB375" s="44" t="str">
        <f t="shared" si="30"/>
        <v>Moderate</v>
      </c>
      <c r="DC375" s="40">
        <f>VLOOKUP(CK375,'PROMIS 57 T-Score Conversions'!AG$3:AH$35,2,TRUE)</f>
        <v>49.17</v>
      </c>
      <c r="DD375" s="39" t="str">
        <f t="shared" si="31"/>
        <v>Normal</v>
      </c>
    </row>
    <row r="376">
      <c r="A376" s="1" t="b">
        <v>1</v>
      </c>
      <c r="B376" s="20"/>
      <c r="C376" s="20">
        <v>43802.43906783564</v>
      </c>
      <c r="D376" s="1" t="s">
        <v>339</v>
      </c>
      <c r="E376" s="1">
        <v>2054.0</v>
      </c>
      <c r="F376" s="1">
        <v>4.0</v>
      </c>
      <c r="G376" s="1">
        <v>5.0</v>
      </c>
      <c r="H376" s="1">
        <v>5.0</v>
      </c>
      <c r="I376" s="1">
        <v>3.0</v>
      </c>
      <c r="J376" s="1">
        <v>3.0</v>
      </c>
      <c r="K376" s="1">
        <v>4.0</v>
      </c>
      <c r="L376" s="1">
        <v>5.0</v>
      </c>
      <c r="M376" s="1">
        <v>4.0</v>
      </c>
      <c r="N376" s="1">
        <v>2.0</v>
      </c>
      <c r="O376" s="1">
        <v>2.0</v>
      </c>
      <c r="P376" s="1">
        <v>2.0</v>
      </c>
      <c r="Q376" s="1">
        <v>2.0</v>
      </c>
      <c r="R376" s="1">
        <v>2.0</v>
      </c>
      <c r="S376" s="1">
        <v>2.0</v>
      </c>
      <c r="T376" s="1">
        <v>2.0</v>
      </c>
      <c r="U376" s="1">
        <v>2.0</v>
      </c>
      <c r="V376" s="1">
        <v>1.0</v>
      </c>
      <c r="W376" s="1">
        <v>2.0</v>
      </c>
      <c r="X376" s="1">
        <v>2.0</v>
      </c>
      <c r="Y376" s="1">
        <v>2.0</v>
      </c>
      <c r="Z376" s="1">
        <v>1.0</v>
      </c>
      <c r="AA376" s="1">
        <v>3.0</v>
      </c>
      <c r="AB376" s="1">
        <v>1.0</v>
      </c>
      <c r="AC376" s="1">
        <v>2.0</v>
      </c>
      <c r="AD376" s="1">
        <v>3.0</v>
      </c>
      <c r="AE376" s="1">
        <v>3.0</v>
      </c>
      <c r="AF376" s="1">
        <v>2.0</v>
      </c>
      <c r="AG376" s="1">
        <v>3.0</v>
      </c>
      <c r="AH376" s="1">
        <v>4.0</v>
      </c>
      <c r="AI376" s="1">
        <v>2.0</v>
      </c>
      <c r="AJ376" s="1">
        <v>2.0</v>
      </c>
      <c r="AK376" s="1">
        <v>2.0</v>
      </c>
      <c r="AL376" s="1">
        <v>4.0</v>
      </c>
      <c r="AM376" s="1">
        <v>4.0</v>
      </c>
      <c r="AN376" s="1">
        <v>4.0</v>
      </c>
      <c r="AO376" s="1">
        <v>3.0</v>
      </c>
      <c r="AP376" s="1">
        <v>3.0</v>
      </c>
      <c r="AQ376" s="1">
        <v>2.0</v>
      </c>
      <c r="AR376" s="1">
        <v>2.0</v>
      </c>
      <c r="AS376" s="1">
        <v>3.0</v>
      </c>
      <c r="AT376" s="1">
        <v>3.0</v>
      </c>
      <c r="AU376" s="1">
        <v>3.0</v>
      </c>
      <c r="AV376" s="1">
        <v>3.0</v>
      </c>
      <c r="AW376" s="1">
        <v>3.0</v>
      </c>
      <c r="AX376" s="1">
        <v>2.0</v>
      </c>
      <c r="AY376" s="1">
        <v>2.0</v>
      </c>
      <c r="AZ376" s="1">
        <v>3.0</v>
      </c>
      <c r="BA376" s="1">
        <v>4.0</v>
      </c>
      <c r="BB376" s="1">
        <v>2.0</v>
      </c>
      <c r="BC376" s="1">
        <v>2.0</v>
      </c>
      <c r="BD376" s="1">
        <v>2.0</v>
      </c>
      <c r="BE376" s="1">
        <v>2.0</v>
      </c>
      <c r="BF376" s="1">
        <v>3.0</v>
      </c>
      <c r="BG376" s="1">
        <v>3.0</v>
      </c>
      <c r="BH376" s="1">
        <v>2.0</v>
      </c>
      <c r="BI376" s="1">
        <v>2.0</v>
      </c>
      <c r="BJ376" s="1">
        <v>3.0</v>
      </c>
      <c r="BK376" s="1">
        <v>4.0</v>
      </c>
      <c r="BL376" s="1">
        <v>5.0</v>
      </c>
      <c r="BM376" s="1">
        <v>5.0</v>
      </c>
      <c r="BN376" s="1">
        <v>5.0</v>
      </c>
      <c r="BO376" s="1">
        <v>5.0</v>
      </c>
      <c r="BP376" s="1">
        <v>5.0</v>
      </c>
      <c r="BQ376" s="1">
        <v>5.0</v>
      </c>
      <c r="BR376" s="1">
        <v>5.0</v>
      </c>
      <c r="BS376" s="1">
        <v>1.0</v>
      </c>
      <c r="BT376" s="1">
        <v>2.0</v>
      </c>
      <c r="BU376" s="1">
        <v>1.0</v>
      </c>
      <c r="BV376" s="1">
        <v>1.0</v>
      </c>
      <c r="BW376" s="1">
        <v>2.0</v>
      </c>
      <c r="BX376" s="1">
        <v>1.0</v>
      </c>
      <c r="BY376" s="1">
        <v>3.0</v>
      </c>
      <c r="BZ376" s="36">
        <v>2.0</v>
      </c>
      <c r="CA376" s="45">
        <f t="shared" si="12"/>
        <v>205</v>
      </c>
      <c r="CB376">
        <f t="shared" si="2"/>
        <v>33</v>
      </c>
      <c r="CC376" s="45">
        <f t="shared" si="3"/>
        <v>16</v>
      </c>
      <c r="CD376" s="45">
        <f t="shared" si="4"/>
        <v>14</v>
      </c>
      <c r="CE376" s="45">
        <f t="shared" si="27"/>
        <v>21</v>
      </c>
      <c r="CF376" s="45">
        <f t="shared" si="6"/>
        <v>25</v>
      </c>
      <c r="CG376" s="45">
        <f t="shared" si="7"/>
        <v>23</v>
      </c>
      <c r="CH376" s="45">
        <f t="shared" si="28"/>
        <v>18</v>
      </c>
      <c r="CI376" s="45">
        <f t="shared" si="9"/>
        <v>0.3</v>
      </c>
      <c r="CJ376">
        <f t="shared" si="10"/>
        <v>39</v>
      </c>
      <c r="CK376" s="45">
        <f t="shared" si="29"/>
        <v>13</v>
      </c>
      <c r="CL376" s="39"/>
      <c r="CM376" s="40">
        <f>VLOOKUP(CB376,'PROMIS 57 T-Score Conversions'!Q$3:R$35,2,TRUE)</f>
        <v>44.7</v>
      </c>
      <c r="CN376" s="44" t="str">
        <f t="shared" si="20"/>
        <v>Mild</v>
      </c>
      <c r="CO376" s="40">
        <f>VLOOKUP(CC376,'PROMIS 57 T-Score Conversions'!A$3:B$35,2,TRUE)</f>
        <v>54.3</v>
      </c>
      <c r="CP376" s="43" t="str">
        <f t="shared" si="21"/>
        <v>Mild</v>
      </c>
      <c r="CQ376" s="40">
        <f>VLOOKUP(CD376,'PROMIS 57 T-Score Conversions'!E$3:F$35,2,TRUE)</f>
        <v>53.2</v>
      </c>
      <c r="CR376" s="44" t="str">
        <f t="shared" si="22"/>
        <v>Normal</v>
      </c>
      <c r="CS376" s="40">
        <f>VLOOKUP(CE376,'PROMIS 57 T-Score Conversions'!U$3:V$35,2,TRUE)</f>
        <v>54.6</v>
      </c>
      <c r="CT376" s="44" t="str">
        <f t="shared" si="23"/>
        <v>Normal</v>
      </c>
      <c r="CU376" s="40">
        <f>VLOOKUP(CF376,'PROMIS 57 T-Score Conversions'!Y$3:Z$35,2,TRUE)</f>
        <v>55.3</v>
      </c>
      <c r="CV376" s="44" t="str">
        <f t="shared" si="24"/>
        <v>Mild</v>
      </c>
      <c r="CW376" s="40">
        <f>vlookup(CG376,'PROMIS 57 T-Score Conversions'!M$3:N$35,2,TRUE)</f>
        <v>43</v>
      </c>
      <c r="CX376" s="44" t="str">
        <f t="shared" si="25"/>
        <v>Mild</v>
      </c>
      <c r="CY376" s="40">
        <f>VLOOKup(CH376,'PROMIS 57 T-Score Conversions'!I$3:J$35,2,TRUE)</f>
        <v>58.1</v>
      </c>
      <c r="CZ376" s="44" t="str">
        <f t="shared" si="26"/>
        <v>Mild</v>
      </c>
      <c r="DA376" s="37">
        <f>VLOOKUP(CJ376,'PROMIS 57 T-Score Conversions'!AC$3:AD$35,2,TRUE)</f>
        <v>58.08</v>
      </c>
      <c r="DB376" s="44" t="str">
        <f t="shared" si="30"/>
        <v>Normal</v>
      </c>
      <c r="DC376" s="40">
        <f>VLOOKUP(CK376,'PROMIS 57 T-Score Conversions'!AG$3:AH$35,2,TRUE)</f>
        <v>32.87</v>
      </c>
      <c r="DD376" s="39" t="str">
        <f t="shared" si="31"/>
        <v>Normal</v>
      </c>
    </row>
    <row r="377">
      <c r="A377" s="1" t="b">
        <v>1</v>
      </c>
      <c r="B377" s="20"/>
      <c r="C377" s="20">
        <v>43802.568346678236</v>
      </c>
      <c r="D377" s="1" t="s">
        <v>315</v>
      </c>
      <c r="E377" s="1">
        <v>2086.0</v>
      </c>
      <c r="F377" s="1">
        <v>5.0</v>
      </c>
      <c r="G377" s="1">
        <v>5.0</v>
      </c>
      <c r="H377" s="1">
        <v>5.0</v>
      </c>
      <c r="I377" s="1">
        <v>5.0</v>
      </c>
      <c r="J377" s="1">
        <v>5.0</v>
      </c>
      <c r="K377" s="1">
        <v>5.0</v>
      </c>
      <c r="L377" s="1">
        <v>5.0</v>
      </c>
      <c r="M377" s="1">
        <v>5.0</v>
      </c>
      <c r="N377" s="1">
        <v>3.0</v>
      </c>
      <c r="O377" s="1">
        <v>2.0</v>
      </c>
      <c r="P377" s="1">
        <v>3.0</v>
      </c>
      <c r="Q377" s="1">
        <v>2.0</v>
      </c>
      <c r="R377" s="1">
        <v>3.0</v>
      </c>
      <c r="S377" s="1">
        <v>3.0</v>
      </c>
      <c r="T377" s="1">
        <v>3.0</v>
      </c>
      <c r="U377" s="1">
        <v>1.0</v>
      </c>
      <c r="V377" s="1">
        <v>2.0</v>
      </c>
      <c r="W377" s="1">
        <v>2.0</v>
      </c>
      <c r="X377" s="1">
        <v>2.0</v>
      </c>
      <c r="Y377" s="1">
        <v>2.0</v>
      </c>
      <c r="Z377" s="1">
        <v>2.0</v>
      </c>
      <c r="AA377" s="1">
        <v>3.0</v>
      </c>
      <c r="AB377" s="1">
        <v>2.0</v>
      </c>
      <c r="AC377" s="1">
        <v>2.0</v>
      </c>
      <c r="AD377" s="1">
        <v>2.0</v>
      </c>
      <c r="AE377" s="1">
        <v>2.0</v>
      </c>
      <c r="AF377" s="1">
        <v>2.0</v>
      </c>
      <c r="AG377" s="1">
        <v>2.0</v>
      </c>
      <c r="AH377" s="1">
        <v>2.0</v>
      </c>
      <c r="AI377" s="1">
        <v>2.0</v>
      </c>
      <c r="AJ377" s="1">
        <v>2.0</v>
      </c>
      <c r="AK377" s="1">
        <v>2.0</v>
      </c>
      <c r="AL377" s="1">
        <v>1.0</v>
      </c>
      <c r="AM377" s="1">
        <v>3.0</v>
      </c>
      <c r="AN377" s="1">
        <v>2.0</v>
      </c>
      <c r="AO377" s="1">
        <v>2.0</v>
      </c>
      <c r="AP377" s="1">
        <v>1.0</v>
      </c>
      <c r="AQ377" s="1">
        <v>2.0</v>
      </c>
      <c r="AR377" s="1">
        <v>1.0</v>
      </c>
      <c r="AS377" s="1">
        <v>2.0</v>
      </c>
      <c r="AT377" s="1">
        <v>4.0</v>
      </c>
      <c r="AU377" s="1">
        <v>5.0</v>
      </c>
      <c r="AV377" s="1">
        <v>4.0</v>
      </c>
      <c r="AW377" s="1">
        <v>5.0</v>
      </c>
      <c r="AX377" s="1">
        <v>5.0</v>
      </c>
      <c r="AY377" s="1">
        <v>5.0</v>
      </c>
      <c r="AZ377" s="1">
        <v>5.0</v>
      </c>
      <c r="BA377" s="1">
        <v>4.0</v>
      </c>
      <c r="BB377" s="1">
        <v>1.0</v>
      </c>
      <c r="BC377" s="1">
        <v>1.0</v>
      </c>
      <c r="BD377" s="1">
        <v>1.0</v>
      </c>
      <c r="BE377" s="1">
        <v>1.0</v>
      </c>
      <c r="BF377" s="1">
        <v>1.0</v>
      </c>
      <c r="BG377" s="1">
        <v>1.0</v>
      </c>
      <c r="BH377" s="1">
        <v>1.0</v>
      </c>
      <c r="BI377" s="1">
        <v>1.0</v>
      </c>
      <c r="BJ377" s="1">
        <v>0.0</v>
      </c>
      <c r="BK377" s="1">
        <v>5.0</v>
      </c>
      <c r="BL377" s="1">
        <v>5.0</v>
      </c>
      <c r="BM377" s="1">
        <v>5.0</v>
      </c>
      <c r="BN377" s="1">
        <v>2.0</v>
      </c>
      <c r="BO377" s="1">
        <v>4.0</v>
      </c>
      <c r="BP377" s="1">
        <v>5.0</v>
      </c>
      <c r="BQ377" s="1">
        <v>4.0</v>
      </c>
      <c r="BR377" s="1">
        <v>4.0</v>
      </c>
      <c r="BS377" s="1">
        <v>1.0</v>
      </c>
      <c r="BT377" s="1">
        <v>2.0</v>
      </c>
      <c r="BU377" s="1">
        <v>2.0</v>
      </c>
      <c r="BV377" s="1">
        <v>2.0</v>
      </c>
      <c r="BW377" s="1">
        <v>1.0</v>
      </c>
      <c r="BX377" s="1">
        <v>3.0</v>
      </c>
      <c r="BY377" s="1">
        <v>1.0</v>
      </c>
      <c r="BZ377" s="36">
        <v>2.0</v>
      </c>
      <c r="CA377" s="45">
        <f t="shared" si="12"/>
        <v>200</v>
      </c>
      <c r="CB377">
        <f t="shared" si="2"/>
        <v>40</v>
      </c>
      <c r="CC377" s="45">
        <f t="shared" si="3"/>
        <v>20</v>
      </c>
      <c r="CD377" s="45">
        <f t="shared" si="4"/>
        <v>17</v>
      </c>
      <c r="CE377" s="45">
        <f t="shared" si="27"/>
        <v>16</v>
      </c>
      <c r="CF377" s="45">
        <f t="shared" si="6"/>
        <v>14</v>
      </c>
      <c r="CG377" s="45">
        <f t="shared" si="7"/>
        <v>37</v>
      </c>
      <c r="CH377" s="45">
        <f t="shared" si="28"/>
        <v>8</v>
      </c>
      <c r="CI377" s="45">
        <f t="shared" si="9"/>
        <v>0</v>
      </c>
      <c r="CJ377">
        <f t="shared" si="10"/>
        <v>34</v>
      </c>
      <c r="CK377" s="45">
        <f t="shared" si="29"/>
        <v>14</v>
      </c>
      <c r="CL377" s="39"/>
      <c r="CM377" s="40">
        <f>VLOOKUP(CB377,'PROMIS 57 T-Score Conversions'!Q$3:R$35,2,TRUE)</f>
        <v>60.1</v>
      </c>
      <c r="CN377" s="44" t="str">
        <f t="shared" si="20"/>
        <v>Normal</v>
      </c>
      <c r="CO377" s="40">
        <f>VLOOKUP(CC377,'PROMIS 57 T-Score Conversions'!A$3:B$35,2,TRUE)</f>
        <v>58.4</v>
      </c>
      <c r="CP377" s="43" t="str">
        <f t="shared" si="21"/>
        <v>Moderate</v>
      </c>
      <c r="CQ377" s="40">
        <f>VLOOKUP(CD377,'PROMIS 57 T-Score Conversions'!E$3:F$35,2,TRUE)</f>
        <v>55.9</v>
      </c>
      <c r="CR377" s="44" t="str">
        <f t="shared" si="22"/>
        <v>Mild</v>
      </c>
      <c r="CS377" s="40">
        <f>VLOOKUP(CE377,'PROMIS 57 T-Score Conversions'!U$3:V$35,2,TRUE)</f>
        <v>49.2</v>
      </c>
      <c r="CT377" s="44" t="str">
        <f t="shared" si="23"/>
        <v>Normal</v>
      </c>
      <c r="CU377" s="40">
        <f>VLOOKUP(CF377,'PROMIS 57 T-Score Conversions'!Y$3:Z$35,2,TRUE)</f>
        <v>42.9</v>
      </c>
      <c r="CV377" s="44" t="str">
        <f t="shared" si="24"/>
        <v>Normal</v>
      </c>
      <c r="CW377" s="40">
        <f>vlookup(CG377,'PROMIS 57 T-Score Conversions'!M$3:N$35,2,TRUE)</f>
        <v>56.8</v>
      </c>
      <c r="CX377" s="44" t="str">
        <f t="shared" si="25"/>
        <v>Normal</v>
      </c>
      <c r="CY377" s="40">
        <f>VLOOKup(CH377,'PROMIS 57 T-Score Conversions'!I$3:J$35,2,TRUE)</f>
        <v>40.7</v>
      </c>
      <c r="CZ377" s="44" t="str">
        <f t="shared" si="26"/>
        <v>Normal</v>
      </c>
      <c r="DA377" s="37">
        <f>VLOOKUP(CJ377,'PROMIS 57 T-Score Conversions'!AC$3:AD$35,2,TRUE)</f>
        <v>49.26</v>
      </c>
      <c r="DB377" s="44" t="str">
        <f t="shared" si="30"/>
        <v>Normal</v>
      </c>
      <c r="DC377" s="40">
        <f>VLOOKUP(CK377,'PROMIS 57 T-Score Conversions'!AG$3:AH$35,2,TRUE)</f>
        <v>34.01</v>
      </c>
      <c r="DD377" s="39" t="str">
        <f t="shared" si="31"/>
        <v>Normal</v>
      </c>
    </row>
    <row r="378">
      <c r="A378" s="1" t="b">
        <v>1</v>
      </c>
      <c r="B378" s="20"/>
      <c r="C378" s="20">
        <v>43803.39345689815</v>
      </c>
      <c r="D378" s="1" t="s">
        <v>244</v>
      </c>
      <c r="E378" s="1">
        <v>1962.0</v>
      </c>
      <c r="F378" s="1">
        <v>4.0</v>
      </c>
      <c r="G378" s="1">
        <v>3.0</v>
      </c>
      <c r="H378" s="1">
        <v>4.0</v>
      </c>
      <c r="I378" s="1">
        <v>3.0</v>
      </c>
      <c r="J378" s="1">
        <v>3.0</v>
      </c>
      <c r="K378" s="1">
        <v>4.0</v>
      </c>
      <c r="L378" s="1">
        <v>4.0</v>
      </c>
      <c r="M378" s="1">
        <v>3.0</v>
      </c>
      <c r="N378" s="1">
        <v>3.0</v>
      </c>
      <c r="O378" s="1">
        <v>3.0</v>
      </c>
      <c r="P378" s="1">
        <v>3.0</v>
      </c>
      <c r="Q378" s="1">
        <v>3.0</v>
      </c>
      <c r="R378" s="1">
        <v>3.0</v>
      </c>
      <c r="S378" s="1">
        <v>3.0</v>
      </c>
      <c r="T378" s="1">
        <v>3.0</v>
      </c>
      <c r="U378" s="1">
        <v>2.0</v>
      </c>
      <c r="V378" s="1">
        <v>2.0</v>
      </c>
      <c r="W378" s="1">
        <v>2.0</v>
      </c>
      <c r="X378" s="1">
        <v>3.0</v>
      </c>
      <c r="Y378" s="1">
        <v>2.0</v>
      </c>
      <c r="Z378" s="1">
        <v>2.0</v>
      </c>
      <c r="AA378" s="1">
        <v>2.0</v>
      </c>
      <c r="AB378" s="1">
        <v>2.0</v>
      </c>
      <c r="AC378" s="1">
        <v>3.0</v>
      </c>
      <c r="AD378" s="1">
        <v>4.0</v>
      </c>
      <c r="AE378" s="1">
        <v>4.0</v>
      </c>
      <c r="AF378" s="1">
        <v>3.0</v>
      </c>
      <c r="AG378" s="1">
        <v>3.0</v>
      </c>
      <c r="AH378" s="1">
        <v>3.0</v>
      </c>
      <c r="AI378" s="1">
        <v>3.0</v>
      </c>
      <c r="AJ378" s="1">
        <v>4.0</v>
      </c>
      <c r="AK378" s="1">
        <v>3.0</v>
      </c>
      <c r="AL378" s="1">
        <v>3.0</v>
      </c>
      <c r="AM378" s="1">
        <v>3.0</v>
      </c>
      <c r="AN378" s="1">
        <v>2.0</v>
      </c>
      <c r="AO378" s="1">
        <v>3.0</v>
      </c>
      <c r="AP378" s="1">
        <v>3.0</v>
      </c>
      <c r="AQ378" s="1">
        <v>2.0</v>
      </c>
      <c r="AR378" s="1">
        <v>2.0</v>
      </c>
      <c r="AS378" s="1">
        <v>3.0</v>
      </c>
      <c r="AT378" s="1">
        <v>4.0</v>
      </c>
      <c r="AU378" s="1">
        <v>4.0</v>
      </c>
      <c r="AV378" s="1">
        <v>2.0</v>
      </c>
      <c r="AW378" s="1">
        <v>4.0</v>
      </c>
      <c r="AX378" s="1">
        <v>2.0</v>
      </c>
      <c r="AY378" s="1">
        <v>2.0</v>
      </c>
      <c r="AZ378" s="1">
        <v>3.0</v>
      </c>
      <c r="BA378" s="1">
        <v>2.0</v>
      </c>
      <c r="BB378" s="1">
        <v>4.0</v>
      </c>
      <c r="BC378" s="1">
        <v>4.0</v>
      </c>
      <c r="BD378" s="1">
        <v>3.0</v>
      </c>
      <c r="BE378" s="1">
        <v>4.0</v>
      </c>
      <c r="BF378" s="1">
        <v>3.0</v>
      </c>
      <c r="BG378" s="1">
        <v>3.0</v>
      </c>
      <c r="BH378" s="1">
        <v>5.0</v>
      </c>
      <c r="BI378" s="1">
        <v>3.0</v>
      </c>
      <c r="BJ378" s="1">
        <v>6.0</v>
      </c>
      <c r="BK378" s="1">
        <v>3.0</v>
      </c>
      <c r="BL378" s="1">
        <v>2.0</v>
      </c>
      <c r="BM378" s="1">
        <v>3.0</v>
      </c>
      <c r="BN378" s="1">
        <v>4.0</v>
      </c>
      <c r="BO378" s="1">
        <v>4.0</v>
      </c>
      <c r="BP378" s="1">
        <v>2.0</v>
      </c>
      <c r="BQ378" s="1">
        <v>3.0</v>
      </c>
      <c r="BR378" s="1">
        <v>2.0</v>
      </c>
      <c r="BS378" s="1">
        <v>3.0</v>
      </c>
      <c r="BT378" s="1">
        <v>3.0</v>
      </c>
      <c r="BU378" s="1">
        <v>3.0</v>
      </c>
      <c r="BV378" s="1">
        <v>3.0</v>
      </c>
      <c r="BW378" s="1">
        <v>4.0</v>
      </c>
      <c r="BX378" s="1">
        <v>3.0</v>
      </c>
      <c r="BY378" s="1">
        <v>4.0</v>
      </c>
      <c r="BZ378" s="36">
        <v>3.0</v>
      </c>
      <c r="CA378" s="45">
        <f t="shared" si="12"/>
        <v>224</v>
      </c>
      <c r="CB378">
        <f t="shared" si="2"/>
        <v>28</v>
      </c>
      <c r="CC378" s="45">
        <f t="shared" si="3"/>
        <v>23</v>
      </c>
      <c r="CD378" s="45">
        <f t="shared" si="4"/>
        <v>18</v>
      </c>
      <c r="CE378" s="45">
        <f t="shared" si="27"/>
        <v>27</v>
      </c>
      <c r="CF378" s="45">
        <f t="shared" si="6"/>
        <v>21</v>
      </c>
      <c r="CG378" s="45">
        <f t="shared" si="7"/>
        <v>23</v>
      </c>
      <c r="CH378" s="45">
        <f t="shared" si="28"/>
        <v>29</v>
      </c>
      <c r="CI378" s="45">
        <f t="shared" si="9"/>
        <v>0.6</v>
      </c>
      <c r="CJ378">
        <f t="shared" si="10"/>
        <v>23</v>
      </c>
      <c r="CK378" s="45">
        <f t="shared" si="29"/>
        <v>26</v>
      </c>
      <c r="CL378" s="39"/>
      <c r="CM378" s="40">
        <f>VLOOKUP(CB378,'PROMIS 57 T-Score Conversions'!Q$3:R$35,2,TRUE)</f>
        <v>40.8</v>
      </c>
      <c r="CN378" s="44" t="str">
        <f t="shared" si="20"/>
        <v>Mild</v>
      </c>
      <c r="CO378" s="40">
        <f>VLOOKUP(CC378,'PROMIS 57 T-Score Conversions'!A$3:B$35,2,TRUE)</f>
        <v>61.4</v>
      </c>
      <c r="CP378" s="43" t="str">
        <f t="shared" si="21"/>
        <v>Moderate</v>
      </c>
      <c r="CQ378" s="40">
        <f>VLOOKUP(CD378,'PROMIS 57 T-Score Conversions'!E$3:F$35,2,TRUE)</f>
        <v>56.8</v>
      </c>
      <c r="CR378" s="44" t="str">
        <f t="shared" si="22"/>
        <v>Mild</v>
      </c>
      <c r="CS378" s="40">
        <f>VLOOKUP(CE378,'PROMIS 57 T-Score Conversions'!U$3:V$35,2,TRUE)</f>
        <v>60.4</v>
      </c>
      <c r="CT378" s="44" t="str">
        <f t="shared" si="23"/>
        <v>Moderate</v>
      </c>
      <c r="CU378" s="40">
        <f>VLOOKUP(CF378,'PROMIS 57 T-Score Conversions'!Y$3:Z$35,2,TRUE)</f>
        <v>51.2</v>
      </c>
      <c r="CV378" s="44" t="str">
        <f t="shared" si="24"/>
        <v>Normal</v>
      </c>
      <c r="CW378" s="40">
        <f>vlookup(CG378,'PROMIS 57 T-Score Conversions'!M$3:N$35,2,TRUE)</f>
        <v>43</v>
      </c>
      <c r="CX378" s="44" t="str">
        <f t="shared" si="25"/>
        <v>Mild</v>
      </c>
      <c r="CY378" s="40">
        <f>VLOOKup(CH378,'PROMIS 57 T-Score Conversions'!I$3:J$35,2,TRUE)</f>
        <v>64.8</v>
      </c>
      <c r="CZ378" s="44" t="str">
        <f t="shared" si="26"/>
        <v>Moderate</v>
      </c>
      <c r="DA378" s="37">
        <f>VLOOKUP(CJ378,'PROMIS 57 T-Score Conversions'!AC$3:AD$35,2,TRUE)</f>
        <v>39.5</v>
      </c>
      <c r="DB378" s="44" t="str">
        <f t="shared" si="30"/>
        <v>Moderate</v>
      </c>
      <c r="DC378" s="40">
        <f>VLOOKUP(CK378,'PROMIS 57 T-Score Conversions'!AG$3:AH$35,2,TRUE)</f>
        <v>45.27</v>
      </c>
      <c r="DD378" s="39" t="str">
        <f t="shared" si="31"/>
        <v>Normal</v>
      </c>
    </row>
    <row r="379">
      <c r="A379" s="1" t="b">
        <v>1</v>
      </c>
      <c r="B379" s="20"/>
      <c r="C379" s="20">
        <v>43804.42679172454</v>
      </c>
      <c r="D379" s="1" t="s">
        <v>340</v>
      </c>
      <c r="E379" s="1">
        <v>2127.0</v>
      </c>
      <c r="F379" s="1">
        <v>3.0</v>
      </c>
      <c r="G379" s="1">
        <v>4.0</v>
      </c>
      <c r="H379" s="1">
        <v>4.0</v>
      </c>
      <c r="I379" s="1">
        <v>4.0</v>
      </c>
      <c r="J379" s="1">
        <v>3.0</v>
      </c>
      <c r="K379" s="1">
        <v>4.0</v>
      </c>
      <c r="L379" s="1">
        <v>4.0</v>
      </c>
      <c r="M379" s="1">
        <v>3.0</v>
      </c>
      <c r="N379" s="1">
        <v>4.0</v>
      </c>
      <c r="O379" s="1">
        <v>2.0</v>
      </c>
      <c r="P379" s="1">
        <v>3.0</v>
      </c>
      <c r="Q379" s="1">
        <v>4.0</v>
      </c>
      <c r="R379" s="1">
        <v>4.0</v>
      </c>
      <c r="S379" s="1">
        <v>3.0</v>
      </c>
      <c r="T379" s="1">
        <v>3.0</v>
      </c>
      <c r="U379" s="1">
        <v>4.0</v>
      </c>
      <c r="V379" s="1">
        <v>4.0</v>
      </c>
      <c r="W379" s="1">
        <v>4.0</v>
      </c>
      <c r="X379" s="1">
        <v>4.0</v>
      </c>
      <c r="Y379" s="1">
        <v>4.0</v>
      </c>
      <c r="Z379" s="1">
        <v>4.0</v>
      </c>
      <c r="AA379" s="1">
        <v>4.0</v>
      </c>
      <c r="AB379" s="1">
        <v>3.0</v>
      </c>
      <c r="AC379" s="1">
        <v>3.0</v>
      </c>
      <c r="AD379" s="1">
        <v>5.0</v>
      </c>
      <c r="AE379" s="1">
        <v>3.0</v>
      </c>
      <c r="AF379" s="1">
        <v>4.0</v>
      </c>
      <c r="AG379" s="1">
        <v>4.0</v>
      </c>
      <c r="AH379" s="1">
        <v>5.0</v>
      </c>
      <c r="AI379" s="1">
        <v>4.0</v>
      </c>
      <c r="AJ379" s="1">
        <v>4.0</v>
      </c>
      <c r="AK379" s="1">
        <v>3.0</v>
      </c>
      <c r="AL379" s="1">
        <v>3.0</v>
      </c>
      <c r="AM379" s="1">
        <v>3.0</v>
      </c>
      <c r="AN379" s="1">
        <v>3.0</v>
      </c>
      <c r="AO379" s="1">
        <v>1.0</v>
      </c>
      <c r="AP379" s="1">
        <v>4.0</v>
      </c>
      <c r="AQ379" s="1">
        <v>1.0</v>
      </c>
      <c r="AR379" s="1">
        <v>1.0</v>
      </c>
      <c r="AS379" s="1">
        <v>3.0</v>
      </c>
      <c r="AT379" s="1">
        <v>3.0</v>
      </c>
      <c r="AU379" s="1">
        <v>3.0</v>
      </c>
      <c r="AV379" s="1">
        <v>1.0</v>
      </c>
      <c r="AW379" s="1">
        <v>1.0</v>
      </c>
      <c r="AX379" s="1">
        <v>2.0</v>
      </c>
      <c r="AY379" s="1">
        <v>2.0</v>
      </c>
      <c r="AZ379" s="1">
        <v>2.0</v>
      </c>
      <c r="BA379" s="1">
        <v>1.0</v>
      </c>
      <c r="BB379" s="1">
        <v>3.0</v>
      </c>
      <c r="BC379" s="1">
        <v>3.0</v>
      </c>
      <c r="BD379" s="1">
        <v>4.0</v>
      </c>
      <c r="BE379" s="1">
        <v>4.0</v>
      </c>
      <c r="BF379" s="1">
        <v>4.0</v>
      </c>
      <c r="BG379" s="1">
        <v>4.0</v>
      </c>
      <c r="BH379" s="1">
        <v>5.0</v>
      </c>
      <c r="BI379" s="1">
        <v>4.0</v>
      </c>
      <c r="BJ379" s="1">
        <v>4.0</v>
      </c>
      <c r="BK379" s="1">
        <v>1.0</v>
      </c>
      <c r="BL379" s="1">
        <v>1.0</v>
      </c>
      <c r="BM379" s="1">
        <v>1.0</v>
      </c>
      <c r="BN379" s="1">
        <v>1.0</v>
      </c>
      <c r="BO379" s="1">
        <v>2.0</v>
      </c>
      <c r="BP379" s="1">
        <v>1.0</v>
      </c>
      <c r="BQ379" s="1">
        <v>1.0</v>
      </c>
      <c r="BR379" s="1">
        <v>1.0</v>
      </c>
      <c r="BS379" s="1">
        <v>4.0</v>
      </c>
      <c r="BT379" s="1">
        <v>5.0</v>
      </c>
      <c r="BU379" s="1">
        <v>4.0</v>
      </c>
      <c r="BV379" s="1">
        <v>3.0</v>
      </c>
      <c r="BW379" s="1">
        <v>3.0</v>
      </c>
      <c r="BX379" s="1">
        <v>4.0</v>
      </c>
      <c r="BY379" s="1">
        <v>4.0</v>
      </c>
      <c r="BZ379" s="36">
        <v>3.0</v>
      </c>
      <c r="CA379" s="45">
        <f t="shared" si="12"/>
        <v>226</v>
      </c>
      <c r="CB379">
        <f t="shared" si="2"/>
        <v>29</v>
      </c>
      <c r="CC379" s="45">
        <f t="shared" si="3"/>
        <v>27</v>
      </c>
      <c r="CD379" s="45">
        <f t="shared" si="4"/>
        <v>30</v>
      </c>
      <c r="CE379" s="45">
        <f t="shared" si="27"/>
        <v>32</v>
      </c>
      <c r="CF379" s="45">
        <f t="shared" si="6"/>
        <v>19</v>
      </c>
      <c r="CG379" s="45">
        <f t="shared" si="7"/>
        <v>15</v>
      </c>
      <c r="CH379" s="45">
        <f t="shared" si="28"/>
        <v>31</v>
      </c>
      <c r="CI379" s="45">
        <f t="shared" si="9"/>
        <v>0.4</v>
      </c>
      <c r="CJ379">
        <f t="shared" si="10"/>
        <v>9</v>
      </c>
      <c r="CK379" s="45">
        <f t="shared" si="29"/>
        <v>30</v>
      </c>
      <c r="CL379" s="39"/>
      <c r="CM379" s="40">
        <f>VLOOKUP(CB379,'PROMIS 57 T-Score Conversions'!Q$3:R$35,2,TRUE)</f>
        <v>41.6</v>
      </c>
      <c r="CN379" s="44" t="str">
        <f t="shared" si="20"/>
        <v>Mild</v>
      </c>
      <c r="CO379" s="40">
        <f>VLOOKUP(CC379,'PROMIS 57 T-Score Conversions'!A$3:B$35,2,TRUE)</f>
        <v>65.6</v>
      </c>
      <c r="CP379" s="43" t="str">
        <f t="shared" si="21"/>
        <v>Severe</v>
      </c>
      <c r="CQ379" s="40">
        <f>VLOOKUP(CD379,'PROMIS 57 T-Score Conversions'!E$3:F$35,2,TRUE)</f>
        <v>67.7</v>
      </c>
      <c r="CR379" s="44" t="str">
        <f t="shared" si="22"/>
        <v>Moderate</v>
      </c>
      <c r="CS379" s="40">
        <f>VLOOKUP(CE379,'PROMIS 57 T-Score Conversions'!U$3:V$35,2,TRUE)</f>
        <v>65.3</v>
      </c>
      <c r="CT379" s="44" t="str">
        <f t="shared" si="23"/>
        <v>Moderate</v>
      </c>
      <c r="CU379" s="40">
        <f>VLOOKUP(CF379,'PROMIS 57 T-Score Conversions'!Y$3:Z$35,2,TRUE)</f>
        <v>49</v>
      </c>
      <c r="CV379" s="44" t="str">
        <f t="shared" si="24"/>
        <v>Normal</v>
      </c>
      <c r="CW379" s="40">
        <f>vlookup(CG379,'PROMIS 57 T-Score Conversions'!M$3:N$35,2,TRUE)</f>
        <v>36.2</v>
      </c>
      <c r="CX379" s="44" t="str">
        <f t="shared" si="25"/>
        <v>Moderate</v>
      </c>
      <c r="CY379" s="40">
        <f>VLOOKup(CH379,'PROMIS 57 T-Score Conversions'!I$3:J$35,2,TRUE)</f>
        <v>66.2</v>
      </c>
      <c r="CZ379" s="44" t="str">
        <f t="shared" si="26"/>
        <v>Moderate</v>
      </c>
      <c r="DA379" s="37">
        <f>VLOOKUP(CJ379,'PROMIS 57 T-Score Conversions'!AC$3:AD$35,2,TRUE)</f>
        <v>25.73</v>
      </c>
      <c r="DB379" s="44" t="str">
        <f t="shared" si="30"/>
        <v>Severe</v>
      </c>
      <c r="DC379" s="40">
        <f>VLOOKUP(CK379,'PROMIS 57 T-Score Conversions'!AG$3:AH$35,2,TRUE)</f>
        <v>49.17</v>
      </c>
      <c r="DD379" s="39" t="str">
        <f t="shared" si="31"/>
        <v>Normal</v>
      </c>
    </row>
    <row r="380">
      <c r="A380" s="1" t="b">
        <v>1</v>
      </c>
      <c r="B380" s="20"/>
      <c r="C380" s="20">
        <v>43805.429595821755</v>
      </c>
      <c r="D380" s="1" t="s">
        <v>222</v>
      </c>
      <c r="E380" s="1">
        <v>1676.0</v>
      </c>
      <c r="F380" s="1">
        <v>3.0</v>
      </c>
      <c r="G380" s="1">
        <v>3.0</v>
      </c>
      <c r="H380" s="1">
        <v>4.0</v>
      </c>
      <c r="I380" s="1">
        <v>4.0</v>
      </c>
      <c r="J380" s="1">
        <v>2.0</v>
      </c>
      <c r="K380" s="1">
        <v>3.0</v>
      </c>
      <c r="L380" s="1">
        <v>3.0</v>
      </c>
      <c r="M380" s="1">
        <v>2.0</v>
      </c>
      <c r="N380" s="1">
        <v>2.0</v>
      </c>
      <c r="O380" s="1">
        <v>2.0</v>
      </c>
      <c r="P380" s="1">
        <v>2.0</v>
      </c>
      <c r="Q380" s="1">
        <v>2.0</v>
      </c>
      <c r="R380" s="1">
        <v>3.0</v>
      </c>
      <c r="S380" s="1">
        <v>2.0</v>
      </c>
      <c r="T380" s="1">
        <v>3.0</v>
      </c>
      <c r="U380" s="1">
        <v>2.0</v>
      </c>
      <c r="V380" s="1">
        <v>1.0</v>
      </c>
      <c r="W380" s="1">
        <v>1.0</v>
      </c>
      <c r="X380" s="1">
        <v>2.0</v>
      </c>
      <c r="Y380" s="1">
        <v>1.0</v>
      </c>
      <c r="Z380" s="1">
        <v>1.0</v>
      </c>
      <c r="AA380" s="1">
        <v>3.0</v>
      </c>
      <c r="AB380" s="1">
        <v>1.0</v>
      </c>
      <c r="AC380" s="1">
        <v>2.0</v>
      </c>
      <c r="AD380" s="1">
        <v>3.0</v>
      </c>
      <c r="AE380" s="1">
        <v>3.0</v>
      </c>
      <c r="AF380" s="1">
        <v>3.0</v>
      </c>
      <c r="AG380" s="1">
        <v>3.0</v>
      </c>
      <c r="AH380" s="1">
        <v>4.0</v>
      </c>
      <c r="AI380" s="1">
        <v>3.0</v>
      </c>
      <c r="AJ380" s="1">
        <v>4.0</v>
      </c>
      <c r="AK380" s="1">
        <v>4.0</v>
      </c>
      <c r="AL380" s="1">
        <v>3.0</v>
      </c>
      <c r="AM380" s="1">
        <v>3.0</v>
      </c>
      <c r="AN380" s="1">
        <v>3.0</v>
      </c>
      <c r="AO380" s="1">
        <v>3.0</v>
      </c>
      <c r="AP380" s="1">
        <v>4.0</v>
      </c>
      <c r="AQ380" s="1">
        <v>3.0</v>
      </c>
      <c r="AR380" s="1">
        <v>3.0</v>
      </c>
      <c r="AS380" s="1">
        <v>4.0</v>
      </c>
      <c r="AT380" s="1">
        <v>3.0</v>
      </c>
      <c r="AU380" s="1">
        <v>2.0</v>
      </c>
      <c r="AV380" s="1">
        <v>2.0</v>
      </c>
      <c r="AW380" s="1">
        <v>3.0</v>
      </c>
      <c r="AX380" s="1">
        <v>3.0</v>
      </c>
      <c r="AY380" s="1">
        <v>3.0</v>
      </c>
      <c r="AZ380" s="1">
        <v>3.0</v>
      </c>
      <c r="BA380" s="1">
        <v>3.0</v>
      </c>
      <c r="BB380" s="1">
        <v>3.0</v>
      </c>
      <c r="BC380" s="1">
        <v>3.0</v>
      </c>
      <c r="BD380" s="1">
        <v>3.0</v>
      </c>
      <c r="BE380" s="1">
        <v>3.0</v>
      </c>
      <c r="BF380" s="1">
        <v>3.0</v>
      </c>
      <c r="BG380" s="1">
        <v>3.0</v>
      </c>
      <c r="BH380" s="1">
        <v>3.0</v>
      </c>
      <c r="BI380" s="1">
        <v>3.0</v>
      </c>
      <c r="BJ380" s="1">
        <v>3.0</v>
      </c>
      <c r="BK380" s="1">
        <v>2.0</v>
      </c>
      <c r="BL380" s="1">
        <v>2.0</v>
      </c>
      <c r="BM380" s="1">
        <v>2.0</v>
      </c>
      <c r="BN380" s="1">
        <v>2.0</v>
      </c>
      <c r="BO380" s="1">
        <v>2.0</v>
      </c>
      <c r="BP380" s="1">
        <v>2.0</v>
      </c>
      <c r="BQ380" s="1">
        <v>2.0</v>
      </c>
      <c r="BR380" s="1">
        <v>2.0</v>
      </c>
      <c r="BS380" s="1">
        <v>4.0</v>
      </c>
      <c r="BT380" s="1">
        <v>3.0</v>
      </c>
      <c r="BU380" s="1">
        <v>3.0</v>
      </c>
      <c r="BV380" s="1">
        <v>4.0</v>
      </c>
      <c r="BW380" s="1">
        <v>3.0</v>
      </c>
      <c r="BX380" s="1">
        <v>3.0</v>
      </c>
      <c r="BY380" s="1">
        <v>2.0</v>
      </c>
      <c r="BZ380" s="36">
        <v>3.0</v>
      </c>
      <c r="CA380" s="45">
        <f t="shared" si="12"/>
        <v>197</v>
      </c>
      <c r="CB380">
        <f t="shared" si="2"/>
        <v>24</v>
      </c>
      <c r="CC380" s="45">
        <f t="shared" si="3"/>
        <v>18</v>
      </c>
      <c r="CD380" s="45">
        <f t="shared" si="4"/>
        <v>12</v>
      </c>
      <c r="CE380" s="45">
        <f t="shared" si="27"/>
        <v>27</v>
      </c>
      <c r="CF380" s="45">
        <f t="shared" si="6"/>
        <v>26</v>
      </c>
      <c r="CG380" s="45">
        <f t="shared" si="7"/>
        <v>22</v>
      </c>
      <c r="CH380" s="45">
        <f t="shared" si="28"/>
        <v>24</v>
      </c>
      <c r="CI380" s="45">
        <f t="shared" si="9"/>
        <v>0.3</v>
      </c>
      <c r="CJ380">
        <f t="shared" si="10"/>
        <v>16</v>
      </c>
      <c r="CK380" s="45">
        <f t="shared" si="29"/>
        <v>25</v>
      </c>
      <c r="CL380" s="39"/>
      <c r="CM380" s="40">
        <f>VLOOKUP(CB380,'PROMIS 57 T-Score Conversions'!Q$3:R$35,2,TRUE)</f>
        <v>38.1</v>
      </c>
      <c r="CN380" s="44" t="str">
        <f t="shared" si="20"/>
        <v>Moderate</v>
      </c>
      <c r="CO380" s="40">
        <f>VLOOKUP(CC380,'PROMIS 57 T-Score Conversions'!A$3:B$35,2,TRUE)</f>
        <v>56.4</v>
      </c>
      <c r="CP380" s="43" t="str">
        <f t="shared" si="21"/>
        <v>Moderate</v>
      </c>
      <c r="CQ380" s="40">
        <f>VLOOKUP(CD380,'PROMIS 57 T-Score Conversions'!E$3:F$35,2,TRUE)</f>
        <v>50.9</v>
      </c>
      <c r="CR380" s="44" t="str">
        <f t="shared" si="22"/>
        <v>Normal</v>
      </c>
      <c r="CS380" s="40">
        <f>VLOOKUP(CE380,'PROMIS 57 T-Score Conversions'!U$3:V$35,2,TRUE)</f>
        <v>60.4</v>
      </c>
      <c r="CT380" s="44" t="str">
        <f t="shared" si="23"/>
        <v>Moderate</v>
      </c>
      <c r="CU380" s="40">
        <f>VLOOKUP(CF380,'PROMIS 57 T-Score Conversions'!Y$3:Z$35,2,TRUE)</f>
        <v>56.3</v>
      </c>
      <c r="CV380" s="44" t="str">
        <f t="shared" si="24"/>
        <v>Mild</v>
      </c>
      <c r="CW380" s="40">
        <f>vlookup(CG380,'PROMIS 57 T-Score Conversions'!M$3:N$35,2,TRUE)</f>
        <v>42</v>
      </c>
      <c r="CX380" s="44" t="str">
        <f t="shared" si="25"/>
        <v>Mild</v>
      </c>
      <c r="CY380" s="40">
        <f>VLOOKup(CH380,'PROMIS 57 T-Score Conversions'!I$3:J$35,2,TRUE)</f>
        <v>61.5</v>
      </c>
      <c r="CZ380" s="44" t="str">
        <f t="shared" si="26"/>
        <v>Moderate</v>
      </c>
      <c r="DA380" s="37">
        <f>VLOOKUP(CJ380,'PROMIS 57 T-Score Conversions'!AC$3:AD$35,2,TRUE)</f>
        <v>33.92</v>
      </c>
      <c r="DB380" s="44" t="str">
        <f t="shared" si="30"/>
        <v>Moderate</v>
      </c>
      <c r="DC380" s="40">
        <f>VLOOKUP(CK380,'PROMIS 57 T-Score Conversions'!AG$3:AH$35,2,TRUE)</f>
        <v>44.34</v>
      </c>
      <c r="DD380" s="39" t="str">
        <f t="shared" si="31"/>
        <v>Normal</v>
      </c>
    </row>
    <row r="381">
      <c r="A381" s="1" t="b">
        <v>1</v>
      </c>
      <c r="B381" s="20"/>
      <c r="C381" s="20">
        <v>43805.43789105324</v>
      </c>
      <c r="D381" s="1" t="s">
        <v>341</v>
      </c>
      <c r="E381" s="1">
        <v>2115.0</v>
      </c>
      <c r="F381" s="1">
        <v>2.0</v>
      </c>
      <c r="G381" s="1">
        <v>5.0</v>
      </c>
      <c r="H381" s="1">
        <v>5.0</v>
      </c>
      <c r="I381" s="1">
        <v>3.0</v>
      </c>
      <c r="J381" s="1">
        <v>2.0</v>
      </c>
      <c r="K381" s="1">
        <v>2.0</v>
      </c>
      <c r="L381" s="1">
        <v>2.0</v>
      </c>
      <c r="M381" s="1">
        <v>1.0</v>
      </c>
      <c r="N381" s="1">
        <v>1.0</v>
      </c>
      <c r="O381" s="1">
        <v>3.0</v>
      </c>
      <c r="P381" s="1">
        <v>3.0</v>
      </c>
      <c r="Q381" s="1">
        <v>3.0</v>
      </c>
      <c r="R381" s="1">
        <v>3.0</v>
      </c>
      <c r="S381" s="1">
        <v>2.0</v>
      </c>
      <c r="T381" s="1">
        <v>2.0</v>
      </c>
      <c r="U381" s="1">
        <v>4.0</v>
      </c>
      <c r="V381" s="1">
        <v>1.0</v>
      </c>
      <c r="W381" s="1">
        <v>1.0</v>
      </c>
      <c r="X381" s="1">
        <v>4.0</v>
      </c>
      <c r="Y381" s="1">
        <v>3.0</v>
      </c>
      <c r="Z381" s="1">
        <v>1.0</v>
      </c>
      <c r="AA381" s="1">
        <v>2.0</v>
      </c>
      <c r="AB381" s="1">
        <v>3.0</v>
      </c>
      <c r="AC381" s="1">
        <v>3.0</v>
      </c>
      <c r="AD381" s="1">
        <v>5.0</v>
      </c>
      <c r="AE381" s="1">
        <v>5.0</v>
      </c>
      <c r="AF381" s="1">
        <v>5.0</v>
      </c>
      <c r="AG381" s="1">
        <v>5.0</v>
      </c>
      <c r="AH381" s="1">
        <v>5.0</v>
      </c>
      <c r="AI381" s="1">
        <v>5.0</v>
      </c>
      <c r="AJ381" s="1">
        <v>4.0</v>
      </c>
      <c r="AK381" s="1">
        <v>5.0</v>
      </c>
      <c r="AL381" s="1">
        <v>5.0</v>
      </c>
      <c r="AM381" s="1">
        <v>4.0</v>
      </c>
      <c r="AN381" s="1">
        <v>5.0</v>
      </c>
      <c r="AO381" s="1">
        <v>5.0</v>
      </c>
      <c r="AP381" s="1">
        <v>4.0</v>
      </c>
      <c r="AQ381" s="1">
        <v>5.0</v>
      </c>
      <c r="AR381" s="1">
        <v>5.0</v>
      </c>
      <c r="AS381" s="1">
        <v>5.0</v>
      </c>
      <c r="AT381" s="1">
        <v>2.0</v>
      </c>
      <c r="AU381" s="1">
        <v>2.0</v>
      </c>
      <c r="AV381" s="1">
        <v>1.0</v>
      </c>
      <c r="AW381" s="1">
        <v>2.0</v>
      </c>
      <c r="AX381" s="1">
        <v>2.0</v>
      </c>
      <c r="AY381" s="1">
        <v>2.0</v>
      </c>
      <c r="AZ381" s="1">
        <v>2.0</v>
      </c>
      <c r="BA381" s="1">
        <v>1.0</v>
      </c>
      <c r="BB381" s="1">
        <v>4.0</v>
      </c>
      <c r="BC381" s="1">
        <v>4.0</v>
      </c>
      <c r="BD381" s="1">
        <v>4.0</v>
      </c>
      <c r="BE381" s="1">
        <v>4.0</v>
      </c>
      <c r="BF381" s="1">
        <v>4.0</v>
      </c>
      <c r="BG381" s="1">
        <v>4.0</v>
      </c>
      <c r="BH381" s="1">
        <v>4.0</v>
      </c>
      <c r="BI381" s="1">
        <v>4.0</v>
      </c>
      <c r="BJ381" s="1">
        <v>3.0</v>
      </c>
      <c r="BK381" s="1">
        <v>1.0</v>
      </c>
      <c r="BL381" s="1">
        <v>1.0</v>
      </c>
      <c r="BM381" s="1">
        <v>1.0</v>
      </c>
      <c r="BN381" s="1">
        <v>1.0</v>
      </c>
      <c r="BO381" s="1">
        <v>2.0</v>
      </c>
      <c r="BP381" s="1">
        <v>1.0</v>
      </c>
      <c r="BQ381" s="1">
        <v>1.0</v>
      </c>
      <c r="BR381" s="1">
        <v>1.0</v>
      </c>
      <c r="BS381" s="1">
        <v>5.0</v>
      </c>
      <c r="BT381" s="1">
        <v>5.0</v>
      </c>
      <c r="BU381" s="1">
        <v>5.0</v>
      </c>
      <c r="BV381" s="1">
        <v>5.0</v>
      </c>
      <c r="BW381" s="1">
        <v>5.0</v>
      </c>
      <c r="BX381" s="1">
        <v>4.0</v>
      </c>
      <c r="BY381" s="1">
        <v>4.0</v>
      </c>
      <c r="BZ381" s="36">
        <v>5.0</v>
      </c>
      <c r="CA381" s="45">
        <f t="shared" si="12"/>
        <v>234</v>
      </c>
      <c r="CB381">
        <f t="shared" si="2"/>
        <v>22</v>
      </c>
      <c r="CC381" s="45">
        <f t="shared" si="3"/>
        <v>21</v>
      </c>
      <c r="CD381" s="45">
        <f t="shared" si="4"/>
        <v>18</v>
      </c>
      <c r="CE381" s="45">
        <f t="shared" si="27"/>
        <v>39</v>
      </c>
      <c r="CF381" s="45">
        <f t="shared" si="6"/>
        <v>38</v>
      </c>
      <c r="CG381" s="45">
        <f t="shared" si="7"/>
        <v>14</v>
      </c>
      <c r="CH381" s="45">
        <f t="shared" si="28"/>
        <v>32</v>
      </c>
      <c r="CI381" s="45">
        <f t="shared" si="9"/>
        <v>0.3</v>
      </c>
      <c r="CJ381">
        <f t="shared" si="10"/>
        <v>9</v>
      </c>
      <c r="CK381" s="45">
        <f t="shared" si="29"/>
        <v>38</v>
      </c>
      <c r="CL381" s="39"/>
      <c r="CM381" s="40">
        <f>VLOOKUP(CB381,'PROMIS 57 T-Score Conversions'!Q$3:R$35,2,TRUE)</f>
        <v>36.7</v>
      </c>
      <c r="CN381" s="44" t="str">
        <f t="shared" si="20"/>
        <v>Moderate</v>
      </c>
      <c r="CO381" s="40">
        <f>VLOOKUP(CC381,'PROMIS 57 T-Score Conversions'!A$3:B$35,2,TRUE)</f>
        <v>59.4</v>
      </c>
      <c r="CP381" s="43" t="str">
        <f t="shared" si="21"/>
        <v>Moderate</v>
      </c>
      <c r="CQ381" s="40">
        <f>VLOOKUP(CD381,'PROMIS 57 T-Score Conversions'!E$3:F$35,2,TRUE)</f>
        <v>56.8</v>
      </c>
      <c r="CR381" s="44" t="str">
        <f t="shared" si="22"/>
        <v>Mild</v>
      </c>
      <c r="CS381" s="40">
        <f>VLOOKUP(CE381,'PROMIS 57 T-Score Conversions'!U$3:V$35,2,TRUE)</f>
        <v>74.2</v>
      </c>
      <c r="CT381" s="44" t="str">
        <f t="shared" si="23"/>
        <v>Severe</v>
      </c>
      <c r="CU381" s="40">
        <f>VLOOKUP(CF381,'PROMIS 57 T-Score Conversions'!Y$3:Z$35,2,TRUE)</f>
        <v>70.8</v>
      </c>
      <c r="CV381" s="44" t="str">
        <f t="shared" si="24"/>
        <v>Severe</v>
      </c>
      <c r="CW381" s="40">
        <f>vlookup(CG381,'PROMIS 57 T-Score Conversions'!M$3:N$35,2,TRUE)</f>
        <v>35.3</v>
      </c>
      <c r="CX381" s="44" t="str">
        <f t="shared" si="25"/>
        <v>Moderate</v>
      </c>
      <c r="CY381" s="40">
        <f>VLOOKup(CH381,'PROMIS 57 T-Score Conversions'!I$3:J$35,2,TRUE)</f>
        <v>66.9</v>
      </c>
      <c r="CZ381" s="44" t="str">
        <f t="shared" si="26"/>
        <v>Moderate</v>
      </c>
      <c r="DA381" s="37">
        <f>VLOOKUP(CJ381,'PROMIS 57 T-Score Conversions'!AC$3:AD$35,2,TRUE)</f>
        <v>25.73</v>
      </c>
      <c r="DB381" s="44" t="str">
        <f t="shared" si="30"/>
        <v>Severe</v>
      </c>
      <c r="DC381" s="40">
        <f>VLOOKUP(CK381,'PROMIS 57 T-Score Conversions'!AG$3:AH$35,2,TRUE)</f>
        <v>59.95</v>
      </c>
      <c r="DD381" s="39" t="str">
        <f t="shared" si="31"/>
        <v>Mild</v>
      </c>
    </row>
    <row r="382">
      <c r="A382" s="1" t="b">
        <v>1</v>
      </c>
      <c r="B382" s="20"/>
      <c r="C382" s="20">
        <v>43805.57165858796</v>
      </c>
      <c r="D382" s="1" t="s">
        <v>342</v>
      </c>
      <c r="E382" s="1">
        <v>2119.0</v>
      </c>
      <c r="F382" s="1">
        <v>4.0</v>
      </c>
      <c r="G382" s="1">
        <v>4.0</v>
      </c>
      <c r="H382" s="1">
        <v>5.0</v>
      </c>
      <c r="I382" s="1">
        <v>3.0</v>
      </c>
      <c r="J382" s="1">
        <v>4.0</v>
      </c>
      <c r="K382" s="1">
        <v>4.0</v>
      </c>
      <c r="L382" s="1">
        <v>5.0</v>
      </c>
      <c r="M382" s="1">
        <v>4.0</v>
      </c>
      <c r="N382" s="1">
        <v>3.0</v>
      </c>
      <c r="O382" s="1">
        <v>3.0</v>
      </c>
      <c r="P382" s="1">
        <v>3.0</v>
      </c>
      <c r="Q382" s="1">
        <v>3.0</v>
      </c>
      <c r="R382" s="1">
        <v>3.0</v>
      </c>
      <c r="S382" s="1">
        <v>2.0</v>
      </c>
      <c r="T382" s="1">
        <v>3.0</v>
      </c>
      <c r="U382" s="1">
        <v>3.0</v>
      </c>
      <c r="V382" s="1">
        <v>2.0</v>
      </c>
      <c r="W382" s="1">
        <v>3.0</v>
      </c>
      <c r="X382" s="1">
        <v>2.0</v>
      </c>
      <c r="Y382" s="1">
        <v>2.0</v>
      </c>
      <c r="Z382" s="1">
        <v>4.0</v>
      </c>
      <c r="AA382" s="1">
        <v>3.0</v>
      </c>
      <c r="AB382" s="1">
        <v>2.0</v>
      </c>
      <c r="AC382" s="1">
        <v>3.0</v>
      </c>
      <c r="AD382" s="1">
        <v>4.0</v>
      </c>
      <c r="AE382" s="1">
        <v>4.0</v>
      </c>
      <c r="AF382" s="1">
        <v>5.0</v>
      </c>
      <c r="AG382" s="1">
        <v>4.0</v>
      </c>
      <c r="AH382" s="1">
        <v>5.0</v>
      </c>
      <c r="AI382" s="1">
        <v>3.0</v>
      </c>
      <c r="AJ382" s="1">
        <v>4.0</v>
      </c>
      <c r="AK382" s="1">
        <v>4.0</v>
      </c>
      <c r="AL382" s="1">
        <v>4.0</v>
      </c>
      <c r="AM382" s="1">
        <v>4.0</v>
      </c>
      <c r="AN382" s="1">
        <v>4.0</v>
      </c>
      <c r="AO382" s="1">
        <v>4.0</v>
      </c>
      <c r="AP382" s="1">
        <v>4.0</v>
      </c>
      <c r="AQ382" s="1">
        <v>4.0</v>
      </c>
      <c r="AR382" s="1">
        <v>4.0</v>
      </c>
      <c r="AS382" s="1">
        <v>4.0</v>
      </c>
      <c r="AT382" s="1">
        <v>3.0</v>
      </c>
      <c r="AU382" s="1">
        <v>2.0</v>
      </c>
      <c r="AV382" s="1">
        <v>1.0</v>
      </c>
      <c r="AW382" s="1">
        <v>3.0</v>
      </c>
      <c r="AX382" s="1">
        <v>2.0</v>
      </c>
      <c r="AY382" s="1">
        <v>2.0</v>
      </c>
      <c r="AZ382" s="1">
        <v>2.0</v>
      </c>
      <c r="BA382" s="1">
        <v>2.0</v>
      </c>
      <c r="BB382" s="1">
        <v>3.0</v>
      </c>
      <c r="BC382" s="1">
        <v>2.0</v>
      </c>
      <c r="BD382" s="1">
        <v>2.0</v>
      </c>
      <c r="BE382" s="1">
        <v>2.0</v>
      </c>
      <c r="BF382" s="1">
        <v>3.0</v>
      </c>
      <c r="BG382" s="1">
        <v>3.0</v>
      </c>
      <c r="BH382" s="1">
        <v>3.0</v>
      </c>
      <c r="BI382" s="1">
        <v>3.0</v>
      </c>
      <c r="BJ382" s="1">
        <v>3.0</v>
      </c>
      <c r="BK382" s="1">
        <v>1.0</v>
      </c>
      <c r="BL382" s="1">
        <v>1.0</v>
      </c>
      <c r="BM382" s="1">
        <v>2.0</v>
      </c>
      <c r="BN382" s="1">
        <v>2.0</v>
      </c>
      <c r="BO382" s="1">
        <v>2.0</v>
      </c>
      <c r="BP382" s="1">
        <v>2.0</v>
      </c>
      <c r="BQ382" s="1">
        <v>1.0</v>
      </c>
      <c r="BR382" s="1">
        <v>1.0</v>
      </c>
      <c r="BS382" s="1">
        <v>5.0</v>
      </c>
      <c r="BT382" s="1">
        <v>5.0</v>
      </c>
      <c r="BU382" s="1">
        <v>5.0</v>
      </c>
      <c r="BV382" s="1">
        <v>5.0</v>
      </c>
      <c r="BW382" s="1">
        <v>5.0</v>
      </c>
      <c r="BX382" s="1">
        <v>3.0</v>
      </c>
      <c r="BY382" s="1">
        <v>3.0</v>
      </c>
      <c r="BZ382" s="36">
        <v>5.0</v>
      </c>
      <c r="CA382" s="45">
        <f t="shared" si="12"/>
        <v>231</v>
      </c>
      <c r="CB382">
        <f t="shared" si="2"/>
        <v>33</v>
      </c>
      <c r="CC382" s="45">
        <f t="shared" si="3"/>
        <v>23</v>
      </c>
      <c r="CD382" s="45">
        <f t="shared" si="4"/>
        <v>21</v>
      </c>
      <c r="CE382" s="45">
        <f t="shared" si="27"/>
        <v>33</v>
      </c>
      <c r="CF382" s="45">
        <f t="shared" si="6"/>
        <v>32</v>
      </c>
      <c r="CG382" s="45">
        <f t="shared" si="7"/>
        <v>17</v>
      </c>
      <c r="CH382" s="45">
        <f t="shared" si="28"/>
        <v>21</v>
      </c>
      <c r="CI382" s="45">
        <f t="shared" si="9"/>
        <v>0.3</v>
      </c>
      <c r="CJ382">
        <f t="shared" si="10"/>
        <v>12</v>
      </c>
      <c r="CK382" s="45">
        <f t="shared" si="29"/>
        <v>36</v>
      </c>
      <c r="CL382" s="39"/>
      <c r="CM382" s="40">
        <f>VLOOKUP(CB382,'PROMIS 57 T-Score Conversions'!Q$3:R$35,2,TRUE)</f>
        <v>44.7</v>
      </c>
      <c r="CN382" s="44" t="str">
        <f t="shared" si="20"/>
        <v>Mild</v>
      </c>
      <c r="CO382" s="40">
        <f>VLOOKUP(CC382,'PROMIS 57 T-Score Conversions'!A$3:B$35,2,TRUE)</f>
        <v>61.4</v>
      </c>
      <c r="CP382" s="43" t="str">
        <f t="shared" si="21"/>
        <v>Moderate</v>
      </c>
      <c r="CQ382" s="40">
        <f>VLOOKUP(CD382,'PROMIS 57 T-Score Conversions'!E$3:F$35,2,TRUE)</f>
        <v>59.4</v>
      </c>
      <c r="CR382" s="44" t="str">
        <f t="shared" si="22"/>
        <v>Mild</v>
      </c>
      <c r="CS382" s="40">
        <f>VLOOKUP(CE382,'PROMIS 57 T-Score Conversions'!U$3:V$35,2,TRUE)</f>
        <v>66.4</v>
      </c>
      <c r="CT382" s="44" t="str">
        <f t="shared" si="23"/>
        <v>Moderate</v>
      </c>
      <c r="CU382" s="40">
        <f>VLOOKUP(CF382,'PROMIS 57 T-Score Conversions'!Y$3:Z$35,2,TRUE)</f>
        <v>62.6</v>
      </c>
      <c r="CV382" s="44" t="str">
        <f t="shared" si="24"/>
        <v>Moderate</v>
      </c>
      <c r="CW382" s="40">
        <f>vlookup(CG382,'PROMIS 57 T-Score Conversions'!M$3:N$35,2,TRUE)</f>
        <v>37.7</v>
      </c>
      <c r="CX382" s="44" t="str">
        <f t="shared" si="25"/>
        <v>Moderate</v>
      </c>
      <c r="CY382" s="40">
        <f>VLOOKup(CH382,'PROMIS 57 T-Score Conversions'!I$3:J$35,2,TRUE)</f>
        <v>59.5</v>
      </c>
      <c r="CZ382" s="44" t="str">
        <f t="shared" si="26"/>
        <v>Mild</v>
      </c>
      <c r="DA382" s="37">
        <f>VLOOKUP(CJ382,'PROMIS 57 T-Score Conversions'!AC$3:AD$35,2,TRUE)</f>
        <v>30.11</v>
      </c>
      <c r="DB382" s="44" t="str">
        <f t="shared" si="30"/>
        <v>Moderate</v>
      </c>
      <c r="DC382" s="40">
        <f>VLOOKUP(CK382,'PROMIS 57 T-Score Conversions'!AG$3:AH$35,2,TRUE)</f>
        <v>56.39</v>
      </c>
      <c r="DD382" s="39" t="str">
        <f t="shared" si="31"/>
        <v>Mild</v>
      </c>
    </row>
    <row r="383">
      <c r="A383" s="1" t="b">
        <v>1</v>
      </c>
      <c r="B383" s="20"/>
      <c r="C383" s="20">
        <v>43808.354479965274</v>
      </c>
      <c r="D383" s="1" t="s">
        <v>343</v>
      </c>
      <c r="E383" s="1">
        <v>2136.0</v>
      </c>
      <c r="F383" s="1">
        <v>3.0</v>
      </c>
      <c r="G383" s="1">
        <v>2.0</v>
      </c>
      <c r="H383" s="1">
        <v>2.0</v>
      </c>
      <c r="I383" s="1">
        <v>3.0</v>
      </c>
      <c r="J383" s="1">
        <v>1.0</v>
      </c>
      <c r="K383" s="1">
        <v>3.0</v>
      </c>
      <c r="L383" s="1">
        <v>3.0</v>
      </c>
      <c r="M383" s="1">
        <v>1.0</v>
      </c>
      <c r="N383" s="1">
        <v>4.0</v>
      </c>
      <c r="O383" s="1">
        <v>3.0</v>
      </c>
      <c r="P383" s="1">
        <v>3.0</v>
      </c>
      <c r="Q383" s="1">
        <v>3.0</v>
      </c>
      <c r="R383" s="1">
        <v>3.0</v>
      </c>
      <c r="S383" s="1">
        <v>1.0</v>
      </c>
      <c r="T383" s="1">
        <v>3.0</v>
      </c>
      <c r="U383" s="1">
        <v>3.0</v>
      </c>
      <c r="V383" s="1">
        <v>1.0</v>
      </c>
      <c r="W383" s="1">
        <v>3.0</v>
      </c>
      <c r="X383" s="1">
        <v>1.0</v>
      </c>
      <c r="Y383" s="1">
        <v>2.0</v>
      </c>
      <c r="Z383" s="1">
        <v>2.0</v>
      </c>
      <c r="AA383" s="1">
        <v>3.0</v>
      </c>
      <c r="AB383" s="1">
        <v>4.0</v>
      </c>
      <c r="AC383" s="1">
        <v>3.0</v>
      </c>
      <c r="AD383" s="1">
        <v>5.0</v>
      </c>
      <c r="AE383" s="1">
        <v>3.0</v>
      </c>
      <c r="AF383" s="1">
        <v>5.0</v>
      </c>
      <c r="AG383" s="1">
        <v>5.0</v>
      </c>
      <c r="AH383" s="1">
        <v>3.0</v>
      </c>
      <c r="AI383" s="1">
        <v>3.0</v>
      </c>
      <c r="AJ383" s="1">
        <v>3.0</v>
      </c>
      <c r="AK383" s="1">
        <v>3.0</v>
      </c>
      <c r="AL383" s="1">
        <v>4.0</v>
      </c>
      <c r="AM383" s="1">
        <v>4.0</v>
      </c>
      <c r="AN383" s="1">
        <v>3.0</v>
      </c>
      <c r="AO383" s="1">
        <v>5.0</v>
      </c>
      <c r="AP383" s="1">
        <v>5.0</v>
      </c>
      <c r="AQ383" s="1">
        <v>4.0</v>
      </c>
      <c r="AR383" s="1">
        <v>4.0</v>
      </c>
      <c r="AS383" s="1">
        <v>4.0</v>
      </c>
      <c r="AT383" s="1">
        <v>2.0</v>
      </c>
      <c r="AU383" s="1">
        <v>3.0</v>
      </c>
      <c r="AV383" s="1">
        <v>2.0</v>
      </c>
      <c r="AW383" s="1">
        <v>2.0</v>
      </c>
      <c r="AX383" s="1">
        <v>1.0</v>
      </c>
      <c r="AY383" s="1">
        <v>1.0</v>
      </c>
      <c r="AZ383" s="1">
        <v>1.0</v>
      </c>
      <c r="BA383" s="1">
        <v>2.0</v>
      </c>
      <c r="BB383" s="1">
        <v>4.0</v>
      </c>
      <c r="BC383" s="1">
        <v>4.0</v>
      </c>
      <c r="BD383" s="1">
        <v>4.0</v>
      </c>
      <c r="BE383" s="1">
        <v>3.0</v>
      </c>
      <c r="BF383" s="1">
        <v>4.0</v>
      </c>
      <c r="BG383" s="1">
        <v>3.0</v>
      </c>
      <c r="BH383" s="1">
        <v>3.0</v>
      </c>
      <c r="BI383" s="1">
        <v>2.0</v>
      </c>
      <c r="BJ383" s="1">
        <v>7.0</v>
      </c>
      <c r="BK383" s="1">
        <v>1.0</v>
      </c>
      <c r="BL383" s="1">
        <v>3.0</v>
      </c>
      <c r="BM383" s="1">
        <v>1.0</v>
      </c>
      <c r="BN383" s="1">
        <v>2.0</v>
      </c>
      <c r="BO383" s="1">
        <v>1.0</v>
      </c>
      <c r="BP383" s="1">
        <v>1.0</v>
      </c>
      <c r="BQ383" s="1">
        <v>1.0</v>
      </c>
      <c r="BR383" s="1">
        <v>3.0</v>
      </c>
      <c r="BS383" s="1">
        <v>5.0</v>
      </c>
      <c r="BT383" s="1">
        <v>5.0</v>
      </c>
      <c r="BU383" s="1">
        <v>4.0</v>
      </c>
      <c r="BV383" s="1">
        <v>5.0</v>
      </c>
      <c r="BW383" s="1">
        <v>5.0</v>
      </c>
      <c r="BX383" s="1">
        <v>5.0</v>
      </c>
      <c r="BY383" s="1">
        <v>4.0</v>
      </c>
      <c r="BZ383" s="36">
        <v>5.0</v>
      </c>
      <c r="CA383" s="45">
        <f t="shared" si="12"/>
        <v>222</v>
      </c>
      <c r="CB383">
        <f t="shared" si="2"/>
        <v>18</v>
      </c>
      <c r="CC383" s="45">
        <f t="shared" si="3"/>
        <v>23</v>
      </c>
      <c r="CD383" s="45">
        <f t="shared" si="4"/>
        <v>19</v>
      </c>
      <c r="CE383" s="45">
        <f t="shared" si="27"/>
        <v>30</v>
      </c>
      <c r="CF383" s="45">
        <f t="shared" si="6"/>
        <v>33</v>
      </c>
      <c r="CG383" s="45">
        <f t="shared" si="7"/>
        <v>14</v>
      </c>
      <c r="CH383" s="45">
        <f t="shared" si="28"/>
        <v>27</v>
      </c>
      <c r="CI383" s="45">
        <f t="shared" si="9"/>
        <v>0.7</v>
      </c>
      <c r="CJ383">
        <f t="shared" si="10"/>
        <v>13</v>
      </c>
      <c r="CK383" s="45">
        <f t="shared" si="29"/>
        <v>38</v>
      </c>
      <c r="CL383" s="39"/>
      <c r="CM383" s="40">
        <f>VLOOKUP(CB383,'PROMIS 57 T-Score Conversions'!Q$3:R$35,2,TRUE)</f>
        <v>34</v>
      </c>
      <c r="CN383" s="44" t="str">
        <f t="shared" si="20"/>
        <v>Moderate</v>
      </c>
      <c r="CO383" s="40">
        <f>VLOOKUP(CC383,'PROMIS 57 T-Score Conversions'!A$3:B$35,2,TRUE)</f>
        <v>61.4</v>
      </c>
      <c r="CP383" s="43" t="str">
        <f t="shared" si="21"/>
        <v>Moderate</v>
      </c>
      <c r="CQ383" s="40">
        <f>VLOOKUP(CD383,'PROMIS 57 T-Score Conversions'!E$3:F$35,2,TRUE)</f>
        <v>57.7</v>
      </c>
      <c r="CR383" s="44" t="str">
        <f t="shared" si="22"/>
        <v>Mild</v>
      </c>
      <c r="CS383" s="40">
        <f>VLOOKUP(CE383,'PROMIS 57 T-Score Conversions'!U$3:V$35,2,TRUE)</f>
        <v>63.3</v>
      </c>
      <c r="CT383" s="44" t="str">
        <f t="shared" si="23"/>
        <v>Moderate</v>
      </c>
      <c r="CU383" s="40">
        <f>VLOOKUP(CF383,'PROMIS 57 T-Score Conversions'!Y$3:Z$35,2,TRUE)</f>
        <v>63.7</v>
      </c>
      <c r="CV383" s="44" t="str">
        <f t="shared" si="24"/>
        <v>Moderate</v>
      </c>
      <c r="CW383" s="40">
        <f>vlookup(CG383,'PROMIS 57 T-Score Conversions'!M$3:N$35,2,TRUE)</f>
        <v>35.3</v>
      </c>
      <c r="CX383" s="44" t="str">
        <f t="shared" si="25"/>
        <v>Moderate</v>
      </c>
      <c r="CY383" s="40">
        <f>VLOOKup(CH383,'PROMIS 57 T-Score Conversions'!I$3:J$35,2,TRUE)</f>
        <v>63.5</v>
      </c>
      <c r="CZ383" s="44" t="str">
        <f t="shared" si="26"/>
        <v>Moderate</v>
      </c>
      <c r="DA383" s="37">
        <f>VLOOKUP(CJ383,'PROMIS 57 T-Score Conversions'!AC$3:AD$35,2,TRUE)</f>
        <v>31.18</v>
      </c>
      <c r="DB383" s="44" t="str">
        <f t="shared" si="30"/>
        <v>Moderate</v>
      </c>
      <c r="DC383" s="40">
        <f>VLOOKUP(CK383,'PROMIS 57 T-Score Conversions'!AG$3:AH$35,2,TRUE)</f>
        <v>59.95</v>
      </c>
      <c r="DD383" s="39" t="str">
        <f t="shared" si="31"/>
        <v>Mild</v>
      </c>
    </row>
    <row r="384">
      <c r="A384" s="1" t="b">
        <v>1</v>
      </c>
      <c r="B384" s="20"/>
      <c r="C384" s="20">
        <v>43808.426335729164</v>
      </c>
      <c r="D384" s="1" t="s">
        <v>232</v>
      </c>
      <c r="E384" s="1">
        <v>1921.0</v>
      </c>
      <c r="F384" s="1">
        <v>3.0</v>
      </c>
      <c r="G384" s="1">
        <v>3.0</v>
      </c>
      <c r="H384" s="1">
        <v>3.0</v>
      </c>
      <c r="I384" s="1">
        <v>3.0</v>
      </c>
      <c r="J384" s="1">
        <v>3.0</v>
      </c>
      <c r="K384" s="1">
        <v>3.0</v>
      </c>
      <c r="L384" s="1">
        <v>3.0</v>
      </c>
      <c r="M384" s="1">
        <v>3.0</v>
      </c>
      <c r="N384" s="1">
        <v>2.0</v>
      </c>
      <c r="O384" s="1">
        <v>2.0</v>
      </c>
      <c r="P384" s="1">
        <v>3.0</v>
      </c>
      <c r="Q384" s="1">
        <v>3.0</v>
      </c>
      <c r="R384" s="1">
        <v>3.0</v>
      </c>
      <c r="S384" s="1">
        <v>2.0</v>
      </c>
      <c r="T384" s="1">
        <v>3.0</v>
      </c>
      <c r="U384" s="1">
        <v>3.0</v>
      </c>
      <c r="V384" s="1">
        <v>1.0</v>
      </c>
      <c r="W384" s="1">
        <v>2.0</v>
      </c>
      <c r="X384" s="1">
        <v>2.0</v>
      </c>
      <c r="Y384" s="1">
        <v>2.0</v>
      </c>
      <c r="Z384" s="1">
        <v>1.0</v>
      </c>
      <c r="AA384" s="1">
        <v>3.0</v>
      </c>
      <c r="AB384" s="1">
        <v>2.0</v>
      </c>
      <c r="AC384" s="1">
        <v>2.0</v>
      </c>
      <c r="AD384" s="1">
        <v>3.0</v>
      </c>
      <c r="AE384" s="1">
        <v>3.0</v>
      </c>
      <c r="AF384" s="1">
        <v>3.0</v>
      </c>
      <c r="AG384" s="1">
        <v>3.0</v>
      </c>
      <c r="AH384" s="1">
        <v>3.0</v>
      </c>
      <c r="AI384" s="1">
        <v>3.0</v>
      </c>
      <c r="AJ384" s="1">
        <v>3.0</v>
      </c>
      <c r="AK384" s="1">
        <v>3.0</v>
      </c>
      <c r="AL384" s="1">
        <v>3.0</v>
      </c>
      <c r="AM384" s="1">
        <v>3.0</v>
      </c>
      <c r="AN384" s="1">
        <v>3.0</v>
      </c>
      <c r="AO384" s="1">
        <v>2.0</v>
      </c>
      <c r="AP384" s="1">
        <v>3.0</v>
      </c>
      <c r="AQ384" s="1">
        <v>2.0</v>
      </c>
      <c r="AR384" s="1">
        <v>2.0</v>
      </c>
      <c r="AS384" s="1">
        <v>3.0</v>
      </c>
      <c r="AT384" s="1">
        <v>3.0</v>
      </c>
      <c r="AU384" s="1">
        <v>3.0</v>
      </c>
      <c r="AV384" s="1">
        <v>3.0</v>
      </c>
      <c r="AW384" s="1">
        <v>3.0</v>
      </c>
      <c r="AX384" s="1">
        <v>2.0</v>
      </c>
      <c r="AY384" s="1">
        <v>2.0</v>
      </c>
      <c r="AZ384" s="1">
        <v>2.0</v>
      </c>
      <c r="BA384" s="1">
        <v>2.0</v>
      </c>
      <c r="BB384" s="1">
        <v>3.0</v>
      </c>
      <c r="BC384" s="1">
        <v>3.0</v>
      </c>
      <c r="BD384" s="1">
        <v>3.0</v>
      </c>
      <c r="BE384" s="1">
        <v>3.0</v>
      </c>
      <c r="BF384" s="1">
        <v>3.0</v>
      </c>
      <c r="BG384" s="1">
        <v>3.0</v>
      </c>
      <c r="BH384" s="1">
        <v>3.0</v>
      </c>
      <c r="BI384" s="1">
        <v>3.0</v>
      </c>
      <c r="BJ384" s="1">
        <v>5.0</v>
      </c>
      <c r="BK384" s="1">
        <v>3.0</v>
      </c>
      <c r="BL384" s="1">
        <v>3.0</v>
      </c>
      <c r="BM384" s="1">
        <v>2.0</v>
      </c>
      <c r="BN384" s="1">
        <v>3.0</v>
      </c>
      <c r="BO384" s="1">
        <v>3.0</v>
      </c>
      <c r="BP384" s="1">
        <v>2.0</v>
      </c>
      <c r="BQ384" s="1">
        <v>3.0</v>
      </c>
      <c r="BR384" s="1">
        <v>3.0</v>
      </c>
      <c r="BS384" s="1">
        <v>3.0</v>
      </c>
      <c r="BT384" s="1">
        <v>4.0</v>
      </c>
      <c r="BU384" s="1">
        <v>3.0</v>
      </c>
      <c r="BV384" s="1">
        <v>4.0</v>
      </c>
      <c r="BW384" s="1">
        <v>4.0</v>
      </c>
      <c r="BX384" s="1">
        <v>4.0</v>
      </c>
      <c r="BY384" s="1">
        <v>4.0</v>
      </c>
      <c r="BZ384" s="36">
        <v>3.0</v>
      </c>
      <c r="CA384" s="45">
        <f t="shared" si="12"/>
        <v>205</v>
      </c>
      <c r="CB384">
        <f t="shared" si="2"/>
        <v>24</v>
      </c>
      <c r="CC384" s="45">
        <f t="shared" si="3"/>
        <v>21</v>
      </c>
      <c r="CD384" s="45">
        <f t="shared" si="4"/>
        <v>15</v>
      </c>
      <c r="CE384" s="45">
        <f t="shared" si="27"/>
        <v>24</v>
      </c>
      <c r="CF384" s="45">
        <f t="shared" si="6"/>
        <v>21</v>
      </c>
      <c r="CG384" s="45">
        <f t="shared" si="7"/>
        <v>20</v>
      </c>
      <c r="CH384" s="45">
        <f t="shared" si="28"/>
        <v>24</v>
      </c>
      <c r="CI384" s="45">
        <f t="shared" si="9"/>
        <v>0.5</v>
      </c>
      <c r="CJ384">
        <f t="shared" si="10"/>
        <v>22</v>
      </c>
      <c r="CK384" s="45">
        <f t="shared" si="29"/>
        <v>29</v>
      </c>
      <c r="CL384" s="39"/>
      <c r="CM384" s="40">
        <f>VLOOKUP(CB384,'PROMIS 57 T-Score Conversions'!Q$3:R$35,2,TRUE)</f>
        <v>38.1</v>
      </c>
      <c r="CN384" s="44" t="str">
        <f t="shared" si="20"/>
        <v>Moderate</v>
      </c>
      <c r="CO384" s="40">
        <f>VLOOKUP(CC384,'PROMIS 57 T-Score Conversions'!A$3:B$35,2,TRUE)</f>
        <v>59.4</v>
      </c>
      <c r="CP384" s="43" t="str">
        <f t="shared" si="21"/>
        <v>Moderate</v>
      </c>
      <c r="CQ384" s="40">
        <f>VLOOKUP(CD384,'PROMIS 57 T-Score Conversions'!E$3:F$35,2,TRUE)</f>
        <v>54.1</v>
      </c>
      <c r="CR384" s="44" t="str">
        <f t="shared" si="22"/>
        <v>Normal</v>
      </c>
      <c r="CS384" s="40">
        <f>VLOOKUP(CE384,'PROMIS 57 T-Score Conversions'!U$3:V$35,2,TRUE)</f>
        <v>57.5</v>
      </c>
      <c r="CT384" s="44" t="str">
        <f t="shared" si="23"/>
        <v>Mild</v>
      </c>
      <c r="CU384" s="40">
        <f>VLOOKUP(CF384,'PROMIS 57 T-Score Conversions'!Y$3:Z$35,2,TRUE)</f>
        <v>51.2</v>
      </c>
      <c r="CV384" s="44" t="str">
        <f t="shared" si="24"/>
        <v>Normal</v>
      </c>
      <c r="CW384" s="40">
        <f>vlookup(CG384,'PROMIS 57 T-Score Conversions'!M$3:N$35,2,TRUE)</f>
        <v>40.2</v>
      </c>
      <c r="CX384" s="44" t="str">
        <f t="shared" si="25"/>
        <v>Mild</v>
      </c>
      <c r="CY384" s="40">
        <f>VLOOKup(CH384,'PROMIS 57 T-Score Conversions'!I$3:J$35,2,TRUE)</f>
        <v>61.5</v>
      </c>
      <c r="CZ384" s="44" t="str">
        <f t="shared" si="26"/>
        <v>Moderate</v>
      </c>
      <c r="DA384" s="37">
        <f>VLOOKUP(CJ384,'PROMIS 57 T-Score Conversions'!AC$3:AD$35,2,TRUE)</f>
        <v>38.71</v>
      </c>
      <c r="DB384" s="44" t="str">
        <f t="shared" si="30"/>
        <v>Moderate</v>
      </c>
      <c r="DC384" s="40">
        <f>VLOOKUP(CK384,'PROMIS 57 T-Score Conversions'!AG$3:AH$35,2,TRUE)</f>
        <v>48.16</v>
      </c>
      <c r="DD384" s="39" t="str">
        <f t="shared" si="31"/>
        <v>Normal</v>
      </c>
    </row>
    <row r="385">
      <c r="A385" s="1" t="b">
        <v>1</v>
      </c>
      <c r="B385" s="20"/>
      <c r="C385" s="20">
        <v>43808.54366084491</v>
      </c>
      <c r="D385" s="1" t="s">
        <v>283</v>
      </c>
      <c r="E385" s="1">
        <v>2046.0</v>
      </c>
      <c r="F385" s="1">
        <v>5.0</v>
      </c>
      <c r="G385" s="1">
        <v>4.0</v>
      </c>
      <c r="H385" s="1">
        <v>5.0</v>
      </c>
      <c r="I385" s="1">
        <v>4.0</v>
      </c>
      <c r="J385" s="1">
        <v>4.0</v>
      </c>
      <c r="K385" s="1">
        <v>5.0</v>
      </c>
      <c r="L385" s="1">
        <v>5.0</v>
      </c>
      <c r="M385" s="1">
        <v>5.0</v>
      </c>
      <c r="N385" s="1">
        <v>3.0</v>
      </c>
      <c r="O385" s="1">
        <v>2.0</v>
      </c>
      <c r="P385" s="1">
        <v>3.0</v>
      </c>
      <c r="Q385" s="1">
        <v>2.0</v>
      </c>
      <c r="R385" s="1">
        <v>1.0</v>
      </c>
      <c r="S385" s="1">
        <v>3.0</v>
      </c>
      <c r="T385" s="1">
        <v>2.0</v>
      </c>
      <c r="U385" s="1">
        <v>2.0</v>
      </c>
      <c r="V385" s="1">
        <v>1.0</v>
      </c>
      <c r="W385" s="1">
        <v>1.0</v>
      </c>
      <c r="X385" s="1">
        <v>3.0</v>
      </c>
      <c r="Y385" s="1">
        <v>1.0</v>
      </c>
      <c r="Z385" s="1">
        <v>1.0</v>
      </c>
      <c r="AA385" s="1">
        <v>2.0</v>
      </c>
      <c r="AB385" s="1">
        <v>1.0</v>
      </c>
      <c r="AC385" s="1">
        <v>2.0</v>
      </c>
      <c r="AD385" s="1">
        <v>3.0</v>
      </c>
      <c r="AE385" s="1">
        <v>3.0</v>
      </c>
      <c r="AF385" s="1">
        <v>3.0</v>
      </c>
      <c r="AG385" s="1">
        <v>3.0</v>
      </c>
      <c r="AH385" s="1">
        <v>4.0</v>
      </c>
      <c r="AI385" s="1">
        <v>2.0</v>
      </c>
      <c r="AJ385" s="1">
        <v>2.0</v>
      </c>
      <c r="AK385" s="1">
        <v>2.0</v>
      </c>
      <c r="AL385" s="1">
        <v>4.0</v>
      </c>
      <c r="AM385" s="1">
        <v>4.0</v>
      </c>
      <c r="AN385" s="1">
        <v>4.0</v>
      </c>
      <c r="AO385" s="1">
        <v>3.0</v>
      </c>
      <c r="AP385" s="1">
        <v>4.0</v>
      </c>
      <c r="AQ385" s="1">
        <v>2.0</v>
      </c>
      <c r="AR385" s="1">
        <v>2.0</v>
      </c>
      <c r="AS385" s="1">
        <v>3.0</v>
      </c>
      <c r="AT385" s="1">
        <v>4.0</v>
      </c>
      <c r="AU385" s="1">
        <v>4.0</v>
      </c>
      <c r="AV385" s="1">
        <v>3.0</v>
      </c>
      <c r="AW385" s="1">
        <v>4.0</v>
      </c>
      <c r="AX385" s="1">
        <v>4.0</v>
      </c>
      <c r="AY385" s="1">
        <v>4.0</v>
      </c>
      <c r="AZ385" s="1">
        <v>4.0</v>
      </c>
      <c r="BA385" s="1">
        <v>3.0</v>
      </c>
      <c r="BB385" s="1">
        <v>2.0</v>
      </c>
      <c r="BC385" s="1">
        <v>2.0</v>
      </c>
      <c r="BD385" s="1">
        <v>2.0</v>
      </c>
      <c r="BE385" s="1">
        <v>2.0</v>
      </c>
      <c r="BF385" s="1">
        <v>2.0</v>
      </c>
      <c r="BG385" s="1">
        <v>2.0</v>
      </c>
      <c r="BH385" s="1">
        <v>2.0</v>
      </c>
      <c r="BI385" s="1">
        <v>3.0</v>
      </c>
      <c r="BJ385" s="1">
        <v>2.0</v>
      </c>
      <c r="BK385" s="1">
        <v>2.0</v>
      </c>
      <c r="BL385" s="1">
        <v>2.0</v>
      </c>
      <c r="BM385" s="1">
        <v>3.0</v>
      </c>
      <c r="BN385" s="1">
        <v>3.0</v>
      </c>
      <c r="BO385" s="1">
        <v>2.0</v>
      </c>
      <c r="BP385" s="1">
        <v>3.0</v>
      </c>
      <c r="BQ385" s="1">
        <v>2.0</v>
      </c>
      <c r="BR385" s="1">
        <v>3.0</v>
      </c>
      <c r="BS385" s="1">
        <v>3.0</v>
      </c>
      <c r="BT385" s="1">
        <v>2.0</v>
      </c>
      <c r="BU385" s="1">
        <v>2.0</v>
      </c>
      <c r="BV385" s="1">
        <v>4.0</v>
      </c>
      <c r="BW385" s="1">
        <v>4.0</v>
      </c>
      <c r="BX385" s="1">
        <v>3.0</v>
      </c>
      <c r="BY385" s="1">
        <v>2.0</v>
      </c>
      <c r="BZ385" s="36">
        <v>2.0</v>
      </c>
      <c r="CA385" s="45">
        <f t="shared" si="12"/>
        <v>206</v>
      </c>
      <c r="CB385">
        <f t="shared" si="2"/>
        <v>37</v>
      </c>
      <c r="CC385" s="45">
        <f t="shared" si="3"/>
        <v>18</v>
      </c>
      <c r="CD385" s="45">
        <f t="shared" si="4"/>
        <v>12</v>
      </c>
      <c r="CE385" s="45">
        <f t="shared" si="27"/>
        <v>22</v>
      </c>
      <c r="CF385" s="45">
        <f t="shared" si="6"/>
        <v>26</v>
      </c>
      <c r="CG385" s="45">
        <f t="shared" si="7"/>
        <v>30</v>
      </c>
      <c r="CH385" s="45">
        <f t="shared" si="28"/>
        <v>17</v>
      </c>
      <c r="CI385" s="45">
        <f t="shared" si="9"/>
        <v>0.2</v>
      </c>
      <c r="CJ385">
        <f t="shared" si="10"/>
        <v>20</v>
      </c>
      <c r="CK385" s="45">
        <f t="shared" si="29"/>
        <v>22</v>
      </c>
      <c r="CL385" s="39"/>
      <c r="CM385" s="40">
        <f>VLOOKUP(CB385,'PROMIS 57 T-Score Conversions'!Q$3:R$35,2,TRUE)</f>
        <v>49.2</v>
      </c>
      <c r="CN385" s="44" t="str">
        <f t="shared" si="20"/>
        <v>Normal</v>
      </c>
      <c r="CO385" s="40">
        <f>VLOOKUP(CC385,'PROMIS 57 T-Score Conversions'!A$3:B$35,2,TRUE)</f>
        <v>56.4</v>
      </c>
      <c r="CP385" s="43" t="str">
        <f t="shared" si="21"/>
        <v>Moderate</v>
      </c>
      <c r="CQ385" s="40">
        <f>VLOOKUP(CD385,'PROMIS 57 T-Score Conversions'!E$3:F$35,2,TRUE)</f>
        <v>50.9</v>
      </c>
      <c r="CR385" s="44" t="str">
        <f t="shared" si="22"/>
        <v>Normal</v>
      </c>
      <c r="CS385" s="40">
        <f>VLOOKUP(CE385,'PROMIS 57 T-Score Conversions'!U$3:V$35,2,TRUE)</f>
        <v>55.6</v>
      </c>
      <c r="CT385" s="44" t="str">
        <f t="shared" si="23"/>
        <v>Mild</v>
      </c>
      <c r="CU385" s="40">
        <f>VLOOKUP(CF385,'PROMIS 57 T-Score Conversions'!Y$3:Z$35,2,TRUE)</f>
        <v>56.3</v>
      </c>
      <c r="CV385" s="44" t="str">
        <f t="shared" si="24"/>
        <v>Mild</v>
      </c>
      <c r="CW385" s="40">
        <f>vlookup(CG385,'PROMIS 57 T-Score Conversions'!M$3:N$35,2,TRUE)</f>
        <v>49.9</v>
      </c>
      <c r="CX385" s="44" t="str">
        <f t="shared" si="25"/>
        <v>Normal</v>
      </c>
      <c r="CY385" s="40">
        <f>VLOOKup(CH385,'PROMIS 57 T-Score Conversions'!I$3:J$35,2,TRUE)</f>
        <v>56.6</v>
      </c>
      <c r="CZ385" s="44" t="str">
        <f t="shared" si="26"/>
        <v>Mild</v>
      </c>
      <c r="DA385" s="37">
        <f>VLOOKUP(CJ385,'PROMIS 57 T-Score Conversions'!AC$3:AD$35,2,TRUE)</f>
        <v>37.15</v>
      </c>
      <c r="DB385" s="44" t="str">
        <f t="shared" si="30"/>
        <v>Moderate</v>
      </c>
      <c r="DC385" s="40">
        <f>VLOOKUP(CK385,'PROMIS 57 T-Score Conversions'!AG$3:AH$35,2,TRUE)</f>
        <v>41.61</v>
      </c>
      <c r="DD385" s="39" t="str">
        <f t="shared" si="31"/>
        <v>Normal</v>
      </c>
    </row>
    <row r="386">
      <c r="A386" s="1" t="b">
        <v>1</v>
      </c>
      <c r="B386" s="20"/>
      <c r="C386" s="20">
        <v>43808.61375696759</v>
      </c>
      <c r="D386" s="1" t="s">
        <v>344</v>
      </c>
      <c r="E386" s="1">
        <v>2134.0</v>
      </c>
      <c r="F386" s="1">
        <v>3.0</v>
      </c>
      <c r="G386" s="1">
        <v>4.0</v>
      </c>
      <c r="H386" s="1">
        <v>5.0</v>
      </c>
      <c r="I386" s="1">
        <v>4.0</v>
      </c>
      <c r="J386" s="1">
        <v>3.0</v>
      </c>
      <c r="K386" s="1">
        <v>3.0</v>
      </c>
      <c r="L386" s="1">
        <v>3.0</v>
      </c>
      <c r="M386" s="1">
        <v>3.0</v>
      </c>
      <c r="N386" s="1">
        <v>3.0</v>
      </c>
      <c r="O386" s="1">
        <v>2.0</v>
      </c>
      <c r="P386" s="1">
        <v>4.0</v>
      </c>
      <c r="Q386" s="1">
        <v>3.0</v>
      </c>
      <c r="R386" s="1">
        <v>3.0</v>
      </c>
      <c r="S386" s="1">
        <v>4.0</v>
      </c>
      <c r="T386" s="1">
        <v>3.0</v>
      </c>
      <c r="U386" s="1">
        <v>3.0</v>
      </c>
      <c r="V386" s="1">
        <v>1.0</v>
      </c>
      <c r="W386" s="1">
        <v>2.0</v>
      </c>
      <c r="X386" s="1">
        <v>2.0</v>
      </c>
      <c r="Y386" s="1">
        <v>2.0</v>
      </c>
      <c r="Z386" s="1">
        <v>2.0</v>
      </c>
      <c r="AA386" s="1">
        <v>3.0</v>
      </c>
      <c r="AB386" s="1">
        <v>2.0</v>
      </c>
      <c r="AC386" s="1">
        <v>2.0</v>
      </c>
      <c r="AD386" s="1">
        <v>4.0</v>
      </c>
      <c r="AE386" s="1">
        <v>3.0</v>
      </c>
      <c r="AF386" s="1">
        <v>3.0</v>
      </c>
      <c r="AG386" s="1">
        <v>4.0</v>
      </c>
      <c r="AH386" s="1">
        <v>4.0</v>
      </c>
      <c r="AI386" s="1">
        <v>5.0</v>
      </c>
      <c r="AJ386" s="1">
        <v>4.0</v>
      </c>
      <c r="AK386" s="1">
        <v>4.0</v>
      </c>
      <c r="AL386" s="1">
        <v>3.0</v>
      </c>
      <c r="AM386" s="1">
        <v>4.0</v>
      </c>
      <c r="AN386" s="1">
        <v>5.0</v>
      </c>
      <c r="AO386" s="1">
        <v>5.0</v>
      </c>
      <c r="AP386" s="1">
        <v>4.0</v>
      </c>
      <c r="AQ386" s="1">
        <v>5.0</v>
      </c>
      <c r="AR386" s="1">
        <v>3.0</v>
      </c>
      <c r="AS386" s="1">
        <v>4.0</v>
      </c>
      <c r="AT386" s="1">
        <v>2.0</v>
      </c>
      <c r="AU386" s="1">
        <v>4.0</v>
      </c>
      <c r="AV386" s="1">
        <v>2.0</v>
      </c>
      <c r="AW386" s="1">
        <v>1.0</v>
      </c>
      <c r="AX386" s="1">
        <v>2.0</v>
      </c>
      <c r="AY386" s="1">
        <v>4.0</v>
      </c>
      <c r="AZ386" s="1">
        <v>4.0</v>
      </c>
      <c r="BA386" s="1">
        <v>1.0</v>
      </c>
      <c r="BB386" s="1">
        <v>4.0</v>
      </c>
      <c r="BC386" s="1">
        <v>4.0</v>
      </c>
      <c r="BD386" s="1">
        <v>4.0</v>
      </c>
      <c r="BE386" s="1">
        <v>4.0</v>
      </c>
      <c r="BF386" s="1">
        <v>4.0</v>
      </c>
      <c r="BG386" s="1">
        <v>4.0</v>
      </c>
      <c r="BH386" s="1">
        <v>5.0</v>
      </c>
      <c r="BI386" s="1">
        <v>4.0</v>
      </c>
      <c r="BJ386" s="1">
        <v>7.0</v>
      </c>
      <c r="BK386" s="1">
        <v>4.0</v>
      </c>
      <c r="BL386" s="1">
        <v>4.0</v>
      </c>
      <c r="BM386" s="1">
        <v>4.0</v>
      </c>
      <c r="BN386" s="1">
        <v>5.0</v>
      </c>
      <c r="BO386" s="1">
        <v>4.0</v>
      </c>
      <c r="BP386" s="1">
        <v>4.0</v>
      </c>
      <c r="BQ386" s="1">
        <v>4.0</v>
      </c>
      <c r="BR386" s="1">
        <v>4.0</v>
      </c>
      <c r="BS386" s="1">
        <v>2.0</v>
      </c>
      <c r="BT386" s="1">
        <v>2.0</v>
      </c>
      <c r="BU386" s="1">
        <v>2.0</v>
      </c>
      <c r="BV386" s="1">
        <v>2.0</v>
      </c>
      <c r="BW386" s="1">
        <v>5.0</v>
      </c>
      <c r="BX386" s="1">
        <v>1.0</v>
      </c>
      <c r="BY386" s="1">
        <v>2.0</v>
      </c>
      <c r="BZ386" s="36">
        <v>5.0</v>
      </c>
      <c r="CA386" s="45">
        <f t="shared" si="12"/>
        <v>247</v>
      </c>
      <c r="CB386">
        <f t="shared" si="2"/>
        <v>28</v>
      </c>
      <c r="CC386" s="45">
        <f t="shared" si="3"/>
        <v>25</v>
      </c>
      <c r="CD386" s="45">
        <f t="shared" si="4"/>
        <v>16</v>
      </c>
      <c r="CE386" s="45">
        <f t="shared" si="27"/>
        <v>31</v>
      </c>
      <c r="CF386" s="45">
        <f t="shared" si="6"/>
        <v>33</v>
      </c>
      <c r="CG386" s="45">
        <f t="shared" si="7"/>
        <v>20</v>
      </c>
      <c r="CH386" s="45">
        <f t="shared" si="28"/>
        <v>33</v>
      </c>
      <c r="CI386" s="45">
        <f t="shared" si="9"/>
        <v>0.7</v>
      </c>
      <c r="CJ386">
        <f t="shared" si="10"/>
        <v>33</v>
      </c>
      <c r="CK386" s="45">
        <f t="shared" si="29"/>
        <v>21</v>
      </c>
      <c r="CL386" s="39"/>
      <c r="CM386" s="40">
        <f>VLOOKUP(CB386,'PROMIS 57 T-Score Conversions'!Q$3:R$35,2,TRUE)</f>
        <v>40.8</v>
      </c>
      <c r="CN386" s="44" t="str">
        <f t="shared" si="20"/>
        <v>Mild</v>
      </c>
      <c r="CO386" s="40">
        <f>VLOOKUP(CC386,'PROMIS 57 T-Score Conversions'!A$3:B$35,2,TRUE)</f>
        <v>63.5</v>
      </c>
      <c r="CP386" s="43" t="str">
        <f t="shared" si="21"/>
        <v>Moderate</v>
      </c>
      <c r="CQ386" s="40">
        <f>VLOOKUP(CD386,'PROMIS 57 T-Score Conversions'!E$3:F$35,2,TRUE)</f>
        <v>55.1</v>
      </c>
      <c r="CR386" s="44" t="str">
        <f t="shared" si="22"/>
        <v>Mild</v>
      </c>
      <c r="CS386" s="40">
        <f>VLOOKUP(CE386,'PROMIS 57 T-Score Conversions'!U$3:V$35,2,TRUE)</f>
        <v>64.3</v>
      </c>
      <c r="CT386" s="44" t="str">
        <f t="shared" si="23"/>
        <v>Moderate</v>
      </c>
      <c r="CU386" s="40">
        <f>VLOOKUP(CF386,'PROMIS 57 T-Score Conversions'!Y$3:Z$35,2,TRUE)</f>
        <v>63.7</v>
      </c>
      <c r="CV386" s="44" t="str">
        <f t="shared" si="24"/>
        <v>Moderate</v>
      </c>
      <c r="CW386" s="40">
        <f>vlookup(CG386,'PROMIS 57 T-Score Conversions'!M$3:N$35,2,TRUE)</f>
        <v>40.2</v>
      </c>
      <c r="CX386" s="44" t="str">
        <f t="shared" si="25"/>
        <v>Mild</v>
      </c>
      <c r="CY386" s="40">
        <f>VLOOKup(CH386,'PROMIS 57 T-Score Conversions'!I$3:J$35,2,TRUE)</f>
        <v>67.7</v>
      </c>
      <c r="CZ386" s="44" t="str">
        <f t="shared" si="26"/>
        <v>Moderate</v>
      </c>
      <c r="DA386" s="37">
        <f>VLOOKUP(CJ386,'PROMIS 57 T-Score Conversions'!AC$3:AD$35,2,TRUE)</f>
        <v>48.18</v>
      </c>
      <c r="DB386" s="44" t="str">
        <f t="shared" si="30"/>
        <v>Normal</v>
      </c>
      <c r="DC386" s="40">
        <f>VLOOKUP(CK386,'PROMIS 57 T-Score Conversions'!AG$3:AH$35,2,TRUE)</f>
        <v>40.71</v>
      </c>
      <c r="DD386" s="39" t="str">
        <f t="shared" si="31"/>
        <v>Normal</v>
      </c>
    </row>
    <row r="387">
      <c r="A387" s="1" t="b">
        <v>1</v>
      </c>
      <c r="B387" s="20"/>
      <c r="C387" s="20">
        <v>43809.38416037037</v>
      </c>
      <c r="D387" s="1" t="s">
        <v>304</v>
      </c>
      <c r="E387" s="1">
        <v>2073.0</v>
      </c>
      <c r="F387" s="1">
        <v>3.0</v>
      </c>
      <c r="G387" s="1">
        <v>5.0</v>
      </c>
      <c r="H387" s="1">
        <v>5.0</v>
      </c>
      <c r="I387" s="1">
        <v>3.0</v>
      </c>
      <c r="J387" s="1">
        <v>3.0</v>
      </c>
      <c r="K387" s="1">
        <v>2.0</v>
      </c>
      <c r="L387" s="1">
        <v>5.0</v>
      </c>
      <c r="M387" s="1">
        <v>3.0</v>
      </c>
      <c r="N387" s="1">
        <v>3.0</v>
      </c>
      <c r="O387" s="1">
        <v>3.0</v>
      </c>
      <c r="P387" s="1">
        <v>4.0</v>
      </c>
      <c r="Q387" s="1">
        <v>3.0</v>
      </c>
      <c r="R387" s="1">
        <v>4.0</v>
      </c>
      <c r="S387" s="1">
        <v>3.0</v>
      </c>
      <c r="T387" s="1">
        <v>4.0</v>
      </c>
      <c r="U387" s="1">
        <v>4.0</v>
      </c>
      <c r="V387" s="1">
        <v>4.0</v>
      </c>
      <c r="W387" s="1">
        <v>3.0</v>
      </c>
      <c r="X387" s="1">
        <v>2.0</v>
      </c>
      <c r="Y387" s="1">
        <v>1.0</v>
      </c>
      <c r="Z387" s="1">
        <v>4.0</v>
      </c>
      <c r="AA387" s="1">
        <v>3.0</v>
      </c>
      <c r="AB387" s="1">
        <v>2.0</v>
      </c>
      <c r="AC387" s="1">
        <v>3.0</v>
      </c>
      <c r="AD387" s="1">
        <v>4.0</v>
      </c>
      <c r="AE387" s="1">
        <v>5.0</v>
      </c>
      <c r="AF387" s="1">
        <v>3.0</v>
      </c>
      <c r="AG387" s="1">
        <v>3.0</v>
      </c>
      <c r="AH387" s="1">
        <v>5.0</v>
      </c>
      <c r="AI387" s="1">
        <v>4.0</v>
      </c>
      <c r="AJ387" s="1">
        <v>5.0</v>
      </c>
      <c r="AK387" s="1">
        <v>5.0</v>
      </c>
      <c r="AL387" s="1">
        <v>4.0</v>
      </c>
      <c r="AM387" s="1">
        <v>4.0</v>
      </c>
      <c r="AN387" s="1">
        <v>5.0</v>
      </c>
      <c r="AO387" s="1">
        <v>5.0</v>
      </c>
      <c r="AP387" s="1">
        <v>5.0</v>
      </c>
      <c r="AQ387" s="1">
        <v>5.0</v>
      </c>
      <c r="AR387" s="1">
        <v>5.0</v>
      </c>
      <c r="AS387" s="1">
        <v>3.0</v>
      </c>
      <c r="AT387" s="1">
        <v>1.0</v>
      </c>
      <c r="AU387" s="1">
        <v>1.0</v>
      </c>
      <c r="AV387" s="1">
        <v>1.0</v>
      </c>
      <c r="AW387" s="1">
        <v>1.0</v>
      </c>
      <c r="AX387" s="1">
        <v>1.0</v>
      </c>
      <c r="AY387" s="1">
        <v>1.0</v>
      </c>
      <c r="AZ387" s="1">
        <v>1.0</v>
      </c>
      <c r="BA387" s="1">
        <v>1.0</v>
      </c>
      <c r="BB387" s="1">
        <v>4.0</v>
      </c>
      <c r="BC387" s="1">
        <v>3.0</v>
      </c>
      <c r="BD387" s="1">
        <v>4.0</v>
      </c>
      <c r="BE387" s="1">
        <v>3.0</v>
      </c>
      <c r="BF387" s="1">
        <v>5.0</v>
      </c>
      <c r="BG387" s="1">
        <v>5.0</v>
      </c>
      <c r="BH387" s="1">
        <v>5.0</v>
      </c>
      <c r="BI387" s="1">
        <v>4.0</v>
      </c>
      <c r="BJ387" s="1">
        <v>6.0</v>
      </c>
      <c r="BK387" s="1">
        <v>1.0</v>
      </c>
      <c r="BL387" s="1">
        <v>1.0</v>
      </c>
      <c r="BM387" s="1">
        <v>1.0</v>
      </c>
      <c r="BN387" s="1">
        <v>2.0</v>
      </c>
      <c r="BO387" s="1">
        <v>2.0</v>
      </c>
      <c r="BP387" s="1">
        <v>1.0</v>
      </c>
      <c r="BQ387" s="1">
        <v>1.0</v>
      </c>
      <c r="BR387" s="1">
        <v>1.0</v>
      </c>
      <c r="BS387" s="1">
        <v>5.0</v>
      </c>
      <c r="BT387" s="1">
        <v>5.0</v>
      </c>
      <c r="BU387" s="1">
        <v>5.0</v>
      </c>
      <c r="BV387" s="1">
        <v>5.0</v>
      </c>
      <c r="BW387" s="1">
        <v>3.0</v>
      </c>
      <c r="BX387" s="1">
        <v>3.0</v>
      </c>
      <c r="BY387" s="1">
        <v>4.0</v>
      </c>
      <c r="BZ387" s="36">
        <v>5.0</v>
      </c>
      <c r="CA387" s="45">
        <f t="shared" si="12"/>
        <v>241</v>
      </c>
      <c r="CB387">
        <f t="shared" si="2"/>
        <v>29</v>
      </c>
      <c r="CC387" s="45">
        <f t="shared" si="3"/>
        <v>28</v>
      </c>
      <c r="CD387" s="45">
        <f t="shared" si="4"/>
        <v>22</v>
      </c>
      <c r="CE387" s="45">
        <f t="shared" si="27"/>
        <v>34</v>
      </c>
      <c r="CF387" s="45">
        <f t="shared" si="6"/>
        <v>36</v>
      </c>
      <c r="CG387" s="45">
        <f t="shared" si="7"/>
        <v>8</v>
      </c>
      <c r="CH387" s="45">
        <f t="shared" si="28"/>
        <v>33</v>
      </c>
      <c r="CI387" s="45">
        <f t="shared" si="9"/>
        <v>0.6</v>
      </c>
      <c r="CJ387">
        <f t="shared" si="10"/>
        <v>10</v>
      </c>
      <c r="CK387" s="45">
        <f t="shared" si="29"/>
        <v>35</v>
      </c>
      <c r="CL387" s="39"/>
      <c r="CM387" s="40">
        <f>VLOOKUP(CB387,'PROMIS 57 T-Score Conversions'!Q$3:R$35,2,TRUE)</f>
        <v>41.6</v>
      </c>
      <c r="CN387" s="44" t="str">
        <f t="shared" si="20"/>
        <v>Mild</v>
      </c>
      <c r="CO387" s="40">
        <f>VLOOKUP(CC387,'PROMIS 57 T-Score Conversions'!A$3:B$35,2,TRUE)</f>
        <v>66.6</v>
      </c>
      <c r="CP387" s="43" t="str">
        <f t="shared" si="21"/>
        <v>Severe</v>
      </c>
      <c r="CQ387" s="40">
        <f>VLOOKUP(CD387,'PROMIS 57 T-Score Conversions'!E$3:F$35,2,TRUE)</f>
        <v>60.3</v>
      </c>
      <c r="CR387" s="44" t="str">
        <f t="shared" si="22"/>
        <v>Moderate</v>
      </c>
      <c r="CS387" s="40">
        <f>VLOOKUP(CE387,'PROMIS 57 T-Score Conversions'!U$3:V$35,2,TRUE)</f>
        <v>67.5</v>
      </c>
      <c r="CT387" s="44" t="str">
        <f t="shared" si="23"/>
        <v>Moderate</v>
      </c>
      <c r="CU387" s="40">
        <f>VLOOKUP(CF387,'PROMIS 57 T-Score Conversions'!Y$3:Z$35,2,TRUE)</f>
        <v>67.5</v>
      </c>
      <c r="CV387" s="44" t="str">
        <f t="shared" si="24"/>
        <v>Moderate</v>
      </c>
      <c r="CW387" s="40">
        <f>vlookup(CG387,'PROMIS 57 T-Score Conversions'!M$3:N$35,2,TRUE)</f>
        <v>25.91</v>
      </c>
      <c r="CX387" s="44" t="str">
        <f t="shared" si="25"/>
        <v>Severe</v>
      </c>
      <c r="CY387" s="40">
        <f>VLOOKup(CH387,'PROMIS 57 T-Score Conversions'!I$3:J$35,2,TRUE)</f>
        <v>67.7</v>
      </c>
      <c r="CZ387" s="44" t="str">
        <f t="shared" si="26"/>
        <v>Moderate</v>
      </c>
      <c r="DA387" s="37">
        <f>VLOOKUP(CJ387,'PROMIS 57 T-Score Conversions'!AC$3:AD$35,2,TRUE)</f>
        <v>27.45</v>
      </c>
      <c r="DB387" s="44" t="str">
        <f t="shared" si="30"/>
        <v>Severe</v>
      </c>
      <c r="DC387" s="40">
        <f>VLOOKUP(CK387,'PROMIS 57 T-Score Conversions'!AG$3:AH$35,2,TRUE)</f>
        <v>54.94</v>
      </c>
      <c r="DD387" s="39" t="str">
        <f t="shared" si="31"/>
        <v>Normal</v>
      </c>
    </row>
    <row r="388">
      <c r="A388" s="1" t="b">
        <v>1</v>
      </c>
      <c r="B388" s="20"/>
      <c r="C388" s="20">
        <v>43809.435925115744</v>
      </c>
      <c r="D388" s="1" t="s">
        <v>317</v>
      </c>
      <c r="E388" s="1">
        <v>2087.0</v>
      </c>
      <c r="F388" s="1">
        <v>4.0</v>
      </c>
      <c r="G388" s="1">
        <v>3.0</v>
      </c>
      <c r="H388" s="1">
        <v>5.0</v>
      </c>
      <c r="I388" s="1">
        <v>3.0</v>
      </c>
      <c r="J388" s="1">
        <v>3.0</v>
      </c>
      <c r="K388" s="1">
        <v>4.0</v>
      </c>
      <c r="L388" s="1">
        <v>5.0</v>
      </c>
      <c r="M388" s="1">
        <v>3.0</v>
      </c>
      <c r="N388" s="1">
        <v>2.0</v>
      </c>
      <c r="O388" s="1">
        <v>2.0</v>
      </c>
      <c r="P388" s="1">
        <v>2.0</v>
      </c>
      <c r="Q388" s="1">
        <v>2.0</v>
      </c>
      <c r="R388" s="1">
        <v>2.0</v>
      </c>
      <c r="S388" s="1">
        <v>2.0</v>
      </c>
      <c r="T388" s="1">
        <v>2.0</v>
      </c>
      <c r="U388" s="1">
        <v>2.0</v>
      </c>
      <c r="V388" s="1">
        <v>1.0</v>
      </c>
      <c r="W388" s="1">
        <v>2.0</v>
      </c>
      <c r="X388" s="1">
        <v>2.0</v>
      </c>
      <c r="Y388" s="1">
        <v>2.0</v>
      </c>
      <c r="Z388" s="1">
        <v>1.0</v>
      </c>
      <c r="AA388" s="1">
        <v>3.0</v>
      </c>
      <c r="AB388" s="1">
        <v>1.0</v>
      </c>
      <c r="AC388" s="1">
        <v>1.0</v>
      </c>
      <c r="AD388" s="1">
        <v>5.0</v>
      </c>
      <c r="AE388" s="1">
        <v>4.0</v>
      </c>
      <c r="AF388" s="1">
        <v>4.0</v>
      </c>
      <c r="AG388" s="1">
        <v>5.0</v>
      </c>
      <c r="AH388" s="1">
        <v>5.0</v>
      </c>
      <c r="AI388" s="1">
        <v>3.0</v>
      </c>
      <c r="AJ388" s="1">
        <v>4.0</v>
      </c>
      <c r="AK388" s="1">
        <v>4.0</v>
      </c>
      <c r="AL388" s="1">
        <v>3.0</v>
      </c>
      <c r="AM388" s="1">
        <v>3.0</v>
      </c>
      <c r="AN388" s="1">
        <v>4.0</v>
      </c>
      <c r="AO388" s="1">
        <v>2.0</v>
      </c>
      <c r="AP388" s="1">
        <v>4.0</v>
      </c>
      <c r="AQ388" s="1">
        <v>3.0</v>
      </c>
      <c r="AR388" s="1">
        <v>2.0</v>
      </c>
      <c r="AS388" s="1">
        <v>5.0</v>
      </c>
      <c r="AT388" s="1">
        <v>1.0</v>
      </c>
      <c r="AU388" s="1">
        <v>4.0</v>
      </c>
      <c r="AV388" s="1">
        <v>1.0</v>
      </c>
      <c r="AW388" s="1">
        <v>1.0</v>
      </c>
      <c r="AX388" s="1">
        <v>1.0</v>
      </c>
      <c r="AY388" s="1">
        <v>1.0</v>
      </c>
      <c r="AZ388" s="1">
        <v>4.0</v>
      </c>
      <c r="BA388" s="1">
        <v>1.0</v>
      </c>
      <c r="BB388" s="1">
        <v>1.0</v>
      </c>
      <c r="BC388" s="1">
        <v>1.0</v>
      </c>
      <c r="BD388" s="1">
        <v>1.0</v>
      </c>
      <c r="BE388" s="1">
        <v>1.0</v>
      </c>
      <c r="BF388" s="1">
        <v>1.0</v>
      </c>
      <c r="BG388" s="1">
        <v>1.0</v>
      </c>
      <c r="BH388" s="1">
        <v>1.0</v>
      </c>
      <c r="BI388" s="1">
        <v>1.0</v>
      </c>
      <c r="BJ388" s="1">
        <v>1.0</v>
      </c>
      <c r="BK388" s="1">
        <v>3.0</v>
      </c>
      <c r="BL388" s="1">
        <v>3.0</v>
      </c>
      <c r="BM388" s="1">
        <v>2.0</v>
      </c>
      <c r="BN388" s="1">
        <v>3.0</v>
      </c>
      <c r="BO388" s="1">
        <v>2.0</v>
      </c>
      <c r="BP388" s="1">
        <v>2.0</v>
      </c>
      <c r="BQ388" s="1">
        <v>3.0</v>
      </c>
      <c r="BR388" s="1">
        <v>3.0</v>
      </c>
      <c r="BS388" s="1">
        <v>3.0</v>
      </c>
      <c r="BT388" s="1">
        <v>4.0</v>
      </c>
      <c r="BU388" s="1">
        <v>4.0</v>
      </c>
      <c r="BV388" s="1">
        <v>5.0</v>
      </c>
      <c r="BW388" s="1">
        <v>3.0</v>
      </c>
      <c r="BX388" s="1">
        <v>3.0</v>
      </c>
      <c r="BY388" s="1">
        <v>3.0</v>
      </c>
      <c r="BZ388" s="36">
        <v>3.0</v>
      </c>
      <c r="CA388" s="45">
        <f t="shared" si="12"/>
        <v>191</v>
      </c>
      <c r="CB388">
        <f t="shared" si="2"/>
        <v>30</v>
      </c>
      <c r="CC388" s="45">
        <f t="shared" si="3"/>
        <v>16</v>
      </c>
      <c r="CD388" s="45">
        <f t="shared" si="4"/>
        <v>13</v>
      </c>
      <c r="CE388" s="45">
        <f t="shared" si="27"/>
        <v>34</v>
      </c>
      <c r="CF388" s="45">
        <f t="shared" si="6"/>
        <v>26</v>
      </c>
      <c r="CG388" s="45">
        <f t="shared" si="7"/>
        <v>14</v>
      </c>
      <c r="CH388" s="45">
        <f t="shared" si="28"/>
        <v>8</v>
      </c>
      <c r="CI388" s="45">
        <f t="shared" si="9"/>
        <v>0.1</v>
      </c>
      <c r="CJ388">
        <f t="shared" si="10"/>
        <v>21</v>
      </c>
      <c r="CK388" s="45">
        <f t="shared" si="29"/>
        <v>28</v>
      </c>
      <c r="CL388" s="39"/>
      <c r="CM388" s="40">
        <f>VLOOKUP(CB388,'PROMIS 57 T-Score Conversions'!Q$3:R$35,2,TRUE)</f>
        <v>42.3</v>
      </c>
      <c r="CN388" s="44" t="str">
        <f t="shared" si="20"/>
        <v>Mild</v>
      </c>
      <c r="CO388" s="40">
        <f>VLOOKUP(CC388,'PROMIS 57 T-Score Conversions'!A$3:B$35,2,TRUE)</f>
        <v>54.3</v>
      </c>
      <c r="CP388" s="43" t="str">
        <f t="shared" si="21"/>
        <v>Mild</v>
      </c>
      <c r="CQ388" s="40">
        <f>VLOOKUP(CD388,'PROMIS 57 T-Score Conversions'!E$3:F$35,2,TRUE)</f>
        <v>52.1</v>
      </c>
      <c r="CR388" s="44" t="str">
        <f t="shared" si="22"/>
        <v>Normal</v>
      </c>
      <c r="CS388" s="40">
        <f>VLOOKUP(CE388,'PROMIS 57 T-Score Conversions'!U$3:V$35,2,TRUE)</f>
        <v>67.5</v>
      </c>
      <c r="CT388" s="44" t="str">
        <f t="shared" si="23"/>
        <v>Moderate</v>
      </c>
      <c r="CU388" s="40">
        <f>VLOOKUP(CF388,'PROMIS 57 T-Score Conversions'!Y$3:Z$35,2,TRUE)</f>
        <v>56.3</v>
      </c>
      <c r="CV388" s="44" t="str">
        <f t="shared" si="24"/>
        <v>Mild</v>
      </c>
      <c r="CW388" s="40">
        <f>vlookup(CG388,'PROMIS 57 T-Score Conversions'!M$3:N$35,2,TRUE)</f>
        <v>35.3</v>
      </c>
      <c r="CX388" s="44" t="str">
        <f t="shared" si="25"/>
        <v>Moderate</v>
      </c>
      <c r="CY388" s="40">
        <f>VLOOKup(CH388,'PROMIS 57 T-Score Conversions'!I$3:J$35,2,TRUE)</f>
        <v>40.7</v>
      </c>
      <c r="CZ388" s="44" t="str">
        <f t="shared" si="26"/>
        <v>Normal</v>
      </c>
      <c r="DA388" s="37">
        <f>VLOOKUP(CJ388,'PROMIS 57 T-Score Conversions'!AC$3:AD$35,2,TRUE)</f>
        <v>37.93</v>
      </c>
      <c r="DB388" s="44" t="str">
        <f t="shared" si="30"/>
        <v>Moderate</v>
      </c>
      <c r="DC388" s="40">
        <f>VLOOKUP(CK388,'PROMIS 57 T-Score Conversions'!AG$3:AH$35,2,TRUE)</f>
        <v>47.18</v>
      </c>
      <c r="DD388" s="39" t="str">
        <f t="shared" si="31"/>
        <v>Normal</v>
      </c>
    </row>
    <row r="389">
      <c r="A389" s="1" t="b">
        <v>1</v>
      </c>
      <c r="B389" s="20"/>
      <c r="C389" s="20">
        <v>43809.58043141203</v>
      </c>
      <c r="D389" s="1" t="s">
        <v>345</v>
      </c>
      <c r="E389" s="1">
        <v>2137.0</v>
      </c>
      <c r="F389" s="1">
        <v>1.0</v>
      </c>
      <c r="G389" s="1">
        <v>1.0</v>
      </c>
      <c r="H389" s="1">
        <v>1.0</v>
      </c>
      <c r="I389" s="1">
        <v>1.0</v>
      </c>
      <c r="J389" s="1">
        <v>1.0</v>
      </c>
      <c r="K389" s="1">
        <v>1.0</v>
      </c>
      <c r="L389" s="1">
        <v>1.0</v>
      </c>
      <c r="M389" s="1">
        <v>1.0</v>
      </c>
      <c r="N389" s="1">
        <v>5.0</v>
      </c>
      <c r="O389" s="1">
        <v>5.0</v>
      </c>
      <c r="P389" s="1">
        <v>5.0</v>
      </c>
      <c r="Q389" s="1">
        <v>5.0</v>
      </c>
      <c r="R389" s="1">
        <v>5.0</v>
      </c>
      <c r="S389" s="1">
        <v>5.0</v>
      </c>
      <c r="T389" s="1">
        <v>5.0</v>
      </c>
      <c r="U389" s="1">
        <v>5.0</v>
      </c>
      <c r="V389" s="1">
        <v>5.0</v>
      </c>
      <c r="W389" s="1">
        <v>5.0</v>
      </c>
      <c r="X389" s="1">
        <v>5.0</v>
      </c>
      <c r="Y389" s="1">
        <v>5.0</v>
      </c>
      <c r="Z389" s="1">
        <v>5.0</v>
      </c>
      <c r="AA389" s="1">
        <v>5.0</v>
      </c>
      <c r="AB389" s="1">
        <v>5.0</v>
      </c>
      <c r="AC389" s="1">
        <v>5.0</v>
      </c>
      <c r="AD389" s="1">
        <v>5.0</v>
      </c>
      <c r="AE389" s="1">
        <v>5.0</v>
      </c>
      <c r="AF389" s="1">
        <v>5.0</v>
      </c>
      <c r="AG389" s="1">
        <v>5.0</v>
      </c>
      <c r="AH389" s="1">
        <v>5.0</v>
      </c>
      <c r="AI389" s="1">
        <v>5.0</v>
      </c>
      <c r="AJ389" s="1">
        <v>5.0</v>
      </c>
      <c r="AK389" s="1">
        <v>5.0</v>
      </c>
      <c r="AL389" s="1">
        <v>5.0</v>
      </c>
      <c r="AM389" s="1">
        <v>5.0</v>
      </c>
      <c r="AN389" s="1">
        <v>5.0</v>
      </c>
      <c r="AO389" s="1">
        <v>5.0</v>
      </c>
      <c r="AP389" s="1">
        <v>5.0</v>
      </c>
      <c r="AQ389" s="1">
        <v>5.0</v>
      </c>
      <c r="AR389" s="1">
        <v>5.0</v>
      </c>
      <c r="AS389" s="1">
        <v>5.0</v>
      </c>
      <c r="AT389" s="1">
        <v>1.0</v>
      </c>
      <c r="AU389" s="1">
        <v>1.0</v>
      </c>
      <c r="AV389" s="1">
        <v>1.0</v>
      </c>
      <c r="AW389" s="1">
        <v>1.0</v>
      </c>
      <c r="AX389" s="1">
        <v>1.0</v>
      </c>
      <c r="AY389" s="1">
        <v>1.0</v>
      </c>
      <c r="AZ389" s="1">
        <v>1.0</v>
      </c>
      <c r="BA389" s="1">
        <v>1.0</v>
      </c>
      <c r="BB389" s="1">
        <v>5.0</v>
      </c>
      <c r="BC389" s="1">
        <v>5.0</v>
      </c>
      <c r="BD389" s="1">
        <v>5.0</v>
      </c>
      <c r="BE389" s="1">
        <v>5.0</v>
      </c>
      <c r="BF389" s="1">
        <v>5.0</v>
      </c>
      <c r="BG389" s="1">
        <v>5.0</v>
      </c>
      <c r="BH389" s="1">
        <v>5.0</v>
      </c>
      <c r="BI389" s="1">
        <v>5.0</v>
      </c>
      <c r="BJ389" s="1">
        <v>10.0</v>
      </c>
      <c r="BK389" s="1">
        <v>1.0</v>
      </c>
      <c r="BL389" s="1">
        <v>1.0</v>
      </c>
      <c r="BM389" s="1">
        <v>1.0</v>
      </c>
      <c r="BN389" s="1">
        <v>1.0</v>
      </c>
      <c r="BO389" s="1">
        <v>1.0</v>
      </c>
      <c r="BP389" s="1">
        <v>1.0</v>
      </c>
      <c r="BQ389" s="1">
        <v>1.0</v>
      </c>
      <c r="BR389" s="1">
        <v>1.0</v>
      </c>
      <c r="BS389" s="1">
        <v>5.0</v>
      </c>
      <c r="BT389" s="1">
        <v>5.0</v>
      </c>
      <c r="BU389" s="1">
        <v>5.0</v>
      </c>
      <c r="BV389" s="1">
        <v>5.0</v>
      </c>
      <c r="BW389" s="1">
        <v>5.0</v>
      </c>
      <c r="BX389" s="1">
        <v>5.0</v>
      </c>
      <c r="BY389" s="1">
        <v>5.0</v>
      </c>
      <c r="BZ389" s="36">
        <v>5.0</v>
      </c>
      <c r="CA389" s="45">
        <f t="shared" si="12"/>
        <v>274</v>
      </c>
      <c r="CB389">
        <f t="shared" si="2"/>
        <v>8</v>
      </c>
      <c r="CC389" s="45">
        <f t="shared" si="3"/>
        <v>40</v>
      </c>
      <c r="CD389" s="45">
        <f t="shared" si="4"/>
        <v>40</v>
      </c>
      <c r="CE389" s="45">
        <f t="shared" si="27"/>
        <v>40</v>
      </c>
      <c r="CF389" s="45">
        <f t="shared" si="6"/>
        <v>40</v>
      </c>
      <c r="CG389" s="45">
        <f t="shared" si="7"/>
        <v>8</v>
      </c>
      <c r="CH389" s="45">
        <f t="shared" si="28"/>
        <v>40</v>
      </c>
      <c r="CI389" s="45">
        <f t="shared" si="9"/>
        <v>1</v>
      </c>
      <c r="CJ389">
        <f t="shared" si="10"/>
        <v>8</v>
      </c>
      <c r="CK389" s="45">
        <f t="shared" si="29"/>
        <v>40</v>
      </c>
      <c r="CL389" s="39"/>
      <c r="CM389" s="40">
        <f>VLOOKUP(CB389,'PROMIS 57 T-Score Conversions'!Q$3:R$35,2,TRUE)</f>
        <v>20.3</v>
      </c>
      <c r="CN389" s="44" t="str">
        <f t="shared" si="20"/>
        <v>Severe</v>
      </c>
      <c r="CO389" s="40">
        <f>VLOOKUP(CC389,'PROMIS 57 T-Score Conversions'!A$3:B$35,2,TRUE)</f>
        <v>83.1</v>
      </c>
      <c r="CP389" s="43" t="str">
        <f t="shared" si="21"/>
        <v>Severe</v>
      </c>
      <c r="CQ389" s="40">
        <f>VLOOKUP(CD389,'PROMIS 57 T-Score Conversions'!E$3:F$35,2,TRUE)</f>
        <v>81.3</v>
      </c>
      <c r="CR389" s="44" t="str">
        <f t="shared" si="22"/>
        <v>Severe</v>
      </c>
      <c r="CS389" s="40">
        <f>VLOOKUP(CE389,'PROMIS 57 T-Score Conversions'!U$3:V$35,2,TRUE)</f>
        <v>77.8</v>
      </c>
      <c r="CT389" s="44" t="str">
        <f t="shared" si="23"/>
        <v>Severe</v>
      </c>
      <c r="CU389" s="40">
        <f>VLOOKUP(CF389,'PROMIS 57 T-Score Conversions'!Y$3:Z$35,2,TRUE)</f>
        <v>76.5</v>
      </c>
      <c r="CV389" s="44" t="str">
        <f t="shared" si="24"/>
        <v>Severe</v>
      </c>
      <c r="CW389" s="40">
        <f>vlookup(CG389,'PROMIS 57 T-Score Conversions'!M$3:N$35,2,TRUE)</f>
        <v>25.91</v>
      </c>
      <c r="CX389" s="44" t="str">
        <f t="shared" si="25"/>
        <v>Severe</v>
      </c>
      <c r="CY389" s="40">
        <f>VLOOKup(CH389,'PROMIS 57 T-Score Conversions'!I$3:J$35,2,TRUE)</f>
        <v>77</v>
      </c>
      <c r="CZ389" s="44" t="str">
        <f t="shared" si="26"/>
        <v>Severe</v>
      </c>
      <c r="DA389" s="37">
        <f>VLOOKUP(CJ389,'PROMIS 57 T-Score Conversions'!AC$3:AD$35,2,TRUE)</f>
        <v>22.41</v>
      </c>
      <c r="DB389" s="44" t="str">
        <f t="shared" si="30"/>
        <v>Severe</v>
      </c>
      <c r="DC389" s="40">
        <f>VLOOKUP(CK389,'PROMIS 57 T-Score Conversions'!AG$3:AH$35,2,TRUE)</f>
        <v>67.09</v>
      </c>
      <c r="DD389" s="39" t="str">
        <f t="shared" si="31"/>
        <v>Moderate</v>
      </c>
    </row>
    <row r="390">
      <c r="A390" s="1" t="b">
        <v>1</v>
      </c>
      <c r="B390" s="20"/>
      <c r="C390" s="20">
        <v>43810.3738329051</v>
      </c>
      <c r="D390" s="1" t="s">
        <v>346</v>
      </c>
      <c r="E390" s="1">
        <v>2138.0</v>
      </c>
      <c r="F390" s="1">
        <v>4.0</v>
      </c>
      <c r="G390" s="1">
        <v>4.0</v>
      </c>
      <c r="H390" s="1">
        <v>4.0</v>
      </c>
      <c r="I390" s="1">
        <v>3.0</v>
      </c>
      <c r="J390" s="1">
        <v>1.0</v>
      </c>
      <c r="K390" s="1">
        <v>2.0</v>
      </c>
      <c r="L390" s="1">
        <v>3.0</v>
      </c>
      <c r="M390" s="1">
        <v>1.0</v>
      </c>
      <c r="N390" s="1">
        <v>2.0</v>
      </c>
      <c r="O390" s="1">
        <v>2.0</v>
      </c>
      <c r="P390" s="1">
        <v>4.0</v>
      </c>
      <c r="Q390" s="1">
        <v>2.0</v>
      </c>
      <c r="R390" s="1">
        <v>3.0</v>
      </c>
      <c r="S390" s="1">
        <v>3.0</v>
      </c>
      <c r="T390" s="1">
        <v>5.0</v>
      </c>
      <c r="U390" s="1">
        <v>5.0</v>
      </c>
      <c r="V390" s="1">
        <v>4.0</v>
      </c>
      <c r="W390" s="1">
        <v>5.0</v>
      </c>
      <c r="X390" s="1">
        <v>4.0</v>
      </c>
      <c r="Y390" s="1">
        <v>4.0</v>
      </c>
      <c r="Z390" s="1">
        <v>3.0</v>
      </c>
      <c r="AA390" s="1">
        <v>3.0</v>
      </c>
      <c r="AB390" s="1">
        <v>2.0</v>
      </c>
      <c r="AC390" s="1">
        <v>2.0</v>
      </c>
      <c r="AD390" s="1">
        <v>5.0</v>
      </c>
      <c r="AE390" s="1">
        <v>5.0</v>
      </c>
      <c r="AF390" s="1">
        <v>5.0</v>
      </c>
      <c r="AG390" s="1">
        <v>5.0</v>
      </c>
      <c r="AH390" s="1">
        <v>5.0</v>
      </c>
      <c r="AI390" s="1">
        <v>5.0</v>
      </c>
      <c r="AJ390" s="1">
        <v>5.0</v>
      </c>
      <c r="AK390" s="1">
        <v>5.0</v>
      </c>
      <c r="AL390" s="1">
        <v>5.0</v>
      </c>
      <c r="AM390" s="1">
        <v>5.0</v>
      </c>
      <c r="AN390" s="1">
        <v>5.0</v>
      </c>
      <c r="AO390" s="1">
        <v>5.0</v>
      </c>
      <c r="AP390" s="1">
        <v>5.0</v>
      </c>
      <c r="AQ390" s="1">
        <v>5.0</v>
      </c>
      <c r="AR390" s="1">
        <v>5.0</v>
      </c>
      <c r="AS390" s="1">
        <v>5.0</v>
      </c>
      <c r="AT390" s="1">
        <v>1.0</v>
      </c>
      <c r="AU390" s="1">
        <v>2.0</v>
      </c>
      <c r="AV390" s="1">
        <v>1.0</v>
      </c>
      <c r="AW390" s="1">
        <v>1.0</v>
      </c>
      <c r="AX390" s="1">
        <v>1.0</v>
      </c>
      <c r="AY390" s="1">
        <v>1.0</v>
      </c>
      <c r="AZ390" s="1">
        <v>2.0</v>
      </c>
      <c r="BA390" s="1">
        <v>1.0</v>
      </c>
      <c r="BB390" s="1">
        <v>5.0</v>
      </c>
      <c r="BC390" s="1">
        <v>5.0</v>
      </c>
      <c r="BD390" s="1">
        <v>5.0</v>
      </c>
      <c r="BE390" s="1">
        <v>5.0</v>
      </c>
      <c r="BF390" s="1">
        <v>5.0</v>
      </c>
      <c r="BG390" s="1">
        <v>5.0</v>
      </c>
      <c r="BH390" s="1">
        <v>5.0</v>
      </c>
      <c r="BI390" s="1">
        <v>4.0</v>
      </c>
      <c r="BJ390" s="1">
        <v>9.0</v>
      </c>
      <c r="BK390" s="1">
        <v>1.0</v>
      </c>
      <c r="BL390" s="1">
        <v>1.0</v>
      </c>
      <c r="BM390" s="1">
        <v>1.0</v>
      </c>
      <c r="BN390" s="1">
        <v>1.0</v>
      </c>
      <c r="BO390" s="1">
        <v>1.0</v>
      </c>
      <c r="BP390" s="1">
        <v>1.0</v>
      </c>
      <c r="BQ390" s="1">
        <v>1.0</v>
      </c>
      <c r="BR390" s="1">
        <v>1.0</v>
      </c>
      <c r="BS390" s="1">
        <v>5.0</v>
      </c>
      <c r="BT390" s="1">
        <v>5.0</v>
      </c>
      <c r="BU390" s="1">
        <v>5.0</v>
      </c>
      <c r="BV390" s="1">
        <v>5.0</v>
      </c>
      <c r="BW390" s="1">
        <v>5.0</v>
      </c>
      <c r="BX390" s="1">
        <v>5.0</v>
      </c>
      <c r="BY390" s="1">
        <v>5.0</v>
      </c>
      <c r="BZ390" s="36">
        <v>5.0</v>
      </c>
      <c r="CA390" s="45">
        <f t="shared" si="12"/>
        <v>261</v>
      </c>
      <c r="CB390">
        <f t="shared" si="2"/>
        <v>22</v>
      </c>
      <c r="CC390" s="45">
        <f t="shared" si="3"/>
        <v>26</v>
      </c>
      <c r="CD390" s="45">
        <f t="shared" si="4"/>
        <v>27</v>
      </c>
      <c r="CE390" s="45">
        <f t="shared" si="27"/>
        <v>40</v>
      </c>
      <c r="CF390" s="45">
        <f t="shared" si="6"/>
        <v>40</v>
      </c>
      <c r="CG390" s="45">
        <f t="shared" si="7"/>
        <v>10</v>
      </c>
      <c r="CH390" s="45">
        <f t="shared" si="28"/>
        <v>39</v>
      </c>
      <c r="CI390" s="45">
        <f t="shared" si="9"/>
        <v>0.9</v>
      </c>
      <c r="CJ390">
        <f t="shared" si="10"/>
        <v>8</v>
      </c>
      <c r="CK390" s="45">
        <f t="shared" si="29"/>
        <v>40</v>
      </c>
      <c r="CL390" s="39"/>
      <c r="CM390" s="40">
        <f>VLOOKUP(CB390,'PROMIS 57 T-Score Conversions'!Q$3:R$35,2,TRUE)</f>
        <v>36.7</v>
      </c>
      <c r="CN390" s="44" t="str">
        <f t="shared" si="20"/>
        <v>Moderate</v>
      </c>
      <c r="CO390" s="40">
        <f>VLOOKUP(CC390,'PROMIS 57 T-Score Conversions'!A$3:B$35,2,TRUE)</f>
        <v>64.5</v>
      </c>
      <c r="CP390" s="43" t="str">
        <f t="shared" si="21"/>
        <v>Moderate</v>
      </c>
      <c r="CQ390" s="40">
        <f>VLOOKUP(CD390,'PROMIS 57 T-Score Conversions'!E$3:F$35,2,TRUE)</f>
        <v>64.9</v>
      </c>
      <c r="CR390" s="44" t="str">
        <f t="shared" si="22"/>
        <v>Moderate</v>
      </c>
      <c r="CS390" s="40">
        <f>VLOOKUP(CE390,'PROMIS 57 T-Score Conversions'!U$3:V$35,2,TRUE)</f>
        <v>77.8</v>
      </c>
      <c r="CT390" s="44" t="str">
        <f t="shared" si="23"/>
        <v>Severe</v>
      </c>
      <c r="CU390" s="40">
        <f>VLOOKUP(CF390,'PROMIS 57 T-Score Conversions'!Y$3:Z$35,2,TRUE)</f>
        <v>76.5</v>
      </c>
      <c r="CV390" s="44" t="str">
        <f t="shared" si="24"/>
        <v>Severe</v>
      </c>
      <c r="CW390" s="40">
        <f>vlookup(CG390,'PROMIS 57 T-Score Conversions'!M$3:N$35,2,TRUE)</f>
        <v>31.3</v>
      </c>
      <c r="CX390" s="44" t="str">
        <f t="shared" si="25"/>
        <v>Moderate</v>
      </c>
      <c r="CY390" s="40">
        <f>VLOOKup(CH390,'PROMIS 57 T-Score Conversions'!I$3:J$35,2,TRUE)</f>
        <v>73.5</v>
      </c>
      <c r="CZ390" s="44" t="str">
        <f t="shared" si="26"/>
        <v>Severe</v>
      </c>
      <c r="DA390" s="37">
        <f>VLOOKUP(CJ390,'PROMIS 57 T-Score Conversions'!AC$3:AD$35,2,TRUE)</f>
        <v>22.41</v>
      </c>
      <c r="DB390" s="44" t="str">
        <f t="shared" si="30"/>
        <v>Severe</v>
      </c>
      <c r="DC390" s="40">
        <f>VLOOKUP(CK390,'PROMIS 57 T-Score Conversions'!AG$3:AH$35,2,TRUE)</f>
        <v>67.09</v>
      </c>
      <c r="DD390" s="39" t="str">
        <f t="shared" si="31"/>
        <v>Moderate</v>
      </c>
    </row>
    <row r="391">
      <c r="A391" s="1" t="b">
        <v>1</v>
      </c>
      <c r="B391" s="20"/>
      <c r="C391" s="20">
        <v>43811.43053434028</v>
      </c>
      <c r="D391" s="1" t="s">
        <v>242</v>
      </c>
      <c r="E391" s="1">
        <v>1998.0</v>
      </c>
      <c r="F391" s="1">
        <v>4.0</v>
      </c>
      <c r="G391" s="1">
        <v>4.0</v>
      </c>
      <c r="H391" s="1">
        <v>5.0</v>
      </c>
      <c r="I391" s="1">
        <v>2.0</v>
      </c>
      <c r="J391" s="1">
        <v>3.0</v>
      </c>
      <c r="K391" s="1">
        <v>4.0</v>
      </c>
      <c r="L391" s="1">
        <v>5.0</v>
      </c>
      <c r="M391" s="1">
        <v>4.0</v>
      </c>
      <c r="N391" s="1">
        <v>4.0</v>
      </c>
      <c r="O391" s="1">
        <v>3.0</v>
      </c>
      <c r="P391" s="1">
        <v>2.0</v>
      </c>
      <c r="Q391" s="1">
        <v>4.0</v>
      </c>
      <c r="R391" s="1">
        <v>4.0</v>
      </c>
      <c r="S391" s="1">
        <v>3.0</v>
      </c>
      <c r="T391" s="1">
        <v>4.0</v>
      </c>
      <c r="U391" s="1">
        <v>4.0</v>
      </c>
      <c r="V391" s="1">
        <v>3.0</v>
      </c>
      <c r="W391" s="1">
        <v>3.0</v>
      </c>
      <c r="X391" s="1">
        <v>3.0</v>
      </c>
      <c r="Y391" s="1">
        <v>4.0</v>
      </c>
      <c r="Z391" s="1">
        <v>3.0</v>
      </c>
      <c r="AA391" s="1">
        <v>3.0</v>
      </c>
      <c r="AB391" s="1">
        <v>2.0</v>
      </c>
      <c r="AC391" s="1">
        <v>2.0</v>
      </c>
      <c r="AD391" s="1">
        <v>4.0</v>
      </c>
      <c r="AE391" s="1">
        <v>4.0</v>
      </c>
      <c r="AF391" s="1">
        <v>4.0</v>
      </c>
      <c r="AG391" s="1">
        <v>4.0</v>
      </c>
      <c r="AH391" s="1">
        <v>4.0</v>
      </c>
      <c r="AI391" s="1">
        <v>3.0</v>
      </c>
      <c r="AJ391" s="1">
        <v>5.0</v>
      </c>
      <c r="AK391" s="1">
        <v>4.0</v>
      </c>
      <c r="AL391" s="1">
        <v>2.0</v>
      </c>
      <c r="AM391" s="1">
        <v>3.0</v>
      </c>
      <c r="AN391" s="1">
        <v>2.0</v>
      </c>
      <c r="AO391" s="1">
        <v>1.0</v>
      </c>
      <c r="AP391" s="1">
        <v>3.0</v>
      </c>
      <c r="AQ391" s="1">
        <v>1.0</v>
      </c>
      <c r="AR391" s="1">
        <v>1.0</v>
      </c>
      <c r="AS391" s="1">
        <v>3.0</v>
      </c>
      <c r="AT391" s="1">
        <v>2.0</v>
      </c>
      <c r="AU391" s="1">
        <v>4.0</v>
      </c>
      <c r="AV391" s="1">
        <v>1.0</v>
      </c>
      <c r="AW391" s="1">
        <v>1.0</v>
      </c>
      <c r="AX391" s="1">
        <v>1.0</v>
      </c>
      <c r="AY391" s="1">
        <v>2.0</v>
      </c>
      <c r="AZ391" s="1">
        <v>3.0</v>
      </c>
      <c r="BA391" s="1">
        <v>2.0</v>
      </c>
      <c r="BB391" s="1">
        <v>2.0</v>
      </c>
      <c r="BC391" s="1">
        <v>1.0</v>
      </c>
      <c r="BD391" s="1">
        <v>1.0</v>
      </c>
      <c r="BE391" s="1">
        <v>1.0</v>
      </c>
      <c r="BF391" s="1">
        <v>2.0</v>
      </c>
      <c r="BG391" s="1">
        <v>3.0</v>
      </c>
      <c r="BH391" s="1">
        <v>3.0</v>
      </c>
      <c r="BI391" s="1">
        <v>1.0</v>
      </c>
      <c r="BJ391" s="1">
        <v>3.0</v>
      </c>
      <c r="BK391" s="1">
        <v>2.0</v>
      </c>
      <c r="BL391" s="1">
        <v>3.0</v>
      </c>
      <c r="BM391" s="1">
        <v>2.0</v>
      </c>
      <c r="BN391" s="1">
        <v>1.0</v>
      </c>
      <c r="BO391" s="1">
        <v>1.0</v>
      </c>
      <c r="BP391" s="1">
        <v>1.0</v>
      </c>
      <c r="BQ391" s="1">
        <v>1.0</v>
      </c>
      <c r="BR391" s="1">
        <v>1.0</v>
      </c>
      <c r="BS391" s="1">
        <v>5.0</v>
      </c>
      <c r="BT391" s="1">
        <v>5.0</v>
      </c>
      <c r="BU391" s="1">
        <v>5.0</v>
      </c>
      <c r="BV391" s="1">
        <v>5.0</v>
      </c>
      <c r="BW391" s="1">
        <v>5.0</v>
      </c>
      <c r="BX391" s="1">
        <v>5.0</v>
      </c>
      <c r="BY391" s="1">
        <v>5.0</v>
      </c>
      <c r="BZ391" s="36">
        <v>5.0</v>
      </c>
      <c r="CA391" s="45">
        <f t="shared" si="12"/>
        <v>215</v>
      </c>
      <c r="CB391">
        <f t="shared" si="2"/>
        <v>31</v>
      </c>
      <c r="CC391" s="45">
        <f t="shared" si="3"/>
        <v>28</v>
      </c>
      <c r="CD391" s="45">
        <f t="shared" si="4"/>
        <v>23</v>
      </c>
      <c r="CE391" s="45">
        <f t="shared" si="27"/>
        <v>32</v>
      </c>
      <c r="CF391" s="45">
        <f t="shared" si="6"/>
        <v>16</v>
      </c>
      <c r="CG391" s="45">
        <f t="shared" si="7"/>
        <v>16</v>
      </c>
      <c r="CH391" s="45">
        <f t="shared" si="28"/>
        <v>14</v>
      </c>
      <c r="CI391" s="45">
        <f t="shared" si="9"/>
        <v>0.3</v>
      </c>
      <c r="CJ391">
        <f t="shared" si="10"/>
        <v>12</v>
      </c>
      <c r="CK391" s="45">
        <f t="shared" si="29"/>
        <v>40</v>
      </c>
      <c r="CL391" s="39"/>
      <c r="CM391" s="40">
        <f>VLOOKUP(CB391,'PROMIS 57 T-Score Conversions'!Q$3:R$35,2,TRUE)</f>
        <v>43.1</v>
      </c>
      <c r="CN391" s="44" t="str">
        <f t="shared" si="20"/>
        <v>Mild</v>
      </c>
      <c r="CO391" s="40">
        <f>VLOOKUP(CC391,'PROMIS 57 T-Score Conversions'!A$3:B$35,2,TRUE)</f>
        <v>66.6</v>
      </c>
      <c r="CP391" s="43" t="str">
        <f t="shared" si="21"/>
        <v>Severe</v>
      </c>
      <c r="CQ391" s="40">
        <f>VLOOKUP(CD391,'PROMIS 57 T-Score Conversions'!E$3:F$35,2,TRUE)</f>
        <v>61.2</v>
      </c>
      <c r="CR391" s="44" t="str">
        <f t="shared" si="22"/>
        <v>Moderate</v>
      </c>
      <c r="CS391" s="40">
        <f>VLOOKUP(CE391,'PROMIS 57 T-Score Conversions'!U$3:V$35,2,TRUE)</f>
        <v>65.3</v>
      </c>
      <c r="CT391" s="44" t="str">
        <f t="shared" si="23"/>
        <v>Moderate</v>
      </c>
      <c r="CU391" s="40">
        <f>VLOOKUP(CF391,'PROMIS 57 T-Score Conversions'!Y$3:Z$35,2,TRUE)</f>
        <v>45.5</v>
      </c>
      <c r="CV391" s="44" t="str">
        <f t="shared" si="24"/>
        <v>Normal</v>
      </c>
      <c r="CW391" s="40">
        <f>vlookup(CG391,'PROMIS 57 T-Score Conversions'!M$3:N$35,2,TRUE)</f>
        <v>36.9</v>
      </c>
      <c r="CX391" s="44" t="str">
        <f t="shared" si="25"/>
        <v>Moderate</v>
      </c>
      <c r="CY391" s="40">
        <f>VLOOKup(CH391,'PROMIS 57 T-Score Conversions'!I$3:J$35,2,TRUE)</f>
        <v>54.1</v>
      </c>
      <c r="CZ391" s="44" t="str">
        <f t="shared" si="26"/>
        <v>Normal</v>
      </c>
      <c r="DA391" s="37">
        <f>VLOOKUP(CJ391,'PROMIS 57 T-Score Conversions'!AC$3:AD$35,2,TRUE)</f>
        <v>30.11</v>
      </c>
      <c r="DB391" s="44" t="str">
        <f t="shared" si="30"/>
        <v>Moderate</v>
      </c>
      <c r="DC391" s="40">
        <f>VLOOKUP(CK391,'PROMIS 57 T-Score Conversions'!AG$3:AH$35,2,TRUE)</f>
        <v>67.09</v>
      </c>
      <c r="DD391" s="39" t="str">
        <f t="shared" si="31"/>
        <v>Moderate</v>
      </c>
    </row>
    <row r="392">
      <c r="A392" s="1" t="b">
        <v>1</v>
      </c>
      <c r="B392" s="20"/>
      <c r="C392" s="20">
        <v>43811.509658483796</v>
      </c>
      <c r="D392" s="1" t="s">
        <v>347</v>
      </c>
      <c r="E392" s="1">
        <v>2129.0</v>
      </c>
      <c r="F392" s="1">
        <v>2.0</v>
      </c>
      <c r="G392" s="1">
        <v>3.0</v>
      </c>
      <c r="H392" s="1">
        <v>2.0</v>
      </c>
      <c r="I392" s="1">
        <v>2.0</v>
      </c>
      <c r="J392" s="1">
        <v>1.0</v>
      </c>
      <c r="K392" s="1">
        <v>2.0</v>
      </c>
      <c r="L392" s="1">
        <v>3.0</v>
      </c>
      <c r="M392" s="1">
        <v>1.0</v>
      </c>
      <c r="N392" s="1">
        <v>4.0</v>
      </c>
      <c r="O392" s="1">
        <v>4.0</v>
      </c>
      <c r="P392" s="1">
        <v>4.0</v>
      </c>
      <c r="Q392" s="1">
        <v>4.0</v>
      </c>
      <c r="R392" s="1">
        <v>4.0</v>
      </c>
      <c r="S392" s="1">
        <v>5.0</v>
      </c>
      <c r="T392" s="1">
        <v>5.0</v>
      </c>
      <c r="U392" s="1">
        <v>4.0</v>
      </c>
      <c r="V392" s="1">
        <v>4.0</v>
      </c>
      <c r="W392" s="1">
        <v>5.0</v>
      </c>
      <c r="X392" s="1">
        <v>4.0</v>
      </c>
      <c r="Y392" s="1">
        <v>4.0</v>
      </c>
      <c r="Z392" s="1">
        <v>5.0</v>
      </c>
      <c r="AA392" s="1">
        <v>4.0</v>
      </c>
      <c r="AB392" s="1">
        <v>4.0</v>
      </c>
      <c r="AC392" s="1">
        <v>3.0</v>
      </c>
      <c r="AD392" s="1">
        <v>5.0</v>
      </c>
      <c r="AE392" s="1">
        <v>5.0</v>
      </c>
      <c r="AF392" s="1">
        <v>5.0</v>
      </c>
      <c r="AG392" s="1">
        <v>5.0</v>
      </c>
      <c r="AH392" s="1">
        <v>5.0</v>
      </c>
      <c r="AI392" s="1">
        <v>5.0</v>
      </c>
      <c r="AJ392" s="1">
        <v>5.0</v>
      </c>
      <c r="AK392" s="1">
        <v>5.0</v>
      </c>
      <c r="AL392" s="1">
        <v>5.0</v>
      </c>
      <c r="AM392" s="1">
        <v>5.0</v>
      </c>
      <c r="AN392" s="1">
        <v>5.0</v>
      </c>
      <c r="AO392" s="1">
        <v>5.0</v>
      </c>
      <c r="AP392" s="1">
        <v>5.0</v>
      </c>
      <c r="AQ392" s="1">
        <v>5.0</v>
      </c>
      <c r="AR392" s="1">
        <v>5.0</v>
      </c>
      <c r="AS392" s="1">
        <v>5.0</v>
      </c>
      <c r="AT392" s="1">
        <v>1.0</v>
      </c>
      <c r="AU392" s="1">
        <v>1.0</v>
      </c>
      <c r="AV392" s="1">
        <v>1.0</v>
      </c>
      <c r="AW392" s="1">
        <v>1.0</v>
      </c>
      <c r="AX392" s="1">
        <v>1.0</v>
      </c>
      <c r="AY392" s="1">
        <v>1.0</v>
      </c>
      <c r="AZ392" s="1">
        <v>1.0</v>
      </c>
      <c r="BA392" s="1">
        <v>1.0</v>
      </c>
      <c r="BB392" s="1">
        <v>5.0</v>
      </c>
      <c r="BC392" s="1">
        <v>5.0</v>
      </c>
      <c r="BD392" s="1">
        <v>5.0</v>
      </c>
      <c r="BE392" s="1">
        <v>5.0</v>
      </c>
      <c r="BF392" s="1">
        <v>5.0</v>
      </c>
      <c r="BG392" s="1">
        <v>5.0</v>
      </c>
      <c r="BH392" s="1">
        <v>5.0</v>
      </c>
      <c r="BI392" s="1">
        <v>5.0</v>
      </c>
      <c r="BJ392" s="1">
        <v>8.0</v>
      </c>
      <c r="BK392" s="1">
        <v>1.0</v>
      </c>
      <c r="BL392" s="1">
        <v>1.0</v>
      </c>
      <c r="BM392" s="1">
        <v>1.0</v>
      </c>
      <c r="BN392" s="1">
        <v>1.0</v>
      </c>
      <c r="BO392" s="1">
        <v>1.0</v>
      </c>
      <c r="BP392" s="1">
        <v>1.0</v>
      </c>
      <c r="BQ392" s="1">
        <v>1.0</v>
      </c>
      <c r="BR392" s="1">
        <v>1.0</v>
      </c>
      <c r="BS392" s="1">
        <v>5.0</v>
      </c>
      <c r="BT392" s="1">
        <v>5.0</v>
      </c>
      <c r="BU392" s="1">
        <v>5.0</v>
      </c>
      <c r="BV392" s="1">
        <v>5.0</v>
      </c>
      <c r="BW392" s="1">
        <v>5.0</v>
      </c>
      <c r="BX392" s="1">
        <v>5.0</v>
      </c>
      <c r="BY392" s="1">
        <v>5.0</v>
      </c>
      <c r="BZ392" s="36">
        <v>5.0</v>
      </c>
      <c r="CA392" s="45">
        <f t="shared" si="12"/>
        <v>267</v>
      </c>
      <c r="CB392">
        <f t="shared" si="2"/>
        <v>16</v>
      </c>
      <c r="CC392" s="45">
        <f t="shared" si="3"/>
        <v>34</v>
      </c>
      <c r="CD392" s="45">
        <f t="shared" si="4"/>
        <v>33</v>
      </c>
      <c r="CE392" s="45">
        <f t="shared" si="27"/>
        <v>40</v>
      </c>
      <c r="CF392" s="45">
        <f t="shared" si="6"/>
        <v>40</v>
      </c>
      <c r="CG392" s="45">
        <f t="shared" si="7"/>
        <v>8</v>
      </c>
      <c r="CH392" s="45">
        <f t="shared" si="28"/>
        <v>40</v>
      </c>
      <c r="CI392" s="45">
        <f t="shared" si="9"/>
        <v>0.8</v>
      </c>
      <c r="CJ392">
        <f t="shared" si="10"/>
        <v>8</v>
      </c>
      <c r="CK392" s="45">
        <f t="shared" si="29"/>
        <v>40</v>
      </c>
      <c r="CL392" s="39"/>
      <c r="CM392" s="40">
        <f>VLOOKUP(CB392,'PROMIS 57 T-Score Conversions'!Q$3:R$35,2,TRUE)</f>
        <v>32.5</v>
      </c>
      <c r="CN392" s="44" t="str">
        <f t="shared" si="20"/>
        <v>Moderate</v>
      </c>
      <c r="CO392" s="40">
        <f>VLOOKUP(CC392,'PROMIS 57 T-Score Conversions'!A$3:B$35,2,TRUE)</f>
        <v>73</v>
      </c>
      <c r="CP392" s="43" t="str">
        <f t="shared" si="21"/>
        <v>Severe</v>
      </c>
      <c r="CQ392" s="40">
        <f>VLOOKUP(CD392,'PROMIS 57 T-Score Conversions'!E$3:F$35,2,TRUE)</f>
        <v>70.7</v>
      </c>
      <c r="CR392" s="44" t="str">
        <f t="shared" si="22"/>
        <v>Severe</v>
      </c>
      <c r="CS392" s="40">
        <f>VLOOKUP(CE392,'PROMIS 57 T-Score Conversions'!U$3:V$35,2,TRUE)</f>
        <v>77.8</v>
      </c>
      <c r="CT392" s="44" t="str">
        <f t="shared" si="23"/>
        <v>Severe</v>
      </c>
      <c r="CU392" s="40">
        <f>VLOOKUP(CF392,'PROMIS 57 T-Score Conversions'!Y$3:Z$35,2,TRUE)</f>
        <v>76.5</v>
      </c>
      <c r="CV392" s="44" t="str">
        <f t="shared" si="24"/>
        <v>Severe</v>
      </c>
      <c r="CW392" s="40">
        <f>vlookup(CG392,'PROMIS 57 T-Score Conversions'!M$3:N$35,2,TRUE)</f>
        <v>25.91</v>
      </c>
      <c r="CX392" s="44" t="str">
        <f t="shared" si="25"/>
        <v>Severe</v>
      </c>
      <c r="CY392" s="40">
        <f>VLOOKup(CH392,'PROMIS 57 T-Score Conversions'!I$3:J$35,2,TRUE)</f>
        <v>77</v>
      </c>
      <c r="CZ392" s="44" t="str">
        <f t="shared" si="26"/>
        <v>Severe</v>
      </c>
      <c r="DA392" s="37">
        <f>VLOOKUP(CJ392,'PROMIS 57 T-Score Conversions'!AC$3:AD$35,2,TRUE)</f>
        <v>22.41</v>
      </c>
      <c r="DB392" s="44" t="str">
        <f t="shared" si="30"/>
        <v>Severe</v>
      </c>
      <c r="DC392" s="40">
        <f>VLOOKUP(CK392,'PROMIS 57 T-Score Conversions'!AG$3:AH$35,2,TRUE)</f>
        <v>67.09</v>
      </c>
      <c r="DD392" s="39" t="str">
        <f t="shared" si="31"/>
        <v>Moderate</v>
      </c>
    </row>
    <row r="393">
      <c r="A393" s="1" t="b">
        <v>1</v>
      </c>
      <c r="B393" s="20"/>
      <c r="C393" s="20">
        <v>43811.55052658565</v>
      </c>
      <c r="D393" s="1" t="s">
        <v>314</v>
      </c>
      <c r="E393" s="1">
        <v>2093.0</v>
      </c>
      <c r="F393" s="1">
        <v>3.0</v>
      </c>
      <c r="G393" s="1">
        <v>4.0</v>
      </c>
      <c r="H393" s="1">
        <v>4.0</v>
      </c>
      <c r="I393" s="1">
        <v>4.0</v>
      </c>
      <c r="J393" s="1">
        <v>2.0</v>
      </c>
      <c r="K393" s="1">
        <v>4.0</v>
      </c>
      <c r="L393" s="1">
        <v>4.0</v>
      </c>
      <c r="M393" s="1">
        <v>2.0</v>
      </c>
      <c r="N393" s="1">
        <v>4.0</v>
      </c>
      <c r="O393" s="1">
        <v>4.0</v>
      </c>
      <c r="P393" s="1">
        <v>4.0</v>
      </c>
      <c r="Q393" s="1">
        <v>4.0</v>
      </c>
      <c r="R393" s="1">
        <v>4.0</v>
      </c>
      <c r="S393" s="1">
        <v>4.0</v>
      </c>
      <c r="T393" s="1">
        <v>4.0</v>
      </c>
      <c r="U393" s="1">
        <v>5.0</v>
      </c>
      <c r="V393" s="1">
        <v>3.0</v>
      </c>
      <c r="W393" s="1">
        <v>3.0</v>
      </c>
      <c r="X393" s="1">
        <v>3.0</v>
      </c>
      <c r="Y393" s="1">
        <v>3.0</v>
      </c>
      <c r="Z393" s="1">
        <v>4.0</v>
      </c>
      <c r="AA393" s="1">
        <v>4.0</v>
      </c>
      <c r="AB393" s="1">
        <v>4.0</v>
      </c>
      <c r="AC393" s="1">
        <v>3.0</v>
      </c>
      <c r="AD393" s="1">
        <v>5.0</v>
      </c>
      <c r="AE393" s="1">
        <v>5.0</v>
      </c>
      <c r="AF393" s="1">
        <v>5.0</v>
      </c>
      <c r="AG393" s="1">
        <v>5.0</v>
      </c>
      <c r="AH393" s="1">
        <v>5.0</v>
      </c>
      <c r="AI393" s="1">
        <v>5.0</v>
      </c>
      <c r="AJ393" s="1">
        <v>5.0</v>
      </c>
      <c r="AK393" s="1">
        <v>5.0</v>
      </c>
      <c r="AL393" s="1">
        <v>4.0</v>
      </c>
      <c r="AM393" s="1">
        <v>5.0</v>
      </c>
      <c r="AN393" s="1">
        <v>4.0</v>
      </c>
      <c r="AO393" s="1">
        <v>2.0</v>
      </c>
      <c r="AP393" s="1">
        <v>2.0</v>
      </c>
      <c r="AQ393" s="1">
        <v>2.0</v>
      </c>
      <c r="AR393" s="1">
        <v>1.0</v>
      </c>
      <c r="AS393" s="1">
        <v>4.0</v>
      </c>
      <c r="AT393" s="1">
        <v>1.0</v>
      </c>
      <c r="AU393" s="1">
        <v>1.0</v>
      </c>
      <c r="AV393" s="1">
        <v>1.0</v>
      </c>
      <c r="AW393" s="1">
        <v>1.0</v>
      </c>
      <c r="AX393" s="1">
        <v>1.0</v>
      </c>
      <c r="AY393" s="1">
        <v>1.0</v>
      </c>
      <c r="AZ393" s="1">
        <v>1.0</v>
      </c>
      <c r="BA393" s="1">
        <v>1.0</v>
      </c>
      <c r="BB393" s="1">
        <v>4.0</v>
      </c>
      <c r="BC393" s="1">
        <v>4.0</v>
      </c>
      <c r="BD393" s="1">
        <v>5.0</v>
      </c>
      <c r="BE393" s="1">
        <v>3.0</v>
      </c>
      <c r="BF393" s="1">
        <v>5.0</v>
      </c>
      <c r="BG393" s="1">
        <v>5.0</v>
      </c>
      <c r="BH393" s="1">
        <v>5.0</v>
      </c>
      <c r="BI393" s="1">
        <v>5.0</v>
      </c>
      <c r="BJ393" s="1">
        <v>6.0</v>
      </c>
      <c r="BK393" s="1">
        <v>1.0</v>
      </c>
      <c r="BL393" s="1">
        <v>1.0</v>
      </c>
      <c r="BM393" s="1">
        <v>1.0</v>
      </c>
      <c r="BN393" s="1">
        <v>1.0</v>
      </c>
      <c r="BO393" s="1">
        <v>1.0</v>
      </c>
      <c r="BP393" s="1">
        <v>1.0</v>
      </c>
      <c r="BQ393" s="1">
        <v>1.0</v>
      </c>
      <c r="BR393" s="1">
        <v>1.0</v>
      </c>
      <c r="BS393" s="1">
        <v>5.0</v>
      </c>
      <c r="BT393" s="1">
        <v>5.0</v>
      </c>
      <c r="BU393" s="1">
        <v>5.0</v>
      </c>
      <c r="BV393" s="1">
        <v>5.0</v>
      </c>
      <c r="BW393" s="1">
        <v>5.0</v>
      </c>
      <c r="BX393" s="1">
        <v>5.0</v>
      </c>
      <c r="BY393" s="1">
        <v>3.0</v>
      </c>
      <c r="BZ393" s="36">
        <v>5.0</v>
      </c>
      <c r="CA393" s="45">
        <f t="shared" si="12"/>
        <v>247</v>
      </c>
      <c r="CB393">
        <f t="shared" si="2"/>
        <v>27</v>
      </c>
      <c r="CC393" s="45">
        <f t="shared" si="3"/>
        <v>33</v>
      </c>
      <c r="CD393" s="45">
        <f t="shared" si="4"/>
        <v>27</v>
      </c>
      <c r="CE393" s="45">
        <f t="shared" si="27"/>
        <v>40</v>
      </c>
      <c r="CF393" s="45">
        <f t="shared" si="6"/>
        <v>24</v>
      </c>
      <c r="CG393" s="45">
        <f t="shared" si="7"/>
        <v>8</v>
      </c>
      <c r="CH393" s="45">
        <f t="shared" si="28"/>
        <v>36</v>
      </c>
      <c r="CI393" s="45">
        <f t="shared" si="9"/>
        <v>0.6</v>
      </c>
      <c r="CJ393">
        <f t="shared" si="10"/>
        <v>8</v>
      </c>
      <c r="CK393" s="45">
        <f t="shared" si="29"/>
        <v>38</v>
      </c>
      <c r="CL393" s="39"/>
      <c r="CM393" s="40">
        <f>VLOOKUP(CB393,'PROMIS 57 T-Score Conversions'!Q$3:R$35,2,TRUE)</f>
        <v>40.1</v>
      </c>
      <c r="CN393" s="44" t="str">
        <f t="shared" si="20"/>
        <v>Mild</v>
      </c>
      <c r="CO393" s="40">
        <f>VLOOKUP(CC393,'PROMIS 57 T-Score Conversions'!A$3:B$35,2,TRUE)</f>
        <v>71.9</v>
      </c>
      <c r="CP393" s="43" t="str">
        <f t="shared" si="21"/>
        <v>Severe</v>
      </c>
      <c r="CQ393" s="40">
        <f>VLOOKUP(CD393,'PROMIS 57 T-Score Conversions'!E$3:F$35,2,TRUE)</f>
        <v>64.9</v>
      </c>
      <c r="CR393" s="44" t="str">
        <f t="shared" si="22"/>
        <v>Moderate</v>
      </c>
      <c r="CS393" s="40">
        <f>VLOOKUP(CE393,'PROMIS 57 T-Score Conversions'!U$3:V$35,2,TRUE)</f>
        <v>77.8</v>
      </c>
      <c r="CT393" s="44" t="str">
        <f t="shared" si="23"/>
        <v>Severe</v>
      </c>
      <c r="CU393" s="40">
        <f>VLOOKUP(CF393,'PROMIS 57 T-Score Conversions'!Y$3:Z$35,2,TRUE)</f>
        <v>54.3</v>
      </c>
      <c r="CV393" s="44" t="str">
        <f t="shared" si="24"/>
        <v>Normal</v>
      </c>
      <c r="CW393" s="40">
        <f>vlookup(CG393,'PROMIS 57 T-Score Conversions'!M$3:N$35,2,TRUE)</f>
        <v>25.91</v>
      </c>
      <c r="CX393" s="44" t="str">
        <f t="shared" si="25"/>
        <v>Severe</v>
      </c>
      <c r="CY393" s="40">
        <f>VLOOKup(CH393,'PROMIS 57 T-Score Conversions'!I$3:J$35,2,TRUE)</f>
        <v>70.1</v>
      </c>
      <c r="CZ393" s="44" t="str">
        <f t="shared" si="26"/>
        <v>Severe</v>
      </c>
      <c r="DA393" s="37">
        <f>VLOOKUP(CJ393,'PROMIS 57 T-Score Conversions'!AC$3:AD$35,2,TRUE)</f>
        <v>22.41</v>
      </c>
      <c r="DB393" s="44" t="str">
        <f t="shared" si="30"/>
        <v>Severe</v>
      </c>
      <c r="DC393" s="40">
        <f>VLOOKUP(CK393,'PROMIS 57 T-Score Conversions'!AG$3:AH$35,2,TRUE)</f>
        <v>59.95</v>
      </c>
      <c r="DD393" s="39" t="str">
        <f t="shared" si="31"/>
        <v>Mild</v>
      </c>
    </row>
    <row r="394">
      <c r="A394" s="1" t="b">
        <v>1</v>
      </c>
      <c r="B394" s="20"/>
      <c r="C394" s="20">
        <v>43811.621527951385</v>
      </c>
      <c r="D394" s="1" t="s">
        <v>321</v>
      </c>
      <c r="E394" s="1">
        <v>2105.0</v>
      </c>
      <c r="F394" s="1">
        <v>3.0</v>
      </c>
      <c r="G394" s="1">
        <v>3.0</v>
      </c>
      <c r="H394" s="1">
        <v>5.0</v>
      </c>
      <c r="I394" s="1">
        <v>5.0</v>
      </c>
      <c r="J394" s="1">
        <v>2.0</v>
      </c>
      <c r="K394" s="1">
        <v>3.0</v>
      </c>
      <c r="L394" s="1">
        <v>3.0</v>
      </c>
      <c r="M394" s="1">
        <v>3.0</v>
      </c>
      <c r="N394" s="1">
        <v>4.0</v>
      </c>
      <c r="O394" s="1">
        <v>4.0</v>
      </c>
      <c r="P394" s="1">
        <v>4.0</v>
      </c>
      <c r="Q394" s="1">
        <v>4.0</v>
      </c>
      <c r="R394" s="1">
        <v>4.0</v>
      </c>
      <c r="S394" s="1">
        <v>4.0</v>
      </c>
      <c r="T394" s="1">
        <v>4.0</v>
      </c>
      <c r="U394" s="1">
        <v>4.0</v>
      </c>
      <c r="V394" s="1">
        <v>4.0</v>
      </c>
      <c r="W394" s="1">
        <v>4.0</v>
      </c>
      <c r="X394" s="1">
        <v>4.0</v>
      </c>
      <c r="Y394" s="1">
        <v>4.0</v>
      </c>
      <c r="Z394" s="1">
        <v>4.0</v>
      </c>
      <c r="AA394" s="1">
        <v>4.0</v>
      </c>
      <c r="AB394" s="1">
        <v>4.0</v>
      </c>
      <c r="AC394" s="1">
        <v>3.0</v>
      </c>
      <c r="AD394" s="1">
        <v>3.0</v>
      </c>
      <c r="AE394" s="1">
        <v>5.0</v>
      </c>
      <c r="AF394" s="1">
        <v>4.0</v>
      </c>
      <c r="AG394" s="1">
        <v>3.0</v>
      </c>
      <c r="AH394" s="1">
        <v>3.0</v>
      </c>
      <c r="AI394" s="1">
        <v>4.0</v>
      </c>
      <c r="AJ394" s="1">
        <v>5.0</v>
      </c>
      <c r="AK394" s="1">
        <v>3.0</v>
      </c>
      <c r="AL394" s="1">
        <v>3.0</v>
      </c>
      <c r="AM394" s="1">
        <v>5.0</v>
      </c>
      <c r="AN394" s="1">
        <v>5.0</v>
      </c>
      <c r="AO394" s="1">
        <v>5.0</v>
      </c>
      <c r="AP394" s="1">
        <v>5.0</v>
      </c>
      <c r="AQ394" s="1">
        <v>5.0</v>
      </c>
      <c r="AR394" s="1">
        <v>5.0</v>
      </c>
      <c r="AS394" s="1">
        <v>5.0</v>
      </c>
      <c r="AT394" s="1">
        <v>3.0</v>
      </c>
      <c r="AU394" s="1">
        <v>3.0</v>
      </c>
      <c r="AV394" s="1">
        <v>3.0</v>
      </c>
      <c r="AW394" s="1">
        <v>3.0</v>
      </c>
      <c r="AX394" s="1">
        <v>3.0</v>
      </c>
      <c r="AY394" s="1">
        <v>3.0</v>
      </c>
      <c r="AZ394" s="1">
        <v>3.0</v>
      </c>
      <c r="BA394" s="1">
        <v>3.0</v>
      </c>
      <c r="BB394" s="1">
        <v>4.0</v>
      </c>
      <c r="BC394" s="1">
        <v>4.0</v>
      </c>
      <c r="BD394" s="1">
        <v>4.0</v>
      </c>
      <c r="BE394" s="1">
        <v>4.0</v>
      </c>
      <c r="BF394" s="1">
        <v>4.0</v>
      </c>
      <c r="BG394" s="1">
        <v>3.0</v>
      </c>
      <c r="BH394" s="1">
        <v>3.0</v>
      </c>
      <c r="BI394" s="1">
        <v>3.0</v>
      </c>
      <c r="BJ394" s="1">
        <v>6.0</v>
      </c>
      <c r="BK394" s="1">
        <v>3.0</v>
      </c>
      <c r="BL394" s="1">
        <v>1.0</v>
      </c>
      <c r="BM394" s="1">
        <v>2.0</v>
      </c>
      <c r="BN394" s="1">
        <v>2.0</v>
      </c>
      <c r="BO394" s="1">
        <v>2.0</v>
      </c>
      <c r="BP394" s="1">
        <v>2.0</v>
      </c>
      <c r="BQ394" s="1">
        <v>2.0</v>
      </c>
      <c r="BR394" s="1">
        <v>2.0</v>
      </c>
      <c r="BS394" s="1">
        <v>4.0</v>
      </c>
      <c r="BT394" s="1">
        <v>4.0</v>
      </c>
      <c r="BU394" s="1">
        <v>3.0</v>
      </c>
      <c r="BV394" s="1">
        <v>4.0</v>
      </c>
      <c r="BW394" s="1">
        <v>4.0</v>
      </c>
      <c r="BX394" s="1">
        <v>4.0</v>
      </c>
      <c r="BY394" s="1">
        <v>4.0</v>
      </c>
      <c r="BZ394" s="36">
        <v>3.0</v>
      </c>
      <c r="CA394" s="45">
        <f t="shared" si="12"/>
        <v>263</v>
      </c>
      <c r="CB394">
        <f t="shared" si="2"/>
        <v>27</v>
      </c>
      <c r="CC394" s="45">
        <f t="shared" si="3"/>
        <v>32</v>
      </c>
      <c r="CD394" s="45">
        <f t="shared" si="4"/>
        <v>31</v>
      </c>
      <c r="CE394" s="45">
        <f t="shared" si="27"/>
        <v>30</v>
      </c>
      <c r="CF394" s="45">
        <f t="shared" si="6"/>
        <v>38</v>
      </c>
      <c r="CG394" s="45">
        <f t="shared" si="7"/>
        <v>24</v>
      </c>
      <c r="CH394" s="45">
        <f t="shared" si="28"/>
        <v>29</v>
      </c>
      <c r="CI394" s="45">
        <f t="shared" si="9"/>
        <v>0.6</v>
      </c>
      <c r="CJ394">
        <f t="shared" si="10"/>
        <v>16</v>
      </c>
      <c r="CK394" s="45">
        <f t="shared" si="29"/>
        <v>30</v>
      </c>
      <c r="CL394" s="39"/>
      <c r="CM394" s="40">
        <f>VLOOKUP(CB394,'PROMIS 57 T-Score Conversions'!Q$3:R$35,2,TRUE)</f>
        <v>40.1</v>
      </c>
      <c r="CN394" s="44" t="str">
        <f t="shared" si="20"/>
        <v>Mild</v>
      </c>
      <c r="CO394" s="40">
        <f>VLOOKUP(CC394,'PROMIS 57 T-Score Conversions'!A$3:B$35,2,TRUE)</f>
        <v>70.8</v>
      </c>
      <c r="CP394" s="43" t="str">
        <f t="shared" si="21"/>
        <v>Severe</v>
      </c>
      <c r="CQ394" s="40">
        <f>VLOOKUP(CD394,'PROMIS 57 T-Score Conversions'!E$3:F$35,2,TRUE)</f>
        <v>68.7</v>
      </c>
      <c r="CR394" s="44" t="str">
        <f t="shared" si="22"/>
        <v>Moderate</v>
      </c>
      <c r="CS394" s="40">
        <f>VLOOKUP(CE394,'PROMIS 57 T-Score Conversions'!U$3:V$35,2,TRUE)</f>
        <v>63.3</v>
      </c>
      <c r="CT394" s="44" t="str">
        <f t="shared" si="23"/>
        <v>Moderate</v>
      </c>
      <c r="CU394" s="40">
        <f>VLOOKUP(CF394,'PROMIS 57 T-Score Conversions'!Y$3:Z$35,2,TRUE)</f>
        <v>70.8</v>
      </c>
      <c r="CV394" s="44" t="str">
        <f t="shared" si="24"/>
        <v>Severe</v>
      </c>
      <c r="CW394" s="40">
        <f>vlookup(CG394,'PROMIS 57 T-Score Conversions'!M$3:N$35,2,TRUE)</f>
        <v>44</v>
      </c>
      <c r="CX394" s="44" t="str">
        <f t="shared" si="25"/>
        <v>Mild</v>
      </c>
      <c r="CY394" s="40">
        <f>VLOOKup(CH394,'PROMIS 57 T-Score Conversions'!I$3:J$35,2,TRUE)</f>
        <v>64.8</v>
      </c>
      <c r="CZ394" s="44" t="str">
        <f t="shared" si="26"/>
        <v>Moderate</v>
      </c>
      <c r="DA394" s="37">
        <f>VLOOKUP(CJ394,'PROMIS 57 T-Score Conversions'!AC$3:AD$35,2,TRUE)</f>
        <v>33.92</v>
      </c>
      <c r="DB394" s="44" t="str">
        <f t="shared" si="30"/>
        <v>Moderate</v>
      </c>
      <c r="DC394" s="40">
        <f>VLOOKUP(CK394,'PROMIS 57 T-Score Conversions'!AG$3:AH$35,2,TRUE)</f>
        <v>49.17</v>
      </c>
      <c r="DD394" s="39" t="str">
        <f t="shared" si="31"/>
        <v>Normal</v>
      </c>
    </row>
    <row r="395">
      <c r="A395" s="1" t="b">
        <v>1</v>
      </c>
      <c r="B395" s="20"/>
      <c r="C395" s="20">
        <v>43811.805660115744</v>
      </c>
      <c r="D395" s="1" t="s">
        <v>348</v>
      </c>
      <c r="E395" s="1">
        <v>2130.0</v>
      </c>
      <c r="F395" s="1">
        <v>3.0</v>
      </c>
      <c r="G395" s="1">
        <v>2.0</v>
      </c>
      <c r="H395" s="1">
        <v>3.0</v>
      </c>
      <c r="I395" s="1">
        <v>4.0</v>
      </c>
      <c r="J395" s="1">
        <v>2.0</v>
      </c>
      <c r="K395" s="1">
        <v>4.0</v>
      </c>
      <c r="L395" s="1">
        <v>4.0</v>
      </c>
      <c r="M395" s="1">
        <v>4.0</v>
      </c>
      <c r="N395" s="1">
        <v>3.0</v>
      </c>
      <c r="O395" s="1">
        <v>4.0</v>
      </c>
      <c r="P395" s="1">
        <v>5.0</v>
      </c>
      <c r="Q395" s="1">
        <v>4.0</v>
      </c>
      <c r="R395" s="1">
        <v>5.0</v>
      </c>
      <c r="S395" s="1">
        <v>3.0</v>
      </c>
      <c r="T395" s="1">
        <v>4.0</v>
      </c>
      <c r="U395" s="1">
        <v>4.0</v>
      </c>
      <c r="V395" s="1">
        <v>2.0</v>
      </c>
      <c r="W395" s="1">
        <v>4.0</v>
      </c>
      <c r="X395" s="1">
        <v>2.0</v>
      </c>
      <c r="Y395" s="1">
        <v>3.0</v>
      </c>
      <c r="Z395" s="1">
        <v>1.0</v>
      </c>
      <c r="AA395" s="1">
        <v>4.0</v>
      </c>
      <c r="AB395" s="1">
        <v>3.0</v>
      </c>
      <c r="AC395" s="1">
        <v>1.0</v>
      </c>
      <c r="AD395" s="1">
        <v>5.0</v>
      </c>
      <c r="AE395" s="1">
        <v>5.0</v>
      </c>
      <c r="AF395" s="1">
        <v>5.0</v>
      </c>
      <c r="AG395" s="1">
        <v>4.0</v>
      </c>
      <c r="AH395" s="1">
        <v>4.0</v>
      </c>
      <c r="AI395" s="1">
        <v>1.0</v>
      </c>
      <c r="AJ395" s="1">
        <v>2.0</v>
      </c>
      <c r="AK395" s="1">
        <v>2.0</v>
      </c>
      <c r="AL395" s="1">
        <v>5.0</v>
      </c>
      <c r="AM395" s="1">
        <v>4.0</v>
      </c>
      <c r="AN395" s="1">
        <v>4.0</v>
      </c>
      <c r="AO395" s="1">
        <v>5.0</v>
      </c>
      <c r="AP395" s="1">
        <v>3.0</v>
      </c>
      <c r="AQ395" s="1">
        <v>4.0</v>
      </c>
      <c r="AR395" s="1">
        <v>4.0</v>
      </c>
      <c r="AS395" s="1">
        <v>5.0</v>
      </c>
      <c r="AT395" s="1">
        <v>4.0</v>
      </c>
      <c r="AU395" s="1">
        <v>4.0</v>
      </c>
      <c r="AV395" s="1">
        <v>4.0</v>
      </c>
      <c r="AW395" s="1">
        <v>1.0</v>
      </c>
      <c r="AX395" s="1">
        <v>1.0</v>
      </c>
      <c r="AY395" s="1">
        <v>1.0</v>
      </c>
      <c r="AZ395" s="1">
        <v>3.0</v>
      </c>
      <c r="BA395" s="1">
        <v>2.0</v>
      </c>
      <c r="BB395" s="1">
        <v>4.0</v>
      </c>
      <c r="BC395" s="1">
        <v>3.0</v>
      </c>
      <c r="BD395" s="1">
        <v>5.0</v>
      </c>
      <c r="BE395" s="1">
        <v>3.0</v>
      </c>
      <c r="BF395" s="1">
        <v>5.0</v>
      </c>
      <c r="BG395" s="1">
        <v>5.0</v>
      </c>
      <c r="BH395" s="1">
        <v>4.0</v>
      </c>
      <c r="BI395" s="1">
        <v>2.0</v>
      </c>
      <c r="BJ395" s="1">
        <v>6.0</v>
      </c>
      <c r="BK395" s="1">
        <v>3.0</v>
      </c>
      <c r="BL395" s="1">
        <v>4.0</v>
      </c>
      <c r="BM395" s="1">
        <v>3.0</v>
      </c>
      <c r="BN395" s="1">
        <v>2.0</v>
      </c>
      <c r="BO395" s="1">
        <v>4.0</v>
      </c>
      <c r="BP395" s="1">
        <v>2.0</v>
      </c>
      <c r="BQ395" s="1">
        <v>2.0</v>
      </c>
      <c r="BR395" s="1">
        <v>2.0</v>
      </c>
      <c r="BS395" s="1">
        <v>4.0</v>
      </c>
      <c r="BT395" s="1">
        <v>4.0</v>
      </c>
      <c r="BU395" s="1">
        <v>5.0</v>
      </c>
      <c r="BV395" s="1">
        <v>4.0</v>
      </c>
      <c r="BW395" s="1">
        <v>4.0</v>
      </c>
      <c r="BX395" s="1">
        <v>4.0</v>
      </c>
      <c r="BY395" s="1">
        <v>1.0</v>
      </c>
      <c r="BZ395" s="36">
        <v>3.0</v>
      </c>
      <c r="CA395" s="45">
        <f t="shared" si="12"/>
        <v>248</v>
      </c>
      <c r="CB395">
        <f t="shared" si="2"/>
        <v>26</v>
      </c>
      <c r="CC395" s="45">
        <f t="shared" si="3"/>
        <v>32</v>
      </c>
      <c r="CD395" s="45">
        <f t="shared" si="4"/>
        <v>20</v>
      </c>
      <c r="CE395" s="45">
        <f t="shared" si="27"/>
        <v>28</v>
      </c>
      <c r="CF395" s="45">
        <f t="shared" si="6"/>
        <v>34</v>
      </c>
      <c r="CG395" s="45">
        <f t="shared" si="7"/>
        <v>20</v>
      </c>
      <c r="CH395" s="45">
        <f t="shared" si="28"/>
        <v>31</v>
      </c>
      <c r="CI395" s="45">
        <f t="shared" si="9"/>
        <v>0.6</v>
      </c>
      <c r="CJ395">
        <f t="shared" si="10"/>
        <v>22</v>
      </c>
      <c r="CK395" s="45">
        <f t="shared" si="29"/>
        <v>29</v>
      </c>
      <c r="CL395" s="39"/>
      <c r="CM395" s="40">
        <f>VLOOKUP(CB395,'PROMIS 57 T-Score Conversions'!Q$3:R$35,2,TRUE)</f>
        <v>39.5</v>
      </c>
      <c r="CN395" s="44" t="str">
        <f t="shared" si="20"/>
        <v>Moderate</v>
      </c>
      <c r="CO395" s="40">
        <f>VLOOKUP(CC395,'PROMIS 57 T-Score Conversions'!A$3:B$35,2,TRUE)</f>
        <v>70.8</v>
      </c>
      <c r="CP395" s="43" t="str">
        <f t="shared" si="21"/>
        <v>Severe</v>
      </c>
      <c r="CQ395" s="40">
        <f>VLOOKUP(CD395,'PROMIS 57 T-Score Conversions'!E$3:F$35,2,TRUE)</f>
        <v>58.5</v>
      </c>
      <c r="CR395" s="44" t="str">
        <f t="shared" si="22"/>
        <v>Mild</v>
      </c>
      <c r="CS395" s="40">
        <f>VLOOKUP(CE395,'PROMIS 57 T-Score Conversions'!U$3:V$35,2,TRUE)</f>
        <v>61.3</v>
      </c>
      <c r="CT395" s="44" t="str">
        <f t="shared" si="23"/>
        <v>Moderate</v>
      </c>
      <c r="CU395" s="40">
        <f>VLOOKUP(CF395,'PROMIS 57 T-Score Conversions'!Y$3:Z$35,2,TRUE)</f>
        <v>64.8</v>
      </c>
      <c r="CV395" s="44" t="str">
        <f t="shared" si="24"/>
        <v>Moderate</v>
      </c>
      <c r="CW395" s="40">
        <f>vlookup(CG395,'PROMIS 57 T-Score Conversions'!M$3:N$35,2,TRUE)</f>
        <v>40.2</v>
      </c>
      <c r="CX395" s="44" t="str">
        <f t="shared" si="25"/>
        <v>Mild</v>
      </c>
      <c r="CY395" s="40">
        <f>VLOOKup(CH395,'PROMIS 57 T-Score Conversions'!I$3:J$35,2,TRUE)</f>
        <v>66.2</v>
      </c>
      <c r="CZ395" s="44" t="str">
        <f t="shared" si="26"/>
        <v>Moderate</v>
      </c>
      <c r="DA395" s="37">
        <f>VLOOKUP(CJ395,'PROMIS 57 T-Score Conversions'!AC$3:AD$35,2,TRUE)</f>
        <v>38.71</v>
      </c>
      <c r="DB395" s="44" t="str">
        <f t="shared" si="30"/>
        <v>Moderate</v>
      </c>
      <c r="DC395" s="40">
        <f>VLOOKUP(CK395,'PROMIS 57 T-Score Conversions'!AG$3:AH$35,2,TRUE)</f>
        <v>48.16</v>
      </c>
      <c r="DD395" s="39" t="str">
        <f t="shared" si="31"/>
        <v>Normal</v>
      </c>
    </row>
    <row r="396">
      <c r="A396" s="1" t="b">
        <v>1</v>
      </c>
      <c r="B396" s="20"/>
      <c r="C396" s="20">
        <v>43812.413775787034</v>
      </c>
      <c r="D396" s="1" t="s">
        <v>141</v>
      </c>
      <c r="E396" s="1">
        <v>1909.0</v>
      </c>
      <c r="F396" s="1">
        <v>3.0</v>
      </c>
      <c r="G396" s="1">
        <v>3.0</v>
      </c>
      <c r="H396" s="1">
        <v>3.0</v>
      </c>
      <c r="I396" s="1">
        <v>4.0</v>
      </c>
      <c r="J396" s="1">
        <v>3.0</v>
      </c>
      <c r="K396" s="1">
        <v>3.0</v>
      </c>
      <c r="L396" s="1">
        <v>4.0</v>
      </c>
      <c r="M396" s="1">
        <v>3.0</v>
      </c>
      <c r="N396" s="1">
        <v>1.0</v>
      </c>
      <c r="O396" s="1">
        <v>1.0</v>
      </c>
      <c r="P396" s="1">
        <v>3.0</v>
      </c>
      <c r="Q396" s="1">
        <v>2.0</v>
      </c>
      <c r="R396" s="1">
        <v>1.0</v>
      </c>
      <c r="S396" s="1">
        <v>1.0</v>
      </c>
      <c r="T396" s="1">
        <v>2.0</v>
      </c>
      <c r="U396" s="1">
        <v>2.0</v>
      </c>
      <c r="V396" s="1">
        <v>1.0</v>
      </c>
      <c r="W396" s="1">
        <v>1.0</v>
      </c>
      <c r="X396" s="1">
        <v>2.0</v>
      </c>
      <c r="Y396" s="1">
        <v>1.0</v>
      </c>
      <c r="Z396" s="1">
        <v>2.0</v>
      </c>
      <c r="AA396" s="1">
        <v>2.0</v>
      </c>
      <c r="AB396" s="1">
        <v>1.0</v>
      </c>
      <c r="AC396" s="1">
        <v>1.0</v>
      </c>
      <c r="AD396" s="1">
        <v>3.0</v>
      </c>
      <c r="AE396" s="1">
        <v>2.0</v>
      </c>
      <c r="AF396" s="1">
        <v>2.0</v>
      </c>
      <c r="AG396" s="1">
        <v>2.0</v>
      </c>
      <c r="AH396" s="1">
        <v>2.0</v>
      </c>
      <c r="AI396" s="1">
        <v>2.0</v>
      </c>
      <c r="AJ396" s="1">
        <v>3.0</v>
      </c>
      <c r="AK396" s="1">
        <v>2.0</v>
      </c>
      <c r="AL396" s="1">
        <v>3.0</v>
      </c>
      <c r="AM396" s="1">
        <v>3.0</v>
      </c>
      <c r="AN396" s="1">
        <v>3.0</v>
      </c>
      <c r="AO396" s="1">
        <v>2.0</v>
      </c>
      <c r="AP396" s="1">
        <v>4.0</v>
      </c>
      <c r="AQ396" s="1">
        <v>1.0</v>
      </c>
      <c r="AR396" s="1">
        <v>1.0</v>
      </c>
      <c r="AS396" s="1">
        <v>3.0</v>
      </c>
      <c r="AT396" s="1">
        <v>4.0</v>
      </c>
      <c r="AU396" s="1">
        <v>4.0</v>
      </c>
      <c r="AV396" s="1">
        <v>3.0</v>
      </c>
      <c r="AW396" s="1">
        <v>5.0</v>
      </c>
      <c r="AX396" s="1">
        <v>4.0</v>
      </c>
      <c r="AY396" s="1">
        <v>5.0</v>
      </c>
      <c r="AZ396" s="1">
        <v>4.0</v>
      </c>
      <c r="BA396" s="1">
        <v>3.0</v>
      </c>
      <c r="BB396" s="1">
        <v>2.0</v>
      </c>
      <c r="BC396" s="1">
        <v>2.0</v>
      </c>
      <c r="BD396" s="1">
        <v>2.0</v>
      </c>
      <c r="BE396" s="1">
        <v>3.0</v>
      </c>
      <c r="BF396" s="1">
        <v>2.0</v>
      </c>
      <c r="BG396" s="1">
        <v>2.0</v>
      </c>
      <c r="BH396" s="1">
        <v>2.0</v>
      </c>
      <c r="BI396" s="1">
        <v>2.0</v>
      </c>
      <c r="BJ396" s="1">
        <v>3.0</v>
      </c>
      <c r="BK396" s="1">
        <v>4.0</v>
      </c>
      <c r="BL396" s="1">
        <v>2.0</v>
      </c>
      <c r="BM396" s="1">
        <v>4.0</v>
      </c>
      <c r="BN396" s="1">
        <v>3.0</v>
      </c>
      <c r="BO396" s="1">
        <v>4.0</v>
      </c>
      <c r="BP396" s="1">
        <v>2.0</v>
      </c>
      <c r="BQ396" s="1">
        <v>3.0</v>
      </c>
      <c r="BR396" s="1">
        <v>2.0</v>
      </c>
      <c r="BS396" s="1">
        <v>2.0</v>
      </c>
      <c r="BT396" s="1">
        <v>2.0</v>
      </c>
      <c r="BU396" s="1">
        <v>3.0</v>
      </c>
      <c r="BV396" s="1">
        <v>2.0</v>
      </c>
      <c r="BW396" s="1">
        <v>4.0</v>
      </c>
      <c r="BX396" s="1">
        <v>2.0</v>
      </c>
      <c r="BY396" s="1">
        <v>4.0</v>
      </c>
      <c r="BZ396" s="36">
        <v>4.0</v>
      </c>
      <c r="CA396" s="45">
        <f t="shared" si="12"/>
        <v>187</v>
      </c>
      <c r="CB396">
        <f t="shared" si="2"/>
        <v>26</v>
      </c>
      <c r="CC396" s="45">
        <f t="shared" si="3"/>
        <v>13</v>
      </c>
      <c r="CD396" s="45">
        <f t="shared" si="4"/>
        <v>11</v>
      </c>
      <c r="CE396" s="45">
        <f t="shared" si="27"/>
        <v>18</v>
      </c>
      <c r="CF396" s="45">
        <f t="shared" si="6"/>
        <v>20</v>
      </c>
      <c r="CG396" s="45">
        <f t="shared" si="7"/>
        <v>32</v>
      </c>
      <c r="CH396" s="45">
        <f t="shared" si="28"/>
        <v>17</v>
      </c>
      <c r="CI396" s="45">
        <f t="shared" si="9"/>
        <v>0.3</v>
      </c>
      <c r="CJ396">
        <f t="shared" si="10"/>
        <v>24</v>
      </c>
      <c r="CK396" s="45">
        <f t="shared" si="29"/>
        <v>23</v>
      </c>
      <c r="CL396" s="39"/>
      <c r="CM396" s="40">
        <f>VLOOKUP(CB396,'PROMIS 57 T-Score Conversions'!Q$3:R$35,2,TRUE)</f>
        <v>39.5</v>
      </c>
      <c r="CN396" s="44" t="str">
        <f t="shared" si="20"/>
        <v>Moderate</v>
      </c>
      <c r="CO396" s="40">
        <f>VLOOKUP(CC396,'PROMIS 57 T-Score Conversions'!A$3:B$35,2,TRUE)</f>
        <v>50.8</v>
      </c>
      <c r="CP396" s="43" t="str">
        <f t="shared" si="21"/>
        <v>Mild</v>
      </c>
      <c r="CQ396" s="40">
        <f>VLOOKUP(CD396,'PROMIS 57 T-Score Conversions'!E$3:F$35,2,TRUE)</f>
        <v>49.4</v>
      </c>
      <c r="CR396" s="44" t="str">
        <f t="shared" si="22"/>
        <v>Normal</v>
      </c>
      <c r="CS396" s="40">
        <f>VLOOKUP(CE396,'PROMIS 57 T-Score Conversions'!U$3:V$35,2,TRUE)</f>
        <v>51.5</v>
      </c>
      <c r="CT396" s="44" t="str">
        <f t="shared" si="23"/>
        <v>Normal</v>
      </c>
      <c r="CU396" s="40">
        <f>VLOOKUP(CF396,'PROMIS 57 T-Score Conversions'!Y$3:Z$35,2,TRUE)</f>
        <v>50.1</v>
      </c>
      <c r="CV396" s="44" t="str">
        <f t="shared" si="24"/>
        <v>Normal</v>
      </c>
      <c r="CW396" s="40">
        <f>vlookup(CG396,'PROMIS 57 T-Score Conversions'!M$3:N$35,2,TRUE)</f>
        <v>51.7</v>
      </c>
      <c r="CX396" s="44" t="str">
        <f t="shared" si="25"/>
        <v>Normal</v>
      </c>
      <c r="CY396" s="40">
        <f>VLOOKup(CH396,'PROMIS 57 T-Score Conversions'!I$3:J$35,2,TRUE)</f>
        <v>56.6</v>
      </c>
      <c r="CZ396" s="44" t="str">
        <f t="shared" si="26"/>
        <v>Mild</v>
      </c>
      <c r="DA396" s="37">
        <f>VLOOKUP(CJ396,'PROMIS 57 T-Score Conversions'!AC$3:AD$35,2,TRUE)</f>
        <v>40.29</v>
      </c>
      <c r="DB396" s="44" t="str">
        <f t="shared" si="30"/>
        <v>Mild</v>
      </c>
      <c r="DC396" s="40">
        <f>VLOOKUP(CK396,'PROMIS 57 T-Score Conversions'!AG$3:AH$35,2,TRUE)</f>
        <v>42.51</v>
      </c>
      <c r="DD396" s="39" t="str">
        <f t="shared" si="31"/>
        <v>Normal</v>
      </c>
    </row>
    <row r="397">
      <c r="A397" s="1" t="b">
        <v>1</v>
      </c>
      <c r="B397" s="20"/>
      <c r="C397" s="20">
        <v>43812.466443287034</v>
      </c>
      <c r="D397" s="1" t="s">
        <v>261</v>
      </c>
      <c r="E397" s="1">
        <v>2003.0</v>
      </c>
      <c r="F397" s="1">
        <v>2.0</v>
      </c>
      <c r="G397" s="1">
        <v>3.0</v>
      </c>
      <c r="H397" s="1">
        <v>4.0</v>
      </c>
      <c r="I397" s="1">
        <v>3.0</v>
      </c>
      <c r="J397" s="1">
        <v>1.0</v>
      </c>
      <c r="K397" s="1">
        <v>2.0</v>
      </c>
      <c r="L397" s="1">
        <v>2.0</v>
      </c>
      <c r="M397" s="1">
        <v>2.0</v>
      </c>
      <c r="N397" s="1">
        <v>5.0</v>
      </c>
      <c r="O397" s="1">
        <v>4.0</v>
      </c>
      <c r="P397" s="1">
        <v>5.0</v>
      </c>
      <c r="Q397" s="1">
        <v>5.0</v>
      </c>
      <c r="R397" s="1">
        <v>5.0</v>
      </c>
      <c r="S397" s="1">
        <v>5.0</v>
      </c>
      <c r="T397" s="1">
        <v>5.0</v>
      </c>
      <c r="U397" s="1">
        <v>5.0</v>
      </c>
      <c r="V397" s="1">
        <v>5.0</v>
      </c>
      <c r="W397" s="1">
        <v>5.0</v>
      </c>
      <c r="X397" s="1">
        <v>5.0</v>
      </c>
      <c r="Y397" s="1">
        <v>5.0</v>
      </c>
      <c r="Z397" s="1">
        <v>5.0</v>
      </c>
      <c r="AA397" s="1">
        <v>5.0</v>
      </c>
      <c r="AB397" s="1">
        <v>5.0</v>
      </c>
      <c r="AC397" s="1">
        <v>5.0</v>
      </c>
      <c r="AD397" s="1">
        <v>5.0</v>
      </c>
      <c r="AE397" s="1">
        <v>5.0</v>
      </c>
      <c r="AF397" s="1">
        <v>5.0</v>
      </c>
      <c r="AG397" s="1">
        <v>5.0</v>
      </c>
      <c r="AH397" s="1">
        <v>5.0</v>
      </c>
      <c r="AI397" s="1">
        <v>5.0</v>
      </c>
      <c r="AJ397" s="1">
        <v>5.0</v>
      </c>
      <c r="AK397" s="1">
        <v>5.0</v>
      </c>
      <c r="AL397" s="1">
        <v>5.0</v>
      </c>
      <c r="AM397" s="1">
        <v>5.0</v>
      </c>
      <c r="AN397" s="1">
        <v>5.0</v>
      </c>
      <c r="AO397" s="1">
        <v>5.0</v>
      </c>
      <c r="AP397" s="1">
        <v>5.0</v>
      </c>
      <c r="AQ397" s="1">
        <v>5.0</v>
      </c>
      <c r="AR397" s="1">
        <v>5.0</v>
      </c>
      <c r="AS397" s="1">
        <v>5.0</v>
      </c>
      <c r="AT397" s="1">
        <v>1.0</v>
      </c>
      <c r="AU397" s="1">
        <v>1.0</v>
      </c>
      <c r="AV397" s="1">
        <v>1.0</v>
      </c>
      <c r="AW397" s="1">
        <v>1.0</v>
      </c>
      <c r="AX397" s="1">
        <v>1.0</v>
      </c>
      <c r="AY397" s="1">
        <v>1.0</v>
      </c>
      <c r="AZ397" s="1">
        <v>1.0</v>
      </c>
      <c r="BA397" s="1">
        <v>1.0</v>
      </c>
      <c r="BB397" s="1">
        <v>4.0</v>
      </c>
      <c r="BC397" s="1">
        <v>4.0</v>
      </c>
      <c r="BD397" s="1">
        <v>5.0</v>
      </c>
      <c r="BE397" s="1">
        <v>5.0</v>
      </c>
      <c r="BF397" s="1">
        <v>5.0</v>
      </c>
      <c r="BG397" s="1">
        <v>5.0</v>
      </c>
      <c r="BH397" s="1">
        <v>5.0</v>
      </c>
      <c r="BI397" s="1">
        <v>5.0</v>
      </c>
      <c r="BJ397" s="1">
        <v>8.0</v>
      </c>
      <c r="BK397" s="1">
        <v>1.0</v>
      </c>
      <c r="BL397" s="1">
        <v>1.0</v>
      </c>
      <c r="BM397" s="1">
        <v>1.0</v>
      </c>
      <c r="BN397" s="1">
        <v>2.0</v>
      </c>
      <c r="BO397" s="1">
        <v>2.0</v>
      </c>
      <c r="BP397" s="1">
        <v>1.0</v>
      </c>
      <c r="BQ397" s="1">
        <v>1.0</v>
      </c>
      <c r="BR397" s="1">
        <v>1.0</v>
      </c>
      <c r="BS397" s="1">
        <v>5.0</v>
      </c>
      <c r="BT397" s="1">
        <v>5.0</v>
      </c>
      <c r="BU397" s="1">
        <v>5.0</v>
      </c>
      <c r="BV397" s="1">
        <v>5.0</v>
      </c>
      <c r="BW397" s="1">
        <v>5.0</v>
      </c>
      <c r="BX397" s="1">
        <v>5.0</v>
      </c>
      <c r="BY397" s="1">
        <v>5.0</v>
      </c>
      <c r="BZ397" s="36">
        <v>5.0</v>
      </c>
      <c r="CA397" s="45">
        <f t="shared" si="12"/>
        <v>282</v>
      </c>
      <c r="CB397">
        <f t="shared" si="2"/>
        <v>19</v>
      </c>
      <c r="CC397" s="45">
        <f t="shared" si="3"/>
        <v>39</v>
      </c>
      <c r="CD397" s="45">
        <f t="shared" si="4"/>
        <v>40</v>
      </c>
      <c r="CE397" s="45">
        <f t="shared" si="27"/>
        <v>40</v>
      </c>
      <c r="CF397" s="45">
        <f t="shared" si="6"/>
        <v>40</v>
      </c>
      <c r="CG397" s="45">
        <f t="shared" si="7"/>
        <v>8</v>
      </c>
      <c r="CH397" s="45">
        <f t="shared" si="28"/>
        <v>38</v>
      </c>
      <c r="CI397" s="45">
        <f t="shared" si="9"/>
        <v>0.8</v>
      </c>
      <c r="CJ397">
        <f t="shared" si="10"/>
        <v>10</v>
      </c>
      <c r="CK397" s="45">
        <f t="shared" si="29"/>
        <v>40</v>
      </c>
      <c r="CL397" s="39"/>
      <c r="CM397" s="40">
        <f>VLOOKUP(CB397,'PROMIS 57 T-Score Conversions'!Q$3:R$35,2,TRUE)</f>
        <v>34.7</v>
      </c>
      <c r="CN397" s="44" t="str">
        <f t="shared" si="20"/>
        <v>Moderate</v>
      </c>
      <c r="CO397" s="40">
        <f>VLOOKUP(CC397,'PROMIS 57 T-Score Conversions'!A$3:B$35,2,TRUE)</f>
        <v>80</v>
      </c>
      <c r="CP397" s="43" t="str">
        <f t="shared" si="21"/>
        <v>Severe</v>
      </c>
      <c r="CQ397" s="40">
        <f>VLOOKUP(CD397,'PROMIS 57 T-Score Conversions'!E$3:F$35,2,TRUE)</f>
        <v>81.3</v>
      </c>
      <c r="CR397" s="44" t="str">
        <f t="shared" si="22"/>
        <v>Severe</v>
      </c>
      <c r="CS397" s="40">
        <f>VLOOKUP(CE397,'PROMIS 57 T-Score Conversions'!U$3:V$35,2,TRUE)</f>
        <v>77.8</v>
      </c>
      <c r="CT397" s="44" t="str">
        <f t="shared" si="23"/>
        <v>Severe</v>
      </c>
      <c r="CU397" s="40">
        <f>VLOOKUP(CF397,'PROMIS 57 T-Score Conversions'!Y$3:Z$35,2,TRUE)</f>
        <v>76.5</v>
      </c>
      <c r="CV397" s="44" t="str">
        <f t="shared" si="24"/>
        <v>Severe</v>
      </c>
      <c r="CW397" s="40">
        <f>vlookup(CG397,'PROMIS 57 T-Score Conversions'!M$3:N$35,2,TRUE)</f>
        <v>25.91</v>
      </c>
      <c r="CX397" s="44" t="str">
        <f t="shared" si="25"/>
        <v>Severe</v>
      </c>
      <c r="CY397" s="40">
        <f>VLOOKup(CH397,'PROMIS 57 T-Score Conversions'!I$3:J$35,2,TRUE)</f>
        <v>72.1</v>
      </c>
      <c r="CZ397" s="44" t="str">
        <f t="shared" si="26"/>
        <v>Severe</v>
      </c>
      <c r="DA397" s="37">
        <f>VLOOKUP(CJ397,'PROMIS 57 T-Score Conversions'!AC$3:AD$35,2,TRUE)</f>
        <v>27.45</v>
      </c>
      <c r="DB397" s="44" t="str">
        <f t="shared" si="30"/>
        <v>Severe</v>
      </c>
      <c r="DC397" s="40">
        <f>VLOOKUP(CK397,'PROMIS 57 T-Score Conversions'!AG$3:AH$35,2,TRUE)</f>
        <v>67.09</v>
      </c>
      <c r="DD397" s="39" t="str">
        <f t="shared" si="31"/>
        <v>Moderate</v>
      </c>
    </row>
    <row r="398">
      <c r="A398" s="1" t="b">
        <v>1</v>
      </c>
      <c r="B398" s="20"/>
      <c r="C398" s="20">
        <v>43815.36793716435</v>
      </c>
      <c r="D398" s="1" t="s">
        <v>141</v>
      </c>
      <c r="E398" s="1">
        <v>1909.0</v>
      </c>
      <c r="F398" s="1">
        <v>3.0</v>
      </c>
      <c r="G398" s="1">
        <v>3.0</v>
      </c>
      <c r="H398" s="1">
        <v>3.0</v>
      </c>
      <c r="I398" s="1">
        <v>4.0</v>
      </c>
      <c r="J398" s="1">
        <v>3.0</v>
      </c>
      <c r="K398" s="1">
        <v>3.0</v>
      </c>
      <c r="L398" s="1">
        <v>4.0</v>
      </c>
      <c r="M398" s="1">
        <v>3.0</v>
      </c>
      <c r="N398" s="1">
        <v>1.0</v>
      </c>
      <c r="O398" s="1">
        <v>1.0</v>
      </c>
      <c r="P398" s="1">
        <v>3.0</v>
      </c>
      <c r="Q398" s="1">
        <v>2.0</v>
      </c>
      <c r="R398" s="1">
        <v>1.0</v>
      </c>
      <c r="S398" s="1">
        <v>1.0</v>
      </c>
      <c r="T398" s="1">
        <v>2.0</v>
      </c>
      <c r="U398" s="1">
        <v>2.0</v>
      </c>
      <c r="V398" s="1">
        <v>1.0</v>
      </c>
      <c r="W398" s="1">
        <v>1.0</v>
      </c>
      <c r="X398" s="1">
        <v>2.0</v>
      </c>
      <c r="Y398" s="1">
        <v>1.0</v>
      </c>
      <c r="Z398" s="1">
        <v>2.0</v>
      </c>
      <c r="AA398" s="1">
        <v>2.0</v>
      </c>
      <c r="AB398" s="1">
        <v>1.0</v>
      </c>
      <c r="AC398" s="1">
        <v>1.0</v>
      </c>
      <c r="AD398" s="1">
        <v>3.0</v>
      </c>
      <c r="AE398" s="1">
        <v>2.0</v>
      </c>
      <c r="AF398" s="1">
        <v>2.0</v>
      </c>
      <c r="AG398" s="1">
        <v>2.0</v>
      </c>
      <c r="AH398" s="1">
        <v>2.0</v>
      </c>
      <c r="AI398" s="1">
        <v>2.0</v>
      </c>
      <c r="AJ398" s="1">
        <v>3.0</v>
      </c>
      <c r="AK398" s="1">
        <v>2.0</v>
      </c>
      <c r="AL398" s="1">
        <v>3.0</v>
      </c>
      <c r="AM398" s="1">
        <v>3.0</v>
      </c>
      <c r="AN398" s="1">
        <v>3.0</v>
      </c>
      <c r="AO398" s="1">
        <v>2.0</v>
      </c>
      <c r="AP398" s="1">
        <v>4.0</v>
      </c>
      <c r="AQ398" s="1">
        <v>1.0</v>
      </c>
      <c r="AR398" s="1">
        <v>1.0</v>
      </c>
      <c r="AS398" s="1">
        <v>3.0</v>
      </c>
      <c r="AT398" s="1">
        <v>4.0</v>
      </c>
      <c r="AU398" s="1">
        <v>4.0</v>
      </c>
      <c r="AV398" s="1">
        <v>3.0</v>
      </c>
      <c r="AW398" s="1">
        <v>5.0</v>
      </c>
      <c r="AX398" s="1">
        <v>4.0</v>
      </c>
      <c r="AY398" s="1">
        <v>5.0</v>
      </c>
      <c r="AZ398" s="1">
        <v>4.0</v>
      </c>
      <c r="BA398" s="1">
        <v>3.0</v>
      </c>
      <c r="BB398" s="1">
        <v>2.0</v>
      </c>
      <c r="BC398" s="1">
        <v>2.0</v>
      </c>
      <c r="BD398" s="1">
        <v>2.0</v>
      </c>
      <c r="BE398" s="1">
        <v>3.0</v>
      </c>
      <c r="BF398" s="1">
        <v>2.0</v>
      </c>
      <c r="BG398" s="1">
        <v>2.0</v>
      </c>
      <c r="BH398" s="1">
        <v>2.0</v>
      </c>
      <c r="BI398" s="1">
        <v>2.0</v>
      </c>
      <c r="BJ398" s="1">
        <v>3.0</v>
      </c>
      <c r="BK398" s="1">
        <v>4.0</v>
      </c>
      <c r="BL398" s="1">
        <v>2.0</v>
      </c>
      <c r="BM398" s="1">
        <v>4.0</v>
      </c>
      <c r="BN398" s="1">
        <v>3.0</v>
      </c>
      <c r="BO398" s="1">
        <v>4.0</v>
      </c>
      <c r="BP398" s="1">
        <v>2.0</v>
      </c>
      <c r="BQ398" s="1">
        <v>3.0</v>
      </c>
      <c r="BR398" s="1">
        <v>2.0</v>
      </c>
      <c r="BS398" s="1">
        <v>2.0</v>
      </c>
      <c r="BT398" s="1">
        <v>2.0</v>
      </c>
      <c r="BU398" s="1">
        <v>3.0</v>
      </c>
      <c r="BV398" s="1">
        <v>2.0</v>
      </c>
      <c r="BW398" s="1">
        <v>4.0</v>
      </c>
      <c r="BX398" s="1">
        <v>2.0</v>
      </c>
      <c r="BY398" s="1">
        <v>4.0</v>
      </c>
      <c r="BZ398" s="36">
        <v>4.0</v>
      </c>
      <c r="CA398" s="45">
        <f t="shared" si="12"/>
        <v>187</v>
      </c>
      <c r="CB398">
        <f t="shared" si="2"/>
        <v>26</v>
      </c>
      <c r="CC398" s="45">
        <f t="shared" si="3"/>
        <v>13</v>
      </c>
      <c r="CD398" s="45">
        <f t="shared" si="4"/>
        <v>11</v>
      </c>
      <c r="CE398" s="45">
        <f t="shared" si="27"/>
        <v>18</v>
      </c>
      <c r="CF398" s="45">
        <f t="shared" si="6"/>
        <v>20</v>
      </c>
      <c r="CG398" s="45">
        <f t="shared" si="7"/>
        <v>32</v>
      </c>
      <c r="CH398" s="45">
        <f t="shared" si="28"/>
        <v>17</v>
      </c>
      <c r="CI398" s="45">
        <f t="shared" si="9"/>
        <v>0.3</v>
      </c>
      <c r="CJ398">
        <f t="shared" si="10"/>
        <v>24</v>
      </c>
      <c r="CK398" s="45">
        <f t="shared" si="29"/>
        <v>23</v>
      </c>
      <c r="CL398" s="39"/>
      <c r="CM398" s="40">
        <f>VLOOKUP(CB398,'PROMIS 57 T-Score Conversions'!Q$3:R$35,2,TRUE)</f>
        <v>39.5</v>
      </c>
      <c r="CN398" s="44" t="str">
        <f t="shared" si="20"/>
        <v>Moderate</v>
      </c>
      <c r="CO398" s="40">
        <f>VLOOKUP(CC398,'PROMIS 57 T-Score Conversions'!A$3:B$35,2,TRUE)</f>
        <v>50.8</v>
      </c>
      <c r="CP398" s="43" t="str">
        <f t="shared" si="21"/>
        <v>Mild</v>
      </c>
      <c r="CQ398" s="40">
        <f>VLOOKUP(CD398,'PROMIS 57 T-Score Conversions'!E$3:F$35,2,TRUE)</f>
        <v>49.4</v>
      </c>
      <c r="CR398" s="44" t="str">
        <f t="shared" si="22"/>
        <v>Normal</v>
      </c>
      <c r="CS398" s="40">
        <f>VLOOKUP(CE398,'PROMIS 57 T-Score Conversions'!U$3:V$35,2,TRUE)</f>
        <v>51.5</v>
      </c>
      <c r="CT398" s="44" t="str">
        <f t="shared" si="23"/>
        <v>Normal</v>
      </c>
      <c r="CU398" s="40">
        <f>VLOOKUP(CF398,'PROMIS 57 T-Score Conversions'!Y$3:Z$35,2,TRUE)</f>
        <v>50.1</v>
      </c>
      <c r="CV398" s="44" t="str">
        <f t="shared" si="24"/>
        <v>Normal</v>
      </c>
      <c r="CW398" s="40">
        <f>vlookup(CG398,'PROMIS 57 T-Score Conversions'!M$3:N$35,2,TRUE)</f>
        <v>51.7</v>
      </c>
      <c r="CX398" s="44" t="str">
        <f t="shared" si="25"/>
        <v>Normal</v>
      </c>
      <c r="CY398" s="40">
        <f>VLOOKup(CH398,'PROMIS 57 T-Score Conversions'!I$3:J$35,2,TRUE)</f>
        <v>56.6</v>
      </c>
      <c r="CZ398" s="44" t="str">
        <f t="shared" si="26"/>
        <v>Mild</v>
      </c>
      <c r="DA398" s="37">
        <f>VLOOKUP(CJ398,'PROMIS 57 T-Score Conversions'!AC$3:AD$35,2,TRUE)</f>
        <v>40.29</v>
      </c>
      <c r="DB398" s="44" t="str">
        <f t="shared" si="30"/>
        <v>Mild</v>
      </c>
      <c r="DC398" s="40">
        <f>VLOOKUP(CK398,'PROMIS 57 T-Score Conversions'!AG$3:AH$35,2,TRUE)</f>
        <v>42.51</v>
      </c>
      <c r="DD398" s="39" t="str">
        <f t="shared" si="31"/>
        <v>Normal</v>
      </c>
    </row>
    <row r="399">
      <c r="A399" s="1" t="b">
        <v>1</v>
      </c>
      <c r="B399" s="20"/>
      <c r="C399" s="20">
        <v>43815.37859894676</v>
      </c>
      <c r="D399" s="1" t="s">
        <v>349</v>
      </c>
      <c r="E399" s="1">
        <v>1435.0</v>
      </c>
      <c r="F399" s="1">
        <v>4.0</v>
      </c>
      <c r="G399" s="1">
        <v>3.0</v>
      </c>
      <c r="H399" s="1">
        <v>5.0</v>
      </c>
      <c r="I399" s="1">
        <v>4.0</v>
      </c>
      <c r="J399" s="1">
        <v>3.0</v>
      </c>
      <c r="K399" s="1">
        <v>4.0</v>
      </c>
      <c r="L399" s="1">
        <v>4.0</v>
      </c>
      <c r="M399" s="1">
        <v>4.0</v>
      </c>
      <c r="N399" s="1">
        <v>1.0</v>
      </c>
      <c r="O399" s="1">
        <v>2.0</v>
      </c>
      <c r="P399" s="1">
        <v>2.0</v>
      </c>
      <c r="Q399" s="1">
        <v>2.0</v>
      </c>
      <c r="R399" s="1">
        <v>2.0</v>
      </c>
      <c r="S399" s="1">
        <v>1.0</v>
      </c>
      <c r="T399" s="1">
        <v>2.0</v>
      </c>
      <c r="U399" s="1">
        <v>2.0</v>
      </c>
      <c r="V399" s="1">
        <v>2.0</v>
      </c>
      <c r="W399" s="1">
        <v>1.0</v>
      </c>
      <c r="X399" s="1">
        <v>2.0</v>
      </c>
      <c r="Y399" s="1">
        <v>1.0</v>
      </c>
      <c r="Z399" s="1">
        <v>1.0</v>
      </c>
      <c r="AA399" s="1">
        <v>2.0</v>
      </c>
      <c r="AB399" s="1">
        <v>1.0</v>
      </c>
      <c r="AC399" s="1">
        <v>1.0</v>
      </c>
      <c r="AD399" s="1">
        <v>4.0</v>
      </c>
      <c r="AE399" s="1">
        <v>3.0</v>
      </c>
      <c r="AF399" s="1">
        <v>3.0</v>
      </c>
      <c r="AG399" s="1">
        <v>3.0</v>
      </c>
      <c r="AH399" s="1">
        <v>2.0</v>
      </c>
      <c r="AI399" s="1">
        <v>2.0</v>
      </c>
      <c r="AJ399" s="1">
        <v>1.0</v>
      </c>
      <c r="AK399" s="1">
        <v>2.0</v>
      </c>
      <c r="AL399" s="1">
        <v>3.0</v>
      </c>
      <c r="AM399" s="1">
        <v>2.0</v>
      </c>
      <c r="AN399" s="1">
        <v>3.0</v>
      </c>
      <c r="AO399" s="1">
        <v>1.0</v>
      </c>
      <c r="AP399" s="1">
        <v>2.0</v>
      </c>
      <c r="AQ399" s="1">
        <v>2.0</v>
      </c>
      <c r="AR399" s="1">
        <v>1.0</v>
      </c>
      <c r="AS399" s="1">
        <v>3.0</v>
      </c>
      <c r="AT399" s="1">
        <v>3.0</v>
      </c>
      <c r="AU399" s="1">
        <v>4.0</v>
      </c>
      <c r="AV399" s="1">
        <v>4.0</v>
      </c>
      <c r="AW399" s="1">
        <v>4.0</v>
      </c>
      <c r="AX399" s="1">
        <v>3.0</v>
      </c>
      <c r="AY399" s="1">
        <v>3.0</v>
      </c>
      <c r="AZ399" s="1">
        <v>3.0</v>
      </c>
      <c r="BA399" s="1">
        <v>4.0</v>
      </c>
      <c r="BB399" s="1">
        <v>2.0</v>
      </c>
      <c r="BC399" s="1">
        <v>2.0</v>
      </c>
      <c r="BD399" s="1">
        <v>2.0</v>
      </c>
      <c r="BE399" s="1">
        <v>2.0</v>
      </c>
      <c r="BF399" s="1">
        <v>2.0</v>
      </c>
      <c r="BG399" s="1">
        <v>1.0</v>
      </c>
      <c r="BH399" s="1">
        <v>2.0</v>
      </c>
      <c r="BI399" s="1">
        <v>2.0</v>
      </c>
      <c r="BJ399" s="1">
        <v>2.0</v>
      </c>
      <c r="BK399" s="1">
        <v>4.0</v>
      </c>
      <c r="BL399" s="1">
        <v>4.0</v>
      </c>
      <c r="BM399" s="1">
        <v>4.0</v>
      </c>
      <c r="BN399" s="1">
        <v>4.0</v>
      </c>
      <c r="BO399" s="1">
        <v>4.0</v>
      </c>
      <c r="BP399" s="1">
        <v>4.0</v>
      </c>
      <c r="BQ399" s="1">
        <v>4.0</v>
      </c>
      <c r="BR399" s="1">
        <v>4.0</v>
      </c>
      <c r="BS399" s="1">
        <v>4.0</v>
      </c>
      <c r="BT399" s="1">
        <v>3.0</v>
      </c>
      <c r="BU399" s="1">
        <v>4.0</v>
      </c>
      <c r="BV399" s="1">
        <v>4.0</v>
      </c>
      <c r="BW399" s="1">
        <v>4.0</v>
      </c>
      <c r="BX399" s="1">
        <v>2.0</v>
      </c>
      <c r="BY399" s="1">
        <v>3.0</v>
      </c>
      <c r="BZ399" s="36">
        <v>2.0</v>
      </c>
      <c r="CA399" s="45">
        <f t="shared" si="12"/>
        <v>196</v>
      </c>
      <c r="CB399">
        <f t="shared" si="2"/>
        <v>31</v>
      </c>
      <c r="CC399" s="45">
        <f t="shared" si="3"/>
        <v>14</v>
      </c>
      <c r="CD399" s="45">
        <f t="shared" si="4"/>
        <v>11</v>
      </c>
      <c r="CE399" s="45">
        <f t="shared" si="27"/>
        <v>20</v>
      </c>
      <c r="CF399" s="45">
        <f t="shared" si="6"/>
        <v>17</v>
      </c>
      <c r="CG399" s="45">
        <f t="shared" si="7"/>
        <v>28</v>
      </c>
      <c r="CH399" s="45">
        <f t="shared" si="28"/>
        <v>15</v>
      </c>
      <c r="CI399" s="45">
        <f t="shared" si="9"/>
        <v>0.2</v>
      </c>
      <c r="CJ399">
        <f t="shared" si="10"/>
        <v>32</v>
      </c>
      <c r="CK399" s="45">
        <f t="shared" si="29"/>
        <v>26</v>
      </c>
      <c r="CL399" s="39"/>
      <c r="CM399" s="40">
        <f>VLOOKUP(CB399,'PROMIS 57 T-Score Conversions'!Q$3:R$35,2,TRUE)</f>
        <v>43.1</v>
      </c>
      <c r="CN399" s="44" t="str">
        <f t="shared" si="20"/>
        <v>Mild</v>
      </c>
      <c r="CO399" s="40">
        <f>VLOOKUP(CC399,'PROMIS 57 T-Score Conversions'!A$3:B$35,2,TRUE)</f>
        <v>52.1</v>
      </c>
      <c r="CP399" s="43" t="str">
        <f t="shared" si="21"/>
        <v>Mild</v>
      </c>
      <c r="CQ399" s="40">
        <f>VLOOKUP(CD399,'PROMIS 57 T-Score Conversions'!E$3:F$35,2,TRUE)</f>
        <v>49.4</v>
      </c>
      <c r="CR399" s="44" t="str">
        <f t="shared" si="22"/>
        <v>Normal</v>
      </c>
      <c r="CS399" s="40">
        <f>VLOOKUP(CE399,'PROMIS 57 T-Score Conversions'!U$3:V$35,2,TRUE)</f>
        <v>53.6</v>
      </c>
      <c r="CT399" s="44" t="str">
        <f t="shared" si="23"/>
        <v>Normal</v>
      </c>
      <c r="CU399" s="40">
        <f>VLOOKUP(CF399,'PROMIS 57 T-Score Conversions'!Y$3:Z$35,2,TRUE)</f>
        <v>46.7</v>
      </c>
      <c r="CV399" s="44" t="str">
        <f t="shared" si="24"/>
        <v>Normal</v>
      </c>
      <c r="CW399" s="40">
        <f>vlookup(CG399,'PROMIS 57 T-Score Conversions'!M$3:N$35,2,TRUE)</f>
        <v>48</v>
      </c>
      <c r="CX399" s="44" t="str">
        <f t="shared" si="25"/>
        <v>Normal</v>
      </c>
      <c r="CY399" s="40">
        <f>VLOOKup(CH399,'PROMIS 57 T-Score Conversions'!I$3:J$35,2,TRUE)</f>
        <v>55</v>
      </c>
      <c r="CZ399" s="44" t="str">
        <f t="shared" si="26"/>
        <v>Mild</v>
      </c>
      <c r="DA399" s="37">
        <f>VLOOKUP(CJ399,'PROMIS 57 T-Score Conversions'!AC$3:AD$35,2,TRUE)</f>
        <v>47.17</v>
      </c>
      <c r="DB399" s="44" t="str">
        <f t="shared" si="30"/>
        <v>Normal</v>
      </c>
      <c r="DC399" s="40">
        <f>VLOOKUP(CK399,'PROMIS 57 T-Score Conversions'!AG$3:AH$35,2,TRUE)</f>
        <v>45.27</v>
      </c>
      <c r="DD399" s="39" t="str">
        <f t="shared" si="31"/>
        <v>Normal</v>
      </c>
    </row>
    <row r="400">
      <c r="A400" s="1" t="b">
        <v>1</v>
      </c>
      <c r="B400" s="20"/>
      <c r="C400" s="20">
        <v>43815.483143888894</v>
      </c>
      <c r="D400" s="1" t="s">
        <v>349</v>
      </c>
      <c r="E400" s="1">
        <v>1435.0</v>
      </c>
      <c r="F400" s="1">
        <v>4.0</v>
      </c>
      <c r="G400" s="1">
        <v>3.0</v>
      </c>
      <c r="H400" s="1">
        <v>5.0</v>
      </c>
      <c r="I400" s="1">
        <v>4.0</v>
      </c>
      <c r="J400" s="1">
        <v>3.0</v>
      </c>
      <c r="K400" s="1">
        <v>4.0</v>
      </c>
      <c r="L400" s="1">
        <v>4.0</v>
      </c>
      <c r="M400" s="1">
        <v>4.0</v>
      </c>
      <c r="N400" s="1">
        <v>1.0</v>
      </c>
      <c r="O400" s="1">
        <v>2.0</v>
      </c>
      <c r="P400" s="1">
        <v>2.0</v>
      </c>
      <c r="Q400" s="1">
        <v>2.0</v>
      </c>
      <c r="R400" s="1">
        <v>2.0</v>
      </c>
      <c r="S400" s="1">
        <v>1.0</v>
      </c>
      <c r="T400" s="1">
        <v>2.0</v>
      </c>
      <c r="U400" s="1">
        <v>2.0</v>
      </c>
      <c r="V400" s="1">
        <v>2.0</v>
      </c>
      <c r="W400" s="1">
        <v>1.0</v>
      </c>
      <c r="X400" s="1">
        <v>2.0</v>
      </c>
      <c r="Y400" s="1">
        <v>1.0</v>
      </c>
      <c r="Z400" s="1">
        <v>1.0</v>
      </c>
      <c r="AA400" s="1">
        <v>2.0</v>
      </c>
      <c r="AB400" s="1">
        <v>1.0</v>
      </c>
      <c r="AC400" s="1">
        <v>1.0</v>
      </c>
      <c r="AD400" s="1">
        <v>4.0</v>
      </c>
      <c r="AE400" s="1">
        <v>3.0</v>
      </c>
      <c r="AF400" s="1">
        <v>3.0</v>
      </c>
      <c r="AG400" s="1">
        <v>3.0</v>
      </c>
      <c r="AH400" s="1">
        <v>2.0</v>
      </c>
      <c r="AI400" s="1">
        <v>2.0</v>
      </c>
      <c r="AJ400" s="1">
        <v>1.0</v>
      </c>
      <c r="AK400" s="1">
        <v>2.0</v>
      </c>
      <c r="AL400" s="1">
        <v>3.0</v>
      </c>
      <c r="AM400" s="1">
        <v>2.0</v>
      </c>
      <c r="AN400" s="1">
        <v>3.0</v>
      </c>
      <c r="AO400" s="1">
        <v>1.0</v>
      </c>
      <c r="AP400" s="1">
        <v>2.0</v>
      </c>
      <c r="AQ400" s="1">
        <v>2.0</v>
      </c>
      <c r="AR400" s="1">
        <v>1.0</v>
      </c>
      <c r="AS400" s="1">
        <v>3.0</v>
      </c>
      <c r="AT400" s="1">
        <v>3.0</v>
      </c>
      <c r="AU400" s="1">
        <v>4.0</v>
      </c>
      <c r="AV400" s="1">
        <v>4.0</v>
      </c>
      <c r="AW400" s="1">
        <v>4.0</v>
      </c>
      <c r="AX400" s="1">
        <v>3.0</v>
      </c>
      <c r="AY400" s="1">
        <v>3.0</v>
      </c>
      <c r="AZ400" s="1">
        <v>3.0</v>
      </c>
      <c r="BA400" s="1">
        <v>4.0</v>
      </c>
      <c r="BB400" s="1">
        <v>2.0</v>
      </c>
      <c r="BC400" s="1">
        <v>2.0</v>
      </c>
      <c r="BD400" s="1">
        <v>2.0</v>
      </c>
      <c r="BE400" s="1">
        <v>2.0</v>
      </c>
      <c r="BF400" s="1">
        <v>2.0</v>
      </c>
      <c r="BG400" s="1">
        <v>1.0</v>
      </c>
      <c r="BH400" s="1">
        <v>2.0</v>
      </c>
      <c r="BI400" s="1">
        <v>2.0</v>
      </c>
      <c r="BJ400" s="1">
        <v>2.0</v>
      </c>
      <c r="BK400" s="1">
        <v>4.0</v>
      </c>
      <c r="BL400" s="1">
        <v>4.0</v>
      </c>
      <c r="BM400" s="1">
        <v>4.0</v>
      </c>
      <c r="BN400" s="1">
        <v>4.0</v>
      </c>
      <c r="BO400" s="1">
        <v>4.0</v>
      </c>
      <c r="BP400" s="1">
        <v>4.0</v>
      </c>
      <c r="BQ400" s="1">
        <v>4.0</v>
      </c>
      <c r="BR400" s="1">
        <v>4.0</v>
      </c>
      <c r="BS400" s="1">
        <v>4.0</v>
      </c>
      <c r="BT400" s="1">
        <v>3.0</v>
      </c>
      <c r="BU400" s="1">
        <v>4.0</v>
      </c>
      <c r="BV400" s="1">
        <v>4.0</v>
      </c>
      <c r="BW400" s="1">
        <v>4.0</v>
      </c>
      <c r="BX400" s="1">
        <v>2.0</v>
      </c>
      <c r="BY400" s="1">
        <v>3.0</v>
      </c>
      <c r="BZ400" s="36">
        <v>2.0</v>
      </c>
      <c r="CA400" s="45">
        <f t="shared" si="12"/>
        <v>196</v>
      </c>
      <c r="CB400">
        <f t="shared" si="2"/>
        <v>31</v>
      </c>
      <c r="CC400" s="45">
        <f t="shared" si="3"/>
        <v>14</v>
      </c>
      <c r="CD400" s="45">
        <f t="shared" si="4"/>
        <v>11</v>
      </c>
      <c r="CE400" s="45">
        <f t="shared" si="27"/>
        <v>20</v>
      </c>
      <c r="CF400" s="45">
        <f t="shared" si="6"/>
        <v>17</v>
      </c>
      <c r="CG400" s="45">
        <f t="shared" si="7"/>
        <v>28</v>
      </c>
      <c r="CH400" s="45">
        <f t="shared" si="28"/>
        <v>15</v>
      </c>
      <c r="CI400" s="45">
        <f t="shared" si="9"/>
        <v>0.2</v>
      </c>
      <c r="CJ400">
        <f t="shared" si="10"/>
        <v>32</v>
      </c>
      <c r="CK400" s="45">
        <f t="shared" si="29"/>
        <v>26</v>
      </c>
      <c r="CL400" s="39"/>
      <c r="CM400" s="40">
        <f>VLOOKUP(CB400,'PROMIS 57 T-Score Conversions'!Q$3:R$35,2,TRUE)</f>
        <v>43.1</v>
      </c>
      <c r="CN400" s="44" t="str">
        <f t="shared" si="20"/>
        <v>Mild</v>
      </c>
      <c r="CO400" s="40">
        <f>VLOOKUP(CC400,'PROMIS 57 T-Score Conversions'!A$3:B$35,2,TRUE)</f>
        <v>52.1</v>
      </c>
      <c r="CP400" s="43" t="str">
        <f t="shared" si="21"/>
        <v>Mild</v>
      </c>
      <c r="CQ400" s="40">
        <f>VLOOKUP(CD400,'PROMIS 57 T-Score Conversions'!E$3:F$35,2,TRUE)</f>
        <v>49.4</v>
      </c>
      <c r="CR400" s="44" t="str">
        <f t="shared" si="22"/>
        <v>Normal</v>
      </c>
      <c r="CS400" s="40">
        <f>VLOOKUP(CE400,'PROMIS 57 T-Score Conversions'!U$3:V$35,2,TRUE)</f>
        <v>53.6</v>
      </c>
      <c r="CT400" s="44" t="str">
        <f t="shared" si="23"/>
        <v>Normal</v>
      </c>
      <c r="CU400" s="40">
        <f>VLOOKUP(CF400,'PROMIS 57 T-Score Conversions'!Y$3:Z$35,2,TRUE)</f>
        <v>46.7</v>
      </c>
      <c r="CV400" s="44" t="str">
        <f t="shared" si="24"/>
        <v>Normal</v>
      </c>
      <c r="CW400" s="40">
        <f>vlookup(CG400,'PROMIS 57 T-Score Conversions'!M$3:N$35,2,TRUE)</f>
        <v>48</v>
      </c>
      <c r="CX400" s="44" t="str">
        <f t="shared" si="25"/>
        <v>Normal</v>
      </c>
      <c r="CY400" s="40">
        <f>VLOOKup(CH400,'PROMIS 57 T-Score Conversions'!I$3:J$35,2,TRUE)</f>
        <v>55</v>
      </c>
      <c r="CZ400" s="44" t="str">
        <f t="shared" si="26"/>
        <v>Mild</v>
      </c>
      <c r="DA400" s="37">
        <f>VLOOKUP(CJ400,'PROMIS 57 T-Score Conversions'!AC$3:AD$35,2,TRUE)</f>
        <v>47.17</v>
      </c>
      <c r="DB400" s="44" t="str">
        <f t="shared" si="30"/>
        <v>Normal</v>
      </c>
      <c r="DC400" s="40">
        <f>VLOOKUP(CK400,'PROMIS 57 T-Score Conversions'!AG$3:AH$35,2,TRUE)</f>
        <v>45.27</v>
      </c>
      <c r="DD400" s="39" t="str">
        <f t="shared" si="31"/>
        <v>Normal</v>
      </c>
    </row>
    <row r="401">
      <c r="A401" s="1" t="b">
        <v>1</v>
      </c>
      <c r="B401" s="20"/>
      <c r="C401" s="20">
        <v>43815.48928581018</v>
      </c>
      <c r="D401" s="1" t="s">
        <v>303</v>
      </c>
      <c r="E401" s="1">
        <v>2072.0</v>
      </c>
      <c r="F401" s="1">
        <v>5.0</v>
      </c>
      <c r="G401" s="1">
        <v>5.0</v>
      </c>
      <c r="H401" s="1">
        <v>5.0</v>
      </c>
      <c r="I401" s="1">
        <v>4.0</v>
      </c>
      <c r="J401" s="1">
        <v>3.0</v>
      </c>
      <c r="K401" s="1">
        <v>5.0</v>
      </c>
      <c r="L401" s="1">
        <v>5.0</v>
      </c>
      <c r="M401" s="1">
        <v>4.0</v>
      </c>
      <c r="N401" s="1">
        <v>3.0</v>
      </c>
      <c r="O401" s="1">
        <v>1.0</v>
      </c>
      <c r="P401" s="1">
        <v>2.0</v>
      </c>
      <c r="Q401" s="1">
        <v>3.0</v>
      </c>
      <c r="R401" s="1">
        <v>2.0</v>
      </c>
      <c r="S401" s="1">
        <v>1.0</v>
      </c>
      <c r="T401" s="1">
        <v>3.0</v>
      </c>
      <c r="U401" s="1">
        <v>3.0</v>
      </c>
      <c r="V401" s="1">
        <v>1.0</v>
      </c>
      <c r="W401" s="1">
        <v>1.0</v>
      </c>
      <c r="X401" s="1">
        <v>1.0</v>
      </c>
      <c r="Y401" s="1">
        <v>1.0</v>
      </c>
      <c r="Z401" s="1">
        <v>2.0</v>
      </c>
      <c r="AA401" s="1">
        <v>2.0</v>
      </c>
      <c r="AB401" s="1">
        <v>2.0</v>
      </c>
      <c r="AC401" s="1">
        <v>2.0</v>
      </c>
      <c r="AD401" s="1">
        <v>3.0</v>
      </c>
      <c r="AE401" s="1">
        <v>3.0</v>
      </c>
      <c r="AF401" s="1">
        <v>3.0</v>
      </c>
      <c r="AG401" s="1">
        <v>3.0</v>
      </c>
      <c r="AH401" s="1">
        <v>3.0</v>
      </c>
      <c r="AI401" s="1">
        <v>2.0</v>
      </c>
      <c r="AJ401" s="1">
        <v>3.0</v>
      </c>
      <c r="AK401" s="1">
        <v>3.0</v>
      </c>
      <c r="AL401" s="1">
        <v>3.0</v>
      </c>
      <c r="AM401" s="1">
        <v>3.0</v>
      </c>
      <c r="AN401" s="1">
        <v>3.0</v>
      </c>
      <c r="AO401" s="1">
        <v>4.0</v>
      </c>
      <c r="AP401" s="1">
        <v>1.0</v>
      </c>
      <c r="AQ401" s="1">
        <v>4.0</v>
      </c>
      <c r="AR401" s="1">
        <v>5.0</v>
      </c>
      <c r="AS401" s="1">
        <v>3.0</v>
      </c>
      <c r="AT401" s="1">
        <v>2.0</v>
      </c>
      <c r="AU401" s="1">
        <v>2.0</v>
      </c>
      <c r="AV401" s="1">
        <v>4.0</v>
      </c>
      <c r="AW401" s="1">
        <v>2.0</v>
      </c>
      <c r="AX401" s="1">
        <v>2.0</v>
      </c>
      <c r="AY401" s="1">
        <v>3.0</v>
      </c>
      <c r="AZ401" s="1">
        <v>3.0</v>
      </c>
      <c r="BA401" s="1">
        <v>4.0</v>
      </c>
      <c r="BB401" s="1">
        <v>1.0</v>
      </c>
      <c r="BC401" s="1">
        <v>1.0</v>
      </c>
      <c r="BD401" s="1">
        <v>2.0</v>
      </c>
      <c r="BE401" s="1">
        <v>1.0</v>
      </c>
      <c r="BF401" s="1">
        <v>2.0</v>
      </c>
      <c r="BG401" s="1">
        <v>3.0</v>
      </c>
      <c r="BH401" s="1">
        <v>2.0</v>
      </c>
      <c r="BI401" s="1">
        <v>2.0</v>
      </c>
      <c r="BJ401" s="1">
        <v>2.0</v>
      </c>
      <c r="BK401" s="1">
        <v>3.0</v>
      </c>
      <c r="BL401" s="1">
        <v>5.0</v>
      </c>
      <c r="BM401" s="1">
        <v>3.0</v>
      </c>
      <c r="BN401" s="1">
        <v>4.0</v>
      </c>
      <c r="BO401" s="1">
        <v>4.0</v>
      </c>
      <c r="BP401" s="1">
        <v>3.0</v>
      </c>
      <c r="BQ401" s="1">
        <v>5.0</v>
      </c>
      <c r="BR401" s="1">
        <v>5.0</v>
      </c>
      <c r="BS401" s="1">
        <v>2.0</v>
      </c>
      <c r="BT401" s="1">
        <v>2.0</v>
      </c>
      <c r="BU401" s="1">
        <v>2.0</v>
      </c>
      <c r="BV401" s="1">
        <v>3.0</v>
      </c>
      <c r="BW401" s="1">
        <v>3.0</v>
      </c>
      <c r="BX401" s="1">
        <v>1.0</v>
      </c>
      <c r="BY401" s="1">
        <v>1.0</v>
      </c>
      <c r="BZ401" s="36">
        <v>1.0</v>
      </c>
      <c r="CA401" s="45">
        <f t="shared" si="12"/>
        <v>200</v>
      </c>
      <c r="CB401">
        <f t="shared" si="2"/>
        <v>36</v>
      </c>
      <c r="CC401" s="45">
        <f t="shared" si="3"/>
        <v>18</v>
      </c>
      <c r="CD401" s="45">
        <f t="shared" si="4"/>
        <v>12</v>
      </c>
      <c r="CE401" s="45">
        <f t="shared" si="27"/>
        <v>23</v>
      </c>
      <c r="CF401" s="45">
        <f t="shared" si="6"/>
        <v>26</v>
      </c>
      <c r="CG401" s="45">
        <f t="shared" si="7"/>
        <v>22</v>
      </c>
      <c r="CH401" s="45">
        <f t="shared" si="28"/>
        <v>14</v>
      </c>
      <c r="CI401" s="45">
        <f t="shared" si="9"/>
        <v>0.2</v>
      </c>
      <c r="CJ401">
        <f t="shared" si="10"/>
        <v>32</v>
      </c>
      <c r="CK401" s="45">
        <f t="shared" si="29"/>
        <v>15</v>
      </c>
      <c r="CL401" s="39"/>
      <c r="CM401" s="40">
        <f>VLOOKUP(CB401,'PROMIS 57 T-Score Conversions'!Q$3:R$35,2,TRUE)</f>
        <v>47.8</v>
      </c>
      <c r="CN401" s="44" t="str">
        <f t="shared" si="20"/>
        <v>Normal</v>
      </c>
      <c r="CO401" s="40">
        <f>VLOOKUP(CC401,'PROMIS 57 T-Score Conversions'!A$3:B$35,2,TRUE)</f>
        <v>56.4</v>
      </c>
      <c r="CP401" s="43" t="str">
        <f t="shared" si="21"/>
        <v>Moderate</v>
      </c>
      <c r="CQ401" s="40">
        <f>VLOOKUP(CD401,'PROMIS 57 T-Score Conversions'!E$3:F$35,2,TRUE)</f>
        <v>50.9</v>
      </c>
      <c r="CR401" s="44" t="str">
        <f t="shared" si="22"/>
        <v>Normal</v>
      </c>
      <c r="CS401" s="40">
        <f>VLOOKUP(CE401,'PROMIS 57 T-Score Conversions'!U$3:V$35,2,TRUE)</f>
        <v>56.6</v>
      </c>
      <c r="CT401" s="44" t="str">
        <f t="shared" si="23"/>
        <v>Mild</v>
      </c>
      <c r="CU401" s="40">
        <f>VLOOKUP(CF401,'PROMIS 57 T-Score Conversions'!Y$3:Z$35,2,TRUE)</f>
        <v>56.3</v>
      </c>
      <c r="CV401" s="44" t="str">
        <f t="shared" si="24"/>
        <v>Mild</v>
      </c>
      <c r="CW401" s="40">
        <f>vlookup(CG401,'PROMIS 57 T-Score Conversions'!M$3:N$35,2,TRUE)</f>
        <v>42</v>
      </c>
      <c r="CX401" s="44" t="str">
        <f t="shared" si="25"/>
        <v>Mild</v>
      </c>
      <c r="CY401" s="40">
        <f>VLOOKup(CH401,'PROMIS 57 T-Score Conversions'!I$3:J$35,2,TRUE)</f>
        <v>54.1</v>
      </c>
      <c r="CZ401" s="44" t="str">
        <f t="shared" si="26"/>
        <v>Normal</v>
      </c>
      <c r="DA401" s="37">
        <f>VLOOKUP(CJ401,'PROMIS 57 T-Score Conversions'!AC$3:AD$35,2,TRUE)</f>
        <v>47.17</v>
      </c>
      <c r="DB401" s="44" t="str">
        <f t="shared" si="30"/>
        <v>Normal</v>
      </c>
      <c r="DC401" s="40">
        <f>VLOOKUP(CK401,'PROMIS 57 T-Score Conversions'!AG$3:AH$35,2,TRUE)</f>
        <v>35.07</v>
      </c>
      <c r="DD401" s="39" t="str">
        <f t="shared" si="31"/>
        <v>Normal</v>
      </c>
    </row>
    <row r="402">
      <c r="A402" s="1" t="b">
        <v>1</v>
      </c>
      <c r="B402" s="20"/>
      <c r="C402" s="20">
        <v>43816.489449189816</v>
      </c>
      <c r="D402" s="1" t="s">
        <v>120</v>
      </c>
      <c r="E402" s="1">
        <v>1583.0</v>
      </c>
      <c r="F402" s="1">
        <v>4.0</v>
      </c>
      <c r="G402" s="1">
        <v>5.0</v>
      </c>
      <c r="H402" s="1">
        <v>5.0</v>
      </c>
      <c r="I402" s="1">
        <v>4.0</v>
      </c>
      <c r="J402" s="1">
        <v>3.0</v>
      </c>
      <c r="K402" s="1">
        <v>3.0</v>
      </c>
      <c r="L402" s="1">
        <v>5.0</v>
      </c>
      <c r="M402" s="1">
        <v>3.0</v>
      </c>
      <c r="N402" s="1">
        <v>2.0</v>
      </c>
      <c r="O402" s="1">
        <v>4.0</v>
      </c>
      <c r="P402" s="1">
        <v>3.0</v>
      </c>
      <c r="Q402" s="1">
        <v>5.0</v>
      </c>
      <c r="R402" s="1">
        <v>3.0</v>
      </c>
      <c r="S402" s="1">
        <v>4.0</v>
      </c>
      <c r="T402" s="1">
        <v>3.0</v>
      </c>
      <c r="U402" s="1">
        <v>5.0</v>
      </c>
      <c r="V402" s="1">
        <v>3.0</v>
      </c>
      <c r="W402" s="1">
        <v>4.0</v>
      </c>
      <c r="X402" s="1">
        <v>4.0</v>
      </c>
      <c r="Y402" s="1">
        <v>2.0</v>
      </c>
      <c r="Z402" s="1">
        <v>4.0</v>
      </c>
      <c r="AA402" s="1">
        <v>5.0</v>
      </c>
      <c r="AB402" s="1">
        <v>4.0</v>
      </c>
      <c r="AC402" s="1">
        <v>2.0</v>
      </c>
      <c r="AD402" s="1">
        <v>5.0</v>
      </c>
      <c r="AE402" s="1">
        <v>5.0</v>
      </c>
      <c r="AF402" s="1">
        <v>5.0</v>
      </c>
      <c r="AG402" s="1">
        <v>5.0</v>
      </c>
      <c r="AH402" s="1">
        <v>5.0</v>
      </c>
      <c r="AI402" s="1">
        <v>4.0</v>
      </c>
      <c r="AJ402" s="1">
        <v>5.0</v>
      </c>
      <c r="AK402" s="1">
        <v>4.0</v>
      </c>
      <c r="AL402" s="1">
        <v>4.0</v>
      </c>
      <c r="AM402" s="1">
        <v>4.0</v>
      </c>
      <c r="AN402" s="1">
        <v>4.0</v>
      </c>
      <c r="AO402" s="1">
        <v>4.0</v>
      </c>
      <c r="AP402" s="1">
        <v>5.0</v>
      </c>
      <c r="AQ402" s="1">
        <v>4.0</v>
      </c>
      <c r="AR402" s="1">
        <v>1.0</v>
      </c>
      <c r="AS402" s="1">
        <v>3.0</v>
      </c>
      <c r="AT402" s="1">
        <v>4.0</v>
      </c>
      <c r="AU402" s="1">
        <v>4.0</v>
      </c>
      <c r="AV402" s="1">
        <v>2.0</v>
      </c>
      <c r="AW402" s="1">
        <v>3.0</v>
      </c>
      <c r="AX402" s="1">
        <v>3.0</v>
      </c>
      <c r="AY402" s="1">
        <v>3.0</v>
      </c>
      <c r="AZ402" s="1">
        <v>3.0</v>
      </c>
      <c r="BA402" s="1">
        <v>1.0</v>
      </c>
      <c r="BB402" s="1">
        <v>4.0</v>
      </c>
      <c r="BC402" s="1">
        <v>2.0</v>
      </c>
      <c r="BD402" s="1">
        <v>4.0</v>
      </c>
      <c r="BE402" s="1">
        <v>2.0</v>
      </c>
      <c r="BF402" s="1">
        <v>5.0</v>
      </c>
      <c r="BG402" s="1">
        <v>4.0</v>
      </c>
      <c r="BH402" s="1">
        <v>5.0</v>
      </c>
      <c r="BI402" s="1">
        <v>4.0</v>
      </c>
      <c r="BJ402" s="1">
        <v>6.0</v>
      </c>
      <c r="BK402" s="1">
        <v>4.0</v>
      </c>
      <c r="BL402" s="1">
        <v>5.0</v>
      </c>
      <c r="BM402" s="1">
        <v>4.0</v>
      </c>
      <c r="BN402" s="1">
        <v>4.0</v>
      </c>
      <c r="BO402" s="1">
        <v>3.0</v>
      </c>
      <c r="BP402" s="1">
        <v>5.0</v>
      </c>
      <c r="BQ402" s="1">
        <v>2.0</v>
      </c>
      <c r="BR402" s="1">
        <v>5.0</v>
      </c>
      <c r="BS402" s="1">
        <v>2.0</v>
      </c>
      <c r="BT402" s="1">
        <v>2.0</v>
      </c>
      <c r="BU402" s="1">
        <v>2.0</v>
      </c>
      <c r="BV402" s="1">
        <v>4.0</v>
      </c>
      <c r="BW402" s="1">
        <v>3.0</v>
      </c>
      <c r="BX402" s="1">
        <v>1.0</v>
      </c>
      <c r="BY402" s="1">
        <v>1.0</v>
      </c>
      <c r="BZ402" s="36">
        <v>2.0</v>
      </c>
      <c r="CA402" s="45">
        <f t="shared" si="12"/>
        <v>264</v>
      </c>
      <c r="CB402">
        <f t="shared" si="2"/>
        <v>32</v>
      </c>
      <c r="CC402" s="45">
        <f t="shared" si="3"/>
        <v>29</v>
      </c>
      <c r="CD402" s="45">
        <f t="shared" si="4"/>
        <v>28</v>
      </c>
      <c r="CE402" s="45">
        <f t="shared" si="27"/>
        <v>38</v>
      </c>
      <c r="CF402" s="45">
        <f t="shared" si="6"/>
        <v>29</v>
      </c>
      <c r="CG402" s="45">
        <f t="shared" si="7"/>
        <v>23</v>
      </c>
      <c r="CH402" s="45">
        <f t="shared" si="28"/>
        <v>30</v>
      </c>
      <c r="CI402" s="45">
        <f t="shared" si="9"/>
        <v>0.6</v>
      </c>
      <c r="CJ402">
        <f t="shared" si="10"/>
        <v>32</v>
      </c>
      <c r="CK402" s="45">
        <f t="shared" si="29"/>
        <v>17</v>
      </c>
      <c r="CL402" s="39"/>
      <c r="CM402" s="40">
        <f>VLOOKUP(CB402,'PROMIS 57 T-Score Conversions'!Q$3:R$35,2,TRUE)</f>
        <v>43.9</v>
      </c>
      <c r="CN402" s="44" t="str">
        <f t="shared" si="20"/>
        <v>Mild</v>
      </c>
      <c r="CO402" s="40">
        <f>VLOOKUP(CC402,'PROMIS 57 T-Score Conversions'!A$3:B$35,2,TRUE)</f>
        <v>67.7</v>
      </c>
      <c r="CP402" s="43" t="str">
        <f t="shared" si="21"/>
        <v>Severe</v>
      </c>
      <c r="CQ402" s="40">
        <f>VLOOKUP(CD402,'PROMIS 57 T-Score Conversions'!E$3:F$35,2,TRUE)</f>
        <v>65.8</v>
      </c>
      <c r="CR402" s="44" t="str">
        <f t="shared" si="22"/>
        <v>Moderate</v>
      </c>
      <c r="CS402" s="40">
        <f>VLOOKUP(CE402,'PROMIS 57 T-Score Conversions'!U$3:V$35,2,TRUE)</f>
        <v>72.4</v>
      </c>
      <c r="CT402" s="44" t="str">
        <f t="shared" si="23"/>
        <v>Severe</v>
      </c>
      <c r="CU402" s="40">
        <f>VLOOKUP(CF402,'PROMIS 57 T-Score Conversions'!Y$3:Z$35,2,TRUE)</f>
        <v>59.4</v>
      </c>
      <c r="CV402" s="44" t="str">
        <f t="shared" si="24"/>
        <v>Mild</v>
      </c>
      <c r="CW402" s="40">
        <f>vlookup(CG402,'PROMIS 57 T-Score Conversions'!M$3:N$35,2,TRUE)</f>
        <v>43</v>
      </c>
      <c r="CX402" s="44" t="str">
        <f t="shared" si="25"/>
        <v>Mild</v>
      </c>
      <c r="CY402" s="40">
        <f>VLOOKup(CH402,'PROMIS 57 T-Score Conversions'!I$3:J$35,2,TRUE)</f>
        <v>65.5</v>
      </c>
      <c r="CZ402" s="44" t="str">
        <f t="shared" si="26"/>
        <v>Moderate</v>
      </c>
      <c r="DA402" s="37">
        <f>VLOOKUP(CJ402,'PROMIS 57 T-Score Conversions'!AC$3:AD$35,2,TRUE)</f>
        <v>47.17</v>
      </c>
      <c r="DB402" s="44" t="str">
        <f t="shared" si="30"/>
        <v>Normal</v>
      </c>
      <c r="DC402" s="40">
        <f>VLOOKUP(CK402,'PROMIS 57 T-Score Conversions'!AG$3:AH$35,2,TRUE)</f>
        <v>37.04</v>
      </c>
      <c r="DD402" s="39" t="str">
        <f t="shared" si="31"/>
        <v>Normal</v>
      </c>
    </row>
    <row r="403">
      <c r="A403" s="1" t="b">
        <v>1</v>
      </c>
      <c r="B403" s="20"/>
      <c r="C403" s="20">
        <v>43816.59772290509</v>
      </c>
      <c r="D403" s="1" t="s">
        <v>165</v>
      </c>
      <c r="E403" s="1">
        <v>1915.0</v>
      </c>
      <c r="F403" s="1">
        <v>3.0</v>
      </c>
      <c r="G403" s="1">
        <v>4.0</v>
      </c>
      <c r="H403" s="1">
        <v>5.0</v>
      </c>
      <c r="I403" s="1">
        <v>4.0</v>
      </c>
      <c r="J403" s="1">
        <v>3.0</v>
      </c>
      <c r="K403" s="1">
        <v>3.0</v>
      </c>
      <c r="L403" s="1">
        <v>3.0</v>
      </c>
      <c r="M403" s="1">
        <v>2.0</v>
      </c>
      <c r="N403" s="1">
        <v>2.0</v>
      </c>
      <c r="O403" s="1">
        <v>2.0</v>
      </c>
      <c r="P403" s="1">
        <v>3.0</v>
      </c>
      <c r="Q403" s="1">
        <v>2.0</v>
      </c>
      <c r="R403" s="1">
        <v>2.0</v>
      </c>
      <c r="S403" s="1">
        <v>2.0</v>
      </c>
      <c r="T403" s="1">
        <v>2.0</v>
      </c>
      <c r="U403" s="1">
        <v>2.0</v>
      </c>
      <c r="V403" s="1">
        <v>1.0</v>
      </c>
      <c r="W403" s="1">
        <v>2.0</v>
      </c>
      <c r="X403" s="1">
        <v>1.0</v>
      </c>
      <c r="Y403" s="1">
        <v>1.0</v>
      </c>
      <c r="Z403" s="1">
        <v>2.0</v>
      </c>
      <c r="AA403" s="1">
        <v>2.0</v>
      </c>
      <c r="AB403" s="1">
        <v>1.0</v>
      </c>
      <c r="AC403" s="1">
        <v>1.0</v>
      </c>
      <c r="AD403" s="1">
        <v>3.0</v>
      </c>
      <c r="AE403" s="1">
        <v>3.0</v>
      </c>
      <c r="AF403" s="1">
        <v>3.0</v>
      </c>
      <c r="AG403" s="1">
        <v>3.0</v>
      </c>
      <c r="AH403" s="1">
        <v>3.0</v>
      </c>
      <c r="AI403" s="1">
        <v>5.0</v>
      </c>
      <c r="AJ403" s="1">
        <v>4.0</v>
      </c>
      <c r="AK403" s="1">
        <v>4.0</v>
      </c>
      <c r="AL403" s="1">
        <v>3.0</v>
      </c>
      <c r="AM403" s="1">
        <v>2.0</v>
      </c>
      <c r="AN403" s="1">
        <v>2.0</v>
      </c>
      <c r="AO403" s="1">
        <v>1.0</v>
      </c>
      <c r="AP403" s="1">
        <v>2.0</v>
      </c>
      <c r="AQ403" s="1">
        <v>1.0</v>
      </c>
      <c r="AR403" s="1">
        <v>1.0</v>
      </c>
      <c r="AS403" s="1">
        <v>3.0</v>
      </c>
      <c r="AT403" s="1">
        <v>1.0</v>
      </c>
      <c r="AU403" s="1">
        <v>1.0</v>
      </c>
      <c r="AV403" s="1">
        <v>2.0</v>
      </c>
      <c r="AW403" s="1">
        <v>1.0</v>
      </c>
      <c r="AX403" s="1">
        <v>1.0</v>
      </c>
      <c r="AY403" s="1">
        <v>1.0</v>
      </c>
      <c r="AZ403" s="1">
        <v>1.0</v>
      </c>
      <c r="BA403" s="1">
        <v>1.0</v>
      </c>
      <c r="BB403" s="1">
        <v>2.0</v>
      </c>
      <c r="BC403" s="1">
        <v>2.0</v>
      </c>
      <c r="BD403" s="1">
        <v>2.0</v>
      </c>
      <c r="BE403" s="1">
        <v>2.0</v>
      </c>
      <c r="BF403" s="1">
        <v>2.0</v>
      </c>
      <c r="BG403" s="1">
        <v>2.0</v>
      </c>
      <c r="BH403" s="1">
        <v>2.0</v>
      </c>
      <c r="BI403" s="1">
        <v>2.0</v>
      </c>
      <c r="BJ403" s="1">
        <v>2.0</v>
      </c>
      <c r="BK403" s="1">
        <v>1.0</v>
      </c>
      <c r="BL403" s="1">
        <v>1.0</v>
      </c>
      <c r="BM403" s="1">
        <v>1.0</v>
      </c>
      <c r="BN403" s="1">
        <v>2.0</v>
      </c>
      <c r="BO403" s="1">
        <v>2.0</v>
      </c>
      <c r="BP403" s="1">
        <v>2.0</v>
      </c>
      <c r="BQ403" s="1">
        <v>1.0</v>
      </c>
      <c r="BR403" s="1">
        <v>1.0</v>
      </c>
      <c r="BS403" s="1">
        <v>4.0</v>
      </c>
      <c r="BT403" s="1">
        <v>4.0</v>
      </c>
      <c r="BU403" s="1">
        <v>5.0</v>
      </c>
      <c r="BV403" s="1">
        <v>5.0</v>
      </c>
      <c r="BW403" s="1">
        <v>5.0</v>
      </c>
      <c r="BX403" s="1">
        <v>4.0</v>
      </c>
      <c r="BY403" s="1">
        <v>4.0</v>
      </c>
      <c r="BZ403" s="36">
        <v>5.0</v>
      </c>
      <c r="CA403" s="45">
        <f t="shared" si="12"/>
        <v>172</v>
      </c>
      <c r="CB403">
        <f t="shared" si="2"/>
        <v>27</v>
      </c>
      <c r="CC403" s="45">
        <f t="shared" si="3"/>
        <v>17</v>
      </c>
      <c r="CD403" s="45">
        <f t="shared" si="4"/>
        <v>11</v>
      </c>
      <c r="CE403" s="45">
        <f t="shared" si="27"/>
        <v>28</v>
      </c>
      <c r="CF403" s="45">
        <f t="shared" si="6"/>
        <v>15</v>
      </c>
      <c r="CG403" s="45">
        <f t="shared" si="7"/>
        <v>9</v>
      </c>
      <c r="CH403" s="45">
        <f t="shared" si="28"/>
        <v>16</v>
      </c>
      <c r="CI403" s="45">
        <f t="shared" si="9"/>
        <v>0.2</v>
      </c>
      <c r="CJ403">
        <f t="shared" si="10"/>
        <v>11</v>
      </c>
      <c r="CK403" s="45">
        <f t="shared" si="29"/>
        <v>36</v>
      </c>
      <c r="CL403" s="39"/>
      <c r="CM403" s="40">
        <f>VLOOKUP(CB403,'PROMIS 57 T-Score Conversions'!Q$3:R$35,2,TRUE)</f>
        <v>40.1</v>
      </c>
      <c r="CN403" s="44" t="str">
        <f t="shared" si="20"/>
        <v>Mild</v>
      </c>
      <c r="CO403" s="40">
        <f>VLOOKUP(CC403,'PROMIS 57 T-Score Conversions'!A$3:B$35,2,TRUE)</f>
        <v>55.4</v>
      </c>
      <c r="CP403" s="43" t="str">
        <f t="shared" si="21"/>
        <v>Moderate</v>
      </c>
      <c r="CQ403" s="40">
        <f>VLOOKUP(CD403,'PROMIS 57 T-Score Conversions'!E$3:F$35,2,TRUE)</f>
        <v>49.4</v>
      </c>
      <c r="CR403" s="44" t="str">
        <f t="shared" si="22"/>
        <v>Normal</v>
      </c>
      <c r="CS403" s="40">
        <f>VLOOKUP(CE403,'PROMIS 57 T-Score Conversions'!U$3:V$35,2,TRUE)</f>
        <v>61.3</v>
      </c>
      <c r="CT403" s="44" t="str">
        <f t="shared" si="23"/>
        <v>Moderate</v>
      </c>
      <c r="CU403" s="40">
        <f>VLOOKUP(CF403,'PROMIS 57 T-Score Conversions'!Y$3:Z$35,2,TRUE)</f>
        <v>44.2</v>
      </c>
      <c r="CV403" s="44" t="str">
        <f t="shared" si="24"/>
        <v>Normal</v>
      </c>
      <c r="CW403" s="40">
        <f>vlookup(CG403,'PROMIS 57 T-Score Conversions'!M$3:N$35,2,TRUE)</f>
        <v>29.7</v>
      </c>
      <c r="CX403" s="44" t="str">
        <f t="shared" si="25"/>
        <v>Severe</v>
      </c>
      <c r="CY403" s="40">
        <f>VLOOKup(CH403,'PROMIS 57 T-Score Conversions'!I$3:J$35,2,TRUE)</f>
        <v>55.8</v>
      </c>
      <c r="CZ403" s="44" t="str">
        <f t="shared" si="26"/>
        <v>Mild</v>
      </c>
      <c r="DA403" s="37">
        <f>VLOOKUP(CJ403,'PROMIS 57 T-Score Conversions'!AC$3:AD$35,2,TRUE)</f>
        <v>28.9</v>
      </c>
      <c r="DB403" s="44" t="str">
        <f t="shared" si="30"/>
        <v>Severe</v>
      </c>
      <c r="DC403" s="40">
        <f>VLOOKUP(CK403,'PROMIS 57 T-Score Conversions'!AG$3:AH$35,2,TRUE)</f>
        <v>56.39</v>
      </c>
      <c r="DD403" s="39" t="str">
        <f t="shared" si="31"/>
        <v>Mild</v>
      </c>
    </row>
    <row r="404">
      <c r="A404" s="1" t="b">
        <v>1</v>
      </c>
      <c r="B404" s="20"/>
      <c r="C404" s="20">
        <v>43817.38782962963</v>
      </c>
      <c r="D404" s="1" t="s">
        <v>350</v>
      </c>
      <c r="E404" s="1">
        <v>2143.0</v>
      </c>
      <c r="F404" s="1">
        <v>3.0</v>
      </c>
      <c r="G404" s="1">
        <v>3.0</v>
      </c>
      <c r="H404" s="1">
        <v>4.0</v>
      </c>
      <c r="I404" s="1">
        <v>2.0</v>
      </c>
      <c r="J404" s="1">
        <v>2.0</v>
      </c>
      <c r="K404" s="1">
        <v>2.0</v>
      </c>
      <c r="L404" s="1">
        <v>3.0</v>
      </c>
      <c r="M404" s="1">
        <v>1.0</v>
      </c>
      <c r="N404" s="1">
        <v>5.0</v>
      </c>
      <c r="O404" s="1">
        <v>3.0</v>
      </c>
      <c r="P404" s="1">
        <v>5.0</v>
      </c>
      <c r="Q404" s="1">
        <v>4.0</v>
      </c>
      <c r="R404" s="1">
        <v>4.0</v>
      </c>
      <c r="S404" s="1">
        <v>5.0</v>
      </c>
      <c r="T404" s="1">
        <v>4.0</v>
      </c>
      <c r="U404" s="1">
        <v>4.0</v>
      </c>
      <c r="V404" s="1">
        <v>3.0</v>
      </c>
      <c r="W404" s="1">
        <v>4.0</v>
      </c>
      <c r="X404" s="1">
        <v>4.0</v>
      </c>
      <c r="Y404" s="1">
        <v>3.0</v>
      </c>
      <c r="Z404" s="1">
        <v>3.0</v>
      </c>
      <c r="AA404" s="1">
        <v>4.0</v>
      </c>
      <c r="AB404" s="1">
        <v>3.0</v>
      </c>
      <c r="AC404" s="1">
        <v>2.0</v>
      </c>
      <c r="AD404" s="1">
        <v>5.0</v>
      </c>
      <c r="AE404" s="1">
        <v>4.0</v>
      </c>
      <c r="AF404" s="1">
        <v>4.0</v>
      </c>
      <c r="AG404" s="1">
        <v>4.0</v>
      </c>
      <c r="AH404" s="1">
        <v>4.0</v>
      </c>
      <c r="AI404" s="1">
        <v>4.0</v>
      </c>
      <c r="AJ404" s="1">
        <v>5.0</v>
      </c>
      <c r="AK404" s="1">
        <v>4.0</v>
      </c>
      <c r="AL404" s="1">
        <v>5.0</v>
      </c>
      <c r="AM404" s="1">
        <v>5.0</v>
      </c>
      <c r="AN404" s="1">
        <v>5.0</v>
      </c>
      <c r="AO404" s="1">
        <v>5.0</v>
      </c>
      <c r="AP404" s="1">
        <v>5.0</v>
      </c>
      <c r="AQ404" s="1">
        <v>5.0</v>
      </c>
      <c r="AR404" s="1">
        <v>5.0</v>
      </c>
      <c r="AS404" s="1">
        <v>5.0</v>
      </c>
      <c r="AT404" s="1">
        <v>2.0</v>
      </c>
      <c r="AU404" s="1">
        <v>2.0</v>
      </c>
      <c r="AV404" s="1">
        <v>1.0</v>
      </c>
      <c r="AW404" s="1">
        <v>2.0</v>
      </c>
      <c r="AX404" s="1">
        <v>2.0</v>
      </c>
      <c r="AY404" s="1">
        <v>2.0</v>
      </c>
      <c r="AZ404" s="1">
        <v>2.0</v>
      </c>
      <c r="BA404" s="1">
        <v>1.0</v>
      </c>
      <c r="BB404" s="1">
        <v>4.0</v>
      </c>
      <c r="BC404" s="1">
        <v>4.0</v>
      </c>
      <c r="BD404" s="1">
        <v>3.0</v>
      </c>
      <c r="BE404" s="1">
        <v>4.0</v>
      </c>
      <c r="BF404" s="1">
        <v>5.0</v>
      </c>
      <c r="BG404" s="1">
        <v>4.0</v>
      </c>
      <c r="BH404" s="1">
        <v>5.0</v>
      </c>
      <c r="BI404" s="1">
        <v>4.0</v>
      </c>
      <c r="BJ404" s="1">
        <v>7.0</v>
      </c>
      <c r="BK404" s="1">
        <v>1.0</v>
      </c>
      <c r="BL404" s="1">
        <v>1.0</v>
      </c>
      <c r="BM404" s="1">
        <v>2.0</v>
      </c>
      <c r="BN404" s="1">
        <v>1.0</v>
      </c>
      <c r="BO404" s="1">
        <v>1.0</v>
      </c>
      <c r="BP404" s="1">
        <v>2.0</v>
      </c>
      <c r="BQ404" s="1">
        <v>1.0</v>
      </c>
      <c r="BR404" s="1">
        <v>1.0</v>
      </c>
      <c r="BS404" s="1">
        <v>5.0</v>
      </c>
      <c r="BT404" s="1">
        <v>4.0</v>
      </c>
      <c r="BU404" s="1">
        <v>5.0</v>
      </c>
      <c r="BV404" s="1">
        <v>5.0</v>
      </c>
      <c r="BW404" s="1">
        <v>5.0</v>
      </c>
      <c r="BX404" s="1">
        <v>4.0</v>
      </c>
      <c r="BY404" s="1">
        <v>4.0</v>
      </c>
      <c r="BZ404" s="36">
        <v>5.0</v>
      </c>
      <c r="CA404" s="45">
        <f t="shared" si="12"/>
        <v>255</v>
      </c>
      <c r="CB404">
        <f t="shared" si="2"/>
        <v>20</v>
      </c>
      <c r="CC404" s="45">
        <f t="shared" si="3"/>
        <v>34</v>
      </c>
      <c r="CD404" s="45">
        <f t="shared" si="4"/>
        <v>26</v>
      </c>
      <c r="CE404" s="45">
        <f t="shared" si="27"/>
        <v>34</v>
      </c>
      <c r="CF404" s="45">
        <f t="shared" si="6"/>
        <v>40</v>
      </c>
      <c r="CG404" s="45">
        <f t="shared" si="7"/>
        <v>14</v>
      </c>
      <c r="CH404" s="45">
        <f t="shared" si="28"/>
        <v>33</v>
      </c>
      <c r="CI404" s="45">
        <f t="shared" si="9"/>
        <v>0.7</v>
      </c>
      <c r="CJ404">
        <f t="shared" si="10"/>
        <v>10</v>
      </c>
      <c r="CK404" s="45">
        <f t="shared" si="29"/>
        <v>37</v>
      </c>
      <c r="CL404" s="39"/>
      <c r="CM404" s="40">
        <f>VLOOKUP(CB404,'PROMIS 57 T-Score Conversions'!Q$3:R$35,2,TRUE)</f>
        <v>35.4</v>
      </c>
      <c r="CN404" s="44" t="str">
        <f t="shared" si="20"/>
        <v>Moderate</v>
      </c>
      <c r="CO404" s="40">
        <f>VLOOKUP(CC404,'PROMIS 57 T-Score Conversions'!A$3:B$35,2,TRUE)</f>
        <v>73</v>
      </c>
      <c r="CP404" s="43" t="str">
        <f t="shared" si="21"/>
        <v>Severe</v>
      </c>
      <c r="CQ404" s="40">
        <f>VLOOKUP(CD404,'PROMIS 57 T-Score Conversions'!E$3:F$35,2,TRUE)</f>
        <v>63.9</v>
      </c>
      <c r="CR404" s="44" t="str">
        <f t="shared" si="22"/>
        <v>Moderate</v>
      </c>
      <c r="CS404" s="40">
        <f>VLOOKUP(CE404,'PROMIS 57 T-Score Conversions'!U$3:V$35,2,TRUE)</f>
        <v>67.5</v>
      </c>
      <c r="CT404" s="44" t="str">
        <f t="shared" si="23"/>
        <v>Moderate</v>
      </c>
      <c r="CU404" s="40">
        <f>VLOOKUP(CF404,'PROMIS 57 T-Score Conversions'!Y$3:Z$35,2,TRUE)</f>
        <v>76.5</v>
      </c>
      <c r="CV404" s="44" t="str">
        <f t="shared" si="24"/>
        <v>Severe</v>
      </c>
      <c r="CW404" s="40">
        <f>vlookup(CG404,'PROMIS 57 T-Score Conversions'!M$3:N$35,2,TRUE)</f>
        <v>35.3</v>
      </c>
      <c r="CX404" s="44" t="str">
        <f t="shared" si="25"/>
        <v>Moderate</v>
      </c>
      <c r="CY404" s="40">
        <f>VLOOKup(CH404,'PROMIS 57 T-Score Conversions'!I$3:J$35,2,TRUE)</f>
        <v>67.7</v>
      </c>
      <c r="CZ404" s="44" t="str">
        <f t="shared" si="26"/>
        <v>Moderate</v>
      </c>
      <c r="DA404" s="37">
        <f>VLOOKUP(CJ404,'PROMIS 57 T-Score Conversions'!AC$3:AD$35,2,TRUE)</f>
        <v>27.45</v>
      </c>
      <c r="DB404" s="44" t="str">
        <f t="shared" si="30"/>
        <v>Severe</v>
      </c>
      <c r="DC404" s="40">
        <f>VLOOKUP(CK404,'PROMIS 57 T-Score Conversions'!AG$3:AH$35,2,TRUE)</f>
        <v>58.03</v>
      </c>
      <c r="DD404" s="39" t="str">
        <f t="shared" si="31"/>
        <v>Mild</v>
      </c>
    </row>
    <row r="405">
      <c r="A405" s="1" t="b">
        <v>1</v>
      </c>
      <c r="B405" s="20"/>
      <c r="C405" s="20">
        <v>43822.371935902775</v>
      </c>
      <c r="D405" s="1" t="s">
        <v>234</v>
      </c>
      <c r="E405" s="1">
        <v>1399.0</v>
      </c>
      <c r="F405" s="1">
        <v>3.0</v>
      </c>
      <c r="G405" s="1">
        <v>5.0</v>
      </c>
      <c r="H405" s="1">
        <v>5.0</v>
      </c>
      <c r="I405" s="1">
        <v>3.0</v>
      </c>
      <c r="J405" s="1">
        <v>3.0</v>
      </c>
      <c r="K405" s="1">
        <v>4.0</v>
      </c>
      <c r="L405" s="1">
        <v>3.0</v>
      </c>
      <c r="M405" s="1">
        <v>2.0</v>
      </c>
      <c r="N405" s="1">
        <v>1.0</v>
      </c>
      <c r="O405" s="1">
        <v>1.0</v>
      </c>
      <c r="P405" s="1">
        <v>2.0</v>
      </c>
      <c r="Q405" s="1">
        <v>2.0</v>
      </c>
      <c r="R405" s="1">
        <v>2.0</v>
      </c>
      <c r="S405" s="1">
        <v>1.0</v>
      </c>
      <c r="T405" s="1">
        <v>1.0</v>
      </c>
      <c r="U405" s="1">
        <v>2.0</v>
      </c>
      <c r="V405" s="1">
        <v>1.0</v>
      </c>
      <c r="W405" s="1">
        <v>1.0</v>
      </c>
      <c r="X405" s="1">
        <v>2.0</v>
      </c>
      <c r="Y405" s="1">
        <v>2.0</v>
      </c>
      <c r="Z405" s="1">
        <v>1.0</v>
      </c>
      <c r="AA405" s="1">
        <v>1.0</v>
      </c>
      <c r="AB405" s="1">
        <v>1.0</v>
      </c>
      <c r="AC405" s="1">
        <v>1.0</v>
      </c>
      <c r="AD405" s="1">
        <v>2.0</v>
      </c>
      <c r="AE405" s="1">
        <v>2.0</v>
      </c>
      <c r="AF405" s="1">
        <v>3.0</v>
      </c>
      <c r="AG405" s="1">
        <v>2.0</v>
      </c>
      <c r="AH405" s="1">
        <v>2.0</v>
      </c>
      <c r="AI405" s="1">
        <v>2.0</v>
      </c>
      <c r="AJ405" s="1">
        <v>2.0</v>
      </c>
      <c r="AK405" s="1">
        <v>3.0</v>
      </c>
      <c r="AL405" s="1">
        <v>2.0</v>
      </c>
      <c r="AM405" s="1">
        <v>2.0</v>
      </c>
      <c r="AN405" s="1">
        <v>2.0</v>
      </c>
      <c r="AO405" s="1">
        <v>1.0</v>
      </c>
      <c r="AP405" s="1">
        <v>2.0</v>
      </c>
      <c r="AQ405" s="1">
        <v>1.0</v>
      </c>
      <c r="AR405" s="1">
        <v>1.0</v>
      </c>
      <c r="AS405" s="1">
        <v>2.0</v>
      </c>
      <c r="AT405" s="1">
        <v>4.0</v>
      </c>
      <c r="AU405" s="1">
        <v>4.0</v>
      </c>
      <c r="AV405" s="1">
        <v>3.0</v>
      </c>
      <c r="AW405" s="1">
        <v>4.0</v>
      </c>
      <c r="AX405" s="1">
        <v>4.0</v>
      </c>
      <c r="AY405" s="1">
        <v>4.0</v>
      </c>
      <c r="AZ405" s="1">
        <v>4.0</v>
      </c>
      <c r="BA405" s="1">
        <v>4.0</v>
      </c>
      <c r="BB405" s="1">
        <v>3.0</v>
      </c>
      <c r="BC405" s="1">
        <v>3.0</v>
      </c>
      <c r="BD405" s="1">
        <v>2.0</v>
      </c>
      <c r="BE405" s="1">
        <v>2.0</v>
      </c>
      <c r="BF405" s="1">
        <v>2.0</v>
      </c>
      <c r="BG405" s="1">
        <v>2.0</v>
      </c>
      <c r="BH405" s="1">
        <v>3.0</v>
      </c>
      <c r="BI405" s="1">
        <v>2.0</v>
      </c>
      <c r="BJ405" s="1">
        <v>3.0</v>
      </c>
      <c r="BK405" s="1">
        <v>2.0</v>
      </c>
      <c r="BL405" s="1">
        <v>2.0</v>
      </c>
      <c r="BM405" s="1">
        <v>2.0</v>
      </c>
      <c r="BN405" s="1">
        <v>2.0</v>
      </c>
      <c r="BO405" s="1">
        <v>2.0</v>
      </c>
      <c r="BP405" s="1">
        <v>3.0</v>
      </c>
      <c r="BQ405" s="1">
        <v>2.0</v>
      </c>
      <c r="BR405" s="1">
        <v>3.0</v>
      </c>
      <c r="BS405" s="1">
        <v>2.0</v>
      </c>
      <c r="BT405" s="1">
        <v>3.0</v>
      </c>
      <c r="BU405" s="1">
        <v>3.0</v>
      </c>
      <c r="BV405" s="1">
        <v>3.0</v>
      </c>
      <c r="BW405" s="1">
        <v>3.0</v>
      </c>
      <c r="BX405" s="1">
        <v>2.0</v>
      </c>
      <c r="BY405" s="1">
        <v>1.0</v>
      </c>
      <c r="BZ405" s="36">
        <v>3.0</v>
      </c>
      <c r="CA405" s="45">
        <f t="shared" si="12"/>
        <v>172</v>
      </c>
      <c r="CB405">
        <f t="shared" si="2"/>
        <v>28</v>
      </c>
      <c r="CC405" s="45">
        <f t="shared" si="3"/>
        <v>12</v>
      </c>
      <c r="CD405" s="45">
        <f t="shared" si="4"/>
        <v>10</v>
      </c>
      <c r="CE405" s="45">
        <f t="shared" si="27"/>
        <v>18</v>
      </c>
      <c r="CF405" s="45">
        <f t="shared" si="6"/>
        <v>13</v>
      </c>
      <c r="CG405" s="45">
        <f t="shared" si="7"/>
        <v>31</v>
      </c>
      <c r="CH405" s="45">
        <f t="shared" si="28"/>
        <v>19</v>
      </c>
      <c r="CI405" s="45">
        <f t="shared" si="9"/>
        <v>0.3</v>
      </c>
      <c r="CJ405">
        <f t="shared" si="10"/>
        <v>18</v>
      </c>
      <c r="CK405" s="45">
        <f t="shared" si="29"/>
        <v>20</v>
      </c>
      <c r="CL405" s="39"/>
      <c r="CM405" s="40">
        <f>VLOOKUP(CB405,'PROMIS 57 T-Score Conversions'!Q$3:R$35,2,TRUE)</f>
        <v>40.8</v>
      </c>
      <c r="CN405" s="44" t="str">
        <f t="shared" si="20"/>
        <v>Mild</v>
      </c>
      <c r="CO405" s="40">
        <f>VLOOKUP(CC405,'PROMIS 57 T-Score Conversions'!A$3:B$35,2,TRUE)</f>
        <v>49.4</v>
      </c>
      <c r="CP405" s="43" t="str">
        <f t="shared" si="21"/>
        <v>Normal</v>
      </c>
      <c r="CQ405" s="40">
        <f>VLOOKUP(CD405,'PROMIS 57 T-Score Conversions'!E$3:F$35,2,TRUE)</f>
        <v>47.5</v>
      </c>
      <c r="CR405" s="44" t="str">
        <f t="shared" si="22"/>
        <v>Normal</v>
      </c>
      <c r="CS405" s="40">
        <f>VLOOKUP(CE405,'PROMIS 57 T-Score Conversions'!U$3:V$35,2,TRUE)</f>
        <v>51.5</v>
      </c>
      <c r="CT405" s="44" t="str">
        <f t="shared" si="23"/>
        <v>Normal</v>
      </c>
      <c r="CU405" s="40">
        <f>VLOOKUP(CF405,'PROMIS 57 T-Score Conversions'!Y$3:Z$35,2,TRUE)</f>
        <v>41.4</v>
      </c>
      <c r="CV405" s="44" t="str">
        <f t="shared" si="24"/>
        <v>Normal</v>
      </c>
      <c r="CW405" s="40">
        <f>vlookup(CG405,'PROMIS 57 T-Score Conversions'!M$3:N$35,2,TRUE)</f>
        <v>50.8</v>
      </c>
      <c r="CX405" s="44" t="str">
        <f t="shared" si="25"/>
        <v>Normal</v>
      </c>
      <c r="CY405" s="40">
        <f>VLOOKup(CH405,'PROMIS 57 T-Score Conversions'!I$3:J$35,2,TRUE)</f>
        <v>58.1</v>
      </c>
      <c r="CZ405" s="44" t="str">
        <f t="shared" si="26"/>
        <v>Mild</v>
      </c>
      <c r="DA405" s="37">
        <f>VLOOKUP(CJ405,'PROMIS 57 T-Score Conversions'!AC$3:AD$35,2,TRUE)</f>
        <v>35.56</v>
      </c>
      <c r="DB405" s="44" t="str">
        <f t="shared" si="30"/>
        <v>Moderate</v>
      </c>
      <c r="DC405" s="40">
        <f>VLOOKUP(CK405,'PROMIS 57 T-Score Conversions'!AG$3:AH$35,2,TRUE)</f>
        <v>39.81</v>
      </c>
      <c r="DD405" s="39" t="str">
        <f t="shared" si="31"/>
        <v>Normal</v>
      </c>
    </row>
    <row r="406">
      <c r="A406" s="1" t="b">
        <v>1</v>
      </c>
      <c r="B406" s="20"/>
      <c r="C406" s="20">
        <v>43829.429592581015</v>
      </c>
      <c r="D406" s="1" t="s">
        <v>351</v>
      </c>
      <c r="E406" s="1">
        <v>2145.0</v>
      </c>
      <c r="F406" s="1">
        <v>4.0</v>
      </c>
      <c r="G406" s="1">
        <v>4.0</v>
      </c>
      <c r="H406" s="1">
        <v>4.0</v>
      </c>
      <c r="I406" s="1">
        <v>5.0</v>
      </c>
      <c r="J406" s="1">
        <v>3.0</v>
      </c>
      <c r="K406" s="1">
        <v>4.0</v>
      </c>
      <c r="L406" s="1">
        <v>4.0</v>
      </c>
      <c r="M406" s="1">
        <v>3.0</v>
      </c>
      <c r="N406" s="1">
        <v>3.0</v>
      </c>
      <c r="O406" s="1">
        <v>2.0</v>
      </c>
      <c r="P406" s="1">
        <v>3.0</v>
      </c>
      <c r="Q406" s="1">
        <v>4.0</v>
      </c>
      <c r="R406" s="1">
        <v>4.0</v>
      </c>
      <c r="S406" s="1">
        <v>3.0</v>
      </c>
      <c r="T406" s="1">
        <v>3.0</v>
      </c>
      <c r="U406" s="1">
        <v>4.0</v>
      </c>
      <c r="V406" s="1">
        <v>1.0</v>
      </c>
      <c r="W406" s="1">
        <v>3.0</v>
      </c>
      <c r="X406" s="1">
        <v>3.0</v>
      </c>
      <c r="Y406" s="1">
        <v>2.0</v>
      </c>
      <c r="Z406" s="1">
        <v>1.0</v>
      </c>
      <c r="AA406" s="1">
        <v>3.0</v>
      </c>
      <c r="AB406" s="1">
        <v>2.0</v>
      </c>
      <c r="AC406" s="1">
        <v>3.0</v>
      </c>
      <c r="AD406" s="1">
        <v>4.0</v>
      </c>
      <c r="AE406" s="1">
        <v>4.0</v>
      </c>
      <c r="AF406" s="1">
        <v>4.0</v>
      </c>
      <c r="AG406" s="1">
        <v>4.0</v>
      </c>
      <c r="AH406" s="1">
        <v>4.0</v>
      </c>
      <c r="AI406" s="1">
        <v>4.0</v>
      </c>
      <c r="AJ406" s="1">
        <v>4.0</v>
      </c>
      <c r="AK406" s="1">
        <v>3.0</v>
      </c>
      <c r="AL406" s="1">
        <v>5.0</v>
      </c>
      <c r="AM406" s="1">
        <v>5.0</v>
      </c>
      <c r="AN406" s="1">
        <v>5.0</v>
      </c>
      <c r="AO406" s="1">
        <v>3.0</v>
      </c>
      <c r="AP406" s="1">
        <v>5.0</v>
      </c>
      <c r="AQ406" s="1">
        <v>3.0</v>
      </c>
      <c r="AR406" s="1">
        <v>3.0</v>
      </c>
      <c r="AS406" s="1">
        <v>5.0</v>
      </c>
      <c r="AT406" s="1">
        <v>3.0</v>
      </c>
      <c r="AU406" s="1">
        <v>3.0</v>
      </c>
      <c r="AV406" s="1">
        <v>4.0</v>
      </c>
      <c r="AW406" s="1">
        <v>4.0</v>
      </c>
      <c r="AX406" s="1">
        <v>4.0</v>
      </c>
      <c r="AY406" s="1">
        <v>4.0</v>
      </c>
      <c r="AZ406" s="1">
        <v>4.0</v>
      </c>
      <c r="BA406" s="1">
        <v>4.0</v>
      </c>
      <c r="BB406" s="1">
        <v>2.0</v>
      </c>
      <c r="BC406" s="1">
        <v>2.0</v>
      </c>
      <c r="BD406" s="1">
        <v>3.0</v>
      </c>
      <c r="BE406" s="1">
        <v>3.0</v>
      </c>
      <c r="BF406" s="1">
        <v>4.0</v>
      </c>
      <c r="BG406" s="1">
        <v>3.0</v>
      </c>
      <c r="BH406" s="1">
        <v>4.0</v>
      </c>
      <c r="BI406" s="1">
        <v>3.0</v>
      </c>
      <c r="BJ406" s="1">
        <v>6.0</v>
      </c>
      <c r="BK406" s="1">
        <v>2.0</v>
      </c>
      <c r="BL406" s="1">
        <v>2.0</v>
      </c>
      <c r="BM406" s="1">
        <v>1.0</v>
      </c>
      <c r="BN406" s="1">
        <v>2.0</v>
      </c>
      <c r="BO406" s="1">
        <v>2.0</v>
      </c>
      <c r="BP406" s="1">
        <v>2.0</v>
      </c>
      <c r="BQ406" s="1">
        <v>2.0</v>
      </c>
      <c r="BR406" s="1">
        <v>2.0</v>
      </c>
      <c r="BS406" s="1">
        <v>4.0</v>
      </c>
      <c r="BT406" s="1">
        <v>4.0</v>
      </c>
      <c r="BU406" s="1">
        <v>4.0</v>
      </c>
      <c r="BV406" s="1">
        <v>4.0</v>
      </c>
      <c r="BW406" s="1">
        <v>4.0</v>
      </c>
      <c r="BX406" s="1">
        <v>3.0</v>
      </c>
      <c r="BY406" s="1">
        <v>3.0</v>
      </c>
      <c r="BZ406" s="36">
        <v>4.0</v>
      </c>
      <c r="CA406" s="45">
        <f t="shared" si="12"/>
        <v>245</v>
      </c>
      <c r="CB406">
        <f t="shared" si="2"/>
        <v>31</v>
      </c>
      <c r="CC406" s="45">
        <f t="shared" si="3"/>
        <v>26</v>
      </c>
      <c r="CD406" s="45">
        <f t="shared" si="4"/>
        <v>18</v>
      </c>
      <c r="CE406" s="45">
        <f t="shared" si="27"/>
        <v>31</v>
      </c>
      <c r="CF406" s="45">
        <f t="shared" si="6"/>
        <v>34</v>
      </c>
      <c r="CG406" s="45">
        <f t="shared" si="7"/>
        <v>30</v>
      </c>
      <c r="CH406" s="45">
        <f t="shared" si="28"/>
        <v>24</v>
      </c>
      <c r="CI406" s="45">
        <f t="shared" si="9"/>
        <v>0.6</v>
      </c>
      <c r="CJ406">
        <f t="shared" si="10"/>
        <v>15</v>
      </c>
      <c r="CK406" s="45">
        <f t="shared" si="29"/>
        <v>30</v>
      </c>
      <c r="CL406" s="39"/>
      <c r="CM406" s="40">
        <f>VLOOKUP(CB406,'PROMIS 57 T-Score Conversions'!Q$3:R$35,2,TRUE)</f>
        <v>43.1</v>
      </c>
      <c r="CN406" s="44" t="str">
        <f t="shared" si="20"/>
        <v>Mild</v>
      </c>
      <c r="CO406" s="40">
        <f>VLOOKUP(CC406,'PROMIS 57 T-Score Conversions'!A$3:B$35,2,TRUE)</f>
        <v>64.5</v>
      </c>
      <c r="CP406" s="43" t="str">
        <f t="shared" si="21"/>
        <v>Moderate</v>
      </c>
      <c r="CQ406" s="40">
        <f>VLOOKUP(CD406,'PROMIS 57 T-Score Conversions'!E$3:F$35,2,TRUE)</f>
        <v>56.8</v>
      </c>
      <c r="CR406" s="44" t="str">
        <f t="shared" si="22"/>
        <v>Mild</v>
      </c>
      <c r="CS406" s="40">
        <f>VLOOKUP(CE406,'PROMIS 57 T-Score Conversions'!U$3:V$35,2,TRUE)</f>
        <v>64.3</v>
      </c>
      <c r="CT406" s="44" t="str">
        <f t="shared" si="23"/>
        <v>Moderate</v>
      </c>
      <c r="CU406" s="40">
        <f>VLOOKUP(CF406,'PROMIS 57 T-Score Conversions'!Y$3:Z$35,2,TRUE)</f>
        <v>64.8</v>
      </c>
      <c r="CV406" s="44" t="str">
        <f t="shared" si="24"/>
        <v>Moderate</v>
      </c>
      <c r="CW406" s="40">
        <f>vlookup(CG406,'PROMIS 57 T-Score Conversions'!M$3:N$35,2,TRUE)</f>
        <v>49.9</v>
      </c>
      <c r="CX406" s="44" t="str">
        <f t="shared" si="25"/>
        <v>Normal</v>
      </c>
      <c r="CY406" s="40">
        <f>VLOOKup(CH406,'PROMIS 57 T-Score Conversions'!I$3:J$35,2,TRUE)</f>
        <v>61.5</v>
      </c>
      <c r="CZ406" s="44" t="str">
        <f t="shared" si="26"/>
        <v>Moderate</v>
      </c>
      <c r="DA406" s="37">
        <f>VLOOKUP(CJ406,'PROMIS 57 T-Score Conversions'!AC$3:AD$35,2,TRUE)</f>
        <v>33.06</v>
      </c>
      <c r="DB406" s="44" t="str">
        <f t="shared" si="30"/>
        <v>Moderate</v>
      </c>
      <c r="DC406" s="40">
        <f>VLOOKUP(CK406,'PROMIS 57 T-Score Conversions'!AG$3:AH$35,2,TRUE)</f>
        <v>49.17</v>
      </c>
      <c r="DD406" s="39" t="str">
        <f t="shared" si="31"/>
        <v>Normal</v>
      </c>
    </row>
    <row r="407">
      <c r="A407" s="1" t="b">
        <v>1</v>
      </c>
      <c r="B407" s="20"/>
      <c r="C407" s="20">
        <v>43829.518362511575</v>
      </c>
      <c r="D407" s="1" t="s">
        <v>351</v>
      </c>
      <c r="E407" s="1">
        <v>2145.0</v>
      </c>
      <c r="F407" s="1">
        <v>4.0</v>
      </c>
      <c r="G407" s="1">
        <v>4.0</v>
      </c>
      <c r="H407" s="1">
        <v>4.0</v>
      </c>
      <c r="I407" s="1">
        <v>5.0</v>
      </c>
      <c r="J407" s="1">
        <v>3.0</v>
      </c>
      <c r="K407" s="1">
        <v>4.0</v>
      </c>
      <c r="L407" s="1">
        <v>4.0</v>
      </c>
      <c r="M407" s="1">
        <v>3.0</v>
      </c>
      <c r="N407" s="1">
        <v>3.0</v>
      </c>
      <c r="O407" s="1">
        <v>2.0</v>
      </c>
      <c r="P407" s="1">
        <v>3.0</v>
      </c>
      <c r="Q407" s="1">
        <v>4.0</v>
      </c>
      <c r="R407" s="1">
        <v>4.0</v>
      </c>
      <c r="S407" s="1">
        <v>3.0</v>
      </c>
      <c r="T407" s="1">
        <v>3.0</v>
      </c>
      <c r="U407" s="1">
        <v>4.0</v>
      </c>
      <c r="V407" s="1">
        <v>1.0</v>
      </c>
      <c r="W407" s="1">
        <v>3.0</v>
      </c>
      <c r="X407" s="1">
        <v>3.0</v>
      </c>
      <c r="Y407" s="1">
        <v>2.0</v>
      </c>
      <c r="Z407" s="1">
        <v>1.0</v>
      </c>
      <c r="AA407" s="1">
        <v>3.0</v>
      </c>
      <c r="AB407" s="1">
        <v>2.0</v>
      </c>
      <c r="AC407" s="1">
        <v>3.0</v>
      </c>
      <c r="AD407" s="1">
        <v>4.0</v>
      </c>
      <c r="AE407" s="1">
        <v>4.0</v>
      </c>
      <c r="AF407" s="1">
        <v>4.0</v>
      </c>
      <c r="AG407" s="1">
        <v>4.0</v>
      </c>
      <c r="AH407" s="1">
        <v>4.0</v>
      </c>
      <c r="AI407" s="1">
        <v>4.0</v>
      </c>
      <c r="AJ407" s="1">
        <v>4.0</v>
      </c>
      <c r="AK407" s="1">
        <v>3.0</v>
      </c>
      <c r="AL407" s="1">
        <v>5.0</v>
      </c>
      <c r="AM407" s="1">
        <v>5.0</v>
      </c>
      <c r="AN407" s="1">
        <v>5.0</v>
      </c>
      <c r="AO407" s="1">
        <v>3.0</v>
      </c>
      <c r="AP407" s="1">
        <v>5.0</v>
      </c>
      <c r="AQ407" s="1">
        <v>3.0</v>
      </c>
      <c r="AR407" s="1">
        <v>3.0</v>
      </c>
      <c r="AS407" s="1">
        <v>5.0</v>
      </c>
      <c r="AT407" s="1">
        <v>3.0</v>
      </c>
      <c r="AU407" s="1">
        <v>3.0</v>
      </c>
      <c r="AV407" s="1">
        <v>4.0</v>
      </c>
      <c r="AW407" s="1">
        <v>4.0</v>
      </c>
      <c r="AX407" s="1">
        <v>4.0</v>
      </c>
      <c r="AY407" s="1">
        <v>4.0</v>
      </c>
      <c r="AZ407" s="1">
        <v>4.0</v>
      </c>
      <c r="BA407" s="1">
        <v>4.0</v>
      </c>
      <c r="BB407" s="1">
        <v>2.0</v>
      </c>
      <c r="BC407" s="1">
        <v>2.0</v>
      </c>
      <c r="BD407" s="1">
        <v>3.0</v>
      </c>
      <c r="BE407" s="1">
        <v>3.0</v>
      </c>
      <c r="BF407" s="1">
        <v>4.0</v>
      </c>
      <c r="BG407" s="1">
        <v>3.0</v>
      </c>
      <c r="BH407" s="1">
        <v>4.0</v>
      </c>
      <c r="BI407" s="1">
        <v>3.0</v>
      </c>
      <c r="BJ407" s="1">
        <v>6.0</v>
      </c>
      <c r="BK407" s="1">
        <v>2.0</v>
      </c>
      <c r="BL407" s="1">
        <v>2.0</v>
      </c>
      <c r="BM407" s="1">
        <v>1.0</v>
      </c>
      <c r="BN407" s="1">
        <v>2.0</v>
      </c>
      <c r="BO407" s="1">
        <v>2.0</v>
      </c>
      <c r="BP407" s="1">
        <v>2.0</v>
      </c>
      <c r="BQ407" s="1">
        <v>2.0</v>
      </c>
      <c r="BR407" s="1">
        <v>2.0</v>
      </c>
      <c r="BS407" s="1">
        <v>4.0</v>
      </c>
      <c r="BT407" s="1">
        <v>4.0</v>
      </c>
      <c r="BU407" s="1">
        <v>4.0</v>
      </c>
      <c r="BV407" s="1">
        <v>4.0</v>
      </c>
      <c r="BW407" s="1">
        <v>4.0</v>
      </c>
      <c r="BX407" s="1">
        <v>3.0</v>
      </c>
      <c r="BY407" s="1">
        <v>3.0</v>
      </c>
      <c r="BZ407" s="36">
        <v>4.0</v>
      </c>
      <c r="CA407" s="45">
        <f t="shared" si="12"/>
        <v>245</v>
      </c>
      <c r="CB407">
        <f t="shared" si="2"/>
        <v>31</v>
      </c>
      <c r="CC407" s="45">
        <f t="shared" si="3"/>
        <v>26</v>
      </c>
      <c r="CD407" s="45">
        <f t="shared" si="4"/>
        <v>18</v>
      </c>
      <c r="CE407" s="45">
        <f t="shared" si="27"/>
        <v>31</v>
      </c>
      <c r="CF407" s="45">
        <f t="shared" si="6"/>
        <v>34</v>
      </c>
      <c r="CG407" s="45">
        <f t="shared" si="7"/>
        <v>30</v>
      </c>
      <c r="CH407" s="45">
        <f t="shared" si="28"/>
        <v>24</v>
      </c>
      <c r="CI407" s="45">
        <f t="shared" si="9"/>
        <v>0.6</v>
      </c>
      <c r="CJ407">
        <f t="shared" si="10"/>
        <v>15</v>
      </c>
      <c r="CK407" s="45">
        <f t="shared" si="29"/>
        <v>30</v>
      </c>
      <c r="CL407" s="39"/>
      <c r="CM407" s="40">
        <f>VLOOKUP(CB407,'PROMIS 57 T-Score Conversions'!Q$3:R$35,2,TRUE)</f>
        <v>43.1</v>
      </c>
      <c r="CN407" s="44" t="str">
        <f t="shared" si="20"/>
        <v>Mild</v>
      </c>
      <c r="CO407" s="40">
        <f>VLOOKUP(CC407,'PROMIS 57 T-Score Conversions'!A$3:B$35,2,TRUE)</f>
        <v>64.5</v>
      </c>
      <c r="CP407" s="43" t="str">
        <f t="shared" si="21"/>
        <v>Moderate</v>
      </c>
      <c r="CQ407" s="40">
        <f>VLOOKUP(CD407,'PROMIS 57 T-Score Conversions'!E$3:F$35,2,TRUE)</f>
        <v>56.8</v>
      </c>
      <c r="CR407" s="44" t="str">
        <f t="shared" si="22"/>
        <v>Mild</v>
      </c>
      <c r="CS407" s="40">
        <f>VLOOKUP(CE407,'PROMIS 57 T-Score Conversions'!U$3:V$35,2,TRUE)</f>
        <v>64.3</v>
      </c>
      <c r="CT407" s="44" t="str">
        <f t="shared" si="23"/>
        <v>Moderate</v>
      </c>
      <c r="CU407" s="40">
        <f>VLOOKUP(CF407,'PROMIS 57 T-Score Conversions'!Y$3:Z$35,2,TRUE)</f>
        <v>64.8</v>
      </c>
      <c r="CV407" s="44" t="str">
        <f t="shared" si="24"/>
        <v>Moderate</v>
      </c>
      <c r="CW407" s="40">
        <f>vlookup(CG407,'PROMIS 57 T-Score Conversions'!M$3:N$35,2,TRUE)</f>
        <v>49.9</v>
      </c>
      <c r="CX407" s="44" t="str">
        <f t="shared" si="25"/>
        <v>Normal</v>
      </c>
      <c r="CY407" s="40">
        <f>VLOOKup(CH407,'PROMIS 57 T-Score Conversions'!I$3:J$35,2,TRUE)</f>
        <v>61.5</v>
      </c>
      <c r="CZ407" s="44" t="str">
        <f t="shared" si="26"/>
        <v>Moderate</v>
      </c>
      <c r="DA407" s="37">
        <f>VLOOKUP(CJ407,'PROMIS 57 T-Score Conversions'!AC$3:AD$35,2,TRUE)</f>
        <v>33.06</v>
      </c>
      <c r="DB407" s="44" t="str">
        <f t="shared" si="30"/>
        <v>Moderate</v>
      </c>
      <c r="DC407" s="40">
        <f>VLOOKUP(CK407,'PROMIS 57 T-Score Conversions'!AG$3:AH$35,2,TRUE)</f>
        <v>49.17</v>
      </c>
      <c r="DD407" s="39" t="str">
        <f t="shared" si="31"/>
        <v>Normal</v>
      </c>
    </row>
    <row r="408">
      <c r="A408" s="1" t="b">
        <v>1</v>
      </c>
      <c r="B408" s="20"/>
      <c r="C408" s="20">
        <v>43829.56075668981</v>
      </c>
      <c r="D408" s="1" t="s">
        <v>352</v>
      </c>
      <c r="E408" s="1">
        <v>2140.0</v>
      </c>
      <c r="F408" s="1">
        <v>4.0</v>
      </c>
      <c r="G408" s="1">
        <v>4.0</v>
      </c>
      <c r="H408" s="1">
        <v>4.0</v>
      </c>
      <c r="I408" s="1">
        <v>3.0</v>
      </c>
      <c r="J408" s="1">
        <v>2.0</v>
      </c>
      <c r="K408" s="1">
        <v>3.0</v>
      </c>
      <c r="L408" s="1">
        <v>4.0</v>
      </c>
      <c r="M408" s="1">
        <v>4.0</v>
      </c>
      <c r="N408" s="1">
        <v>2.0</v>
      </c>
      <c r="O408" s="1">
        <v>4.0</v>
      </c>
      <c r="P408" s="1">
        <v>4.0</v>
      </c>
      <c r="Q408" s="1">
        <v>3.0</v>
      </c>
      <c r="R408" s="1">
        <v>3.0</v>
      </c>
      <c r="S408" s="1">
        <v>3.0</v>
      </c>
      <c r="T408" s="1">
        <v>4.0</v>
      </c>
      <c r="U408" s="1">
        <v>3.0</v>
      </c>
      <c r="V408" s="1">
        <v>3.0</v>
      </c>
      <c r="W408" s="1">
        <v>4.0</v>
      </c>
      <c r="X408" s="1">
        <v>4.0</v>
      </c>
      <c r="Y408" s="1">
        <v>4.0</v>
      </c>
      <c r="Z408" s="1">
        <v>4.0</v>
      </c>
      <c r="AA408" s="1">
        <v>4.0</v>
      </c>
      <c r="AB408" s="1">
        <v>4.0</v>
      </c>
      <c r="AC408" s="1">
        <v>3.0</v>
      </c>
      <c r="AD408" s="1">
        <v>5.0</v>
      </c>
      <c r="AE408" s="1">
        <v>5.0</v>
      </c>
      <c r="AF408" s="1">
        <v>4.0</v>
      </c>
      <c r="AG408" s="1">
        <v>4.0</v>
      </c>
      <c r="AH408" s="1">
        <v>4.0</v>
      </c>
      <c r="AI408" s="1">
        <v>4.0</v>
      </c>
      <c r="AJ408" s="1">
        <v>4.0</v>
      </c>
      <c r="AK408" s="1">
        <v>4.0</v>
      </c>
      <c r="AL408" s="1">
        <v>4.0</v>
      </c>
      <c r="AM408" s="1">
        <v>5.0</v>
      </c>
      <c r="AN408" s="1">
        <v>4.0</v>
      </c>
      <c r="AO408" s="1">
        <v>4.0</v>
      </c>
      <c r="AP408" s="1">
        <v>4.0</v>
      </c>
      <c r="AQ408" s="1">
        <v>3.0</v>
      </c>
      <c r="AR408" s="1">
        <v>3.0</v>
      </c>
      <c r="AS408" s="1">
        <v>5.0</v>
      </c>
      <c r="AT408" s="1">
        <v>2.0</v>
      </c>
      <c r="AU408" s="1">
        <v>2.0</v>
      </c>
      <c r="AV408" s="1">
        <v>2.0</v>
      </c>
      <c r="AW408" s="1">
        <v>2.0</v>
      </c>
      <c r="AX408" s="1">
        <v>1.0</v>
      </c>
      <c r="AY408" s="1">
        <v>1.0</v>
      </c>
      <c r="AZ408" s="1">
        <v>1.0</v>
      </c>
      <c r="BA408" s="1">
        <v>1.0</v>
      </c>
      <c r="BB408" s="1">
        <v>4.0</v>
      </c>
      <c r="BC408" s="1">
        <v>4.0</v>
      </c>
      <c r="BD408" s="1">
        <v>4.0</v>
      </c>
      <c r="BE408" s="1">
        <v>4.0</v>
      </c>
      <c r="BF408" s="1">
        <v>4.0</v>
      </c>
      <c r="BG408" s="1">
        <v>4.0</v>
      </c>
      <c r="BH408" s="1">
        <v>4.0</v>
      </c>
      <c r="BI408" s="1">
        <v>4.0</v>
      </c>
      <c r="BJ408" s="1">
        <v>6.0</v>
      </c>
      <c r="BK408" s="1">
        <v>2.0</v>
      </c>
      <c r="BL408" s="1">
        <v>2.0</v>
      </c>
      <c r="BM408" s="1">
        <v>2.0</v>
      </c>
      <c r="BN408" s="1">
        <v>2.0</v>
      </c>
      <c r="BO408" s="1">
        <v>2.0</v>
      </c>
      <c r="BP408" s="1">
        <v>3.0</v>
      </c>
      <c r="BQ408" s="1">
        <v>3.0</v>
      </c>
      <c r="BR408" s="1">
        <v>3.0</v>
      </c>
      <c r="BS408" s="1">
        <v>4.0</v>
      </c>
      <c r="BT408" s="1">
        <v>4.0</v>
      </c>
      <c r="BU408" s="1">
        <v>4.0</v>
      </c>
      <c r="BV408" s="1">
        <v>4.0</v>
      </c>
      <c r="BW408" s="1">
        <v>4.0</v>
      </c>
      <c r="BX408" s="1">
        <v>3.0</v>
      </c>
      <c r="BY408" s="1">
        <v>3.0</v>
      </c>
      <c r="BZ408" s="36">
        <v>3.0</v>
      </c>
      <c r="CA408" s="45">
        <f t="shared" si="12"/>
        <v>248</v>
      </c>
      <c r="CB408">
        <f t="shared" si="2"/>
        <v>28</v>
      </c>
      <c r="CC408" s="45">
        <f t="shared" si="3"/>
        <v>26</v>
      </c>
      <c r="CD408" s="45">
        <f t="shared" si="4"/>
        <v>30</v>
      </c>
      <c r="CE408" s="45">
        <f t="shared" si="27"/>
        <v>34</v>
      </c>
      <c r="CF408" s="45">
        <f t="shared" si="6"/>
        <v>32</v>
      </c>
      <c r="CG408" s="45">
        <f t="shared" si="7"/>
        <v>12</v>
      </c>
      <c r="CH408" s="45">
        <f t="shared" si="28"/>
        <v>32</v>
      </c>
      <c r="CI408" s="45">
        <f t="shared" si="9"/>
        <v>0.6</v>
      </c>
      <c r="CJ408">
        <f t="shared" si="10"/>
        <v>19</v>
      </c>
      <c r="CK408" s="45">
        <f t="shared" si="29"/>
        <v>29</v>
      </c>
      <c r="CL408" s="39"/>
      <c r="CM408" s="40">
        <f>VLOOKUP(CB408,'PROMIS 57 T-Score Conversions'!Q$3:R$35,2,TRUE)</f>
        <v>40.8</v>
      </c>
      <c r="CN408" s="44" t="str">
        <f t="shared" si="20"/>
        <v>Mild</v>
      </c>
      <c r="CO408" s="40">
        <f>VLOOKUP(CC408,'PROMIS 57 T-Score Conversions'!A$3:B$35,2,TRUE)</f>
        <v>64.5</v>
      </c>
      <c r="CP408" s="43" t="str">
        <f t="shared" si="21"/>
        <v>Moderate</v>
      </c>
      <c r="CQ408" s="40">
        <f>VLOOKUP(CD408,'PROMIS 57 T-Score Conversions'!E$3:F$35,2,TRUE)</f>
        <v>67.7</v>
      </c>
      <c r="CR408" s="44" t="str">
        <f t="shared" si="22"/>
        <v>Moderate</v>
      </c>
      <c r="CS408" s="40">
        <f>VLOOKUP(CE408,'PROMIS 57 T-Score Conversions'!U$3:V$35,2,TRUE)</f>
        <v>67.5</v>
      </c>
      <c r="CT408" s="44" t="str">
        <f t="shared" si="23"/>
        <v>Moderate</v>
      </c>
      <c r="CU408" s="40">
        <f>VLOOKUP(CF408,'PROMIS 57 T-Score Conversions'!Y$3:Z$35,2,TRUE)</f>
        <v>62.6</v>
      </c>
      <c r="CV408" s="44" t="str">
        <f t="shared" si="24"/>
        <v>Moderate</v>
      </c>
      <c r="CW408" s="40">
        <f>vlookup(CG408,'PROMIS 57 T-Score Conversions'!M$3:N$35,2,TRUE)</f>
        <v>33.6</v>
      </c>
      <c r="CX408" s="44" t="str">
        <f t="shared" si="25"/>
        <v>Moderate</v>
      </c>
      <c r="CY408" s="40">
        <f>VLOOKup(CH408,'PROMIS 57 T-Score Conversions'!I$3:J$35,2,TRUE)</f>
        <v>66.9</v>
      </c>
      <c r="CZ408" s="44" t="str">
        <f t="shared" si="26"/>
        <v>Moderate</v>
      </c>
      <c r="DA408" s="37">
        <f>VLOOKUP(CJ408,'PROMIS 57 T-Score Conversions'!AC$3:AD$35,2,TRUE)</f>
        <v>36.36</v>
      </c>
      <c r="DB408" s="44" t="str">
        <f t="shared" si="30"/>
        <v>Moderate</v>
      </c>
      <c r="DC408" s="40">
        <f>VLOOKUP(CK408,'PROMIS 57 T-Score Conversions'!AG$3:AH$35,2,TRUE)</f>
        <v>48.16</v>
      </c>
      <c r="DD408" s="39" t="str">
        <f t="shared" si="31"/>
        <v>Normal</v>
      </c>
    </row>
    <row r="409">
      <c r="A409" s="1" t="b">
        <v>1</v>
      </c>
      <c r="B409" s="20"/>
      <c r="C409" s="20">
        <v>43830.595132083334</v>
      </c>
      <c r="D409" s="1" t="s">
        <v>334</v>
      </c>
      <c r="E409" s="1">
        <v>2112.0</v>
      </c>
      <c r="F409" s="1">
        <v>3.0</v>
      </c>
      <c r="G409" s="1">
        <v>4.0</v>
      </c>
      <c r="H409" s="1">
        <v>4.0</v>
      </c>
      <c r="I409" s="1">
        <v>3.0</v>
      </c>
      <c r="J409" s="1">
        <v>4.0</v>
      </c>
      <c r="K409" s="1">
        <v>4.0</v>
      </c>
      <c r="L409" s="1">
        <v>4.0</v>
      </c>
      <c r="M409" s="1">
        <v>2.0</v>
      </c>
      <c r="N409" s="1">
        <v>3.0</v>
      </c>
      <c r="O409" s="1">
        <v>3.0</v>
      </c>
      <c r="P409" s="1">
        <v>4.0</v>
      </c>
      <c r="Q409" s="1">
        <v>4.0</v>
      </c>
      <c r="R409" s="1">
        <v>4.0</v>
      </c>
      <c r="S409" s="1">
        <v>3.0</v>
      </c>
      <c r="T409" s="1">
        <v>4.0</v>
      </c>
      <c r="U409" s="1">
        <v>3.0</v>
      </c>
      <c r="V409" s="1">
        <v>2.0</v>
      </c>
      <c r="W409" s="1">
        <v>3.0</v>
      </c>
      <c r="X409" s="1">
        <v>3.0</v>
      </c>
      <c r="Y409" s="1">
        <v>4.0</v>
      </c>
      <c r="Z409" s="1">
        <v>2.0</v>
      </c>
      <c r="AA409" s="1">
        <v>4.0</v>
      </c>
      <c r="AB409" s="1">
        <v>2.0</v>
      </c>
      <c r="AC409" s="1">
        <v>4.0</v>
      </c>
      <c r="AD409" s="1">
        <v>4.0</v>
      </c>
      <c r="AE409" s="1">
        <v>3.0</v>
      </c>
      <c r="AF409" s="1">
        <v>3.0</v>
      </c>
      <c r="AG409" s="1">
        <v>3.0</v>
      </c>
      <c r="AH409" s="1">
        <v>3.0</v>
      </c>
      <c r="AI409" s="1">
        <v>3.0</v>
      </c>
      <c r="AJ409" s="1">
        <v>3.0</v>
      </c>
      <c r="AK409" s="1">
        <v>3.0</v>
      </c>
      <c r="AL409" s="1">
        <v>4.0</v>
      </c>
      <c r="AM409" s="1">
        <v>4.0</v>
      </c>
      <c r="AN409" s="1">
        <v>4.0</v>
      </c>
      <c r="AO409" s="1">
        <v>4.0</v>
      </c>
      <c r="AP409" s="1">
        <v>4.0</v>
      </c>
      <c r="AQ409" s="1">
        <v>4.0</v>
      </c>
      <c r="AR409" s="1">
        <v>4.0</v>
      </c>
      <c r="AS409" s="1">
        <v>4.0</v>
      </c>
      <c r="AT409" s="1">
        <v>4.0</v>
      </c>
      <c r="AU409" s="1">
        <v>2.0</v>
      </c>
      <c r="AV409" s="1">
        <v>2.0</v>
      </c>
      <c r="AW409" s="1">
        <v>3.0</v>
      </c>
      <c r="AX409" s="1">
        <v>3.0</v>
      </c>
      <c r="AY409" s="1">
        <v>3.0</v>
      </c>
      <c r="AZ409" s="1">
        <v>2.0</v>
      </c>
      <c r="BA409" s="1">
        <v>3.0</v>
      </c>
      <c r="BB409" s="1">
        <v>2.0</v>
      </c>
      <c r="BC409" s="1">
        <v>2.0</v>
      </c>
      <c r="BD409" s="1">
        <v>2.0</v>
      </c>
      <c r="BE409" s="1">
        <v>2.0</v>
      </c>
      <c r="BF409" s="1">
        <v>3.0</v>
      </c>
      <c r="BG409" s="1">
        <v>2.0</v>
      </c>
      <c r="BH409" s="1">
        <v>3.0</v>
      </c>
      <c r="BI409" s="1">
        <v>2.0</v>
      </c>
      <c r="BJ409" s="1">
        <v>4.0</v>
      </c>
      <c r="BK409" s="1">
        <v>2.0</v>
      </c>
      <c r="BL409" s="1">
        <v>2.0</v>
      </c>
      <c r="BM409" s="1">
        <v>2.0</v>
      </c>
      <c r="BN409" s="1">
        <v>2.0</v>
      </c>
      <c r="BO409" s="1">
        <v>2.0</v>
      </c>
      <c r="BP409" s="1">
        <v>2.0</v>
      </c>
      <c r="BQ409" s="1">
        <v>2.0</v>
      </c>
      <c r="BR409" s="1">
        <v>2.0</v>
      </c>
      <c r="BS409" s="1">
        <v>3.0</v>
      </c>
      <c r="BT409" s="1">
        <v>3.0</v>
      </c>
      <c r="BU409" s="1">
        <v>4.0</v>
      </c>
      <c r="BV409" s="1">
        <v>3.0</v>
      </c>
      <c r="BW409" s="1">
        <v>4.0</v>
      </c>
      <c r="BX409" s="1">
        <v>4.0</v>
      </c>
      <c r="BY409" s="1">
        <v>3.0</v>
      </c>
      <c r="BZ409" s="36">
        <v>3.0</v>
      </c>
      <c r="CA409" s="45">
        <f t="shared" si="12"/>
        <v>224</v>
      </c>
      <c r="CB409">
        <f t="shared" si="2"/>
        <v>28</v>
      </c>
      <c r="CC409" s="45">
        <f t="shared" si="3"/>
        <v>28</v>
      </c>
      <c r="CD409" s="45">
        <f t="shared" si="4"/>
        <v>24</v>
      </c>
      <c r="CE409" s="45">
        <f t="shared" si="27"/>
        <v>25</v>
      </c>
      <c r="CF409" s="45">
        <f t="shared" si="6"/>
        <v>32</v>
      </c>
      <c r="CG409" s="45">
        <f t="shared" si="7"/>
        <v>22</v>
      </c>
      <c r="CH409" s="45">
        <f t="shared" si="28"/>
        <v>18</v>
      </c>
      <c r="CI409" s="45">
        <f t="shared" si="9"/>
        <v>0.4</v>
      </c>
      <c r="CJ409">
        <f t="shared" si="10"/>
        <v>16</v>
      </c>
      <c r="CK409" s="45">
        <f t="shared" si="29"/>
        <v>27</v>
      </c>
      <c r="CL409" s="39"/>
      <c r="CM409" s="40">
        <f>VLOOKUP(CB409,'PROMIS 57 T-Score Conversions'!Q$3:R$35,2,TRUE)</f>
        <v>40.8</v>
      </c>
      <c r="CN409" s="44" t="str">
        <f t="shared" si="20"/>
        <v>Mild</v>
      </c>
      <c r="CO409" s="40">
        <f>VLOOKUP(CC409,'PROMIS 57 T-Score Conversions'!A$3:B$35,2,TRUE)</f>
        <v>66.6</v>
      </c>
      <c r="CP409" s="43" t="str">
        <f t="shared" si="21"/>
        <v>Severe</v>
      </c>
      <c r="CQ409" s="40">
        <f>VLOOKUP(CD409,'PROMIS 57 T-Score Conversions'!E$3:F$35,2,TRUE)</f>
        <v>62.1</v>
      </c>
      <c r="CR409" s="44" t="str">
        <f t="shared" si="22"/>
        <v>Moderate</v>
      </c>
      <c r="CS409" s="40">
        <f>VLOOKUP(CE409,'PROMIS 57 T-Score Conversions'!U$3:V$35,2,TRUE)</f>
        <v>58.5</v>
      </c>
      <c r="CT409" s="44" t="str">
        <f t="shared" si="23"/>
        <v>Mild</v>
      </c>
      <c r="CU409" s="40">
        <f>VLOOKUP(CF409,'PROMIS 57 T-Score Conversions'!Y$3:Z$35,2,TRUE)</f>
        <v>62.6</v>
      </c>
      <c r="CV409" s="44" t="str">
        <f t="shared" si="24"/>
        <v>Moderate</v>
      </c>
      <c r="CW409" s="40">
        <f>vlookup(CG409,'PROMIS 57 T-Score Conversions'!M$3:N$35,2,TRUE)</f>
        <v>42</v>
      </c>
      <c r="CX409" s="44" t="str">
        <f t="shared" si="25"/>
        <v>Mild</v>
      </c>
      <c r="CY409" s="40">
        <f>VLOOKup(CH409,'PROMIS 57 T-Score Conversions'!I$3:J$35,2,TRUE)</f>
        <v>58.1</v>
      </c>
      <c r="CZ409" s="44" t="str">
        <f t="shared" si="26"/>
        <v>Mild</v>
      </c>
      <c r="DA409" s="37">
        <f>VLOOKUP(CJ409,'PROMIS 57 T-Score Conversions'!AC$3:AD$35,2,TRUE)</f>
        <v>33.92</v>
      </c>
      <c r="DB409" s="44" t="str">
        <f t="shared" si="30"/>
        <v>Moderate</v>
      </c>
      <c r="DC409" s="40">
        <f>VLOOKUP(CK409,'PROMIS 57 T-Score Conversions'!AG$3:AH$35,2,TRUE)</f>
        <v>46.21</v>
      </c>
      <c r="DD409" s="39" t="str">
        <f t="shared" si="31"/>
        <v>Normal</v>
      </c>
    </row>
    <row r="410">
      <c r="A410" s="1" t="b">
        <v>1</v>
      </c>
      <c r="B410" s="20"/>
      <c r="C410" s="20">
        <v>43830.631324016205</v>
      </c>
      <c r="D410" s="1" t="s">
        <v>353</v>
      </c>
      <c r="E410" s="1">
        <v>2147.0</v>
      </c>
      <c r="F410" s="1">
        <v>2.0</v>
      </c>
      <c r="G410" s="1">
        <v>4.0</v>
      </c>
      <c r="H410" s="1">
        <v>4.0</v>
      </c>
      <c r="I410" s="1">
        <v>4.0</v>
      </c>
      <c r="J410" s="1">
        <v>2.0</v>
      </c>
      <c r="K410" s="1">
        <v>2.0</v>
      </c>
      <c r="L410" s="1">
        <v>2.0</v>
      </c>
      <c r="M410" s="1">
        <v>1.0</v>
      </c>
      <c r="N410" s="1">
        <v>3.0</v>
      </c>
      <c r="O410" s="1">
        <v>2.0</v>
      </c>
      <c r="P410" s="1">
        <v>4.0</v>
      </c>
      <c r="Q410" s="1">
        <v>3.0</v>
      </c>
      <c r="R410" s="1">
        <v>3.0</v>
      </c>
      <c r="S410" s="1">
        <v>3.0</v>
      </c>
      <c r="T410" s="1">
        <v>3.0</v>
      </c>
      <c r="U410" s="1">
        <v>3.0</v>
      </c>
      <c r="V410" s="1">
        <v>2.0</v>
      </c>
      <c r="W410" s="1">
        <v>2.0</v>
      </c>
      <c r="X410" s="1">
        <v>2.0</v>
      </c>
      <c r="Y410" s="1">
        <v>2.0</v>
      </c>
      <c r="Z410" s="1">
        <v>2.0</v>
      </c>
      <c r="AA410" s="1">
        <v>2.0</v>
      </c>
      <c r="AB410" s="1">
        <v>2.0</v>
      </c>
      <c r="AC410" s="1">
        <v>1.0</v>
      </c>
      <c r="AD410" s="1">
        <v>3.0</v>
      </c>
      <c r="AE410" s="1">
        <v>3.0</v>
      </c>
      <c r="AF410" s="1">
        <v>3.0</v>
      </c>
      <c r="AG410" s="1">
        <v>4.0</v>
      </c>
      <c r="AH410" s="1">
        <v>3.0</v>
      </c>
      <c r="AI410" s="1">
        <v>4.0</v>
      </c>
      <c r="AJ410" s="1">
        <v>3.0</v>
      </c>
      <c r="AK410" s="1">
        <v>4.0</v>
      </c>
      <c r="AL410" s="1">
        <v>4.0</v>
      </c>
      <c r="AM410" s="1">
        <v>4.0</v>
      </c>
      <c r="AN410" s="1">
        <v>4.0</v>
      </c>
      <c r="AO410" s="1">
        <v>4.0</v>
      </c>
      <c r="AP410" s="1">
        <v>4.0</v>
      </c>
      <c r="AQ410" s="1">
        <v>4.0</v>
      </c>
      <c r="AR410" s="1">
        <v>4.0</v>
      </c>
      <c r="AS410" s="1">
        <v>2.0</v>
      </c>
      <c r="AT410" s="1">
        <v>3.0</v>
      </c>
      <c r="AU410" s="1">
        <v>3.0</v>
      </c>
      <c r="AV410" s="1">
        <v>3.0</v>
      </c>
      <c r="AW410" s="1">
        <v>3.0</v>
      </c>
      <c r="AX410" s="1">
        <v>4.0</v>
      </c>
      <c r="AY410" s="1">
        <v>4.0</v>
      </c>
      <c r="AZ410" s="1">
        <v>4.0</v>
      </c>
      <c r="BA410" s="1">
        <v>3.0</v>
      </c>
      <c r="BB410" s="1">
        <v>4.0</v>
      </c>
      <c r="BC410" s="1">
        <v>4.0</v>
      </c>
      <c r="BD410" s="1">
        <v>2.0</v>
      </c>
      <c r="BE410" s="1">
        <v>4.0</v>
      </c>
      <c r="BF410" s="1">
        <v>3.0</v>
      </c>
      <c r="BG410" s="1">
        <v>3.0</v>
      </c>
      <c r="BH410" s="1">
        <v>2.0</v>
      </c>
      <c r="BI410" s="1">
        <v>2.0</v>
      </c>
      <c r="BJ410" s="1">
        <v>5.0</v>
      </c>
      <c r="BK410" s="1">
        <v>2.0</v>
      </c>
      <c r="BL410" s="1">
        <v>3.0</v>
      </c>
      <c r="BM410" s="1">
        <v>3.0</v>
      </c>
      <c r="BN410" s="1">
        <v>4.0</v>
      </c>
      <c r="BO410" s="1">
        <v>2.0</v>
      </c>
      <c r="BP410" s="1">
        <v>3.0</v>
      </c>
      <c r="BQ410" s="1">
        <v>3.0</v>
      </c>
      <c r="BR410" s="1">
        <v>2.0</v>
      </c>
      <c r="BS410" s="1">
        <v>2.0</v>
      </c>
      <c r="BT410" s="1">
        <v>3.0</v>
      </c>
      <c r="BU410" s="1">
        <v>3.0</v>
      </c>
      <c r="BV410" s="1">
        <v>4.0</v>
      </c>
      <c r="BW410" s="1">
        <v>3.0</v>
      </c>
      <c r="BX410" s="1">
        <v>3.0</v>
      </c>
      <c r="BY410" s="1">
        <v>2.0</v>
      </c>
      <c r="BZ410" s="36">
        <v>4.0</v>
      </c>
      <c r="CA410" s="45">
        <f t="shared" si="12"/>
        <v>219</v>
      </c>
      <c r="CB410">
        <f t="shared" si="2"/>
        <v>21</v>
      </c>
      <c r="CC410" s="45">
        <f t="shared" si="3"/>
        <v>24</v>
      </c>
      <c r="CD410" s="45">
        <f t="shared" si="4"/>
        <v>15</v>
      </c>
      <c r="CE410" s="45">
        <f t="shared" si="27"/>
        <v>27</v>
      </c>
      <c r="CF410" s="45">
        <f t="shared" si="6"/>
        <v>30</v>
      </c>
      <c r="CG410" s="45">
        <f t="shared" si="7"/>
        <v>27</v>
      </c>
      <c r="CH410" s="45">
        <f t="shared" si="28"/>
        <v>24</v>
      </c>
      <c r="CI410" s="45">
        <f t="shared" si="9"/>
        <v>0.5</v>
      </c>
      <c r="CJ410">
        <f t="shared" si="10"/>
        <v>22</v>
      </c>
      <c r="CK410" s="45">
        <f t="shared" si="29"/>
        <v>24</v>
      </c>
      <c r="CL410" s="39"/>
      <c r="CM410" s="40">
        <f>VLOOKUP(CB410,'PROMIS 57 T-Score Conversions'!Q$3:R$35,2,TRUE)</f>
        <v>36.1</v>
      </c>
      <c r="CN410" s="44" t="str">
        <f t="shared" si="20"/>
        <v>Moderate</v>
      </c>
      <c r="CO410" s="40">
        <f>VLOOKUP(CC410,'PROMIS 57 T-Score Conversions'!A$3:B$35,2,TRUE)</f>
        <v>62.5</v>
      </c>
      <c r="CP410" s="43" t="str">
        <f t="shared" si="21"/>
        <v>Moderate</v>
      </c>
      <c r="CQ410" s="40">
        <f>VLOOKUP(CD410,'PROMIS 57 T-Score Conversions'!E$3:F$35,2,TRUE)</f>
        <v>54.1</v>
      </c>
      <c r="CR410" s="44" t="str">
        <f t="shared" si="22"/>
        <v>Normal</v>
      </c>
      <c r="CS410" s="40">
        <f>VLOOKUP(CE410,'PROMIS 57 T-Score Conversions'!U$3:V$35,2,TRUE)</f>
        <v>60.4</v>
      </c>
      <c r="CT410" s="44" t="str">
        <f t="shared" si="23"/>
        <v>Moderate</v>
      </c>
      <c r="CU410" s="40">
        <f>VLOOKUP(CF410,'PROMIS 57 T-Score Conversions'!Y$3:Z$35,2,TRUE)</f>
        <v>60.4</v>
      </c>
      <c r="CV410" s="44" t="str">
        <f t="shared" si="24"/>
        <v>Moderate</v>
      </c>
      <c r="CW410" s="40">
        <f>vlookup(CG410,'PROMIS 57 T-Score Conversions'!M$3:N$35,2,TRUE)</f>
        <v>47</v>
      </c>
      <c r="CX410" s="44" t="str">
        <f t="shared" si="25"/>
        <v>Normal</v>
      </c>
      <c r="CY410" s="40">
        <f>VLOOKup(CH410,'PROMIS 57 T-Score Conversions'!I$3:J$35,2,TRUE)</f>
        <v>61.5</v>
      </c>
      <c r="CZ410" s="44" t="str">
        <f t="shared" si="26"/>
        <v>Moderate</v>
      </c>
      <c r="DA410" s="37">
        <f>VLOOKUP(CJ410,'PROMIS 57 T-Score Conversions'!AC$3:AD$35,2,TRUE)</f>
        <v>38.71</v>
      </c>
      <c r="DB410" s="44" t="str">
        <f t="shared" si="30"/>
        <v>Moderate</v>
      </c>
      <c r="DC410" s="40">
        <f>VLOOKUP(CK410,'PROMIS 57 T-Score Conversions'!AG$3:AH$35,2,TRUE)</f>
        <v>43.42</v>
      </c>
      <c r="DD410" s="39" t="str">
        <f t="shared" si="31"/>
        <v>Normal</v>
      </c>
    </row>
    <row r="411">
      <c r="A411" s="1" t="b">
        <v>1</v>
      </c>
      <c r="B411" s="20"/>
      <c r="C411" s="20">
        <v>43836.38988736111</v>
      </c>
      <c r="D411" s="1" t="s">
        <v>323</v>
      </c>
      <c r="E411" s="1">
        <v>2068.0</v>
      </c>
      <c r="F411" s="1">
        <v>1.0</v>
      </c>
      <c r="G411" s="1">
        <v>3.0</v>
      </c>
      <c r="H411" s="1">
        <v>5.0</v>
      </c>
      <c r="I411" s="1">
        <v>3.0</v>
      </c>
      <c r="J411" s="1">
        <v>2.0</v>
      </c>
      <c r="K411" s="1">
        <v>2.0</v>
      </c>
      <c r="L411" s="1">
        <v>2.0</v>
      </c>
      <c r="M411" s="1">
        <v>1.0</v>
      </c>
      <c r="N411" s="1">
        <v>5.0</v>
      </c>
      <c r="O411" s="1">
        <v>2.0</v>
      </c>
      <c r="P411" s="1">
        <v>4.0</v>
      </c>
      <c r="Q411" s="1">
        <v>3.0</v>
      </c>
      <c r="R411" s="1">
        <v>4.0</v>
      </c>
      <c r="S411" s="1">
        <v>5.0</v>
      </c>
      <c r="T411" s="1">
        <v>4.0</v>
      </c>
      <c r="U411" s="1">
        <v>4.0</v>
      </c>
      <c r="V411" s="1">
        <v>4.0</v>
      </c>
      <c r="W411" s="1">
        <v>4.0</v>
      </c>
      <c r="X411" s="1">
        <v>5.0</v>
      </c>
      <c r="Y411" s="1">
        <v>4.0</v>
      </c>
      <c r="Z411" s="1">
        <v>4.0</v>
      </c>
      <c r="AA411" s="1">
        <v>4.0</v>
      </c>
      <c r="AB411" s="1">
        <v>4.0</v>
      </c>
      <c r="AC411" s="1">
        <v>4.0</v>
      </c>
      <c r="AD411" s="1">
        <v>5.0</v>
      </c>
      <c r="AE411" s="1">
        <v>5.0</v>
      </c>
      <c r="AF411" s="1">
        <v>4.0</v>
      </c>
      <c r="AG411" s="1">
        <v>4.0</v>
      </c>
      <c r="AH411" s="1">
        <v>4.0</v>
      </c>
      <c r="AI411" s="1">
        <v>4.0</v>
      </c>
      <c r="AJ411" s="1">
        <v>4.0</v>
      </c>
      <c r="AK411" s="1">
        <v>4.0</v>
      </c>
      <c r="AL411" s="1">
        <v>4.0</v>
      </c>
      <c r="AM411" s="1">
        <v>5.0</v>
      </c>
      <c r="AN411" s="1">
        <v>2.0</v>
      </c>
      <c r="AO411" s="1">
        <v>4.0</v>
      </c>
      <c r="AP411" s="1">
        <v>4.0</v>
      </c>
      <c r="AQ411" s="1">
        <v>2.0</v>
      </c>
      <c r="AR411" s="1">
        <v>2.0</v>
      </c>
      <c r="AS411" s="1">
        <v>4.0</v>
      </c>
      <c r="AT411" s="1">
        <v>2.0</v>
      </c>
      <c r="AU411" s="1">
        <v>2.0</v>
      </c>
      <c r="AV411" s="1">
        <v>1.0</v>
      </c>
      <c r="AW411" s="1">
        <v>1.0</v>
      </c>
      <c r="AX411" s="1">
        <v>1.0</v>
      </c>
      <c r="AY411" s="1">
        <v>1.0</v>
      </c>
      <c r="AZ411" s="1">
        <v>2.0</v>
      </c>
      <c r="BA411" s="1">
        <v>1.0</v>
      </c>
      <c r="BB411" s="1">
        <v>3.0</v>
      </c>
      <c r="BC411" s="1">
        <v>3.0</v>
      </c>
      <c r="BD411" s="1">
        <v>3.0</v>
      </c>
      <c r="BE411" s="1">
        <v>3.0</v>
      </c>
      <c r="BF411" s="1">
        <v>3.0</v>
      </c>
      <c r="BG411" s="1">
        <v>3.0</v>
      </c>
      <c r="BH411" s="1">
        <v>3.0</v>
      </c>
      <c r="BI411" s="1">
        <v>3.0</v>
      </c>
      <c r="BJ411" s="1">
        <v>6.0</v>
      </c>
      <c r="BK411" s="1">
        <v>2.0</v>
      </c>
      <c r="BL411" s="1">
        <v>2.0</v>
      </c>
      <c r="BM411" s="1">
        <v>2.0</v>
      </c>
      <c r="BN411" s="1">
        <v>2.0</v>
      </c>
      <c r="BO411" s="1">
        <v>3.0</v>
      </c>
      <c r="BP411" s="1">
        <v>2.0</v>
      </c>
      <c r="BQ411" s="1">
        <v>3.0</v>
      </c>
      <c r="BR411" s="1">
        <v>2.0</v>
      </c>
      <c r="BS411" s="1">
        <v>3.0</v>
      </c>
      <c r="BT411" s="1">
        <v>3.0</v>
      </c>
      <c r="BU411" s="1">
        <v>3.0</v>
      </c>
      <c r="BV411" s="1">
        <v>3.0</v>
      </c>
      <c r="BW411" s="1">
        <v>4.0</v>
      </c>
      <c r="BX411" s="1">
        <v>2.0</v>
      </c>
      <c r="BY411" s="1">
        <v>4.0</v>
      </c>
      <c r="BZ411" s="36">
        <v>4.0</v>
      </c>
      <c r="CA411" s="45">
        <f t="shared" si="12"/>
        <v>229</v>
      </c>
      <c r="CB411">
        <f t="shared" si="2"/>
        <v>19</v>
      </c>
      <c r="CC411" s="45">
        <f t="shared" si="3"/>
        <v>31</v>
      </c>
      <c r="CD411" s="45">
        <f t="shared" si="4"/>
        <v>33</v>
      </c>
      <c r="CE411" s="45">
        <f t="shared" si="27"/>
        <v>34</v>
      </c>
      <c r="CF411" s="45">
        <f t="shared" si="6"/>
        <v>27</v>
      </c>
      <c r="CG411" s="45">
        <f t="shared" si="7"/>
        <v>11</v>
      </c>
      <c r="CH411" s="45">
        <f t="shared" si="28"/>
        <v>24</v>
      </c>
      <c r="CI411" s="45">
        <f t="shared" si="9"/>
        <v>0.6</v>
      </c>
      <c r="CJ411">
        <f t="shared" si="10"/>
        <v>18</v>
      </c>
      <c r="CK411" s="45">
        <f t="shared" si="29"/>
        <v>26</v>
      </c>
      <c r="CL411" s="39"/>
      <c r="CM411" s="40">
        <f>VLOOKUP(CB411,'PROMIS 57 T-Score Conversions'!Q$3:R$35,2,TRUE)</f>
        <v>34.7</v>
      </c>
      <c r="CN411" s="44" t="str">
        <f t="shared" si="20"/>
        <v>Moderate</v>
      </c>
      <c r="CO411" s="40">
        <f>VLOOKUP(CC411,'PROMIS 57 T-Score Conversions'!A$3:B$35,2,TRUE)</f>
        <v>69.8</v>
      </c>
      <c r="CP411" s="43" t="str">
        <f t="shared" si="21"/>
        <v>Severe</v>
      </c>
      <c r="CQ411" s="40">
        <f>VLOOKUP(CD411,'PROMIS 57 T-Score Conversions'!E$3:F$35,2,TRUE)</f>
        <v>70.7</v>
      </c>
      <c r="CR411" s="44" t="str">
        <f t="shared" si="22"/>
        <v>Severe</v>
      </c>
      <c r="CS411" s="40">
        <f>VLOOKUP(CE411,'PROMIS 57 T-Score Conversions'!U$3:V$35,2,TRUE)</f>
        <v>67.5</v>
      </c>
      <c r="CT411" s="44" t="str">
        <f t="shared" si="23"/>
        <v>Moderate</v>
      </c>
      <c r="CU411" s="40">
        <f>VLOOKUP(CF411,'PROMIS 57 T-Score Conversions'!Y$3:Z$35,2,TRUE)</f>
        <v>57.3</v>
      </c>
      <c r="CV411" s="44" t="str">
        <f t="shared" si="24"/>
        <v>Mild</v>
      </c>
      <c r="CW411" s="40">
        <f>vlookup(CG411,'PROMIS 57 T-Score Conversions'!M$3:N$35,2,TRUE)</f>
        <v>32.6</v>
      </c>
      <c r="CX411" s="44" t="str">
        <f t="shared" si="25"/>
        <v>Moderate</v>
      </c>
      <c r="CY411" s="40">
        <f>VLOOKup(CH411,'PROMIS 57 T-Score Conversions'!I$3:J$35,2,TRUE)</f>
        <v>61.5</v>
      </c>
      <c r="CZ411" s="44" t="str">
        <f t="shared" si="26"/>
        <v>Moderate</v>
      </c>
      <c r="DA411" s="37">
        <f>VLOOKUP(CJ411,'PROMIS 57 T-Score Conversions'!AC$3:AD$35,2,TRUE)</f>
        <v>35.56</v>
      </c>
      <c r="DB411" s="44" t="str">
        <f t="shared" si="30"/>
        <v>Moderate</v>
      </c>
      <c r="DC411" s="40">
        <f>VLOOKUP(CK411,'PROMIS 57 T-Score Conversions'!AG$3:AH$35,2,TRUE)</f>
        <v>45.27</v>
      </c>
      <c r="DD411" s="39" t="str">
        <f t="shared" si="31"/>
        <v>Normal</v>
      </c>
    </row>
    <row r="412">
      <c r="A412" s="1" t="b">
        <v>1</v>
      </c>
      <c r="B412" s="20"/>
      <c r="C412" s="20">
        <v>43836.422522256944</v>
      </c>
      <c r="D412" s="1" t="s">
        <v>273</v>
      </c>
      <c r="E412" s="1">
        <v>2028.0</v>
      </c>
      <c r="F412" s="1">
        <v>2.0</v>
      </c>
      <c r="G412" s="1">
        <v>2.0</v>
      </c>
      <c r="H412" s="1">
        <v>4.0</v>
      </c>
      <c r="I412" s="1">
        <v>3.0</v>
      </c>
      <c r="J412" s="1">
        <v>1.0</v>
      </c>
      <c r="K412" s="1">
        <v>2.0</v>
      </c>
      <c r="L412" s="1">
        <v>2.0</v>
      </c>
      <c r="M412" s="1">
        <v>1.0</v>
      </c>
      <c r="N412" s="1">
        <v>3.0</v>
      </c>
      <c r="O412" s="1">
        <v>3.0</v>
      </c>
      <c r="P412" s="1">
        <v>3.0</v>
      </c>
      <c r="Q412" s="1">
        <v>4.0</v>
      </c>
      <c r="R412" s="1">
        <v>4.0</v>
      </c>
      <c r="S412" s="1">
        <v>4.0</v>
      </c>
      <c r="T412" s="1">
        <v>4.0</v>
      </c>
      <c r="U412" s="1">
        <v>4.0</v>
      </c>
      <c r="V412" s="1">
        <v>1.0</v>
      </c>
      <c r="W412" s="1">
        <v>2.0</v>
      </c>
      <c r="X412" s="1">
        <v>1.0</v>
      </c>
      <c r="Y412" s="1">
        <v>1.0</v>
      </c>
      <c r="Z412" s="1">
        <v>2.0</v>
      </c>
      <c r="AA412" s="1">
        <v>1.0</v>
      </c>
      <c r="AB412" s="1">
        <v>1.0</v>
      </c>
      <c r="AC412" s="1">
        <v>1.0</v>
      </c>
      <c r="AD412" s="1">
        <v>4.0</v>
      </c>
      <c r="AE412" s="1">
        <v>4.0</v>
      </c>
      <c r="AF412" s="1">
        <v>4.0</v>
      </c>
      <c r="AG412" s="1">
        <v>4.0</v>
      </c>
      <c r="AH412" s="1">
        <v>4.0</v>
      </c>
      <c r="AI412" s="1">
        <v>4.0</v>
      </c>
      <c r="AJ412" s="1">
        <v>4.0</v>
      </c>
      <c r="AK412" s="1">
        <v>4.0</v>
      </c>
      <c r="AL412" s="1">
        <v>2.0</v>
      </c>
      <c r="AM412" s="1">
        <v>3.0</v>
      </c>
      <c r="AN412" s="1">
        <v>3.0</v>
      </c>
      <c r="AO412" s="1">
        <v>2.0</v>
      </c>
      <c r="AP412" s="1">
        <v>3.0</v>
      </c>
      <c r="AQ412" s="1">
        <v>2.0</v>
      </c>
      <c r="AR412" s="1">
        <v>1.0</v>
      </c>
      <c r="AS412" s="1">
        <v>3.0</v>
      </c>
      <c r="AT412" s="1">
        <v>2.0</v>
      </c>
      <c r="AU412" s="1">
        <v>3.0</v>
      </c>
      <c r="AV412" s="1">
        <v>1.0</v>
      </c>
      <c r="AW412" s="1">
        <v>2.0</v>
      </c>
      <c r="AX412" s="1">
        <v>2.0</v>
      </c>
      <c r="AY412" s="1">
        <v>2.0</v>
      </c>
      <c r="AZ412" s="1">
        <v>3.0</v>
      </c>
      <c r="BA412" s="1">
        <v>2.0</v>
      </c>
      <c r="BB412" s="1">
        <v>3.0</v>
      </c>
      <c r="BC412" s="1">
        <v>3.0</v>
      </c>
      <c r="BD412" s="1">
        <v>3.0</v>
      </c>
      <c r="BE412" s="1">
        <v>4.0</v>
      </c>
      <c r="BF412" s="1">
        <v>4.0</v>
      </c>
      <c r="BG412" s="1">
        <v>3.0</v>
      </c>
      <c r="BH412" s="1">
        <v>3.0</v>
      </c>
      <c r="BI412" s="1">
        <v>3.0</v>
      </c>
      <c r="BJ412" s="1">
        <v>7.0</v>
      </c>
      <c r="BK412" s="1">
        <v>1.0</v>
      </c>
      <c r="BL412" s="1">
        <v>1.0</v>
      </c>
      <c r="BM412" s="1">
        <v>2.0</v>
      </c>
      <c r="BN412" s="1">
        <v>2.0</v>
      </c>
      <c r="BO412" s="1">
        <v>2.0</v>
      </c>
      <c r="BP412" s="1">
        <v>2.0</v>
      </c>
      <c r="BQ412" s="1">
        <v>2.0</v>
      </c>
      <c r="BR412" s="1">
        <v>2.0</v>
      </c>
      <c r="BS412" s="1">
        <v>4.0</v>
      </c>
      <c r="BT412" s="1">
        <v>4.0</v>
      </c>
      <c r="BU412" s="1">
        <v>4.0</v>
      </c>
      <c r="BV412" s="1">
        <v>4.0</v>
      </c>
      <c r="BW412" s="1">
        <v>4.0</v>
      </c>
      <c r="BX412" s="1">
        <v>4.0</v>
      </c>
      <c r="BY412" s="1">
        <v>5.0</v>
      </c>
      <c r="BZ412" s="36">
        <v>4.0</v>
      </c>
      <c r="CA412" s="45">
        <f t="shared" si="12"/>
        <v>204</v>
      </c>
      <c r="CB412">
        <f t="shared" si="2"/>
        <v>17</v>
      </c>
      <c r="CC412" s="45">
        <f t="shared" si="3"/>
        <v>29</v>
      </c>
      <c r="CD412" s="45">
        <f t="shared" si="4"/>
        <v>10</v>
      </c>
      <c r="CE412" s="45">
        <f t="shared" si="27"/>
        <v>32</v>
      </c>
      <c r="CF412" s="45">
        <f t="shared" si="6"/>
        <v>19</v>
      </c>
      <c r="CG412" s="45">
        <f t="shared" si="7"/>
        <v>17</v>
      </c>
      <c r="CH412" s="45">
        <f t="shared" si="28"/>
        <v>26</v>
      </c>
      <c r="CI412" s="45">
        <f t="shared" si="9"/>
        <v>0.7</v>
      </c>
      <c r="CJ412">
        <f t="shared" si="10"/>
        <v>14</v>
      </c>
      <c r="CK412" s="45">
        <f t="shared" si="29"/>
        <v>33</v>
      </c>
      <c r="CL412" s="39"/>
      <c r="CM412" s="40">
        <f>VLOOKUP(CB412,'PROMIS 57 T-Score Conversions'!Q$3:R$35,2,TRUE)</f>
        <v>33.2</v>
      </c>
      <c r="CN412" s="44" t="str">
        <f t="shared" si="20"/>
        <v>Moderate</v>
      </c>
      <c r="CO412" s="40">
        <f>VLOOKUP(CC412,'PROMIS 57 T-Score Conversions'!A$3:B$35,2,TRUE)</f>
        <v>67.7</v>
      </c>
      <c r="CP412" s="43" t="str">
        <f t="shared" si="21"/>
        <v>Severe</v>
      </c>
      <c r="CQ412" s="40">
        <f>VLOOKUP(CD412,'PROMIS 57 T-Score Conversions'!E$3:F$35,2,TRUE)</f>
        <v>47.5</v>
      </c>
      <c r="CR412" s="44" t="str">
        <f t="shared" si="22"/>
        <v>Normal</v>
      </c>
      <c r="CS412" s="40">
        <f>VLOOKUP(CE412,'PROMIS 57 T-Score Conversions'!U$3:V$35,2,TRUE)</f>
        <v>65.3</v>
      </c>
      <c r="CT412" s="44" t="str">
        <f t="shared" si="23"/>
        <v>Moderate</v>
      </c>
      <c r="CU412" s="40">
        <f>VLOOKUP(CF412,'PROMIS 57 T-Score Conversions'!Y$3:Z$35,2,TRUE)</f>
        <v>49</v>
      </c>
      <c r="CV412" s="44" t="str">
        <f t="shared" si="24"/>
        <v>Normal</v>
      </c>
      <c r="CW412" s="40">
        <f>vlookup(CG412,'PROMIS 57 T-Score Conversions'!M$3:N$35,2,TRUE)</f>
        <v>37.7</v>
      </c>
      <c r="CX412" s="44" t="str">
        <f t="shared" si="25"/>
        <v>Moderate</v>
      </c>
      <c r="CY412" s="40">
        <f>VLOOKup(CH412,'PROMIS 57 T-Score Conversions'!I$3:J$35,2,TRUE)</f>
        <v>62.8</v>
      </c>
      <c r="CZ412" s="44" t="str">
        <f t="shared" si="26"/>
        <v>Moderate</v>
      </c>
      <c r="DA412" s="37">
        <f>VLOOKUP(CJ412,'PROMIS 57 T-Score Conversions'!AC$3:AD$35,2,TRUE)</f>
        <v>32.15</v>
      </c>
      <c r="DB412" s="44" t="str">
        <f t="shared" si="30"/>
        <v>Moderate</v>
      </c>
      <c r="DC412" s="40">
        <f>VLOOKUP(CK412,'PROMIS 57 T-Score Conversions'!AG$3:AH$35,2,TRUE)</f>
        <v>52.42</v>
      </c>
      <c r="DD412" s="39" t="str">
        <f t="shared" si="31"/>
        <v>Normal</v>
      </c>
    </row>
    <row r="413">
      <c r="A413" s="1" t="b">
        <v>1</v>
      </c>
      <c r="B413" s="20"/>
      <c r="C413" s="20">
        <v>43837.42989443287</v>
      </c>
      <c r="D413" s="1" t="s">
        <v>232</v>
      </c>
      <c r="E413" s="1">
        <v>1921.0</v>
      </c>
      <c r="F413" s="1">
        <v>3.0</v>
      </c>
      <c r="G413" s="1">
        <v>3.0</v>
      </c>
      <c r="H413" s="1">
        <v>4.0</v>
      </c>
      <c r="I413" s="1">
        <v>4.0</v>
      </c>
      <c r="J413" s="1">
        <v>3.0</v>
      </c>
      <c r="K413" s="1">
        <v>3.0</v>
      </c>
      <c r="L413" s="1">
        <v>3.0</v>
      </c>
      <c r="M413" s="1">
        <v>3.0</v>
      </c>
      <c r="N413" s="1">
        <v>2.0</v>
      </c>
      <c r="O413" s="1">
        <v>2.0</v>
      </c>
      <c r="P413" s="1">
        <v>2.0</v>
      </c>
      <c r="Q413" s="1">
        <v>2.0</v>
      </c>
      <c r="R413" s="1">
        <v>2.0</v>
      </c>
      <c r="S413" s="1">
        <v>2.0</v>
      </c>
      <c r="T413" s="1">
        <v>2.0</v>
      </c>
      <c r="U413" s="1">
        <v>2.0</v>
      </c>
      <c r="V413" s="1">
        <v>1.0</v>
      </c>
      <c r="W413" s="1">
        <v>2.0</v>
      </c>
      <c r="X413" s="1">
        <v>2.0</v>
      </c>
      <c r="Y413" s="1">
        <v>2.0</v>
      </c>
      <c r="Z413" s="1">
        <v>1.0</v>
      </c>
      <c r="AA413" s="1">
        <v>2.0</v>
      </c>
      <c r="AB413" s="1">
        <v>1.0</v>
      </c>
      <c r="AC413" s="1">
        <v>2.0</v>
      </c>
      <c r="AD413" s="1">
        <v>3.0</v>
      </c>
      <c r="AE413" s="1">
        <v>2.0</v>
      </c>
      <c r="AF413" s="1">
        <v>2.0</v>
      </c>
      <c r="AG413" s="1">
        <v>2.0</v>
      </c>
      <c r="AH413" s="1">
        <v>2.0</v>
      </c>
      <c r="AI413" s="1">
        <v>2.0</v>
      </c>
      <c r="AJ413" s="1">
        <v>2.0</v>
      </c>
      <c r="AK413" s="1">
        <v>2.0</v>
      </c>
      <c r="AL413" s="1">
        <v>2.0</v>
      </c>
      <c r="AM413" s="1">
        <v>2.0</v>
      </c>
      <c r="AN413" s="1">
        <v>2.0</v>
      </c>
      <c r="AO413" s="1">
        <v>2.0</v>
      </c>
      <c r="AP413" s="1">
        <v>3.0</v>
      </c>
      <c r="AQ413" s="1">
        <v>2.0</v>
      </c>
      <c r="AR413" s="1">
        <v>2.0</v>
      </c>
      <c r="AS413" s="1">
        <v>2.0</v>
      </c>
      <c r="AT413" s="1">
        <v>3.0</v>
      </c>
      <c r="AU413" s="1">
        <v>3.0</v>
      </c>
      <c r="AV413" s="1">
        <v>3.0</v>
      </c>
      <c r="AW413" s="1">
        <v>3.0</v>
      </c>
      <c r="AX413" s="1">
        <v>3.0</v>
      </c>
      <c r="AY413" s="1">
        <v>3.0</v>
      </c>
      <c r="AZ413" s="1">
        <v>3.0</v>
      </c>
      <c r="BA413" s="1">
        <v>3.0</v>
      </c>
      <c r="BB413" s="1">
        <v>2.0</v>
      </c>
      <c r="BC413" s="1">
        <v>2.0</v>
      </c>
      <c r="BD413" s="1">
        <v>2.0</v>
      </c>
      <c r="BE413" s="1">
        <v>3.0</v>
      </c>
      <c r="BF413" s="1">
        <v>2.0</v>
      </c>
      <c r="BG413" s="1">
        <v>2.0</v>
      </c>
      <c r="BH413" s="1">
        <v>2.0</v>
      </c>
      <c r="BI413" s="1">
        <v>2.0</v>
      </c>
      <c r="BJ413" s="1">
        <v>3.0</v>
      </c>
      <c r="BK413" s="1">
        <v>3.0</v>
      </c>
      <c r="BL413" s="1">
        <v>3.0</v>
      </c>
      <c r="BM413" s="1">
        <v>3.0</v>
      </c>
      <c r="BN413" s="1">
        <v>3.0</v>
      </c>
      <c r="BO413" s="1">
        <v>3.0</v>
      </c>
      <c r="BP413" s="1">
        <v>3.0</v>
      </c>
      <c r="BQ413" s="1">
        <v>3.0</v>
      </c>
      <c r="BR413" s="1">
        <v>3.0</v>
      </c>
      <c r="BS413" s="1">
        <v>3.0</v>
      </c>
      <c r="BT413" s="1">
        <v>3.0</v>
      </c>
      <c r="BU413" s="1">
        <v>3.0</v>
      </c>
      <c r="BV413" s="1">
        <v>3.0</v>
      </c>
      <c r="BW413" s="1">
        <v>3.0</v>
      </c>
      <c r="BX413" s="1">
        <v>3.0</v>
      </c>
      <c r="BY413" s="1">
        <v>3.0</v>
      </c>
      <c r="BZ413" s="36">
        <v>3.0</v>
      </c>
      <c r="CA413" s="45">
        <f t="shared" si="12"/>
        <v>181</v>
      </c>
      <c r="CB413">
        <f t="shared" si="2"/>
        <v>26</v>
      </c>
      <c r="CC413" s="45">
        <f t="shared" si="3"/>
        <v>16</v>
      </c>
      <c r="CD413" s="45">
        <f t="shared" si="4"/>
        <v>13</v>
      </c>
      <c r="CE413" s="45">
        <f t="shared" si="27"/>
        <v>17</v>
      </c>
      <c r="CF413" s="45">
        <f t="shared" si="6"/>
        <v>17</v>
      </c>
      <c r="CG413" s="45">
        <f t="shared" si="7"/>
        <v>24</v>
      </c>
      <c r="CH413" s="45">
        <f t="shared" si="28"/>
        <v>17</v>
      </c>
      <c r="CI413" s="45">
        <f t="shared" si="9"/>
        <v>0.3</v>
      </c>
      <c r="CJ413">
        <f t="shared" si="10"/>
        <v>24</v>
      </c>
      <c r="CK413" s="45">
        <f t="shared" si="29"/>
        <v>24</v>
      </c>
      <c r="CL413" s="39"/>
      <c r="CM413" s="40">
        <f>VLOOKUP(CB413,'PROMIS 57 T-Score Conversions'!Q$3:R$35,2,TRUE)</f>
        <v>39.5</v>
      </c>
      <c r="CN413" s="44" t="str">
        <f t="shared" si="20"/>
        <v>Moderate</v>
      </c>
      <c r="CO413" s="40">
        <f>VLOOKUP(CC413,'PROMIS 57 T-Score Conversions'!A$3:B$35,2,TRUE)</f>
        <v>54.3</v>
      </c>
      <c r="CP413" s="43" t="str">
        <f t="shared" si="21"/>
        <v>Mild</v>
      </c>
      <c r="CQ413" s="40">
        <f>VLOOKUP(CD413,'PROMIS 57 T-Score Conversions'!E$3:F$35,2,TRUE)</f>
        <v>52.1</v>
      </c>
      <c r="CR413" s="44" t="str">
        <f t="shared" si="22"/>
        <v>Normal</v>
      </c>
      <c r="CS413" s="40">
        <f>VLOOKUP(CE413,'PROMIS 57 T-Score Conversions'!U$3:V$35,2,TRUE)</f>
        <v>50.4</v>
      </c>
      <c r="CT413" s="44" t="str">
        <f t="shared" si="23"/>
        <v>Normal</v>
      </c>
      <c r="CU413" s="40">
        <f>VLOOKUP(CF413,'PROMIS 57 T-Score Conversions'!Y$3:Z$35,2,TRUE)</f>
        <v>46.7</v>
      </c>
      <c r="CV413" s="44" t="str">
        <f t="shared" si="24"/>
        <v>Normal</v>
      </c>
      <c r="CW413" s="40">
        <f>vlookup(CG413,'PROMIS 57 T-Score Conversions'!M$3:N$35,2,TRUE)</f>
        <v>44</v>
      </c>
      <c r="CX413" s="44" t="str">
        <f t="shared" si="25"/>
        <v>Mild</v>
      </c>
      <c r="CY413" s="40">
        <f>VLOOKup(CH413,'PROMIS 57 T-Score Conversions'!I$3:J$35,2,TRUE)</f>
        <v>56.6</v>
      </c>
      <c r="CZ413" s="44" t="str">
        <f t="shared" si="26"/>
        <v>Mild</v>
      </c>
      <c r="DA413" s="37">
        <f>VLOOKUP(CJ413,'PROMIS 57 T-Score Conversions'!AC$3:AD$35,2,TRUE)</f>
        <v>40.29</v>
      </c>
      <c r="DB413" s="44" t="str">
        <f t="shared" si="30"/>
        <v>Mild</v>
      </c>
      <c r="DC413" s="40">
        <f>VLOOKUP(CK413,'PROMIS 57 T-Score Conversions'!AG$3:AH$35,2,TRUE)</f>
        <v>43.42</v>
      </c>
      <c r="DD413" s="39" t="str">
        <f t="shared" si="31"/>
        <v>Normal</v>
      </c>
    </row>
    <row r="414">
      <c r="A414" s="1" t="b">
        <v>1</v>
      </c>
      <c r="B414" s="20"/>
      <c r="C414" s="20">
        <v>43837.473964861114</v>
      </c>
      <c r="D414" s="1" t="s">
        <v>307</v>
      </c>
      <c r="E414" s="1">
        <v>2070.0</v>
      </c>
      <c r="F414" s="1">
        <v>3.0</v>
      </c>
      <c r="G414" s="1">
        <v>5.0</v>
      </c>
      <c r="H414" s="1">
        <v>5.0</v>
      </c>
      <c r="I414" s="1">
        <v>2.0</v>
      </c>
      <c r="J414" s="1">
        <v>4.0</v>
      </c>
      <c r="K414" s="1">
        <v>3.0</v>
      </c>
      <c r="L414" s="1">
        <v>5.0</v>
      </c>
      <c r="M414" s="1">
        <v>3.0</v>
      </c>
      <c r="N414" s="1">
        <v>3.0</v>
      </c>
      <c r="O414" s="1">
        <v>2.0</v>
      </c>
      <c r="P414" s="1">
        <v>2.0</v>
      </c>
      <c r="Q414" s="1">
        <v>3.0</v>
      </c>
      <c r="R414" s="1">
        <v>3.0</v>
      </c>
      <c r="S414" s="1">
        <v>2.0</v>
      </c>
      <c r="T414" s="1">
        <v>2.0</v>
      </c>
      <c r="U414" s="1">
        <v>2.0</v>
      </c>
      <c r="V414" s="1">
        <v>3.0</v>
      </c>
      <c r="W414" s="1">
        <v>1.0</v>
      </c>
      <c r="X414" s="1">
        <v>1.0</v>
      </c>
      <c r="Y414" s="1">
        <v>2.0</v>
      </c>
      <c r="Z414" s="1">
        <v>3.0</v>
      </c>
      <c r="AA414" s="1">
        <v>3.0</v>
      </c>
      <c r="AB414" s="1">
        <v>1.0</v>
      </c>
      <c r="AC414" s="1">
        <v>1.0</v>
      </c>
      <c r="AD414" s="1">
        <v>4.0</v>
      </c>
      <c r="AE414" s="1">
        <v>3.0</v>
      </c>
      <c r="AF414" s="1">
        <v>3.0</v>
      </c>
      <c r="AG414" s="1">
        <v>3.0</v>
      </c>
      <c r="AH414" s="1">
        <v>3.0</v>
      </c>
      <c r="AI414" s="1">
        <v>3.0</v>
      </c>
      <c r="AJ414" s="1">
        <v>3.0</v>
      </c>
      <c r="AK414" s="1">
        <v>3.0</v>
      </c>
      <c r="AL414" s="1">
        <v>3.0</v>
      </c>
      <c r="AM414" s="1">
        <v>3.0</v>
      </c>
      <c r="AN414" s="1">
        <v>4.0</v>
      </c>
      <c r="AO414" s="1">
        <v>3.0</v>
      </c>
      <c r="AP414" s="1">
        <v>3.0</v>
      </c>
      <c r="AQ414" s="1">
        <v>4.0</v>
      </c>
      <c r="AR414" s="1">
        <v>4.0</v>
      </c>
      <c r="AS414" s="1">
        <v>4.0</v>
      </c>
      <c r="AT414" s="1">
        <v>2.0</v>
      </c>
      <c r="AU414" s="1">
        <v>1.0</v>
      </c>
      <c r="AV414" s="1">
        <v>1.0</v>
      </c>
      <c r="AW414" s="1">
        <v>1.0</v>
      </c>
      <c r="AX414" s="1">
        <v>1.0</v>
      </c>
      <c r="AY414" s="1">
        <v>1.0</v>
      </c>
      <c r="AZ414" s="1">
        <v>1.0</v>
      </c>
      <c r="BA414" s="1">
        <v>1.0</v>
      </c>
      <c r="BB414" s="1">
        <v>3.0</v>
      </c>
      <c r="BC414" s="1">
        <v>3.0</v>
      </c>
      <c r="BD414" s="1">
        <v>5.0</v>
      </c>
      <c r="BE414" s="1">
        <v>4.0</v>
      </c>
      <c r="BF414" s="1">
        <v>4.0</v>
      </c>
      <c r="BG414" s="1">
        <v>5.0</v>
      </c>
      <c r="BH414" s="1">
        <v>2.0</v>
      </c>
      <c r="BI414" s="1">
        <v>3.0</v>
      </c>
      <c r="BJ414" s="1">
        <v>3.0</v>
      </c>
      <c r="BK414" s="1">
        <v>2.0</v>
      </c>
      <c r="BL414" s="1">
        <v>3.0</v>
      </c>
      <c r="BM414" s="1">
        <v>3.0</v>
      </c>
      <c r="BN414" s="1">
        <v>1.0</v>
      </c>
      <c r="BO414" s="1">
        <v>2.0</v>
      </c>
      <c r="BP414" s="1">
        <v>2.0</v>
      </c>
      <c r="BQ414" s="1">
        <v>3.0</v>
      </c>
      <c r="BR414" s="1">
        <v>2.0</v>
      </c>
      <c r="BS414" s="1">
        <v>1.0</v>
      </c>
      <c r="BT414" s="1">
        <v>3.0</v>
      </c>
      <c r="BU414" s="1">
        <v>5.0</v>
      </c>
      <c r="BV414" s="1">
        <v>5.0</v>
      </c>
      <c r="BW414" s="1">
        <v>5.0</v>
      </c>
      <c r="BX414" s="1">
        <v>5.0</v>
      </c>
      <c r="BY414" s="1">
        <v>5.0</v>
      </c>
      <c r="BZ414" s="36">
        <v>3.0</v>
      </c>
      <c r="CA414" s="45">
        <f t="shared" si="12"/>
        <v>208</v>
      </c>
      <c r="CB414">
        <f t="shared" si="2"/>
        <v>30</v>
      </c>
      <c r="CC414" s="45">
        <f t="shared" si="3"/>
        <v>19</v>
      </c>
      <c r="CD414" s="45">
        <f t="shared" si="4"/>
        <v>15</v>
      </c>
      <c r="CE414" s="45">
        <f t="shared" si="27"/>
        <v>25</v>
      </c>
      <c r="CF414" s="45">
        <f t="shared" si="6"/>
        <v>28</v>
      </c>
      <c r="CG414" s="45">
        <f t="shared" si="7"/>
        <v>9</v>
      </c>
      <c r="CH414" s="45">
        <f t="shared" si="28"/>
        <v>29</v>
      </c>
      <c r="CI414" s="45">
        <f t="shared" si="9"/>
        <v>0.3</v>
      </c>
      <c r="CJ414">
        <f t="shared" si="10"/>
        <v>18</v>
      </c>
      <c r="CK414" s="45">
        <f t="shared" si="29"/>
        <v>32</v>
      </c>
      <c r="CL414" s="39"/>
      <c r="CM414" s="40">
        <f>VLOOKUP(CB414,'PROMIS 57 T-Score Conversions'!Q$3:R$35,2,TRUE)</f>
        <v>42.3</v>
      </c>
      <c r="CN414" s="44" t="str">
        <f t="shared" si="20"/>
        <v>Mild</v>
      </c>
      <c r="CO414" s="40">
        <f>VLOOKUP(CC414,'PROMIS 57 T-Score Conversions'!A$3:B$35,2,TRUE)</f>
        <v>57.4</v>
      </c>
      <c r="CP414" s="43" t="str">
        <f t="shared" si="21"/>
        <v>Moderate</v>
      </c>
      <c r="CQ414" s="40">
        <f>VLOOKUP(CD414,'PROMIS 57 T-Score Conversions'!E$3:F$35,2,TRUE)</f>
        <v>54.1</v>
      </c>
      <c r="CR414" s="44" t="str">
        <f t="shared" si="22"/>
        <v>Normal</v>
      </c>
      <c r="CS414" s="40">
        <f>VLOOKUP(CE414,'PROMIS 57 T-Score Conversions'!U$3:V$35,2,TRUE)</f>
        <v>58.5</v>
      </c>
      <c r="CT414" s="44" t="str">
        <f t="shared" si="23"/>
        <v>Mild</v>
      </c>
      <c r="CU414" s="40">
        <f>VLOOKUP(CF414,'PROMIS 57 T-Score Conversions'!Y$3:Z$35,2,TRUE)</f>
        <v>58.3</v>
      </c>
      <c r="CV414" s="44" t="str">
        <f t="shared" si="24"/>
        <v>Mild</v>
      </c>
      <c r="CW414" s="40">
        <f>vlookup(CG414,'PROMIS 57 T-Score Conversions'!M$3:N$35,2,TRUE)</f>
        <v>29.7</v>
      </c>
      <c r="CX414" s="44" t="str">
        <f t="shared" si="25"/>
        <v>Severe</v>
      </c>
      <c r="CY414" s="40">
        <f>VLOOKup(CH414,'PROMIS 57 T-Score Conversions'!I$3:J$35,2,TRUE)</f>
        <v>64.8</v>
      </c>
      <c r="CZ414" s="44" t="str">
        <f t="shared" si="26"/>
        <v>Moderate</v>
      </c>
      <c r="DA414" s="37">
        <f>VLOOKUP(CJ414,'PROMIS 57 T-Score Conversions'!AC$3:AD$35,2,TRUE)</f>
        <v>35.56</v>
      </c>
      <c r="DB414" s="44" t="str">
        <f t="shared" si="30"/>
        <v>Moderate</v>
      </c>
      <c r="DC414" s="40">
        <f>VLOOKUP(CK414,'PROMIS 57 T-Score Conversions'!AG$3:AH$35,2,TRUE)</f>
        <v>51.29</v>
      </c>
      <c r="DD414" s="39" t="str">
        <f t="shared" si="31"/>
        <v>Normal</v>
      </c>
    </row>
    <row r="415">
      <c r="A415" s="1" t="b">
        <v>1</v>
      </c>
      <c r="B415" s="20"/>
      <c r="C415" s="20">
        <v>43837.49472393519</v>
      </c>
      <c r="D415" s="1" t="s">
        <v>309</v>
      </c>
      <c r="E415" s="1">
        <v>2083.0</v>
      </c>
      <c r="F415" s="1">
        <v>3.0</v>
      </c>
      <c r="G415" s="1">
        <v>3.0</v>
      </c>
      <c r="H415" s="1">
        <v>3.0</v>
      </c>
      <c r="I415" s="1">
        <v>2.0</v>
      </c>
      <c r="J415" s="1">
        <v>1.0</v>
      </c>
      <c r="K415" s="1">
        <v>3.0</v>
      </c>
      <c r="L415" s="1">
        <v>4.0</v>
      </c>
      <c r="M415" s="1">
        <v>1.0</v>
      </c>
      <c r="N415" s="1">
        <v>3.0</v>
      </c>
      <c r="O415" s="1">
        <v>3.0</v>
      </c>
      <c r="P415" s="1">
        <v>3.0</v>
      </c>
      <c r="Q415" s="1">
        <v>4.0</v>
      </c>
      <c r="R415" s="1">
        <v>4.0</v>
      </c>
      <c r="S415" s="1">
        <v>3.0</v>
      </c>
      <c r="T415" s="1">
        <v>4.0</v>
      </c>
      <c r="U415" s="1">
        <v>4.0</v>
      </c>
      <c r="V415" s="1">
        <v>2.0</v>
      </c>
      <c r="W415" s="1">
        <v>4.0</v>
      </c>
      <c r="X415" s="1">
        <v>3.0</v>
      </c>
      <c r="Y415" s="1">
        <v>3.0</v>
      </c>
      <c r="Z415" s="1">
        <v>1.0</v>
      </c>
      <c r="AA415" s="1">
        <v>4.0</v>
      </c>
      <c r="AB415" s="1">
        <v>2.0</v>
      </c>
      <c r="AC415" s="1">
        <v>2.0</v>
      </c>
      <c r="AD415" s="1">
        <v>5.0</v>
      </c>
      <c r="AE415" s="1">
        <v>5.0</v>
      </c>
      <c r="AF415" s="1">
        <v>5.0</v>
      </c>
      <c r="AG415" s="1">
        <v>5.0</v>
      </c>
      <c r="AH415" s="1">
        <v>5.0</v>
      </c>
      <c r="AI415" s="1">
        <v>5.0</v>
      </c>
      <c r="AJ415" s="1">
        <v>4.0</v>
      </c>
      <c r="AK415" s="1">
        <v>5.0</v>
      </c>
      <c r="AL415" s="1">
        <v>5.0</v>
      </c>
      <c r="AM415" s="1">
        <v>5.0</v>
      </c>
      <c r="AN415" s="1">
        <v>5.0</v>
      </c>
      <c r="AO415" s="1">
        <v>5.0</v>
      </c>
      <c r="AP415" s="1">
        <v>3.0</v>
      </c>
      <c r="AQ415" s="1">
        <v>5.0</v>
      </c>
      <c r="AR415" s="1">
        <v>4.0</v>
      </c>
      <c r="AS415" s="1">
        <v>5.0</v>
      </c>
      <c r="AT415" s="1">
        <v>2.0</v>
      </c>
      <c r="AU415" s="1">
        <v>1.0</v>
      </c>
      <c r="AV415" s="1">
        <v>1.0</v>
      </c>
      <c r="AW415" s="1">
        <v>1.0</v>
      </c>
      <c r="AX415" s="1">
        <v>1.0</v>
      </c>
      <c r="AY415" s="1">
        <v>1.0</v>
      </c>
      <c r="AZ415" s="1">
        <v>1.0</v>
      </c>
      <c r="BA415" s="1">
        <v>1.0</v>
      </c>
      <c r="BB415" s="1">
        <v>4.0</v>
      </c>
      <c r="BC415" s="1">
        <v>5.0</v>
      </c>
      <c r="BD415" s="1">
        <v>4.0</v>
      </c>
      <c r="BE415" s="1">
        <v>4.0</v>
      </c>
      <c r="BF415" s="1">
        <v>3.0</v>
      </c>
      <c r="BG415" s="1">
        <v>3.0</v>
      </c>
      <c r="BH415" s="1">
        <v>3.0</v>
      </c>
      <c r="BI415" s="1">
        <v>5.0</v>
      </c>
      <c r="BJ415" s="1">
        <v>7.0</v>
      </c>
      <c r="BK415" s="1">
        <v>2.0</v>
      </c>
      <c r="BL415" s="1">
        <v>2.0</v>
      </c>
      <c r="BM415" s="1">
        <v>2.0</v>
      </c>
      <c r="BN415" s="1">
        <v>1.0</v>
      </c>
      <c r="BO415" s="1">
        <v>1.0</v>
      </c>
      <c r="BP415" s="1">
        <v>1.0</v>
      </c>
      <c r="BQ415" s="1">
        <v>1.0</v>
      </c>
      <c r="BR415" s="1">
        <v>1.0</v>
      </c>
      <c r="BS415" s="1">
        <v>5.0</v>
      </c>
      <c r="BT415" s="1">
        <v>5.0</v>
      </c>
      <c r="BU415" s="1">
        <v>5.0</v>
      </c>
      <c r="BV415" s="1">
        <v>5.0</v>
      </c>
      <c r="BW415" s="1">
        <v>5.0</v>
      </c>
      <c r="BX415" s="1">
        <v>5.0</v>
      </c>
      <c r="BY415" s="1">
        <v>5.0</v>
      </c>
      <c r="BZ415" s="36">
        <v>5.0</v>
      </c>
      <c r="CA415" s="45">
        <f t="shared" si="12"/>
        <v>243</v>
      </c>
      <c r="CB415">
        <f t="shared" si="2"/>
        <v>20</v>
      </c>
      <c r="CC415" s="45">
        <f t="shared" si="3"/>
        <v>28</v>
      </c>
      <c r="CD415" s="45">
        <f t="shared" si="4"/>
        <v>21</v>
      </c>
      <c r="CE415" s="45">
        <f t="shared" si="27"/>
        <v>39</v>
      </c>
      <c r="CF415" s="45">
        <f t="shared" si="6"/>
        <v>37</v>
      </c>
      <c r="CG415" s="45">
        <f t="shared" si="7"/>
        <v>9</v>
      </c>
      <c r="CH415" s="45">
        <f t="shared" si="28"/>
        <v>31</v>
      </c>
      <c r="CI415" s="45">
        <f t="shared" si="9"/>
        <v>0.7</v>
      </c>
      <c r="CJ415">
        <f t="shared" si="10"/>
        <v>11</v>
      </c>
      <c r="CK415" s="45">
        <f t="shared" si="29"/>
        <v>40</v>
      </c>
      <c r="CL415" s="39"/>
      <c r="CM415" s="40">
        <f>VLOOKUP(CB415,'PROMIS 57 T-Score Conversions'!Q$3:R$35,2,TRUE)</f>
        <v>35.4</v>
      </c>
      <c r="CN415" s="44" t="str">
        <f t="shared" si="20"/>
        <v>Moderate</v>
      </c>
      <c r="CO415" s="40">
        <f>VLOOKUP(CC415,'PROMIS 57 T-Score Conversions'!A$3:B$35,2,TRUE)</f>
        <v>66.6</v>
      </c>
      <c r="CP415" s="43" t="str">
        <f t="shared" si="21"/>
        <v>Severe</v>
      </c>
      <c r="CQ415" s="40">
        <f>VLOOKUP(CD415,'PROMIS 57 T-Score Conversions'!E$3:F$35,2,TRUE)</f>
        <v>59.4</v>
      </c>
      <c r="CR415" s="44" t="str">
        <f t="shared" si="22"/>
        <v>Mild</v>
      </c>
      <c r="CS415" s="40">
        <f>VLOOKUP(CE415,'PROMIS 57 T-Score Conversions'!U$3:V$35,2,TRUE)</f>
        <v>74.2</v>
      </c>
      <c r="CT415" s="44" t="str">
        <f t="shared" si="23"/>
        <v>Severe</v>
      </c>
      <c r="CU415" s="40">
        <f>VLOOKUP(CF415,'PROMIS 57 T-Score Conversions'!Y$3:Z$35,2,TRUE)</f>
        <v>69</v>
      </c>
      <c r="CV415" s="44" t="str">
        <f t="shared" si="24"/>
        <v>Moderate</v>
      </c>
      <c r="CW415" s="40">
        <f>vlookup(CG415,'PROMIS 57 T-Score Conversions'!M$3:N$35,2,TRUE)</f>
        <v>29.7</v>
      </c>
      <c r="CX415" s="44" t="str">
        <f t="shared" si="25"/>
        <v>Severe</v>
      </c>
      <c r="CY415" s="40">
        <f>VLOOKup(CH415,'PROMIS 57 T-Score Conversions'!I$3:J$35,2,TRUE)</f>
        <v>66.2</v>
      </c>
      <c r="CZ415" s="44" t="str">
        <f t="shared" si="26"/>
        <v>Moderate</v>
      </c>
      <c r="DA415" s="37">
        <f>VLOOKUP(CJ415,'PROMIS 57 T-Score Conversions'!AC$3:AD$35,2,TRUE)</f>
        <v>28.9</v>
      </c>
      <c r="DB415" s="44" t="str">
        <f t="shared" si="30"/>
        <v>Severe</v>
      </c>
      <c r="DC415" s="40">
        <f>VLOOKUP(CK415,'PROMIS 57 T-Score Conversions'!AG$3:AH$35,2,TRUE)</f>
        <v>67.09</v>
      </c>
      <c r="DD415" s="39" t="str">
        <f t="shared" si="31"/>
        <v>Moderate</v>
      </c>
    </row>
    <row r="416">
      <c r="A416" s="1" t="b">
        <v>1</v>
      </c>
      <c r="B416" s="20"/>
      <c r="C416" s="20">
        <v>43837.548251388886</v>
      </c>
      <c r="D416" s="1" t="s">
        <v>317</v>
      </c>
      <c r="E416" s="1">
        <v>2087.0</v>
      </c>
      <c r="F416" s="1">
        <v>3.0</v>
      </c>
      <c r="G416" s="1">
        <v>2.0</v>
      </c>
      <c r="H416" s="1">
        <v>5.0</v>
      </c>
      <c r="I416" s="1">
        <v>2.0</v>
      </c>
      <c r="J416" s="1">
        <v>2.0</v>
      </c>
      <c r="K416" s="1">
        <v>3.0</v>
      </c>
      <c r="L416" s="1">
        <v>3.0</v>
      </c>
      <c r="M416" s="1">
        <v>2.0</v>
      </c>
      <c r="N416" s="1">
        <v>2.0</v>
      </c>
      <c r="O416" s="1">
        <v>3.0</v>
      </c>
      <c r="P416" s="1">
        <v>4.0</v>
      </c>
      <c r="Q416" s="1">
        <v>2.0</v>
      </c>
      <c r="R416" s="1">
        <v>3.0</v>
      </c>
      <c r="S416" s="1">
        <v>3.0</v>
      </c>
      <c r="T416" s="1">
        <v>3.0</v>
      </c>
      <c r="U416" s="1">
        <v>3.0</v>
      </c>
      <c r="V416" s="1">
        <v>1.0</v>
      </c>
      <c r="W416" s="1">
        <v>2.0</v>
      </c>
      <c r="X416" s="1">
        <v>3.0</v>
      </c>
      <c r="Y416" s="1">
        <v>4.0</v>
      </c>
      <c r="Z416" s="1">
        <v>1.0</v>
      </c>
      <c r="AA416" s="1">
        <v>3.0</v>
      </c>
      <c r="AB416" s="1">
        <v>2.0</v>
      </c>
      <c r="AC416" s="1">
        <v>2.0</v>
      </c>
      <c r="AD416" s="1">
        <v>4.0</v>
      </c>
      <c r="AE416" s="1">
        <v>5.0</v>
      </c>
      <c r="AF416" s="1">
        <v>4.0</v>
      </c>
      <c r="AG416" s="1">
        <v>4.0</v>
      </c>
      <c r="AH416" s="1">
        <v>5.0</v>
      </c>
      <c r="AI416" s="1">
        <v>3.0</v>
      </c>
      <c r="AJ416" s="1">
        <v>4.0</v>
      </c>
      <c r="AK416" s="1">
        <v>4.0</v>
      </c>
      <c r="AL416" s="1">
        <v>4.0</v>
      </c>
      <c r="AM416" s="1">
        <v>3.0</v>
      </c>
      <c r="AN416" s="1">
        <v>4.0</v>
      </c>
      <c r="AO416" s="1">
        <v>3.0</v>
      </c>
      <c r="AP416" s="1">
        <v>3.0</v>
      </c>
      <c r="AQ416" s="1">
        <v>3.0</v>
      </c>
      <c r="AR416" s="1">
        <v>2.0</v>
      </c>
      <c r="AS416" s="1">
        <v>5.0</v>
      </c>
      <c r="AT416" s="1">
        <v>1.0</v>
      </c>
      <c r="AU416" s="1">
        <v>2.0</v>
      </c>
      <c r="AV416" s="1">
        <v>1.0</v>
      </c>
      <c r="AW416" s="1">
        <v>1.0</v>
      </c>
      <c r="AX416" s="1">
        <v>1.0</v>
      </c>
      <c r="AY416" s="1">
        <v>1.0</v>
      </c>
      <c r="AZ416" s="1">
        <v>2.0</v>
      </c>
      <c r="BA416" s="1">
        <v>1.0</v>
      </c>
      <c r="BB416" s="1">
        <v>3.0</v>
      </c>
      <c r="BC416" s="1">
        <v>2.0</v>
      </c>
      <c r="BD416" s="1">
        <v>3.0</v>
      </c>
      <c r="BE416" s="1">
        <v>2.0</v>
      </c>
      <c r="BF416" s="1">
        <v>5.0</v>
      </c>
      <c r="BG416" s="1">
        <v>4.0</v>
      </c>
      <c r="BH416" s="1">
        <v>3.0</v>
      </c>
      <c r="BI416" s="1">
        <v>2.0</v>
      </c>
      <c r="BJ416" s="1">
        <v>4.0</v>
      </c>
      <c r="BK416" s="1">
        <v>2.0</v>
      </c>
      <c r="BL416" s="1">
        <v>2.0</v>
      </c>
      <c r="BM416" s="1">
        <v>1.0</v>
      </c>
      <c r="BN416" s="1">
        <v>2.0</v>
      </c>
      <c r="BO416" s="1">
        <v>1.0</v>
      </c>
      <c r="BP416" s="1">
        <v>2.0</v>
      </c>
      <c r="BQ416" s="1">
        <v>1.0</v>
      </c>
      <c r="BR416" s="1">
        <v>2.0</v>
      </c>
      <c r="BS416" s="1">
        <v>3.0</v>
      </c>
      <c r="BT416" s="1">
        <v>5.0</v>
      </c>
      <c r="BU416" s="1">
        <v>4.0</v>
      </c>
      <c r="BV416" s="1">
        <v>5.0</v>
      </c>
      <c r="BW416" s="1">
        <v>4.0</v>
      </c>
      <c r="BX416" s="1">
        <v>3.0</v>
      </c>
      <c r="BY416" s="1">
        <v>4.0</v>
      </c>
      <c r="BZ416" s="36">
        <v>2.0</v>
      </c>
      <c r="CA416" s="45">
        <f t="shared" si="12"/>
        <v>204</v>
      </c>
      <c r="CB416">
        <f t="shared" si="2"/>
        <v>22</v>
      </c>
      <c r="CC416" s="45">
        <f t="shared" si="3"/>
        <v>23</v>
      </c>
      <c r="CD416" s="45">
        <f t="shared" si="4"/>
        <v>18</v>
      </c>
      <c r="CE416" s="45">
        <f t="shared" si="27"/>
        <v>33</v>
      </c>
      <c r="CF416" s="45">
        <f t="shared" si="6"/>
        <v>27</v>
      </c>
      <c r="CG416" s="45">
        <f t="shared" si="7"/>
        <v>10</v>
      </c>
      <c r="CH416" s="45">
        <f t="shared" si="28"/>
        <v>24</v>
      </c>
      <c r="CI416" s="45">
        <f t="shared" si="9"/>
        <v>0.4</v>
      </c>
      <c r="CJ416">
        <f t="shared" si="10"/>
        <v>13</v>
      </c>
      <c r="CK416" s="45">
        <f t="shared" si="29"/>
        <v>30</v>
      </c>
      <c r="CL416" s="39"/>
      <c r="CM416" s="40">
        <f>VLOOKUP(CB416,'PROMIS 57 T-Score Conversions'!Q$3:R$35,2,TRUE)</f>
        <v>36.7</v>
      </c>
      <c r="CN416" s="44" t="str">
        <f t="shared" si="20"/>
        <v>Moderate</v>
      </c>
      <c r="CO416" s="40">
        <f>VLOOKUP(CC416,'PROMIS 57 T-Score Conversions'!A$3:B$35,2,TRUE)</f>
        <v>61.4</v>
      </c>
      <c r="CP416" s="43" t="str">
        <f t="shared" si="21"/>
        <v>Moderate</v>
      </c>
      <c r="CQ416" s="40">
        <f>VLOOKUP(CD416,'PROMIS 57 T-Score Conversions'!E$3:F$35,2,TRUE)</f>
        <v>56.8</v>
      </c>
      <c r="CR416" s="44" t="str">
        <f t="shared" si="22"/>
        <v>Mild</v>
      </c>
      <c r="CS416" s="40">
        <f>VLOOKUP(CE416,'PROMIS 57 T-Score Conversions'!U$3:V$35,2,TRUE)</f>
        <v>66.4</v>
      </c>
      <c r="CT416" s="44" t="str">
        <f t="shared" si="23"/>
        <v>Moderate</v>
      </c>
      <c r="CU416" s="40">
        <f>VLOOKUP(CF416,'PROMIS 57 T-Score Conversions'!Y$3:Z$35,2,TRUE)</f>
        <v>57.3</v>
      </c>
      <c r="CV416" s="44" t="str">
        <f t="shared" si="24"/>
        <v>Mild</v>
      </c>
      <c r="CW416" s="40">
        <f>vlookup(CG416,'PROMIS 57 T-Score Conversions'!M$3:N$35,2,TRUE)</f>
        <v>31.3</v>
      </c>
      <c r="CX416" s="44" t="str">
        <f t="shared" si="25"/>
        <v>Moderate</v>
      </c>
      <c r="CY416" s="40">
        <f>VLOOKup(CH416,'PROMIS 57 T-Score Conversions'!I$3:J$35,2,TRUE)</f>
        <v>61.5</v>
      </c>
      <c r="CZ416" s="44" t="str">
        <f t="shared" si="26"/>
        <v>Moderate</v>
      </c>
      <c r="DA416" s="37">
        <f>VLOOKUP(CJ416,'PROMIS 57 T-Score Conversions'!AC$3:AD$35,2,TRUE)</f>
        <v>31.18</v>
      </c>
      <c r="DB416" s="44" t="str">
        <f t="shared" si="30"/>
        <v>Moderate</v>
      </c>
      <c r="DC416" s="40">
        <f>VLOOKUP(CK416,'PROMIS 57 T-Score Conversions'!AG$3:AH$35,2,TRUE)</f>
        <v>49.17</v>
      </c>
      <c r="DD416" s="39" t="str">
        <f t="shared" si="31"/>
        <v>Normal</v>
      </c>
    </row>
    <row r="417">
      <c r="A417" s="1" t="b">
        <v>1</v>
      </c>
      <c r="B417" s="20"/>
      <c r="C417" s="20">
        <v>43837.59330429399</v>
      </c>
      <c r="D417" s="1" t="s">
        <v>354</v>
      </c>
      <c r="E417" s="1">
        <v>2156.0</v>
      </c>
      <c r="F417" s="1">
        <v>2.0</v>
      </c>
      <c r="G417" s="1">
        <v>3.0</v>
      </c>
      <c r="H417" s="1">
        <v>4.0</v>
      </c>
      <c r="I417" s="1">
        <v>4.0</v>
      </c>
      <c r="J417" s="1">
        <v>2.0</v>
      </c>
      <c r="K417" s="1">
        <v>3.0</v>
      </c>
      <c r="L417" s="1">
        <v>4.0</v>
      </c>
      <c r="M417" s="1">
        <v>2.0</v>
      </c>
      <c r="N417" s="1">
        <v>3.0</v>
      </c>
      <c r="O417" s="1">
        <v>2.0</v>
      </c>
      <c r="P417" s="1">
        <v>2.0</v>
      </c>
      <c r="Q417" s="1">
        <v>3.0</v>
      </c>
      <c r="R417" s="1">
        <v>2.0</v>
      </c>
      <c r="S417" s="1">
        <v>1.0</v>
      </c>
      <c r="T417" s="1">
        <v>3.0</v>
      </c>
      <c r="U417" s="1">
        <v>2.0</v>
      </c>
      <c r="V417" s="1">
        <v>2.0</v>
      </c>
      <c r="W417" s="1">
        <v>3.0</v>
      </c>
      <c r="X417" s="1">
        <v>3.0</v>
      </c>
      <c r="Y417" s="1">
        <v>1.0</v>
      </c>
      <c r="Z417" s="1">
        <v>3.0</v>
      </c>
      <c r="AA417" s="1">
        <v>2.0</v>
      </c>
      <c r="AB417" s="1">
        <v>1.0</v>
      </c>
      <c r="AC417" s="1">
        <v>1.0</v>
      </c>
      <c r="AD417" s="1">
        <v>5.0</v>
      </c>
      <c r="AE417" s="1">
        <v>5.0</v>
      </c>
      <c r="AF417" s="1">
        <v>4.0</v>
      </c>
      <c r="AG417" s="1">
        <v>4.0</v>
      </c>
      <c r="AH417" s="1">
        <v>4.0</v>
      </c>
      <c r="AI417" s="1">
        <v>5.0</v>
      </c>
      <c r="AJ417" s="1">
        <v>5.0</v>
      </c>
      <c r="AK417" s="1">
        <v>4.0</v>
      </c>
      <c r="AL417" s="1">
        <v>5.0</v>
      </c>
      <c r="AM417" s="1">
        <v>4.0</v>
      </c>
      <c r="AN417" s="1">
        <v>5.0</v>
      </c>
      <c r="AO417" s="1">
        <v>5.0</v>
      </c>
      <c r="AP417" s="1">
        <v>5.0</v>
      </c>
      <c r="AQ417" s="1">
        <v>5.0</v>
      </c>
      <c r="AR417" s="1">
        <v>3.0</v>
      </c>
      <c r="AS417" s="1">
        <v>5.0</v>
      </c>
      <c r="AT417" s="1">
        <v>1.0</v>
      </c>
      <c r="AU417" s="1">
        <v>3.0</v>
      </c>
      <c r="AV417" s="1">
        <v>1.0</v>
      </c>
      <c r="AW417" s="1">
        <v>2.0</v>
      </c>
      <c r="AX417" s="1">
        <v>2.0</v>
      </c>
      <c r="AY417" s="1">
        <v>1.0</v>
      </c>
      <c r="AZ417" s="1">
        <v>3.0</v>
      </c>
      <c r="BA417" s="1">
        <v>1.0</v>
      </c>
      <c r="BB417" s="1">
        <v>3.0</v>
      </c>
      <c r="BC417" s="1">
        <v>3.0</v>
      </c>
      <c r="BD417" s="1">
        <v>3.0</v>
      </c>
      <c r="BE417" s="1">
        <v>4.0</v>
      </c>
      <c r="BF417" s="1">
        <v>5.0</v>
      </c>
      <c r="BG417" s="1">
        <v>4.0</v>
      </c>
      <c r="BH417" s="1">
        <v>4.0</v>
      </c>
      <c r="BI417" s="1">
        <v>3.0</v>
      </c>
      <c r="BJ417" s="1">
        <v>3.0</v>
      </c>
      <c r="BK417" s="1">
        <v>1.0</v>
      </c>
      <c r="BL417" s="1">
        <v>2.0</v>
      </c>
      <c r="BM417" s="1">
        <v>1.0</v>
      </c>
      <c r="BN417" s="1">
        <v>2.0</v>
      </c>
      <c r="BO417" s="1">
        <v>2.0</v>
      </c>
      <c r="BP417" s="1">
        <v>1.0</v>
      </c>
      <c r="BQ417" s="1">
        <v>1.0</v>
      </c>
      <c r="BR417" s="1">
        <v>2.0</v>
      </c>
      <c r="BS417" s="1">
        <v>5.0</v>
      </c>
      <c r="BT417" s="1">
        <v>5.0</v>
      </c>
      <c r="BU417" s="1">
        <v>5.0</v>
      </c>
      <c r="BV417" s="1">
        <v>5.0</v>
      </c>
      <c r="BW417" s="1">
        <v>5.0</v>
      </c>
      <c r="BX417" s="1">
        <v>3.0</v>
      </c>
      <c r="BY417" s="1">
        <v>3.0</v>
      </c>
      <c r="BZ417" s="36">
        <v>5.0</v>
      </c>
      <c r="CA417" s="45">
        <f t="shared" si="12"/>
        <v>225</v>
      </c>
      <c r="CB417">
        <f t="shared" si="2"/>
        <v>24</v>
      </c>
      <c r="CC417" s="45">
        <f t="shared" si="3"/>
        <v>18</v>
      </c>
      <c r="CD417" s="45">
        <f t="shared" si="4"/>
        <v>16</v>
      </c>
      <c r="CE417" s="45">
        <f t="shared" si="27"/>
        <v>36</v>
      </c>
      <c r="CF417" s="45">
        <f t="shared" si="6"/>
        <v>37</v>
      </c>
      <c r="CG417" s="45">
        <f t="shared" si="7"/>
        <v>14</v>
      </c>
      <c r="CH417" s="45">
        <f t="shared" si="28"/>
        <v>29</v>
      </c>
      <c r="CI417" s="45">
        <f t="shared" si="9"/>
        <v>0.3</v>
      </c>
      <c r="CJ417">
        <f t="shared" si="10"/>
        <v>12</v>
      </c>
      <c r="CK417" s="45">
        <f t="shared" si="29"/>
        <v>36</v>
      </c>
      <c r="CL417" s="39"/>
      <c r="CM417" s="40">
        <f>VLOOKUP(CB417,'PROMIS 57 T-Score Conversions'!Q$3:R$35,2,TRUE)</f>
        <v>38.1</v>
      </c>
      <c r="CN417" s="44" t="str">
        <f t="shared" si="20"/>
        <v>Moderate</v>
      </c>
      <c r="CO417" s="40">
        <f>VLOOKUP(CC417,'PROMIS 57 T-Score Conversions'!A$3:B$35,2,TRUE)</f>
        <v>56.4</v>
      </c>
      <c r="CP417" s="43" t="str">
        <f t="shared" si="21"/>
        <v>Moderate</v>
      </c>
      <c r="CQ417" s="40">
        <f>VLOOKUP(CD417,'PROMIS 57 T-Score Conversions'!E$3:F$35,2,TRUE)</f>
        <v>55.1</v>
      </c>
      <c r="CR417" s="44" t="str">
        <f t="shared" si="22"/>
        <v>Mild</v>
      </c>
      <c r="CS417" s="40">
        <f>VLOOKUP(CE417,'PROMIS 57 T-Score Conversions'!U$3:V$35,2,TRUE)</f>
        <v>69.8</v>
      </c>
      <c r="CT417" s="44" t="str">
        <f t="shared" si="23"/>
        <v>Moderate</v>
      </c>
      <c r="CU417" s="40">
        <f>VLOOKUP(CF417,'PROMIS 57 T-Score Conversions'!Y$3:Z$35,2,TRUE)</f>
        <v>69</v>
      </c>
      <c r="CV417" s="44" t="str">
        <f t="shared" si="24"/>
        <v>Moderate</v>
      </c>
      <c r="CW417" s="40">
        <f>vlookup(CG417,'PROMIS 57 T-Score Conversions'!M$3:N$35,2,TRUE)</f>
        <v>35.3</v>
      </c>
      <c r="CX417" s="44" t="str">
        <f t="shared" si="25"/>
        <v>Moderate</v>
      </c>
      <c r="CY417" s="40">
        <f>VLOOKup(CH417,'PROMIS 57 T-Score Conversions'!I$3:J$35,2,TRUE)</f>
        <v>64.8</v>
      </c>
      <c r="CZ417" s="44" t="str">
        <f t="shared" si="26"/>
        <v>Moderate</v>
      </c>
      <c r="DA417" s="37">
        <f>VLOOKUP(CJ417,'PROMIS 57 T-Score Conversions'!AC$3:AD$35,2,TRUE)</f>
        <v>30.11</v>
      </c>
      <c r="DB417" s="44" t="str">
        <f t="shared" si="30"/>
        <v>Moderate</v>
      </c>
      <c r="DC417" s="40">
        <f>VLOOKUP(CK417,'PROMIS 57 T-Score Conversions'!AG$3:AH$35,2,TRUE)</f>
        <v>56.39</v>
      </c>
      <c r="DD417" s="39" t="str">
        <f t="shared" si="31"/>
        <v>Mild</v>
      </c>
    </row>
    <row r="418">
      <c r="A418" s="1" t="b">
        <v>1</v>
      </c>
      <c r="B418" s="20"/>
      <c r="C418" s="20">
        <v>43838.3557515625</v>
      </c>
      <c r="D418" s="1" t="s">
        <v>260</v>
      </c>
      <c r="E418" s="1">
        <v>1993.0</v>
      </c>
      <c r="F418" s="1">
        <v>3.0</v>
      </c>
      <c r="G418" s="1">
        <v>3.0</v>
      </c>
      <c r="H418" s="1">
        <v>3.0</v>
      </c>
      <c r="I418" s="1">
        <v>3.0</v>
      </c>
      <c r="J418" s="1">
        <v>2.0</v>
      </c>
      <c r="K418" s="1">
        <v>3.0</v>
      </c>
      <c r="L418" s="1">
        <v>3.0</v>
      </c>
      <c r="M418" s="1">
        <v>2.0</v>
      </c>
      <c r="N418" s="1">
        <v>3.0</v>
      </c>
      <c r="O418" s="1">
        <v>3.0</v>
      </c>
      <c r="P418" s="1">
        <v>3.0</v>
      </c>
      <c r="Q418" s="1">
        <v>3.0</v>
      </c>
      <c r="R418" s="1">
        <v>3.0</v>
      </c>
      <c r="S418" s="1">
        <v>3.0</v>
      </c>
      <c r="T418" s="1">
        <v>4.0</v>
      </c>
      <c r="U418" s="1">
        <v>3.0</v>
      </c>
      <c r="V418" s="1">
        <v>3.0</v>
      </c>
      <c r="W418" s="1">
        <v>3.0</v>
      </c>
      <c r="X418" s="1">
        <v>3.0</v>
      </c>
      <c r="Y418" s="1">
        <v>3.0</v>
      </c>
      <c r="Z418" s="1">
        <v>3.0</v>
      </c>
      <c r="AA418" s="1">
        <v>3.0</v>
      </c>
      <c r="AB418" s="1">
        <v>3.0</v>
      </c>
      <c r="AC418" s="1">
        <v>3.0</v>
      </c>
      <c r="AD418" s="1">
        <v>4.0</v>
      </c>
      <c r="AE418" s="1">
        <v>4.0</v>
      </c>
      <c r="AF418" s="1">
        <v>3.0</v>
      </c>
      <c r="AG418" s="1">
        <v>3.0</v>
      </c>
      <c r="AH418" s="1">
        <v>4.0</v>
      </c>
      <c r="AI418" s="1">
        <v>3.0</v>
      </c>
      <c r="AJ418" s="1">
        <v>4.0</v>
      </c>
      <c r="AK418" s="1">
        <v>4.0</v>
      </c>
      <c r="AL418" s="1">
        <v>3.0</v>
      </c>
      <c r="AM418" s="1">
        <v>3.0</v>
      </c>
      <c r="AN418" s="1">
        <v>3.0</v>
      </c>
      <c r="AO418" s="1">
        <v>2.0</v>
      </c>
      <c r="AP418" s="1">
        <v>2.0</v>
      </c>
      <c r="AQ418" s="1">
        <v>2.0</v>
      </c>
      <c r="AR418" s="1">
        <v>2.0</v>
      </c>
      <c r="AS418" s="1">
        <v>2.0</v>
      </c>
      <c r="AT418" s="1">
        <v>3.0</v>
      </c>
      <c r="AU418" s="1">
        <v>3.0</v>
      </c>
      <c r="AV418" s="1">
        <v>3.0</v>
      </c>
      <c r="AW418" s="1">
        <v>3.0</v>
      </c>
      <c r="AX418" s="1">
        <v>3.0</v>
      </c>
      <c r="AY418" s="1">
        <v>3.0</v>
      </c>
      <c r="AZ418" s="1">
        <v>3.0</v>
      </c>
      <c r="BA418" s="1">
        <v>3.0</v>
      </c>
      <c r="BB418" s="1">
        <v>3.0</v>
      </c>
      <c r="BC418" s="1">
        <v>3.0</v>
      </c>
      <c r="BD418" s="1">
        <v>3.0</v>
      </c>
      <c r="BE418" s="1">
        <v>3.0</v>
      </c>
      <c r="BF418" s="1">
        <v>3.0</v>
      </c>
      <c r="BG418" s="1">
        <v>3.0</v>
      </c>
      <c r="BH418" s="1">
        <v>3.0</v>
      </c>
      <c r="BI418" s="1">
        <v>3.0</v>
      </c>
      <c r="BJ418" s="1">
        <v>5.0</v>
      </c>
      <c r="BK418" s="1">
        <v>3.0</v>
      </c>
      <c r="BL418" s="1">
        <v>3.0</v>
      </c>
      <c r="BM418" s="1">
        <v>3.0</v>
      </c>
      <c r="BN418" s="1">
        <v>3.0</v>
      </c>
      <c r="BO418" s="1">
        <v>3.0</v>
      </c>
      <c r="BP418" s="1">
        <v>3.0</v>
      </c>
      <c r="BQ418" s="1">
        <v>3.0</v>
      </c>
      <c r="BR418" s="1">
        <v>3.0</v>
      </c>
      <c r="BS418" s="1">
        <v>4.0</v>
      </c>
      <c r="BT418" s="1">
        <v>4.0</v>
      </c>
      <c r="BU418" s="1">
        <v>4.0</v>
      </c>
      <c r="BV418" s="1">
        <v>4.0</v>
      </c>
      <c r="BW418" s="1">
        <v>4.0</v>
      </c>
      <c r="BX418" s="1">
        <v>4.0</v>
      </c>
      <c r="BY418" s="1">
        <v>4.0</v>
      </c>
      <c r="BZ418" s="36">
        <v>4.0</v>
      </c>
      <c r="CA418" s="45">
        <f t="shared" si="12"/>
        <v>228</v>
      </c>
      <c r="CB418">
        <f t="shared" si="2"/>
        <v>22</v>
      </c>
      <c r="CC418" s="45">
        <f t="shared" si="3"/>
        <v>25</v>
      </c>
      <c r="CD418" s="45">
        <f t="shared" si="4"/>
        <v>24</v>
      </c>
      <c r="CE418" s="45">
        <f t="shared" si="27"/>
        <v>29</v>
      </c>
      <c r="CF418" s="45">
        <f t="shared" si="6"/>
        <v>19</v>
      </c>
      <c r="CG418" s="45">
        <f t="shared" si="7"/>
        <v>24</v>
      </c>
      <c r="CH418" s="45">
        <f t="shared" si="28"/>
        <v>24</v>
      </c>
      <c r="CI418" s="45">
        <f t="shared" si="9"/>
        <v>0.5</v>
      </c>
      <c r="CJ418">
        <f t="shared" si="10"/>
        <v>24</v>
      </c>
      <c r="CK418" s="45">
        <f t="shared" si="29"/>
        <v>32</v>
      </c>
      <c r="CL418" s="39"/>
      <c r="CM418" s="40">
        <f>VLOOKUP(CB418,'PROMIS 57 T-Score Conversions'!Q$3:R$35,2,TRUE)</f>
        <v>36.7</v>
      </c>
      <c r="CN418" s="44" t="str">
        <f t="shared" si="20"/>
        <v>Moderate</v>
      </c>
      <c r="CO418" s="40">
        <f>VLOOKUP(CC418,'PROMIS 57 T-Score Conversions'!A$3:B$35,2,TRUE)</f>
        <v>63.5</v>
      </c>
      <c r="CP418" s="43" t="str">
        <f t="shared" si="21"/>
        <v>Moderate</v>
      </c>
      <c r="CQ418" s="40">
        <f>VLOOKUP(CD418,'PROMIS 57 T-Score Conversions'!E$3:F$35,2,TRUE)</f>
        <v>62.1</v>
      </c>
      <c r="CR418" s="44" t="str">
        <f t="shared" si="22"/>
        <v>Moderate</v>
      </c>
      <c r="CS418" s="40">
        <f>VLOOKUP(CE418,'PROMIS 57 T-Score Conversions'!U$3:V$35,2,TRUE)</f>
        <v>62.3</v>
      </c>
      <c r="CT418" s="44" t="str">
        <f t="shared" si="23"/>
        <v>Moderate</v>
      </c>
      <c r="CU418" s="40">
        <f>VLOOKUP(CF418,'PROMIS 57 T-Score Conversions'!Y$3:Z$35,2,TRUE)</f>
        <v>49</v>
      </c>
      <c r="CV418" s="44" t="str">
        <f t="shared" si="24"/>
        <v>Normal</v>
      </c>
      <c r="CW418" s="40">
        <f>vlookup(CG418,'PROMIS 57 T-Score Conversions'!M$3:N$35,2,TRUE)</f>
        <v>44</v>
      </c>
      <c r="CX418" s="44" t="str">
        <f t="shared" si="25"/>
        <v>Mild</v>
      </c>
      <c r="CY418" s="40">
        <f>VLOOKup(CH418,'PROMIS 57 T-Score Conversions'!I$3:J$35,2,TRUE)</f>
        <v>61.5</v>
      </c>
      <c r="CZ418" s="44" t="str">
        <f t="shared" si="26"/>
        <v>Moderate</v>
      </c>
      <c r="DA418" s="37">
        <f>VLOOKUP(CJ418,'PROMIS 57 T-Score Conversions'!AC$3:AD$35,2,TRUE)</f>
        <v>40.29</v>
      </c>
      <c r="DB418" s="44" t="str">
        <f t="shared" si="30"/>
        <v>Mild</v>
      </c>
      <c r="DC418" s="40">
        <f>VLOOKUP(CK418,'PROMIS 57 T-Score Conversions'!AG$3:AH$35,2,TRUE)</f>
        <v>51.29</v>
      </c>
      <c r="DD418" s="39" t="str">
        <f t="shared" si="31"/>
        <v>Normal</v>
      </c>
    </row>
    <row r="419">
      <c r="A419" s="1" t="b">
        <v>1</v>
      </c>
      <c r="B419" s="20"/>
      <c r="C419" s="20">
        <v>43838.43029413195</v>
      </c>
      <c r="D419" s="1" t="s">
        <v>335</v>
      </c>
      <c r="E419" s="1">
        <v>2131.0</v>
      </c>
      <c r="F419" s="1">
        <v>1.0</v>
      </c>
      <c r="G419" s="1">
        <v>2.0</v>
      </c>
      <c r="H419" s="1">
        <v>5.0</v>
      </c>
      <c r="I419" s="1">
        <v>1.0</v>
      </c>
      <c r="J419" s="1">
        <v>1.0</v>
      </c>
      <c r="K419" s="1">
        <v>3.0</v>
      </c>
      <c r="L419" s="1">
        <v>5.0</v>
      </c>
      <c r="M419" s="1">
        <v>1.0</v>
      </c>
      <c r="N419" s="1">
        <v>4.0</v>
      </c>
      <c r="O419" s="1">
        <v>3.0</v>
      </c>
      <c r="P419" s="1">
        <v>3.0</v>
      </c>
      <c r="Q419" s="1">
        <v>3.0</v>
      </c>
      <c r="R419" s="1">
        <v>3.0</v>
      </c>
      <c r="S419" s="1">
        <v>2.0</v>
      </c>
      <c r="T419" s="1">
        <v>3.0</v>
      </c>
      <c r="U419" s="1">
        <v>2.0</v>
      </c>
      <c r="V419" s="1">
        <v>1.0</v>
      </c>
      <c r="W419" s="1">
        <v>3.0</v>
      </c>
      <c r="X419" s="1">
        <v>4.0</v>
      </c>
      <c r="Y419" s="1">
        <v>3.0</v>
      </c>
      <c r="Z419" s="1">
        <v>1.0</v>
      </c>
      <c r="AA419" s="1">
        <v>3.0</v>
      </c>
      <c r="AB419" s="1">
        <v>1.0</v>
      </c>
      <c r="AC419" s="1">
        <v>1.0</v>
      </c>
      <c r="AD419" s="1">
        <v>4.0</v>
      </c>
      <c r="AE419" s="1">
        <v>4.0</v>
      </c>
      <c r="AF419" s="1">
        <v>3.0</v>
      </c>
      <c r="AG419" s="1">
        <v>3.0</v>
      </c>
      <c r="AH419" s="1">
        <v>4.0</v>
      </c>
      <c r="AI419" s="1">
        <v>3.0</v>
      </c>
      <c r="AJ419" s="1">
        <v>4.0</v>
      </c>
      <c r="AK419" s="1">
        <v>3.0</v>
      </c>
      <c r="AL419" s="1">
        <v>5.0</v>
      </c>
      <c r="AM419" s="1">
        <v>5.0</v>
      </c>
      <c r="AN419" s="1">
        <v>4.0</v>
      </c>
      <c r="AO419" s="1">
        <v>5.0</v>
      </c>
      <c r="AP419" s="1">
        <v>4.0</v>
      </c>
      <c r="AQ419" s="1">
        <v>4.0</v>
      </c>
      <c r="AR419" s="1">
        <v>1.0</v>
      </c>
      <c r="AS419" s="1">
        <v>5.0</v>
      </c>
      <c r="AT419" s="1">
        <v>2.0</v>
      </c>
      <c r="AU419" s="1">
        <v>1.0</v>
      </c>
      <c r="AV419" s="1">
        <v>1.0</v>
      </c>
      <c r="AW419" s="1">
        <v>2.0</v>
      </c>
      <c r="AX419" s="1">
        <v>2.0</v>
      </c>
      <c r="AY419" s="1">
        <v>2.0</v>
      </c>
      <c r="AZ419" s="1">
        <v>2.0</v>
      </c>
      <c r="BA419" s="1">
        <v>2.0</v>
      </c>
      <c r="BB419" s="1">
        <v>3.0</v>
      </c>
      <c r="BC419" s="1">
        <v>3.0</v>
      </c>
      <c r="BD419" s="1">
        <v>3.0</v>
      </c>
      <c r="BE419" s="1">
        <v>3.0</v>
      </c>
      <c r="BF419" s="1">
        <v>3.0</v>
      </c>
      <c r="BG419" s="1">
        <v>3.0</v>
      </c>
      <c r="BH419" s="1">
        <v>3.0</v>
      </c>
      <c r="BI419" s="1">
        <v>3.0</v>
      </c>
      <c r="BJ419" s="1">
        <v>6.0</v>
      </c>
      <c r="BK419" s="1">
        <v>2.0</v>
      </c>
      <c r="BL419" s="1">
        <v>2.0</v>
      </c>
      <c r="BM419" s="1">
        <v>1.0</v>
      </c>
      <c r="BN419" s="1">
        <v>1.0</v>
      </c>
      <c r="BO419" s="1">
        <v>1.0</v>
      </c>
      <c r="BP419" s="1">
        <v>1.0</v>
      </c>
      <c r="BQ419" s="1">
        <v>2.0</v>
      </c>
      <c r="BR419" s="1">
        <v>2.0</v>
      </c>
      <c r="BS419" s="1">
        <v>4.0</v>
      </c>
      <c r="BT419" s="1">
        <v>3.0</v>
      </c>
      <c r="BU419" s="1">
        <v>4.0</v>
      </c>
      <c r="BV419" s="1">
        <v>5.0</v>
      </c>
      <c r="BW419" s="1">
        <v>5.0</v>
      </c>
      <c r="BX419" s="1">
        <v>4.0</v>
      </c>
      <c r="BY419" s="1">
        <v>4.0</v>
      </c>
      <c r="BZ419" s="36">
        <v>4.0</v>
      </c>
      <c r="CA419" s="45">
        <f t="shared" si="12"/>
        <v>209</v>
      </c>
      <c r="CB419">
        <f t="shared" si="2"/>
        <v>19</v>
      </c>
      <c r="CC419" s="45">
        <f t="shared" si="3"/>
        <v>23</v>
      </c>
      <c r="CD419" s="45">
        <f t="shared" si="4"/>
        <v>17</v>
      </c>
      <c r="CE419" s="45">
        <f t="shared" si="27"/>
        <v>28</v>
      </c>
      <c r="CF419" s="45">
        <f t="shared" si="6"/>
        <v>33</v>
      </c>
      <c r="CG419" s="45">
        <f t="shared" si="7"/>
        <v>14</v>
      </c>
      <c r="CH419" s="45">
        <f t="shared" si="28"/>
        <v>24</v>
      </c>
      <c r="CI419" s="45">
        <f t="shared" si="9"/>
        <v>0.6</v>
      </c>
      <c r="CJ419">
        <f t="shared" si="10"/>
        <v>12</v>
      </c>
      <c r="CK419" s="45">
        <f t="shared" si="29"/>
        <v>33</v>
      </c>
      <c r="CL419" s="39"/>
      <c r="CM419" s="40">
        <f>VLOOKUP(CB419,'PROMIS 57 T-Score Conversions'!Q$3:R$35,2,TRUE)</f>
        <v>34.7</v>
      </c>
      <c r="CN419" s="44" t="str">
        <f t="shared" si="20"/>
        <v>Moderate</v>
      </c>
      <c r="CO419" s="40">
        <f>VLOOKUP(CC419,'PROMIS 57 T-Score Conversions'!A$3:B$35,2,TRUE)</f>
        <v>61.4</v>
      </c>
      <c r="CP419" s="43" t="str">
        <f t="shared" si="21"/>
        <v>Moderate</v>
      </c>
      <c r="CQ419" s="40">
        <f>VLOOKUP(CD419,'PROMIS 57 T-Score Conversions'!E$3:F$35,2,TRUE)</f>
        <v>55.9</v>
      </c>
      <c r="CR419" s="44" t="str">
        <f t="shared" si="22"/>
        <v>Mild</v>
      </c>
      <c r="CS419" s="40">
        <f>VLOOKUP(CE419,'PROMIS 57 T-Score Conversions'!U$3:V$35,2,TRUE)</f>
        <v>61.3</v>
      </c>
      <c r="CT419" s="44" t="str">
        <f t="shared" si="23"/>
        <v>Moderate</v>
      </c>
      <c r="CU419" s="40">
        <f>VLOOKUP(CF419,'PROMIS 57 T-Score Conversions'!Y$3:Z$35,2,TRUE)</f>
        <v>63.7</v>
      </c>
      <c r="CV419" s="44" t="str">
        <f t="shared" si="24"/>
        <v>Moderate</v>
      </c>
      <c r="CW419" s="40">
        <f>vlookup(CG419,'PROMIS 57 T-Score Conversions'!M$3:N$35,2,TRUE)</f>
        <v>35.3</v>
      </c>
      <c r="CX419" s="44" t="str">
        <f t="shared" si="25"/>
        <v>Moderate</v>
      </c>
      <c r="CY419" s="40">
        <f>VLOOKup(CH419,'PROMIS 57 T-Score Conversions'!I$3:J$35,2,TRUE)</f>
        <v>61.5</v>
      </c>
      <c r="CZ419" s="44" t="str">
        <f t="shared" si="26"/>
        <v>Moderate</v>
      </c>
      <c r="DA419" s="37">
        <f>VLOOKUP(CJ419,'PROMIS 57 T-Score Conversions'!AC$3:AD$35,2,TRUE)</f>
        <v>30.11</v>
      </c>
      <c r="DB419" s="44" t="str">
        <f t="shared" si="30"/>
        <v>Moderate</v>
      </c>
      <c r="DC419" s="40">
        <f>VLOOKUP(CK419,'PROMIS 57 T-Score Conversions'!AG$3:AH$35,2,TRUE)</f>
        <v>52.42</v>
      </c>
      <c r="DD419" s="39" t="str">
        <f t="shared" si="31"/>
        <v>Normal</v>
      </c>
    </row>
    <row r="420">
      <c r="A420" s="1" t="b">
        <v>1</v>
      </c>
      <c r="B420" s="20"/>
      <c r="C420" s="20">
        <v>43838.59944038195</v>
      </c>
      <c r="D420" s="1" t="s">
        <v>355</v>
      </c>
      <c r="E420" s="1">
        <v>2154.0</v>
      </c>
      <c r="F420" s="1">
        <v>2.0</v>
      </c>
      <c r="G420" s="1">
        <v>2.0</v>
      </c>
      <c r="H420" s="1">
        <v>2.0</v>
      </c>
      <c r="I420" s="1">
        <v>2.0</v>
      </c>
      <c r="J420" s="1">
        <v>1.0</v>
      </c>
      <c r="K420" s="1">
        <v>2.0</v>
      </c>
      <c r="L420" s="1">
        <v>2.0</v>
      </c>
      <c r="M420" s="1">
        <v>1.0</v>
      </c>
      <c r="N420" s="1">
        <v>5.0</v>
      </c>
      <c r="O420" s="1">
        <v>4.0</v>
      </c>
      <c r="P420" s="1">
        <v>5.0</v>
      </c>
      <c r="Q420" s="1">
        <v>5.0</v>
      </c>
      <c r="R420" s="1">
        <v>5.0</v>
      </c>
      <c r="S420" s="1">
        <v>5.0</v>
      </c>
      <c r="T420" s="1">
        <v>5.0</v>
      </c>
      <c r="U420" s="1">
        <v>5.0</v>
      </c>
      <c r="V420" s="1">
        <v>3.0</v>
      </c>
      <c r="W420" s="1">
        <v>4.0</v>
      </c>
      <c r="X420" s="1">
        <v>4.0</v>
      </c>
      <c r="Y420" s="1">
        <v>4.0</v>
      </c>
      <c r="Z420" s="1">
        <v>4.0</v>
      </c>
      <c r="AA420" s="1">
        <v>4.0</v>
      </c>
      <c r="AB420" s="1">
        <v>4.0</v>
      </c>
      <c r="AC420" s="1">
        <v>4.0</v>
      </c>
      <c r="AD420" s="1">
        <v>5.0</v>
      </c>
      <c r="AE420" s="1">
        <v>5.0</v>
      </c>
      <c r="AF420" s="1">
        <v>5.0</v>
      </c>
      <c r="AG420" s="1">
        <v>5.0</v>
      </c>
      <c r="AH420" s="1">
        <v>5.0</v>
      </c>
      <c r="AI420" s="1">
        <v>5.0</v>
      </c>
      <c r="AJ420" s="1">
        <v>5.0</v>
      </c>
      <c r="AK420" s="1">
        <v>5.0</v>
      </c>
      <c r="AL420" s="1">
        <v>5.0</v>
      </c>
      <c r="AM420" s="1">
        <v>4.0</v>
      </c>
      <c r="AN420" s="1">
        <v>5.0</v>
      </c>
      <c r="AO420" s="1">
        <v>5.0</v>
      </c>
      <c r="AP420" s="1">
        <v>5.0</v>
      </c>
      <c r="AQ420" s="1">
        <v>5.0</v>
      </c>
      <c r="AR420" s="1">
        <v>5.0</v>
      </c>
      <c r="AS420" s="1">
        <v>5.0</v>
      </c>
      <c r="AT420" s="1">
        <v>1.0</v>
      </c>
      <c r="AU420" s="1">
        <v>1.0</v>
      </c>
      <c r="AV420" s="1">
        <v>1.0</v>
      </c>
      <c r="AW420" s="1">
        <v>2.0</v>
      </c>
      <c r="AX420" s="1">
        <v>2.0</v>
      </c>
      <c r="AY420" s="1">
        <v>2.0</v>
      </c>
      <c r="AZ420" s="1">
        <v>2.0</v>
      </c>
      <c r="BA420" s="1">
        <v>1.0</v>
      </c>
      <c r="BB420" s="1">
        <v>5.0</v>
      </c>
      <c r="BC420" s="1">
        <v>5.0</v>
      </c>
      <c r="BD420" s="1">
        <v>4.0</v>
      </c>
      <c r="BE420" s="1">
        <v>5.0</v>
      </c>
      <c r="BF420" s="1">
        <v>5.0</v>
      </c>
      <c r="BG420" s="1">
        <v>4.0</v>
      </c>
      <c r="BH420" s="1">
        <v>5.0</v>
      </c>
      <c r="BI420" s="1">
        <v>5.0</v>
      </c>
      <c r="BJ420" s="1">
        <v>9.0</v>
      </c>
      <c r="BK420" s="1">
        <v>1.0</v>
      </c>
      <c r="BL420" s="1">
        <v>1.0</v>
      </c>
      <c r="BM420" s="1">
        <v>1.0</v>
      </c>
      <c r="BN420" s="1">
        <v>1.0</v>
      </c>
      <c r="BO420" s="1">
        <v>1.0</v>
      </c>
      <c r="BP420" s="1">
        <v>2.0</v>
      </c>
      <c r="BQ420" s="1">
        <v>1.0</v>
      </c>
      <c r="BR420" s="1">
        <v>1.0</v>
      </c>
      <c r="BS420" s="1">
        <v>5.0</v>
      </c>
      <c r="BT420" s="1">
        <v>5.0</v>
      </c>
      <c r="BU420" s="1">
        <v>5.0</v>
      </c>
      <c r="BV420" s="1">
        <v>5.0</v>
      </c>
      <c r="BW420" s="1">
        <v>5.0</v>
      </c>
      <c r="BX420" s="1">
        <v>5.0</v>
      </c>
      <c r="BY420" s="1">
        <v>4.0</v>
      </c>
      <c r="BZ420" s="36">
        <v>5.0</v>
      </c>
      <c r="CA420" s="45">
        <f t="shared" si="12"/>
        <v>270</v>
      </c>
      <c r="CB420">
        <f t="shared" si="2"/>
        <v>14</v>
      </c>
      <c r="CC420" s="45">
        <f t="shared" si="3"/>
        <v>39</v>
      </c>
      <c r="CD420" s="45">
        <f t="shared" si="4"/>
        <v>31</v>
      </c>
      <c r="CE420" s="45">
        <f t="shared" si="27"/>
        <v>40</v>
      </c>
      <c r="CF420" s="45">
        <f t="shared" si="6"/>
        <v>39</v>
      </c>
      <c r="CG420" s="45">
        <f t="shared" si="7"/>
        <v>12</v>
      </c>
      <c r="CH420" s="45">
        <f t="shared" si="28"/>
        <v>38</v>
      </c>
      <c r="CI420" s="45">
        <f t="shared" si="9"/>
        <v>0.9</v>
      </c>
      <c r="CJ420">
        <f t="shared" si="10"/>
        <v>9</v>
      </c>
      <c r="CK420" s="45">
        <f t="shared" si="29"/>
        <v>39</v>
      </c>
      <c r="CL420" s="39"/>
      <c r="CM420" s="40">
        <f>VLOOKUP(CB420,'PROMIS 57 T-Score Conversions'!Q$3:R$35,2,TRUE)</f>
        <v>30.8</v>
      </c>
      <c r="CN420" s="44" t="str">
        <f t="shared" si="20"/>
        <v>Moderate</v>
      </c>
      <c r="CO420" s="40">
        <f>VLOOKUP(CC420,'PROMIS 57 T-Score Conversions'!A$3:B$35,2,TRUE)</f>
        <v>80</v>
      </c>
      <c r="CP420" s="43" t="str">
        <f t="shared" si="21"/>
        <v>Severe</v>
      </c>
      <c r="CQ420" s="40">
        <f>VLOOKUP(CD420,'PROMIS 57 T-Score Conversions'!E$3:F$35,2,TRUE)</f>
        <v>68.7</v>
      </c>
      <c r="CR420" s="44" t="str">
        <f t="shared" si="22"/>
        <v>Moderate</v>
      </c>
      <c r="CS420" s="40">
        <f>VLOOKUP(CE420,'PROMIS 57 T-Score Conversions'!U$3:V$35,2,TRUE)</f>
        <v>77.8</v>
      </c>
      <c r="CT420" s="44" t="str">
        <f t="shared" si="23"/>
        <v>Severe</v>
      </c>
      <c r="CU420" s="40">
        <f>VLOOKUP(CF420,'PROMIS 57 T-Score Conversions'!Y$3:Z$35,2,TRUE)</f>
        <v>73</v>
      </c>
      <c r="CV420" s="44" t="str">
        <f t="shared" si="24"/>
        <v>Severe</v>
      </c>
      <c r="CW420" s="40">
        <f>vlookup(CG420,'PROMIS 57 T-Score Conversions'!M$3:N$35,2,TRUE)</f>
        <v>33.6</v>
      </c>
      <c r="CX420" s="44" t="str">
        <f t="shared" si="25"/>
        <v>Moderate</v>
      </c>
      <c r="CY420" s="40">
        <f>VLOOKup(CH420,'PROMIS 57 T-Score Conversions'!I$3:J$35,2,TRUE)</f>
        <v>72.1</v>
      </c>
      <c r="CZ420" s="44" t="str">
        <f t="shared" si="26"/>
        <v>Severe</v>
      </c>
      <c r="DA420" s="37">
        <f>VLOOKUP(CJ420,'PROMIS 57 T-Score Conversions'!AC$3:AD$35,2,TRUE)</f>
        <v>25.73</v>
      </c>
      <c r="DB420" s="44" t="str">
        <f t="shared" si="30"/>
        <v>Severe</v>
      </c>
      <c r="DC420" s="40">
        <f>VLOOKUP(CK420,'PROMIS 57 T-Score Conversions'!AG$3:AH$35,2,TRUE)</f>
        <v>62.52</v>
      </c>
      <c r="DD420" s="39" t="str">
        <f t="shared" si="31"/>
        <v>Moderate</v>
      </c>
    </row>
    <row r="421">
      <c r="A421" s="1" t="b">
        <v>1</v>
      </c>
      <c r="B421" s="20"/>
      <c r="C421" s="20">
        <v>43839.33626210648</v>
      </c>
      <c r="D421" s="1" t="s">
        <v>322</v>
      </c>
      <c r="E421" s="1">
        <v>2110.0</v>
      </c>
      <c r="F421" s="1">
        <v>3.0</v>
      </c>
      <c r="G421" s="1">
        <v>3.0</v>
      </c>
      <c r="H421" s="1">
        <v>5.0</v>
      </c>
      <c r="I421" s="1">
        <v>3.0</v>
      </c>
      <c r="J421" s="1">
        <v>2.0</v>
      </c>
      <c r="K421" s="1">
        <v>3.0</v>
      </c>
      <c r="L421" s="1">
        <v>4.0</v>
      </c>
      <c r="M421" s="1">
        <v>3.0</v>
      </c>
      <c r="N421" s="1">
        <v>3.0</v>
      </c>
      <c r="O421" s="1">
        <v>3.0</v>
      </c>
      <c r="P421" s="1">
        <v>3.0</v>
      </c>
      <c r="Q421" s="1">
        <v>4.0</v>
      </c>
      <c r="R421" s="1">
        <v>3.0</v>
      </c>
      <c r="S421" s="1">
        <v>3.0</v>
      </c>
      <c r="T421" s="1">
        <v>3.0</v>
      </c>
      <c r="U421" s="1">
        <v>3.0</v>
      </c>
      <c r="V421" s="1">
        <v>3.0</v>
      </c>
      <c r="W421" s="1">
        <v>2.0</v>
      </c>
      <c r="X421" s="1">
        <v>3.0</v>
      </c>
      <c r="Y421" s="1">
        <v>3.0</v>
      </c>
      <c r="Z421" s="1">
        <v>3.0</v>
      </c>
      <c r="AA421" s="1">
        <v>3.0</v>
      </c>
      <c r="AB421" s="1">
        <v>3.0</v>
      </c>
      <c r="AC421" s="1">
        <v>2.0</v>
      </c>
      <c r="AD421" s="1">
        <v>3.0</v>
      </c>
      <c r="AE421" s="1">
        <v>3.0</v>
      </c>
      <c r="AF421" s="1">
        <v>3.0</v>
      </c>
      <c r="AG421" s="1">
        <v>3.0</v>
      </c>
      <c r="AH421" s="1">
        <v>2.0</v>
      </c>
      <c r="AI421" s="1">
        <v>3.0</v>
      </c>
      <c r="AJ421" s="1">
        <v>3.0</v>
      </c>
      <c r="AK421" s="1">
        <v>3.0</v>
      </c>
      <c r="AL421" s="1">
        <v>4.0</v>
      </c>
      <c r="AM421" s="1">
        <v>4.0</v>
      </c>
      <c r="AN421" s="1">
        <v>4.0</v>
      </c>
      <c r="AO421" s="1">
        <v>5.0</v>
      </c>
      <c r="AP421" s="1">
        <v>4.0</v>
      </c>
      <c r="AQ421" s="1">
        <v>5.0</v>
      </c>
      <c r="AR421" s="1">
        <v>5.0</v>
      </c>
      <c r="AS421" s="1">
        <v>4.0</v>
      </c>
      <c r="AT421" s="1">
        <v>1.0</v>
      </c>
      <c r="AU421" s="1">
        <v>2.0</v>
      </c>
      <c r="AV421" s="1">
        <v>2.0</v>
      </c>
      <c r="AW421" s="1">
        <v>2.0</v>
      </c>
      <c r="AX421" s="1">
        <v>2.0</v>
      </c>
      <c r="AY421" s="1">
        <v>2.0</v>
      </c>
      <c r="AZ421" s="1">
        <v>3.0</v>
      </c>
      <c r="BA421" s="1">
        <v>2.0</v>
      </c>
      <c r="BB421" s="1">
        <v>2.0</v>
      </c>
      <c r="BC421" s="1">
        <v>2.0</v>
      </c>
      <c r="BD421" s="1">
        <v>2.0</v>
      </c>
      <c r="BE421" s="1">
        <v>2.0</v>
      </c>
      <c r="BF421" s="1">
        <v>2.0</v>
      </c>
      <c r="BG421" s="1">
        <v>2.0</v>
      </c>
      <c r="BH421" s="1">
        <v>3.0</v>
      </c>
      <c r="BI421" s="1">
        <v>2.0</v>
      </c>
      <c r="BJ421" s="1">
        <v>2.0</v>
      </c>
      <c r="BK421" s="1">
        <v>1.0</v>
      </c>
      <c r="BL421" s="1">
        <v>1.0</v>
      </c>
      <c r="BM421" s="1">
        <v>1.0</v>
      </c>
      <c r="BN421" s="1">
        <v>2.0</v>
      </c>
      <c r="BO421" s="1">
        <v>2.0</v>
      </c>
      <c r="BP421" s="1">
        <v>2.0</v>
      </c>
      <c r="BQ421" s="1">
        <v>2.0</v>
      </c>
      <c r="BR421" s="1">
        <v>2.0</v>
      </c>
      <c r="BS421" s="1">
        <v>5.0</v>
      </c>
      <c r="BT421" s="1">
        <v>5.0</v>
      </c>
      <c r="BU421" s="1">
        <v>4.0</v>
      </c>
      <c r="BV421" s="1">
        <v>5.0</v>
      </c>
      <c r="BW421" s="1">
        <v>5.0</v>
      </c>
      <c r="BX421" s="1">
        <v>5.0</v>
      </c>
      <c r="BY421" s="1">
        <v>5.0</v>
      </c>
      <c r="BZ421" s="36">
        <v>5.0</v>
      </c>
      <c r="CA421" s="45">
        <f t="shared" si="12"/>
        <v>218</v>
      </c>
      <c r="CB421">
        <f t="shared" si="2"/>
        <v>26</v>
      </c>
      <c r="CC421" s="45">
        <f t="shared" si="3"/>
        <v>25</v>
      </c>
      <c r="CD421" s="45">
        <f t="shared" si="4"/>
        <v>22</v>
      </c>
      <c r="CE421" s="45">
        <f t="shared" si="27"/>
        <v>23</v>
      </c>
      <c r="CF421" s="45">
        <f t="shared" si="6"/>
        <v>35</v>
      </c>
      <c r="CG421" s="45">
        <f t="shared" si="7"/>
        <v>16</v>
      </c>
      <c r="CH421" s="45">
        <f t="shared" si="28"/>
        <v>17</v>
      </c>
      <c r="CI421" s="45">
        <f t="shared" si="9"/>
        <v>0.2</v>
      </c>
      <c r="CJ421">
        <f t="shared" si="10"/>
        <v>13</v>
      </c>
      <c r="CK421" s="45">
        <f t="shared" si="29"/>
        <v>39</v>
      </c>
      <c r="CL421" s="39"/>
      <c r="CM421" s="40">
        <f>VLOOKUP(CB421,'PROMIS 57 T-Score Conversions'!Q$3:R$35,2,TRUE)</f>
        <v>39.5</v>
      </c>
      <c r="CN421" s="44" t="str">
        <f t="shared" si="20"/>
        <v>Moderate</v>
      </c>
      <c r="CO421" s="40">
        <f>VLOOKUP(CC421,'PROMIS 57 T-Score Conversions'!A$3:B$35,2,TRUE)</f>
        <v>63.5</v>
      </c>
      <c r="CP421" s="43" t="str">
        <f t="shared" si="21"/>
        <v>Moderate</v>
      </c>
      <c r="CQ421" s="40">
        <f>VLOOKUP(CD421,'PROMIS 57 T-Score Conversions'!E$3:F$35,2,TRUE)</f>
        <v>60.3</v>
      </c>
      <c r="CR421" s="44" t="str">
        <f t="shared" si="22"/>
        <v>Moderate</v>
      </c>
      <c r="CS421" s="40">
        <f>VLOOKUP(CE421,'PROMIS 57 T-Score Conversions'!U$3:V$35,2,TRUE)</f>
        <v>56.6</v>
      </c>
      <c r="CT421" s="44" t="str">
        <f t="shared" si="23"/>
        <v>Mild</v>
      </c>
      <c r="CU421" s="40">
        <f>VLOOKUP(CF421,'PROMIS 57 T-Score Conversions'!Y$3:Z$35,2,TRUE)</f>
        <v>66.1</v>
      </c>
      <c r="CV421" s="44" t="str">
        <f t="shared" si="24"/>
        <v>Moderate</v>
      </c>
      <c r="CW421" s="40">
        <f>vlookup(CG421,'PROMIS 57 T-Score Conversions'!M$3:N$35,2,TRUE)</f>
        <v>36.9</v>
      </c>
      <c r="CX421" s="44" t="str">
        <f t="shared" si="25"/>
        <v>Moderate</v>
      </c>
      <c r="CY421" s="40">
        <f>VLOOKup(CH421,'PROMIS 57 T-Score Conversions'!I$3:J$35,2,TRUE)</f>
        <v>56.6</v>
      </c>
      <c r="CZ421" s="44" t="str">
        <f t="shared" si="26"/>
        <v>Mild</v>
      </c>
      <c r="DA421" s="37">
        <f>VLOOKUP(CJ421,'PROMIS 57 T-Score Conversions'!AC$3:AD$35,2,TRUE)</f>
        <v>31.18</v>
      </c>
      <c r="DB421" s="44" t="str">
        <f t="shared" si="30"/>
        <v>Moderate</v>
      </c>
      <c r="DC421" s="40">
        <f>VLOOKUP(CK421,'PROMIS 57 T-Score Conversions'!AG$3:AH$35,2,TRUE)</f>
        <v>62.52</v>
      </c>
      <c r="DD421" s="39" t="str">
        <f t="shared" si="31"/>
        <v>Moderate</v>
      </c>
    </row>
    <row r="422">
      <c r="A422" s="1" t="b">
        <v>1</v>
      </c>
      <c r="B422" s="20"/>
      <c r="C422" s="20">
        <v>43840.41594871528</v>
      </c>
      <c r="D422" s="1" t="s">
        <v>141</v>
      </c>
      <c r="E422" s="1">
        <v>1909.0</v>
      </c>
      <c r="F422" s="1">
        <v>3.0</v>
      </c>
      <c r="G422" s="1">
        <v>3.0</v>
      </c>
      <c r="H422" s="1">
        <v>2.0</v>
      </c>
      <c r="I422" s="1">
        <v>4.0</v>
      </c>
      <c r="J422" s="1">
        <v>1.0</v>
      </c>
      <c r="K422" s="1">
        <v>2.0</v>
      </c>
      <c r="L422" s="1">
        <v>4.0</v>
      </c>
      <c r="M422" s="1">
        <v>2.0</v>
      </c>
      <c r="N422" s="1">
        <v>3.0</v>
      </c>
      <c r="O422" s="1">
        <v>1.0</v>
      </c>
      <c r="P422" s="1">
        <v>1.0</v>
      </c>
      <c r="Q422" s="1">
        <v>2.0</v>
      </c>
      <c r="R422" s="1">
        <v>2.0</v>
      </c>
      <c r="S422" s="1">
        <v>1.0</v>
      </c>
      <c r="T422" s="1">
        <v>2.0</v>
      </c>
      <c r="U422" s="1">
        <v>2.0</v>
      </c>
      <c r="V422" s="1">
        <v>1.0</v>
      </c>
      <c r="W422" s="1">
        <v>1.0</v>
      </c>
      <c r="X422" s="1">
        <v>2.0</v>
      </c>
      <c r="Y422" s="1">
        <v>1.0</v>
      </c>
      <c r="Z422" s="1">
        <v>3.0</v>
      </c>
      <c r="AA422" s="1">
        <v>2.0</v>
      </c>
      <c r="AB422" s="1">
        <v>1.0</v>
      </c>
      <c r="AC422" s="1">
        <v>1.0</v>
      </c>
      <c r="AD422" s="1">
        <v>4.0</v>
      </c>
      <c r="AE422" s="1">
        <v>3.0</v>
      </c>
      <c r="AF422" s="1">
        <v>3.0</v>
      </c>
      <c r="AG422" s="1">
        <v>3.0</v>
      </c>
      <c r="AH422" s="1">
        <v>4.0</v>
      </c>
      <c r="AI422" s="1">
        <v>4.0</v>
      </c>
      <c r="AJ422" s="1">
        <v>4.0</v>
      </c>
      <c r="AK422" s="1">
        <v>4.0</v>
      </c>
      <c r="AL422" s="1">
        <v>2.0</v>
      </c>
      <c r="AM422" s="1">
        <v>2.0</v>
      </c>
      <c r="AN422" s="1">
        <v>2.0</v>
      </c>
      <c r="AO422" s="1">
        <v>2.0</v>
      </c>
      <c r="AP422" s="1">
        <v>3.0</v>
      </c>
      <c r="AQ422" s="1">
        <v>2.0</v>
      </c>
      <c r="AR422" s="1">
        <v>2.0</v>
      </c>
      <c r="AS422" s="1">
        <v>4.0</v>
      </c>
      <c r="AT422" s="1">
        <v>2.0</v>
      </c>
      <c r="AU422" s="1">
        <v>3.0</v>
      </c>
      <c r="AV422" s="1">
        <v>2.0</v>
      </c>
      <c r="AW422" s="1">
        <v>2.0</v>
      </c>
      <c r="AX422" s="1">
        <v>2.0</v>
      </c>
      <c r="AY422" s="1">
        <v>2.0</v>
      </c>
      <c r="AZ422" s="1">
        <v>4.0</v>
      </c>
      <c r="BA422" s="1">
        <v>2.0</v>
      </c>
      <c r="BB422" s="1">
        <v>3.0</v>
      </c>
      <c r="BC422" s="1">
        <v>3.0</v>
      </c>
      <c r="BD422" s="1">
        <v>4.0</v>
      </c>
      <c r="BE422" s="1">
        <v>4.0</v>
      </c>
      <c r="BF422" s="1">
        <v>3.0</v>
      </c>
      <c r="BG422" s="1">
        <v>4.0</v>
      </c>
      <c r="BH422" s="1">
        <v>3.0</v>
      </c>
      <c r="BI422" s="1">
        <v>3.0</v>
      </c>
      <c r="BJ422" s="1">
        <v>5.0</v>
      </c>
      <c r="BK422" s="1">
        <v>2.0</v>
      </c>
      <c r="BL422" s="1">
        <v>3.0</v>
      </c>
      <c r="BM422" s="1">
        <v>3.0</v>
      </c>
      <c r="BN422" s="1">
        <v>3.0</v>
      </c>
      <c r="BO422" s="1">
        <v>3.0</v>
      </c>
      <c r="BP422" s="1">
        <v>3.0</v>
      </c>
      <c r="BQ422" s="1">
        <v>3.0</v>
      </c>
      <c r="BR422" s="1">
        <v>3.0</v>
      </c>
      <c r="BS422" s="1">
        <v>3.0</v>
      </c>
      <c r="BT422" s="1">
        <v>4.0</v>
      </c>
      <c r="BU422" s="1">
        <v>4.0</v>
      </c>
      <c r="BV422" s="1">
        <v>3.0</v>
      </c>
      <c r="BW422" s="1">
        <v>3.0</v>
      </c>
      <c r="BX422" s="1">
        <v>3.0</v>
      </c>
      <c r="BY422" s="1">
        <v>2.0</v>
      </c>
      <c r="BZ422" s="36">
        <v>3.0</v>
      </c>
      <c r="CA422" s="45">
        <f t="shared" si="12"/>
        <v>194</v>
      </c>
      <c r="CB422">
        <f t="shared" si="2"/>
        <v>21</v>
      </c>
      <c r="CC422" s="45">
        <f t="shared" si="3"/>
        <v>14</v>
      </c>
      <c r="CD422" s="45">
        <f t="shared" si="4"/>
        <v>12</v>
      </c>
      <c r="CE422" s="45">
        <f t="shared" si="27"/>
        <v>29</v>
      </c>
      <c r="CF422" s="45">
        <f t="shared" si="6"/>
        <v>19</v>
      </c>
      <c r="CG422" s="45">
        <f t="shared" si="7"/>
        <v>19</v>
      </c>
      <c r="CH422" s="45">
        <f t="shared" si="28"/>
        <v>27</v>
      </c>
      <c r="CI422" s="45">
        <f t="shared" si="9"/>
        <v>0.5</v>
      </c>
      <c r="CJ422">
        <f t="shared" si="10"/>
        <v>23</v>
      </c>
      <c r="CK422" s="45">
        <f t="shared" si="29"/>
        <v>25</v>
      </c>
      <c r="CL422" s="39"/>
      <c r="CM422" s="40">
        <f>VLOOKUP(CB422,'PROMIS 57 T-Score Conversions'!Q$3:R$35,2,TRUE)</f>
        <v>36.1</v>
      </c>
      <c r="CN422" s="44" t="str">
        <f t="shared" si="20"/>
        <v>Moderate</v>
      </c>
      <c r="CO422" s="40">
        <f>VLOOKUP(CC422,'PROMIS 57 T-Score Conversions'!A$3:B$35,2,TRUE)</f>
        <v>52.1</v>
      </c>
      <c r="CP422" s="43" t="str">
        <f t="shared" si="21"/>
        <v>Mild</v>
      </c>
      <c r="CQ422" s="40">
        <f>VLOOKUP(CD422,'PROMIS 57 T-Score Conversions'!E$3:F$35,2,TRUE)</f>
        <v>50.9</v>
      </c>
      <c r="CR422" s="44" t="str">
        <f t="shared" si="22"/>
        <v>Normal</v>
      </c>
      <c r="CS422" s="40">
        <f>VLOOKUP(CE422,'PROMIS 57 T-Score Conversions'!U$3:V$35,2,TRUE)</f>
        <v>62.3</v>
      </c>
      <c r="CT422" s="44" t="str">
        <f t="shared" si="23"/>
        <v>Moderate</v>
      </c>
      <c r="CU422" s="40">
        <f>VLOOKUP(CF422,'PROMIS 57 T-Score Conversions'!Y$3:Z$35,2,TRUE)</f>
        <v>49</v>
      </c>
      <c r="CV422" s="44" t="str">
        <f t="shared" si="24"/>
        <v>Normal</v>
      </c>
      <c r="CW422" s="40">
        <f>vlookup(CG422,'PROMIS 57 T-Score Conversions'!M$3:N$35,2,TRUE)</f>
        <v>39.3</v>
      </c>
      <c r="CX422" s="44" t="str">
        <f t="shared" si="25"/>
        <v>Moderate</v>
      </c>
      <c r="CY422" s="40">
        <f>VLOOKup(CH422,'PROMIS 57 T-Score Conversions'!I$3:J$35,2,TRUE)</f>
        <v>63.5</v>
      </c>
      <c r="CZ422" s="44" t="str">
        <f t="shared" si="26"/>
        <v>Moderate</v>
      </c>
      <c r="DA422" s="37">
        <f>VLOOKUP(CJ422,'PROMIS 57 T-Score Conversions'!AC$3:AD$35,2,TRUE)</f>
        <v>39.5</v>
      </c>
      <c r="DB422" s="44" t="str">
        <f t="shared" si="30"/>
        <v>Moderate</v>
      </c>
      <c r="DC422" s="40">
        <f>VLOOKUP(CK422,'PROMIS 57 T-Score Conversions'!AG$3:AH$35,2,TRUE)</f>
        <v>44.34</v>
      </c>
      <c r="DD422" s="39" t="str">
        <f t="shared" si="31"/>
        <v>Normal</v>
      </c>
    </row>
    <row r="423">
      <c r="A423" s="1" t="b">
        <v>1</v>
      </c>
      <c r="B423" s="20"/>
      <c r="C423" s="20">
        <v>43842.609143912036</v>
      </c>
      <c r="D423" s="1" t="s">
        <v>320</v>
      </c>
      <c r="E423" s="1">
        <v>2104.0</v>
      </c>
      <c r="F423" s="1">
        <v>3.0</v>
      </c>
      <c r="G423" s="1">
        <v>4.0</v>
      </c>
      <c r="H423" s="1">
        <v>4.0</v>
      </c>
      <c r="I423" s="1">
        <v>2.0</v>
      </c>
      <c r="J423" s="1">
        <v>2.0</v>
      </c>
      <c r="K423" s="1">
        <v>3.0</v>
      </c>
      <c r="L423" s="1">
        <v>3.0</v>
      </c>
      <c r="M423" s="1">
        <v>2.0</v>
      </c>
      <c r="N423" s="1">
        <v>3.0</v>
      </c>
      <c r="O423" s="1">
        <v>4.0</v>
      </c>
      <c r="P423" s="1">
        <v>4.0</v>
      </c>
      <c r="Q423" s="1">
        <v>3.0</v>
      </c>
      <c r="R423" s="1">
        <v>5.0</v>
      </c>
      <c r="S423" s="1">
        <v>4.0</v>
      </c>
      <c r="T423" s="1">
        <v>4.0</v>
      </c>
      <c r="U423" s="1">
        <v>4.0</v>
      </c>
      <c r="V423" s="1">
        <v>3.0</v>
      </c>
      <c r="W423" s="1">
        <v>3.0</v>
      </c>
      <c r="X423" s="1">
        <v>2.0</v>
      </c>
      <c r="Y423" s="1">
        <v>2.0</v>
      </c>
      <c r="Z423" s="1">
        <v>4.0</v>
      </c>
      <c r="AA423" s="1">
        <v>4.0</v>
      </c>
      <c r="AB423" s="1">
        <v>2.0</v>
      </c>
      <c r="AC423" s="1">
        <v>2.0</v>
      </c>
      <c r="AD423" s="1">
        <v>4.0</v>
      </c>
      <c r="AE423" s="1">
        <v>4.0</v>
      </c>
      <c r="AF423" s="1">
        <v>4.0</v>
      </c>
      <c r="AG423" s="1">
        <v>4.0</v>
      </c>
      <c r="AH423" s="1">
        <v>5.0</v>
      </c>
      <c r="AI423" s="1">
        <v>4.0</v>
      </c>
      <c r="AJ423" s="1">
        <v>5.0</v>
      </c>
      <c r="AK423" s="1">
        <v>4.0</v>
      </c>
      <c r="AL423" s="1">
        <v>5.0</v>
      </c>
      <c r="AM423" s="1">
        <v>4.0</v>
      </c>
      <c r="AN423" s="1">
        <v>5.0</v>
      </c>
      <c r="AO423" s="1">
        <v>5.0</v>
      </c>
      <c r="AP423" s="1">
        <v>5.0</v>
      </c>
      <c r="AQ423" s="1">
        <v>5.0</v>
      </c>
      <c r="AR423" s="1">
        <v>5.0</v>
      </c>
      <c r="AS423" s="1">
        <v>5.0</v>
      </c>
      <c r="AT423" s="1">
        <v>3.0</v>
      </c>
      <c r="AU423" s="1">
        <v>3.0</v>
      </c>
      <c r="AV423" s="1">
        <v>3.0</v>
      </c>
      <c r="AW423" s="1">
        <v>1.0</v>
      </c>
      <c r="AX423" s="1">
        <v>1.0</v>
      </c>
      <c r="AY423" s="1">
        <v>1.0</v>
      </c>
      <c r="AZ423" s="1">
        <v>2.0</v>
      </c>
      <c r="BA423" s="1">
        <v>2.0</v>
      </c>
      <c r="BB423" s="1">
        <v>3.0</v>
      </c>
      <c r="BC423" s="1">
        <v>3.0</v>
      </c>
      <c r="BD423" s="1">
        <v>3.0</v>
      </c>
      <c r="BE423" s="1">
        <v>3.0</v>
      </c>
      <c r="BF423" s="1">
        <v>3.0</v>
      </c>
      <c r="BG423" s="1">
        <v>3.0</v>
      </c>
      <c r="BH423" s="1">
        <v>3.0</v>
      </c>
      <c r="BI423" s="1">
        <v>3.0</v>
      </c>
      <c r="BJ423" s="1">
        <v>6.0</v>
      </c>
      <c r="BK423" s="1">
        <v>3.0</v>
      </c>
      <c r="BL423" s="1">
        <v>3.0</v>
      </c>
      <c r="BM423" s="1">
        <v>3.0</v>
      </c>
      <c r="BN423" s="1">
        <v>3.0</v>
      </c>
      <c r="BO423" s="1">
        <v>3.0</v>
      </c>
      <c r="BP423" s="1">
        <v>3.0</v>
      </c>
      <c r="BQ423" s="1">
        <v>3.0</v>
      </c>
      <c r="BR423" s="1">
        <v>3.0</v>
      </c>
      <c r="BS423" s="1">
        <v>5.0</v>
      </c>
      <c r="BT423" s="1">
        <v>5.0</v>
      </c>
      <c r="BU423" s="1">
        <v>4.0</v>
      </c>
      <c r="BV423" s="1">
        <v>4.0</v>
      </c>
      <c r="BW423" s="1">
        <v>5.0</v>
      </c>
      <c r="BX423" s="1">
        <v>4.0</v>
      </c>
      <c r="BY423" s="1">
        <v>5.0</v>
      </c>
      <c r="BZ423" s="36">
        <v>5.0</v>
      </c>
      <c r="CA423" s="45">
        <f t="shared" si="12"/>
        <v>256</v>
      </c>
      <c r="CB423">
        <f t="shared" si="2"/>
        <v>23</v>
      </c>
      <c r="CC423" s="45">
        <f t="shared" si="3"/>
        <v>31</v>
      </c>
      <c r="CD423" s="45">
        <f t="shared" si="4"/>
        <v>22</v>
      </c>
      <c r="CE423" s="45">
        <f t="shared" si="27"/>
        <v>34</v>
      </c>
      <c r="CF423" s="45">
        <f t="shared" si="6"/>
        <v>39</v>
      </c>
      <c r="CG423" s="45">
        <f t="shared" si="7"/>
        <v>16</v>
      </c>
      <c r="CH423" s="45">
        <f t="shared" si="28"/>
        <v>24</v>
      </c>
      <c r="CI423" s="45">
        <f t="shared" si="9"/>
        <v>0.6</v>
      </c>
      <c r="CJ423">
        <f t="shared" si="10"/>
        <v>24</v>
      </c>
      <c r="CK423" s="45">
        <f t="shared" si="29"/>
        <v>37</v>
      </c>
      <c r="CL423" s="39"/>
      <c r="CM423" s="40">
        <f>VLOOKUP(CB423,'PROMIS 57 T-Score Conversions'!Q$3:R$35,2,TRUE)</f>
        <v>37.4</v>
      </c>
      <c r="CN423" s="44" t="str">
        <f t="shared" si="20"/>
        <v>Moderate</v>
      </c>
      <c r="CO423" s="40">
        <f>VLOOKUP(CC423,'PROMIS 57 T-Score Conversions'!A$3:B$35,2,TRUE)</f>
        <v>69.8</v>
      </c>
      <c r="CP423" s="43" t="str">
        <f t="shared" si="21"/>
        <v>Severe</v>
      </c>
      <c r="CQ423" s="40">
        <f>VLOOKUP(CD423,'PROMIS 57 T-Score Conversions'!E$3:F$35,2,TRUE)</f>
        <v>60.3</v>
      </c>
      <c r="CR423" s="44" t="str">
        <f t="shared" si="22"/>
        <v>Moderate</v>
      </c>
      <c r="CS423" s="40">
        <f>VLOOKUP(CE423,'PROMIS 57 T-Score Conversions'!U$3:V$35,2,TRUE)</f>
        <v>67.5</v>
      </c>
      <c r="CT423" s="44" t="str">
        <f t="shared" si="23"/>
        <v>Moderate</v>
      </c>
      <c r="CU423" s="40">
        <f>VLOOKUP(CF423,'PROMIS 57 T-Score Conversions'!Y$3:Z$35,2,TRUE)</f>
        <v>73</v>
      </c>
      <c r="CV423" s="44" t="str">
        <f t="shared" si="24"/>
        <v>Severe</v>
      </c>
      <c r="CW423" s="40">
        <f>vlookup(CG423,'PROMIS 57 T-Score Conversions'!M$3:N$35,2,TRUE)</f>
        <v>36.9</v>
      </c>
      <c r="CX423" s="44" t="str">
        <f t="shared" si="25"/>
        <v>Moderate</v>
      </c>
      <c r="CY423" s="40">
        <f>VLOOKup(CH423,'PROMIS 57 T-Score Conversions'!I$3:J$35,2,TRUE)</f>
        <v>61.5</v>
      </c>
      <c r="CZ423" s="44" t="str">
        <f t="shared" si="26"/>
        <v>Moderate</v>
      </c>
      <c r="DA423" s="37">
        <f>VLOOKUP(CJ423,'PROMIS 57 T-Score Conversions'!AC$3:AD$35,2,TRUE)</f>
        <v>40.29</v>
      </c>
      <c r="DB423" s="44" t="str">
        <f t="shared" si="30"/>
        <v>Mild</v>
      </c>
      <c r="DC423" s="40">
        <f>VLOOKUP(CK423,'PROMIS 57 T-Score Conversions'!AG$3:AH$35,2,TRUE)</f>
        <v>58.03</v>
      </c>
      <c r="DD423" s="39" t="str">
        <f t="shared" si="31"/>
        <v>Mild</v>
      </c>
    </row>
    <row r="424">
      <c r="A424" s="1" t="b">
        <v>1</v>
      </c>
      <c r="B424" s="20"/>
      <c r="C424" s="20">
        <v>43843.37072125</v>
      </c>
      <c r="D424" s="1" t="s">
        <v>356</v>
      </c>
      <c r="E424" s="1">
        <v>2153.0</v>
      </c>
      <c r="F424" s="1">
        <v>5.0</v>
      </c>
      <c r="G424" s="1">
        <v>4.0</v>
      </c>
      <c r="H424" s="1">
        <v>5.0</v>
      </c>
      <c r="I424" s="1">
        <v>5.0</v>
      </c>
      <c r="J424" s="1">
        <v>3.0</v>
      </c>
      <c r="K424" s="1">
        <v>5.0</v>
      </c>
      <c r="L424" s="1">
        <v>5.0</v>
      </c>
      <c r="M424" s="1">
        <v>5.0</v>
      </c>
      <c r="N424" s="1">
        <v>2.0</v>
      </c>
      <c r="O424" s="1">
        <v>1.0</v>
      </c>
      <c r="P424" s="1">
        <v>1.0</v>
      </c>
      <c r="Q424" s="1">
        <v>2.0</v>
      </c>
      <c r="R424" s="1">
        <v>2.0</v>
      </c>
      <c r="S424" s="1">
        <v>1.0</v>
      </c>
      <c r="T424" s="1">
        <v>1.0</v>
      </c>
      <c r="U424" s="1">
        <v>1.0</v>
      </c>
      <c r="V424" s="1">
        <v>1.0</v>
      </c>
      <c r="W424" s="1">
        <v>1.0</v>
      </c>
      <c r="X424" s="1">
        <v>2.0</v>
      </c>
      <c r="Y424" s="1">
        <v>1.0</v>
      </c>
      <c r="Z424" s="1">
        <v>1.0</v>
      </c>
      <c r="AA424" s="1">
        <v>1.0</v>
      </c>
      <c r="AB424" s="1">
        <v>1.0</v>
      </c>
      <c r="AC424" s="1">
        <v>1.0</v>
      </c>
      <c r="AD424" s="1">
        <v>4.0</v>
      </c>
      <c r="AE424" s="1">
        <v>2.0</v>
      </c>
      <c r="AF424" s="1">
        <v>3.0</v>
      </c>
      <c r="AG424" s="1">
        <v>4.0</v>
      </c>
      <c r="AH424" s="1">
        <v>2.0</v>
      </c>
      <c r="AI424" s="1">
        <v>2.0</v>
      </c>
      <c r="AJ424" s="1">
        <v>2.0</v>
      </c>
      <c r="AK424" s="1">
        <v>4.0</v>
      </c>
      <c r="AL424" s="1">
        <v>2.0</v>
      </c>
      <c r="AM424" s="1">
        <v>2.0</v>
      </c>
      <c r="AN424" s="1">
        <v>2.0</v>
      </c>
      <c r="AO424" s="1">
        <v>1.0</v>
      </c>
      <c r="AP424" s="1">
        <v>1.0</v>
      </c>
      <c r="AQ424" s="1">
        <v>1.0</v>
      </c>
      <c r="AR424" s="1">
        <v>1.0</v>
      </c>
      <c r="AS424" s="1">
        <v>1.0</v>
      </c>
      <c r="AT424" s="1">
        <v>2.0</v>
      </c>
      <c r="AU424" s="1">
        <v>3.0</v>
      </c>
      <c r="AV424" s="1">
        <v>2.0</v>
      </c>
      <c r="AW424" s="1">
        <v>2.0</v>
      </c>
      <c r="AX424" s="1">
        <v>2.0</v>
      </c>
      <c r="AY424" s="1">
        <v>2.0</v>
      </c>
      <c r="AZ424" s="1">
        <v>2.0</v>
      </c>
      <c r="BA424" s="1">
        <v>2.0</v>
      </c>
      <c r="BB424" s="1">
        <v>3.0</v>
      </c>
      <c r="BC424" s="1">
        <v>3.0</v>
      </c>
      <c r="BD424" s="1">
        <v>3.0</v>
      </c>
      <c r="BE424" s="1">
        <v>1.0</v>
      </c>
      <c r="BF424" s="1">
        <v>5.0</v>
      </c>
      <c r="BG424" s="1">
        <v>4.0</v>
      </c>
      <c r="BH424" s="1">
        <v>3.0</v>
      </c>
      <c r="BI424" s="1">
        <v>3.0</v>
      </c>
      <c r="BJ424" s="1">
        <v>6.0</v>
      </c>
      <c r="BK424" s="1">
        <v>4.0</v>
      </c>
      <c r="BL424" s="1">
        <v>5.0</v>
      </c>
      <c r="BM424" s="1">
        <v>5.0</v>
      </c>
      <c r="BN424" s="1">
        <v>5.0</v>
      </c>
      <c r="BO424" s="1">
        <v>4.0</v>
      </c>
      <c r="BP424" s="1">
        <v>4.0</v>
      </c>
      <c r="BQ424" s="1">
        <v>3.0</v>
      </c>
      <c r="BR424" s="1">
        <v>5.0</v>
      </c>
      <c r="BS424" s="1">
        <v>2.0</v>
      </c>
      <c r="BT424" s="1">
        <v>2.0</v>
      </c>
      <c r="BU424" s="1">
        <v>3.0</v>
      </c>
      <c r="BV424" s="1">
        <v>1.0</v>
      </c>
      <c r="BW424" s="1">
        <v>1.0</v>
      </c>
      <c r="BX424" s="1">
        <v>2.0</v>
      </c>
      <c r="BY424" s="1">
        <v>1.0</v>
      </c>
      <c r="BZ424" s="36">
        <v>2.0</v>
      </c>
      <c r="CA424" s="45">
        <f t="shared" si="12"/>
        <v>188</v>
      </c>
      <c r="CB424">
        <f t="shared" si="2"/>
        <v>37</v>
      </c>
      <c r="CC424" s="45">
        <f t="shared" si="3"/>
        <v>11</v>
      </c>
      <c r="CD424" s="45">
        <f t="shared" si="4"/>
        <v>9</v>
      </c>
      <c r="CE424" s="45">
        <f t="shared" si="27"/>
        <v>23</v>
      </c>
      <c r="CF424" s="45">
        <f t="shared" si="6"/>
        <v>11</v>
      </c>
      <c r="CG424" s="45">
        <f t="shared" si="7"/>
        <v>17</v>
      </c>
      <c r="CH424" s="45">
        <f t="shared" si="28"/>
        <v>25</v>
      </c>
      <c r="CI424" s="45">
        <f t="shared" si="9"/>
        <v>0.6</v>
      </c>
      <c r="CJ424">
        <f t="shared" si="10"/>
        <v>35</v>
      </c>
      <c r="CK424" s="45">
        <f t="shared" si="29"/>
        <v>14</v>
      </c>
      <c r="CL424" s="39"/>
      <c r="CM424" s="40">
        <f>VLOOKUP(CB424,'PROMIS 57 T-Score Conversions'!Q$3:R$35,2,TRUE)</f>
        <v>49.2</v>
      </c>
      <c r="CN424" s="44" t="str">
        <f t="shared" si="20"/>
        <v>Normal</v>
      </c>
      <c r="CO424" s="40">
        <f>VLOOKUP(CC424,'PROMIS 57 T-Score Conversions'!A$3:B$35,2,TRUE)</f>
        <v>47.8</v>
      </c>
      <c r="CP424" s="43" t="str">
        <f t="shared" si="21"/>
        <v>Normal</v>
      </c>
      <c r="CQ424" s="40">
        <f>VLOOKUP(CD424,'PROMIS 57 T-Score Conversions'!E$3:F$35,2,TRUE)</f>
        <v>44.7</v>
      </c>
      <c r="CR424" s="44" t="str">
        <f t="shared" si="22"/>
        <v>Normal</v>
      </c>
      <c r="CS424" s="40">
        <f>VLOOKUP(CE424,'PROMIS 57 T-Score Conversions'!U$3:V$35,2,TRUE)</f>
        <v>56.6</v>
      </c>
      <c r="CT424" s="44" t="str">
        <f t="shared" si="23"/>
        <v>Mild</v>
      </c>
      <c r="CU424" s="40">
        <f>VLOOKUP(CF424,'PROMIS 57 T-Score Conversions'!Y$3:Z$35,2,TRUE)</f>
        <v>38</v>
      </c>
      <c r="CV424" s="44" t="str">
        <f t="shared" si="24"/>
        <v>Normal</v>
      </c>
      <c r="CW424" s="40">
        <f>vlookup(CG424,'PROMIS 57 T-Score Conversions'!M$3:N$35,2,TRUE)</f>
        <v>37.7</v>
      </c>
      <c r="CX424" s="44" t="str">
        <f t="shared" si="25"/>
        <v>Moderate</v>
      </c>
      <c r="CY424" s="40">
        <f>VLOOKup(CH424,'PROMIS 57 T-Score Conversions'!I$3:J$35,2,TRUE)</f>
        <v>62.1</v>
      </c>
      <c r="CZ424" s="44" t="str">
        <f t="shared" si="26"/>
        <v>Moderate</v>
      </c>
      <c r="DA424" s="37">
        <f>VLOOKUP(CJ424,'PROMIS 57 T-Score Conversions'!AC$3:AD$35,2,TRUE)</f>
        <v>50.45</v>
      </c>
      <c r="DB424" s="44" t="str">
        <f t="shared" si="30"/>
        <v>Normal</v>
      </c>
      <c r="DC424" s="40">
        <f>VLOOKUP(CK424,'PROMIS 57 T-Score Conversions'!AG$3:AH$35,2,TRUE)</f>
        <v>34.01</v>
      </c>
      <c r="DD424" s="39" t="str">
        <f t="shared" si="31"/>
        <v>Normal</v>
      </c>
    </row>
    <row r="425">
      <c r="A425" s="1" t="b">
        <v>1</v>
      </c>
      <c r="B425" s="20"/>
      <c r="C425" s="20">
        <v>43843.37818629629</v>
      </c>
      <c r="D425" s="1" t="s">
        <v>316</v>
      </c>
      <c r="E425" s="1">
        <v>2103.0</v>
      </c>
      <c r="F425" s="1">
        <v>1.0</v>
      </c>
      <c r="G425" s="1">
        <v>1.0</v>
      </c>
      <c r="H425" s="1">
        <v>1.0</v>
      </c>
      <c r="I425" s="1">
        <v>1.0</v>
      </c>
      <c r="J425" s="1">
        <v>1.0</v>
      </c>
      <c r="K425" s="1">
        <v>1.0</v>
      </c>
      <c r="L425" s="1">
        <v>1.0</v>
      </c>
      <c r="M425" s="1">
        <v>1.0</v>
      </c>
      <c r="N425" s="1">
        <v>3.0</v>
      </c>
      <c r="O425" s="1">
        <v>2.0</v>
      </c>
      <c r="P425" s="1">
        <v>3.0</v>
      </c>
      <c r="Q425" s="1">
        <v>4.0</v>
      </c>
      <c r="R425" s="1">
        <v>4.0</v>
      </c>
      <c r="S425" s="1">
        <v>3.0</v>
      </c>
      <c r="T425" s="1">
        <v>3.0</v>
      </c>
      <c r="U425" s="1">
        <v>4.0</v>
      </c>
      <c r="V425" s="1">
        <v>1.0</v>
      </c>
      <c r="W425" s="1">
        <v>2.0</v>
      </c>
      <c r="X425" s="1">
        <v>2.0</v>
      </c>
      <c r="Y425" s="1">
        <v>2.0</v>
      </c>
      <c r="Z425" s="1">
        <v>3.0</v>
      </c>
      <c r="AA425" s="1">
        <v>5.0</v>
      </c>
      <c r="AB425" s="1">
        <v>3.0</v>
      </c>
      <c r="AC425" s="1">
        <v>3.0</v>
      </c>
      <c r="AD425" s="1">
        <v>5.0</v>
      </c>
      <c r="AE425" s="1">
        <v>4.0</v>
      </c>
      <c r="AF425" s="1">
        <v>4.0</v>
      </c>
      <c r="AG425" s="1">
        <v>5.0</v>
      </c>
      <c r="AH425" s="1">
        <v>5.0</v>
      </c>
      <c r="AI425" s="1">
        <v>5.0</v>
      </c>
      <c r="AJ425" s="1">
        <v>5.0</v>
      </c>
      <c r="AK425" s="1">
        <v>5.0</v>
      </c>
      <c r="AL425" s="1">
        <v>5.0</v>
      </c>
      <c r="AM425" s="1">
        <v>5.0</v>
      </c>
      <c r="AN425" s="1">
        <v>5.0</v>
      </c>
      <c r="AO425" s="1">
        <v>4.0</v>
      </c>
      <c r="AP425" s="1">
        <v>5.0</v>
      </c>
      <c r="AQ425" s="1">
        <v>4.0</v>
      </c>
      <c r="AR425" s="1">
        <v>4.0</v>
      </c>
      <c r="AS425" s="1">
        <v>5.0</v>
      </c>
      <c r="AT425" s="1">
        <v>1.0</v>
      </c>
      <c r="AU425" s="1">
        <v>1.0</v>
      </c>
      <c r="AV425" s="1">
        <v>1.0</v>
      </c>
      <c r="AW425" s="1">
        <v>1.0</v>
      </c>
      <c r="AX425" s="1">
        <v>1.0</v>
      </c>
      <c r="AY425" s="1">
        <v>1.0</v>
      </c>
      <c r="AZ425" s="1">
        <v>2.0</v>
      </c>
      <c r="BA425" s="1">
        <v>2.0</v>
      </c>
      <c r="BB425" s="1">
        <v>5.0</v>
      </c>
      <c r="BC425" s="1">
        <v>5.0</v>
      </c>
      <c r="BD425" s="1">
        <v>5.0</v>
      </c>
      <c r="BE425" s="1">
        <v>4.0</v>
      </c>
      <c r="BF425" s="1">
        <v>5.0</v>
      </c>
      <c r="BG425" s="1">
        <v>5.0</v>
      </c>
      <c r="BH425" s="1">
        <v>5.0</v>
      </c>
      <c r="BI425" s="1">
        <v>5.0</v>
      </c>
      <c r="BJ425" s="1">
        <v>8.0</v>
      </c>
      <c r="BK425" s="1">
        <v>2.0</v>
      </c>
      <c r="BL425" s="1">
        <v>4.0</v>
      </c>
      <c r="BM425" s="1">
        <v>2.0</v>
      </c>
      <c r="BN425" s="1">
        <v>3.0</v>
      </c>
      <c r="BO425" s="1">
        <v>3.0</v>
      </c>
      <c r="BP425" s="1">
        <v>2.0</v>
      </c>
      <c r="BQ425" s="1">
        <v>2.0</v>
      </c>
      <c r="BR425" s="1">
        <v>3.0</v>
      </c>
      <c r="BS425" s="1">
        <v>3.0</v>
      </c>
      <c r="BT425" s="1">
        <v>3.0</v>
      </c>
      <c r="BU425" s="1">
        <v>4.0</v>
      </c>
      <c r="BV425" s="1">
        <v>4.0</v>
      </c>
      <c r="BW425" s="1">
        <v>4.0</v>
      </c>
      <c r="BX425" s="1">
        <v>3.0</v>
      </c>
      <c r="BY425" s="1">
        <v>5.0</v>
      </c>
      <c r="BZ425" s="36">
        <v>3.0</v>
      </c>
      <c r="CA425" s="45">
        <f t="shared" si="12"/>
        <v>237</v>
      </c>
      <c r="CB425">
        <f t="shared" si="2"/>
        <v>8</v>
      </c>
      <c r="CC425" s="45">
        <f t="shared" si="3"/>
        <v>26</v>
      </c>
      <c r="CD425" s="45">
        <f t="shared" si="4"/>
        <v>21</v>
      </c>
      <c r="CE425" s="45">
        <f t="shared" si="27"/>
        <v>38</v>
      </c>
      <c r="CF425" s="45">
        <f t="shared" si="6"/>
        <v>37</v>
      </c>
      <c r="CG425" s="45">
        <f t="shared" si="7"/>
        <v>10</v>
      </c>
      <c r="CH425" s="45">
        <f t="shared" si="28"/>
        <v>39</v>
      </c>
      <c r="CI425" s="45">
        <f t="shared" si="9"/>
        <v>0.8</v>
      </c>
      <c r="CJ425">
        <f t="shared" si="10"/>
        <v>21</v>
      </c>
      <c r="CK425" s="45">
        <f t="shared" si="29"/>
        <v>29</v>
      </c>
      <c r="CL425" s="39"/>
      <c r="CM425" s="40">
        <f>VLOOKUP(CB425,'PROMIS 57 T-Score Conversions'!Q$3:R$35,2,TRUE)</f>
        <v>20.3</v>
      </c>
      <c r="CN425" s="44" t="str">
        <f t="shared" si="20"/>
        <v>Severe</v>
      </c>
      <c r="CO425" s="40">
        <f>VLOOKUP(CC425,'PROMIS 57 T-Score Conversions'!A$3:B$35,2,TRUE)</f>
        <v>64.5</v>
      </c>
      <c r="CP425" s="43" t="str">
        <f t="shared" si="21"/>
        <v>Moderate</v>
      </c>
      <c r="CQ425" s="40">
        <f>VLOOKUP(CD425,'PROMIS 57 T-Score Conversions'!E$3:F$35,2,TRUE)</f>
        <v>59.4</v>
      </c>
      <c r="CR425" s="44" t="str">
        <f t="shared" si="22"/>
        <v>Mild</v>
      </c>
      <c r="CS425" s="40">
        <f>VLOOKUP(CE425,'PROMIS 57 T-Score Conversions'!U$3:V$35,2,TRUE)</f>
        <v>72.4</v>
      </c>
      <c r="CT425" s="44" t="str">
        <f t="shared" si="23"/>
        <v>Severe</v>
      </c>
      <c r="CU425" s="40">
        <f>VLOOKUP(CF425,'PROMIS 57 T-Score Conversions'!Y$3:Z$35,2,TRUE)</f>
        <v>69</v>
      </c>
      <c r="CV425" s="44" t="str">
        <f t="shared" si="24"/>
        <v>Moderate</v>
      </c>
      <c r="CW425" s="40">
        <f>vlookup(CG425,'PROMIS 57 T-Score Conversions'!M$3:N$35,2,TRUE)</f>
        <v>31.3</v>
      </c>
      <c r="CX425" s="44" t="str">
        <f t="shared" si="25"/>
        <v>Moderate</v>
      </c>
      <c r="CY425" s="40">
        <f>VLOOKup(CH425,'PROMIS 57 T-Score Conversions'!I$3:J$35,2,TRUE)</f>
        <v>73.5</v>
      </c>
      <c r="CZ425" s="44" t="str">
        <f t="shared" si="26"/>
        <v>Severe</v>
      </c>
      <c r="DA425" s="37">
        <f>VLOOKUP(CJ425,'PROMIS 57 T-Score Conversions'!AC$3:AD$35,2,TRUE)</f>
        <v>37.93</v>
      </c>
      <c r="DB425" s="44" t="str">
        <f t="shared" si="30"/>
        <v>Moderate</v>
      </c>
      <c r="DC425" s="40">
        <f>VLOOKUP(CK425,'PROMIS 57 T-Score Conversions'!AG$3:AH$35,2,TRUE)</f>
        <v>48.16</v>
      </c>
      <c r="DD425" s="39" t="str">
        <f t="shared" si="31"/>
        <v>Normal</v>
      </c>
    </row>
    <row r="426">
      <c r="A426" s="1" t="b">
        <v>1</v>
      </c>
      <c r="B426" s="20"/>
      <c r="C426" s="20">
        <v>43843.52583090278</v>
      </c>
      <c r="D426" s="1" t="s">
        <v>357</v>
      </c>
      <c r="E426" s="1">
        <v>2155.0</v>
      </c>
      <c r="F426" s="1">
        <v>3.0</v>
      </c>
      <c r="G426" s="1">
        <v>3.0</v>
      </c>
      <c r="H426" s="1">
        <v>3.0</v>
      </c>
      <c r="I426" s="1">
        <v>4.0</v>
      </c>
      <c r="J426" s="1">
        <v>2.0</v>
      </c>
      <c r="K426" s="1">
        <v>3.0</v>
      </c>
      <c r="L426" s="1">
        <v>4.0</v>
      </c>
      <c r="M426" s="1">
        <v>2.0</v>
      </c>
      <c r="N426" s="1">
        <v>2.0</v>
      </c>
      <c r="O426" s="1">
        <v>1.0</v>
      </c>
      <c r="P426" s="1">
        <v>1.0</v>
      </c>
      <c r="Q426" s="1">
        <v>1.0</v>
      </c>
      <c r="R426" s="1">
        <v>2.0</v>
      </c>
      <c r="S426" s="1">
        <v>1.0</v>
      </c>
      <c r="T426" s="1">
        <v>2.0</v>
      </c>
      <c r="U426" s="1">
        <v>1.0</v>
      </c>
      <c r="V426" s="1">
        <v>1.0</v>
      </c>
      <c r="W426" s="1">
        <v>1.0</v>
      </c>
      <c r="X426" s="1">
        <v>1.0</v>
      </c>
      <c r="Y426" s="1">
        <v>1.0</v>
      </c>
      <c r="Z426" s="1">
        <v>2.0</v>
      </c>
      <c r="AA426" s="1">
        <v>2.0</v>
      </c>
      <c r="AB426" s="1">
        <v>1.0</v>
      </c>
      <c r="AC426" s="1">
        <v>1.0</v>
      </c>
      <c r="AD426" s="1">
        <v>3.0</v>
      </c>
      <c r="AE426" s="1">
        <v>3.0</v>
      </c>
      <c r="AF426" s="1">
        <v>3.0</v>
      </c>
      <c r="AG426" s="1">
        <v>3.0</v>
      </c>
      <c r="AH426" s="1">
        <v>3.0</v>
      </c>
      <c r="AI426" s="1">
        <v>3.0</v>
      </c>
      <c r="AJ426" s="1">
        <v>3.0</v>
      </c>
      <c r="AK426" s="1">
        <v>3.0</v>
      </c>
      <c r="AL426" s="1">
        <v>2.0</v>
      </c>
      <c r="AM426" s="1">
        <v>3.0</v>
      </c>
      <c r="AN426" s="1">
        <v>2.0</v>
      </c>
      <c r="AO426" s="1">
        <v>2.0</v>
      </c>
      <c r="AP426" s="1">
        <v>3.0</v>
      </c>
      <c r="AQ426" s="1">
        <v>2.0</v>
      </c>
      <c r="AR426" s="1">
        <v>1.0</v>
      </c>
      <c r="AS426" s="1">
        <v>3.0</v>
      </c>
      <c r="AT426" s="1">
        <v>3.0</v>
      </c>
      <c r="AU426" s="1">
        <v>4.0</v>
      </c>
      <c r="AV426" s="1">
        <v>4.0</v>
      </c>
      <c r="AW426" s="1">
        <v>2.0</v>
      </c>
      <c r="AX426" s="1">
        <v>2.0</v>
      </c>
      <c r="AY426" s="1">
        <v>2.0</v>
      </c>
      <c r="AZ426" s="1">
        <v>3.0</v>
      </c>
      <c r="BA426" s="1">
        <v>3.0</v>
      </c>
      <c r="BB426" s="1">
        <v>2.0</v>
      </c>
      <c r="BC426" s="1">
        <v>2.0</v>
      </c>
      <c r="BD426" s="1">
        <v>1.0</v>
      </c>
      <c r="BE426" s="1">
        <v>3.0</v>
      </c>
      <c r="BF426" s="1">
        <v>4.0</v>
      </c>
      <c r="BG426" s="1">
        <v>3.0</v>
      </c>
      <c r="BH426" s="1">
        <v>4.0</v>
      </c>
      <c r="BI426" s="1">
        <v>3.0</v>
      </c>
      <c r="BJ426" s="1">
        <v>2.0</v>
      </c>
      <c r="BK426" s="1">
        <v>3.0</v>
      </c>
      <c r="BL426" s="1">
        <v>3.0</v>
      </c>
      <c r="BM426" s="1">
        <v>3.0</v>
      </c>
      <c r="BN426" s="1">
        <v>4.0</v>
      </c>
      <c r="BO426" s="1">
        <v>4.0</v>
      </c>
      <c r="BP426" s="1">
        <v>3.0</v>
      </c>
      <c r="BQ426" s="1">
        <v>4.0</v>
      </c>
      <c r="BR426" s="1">
        <v>3.0</v>
      </c>
      <c r="BS426" s="1">
        <v>2.0</v>
      </c>
      <c r="BT426" s="1">
        <v>2.0</v>
      </c>
      <c r="BU426" s="1">
        <v>3.0</v>
      </c>
      <c r="BV426" s="1">
        <v>2.0</v>
      </c>
      <c r="BW426" s="1">
        <v>2.0</v>
      </c>
      <c r="BX426" s="1">
        <v>2.0</v>
      </c>
      <c r="BY426" s="1">
        <v>2.0</v>
      </c>
      <c r="BZ426" s="36">
        <v>2.0</v>
      </c>
      <c r="CA426" s="45">
        <f t="shared" si="12"/>
        <v>178</v>
      </c>
      <c r="CB426">
        <f t="shared" si="2"/>
        <v>24</v>
      </c>
      <c r="CC426" s="45">
        <f t="shared" si="3"/>
        <v>11</v>
      </c>
      <c r="CD426" s="45">
        <f t="shared" si="4"/>
        <v>10</v>
      </c>
      <c r="CE426" s="45">
        <f t="shared" si="27"/>
        <v>24</v>
      </c>
      <c r="CF426" s="45">
        <f t="shared" si="6"/>
        <v>18</v>
      </c>
      <c r="CG426" s="45">
        <f t="shared" si="7"/>
        <v>23</v>
      </c>
      <c r="CH426" s="45">
        <f t="shared" si="28"/>
        <v>22</v>
      </c>
      <c r="CI426" s="45">
        <f t="shared" si="9"/>
        <v>0.2</v>
      </c>
      <c r="CJ426">
        <f t="shared" si="10"/>
        <v>27</v>
      </c>
      <c r="CK426" s="45">
        <f t="shared" si="29"/>
        <v>17</v>
      </c>
      <c r="CL426" s="39"/>
      <c r="CM426" s="40">
        <f>VLOOKUP(CB426,'PROMIS 57 T-Score Conversions'!Q$3:R$35,2,TRUE)</f>
        <v>38.1</v>
      </c>
      <c r="CN426" s="44" t="str">
        <f t="shared" si="20"/>
        <v>Moderate</v>
      </c>
      <c r="CO426" s="40">
        <f>VLOOKUP(CC426,'PROMIS 57 T-Score Conversions'!A$3:B$35,2,TRUE)</f>
        <v>47.8</v>
      </c>
      <c r="CP426" s="43" t="str">
        <f t="shared" si="21"/>
        <v>Normal</v>
      </c>
      <c r="CQ426" s="40">
        <f>VLOOKUP(CD426,'PROMIS 57 T-Score Conversions'!E$3:F$35,2,TRUE)</f>
        <v>47.5</v>
      </c>
      <c r="CR426" s="44" t="str">
        <f t="shared" si="22"/>
        <v>Normal</v>
      </c>
      <c r="CS426" s="40">
        <f>VLOOKUP(CE426,'PROMIS 57 T-Score Conversions'!U$3:V$35,2,TRUE)</f>
        <v>57.5</v>
      </c>
      <c r="CT426" s="44" t="str">
        <f t="shared" si="23"/>
        <v>Mild</v>
      </c>
      <c r="CU426" s="40">
        <f>VLOOKUP(CF426,'PROMIS 57 T-Score Conversions'!Y$3:Z$35,2,TRUE)</f>
        <v>47.9</v>
      </c>
      <c r="CV426" s="44" t="str">
        <f t="shared" si="24"/>
        <v>Normal</v>
      </c>
      <c r="CW426" s="40">
        <f>vlookup(CG426,'PROMIS 57 T-Score Conversions'!M$3:N$35,2,TRUE)</f>
        <v>43</v>
      </c>
      <c r="CX426" s="44" t="str">
        <f t="shared" si="25"/>
        <v>Mild</v>
      </c>
      <c r="CY426" s="40">
        <f>VLOOKup(CH426,'PROMIS 57 T-Score Conversions'!I$3:J$35,2,TRUE)</f>
        <v>60.2</v>
      </c>
      <c r="CZ426" s="44" t="str">
        <f t="shared" si="26"/>
        <v>Moderate</v>
      </c>
      <c r="DA426" s="37">
        <f>VLOOKUP(CJ426,'PROMIS 57 T-Score Conversions'!AC$3:AD$35,2,TRUE)</f>
        <v>42.72</v>
      </c>
      <c r="DB426" s="44" t="str">
        <f t="shared" si="30"/>
        <v>Mild</v>
      </c>
      <c r="DC426" s="40">
        <f>VLOOKUP(CK426,'PROMIS 57 T-Score Conversions'!AG$3:AH$35,2,TRUE)</f>
        <v>37.04</v>
      </c>
      <c r="DD426" s="39" t="str">
        <f t="shared" si="31"/>
        <v>Normal</v>
      </c>
    </row>
    <row r="427">
      <c r="A427" s="1" t="b">
        <v>1</v>
      </c>
      <c r="B427" s="20"/>
      <c r="C427" s="20">
        <v>43844.03868615741</v>
      </c>
      <c r="D427" s="1" t="s">
        <v>358</v>
      </c>
      <c r="E427" s="1">
        <v>2160.0</v>
      </c>
      <c r="F427" s="1">
        <v>3.0</v>
      </c>
      <c r="G427" s="1">
        <v>3.0</v>
      </c>
      <c r="H427" s="1">
        <v>3.0</v>
      </c>
      <c r="I427" s="1">
        <v>2.0</v>
      </c>
      <c r="J427" s="1">
        <v>2.0</v>
      </c>
      <c r="K427" s="1">
        <v>3.0</v>
      </c>
      <c r="L427" s="1">
        <v>4.0</v>
      </c>
      <c r="M427" s="1">
        <v>1.0</v>
      </c>
      <c r="N427" s="1">
        <v>4.0</v>
      </c>
      <c r="O427" s="1">
        <v>3.0</v>
      </c>
      <c r="P427" s="1">
        <v>4.0</v>
      </c>
      <c r="Q427" s="1">
        <v>4.0</v>
      </c>
      <c r="R427" s="1">
        <v>3.0</v>
      </c>
      <c r="S427" s="1">
        <v>4.0</v>
      </c>
      <c r="T427" s="1">
        <v>4.0</v>
      </c>
      <c r="U427" s="1">
        <v>4.0</v>
      </c>
      <c r="V427" s="1">
        <v>1.0</v>
      </c>
      <c r="W427" s="1">
        <v>5.0</v>
      </c>
      <c r="X427" s="1">
        <v>3.0</v>
      </c>
      <c r="Y427" s="1">
        <v>3.0</v>
      </c>
      <c r="Z427" s="1">
        <v>1.0</v>
      </c>
      <c r="AA427" s="1">
        <v>2.0</v>
      </c>
      <c r="AB427" s="1">
        <v>1.0</v>
      </c>
      <c r="AC427" s="1">
        <v>4.0</v>
      </c>
      <c r="AD427" s="1">
        <v>2.0</v>
      </c>
      <c r="AE427" s="1">
        <v>4.0</v>
      </c>
      <c r="AF427" s="1">
        <v>4.0</v>
      </c>
      <c r="AG427" s="1">
        <v>2.0</v>
      </c>
      <c r="AH427" s="1">
        <v>2.0</v>
      </c>
      <c r="AI427" s="1">
        <v>3.0</v>
      </c>
      <c r="AJ427" s="1">
        <v>3.0</v>
      </c>
      <c r="AK427" s="1">
        <v>3.0</v>
      </c>
      <c r="AL427" s="1">
        <v>4.0</v>
      </c>
      <c r="AM427" s="1">
        <v>5.0</v>
      </c>
      <c r="AN427" s="1">
        <v>5.0</v>
      </c>
      <c r="AO427" s="1">
        <v>5.0</v>
      </c>
      <c r="AP427" s="1">
        <v>4.0</v>
      </c>
      <c r="AQ427" s="1">
        <v>5.0</v>
      </c>
      <c r="AR427" s="1">
        <v>4.0</v>
      </c>
      <c r="AS427" s="1">
        <v>5.0</v>
      </c>
      <c r="AT427" s="1">
        <v>1.0</v>
      </c>
      <c r="AU427" s="1">
        <v>1.0</v>
      </c>
      <c r="AV427" s="1">
        <v>1.0</v>
      </c>
      <c r="AW427" s="1">
        <v>1.0</v>
      </c>
      <c r="AX427" s="1">
        <v>1.0</v>
      </c>
      <c r="AY427" s="1">
        <v>1.0</v>
      </c>
      <c r="AZ427" s="1">
        <v>1.0</v>
      </c>
      <c r="BA427" s="1">
        <v>1.0</v>
      </c>
      <c r="BB427" s="1">
        <v>2.0</v>
      </c>
      <c r="BC427" s="1">
        <v>2.0</v>
      </c>
      <c r="BD427" s="1">
        <v>2.0</v>
      </c>
      <c r="BE427" s="1">
        <v>3.0</v>
      </c>
      <c r="BF427" s="1">
        <v>3.0</v>
      </c>
      <c r="BG427" s="1">
        <v>3.0</v>
      </c>
      <c r="BH427" s="1">
        <v>3.0</v>
      </c>
      <c r="BI427" s="1">
        <v>3.0</v>
      </c>
      <c r="BJ427" s="1">
        <v>5.0</v>
      </c>
      <c r="BK427" s="1">
        <v>3.0</v>
      </c>
      <c r="BL427" s="1">
        <v>3.0</v>
      </c>
      <c r="BM427" s="1">
        <v>3.0</v>
      </c>
      <c r="BN427" s="1">
        <v>3.0</v>
      </c>
      <c r="BO427" s="1">
        <v>2.0</v>
      </c>
      <c r="BP427" s="1">
        <v>2.0</v>
      </c>
      <c r="BQ427" s="1">
        <v>2.0</v>
      </c>
      <c r="BR427" s="1">
        <v>2.0</v>
      </c>
      <c r="BS427" s="1">
        <v>5.0</v>
      </c>
      <c r="BT427" s="1">
        <v>5.0</v>
      </c>
      <c r="BU427" s="1">
        <v>4.0</v>
      </c>
      <c r="BV427" s="1">
        <v>5.0</v>
      </c>
      <c r="BW427" s="1">
        <v>4.0</v>
      </c>
      <c r="BX427" s="1">
        <v>4.0</v>
      </c>
      <c r="BY427" s="1">
        <v>4.0</v>
      </c>
      <c r="BZ427" s="36">
        <v>5.0</v>
      </c>
      <c r="CA427" s="45">
        <f t="shared" si="12"/>
        <v>221</v>
      </c>
      <c r="CB427">
        <f t="shared" si="2"/>
        <v>21</v>
      </c>
      <c r="CC427" s="45">
        <f t="shared" si="3"/>
        <v>30</v>
      </c>
      <c r="CD427" s="45">
        <f t="shared" si="4"/>
        <v>20</v>
      </c>
      <c r="CE427" s="45">
        <f t="shared" si="27"/>
        <v>23</v>
      </c>
      <c r="CF427" s="45">
        <f t="shared" si="6"/>
        <v>37</v>
      </c>
      <c r="CG427" s="45">
        <f t="shared" si="7"/>
        <v>8</v>
      </c>
      <c r="CH427" s="45">
        <f t="shared" si="28"/>
        <v>21</v>
      </c>
      <c r="CI427" s="45">
        <f t="shared" si="9"/>
        <v>0.5</v>
      </c>
      <c r="CJ427">
        <f t="shared" si="10"/>
        <v>20</v>
      </c>
      <c r="CK427" s="45">
        <f t="shared" si="29"/>
        <v>36</v>
      </c>
      <c r="CL427" s="39"/>
      <c r="CM427" s="40">
        <f>VLOOKUP(CB427,'PROMIS 57 T-Score Conversions'!Q$3:R$35,2,TRUE)</f>
        <v>36.1</v>
      </c>
      <c r="CN427" s="44" t="str">
        <f t="shared" si="20"/>
        <v>Moderate</v>
      </c>
      <c r="CO427" s="40">
        <f>VLOOKUP(CC427,'PROMIS 57 T-Score Conversions'!A$3:B$35,2,TRUE)</f>
        <v>68.7</v>
      </c>
      <c r="CP427" s="43" t="str">
        <f t="shared" si="21"/>
        <v>Severe</v>
      </c>
      <c r="CQ427" s="40">
        <f>VLOOKUP(CD427,'PROMIS 57 T-Score Conversions'!E$3:F$35,2,TRUE)</f>
        <v>58.5</v>
      </c>
      <c r="CR427" s="44" t="str">
        <f t="shared" si="22"/>
        <v>Mild</v>
      </c>
      <c r="CS427" s="40">
        <f>VLOOKUP(CE427,'PROMIS 57 T-Score Conversions'!U$3:V$35,2,TRUE)</f>
        <v>56.6</v>
      </c>
      <c r="CT427" s="44" t="str">
        <f t="shared" si="23"/>
        <v>Mild</v>
      </c>
      <c r="CU427" s="40">
        <f>VLOOKUP(CF427,'PROMIS 57 T-Score Conversions'!Y$3:Z$35,2,TRUE)</f>
        <v>69</v>
      </c>
      <c r="CV427" s="44" t="str">
        <f t="shared" si="24"/>
        <v>Moderate</v>
      </c>
      <c r="CW427" s="40">
        <f>vlookup(CG427,'PROMIS 57 T-Score Conversions'!M$3:N$35,2,TRUE)</f>
        <v>25.91</v>
      </c>
      <c r="CX427" s="44" t="str">
        <f t="shared" si="25"/>
        <v>Severe</v>
      </c>
      <c r="CY427" s="40">
        <f>VLOOKup(CH427,'PROMIS 57 T-Score Conversions'!I$3:J$35,2,TRUE)</f>
        <v>59.5</v>
      </c>
      <c r="CZ427" s="44" t="str">
        <f t="shared" si="26"/>
        <v>Mild</v>
      </c>
      <c r="DA427" s="37">
        <f>VLOOKUP(CJ427,'PROMIS 57 T-Score Conversions'!AC$3:AD$35,2,TRUE)</f>
        <v>37.15</v>
      </c>
      <c r="DB427" s="44" t="str">
        <f t="shared" si="30"/>
        <v>Moderate</v>
      </c>
      <c r="DC427" s="40">
        <f>VLOOKUP(CK427,'PROMIS 57 T-Score Conversions'!AG$3:AH$35,2,TRUE)</f>
        <v>56.39</v>
      </c>
      <c r="DD427" s="39" t="str">
        <f t="shared" si="31"/>
        <v>Mild</v>
      </c>
    </row>
    <row r="428">
      <c r="A428" s="1" t="b">
        <v>1</v>
      </c>
      <c r="B428" s="20"/>
      <c r="C428" s="20">
        <v>43844.55136254629</v>
      </c>
      <c r="D428" s="1" t="s">
        <v>287</v>
      </c>
      <c r="E428" s="1">
        <v>2047.0</v>
      </c>
      <c r="F428" s="1">
        <v>2.0</v>
      </c>
      <c r="G428" s="1">
        <v>3.0</v>
      </c>
      <c r="H428" s="1">
        <v>4.0</v>
      </c>
      <c r="I428" s="1">
        <v>3.0</v>
      </c>
      <c r="J428" s="1">
        <v>2.0</v>
      </c>
      <c r="K428" s="1">
        <v>3.0</v>
      </c>
      <c r="L428" s="1">
        <v>3.0</v>
      </c>
      <c r="M428" s="1">
        <v>2.0</v>
      </c>
      <c r="N428" s="1">
        <v>3.0</v>
      </c>
      <c r="O428" s="1">
        <v>3.0</v>
      </c>
      <c r="P428" s="1">
        <v>4.0</v>
      </c>
      <c r="Q428" s="1">
        <v>4.0</v>
      </c>
      <c r="R428" s="1">
        <v>3.0</v>
      </c>
      <c r="S428" s="1">
        <v>4.0</v>
      </c>
      <c r="T428" s="1">
        <v>4.0</v>
      </c>
      <c r="U428" s="1">
        <v>4.0</v>
      </c>
      <c r="V428" s="1">
        <v>3.0</v>
      </c>
      <c r="W428" s="1">
        <v>3.0</v>
      </c>
      <c r="X428" s="1">
        <v>4.0</v>
      </c>
      <c r="Y428" s="1">
        <v>3.0</v>
      </c>
      <c r="Z428" s="1">
        <v>3.0</v>
      </c>
      <c r="AA428" s="1">
        <v>4.0</v>
      </c>
      <c r="AB428" s="1">
        <v>3.0</v>
      </c>
      <c r="AC428" s="1">
        <v>3.0</v>
      </c>
      <c r="AD428" s="1">
        <v>5.0</v>
      </c>
      <c r="AE428" s="1">
        <v>5.0</v>
      </c>
      <c r="AF428" s="1">
        <v>4.0</v>
      </c>
      <c r="AG428" s="1">
        <v>4.0</v>
      </c>
      <c r="AH428" s="1">
        <v>4.0</v>
      </c>
      <c r="AI428" s="1">
        <v>4.0</v>
      </c>
      <c r="AJ428" s="1">
        <v>5.0</v>
      </c>
      <c r="AK428" s="1">
        <v>4.0</v>
      </c>
      <c r="AL428" s="1">
        <v>3.0</v>
      </c>
      <c r="AM428" s="1">
        <v>4.0</v>
      </c>
      <c r="AN428" s="1">
        <v>3.0</v>
      </c>
      <c r="AO428" s="1">
        <v>4.0</v>
      </c>
      <c r="AP428" s="1">
        <v>4.0</v>
      </c>
      <c r="AQ428" s="1">
        <v>4.0</v>
      </c>
      <c r="AR428" s="1">
        <v>3.0</v>
      </c>
      <c r="AS428" s="1">
        <v>4.0</v>
      </c>
      <c r="AT428" s="1">
        <v>2.0</v>
      </c>
      <c r="AU428" s="1">
        <v>2.0</v>
      </c>
      <c r="AV428" s="1">
        <v>1.0</v>
      </c>
      <c r="AW428" s="1">
        <v>2.0</v>
      </c>
      <c r="AX428" s="1">
        <v>2.0</v>
      </c>
      <c r="AY428" s="1">
        <v>2.0</v>
      </c>
      <c r="AZ428" s="1">
        <v>2.0</v>
      </c>
      <c r="BA428" s="1">
        <v>1.0</v>
      </c>
      <c r="BB428" s="1">
        <v>4.0</v>
      </c>
      <c r="BC428" s="1">
        <v>4.0</v>
      </c>
      <c r="BD428" s="1">
        <v>4.0</v>
      </c>
      <c r="BE428" s="1">
        <v>4.0</v>
      </c>
      <c r="BF428" s="1">
        <v>4.0</v>
      </c>
      <c r="BG428" s="1">
        <v>4.0</v>
      </c>
      <c r="BH428" s="1">
        <v>4.0</v>
      </c>
      <c r="BI428" s="1">
        <v>4.0</v>
      </c>
      <c r="BJ428" s="1">
        <v>4.0</v>
      </c>
      <c r="BK428" s="1">
        <v>1.0</v>
      </c>
      <c r="BL428" s="1">
        <v>1.0</v>
      </c>
      <c r="BM428" s="1">
        <v>2.0</v>
      </c>
      <c r="BN428" s="1">
        <v>2.0</v>
      </c>
      <c r="BO428" s="1">
        <v>2.0</v>
      </c>
      <c r="BP428" s="1">
        <v>2.0</v>
      </c>
      <c r="BQ428" s="1">
        <v>2.0</v>
      </c>
      <c r="BR428" s="1">
        <v>2.0</v>
      </c>
      <c r="BS428" s="1">
        <v>4.0</v>
      </c>
      <c r="BT428" s="1">
        <v>5.0</v>
      </c>
      <c r="BU428" s="1">
        <v>5.0</v>
      </c>
      <c r="BV428" s="1">
        <v>4.0</v>
      </c>
      <c r="BW428" s="1">
        <v>4.0</v>
      </c>
      <c r="BX428" s="1">
        <v>4.0</v>
      </c>
      <c r="BY428" s="1">
        <v>5.0</v>
      </c>
      <c r="BZ428" s="36">
        <v>5.0</v>
      </c>
      <c r="CA428" s="45">
        <f t="shared" si="12"/>
        <v>241</v>
      </c>
      <c r="CB428">
        <f t="shared" si="2"/>
        <v>22</v>
      </c>
      <c r="CC428" s="45">
        <f t="shared" si="3"/>
        <v>29</v>
      </c>
      <c r="CD428" s="45">
        <f t="shared" si="4"/>
        <v>26</v>
      </c>
      <c r="CE428" s="45">
        <f t="shared" si="27"/>
        <v>35</v>
      </c>
      <c r="CF428" s="45">
        <f t="shared" si="6"/>
        <v>29</v>
      </c>
      <c r="CG428" s="45">
        <f t="shared" si="7"/>
        <v>14</v>
      </c>
      <c r="CH428" s="45">
        <f t="shared" si="28"/>
        <v>32</v>
      </c>
      <c r="CI428" s="45">
        <f t="shared" si="9"/>
        <v>0.4</v>
      </c>
      <c r="CJ428">
        <f t="shared" si="10"/>
        <v>14</v>
      </c>
      <c r="CK428" s="45">
        <f t="shared" si="29"/>
        <v>36</v>
      </c>
      <c r="CL428" s="39"/>
      <c r="CM428" s="40">
        <f>VLOOKUP(CB428,'PROMIS 57 T-Score Conversions'!Q$3:R$35,2,TRUE)</f>
        <v>36.7</v>
      </c>
      <c r="CN428" s="44" t="str">
        <f t="shared" si="20"/>
        <v>Moderate</v>
      </c>
      <c r="CO428" s="40">
        <f>VLOOKUP(CC428,'PROMIS 57 T-Score Conversions'!A$3:B$35,2,TRUE)</f>
        <v>67.7</v>
      </c>
      <c r="CP428" s="43" t="str">
        <f t="shared" si="21"/>
        <v>Severe</v>
      </c>
      <c r="CQ428" s="40">
        <f>VLOOKUP(CD428,'PROMIS 57 T-Score Conversions'!E$3:F$35,2,TRUE)</f>
        <v>63.9</v>
      </c>
      <c r="CR428" s="44" t="str">
        <f t="shared" si="22"/>
        <v>Moderate</v>
      </c>
      <c r="CS428" s="40">
        <f>VLOOKUP(CE428,'PROMIS 57 T-Score Conversions'!U$3:V$35,2,TRUE)</f>
        <v>68.6</v>
      </c>
      <c r="CT428" s="44" t="str">
        <f t="shared" si="23"/>
        <v>Moderate</v>
      </c>
      <c r="CU428" s="40">
        <f>VLOOKUP(CF428,'PROMIS 57 T-Score Conversions'!Y$3:Z$35,2,TRUE)</f>
        <v>59.4</v>
      </c>
      <c r="CV428" s="44" t="str">
        <f t="shared" si="24"/>
        <v>Mild</v>
      </c>
      <c r="CW428" s="40">
        <f>vlookup(CG428,'PROMIS 57 T-Score Conversions'!M$3:N$35,2,TRUE)</f>
        <v>35.3</v>
      </c>
      <c r="CX428" s="44" t="str">
        <f t="shared" si="25"/>
        <v>Moderate</v>
      </c>
      <c r="CY428" s="40">
        <f>VLOOKup(CH428,'PROMIS 57 T-Score Conversions'!I$3:J$35,2,TRUE)</f>
        <v>66.9</v>
      </c>
      <c r="CZ428" s="44" t="str">
        <f t="shared" si="26"/>
        <v>Moderate</v>
      </c>
      <c r="DA428" s="37">
        <f>VLOOKUP(CJ428,'PROMIS 57 T-Score Conversions'!AC$3:AD$35,2,TRUE)</f>
        <v>32.15</v>
      </c>
      <c r="DB428" s="44" t="str">
        <f t="shared" si="30"/>
        <v>Moderate</v>
      </c>
      <c r="DC428" s="40">
        <f>VLOOKUP(CK428,'PROMIS 57 T-Score Conversions'!AG$3:AH$35,2,TRUE)</f>
        <v>56.39</v>
      </c>
      <c r="DD428" s="39" t="str">
        <f t="shared" si="31"/>
        <v>Mild</v>
      </c>
    </row>
    <row r="429">
      <c r="A429" s="1" t="b">
        <v>1</v>
      </c>
      <c r="B429" s="20"/>
      <c r="C429" s="20">
        <v>43844.64472820602</v>
      </c>
      <c r="D429" s="1" t="s">
        <v>290</v>
      </c>
      <c r="E429" s="1">
        <v>2051.0</v>
      </c>
      <c r="F429" s="1">
        <v>5.0</v>
      </c>
      <c r="G429" s="1">
        <v>5.0</v>
      </c>
      <c r="H429" s="1">
        <v>4.0</v>
      </c>
      <c r="I429" s="1">
        <v>5.0</v>
      </c>
      <c r="J429" s="1">
        <v>3.0</v>
      </c>
      <c r="K429" s="1">
        <v>5.0</v>
      </c>
      <c r="L429" s="1">
        <v>5.0</v>
      </c>
      <c r="M429" s="1">
        <v>4.0</v>
      </c>
      <c r="N429" s="1">
        <v>3.0</v>
      </c>
      <c r="O429" s="1">
        <v>4.0</v>
      </c>
      <c r="P429" s="1">
        <v>2.0</v>
      </c>
      <c r="Q429" s="1">
        <v>2.0</v>
      </c>
      <c r="R429" s="1">
        <v>3.0</v>
      </c>
      <c r="S429" s="1">
        <v>2.0</v>
      </c>
      <c r="T429" s="1">
        <v>2.0</v>
      </c>
      <c r="U429" s="1">
        <v>1.0</v>
      </c>
      <c r="V429" s="1">
        <v>1.0</v>
      </c>
      <c r="W429" s="1">
        <v>3.0</v>
      </c>
      <c r="X429" s="1">
        <v>3.0</v>
      </c>
      <c r="Y429" s="1">
        <v>1.0</v>
      </c>
      <c r="Z429" s="1">
        <v>2.0</v>
      </c>
      <c r="AA429" s="1">
        <v>2.0</v>
      </c>
      <c r="AB429" s="1">
        <v>2.0</v>
      </c>
      <c r="AC429" s="1">
        <v>2.0</v>
      </c>
      <c r="AD429" s="1">
        <v>4.0</v>
      </c>
      <c r="AE429" s="1">
        <v>3.0</v>
      </c>
      <c r="AF429" s="1">
        <v>3.0</v>
      </c>
      <c r="AG429" s="1">
        <v>3.0</v>
      </c>
      <c r="AH429" s="1">
        <v>3.0</v>
      </c>
      <c r="AI429" s="1">
        <v>3.0</v>
      </c>
      <c r="AJ429" s="1">
        <v>4.0</v>
      </c>
      <c r="AK429" s="1">
        <v>3.0</v>
      </c>
      <c r="AL429" s="1">
        <v>1.0</v>
      </c>
      <c r="AM429" s="1">
        <v>3.0</v>
      </c>
      <c r="AN429" s="1">
        <v>1.0</v>
      </c>
      <c r="AO429" s="1">
        <v>1.0</v>
      </c>
      <c r="AP429" s="1">
        <v>2.0</v>
      </c>
      <c r="AQ429" s="1">
        <v>1.0</v>
      </c>
      <c r="AR429" s="1">
        <v>1.0</v>
      </c>
      <c r="AS429" s="1">
        <v>2.0</v>
      </c>
      <c r="AT429" s="1">
        <v>3.0</v>
      </c>
      <c r="AU429" s="1">
        <v>4.0</v>
      </c>
      <c r="AV429" s="1">
        <v>4.0</v>
      </c>
      <c r="AW429" s="1">
        <v>4.0</v>
      </c>
      <c r="AX429" s="1">
        <v>3.0</v>
      </c>
      <c r="AY429" s="1">
        <v>3.0</v>
      </c>
      <c r="AZ429" s="1">
        <v>3.0</v>
      </c>
      <c r="BA429" s="1">
        <v>3.0</v>
      </c>
      <c r="BB429" s="1">
        <v>4.0</v>
      </c>
      <c r="BC429" s="1">
        <v>3.0</v>
      </c>
      <c r="BD429" s="1">
        <v>3.0</v>
      </c>
      <c r="BE429" s="1">
        <v>3.0</v>
      </c>
      <c r="BF429" s="1">
        <v>3.0</v>
      </c>
      <c r="BG429" s="1">
        <v>3.0</v>
      </c>
      <c r="BH429" s="1">
        <v>3.0</v>
      </c>
      <c r="BI429" s="1">
        <v>3.0</v>
      </c>
      <c r="BJ429" s="1">
        <v>7.0</v>
      </c>
      <c r="BK429" s="1">
        <v>2.0</v>
      </c>
      <c r="BL429" s="1">
        <v>5.0</v>
      </c>
      <c r="BM429" s="1">
        <v>2.0</v>
      </c>
      <c r="BN429" s="1">
        <v>3.0</v>
      </c>
      <c r="BO429" s="1">
        <v>2.0</v>
      </c>
      <c r="BP429" s="1">
        <v>2.0</v>
      </c>
      <c r="BQ429" s="1">
        <v>3.0</v>
      </c>
      <c r="BR429" s="1">
        <v>2.0</v>
      </c>
      <c r="BS429" s="1">
        <v>3.0</v>
      </c>
      <c r="BT429" s="1">
        <v>3.0</v>
      </c>
      <c r="BU429" s="1">
        <v>3.0</v>
      </c>
      <c r="BV429" s="1">
        <v>4.0</v>
      </c>
      <c r="BW429" s="1">
        <v>3.0</v>
      </c>
      <c r="BX429" s="1">
        <v>3.0</v>
      </c>
      <c r="BY429" s="1">
        <v>1.0</v>
      </c>
      <c r="BZ429" s="36">
        <v>3.0</v>
      </c>
      <c r="CA429" s="45">
        <f t="shared" si="12"/>
        <v>212</v>
      </c>
      <c r="CB429">
        <f t="shared" si="2"/>
        <v>36</v>
      </c>
      <c r="CC429" s="45">
        <f t="shared" si="3"/>
        <v>19</v>
      </c>
      <c r="CD429" s="45">
        <f t="shared" si="4"/>
        <v>16</v>
      </c>
      <c r="CE429" s="45">
        <f t="shared" si="27"/>
        <v>26</v>
      </c>
      <c r="CF429" s="45">
        <f t="shared" si="6"/>
        <v>12</v>
      </c>
      <c r="CG429" s="45">
        <f t="shared" si="7"/>
        <v>27</v>
      </c>
      <c r="CH429" s="45">
        <f t="shared" si="28"/>
        <v>25</v>
      </c>
      <c r="CI429" s="45">
        <f t="shared" si="9"/>
        <v>0.7</v>
      </c>
      <c r="CJ429">
        <f t="shared" si="10"/>
        <v>21</v>
      </c>
      <c r="CK429" s="45">
        <f t="shared" si="29"/>
        <v>23</v>
      </c>
      <c r="CL429" s="39"/>
      <c r="CM429" s="40">
        <f>VLOOKUP(CB429,'PROMIS 57 T-Score Conversions'!Q$3:R$35,2,TRUE)</f>
        <v>47.8</v>
      </c>
      <c r="CN429" s="44" t="str">
        <f t="shared" si="20"/>
        <v>Normal</v>
      </c>
      <c r="CO429" s="40">
        <f>VLOOKUP(CC429,'PROMIS 57 T-Score Conversions'!A$3:B$35,2,TRUE)</f>
        <v>57.4</v>
      </c>
      <c r="CP429" s="43" t="str">
        <f t="shared" si="21"/>
        <v>Moderate</v>
      </c>
      <c r="CQ429" s="40">
        <f>VLOOKUP(CD429,'PROMIS 57 T-Score Conversions'!E$3:F$35,2,TRUE)</f>
        <v>55.1</v>
      </c>
      <c r="CR429" s="44" t="str">
        <f t="shared" si="22"/>
        <v>Mild</v>
      </c>
      <c r="CS429" s="40">
        <f>VLOOKUP(CE429,'PROMIS 57 T-Score Conversions'!U$3:V$35,2,TRUE)</f>
        <v>59.4</v>
      </c>
      <c r="CT429" s="44" t="str">
        <f t="shared" si="23"/>
        <v>Mild</v>
      </c>
      <c r="CU429" s="40">
        <f>VLOOKUP(CF429,'PROMIS 57 T-Score Conversions'!Y$3:Z$35,2,TRUE)</f>
        <v>39.8</v>
      </c>
      <c r="CV429" s="44" t="str">
        <f t="shared" si="24"/>
        <v>Normal</v>
      </c>
      <c r="CW429" s="40">
        <f>vlookup(CG429,'PROMIS 57 T-Score Conversions'!M$3:N$35,2,TRUE)</f>
        <v>47</v>
      </c>
      <c r="CX429" s="44" t="str">
        <f t="shared" si="25"/>
        <v>Normal</v>
      </c>
      <c r="CY429" s="40">
        <f>VLOOKup(CH429,'PROMIS 57 T-Score Conversions'!I$3:J$35,2,TRUE)</f>
        <v>62.1</v>
      </c>
      <c r="CZ429" s="44" t="str">
        <f t="shared" si="26"/>
        <v>Moderate</v>
      </c>
      <c r="DA429" s="37">
        <f>VLOOKUP(CJ429,'PROMIS 57 T-Score Conversions'!AC$3:AD$35,2,TRUE)</f>
        <v>37.93</v>
      </c>
      <c r="DB429" s="44" t="str">
        <f t="shared" si="30"/>
        <v>Moderate</v>
      </c>
      <c r="DC429" s="40">
        <f>VLOOKUP(CK429,'PROMIS 57 T-Score Conversions'!AG$3:AH$35,2,TRUE)</f>
        <v>42.51</v>
      </c>
      <c r="DD429" s="39" t="str">
        <f t="shared" si="31"/>
        <v>Normal</v>
      </c>
    </row>
    <row r="430">
      <c r="A430" s="1" t="b">
        <v>1</v>
      </c>
      <c r="B430" s="20"/>
      <c r="C430" s="20">
        <v>43844.83720693287</v>
      </c>
      <c r="D430" s="1" t="s">
        <v>172</v>
      </c>
      <c r="E430" s="1">
        <v>1935.0</v>
      </c>
      <c r="F430" s="1">
        <v>5.0</v>
      </c>
      <c r="G430" s="1">
        <v>5.0</v>
      </c>
      <c r="H430" s="1">
        <v>5.0</v>
      </c>
      <c r="I430" s="1">
        <v>5.0</v>
      </c>
      <c r="J430" s="1">
        <v>3.0</v>
      </c>
      <c r="K430" s="1">
        <v>5.0</v>
      </c>
      <c r="L430" s="1">
        <v>4.0</v>
      </c>
      <c r="M430" s="1">
        <v>2.0</v>
      </c>
      <c r="N430" s="1">
        <v>3.0</v>
      </c>
      <c r="O430" s="1">
        <v>3.0</v>
      </c>
      <c r="P430" s="1">
        <v>4.0</v>
      </c>
      <c r="Q430" s="1">
        <v>4.0</v>
      </c>
      <c r="R430" s="1">
        <v>2.0</v>
      </c>
      <c r="S430" s="1">
        <v>3.0</v>
      </c>
      <c r="T430" s="1">
        <v>3.0</v>
      </c>
      <c r="U430" s="1">
        <v>4.0</v>
      </c>
      <c r="V430" s="1">
        <v>4.0</v>
      </c>
      <c r="W430" s="1">
        <v>3.0</v>
      </c>
      <c r="X430" s="1">
        <v>4.0</v>
      </c>
      <c r="Y430" s="1">
        <v>3.0</v>
      </c>
      <c r="Z430" s="1">
        <v>3.0</v>
      </c>
      <c r="AA430" s="1">
        <v>3.0</v>
      </c>
      <c r="AB430" s="1">
        <v>3.0</v>
      </c>
      <c r="AC430" s="1">
        <v>3.0</v>
      </c>
      <c r="AD430" s="1">
        <v>3.0</v>
      </c>
      <c r="AE430" s="1">
        <v>2.0</v>
      </c>
      <c r="AF430" s="1">
        <v>3.0</v>
      </c>
      <c r="AG430" s="1">
        <v>2.0</v>
      </c>
      <c r="AH430" s="1">
        <v>2.0</v>
      </c>
      <c r="AI430" s="1">
        <v>2.0</v>
      </c>
      <c r="AJ430" s="1">
        <v>3.0</v>
      </c>
      <c r="AK430" s="1">
        <v>2.0</v>
      </c>
      <c r="AL430" s="1">
        <v>2.0</v>
      </c>
      <c r="AM430" s="1">
        <v>3.0</v>
      </c>
      <c r="AN430" s="1">
        <v>3.0</v>
      </c>
      <c r="AO430" s="1">
        <v>3.0</v>
      </c>
      <c r="AP430" s="1">
        <v>3.0</v>
      </c>
      <c r="AQ430" s="1">
        <v>3.0</v>
      </c>
      <c r="AR430" s="1">
        <v>3.0</v>
      </c>
      <c r="AS430" s="1">
        <v>3.0</v>
      </c>
      <c r="AT430" s="1">
        <v>4.0</v>
      </c>
      <c r="AU430" s="1">
        <v>4.0</v>
      </c>
      <c r="AV430" s="1">
        <v>2.0</v>
      </c>
      <c r="AW430" s="1">
        <v>3.0</v>
      </c>
      <c r="AX430" s="1">
        <v>2.0</v>
      </c>
      <c r="AY430" s="1">
        <v>2.0</v>
      </c>
      <c r="AZ430" s="1">
        <v>2.0</v>
      </c>
      <c r="BA430" s="1">
        <v>2.0</v>
      </c>
      <c r="BB430" s="1">
        <v>2.0</v>
      </c>
      <c r="BC430" s="1">
        <v>2.0</v>
      </c>
      <c r="BD430" s="1">
        <v>3.0</v>
      </c>
      <c r="BE430" s="1">
        <v>3.0</v>
      </c>
      <c r="BF430" s="1">
        <v>5.0</v>
      </c>
      <c r="BG430" s="1">
        <v>5.0</v>
      </c>
      <c r="BH430" s="1">
        <v>5.0</v>
      </c>
      <c r="BI430" s="1">
        <v>4.0</v>
      </c>
      <c r="BJ430" s="1">
        <v>4.0</v>
      </c>
      <c r="BK430" s="1">
        <v>1.0</v>
      </c>
      <c r="BL430" s="1">
        <v>1.0</v>
      </c>
      <c r="BM430" s="1">
        <v>1.0</v>
      </c>
      <c r="BN430" s="1">
        <v>1.0</v>
      </c>
      <c r="BO430" s="1">
        <v>2.0</v>
      </c>
      <c r="BP430" s="1">
        <v>1.0</v>
      </c>
      <c r="BQ430" s="1">
        <v>2.0</v>
      </c>
      <c r="BR430" s="1">
        <v>1.0</v>
      </c>
      <c r="BS430" s="1">
        <v>4.0</v>
      </c>
      <c r="BT430" s="1">
        <v>5.0</v>
      </c>
      <c r="BU430" s="1">
        <v>4.0</v>
      </c>
      <c r="BV430" s="1">
        <v>4.0</v>
      </c>
      <c r="BW430" s="1">
        <v>5.0</v>
      </c>
      <c r="BX430" s="1">
        <v>3.0</v>
      </c>
      <c r="BY430" s="1">
        <v>3.0</v>
      </c>
      <c r="BZ430" s="36">
        <v>4.0</v>
      </c>
      <c r="CA430" s="45">
        <f t="shared" si="12"/>
        <v>224</v>
      </c>
      <c r="CB430">
        <f t="shared" si="2"/>
        <v>34</v>
      </c>
      <c r="CC430" s="45">
        <f t="shared" si="3"/>
        <v>26</v>
      </c>
      <c r="CD430" s="45">
        <f t="shared" si="4"/>
        <v>26</v>
      </c>
      <c r="CE430" s="45">
        <f t="shared" si="27"/>
        <v>19</v>
      </c>
      <c r="CF430" s="45">
        <f t="shared" si="6"/>
        <v>23</v>
      </c>
      <c r="CG430" s="45">
        <f t="shared" si="7"/>
        <v>21</v>
      </c>
      <c r="CH430" s="45">
        <f t="shared" si="28"/>
        <v>29</v>
      </c>
      <c r="CI430" s="45">
        <f t="shared" si="9"/>
        <v>0.4</v>
      </c>
      <c r="CJ430">
        <f t="shared" si="10"/>
        <v>10</v>
      </c>
      <c r="CK430" s="45">
        <f t="shared" si="29"/>
        <v>32</v>
      </c>
      <c r="CL430" s="39"/>
      <c r="CM430" s="40">
        <f>VLOOKUP(CB430,'PROMIS 57 T-Score Conversions'!Q$3:R$35,2,TRUE)</f>
        <v>45.7</v>
      </c>
      <c r="CN430" s="44" t="str">
        <f t="shared" si="20"/>
        <v>Normal</v>
      </c>
      <c r="CO430" s="40">
        <f>VLOOKUP(CC430,'PROMIS 57 T-Score Conversions'!A$3:B$35,2,TRUE)</f>
        <v>64.5</v>
      </c>
      <c r="CP430" s="43" t="str">
        <f t="shared" si="21"/>
        <v>Moderate</v>
      </c>
      <c r="CQ430" s="40">
        <f>VLOOKUP(CD430,'PROMIS 57 T-Score Conversions'!E$3:F$35,2,TRUE)</f>
        <v>63.9</v>
      </c>
      <c r="CR430" s="44" t="str">
        <f t="shared" si="22"/>
        <v>Moderate</v>
      </c>
      <c r="CS430" s="40">
        <f>VLOOKUP(CE430,'PROMIS 57 T-Score Conversions'!U$3:V$35,2,TRUE)</f>
        <v>52.5</v>
      </c>
      <c r="CT430" s="44" t="str">
        <f t="shared" si="23"/>
        <v>Normal</v>
      </c>
      <c r="CU430" s="40">
        <f>VLOOKUP(CF430,'PROMIS 57 T-Score Conversions'!Y$3:Z$35,2,TRUE)</f>
        <v>53.3</v>
      </c>
      <c r="CV430" s="44" t="str">
        <f t="shared" si="24"/>
        <v>Normal</v>
      </c>
      <c r="CW430" s="40">
        <f>vlookup(CG430,'PROMIS 57 T-Score Conversions'!M$3:N$35,2,TRUE)</f>
        <v>41.1</v>
      </c>
      <c r="CX430" s="44" t="str">
        <f t="shared" si="25"/>
        <v>Mild</v>
      </c>
      <c r="CY430" s="40">
        <f>VLOOKup(CH430,'PROMIS 57 T-Score Conversions'!I$3:J$35,2,TRUE)</f>
        <v>64.8</v>
      </c>
      <c r="CZ430" s="44" t="str">
        <f t="shared" si="26"/>
        <v>Moderate</v>
      </c>
      <c r="DA430" s="37">
        <f>VLOOKUP(CJ430,'PROMIS 57 T-Score Conversions'!AC$3:AD$35,2,TRUE)</f>
        <v>27.45</v>
      </c>
      <c r="DB430" s="44" t="str">
        <f t="shared" si="30"/>
        <v>Severe</v>
      </c>
      <c r="DC430" s="40">
        <f>VLOOKUP(CK430,'PROMIS 57 T-Score Conversions'!AG$3:AH$35,2,TRUE)</f>
        <v>51.29</v>
      </c>
      <c r="DD430" s="39" t="str">
        <f t="shared" si="31"/>
        <v>Normal</v>
      </c>
    </row>
    <row r="431">
      <c r="A431" s="1" t="b">
        <v>1</v>
      </c>
      <c r="B431" s="20"/>
      <c r="C431" s="20">
        <v>43845.46070452547</v>
      </c>
      <c r="D431" s="1" t="s">
        <v>359</v>
      </c>
      <c r="E431" s="1">
        <v>2159.0</v>
      </c>
      <c r="F431" s="1">
        <v>5.0</v>
      </c>
      <c r="G431" s="1">
        <v>4.0</v>
      </c>
      <c r="H431" s="1">
        <v>5.0</v>
      </c>
      <c r="I431" s="1">
        <v>5.0</v>
      </c>
      <c r="J431" s="1">
        <v>5.0</v>
      </c>
      <c r="K431" s="1">
        <v>5.0</v>
      </c>
      <c r="L431" s="1">
        <v>5.0</v>
      </c>
      <c r="M431" s="1">
        <v>5.0</v>
      </c>
      <c r="N431" s="1">
        <v>3.0</v>
      </c>
      <c r="O431" s="1">
        <v>2.0</v>
      </c>
      <c r="P431" s="1">
        <v>2.0</v>
      </c>
      <c r="Q431" s="1">
        <v>2.0</v>
      </c>
      <c r="R431" s="1">
        <v>2.0</v>
      </c>
      <c r="S431" s="1">
        <v>1.0</v>
      </c>
      <c r="T431" s="1">
        <v>3.0</v>
      </c>
      <c r="U431" s="1">
        <v>3.0</v>
      </c>
      <c r="V431" s="1">
        <v>4.0</v>
      </c>
      <c r="W431" s="1">
        <v>3.0</v>
      </c>
      <c r="X431" s="1">
        <v>1.0</v>
      </c>
      <c r="Y431" s="1">
        <v>3.0</v>
      </c>
      <c r="Z431" s="1">
        <v>5.0</v>
      </c>
      <c r="AA431" s="1">
        <v>3.0</v>
      </c>
      <c r="AB431" s="1">
        <v>4.0</v>
      </c>
      <c r="AC431" s="1">
        <v>4.0</v>
      </c>
      <c r="AD431" s="1">
        <v>5.0</v>
      </c>
      <c r="AE431" s="1">
        <v>5.0</v>
      </c>
      <c r="AF431" s="1">
        <v>5.0</v>
      </c>
      <c r="AG431" s="1">
        <v>5.0</v>
      </c>
      <c r="AH431" s="1">
        <v>5.0</v>
      </c>
      <c r="AI431" s="1">
        <v>5.0</v>
      </c>
      <c r="AJ431" s="1">
        <v>3.0</v>
      </c>
      <c r="AK431" s="1">
        <v>5.0</v>
      </c>
      <c r="AL431" s="1">
        <v>3.0</v>
      </c>
      <c r="AM431" s="1">
        <v>5.0</v>
      </c>
      <c r="AN431" s="1">
        <v>4.0</v>
      </c>
      <c r="AO431" s="1">
        <v>1.0</v>
      </c>
      <c r="AP431" s="1">
        <v>4.0</v>
      </c>
      <c r="AQ431" s="1">
        <v>1.0</v>
      </c>
      <c r="AR431" s="1">
        <v>1.0</v>
      </c>
      <c r="AS431" s="1">
        <v>5.0</v>
      </c>
      <c r="AT431" s="1">
        <v>1.0</v>
      </c>
      <c r="AU431" s="1">
        <v>3.0</v>
      </c>
      <c r="AV431" s="1">
        <v>2.0</v>
      </c>
      <c r="AW431" s="1">
        <v>1.0</v>
      </c>
      <c r="AX431" s="1">
        <v>5.0</v>
      </c>
      <c r="AY431" s="1">
        <v>5.0</v>
      </c>
      <c r="AZ431" s="1">
        <v>2.0</v>
      </c>
      <c r="BA431" s="1">
        <v>1.0</v>
      </c>
      <c r="BB431" s="1">
        <v>1.0</v>
      </c>
      <c r="BC431" s="1">
        <v>1.0</v>
      </c>
      <c r="BD431" s="1">
        <v>1.0</v>
      </c>
      <c r="BE431" s="1">
        <v>1.0</v>
      </c>
      <c r="BF431" s="1">
        <v>1.0</v>
      </c>
      <c r="BG431" s="1">
        <v>1.0</v>
      </c>
      <c r="BH431" s="1">
        <v>1.0</v>
      </c>
      <c r="BI431" s="1">
        <v>1.0</v>
      </c>
      <c r="BJ431" s="1">
        <v>3.0</v>
      </c>
      <c r="BK431" s="1">
        <v>1.0</v>
      </c>
      <c r="BL431" s="1">
        <v>1.0</v>
      </c>
      <c r="BM431" s="1">
        <v>1.0</v>
      </c>
      <c r="BN431" s="1">
        <v>1.0</v>
      </c>
      <c r="BO431" s="1">
        <v>1.0</v>
      </c>
      <c r="BP431" s="1">
        <v>1.0</v>
      </c>
      <c r="BQ431" s="1">
        <v>1.0</v>
      </c>
      <c r="BR431" s="1">
        <v>1.0</v>
      </c>
      <c r="BS431" s="1">
        <v>5.0</v>
      </c>
      <c r="BT431" s="1">
        <v>5.0</v>
      </c>
      <c r="BU431" s="1">
        <v>5.0</v>
      </c>
      <c r="BV431" s="1">
        <v>5.0</v>
      </c>
      <c r="BW431" s="1">
        <v>5.0</v>
      </c>
      <c r="BX431" s="1">
        <v>3.0</v>
      </c>
      <c r="BY431" s="1">
        <v>5.0</v>
      </c>
      <c r="BZ431" s="36">
        <v>5.0</v>
      </c>
      <c r="CA431" s="45">
        <f t="shared" si="12"/>
        <v>223</v>
      </c>
      <c r="CB431">
        <f t="shared" si="2"/>
        <v>39</v>
      </c>
      <c r="CC431" s="45">
        <f t="shared" si="3"/>
        <v>18</v>
      </c>
      <c r="CD431" s="45">
        <f t="shared" si="4"/>
        <v>27</v>
      </c>
      <c r="CE431" s="45">
        <f t="shared" si="27"/>
        <v>38</v>
      </c>
      <c r="CF431" s="45">
        <f t="shared" si="6"/>
        <v>24</v>
      </c>
      <c r="CG431" s="45">
        <f t="shared" si="7"/>
        <v>20</v>
      </c>
      <c r="CH431" s="45">
        <f t="shared" si="28"/>
        <v>8</v>
      </c>
      <c r="CI431" s="45">
        <f t="shared" si="9"/>
        <v>0.3</v>
      </c>
      <c r="CJ431">
        <f t="shared" si="10"/>
        <v>8</v>
      </c>
      <c r="CK431" s="45">
        <f t="shared" si="29"/>
        <v>38</v>
      </c>
      <c r="CM431" s="40">
        <f>VLOOKUP(CB431,'PROMIS 57 T-Score Conversions'!Q$3:R$35,2,TRUE)</f>
        <v>53</v>
      </c>
      <c r="CN431" s="44" t="str">
        <f t="shared" si="20"/>
        <v>Normal</v>
      </c>
      <c r="CO431" s="40">
        <f>VLOOKUP(CC431,'PROMIS 57 T-Score Conversions'!A$3:B$35,2,TRUE)</f>
        <v>56.4</v>
      </c>
      <c r="CP431" s="43" t="str">
        <f t="shared" si="21"/>
        <v>Moderate</v>
      </c>
      <c r="CQ431" s="40">
        <f>VLOOKUP(CD431,'PROMIS 57 T-Score Conversions'!E$3:F$35,2,TRUE)</f>
        <v>64.9</v>
      </c>
      <c r="CR431" s="44" t="str">
        <f t="shared" si="22"/>
        <v>Moderate</v>
      </c>
      <c r="CS431" s="40">
        <f>VLOOKUP(CE431,'PROMIS 57 T-Score Conversions'!U$3:V$35,2,TRUE)</f>
        <v>72.4</v>
      </c>
      <c r="CT431" s="44" t="str">
        <f t="shared" si="23"/>
        <v>Severe</v>
      </c>
      <c r="CU431" s="40">
        <f>VLOOKUP(CF431,'PROMIS 57 T-Score Conversions'!Y$3:Z$35,2,TRUE)</f>
        <v>54.3</v>
      </c>
      <c r="CV431" s="44" t="str">
        <f t="shared" si="24"/>
        <v>Normal</v>
      </c>
      <c r="CW431" s="40">
        <f>vlookup(CG431,'PROMIS 57 T-Score Conversions'!M$3:N$35,2,TRUE)</f>
        <v>40.2</v>
      </c>
      <c r="CX431" s="44" t="str">
        <f t="shared" si="25"/>
        <v>Mild</v>
      </c>
      <c r="CY431" s="40">
        <f>VLOOKup(CH431,'PROMIS 57 T-Score Conversions'!I$3:J$35,2,TRUE)</f>
        <v>40.7</v>
      </c>
      <c r="CZ431" s="44" t="str">
        <f t="shared" si="26"/>
        <v>Normal</v>
      </c>
      <c r="DA431" s="37">
        <f>VLOOKUP(CJ431,'PROMIS 57 T-Score Conversions'!AC$3:AD$35,2,TRUE)</f>
        <v>22.41</v>
      </c>
      <c r="DB431" s="44" t="str">
        <f t="shared" si="30"/>
        <v>Severe</v>
      </c>
      <c r="DC431" s="40">
        <f>VLOOKUP(CK431,'PROMIS 57 T-Score Conversions'!AG$3:AH$35,2,TRUE)</f>
        <v>59.95</v>
      </c>
      <c r="DD431" s="39" t="str">
        <f t="shared" si="31"/>
        <v>Mild</v>
      </c>
    </row>
    <row r="432">
      <c r="A432" s="1" t="b">
        <v>1</v>
      </c>
      <c r="B432" s="20"/>
      <c r="C432" s="20">
        <v>43846.35359195602</v>
      </c>
      <c r="D432" s="1" t="s">
        <v>129</v>
      </c>
      <c r="E432" s="1">
        <v>1594.0</v>
      </c>
      <c r="F432" s="1">
        <v>4.0</v>
      </c>
      <c r="G432" s="1">
        <v>3.0</v>
      </c>
      <c r="H432" s="1">
        <v>4.0</v>
      </c>
      <c r="I432" s="1">
        <v>4.0</v>
      </c>
      <c r="J432" s="1">
        <v>3.0</v>
      </c>
      <c r="K432" s="1">
        <v>4.0</v>
      </c>
      <c r="L432" s="1">
        <v>4.0</v>
      </c>
      <c r="M432" s="1">
        <v>3.0</v>
      </c>
      <c r="N432" s="1">
        <v>3.0</v>
      </c>
      <c r="O432" s="1">
        <v>4.0</v>
      </c>
      <c r="P432" s="1">
        <v>4.0</v>
      </c>
      <c r="Q432" s="1">
        <v>3.0</v>
      </c>
      <c r="R432" s="1">
        <v>2.0</v>
      </c>
      <c r="S432" s="1">
        <v>4.0</v>
      </c>
      <c r="T432" s="1">
        <v>4.0</v>
      </c>
      <c r="U432" s="1">
        <v>3.0</v>
      </c>
      <c r="V432" s="1">
        <v>2.0</v>
      </c>
      <c r="W432" s="1">
        <v>2.0</v>
      </c>
      <c r="X432" s="1">
        <v>4.0</v>
      </c>
      <c r="Y432" s="1">
        <v>2.0</v>
      </c>
      <c r="Z432" s="1">
        <v>2.0</v>
      </c>
      <c r="AA432" s="1">
        <v>4.0</v>
      </c>
      <c r="AB432" s="1">
        <v>3.0</v>
      </c>
      <c r="AC432" s="1">
        <v>2.0</v>
      </c>
      <c r="AD432" s="1">
        <v>4.0</v>
      </c>
      <c r="AE432" s="1">
        <v>4.0</v>
      </c>
      <c r="AF432" s="1">
        <v>4.0</v>
      </c>
      <c r="AG432" s="1">
        <v>4.0</v>
      </c>
      <c r="AH432" s="1">
        <v>4.0</v>
      </c>
      <c r="AI432" s="1">
        <v>4.0</v>
      </c>
      <c r="AJ432" s="1">
        <v>4.0</v>
      </c>
      <c r="AK432" s="1">
        <v>4.0</v>
      </c>
      <c r="AL432" s="1">
        <v>4.0</v>
      </c>
      <c r="AM432" s="1">
        <v>4.0</v>
      </c>
      <c r="AN432" s="1">
        <v>4.0</v>
      </c>
      <c r="AO432" s="1">
        <v>4.0</v>
      </c>
      <c r="AP432" s="1">
        <v>4.0</v>
      </c>
      <c r="AQ432" s="1">
        <v>4.0</v>
      </c>
      <c r="AR432" s="1">
        <v>3.0</v>
      </c>
      <c r="AS432" s="1">
        <v>4.0</v>
      </c>
      <c r="AT432" s="1">
        <v>2.0</v>
      </c>
      <c r="AU432" s="1">
        <v>2.0</v>
      </c>
      <c r="AV432" s="1">
        <v>3.0</v>
      </c>
      <c r="AW432" s="1">
        <v>2.0</v>
      </c>
      <c r="AX432" s="1">
        <v>3.0</v>
      </c>
      <c r="AY432" s="1">
        <v>2.0</v>
      </c>
      <c r="AZ432" s="1">
        <v>2.0</v>
      </c>
      <c r="BA432" s="1">
        <v>3.0</v>
      </c>
      <c r="BB432" s="1">
        <v>4.0</v>
      </c>
      <c r="BC432" s="1">
        <v>4.0</v>
      </c>
      <c r="BD432" s="1">
        <v>3.0</v>
      </c>
      <c r="BE432" s="1">
        <v>4.0</v>
      </c>
      <c r="BF432" s="1">
        <v>4.0</v>
      </c>
      <c r="BG432" s="1">
        <v>4.0</v>
      </c>
      <c r="BH432" s="1">
        <v>4.0</v>
      </c>
      <c r="BI432" s="1">
        <v>3.0</v>
      </c>
      <c r="BJ432" s="1">
        <v>7.0</v>
      </c>
      <c r="BK432" s="1">
        <v>2.0</v>
      </c>
      <c r="BL432" s="1">
        <v>2.0</v>
      </c>
      <c r="BM432" s="1">
        <v>2.0</v>
      </c>
      <c r="BN432" s="1">
        <v>2.0</v>
      </c>
      <c r="BO432" s="1">
        <v>2.0</v>
      </c>
      <c r="BP432" s="1">
        <v>2.0</v>
      </c>
      <c r="BQ432" s="1">
        <v>2.0</v>
      </c>
      <c r="BR432" s="1">
        <v>2.0</v>
      </c>
      <c r="BS432" s="1">
        <v>3.0</v>
      </c>
      <c r="BT432" s="1">
        <v>3.0</v>
      </c>
      <c r="BU432" s="1">
        <v>4.0</v>
      </c>
      <c r="BV432" s="1">
        <v>5.0</v>
      </c>
      <c r="BW432" s="1">
        <v>4.0</v>
      </c>
      <c r="BX432" s="1">
        <v>4.0</v>
      </c>
      <c r="BY432" s="1">
        <v>2.0</v>
      </c>
      <c r="BZ432" s="36">
        <v>4.0</v>
      </c>
      <c r="CA432" s="45">
        <f t="shared" si="12"/>
        <v>241</v>
      </c>
      <c r="CB432">
        <f t="shared" si="2"/>
        <v>29</v>
      </c>
      <c r="CC432" s="45">
        <f t="shared" si="3"/>
        <v>27</v>
      </c>
      <c r="CD432" s="45">
        <f t="shared" si="4"/>
        <v>21</v>
      </c>
      <c r="CE432" s="45">
        <f t="shared" si="27"/>
        <v>32</v>
      </c>
      <c r="CF432" s="45">
        <f t="shared" si="6"/>
        <v>31</v>
      </c>
      <c r="CG432" s="45">
        <f t="shared" si="7"/>
        <v>19</v>
      </c>
      <c r="CH432" s="45">
        <f t="shared" si="28"/>
        <v>30</v>
      </c>
      <c r="CI432" s="45">
        <f t="shared" si="9"/>
        <v>0.7</v>
      </c>
      <c r="CJ432">
        <f t="shared" si="10"/>
        <v>16</v>
      </c>
      <c r="CK432" s="45">
        <f t="shared" si="29"/>
        <v>29</v>
      </c>
      <c r="CM432" s="40">
        <f>VLOOKUP(CB432,'PROMIS 57 T-Score Conversions'!Q$3:R$35,2,TRUE)</f>
        <v>41.6</v>
      </c>
      <c r="CN432" s="44" t="str">
        <f t="shared" si="20"/>
        <v>Mild</v>
      </c>
      <c r="CO432" s="40">
        <f>VLOOKUP(CC432,'PROMIS 57 T-Score Conversions'!A$3:B$35,2,TRUE)</f>
        <v>65.6</v>
      </c>
      <c r="CP432" s="43" t="str">
        <f t="shared" si="21"/>
        <v>Severe</v>
      </c>
      <c r="CQ432" s="40">
        <f>VLOOKUP(CD432,'PROMIS 57 T-Score Conversions'!E$3:F$35,2,TRUE)</f>
        <v>59.4</v>
      </c>
      <c r="CR432" s="44" t="str">
        <f t="shared" si="22"/>
        <v>Mild</v>
      </c>
      <c r="CS432" s="40">
        <f>VLOOKUP(CE432,'PROMIS 57 T-Score Conversions'!U$3:V$35,2,TRUE)</f>
        <v>65.3</v>
      </c>
      <c r="CT432" s="44" t="str">
        <f t="shared" si="23"/>
        <v>Moderate</v>
      </c>
      <c r="CU432" s="40">
        <f>VLOOKUP(CF432,'PROMIS 57 T-Score Conversions'!Y$3:Z$35,2,TRUE)</f>
        <v>61.5</v>
      </c>
      <c r="CV432" s="44" t="str">
        <f t="shared" si="24"/>
        <v>Moderate</v>
      </c>
      <c r="CW432" s="40">
        <f>vlookup(CG432,'PROMIS 57 T-Score Conversions'!M$3:N$35,2,TRUE)</f>
        <v>39.3</v>
      </c>
      <c r="CX432" s="44" t="str">
        <f t="shared" si="25"/>
        <v>Moderate</v>
      </c>
      <c r="CY432" s="40">
        <f>VLOOKup(CH432,'PROMIS 57 T-Score Conversions'!I$3:J$35,2,TRUE)</f>
        <v>65.5</v>
      </c>
      <c r="CZ432" s="44" t="str">
        <f t="shared" si="26"/>
        <v>Moderate</v>
      </c>
      <c r="DA432" s="37">
        <f>VLOOKUP(CJ432,'PROMIS 57 T-Score Conversions'!AC$3:AD$35,2,TRUE)</f>
        <v>33.92</v>
      </c>
      <c r="DB432" s="44" t="str">
        <f t="shared" si="30"/>
        <v>Moderate</v>
      </c>
      <c r="DC432" s="40">
        <f>VLOOKUP(CK432,'PROMIS 57 T-Score Conversions'!AG$3:AH$35,2,TRUE)</f>
        <v>48.16</v>
      </c>
      <c r="DD432" s="39" t="str">
        <f t="shared" si="31"/>
        <v>Normal</v>
      </c>
    </row>
    <row r="433">
      <c r="A433" s="1" t="b">
        <v>1</v>
      </c>
      <c r="B433" s="20"/>
      <c r="C433" s="20">
        <v>43846.39511211806</v>
      </c>
      <c r="D433" s="1" t="s">
        <v>294</v>
      </c>
      <c r="E433" s="1">
        <v>2057.0</v>
      </c>
      <c r="F433" s="1">
        <v>3.0</v>
      </c>
      <c r="G433" s="1">
        <v>2.0</v>
      </c>
      <c r="H433" s="1">
        <v>3.0</v>
      </c>
      <c r="I433" s="1">
        <v>2.0</v>
      </c>
      <c r="J433" s="1">
        <v>2.0</v>
      </c>
      <c r="K433" s="1">
        <v>3.0</v>
      </c>
      <c r="L433" s="1">
        <v>4.0</v>
      </c>
      <c r="M433" s="1">
        <v>3.0</v>
      </c>
      <c r="N433" s="1">
        <v>2.0</v>
      </c>
      <c r="O433" s="1">
        <v>3.0</v>
      </c>
      <c r="P433" s="1">
        <v>4.0</v>
      </c>
      <c r="Q433" s="1">
        <v>3.0</v>
      </c>
      <c r="R433" s="1">
        <v>3.0</v>
      </c>
      <c r="S433" s="1">
        <v>2.0</v>
      </c>
      <c r="T433" s="1">
        <v>3.0</v>
      </c>
      <c r="U433" s="1">
        <v>4.0</v>
      </c>
      <c r="V433" s="1">
        <v>3.0</v>
      </c>
      <c r="W433" s="1">
        <v>4.0</v>
      </c>
      <c r="X433" s="1">
        <v>2.0</v>
      </c>
      <c r="Y433" s="1">
        <v>3.0</v>
      </c>
      <c r="Z433" s="1">
        <v>4.0</v>
      </c>
      <c r="AA433" s="1">
        <v>2.0</v>
      </c>
      <c r="AB433" s="1">
        <v>3.0</v>
      </c>
      <c r="AC433" s="1">
        <v>2.0</v>
      </c>
      <c r="AD433" s="1">
        <v>5.0</v>
      </c>
      <c r="AE433" s="1">
        <v>5.0</v>
      </c>
      <c r="AF433" s="1">
        <v>5.0</v>
      </c>
      <c r="AG433" s="1">
        <v>5.0</v>
      </c>
      <c r="AH433" s="1">
        <v>5.0</v>
      </c>
      <c r="AI433" s="1">
        <v>5.0</v>
      </c>
      <c r="AJ433" s="1">
        <v>5.0</v>
      </c>
      <c r="AK433" s="1">
        <v>5.0</v>
      </c>
      <c r="AL433" s="1">
        <v>4.0</v>
      </c>
      <c r="AM433" s="1">
        <v>5.0</v>
      </c>
      <c r="AN433" s="1">
        <v>4.0</v>
      </c>
      <c r="AO433" s="1">
        <v>2.0</v>
      </c>
      <c r="AP433" s="1">
        <v>3.0</v>
      </c>
      <c r="AQ433" s="1">
        <v>1.0</v>
      </c>
      <c r="AR433" s="1">
        <v>1.0</v>
      </c>
      <c r="AS433" s="1">
        <v>4.0</v>
      </c>
      <c r="AT433" s="1">
        <v>2.0</v>
      </c>
      <c r="AU433" s="1">
        <v>1.0</v>
      </c>
      <c r="AV433" s="1">
        <v>1.0</v>
      </c>
      <c r="AW433" s="1">
        <v>1.0</v>
      </c>
      <c r="AX433" s="1">
        <v>1.0</v>
      </c>
      <c r="AY433" s="1">
        <v>1.0</v>
      </c>
      <c r="AZ433" s="1">
        <v>1.0</v>
      </c>
      <c r="BA433" s="1">
        <v>1.0</v>
      </c>
      <c r="BB433" s="1">
        <v>2.0</v>
      </c>
      <c r="BC433" s="1">
        <v>2.0</v>
      </c>
      <c r="BD433" s="1">
        <v>3.0</v>
      </c>
      <c r="BE433" s="1">
        <v>4.0</v>
      </c>
      <c r="BF433" s="1">
        <v>3.0</v>
      </c>
      <c r="BG433" s="1">
        <v>3.0</v>
      </c>
      <c r="BH433" s="1">
        <v>3.0</v>
      </c>
      <c r="BI433" s="1">
        <v>4.0</v>
      </c>
      <c r="BJ433" s="1">
        <v>5.0</v>
      </c>
      <c r="BK433" s="1">
        <v>1.0</v>
      </c>
      <c r="BL433" s="1">
        <v>1.0</v>
      </c>
      <c r="BM433" s="1">
        <v>1.0</v>
      </c>
      <c r="BN433" s="1">
        <v>1.0</v>
      </c>
      <c r="BO433" s="1">
        <v>1.0</v>
      </c>
      <c r="BP433" s="1">
        <v>1.0</v>
      </c>
      <c r="BQ433" s="1">
        <v>1.0</v>
      </c>
      <c r="BR433" s="1">
        <v>1.0</v>
      </c>
      <c r="BS433" s="1">
        <v>4.0</v>
      </c>
      <c r="BT433" s="1">
        <v>4.0</v>
      </c>
      <c r="BU433" s="1">
        <v>5.0</v>
      </c>
      <c r="BV433" s="1">
        <v>4.0</v>
      </c>
      <c r="BW433" s="1">
        <v>4.0</v>
      </c>
      <c r="BX433" s="1">
        <v>4.0</v>
      </c>
      <c r="BY433" s="1">
        <v>4.0</v>
      </c>
      <c r="BZ433" s="36">
        <v>5.0</v>
      </c>
      <c r="CA433" s="45">
        <f t="shared" si="12"/>
        <v>213</v>
      </c>
      <c r="CB433">
        <f t="shared" si="2"/>
        <v>22</v>
      </c>
      <c r="CC433" s="45">
        <f t="shared" si="3"/>
        <v>24</v>
      </c>
      <c r="CD433" s="45">
        <f t="shared" si="4"/>
        <v>23</v>
      </c>
      <c r="CE433" s="45">
        <f t="shared" si="27"/>
        <v>40</v>
      </c>
      <c r="CF433" s="45">
        <f t="shared" si="6"/>
        <v>24</v>
      </c>
      <c r="CG433" s="45">
        <f t="shared" si="7"/>
        <v>9</v>
      </c>
      <c r="CH433" s="45">
        <f t="shared" si="28"/>
        <v>24</v>
      </c>
      <c r="CI433" s="45">
        <f t="shared" si="9"/>
        <v>0.5</v>
      </c>
      <c r="CJ433">
        <f t="shared" si="10"/>
        <v>8</v>
      </c>
      <c r="CK433" s="45">
        <f t="shared" si="29"/>
        <v>34</v>
      </c>
      <c r="CM433" s="40">
        <f>VLOOKUP(CB433,'PROMIS 57 T-Score Conversions'!Q$3:R$35,2,TRUE)</f>
        <v>36.7</v>
      </c>
      <c r="CN433" s="44" t="str">
        <f t="shared" si="20"/>
        <v>Moderate</v>
      </c>
      <c r="CO433" s="40">
        <f>VLOOKUP(CC433,'PROMIS 57 T-Score Conversions'!A$3:B$35,2,TRUE)</f>
        <v>62.5</v>
      </c>
      <c r="CP433" s="43" t="str">
        <f t="shared" si="21"/>
        <v>Moderate</v>
      </c>
      <c r="CQ433" s="40">
        <f>VLOOKUP(CD433,'PROMIS 57 T-Score Conversions'!E$3:F$35,2,TRUE)</f>
        <v>61.2</v>
      </c>
      <c r="CR433" s="44" t="str">
        <f t="shared" si="22"/>
        <v>Moderate</v>
      </c>
      <c r="CS433" s="40">
        <f>VLOOKUP(CE433,'PROMIS 57 T-Score Conversions'!U$3:V$35,2,TRUE)</f>
        <v>77.8</v>
      </c>
      <c r="CT433" s="44" t="str">
        <f t="shared" si="23"/>
        <v>Severe</v>
      </c>
      <c r="CU433" s="40">
        <f>VLOOKUP(CF433,'PROMIS 57 T-Score Conversions'!Y$3:Z$35,2,TRUE)</f>
        <v>54.3</v>
      </c>
      <c r="CV433" s="44" t="str">
        <f t="shared" si="24"/>
        <v>Normal</v>
      </c>
      <c r="CW433" s="40">
        <f>vlookup(CG433,'PROMIS 57 T-Score Conversions'!M$3:N$35,2,TRUE)</f>
        <v>29.7</v>
      </c>
      <c r="CX433" s="44" t="str">
        <f t="shared" si="25"/>
        <v>Severe</v>
      </c>
      <c r="CY433" s="40">
        <f>VLOOKup(CH433,'PROMIS 57 T-Score Conversions'!I$3:J$35,2,TRUE)</f>
        <v>61.5</v>
      </c>
      <c r="CZ433" s="44" t="str">
        <f t="shared" si="26"/>
        <v>Moderate</v>
      </c>
      <c r="DA433" s="37">
        <f>VLOOKUP(CJ433,'PROMIS 57 T-Score Conversions'!AC$3:AD$35,2,TRUE)</f>
        <v>22.41</v>
      </c>
      <c r="DB433" s="44" t="str">
        <f t="shared" si="30"/>
        <v>Severe</v>
      </c>
      <c r="DC433" s="40">
        <f>VLOOKUP(CK433,'PROMIS 57 T-Score Conversions'!AG$3:AH$35,2,TRUE)</f>
        <v>53.63</v>
      </c>
      <c r="DD433" s="39" t="str">
        <f t="shared" si="31"/>
        <v>Normal</v>
      </c>
    </row>
    <row r="434">
      <c r="A434" s="1" t="b">
        <v>1</v>
      </c>
      <c r="B434" s="20"/>
      <c r="C434" s="20">
        <v>43846.40787166667</v>
      </c>
      <c r="D434" s="1" t="s">
        <v>360</v>
      </c>
      <c r="E434" s="1">
        <v>2152.0</v>
      </c>
      <c r="F434" s="1">
        <v>2.0</v>
      </c>
      <c r="G434" s="1">
        <v>4.0</v>
      </c>
      <c r="H434" s="1">
        <v>5.0</v>
      </c>
      <c r="I434" s="1">
        <v>5.0</v>
      </c>
      <c r="J434" s="1">
        <v>1.0</v>
      </c>
      <c r="K434" s="1">
        <v>3.0</v>
      </c>
      <c r="L434" s="1">
        <v>2.0</v>
      </c>
      <c r="M434" s="1">
        <v>1.0</v>
      </c>
      <c r="N434" s="1">
        <v>3.0</v>
      </c>
      <c r="O434" s="1">
        <v>3.0</v>
      </c>
      <c r="P434" s="1">
        <v>4.0</v>
      </c>
      <c r="Q434" s="1">
        <v>3.0</v>
      </c>
      <c r="R434" s="1">
        <v>3.0</v>
      </c>
      <c r="S434" s="1">
        <v>4.0</v>
      </c>
      <c r="T434" s="1">
        <v>3.0</v>
      </c>
      <c r="U434" s="1">
        <v>3.0</v>
      </c>
      <c r="V434" s="1">
        <v>2.0</v>
      </c>
      <c r="W434" s="1">
        <v>2.0</v>
      </c>
      <c r="X434" s="1">
        <v>4.0</v>
      </c>
      <c r="Y434" s="1">
        <v>4.0</v>
      </c>
      <c r="Z434" s="1">
        <v>2.0</v>
      </c>
      <c r="AA434" s="1">
        <v>5.0</v>
      </c>
      <c r="AB434" s="1">
        <v>3.0</v>
      </c>
      <c r="AC434" s="1">
        <v>3.0</v>
      </c>
      <c r="AD434" s="1">
        <v>3.0</v>
      </c>
      <c r="AE434" s="1">
        <v>2.0</v>
      </c>
      <c r="AF434" s="1">
        <v>2.0</v>
      </c>
      <c r="AG434" s="1">
        <v>2.0</v>
      </c>
      <c r="AH434" s="1">
        <v>2.0</v>
      </c>
      <c r="AI434" s="1">
        <v>2.0</v>
      </c>
      <c r="AJ434" s="1">
        <v>2.0</v>
      </c>
      <c r="AK434" s="1">
        <v>2.0</v>
      </c>
      <c r="AL434" s="1">
        <v>4.0</v>
      </c>
      <c r="AM434" s="1">
        <v>5.0</v>
      </c>
      <c r="AN434" s="1">
        <v>3.0</v>
      </c>
      <c r="AO434" s="1">
        <v>2.0</v>
      </c>
      <c r="AP434" s="1">
        <v>3.0</v>
      </c>
      <c r="AQ434" s="1">
        <v>2.0</v>
      </c>
      <c r="AR434" s="1">
        <v>2.0</v>
      </c>
      <c r="AS434" s="1">
        <v>4.0</v>
      </c>
      <c r="AT434" s="1">
        <v>2.0</v>
      </c>
      <c r="AU434" s="1">
        <v>3.0</v>
      </c>
      <c r="AV434" s="1">
        <v>2.0</v>
      </c>
      <c r="AW434" s="1">
        <v>2.0</v>
      </c>
      <c r="AX434" s="1">
        <v>1.0</v>
      </c>
      <c r="AY434" s="1">
        <v>3.0</v>
      </c>
      <c r="AZ434" s="1">
        <v>4.0</v>
      </c>
      <c r="BA434" s="1">
        <v>4.0</v>
      </c>
      <c r="BB434" s="1">
        <v>3.0</v>
      </c>
      <c r="BC434" s="1">
        <v>3.0</v>
      </c>
      <c r="BD434" s="1">
        <v>3.0</v>
      </c>
      <c r="BE434" s="1">
        <v>4.0</v>
      </c>
      <c r="BF434" s="1">
        <v>4.0</v>
      </c>
      <c r="BG434" s="1">
        <v>3.0</v>
      </c>
      <c r="BH434" s="1">
        <v>4.0</v>
      </c>
      <c r="BI434" s="1">
        <v>3.0</v>
      </c>
      <c r="BJ434" s="1">
        <v>6.0</v>
      </c>
      <c r="BK434" s="1">
        <v>2.0</v>
      </c>
      <c r="BL434" s="1">
        <v>2.0</v>
      </c>
      <c r="BM434" s="1">
        <v>2.0</v>
      </c>
      <c r="BN434" s="1">
        <v>2.0</v>
      </c>
      <c r="BO434" s="1">
        <v>3.0</v>
      </c>
      <c r="BP434" s="1">
        <v>2.0</v>
      </c>
      <c r="BQ434" s="1">
        <v>3.0</v>
      </c>
      <c r="BR434" s="1">
        <v>2.0</v>
      </c>
      <c r="BS434" s="1">
        <v>4.0</v>
      </c>
      <c r="BT434" s="1">
        <v>3.0</v>
      </c>
      <c r="BU434" s="1">
        <v>3.0</v>
      </c>
      <c r="BV434" s="1">
        <v>3.0</v>
      </c>
      <c r="BW434" s="1">
        <v>3.0</v>
      </c>
      <c r="BX434" s="1">
        <v>4.0</v>
      </c>
      <c r="BY434" s="1">
        <v>2.0</v>
      </c>
      <c r="BZ434" s="36">
        <v>3.0</v>
      </c>
      <c r="CA434" s="45">
        <f t="shared" si="12"/>
        <v>213</v>
      </c>
      <c r="CB434">
        <f t="shared" si="2"/>
        <v>23</v>
      </c>
      <c r="CC434" s="45">
        <f t="shared" si="3"/>
        <v>26</v>
      </c>
      <c r="CD434" s="45">
        <f t="shared" si="4"/>
        <v>25</v>
      </c>
      <c r="CE434" s="45">
        <f t="shared" si="27"/>
        <v>17</v>
      </c>
      <c r="CF434" s="45">
        <f t="shared" si="6"/>
        <v>25</v>
      </c>
      <c r="CG434" s="45">
        <f t="shared" si="7"/>
        <v>21</v>
      </c>
      <c r="CH434" s="45">
        <f t="shared" si="28"/>
        <v>27</v>
      </c>
      <c r="CI434" s="45">
        <f t="shared" si="9"/>
        <v>0.6</v>
      </c>
      <c r="CJ434">
        <f t="shared" si="10"/>
        <v>18</v>
      </c>
      <c r="CK434" s="45">
        <f t="shared" si="29"/>
        <v>25</v>
      </c>
      <c r="CM434" s="40">
        <f>VLOOKUP(CB434,'PROMIS 57 T-Score Conversions'!Q$3:R$35,2,TRUE)</f>
        <v>37.4</v>
      </c>
      <c r="CN434" s="44" t="str">
        <f t="shared" si="20"/>
        <v>Moderate</v>
      </c>
      <c r="CO434" s="40">
        <f>VLOOKUP(CC434,'PROMIS 57 T-Score Conversions'!A$3:B$35,2,TRUE)</f>
        <v>64.5</v>
      </c>
      <c r="CP434" s="43" t="str">
        <f t="shared" si="21"/>
        <v>Moderate</v>
      </c>
      <c r="CQ434" s="40">
        <f>VLOOKUP(CD434,'PROMIS 57 T-Score Conversions'!E$3:F$35,2,TRUE)</f>
        <v>63</v>
      </c>
      <c r="CR434" s="44" t="str">
        <f t="shared" si="22"/>
        <v>Moderate</v>
      </c>
      <c r="CS434" s="40">
        <f>VLOOKUP(CE434,'PROMIS 57 T-Score Conversions'!U$3:V$35,2,TRUE)</f>
        <v>50.4</v>
      </c>
      <c r="CT434" s="44" t="str">
        <f t="shared" si="23"/>
        <v>Normal</v>
      </c>
      <c r="CU434" s="40">
        <f>VLOOKUP(CF434,'PROMIS 57 T-Score Conversions'!Y$3:Z$35,2,TRUE)</f>
        <v>55.3</v>
      </c>
      <c r="CV434" s="44" t="str">
        <f t="shared" si="24"/>
        <v>Mild</v>
      </c>
      <c r="CW434" s="40">
        <f>vlookup(CG434,'PROMIS 57 T-Score Conversions'!M$3:N$35,2,TRUE)</f>
        <v>41.1</v>
      </c>
      <c r="CX434" s="44" t="str">
        <f t="shared" si="25"/>
        <v>Mild</v>
      </c>
      <c r="CY434" s="40">
        <f>VLOOKup(CH434,'PROMIS 57 T-Score Conversions'!I$3:J$35,2,TRUE)</f>
        <v>63.5</v>
      </c>
      <c r="CZ434" s="44" t="str">
        <f t="shared" si="26"/>
        <v>Moderate</v>
      </c>
      <c r="DA434" s="37">
        <f>VLOOKUP(CJ434,'PROMIS 57 T-Score Conversions'!AC$3:AD$35,2,TRUE)</f>
        <v>35.56</v>
      </c>
      <c r="DB434" s="44" t="str">
        <f t="shared" si="30"/>
        <v>Moderate</v>
      </c>
      <c r="DC434" s="40">
        <f>VLOOKUP(CK434,'PROMIS 57 T-Score Conversions'!AG$3:AH$35,2,TRUE)</f>
        <v>44.34</v>
      </c>
      <c r="DD434" s="39" t="str">
        <f t="shared" si="31"/>
        <v>Normal</v>
      </c>
    </row>
    <row r="435">
      <c r="A435" s="1" t="b">
        <v>1</v>
      </c>
      <c r="B435" s="20"/>
      <c r="C435" s="20">
        <v>43846.564346053245</v>
      </c>
      <c r="D435" s="1" t="s">
        <v>361</v>
      </c>
      <c r="E435" s="1">
        <v>2157.0</v>
      </c>
      <c r="F435" s="1">
        <v>3.0</v>
      </c>
      <c r="G435" s="1">
        <v>3.0</v>
      </c>
      <c r="H435" s="1">
        <v>3.0</v>
      </c>
      <c r="I435" s="1">
        <v>3.0</v>
      </c>
      <c r="J435" s="1">
        <v>1.0</v>
      </c>
      <c r="K435" s="1">
        <v>3.0</v>
      </c>
      <c r="L435" s="1">
        <v>3.0</v>
      </c>
      <c r="M435" s="1">
        <v>1.0</v>
      </c>
      <c r="N435" s="1">
        <v>4.0</v>
      </c>
      <c r="O435" s="1">
        <v>3.0</v>
      </c>
      <c r="P435" s="1">
        <v>4.0</v>
      </c>
      <c r="Q435" s="1">
        <v>3.0</v>
      </c>
      <c r="R435" s="1">
        <v>4.0</v>
      </c>
      <c r="S435" s="1">
        <v>4.0</v>
      </c>
      <c r="T435" s="1">
        <v>3.0</v>
      </c>
      <c r="U435" s="1">
        <v>3.0</v>
      </c>
      <c r="V435" s="1">
        <v>3.0</v>
      </c>
      <c r="W435" s="1">
        <v>3.0</v>
      </c>
      <c r="X435" s="1">
        <v>4.0</v>
      </c>
      <c r="Y435" s="1">
        <v>4.0</v>
      </c>
      <c r="Z435" s="1">
        <v>3.0</v>
      </c>
      <c r="AA435" s="1">
        <v>4.0</v>
      </c>
      <c r="AB435" s="1">
        <v>4.0</v>
      </c>
      <c r="AC435" s="1">
        <v>4.0</v>
      </c>
      <c r="AD435" s="1">
        <v>2.0</v>
      </c>
      <c r="AE435" s="1">
        <v>2.0</v>
      </c>
      <c r="AF435" s="1">
        <v>3.0</v>
      </c>
      <c r="AG435" s="1">
        <v>3.0</v>
      </c>
      <c r="AH435" s="1">
        <v>2.0</v>
      </c>
      <c r="AI435" s="1">
        <v>2.0</v>
      </c>
      <c r="AJ435" s="1">
        <v>2.0</v>
      </c>
      <c r="AK435" s="1">
        <v>2.0</v>
      </c>
      <c r="AL435" s="1">
        <v>5.0</v>
      </c>
      <c r="AM435" s="1">
        <v>4.0</v>
      </c>
      <c r="AN435" s="1">
        <v>4.0</v>
      </c>
      <c r="AO435" s="1">
        <v>4.0</v>
      </c>
      <c r="AP435" s="1">
        <v>5.0</v>
      </c>
      <c r="AQ435" s="1">
        <v>5.0</v>
      </c>
      <c r="AR435" s="1">
        <v>4.0</v>
      </c>
      <c r="AS435" s="1">
        <v>5.0</v>
      </c>
      <c r="AT435" s="1">
        <v>2.0</v>
      </c>
      <c r="AU435" s="1">
        <v>2.0</v>
      </c>
      <c r="AV435" s="1">
        <v>2.0</v>
      </c>
      <c r="AW435" s="1">
        <v>1.0</v>
      </c>
      <c r="AX435" s="1">
        <v>2.0</v>
      </c>
      <c r="AY435" s="1">
        <v>2.0</v>
      </c>
      <c r="AZ435" s="1">
        <v>2.0</v>
      </c>
      <c r="BA435" s="1">
        <v>1.0</v>
      </c>
      <c r="BB435" s="1">
        <v>4.0</v>
      </c>
      <c r="BC435" s="1">
        <v>5.0</v>
      </c>
      <c r="BD435" s="1">
        <v>4.0</v>
      </c>
      <c r="BE435" s="1">
        <v>4.0</v>
      </c>
      <c r="BF435" s="1">
        <v>4.0</v>
      </c>
      <c r="BG435" s="1">
        <v>4.0</v>
      </c>
      <c r="BH435" s="1">
        <v>5.0</v>
      </c>
      <c r="BI435" s="1">
        <v>5.0</v>
      </c>
      <c r="BJ435" s="1">
        <v>8.0</v>
      </c>
      <c r="BK435" s="1">
        <v>1.0</v>
      </c>
      <c r="BL435" s="1">
        <v>2.0</v>
      </c>
      <c r="BM435" s="1">
        <v>2.0</v>
      </c>
      <c r="BN435" s="1">
        <v>2.0</v>
      </c>
      <c r="BO435" s="1">
        <v>2.0</v>
      </c>
      <c r="BP435" s="1">
        <v>1.0</v>
      </c>
      <c r="BQ435" s="1">
        <v>2.0</v>
      </c>
      <c r="BR435" s="1">
        <v>1.0</v>
      </c>
      <c r="BS435" s="1">
        <v>5.0</v>
      </c>
      <c r="BT435" s="1">
        <v>4.0</v>
      </c>
      <c r="BU435" s="1">
        <v>5.0</v>
      </c>
      <c r="BV435" s="1">
        <v>5.0</v>
      </c>
      <c r="BW435" s="1">
        <v>4.0</v>
      </c>
      <c r="BX435" s="1">
        <v>4.0</v>
      </c>
      <c r="BY435" s="1">
        <v>4.0</v>
      </c>
      <c r="BZ435" s="36">
        <v>4.0</v>
      </c>
      <c r="CA435" s="45">
        <f t="shared" si="12"/>
        <v>236</v>
      </c>
      <c r="CB435">
        <f t="shared" si="2"/>
        <v>20</v>
      </c>
      <c r="CC435" s="45">
        <f t="shared" si="3"/>
        <v>28</v>
      </c>
      <c r="CD435" s="45">
        <f t="shared" si="4"/>
        <v>29</v>
      </c>
      <c r="CE435" s="45">
        <f t="shared" si="27"/>
        <v>18</v>
      </c>
      <c r="CF435" s="45">
        <f t="shared" si="6"/>
        <v>36</v>
      </c>
      <c r="CG435" s="45">
        <f t="shared" si="7"/>
        <v>14</v>
      </c>
      <c r="CH435" s="45">
        <f t="shared" si="28"/>
        <v>35</v>
      </c>
      <c r="CI435" s="45">
        <f t="shared" si="9"/>
        <v>0.8</v>
      </c>
      <c r="CJ435">
        <f t="shared" si="10"/>
        <v>13</v>
      </c>
      <c r="CK435" s="45">
        <f t="shared" si="29"/>
        <v>35</v>
      </c>
      <c r="CM435" s="40">
        <f>VLOOKUP(CB435,'PROMIS 57 T-Score Conversions'!Q$3:R$35,2,TRUE)</f>
        <v>35.4</v>
      </c>
      <c r="CN435" s="44" t="str">
        <f t="shared" si="20"/>
        <v>Moderate</v>
      </c>
      <c r="CO435" s="40">
        <f>VLOOKUP(CC435,'PROMIS 57 T-Score Conversions'!A$3:B$35,2,TRUE)</f>
        <v>66.6</v>
      </c>
      <c r="CP435" s="43" t="str">
        <f t="shared" si="21"/>
        <v>Severe</v>
      </c>
      <c r="CQ435" s="40">
        <f>VLOOKUP(CD435,'PROMIS 57 T-Score Conversions'!E$3:F$35,2,TRUE)</f>
        <v>66.8</v>
      </c>
      <c r="CR435" s="44" t="str">
        <f t="shared" si="22"/>
        <v>Moderate</v>
      </c>
      <c r="CS435" s="40">
        <f>VLOOKUP(CE435,'PROMIS 57 T-Score Conversions'!U$3:V$35,2,TRUE)</f>
        <v>51.5</v>
      </c>
      <c r="CT435" s="44" t="str">
        <f t="shared" si="23"/>
        <v>Normal</v>
      </c>
      <c r="CU435" s="40">
        <f>VLOOKUP(CF435,'PROMIS 57 T-Score Conversions'!Y$3:Z$35,2,TRUE)</f>
        <v>67.5</v>
      </c>
      <c r="CV435" s="44" t="str">
        <f t="shared" si="24"/>
        <v>Moderate</v>
      </c>
      <c r="CW435" s="40">
        <f>vlookup(CG435,'PROMIS 57 T-Score Conversions'!M$3:N$35,2,TRUE)</f>
        <v>35.3</v>
      </c>
      <c r="CX435" s="44" t="str">
        <f t="shared" si="25"/>
        <v>Moderate</v>
      </c>
      <c r="CY435" s="40">
        <f>VLOOKup(CH435,'PROMIS 57 T-Score Conversions'!I$3:J$35,2,TRUE)</f>
        <v>69.2</v>
      </c>
      <c r="CZ435" s="44" t="str">
        <f t="shared" si="26"/>
        <v>Moderate</v>
      </c>
      <c r="DA435" s="37">
        <f>VLOOKUP(CJ435,'PROMIS 57 T-Score Conversions'!AC$3:AD$35,2,TRUE)</f>
        <v>31.18</v>
      </c>
      <c r="DB435" s="44" t="str">
        <f t="shared" si="30"/>
        <v>Moderate</v>
      </c>
      <c r="DC435" s="40">
        <f>VLOOKUP(CK435,'PROMIS 57 T-Score Conversions'!AG$3:AH$35,2,TRUE)</f>
        <v>54.94</v>
      </c>
      <c r="DD435" s="39" t="str">
        <f t="shared" si="31"/>
        <v>Normal</v>
      </c>
    </row>
    <row r="436">
      <c r="A436" s="1" t="b">
        <v>1</v>
      </c>
      <c r="B436" s="20"/>
      <c r="C436" s="20">
        <v>43846.63067196759</v>
      </c>
      <c r="D436" s="1" t="s">
        <v>360</v>
      </c>
      <c r="E436" s="1">
        <v>2152.0</v>
      </c>
      <c r="F436" s="1">
        <v>2.0</v>
      </c>
      <c r="G436" s="1">
        <v>4.0</v>
      </c>
      <c r="H436" s="1">
        <v>5.0</v>
      </c>
      <c r="I436" s="1">
        <v>5.0</v>
      </c>
      <c r="J436" s="1">
        <v>1.0</v>
      </c>
      <c r="K436" s="1">
        <v>3.0</v>
      </c>
      <c r="L436" s="1">
        <v>2.0</v>
      </c>
      <c r="M436" s="1">
        <v>1.0</v>
      </c>
      <c r="N436" s="1">
        <v>3.0</v>
      </c>
      <c r="O436" s="1">
        <v>3.0</v>
      </c>
      <c r="P436" s="1">
        <v>4.0</v>
      </c>
      <c r="Q436" s="1">
        <v>3.0</v>
      </c>
      <c r="R436" s="1">
        <v>3.0</v>
      </c>
      <c r="S436" s="1">
        <v>4.0</v>
      </c>
      <c r="T436" s="1">
        <v>3.0</v>
      </c>
      <c r="U436" s="1">
        <v>3.0</v>
      </c>
      <c r="V436" s="1">
        <v>2.0</v>
      </c>
      <c r="W436" s="1">
        <v>2.0</v>
      </c>
      <c r="X436" s="1">
        <v>4.0</v>
      </c>
      <c r="Y436" s="1">
        <v>4.0</v>
      </c>
      <c r="Z436" s="1">
        <v>2.0</v>
      </c>
      <c r="AA436" s="1">
        <v>5.0</v>
      </c>
      <c r="AB436" s="1">
        <v>3.0</v>
      </c>
      <c r="AC436" s="1">
        <v>3.0</v>
      </c>
      <c r="AD436" s="1">
        <v>3.0</v>
      </c>
      <c r="AE436" s="1">
        <v>2.0</v>
      </c>
      <c r="AF436" s="1">
        <v>2.0</v>
      </c>
      <c r="AG436" s="1">
        <v>2.0</v>
      </c>
      <c r="AH436" s="1">
        <v>2.0</v>
      </c>
      <c r="AI436" s="1">
        <v>2.0</v>
      </c>
      <c r="AJ436" s="1">
        <v>2.0</v>
      </c>
      <c r="AK436" s="1">
        <v>2.0</v>
      </c>
      <c r="AL436" s="1">
        <v>4.0</v>
      </c>
      <c r="AM436" s="1">
        <v>5.0</v>
      </c>
      <c r="AN436" s="1">
        <v>3.0</v>
      </c>
      <c r="AO436" s="1">
        <v>2.0</v>
      </c>
      <c r="AP436" s="1">
        <v>3.0</v>
      </c>
      <c r="AQ436" s="1">
        <v>2.0</v>
      </c>
      <c r="AR436" s="1">
        <v>2.0</v>
      </c>
      <c r="AS436" s="1">
        <v>4.0</v>
      </c>
      <c r="AT436" s="1">
        <v>2.0</v>
      </c>
      <c r="AU436" s="1">
        <v>3.0</v>
      </c>
      <c r="AV436" s="1">
        <v>2.0</v>
      </c>
      <c r="AW436" s="1">
        <v>2.0</v>
      </c>
      <c r="AX436" s="1">
        <v>1.0</v>
      </c>
      <c r="AY436" s="1">
        <v>3.0</v>
      </c>
      <c r="AZ436" s="1">
        <v>4.0</v>
      </c>
      <c r="BA436" s="1">
        <v>4.0</v>
      </c>
      <c r="BB436" s="1">
        <v>3.0</v>
      </c>
      <c r="BC436" s="1">
        <v>3.0</v>
      </c>
      <c r="BD436" s="1">
        <v>3.0</v>
      </c>
      <c r="BE436" s="1">
        <v>4.0</v>
      </c>
      <c r="BF436" s="1">
        <v>4.0</v>
      </c>
      <c r="BG436" s="1">
        <v>3.0</v>
      </c>
      <c r="BH436" s="1">
        <v>4.0</v>
      </c>
      <c r="BI436" s="1">
        <v>3.0</v>
      </c>
      <c r="BJ436" s="1">
        <v>6.0</v>
      </c>
      <c r="BK436" s="1">
        <v>2.0</v>
      </c>
      <c r="BL436" s="1">
        <v>2.0</v>
      </c>
      <c r="BM436" s="1">
        <v>2.0</v>
      </c>
      <c r="BN436" s="1">
        <v>2.0</v>
      </c>
      <c r="BO436" s="1">
        <v>3.0</v>
      </c>
      <c r="BP436" s="1">
        <v>2.0</v>
      </c>
      <c r="BQ436" s="1">
        <v>3.0</v>
      </c>
      <c r="BR436" s="1">
        <v>2.0</v>
      </c>
      <c r="BS436" s="1">
        <v>4.0</v>
      </c>
      <c r="BT436" s="1">
        <v>3.0</v>
      </c>
      <c r="BU436" s="1">
        <v>3.0</v>
      </c>
      <c r="BV436" s="1">
        <v>3.0</v>
      </c>
      <c r="BW436" s="1">
        <v>3.0</v>
      </c>
      <c r="BX436" s="1">
        <v>4.0</v>
      </c>
      <c r="BY436" s="1">
        <v>2.0</v>
      </c>
      <c r="BZ436" s="36">
        <v>3.0</v>
      </c>
      <c r="CA436" s="45">
        <f t="shared" si="12"/>
        <v>213</v>
      </c>
      <c r="CB436">
        <f t="shared" si="2"/>
        <v>23</v>
      </c>
      <c r="CC436" s="45">
        <f t="shared" si="3"/>
        <v>26</v>
      </c>
      <c r="CD436" s="45">
        <f t="shared" si="4"/>
        <v>25</v>
      </c>
      <c r="CE436" s="45">
        <f t="shared" si="27"/>
        <v>17</v>
      </c>
      <c r="CF436" s="45">
        <f t="shared" si="6"/>
        <v>25</v>
      </c>
      <c r="CG436" s="45">
        <f t="shared" si="7"/>
        <v>21</v>
      </c>
      <c r="CH436" s="45">
        <f t="shared" si="28"/>
        <v>27</v>
      </c>
      <c r="CI436" s="45">
        <f t="shared" si="9"/>
        <v>0.6</v>
      </c>
      <c r="CJ436">
        <f t="shared" si="10"/>
        <v>18</v>
      </c>
      <c r="CK436" s="45">
        <f t="shared" si="29"/>
        <v>25</v>
      </c>
      <c r="CM436" s="40">
        <f>VLOOKUP(CB436,'PROMIS 57 T-Score Conversions'!Q$3:R$35,2,TRUE)</f>
        <v>37.4</v>
      </c>
      <c r="CN436" s="44" t="str">
        <f t="shared" si="20"/>
        <v>Moderate</v>
      </c>
      <c r="CO436" s="40">
        <f>VLOOKUP(CC436,'PROMIS 57 T-Score Conversions'!A$3:B$35,2,TRUE)</f>
        <v>64.5</v>
      </c>
      <c r="CP436" s="43" t="str">
        <f t="shared" si="21"/>
        <v>Moderate</v>
      </c>
      <c r="CQ436" s="40">
        <f>VLOOKUP(CD436,'PROMIS 57 T-Score Conversions'!E$3:F$35,2,TRUE)</f>
        <v>63</v>
      </c>
      <c r="CR436" s="44" t="str">
        <f t="shared" si="22"/>
        <v>Moderate</v>
      </c>
      <c r="CS436" s="40">
        <f>VLOOKUP(CE436,'PROMIS 57 T-Score Conversions'!U$3:V$35,2,TRUE)</f>
        <v>50.4</v>
      </c>
      <c r="CT436" s="44" t="str">
        <f t="shared" si="23"/>
        <v>Normal</v>
      </c>
      <c r="CU436" s="40">
        <f>VLOOKUP(CF436,'PROMIS 57 T-Score Conversions'!Y$3:Z$35,2,TRUE)</f>
        <v>55.3</v>
      </c>
      <c r="CV436" s="44" t="str">
        <f t="shared" si="24"/>
        <v>Mild</v>
      </c>
      <c r="CW436" s="40">
        <f>vlookup(CG436,'PROMIS 57 T-Score Conversions'!M$3:N$35,2,TRUE)</f>
        <v>41.1</v>
      </c>
      <c r="CX436" s="44" t="str">
        <f t="shared" si="25"/>
        <v>Mild</v>
      </c>
      <c r="CY436" s="40">
        <f>VLOOKup(CH436,'PROMIS 57 T-Score Conversions'!I$3:J$35,2,TRUE)</f>
        <v>63.5</v>
      </c>
      <c r="CZ436" s="44" t="str">
        <f t="shared" si="26"/>
        <v>Moderate</v>
      </c>
      <c r="DA436" s="37">
        <f>VLOOKUP(CJ436,'PROMIS 57 T-Score Conversions'!AC$3:AD$35,2,TRUE)</f>
        <v>35.56</v>
      </c>
      <c r="DB436" s="44" t="str">
        <f t="shared" si="30"/>
        <v>Moderate</v>
      </c>
      <c r="DC436" s="40">
        <f>VLOOKUP(CK436,'PROMIS 57 T-Score Conversions'!AG$3:AH$35,2,TRUE)</f>
        <v>44.34</v>
      </c>
      <c r="DD436" s="39" t="str">
        <f t="shared" si="31"/>
        <v>Normal</v>
      </c>
    </row>
    <row r="437">
      <c r="A437" s="1" t="b">
        <v>1</v>
      </c>
      <c r="B437" s="20"/>
      <c r="C437" s="20">
        <v>43846.63139105324</v>
      </c>
      <c r="D437" s="1" t="s">
        <v>360</v>
      </c>
      <c r="E437" s="1">
        <v>2152.0</v>
      </c>
      <c r="F437" s="1">
        <v>2.0</v>
      </c>
      <c r="G437" s="1">
        <v>4.0</v>
      </c>
      <c r="H437" s="1">
        <v>5.0</v>
      </c>
      <c r="I437" s="1">
        <v>5.0</v>
      </c>
      <c r="J437" s="1">
        <v>1.0</v>
      </c>
      <c r="K437" s="1">
        <v>3.0</v>
      </c>
      <c r="L437" s="1">
        <v>2.0</v>
      </c>
      <c r="M437" s="1">
        <v>1.0</v>
      </c>
      <c r="N437" s="1">
        <v>3.0</v>
      </c>
      <c r="O437" s="1">
        <v>3.0</v>
      </c>
      <c r="P437" s="1">
        <v>4.0</v>
      </c>
      <c r="Q437" s="1">
        <v>3.0</v>
      </c>
      <c r="R437" s="1">
        <v>3.0</v>
      </c>
      <c r="S437" s="1">
        <v>4.0</v>
      </c>
      <c r="T437" s="1">
        <v>3.0</v>
      </c>
      <c r="U437" s="1">
        <v>3.0</v>
      </c>
      <c r="V437" s="1">
        <v>2.0</v>
      </c>
      <c r="W437" s="1">
        <v>2.0</v>
      </c>
      <c r="X437" s="1">
        <v>4.0</v>
      </c>
      <c r="Y437" s="1">
        <v>4.0</v>
      </c>
      <c r="Z437" s="1">
        <v>2.0</v>
      </c>
      <c r="AA437" s="1">
        <v>5.0</v>
      </c>
      <c r="AB437" s="1">
        <v>3.0</v>
      </c>
      <c r="AC437" s="1">
        <v>3.0</v>
      </c>
      <c r="AD437" s="1">
        <v>3.0</v>
      </c>
      <c r="AE437" s="1">
        <v>2.0</v>
      </c>
      <c r="AF437" s="1">
        <v>2.0</v>
      </c>
      <c r="AG437" s="1">
        <v>2.0</v>
      </c>
      <c r="AH437" s="1">
        <v>2.0</v>
      </c>
      <c r="AI437" s="1">
        <v>2.0</v>
      </c>
      <c r="AJ437" s="1">
        <v>2.0</v>
      </c>
      <c r="AK437" s="1">
        <v>2.0</v>
      </c>
      <c r="AL437" s="1">
        <v>4.0</v>
      </c>
      <c r="AM437" s="1">
        <v>5.0</v>
      </c>
      <c r="AN437" s="1">
        <v>3.0</v>
      </c>
      <c r="AO437" s="1">
        <v>2.0</v>
      </c>
      <c r="AP437" s="1">
        <v>3.0</v>
      </c>
      <c r="AQ437" s="1">
        <v>2.0</v>
      </c>
      <c r="AR437" s="1">
        <v>2.0</v>
      </c>
      <c r="AS437" s="1">
        <v>4.0</v>
      </c>
      <c r="AT437" s="1">
        <v>2.0</v>
      </c>
      <c r="AU437" s="1">
        <v>3.0</v>
      </c>
      <c r="AV437" s="1">
        <v>2.0</v>
      </c>
      <c r="AW437" s="1">
        <v>2.0</v>
      </c>
      <c r="AX437" s="1">
        <v>1.0</v>
      </c>
      <c r="AY437" s="1">
        <v>3.0</v>
      </c>
      <c r="AZ437" s="1">
        <v>4.0</v>
      </c>
      <c r="BA437" s="1">
        <v>4.0</v>
      </c>
      <c r="BB437" s="1">
        <v>3.0</v>
      </c>
      <c r="BC437" s="1">
        <v>3.0</v>
      </c>
      <c r="BD437" s="1">
        <v>3.0</v>
      </c>
      <c r="BE437" s="1">
        <v>4.0</v>
      </c>
      <c r="BF437" s="1">
        <v>4.0</v>
      </c>
      <c r="BG437" s="1">
        <v>3.0</v>
      </c>
      <c r="BH437" s="1">
        <v>4.0</v>
      </c>
      <c r="BI437" s="1">
        <v>3.0</v>
      </c>
      <c r="BJ437" s="1">
        <v>6.0</v>
      </c>
      <c r="BK437" s="1">
        <v>2.0</v>
      </c>
      <c r="BL437" s="1">
        <v>2.0</v>
      </c>
      <c r="BM437" s="1">
        <v>2.0</v>
      </c>
      <c r="BN437" s="1">
        <v>2.0</v>
      </c>
      <c r="BO437" s="1">
        <v>3.0</v>
      </c>
      <c r="BP437" s="1">
        <v>2.0</v>
      </c>
      <c r="BQ437" s="1">
        <v>3.0</v>
      </c>
      <c r="BR437" s="1">
        <v>2.0</v>
      </c>
      <c r="BS437" s="1">
        <v>4.0</v>
      </c>
      <c r="BT437" s="1">
        <v>3.0</v>
      </c>
      <c r="BU437" s="1">
        <v>3.0</v>
      </c>
      <c r="BV437" s="1">
        <v>3.0</v>
      </c>
      <c r="BW437" s="1">
        <v>3.0</v>
      </c>
      <c r="BX437" s="1">
        <v>4.0</v>
      </c>
      <c r="BY437" s="1">
        <v>2.0</v>
      </c>
      <c r="BZ437" s="36">
        <v>3.0</v>
      </c>
      <c r="CA437" s="45">
        <f t="shared" si="12"/>
        <v>213</v>
      </c>
      <c r="CB437">
        <f t="shared" si="2"/>
        <v>23</v>
      </c>
      <c r="CC437" s="45">
        <f t="shared" si="3"/>
        <v>26</v>
      </c>
      <c r="CD437" s="45">
        <f t="shared" si="4"/>
        <v>25</v>
      </c>
      <c r="CE437" s="45">
        <f t="shared" si="27"/>
        <v>17</v>
      </c>
      <c r="CF437" s="45">
        <f t="shared" si="6"/>
        <v>25</v>
      </c>
      <c r="CG437" s="45">
        <f t="shared" si="7"/>
        <v>21</v>
      </c>
      <c r="CH437" s="45">
        <f t="shared" si="28"/>
        <v>27</v>
      </c>
      <c r="CI437" s="45">
        <f t="shared" si="9"/>
        <v>0.6</v>
      </c>
      <c r="CJ437">
        <f t="shared" si="10"/>
        <v>18</v>
      </c>
      <c r="CK437" s="45">
        <f t="shared" si="29"/>
        <v>25</v>
      </c>
      <c r="CM437" s="40">
        <f>VLOOKUP(CB437,'PROMIS 57 T-Score Conversions'!Q$3:R$35,2,TRUE)</f>
        <v>37.4</v>
      </c>
      <c r="CN437" s="44" t="str">
        <f t="shared" si="20"/>
        <v>Moderate</v>
      </c>
      <c r="CO437" s="40">
        <f>VLOOKUP(CC437,'PROMIS 57 T-Score Conversions'!A$3:B$35,2,TRUE)</f>
        <v>64.5</v>
      </c>
      <c r="CP437" s="43" t="str">
        <f t="shared" si="21"/>
        <v>Moderate</v>
      </c>
      <c r="CQ437" s="40">
        <f>VLOOKUP(CD437,'PROMIS 57 T-Score Conversions'!E$3:F$35,2,TRUE)</f>
        <v>63</v>
      </c>
      <c r="CR437" s="44" t="str">
        <f t="shared" si="22"/>
        <v>Moderate</v>
      </c>
      <c r="CS437" s="40">
        <f>VLOOKUP(CE437,'PROMIS 57 T-Score Conversions'!U$3:V$35,2,TRUE)</f>
        <v>50.4</v>
      </c>
      <c r="CT437" s="44" t="str">
        <f t="shared" si="23"/>
        <v>Normal</v>
      </c>
      <c r="CU437" s="40">
        <f>VLOOKUP(CF437,'PROMIS 57 T-Score Conversions'!Y$3:Z$35,2,TRUE)</f>
        <v>55.3</v>
      </c>
      <c r="CV437" s="44" t="str">
        <f t="shared" si="24"/>
        <v>Mild</v>
      </c>
      <c r="CW437" s="40">
        <f>vlookup(CG437,'PROMIS 57 T-Score Conversions'!M$3:N$35,2,TRUE)</f>
        <v>41.1</v>
      </c>
      <c r="CX437" s="44" t="str">
        <f t="shared" si="25"/>
        <v>Mild</v>
      </c>
      <c r="CY437" s="40">
        <f>VLOOKup(CH437,'PROMIS 57 T-Score Conversions'!I$3:J$35,2,TRUE)</f>
        <v>63.5</v>
      </c>
      <c r="CZ437" s="44" t="str">
        <f t="shared" si="26"/>
        <v>Moderate</v>
      </c>
      <c r="DA437" s="37">
        <f>VLOOKUP(CJ437,'PROMIS 57 T-Score Conversions'!AC$3:AD$35,2,TRUE)</f>
        <v>35.56</v>
      </c>
      <c r="DB437" s="44" t="str">
        <f t="shared" si="30"/>
        <v>Moderate</v>
      </c>
      <c r="DC437" s="40">
        <f>VLOOKUP(CK437,'PROMIS 57 T-Score Conversions'!AG$3:AH$35,2,TRUE)</f>
        <v>44.34</v>
      </c>
      <c r="DD437" s="39" t="str">
        <f t="shared" si="31"/>
        <v>Normal</v>
      </c>
    </row>
    <row r="438">
      <c r="A438" s="1" t="b">
        <v>1</v>
      </c>
      <c r="B438" s="20"/>
      <c r="C438" s="20">
        <v>43846.64243752314</v>
      </c>
      <c r="D438" s="1" t="s">
        <v>362</v>
      </c>
      <c r="E438" s="1">
        <v>2128.0</v>
      </c>
      <c r="F438" s="1">
        <v>5.0</v>
      </c>
      <c r="G438" s="1">
        <v>5.0</v>
      </c>
      <c r="H438" s="1">
        <v>5.0</v>
      </c>
      <c r="I438" s="1">
        <v>5.0</v>
      </c>
      <c r="J438" s="1">
        <v>4.0</v>
      </c>
      <c r="K438" s="1">
        <v>5.0</v>
      </c>
      <c r="L438" s="1">
        <v>4.0</v>
      </c>
      <c r="M438" s="1">
        <v>4.0</v>
      </c>
      <c r="N438" s="1">
        <v>1.0</v>
      </c>
      <c r="O438" s="1">
        <v>1.0</v>
      </c>
      <c r="P438" s="1">
        <v>1.0</v>
      </c>
      <c r="Q438" s="1">
        <v>1.0</v>
      </c>
      <c r="R438" s="1">
        <v>1.0</v>
      </c>
      <c r="S438" s="1">
        <v>1.0</v>
      </c>
      <c r="T438" s="1">
        <v>2.0</v>
      </c>
      <c r="U438" s="1">
        <v>2.0</v>
      </c>
      <c r="V438" s="1">
        <v>1.0</v>
      </c>
      <c r="W438" s="1">
        <v>1.0</v>
      </c>
      <c r="X438" s="1">
        <v>1.0</v>
      </c>
      <c r="Y438" s="1">
        <v>1.0</v>
      </c>
      <c r="Z438" s="1">
        <v>1.0</v>
      </c>
      <c r="AA438" s="1">
        <v>1.0</v>
      </c>
      <c r="AB438" s="1">
        <v>1.0</v>
      </c>
      <c r="AC438" s="1">
        <v>1.0</v>
      </c>
      <c r="AD438" s="1">
        <v>1.0</v>
      </c>
      <c r="AE438" s="1">
        <v>1.0</v>
      </c>
      <c r="AF438" s="1">
        <v>1.0</v>
      </c>
      <c r="AG438" s="1">
        <v>1.0</v>
      </c>
      <c r="AH438" s="1">
        <v>1.0</v>
      </c>
      <c r="AI438" s="1">
        <v>1.0</v>
      </c>
      <c r="AJ438" s="1">
        <v>1.0</v>
      </c>
      <c r="AK438" s="1">
        <v>1.0</v>
      </c>
      <c r="AL438" s="1">
        <v>3.0</v>
      </c>
      <c r="AM438" s="1">
        <v>3.0</v>
      </c>
      <c r="AN438" s="1">
        <v>3.0</v>
      </c>
      <c r="AO438" s="1">
        <v>2.0</v>
      </c>
      <c r="AP438" s="1">
        <v>4.0</v>
      </c>
      <c r="AQ438" s="1">
        <v>2.0</v>
      </c>
      <c r="AR438" s="1">
        <v>3.0</v>
      </c>
      <c r="AS438" s="1">
        <v>3.0</v>
      </c>
      <c r="AT438" s="1">
        <v>4.0</v>
      </c>
      <c r="AU438" s="1">
        <v>4.0</v>
      </c>
      <c r="AV438" s="1">
        <v>4.0</v>
      </c>
      <c r="AW438" s="1">
        <v>4.0</v>
      </c>
      <c r="AX438" s="1">
        <v>4.0</v>
      </c>
      <c r="AY438" s="1">
        <v>4.0</v>
      </c>
      <c r="AZ438" s="1">
        <v>4.0</v>
      </c>
      <c r="BA438" s="1">
        <v>4.0</v>
      </c>
      <c r="BB438" s="1">
        <v>1.0</v>
      </c>
      <c r="BC438" s="1">
        <v>1.0</v>
      </c>
      <c r="BD438" s="1">
        <v>2.0</v>
      </c>
      <c r="BE438" s="1">
        <v>1.0</v>
      </c>
      <c r="BF438" s="1">
        <v>2.0</v>
      </c>
      <c r="BG438" s="1">
        <v>2.0</v>
      </c>
      <c r="BH438" s="1">
        <v>2.0</v>
      </c>
      <c r="BI438" s="1">
        <v>2.0</v>
      </c>
      <c r="BJ438" s="1">
        <v>3.0</v>
      </c>
      <c r="BK438" s="1">
        <v>4.0</v>
      </c>
      <c r="BL438" s="1">
        <v>4.0</v>
      </c>
      <c r="BM438" s="1">
        <v>4.0</v>
      </c>
      <c r="BN438" s="1">
        <v>4.0</v>
      </c>
      <c r="BO438" s="1">
        <v>4.0</v>
      </c>
      <c r="BP438" s="1">
        <v>4.0</v>
      </c>
      <c r="BQ438" s="1">
        <v>4.0</v>
      </c>
      <c r="BR438" s="1">
        <v>4.0</v>
      </c>
      <c r="BS438" s="1">
        <v>2.0</v>
      </c>
      <c r="BT438" s="1">
        <v>2.0</v>
      </c>
      <c r="BU438" s="1">
        <v>2.0</v>
      </c>
      <c r="BV438" s="1">
        <v>2.0</v>
      </c>
      <c r="BW438" s="1">
        <v>2.0</v>
      </c>
      <c r="BX438" s="1">
        <v>2.0</v>
      </c>
      <c r="BY438" s="1">
        <v>2.0</v>
      </c>
      <c r="BZ438" s="36">
        <v>2.0</v>
      </c>
      <c r="CA438" s="45">
        <f t="shared" si="12"/>
        <v>182</v>
      </c>
      <c r="CB438">
        <f t="shared" si="2"/>
        <v>37</v>
      </c>
      <c r="CC438" s="45">
        <f t="shared" si="3"/>
        <v>10</v>
      </c>
      <c r="CD438" s="45">
        <f t="shared" si="4"/>
        <v>8</v>
      </c>
      <c r="CE438" s="45">
        <f t="shared" si="27"/>
        <v>8</v>
      </c>
      <c r="CF438" s="45">
        <f t="shared" si="6"/>
        <v>23</v>
      </c>
      <c r="CG438" s="45">
        <f t="shared" si="7"/>
        <v>32</v>
      </c>
      <c r="CH438" s="45">
        <f t="shared" si="28"/>
        <v>13</v>
      </c>
      <c r="CI438" s="45">
        <f t="shared" si="9"/>
        <v>0.3</v>
      </c>
      <c r="CJ438">
        <f t="shared" si="10"/>
        <v>32</v>
      </c>
      <c r="CK438" s="45">
        <f t="shared" si="29"/>
        <v>16</v>
      </c>
      <c r="CM438" s="40">
        <f>VLOOKUP(CB438,'PROMIS 57 T-Score Conversions'!Q$3:R$35,2,TRUE)</f>
        <v>49.2</v>
      </c>
      <c r="CN438" s="44" t="str">
        <f t="shared" si="20"/>
        <v>Normal</v>
      </c>
      <c r="CO438" s="40">
        <f>VLOOKUP(CC438,'PROMIS 57 T-Score Conversions'!A$3:B$35,2,TRUE)</f>
        <v>45.9</v>
      </c>
      <c r="CP438" s="43" t="str">
        <f t="shared" si="21"/>
        <v>Normal</v>
      </c>
      <c r="CQ438" s="40">
        <f>VLOOKUP(CD438,'PROMIS 57 T-Score Conversions'!E$3:F$35,2,TRUE)</f>
        <v>38.2</v>
      </c>
      <c r="CR438" s="44" t="str">
        <f t="shared" si="22"/>
        <v>Normal</v>
      </c>
      <c r="CS438" s="40">
        <f>VLOOKUP(CE438,'PROMIS 57 T-Score Conversions'!U$3:V$35,2,TRUE)</f>
        <v>33.1</v>
      </c>
      <c r="CT438" s="44" t="str">
        <f t="shared" si="23"/>
        <v>Normal</v>
      </c>
      <c r="CU438" s="40">
        <f>VLOOKUP(CF438,'PROMIS 57 T-Score Conversions'!Y$3:Z$35,2,TRUE)</f>
        <v>53.3</v>
      </c>
      <c r="CV438" s="44" t="str">
        <f t="shared" si="24"/>
        <v>Normal</v>
      </c>
      <c r="CW438" s="40">
        <f>vlookup(CG438,'PROMIS 57 T-Score Conversions'!M$3:N$35,2,TRUE)</f>
        <v>51.7</v>
      </c>
      <c r="CX438" s="44" t="str">
        <f t="shared" si="25"/>
        <v>Normal</v>
      </c>
      <c r="CY438" s="40">
        <f>VLOOKup(CH438,'PROMIS 57 T-Score Conversions'!I$3:J$35,2,TRUE)</f>
        <v>53.2</v>
      </c>
      <c r="CZ438" s="44" t="str">
        <f t="shared" si="26"/>
        <v>Normal</v>
      </c>
      <c r="DA438" s="37">
        <f>VLOOKUP(CJ438,'PROMIS 57 T-Score Conversions'!AC$3:AD$35,2,TRUE)</f>
        <v>47.17</v>
      </c>
      <c r="DB438" s="44" t="str">
        <f t="shared" si="30"/>
        <v>Normal</v>
      </c>
      <c r="DC438" s="40">
        <f>VLOOKUP(CK438,'PROMIS 57 T-Score Conversions'!AG$3:AH$35,2,TRUE)</f>
        <v>36.07</v>
      </c>
      <c r="DD438" s="39" t="str">
        <f t="shared" si="31"/>
        <v>Normal</v>
      </c>
    </row>
    <row r="439">
      <c r="A439" s="1" t="b">
        <v>1</v>
      </c>
      <c r="B439" s="20"/>
      <c r="C439" s="20">
        <v>43847.481073229166</v>
      </c>
      <c r="D439" s="1" t="s">
        <v>363</v>
      </c>
      <c r="E439" s="1">
        <v>2165.0</v>
      </c>
      <c r="F439" s="1">
        <v>5.0</v>
      </c>
      <c r="G439" s="1">
        <v>5.0</v>
      </c>
      <c r="H439" s="1">
        <v>5.0</v>
      </c>
      <c r="I439" s="1">
        <v>5.0</v>
      </c>
      <c r="J439" s="1">
        <v>5.0</v>
      </c>
      <c r="K439" s="1">
        <v>5.0</v>
      </c>
      <c r="L439" s="1">
        <v>5.0</v>
      </c>
      <c r="M439" s="1">
        <v>5.0</v>
      </c>
      <c r="N439" s="1">
        <v>2.0</v>
      </c>
      <c r="O439" s="1">
        <v>4.0</v>
      </c>
      <c r="P439" s="1">
        <v>2.0</v>
      </c>
      <c r="Q439" s="1">
        <v>3.0</v>
      </c>
      <c r="R439" s="1">
        <v>1.0</v>
      </c>
      <c r="S439" s="1">
        <v>1.0</v>
      </c>
      <c r="T439" s="1">
        <v>1.0</v>
      </c>
      <c r="U439" s="1">
        <v>4.0</v>
      </c>
      <c r="V439" s="1">
        <v>1.0</v>
      </c>
      <c r="W439" s="1">
        <v>1.0</v>
      </c>
      <c r="X439" s="1">
        <v>1.0</v>
      </c>
      <c r="Y439" s="1">
        <v>1.0</v>
      </c>
      <c r="Z439" s="1">
        <v>1.0</v>
      </c>
      <c r="AA439" s="1">
        <v>1.0</v>
      </c>
      <c r="AB439" s="1">
        <v>1.0</v>
      </c>
      <c r="AC439" s="1">
        <v>1.0</v>
      </c>
      <c r="AD439" s="1">
        <v>4.0</v>
      </c>
      <c r="AE439" s="1">
        <v>5.0</v>
      </c>
      <c r="AF439" s="1">
        <v>4.0</v>
      </c>
      <c r="AG439" s="1">
        <v>4.0</v>
      </c>
      <c r="AH439" s="1">
        <v>4.0</v>
      </c>
      <c r="AI439" s="1">
        <v>4.0</v>
      </c>
      <c r="AJ439" s="1">
        <v>4.0</v>
      </c>
      <c r="AK439" s="1">
        <v>4.0</v>
      </c>
      <c r="AL439" s="1">
        <v>5.0</v>
      </c>
      <c r="AM439" s="1">
        <v>5.0</v>
      </c>
      <c r="AN439" s="1">
        <v>5.0</v>
      </c>
      <c r="AO439" s="1">
        <v>5.0</v>
      </c>
      <c r="AP439" s="1">
        <v>5.0</v>
      </c>
      <c r="AQ439" s="1">
        <v>5.0</v>
      </c>
      <c r="AR439" s="1">
        <v>5.0</v>
      </c>
      <c r="AS439" s="1">
        <v>5.0</v>
      </c>
      <c r="AT439" s="1">
        <v>3.0</v>
      </c>
      <c r="AU439" s="1">
        <v>3.0</v>
      </c>
      <c r="AV439" s="1">
        <v>4.0</v>
      </c>
      <c r="AW439" s="1">
        <v>3.0</v>
      </c>
      <c r="AX439" s="1">
        <v>3.0</v>
      </c>
      <c r="AY439" s="1">
        <v>3.0</v>
      </c>
      <c r="AZ439" s="1">
        <v>3.0</v>
      </c>
      <c r="BA439" s="1">
        <v>4.0</v>
      </c>
      <c r="BB439" s="1">
        <v>2.0</v>
      </c>
      <c r="BC439" s="1">
        <v>2.0</v>
      </c>
      <c r="BD439" s="1">
        <v>2.0</v>
      </c>
      <c r="BE439" s="1">
        <v>2.0</v>
      </c>
      <c r="BF439" s="1">
        <v>2.0</v>
      </c>
      <c r="BG439" s="1">
        <v>2.0</v>
      </c>
      <c r="BH439" s="1">
        <v>2.0</v>
      </c>
      <c r="BI439" s="1">
        <v>2.0</v>
      </c>
      <c r="BJ439" s="1">
        <v>3.0</v>
      </c>
      <c r="BK439" s="1">
        <v>2.0</v>
      </c>
      <c r="BL439" s="1">
        <v>3.0</v>
      </c>
      <c r="BM439" s="1">
        <v>2.0</v>
      </c>
      <c r="BN439" s="1">
        <v>3.0</v>
      </c>
      <c r="BO439" s="1">
        <v>3.0</v>
      </c>
      <c r="BP439" s="1">
        <v>3.0</v>
      </c>
      <c r="BQ439" s="1">
        <v>3.0</v>
      </c>
      <c r="BR439" s="1">
        <v>3.0</v>
      </c>
      <c r="BS439" s="1">
        <v>3.0</v>
      </c>
      <c r="BT439" s="1">
        <v>3.0</v>
      </c>
      <c r="BU439" s="1">
        <v>4.0</v>
      </c>
      <c r="BV439" s="1">
        <v>4.0</v>
      </c>
      <c r="BW439" s="1">
        <v>4.0</v>
      </c>
      <c r="BX439" s="1">
        <v>2.0</v>
      </c>
      <c r="BY439" s="1">
        <v>2.0</v>
      </c>
      <c r="BZ439" s="36">
        <v>4.0</v>
      </c>
      <c r="CA439" s="45">
        <f t="shared" si="12"/>
        <v>232</v>
      </c>
      <c r="CB439">
        <f t="shared" si="2"/>
        <v>40</v>
      </c>
      <c r="CC439" s="45">
        <f t="shared" si="3"/>
        <v>18</v>
      </c>
      <c r="CD439" s="45">
        <f t="shared" si="4"/>
        <v>8</v>
      </c>
      <c r="CE439" s="45">
        <f t="shared" si="27"/>
        <v>33</v>
      </c>
      <c r="CF439" s="45">
        <f t="shared" si="6"/>
        <v>40</v>
      </c>
      <c r="CG439" s="45">
        <f t="shared" si="7"/>
        <v>26</v>
      </c>
      <c r="CH439" s="45">
        <f t="shared" si="28"/>
        <v>16</v>
      </c>
      <c r="CI439" s="45">
        <f t="shared" si="9"/>
        <v>0.3</v>
      </c>
      <c r="CJ439">
        <f t="shared" si="10"/>
        <v>22</v>
      </c>
      <c r="CK439" s="45">
        <f t="shared" si="29"/>
        <v>26</v>
      </c>
      <c r="CM439" s="40">
        <f>VLOOKUP(CB439,'PROMIS 57 T-Score Conversions'!Q$3:R$35,2,TRUE)</f>
        <v>60.1</v>
      </c>
      <c r="CN439" s="44" t="str">
        <f t="shared" si="20"/>
        <v>Normal</v>
      </c>
      <c r="CO439" s="40">
        <f>VLOOKUP(CC439,'PROMIS 57 T-Score Conversions'!A$3:B$35,2,TRUE)</f>
        <v>56.4</v>
      </c>
      <c r="CP439" s="43" t="str">
        <f t="shared" si="21"/>
        <v>Moderate</v>
      </c>
      <c r="CQ439" s="40">
        <f>VLOOKUP(CD439,'PROMIS 57 T-Score Conversions'!E$3:F$35,2,TRUE)</f>
        <v>38.2</v>
      </c>
      <c r="CR439" s="44" t="str">
        <f t="shared" si="22"/>
        <v>Normal</v>
      </c>
      <c r="CS439" s="40">
        <f>VLOOKUP(CE439,'PROMIS 57 T-Score Conversions'!U$3:V$35,2,TRUE)</f>
        <v>66.4</v>
      </c>
      <c r="CT439" s="44" t="str">
        <f t="shared" si="23"/>
        <v>Moderate</v>
      </c>
      <c r="CU439" s="40">
        <f>VLOOKUP(CF439,'PROMIS 57 T-Score Conversions'!Y$3:Z$35,2,TRUE)</f>
        <v>76.5</v>
      </c>
      <c r="CV439" s="44" t="str">
        <f t="shared" si="24"/>
        <v>Severe</v>
      </c>
      <c r="CW439" s="40">
        <f>vlookup(CG439,'PROMIS 57 T-Score Conversions'!M$3:N$35,2,TRUE)</f>
        <v>46</v>
      </c>
      <c r="CX439" s="44" t="str">
        <f t="shared" si="25"/>
        <v>Normal</v>
      </c>
      <c r="CY439" s="40">
        <f>VLOOKup(CH439,'PROMIS 57 T-Score Conversions'!I$3:J$35,2,TRUE)</f>
        <v>55.8</v>
      </c>
      <c r="CZ439" s="44" t="str">
        <f t="shared" si="26"/>
        <v>Mild</v>
      </c>
      <c r="DA439" s="37">
        <f>VLOOKUP(CJ439,'PROMIS 57 T-Score Conversions'!AC$3:AD$35,2,TRUE)</f>
        <v>38.71</v>
      </c>
      <c r="DB439" s="44" t="str">
        <f t="shared" si="30"/>
        <v>Moderate</v>
      </c>
      <c r="DC439" s="40">
        <f>VLOOKUP(CK439,'PROMIS 57 T-Score Conversions'!AG$3:AH$35,2,TRUE)</f>
        <v>45.27</v>
      </c>
      <c r="DD439" s="39" t="str">
        <f t="shared" si="31"/>
        <v>Normal</v>
      </c>
    </row>
    <row r="440">
      <c r="A440" s="1" t="b">
        <v>1</v>
      </c>
      <c r="B440" s="20"/>
      <c r="C440" s="20">
        <v>43847.62462094908</v>
      </c>
      <c r="D440" s="1" t="s">
        <v>160</v>
      </c>
      <c r="E440" s="1">
        <v>1583.0</v>
      </c>
      <c r="F440" s="1">
        <v>5.0</v>
      </c>
      <c r="G440" s="1">
        <v>5.0</v>
      </c>
      <c r="H440" s="1">
        <v>5.0</v>
      </c>
      <c r="I440" s="1">
        <v>3.0</v>
      </c>
      <c r="J440" s="1">
        <v>5.0</v>
      </c>
      <c r="K440" s="1">
        <v>5.0</v>
      </c>
      <c r="L440" s="1">
        <v>5.0</v>
      </c>
      <c r="M440" s="1">
        <v>5.0</v>
      </c>
      <c r="N440" s="1">
        <v>3.0</v>
      </c>
      <c r="O440" s="1">
        <v>3.0</v>
      </c>
      <c r="P440" s="1">
        <v>4.0</v>
      </c>
      <c r="Q440" s="1">
        <v>5.0</v>
      </c>
      <c r="R440" s="1">
        <v>3.0</v>
      </c>
      <c r="S440" s="1">
        <v>4.0</v>
      </c>
      <c r="T440" s="1">
        <v>4.0</v>
      </c>
      <c r="U440" s="1">
        <v>5.0</v>
      </c>
      <c r="V440" s="1">
        <v>2.0</v>
      </c>
      <c r="W440" s="1">
        <v>3.0</v>
      </c>
      <c r="X440" s="1">
        <v>4.0</v>
      </c>
      <c r="Y440" s="1">
        <v>2.0</v>
      </c>
      <c r="Z440" s="1">
        <v>3.0</v>
      </c>
      <c r="AA440" s="1">
        <v>4.0</v>
      </c>
      <c r="AB440" s="1">
        <v>2.0</v>
      </c>
      <c r="AC440" s="1">
        <v>3.0</v>
      </c>
      <c r="AD440" s="1">
        <v>5.0</v>
      </c>
      <c r="AE440" s="1">
        <v>4.0</v>
      </c>
      <c r="AF440" s="1">
        <v>4.0</v>
      </c>
      <c r="AG440" s="1">
        <v>4.0</v>
      </c>
      <c r="AH440" s="1">
        <v>4.0</v>
      </c>
      <c r="AI440" s="1">
        <v>4.0</v>
      </c>
      <c r="AJ440" s="1">
        <v>4.0</v>
      </c>
      <c r="AK440" s="1">
        <v>4.0</v>
      </c>
      <c r="AL440" s="1">
        <v>3.0</v>
      </c>
      <c r="AM440" s="1">
        <v>4.0</v>
      </c>
      <c r="AN440" s="1">
        <v>4.0</v>
      </c>
      <c r="AO440" s="1">
        <v>4.0</v>
      </c>
      <c r="AP440" s="1">
        <v>4.0</v>
      </c>
      <c r="AQ440" s="1">
        <v>3.0</v>
      </c>
      <c r="AR440" s="1">
        <v>4.0</v>
      </c>
      <c r="AS440" s="1">
        <v>4.0</v>
      </c>
      <c r="AT440" s="1">
        <v>2.0</v>
      </c>
      <c r="AU440" s="1">
        <v>4.0</v>
      </c>
      <c r="AV440" s="1">
        <v>1.0</v>
      </c>
      <c r="AW440" s="1">
        <v>1.0</v>
      </c>
      <c r="AX440" s="1">
        <v>2.0</v>
      </c>
      <c r="AY440" s="1">
        <v>3.0</v>
      </c>
      <c r="AZ440" s="1">
        <v>5.0</v>
      </c>
      <c r="BA440" s="1">
        <v>1.0</v>
      </c>
      <c r="BB440" s="1">
        <v>4.0</v>
      </c>
      <c r="BC440" s="1">
        <v>4.0</v>
      </c>
      <c r="BD440" s="1">
        <v>3.0</v>
      </c>
      <c r="BE440" s="1">
        <v>2.0</v>
      </c>
      <c r="BF440" s="1">
        <v>5.0</v>
      </c>
      <c r="BG440" s="1">
        <v>3.0</v>
      </c>
      <c r="BH440" s="1">
        <v>4.0</v>
      </c>
      <c r="BI440" s="1">
        <v>3.0</v>
      </c>
      <c r="BJ440" s="1">
        <v>6.0</v>
      </c>
      <c r="BK440" s="1">
        <v>2.0</v>
      </c>
      <c r="BL440" s="1">
        <v>5.0</v>
      </c>
      <c r="BM440" s="1">
        <v>3.0</v>
      </c>
      <c r="BN440" s="1">
        <v>5.0</v>
      </c>
      <c r="BO440" s="1">
        <v>3.0</v>
      </c>
      <c r="BP440" s="1">
        <v>5.0</v>
      </c>
      <c r="BQ440" s="1">
        <v>4.0</v>
      </c>
      <c r="BR440" s="1">
        <v>5.0</v>
      </c>
      <c r="BS440" s="1">
        <v>3.0</v>
      </c>
      <c r="BT440" s="1">
        <v>5.0</v>
      </c>
      <c r="BU440" s="1">
        <v>2.0</v>
      </c>
      <c r="BV440" s="1">
        <v>3.0</v>
      </c>
      <c r="BW440" s="1">
        <v>3.0</v>
      </c>
      <c r="BX440" s="1">
        <v>2.0</v>
      </c>
      <c r="BY440" s="1">
        <v>1.0</v>
      </c>
      <c r="BZ440" s="36">
        <v>3.0</v>
      </c>
      <c r="CA440" s="45">
        <f t="shared" si="12"/>
        <v>262</v>
      </c>
      <c r="CB440">
        <f t="shared" si="2"/>
        <v>38</v>
      </c>
      <c r="CC440" s="45">
        <f t="shared" si="3"/>
        <v>31</v>
      </c>
      <c r="CD440" s="45">
        <f t="shared" si="4"/>
        <v>23</v>
      </c>
      <c r="CE440" s="45">
        <f t="shared" si="27"/>
        <v>33</v>
      </c>
      <c r="CF440" s="45">
        <f t="shared" si="6"/>
        <v>30</v>
      </c>
      <c r="CG440" s="45">
        <f t="shared" si="7"/>
        <v>19</v>
      </c>
      <c r="CH440" s="45">
        <f t="shared" si="28"/>
        <v>28</v>
      </c>
      <c r="CI440" s="45">
        <f t="shared" si="9"/>
        <v>0.6</v>
      </c>
      <c r="CJ440">
        <f t="shared" si="10"/>
        <v>32</v>
      </c>
      <c r="CK440" s="45">
        <f t="shared" si="29"/>
        <v>22</v>
      </c>
      <c r="CM440" s="40">
        <f>VLOOKUP(CB440,'PROMIS 57 T-Score Conversions'!Q$3:R$35,2,TRUE)</f>
        <v>50.8</v>
      </c>
      <c r="CN440" s="44" t="str">
        <f t="shared" si="20"/>
        <v>Normal</v>
      </c>
      <c r="CO440" s="40">
        <f>VLOOKUP(CC440,'PROMIS 57 T-Score Conversions'!A$3:B$35,2,TRUE)</f>
        <v>69.8</v>
      </c>
      <c r="CP440" s="43" t="str">
        <f t="shared" si="21"/>
        <v>Severe</v>
      </c>
      <c r="CQ440" s="40">
        <f>VLOOKUP(CD440,'PROMIS 57 T-Score Conversions'!E$3:F$35,2,TRUE)</f>
        <v>61.2</v>
      </c>
      <c r="CR440" s="44" t="str">
        <f t="shared" si="22"/>
        <v>Moderate</v>
      </c>
      <c r="CS440" s="40">
        <f>VLOOKUP(CE440,'PROMIS 57 T-Score Conversions'!U$3:V$35,2,TRUE)</f>
        <v>66.4</v>
      </c>
      <c r="CT440" s="44" t="str">
        <f t="shared" si="23"/>
        <v>Moderate</v>
      </c>
      <c r="CU440" s="40">
        <f>VLOOKUP(CF440,'PROMIS 57 T-Score Conversions'!Y$3:Z$35,2,TRUE)</f>
        <v>60.4</v>
      </c>
      <c r="CV440" s="44" t="str">
        <f t="shared" si="24"/>
        <v>Moderate</v>
      </c>
      <c r="CW440" s="40">
        <f>vlookup(CG440,'PROMIS 57 T-Score Conversions'!M$3:N$35,2,TRUE)</f>
        <v>39.3</v>
      </c>
      <c r="CX440" s="44" t="str">
        <f t="shared" si="25"/>
        <v>Moderate</v>
      </c>
      <c r="CY440" s="40">
        <f>VLOOKup(CH440,'PROMIS 57 T-Score Conversions'!I$3:J$35,2,TRUE)</f>
        <v>64.1</v>
      </c>
      <c r="CZ440" s="44" t="str">
        <f t="shared" si="26"/>
        <v>Moderate</v>
      </c>
      <c r="DA440" s="37">
        <f>VLOOKUP(CJ440,'PROMIS 57 T-Score Conversions'!AC$3:AD$35,2,TRUE)</f>
        <v>47.17</v>
      </c>
      <c r="DB440" s="44" t="str">
        <f t="shared" si="30"/>
        <v>Normal</v>
      </c>
      <c r="DC440" s="40">
        <f>VLOOKUP(CK440,'PROMIS 57 T-Score Conversions'!AG$3:AH$35,2,TRUE)</f>
        <v>41.61</v>
      </c>
      <c r="DD440" s="39" t="str">
        <f t="shared" si="31"/>
        <v>Normal</v>
      </c>
    </row>
    <row r="441">
      <c r="A441" s="1" t="b">
        <v>1</v>
      </c>
      <c r="B441" s="20"/>
      <c r="C441" s="20">
        <v>43848.72301537037</v>
      </c>
      <c r="D441" s="1" t="s">
        <v>364</v>
      </c>
      <c r="E441" s="1">
        <v>1745.0</v>
      </c>
      <c r="F441" s="1">
        <v>5.0</v>
      </c>
      <c r="G441" s="1">
        <v>5.0</v>
      </c>
      <c r="H441" s="1">
        <v>5.0</v>
      </c>
      <c r="I441" s="1">
        <v>5.0</v>
      </c>
      <c r="J441" s="1">
        <v>5.0</v>
      </c>
      <c r="K441" s="1">
        <v>5.0</v>
      </c>
      <c r="L441" s="1">
        <v>5.0</v>
      </c>
      <c r="M441" s="1">
        <v>5.0</v>
      </c>
      <c r="N441" s="1">
        <v>2.0</v>
      </c>
      <c r="O441" s="1">
        <v>2.0</v>
      </c>
      <c r="P441" s="1">
        <v>4.0</v>
      </c>
      <c r="Q441" s="1">
        <v>1.0</v>
      </c>
      <c r="R441" s="1">
        <v>1.0</v>
      </c>
      <c r="S441" s="1">
        <v>3.0</v>
      </c>
      <c r="T441" s="1">
        <v>2.0</v>
      </c>
      <c r="U441" s="1">
        <v>2.0</v>
      </c>
      <c r="V441" s="1">
        <v>1.0</v>
      </c>
      <c r="W441" s="1">
        <v>1.0</v>
      </c>
      <c r="X441" s="1">
        <v>2.0</v>
      </c>
      <c r="Y441" s="1">
        <v>2.0</v>
      </c>
      <c r="Z441" s="1">
        <v>1.0</v>
      </c>
      <c r="AA441" s="1">
        <v>2.0</v>
      </c>
      <c r="AB441" s="1">
        <v>1.0</v>
      </c>
      <c r="AC441" s="1">
        <v>1.0</v>
      </c>
      <c r="AD441" s="1">
        <v>1.0</v>
      </c>
      <c r="AE441" s="1">
        <v>1.0</v>
      </c>
      <c r="AF441" s="1">
        <v>1.0</v>
      </c>
      <c r="AG441" s="1">
        <v>1.0</v>
      </c>
      <c r="AH441" s="1">
        <v>1.0</v>
      </c>
      <c r="AI441" s="1">
        <v>1.0</v>
      </c>
      <c r="AJ441" s="1">
        <v>1.0</v>
      </c>
      <c r="AK441" s="1">
        <v>1.0</v>
      </c>
      <c r="AL441" s="1">
        <v>3.0</v>
      </c>
      <c r="AM441" s="1">
        <v>2.0</v>
      </c>
      <c r="AN441" s="1">
        <v>2.0</v>
      </c>
      <c r="AO441" s="1">
        <v>1.0</v>
      </c>
      <c r="AP441" s="1">
        <v>2.0</v>
      </c>
      <c r="AQ441" s="1">
        <v>1.0</v>
      </c>
      <c r="AR441" s="1">
        <v>1.0</v>
      </c>
      <c r="AS441" s="1">
        <v>3.0</v>
      </c>
      <c r="AT441" s="1">
        <v>4.0</v>
      </c>
      <c r="AU441" s="1">
        <v>5.0</v>
      </c>
      <c r="AV441" s="1">
        <v>5.0</v>
      </c>
      <c r="AW441" s="1">
        <v>4.0</v>
      </c>
      <c r="AX441" s="1">
        <v>4.0</v>
      </c>
      <c r="AY441" s="1">
        <v>4.0</v>
      </c>
      <c r="AZ441" s="1">
        <v>5.0</v>
      </c>
      <c r="BA441" s="1">
        <v>4.0</v>
      </c>
      <c r="BB441" s="1">
        <v>5.0</v>
      </c>
      <c r="BC441" s="1">
        <v>5.0</v>
      </c>
      <c r="BD441" s="1">
        <v>5.0</v>
      </c>
      <c r="BE441" s="1">
        <v>5.0</v>
      </c>
      <c r="BF441" s="1">
        <v>5.0</v>
      </c>
      <c r="BG441" s="1">
        <v>5.0</v>
      </c>
      <c r="BH441" s="1">
        <v>5.0</v>
      </c>
      <c r="BI441" s="1">
        <v>2.0</v>
      </c>
      <c r="BJ441" s="1">
        <v>5.0</v>
      </c>
      <c r="BK441" s="1">
        <v>4.0</v>
      </c>
      <c r="BL441" s="1">
        <v>5.0</v>
      </c>
      <c r="BM441" s="1">
        <v>5.0</v>
      </c>
      <c r="BN441" s="1">
        <v>5.0</v>
      </c>
      <c r="BO441" s="1">
        <v>5.0</v>
      </c>
      <c r="BP441" s="1">
        <v>5.0</v>
      </c>
      <c r="BQ441" s="1">
        <v>5.0</v>
      </c>
      <c r="BR441" s="1">
        <v>5.0</v>
      </c>
      <c r="BS441" s="1">
        <v>2.0</v>
      </c>
      <c r="BT441" s="1">
        <v>2.0</v>
      </c>
      <c r="BU441" s="1">
        <v>1.0</v>
      </c>
      <c r="BV441" s="1">
        <v>1.0</v>
      </c>
      <c r="BW441" s="1">
        <v>1.0</v>
      </c>
      <c r="BX441" s="1">
        <v>1.0</v>
      </c>
      <c r="BY441" s="1">
        <v>1.0</v>
      </c>
      <c r="BZ441" s="36">
        <v>1.0</v>
      </c>
      <c r="CA441" s="45">
        <f t="shared" si="12"/>
        <v>217</v>
      </c>
      <c r="CB441">
        <f t="shared" si="2"/>
        <v>40</v>
      </c>
      <c r="CC441" s="45">
        <f t="shared" si="3"/>
        <v>17</v>
      </c>
      <c r="CD441" s="45">
        <f t="shared" si="4"/>
        <v>11</v>
      </c>
      <c r="CE441" s="45">
        <f t="shared" si="27"/>
        <v>8</v>
      </c>
      <c r="CF441" s="45">
        <f t="shared" si="6"/>
        <v>15</v>
      </c>
      <c r="CG441" s="45">
        <f t="shared" si="7"/>
        <v>35</v>
      </c>
      <c r="CH441" s="45">
        <f t="shared" si="28"/>
        <v>37</v>
      </c>
      <c r="CI441" s="45">
        <f t="shared" si="9"/>
        <v>0.5</v>
      </c>
      <c r="CJ441">
        <f t="shared" si="10"/>
        <v>39</v>
      </c>
      <c r="CK441" s="45">
        <f t="shared" si="29"/>
        <v>10</v>
      </c>
      <c r="CM441" s="40">
        <f>VLOOKUP(CB441,'PROMIS 57 T-Score Conversions'!Q$3:R$35,2,TRUE)</f>
        <v>60.1</v>
      </c>
      <c r="CN441" s="44" t="str">
        <f t="shared" si="20"/>
        <v>Normal</v>
      </c>
      <c r="CO441" s="40">
        <f>VLOOKUP(CC441,'PROMIS 57 T-Score Conversions'!A$3:B$35,2,TRUE)</f>
        <v>55.4</v>
      </c>
      <c r="CP441" s="43" t="str">
        <f t="shared" si="21"/>
        <v>Moderate</v>
      </c>
      <c r="CQ441" s="40">
        <f>VLOOKUP(CD441,'PROMIS 57 T-Score Conversions'!E$3:F$35,2,TRUE)</f>
        <v>49.4</v>
      </c>
      <c r="CR441" s="44" t="str">
        <f t="shared" si="22"/>
        <v>Normal</v>
      </c>
      <c r="CS441" s="40">
        <f>VLOOKUP(CE441,'PROMIS 57 T-Score Conversions'!U$3:V$35,2,TRUE)</f>
        <v>33.1</v>
      </c>
      <c r="CT441" s="44" t="str">
        <f t="shared" si="23"/>
        <v>Normal</v>
      </c>
      <c r="CU441" s="40">
        <f>VLOOKUP(CF441,'PROMIS 57 T-Score Conversions'!Y$3:Z$35,2,TRUE)</f>
        <v>44.2</v>
      </c>
      <c r="CV441" s="44" t="str">
        <f t="shared" si="24"/>
        <v>Normal</v>
      </c>
      <c r="CW441" s="40">
        <f>vlookup(CG441,'PROMIS 57 T-Score Conversions'!M$3:N$35,2,TRUE)</f>
        <v>54.6</v>
      </c>
      <c r="CX441" s="44" t="str">
        <f t="shared" si="25"/>
        <v>Normal</v>
      </c>
      <c r="CY441" s="40">
        <f>VLOOKup(CH441,'PROMIS 57 T-Score Conversions'!I$3:J$35,2,TRUE)</f>
        <v>71</v>
      </c>
      <c r="CZ441" s="44" t="str">
        <f t="shared" si="26"/>
        <v>Severe</v>
      </c>
      <c r="DA441" s="37">
        <f>VLOOKUP(CJ441,'PROMIS 57 T-Score Conversions'!AC$3:AD$35,2,TRUE)</f>
        <v>58.08</v>
      </c>
      <c r="DB441" s="44" t="str">
        <f t="shared" si="30"/>
        <v>Normal</v>
      </c>
      <c r="DC441" s="40">
        <f>VLOOKUP(CK441,'PROMIS 57 T-Score Conversions'!AG$3:AH$35,2,TRUE)</f>
        <v>28.63</v>
      </c>
      <c r="DD441" s="39" t="str">
        <f t="shared" si="31"/>
        <v>Normal</v>
      </c>
    </row>
    <row r="442">
      <c r="A442" s="1" t="b">
        <v>1</v>
      </c>
      <c r="B442" s="20"/>
      <c r="C442" s="20">
        <v>43850.448883391204</v>
      </c>
      <c r="D442" s="1" t="s">
        <v>325</v>
      </c>
      <c r="E442" s="1">
        <v>2120.0</v>
      </c>
      <c r="F442" s="1">
        <v>3.0</v>
      </c>
      <c r="G442" s="1">
        <v>5.0</v>
      </c>
      <c r="H442" s="1">
        <v>5.0</v>
      </c>
      <c r="I442" s="1">
        <v>4.0</v>
      </c>
      <c r="J442" s="1">
        <v>3.0</v>
      </c>
      <c r="K442" s="1">
        <v>3.0</v>
      </c>
      <c r="L442" s="1">
        <v>3.0</v>
      </c>
      <c r="M442" s="1">
        <v>3.0</v>
      </c>
      <c r="N442" s="1">
        <v>1.0</v>
      </c>
      <c r="O442" s="1">
        <v>2.0</v>
      </c>
      <c r="P442" s="1">
        <v>3.0</v>
      </c>
      <c r="Q442" s="1">
        <v>1.0</v>
      </c>
      <c r="R442" s="1">
        <v>4.0</v>
      </c>
      <c r="S442" s="1">
        <v>3.0</v>
      </c>
      <c r="T442" s="1">
        <v>4.0</v>
      </c>
      <c r="U442" s="1">
        <v>2.0</v>
      </c>
      <c r="V442" s="1">
        <v>3.0</v>
      </c>
      <c r="W442" s="1">
        <v>3.0</v>
      </c>
      <c r="X442" s="1">
        <v>3.0</v>
      </c>
      <c r="Y442" s="1">
        <v>3.0</v>
      </c>
      <c r="Z442" s="1">
        <v>3.0</v>
      </c>
      <c r="AA442" s="1">
        <v>3.0</v>
      </c>
      <c r="AB442" s="1">
        <v>3.0</v>
      </c>
      <c r="AC442" s="1">
        <v>3.0</v>
      </c>
      <c r="AD442" s="1">
        <v>2.0</v>
      </c>
      <c r="AE442" s="1">
        <v>1.0</v>
      </c>
      <c r="AF442" s="1">
        <v>2.0</v>
      </c>
      <c r="AG442" s="1">
        <v>2.0</v>
      </c>
      <c r="AH442" s="1">
        <v>1.0</v>
      </c>
      <c r="AI442" s="1">
        <v>2.0</v>
      </c>
      <c r="AJ442" s="1">
        <v>1.0</v>
      </c>
      <c r="AK442" s="1">
        <v>1.0</v>
      </c>
      <c r="AL442" s="1">
        <v>1.0</v>
      </c>
      <c r="AM442" s="1">
        <v>1.0</v>
      </c>
      <c r="AN442" s="1">
        <v>1.0</v>
      </c>
      <c r="AO442" s="1">
        <v>1.0</v>
      </c>
      <c r="AP442" s="1">
        <v>1.0</v>
      </c>
      <c r="AQ442" s="1">
        <v>1.0</v>
      </c>
      <c r="AR442" s="1">
        <v>1.0</v>
      </c>
      <c r="AS442" s="1">
        <v>1.0</v>
      </c>
      <c r="AT442" s="1">
        <v>5.0</v>
      </c>
      <c r="AU442" s="1">
        <v>5.0</v>
      </c>
      <c r="AV442" s="1">
        <v>2.0</v>
      </c>
      <c r="AW442" s="1">
        <v>5.0</v>
      </c>
      <c r="AX442" s="1">
        <v>5.0</v>
      </c>
      <c r="AY442" s="1">
        <v>5.0</v>
      </c>
      <c r="AZ442" s="1">
        <v>5.0</v>
      </c>
      <c r="BA442" s="1">
        <v>5.0</v>
      </c>
      <c r="BB442" s="1">
        <v>3.0</v>
      </c>
      <c r="BC442" s="1">
        <v>3.0</v>
      </c>
      <c r="BD442" s="1">
        <v>1.0</v>
      </c>
      <c r="BE442" s="1">
        <v>2.0</v>
      </c>
      <c r="BF442" s="1">
        <v>1.0</v>
      </c>
      <c r="BG442" s="1">
        <v>1.0</v>
      </c>
      <c r="BH442" s="1">
        <v>1.0</v>
      </c>
      <c r="BI442" s="1">
        <v>1.0</v>
      </c>
      <c r="BJ442" s="1">
        <v>3.0</v>
      </c>
      <c r="BK442" s="1">
        <v>5.0</v>
      </c>
      <c r="BL442" s="1">
        <v>5.0</v>
      </c>
      <c r="BM442" s="1">
        <v>4.0</v>
      </c>
      <c r="BN442" s="1">
        <v>5.0</v>
      </c>
      <c r="BO442" s="1">
        <v>5.0</v>
      </c>
      <c r="BP442" s="1">
        <v>4.0</v>
      </c>
      <c r="BQ442" s="1">
        <v>5.0</v>
      </c>
      <c r="BR442" s="1">
        <v>4.0</v>
      </c>
      <c r="BS442" s="1">
        <v>2.0</v>
      </c>
      <c r="BT442" s="1">
        <v>1.0</v>
      </c>
      <c r="BU442" s="1">
        <v>1.0</v>
      </c>
      <c r="BV442" s="1">
        <v>1.0</v>
      </c>
      <c r="BW442" s="1">
        <v>1.0</v>
      </c>
      <c r="BX442" s="1">
        <v>1.0</v>
      </c>
      <c r="BY442" s="1">
        <v>1.0</v>
      </c>
      <c r="BZ442" s="36">
        <v>1.0</v>
      </c>
      <c r="CA442" s="45">
        <f t="shared" si="12"/>
        <v>192</v>
      </c>
      <c r="CB442">
        <f t="shared" si="2"/>
        <v>29</v>
      </c>
      <c r="CC442" s="45">
        <f t="shared" si="3"/>
        <v>20</v>
      </c>
      <c r="CD442" s="45">
        <f t="shared" si="4"/>
        <v>24</v>
      </c>
      <c r="CE442" s="45">
        <f t="shared" si="27"/>
        <v>12</v>
      </c>
      <c r="CF442" s="45">
        <f t="shared" si="6"/>
        <v>8</v>
      </c>
      <c r="CG442" s="45">
        <f t="shared" si="7"/>
        <v>37</v>
      </c>
      <c r="CH442" s="45">
        <f t="shared" si="28"/>
        <v>13</v>
      </c>
      <c r="CI442" s="45">
        <f t="shared" si="9"/>
        <v>0.3</v>
      </c>
      <c r="CJ442">
        <f t="shared" si="10"/>
        <v>37</v>
      </c>
      <c r="CK442" s="45">
        <f t="shared" si="29"/>
        <v>9</v>
      </c>
      <c r="CM442" s="40">
        <f>VLOOKUP(CB442,'PROMIS 57 T-Score Conversions'!Q$3:R$35,2,TRUE)</f>
        <v>41.6</v>
      </c>
      <c r="CN442" s="44" t="str">
        <f t="shared" si="20"/>
        <v>Mild</v>
      </c>
      <c r="CO442" s="40">
        <f>VLOOKUP(CC442,'PROMIS 57 T-Score Conversions'!A$3:B$35,2,TRUE)</f>
        <v>58.4</v>
      </c>
      <c r="CP442" s="43" t="str">
        <f t="shared" si="21"/>
        <v>Moderate</v>
      </c>
      <c r="CQ442" s="40">
        <f>VLOOKUP(CD442,'PROMIS 57 T-Score Conversions'!E$3:F$35,2,TRUE)</f>
        <v>62.1</v>
      </c>
      <c r="CR442" s="44" t="str">
        <f t="shared" si="22"/>
        <v>Moderate</v>
      </c>
      <c r="CS442" s="40">
        <f>VLOOKUP(CE442,'PROMIS 57 T-Score Conversions'!U$3:V$35,2,TRUE)</f>
        <v>44.3</v>
      </c>
      <c r="CT442" s="44" t="str">
        <f t="shared" si="23"/>
        <v>Normal</v>
      </c>
      <c r="CU442" s="40">
        <f>VLOOKUP(CF442,'PROMIS 57 T-Score Conversions'!Y$3:Z$35,2,TRUE)</f>
        <v>28.9</v>
      </c>
      <c r="CV442" s="44" t="str">
        <f t="shared" si="24"/>
        <v>Normal</v>
      </c>
      <c r="CW442" s="40">
        <f>vlookup(CG442,'PROMIS 57 T-Score Conversions'!M$3:N$35,2,TRUE)</f>
        <v>56.8</v>
      </c>
      <c r="CX442" s="44" t="str">
        <f t="shared" si="25"/>
        <v>Normal</v>
      </c>
      <c r="CY442" s="40">
        <f>VLOOKup(CH442,'PROMIS 57 T-Score Conversions'!I$3:J$35,2,TRUE)</f>
        <v>53.2</v>
      </c>
      <c r="CZ442" s="44" t="str">
        <f t="shared" si="26"/>
        <v>Normal</v>
      </c>
      <c r="DA442" s="37">
        <f>VLOOKUP(CJ442,'PROMIS 57 T-Score Conversions'!AC$3:AD$35,2,TRUE)</f>
        <v>53.36</v>
      </c>
      <c r="DB442" s="44" t="str">
        <f t="shared" si="30"/>
        <v>Normal</v>
      </c>
      <c r="DC442" s="40">
        <f>VLOOKUP(CK442,'PROMIS 57 T-Score Conversions'!AG$3:AH$35,2,TRUE)</f>
        <v>26.59</v>
      </c>
      <c r="DD442" s="39" t="str">
        <f t="shared" si="31"/>
        <v>Normal</v>
      </c>
    </row>
    <row r="443">
      <c r="A443" s="1" t="b">
        <v>1</v>
      </c>
      <c r="B443" s="20"/>
      <c r="C443" s="20">
        <v>43850.55052188657</v>
      </c>
      <c r="D443" s="1" t="s">
        <v>365</v>
      </c>
      <c r="E443" s="1">
        <v>54.0</v>
      </c>
      <c r="F443" s="1">
        <v>4.0</v>
      </c>
      <c r="G443" s="1">
        <v>3.0</v>
      </c>
      <c r="H443" s="1">
        <v>5.0</v>
      </c>
      <c r="I443" s="1">
        <v>4.0</v>
      </c>
      <c r="J443" s="1">
        <v>3.0</v>
      </c>
      <c r="K443" s="1">
        <v>4.0</v>
      </c>
      <c r="L443" s="1">
        <v>4.0</v>
      </c>
      <c r="M443" s="1">
        <v>3.0</v>
      </c>
      <c r="N443" s="1">
        <v>3.0</v>
      </c>
      <c r="O443" s="1">
        <v>3.0</v>
      </c>
      <c r="P443" s="1">
        <v>3.0</v>
      </c>
      <c r="Q443" s="1">
        <v>2.0</v>
      </c>
      <c r="R443" s="1">
        <v>2.0</v>
      </c>
      <c r="S443" s="1">
        <v>3.0</v>
      </c>
      <c r="T443" s="1">
        <v>3.0</v>
      </c>
      <c r="U443" s="1">
        <v>3.0</v>
      </c>
      <c r="V443" s="1">
        <v>3.0</v>
      </c>
      <c r="W443" s="1">
        <v>2.0</v>
      </c>
      <c r="X443" s="1">
        <v>3.0</v>
      </c>
      <c r="Y443" s="1">
        <v>2.0</v>
      </c>
      <c r="Z443" s="1">
        <v>3.0</v>
      </c>
      <c r="AA443" s="1">
        <v>3.0</v>
      </c>
      <c r="AB443" s="1">
        <v>2.0</v>
      </c>
      <c r="AC443" s="1">
        <v>2.0</v>
      </c>
      <c r="AD443" s="1">
        <v>3.0</v>
      </c>
      <c r="AE443" s="1">
        <v>3.0</v>
      </c>
      <c r="AF443" s="1">
        <v>3.0</v>
      </c>
      <c r="AG443" s="1">
        <v>3.0</v>
      </c>
      <c r="AH443" s="1">
        <v>3.0</v>
      </c>
      <c r="AI443" s="1">
        <v>4.0</v>
      </c>
      <c r="AJ443" s="1">
        <v>4.0</v>
      </c>
      <c r="AK443" s="1">
        <v>4.0</v>
      </c>
      <c r="AL443" s="1">
        <v>2.0</v>
      </c>
      <c r="AM443" s="1">
        <v>3.0</v>
      </c>
      <c r="AN443" s="1">
        <v>3.0</v>
      </c>
      <c r="AO443" s="1">
        <v>1.0</v>
      </c>
      <c r="AP443" s="1">
        <v>4.0</v>
      </c>
      <c r="AQ443" s="1">
        <v>1.0</v>
      </c>
      <c r="AR443" s="1">
        <v>1.0</v>
      </c>
      <c r="AS443" s="1">
        <v>3.0</v>
      </c>
      <c r="AT443" s="1">
        <v>3.0</v>
      </c>
      <c r="AU443" s="1">
        <v>3.0</v>
      </c>
      <c r="AV443" s="1">
        <v>3.0</v>
      </c>
      <c r="AW443" s="1">
        <v>2.0</v>
      </c>
      <c r="AX443" s="1">
        <v>2.0</v>
      </c>
      <c r="AY443" s="1">
        <v>2.0</v>
      </c>
      <c r="AZ443" s="1">
        <v>2.0</v>
      </c>
      <c r="BA443" s="1">
        <v>3.0</v>
      </c>
      <c r="BB443" s="1">
        <v>2.0</v>
      </c>
      <c r="BC443" s="1">
        <v>2.0</v>
      </c>
      <c r="BD443" s="1">
        <v>2.0</v>
      </c>
      <c r="BE443" s="1">
        <v>2.0</v>
      </c>
      <c r="BF443" s="1">
        <v>2.0</v>
      </c>
      <c r="BG443" s="1">
        <v>2.0</v>
      </c>
      <c r="BH443" s="1">
        <v>2.0</v>
      </c>
      <c r="BI443" s="1">
        <v>2.0</v>
      </c>
      <c r="BJ443" s="1">
        <v>3.0</v>
      </c>
      <c r="BK443" s="1">
        <v>4.0</v>
      </c>
      <c r="BL443" s="1">
        <v>3.0</v>
      </c>
      <c r="BM443" s="1">
        <v>4.0</v>
      </c>
      <c r="BN443" s="1">
        <v>3.0</v>
      </c>
      <c r="BO443" s="1">
        <v>3.0</v>
      </c>
      <c r="BP443" s="1">
        <v>4.0</v>
      </c>
      <c r="BQ443" s="1">
        <v>3.0</v>
      </c>
      <c r="BR443" s="1">
        <v>2.0</v>
      </c>
      <c r="BS443" s="1">
        <v>2.0</v>
      </c>
      <c r="BT443" s="1">
        <v>3.0</v>
      </c>
      <c r="BU443" s="1">
        <v>4.0</v>
      </c>
      <c r="BV443" s="1">
        <v>3.0</v>
      </c>
      <c r="BW443" s="1">
        <v>3.0</v>
      </c>
      <c r="BX443" s="1">
        <v>2.0</v>
      </c>
      <c r="BY443" s="1">
        <v>3.0</v>
      </c>
      <c r="BZ443" s="36">
        <v>3.0</v>
      </c>
      <c r="CA443" s="45">
        <f t="shared" si="12"/>
        <v>205</v>
      </c>
      <c r="CB443">
        <f t="shared" si="2"/>
        <v>30</v>
      </c>
      <c r="CC443" s="45">
        <f t="shared" si="3"/>
        <v>22</v>
      </c>
      <c r="CD443" s="45">
        <f t="shared" si="4"/>
        <v>20</v>
      </c>
      <c r="CE443" s="45">
        <f t="shared" si="27"/>
        <v>27</v>
      </c>
      <c r="CF443" s="45">
        <f t="shared" si="6"/>
        <v>18</v>
      </c>
      <c r="CG443" s="45">
        <f t="shared" si="7"/>
        <v>20</v>
      </c>
      <c r="CH443" s="45">
        <f t="shared" si="28"/>
        <v>16</v>
      </c>
      <c r="CI443" s="45">
        <f t="shared" si="9"/>
        <v>0.3</v>
      </c>
      <c r="CJ443">
        <f t="shared" si="10"/>
        <v>26</v>
      </c>
      <c r="CK443" s="45">
        <f t="shared" si="29"/>
        <v>23</v>
      </c>
      <c r="CM443" s="40">
        <f>VLOOKUP(CB443,'PROMIS 57 T-Score Conversions'!Q$3:R$35,2,TRUE)</f>
        <v>42.3</v>
      </c>
      <c r="CN443" s="44" t="str">
        <f t="shared" si="20"/>
        <v>Mild</v>
      </c>
      <c r="CO443" s="40">
        <f>VLOOKUP(CC443,'PROMIS 57 T-Score Conversions'!A$3:B$35,2,TRUE)</f>
        <v>60.4</v>
      </c>
      <c r="CP443" s="43" t="str">
        <f t="shared" si="21"/>
        <v>Moderate</v>
      </c>
      <c r="CQ443" s="40">
        <f>VLOOKUP(CD443,'PROMIS 57 T-Score Conversions'!E$3:F$35,2,TRUE)</f>
        <v>58.5</v>
      </c>
      <c r="CR443" s="44" t="str">
        <f t="shared" si="22"/>
        <v>Mild</v>
      </c>
      <c r="CS443" s="40">
        <f>VLOOKUP(CE443,'PROMIS 57 T-Score Conversions'!U$3:V$35,2,TRUE)</f>
        <v>60.4</v>
      </c>
      <c r="CT443" s="44" t="str">
        <f t="shared" si="23"/>
        <v>Moderate</v>
      </c>
      <c r="CU443" s="40">
        <f>VLOOKUP(CF443,'PROMIS 57 T-Score Conversions'!Y$3:Z$35,2,TRUE)</f>
        <v>47.9</v>
      </c>
      <c r="CV443" s="44" t="str">
        <f t="shared" si="24"/>
        <v>Normal</v>
      </c>
      <c r="CW443" s="40">
        <f>vlookup(CG443,'PROMIS 57 T-Score Conversions'!M$3:N$35,2,TRUE)</f>
        <v>40.2</v>
      </c>
      <c r="CX443" s="44" t="str">
        <f t="shared" si="25"/>
        <v>Mild</v>
      </c>
      <c r="CY443" s="40">
        <f>VLOOKup(CH443,'PROMIS 57 T-Score Conversions'!I$3:J$35,2,TRUE)</f>
        <v>55.8</v>
      </c>
      <c r="CZ443" s="44" t="str">
        <f t="shared" si="26"/>
        <v>Mild</v>
      </c>
      <c r="DA443" s="37">
        <f>VLOOKUP(CJ443,'PROMIS 57 T-Score Conversions'!AC$3:AD$35,2,TRUE)</f>
        <v>41.9</v>
      </c>
      <c r="DB443" s="44" t="str">
        <f t="shared" si="30"/>
        <v>Mild</v>
      </c>
      <c r="DC443" s="40">
        <f>VLOOKUP(CK443,'PROMIS 57 T-Score Conversions'!AG$3:AH$35,2,TRUE)</f>
        <v>42.51</v>
      </c>
      <c r="DD443" s="39" t="str">
        <f t="shared" si="31"/>
        <v>Normal</v>
      </c>
    </row>
    <row r="444">
      <c r="A444" s="1" t="b">
        <v>1</v>
      </c>
      <c r="B444" s="20"/>
      <c r="C444" s="20">
        <v>43850.56457412037</v>
      </c>
      <c r="D444" s="1" t="s">
        <v>324</v>
      </c>
      <c r="E444" s="1">
        <v>2116.0</v>
      </c>
      <c r="F444" s="1">
        <v>4.0</v>
      </c>
      <c r="G444" s="1">
        <v>4.0</v>
      </c>
      <c r="H444" s="1">
        <v>4.0</v>
      </c>
      <c r="I444" s="1">
        <v>4.0</v>
      </c>
      <c r="J444" s="1">
        <v>4.0</v>
      </c>
      <c r="K444" s="1">
        <v>4.0</v>
      </c>
      <c r="L444" s="1">
        <v>4.0</v>
      </c>
      <c r="M444" s="1">
        <v>4.0</v>
      </c>
      <c r="N444" s="1">
        <v>2.0</v>
      </c>
      <c r="O444" s="1">
        <v>3.0</v>
      </c>
      <c r="P444" s="1">
        <v>2.0</v>
      </c>
      <c r="Q444" s="1">
        <v>3.0</v>
      </c>
      <c r="R444" s="1">
        <v>2.0</v>
      </c>
      <c r="S444" s="1">
        <v>3.0</v>
      </c>
      <c r="T444" s="1">
        <v>3.0</v>
      </c>
      <c r="U444" s="1">
        <v>2.0</v>
      </c>
      <c r="V444" s="1">
        <v>3.0</v>
      </c>
      <c r="W444" s="1">
        <v>2.0</v>
      </c>
      <c r="X444" s="1">
        <v>3.0</v>
      </c>
      <c r="Y444" s="1">
        <v>2.0</v>
      </c>
      <c r="Z444" s="1">
        <v>2.0</v>
      </c>
      <c r="AA444" s="1">
        <v>3.0</v>
      </c>
      <c r="AB444" s="1">
        <v>2.0</v>
      </c>
      <c r="AC444" s="1">
        <v>2.0</v>
      </c>
      <c r="AD444" s="1">
        <v>3.0</v>
      </c>
      <c r="AE444" s="1">
        <v>3.0</v>
      </c>
      <c r="AF444" s="1">
        <v>3.0</v>
      </c>
      <c r="AG444" s="1">
        <v>2.0</v>
      </c>
      <c r="AH444" s="1">
        <v>3.0</v>
      </c>
      <c r="AI444" s="1">
        <v>3.0</v>
      </c>
      <c r="AJ444" s="1">
        <v>4.0</v>
      </c>
      <c r="AK444" s="1">
        <v>4.0</v>
      </c>
      <c r="AL444" s="1">
        <v>3.0</v>
      </c>
      <c r="AM444" s="1">
        <v>3.0</v>
      </c>
      <c r="AN444" s="1">
        <v>3.0</v>
      </c>
      <c r="AO444" s="1">
        <v>3.0</v>
      </c>
      <c r="AP444" s="1">
        <v>3.0</v>
      </c>
      <c r="AQ444" s="1">
        <v>3.0</v>
      </c>
      <c r="AR444" s="1">
        <v>2.0</v>
      </c>
      <c r="AS444" s="1">
        <v>3.0</v>
      </c>
      <c r="AT444" s="1">
        <v>4.0</v>
      </c>
      <c r="AU444" s="1">
        <v>4.0</v>
      </c>
      <c r="AV444" s="1">
        <v>3.0</v>
      </c>
      <c r="AW444" s="1">
        <v>4.0</v>
      </c>
      <c r="AX444" s="1">
        <v>4.0</v>
      </c>
      <c r="AY444" s="1">
        <v>4.0</v>
      </c>
      <c r="AZ444" s="1">
        <v>4.0</v>
      </c>
      <c r="BA444" s="1">
        <v>4.0</v>
      </c>
      <c r="BB444" s="1">
        <v>2.0</v>
      </c>
      <c r="BC444" s="1">
        <v>2.0</v>
      </c>
      <c r="BD444" s="1">
        <v>2.0</v>
      </c>
      <c r="BE444" s="1">
        <v>2.0</v>
      </c>
      <c r="BF444" s="1">
        <v>2.0</v>
      </c>
      <c r="BG444" s="1">
        <v>2.0</v>
      </c>
      <c r="BH444" s="1">
        <v>2.0</v>
      </c>
      <c r="BI444" s="1">
        <v>2.0</v>
      </c>
      <c r="BJ444" s="1">
        <v>3.0</v>
      </c>
      <c r="BK444" s="1">
        <v>2.0</v>
      </c>
      <c r="BL444" s="1">
        <v>2.0</v>
      </c>
      <c r="BM444" s="1">
        <v>2.0</v>
      </c>
      <c r="BN444" s="1">
        <v>2.0</v>
      </c>
      <c r="BO444" s="1">
        <v>3.0</v>
      </c>
      <c r="BP444" s="1">
        <v>3.0</v>
      </c>
      <c r="BQ444" s="1">
        <v>2.0</v>
      </c>
      <c r="BR444" s="1">
        <v>2.0</v>
      </c>
      <c r="BS444" s="1">
        <v>3.0</v>
      </c>
      <c r="BT444" s="1">
        <v>3.0</v>
      </c>
      <c r="BU444" s="1">
        <v>3.0</v>
      </c>
      <c r="BV444" s="1">
        <v>4.0</v>
      </c>
      <c r="BW444" s="1">
        <v>4.0</v>
      </c>
      <c r="BX444" s="1">
        <v>3.0</v>
      </c>
      <c r="BY444" s="1">
        <v>3.0</v>
      </c>
      <c r="BZ444" s="36">
        <v>3.0</v>
      </c>
      <c r="CA444" s="45">
        <f t="shared" si="12"/>
        <v>213</v>
      </c>
      <c r="CB444">
        <f t="shared" si="2"/>
        <v>32</v>
      </c>
      <c r="CC444" s="45">
        <f t="shared" si="3"/>
        <v>20</v>
      </c>
      <c r="CD444" s="45">
        <f t="shared" si="4"/>
        <v>19</v>
      </c>
      <c r="CE444" s="45">
        <f t="shared" si="27"/>
        <v>25</v>
      </c>
      <c r="CF444" s="45">
        <f t="shared" si="6"/>
        <v>23</v>
      </c>
      <c r="CG444" s="45">
        <f t="shared" si="7"/>
        <v>31</v>
      </c>
      <c r="CH444" s="45">
        <f t="shared" si="28"/>
        <v>16</v>
      </c>
      <c r="CI444" s="45">
        <f t="shared" si="9"/>
        <v>0.3</v>
      </c>
      <c r="CJ444">
        <f t="shared" si="10"/>
        <v>18</v>
      </c>
      <c r="CK444" s="45">
        <f t="shared" si="29"/>
        <v>26</v>
      </c>
      <c r="CM444" s="40">
        <f>VLOOKUP(CB444,'PROMIS 57 T-Score Conversions'!Q$3:R$35,2,TRUE)</f>
        <v>43.9</v>
      </c>
      <c r="CN444" s="44" t="str">
        <f t="shared" si="20"/>
        <v>Mild</v>
      </c>
      <c r="CO444" s="40">
        <f>VLOOKUP(CC444,'PROMIS 57 T-Score Conversions'!A$3:B$35,2,TRUE)</f>
        <v>58.4</v>
      </c>
      <c r="CP444" s="43" t="str">
        <f t="shared" si="21"/>
        <v>Moderate</v>
      </c>
      <c r="CQ444" s="40">
        <f>VLOOKUP(CD444,'PROMIS 57 T-Score Conversions'!E$3:F$35,2,TRUE)</f>
        <v>57.7</v>
      </c>
      <c r="CR444" s="44" t="str">
        <f t="shared" si="22"/>
        <v>Mild</v>
      </c>
      <c r="CS444" s="40">
        <f>VLOOKUP(CE444,'PROMIS 57 T-Score Conversions'!U$3:V$35,2,TRUE)</f>
        <v>58.5</v>
      </c>
      <c r="CT444" s="44" t="str">
        <f t="shared" si="23"/>
        <v>Mild</v>
      </c>
      <c r="CU444" s="40">
        <f>VLOOKUP(CF444,'PROMIS 57 T-Score Conversions'!Y$3:Z$35,2,TRUE)</f>
        <v>53.3</v>
      </c>
      <c r="CV444" s="44" t="str">
        <f t="shared" si="24"/>
        <v>Normal</v>
      </c>
      <c r="CW444" s="40">
        <f>vlookup(CG444,'PROMIS 57 T-Score Conversions'!M$3:N$35,2,TRUE)</f>
        <v>50.8</v>
      </c>
      <c r="CX444" s="44" t="str">
        <f t="shared" si="25"/>
        <v>Normal</v>
      </c>
      <c r="CY444" s="40">
        <f>VLOOKup(CH444,'PROMIS 57 T-Score Conversions'!I$3:J$35,2,TRUE)</f>
        <v>55.8</v>
      </c>
      <c r="CZ444" s="44" t="str">
        <f t="shared" si="26"/>
        <v>Mild</v>
      </c>
      <c r="DA444" s="37">
        <f>VLOOKUP(CJ444,'PROMIS 57 T-Score Conversions'!AC$3:AD$35,2,TRUE)</f>
        <v>35.56</v>
      </c>
      <c r="DB444" s="44" t="str">
        <f t="shared" si="30"/>
        <v>Moderate</v>
      </c>
      <c r="DC444" s="40">
        <f>VLOOKUP(CK444,'PROMIS 57 T-Score Conversions'!AG$3:AH$35,2,TRUE)</f>
        <v>45.27</v>
      </c>
      <c r="DD444" s="39" t="str">
        <f t="shared" si="31"/>
        <v>Normal</v>
      </c>
    </row>
    <row r="445">
      <c r="A445" s="1" t="b">
        <v>1</v>
      </c>
      <c r="B445" s="20"/>
      <c r="C445" s="20">
        <v>43852.404390578704</v>
      </c>
      <c r="D445" s="1" t="s">
        <v>338</v>
      </c>
      <c r="E445" s="1">
        <v>2125.0</v>
      </c>
      <c r="F445" s="1">
        <v>1.0</v>
      </c>
      <c r="G445" s="1">
        <v>1.0</v>
      </c>
      <c r="H445" s="1">
        <v>2.0</v>
      </c>
      <c r="I445" s="1">
        <v>2.0</v>
      </c>
      <c r="J445" s="1">
        <v>1.0</v>
      </c>
      <c r="K445" s="1">
        <v>2.0</v>
      </c>
      <c r="L445" s="1">
        <v>2.0</v>
      </c>
      <c r="M445" s="1">
        <v>1.0</v>
      </c>
      <c r="N445" s="1">
        <v>4.0</v>
      </c>
      <c r="O445" s="1">
        <v>4.0</v>
      </c>
      <c r="P445" s="1">
        <v>4.0</v>
      </c>
      <c r="Q445" s="1">
        <v>4.0</v>
      </c>
      <c r="R445" s="1">
        <v>4.0</v>
      </c>
      <c r="S445" s="1">
        <v>4.0</v>
      </c>
      <c r="T445" s="1">
        <v>4.0</v>
      </c>
      <c r="U445" s="1">
        <v>4.0</v>
      </c>
      <c r="V445" s="1">
        <v>4.0</v>
      </c>
      <c r="W445" s="1">
        <v>4.0</v>
      </c>
      <c r="X445" s="1">
        <v>5.0</v>
      </c>
      <c r="Y445" s="1">
        <v>4.0</v>
      </c>
      <c r="Z445" s="1">
        <v>4.0</v>
      </c>
      <c r="AA445" s="1">
        <v>4.0</v>
      </c>
      <c r="AB445" s="1">
        <v>4.0</v>
      </c>
      <c r="AC445" s="1">
        <v>4.0</v>
      </c>
      <c r="AD445" s="1">
        <v>5.0</v>
      </c>
      <c r="AE445" s="1">
        <v>4.0</v>
      </c>
      <c r="AF445" s="1">
        <v>5.0</v>
      </c>
      <c r="AG445" s="1">
        <v>5.0</v>
      </c>
      <c r="AH445" s="1">
        <v>5.0</v>
      </c>
      <c r="AI445" s="1">
        <v>5.0</v>
      </c>
      <c r="AJ445" s="1">
        <v>5.0</v>
      </c>
      <c r="AK445" s="1">
        <v>5.0</v>
      </c>
      <c r="AL445" s="1">
        <v>5.0</v>
      </c>
      <c r="AM445" s="1">
        <v>5.0</v>
      </c>
      <c r="AN445" s="1">
        <v>5.0</v>
      </c>
      <c r="AO445" s="1">
        <v>5.0</v>
      </c>
      <c r="AP445" s="1">
        <v>5.0</v>
      </c>
      <c r="AQ445" s="1">
        <v>5.0</v>
      </c>
      <c r="AR445" s="1">
        <v>5.0</v>
      </c>
      <c r="AS445" s="1">
        <v>5.0</v>
      </c>
      <c r="AT445" s="1">
        <v>1.0</v>
      </c>
      <c r="AU445" s="1">
        <v>1.0</v>
      </c>
      <c r="AV445" s="1">
        <v>2.0</v>
      </c>
      <c r="AW445" s="1">
        <v>1.0</v>
      </c>
      <c r="AX445" s="1">
        <v>1.0</v>
      </c>
      <c r="AY445" s="1">
        <v>1.0</v>
      </c>
      <c r="AZ445" s="1">
        <v>1.0</v>
      </c>
      <c r="BA445" s="1">
        <v>2.0</v>
      </c>
      <c r="BB445" s="1">
        <v>4.0</v>
      </c>
      <c r="BC445" s="1">
        <v>4.0</v>
      </c>
      <c r="BD445" s="1">
        <v>5.0</v>
      </c>
      <c r="BE445" s="1">
        <v>4.0</v>
      </c>
      <c r="BF445" s="1">
        <v>5.0</v>
      </c>
      <c r="BG445" s="1">
        <v>5.0</v>
      </c>
      <c r="BH445" s="1">
        <v>5.0</v>
      </c>
      <c r="BI445" s="1">
        <v>5.0</v>
      </c>
      <c r="BJ445" s="1">
        <v>9.0</v>
      </c>
      <c r="BK445" s="1">
        <v>2.0</v>
      </c>
      <c r="BL445" s="1">
        <v>2.0</v>
      </c>
      <c r="BM445" s="1">
        <v>2.0</v>
      </c>
      <c r="BN445" s="1">
        <v>1.0</v>
      </c>
      <c r="BO445" s="1">
        <v>2.0</v>
      </c>
      <c r="BP445" s="1">
        <v>2.0</v>
      </c>
      <c r="BQ445" s="1">
        <v>2.0</v>
      </c>
      <c r="BR445" s="1">
        <v>2.0</v>
      </c>
      <c r="BS445" s="1">
        <v>4.0</v>
      </c>
      <c r="BT445" s="1">
        <v>4.0</v>
      </c>
      <c r="BU445" s="1">
        <v>4.0</v>
      </c>
      <c r="BV445" s="1">
        <v>4.0</v>
      </c>
      <c r="BW445" s="1">
        <v>5.0</v>
      </c>
      <c r="BX445" s="1">
        <v>4.0</v>
      </c>
      <c r="BY445" s="1">
        <v>5.0</v>
      </c>
      <c r="BZ445" s="36">
        <v>4.0</v>
      </c>
      <c r="CA445" s="45">
        <f t="shared" si="12"/>
        <v>261</v>
      </c>
      <c r="CB445">
        <f t="shared" si="2"/>
        <v>12</v>
      </c>
      <c r="CC445" s="45">
        <f t="shared" si="3"/>
        <v>32</v>
      </c>
      <c r="CD445" s="45">
        <f t="shared" si="4"/>
        <v>33</v>
      </c>
      <c r="CE445" s="45">
        <f t="shared" si="27"/>
        <v>39</v>
      </c>
      <c r="CF445" s="45">
        <f t="shared" si="6"/>
        <v>40</v>
      </c>
      <c r="CG445" s="45">
        <f t="shared" si="7"/>
        <v>10</v>
      </c>
      <c r="CH445" s="45">
        <f t="shared" si="28"/>
        <v>37</v>
      </c>
      <c r="CI445" s="45">
        <f t="shared" si="9"/>
        <v>0.9</v>
      </c>
      <c r="CJ445">
        <f t="shared" si="10"/>
        <v>15</v>
      </c>
      <c r="CK445" s="45">
        <f t="shared" si="29"/>
        <v>34</v>
      </c>
      <c r="CM445" s="40">
        <f>VLOOKUP(CB445,'PROMIS 57 T-Score Conversions'!Q$3:R$35,2,TRUE)</f>
        <v>28.8</v>
      </c>
      <c r="CN445" s="44" t="str">
        <f t="shared" si="20"/>
        <v>Severe</v>
      </c>
      <c r="CO445" s="40">
        <f>VLOOKUP(CC445,'PROMIS 57 T-Score Conversions'!A$3:B$35,2,TRUE)</f>
        <v>70.8</v>
      </c>
      <c r="CP445" s="43" t="str">
        <f t="shared" si="21"/>
        <v>Severe</v>
      </c>
      <c r="CQ445" s="40">
        <f>VLOOKUP(CD445,'PROMIS 57 T-Score Conversions'!E$3:F$35,2,TRUE)</f>
        <v>70.7</v>
      </c>
      <c r="CR445" s="44" t="str">
        <f t="shared" si="22"/>
        <v>Severe</v>
      </c>
      <c r="CS445" s="40">
        <f>VLOOKUP(CE445,'PROMIS 57 T-Score Conversions'!U$3:V$35,2,TRUE)</f>
        <v>74.2</v>
      </c>
      <c r="CT445" s="44" t="str">
        <f t="shared" si="23"/>
        <v>Severe</v>
      </c>
      <c r="CU445" s="40">
        <f>VLOOKUP(CF445,'PROMIS 57 T-Score Conversions'!Y$3:Z$35,2,TRUE)</f>
        <v>76.5</v>
      </c>
      <c r="CV445" s="44" t="str">
        <f t="shared" si="24"/>
        <v>Severe</v>
      </c>
      <c r="CW445" s="40">
        <f>vlookup(CG445,'PROMIS 57 T-Score Conversions'!M$3:N$35,2,TRUE)</f>
        <v>31.3</v>
      </c>
      <c r="CX445" s="44" t="str">
        <f t="shared" si="25"/>
        <v>Moderate</v>
      </c>
      <c r="CY445" s="40">
        <f>VLOOKup(CH445,'PROMIS 57 T-Score Conversions'!I$3:J$35,2,TRUE)</f>
        <v>71</v>
      </c>
      <c r="CZ445" s="44" t="str">
        <f t="shared" si="26"/>
        <v>Severe</v>
      </c>
      <c r="DA445" s="37">
        <f>VLOOKUP(CJ445,'PROMIS 57 T-Score Conversions'!AC$3:AD$35,2,TRUE)</f>
        <v>33.06</v>
      </c>
      <c r="DB445" s="44" t="str">
        <f t="shared" si="30"/>
        <v>Moderate</v>
      </c>
      <c r="DC445" s="40">
        <f>VLOOKUP(CK445,'PROMIS 57 T-Score Conversions'!AG$3:AH$35,2,TRUE)</f>
        <v>53.63</v>
      </c>
      <c r="DD445" s="39" t="str">
        <f t="shared" si="31"/>
        <v>Normal</v>
      </c>
    </row>
    <row r="446">
      <c r="A446" s="1" t="b">
        <v>1</v>
      </c>
      <c r="B446" s="20"/>
      <c r="C446" s="20">
        <v>43852.49225657407</v>
      </c>
      <c r="D446" s="1" t="s">
        <v>298</v>
      </c>
      <c r="E446" s="1">
        <v>2049.0</v>
      </c>
      <c r="F446" s="1">
        <v>2.0</v>
      </c>
      <c r="G446" s="1">
        <v>2.0</v>
      </c>
      <c r="H446" s="1">
        <v>3.0</v>
      </c>
      <c r="I446" s="1">
        <v>3.0</v>
      </c>
      <c r="J446" s="1">
        <v>1.0</v>
      </c>
      <c r="K446" s="1">
        <v>2.0</v>
      </c>
      <c r="L446" s="1">
        <v>3.0</v>
      </c>
      <c r="M446" s="1">
        <v>1.0</v>
      </c>
      <c r="N446" s="1">
        <v>3.0</v>
      </c>
      <c r="O446" s="1">
        <v>3.0</v>
      </c>
      <c r="P446" s="1">
        <v>3.0</v>
      </c>
      <c r="Q446" s="1">
        <v>3.0</v>
      </c>
      <c r="R446" s="1">
        <v>3.0</v>
      </c>
      <c r="S446" s="1">
        <v>3.0</v>
      </c>
      <c r="T446" s="1">
        <v>3.0</v>
      </c>
      <c r="U446" s="1">
        <v>3.0</v>
      </c>
      <c r="V446" s="1">
        <v>3.0</v>
      </c>
      <c r="W446" s="1">
        <v>3.0</v>
      </c>
      <c r="X446" s="1">
        <v>3.0</v>
      </c>
      <c r="Y446" s="1">
        <v>3.0</v>
      </c>
      <c r="Z446" s="1">
        <v>3.0</v>
      </c>
      <c r="AA446" s="1">
        <v>3.0</v>
      </c>
      <c r="AB446" s="1">
        <v>3.0</v>
      </c>
      <c r="AC446" s="1">
        <v>3.0</v>
      </c>
      <c r="AD446" s="1">
        <v>4.0</v>
      </c>
      <c r="AE446" s="1">
        <v>4.0</v>
      </c>
      <c r="AF446" s="1">
        <v>4.0</v>
      </c>
      <c r="AG446" s="1">
        <v>4.0</v>
      </c>
      <c r="AH446" s="1">
        <v>4.0</v>
      </c>
      <c r="AI446" s="1">
        <v>4.0</v>
      </c>
      <c r="AJ446" s="1">
        <v>4.0</v>
      </c>
      <c r="AK446" s="1">
        <v>4.0</v>
      </c>
      <c r="AL446" s="1">
        <v>3.0</v>
      </c>
      <c r="AM446" s="1">
        <v>5.0</v>
      </c>
      <c r="AN446" s="1">
        <v>4.0</v>
      </c>
      <c r="AO446" s="1">
        <v>4.0</v>
      </c>
      <c r="AP446" s="1">
        <v>4.0</v>
      </c>
      <c r="AQ446" s="1">
        <v>4.0</v>
      </c>
      <c r="AR446" s="1">
        <v>2.0</v>
      </c>
      <c r="AS446" s="1">
        <v>4.0</v>
      </c>
      <c r="AT446" s="1">
        <v>2.0</v>
      </c>
      <c r="AU446" s="1">
        <v>2.0</v>
      </c>
      <c r="AV446" s="1">
        <v>2.0</v>
      </c>
      <c r="AW446" s="1">
        <v>2.0</v>
      </c>
      <c r="AX446" s="1">
        <v>2.0</v>
      </c>
      <c r="AY446" s="1">
        <v>2.0</v>
      </c>
      <c r="AZ446" s="1">
        <v>2.0</v>
      </c>
      <c r="BA446" s="1">
        <v>2.0</v>
      </c>
      <c r="BB446" s="1">
        <v>4.0</v>
      </c>
      <c r="BC446" s="1">
        <v>4.0</v>
      </c>
      <c r="BD446" s="1">
        <v>4.0</v>
      </c>
      <c r="BE446" s="1">
        <v>4.0</v>
      </c>
      <c r="BF446" s="1">
        <v>4.0</v>
      </c>
      <c r="BG446" s="1">
        <v>4.0</v>
      </c>
      <c r="BH446" s="1">
        <v>4.0</v>
      </c>
      <c r="BI446" s="1">
        <v>4.0</v>
      </c>
      <c r="BJ446" s="1">
        <v>7.0</v>
      </c>
      <c r="BK446" s="1">
        <v>2.0</v>
      </c>
      <c r="BL446" s="1">
        <v>3.0</v>
      </c>
      <c r="BM446" s="1">
        <v>3.0</v>
      </c>
      <c r="BN446" s="1">
        <v>2.0</v>
      </c>
      <c r="BO446" s="1">
        <v>2.0</v>
      </c>
      <c r="BP446" s="1">
        <v>2.0</v>
      </c>
      <c r="BQ446" s="1">
        <v>2.0</v>
      </c>
      <c r="BR446" s="1">
        <v>3.0</v>
      </c>
      <c r="BS446" s="1">
        <v>4.0</v>
      </c>
      <c r="BT446" s="1">
        <v>4.0</v>
      </c>
      <c r="BU446" s="1">
        <v>4.0</v>
      </c>
      <c r="BV446" s="1">
        <v>4.0</v>
      </c>
      <c r="BW446" s="1">
        <v>4.0</v>
      </c>
      <c r="BX446" s="1">
        <v>3.0</v>
      </c>
      <c r="BY446" s="1">
        <v>3.0</v>
      </c>
      <c r="BZ446" s="36">
        <v>4.0</v>
      </c>
      <c r="CA446" s="45">
        <f t="shared" si="12"/>
        <v>231</v>
      </c>
      <c r="CB446">
        <f t="shared" si="2"/>
        <v>17</v>
      </c>
      <c r="CC446" s="45">
        <f t="shared" si="3"/>
        <v>24</v>
      </c>
      <c r="CD446" s="45">
        <f t="shared" si="4"/>
        <v>24</v>
      </c>
      <c r="CE446" s="45">
        <f t="shared" si="27"/>
        <v>32</v>
      </c>
      <c r="CF446" s="45">
        <f t="shared" si="6"/>
        <v>30</v>
      </c>
      <c r="CG446" s="45">
        <f t="shared" si="7"/>
        <v>16</v>
      </c>
      <c r="CH446" s="45">
        <f t="shared" si="28"/>
        <v>32</v>
      </c>
      <c r="CI446" s="45">
        <f t="shared" si="9"/>
        <v>0.7</v>
      </c>
      <c r="CJ446">
        <f t="shared" si="10"/>
        <v>19</v>
      </c>
      <c r="CK446" s="45">
        <f t="shared" si="29"/>
        <v>30</v>
      </c>
      <c r="CM446" s="40">
        <f>VLOOKUP(CB446,'PROMIS 57 T-Score Conversions'!Q$3:R$35,2,TRUE)</f>
        <v>33.2</v>
      </c>
      <c r="CN446" s="44" t="str">
        <f t="shared" si="20"/>
        <v>Moderate</v>
      </c>
      <c r="CO446" s="40">
        <f>VLOOKUP(CC446,'PROMIS 57 T-Score Conversions'!A$3:B$35,2,TRUE)</f>
        <v>62.5</v>
      </c>
      <c r="CP446" s="43" t="str">
        <f t="shared" si="21"/>
        <v>Moderate</v>
      </c>
      <c r="CQ446" s="40">
        <f>VLOOKUP(CD446,'PROMIS 57 T-Score Conversions'!E$3:F$35,2,TRUE)</f>
        <v>62.1</v>
      </c>
      <c r="CR446" s="44" t="str">
        <f t="shared" si="22"/>
        <v>Moderate</v>
      </c>
      <c r="CS446" s="40">
        <f>VLOOKUP(CE446,'PROMIS 57 T-Score Conversions'!U$3:V$35,2,TRUE)</f>
        <v>65.3</v>
      </c>
      <c r="CT446" s="44" t="str">
        <f t="shared" si="23"/>
        <v>Moderate</v>
      </c>
      <c r="CU446" s="40">
        <f>VLOOKUP(CF446,'PROMIS 57 T-Score Conversions'!Y$3:Z$35,2,TRUE)</f>
        <v>60.4</v>
      </c>
      <c r="CV446" s="44" t="str">
        <f t="shared" si="24"/>
        <v>Moderate</v>
      </c>
      <c r="CW446" s="40">
        <f>vlookup(CG446,'PROMIS 57 T-Score Conversions'!M$3:N$35,2,TRUE)</f>
        <v>36.9</v>
      </c>
      <c r="CX446" s="44" t="str">
        <f t="shared" si="25"/>
        <v>Moderate</v>
      </c>
      <c r="CY446" s="40">
        <f>VLOOKup(CH446,'PROMIS 57 T-Score Conversions'!I$3:J$35,2,TRUE)</f>
        <v>66.9</v>
      </c>
      <c r="CZ446" s="44" t="str">
        <f t="shared" si="26"/>
        <v>Moderate</v>
      </c>
      <c r="DA446" s="37">
        <f>VLOOKUP(CJ446,'PROMIS 57 T-Score Conversions'!AC$3:AD$35,2,TRUE)</f>
        <v>36.36</v>
      </c>
      <c r="DB446" s="44" t="str">
        <f t="shared" si="30"/>
        <v>Moderate</v>
      </c>
      <c r="DC446" s="40">
        <f>VLOOKUP(CK446,'PROMIS 57 T-Score Conversions'!AG$3:AH$35,2,TRUE)</f>
        <v>49.17</v>
      </c>
      <c r="DD446" s="39" t="str">
        <f t="shared" si="31"/>
        <v>Normal</v>
      </c>
    </row>
    <row r="447">
      <c r="A447" s="1" t="b">
        <v>1</v>
      </c>
      <c r="B447" s="20"/>
      <c r="C447" s="20">
        <v>43852.83275378472</v>
      </c>
      <c r="D447" s="1" t="s">
        <v>154</v>
      </c>
      <c r="E447" s="1">
        <v>1746.0</v>
      </c>
      <c r="F447" s="1">
        <v>1.0</v>
      </c>
      <c r="G447" s="1">
        <v>1.0</v>
      </c>
      <c r="H447" s="1">
        <v>5.0</v>
      </c>
      <c r="I447" s="1">
        <v>3.0</v>
      </c>
      <c r="J447" s="1">
        <v>1.0</v>
      </c>
      <c r="K447" s="1">
        <v>2.0</v>
      </c>
      <c r="L447" s="1">
        <v>2.0</v>
      </c>
      <c r="M447" s="1">
        <v>1.0</v>
      </c>
      <c r="N447" s="1">
        <v>4.0</v>
      </c>
      <c r="O447" s="1">
        <v>4.0</v>
      </c>
      <c r="P447" s="1">
        <v>4.0</v>
      </c>
      <c r="Q447" s="1">
        <v>4.0</v>
      </c>
      <c r="R447" s="1">
        <v>4.0</v>
      </c>
      <c r="S447" s="1">
        <v>5.0</v>
      </c>
      <c r="T447" s="1">
        <v>4.0</v>
      </c>
      <c r="U447" s="1">
        <v>4.0</v>
      </c>
      <c r="V447" s="1">
        <v>3.0</v>
      </c>
      <c r="W447" s="1">
        <v>3.0</v>
      </c>
      <c r="X447" s="1">
        <v>3.0</v>
      </c>
      <c r="Y447" s="1">
        <v>4.0</v>
      </c>
      <c r="Z447" s="1">
        <v>3.0</v>
      </c>
      <c r="AA447" s="1">
        <v>4.0</v>
      </c>
      <c r="AB447" s="1">
        <v>5.0</v>
      </c>
      <c r="AC447" s="1">
        <v>4.0</v>
      </c>
      <c r="AD447" s="1">
        <v>4.0</v>
      </c>
      <c r="AE447" s="1">
        <v>5.0</v>
      </c>
      <c r="AF447" s="1">
        <v>5.0</v>
      </c>
      <c r="AG447" s="1">
        <v>5.0</v>
      </c>
      <c r="AH447" s="1">
        <v>5.0</v>
      </c>
      <c r="AI447" s="1">
        <v>5.0</v>
      </c>
      <c r="AJ447" s="1">
        <v>5.0</v>
      </c>
      <c r="AK447" s="1">
        <v>5.0</v>
      </c>
      <c r="AL447" s="1">
        <v>5.0</v>
      </c>
      <c r="AM447" s="1">
        <v>5.0</v>
      </c>
      <c r="AN447" s="1">
        <v>5.0</v>
      </c>
      <c r="AO447" s="1">
        <v>5.0</v>
      </c>
      <c r="AP447" s="1">
        <v>4.0</v>
      </c>
      <c r="AQ447" s="1">
        <v>5.0</v>
      </c>
      <c r="AR447" s="1">
        <v>4.0</v>
      </c>
      <c r="AS447" s="1">
        <v>5.0</v>
      </c>
      <c r="AT447" s="1">
        <v>1.0</v>
      </c>
      <c r="AU447" s="1">
        <v>1.0</v>
      </c>
      <c r="AV447" s="1">
        <v>1.0</v>
      </c>
      <c r="AW447" s="1">
        <v>1.0</v>
      </c>
      <c r="AX447" s="1">
        <v>1.0</v>
      </c>
      <c r="AY447" s="1">
        <v>1.0</v>
      </c>
      <c r="AZ447" s="1">
        <v>1.0</v>
      </c>
      <c r="BA447" s="1">
        <v>1.0</v>
      </c>
      <c r="BB447" s="1">
        <v>5.0</v>
      </c>
      <c r="BC447" s="1">
        <v>5.0</v>
      </c>
      <c r="BD447" s="1">
        <v>5.0</v>
      </c>
      <c r="BE447" s="1">
        <v>5.0</v>
      </c>
      <c r="BF447" s="1">
        <v>5.0</v>
      </c>
      <c r="BG447" s="1">
        <v>5.0</v>
      </c>
      <c r="BH447" s="1">
        <v>5.0</v>
      </c>
      <c r="BI447" s="1">
        <v>5.0</v>
      </c>
      <c r="BJ447" s="1">
        <v>6.0</v>
      </c>
      <c r="BK447" s="1">
        <v>2.0</v>
      </c>
      <c r="BL447" s="1">
        <v>2.0</v>
      </c>
      <c r="BM447" s="1">
        <v>1.0</v>
      </c>
      <c r="BN447" s="1">
        <v>1.0</v>
      </c>
      <c r="BO447" s="1">
        <v>2.0</v>
      </c>
      <c r="BP447" s="1">
        <v>2.0</v>
      </c>
      <c r="BQ447" s="1">
        <v>1.0</v>
      </c>
      <c r="BR447" s="1">
        <v>1.0</v>
      </c>
      <c r="BS447" s="1">
        <v>5.0</v>
      </c>
      <c r="BT447" s="1">
        <v>5.0</v>
      </c>
      <c r="BU447" s="1">
        <v>5.0</v>
      </c>
      <c r="BV447" s="1">
        <v>5.0</v>
      </c>
      <c r="BW447" s="1">
        <v>5.0</v>
      </c>
      <c r="BX447" s="1">
        <v>4.0</v>
      </c>
      <c r="BY447" s="1">
        <v>4.0</v>
      </c>
      <c r="BZ447" s="36">
        <v>5.0</v>
      </c>
      <c r="CA447" s="45">
        <f t="shared" si="12"/>
        <v>259</v>
      </c>
      <c r="CB447">
        <f t="shared" si="2"/>
        <v>16</v>
      </c>
      <c r="CC447" s="45">
        <f t="shared" si="3"/>
        <v>33</v>
      </c>
      <c r="CD447" s="45">
        <f t="shared" si="4"/>
        <v>29</v>
      </c>
      <c r="CE447" s="45">
        <f t="shared" si="27"/>
        <v>39</v>
      </c>
      <c r="CF447" s="45">
        <f t="shared" si="6"/>
        <v>38</v>
      </c>
      <c r="CG447" s="45">
        <f t="shared" si="7"/>
        <v>8</v>
      </c>
      <c r="CH447" s="45">
        <f t="shared" si="28"/>
        <v>40</v>
      </c>
      <c r="CI447" s="45">
        <f t="shared" si="9"/>
        <v>0.6</v>
      </c>
      <c r="CJ447">
        <f t="shared" si="10"/>
        <v>12</v>
      </c>
      <c r="CK447" s="45">
        <f t="shared" si="29"/>
        <v>38</v>
      </c>
      <c r="CM447" s="40">
        <f>VLOOKUP(CB447,'PROMIS 57 T-Score Conversions'!Q$3:R$35,2,TRUE)</f>
        <v>32.5</v>
      </c>
      <c r="CN447" s="44" t="str">
        <f t="shared" si="20"/>
        <v>Moderate</v>
      </c>
      <c r="CO447" s="40">
        <f>VLOOKUP(CC447,'PROMIS 57 T-Score Conversions'!A$3:B$35,2,TRUE)</f>
        <v>71.9</v>
      </c>
      <c r="CP447" s="43" t="str">
        <f t="shared" si="21"/>
        <v>Severe</v>
      </c>
      <c r="CQ447" s="40">
        <f>VLOOKUP(CD447,'PROMIS 57 T-Score Conversions'!E$3:F$35,2,TRUE)</f>
        <v>66.8</v>
      </c>
      <c r="CR447" s="44" t="str">
        <f t="shared" si="22"/>
        <v>Moderate</v>
      </c>
      <c r="CS447" s="40">
        <f>VLOOKUP(CE447,'PROMIS 57 T-Score Conversions'!U$3:V$35,2,TRUE)</f>
        <v>74.2</v>
      </c>
      <c r="CT447" s="44" t="str">
        <f t="shared" si="23"/>
        <v>Severe</v>
      </c>
      <c r="CU447" s="40">
        <f>VLOOKUP(CF447,'PROMIS 57 T-Score Conversions'!Y$3:Z$35,2,TRUE)</f>
        <v>70.8</v>
      </c>
      <c r="CV447" s="44" t="str">
        <f t="shared" si="24"/>
        <v>Severe</v>
      </c>
      <c r="CW447" s="40">
        <f>vlookup(CG447,'PROMIS 57 T-Score Conversions'!M$3:N$35,2,TRUE)</f>
        <v>25.91</v>
      </c>
      <c r="CX447" s="44" t="str">
        <f t="shared" si="25"/>
        <v>Severe</v>
      </c>
      <c r="CY447" s="40">
        <f>VLOOKup(CH447,'PROMIS 57 T-Score Conversions'!I$3:J$35,2,TRUE)</f>
        <v>77</v>
      </c>
      <c r="CZ447" s="44" t="str">
        <f t="shared" si="26"/>
        <v>Severe</v>
      </c>
      <c r="DA447" s="37">
        <f>VLOOKUP(CJ447,'PROMIS 57 T-Score Conversions'!AC$3:AD$35,2,TRUE)</f>
        <v>30.11</v>
      </c>
      <c r="DB447" s="44" t="str">
        <f t="shared" si="30"/>
        <v>Moderate</v>
      </c>
      <c r="DC447" s="40">
        <f>VLOOKUP(CK447,'PROMIS 57 T-Score Conversions'!AG$3:AH$35,2,TRUE)</f>
        <v>59.95</v>
      </c>
      <c r="DD447" s="39" t="str">
        <f t="shared" si="31"/>
        <v>Mild</v>
      </c>
    </row>
    <row r="448">
      <c r="A448" s="1" t="b">
        <v>1</v>
      </c>
      <c r="B448" s="20"/>
      <c r="C448" s="20">
        <v>43853.45045837963</v>
      </c>
      <c r="D448" s="1" t="s">
        <v>326</v>
      </c>
      <c r="E448" s="1">
        <v>2121.0</v>
      </c>
      <c r="F448" s="1">
        <v>1.0</v>
      </c>
      <c r="G448" s="1">
        <v>4.0</v>
      </c>
      <c r="H448" s="1">
        <v>2.0</v>
      </c>
      <c r="I448" s="1">
        <v>4.0</v>
      </c>
      <c r="J448" s="1">
        <v>1.0</v>
      </c>
      <c r="K448" s="1">
        <v>2.0</v>
      </c>
      <c r="L448" s="1">
        <v>4.0</v>
      </c>
      <c r="M448" s="1">
        <v>1.0</v>
      </c>
      <c r="N448" s="1">
        <v>4.0</v>
      </c>
      <c r="O448" s="1">
        <v>3.0</v>
      </c>
      <c r="P448" s="1">
        <v>3.0</v>
      </c>
      <c r="Q448" s="1">
        <v>4.0</v>
      </c>
      <c r="R448" s="1">
        <v>4.0</v>
      </c>
      <c r="S448" s="1">
        <v>2.0</v>
      </c>
      <c r="T448" s="1">
        <v>4.0</v>
      </c>
      <c r="U448" s="1">
        <v>4.0</v>
      </c>
      <c r="V448" s="1">
        <v>2.0</v>
      </c>
      <c r="W448" s="1">
        <v>3.0</v>
      </c>
      <c r="X448" s="1">
        <v>3.0</v>
      </c>
      <c r="Y448" s="1">
        <v>3.0</v>
      </c>
      <c r="Z448" s="1">
        <v>2.0</v>
      </c>
      <c r="AA448" s="1">
        <v>3.0</v>
      </c>
      <c r="AB448" s="1">
        <v>1.0</v>
      </c>
      <c r="AC448" s="1">
        <v>2.0</v>
      </c>
      <c r="AD448" s="1">
        <v>3.0</v>
      </c>
      <c r="AE448" s="1">
        <v>4.0</v>
      </c>
      <c r="AF448" s="1">
        <v>4.0</v>
      </c>
      <c r="AG448" s="1">
        <v>3.0</v>
      </c>
      <c r="AH448" s="1">
        <v>2.0</v>
      </c>
      <c r="AI448" s="1">
        <v>2.0</v>
      </c>
      <c r="AJ448" s="1">
        <v>4.0</v>
      </c>
      <c r="AK448" s="1">
        <v>3.0</v>
      </c>
      <c r="AL448" s="1">
        <v>4.0</v>
      </c>
      <c r="AM448" s="1">
        <v>4.0</v>
      </c>
      <c r="AN448" s="1">
        <v>4.0</v>
      </c>
      <c r="AO448" s="1">
        <v>2.0</v>
      </c>
      <c r="AP448" s="1">
        <v>4.0</v>
      </c>
      <c r="AQ448" s="1">
        <v>2.0</v>
      </c>
      <c r="AR448" s="1">
        <v>2.0</v>
      </c>
      <c r="AS448" s="1">
        <v>4.0</v>
      </c>
      <c r="AT448" s="1">
        <v>2.0</v>
      </c>
      <c r="AU448" s="1">
        <v>2.0</v>
      </c>
      <c r="AV448" s="1">
        <v>1.0</v>
      </c>
      <c r="AW448" s="1">
        <v>3.0</v>
      </c>
      <c r="AX448" s="1">
        <v>2.0</v>
      </c>
      <c r="AY448" s="1">
        <v>2.0</v>
      </c>
      <c r="AZ448" s="1">
        <v>3.0</v>
      </c>
      <c r="BA448" s="1">
        <v>1.0</v>
      </c>
      <c r="BB448" s="1">
        <v>3.0</v>
      </c>
      <c r="BC448" s="1">
        <v>4.0</v>
      </c>
      <c r="BD448" s="1">
        <v>3.0</v>
      </c>
      <c r="BE448" s="1">
        <v>4.0</v>
      </c>
      <c r="BF448" s="1">
        <v>5.0</v>
      </c>
      <c r="BG448" s="1">
        <v>4.0</v>
      </c>
      <c r="BH448" s="1">
        <v>5.0</v>
      </c>
      <c r="BI448" s="1">
        <v>4.0</v>
      </c>
      <c r="BJ448" s="1">
        <v>7.0</v>
      </c>
      <c r="BK448" s="1">
        <v>1.0</v>
      </c>
      <c r="BL448" s="1">
        <v>1.0</v>
      </c>
      <c r="BM448" s="1">
        <v>1.0</v>
      </c>
      <c r="BN448" s="1">
        <v>2.0</v>
      </c>
      <c r="BO448" s="1">
        <v>2.0</v>
      </c>
      <c r="BP448" s="1">
        <v>2.0</v>
      </c>
      <c r="BQ448" s="1">
        <v>2.0</v>
      </c>
      <c r="BR448" s="1">
        <v>2.0</v>
      </c>
      <c r="BS448" s="1">
        <v>4.0</v>
      </c>
      <c r="BT448" s="1">
        <v>5.0</v>
      </c>
      <c r="BU448" s="1">
        <v>4.0</v>
      </c>
      <c r="BV448" s="1">
        <v>4.0</v>
      </c>
      <c r="BW448" s="1">
        <v>4.0</v>
      </c>
      <c r="BX448" s="1">
        <v>2.0</v>
      </c>
      <c r="BY448" s="1">
        <v>3.0</v>
      </c>
      <c r="BZ448" s="36">
        <v>4.0</v>
      </c>
      <c r="CA448" s="45">
        <f t="shared" si="12"/>
        <v>215</v>
      </c>
      <c r="CB448">
        <f t="shared" si="2"/>
        <v>19</v>
      </c>
      <c r="CC448" s="45">
        <f t="shared" si="3"/>
        <v>28</v>
      </c>
      <c r="CD448" s="45">
        <f t="shared" si="4"/>
        <v>19</v>
      </c>
      <c r="CE448" s="45">
        <f t="shared" si="27"/>
        <v>25</v>
      </c>
      <c r="CF448" s="45">
        <f t="shared" si="6"/>
        <v>26</v>
      </c>
      <c r="CG448" s="45">
        <f t="shared" si="7"/>
        <v>16</v>
      </c>
      <c r="CH448" s="45">
        <f t="shared" si="28"/>
        <v>32</v>
      </c>
      <c r="CI448" s="45">
        <f t="shared" si="9"/>
        <v>0.7</v>
      </c>
      <c r="CJ448">
        <f t="shared" si="10"/>
        <v>13</v>
      </c>
      <c r="CK448" s="45">
        <f t="shared" si="29"/>
        <v>30</v>
      </c>
      <c r="CM448" s="40">
        <f>VLOOKUP(CB448,'PROMIS 57 T-Score Conversions'!Q$3:R$35,2,TRUE)</f>
        <v>34.7</v>
      </c>
      <c r="CN448" s="44" t="str">
        <f t="shared" si="20"/>
        <v>Moderate</v>
      </c>
      <c r="CO448" s="40">
        <f>VLOOKUP(CC448,'PROMIS 57 T-Score Conversions'!A$3:B$35,2,TRUE)</f>
        <v>66.6</v>
      </c>
      <c r="CP448" s="43" t="str">
        <f t="shared" si="21"/>
        <v>Severe</v>
      </c>
      <c r="CQ448" s="40">
        <f>VLOOKUP(CD448,'PROMIS 57 T-Score Conversions'!E$3:F$35,2,TRUE)</f>
        <v>57.7</v>
      </c>
      <c r="CR448" s="44" t="str">
        <f t="shared" si="22"/>
        <v>Mild</v>
      </c>
      <c r="CS448" s="40">
        <f>VLOOKUP(CE448,'PROMIS 57 T-Score Conversions'!U$3:V$35,2,TRUE)</f>
        <v>58.5</v>
      </c>
      <c r="CT448" s="44" t="str">
        <f t="shared" si="23"/>
        <v>Mild</v>
      </c>
      <c r="CU448" s="40">
        <f>VLOOKUP(CF448,'PROMIS 57 T-Score Conversions'!Y$3:Z$35,2,TRUE)</f>
        <v>56.3</v>
      </c>
      <c r="CV448" s="44" t="str">
        <f t="shared" si="24"/>
        <v>Mild</v>
      </c>
      <c r="CW448" s="40">
        <f>vlookup(CG448,'PROMIS 57 T-Score Conversions'!M$3:N$35,2,TRUE)</f>
        <v>36.9</v>
      </c>
      <c r="CX448" s="44" t="str">
        <f t="shared" si="25"/>
        <v>Moderate</v>
      </c>
      <c r="CY448" s="40">
        <f>VLOOKup(CH448,'PROMIS 57 T-Score Conversions'!I$3:J$35,2,TRUE)</f>
        <v>66.9</v>
      </c>
      <c r="CZ448" s="44" t="str">
        <f t="shared" si="26"/>
        <v>Moderate</v>
      </c>
      <c r="DA448" s="37">
        <f>VLOOKUP(CJ448,'PROMIS 57 T-Score Conversions'!AC$3:AD$35,2,TRUE)</f>
        <v>31.18</v>
      </c>
      <c r="DB448" s="44" t="str">
        <f t="shared" si="30"/>
        <v>Moderate</v>
      </c>
      <c r="DC448" s="40">
        <f>VLOOKUP(CK448,'PROMIS 57 T-Score Conversions'!AG$3:AH$35,2,TRUE)</f>
        <v>49.17</v>
      </c>
      <c r="DD448" s="39" t="str">
        <f t="shared" si="31"/>
        <v>Normal</v>
      </c>
    </row>
    <row r="449">
      <c r="A449" s="1" t="b">
        <v>1</v>
      </c>
      <c r="B449" s="20"/>
      <c r="C449" s="20">
        <v>43853.54723309028</v>
      </c>
      <c r="D449" s="1" t="s">
        <v>332</v>
      </c>
      <c r="E449" s="1">
        <v>2124.0</v>
      </c>
      <c r="F449" s="1">
        <v>2.0</v>
      </c>
      <c r="G449" s="1">
        <v>2.0</v>
      </c>
      <c r="H449" s="1">
        <v>2.0</v>
      </c>
      <c r="I449" s="1">
        <v>2.0</v>
      </c>
      <c r="J449" s="1">
        <v>1.0</v>
      </c>
      <c r="K449" s="1">
        <v>2.0</v>
      </c>
      <c r="L449" s="1">
        <v>3.0</v>
      </c>
      <c r="M449" s="1">
        <v>2.0</v>
      </c>
      <c r="N449" s="1">
        <v>4.0</v>
      </c>
      <c r="O449" s="1">
        <v>4.0</v>
      </c>
      <c r="P449" s="1">
        <v>4.0</v>
      </c>
      <c r="Q449" s="1">
        <v>5.0</v>
      </c>
      <c r="R449" s="1">
        <v>4.0</v>
      </c>
      <c r="S449" s="1">
        <v>4.0</v>
      </c>
      <c r="T449" s="1">
        <v>4.0</v>
      </c>
      <c r="U449" s="1">
        <v>5.0</v>
      </c>
      <c r="V449" s="1">
        <v>2.0</v>
      </c>
      <c r="W449" s="1">
        <v>5.0</v>
      </c>
      <c r="X449" s="1">
        <v>4.0</v>
      </c>
      <c r="Y449" s="1">
        <v>4.0</v>
      </c>
      <c r="Z449" s="1">
        <v>4.0</v>
      </c>
      <c r="AA449" s="1">
        <v>5.0</v>
      </c>
      <c r="AB449" s="1">
        <v>4.0</v>
      </c>
      <c r="AC449" s="1">
        <v>4.0</v>
      </c>
      <c r="AD449" s="1">
        <v>5.0</v>
      </c>
      <c r="AE449" s="1">
        <v>5.0</v>
      </c>
      <c r="AF449" s="1">
        <v>5.0</v>
      </c>
      <c r="AG449" s="1">
        <v>5.0</v>
      </c>
      <c r="AH449" s="1">
        <v>5.0</v>
      </c>
      <c r="AI449" s="1">
        <v>5.0</v>
      </c>
      <c r="AJ449" s="1">
        <v>5.0</v>
      </c>
      <c r="AK449" s="1">
        <v>5.0</v>
      </c>
      <c r="AL449" s="1">
        <v>4.0</v>
      </c>
      <c r="AM449" s="1">
        <v>3.0</v>
      </c>
      <c r="AN449" s="1">
        <v>5.0</v>
      </c>
      <c r="AO449" s="1">
        <v>5.0</v>
      </c>
      <c r="AP449" s="1">
        <v>4.0</v>
      </c>
      <c r="AQ449" s="1">
        <v>5.0</v>
      </c>
      <c r="AR449" s="1">
        <v>5.0</v>
      </c>
      <c r="AS449" s="1">
        <v>2.0</v>
      </c>
      <c r="AT449" s="1">
        <v>1.0</v>
      </c>
      <c r="AU449" s="1">
        <v>1.0</v>
      </c>
      <c r="AV449" s="1">
        <v>1.0</v>
      </c>
      <c r="AW449" s="1">
        <v>1.0</v>
      </c>
      <c r="AX449" s="1">
        <v>1.0</v>
      </c>
      <c r="AY449" s="1">
        <v>1.0</v>
      </c>
      <c r="AZ449" s="1">
        <v>1.0</v>
      </c>
      <c r="BA449" s="1">
        <v>1.0</v>
      </c>
      <c r="BB449" s="1">
        <v>4.0</v>
      </c>
      <c r="BC449" s="1">
        <v>4.0</v>
      </c>
      <c r="BD449" s="1">
        <v>4.0</v>
      </c>
      <c r="BE449" s="1">
        <v>4.0</v>
      </c>
      <c r="BF449" s="1">
        <v>5.0</v>
      </c>
      <c r="BG449" s="1">
        <v>5.0</v>
      </c>
      <c r="BH449" s="1">
        <v>4.0</v>
      </c>
      <c r="BI449" s="1">
        <v>4.0</v>
      </c>
      <c r="BJ449" s="1">
        <v>6.0</v>
      </c>
      <c r="BK449" s="1">
        <v>1.0</v>
      </c>
      <c r="BL449" s="1">
        <v>1.0</v>
      </c>
      <c r="BM449" s="1">
        <v>1.0</v>
      </c>
      <c r="BN449" s="1">
        <v>1.0</v>
      </c>
      <c r="BO449" s="1">
        <v>2.0</v>
      </c>
      <c r="BP449" s="1">
        <v>1.0</v>
      </c>
      <c r="BQ449" s="1">
        <v>1.0</v>
      </c>
      <c r="BR449" s="1">
        <v>1.0</v>
      </c>
      <c r="BS449" s="1">
        <v>5.0</v>
      </c>
      <c r="BT449" s="1">
        <v>5.0</v>
      </c>
      <c r="BU449" s="1">
        <v>5.0</v>
      </c>
      <c r="BV449" s="1">
        <v>5.0</v>
      </c>
      <c r="BW449" s="1">
        <v>5.0</v>
      </c>
      <c r="BX449" s="1">
        <v>5.0</v>
      </c>
      <c r="BY449" s="1">
        <v>5.0</v>
      </c>
      <c r="BZ449" s="36">
        <v>5.0</v>
      </c>
      <c r="CA449" s="45">
        <f t="shared" si="12"/>
        <v>252</v>
      </c>
      <c r="CB449">
        <f t="shared" si="2"/>
        <v>16</v>
      </c>
      <c r="CC449" s="45">
        <f t="shared" si="3"/>
        <v>34</v>
      </c>
      <c r="CD449" s="45">
        <f t="shared" si="4"/>
        <v>32</v>
      </c>
      <c r="CE449" s="45">
        <f t="shared" si="27"/>
        <v>40</v>
      </c>
      <c r="CF449" s="45">
        <f t="shared" si="6"/>
        <v>33</v>
      </c>
      <c r="CG449" s="45">
        <f t="shared" si="7"/>
        <v>8</v>
      </c>
      <c r="CH449" s="45">
        <f t="shared" si="28"/>
        <v>34</v>
      </c>
      <c r="CI449" s="45">
        <f t="shared" si="9"/>
        <v>0.6</v>
      </c>
      <c r="CJ449">
        <f t="shared" si="10"/>
        <v>9</v>
      </c>
      <c r="CK449" s="45">
        <f t="shared" si="29"/>
        <v>40</v>
      </c>
      <c r="CM449" s="40">
        <f>VLOOKUP(CB449,'PROMIS 57 T-Score Conversions'!Q$3:R$35,2,TRUE)</f>
        <v>32.5</v>
      </c>
      <c r="CN449" s="44" t="str">
        <f t="shared" si="20"/>
        <v>Moderate</v>
      </c>
      <c r="CO449" s="40">
        <f>VLOOKUP(CC449,'PROMIS 57 T-Score Conversions'!A$3:B$35,2,TRUE)</f>
        <v>73</v>
      </c>
      <c r="CP449" s="43" t="str">
        <f t="shared" si="21"/>
        <v>Severe</v>
      </c>
      <c r="CQ449" s="40">
        <f>VLOOKUP(CD449,'PROMIS 57 T-Score Conversions'!E$3:F$35,2,TRUE)</f>
        <v>69.7</v>
      </c>
      <c r="CR449" s="44" t="str">
        <f t="shared" si="22"/>
        <v>Moderate</v>
      </c>
      <c r="CS449" s="40">
        <f>VLOOKUP(CE449,'PROMIS 57 T-Score Conversions'!U$3:V$35,2,TRUE)</f>
        <v>77.8</v>
      </c>
      <c r="CT449" s="44" t="str">
        <f t="shared" si="23"/>
        <v>Severe</v>
      </c>
      <c r="CU449" s="40">
        <f>VLOOKUP(CF449,'PROMIS 57 T-Score Conversions'!Y$3:Z$35,2,TRUE)</f>
        <v>63.7</v>
      </c>
      <c r="CV449" s="44" t="str">
        <f t="shared" si="24"/>
        <v>Moderate</v>
      </c>
      <c r="CW449" s="40">
        <f>vlookup(CG449,'PROMIS 57 T-Score Conversions'!M$3:N$35,2,TRUE)</f>
        <v>25.91</v>
      </c>
      <c r="CX449" s="44" t="str">
        <f t="shared" si="25"/>
        <v>Severe</v>
      </c>
      <c r="CY449" s="40">
        <f>VLOOKup(CH449,'PROMIS 57 T-Score Conversions'!I$3:J$35,2,TRUE)</f>
        <v>68.4</v>
      </c>
      <c r="CZ449" s="44" t="str">
        <f t="shared" si="26"/>
        <v>Moderate</v>
      </c>
      <c r="DA449" s="37">
        <f>VLOOKUP(CJ449,'PROMIS 57 T-Score Conversions'!AC$3:AD$35,2,TRUE)</f>
        <v>25.73</v>
      </c>
      <c r="DB449" s="44" t="str">
        <f t="shared" si="30"/>
        <v>Severe</v>
      </c>
      <c r="DC449" s="40">
        <f>VLOOKUP(CK449,'PROMIS 57 T-Score Conversions'!AG$3:AH$35,2,TRUE)</f>
        <v>67.09</v>
      </c>
      <c r="DD449" s="39" t="str">
        <f t="shared" si="31"/>
        <v>Moderate</v>
      </c>
    </row>
    <row r="450">
      <c r="A450" s="1" t="b">
        <v>1</v>
      </c>
      <c r="B450" s="20"/>
      <c r="C450" s="20">
        <v>43853.57477861111</v>
      </c>
      <c r="D450" s="1" t="s">
        <v>366</v>
      </c>
      <c r="E450" s="1">
        <v>1461.0</v>
      </c>
      <c r="F450" s="1">
        <v>5.0</v>
      </c>
      <c r="G450" s="1">
        <v>4.0</v>
      </c>
      <c r="H450" s="1">
        <v>5.0</v>
      </c>
      <c r="I450" s="1">
        <v>5.0</v>
      </c>
      <c r="J450" s="1">
        <v>4.0</v>
      </c>
      <c r="K450" s="1">
        <v>4.0</v>
      </c>
      <c r="L450" s="1">
        <v>5.0</v>
      </c>
      <c r="M450" s="1">
        <v>4.0</v>
      </c>
      <c r="N450" s="1">
        <v>2.0</v>
      </c>
      <c r="O450" s="1">
        <v>2.0</v>
      </c>
      <c r="P450" s="1">
        <v>1.0</v>
      </c>
      <c r="Q450" s="1">
        <v>3.0</v>
      </c>
      <c r="R450" s="1">
        <v>2.0</v>
      </c>
      <c r="S450" s="1">
        <v>1.0</v>
      </c>
      <c r="T450" s="1">
        <v>2.0</v>
      </c>
      <c r="U450" s="1">
        <v>1.0</v>
      </c>
      <c r="V450" s="1">
        <v>1.0</v>
      </c>
      <c r="W450" s="1">
        <v>1.0</v>
      </c>
      <c r="X450" s="1">
        <v>1.0</v>
      </c>
      <c r="Y450" s="1">
        <v>1.0</v>
      </c>
      <c r="Z450" s="1">
        <v>1.0</v>
      </c>
      <c r="AA450" s="1">
        <v>1.0</v>
      </c>
      <c r="AB450" s="1">
        <v>1.0</v>
      </c>
      <c r="AC450" s="1">
        <v>1.0</v>
      </c>
      <c r="AD450" s="1">
        <v>3.0</v>
      </c>
      <c r="AE450" s="1">
        <v>3.0</v>
      </c>
      <c r="AF450" s="1">
        <v>3.0</v>
      </c>
      <c r="AG450" s="1">
        <v>2.0</v>
      </c>
      <c r="AH450" s="1">
        <v>2.0</v>
      </c>
      <c r="AI450" s="1">
        <v>3.0</v>
      </c>
      <c r="AJ450" s="1">
        <v>4.0</v>
      </c>
      <c r="AK450" s="1">
        <v>3.0</v>
      </c>
      <c r="AL450" s="1">
        <v>2.0</v>
      </c>
      <c r="AM450" s="1">
        <v>2.0</v>
      </c>
      <c r="AN450" s="1">
        <v>2.0</v>
      </c>
      <c r="AO450" s="1">
        <v>2.0</v>
      </c>
      <c r="AP450" s="1">
        <v>2.0</v>
      </c>
      <c r="AQ450" s="1">
        <v>2.0</v>
      </c>
      <c r="AR450" s="1">
        <v>2.0</v>
      </c>
      <c r="AS450" s="1">
        <v>3.0</v>
      </c>
      <c r="AT450" s="1">
        <v>3.0</v>
      </c>
      <c r="AU450" s="1">
        <v>4.0</v>
      </c>
      <c r="AV450" s="1">
        <v>2.0</v>
      </c>
      <c r="AW450" s="1">
        <v>2.0</v>
      </c>
      <c r="AX450" s="1">
        <v>4.0</v>
      </c>
      <c r="AY450" s="1">
        <v>3.0</v>
      </c>
      <c r="AZ450" s="1">
        <v>2.0</v>
      </c>
      <c r="BA450" s="1">
        <v>2.0</v>
      </c>
      <c r="BB450" s="1">
        <v>1.0</v>
      </c>
      <c r="BC450" s="1">
        <v>1.0</v>
      </c>
      <c r="BD450" s="1">
        <v>1.0</v>
      </c>
      <c r="BE450" s="1">
        <v>2.0</v>
      </c>
      <c r="BF450" s="1">
        <v>2.0</v>
      </c>
      <c r="BG450" s="1">
        <v>2.0</v>
      </c>
      <c r="BH450" s="1">
        <v>2.0</v>
      </c>
      <c r="BI450" s="1">
        <v>1.0</v>
      </c>
      <c r="BJ450" s="1">
        <v>1.0</v>
      </c>
      <c r="BK450" s="1">
        <v>5.0</v>
      </c>
      <c r="BL450" s="1">
        <v>5.0</v>
      </c>
      <c r="BM450" s="1">
        <v>4.0</v>
      </c>
      <c r="BN450" s="1">
        <v>5.0</v>
      </c>
      <c r="BO450" s="1">
        <v>5.0</v>
      </c>
      <c r="BP450" s="1">
        <v>5.0</v>
      </c>
      <c r="BQ450" s="1">
        <v>5.0</v>
      </c>
      <c r="BR450" s="1">
        <v>5.0</v>
      </c>
      <c r="BS450" s="1">
        <v>1.0</v>
      </c>
      <c r="BT450" s="1">
        <v>1.0</v>
      </c>
      <c r="BU450" s="1">
        <v>1.0</v>
      </c>
      <c r="BV450" s="1">
        <v>1.0</v>
      </c>
      <c r="BW450" s="1">
        <v>1.0</v>
      </c>
      <c r="BX450" s="1">
        <v>1.0</v>
      </c>
      <c r="BY450" s="1">
        <v>1.0</v>
      </c>
      <c r="BZ450" s="36">
        <v>1.0</v>
      </c>
      <c r="CA450" s="45">
        <f t="shared" si="12"/>
        <v>180</v>
      </c>
      <c r="CB450">
        <f t="shared" si="2"/>
        <v>36</v>
      </c>
      <c r="CC450" s="45">
        <f t="shared" si="3"/>
        <v>14</v>
      </c>
      <c r="CD450" s="45">
        <f t="shared" si="4"/>
        <v>8</v>
      </c>
      <c r="CE450" s="45">
        <f t="shared" si="27"/>
        <v>23</v>
      </c>
      <c r="CF450" s="45">
        <f t="shared" si="6"/>
        <v>17</v>
      </c>
      <c r="CG450" s="45">
        <f t="shared" si="7"/>
        <v>22</v>
      </c>
      <c r="CH450" s="45">
        <f t="shared" si="28"/>
        <v>12</v>
      </c>
      <c r="CI450" s="45">
        <f t="shared" si="9"/>
        <v>0.1</v>
      </c>
      <c r="CJ450">
        <f t="shared" si="10"/>
        <v>39</v>
      </c>
      <c r="CK450" s="45">
        <f t="shared" si="29"/>
        <v>8</v>
      </c>
      <c r="CM450" s="40">
        <f>VLOOKUP(CB450,'PROMIS 57 T-Score Conversions'!Q$3:R$35,2,TRUE)</f>
        <v>47.8</v>
      </c>
      <c r="CN450" s="44" t="str">
        <f t="shared" si="20"/>
        <v>Normal</v>
      </c>
      <c r="CO450" s="40">
        <f>VLOOKUP(CC450,'PROMIS 57 T-Score Conversions'!A$3:B$35,2,TRUE)</f>
        <v>52.1</v>
      </c>
      <c r="CP450" s="43" t="str">
        <f t="shared" si="21"/>
        <v>Mild</v>
      </c>
      <c r="CQ450" s="40">
        <f>VLOOKUP(CD450,'PROMIS 57 T-Score Conversions'!E$3:F$35,2,TRUE)</f>
        <v>38.2</v>
      </c>
      <c r="CR450" s="44" t="str">
        <f t="shared" si="22"/>
        <v>Normal</v>
      </c>
      <c r="CS450" s="40">
        <f>VLOOKUP(CE450,'PROMIS 57 T-Score Conversions'!U$3:V$35,2,TRUE)</f>
        <v>56.6</v>
      </c>
      <c r="CT450" s="44" t="str">
        <f t="shared" si="23"/>
        <v>Mild</v>
      </c>
      <c r="CU450" s="40">
        <f>VLOOKUP(CF450,'PROMIS 57 T-Score Conversions'!Y$3:Z$35,2,TRUE)</f>
        <v>46.7</v>
      </c>
      <c r="CV450" s="44" t="str">
        <f t="shared" si="24"/>
        <v>Normal</v>
      </c>
      <c r="CW450" s="40">
        <f>vlookup(CG450,'PROMIS 57 T-Score Conversions'!M$3:N$35,2,TRUE)</f>
        <v>42</v>
      </c>
      <c r="CX450" s="44" t="str">
        <f t="shared" si="25"/>
        <v>Mild</v>
      </c>
      <c r="CY450" s="40">
        <f>VLOOKup(CH450,'PROMIS 57 T-Score Conversions'!I$3:J$35,2,TRUE)</f>
        <v>52.3</v>
      </c>
      <c r="CZ450" s="44" t="str">
        <f t="shared" si="26"/>
        <v>Normal</v>
      </c>
      <c r="DA450" s="37">
        <f>VLOOKUP(CJ450,'PROMIS 57 T-Score Conversions'!AC$3:AD$35,2,TRUE)</f>
        <v>58.08</v>
      </c>
      <c r="DB450" s="44" t="str">
        <f t="shared" si="30"/>
        <v>Normal</v>
      </c>
      <c r="DC450" s="40">
        <f>VLOOKUP(CK450,'PROMIS 57 T-Score Conversions'!AG$3:AH$35,2,TRUE)</f>
        <v>23.27</v>
      </c>
      <c r="DD450" s="39" t="str">
        <f t="shared" si="31"/>
        <v>Normal</v>
      </c>
    </row>
    <row r="451">
      <c r="A451" s="1" t="b">
        <v>1</v>
      </c>
      <c r="B451" s="20"/>
      <c r="C451" s="20">
        <v>43853.58409560185</v>
      </c>
      <c r="D451" s="1" t="s">
        <v>367</v>
      </c>
      <c r="E451" s="1">
        <v>2151.0</v>
      </c>
      <c r="F451" s="1">
        <v>5.0</v>
      </c>
      <c r="G451" s="1">
        <v>5.0</v>
      </c>
      <c r="H451" s="1">
        <v>5.0</v>
      </c>
      <c r="I451" s="1">
        <v>5.0</v>
      </c>
      <c r="J451" s="1">
        <v>4.0</v>
      </c>
      <c r="K451" s="1">
        <v>5.0</v>
      </c>
      <c r="L451" s="1">
        <v>5.0</v>
      </c>
      <c r="M451" s="1">
        <v>4.0</v>
      </c>
      <c r="N451" s="1">
        <v>2.0</v>
      </c>
      <c r="O451" s="1">
        <v>1.0</v>
      </c>
      <c r="P451" s="1">
        <v>2.0</v>
      </c>
      <c r="Q451" s="1">
        <v>2.0</v>
      </c>
      <c r="R451" s="1">
        <v>4.0</v>
      </c>
      <c r="S451" s="1">
        <v>1.0</v>
      </c>
      <c r="T451" s="1">
        <v>1.0</v>
      </c>
      <c r="U451" s="1">
        <v>4.0</v>
      </c>
      <c r="V451" s="1">
        <v>3.0</v>
      </c>
      <c r="W451" s="1">
        <v>2.0</v>
      </c>
      <c r="X451" s="1">
        <v>3.0</v>
      </c>
      <c r="Y451" s="1">
        <v>4.0</v>
      </c>
      <c r="Z451" s="1">
        <v>4.0</v>
      </c>
      <c r="AA451" s="1">
        <v>3.0</v>
      </c>
      <c r="AB451" s="1">
        <v>1.0</v>
      </c>
      <c r="AC451" s="1">
        <v>2.0</v>
      </c>
      <c r="AD451" s="1">
        <v>4.0</v>
      </c>
      <c r="AE451" s="1">
        <v>3.0</v>
      </c>
      <c r="AF451" s="1">
        <v>4.0</v>
      </c>
      <c r="AG451" s="1">
        <v>4.0</v>
      </c>
      <c r="AH451" s="1">
        <v>2.0</v>
      </c>
      <c r="AI451" s="1">
        <v>2.0</v>
      </c>
      <c r="AJ451" s="1">
        <v>4.0</v>
      </c>
      <c r="AK451" s="1">
        <v>2.0</v>
      </c>
      <c r="AL451" s="1">
        <v>2.0</v>
      </c>
      <c r="AM451" s="1">
        <v>3.0</v>
      </c>
      <c r="AN451" s="1">
        <v>3.0</v>
      </c>
      <c r="AO451" s="1">
        <v>3.0</v>
      </c>
      <c r="AP451" s="1">
        <v>1.0</v>
      </c>
      <c r="AQ451" s="1">
        <v>2.0</v>
      </c>
      <c r="AR451" s="1">
        <v>3.0</v>
      </c>
      <c r="AS451" s="1">
        <v>4.0</v>
      </c>
      <c r="AT451" s="1">
        <v>5.0</v>
      </c>
      <c r="AU451" s="1">
        <v>5.0</v>
      </c>
      <c r="AV451" s="1">
        <v>4.0</v>
      </c>
      <c r="AW451" s="1">
        <v>5.0</v>
      </c>
      <c r="AX451" s="1">
        <v>5.0</v>
      </c>
      <c r="AY451" s="1">
        <v>5.0</v>
      </c>
      <c r="AZ451" s="1">
        <v>5.0</v>
      </c>
      <c r="BA451" s="1">
        <v>3.0</v>
      </c>
      <c r="BB451" s="1">
        <v>3.0</v>
      </c>
      <c r="BC451" s="1">
        <v>3.0</v>
      </c>
      <c r="BD451" s="1">
        <v>1.0</v>
      </c>
      <c r="BE451" s="1">
        <v>3.0</v>
      </c>
      <c r="BF451" s="1">
        <v>3.0</v>
      </c>
      <c r="BG451" s="1">
        <v>3.0</v>
      </c>
      <c r="BH451" s="1">
        <v>4.0</v>
      </c>
      <c r="BI451" s="1">
        <v>2.0</v>
      </c>
      <c r="BJ451" s="1">
        <v>5.0</v>
      </c>
      <c r="BK451" s="1">
        <v>2.0</v>
      </c>
      <c r="BL451" s="1">
        <v>2.0</v>
      </c>
      <c r="BM451" s="1">
        <v>2.0</v>
      </c>
      <c r="BN451" s="1">
        <v>4.0</v>
      </c>
      <c r="BO451" s="1">
        <v>2.0</v>
      </c>
      <c r="BP451" s="1">
        <v>1.0</v>
      </c>
      <c r="BQ451" s="1">
        <v>4.0</v>
      </c>
      <c r="BR451" s="1">
        <v>2.0</v>
      </c>
      <c r="BS451" s="1">
        <v>4.0</v>
      </c>
      <c r="BT451" s="1">
        <v>4.0</v>
      </c>
      <c r="BU451" s="1">
        <v>4.0</v>
      </c>
      <c r="BV451" s="1">
        <v>4.0</v>
      </c>
      <c r="BW451" s="1">
        <v>2.0</v>
      </c>
      <c r="BX451" s="1">
        <v>2.0</v>
      </c>
      <c r="BY451" s="1">
        <v>1.0</v>
      </c>
      <c r="BZ451" s="36">
        <v>2.0</v>
      </c>
      <c r="CA451" s="45">
        <f t="shared" si="12"/>
        <v>229</v>
      </c>
      <c r="CB451">
        <f t="shared" si="2"/>
        <v>38</v>
      </c>
      <c r="CC451" s="45">
        <f t="shared" si="3"/>
        <v>17</v>
      </c>
      <c r="CD451" s="45">
        <f t="shared" si="4"/>
        <v>22</v>
      </c>
      <c r="CE451" s="45">
        <f t="shared" si="27"/>
        <v>25</v>
      </c>
      <c r="CF451" s="45">
        <f t="shared" si="6"/>
        <v>21</v>
      </c>
      <c r="CG451" s="45">
        <f t="shared" si="7"/>
        <v>37</v>
      </c>
      <c r="CH451" s="45">
        <f t="shared" si="28"/>
        <v>22</v>
      </c>
      <c r="CI451" s="45">
        <f t="shared" si="9"/>
        <v>0.5</v>
      </c>
      <c r="CJ451">
        <f t="shared" si="10"/>
        <v>19</v>
      </c>
      <c r="CK451" s="45">
        <f t="shared" si="29"/>
        <v>23</v>
      </c>
      <c r="CM451" s="40">
        <f>VLOOKUP(CB451,'PROMIS 57 T-Score Conversions'!Q$3:R$35,2,TRUE)</f>
        <v>50.8</v>
      </c>
      <c r="CN451" s="44" t="str">
        <f t="shared" si="20"/>
        <v>Normal</v>
      </c>
      <c r="CO451" s="40">
        <f>VLOOKUP(CC451,'PROMIS 57 T-Score Conversions'!A$3:B$35,2,TRUE)</f>
        <v>55.4</v>
      </c>
      <c r="CP451" s="43" t="str">
        <f t="shared" si="21"/>
        <v>Moderate</v>
      </c>
      <c r="CQ451" s="40">
        <f>VLOOKUP(CD451,'PROMIS 57 T-Score Conversions'!E$3:F$35,2,TRUE)</f>
        <v>60.3</v>
      </c>
      <c r="CR451" s="44" t="str">
        <f t="shared" si="22"/>
        <v>Moderate</v>
      </c>
      <c r="CS451" s="40">
        <f>VLOOKUP(CE451,'PROMIS 57 T-Score Conversions'!U$3:V$35,2,TRUE)</f>
        <v>58.5</v>
      </c>
      <c r="CT451" s="44" t="str">
        <f t="shared" si="23"/>
        <v>Mild</v>
      </c>
      <c r="CU451" s="40">
        <f>VLOOKUP(CF451,'PROMIS 57 T-Score Conversions'!Y$3:Z$35,2,TRUE)</f>
        <v>51.2</v>
      </c>
      <c r="CV451" s="44" t="str">
        <f t="shared" si="24"/>
        <v>Normal</v>
      </c>
      <c r="CW451" s="40">
        <f>vlookup(CG451,'PROMIS 57 T-Score Conversions'!M$3:N$35,2,TRUE)</f>
        <v>56.8</v>
      </c>
      <c r="CX451" s="44" t="str">
        <f t="shared" si="25"/>
        <v>Normal</v>
      </c>
      <c r="CY451" s="40">
        <f>VLOOKup(CH451,'PROMIS 57 T-Score Conversions'!I$3:J$35,2,TRUE)</f>
        <v>60.2</v>
      </c>
      <c r="CZ451" s="44" t="str">
        <f t="shared" si="26"/>
        <v>Moderate</v>
      </c>
      <c r="DA451" s="37">
        <f>VLOOKUP(CJ451,'PROMIS 57 T-Score Conversions'!AC$3:AD$35,2,TRUE)</f>
        <v>36.36</v>
      </c>
      <c r="DB451" s="44" t="str">
        <f t="shared" si="30"/>
        <v>Moderate</v>
      </c>
      <c r="DC451" s="40">
        <f>VLOOKUP(CK451,'PROMIS 57 T-Score Conversions'!AG$3:AH$35,2,TRUE)</f>
        <v>42.51</v>
      </c>
      <c r="DD451" s="39" t="str">
        <f t="shared" si="31"/>
        <v>Normal</v>
      </c>
    </row>
    <row r="452">
      <c r="A452" s="1" t="b">
        <v>1</v>
      </c>
      <c r="B452" s="20"/>
      <c r="C452" s="20">
        <v>43853.59297221065</v>
      </c>
      <c r="D452" s="1" t="s">
        <v>348</v>
      </c>
      <c r="E452" s="1">
        <v>2130.0</v>
      </c>
      <c r="F452" s="1">
        <v>4.0</v>
      </c>
      <c r="G452" s="1">
        <v>5.0</v>
      </c>
      <c r="H452" s="1">
        <v>5.0</v>
      </c>
      <c r="I452" s="1">
        <v>4.0</v>
      </c>
      <c r="J452" s="1">
        <v>2.0</v>
      </c>
      <c r="K452" s="1">
        <v>3.0</v>
      </c>
      <c r="L452" s="1">
        <v>4.0</v>
      </c>
      <c r="M452" s="1">
        <v>4.0</v>
      </c>
      <c r="N452" s="1">
        <v>3.0</v>
      </c>
      <c r="O452" s="1">
        <v>4.0</v>
      </c>
      <c r="P452" s="1">
        <v>4.0</v>
      </c>
      <c r="Q452" s="1">
        <v>4.0</v>
      </c>
      <c r="R452" s="1">
        <v>4.0</v>
      </c>
      <c r="S452" s="1">
        <v>2.0</v>
      </c>
      <c r="T452" s="1">
        <v>4.0</v>
      </c>
      <c r="U452" s="1">
        <v>4.0</v>
      </c>
      <c r="V452" s="1">
        <v>1.0</v>
      </c>
      <c r="W452" s="1">
        <v>2.0</v>
      </c>
      <c r="X452" s="1">
        <v>2.0</v>
      </c>
      <c r="Y452" s="1">
        <v>2.0</v>
      </c>
      <c r="Z452" s="1">
        <v>2.0</v>
      </c>
      <c r="AA452" s="1">
        <v>5.0</v>
      </c>
      <c r="AB452" s="1">
        <v>4.0</v>
      </c>
      <c r="AC452" s="1">
        <v>2.0</v>
      </c>
      <c r="AD452" s="1">
        <v>5.0</v>
      </c>
      <c r="AE452" s="1">
        <v>5.0</v>
      </c>
      <c r="AF452" s="1">
        <v>4.0</v>
      </c>
      <c r="AG452" s="1">
        <v>2.0</v>
      </c>
      <c r="AH452" s="1">
        <v>3.0</v>
      </c>
      <c r="AI452" s="1">
        <v>3.0</v>
      </c>
      <c r="AJ452" s="1">
        <v>5.0</v>
      </c>
      <c r="AK452" s="1">
        <v>4.0</v>
      </c>
      <c r="AL452" s="1">
        <v>4.0</v>
      </c>
      <c r="AM452" s="1">
        <v>4.0</v>
      </c>
      <c r="AN452" s="1">
        <v>2.0</v>
      </c>
      <c r="AO452" s="1">
        <v>5.0</v>
      </c>
      <c r="AP452" s="1">
        <v>3.0</v>
      </c>
      <c r="AQ452" s="1">
        <v>4.0</v>
      </c>
      <c r="AR452" s="1">
        <v>4.0</v>
      </c>
      <c r="AS452" s="1">
        <v>4.0</v>
      </c>
      <c r="AT452" s="1">
        <v>1.0</v>
      </c>
      <c r="AU452" s="1">
        <v>1.0</v>
      </c>
      <c r="AV452" s="1">
        <v>3.0</v>
      </c>
      <c r="AW452" s="1">
        <v>1.0</v>
      </c>
      <c r="AX452" s="1">
        <v>1.0</v>
      </c>
      <c r="AY452" s="1">
        <v>1.0</v>
      </c>
      <c r="AZ452" s="1">
        <v>1.0</v>
      </c>
      <c r="BA452" s="1">
        <v>2.0</v>
      </c>
      <c r="BB452" s="1">
        <v>3.0</v>
      </c>
      <c r="BC452" s="1">
        <v>2.0</v>
      </c>
      <c r="BD452" s="1">
        <v>4.0</v>
      </c>
      <c r="BE452" s="1">
        <v>2.0</v>
      </c>
      <c r="BF452" s="1">
        <v>5.0</v>
      </c>
      <c r="BG452" s="1">
        <v>5.0</v>
      </c>
      <c r="BH452" s="1">
        <v>3.0</v>
      </c>
      <c r="BI452" s="1">
        <v>2.0</v>
      </c>
      <c r="BJ452" s="1">
        <v>6.0</v>
      </c>
      <c r="BK452" s="1">
        <v>3.0</v>
      </c>
      <c r="BL452" s="1">
        <v>4.0</v>
      </c>
      <c r="BM452" s="1">
        <v>3.0</v>
      </c>
      <c r="BN452" s="1">
        <v>2.0</v>
      </c>
      <c r="BO452" s="1">
        <v>2.0</v>
      </c>
      <c r="BP452" s="1">
        <v>1.0</v>
      </c>
      <c r="BQ452" s="1">
        <v>2.0</v>
      </c>
      <c r="BR452" s="1">
        <v>2.0</v>
      </c>
      <c r="BS452" s="1">
        <v>4.0</v>
      </c>
      <c r="BT452" s="1">
        <v>5.0</v>
      </c>
      <c r="BU452" s="1">
        <v>4.0</v>
      </c>
      <c r="BV452" s="1">
        <v>4.0</v>
      </c>
      <c r="BW452" s="1">
        <v>4.0</v>
      </c>
      <c r="BX452" s="1">
        <v>4.0</v>
      </c>
      <c r="BY452" s="1">
        <v>3.0</v>
      </c>
      <c r="BZ452" s="36">
        <v>5.0</v>
      </c>
      <c r="CA452" s="45">
        <f t="shared" si="12"/>
        <v>236</v>
      </c>
      <c r="CB452">
        <f t="shared" si="2"/>
        <v>31</v>
      </c>
      <c r="CC452" s="45">
        <f t="shared" si="3"/>
        <v>29</v>
      </c>
      <c r="CD452" s="45">
        <f t="shared" si="4"/>
        <v>20</v>
      </c>
      <c r="CE452" s="45">
        <f t="shared" si="27"/>
        <v>31</v>
      </c>
      <c r="CF452" s="45">
        <f t="shared" si="6"/>
        <v>30</v>
      </c>
      <c r="CG452" s="45">
        <f t="shared" si="7"/>
        <v>11</v>
      </c>
      <c r="CH452" s="45">
        <f t="shared" si="28"/>
        <v>26</v>
      </c>
      <c r="CI452" s="45">
        <f t="shared" si="9"/>
        <v>0.6</v>
      </c>
      <c r="CJ452">
        <f t="shared" si="10"/>
        <v>19</v>
      </c>
      <c r="CK452" s="45">
        <f t="shared" si="29"/>
        <v>33</v>
      </c>
      <c r="CM452" s="40">
        <f>VLOOKUP(CB452,'PROMIS 57 T-Score Conversions'!Q$3:R$35,2,TRUE)</f>
        <v>43.1</v>
      </c>
      <c r="CN452" s="44" t="str">
        <f t="shared" si="20"/>
        <v>Mild</v>
      </c>
      <c r="CO452" s="40">
        <f>VLOOKUP(CC452,'PROMIS 57 T-Score Conversions'!A$3:B$35,2,TRUE)</f>
        <v>67.7</v>
      </c>
      <c r="CP452" s="43" t="str">
        <f t="shared" si="21"/>
        <v>Severe</v>
      </c>
      <c r="CQ452" s="40">
        <f>VLOOKUP(CD452,'PROMIS 57 T-Score Conversions'!E$3:F$35,2,TRUE)</f>
        <v>58.5</v>
      </c>
      <c r="CR452" s="44" t="str">
        <f t="shared" si="22"/>
        <v>Mild</v>
      </c>
      <c r="CS452" s="40">
        <f>VLOOKUP(CE452,'PROMIS 57 T-Score Conversions'!U$3:V$35,2,TRUE)</f>
        <v>64.3</v>
      </c>
      <c r="CT452" s="44" t="str">
        <f t="shared" si="23"/>
        <v>Moderate</v>
      </c>
      <c r="CU452" s="40">
        <f>VLOOKUP(CF452,'PROMIS 57 T-Score Conversions'!Y$3:Z$35,2,TRUE)</f>
        <v>60.4</v>
      </c>
      <c r="CV452" s="44" t="str">
        <f t="shared" si="24"/>
        <v>Moderate</v>
      </c>
      <c r="CW452" s="40">
        <f>vlookup(CG452,'PROMIS 57 T-Score Conversions'!M$3:N$35,2,TRUE)</f>
        <v>32.6</v>
      </c>
      <c r="CX452" s="44" t="str">
        <f t="shared" si="25"/>
        <v>Moderate</v>
      </c>
      <c r="CY452" s="40">
        <f>VLOOKup(CH452,'PROMIS 57 T-Score Conversions'!I$3:J$35,2,TRUE)</f>
        <v>62.8</v>
      </c>
      <c r="CZ452" s="44" t="str">
        <f t="shared" si="26"/>
        <v>Moderate</v>
      </c>
      <c r="DA452" s="37">
        <f>VLOOKUP(CJ452,'PROMIS 57 T-Score Conversions'!AC$3:AD$35,2,TRUE)</f>
        <v>36.36</v>
      </c>
      <c r="DB452" s="44" t="str">
        <f t="shared" si="30"/>
        <v>Moderate</v>
      </c>
      <c r="DC452" s="40">
        <f>VLOOKUP(CK452,'PROMIS 57 T-Score Conversions'!AG$3:AH$35,2,TRUE)</f>
        <v>52.42</v>
      </c>
      <c r="DD452" s="39" t="str">
        <f t="shared" si="31"/>
        <v>Normal</v>
      </c>
    </row>
    <row r="453">
      <c r="A453" s="1" t="b">
        <v>1</v>
      </c>
      <c r="B453" s="20"/>
      <c r="C453" s="20">
        <v>43854.45589766203</v>
      </c>
      <c r="D453" s="1" t="s">
        <v>367</v>
      </c>
      <c r="E453" s="1">
        <v>2151.0</v>
      </c>
      <c r="F453" s="1">
        <v>5.0</v>
      </c>
      <c r="G453" s="1">
        <v>5.0</v>
      </c>
      <c r="H453" s="1">
        <v>5.0</v>
      </c>
      <c r="I453" s="1">
        <v>5.0</v>
      </c>
      <c r="J453" s="1">
        <v>4.0</v>
      </c>
      <c r="K453" s="1">
        <v>5.0</v>
      </c>
      <c r="L453" s="1">
        <v>5.0</v>
      </c>
      <c r="M453" s="1">
        <v>4.0</v>
      </c>
      <c r="N453" s="1">
        <v>2.0</v>
      </c>
      <c r="O453" s="1">
        <v>1.0</v>
      </c>
      <c r="P453" s="1">
        <v>2.0</v>
      </c>
      <c r="Q453" s="1">
        <v>2.0</v>
      </c>
      <c r="R453" s="1">
        <v>4.0</v>
      </c>
      <c r="S453" s="1">
        <v>1.0</v>
      </c>
      <c r="T453" s="1">
        <v>1.0</v>
      </c>
      <c r="U453" s="1">
        <v>4.0</v>
      </c>
      <c r="V453" s="1">
        <v>3.0</v>
      </c>
      <c r="W453" s="1">
        <v>2.0</v>
      </c>
      <c r="X453" s="1">
        <v>3.0</v>
      </c>
      <c r="Y453" s="1">
        <v>4.0</v>
      </c>
      <c r="Z453" s="1">
        <v>4.0</v>
      </c>
      <c r="AA453" s="1">
        <v>3.0</v>
      </c>
      <c r="AB453" s="1">
        <v>1.0</v>
      </c>
      <c r="AC453" s="1">
        <v>2.0</v>
      </c>
      <c r="AD453" s="1">
        <v>4.0</v>
      </c>
      <c r="AE453" s="1">
        <v>3.0</v>
      </c>
      <c r="AF453" s="1">
        <v>4.0</v>
      </c>
      <c r="AG453" s="1">
        <v>4.0</v>
      </c>
      <c r="AH453" s="1">
        <v>2.0</v>
      </c>
      <c r="AI453" s="1">
        <v>2.0</v>
      </c>
      <c r="AJ453" s="1">
        <v>4.0</v>
      </c>
      <c r="AK453" s="1">
        <v>2.0</v>
      </c>
      <c r="AL453" s="1">
        <v>2.0</v>
      </c>
      <c r="AM453" s="1">
        <v>3.0</v>
      </c>
      <c r="AN453" s="1">
        <v>3.0</v>
      </c>
      <c r="AO453" s="1">
        <v>3.0</v>
      </c>
      <c r="AP453" s="1">
        <v>1.0</v>
      </c>
      <c r="AQ453" s="1">
        <v>2.0</v>
      </c>
      <c r="AR453" s="1">
        <v>3.0</v>
      </c>
      <c r="AS453" s="1">
        <v>4.0</v>
      </c>
      <c r="AT453" s="1">
        <v>5.0</v>
      </c>
      <c r="AU453" s="1">
        <v>5.0</v>
      </c>
      <c r="AV453" s="1">
        <v>4.0</v>
      </c>
      <c r="AW453" s="1">
        <v>5.0</v>
      </c>
      <c r="AX453" s="1">
        <v>5.0</v>
      </c>
      <c r="AY453" s="1">
        <v>5.0</v>
      </c>
      <c r="AZ453" s="1">
        <v>5.0</v>
      </c>
      <c r="BA453" s="1">
        <v>3.0</v>
      </c>
      <c r="BB453" s="1">
        <v>3.0</v>
      </c>
      <c r="BC453" s="1">
        <v>3.0</v>
      </c>
      <c r="BD453" s="1">
        <v>1.0</v>
      </c>
      <c r="BE453" s="1">
        <v>3.0</v>
      </c>
      <c r="BF453" s="1">
        <v>3.0</v>
      </c>
      <c r="BG453" s="1">
        <v>3.0</v>
      </c>
      <c r="BH453" s="1">
        <v>4.0</v>
      </c>
      <c r="BI453" s="1">
        <v>2.0</v>
      </c>
      <c r="BJ453" s="1">
        <v>5.0</v>
      </c>
      <c r="BK453" s="1">
        <v>2.0</v>
      </c>
      <c r="BL453" s="1">
        <v>2.0</v>
      </c>
      <c r="BM453" s="1">
        <v>2.0</v>
      </c>
      <c r="BN453" s="1">
        <v>4.0</v>
      </c>
      <c r="BO453" s="1">
        <v>2.0</v>
      </c>
      <c r="BP453" s="1">
        <v>1.0</v>
      </c>
      <c r="BQ453" s="1">
        <v>4.0</v>
      </c>
      <c r="BR453" s="1">
        <v>2.0</v>
      </c>
      <c r="BS453" s="1">
        <v>4.0</v>
      </c>
      <c r="BT453" s="1">
        <v>4.0</v>
      </c>
      <c r="BU453" s="1">
        <v>4.0</v>
      </c>
      <c r="BV453" s="1">
        <v>4.0</v>
      </c>
      <c r="BW453" s="1">
        <v>2.0</v>
      </c>
      <c r="BX453" s="1">
        <v>2.0</v>
      </c>
      <c r="BY453" s="1">
        <v>1.0</v>
      </c>
      <c r="BZ453" s="36">
        <v>2.0</v>
      </c>
      <c r="CA453" s="45">
        <f t="shared" si="12"/>
        <v>229</v>
      </c>
      <c r="CB453">
        <f t="shared" si="2"/>
        <v>38</v>
      </c>
      <c r="CC453" s="45">
        <f t="shared" si="3"/>
        <v>17</v>
      </c>
      <c r="CD453" s="45">
        <f t="shared" si="4"/>
        <v>22</v>
      </c>
      <c r="CE453" s="45">
        <f t="shared" si="27"/>
        <v>25</v>
      </c>
      <c r="CF453" s="45">
        <f t="shared" si="6"/>
        <v>21</v>
      </c>
      <c r="CG453" s="45">
        <f t="shared" si="7"/>
        <v>37</v>
      </c>
      <c r="CH453" s="45">
        <f t="shared" si="28"/>
        <v>22</v>
      </c>
      <c r="CI453" s="45">
        <f t="shared" si="9"/>
        <v>0.5</v>
      </c>
      <c r="CJ453">
        <f t="shared" si="10"/>
        <v>19</v>
      </c>
      <c r="CK453" s="45">
        <f t="shared" si="29"/>
        <v>23</v>
      </c>
      <c r="CM453" s="40">
        <f>VLOOKUP(CB453,'PROMIS 57 T-Score Conversions'!Q$3:R$35,2,TRUE)</f>
        <v>50.8</v>
      </c>
      <c r="CN453" s="44" t="str">
        <f t="shared" si="20"/>
        <v>Normal</v>
      </c>
      <c r="CO453" s="40">
        <f>VLOOKUP(CC453,'PROMIS 57 T-Score Conversions'!A$3:B$35,2,TRUE)</f>
        <v>55.4</v>
      </c>
      <c r="CP453" s="43" t="str">
        <f t="shared" si="21"/>
        <v>Moderate</v>
      </c>
      <c r="CQ453" s="40">
        <f>VLOOKUP(CD453,'PROMIS 57 T-Score Conversions'!E$3:F$35,2,TRUE)</f>
        <v>60.3</v>
      </c>
      <c r="CR453" s="44" t="str">
        <f t="shared" si="22"/>
        <v>Moderate</v>
      </c>
      <c r="CS453" s="40">
        <f>VLOOKUP(CE453,'PROMIS 57 T-Score Conversions'!U$3:V$35,2,TRUE)</f>
        <v>58.5</v>
      </c>
      <c r="CT453" s="44" t="str">
        <f t="shared" si="23"/>
        <v>Mild</v>
      </c>
      <c r="CU453" s="40">
        <f>VLOOKUP(CF453,'PROMIS 57 T-Score Conversions'!Y$3:Z$35,2,TRUE)</f>
        <v>51.2</v>
      </c>
      <c r="CV453" s="44" t="str">
        <f t="shared" si="24"/>
        <v>Normal</v>
      </c>
      <c r="CW453" s="40">
        <f>vlookup(CG453,'PROMIS 57 T-Score Conversions'!M$3:N$35,2,TRUE)</f>
        <v>56.8</v>
      </c>
      <c r="CX453" s="44" t="str">
        <f t="shared" si="25"/>
        <v>Normal</v>
      </c>
      <c r="CY453" s="40">
        <f>VLOOKup(CH453,'PROMIS 57 T-Score Conversions'!I$3:J$35,2,TRUE)</f>
        <v>60.2</v>
      </c>
      <c r="CZ453" s="44" t="str">
        <f t="shared" si="26"/>
        <v>Moderate</v>
      </c>
      <c r="DA453" s="37">
        <f>VLOOKUP(CJ453,'PROMIS 57 T-Score Conversions'!AC$3:AD$35,2,TRUE)</f>
        <v>36.36</v>
      </c>
      <c r="DB453" s="44" t="str">
        <f t="shared" si="30"/>
        <v>Moderate</v>
      </c>
      <c r="DC453" s="40">
        <f>VLOOKUP(CK453,'PROMIS 57 T-Score Conversions'!AG$3:AH$35,2,TRUE)</f>
        <v>42.51</v>
      </c>
      <c r="DD453" s="39" t="str">
        <f t="shared" si="31"/>
        <v>Normal</v>
      </c>
    </row>
    <row r="454">
      <c r="A454" s="1" t="b">
        <v>1</v>
      </c>
      <c r="B454" s="20"/>
      <c r="C454" s="20">
        <v>43854.47007299769</v>
      </c>
      <c r="D454" s="1" t="s">
        <v>281</v>
      </c>
      <c r="E454" s="1">
        <v>2037.0</v>
      </c>
      <c r="F454" s="1">
        <v>5.0</v>
      </c>
      <c r="G454" s="1">
        <v>3.0</v>
      </c>
      <c r="H454" s="1">
        <v>3.0</v>
      </c>
      <c r="I454" s="1">
        <v>3.0</v>
      </c>
      <c r="J454" s="1">
        <v>2.0</v>
      </c>
      <c r="K454" s="1">
        <v>4.0</v>
      </c>
      <c r="L454" s="1">
        <v>5.0</v>
      </c>
      <c r="M454" s="1">
        <v>2.0</v>
      </c>
      <c r="N454" s="1">
        <v>2.0</v>
      </c>
      <c r="O454" s="1">
        <v>3.0</v>
      </c>
      <c r="P454" s="1">
        <v>4.0</v>
      </c>
      <c r="Q454" s="1">
        <v>3.0</v>
      </c>
      <c r="R454" s="1">
        <v>3.0</v>
      </c>
      <c r="S454" s="1">
        <v>2.0</v>
      </c>
      <c r="T454" s="1">
        <v>3.0</v>
      </c>
      <c r="U454" s="1">
        <v>3.0</v>
      </c>
      <c r="V454" s="1">
        <v>2.0</v>
      </c>
      <c r="W454" s="1">
        <v>2.0</v>
      </c>
      <c r="X454" s="1">
        <v>3.0</v>
      </c>
      <c r="Y454" s="1">
        <v>2.0</v>
      </c>
      <c r="Z454" s="1">
        <v>3.0</v>
      </c>
      <c r="AA454" s="1">
        <v>4.0</v>
      </c>
      <c r="AB454" s="1">
        <v>4.0</v>
      </c>
      <c r="AC454" s="1">
        <v>3.0</v>
      </c>
      <c r="AD454" s="1">
        <v>5.0</v>
      </c>
      <c r="AE454" s="1">
        <v>5.0</v>
      </c>
      <c r="AF454" s="1">
        <v>3.0</v>
      </c>
      <c r="AG454" s="1">
        <v>4.0</v>
      </c>
      <c r="AH454" s="1">
        <v>3.0</v>
      </c>
      <c r="AI454" s="1">
        <v>3.0</v>
      </c>
      <c r="AJ454" s="1">
        <v>5.0</v>
      </c>
      <c r="AK454" s="1">
        <v>5.0</v>
      </c>
      <c r="AL454" s="1">
        <v>4.0</v>
      </c>
      <c r="AM454" s="1">
        <v>3.0</v>
      </c>
      <c r="AN454" s="1">
        <v>4.0</v>
      </c>
      <c r="AO454" s="1">
        <v>2.0</v>
      </c>
      <c r="AP454" s="1">
        <v>5.0</v>
      </c>
      <c r="AQ454" s="1">
        <v>1.0</v>
      </c>
      <c r="AR454" s="1">
        <v>2.0</v>
      </c>
      <c r="AS454" s="1">
        <v>3.0</v>
      </c>
      <c r="AT454" s="1">
        <v>1.0</v>
      </c>
      <c r="AU454" s="1">
        <v>1.0</v>
      </c>
      <c r="AV454" s="1">
        <v>2.0</v>
      </c>
      <c r="AW454" s="1">
        <v>2.0</v>
      </c>
      <c r="AX454" s="1">
        <v>1.0</v>
      </c>
      <c r="AY454" s="1">
        <v>1.0</v>
      </c>
      <c r="AZ454" s="1">
        <v>3.0</v>
      </c>
      <c r="BA454" s="1">
        <v>1.0</v>
      </c>
      <c r="BB454" s="1">
        <v>4.0</v>
      </c>
      <c r="BC454" s="1">
        <v>3.0</v>
      </c>
      <c r="BD454" s="1">
        <v>3.0</v>
      </c>
      <c r="BE454" s="1">
        <v>2.0</v>
      </c>
      <c r="BF454" s="1">
        <v>3.0</v>
      </c>
      <c r="BG454" s="1">
        <v>3.0</v>
      </c>
      <c r="BH454" s="1">
        <v>4.0</v>
      </c>
      <c r="BI454" s="1">
        <v>2.0</v>
      </c>
      <c r="BJ454" s="1">
        <v>4.0</v>
      </c>
      <c r="BK454" s="1">
        <v>2.0</v>
      </c>
      <c r="BL454" s="1">
        <v>3.0</v>
      </c>
      <c r="BM454" s="1">
        <v>3.0</v>
      </c>
      <c r="BN454" s="1">
        <v>1.0</v>
      </c>
      <c r="BO454" s="1">
        <v>3.0</v>
      </c>
      <c r="BP454" s="1">
        <v>2.0</v>
      </c>
      <c r="BQ454" s="1">
        <v>2.0</v>
      </c>
      <c r="BR454" s="1">
        <v>3.0</v>
      </c>
      <c r="BS454" s="1">
        <v>3.0</v>
      </c>
      <c r="BT454" s="1">
        <v>4.0</v>
      </c>
      <c r="BU454" s="1">
        <v>5.0</v>
      </c>
      <c r="BV454" s="1">
        <v>3.0</v>
      </c>
      <c r="BW454" s="1">
        <v>4.0</v>
      </c>
      <c r="BX454" s="1">
        <v>3.0</v>
      </c>
      <c r="BY454" s="1">
        <v>2.0</v>
      </c>
      <c r="BZ454" s="36">
        <v>3.0</v>
      </c>
      <c r="CA454" s="45">
        <f t="shared" si="12"/>
        <v>216</v>
      </c>
      <c r="CB454">
        <f t="shared" si="2"/>
        <v>27</v>
      </c>
      <c r="CC454" s="45">
        <f t="shared" si="3"/>
        <v>23</v>
      </c>
      <c r="CD454" s="45">
        <f t="shared" si="4"/>
        <v>23</v>
      </c>
      <c r="CE454" s="45">
        <f t="shared" si="27"/>
        <v>33</v>
      </c>
      <c r="CF454" s="45">
        <f t="shared" si="6"/>
        <v>24</v>
      </c>
      <c r="CG454" s="45">
        <f t="shared" si="7"/>
        <v>12</v>
      </c>
      <c r="CH454" s="45">
        <f t="shared" si="28"/>
        <v>24</v>
      </c>
      <c r="CI454" s="45">
        <f t="shared" si="9"/>
        <v>0.4</v>
      </c>
      <c r="CJ454">
        <f t="shared" si="10"/>
        <v>19</v>
      </c>
      <c r="CK454" s="45">
        <f t="shared" si="29"/>
        <v>27</v>
      </c>
      <c r="CM454" s="40">
        <f>VLOOKUP(CB454,'PROMIS 57 T-Score Conversions'!Q$3:R$35,2,TRUE)</f>
        <v>40.1</v>
      </c>
      <c r="CN454" s="44" t="str">
        <f t="shared" si="20"/>
        <v>Mild</v>
      </c>
      <c r="CO454" s="40">
        <f>VLOOKUP(CC454,'PROMIS 57 T-Score Conversions'!A$3:B$35,2,TRUE)</f>
        <v>61.4</v>
      </c>
      <c r="CP454" s="43" t="str">
        <f t="shared" si="21"/>
        <v>Moderate</v>
      </c>
      <c r="CQ454" s="40">
        <f>VLOOKUP(CD454,'PROMIS 57 T-Score Conversions'!E$3:F$35,2,TRUE)</f>
        <v>61.2</v>
      </c>
      <c r="CR454" s="44" t="str">
        <f t="shared" si="22"/>
        <v>Moderate</v>
      </c>
      <c r="CS454" s="40">
        <f>VLOOKUP(CE454,'PROMIS 57 T-Score Conversions'!U$3:V$35,2,TRUE)</f>
        <v>66.4</v>
      </c>
      <c r="CT454" s="44" t="str">
        <f t="shared" si="23"/>
        <v>Moderate</v>
      </c>
      <c r="CU454" s="40">
        <f>VLOOKUP(CF454,'PROMIS 57 T-Score Conversions'!Y$3:Z$35,2,TRUE)</f>
        <v>54.3</v>
      </c>
      <c r="CV454" s="44" t="str">
        <f t="shared" si="24"/>
        <v>Normal</v>
      </c>
      <c r="CW454" s="40">
        <f>vlookup(CG454,'PROMIS 57 T-Score Conversions'!M$3:N$35,2,TRUE)</f>
        <v>33.6</v>
      </c>
      <c r="CX454" s="44" t="str">
        <f t="shared" si="25"/>
        <v>Moderate</v>
      </c>
      <c r="CY454" s="40">
        <f>VLOOKup(CH454,'PROMIS 57 T-Score Conversions'!I$3:J$35,2,TRUE)</f>
        <v>61.5</v>
      </c>
      <c r="CZ454" s="44" t="str">
        <f t="shared" si="26"/>
        <v>Moderate</v>
      </c>
      <c r="DA454" s="37">
        <f>VLOOKUP(CJ454,'PROMIS 57 T-Score Conversions'!AC$3:AD$35,2,TRUE)</f>
        <v>36.36</v>
      </c>
      <c r="DB454" s="44" t="str">
        <f t="shared" si="30"/>
        <v>Moderate</v>
      </c>
      <c r="DC454" s="40">
        <f>VLOOKUP(CK454,'PROMIS 57 T-Score Conversions'!AG$3:AH$35,2,TRUE)</f>
        <v>46.21</v>
      </c>
      <c r="DD454" s="39" t="str">
        <f t="shared" si="31"/>
        <v>Normal</v>
      </c>
    </row>
    <row r="455">
      <c r="A455" s="1" t="b">
        <v>1</v>
      </c>
      <c r="B455" s="20"/>
      <c r="C455" s="20">
        <v>43854.599737638884</v>
      </c>
      <c r="D455" s="1" t="s">
        <v>346</v>
      </c>
      <c r="E455" s="1">
        <v>2138.0</v>
      </c>
      <c r="F455" s="1">
        <v>3.0</v>
      </c>
      <c r="G455" s="1">
        <v>3.0</v>
      </c>
      <c r="H455" s="1">
        <v>4.0</v>
      </c>
      <c r="I455" s="1">
        <v>4.0</v>
      </c>
      <c r="J455" s="1">
        <v>2.0</v>
      </c>
      <c r="K455" s="1">
        <v>3.0</v>
      </c>
      <c r="L455" s="1">
        <v>3.0</v>
      </c>
      <c r="M455" s="1">
        <v>2.0</v>
      </c>
      <c r="N455" s="1">
        <v>1.0</v>
      </c>
      <c r="O455" s="1">
        <v>1.0</v>
      </c>
      <c r="P455" s="1">
        <v>3.0</v>
      </c>
      <c r="Q455" s="1">
        <v>1.0</v>
      </c>
      <c r="R455" s="1">
        <v>2.0</v>
      </c>
      <c r="S455" s="1">
        <v>1.0</v>
      </c>
      <c r="T455" s="1">
        <v>2.0</v>
      </c>
      <c r="U455" s="1">
        <v>4.0</v>
      </c>
      <c r="V455" s="1">
        <v>1.0</v>
      </c>
      <c r="W455" s="1">
        <v>1.0</v>
      </c>
      <c r="X455" s="1">
        <v>1.0</v>
      </c>
      <c r="Y455" s="1">
        <v>1.0</v>
      </c>
      <c r="Z455" s="1">
        <v>1.0</v>
      </c>
      <c r="AA455" s="1">
        <v>2.0</v>
      </c>
      <c r="AB455" s="1">
        <v>1.0</v>
      </c>
      <c r="AC455" s="1">
        <v>1.0</v>
      </c>
      <c r="AD455" s="1">
        <v>5.0</v>
      </c>
      <c r="AE455" s="1">
        <v>3.0</v>
      </c>
      <c r="AF455" s="1">
        <v>3.0</v>
      </c>
      <c r="AG455" s="1">
        <v>4.0</v>
      </c>
      <c r="AH455" s="1">
        <v>4.0</v>
      </c>
      <c r="AI455" s="1">
        <v>2.0</v>
      </c>
      <c r="AJ455" s="1">
        <v>4.0</v>
      </c>
      <c r="AK455" s="1">
        <v>3.0</v>
      </c>
      <c r="AL455" s="1">
        <v>5.0</v>
      </c>
      <c r="AM455" s="1">
        <v>4.0</v>
      </c>
      <c r="AN455" s="1">
        <v>5.0</v>
      </c>
      <c r="AO455" s="1">
        <v>4.0</v>
      </c>
      <c r="AP455" s="1">
        <v>5.0</v>
      </c>
      <c r="AQ455" s="1">
        <v>5.0</v>
      </c>
      <c r="AR455" s="1">
        <v>3.0</v>
      </c>
      <c r="AS455" s="1">
        <v>4.0</v>
      </c>
      <c r="AT455" s="1">
        <v>2.0</v>
      </c>
      <c r="AU455" s="1">
        <v>4.0</v>
      </c>
      <c r="AV455" s="1">
        <v>2.0</v>
      </c>
      <c r="AW455" s="1">
        <v>2.0</v>
      </c>
      <c r="AX455" s="1">
        <v>1.0</v>
      </c>
      <c r="AY455" s="1">
        <v>2.0</v>
      </c>
      <c r="AZ455" s="1">
        <v>4.0</v>
      </c>
      <c r="BA455" s="1">
        <v>3.0</v>
      </c>
      <c r="BB455" s="1">
        <v>3.0</v>
      </c>
      <c r="BC455" s="1">
        <v>4.0</v>
      </c>
      <c r="BD455" s="1">
        <v>4.0</v>
      </c>
      <c r="BE455" s="1">
        <v>3.0</v>
      </c>
      <c r="BF455" s="1">
        <v>3.0</v>
      </c>
      <c r="BG455" s="1">
        <v>4.0</v>
      </c>
      <c r="BH455" s="1">
        <v>3.0</v>
      </c>
      <c r="BI455" s="1">
        <v>1.0</v>
      </c>
      <c r="BJ455" s="1">
        <v>6.0</v>
      </c>
      <c r="BK455" s="1">
        <v>1.0</v>
      </c>
      <c r="BL455" s="1">
        <v>1.0</v>
      </c>
      <c r="BM455" s="1">
        <v>1.0</v>
      </c>
      <c r="BN455" s="1">
        <v>3.0</v>
      </c>
      <c r="BO455" s="1">
        <v>2.0</v>
      </c>
      <c r="BP455" s="1">
        <v>3.0</v>
      </c>
      <c r="BQ455" s="1">
        <v>2.0</v>
      </c>
      <c r="BR455" s="1">
        <v>2.0</v>
      </c>
      <c r="BS455" s="1">
        <v>5.0</v>
      </c>
      <c r="BT455" s="1">
        <v>5.0</v>
      </c>
      <c r="BU455" s="1">
        <v>3.0</v>
      </c>
      <c r="BV455" s="1">
        <v>4.0</v>
      </c>
      <c r="BW455" s="1">
        <v>4.0</v>
      </c>
      <c r="BX455" s="1">
        <v>4.0</v>
      </c>
      <c r="BY455" s="1">
        <v>4.0</v>
      </c>
      <c r="BZ455" s="36">
        <v>4.0</v>
      </c>
      <c r="CA455" s="45">
        <f t="shared" si="12"/>
        <v>210</v>
      </c>
      <c r="CB455">
        <f t="shared" si="2"/>
        <v>24</v>
      </c>
      <c r="CC455" s="45">
        <f t="shared" si="3"/>
        <v>15</v>
      </c>
      <c r="CD455" s="45">
        <f t="shared" si="4"/>
        <v>9</v>
      </c>
      <c r="CE455" s="45">
        <f t="shared" si="27"/>
        <v>28</v>
      </c>
      <c r="CF455" s="45">
        <f t="shared" si="6"/>
        <v>35</v>
      </c>
      <c r="CG455" s="45">
        <f t="shared" si="7"/>
        <v>20</v>
      </c>
      <c r="CH455" s="45">
        <f t="shared" si="28"/>
        <v>25</v>
      </c>
      <c r="CI455" s="45">
        <f t="shared" si="9"/>
        <v>0.6</v>
      </c>
      <c r="CJ455">
        <f t="shared" si="10"/>
        <v>15</v>
      </c>
      <c r="CK455" s="45">
        <f t="shared" si="29"/>
        <v>33</v>
      </c>
      <c r="CM455" s="40">
        <f>VLOOKUP(CB455,'PROMIS 57 T-Score Conversions'!Q$3:R$35,2,TRUE)</f>
        <v>38.1</v>
      </c>
      <c r="CN455" s="44" t="str">
        <f t="shared" si="20"/>
        <v>Moderate</v>
      </c>
      <c r="CO455" s="40">
        <f>VLOOKUP(CC455,'PROMIS 57 T-Score Conversions'!A$3:B$35,2,TRUE)</f>
        <v>53.2</v>
      </c>
      <c r="CP455" s="43" t="str">
        <f t="shared" si="21"/>
        <v>Mild</v>
      </c>
      <c r="CQ455" s="40">
        <f>VLOOKUP(CD455,'PROMIS 57 T-Score Conversions'!E$3:F$35,2,TRUE)</f>
        <v>44.7</v>
      </c>
      <c r="CR455" s="44" t="str">
        <f t="shared" si="22"/>
        <v>Normal</v>
      </c>
      <c r="CS455" s="40">
        <f>VLOOKUP(CE455,'PROMIS 57 T-Score Conversions'!U$3:V$35,2,TRUE)</f>
        <v>61.3</v>
      </c>
      <c r="CT455" s="44" t="str">
        <f t="shared" si="23"/>
        <v>Moderate</v>
      </c>
      <c r="CU455" s="40">
        <f>VLOOKUP(CF455,'PROMIS 57 T-Score Conversions'!Y$3:Z$35,2,TRUE)</f>
        <v>66.1</v>
      </c>
      <c r="CV455" s="44" t="str">
        <f t="shared" si="24"/>
        <v>Moderate</v>
      </c>
      <c r="CW455" s="40">
        <f>vlookup(CG455,'PROMIS 57 T-Score Conversions'!M$3:N$35,2,TRUE)</f>
        <v>40.2</v>
      </c>
      <c r="CX455" s="44" t="str">
        <f t="shared" si="25"/>
        <v>Mild</v>
      </c>
      <c r="CY455" s="40">
        <f>VLOOKup(CH455,'PROMIS 57 T-Score Conversions'!I$3:J$35,2,TRUE)</f>
        <v>62.1</v>
      </c>
      <c r="CZ455" s="44" t="str">
        <f t="shared" si="26"/>
        <v>Moderate</v>
      </c>
      <c r="DA455" s="37">
        <f>VLOOKUP(CJ455,'PROMIS 57 T-Score Conversions'!AC$3:AD$35,2,TRUE)</f>
        <v>33.06</v>
      </c>
      <c r="DB455" s="44" t="str">
        <f t="shared" si="30"/>
        <v>Moderate</v>
      </c>
      <c r="DC455" s="40">
        <f>VLOOKUP(CK455,'PROMIS 57 T-Score Conversions'!AG$3:AH$35,2,TRUE)</f>
        <v>52.42</v>
      </c>
      <c r="DD455" s="39" t="str">
        <f t="shared" si="31"/>
        <v>Normal</v>
      </c>
    </row>
    <row r="456">
      <c r="A456" s="1" t="b">
        <v>1</v>
      </c>
      <c r="B456" s="20"/>
      <c r="C456" s="20">
        <v>43854.60655275463</v>
      </c>
      <c r="D456" s="1" t="s">
        <v>281</v>
      </c>
      <c r="E456" s="1">
        <v>2037.0</v>
      </c>
      <c r="F456" s="1">
        <v>5.0</v>
      </c>
      <c r="G456" s="1">
        <v>3.0</v>
      </c>
      <c r="H456" s="1">
        <v>3.0</v>
      </c>
      <c r="I456" s="1">
        <v>3.0</v>
      </c>
      <c r="J456" s="1">
        <v>2.0</v>
      </c>
      <c r="K456" s="1">
        <v>4.0</v>
      </c>
      <c r="L456" s="1">
        <v>5.0</v>
      </c>
      <c r="M456" s="1">
        <v>2.0</v>
      </c>
      <c r="N456" s="1">
        <v>2.0</v>
      </c>
      <c r="O456" s="1">
        <v>3.0</v>
      </c>
      <c r="P456" s="1">
        <v>4.0</v>
      </c>
      <c r="Q456" s="1">
        <v>3.0</v>
      </c>
      <c r="R456" s="1">
        <v>3.0</v>
      </c>
      <c r="S456" s="1">
        <v>2.0</v>
      </c>
      <c r="T456" s="1">
        <v>3.0</v>
      </c>
      <c r="U456" s="1">
        <v>3.0</v>
      </c>
      <c r="V456" s="1">
        <v>2.0</v>
      </c>
      <c r="W456" s="1">
        <v>2.0</v>
      </c>
      <c r="X456" s="1">
        <v>3.0</v>
      </c>
      <c r="Y456" s="1">
        <v>2.0</v>
      </c>
      <c r="Z456" s="1">
        <v>3.0</v>
      </c>
      <c r="AA456" s="1">
        <v>4.0</v>
      </c>
      <c r="AB456" s="1">
        <v>4.0</v>
      </c>
      <c r="AC456" s="1">
        <v>3.0</v>
      </c>
      <c r="AD456" s="1">
        <v>5.0</v>
      </c>
      <c r="AE456" s="1">
        <v>5.0</v>
      </c>
      <c r="AF456" s="1">
        <v>3.0</v>
      </c>
      <c r="AG456" s="1">
        <v>4.0</v>
      </c>
      <c r="AH456" s="1">
        <v>3.0</v>
      </c>
      <c r="AI456" s="1">
        <v>3.0</v>
      </c>
      <c r="AJ456" s="1">
        <v>5.0</v>
      </c>
      <c r="AK456" s="1">
        <v>5.0</v>
      </c>
      <c r="AL456" s="1">
        <v>4.0</v>
      </c>
      <c r="AM456" s="1">
        <v>3.0</v>
      </c>
      <c r="AN456" s="1">
        <v>4.0</v>
      </c>
      <c r="AO456" s="1">
        <v>2.0</v>
      </c>
      <c r="AP456" s="1">
        <v>5.0</v>
      </c>
      <c r="AQ456" s="1">
        <v>1.0</v>
      </c>
      <c r="AR456" s="1">
        <v>2.0</v>
      </c>
      <c r="AS456" s="1">
        <v>3.0</v>
      </c>
      <c r="AT456" s="1">
        <v>1.0</v>
      </c>
      <c r="AU456" s="1">
        <v>1.0</v>
      </c>
      <c r="AV456" s="1">
        <v>2.0</v>
      </c>
      <c r="AW456" s="1">
        <v>2.0</v>
      </c>
      <c r="AX456" s="1">
        <v>1.0</v>
      </c>
      <c r="AY456" s="1">
        <v>1.0</v>
      </c>
      <c r="AZ456" s="1">
        <v>3.0</v>
      </c>
      <c r="BA456" s="1">
        <v>1.0</v>
      </c>
      <c r="BB456" s="1">
        <v>4.0</v>
      </c>
      <c r="BC456" s="1">
        <v>3.0</v>
      </c>
      <c r="BD456" s="1">
        <v>3.0</v>
      </c>
      <c r="BE456" s="1">
        <v>2.0</v>
      </c>
      <c r="BF456" s="1">
        <v>3.0</v>
      </c>
      <c r="BG456" s="1">
        <v>3.0</v>
      </c>
      <c r="BH456" s="1">
        <v>4.0</v>
      </c>
      <c r="BI456" s="1">
        <v>2.0</v>
      </c>
      <c r="BJ456" s="1">
        <v>4.0</v>
      </c>
      <c r="BK456" s="1">
        <v>2.0</v>
      </c>
      <c r="BL456" s="1">
        <v>3.0</v>
      </c>
      <c r="BM456" s="1">
        <v>3.0</v>
      </c>
      <c r="BN456" s="1">
        <v>1.0</v>
      </c>
      <c r="BO456" s="1">
        <v>3.0</v>
      </c>
      <c r="BP456" s="1">
        <v>2.0</v>
      </c>
      <c r="BQ456" s="1">
        <v>2.0</v>
      </c>
      <c r="BR456" s="1">
        <v>3.0</v>
      </c>
      <c r="BS456" s="1">
        <v>3.0</v>
      </c>
      <c r="BT456" s="1">
        <v>4.0</v>
      </c>
      <c r="BU456" s="1">
        <v>5.0</v>
      </c>
      <c r="BV456" s="1">
        <v>3.0</v>
      </c>
      <c r="BW456" s="1">
        <v>4.0</v>
      </c>
      <c r="BX456" s="1">
        <v>3.0</v>
      </c>
      <c r="BY456" s="1">
        <v>2.0</v>
      </c>
      <c r="BZ456" s="36">
        <v>3.0</v>
      </c>
      <c r="CA456" s="45">
        <f t="shared" si="12"/>
        <v>216</v>
      </c>
      <c r="CB456">
        <f t="shared" si="2"/>
        <v>27</v>
      </c>
      <c r="CC456" s="45">
        <f t="shared" si="3"/>
        <v>23</v>
      </c>
      <c r="CD456" s="45">
        <f t="shared" si="4"/>
        <v>23</v>
      </c>
      <c r="CE456" s="45">
        <f t="shared" si="27"/>
        <v>33</v>
      </c>
      <c r="CF456" s="45">
        <f t="shared" si="6"/>
        <v>24</v>
      </c>
      <c r="CG456" s="45">
        <f t="shared" si="7"/>
        <v>12</v>
      </c>
      <c r="CH456" s="45">
        <f t="shared" si="28"/>
        <v>24</v>
      </c>
      <c r="CI456" s="45">
        <f t="shared" si="9"/>
        <v>0.4</v>
      </c>
      <c r="CJ456">
        <f t="shared" si="10"/>
        <v>19</v>
      </c>
      <c r="CK456" s="45">
        <f t="shared" si="29"/>
        <v>27</v>
      </c>
      <c r="CM456" s="40">
        <f>VLOOKUP(CB456,'PROMIS 57 T-Score Conversions'!Q$3:R$35,2,TRUE)</f>
        <v>40.1</v>
      </c>
      <c r="CN456" s="44" t="str">
        <f t="shared" si="20"/>
        <v>Mild</v>
      </c>
      <c r="CO456" s="40">
        <f>VLOOKUP(CC456,'PROMIS 57 T-Score Conversions'!A$3:B$35,2,TRUE)</f>
        <v>61.4</v>
      </c>
      <c r="CP456" s="43" t="str">
        <f t="shared" si="21"/>
        <v>Moderate</v>
      </c>
      <c r="CQ456" s="40">
        <f>VLOOKUP(CD456,'PROMIS 57 T-Score Conversions'!E$3:F$35,2,TRUE)</f>
        <v>61.2</v>
      </c>
      <c r="CR456" s="44" t="str">
        <f t="shared" si="22"/>
        <v>Moderate</v>
      </c>
      <c r="CS456" s="40">
        <f>VLOOKUP(CE456,'PROMIS 57 T-Score Conversions'!U$3:V$35,2,TRUE)</f>
        <v>66.4</v>
      </c>
      <c r="CT456" s="44" t="str">
        <f t="shared" si="23"/>
        <v>Moderate</v>
      </c>
      <c r="CU456" s="40">
        <f>VLOOKUP(CF456,'PROMIS 57 T-Score Conversions'!Y$3:Z$35,2,TRUE)</f>
        <v>54.3</v>
      </c>
      <c r="CV456" s="44" t="str">
        <f t="shared" si="24"/>
        <v>Normal</v>
      </c>
      <c r="CW456" s="40">
        <f>vlookup(CG456,'PROMIS 57 T-Score Conversions'!M$3:N$35,2,TRUE)</f>
        <v>33.6</v>
      </c>
      <c r="CX456" s="44" t="str">
        <f t="shared" si="25"/>
        <v>Moderate</v>
      </c>
      <c r="CY456" s="40">
        <f>VLOOKup(CH456,'PROMIS 57 T-Score Conversions'!I$3:J$35,2,TRUE)</f>
        <v>61.5</v>
      </c>
      <c r="CZ456" s="44" t="str">
        <f t="shared" si="26"/>
        <v>Moderate</v>
      </c>
      <c r="DA456" s="37">
        <f>VLOOKUP(CJ456,'PROMIS 57 T-Score Conversions'!AC$3:AD$35,2,TRUE)</f>
        <v>36.36</v>
      </c>
      <c r="DB456" s="44" t="str">
        <f t="shared" si="30"/>
        <v>Moderate</v>
      </c>
      <c r="DC456" s="40">
        <f>VLOOKUP(CK456,'PROMIS 57 T-Score Conversions'!AG$3:AH$35,2,TRUE)</f>
        <v>46.21</v>
      </c>
      <c r="DD456" s="39" t="str">
        <f t="shared" si="31"/>
        <v>Normal</v>
      </c>
    </row>
    <row r="457">
      <c r="A457" s="1" t="b">
        <v>1</v>
      </c>
      <c r="B457" s="20"/>
      <c r="C457" s="20">
        <v>43854.622250960645</v>
      </c>
      <c r="D457" s="1" t="s">
        <v>292</v>
      </c>
      <c r="E457" s="1">
        <v>2058.0</v>
      </c>
      <c r="F457" s="1">
        <v>2.0</v>
      </c>
      <c r="G457" s="1">
        <v>3.0</v>
      </c>
      <c r="H457" s="1">
        <v>3.0</v>
      </c>
      <c r="I457" s="1">
        <v>1.0</v>
      </c>
      <c r="J457" s="1">
        <v>1.0</v>
      </c>
      <c r="K457" s="1">
        <v>1.0</v>
      </c>
      <c r="L457" s="1">
        <v>1.0</v>
      </c>
      <c r="M457" s="1">
        <v>1.0</v>
      </c>
      <c r="N457" s="1">
        <v>3.0</v>
      </c>
      <c r="O457" s="1">
        <v>1.0</v>
      </c>
      <c r="P457" s="1">
        <v>3.0</v>
      </c>
      <c r="Q457" s="1">
        <v>3.0</v>
      </c>
      <c r="R457" s="1">
        <v>2.0</v>
      </c>
      <c r="S457" s="1">
        <v>1.0</v>
      </c>
      <c r="T457" s="1">
        <v>1.0</v>
      </c>
      <c r="U457" s="1">
        <v>1.0</v>
      </c>
      <c r="V457" s="1">
        <v>5.0</v>
      </c>
      <c r="W457" s="1">
        <v>2.0</v>
      </c>
      <c r="X457" s="1">
        <v>4.0</v>
      </c>
      <c r="Y457" s="1">
        <v>1.0</v>
      </c>
      <c r="Z457" s="1">
        <v>2.0</v>
      </c>
      <c r="AA457" s="1">
        <v>4.0</v>
      </c>
      <c r="AB457" s="1">
        <v>4.0</v>
      </c>
      <c r="AC457" s="1">
        <v>4.0</v>
      </c>
      <c r="AD457" s="1">
        <v>3.0</v>
      </c>
      <c r="AE457" s="1">
        <v>2.0</v>
      </c>
      <c r="AF457" s="1">
        <v>4.0</v>
      </c>
      <c r="AG457" s="1">
        <v>2.0</v>
      </c>
      <c r="AH457" s="1">
        <v>2.0</v>
      </c>
      <c r="AI457" s="1">
        <v>2.0</v>
      </c>
      <c r="AJ457" s="1">
        <v>4.0</v>
      </c>
      <c r="AK457" s="1">
        <v>3.0</v>
      </c>
      <c r="AL457" s="1">
        <v>5.0</v>
      </c>
      <c r="AM457" s="1">
        <v>5.0</v>
      </c>
      <c r="AN457" s="1">
        <v>5.0</v>
      </c>
      <c r="AO457" s="1">
        <v>5.0</v>
      </c>
      <c r="AP457" s="1">
        <v>5.0</v>
      </c>
      <c r="AQ457" s="1">
        <v>5.0</v>
      </c>
      <c r="AR457" s="1">
        <v>5.0</v>
      </c>
      <c r="AS457" s="1">
        <v>5.0</v>
      </c>
      <c r="AT457" s="1">
        <v>1.0</v>
      </c>
      <c r="AU457" s="1">
        <v>1.0</v>
      </c>
      <c r="AV457" s="1">
        <v>1.0</v>
      </c>
      <c r="AW457" s="1">
        <v>1.0</v>
      </c>
      <c r="AX457" s="1">
        <v>1.0</v>
      </c>
      <c r="AY457" s="1">
        <v>1.0</v>
      </c>
      <c r="AZ457" s="1">
        <v>1.0</v>
      </c>
      <c r="BA457" s="1">
        <v>1.0</v>
      </c>
      <c r="BB457" s="1">
        <v>5.0</v>
      </c>
      <c r="BC457" s="1">
        <v>5.0</v>
      </c>
      <c r="BD457" s="1">
        <v>4.0</v>
      </c>
      <c r="BE457" s="1">
        <v>4.0</v>
      </c>
      <c r="BF457" s="1">
        <v>5.0</v>
      </c>
      <c r="BG457" s="1">
        <v>5.0</v>
      </c>
      <c r="BH457" s="1">
        <v>5.0</v>
      </c>
      <c r="BI457" s="1">
        <v>5.0</v>
      </c>
      <c r="BJ457" s="1">
        <v>5.0</v>
      </c>
      <c r="BK457" s="1">
        <v>1.0</v>
      </c>
      <c r="BL457" s="1">
        <v>1.0</v>
      </c>
      <c r="BM457" s="1">
        <v>1.0</v>
      </c>
      <c r="BN457" s="1">
        <v>1.0</v>
      </c>
      <c r="BO457" s="1">
        <v>1.0</v>
      </c>
      <c r="BP457" s="1">
        <v>1.0</v>
      </c>
      <c r="BQ457" s="1">
        <v>1.0</v>
      </c>
      <c r="BR457" s="1">
        <v>1.0</v>
      </c>
      <c r="BS457" s="1">
        <v>5.0</v>
      </c>
      <c r="BT457" s="1">
        <v>5.0</v>
      </c>
      <c r="BU457" s="1">
        <v>5.0</v>
      </c>
      <c r="BV457" s="1">
        <v>5.0</v>
      </c>
      <c r="BW457" s="1">
        <v>5.0</v>
      </c>
      <c r="BX457" s="1">
        <v>5.0</v>
      </c>
      <c r="BY457" s="1">
        <v>5.0</v>
      </c>
      <c r="BZ457" s="36">
        <v>5.0</v>
      </c>
      <c r="CA457" s="45">
        <f t="shared" si="12"/>
        <v>215</v>
      </c>
      <c r="CB457">
        <f t="shared" si="2"/>
        <v>13</v>
      </c>
      <c r="CC457" s="45">
        <f t="shared" si="3"/>
        <v>15</v>
      </c>
      <c r="CD457" s="45">
        <f t="shared" si="4"/>
        <v>26</v>
      </c>
      <c r="CE457" s="45">
        <f t="shared" si="27"/>
        <v>22</v>
      </c>
      <c r="CF457" s="45">
        <f t="shared" si="6"/>
        <v>40</v>
      </c>
      <c r="CG457" s="45">
        <f t="shared" si="7"/>
        <v>8</v>
      </c>
      <c r="CH457" s="45">
        <f t="shared" si="28"/>
        <v>38</v>
      </c>
      <c r="CI457" s="45">
        <f t="shared" si="9"/>
        <v>0.5</v>
      </c>
      <c r="CJ457">
        <f t="shared" si="10"/>
        <v>8</v>
      </c>
      <c r="CK457" s="45">
        <f t="shared" si="29"/>
        <v>40</v>
      </c>
      <c r="CM457" s="40">
        <f>VLOOKUP(CB457,'PROMIS 57 T-Score Conversions'!Q$3:R$35,2,TRUE)</f>
        <v>29.8</v>
      </c>
      <c r="CN457" s="44" t="str">
        <f t="shared" si="20"/>
        <v>Severe</v>
      </c>
      <c r="CO457" s="40">
        <f>VLOOKUP(CC457,'PROMIS 57 T-Score Conversions'!A$3:B$35,2,TRUE)</f>
        <v>53.2</v>
      </c>
      <c r="CP457" s="43" t="str">
        <f t="shared" si="21"/>
        <v>Mild</v>
      </c>
      <c r="CQ457" s="40">
        <f>VLOOKUP(CD457,'PROMIS 57 T-Score Conversions'!E$3:F$35,2,TRUE)</f>
        <v>63.9</v>
      </c>
      <c r="CR457" s="44" t="str">
        <f t="shared" si="22"/>
        <v>Moderate</v>
      </c>
      <c r="CS457" s="40">
        <f>VLOOKUP(CE457,'PROMIS 57 T-Score Conversions'!U$3:V$35,2,TRUE)</f>
        <v>55.6</v>
      </c>
      <c r="CT457" s="44" t="str">
        <f t="shared" si="23"/>
        <v>Mild</v>
      </c>
      <c r="CU457" s="40">
        <f>VLOOKUP(CF457,'PROMIS 57 T-Score Conversions'!Y$3:Z$35,2,TRUE)</f>
        <v>76.5</v>
      </c>
      <c r="CV457" s="44" t="str">
        <f t="shared" si="24"/>
        <v>Severe</v>
      </c>
      <c r="CW457" s="40">
        <f>vlookup(CG457,'PROMIS 57 T-Score Conversions'!M$3:N$35,2,TRUE)</f>
        <v>25.91</v>
      </c>
      <c r="CX457" s="44" t="str">
        <f t="shared" si="25"/>
        <v>Severe</v>
      </c>
      <c r="CY457" s="40">
        <f>VLOOKup(CH457,'PROMIS 57 T-Score Conversions'!I$3:J$35,2,TRUE)</f>
        <v>72.1</v>
      </c>
      <c r="CZ457" s="44" t="str">
        <f t="shared" si="26"/>
        <v>Severe</v>
      </c>
      <c r="DA457" s="37">
        <f>VLOOKUP(CJ457,'PROMIS 57 T-Score Conversions'!AC$3:AD$35,2,TRUE)</f>
        <v>22.41</v>
      </c>
      <c r="DB457" s="44" t="str">
        <f t="shared" si="30"/>
        <v>Severe</v>
      </c>
      <c r="DC457" s="40">
        <f>VLOOKUP(CK457,'PROMIS 57 T-Score Conversions'!AG$3:AH$35,2,TRUE)</f>
        <v>67.09</v>
      </c>
      <c r="DD457" s="39" t="str">
        <f t="shared" si="31"/>
        <v>Moderate</v>
      </c>
    </row>
    <row r="458">
      <c r="A458" s="1" t="b">
        <v>1</v>
      </c>
      <c r="B458" s="20"/>
      <c r="C458" s="20">
        <v>43855.559716180556</v>
      </c>
      <c r="D458" s="1" t="s">
        <v>233</v>
      </c>
      <c r="E458" s="1">
        <v>1398.0</v>
      </c>
      <c r="F458" s="1">
        <v>3.0</v>
      </c>
      <c r="G458" s="1">
        <v>5.0</v>
      </c>
      <c r="H458" s="1">
        <v>5.0</v>
      </c>
      <c r="I458" s="1">
        <v>4.0</v>
      </c>
      <c r="J458" s="1">
        <v>1.0</v>
      </c>
      <c r="K458" s="1">
        <v>3.0</v>
      </c>
      <c r="L458" s="1">
        <v>3.0</v>
      </c>
      <c r="M458" s="1">
        <v>1.0</v>
      </c>
      <c r="N458" s="1">
        <v>1.0</v>
      </c>
      <c r="O458" s="1">
        <v>1.0</v>
      </c>
      <c r="P458" s="1">
        <v>1.0</v>
      </c>
      <c r="Q458" s="1">
        <v>2.0</v>
      </c>
      <c r="R458" s="1">
        <v>2.0</v>
      </c>
      <c r="S458" s="1">
        <v>1.0</v>
      </c>
      <c r="T458" s="1">
        <v>2.0</v>
      </c>
      <c r="U458" s="1">
        <v>3.0</v>
      </c>
      <c r="V458" s="1">
        <v>1.0</v>
      </c>
      <c r="W458" s="1">
        <v>1.0</v>
      </c>
      <c r="X458" s="1">
        <v>1.0</v>
      </c>
      <c r="Y458" s="1">
        <v>1.0</v>
      </c>
      <c r="Z458" s="1">
        <v>1.0</v>
      </c>
      <c r="AA458" s="1">
        <v>1.0</v>
      </c>
      <c r="AB458" s="1">
        <v>1.0</v>
      </c>
      <c r="AC458" s="1">
        <v>1.0</v>
      </c>
      <c r="AD458" s="1">
        <v>3.0</v>
      </c>
      <c r="AE458" s="1">
        <v>2.0</v>
      </c>
      <c r="AF458" s="1">
        <v>3.0</v>
      </c>
      <c r="AG458" s="1">
        <v>3.0</v>
      </c>
      <c r="AH458" s="1">
        <v>2.0</v>
      </c>
      <c r="AI458" s="1">
        <v>2.0</v>
      </c>
      <c r="AJ458" s="1">
        <v>2.0</v>
      </c>
      <c r="AK458" s="1">
        <v>2.0</v>
      </c>
      <c r="AL458" s="1">
        <v>3.0</v>
      </c>
      <c r="AM458" s="1">
        <v>4.0</v>
      </c>
      <c r="AN458" s="1">
        <v>3.0</v>
      </c>
      <c r="AO458" s="1">
        <v>1.0</v>
      </c>
      <c r="AP458" s="1">
        <v>3.0</v>
      </c>
      <c r="AQ458" s="1">
        <v>1.0</v>
      </c>
      <c r="AR458" s="1">
        <v>1.0</v>
      </c>
      <c r="AS458" s="1">
        <v>2.0</v>
      </c>
      <c r="AT458" s="1">
        <v>4.0</v>
      </c>
      <c r="AU458" s="1">
        <v>4.0</v>
      </c>
      <c r="AV458" s="1">
        <v>4.0</v>
      </c>
      <c r="AW458" s="1">
        <v>4.0</v>
      </c>
      <c r="AX458" s="1">
        <v>4.0</v>
      </c>
      <c r="AY458" s="1">
        <v>4.0</v>
      </c>
      <c r="AZ458" s="1">
        <v>4.0</v>
      </c>
      <c r="BA458" s="1">
        <v>4.0</v>
      </c>
      <c r="BB458" s="1">
        <v>2.0</v>
      </c>
      <c r="BC458" s="1">
        <v>2.0</v>
      </c>
      <c r="BD458" s="1">
        <v>2.0</v>
      </c>
      <c r="BE458" s="1">
        <v>2.0</v>
      </c>
      <c r="BF458" s="1">
        <v>2.0</v>
      </c>
      <c r="BG458" s="1">
        <v>2.0</v>
      </c>
      <c r="BH458" s="1">
        <v>2.0</v>
      </c>
      <c r="BI458" s="1">
        <v>2.0</v>
      </c>
      <c r="BJ458" s="1">
        <v>3.0</v>
      </c>
      <c r="BK458" s="1">
        <v>4.0</v>
      </c>
      <c r="BL458" s="1">
        <v>4.0</v>
      </c>
      <c r="BM458" s="1">
        <v>4.0</v>
      </c>
      <c r="BN458" s="1">
        <v>3.0</v>
      </c>
      <c r="BO458" s="1">
        <v>4.0</v>
      </c>
      <c r="BP458" s="1">
        <v>4.0</v>
      </c>
      <c r="BQ458" s="1">
        <v>3.0</v>
      </c>
      <c r="BR458" s="1">
        <v>4.0</v>
      </c>
      <c r="BS458" s="1">
        <v>2.0</v>
      </c>
      <c r="BT458" s="1">
        <v>1.0</v>
      </c>
      <c r="BU458" s="1">
        <v>3.0</v>
      </c>
      <c r="BV458" s="1">
        <v>2.0</v>
      </c>
      <c r="BW458" s="1">
        <v>2.0</v>
      </c>
      <c r="BX458" s="1">
        <v>1.0</v>
      </c>
      <c r="BY458" s="1">
        <v>1.0</v>
      </c>
      <c r="BZ458" s="36">
        <v>2.0</v>
      </c>
      <c r="CA458" s="45">
        <f t="shared" si="12"/>
        <v>178</v>
      </c>
      <c r="CB458">
        <f t="shared" si="2"/>
        <v>25</v>
      </c>
      <c r="CC458" s="45">
        <f t="shared" si="3"/>
        <v>13</v>
      </c>
      <c r="CD458" s="45">
        <f t="shared" si="4"/>
        <v>8</v>
      </c>
      <c r="CE458" s="45">
        <f t="shared" si="27"/>
        <v>19</v>
      </c>
      <c r="CF458" s="45">
        <f t="shared" si="6"/>
        <v>18</v>
      </c>
      <c r="CG458" s="45">
        <f t="shared" si="7"/>
        <v>32</v>
      </c>
      <c r="CH458" s="45">
        <f t="shared" si="28"/>
        <v>16</v>
      </c>
      <c r="CI458" s="45">
        <f t="shared" si="9"/>
        <v>0.3</v>
      </c>
      <c r="CJ458">
        <f t="shared" si="10"/>
        <v>30</v>
      </c>
      <c r="CK458" s="45">
        <f t="shared" si="29"/>
        <v>14</v>
      </c>
      <c r="CM458" s="40">
        <f>VLOOKUP(CB458,'PROMIS 57 T-Score Conversions'!Q$3:R$35,2,TRUE)</f>
        <v>38.8</v>
      </c>
      <c r="CN458" s="44" t="str">
        <f t="shared" si="20"/>
        <v>Moderate</v>
      </c>
      <c r="CO458" s="40">
        <f>VLOOKUP(CC458,'PROMIS 57 T-Score Conversions'!A$3:B$35,2,TRUE)</f>
        <v>50.8</v>
      </c>
      <c r="CP458" s="43" t="str">
        <f t="shared" si="21"/>
        <v>Mild</v>
      </c>
      <c r="CQ458" s="40">
        <f>VLOOKUP(CD458,'PROMIS 57 T-Score Conversions'!E$3:F$35,2,TRUE)</f>
        <v>38.2</v>
      </c>
      <c r="CR458" s="44" t="str">
        <f t="shared" si="22"/>
        <v>Normal</v>
      </c>
      <c r="CS458" s="40">
        <f>VLOOKUP(CE458,'PROMIS 57 T-Score Conversions'!U$3:V$35,2,TRUE)</f>
        <v>52.5</v>
      </c>
      <c r="CT458" s="44" t="str">
        <f t="shared" si="23"/>
        <v>Normal</v>
      </c>
      <c r="CU458" s="40">
        <f>VLOOKUP(CF458,'PROMIS 57 T-Score Conversions'!Y$3:Z$35,2,TRUE)</f>
        <v>47.9</v>
      </c>
      <c r="CV458" s="44" t="str">
        <f t="shared" si="24"/>
        <v>Normal</v>
      </c>
      <c r="CW458" s="40">
        <f>vlookup(CG458,'PROMIS 57 T-Score Conversions'!M$3:N$35,2,TRUE)</f>
        <v>51.7</v>
      </c>
      <c r="CX458" s="44" t="str">
        <f t="shared" si="25"/>
        <v>Normal</v>
      </c>
      <c r="CY458" s="40">
        <f>VLOOKup(CH458,'PROMIS 57 T-Score Conversions'!I$3:J$35,2,TRUE)</f>
        <v>55.8</v>
      </c>
      <c r="CZ458" s="44" t="str">
        <f t="shared" si="26"/>
        <v>Mild</v>
      </c>
      <c r="DA458" s="37">
        <f>VLOOKUP(CJ458,'PROMIS 57 T-Score Conversions'!AC$3:AD$35,2,TRUE)</f>
        <v>45.31</v>
      </c>
      <c r="DB458" s="44" t="str">
        <f t="shared" si="30"/>
        <v>Normal</v>
      </c>
      <c r="DC458" s="40">
        <f>VLOOKUP(CK458,'PROMIS 57 T-Score Conversions'!AG$3:AH$35,2,TRUE)</f>
        <v>34.01</v>
      </c>
      <c r="DD458" s="39" t="str">
        <f t="shared" si="31"/>
        <v>Normal</v>
      </c>
    </row>
    <row r="459">
      <c r="A459" s="1" t="b">
        <v>1</v>
      </c>
      <c r="B459" s="20"/>
      <c r="C459" s="20">
        <v>43857.42111668982</v>
      </c>
      <c r="D459" s="1" t="s">
        <v>368</v>
      </c>
      <c r="E459" s="1">
        <v>2174.0</v>
      </c>
      <c r="F459" s="1">
        <v>4.0</v>
      </c>
      <c r="G459" s="1">
        <v>5.0</v>
      </c>
      <c r="H459" s="1">
        <v>4.0</v>
      </c>
      <c r="I459" s="1">
        <v>3.0</v>
      </c>
      <c r="J459" s="1">
        <v>3.0</v>
      </c>
      <c r="K459" s="1">
        <v>4.0</v>
      </c>
      <c r="L459" s="1">
        <v>5.0</v>
      </c>
      <c r="M459" s="1">
        <v>4.0</v>
      </c>
      <c r="N459" s="1">
        <v>4.0</v>
      </c>
      <c r="O459" s="1">
        <v>4.0</v>
      </c>
      <c r="P459" s="1">
        <v>4.0</v>
      </c>
      <c r="Q459" s="1">
        <v>3.0</v>
      </c>
      <c r="R459" s="1">
        <v>3.0</v>
      </c>
      <c r="S459" s="1">
        <v>4.0</v>
      </c>
      <c r="T459" s="1">
        <v>4.0</v>
      </c>
      <c r="U459" s="1">
        <v>3.0</v>
      </c>
      <c r="V459" s="1">
        <v>2.0</v>
      </c>
      <c r="W459" s="1">
        <v>2.0</v>
      </c>
      <c r="X459" s="1">
        <v>4.0</v>
      </c>
      <c r="Y459" s="1">
        <v>4.0</v>
      </c>
      <c r="Z459" s="1">
        <v>1.0</v>
      </c>
      <c r="AA459" s="1">
        <v>3.0</v>
      </c>
      <c r="AB459" s="1">
        <v>2.0</v>
      </c>
      <c r="AC459" s="1">
        <v>2.0</v>
      </c>
      <c r="AD459" s="1">
        <v>4.0</v>
      </c>
      <c r="AE459" s="1">
        <v>3.0</v>
      </c>
      <c r="AF459" s="1">
        <v>4.0</v>
      </c>
      <c r="AG459" s="1">
        <v>4.0</v>
      </c>
      <c r="AH459" s="1">
        <v>4.0</v>
      </c>
      <c r="AI459" s="1">
        <v>3.0</v>
      </c>
      <c r="AJ459" s="1">
        <v>4.0</v>
      </c>
      <c r="AK459" s="1">
        <v>4.0</v>
      </c>
      <c r="AL459" s="1">
        <v>3.0</v>
      </c>
      <c r="AM459" s="1">
        <v>2.0</v>
      </c>
      <c r="AN459" s="1">
        <v>2.0</v>
      </c>
      <c r="AO459" s="1">
        <v>3.0</v>
      </c>
      <c r="AP459" s="1">
        <v>3.0</v>
      </c>
      <c r="AQ459" s="1">
        <v>3.0</v>
      </c>
      <c r="AR459" s="1">
        <v>2.0</v>
      </c>
      <c r="AS459" s="1">
        <v>3.0</v>
      </c>
      <c r="AT459" s="1">
        <v>1.0</v>
      </c>
      <c r="AU459" s="1">
        <v>1.0</v>
      </c>
      <c r="AV459" s="1">
        <v>1.0</v>
      </c>
      <c r="AW459" s="1">
        <v>1.0</v>
      </c>
      <c r="AX459" s="1">
        <v>1.0</v>
      </c>
      <c r="AY459" s="1">
        <v>1.0</v>
      </c>
      <c r="AZ459" s="1">
        <v>1.0</v>
      </c>
      <c r="BA459" s="1">
        <v>1.0</v>
      </c>
      <c r="BB459" s="1">
        <v>4.0</v>
      </c>
      <c r="BC459" s="1">
        <v>2.0</v>
      </c>
      <c r="BD459" s="1">
        <v>4.0</v>
      </c>
      <c r="BE459" s="1">
        <v>2.0</v>
      </c>
      <c r="BF459" s="1">
        <v>3.0</v>
      </c>
      <c r="BG459" s="1">
        <v>5.0</v>
      </c>
      <c r="BH459" s="1">
        <v>5.0</v>
      </c>
      <c r="BI459" s="1">
        <v>1.0</v>
      </c>
      <c r="BJ459" s="1">
        <v>4.0</v>
      </c>
      <c r="BK459" s="1">
        <v>2.0</v>
      </c>
      <c r="BL459" s="1">
        <v>2.0</v>
      </c>
      <c r="BM459" s="1">
        <v>2.0</v>
      </c>
      <c r="BN459" s="1">
        <v>2.0</v>
      </c>
      <c r="BO459" s="1">
        <v>2.0</v>
      </c>
      <c r="BP459" s="1">
        <v>2.0</v>
      </c>
      <c r="BQ459" s="1">
        <v>2.0</v>
      </c>
      <c r="BR459" s="1">
        <v>2.0</v>
      </c>
      <c r="BS459" s="1">
        <v>5.0</v>
      </c>
      <c r="BT459" s="1">
        <v>5.0</v>
      </c>
      <c r="BU459" s="1">
        <v>5.0</v>
      </c>
      <c r="BV459" s="1">
        <v>4.0</v>
      </c>
      <c r="BW459" s="1">
        <v>4.0</v>
      </c>
      <c r="BX459" s="1">
        <v>4.0</v>
      </c>
      <c r="BY459" s="1">
        <v>3.0</v>
      </c>
      <c r="BZ459" s="36">
        <v>5.0</v>
      </c>
      <c r="CA459" s="45">
        <f t="shared" si="12"/>
        <v>221</v>
      </c>
      <c r="CB459">
        <f t="shared" si="2"/>
        <v>32</v>
      </c>
      <c r="CC459" s="45">
        <f t="shared" si="3"/>
        <v>29</v>
      </c>
      <c r="CD459" s="45">
        <f t="shared" si="4"/>
        <v>20</v>
      </c>
      <c r="CE459" s="45">
        <f t="shared" si="27"/>
        <v>30</v>
      </c>
      <c r="CF459" s="45">
        <f t="shared" si="6"/>
        <v>21</v>
      </c>
      <c r="CG459" s="45">
        <f t="shared" si="7"/>
        <v>8</v>
      </c>
      <c r="CH459" s="45">
        <f t="shared" si="28"/>
        <v>26</v>
      </c>
      <c r="CI459" s="45">
        <f t="shared" si="9"/>
        <v>0.4</v>
      </c>
      <c r="CJ459">
        <f t="shared" si="10"/>
        <v>16</v>
      </c>
      <c r="CK459" s="45">
        <f t="shared" si="29"/>
        <v>35</v>
      </c>
      <c r="CM459" s="40">
        <f>VLOOKUP(CB459,'PROMIS 57 T-Score Conversions'!Q$3:R$35,2,TRUE)</f>
        <v>43.9</v>
      </c>
      <c r="CN459" s="44" t="str">
        <f t="shared" si="20"/>
        <v>Mild</v>
      </c>
      <c r="CO459" s="40">
        <f>VLOOKUP(CC459,'PROMIS 57 T-Score Conversions'!A$3:B$35,2,TRUE)</f>
        <v>67.7</v>
      </c>
      <c r="CP459" s="43" t="str">
        <f t="shared" si="21"/>
        <v>Severe</v>
      </c>
      <c r="CQ459" s="40">
        <f>VLOOKUP(CD459,'PROMIS 57 T-Score Conversions'!E$3:F$35,2,TRUE)</f>
        <v>58.5</v>
      </c>
      <c r="CR459" s="44" t="str">
        <f t="shared" si="22"/>
        <v>Mild</v>
      </c>
      <c r="CS459" s="40">
        <f>VLOOKUP(CE459,'PROMIS 57 T-Score Conversions'!U$3:V$35,2,TRUE)</f>
        <v>63.3</v>
      </c>
      <c r="CT459" s="44" t="str">
        <f t="shared" si="23"/>
        <v>Moderate</v>
      </c>
      <c r="CU459" s="40">
        <f>VLOOKUP(CF459,'PROMIS 57 T-Score Conversions'!Y$3:Z$35,2,TRUE)</f>
        <v>51.2</v>
      </c>
      <c r="CV459" s="44" t="str">
        <f t="shared" si="24"/>
        <v>Normal</v>
      </c>
      <c r="CW459" s="40">
        <f>vlookup(CG459,'PROMIS 57 T-Score Conversions'!M$3:N$35,2,TRUE)</f>
        <v>25.91</v>
      </c>
      <c r="CX459" s="44" t="str">
        <f t="shared" si="25"/>
        <v>Severe</v>
      </c>
      <c r="CY459" s="40">
        <f>VLOOKup(CH459,'PROMIS 57 T-Score Conversions'!I$3:J$35,2,TRUE)</f>
        <v>62.8</v>
      </c>
      <c r="CZ459" s="44" t="str">
        <f t="shared" si="26"/>
        <v>Moderate</v>
      </c>
      <c r="DA459" s="37">
        <f>VLOOKUP(CJ459,'PROMIS 57 T-Score Conversions'!AC$3:AD$35,2,TRUE)</f>
        <v>33.92</v>
      </c>
      <c r="DB459" s="44" t="str">
        <f t="shared" si="30"/>
        <v>Moderate</v>
      </c>
      <c r="DC459" s="40">
        <f>VLOOKUP(CK459,'PROMIS 57 T-Score Conversions'!AG$3:AH$35,2,TRUE)</f>
        <v>54.94</v>
      </c>
      <c r="DD459" s="39" t="str">
        <f t="shared" si="31"/>
        <v>Normal</v>
      </c>
    </row>
    <row r="460">
      <c r="A460" s="1" t="b">
        <v>1</v>
      </c>
      <c r="B460" s="20"/>
      <c r="C460" s="20">
        <v>43857.57097231482</v>
      </c>
      <c r="D460" s="1" t="s">
        <v>104</v>
      </c>
      <c r="E460" s="1">
        <v>1872.0</v>
      </c>
      <c r="F460" s="1">
        <v>3.0</v>
      </c>
      <c r="G460" s="1">
        <v>3.0</v>
      </c>
      <c r="H460" s="1">
        <v>3.0</v>
      </c>
      <c r="I460" s="1">
        <v>3.0</v>
      </c>
      <c r="J460" s="1">
        <v>1.0</v>
      </c>
      <c r="K460" s="1">
        <v>3.0</v>
      </c>
      <c r="L460" s="1">
        <v>3.0</v>
      </c>
      <c r="M460" s="1">
        <v>2.0</v>
      </c>
      <c r="N460" s="1">
        <v>3.0</v>
      </c>
      <c r="O460" s="1">
        <v>3.0</v>
      </c>
      <c r="P460" s="1">
        <v>3.0</v>
      </c>
      <c r="Q460" s="1">
        <v>3.0</v>
      </c>
      <c r="R460" s="1">
        <v>3.0</v>
      </c>
      <c r="S460" s="1">
        <v>2.0</v>
      </c>
      <c r="T460" s="1">
        <v>2.0</v>
      </c>
      <c r="U460" s="1">
        <v>2.0</v>
      </c>
      <c r="V460" s="1">
        <v>1.0</v>
      </c>
      <c r="W460" s="1">
        <v>2.0</v>
      </c>
      <c r="X460" s="1">
        <v>1.0</v>
      </c>
      <c r="Y460" s="1">
        <v>5.0</v>
      </c>
      <c r="Z460" s="1">
        <v>1.0</v>
      </c>
      <c r="AA460" s="1">
        <v>2.0</v>
      </c>
      <c r="AB460" s="1">
        <v>2.0</v>
      </c>
      <c r="AC460" s="1">
        <v>2.0</v>
      </c>
      <c r="AD460" s="1">
        <v>1.0</v>
      </c>
      <c r="AE460" s="1">
        <v>1.0</v>
      </c>
      <c r="AF460" s="1">
        <v>1.0</v>
      </c>
      <c r="AG460" s="1">
        <v>1.0</v>
      </c>
      <c r="AH460" s="1">
        <v>1.0</v>
      </c>
      <c r="AI460" s="1">
        <v>1.0</v>
      </c>
      <c r="AJ460" s="1">
        <v>1.0</v>
      </c>
      <c r="AK460" s="1">
        <v>1.0</v>
      </c>
      <c r="AL460" s="1">
        <v>2.0</v>
      </c>
      <c r="AM460" s="1">
        <v>2.0</v>
      </c>
      <c r="AN460" s="1">
        <v>1.0</v>
      </c>
      <c r="AO460" s="1">
        <v>2.0</v>
      </c>
      <c r="AP460" s="1">
        <v>2.0</v>
      </c>
      <c r="AQ460" s="1">
        <v>2.0</v>
      </c>
      <c r="AR460" s="1">
        <v>1.0</v>
      </c>
      <c r="AS460" s="1">
        <v>2.0</v>
      </c>
      <c r="AT460" s="1">
        <v>1.0</v>
      </c>
      <c r="AU460" s="1">
        <v>1.0</v>
      </c>
      <c r="AV460" s="1">
        <v>1.0</v>
      </c>
      <c r="AW460" s="1">
        <v>1.0</v>
      </c>
      <c r="AX460" s="1">
        <v>1.0</v>
      </c>
      <c r="AY460" s="1">
        <v>1.0</v>
      </c>
      <c r="AZ460" s="1">
        <v>1.0</v>
      </c>
      <c r="BA460" s="1">
        <v>1.0</v>
      </c>
      <c r="BB460" s="1">
        <v>5.0</v>
      </c>
      <c r="BC460" s="1">
        <v>5.0</v>
      </c>
      <c r="BD460" s="1">
        <v>5.0</v>
      </c>
      <c r="BE460" s="1">
        <v>5.0</v>
      </c>
      <c r="BF460" s="1">
        <v>5.0</v>
      </c>
      <c r="BG460" s="1">
        <v>5.0</v>
      </c>
      <c r="BH460" s="1">
        <v>5.0</v>
      </c>
      <c r="BI460" s="1">
        <v>5.0</v>
      </c>
      <c r="BJ460" s="1">
        <v>8.0</v>
      </c>
      <c r="BK460" s="1">
        <v>1.0</v>
      </c>
      <c r="BL460" s="1">
        <v>1.0</v>
      </c>
      <c r="BM460" s="1">
        <v>1.0</v>
      </c>
      <c r="BN460" s="1">
        <v>1.0</v>
      </c>
      <c r="BO460" s="1">
        <v>1.0</v>
      </c>
      <c r="BP460" s="1">
        <v>1.0</v>
      </c>
      <c r="BQ460" s="1">
        <v>1.0</v>
      </c>
      <c r="BR460" s="1">
        <v>1.0</v>
      </c>
      <c r="BS460" s="1">
        <v>5.0</v>
      </c>
      <c r="BT460" s="1">
        <v>5.0</v>
      </c>
      <c r="BU460" s="1">
        <v>5.0</v>
      </c>
      <c r="BV460" s="1">
        <v>4.0</v>
      </c>
      <c r="BW460" s="1">
        <v>5.0</v>
      </c>
      <c r="BX460" s="1">
        <v>5.0</v>
      </c>
      <c r="BY460" s="1">
        <v>5.0</v>
      </c>
      <c r="BZ460" s="36">
        <v>5.0</v>
      </c>
      <c r="CA460" s="45">
        <f t="shared" si="12"/>
        <v>183</v>
      </c>
      <c r="CB460">
        <f t="shared" si="2"/>
        <v>21</v>
      </c>
      <c r="CC460" s="45">
        <f t="shared" si="3"/>
        <v>21</v>
      </c>
      <c r="CD460" s="45">
        <f t="shared" si="4"/>
        <v>16</v>
      </c>
      <c r="CE460" s="45">
        <f t="shared" si="27"/>
        <v>8</v>
      </c>
      <c r="CF460" s="45">
        <f t="shared" si="6"/>
        <v>14</v>
      </c>
      <c r="CG460" s="45">
        <f t="shared" si="7"/>
        <v>8</v>
      </c>
      <c r="CH460" s="45">
        <f t="shared" si="28"/>
        <v>40</v>
      </c>
      <c r="CI460" s="45">
        <f t="shared" si="9"/>
        <v>0.8</v>
      </c>
      <c r="CJ460">
        <f t="shared" si="10"/>
        <v>8</v>
      </c>
      <c r="CK460" s="45">
        <f t="shared" si="29"/>
        <v>39</v>
      </c>
      <c r="CM460" s="40">
        <f>VLOOKUP(CB460,'PROMIS 57 T-Score Conversions'!Q$3:R$35,2,TRUE)</f>
        <v>36.1</v>
      </c>
      <c r="CN460" s="44" t="str">
        <f t="shared" si="20"/>
        <v>Moderate</v>
      </c>
      <c r="CO460" s="40">
        <f>VLOOKUP(CC460,'PROMIS 57 T-Score Conversions'!A$3:B$35,2,TRUE)</f>
        <v>59.4</v>
      </c>
      <c r="CP460" s="43" t="str">
        <f t="shared" si="21"/>
        <v>Moderate</v>
      </c>
      <c r="CQ460" s="40">
        <f>VLOOKUP(CD460,'PROMIS 57 T-Score Conversions'!E$3:F$35,2,TRUE)</f>
        <v>55.1</v>
      </c>
      <c r="CR460" s="44" t="str">
        <f t="shared" si="22"/>
        <v>Mild</v>
      </c>
      <c r="CS460" s="40">
        <f>VLOOKUP(CE460,'PROMIS 57 T-Score Conversions'!U$3:V$35,2,TRUE)</f>
        <v>33.1</v>
      </c>
      <c r="CT460" s="44" t="str">
        <f t="shared" si="23"/>
        <v>Normal</v>
      </c>
      <c r="CU460" s="40">
        <f>VLOOKUP(CF460,'PROMIS 57 T-Score Conversions'!Y$3:Z$35,2,TRUE)</f>
        <v>42.9</v>
      </c>
      <c r="CV460" s="44" t="str">
        <f t="shared" si="24"/>
        <v>Normal</v>
      </c>
      <c r="CW460" s="40">
        <f>vlookup(CG460,'PROMIS 57 T-Score Conversions'!M$3:N$35,2,TRUE)</f>
        <v>25.91</v>
      </c>
      <c r="CX460" s="44" t="str">
        <f t="shared" si="25"/>
        <v>Severe</v>
      </c>
      <c r="CY460" s="40">
        <f>VLOOKup(CH460,'PROMIS 57 T-Score Conversions'!I$3:J$35,2,TRUE)</f>
        <v>77</v>
      </c>
      <c r="CZ460" s="44" t="str">
        <f t="shared" si="26"/>
        <v>Severe</v>
      </c>
      <c r="DA460" s="37">
        <f>VLOOKUP(CJ460,'PROMIS 57 T-Score Conversions'!AC$3:AD$35,2,TRUE)</f>
        <v>22.41</v>
      </c>
      <c r="DB460" s="44" t="str">
        <f t="shared" si="30"/>
        <v>Severe</v>
      </c>
      <c r="DC460" s="40">
        <f>VLOOKUP(CK460,'PROMIS 57 T-Score Conversions'!AG$3:AH$35,2,TRUE)</f>
        <v>62.52</v>
      </c>
      <c r="DD460" s="39" t="str">
        <f t="shared" si="31"/>
        <v>Moderate</v>
      </c>
    </row>
    <row r="461">
      <c r="A461" s="1" t="b">
        <v>1</v>
      </c>
      <c r="B461" s="20"/>
      <c r="C461" s="20">
        <v>43857.58866949074</v>
      </c>
      <c r="D461" s="1" t="s">
        <v>369</v>
      </c>
      <c r="E461" s="1">
        <v>222.0</v>
      </c>
      <c r="F461" s="1">
        <v>4.0</v>
      </c>
      <c r="G461" s="1">
        <v>5.0</v>
      </c>
      <c r="H461" s="1">
        <v>5.0</v>
      </c>
      <c r="I461" s="1">
        <v>4.0</v>
      </c>
      <c r="J461" s="1">
        <v>4.0</v>
      </c>
      <c r="K461" s="1">
        <v>4.0</v>
      </c>
      <c r="L461" s="1">
        <v>4.0</v>
      </c>
      <c r="M461" s="1">
        <v>4.0</v>
      </c>
      <c r="N461" s="1">
        <v>3.0</v>
      </c>
      <c r="O461" s="1">
        <v>3.0</v>
      </c>
      <c r="P461" s="1">
        <v>3.0</v>
      </c>
      <c r="Q461" s="1">
        <v>2.0</v>
      </c>
      <c r="R461" s="1">
        <v>3.0</v>
      </c>
      <c r="S461" s="1">
        <v>3.0</v>
      </c>
      <c r="T461" s="1">
        <v>3.0</v>
      </c>
      <c r="U461" s="1">
        <v>3.0</v>
      </c>
      <c r="V461" s="1">
        <v>1.0</v>
      </c>
      <c r="W461" s="1">
        <v>2.0</v>
      </c>
      <c r="X461" s="1">
        <v>3.0</v>
      </c>
      <c r="Y461" s="1">
        <v>2.0</v>
      </c>
      <c r="Z461" s="1">
        <v>2.0</v>
      </c>
      <c r="AA461" s="1">
        <v>3.0</v>
      </c>
      <c r="AB461" s="1">
        <v>2.0</v>
      </c>
      <c r="AC461" s="1">
        <v>3.0</v>
      </c>
      <c r="AD461" s="1">
        <v>3.0</v>
      </c>
      <c r="AE461" s="1">
        <v>3.0</v>
      </c>
      <c r="AF461" s="1">
        <v>3.0</v>
      </c>
      <c r="AG461" s="1">
        <v>3.0</v>
      </c>
      <c r="AH461" s="1">
        <v>3.0</v>
      </c>
      <c r="AI461" s="1">
        <v>2.0</v>
      </c>
      <c r="AJ461" s="1">
        <v>2.0</v>
      </c>
      <c r="AK461" s="1">
        <v>2.0</v>
      </c>
      <c r="AL461" s="1">
        <v>1.0</v>
      </c>
      <c r="AM461" s="1">
        <v>3.0</v>
      </c>
      <c r="AN461" s="1">
        <v>3.0</v>
      </c>
      <c r="AO461" s="1">
        <v>1.0</v>
      </c>
      <c r="AP461" s="1">
        <v>3.0</v>
      </c>
      <c r="AQ461" s="1">
        <v>1.0</v>
      </c>
      <c r="AR461" s="1">
        <v>1.0</v>
      </c>
      <c r="AS461" s="1">
        <v>2.0</v>
      </c>
      <c r="AT461" s="1">
        <v>2.0</v>
      </c>
      <c r="AU461" s="1">
        <v>3.0</v>
      </c>
      <c r="AV461" s="1">
        <v>3.0</v>
      </c>
      <c r="AW461" s="1">
        <v>3.0</v>
      </c>
      <c r="AX461" s="1">
        <v>3.0</v>
      </c>
      <c r="AY461" s="1">
        <v>3.0</v>
      </c>
      <c r="AZ461" s="1">
        <v>4.0</v>
      </c>
      <c r="BA461" s="1">
        <v>1.0</v>
      </c>
      <c r="BB461" s="1">
        <v>2.0</v>
      </c>
      <c r="BC461" s="1">
        <v>2.0</v>
      </c>
      <c r="BD461" s="1">
        <v>2.0</v>
      </c>
      <c r="BE461" s="1">
        <v>2.0</v>
      </c>
      <c r="BF461" s="1">
        <v>2.0</v>
      </c>
      <c r="BG461" s="1">
        <v>2.0</v>
      </c>
      <c r="BH461" s="1">
        <v>2.0</v>
      </c>
      <c r="BI461" s="1">
        <v>2.0</v>
      </c>
      <c r="BJ461" s="1">
        <v>2.0</v>
      </c>
      <c r="BK461" s="1">
        <v>1.0</v>
      </c>
      <c r="BL461" s="1">
        <v>2.0</v>
      </c>
      <c r="BM461" s="1">
        <v>1.0</v>
      </c>
      <c r="BN461" s="1">
        <v>2.0</v>
      </c>
      <c r="BO461" s="1">
        <v>3.0</v>
      </c>
      <c r="BP461" s="1">
        <v>2.0</v>
      </c>
      <c r="BQ461" s="1">
        <v>3.0</v>
      </c>
      <c r="BR461" s="1">
        <v>2.0</v>
      </c>
      <c r="BS461" s="1">
        <v>4.0</v>
      </c>
      <c r="BT461" s="1">
        <v>4.0</v>
      </c>
      <c r="BU461" s="1">
        <v>5.0</v>
      </c>
      <c r="BV461" s="1">
        <v>4.0</v>
      </c>
      <c r="BW461" s="1">
        <v>4.0</v>
      </c>
      <c r="BX461" s="1">
        <v>5.0</v>
      </c>
      <c r="BY461" s="1">
        <v>3.0</v>
      </c>
      <c r="BZ461" s="36">
        <v>4.0</v>
      </c>
      <c r="CA461" s="45">
        <f t="shared" si="12"/>
        <v>200</v>
      </c>
      <c r="CB461">
        <f t="shared" si="2"/>
        <v>34</v>
      </c>
      <c r="CC461" s="45">
        <f t="shared" si="3"/>
        <v>23</v>
      </c>
      <c r="CD461" s="45">
        <f t="shared" si="4"/>
        <v>18</v>
      </c>
      <c r="CE461" s="45">
        <f t="shared" si="27"/>
        <v>21</v>
      </c>
      <c r="CF461" s="45">
        <f t="shared" si="6"/>
        <v>15</v>
      </c>
      <c r="CG461" s="45">
        <f t="shared" si="7"/>
        <v>22</v>
      </c>
      <c r="CH461" s="45">
        <f t="shared" si="28"/>
        <v>16</v>
      </c>
      <c r="CI461" s="45">
        <f t="shared" si="9"/>
        <v>0.2</v>
      </c>
      <c r="CJ461">
        <f t="shared" si="10"/>
        <v>16</v>
      </c>
      <c r="CK461" s="45">
        <f t="shared" si="29"/>
        <v>33</v>
      </c>
      <c r="CM461" s="40">
        <f>VLOOKUP(CB461,'PROMIS 57 T-Score Conversions'!Q$3:R$35,2,TRUE)</f>
        <v>45.7</v>
      </c>
      <c r="CN461" s="44" t="str">
        <f t="shared" si="20"/>
        <v>Normal</v>
      </c>
      <c r="CO461" s="40">
        <f>VLOOKUP(CC461,'PROMIS 57 T-Score Conversions'!A$3:B$35,2,TRUE)</f>
        <v>61.4</v>
      </c>
      <c r="CP461" s="43" t="str">
        <f t="shared" si="21"/>
        <v>Moderate</v>
      </c>
      <c r="CQ461" s="40">
        <f>VLOOKUP(CD461,'PROMIS 57 T-Score Conversions'!E$3:F$35,2,TRUE)</f>
        <v>56.8</v>
      </c>
      <c r="CR461" s="44" t="str">
        <f t="shared" si="22"/>
        <v>Mild</v>
      </c>
      <c r="CS461" s="40">
        <f>VLOOKUP(CE461,'PROMIS 57 T-Score Conversions'!U$3:V$35,2,TRUE)</f>
        <v>54.6</v>
      </c>
      <c r="CT461" s="44" t="str">
        <f t="shared" si="23"/>
        <v>Normal</v>
      </c>
      <c r="CU461" s="40">
        <f>VLOOKUP(CF461,'PROMIS 57 T-Score Conversions'!Y$3:Z$35,2,TRUE)</f>
        <v>44.2</v>
      </c>
      <c r="CV461" s="44" t="str">
        <f t="shared" si="24"/>
        <v>Normal</v>
      </c>
      <c r="CW461" s="40">
        <f>vlookup(CG461,'PROMIS 57 T-Score Conversions'!M$3:N$35,2,TRUE)</f>
        <v>42</v>
      </c>
      <c r="CX461" s="44" t="str">
        <f t="shared" si="25"/>
        <v>Mild</v>
      </c>
      <c r="CY461" s="40">
        <f>VLOOKup(CH461,'PROMIS 57 T-Score Conversions'!I$3:J$35,2,TRUE)</f>
        <v>55.8</v>
      </c>
      <c r="CZ461" s="44" t="str">
        <f t="shared" si="26"/>
        <v>Mild</v>
      </c>
      <c r="DA461" s="37">
        <f>VLOOKUP(CJ461,'PROMIS 57 T-Score Conversions'!AC$3:AD$35,2,TRUE)</f>
        <v>33.92</v>
      </c>
      <c r="DB461" s="44" t="str">
        <f t="shared" si="30"/>
        <v>Moderate</v>
      </c>
      <c r="DC461" s="40">
        <f>VLOOKUP(CK461,'PROMIS 57 T-Score Conversions'!AG$3:AH$35,2,TRUE)</f>
        <v>52.42</v>
      </c>
      <c r="DD461" s="39" t="str">
        <f t="shared" si="31"/>
        <v>Normal</v>
      </c>
    </row>
    <row r="462">
      <c r="A462" s="1" t="b">
        <v>1</v>
      </c>
      <c r="B462" s="20"/>
      <c r="C462" s="20">
        <v>43858.445277824074</v>
      </c>
      <c r="D462" s="1" t="s">
        <v>294</v>
      </c>
      <c r="E462" s="1">
        <v>2057.0</v>
      </c>
      <c r="F462" s="1">
        <v>3.0</v>
      </c>
      <c r="G462" s="1">
        <v>2.0</v>
      </c>
      <c r="H462" s="1">
        <v>4.0</v>
      </c>
      <c r="I462" s="1">
        <v>3.0</v>
      </c>
      <c r="J462" s="1">
        <v>1.0</v>
      </c>
      <c r="K462" s="1">
        <v>2.0</v>
      </c>
      <c r="L462" s="1">
        <v>3.0</v>
      </c>
      <c r="M462" s="1">
        <v>2.0</v>
      </c>
      <c r="N462" s="1">
        <v>1.0</v>
      </c>
      <c r="O462" s="1">
        <v>1.0</v>
      </c>
      <c r="P462" s="1">
        <v>2.0</v>
      </c>
      <c r="Q462" s="1">
        <v>2.0</v>
      </c>
      <c r="R462" s="1">
        <v>2.0</v>
      </c>
      <c r="S462" s="1">
        <v>1.0</v>
      </c>
      <c r="T462" s="1">
        <v>1.0</v>
      </c>
      <c r="U462" s="1">
        <v>3.0</v>
      </c>
      <c r="V462" s="1">
        <v>2.0</v>
      </c>
      <c r="W462" s="1">
        <v>2.0</v>
      </c>
      <c r="X462" s="1">
        <v>1.0</v>
      </c>
      <c r="Y462" s="1">
        <v>2.0</v>
      </c>
      <c r="Z462" s="1">
        <v>2.0</v>
      </c>
      <c r="AA462" s="1">
        <v>2.0</v>
      </c>
      <c r="AB462" s="1">
        <v>1.0</v>
      </c>
      <c r="AC462" s="1">
        <v>2.0</v>
      </c>
      <c r="AD462" s="1">
        <v>4.0</v>
      </c>
      <c r="AE462" s="1">
        <v>4.0</v>
      </c>
      <c r="AF462" s="1">
        <v>4.0</v>
      </c>
      <c r="AG462" s="1">
        <v>4.0</v>
      </c>
      <c r="AH462" s="1">
        <v>4.0</v>
      </c>
      <c r="AI462" s="1">
        <v>5.0</v>
      </c>
      <c r="AJ462" s="1">
        <v>5.0</v>
      </c>
      <c r="AK462" s="1">
        <v>5.0</v>
      </c>
      <c r="AL462" s="1">
        <v>4.0</v>
      </c>
      <c r="AM462" s="1">
        <v>5.0</v>
      </c>
      <c r="AN462" s="1">
        <v>4.0</v>
      </c>
      <c r="AO462" s="1">
        <v>2.0</v>
      </c>
      <c r="AP462" s="1">
        <v>4.0</v>
      </c>
      <c r="AQ462" s="1">
        <v>1.0</v>
      </c>
      <c r="AR462" s="1">
        <v>2.0</v>
      </c>
      <c r="AS462" s="1">
        <v>5.0</v>
      </c>
      <c r="AT462" s="1">
        <v>1.0</v>
      </c>
      <c r="AU462" s="1">
        <v>1.0</v>
      </c>
      <c r="AV462" s="1">
        <v>1.0</v>
      </c>
      <c r="AW462" s="1">
        <v>1.0</v>
      </c>
      <c r="AX462" s="1">
        <v>1.0</v>
      </c>
      <c r="AY462" s="1">
        <v>1.0</v>
      </c>
      <c r="AZ462" s="1">
        <v>1.0</v>
      </c>
      <c r="BA462" s="1">
        <v>1.0</v>
      </c>
      <c r="BB462" s="1">
        <v>2.0</v>
      </c>
      <c r="BC462" s="1">
        <v>3.0</v>
      </c>
      <c r="BD462" s="1">
        <v>3.0</v>
      </c>
      <c r="BE462" s="1">
        <v>3.0</v>
      </c>
      <c r="BF462" s="1">
        <v>3.0</v>
      </c>
      <c r="BG462" s="1">
        <v>3.0</v>
      </c>
      <c r="BH462" s="1">
        <v>3.0</v>
      </c>
      <c r="BI462" s="1">
        <v>3.0</v>
      </c>
      <c r="BJ462" s="1">
        <v>3.0</v>
      </c>
      <c r="BK462" s="1">
        <v>2.0</v>
      </c>
      <c r="BL462" s="1">
        <v>1.0</v>
      </c>
      <c r="BM462" s="1">
        <v>2.0</v>
      </c>
      <c r="BN462" s="1">
        <v>2.0</v>
      </c>
      <c r="BO462" s="1">
        <v>2.0</v>
      </c>
      <c r="BP462" s="1">
        <v>2.0</v>
      </c>
      <c r="BQ462" s="1">
        <v>2.0</v>
      </c>
      <c r="BR462" s="1">
        <v>2.0</v>
      </c>
      <c r="BS462" s="1">
        <v>4.0</v>
      </c>
      <c r="BT462" s="1">
        <v>4.0</v>
      </c>
      <c r="BU462" s="1">
        <v>4.0</v>
      </c>
      <c r="BV462" s="1">
        <v>4.0</v>
      </c>
      <c r="BW462" s="1">
        <v>5.0</v>
      </c>
      <c r="BX462" s="1">
        <v>4.0</v>
      </c>
      <c r="BY462" s="1">
        <v>4.0</v>
      </c>
      <c r="BZ462" s="36">
        <v>5.0</v>
      </c>
      <c r="CA462" s="45">
        <f t="shared" si="12"/>
        <v>192</v>
      </c>
      <c r="CB462">
        <f t="shared" si="2"/>
        <v>20</v>
      </c>
      <c r="CC462" s="45">
        <f t="shared" si="3"/>
        <v>13</v>
      </c>
      <c r="CD462" s="45">
        <f t="shared" si="4"/>
        <v>14</v>
      </c>
      <c r="CE462" s="45">
        <f t="shared" si="27"/>
        <v>35</v>
      </c>
      <c r="CF462" s="45">
        <f t="shared" si="6"/>
        <v>27</v>
      </c>
      <c r="CG462" s="45">
        <f t="shared" si="7"/>
        <v>8</v>
      </c>
      <c r="CH462" s="45">
        <f t="shared" si="28"/>
        <v>23</v>
      </c>
      <c r="CI462" s="45">
        <f t="shared" si="9"/>
        <v>0.3</v>
      </c>
      <c r="CJ462">
        <f t="shared" si="10"/>
        <v>15</v>
      </c>
      <c r="CK462" s="45">
        <f t="shared" si="29"/>
        <v>34</v>
      </c>
      <c r="CM462" s="40">
        <f>VLOOKUP(CB462,'PROMIS 57 T-Score Conversions'!Q$3:R$35,2,TRUE)</f>
        <v>35.4</v>
      </c>
      <c r="CN462" s="44" t="str">
        <f t="shared" si="20"/>
        <v>Moderate</v>
      </c>
      <c r="CO462" s="40">
        <f>VLOOKUP(CC462,'PROMIS 57 T-Score Conversions'!A$3:B$35,2,TRUE)</f>
        <v>50.8</v>
      </c>
      <c r="CP462" s="43" t="str">
        <f t="shared" si="21"/>
        <v>Mild</v>
      </c>
      <c r="CQ462" s="40">
        <f>VLOOKUP(CD462,'PROMIS 57 T-Score Conversions'!E$3:F$35,2,TRUE)</f>
        <v>53.2</v>
      </c>
      <c r="CR462" s="44" t="str">
        <f t="shared" si="22"/>
        <v>Normal</v>
      </c>
      <c r="CS462" s="40">
        <f>VLOOKUP(CE462,'PROMIS 57 T-Score Conversions'!U$3:V$35,2,TRUE)</f>
        <v>68.6</v>
      </c>
      <c r="CT462" s="44" t="str">
        <f t="shared" si="23"/>
        <v>Moderate</v>
      </c>
      <c r="CU462" s="40">
        <f>VLOOKUP(CF462,'PROMIS 57 T-Score Conversions'!Y$3:Z$35,2,TRUE)</f>
        <v>57.3</v>
      </c>
      <c r="CV462" s="44" t="str">
        <f t="shared" si="24"/>
        <v>Mild</v>
      </c>
      <c r="CW462" s="40">
        <f>vlookup(CG462,'PROMIS 57 T-Score Conversions'!M$3:N$35,2,TRUE)</f>
        <v>25.91</v>
      </c>
      <c r="CX462" s="44" t="str">
        <f t="shared" si="25"/>
        <v>Severe</v>
      </c>
      <c r="CY462" s="40">
        <f>VLOOKup(CH462,'PROMIS 57 T-Score Conversions'!I$3:J$35,2,TRUE)</f>
        <v>60.8</v>
      </c>
      <c r="CZ462" s="44" t="str">
        <f t="shared" si="26"/>
        <v>Moderate</v>
      </c>
      <c r="DA462" s="37">
        <f>VLOOKUP(CJ462,'PROMIS 57 T-Score Conversions'!AC$3:AD$35,2,TRUE)</f>
        <v>33.06</v>
      </c>
      <c r="DB462" s="44" t="str">
        <f t="shared" si="30"/>
        <v>Moderate</v>
      </c>
      <c r="DC462" s="40">
        <f>VLOOKUP(CK462,'PROMIS 57 T-Score Conversions'!AG$3:AH$35,2,TRUE)</f>
        <v>53.63</v>
      </c>
      <c r="DD462" s="39" t="str">
        <f t="shared" si="31"/>
        <v>Normal</v>
      </c>
    </row>
    <row r="463">
      <c r="A463" s="1" t="b">
        <v>1</v>
      </c>
      <c r="B463" s="20"/>
      <c r="C463" s="20">
        <v>43858.56963041666</v>
      </c>
      <c r="D463" s="1" t="s">
        <v>304</v>
      </c>
      <c r="E463" s="1">
        <v>2073.0</v>
      </c>
      <c r="F463" s="1">
        <v>3.0</v>
      </c>
      <c r="G463" s="1">
        <v>4.0</v>
      </c>
      <c r="H463" s="1">
        <v>4.0</v>
      </c>
      <c r="I463" s="1">
        <v>3.0</v>
      </c>
      <c r="J463" s="1">
        <v>3.0</v>
      </c>
      <c r="K463" s="1">
        <v>5.0</v>
      </c>
      <c r="L463" s="1">
        <v>5.0</v>
      </c>
      <c r="M463" s="1">
        <v>4.0</v>
      </c>
      <c r="N463" s="1">
        <v>3.0</v>
      </c>
      <c r="O463" s="1">
        <v>3.0</v>
      </c>
      <c r="P463" s="1">
        <v>2.0</v>
      </c>
      <c r="Q463" s="1">
        <v>3.0</v>
      </c>
      <c r="R463" s="1">
        <v>4.0</v>
      </c>
      <c r="S463" s="1">
        <v>1.0</v>
      </c>
      <c r="T463" s="1">
        <v>3.0</v>
      </c>
      <c r="U463" s="1">
        <v>3.0</v>
      </c>
      <c r="V463" s="1">
        <v>4.0</v>
      </c>
      <c r="W463" s="1">
        <v>2.0</v>
      </c>
      <c r="X463" s="1">
        <v>1.0</v>
      </c>
      <c r="Y463" s="1">
        <v>1.0</v>
      </c>
      <c r="Z463" s="1">
        <v>4.0</v>
      </c>
      <c r="AA463" s="1">
        <v>2.0</v>
      </c>
      <c r="AB463" s="1">
        <v>1.0</v>
      </c>
      <c r="AC463" s="1">
        <v>3.0</v>
      </c>
      <c r="AD463" s="1">
        <v>4.0</v>
      </c>
      <c r="AE463" s="1">
        <v>5.0</v>
      </c>
      <c r="AF463" s="1">
        <v>3.0</v>
      </c>
      <c r="AG463" s="1">
        <v>4.0</v>
      </c>
      <c r="AH463" s="1">
        <v>4.0</v>
      </c>
      <c r="AI463" s="1">
        <v>3.0</v>
      </c>
      <c r="AJ463" s="1">
        <v>5.0</v>
      </c>
      <c r="AK463" s="1">
        <v>4.0</v>
      </c>
      <c r="AL463" s="1">
        <v>4.0</v>
      </c>
      <c r="AM463" s="1">
        <v>5.0</v>
      </c>
      <c r="AN463" s="1">
        <v>5.0</v>
      </c>
      <c r="AO463" s="1">
        <v>2.0</v>
      </c>
      <c r="AP463" s="1">
        <v>5.0</v>
      </c>
      <c r="AQ463" s="1">
        <v>2.0</v>
      </c>
      <c r="AR463" s="1">
        <v>1.0</v>
      </c>
      <c r="AS463" s="1">
        <v>5.0</v>
      </c>
      <c r="AT463" s="1">
        <v>1.0</v>
      </c>
      <c r="AU463" s="1">
        <v>4.0</v>
      </c>
      <c r="AV463" s="1">
        <v>1.0</v>
      </c>
      <c r="AW463" s="1">
        <v>3.0</v>
      </c>
      <c r="AX463" s="1">
        <v>3.0</v>
      </c>
      <c r="AY463" s="1">
        <v>3.0</v>
      </c>
      <c r="AZ463" s="1">
        <v>4.0</v>
      </c>
      <c r="BA463" s="1">
        <v>1.0</v>
      </c>
      <c r="BB463" s="1">
        <v>2.0</v>
      </c>
      <c r="BC463" s="1">
        <v>1.0</v>
      </c>
      <c r="BD463" s="1">
        <v>1.0</v>
      </c>
      <c r="BE463" s="1">
        <v>1.0</v>
      </c>
      <c r="BF463" s="1">
        <v>2.0</v>
      </c>
      <c r="BG463" s="1">
        <v>2.0</v>
      </c>
      <c r="BH463" s="1">
        <v>2.0</v>
      </c>
      <c r="BI463" s="1">
        <v>1.0</v>
      </c>
      <c r="BJ463" s="1">
        <v>3.0</v>
      </c>
      <c r="BK463" s="1">
        <v>2.0</v>
      </c>
      <c r="BL463" s="1">
        <v>2.0</v>
      </c>
      <c r="BM463" s="1">
        <v>2.0</v>
      </c>
      <c r="BN463" s="1">
        <v>1.0</v>
      </c>
      <c r="BO463" s="1">
        <v>2.0</v>
      </c>
      <c r="BP463" s="1">
        <v>3.0</v>
      </c>
      <c r="BQ463" s="1">
        <v>2.0</v>
      </c>
      <c r="BR463" s="1">
        <v>2.0</v>
      </c>
      <c r="BS463" s="1">
        <v>5.0</v>
      </c>
      <c r="BT463" s="1">
        <v>4.0</v>
      </c>
      <c r="BU463" s="1">
        <v>5.0</v>
      </c>
      <c r="BV463" s="1">
        <v>5.0</v>
      </c>
      <c r="BW463" s="1">
        <v>5.0</v>
      </c>
      <c r="BX463" s="1">
        <v>3.0</v>
      </c>
      <c r="BY463" s="1">
        <v>2.0</v>
      </c>
      <c r="BZ463" s="36">
        <v>5.0</v>
      </c>
      <c r="CA463" s="45">
        <f t="shared" si="12"/>
        <v>217</v>
      </c>
      <c r="CB463">
        <f t="shared" si="2"/>
        <v>31</v>
      </c>
      <c r="CC463" s="45">
        <f t="shared" si="3"/>
        <v>22</v>
      </c>
      <c r="CD463" s="45">
        <f t="shared" si="4"/>
        <v>18</v>
      </c>
      <c r="CE463" s="45">
        <f t="shared" si="27"/>
        <v>32</v>
      </c>
      <c r="CF463" s="45">
        <f t="shared" si="6"/>
        <v>29</v>
      </c>
      <c r="CG463" s="45">
        <f t="shared" si="7"/>
        <v>20</v>
      </c>
      <c r="CH463" s="45">
        <f t="shared" si="28"/>
        <v>12</v>
      </c>
      <c r="CI463" s="45">
        <f t="shared" si="9"/>
        <v>0.3</v>
      </c>
      <c r="CJ463">
        <f t="shared" si="10"/>
        <v>16</v>
      </c>
      <c r="CK463" s="45">
        <f t="shared" si="29"/>
        <v>34</v>
      </c>
      <c r="CM463" s="40">
        <f>VLOOKUP(CB463,'PROMIS 57 T-Score Conversions'!Q$3:R$35,2,TRUE)</f>
        <v>43.1</v>
      </c>
      <c r="CN463" s="44" t="str">
        <f t="shared" si="20"/>
        <v>Mild</v>
      </c>
      <c r="CO463" s="40">
        <f>VLOOKUP(CC463,'PROMIS 57 T-Score Conversions'!A$3:B$35,2,TRUE)</f>
        <v>60.4</v>
      </c>
      <c r="CP463" s="43" t="str">
        <f t="shared" si="21"/>
        <v>Moderate</v>
      </c>
      <c r="CQ463" s="40">
        <f>VLOOKUP(CD463,'PROMIS 57 T-Score Conversions'!E$3:F$35,2,TRUE)</f>
        <v>56.8</v>
      </c>
      <c r="CR463" s="44" t="str">
        <f t="shared" si="22"/>
        <v>Mild</v>
      </c>
      <c r="CS463" s="40">
        <f>VLOOKUP(CE463,'PROMIS 57 T-Score Conversions'!U$3:V$35,2,TRUE)</f>
        <v>65.3</v>
      </c>
      <c r="CT463" s="44" t="str">
        <f t="shared" si="23"/>
        <v>Moderate</v>
      </c>
      <c r="CU463" s="40">
        <f>VLOOKUP(CF463,'PROMIS 57 T-Score Conversions'!Y$3:Z$35,2,TRUE)</f>
        <v>59.4</v>
      </c>
      <c r="CV463" s="44" t="str">
        <f t="shared" si="24"/>
        <v>Mild</v>
      </c>
      <c r="CW463" s="40">
        <f>vlookup(CG463,'PROMIS 57 T-Score Conversions'!M$3:N$35,2,TRUE)</f>
        <v>40.2</v>
      </c>
      <c r="CX463" s="44" t="str">
        <f t="shared" si="25"/>
        <v>Mild</v>
      </c>
      <c r="CY463" s="40">
        <f>VLOOKup(CH463,'PROMIS 57 T-Score Conversions'!I$3:J$35,2,TRUE)</f>
        <v>52.3</v>
      </c>
      <c r="CZ463" s="44" t="str">
        <f t="shared" si="26"/>
        <v>Normal</v>
      </c>
      <c r="DA463" s="37">
        <f>VLOOKUP(CJ463,'PROMIS 57 T-Score Conversions'!AC$3:AD$35,2,TRUE)</f>
        <v>33.92</v>
      </c>
      <c r="DB463" s="44" t="str">
        <f t="shared" si="30"/>
        <v>Moderate</v>
      </c>
      <c r="DC463" s="40">
        <f>VLOOKUP(CK463,'PROMIS 57 T-Score Conversions'!AG$3:AH$35,2,TRUE)</f>
        <v>53.63</v>
      </c>
      <c r="DD463" s="39" t="str">
        <f t="shared" si="31"/>
        <v>Normal</v>
      </c>
    </row>
    <row r="464">
      <c r="A464" s="1" t="b">
        <v>1</v>
      </c>
      <c r="B464" s="20"/>
      <c r="C464" s="20">
        <v>43858.6133852662</v>
      </c>
      <c r="D464" s="1" t="s">
        <v>253</v>
      </c>
      <c r="E464" s="1">
        <v>1468.0</v>
      </c>
      <c r="F464" s="1">
        <v>3.0</v>
      </c>
      <c r="G464" s="1">
        <v>3.0</v>
      </c>
      <c r="H464" s="1">
        <v>4.0</v>
      </c>
      <c r="I464" s="1">
        <v>4.0</v>
      </c>
      <c r="J464" s="1">
        <v>2.0</v>
      </c>
      <c r="K464" s="1">
        <v>4.0</v>
      </c>
      <c r="L464" s="1">
        <v>4.0</v>
      </c>
      <c r="M464" s="1">
        <v>3.0</v>
      </c>
      <c r="N464" s="1">
        <v>3.0</v>
      </c>
      <c r="O464" s="1">
        <v>2.0</v>
      </c>
      <c r="P464" s="1">
        <v>2.0</v>
      </c>
      <c r="Q464" s="1">
        <v>3.0</v>
      </c>
      <c r="R464" s="1">
        <v>3.0</v>
      </c>
      <c r="S464" s="1">
        <v>3.0</v>
      </c>
      <c r="T464" s="1">
        <v>2.0</v>
      </c>
      <c r="U464" s="1">
        <v>3.0</v>
      </c>
      <c r="V464" s="1">
        <v>1.0</v>
      </c>
      <c r="W464" s="1">
        <v>1.0</v>
      </c>
      <c r="X464" s="1">
        <v>2.0</v>
      </c>
      <c r="Y464" s="1">
        <v>1.0</v>
      </c>
      <c r="Z464" s="1">
        <v>2.0</v>
      </c>
      <c r="AA464" s="1">
        <v>3.0</v>
      </c>
      <c r="AB464" s="1">
        <v>1.0</v>
      </c>
      <c r="AC464" s="1">
        <v>2.0</v>
      </c>
      <c r="AD464" s="1">
        <v>3.0</v>
      </c>
      <c r="AE464" s="1">
        <v>2.0</v>
      </c>
      <c r="AF464" s="1">
        <v>3.0</v>
      </c>
      <c r="AG464" s="1">
        <v>3.0</v>
      </c>
      <c r="AH464" s="1">
        <v>3.0</v>
      </c>
      <c r="AI464" s="1">
        <v>3.0</v>
      </c>
      <c r="AJ464" s="1">
        <v>4.0</v>
      </c>
      <c r="AK464" s="1">
        <v>4.0</v>
      </c>
      <c r="AL464" s="1">
        <v>3.0</v>
      </c>
      <c r="AM464" s="1">
        <v>2.0</v>
      </c>
      <c r="AN464" s="1">
        <v>3.0</v>
      </c>
      <c r="AO464" s="1">
        <v>3.0</v>
      </c>
      <c r="AP464" s="1">
        <v>2.0</v>
      </c>
      <c r="AQ464" s="1">
        <v>3.0</v>
      </c>
      <c r="AR464" s="1">
        <v>1.0</v>
      </c>
      <c r="AS464" s="1">
        <v>2.0</v>
      </c>
      <c r="AT464" s="1">
        <v>3.0</v>
      </c>
      <c r="AU464" s="1">
        <v>4.0</v>
      </c>
      <c r="AV464" s="1">
        <v>2.0</v>
      </c>
      <c r="AW464" s="1">
        <v>3.0</v>
      </c>
      <c r="AX464" s="1">
        <v>3.0</v>
      </c>
      <c r="AY464" s="1">
        <v>4.0</v>
      </c>
      <c r="AZ464" s="1">
        <v>4.0</v>
      </c>
      <c r="BA464" s="1">
        <v>2.0</v>
      </c>
      <c r="BB464" s="1">
        <v>3.0</v>
      </c>
      <c r="BC464" s="1">
        <v>3.0</v>
      </c>
      <c r="BD464" s="1">
        <v>3.0</v>
      </c>
      <c r="BE464" s="1">
        <v>2.0</v>
      </c>
      <c r="BF464" s="1">
        <v>3.0</v>
      </c>
      <c r="BG464" s="1">
        <v>3.0</v>
      </c>
      <c r="BH464" s="1">
        <v>4.0</v>
      </c>
      <c r="BI464" s="1">
        <v>2.0</v>
      </c>
      <c r="BJ464" s="1">
        <v>6.0</v>
      </c>
      <c r="BK464" s="1">
        <v>3.0</v>
      </c>
      <c r="BL464" s="1">
        <v>2.0</v>
      </c>
      <c r="BM464" s="1">
        <v>2.0</v>
      </c>
      <c r="BN464" s="1">
        <v>3.0</v>
      </c>
      <c r="BO464" s="1">
        <v>3.0</v>
      </c>
      <c r="BP464" s="1">
        <v>2.0</v>
      </c>
      <c r="BQ464" s="1">
        <v>3.0</v>
      </c>
      <c r="BR464" s="1">
        <v>2.0</v>
      </c>
      <c r="BS464" s="1">
        <v>4.0</v>
      </c>
      <c r="BT464" s="1">
        <v>3.0</v>
      </c>
      <c r="BU464" s="1">
        <v>4.0</v>
      </c>
      <c r="BV464" s="1">
        <v>4.0</v>
      </c>
      <c r="BW464" s="1">
        <v>5.0</v>
      </c>
      <c r="BX464" s="1">
        <v>2.0</v>
      </c>
      <c r="BY464" s="1">
        <v>3.0</v>
      </c>
      <c r="BZ464" s="36">
        <v>5.0</v>
      </c>
      <c r="CA464" s="45">
        <f t="shared" si="12"/>
        <v>209</v>
      </c>
      <c r="CB464">
        <f t="shared" si="2"/>
        <v>27</v>
      </c>
      <c r="CC464" s="45">
        <f t="shared" si="3"/>
        <v>21</v>
      </c>
      <c r="CD464" s="45">
        <f t="shared" si="4"/>
        <v>13</v>
      </c>
      <c r="CE464" s="45">
        <f t="shared" si="27"/>
        <v>25</v>
      </c>
      <c r="CF464" s="45">
        <f t="shared" si="6"/>
        <v>19</v>
      </c>
      <c r="CG464" s="45">
        <f t="shared" si="7"/>
        <v>25</v>
      </c>
      <c r="CH464" s="45">
        <f t="shared" si="28"/>
        <v>23</v>
      </c>
      <c r="CI464" s="45">
        <f t="shared" si="9"/>
        <v>0.6</v>
      </c>
      <c r="CJ464">
        <f t="shared" si="10"/>
        <v>20</v>
      </c>
      <c r="CK464" s="45">
        <f t="shared" si="29"/>
        <v>30</v>
      </c>
      <c r="CM464" s="40">
        <f>VLOOKUP(CB464,'PROMIS 57 T-Score Conversions'!Q$3:R$35,2,TRUE)</f>
        <v>40.1</v>
      </c>
      <c r="CN464" s="44" t="str">
        <f t="shared" si="20"/>
        <v>Mild</v>
      </c>
      <c r="CO464" s="40">
        <f>VLOOKUP(CC464,'PROMIS 57 T-Score Conversions'!A$3:B$35,2,TRUE)</f>
        <v>59.4</v>
      </c>
      <c r="CP464" s="43" t="str">
        <f t="shared" si="21"/>
        <v>Moderate</v>
      </c>
      <c r="CQ464" s="40">
        <f>VLOOKUP(CD464,'PROMIS 57 T-Score Conversions'!E$3:F$35,2,TRUE)</f>
        <v>52.1</v>
      </c>
      <c r="CR464" s="44" t="str">
        <f t="shared" si="22"/>
        <v>Normal</v>
      </c>
      <c r="CS464" s="40">
        <f>VLOOKUP(CE464,'PROMIS 57 T-Score Conversions'!U$3:V$35,2,TRUE)</f>
        <v>58.5</v>
      </c>
      <c r="CT464" s="44" t="str">
        <f t="shared" si="23"/>
        <v>Mild</v>
      </c>
      <c r="CU464" s="40">
        <f>VLOOKUP(CF464,'PROMIS 57 T-Score Conversions'!Y$3:Z$35,2,TRUE)</f>
        <v>49</v>
      </c>
      <c r="CV464" s="44" t="str">
        <f t="shared" si="24"/>
        <v>Normal</v>
      </c>
      <c r="CW464" s="40">
        <f>vlookup(CG464,'PROMIS 57 T-Score Conversions'!M$3:N$35,2,TRUE)</f>
        <v>45</v>
      </c>
      <c r="CX464" s="44" t="str">
        <f t="shared" si="25"/>
        <v>Normal</v>
      </c>
      <c r="CY464" s="40">
        <f>VLOOKup(CH464,'PROMIS 57 T-Score Conversions'!I$3:J$35,2,TRUE)</f>
        <v>60.8</v>
      </c>
      <c r="CZ464" s="44" t="str">
        <f t="shared" si="26"/>
        <v>Moderate</v>
      </c>
      <c r="DA464" s="37">
        <f>VLOOKUP(CJ464,'PROMIS 57 T-Score Conversions'!AC$3:AD$35,2,TRUE)</f>
        <v>37.15</v>
      </c>
      <c r="DB464" s="44" t="str">
        <f t="shared" si="30"/>
        <v>Moderate</v>
      </c>
      <c r="DC464" s="40">
        <f>VLOOKUP(CK464,'PROMIS 57 T-Score Conversions'!AG$3:AH$35,2,TRUE)</f>
        <v>49.17</v>
      </c>
      <c r="DD464" s="39" t="str">
        <f t="shared" si="31"/>
        <v>Normal</v>
      </c>
    </row>
    <row r="465">
      <c r="A465" s="1" t="b">
        <v>1</v>
      </c>
      <c r="B465" s="20"/>
      <c r="C465" s="20">
        <v>43858.621690810185</v>
      </c>
      <c r="D465" s="1" t="s">
        <v>299</v>
      </c>
      <c r="E465" s="1">
        <v>1687.0</v>
      </c>
      <c r="F465" s="1">
        <v>3.0</v>
      </c>
      <c r="G465" s="1">
        <v>3.0</v>
      </c>
      <c r="H465" s="1">
        <v>3.0</v>
      </c>
      <c r="I465" s="1">
        <v>2.0</v>
      </c>
      <c r="J465" s="1">
        <v>2.0</v>
      </c>
      <c r="K465" s="1">
        <v>3.0</v>
      </c>
      <c r="L465" s="1">
        <v>3.0</v>
      </c>
      <c r="M465" s="1">
        <v>2.0</v>
      </c>
      <c r="N465" s="1">
        <v>1.0</v>
      </c>
      <c r="O465" s="1">
        <v>1.0</v>
      </c>
      <c r="P465" s="1">
        <v>1.0</v>
      </c>
      <c r="Q465" s="1">
        <v>1.0</v>
      </c>
      <c r="R465" s="1">
        <v>2.0</v>
      </c>
      <c r="S465" s="1">
        <v>1.0</v>
      </c>
      <c r="T465" s="1">
        <v>1.0</v>
      </c>
      <c r="U465" s="1">
        <v>1.0</v>
      </c>
      <c r="V465" s="1">
        <v>1.0</v>
      </c>
      <c r="W465" s="1">
        <v>1.0</v>
      </c>
      <c r="X465" s="1">
        <v>1.0</v>
      </c>
      <c r="Y465" s="1">
        <v>1.0</v>
      </c>
      <c r="Z465" s="1">
        <v>1.0</v>
      </c>
      <c r="AA465" s="1">
        <v>1.0</v>
      </c>
      <c r="AB465" s="1">
        <v>1.0</v>
      </c>
      <c r="AC465" s="1">
        <v>1.0</v>
      </c>
      <c r="AD465" s="1">
        <v>4.0</v>
      </c>
      <c r="AE465" s="1">
        <v>3.0</v>
      </c>
      <c r="AF465" s="1">
        <v>4.0</v>
      </c>
      <c r="AG465" s="1">
        <v>4.0</v>
      </c>
      <c r="AH465" s="1">
        <v>2.0</v>
      </c>
      <c r="AI465" s="1">
        <v>4.0</v>
      </c>
      <c r="AJ465" s="1">
        <v>5.0</v>
      </c>
      <c r="AK465" s="1">
        <v>5.0</v>
      </c>
      <c r="AL465" s="1">
        <v>2.0</v>
      </c>
      <c r="AM465" s="1">
        <v>2.0</v>
      </c>
      <c r="AN465" s="1">
        <v>4.0</v>
      </c>
      <c r="AO465" s="1">
        <v>4.0</v>
      </c>
      <c r="AP465" s="1">
        <v>1.0</v>
      </c>
      <c r="AQ465" s="1">
        <v>2.0</v>
      </c>
      <c r="AR465" s="1">
        <v>2.0</v>
      </c>
      <c r="AS465" s="1">
        <v>3.0</v>
      </c>
      <c r="AT465" s="1">
        <v>1.0</v>
      </c>
      <c r="AU465" s="1">
        <v>3.0</v>
      </c>
      <c r="AV465" s="1">
        <v>1.0</v>
      </c>
      <c r="AW465" s="1">
        <v>1.0</v>
      </c>
      <c r="AX465" s="1">
        <v>2.0</v>
      </c>
      <c r="AY465" s="1">
        <v>2.0</v>
      </c>
      <c r="AZ465" s="1">
        <v>3.0</v>
      </c>
      <c r="BA465" s="1">
        <v>1.0</v>
      </c>
      <c r="BB465" s="1">
        <v>4.0</v>
      </c>
      <c r="BC465" s="1">
        <v>5.0</v>
      </c>
      <c r="BD465" s="1">
        <v>4.0</v>
      </c>
      <c r="BE465" s="1">
        <v>4.0</v>
      </c>
      <c r="BF465" s="1">
        <v>4.0</v>
      </c>
      <c r="BG465" s="1">
        <v>1.0</v>
      </c>
      <c r="BH465" s="1">
        <v>1.0</v>
      </c>
      <c r="BI465" s="1">
        <v>3.0</v>
      </c>
      <c r="BJ465" s="1">
        <v>4.0</v>
      </c>
      <c r="BK465" s="1">
        <v>3.0</v>
      </c>
      <c r="BL465" s="1">
        <v>3.0</v>
      </c>
      <c r="BM465" s="1">
        <v>3.0</v>
      </c>
      <c r="BN465" s="1">
        <v>3.0</v>
      </c>
      <c r="BO465" s="1">
        <v>4.0</v>
      </c>
      <c r="BP465" s="1">
        <v>3.0</v>
      </c>
      <c r="BQ465" s="1">
        <v>4.0</v>
      </c>
      <c r="BR465" s="1">
        <v>3.0</v>
      </c>
      <c r="BS465" s="1">
        <v>3.0</v>
      </c>
      <c r="BT465" s="1">
        <v>3.0</v>
      </c>
      <c r="BU465" s="1">
        <v>3.0</v>
      </c>
      <c r="BV465" s="1">
        <v>3.0</v>
      </c>
      <c r="BW465" s="1">
        <v>3.0</v>
      </c>
      <c r="BX465" s="1">
        <v>4.0</v>
      </c>
      <c r="BY465" s="1">
        <v>3.0</v>
      </c>
      <c r="BZ465" s="36">
        <v>2.0</v>
      </c>
      <c r="CA465" s="45">
        <f t="shared" si="12"/>
        <v>183</v>
      </c>
      <c r="CB465">
        <f t="shared" si="2"/>
        <v>21</v>
      </c>
      <c r="CC465" s="45">
        <f t="shared" si="3"/>
        <v>9</v>
      </c>
      <c r="CD465" s="45">
        <f t="shared" si="4"/>
        <v>8</v>
      </c>
      <c r="CE465" s="45">
        <f t="shared" si="27"/>
        <v>31</v>
      </c>
      <c r="CF465" s="45">
        <f t="shared" si="6"/>
        <v>20</v>
      </c>
      <c r="CG465" s="45">
        <f t="shared" si="7"/>
        <v>14</v>
      </c>
      <c r="CH465" s="45">
        <f t="shared" si="28"/>
        <v>26</v>
      </c>
      <c r="CI465" s="45">
        <f t="shared" si="9"/>
        <v>0.4</v>
      </c>
      <c r="CJ465">
        <f t="shared" si="10"/>
        <v>26</v>
      </c>
      <c r="CK465" s="45">
        <f t="shared" si="29"/>
        <v>24</v>
      </c>
      <c r="CM465" s="40">
        <f>VLOOKUP(CB465,'PROMIS 57 T-Score Conversions'!Q$3:R$35,2,TRUE)</f>
        <v>36.1</v>
      </c>
      <c r="CN465" s="44" t="str">
        <f t="shared" si="20"/>
        <v>Moderate</v>
      </c>
      <c r="CO465" s="40">
        <f>VLOOKUP(CC465,'PROMIS 57 T-Score Conversions'!A$3:B$35,2,TRUE)</f>
        <v>43.2</v>
      </c>
      <c r="CP465" s="43" t="str">
        <f t="shared" si="21"/>
        <v>Normal</v>
      </c>
      <c r="CQ465" s="40">
        <f>VLOOKUP(CD465,'PROMIS 57 T-Score Conversions'!E$3:F$35,2,TRUE)</f>
        <v>38.2</v>
      </c>
      <c r="CR465" s="44" t="str">
        <f t="shared" si="22"/>
        <v>Normal</v>
      </c>
      <c r="CS465" s="40">
        <f>VLOOKUP(CE465,'PROMIS 57 T-Score Conversions'!U$3:V$35,2,TRUE)</f>
        <v>64.3</v>
      </c>
      <c r="CT465" s="44" t="str">
        <f t="shared" si="23"/>
        <v>Moderate</v>
      </c>
      <c r="CU465" s="40">
        <f>VLOOKUP(CF465,'PROMIS 57 T-Score Conversions'!Y$3:Z$35,2,TRUE)</f>
        <v>50.1</v>
      </c>
      <c r="CV465" s="44" t="str">
        <f t="shared" si="24"/>
        <v>Normal</v>
      </c>
      <c r="CW465" s="40">
        <f>vlookup(CG465,'PROMIS 57 T-Score Conversions'!M$3:N$35,2,TRUE)</f>
        <v>35.3</v>
      </c>
      <c r="CX465" s="44" t="str">
        <f t="shared" si="25"/>
        <v>Moderate</v>
      </c>
      <c r="CY465" s="40">
        <f>VLOOKup(CH465,'PROMIS 57 T-Score Conversions'!I$3:J$35,2,TRUE)</f>
        <v>62.8</v>
      </c>
      <c r="CZ465" s="44" t="str">
        <f t="shared" si="26"/>
        <v>Moderate</v>
      </c>
      <c r="DA465" s="37">
        <f>VLOOKUP(CJ465,'PROMIS 57 T-Score Conversions'!AC$3:AD$35,2,TRUE)</f>
        <v>41.9</v>
      </c>
      <c r="DB465" s="44" t="str">
        <f t="shared" si="30"/>
        <v>Mild</v>
      </c>
      <c r="DC465" s="40">
        <f>VLOOKUP(CK465,'PROMIS 57 T-Score Conversions'!AG$3:AH$35,2,TRUE)</f>
        <v>43.42</v>
      </c>
      <c r="DD465" s="39" t="str">
        <f t="shared" si="31"/>
        <v>Normal</v>
      </c>
    </row>
    <row r="466">
      <c r="A466" s="1" t="b">
        <v>1</v>
      </c>
      <c r="B466" s="20"/>
      <c r="C466" s="20">
        <v>43859.569167002315</v>
      </c>
      <c r="D466" s="1" t="s">
        <v>276</v>
      </c>
      <c r="E466" s="1">
        <v>1941.0</v>
      </c>
      <c r="F466" s="1">
        <v>4.0</v>
      </c>
      <c r="G466" s="1">
        <v>5.0</v>
      </c>
      <c r="H466" s="1">
        <v>5.0</v>
      </c>
      <c r="I466" s="1">
        <v>4.0</v>
      </c>
      <c r="J466" s="1">
        <v>4.0</v>
      </c>
      <c r="K466" s="1">
        <v>3.0</v>
      </c>
      <c r="L466" s="1">
        <v>3.0</v>
      </c>
      <c r="M466" s="1">
        <v>2.0</v>
      </c>
      <c r="N466" s="1">
        <v>3.0</v>
      </c>
      <c r="O466" s="1">
        <v>3.0</v>
      </c>
      <c r="P466" s="1">
        <v>3.0</v>
      </c>
      <c r="Q466" s="1">
        <v>3.0</v>
      </c>
      <c r="R466" s="1">
        <v>3.0</v>
      </c>
      <c r="S466" s="1">
        <v>3.0</v>
      </c>
      <c r="T466" s="1">
        <v>3.0</v>
      </c>
      <c r="U466" s="1">
        <v>3.0</v>
      </c>
      <c r="V466" s="1">
        <v>3.0</v>
      </c>
      <c r="W466" s="1">
        <v>3.0</v>
      </c>
      <c r="X466" s="1">
        <v>3.0</v>
      </c>
      <c r="Y466" s="1">
        <v>3.0</v>
      </c>
      <c r="Z466" s="1">
        <v>3.0</v>
      </c>
      <c r="AA466" s="1">
        <v>3.0</v>
      </c>
      <c r="AB466" s="1">
        <v>3.0</v>
      </c>
      <c r="AC466" s="1">
        <v>3.0</v>
      </c>
      <c r="AD466" s="1">
        <v>3.0</v>
      </c>
      <c r="AE466" s="1">
        <v>3.0</v>
      </c>
      <c r="AF466" s="1">
        <v>3.0</v>
      </c>
      <c r="AG466" s="1">
        <v>3.0</v>
      </c>
      <c r="AH466" s="1">
        <v>3.0</v>
      </c>
      <c r="AI466" s="1">
        <v>3.0</v>
      </c>
      <c r="AJ466" s="1">
        <v>3.0</v>
      </c>
      <c r="AK466" s="1">
        <v>3.0</v>
      </c>
      <c r="AL466" s="1">
        <v>4.0</v>
      </c>
      <c r="AM466" s="1">
        <v>4.0</v>
      </c>
      <c r="AN466" s="1">
        <v>4.0</v>
      </c>
      <c r="AO466" s="1">
        <v>3.0</v>
      </c>
      <c r="AP466" s="1">
        <v>4.0</v>
      </c>
      <c r="AQ466" s="1">
        <v>3.0</v>
      </c>
      <c r="AR466" s="1">
        <v>4.0</v>
      </c>
      <c r="AS466" s="1">
        <v>4.0</v>
      </c>
      <c r="AT466" s="1">
        <v>3.0</v>
      </c>
      <c r="AU466" s="1">
        <v>3.0</v>
      </c>
      <c r="AV466" s="1">
        <v>4.0</v>
      </c>
      <c r="AW466" s="1">
        <v>3.0</v>
      </c>
      <c r="AX466" s="1">
        <v>4.0</v>
      </c>
      <c r="AY466" s="1">
        <v>4.0</v>
      </c>
      <c r="AZ466" s="1">
        <v>4.0</v>
      </c>
      <c r="BA466" s="1">
        <v>4.0</v>
      </c>
      <c r="BB466" s="1">
        <v>2.0</v>
      </c>
      <c r="BC466" s="1">
        <v>3.0</v>
      </c>
      <c r="BD466" s="1">
        <v>2.0</v>
      </c>
      <c r="BE466" s="1">
        <v>3.0</v>
      </c>
      <c r="BF466" s="1">
        <v>4.0</v>
      </c>
      <c r="BG466" s="1">
        <v>4.0</v>
      </c>
      <c r="BH466" s="1">
        <v>3.0</v>
      </c>
      <c r="BI466" s="1">
        <v>2.0</v>
      </c>
      <c r="BJ466" s="1">
        <v>3.0</v>
      </c>
      <c r="BK466" s="1">
        <v>1.0</v>
      </c>
      <c r="BL466" s="1">
        <v>2.0</v>
      </c>
      <c r="BM466" s="1">
        <v>2.0</v>
      </c>
      <c r="BN466" s="1">
        <v>2.0</v>
      </c>
      <c r="BO466" s="1">
        <v>1.0</v>
      </c>
      <c r="BP466" s="1">
        <v>1.0</v>
      </c>
      <c r="BQ466" s="1">
        <v>2.0</v>
      </c>
      <c r="BR466" s="1">
        <v>2.0</v>
      </c>
      <c r="BS466" s="1">
        <v>4.0</v>
      </c>
      <c r="BT466" s="1">
        <v>4.0</v>
      </c>
      <c r="BU466" s="1">
        <v>4.0</v>
      </c>
      <c r="BV466" s="1">
        <v>5.0</v>
      </c>
      <c r="BW466" s="1">
        <v>4.0</v>
      </c>
      <c r="BX466" s="1">
        <v>4.0</v>
      </c>
      <c r="BY466" s="1">
        <v>5.0</v>
      </c>
      <c r="BZ466" s="36">
        <v>4.0</v>
      </c>
      <c r="CA466" s="45">
        <f>sum(F467:BZ467)</f>
        <v>232</v>
      </c>
      <c r="CB466">
        <f>sum(F467:M467)</f>
        <v>25</v>
      </c>
      <c r="CC466" s="45">
        <f>Sum(N467:U467)</f>
        <v>24</v>
      </c>
      <c r="CD466" s="45">
        <f>sum(V467:AC467)</f>
        <v>24</v>
      </c>
      <c r="CE466" s="45">
        <f>Sum(AD467:AK467)</f>
        <v>27</v>
      </c>
      <c r="CF466" s="45">
        <f>sum(AL467:AS467)</f>
        <v>30</v>
      </c>
      <c r="CG466" s="45">
        <f>Sum(AT467:BA467)</f>
        <v>24</v>
      </c>
      <c r="CH466" s="45">
        <f>sum(BB467:BI467)</f>
        <v>25</v>
      </c>
      <c r="CI466" s="45">
        <f>BJ467/10</f>
        <v>0.6</v>
      </c>
      <c r="CJ466">
        <f t="shared" si="10"/>
        <v>13</v>
      </c>
      <c r="CK466" s="45">
        <f>sum(BS467:BZ467)</f>
        <v>18</v>
      </c>
      <c r="CM466" s="40">
        <f>VLOOKUP(CB466,'PROMIS 57 T-Score Conversions'!Q$3:R$35,2,TRUE)</f>
        <v>38.8</v>
      </c>
      <c r="CN466" s="44" t="str">
        <f t="shared" si="20"/>
        <v>Moderate</v>
      </c>
      <c r="CO466" s="40">
        <f>VLOOKUP(CC466,'PROMIS 57 T-Score Conversions'!A$3:B$35,2,TRUE)</f>
        <v>62.5</v>
      </c>
      <c r="CP466" s="43" t="str">
        <f t="shared" si="21"/>
        <v>Moderate</v>
      </c>
      <c r="CQ466" s="40">
        <f>VLOOKUP(CD466,'PROMIS 57 T-Score Conversions'!E$3:F$35,2,TRUE)</f>
        <v>62.1</v>
      </c>
      <c r="CR466" s="44" t="str">
        <f t="shared" si="22"/>
        <v>Moderate</v>
      </c>
      <c r="CS466" s="40">
        <f>VLOOKUP(CE466,'PROMIS 57 T-Score Conversions'!U$3:V$35,2,TRUE)</f>
        <v>60.4</v>
      </c>
      <c r="CT466" s="44" t="str">
        <f t="shared" si="23"/>
        <v>Moderate</v>
      </c>
      <c r="CU466" s="40">
        <f>VLOOKUP(CF466,'PROMIS 57 T-Score Conversions'!Y$3:Z$35,2,TRUE)</f>
        <v>60.4</v>
      </c>
      <c r="CV466" s="44" t="str">
        <f t="shared" si="24"/>
        <v>Moderate</v>
      </c>
      <c r="CW466" s="40">
        <f>vlookup(CG466,'PROMIS 57 T-Score Conversions'!M$3:N$35,2,TRUE)</f>
        <v>44</v>
      </c>
      <c r="CX466" s="44" t="str">
        <f t="shared" si="25"/>
        <v>Mild</v>
      </c>
      <c r="CY466" s="40">
        <f>VLOOKup(CH466,'PROMIS 57 T-Score Conversions'!I$3:J$35,2,TRUE)</f>
        <v>62.1</v>
      </c>
      <c r="CZ466" s="44" t="str">
        <f t="shared" si="26"/>
        <v>Moderate</v>
      </c>
      <c r="DA466" s="37">
        <f>VLOOKUP(CJ466,'PROMIS 57 T-Score Conversions'!AC$3:AD$35,2,TRUE)</f>
        <v>31.18</v>
      </c>
      <c r="DB466" s="44" t="str">
        <f t="shared" si="30"/>
        <v>Moderate</v>
      </c>
      <c r="DC466" s="40">
        <f>VLOOKUP(CK466,'PROMIS 57 T-Score Conversions'!AG$3:AH$35,2,TRUE)</f>
        <v>37.97</v>
      </c>
      <c r="DD466" s="39" t="str">
        <f t="shared" si="31"/>
        <v>Normal</v>
      </c>
    </row>
    <row r="467">
      <c r="A467" s="1" t="b">
        <v>1</v>
      </c>
      <c r="B467" s="20"/>
      <c r="C467" s="20">
        <v>43859.63043603009</v>
      </c>
      <c r="D467" s="1" t="s">
        <v>196</v>
      </c>
      <c r="E467" s="1">
        <v>1955.0</v>
      </c>
      <c r="F467" s="1">
        <v>3.0</v>
      </c>
      <c r="G467" s="1">
        <v>4.0</v>
      </c>
      <c r="H467" s="1">
        <v>4.0</v>
      </c>
      <c r="I467" s="1">
        <v>4.0</v>
      </c>
      <c r="J467" s="1">
        <v>2.0</v>
      </c>
      <c r="K467" s="1">
        <v>3.0</v>
      </c>
      <c r="L467" s="1">
        <v>3.0</v>
      </c>
      <c r="M467" s="1">
        <v>2.0</v>
      </c>
      <c r="N467" s="1">
        <v>3.0</v>
      </c>
      <c r="O467" s="1">
        <v>3.0</v>
      </c>
      <c r="P467" s="1">
        <v>3.0</v>
      </c>
      <c r="Q467" s="1">
        <v>3.0</v>
      </c>
      <c r="R467" s="1">
        <v>3.0</v>
      </c>
      <c r="S467" s="1">
        <v>3.0</v>
      </c>
      <c r="T467" s="1">
        <v>3.0</v>
      </c>
      <c r="U467" s="1">
        <v>3.0</v>
      </c>
      <c r="V467" s="1">
        <v>3.0</v>
      </c>
      <c r="W467" s="1">
        <v>3.0</v>
      </c>
      <c r="X467" s="1">
        <v>4.0</v>
      </c>
      <c r="Y467" s="1">
        <v>3.0</v>
      </c>
      <c r="Z467" s="1">
        <v>2.0</v>
      </c>
      <c r="AA467" s="1">
        <v>3.0</v>
      </c>
      <c r="AB467" s="1">
        <v>3.0</v>
      </c>
      <c r="AC467" s="1">
        <v>3.0</v>
      </c>
      <c r="AD467" s="1">
        <v>4.0</v>
      </c>
      <c r="AE467" s="1">
        <v>3.0</v>
      </c>
      <c r="AF467" s="1">
        <v>3.0</v>
      </c>
      <c r="AG467" s="1">
        <v>4.0</v>
      </c>
      <c r="AH467" s="1">
        <v>4.0</v>
      </c>
      <c r="AI467" s="1">
        <v>3.0</v>
      </c>
      <c r="AJ467" s="1">
        <v>3.0</v>
      </c>
      <c r="AK467" s="1">
        <v>3.0</v>
      </c>
      <c r="AL467" s="1">
        <v>4.0</v>
      </c>
      <c r="AM467" s="1">
        <v>4.0</v>
      </c>
      <c r="AN467" s="1">
        <v>4.0</v>
      </c>
      <c r="AO467" s="1">
        <v>4.0</v>
      </c>
      <c r="AP467" s="1">
        <v>4.0</v>
      </c>
      <c r="AQ467" s="1">
        <v>3.0</v>
      </c>
      <c r="AR467" s="1">
        <v>3.0</v>
      </c>
      <c r="AS467" s="1">
        <v>4.0</v>
      </c>
      <c r="AT467" s="1">
        <v>3.0</v>
      </c>
      <c r="AU467" s="1">
        <v>3.0</v>
      </c>
      <c r="AV467" s="1">
        <v>3.0</v>
      </c>
      <c r="AW467" s="1">
        <v>3.0</v>
      </c>
      <c r="AX467" s="1">
        <v>3.0</v>
      </c>
      <c r="AY467" s="1">
        <v>3.0</v>
      </c>
      <c r="AZ467" s="1">
        <v>3.0</v>
      </c>
      <c r="BA467" s="1">
        <v>3.0</v>
      </c>
      <c r="BB467" s="1">
        <v>3.0</v>
      </c>
      <c r="BC467" s="1">
        <v>3.0</v>
      </c>
      <c r="BD467" s="1">
        <v>3.0</v>
      </c>
      <c r="BE467" s="1">
        <v>3.0</v>
      </c>
      <c r="BF467" s="1">
        <v>4.0</v>
      </c>
      <c r="BG467" s="1">
        <v>3.0</v>
      </c>
      <c r="BH467" s="1">
        <v>3.0</v>
      </c>
      <c r="BI467" s="1">
        <v>3.0</v>
      </c>
      <c r="BJ467" s="1">
        <v>6.0</v>
      </c>
      <c r="BK467" s="1">
        <v>2.0</v>
      </c>
      <c r="BL467" s="1">
        <v>4.0</v>
      </c>
      <c r="BM467" s="1">
        <v>4.0</v>
      </c>
      <c r="BN467" s="1">
        <v>4.0</v>
      </c>
      <c r="BO467" s="1">
        <v>3.0</v>
      </c>
      <c r="BP467" s="1">
        <v>4.0</v>
      </c>
      <c r="BQ467" s="1">
        <v>4.0</v>
      </c>
      <c r="BR467" s="1">
        <v>4.0</v>
      </c>
      <c r="BS467" s="1">
        <v>2.0</v>
      </c>
      <c r="BT467" s="1">
        <v>3.0</v>
      </c>
      <c r="BU467" s="1">
        <v>2.0</v>
      </c>
      <c r="BV467" s="1">
        <v>2.0</v>
      </c>
      <c r="BW467" s="1">
        <v>2.0</v>
      </c>
      <c r="BX467" s="1">
        <v>2.0</v>
      </c>
      <c r="BY467" s="1">
        <v>2.0</v>
      </c>
      <c r="BZ467" s="36">
        <v>3.0</v>
      </c>
      <c r="CA467" s="45">
        <f t="shared" ref="CA467:CA1651" si="32">sum(F467:BZ467)</f>
        <v>232</v>
      </c>
      <c r="CB467">
        <f t="shared" ref="CB467:CB1483" si="33">sum(F467:M467)</f>
        <v>25</v>
      </c>
      <c r="CC467" s="45">
        <f t="shared" ref="CC467:CC1651" si="34">Sum(N467:U467)</f>
        <v>24</v>
      </c>
      <c r="CD467" s="45">
        <f t="shared" ref="CD467:CD1500" si="35">sum(V467:AC467)</f>
        <v>24</v>
      </c>
      <c r="CE467" s="45">
        <f t="shared" ref="CE467:CE1651" si="36">Sum(AD467:AK467)</f>
        <v>27</v>
      </c>
      <c r="CF467" s="45">
        <f t="shared" ref="CF467:CF1651" si="37">sum(AL467:AS467)</f>
        <v>30</v>
      </c>
      <c r="CG467" s="45">
        <f t="shared" ref="CG467:CG1651" si="38">Sum(AT467:BA467)</f>
        <v>24</v>
      </c>
      <c r="CH467" s="45">
        <f t="shared" ref="CH467:CH1651" si="39">sum(BB467:BI467)</f>
        <v>25</v>
      </c>
      <c r="CI467" s="45">
        <f t="shared" ref="CI467:CI1651" si="40">BJ467/10</f>
        <v>0.6</v>
      </c>
      <c r="CJ467">
        <f t="shared" si="10"/>
        <v>29</v>
      </c>
      <c r="CK467" s="45">
        <f t="shared" ref="CK467:CK1480" si="41">sum(BS467:BZ467)</f>
        <v>18</v>
      </c>
      <c r="CM467" s="40">
        <f>VLOOKUP(CB467,'PROMIS 57 T-Score Conversions'!Q$3:R$35,2,TRUE)</f>
        <v>38.8</v>
      </c>
      <c r="CN467" s="44" t="str">
        <f t="shared" si="20"/>
        <v>Moderate</v>
      </c>
      <c r="CO467" s="40">
        <f>VLOOKUP(CC467,'PROMIS 57 T-Score Conversions'!A$3:B$35,2,TRUE)</f>
        <v>62.5</v>
      </c>
      <c r="CP467" s="43" t="str">
        <f t="shared" si="21"/>
        <v>Moderate</v>
      </c>
      <c r="CQ467" s="40">
        <f>VLOOKUP(CD467,'PROMIS 57 T-Score Conversions'!E$3:F$35,2,TRUE)</f>
        <v>62.1</v>
      </c>
      <c r="CR467" s="44" t="str">
        <f t="shared" si="22"/>
        <v>Moderate</v>
      </c>
      <c r="CS467" s="40">
        <f>VLOOKUP(CE467,'PROMIS 57 T-Score Conversions'!U$3:V$35,2,TRUE)</f>
        <v>60.4</v>
      </c>
      <c r="CT467" s="44" t="str">
        <f t="shared" si="23"/>
        <v>Moderate</v>
      </c>
      <c r="CU467" s="40">
        <f>VLOOKUP(CF467,'PROMIS 57 T-Score Conversions'!Y$3:Z$35,2,TRUE)</f>
        <v>60.4</v>
      </c>
      <c r="CV467" s="44" t="str">
        <f t="shared" si="24"/>
        <v>Moderate</v>
      </c>
      <c r="CW467" s="40">
        <f>vlookup(CG467,'PROMIS 57 T-Score Conversions'!M$3:N$35,2,TRUE)</f>
        <v>44</v>
      </c>
      <c r="CX467" s="44" t="str">
        <f t="shared" si="25"/>
        <v>Mild</v>
      </c>
      <c r="CY467" s="40">
        <f>VLOOKup(CH467,'PROMIS 57 T-Score Conversions'!I$3:J$35,2,TRUE)</f>
        <v>62.1</v>
      </c>
      <c r="CZ467" s="44" t="str">
        <f t="shared" si="26"/>
        <v>Moderate</v>
      </c>
      <c r="DA467" s="37">
        <f>VLOOKUP(CJ467,'PROMIS 57 T-Score Conversions'!AC$3:AD$35,2,TRUE)</f>
        <v>44.43</v>
      </c>
      <c r="DB467" s="44" t="str">
        <f t="shared" si="30"/>
        <v>Mild</v>
      </c>
      <c r="DC467" s="40">
        <f>VLOOKUP(CK467,'PROMIS 57 T-Score Conversions'!AG$3:AH$35,2,TRUE)</f>
        <v>37.97</v>
      </c>
      <c r="DD467" s="39" t="str">
        <f t="shared" si="31"/>
        <v>Normal</v>
      </c>
    </row>
    <row r="468">
      <c r="A468" s="1" t="b">
        <v>1</v>
      </c>
      <c r="B468" s="20"/>
      <c r="C468" s="20">
        <v>43859.648863043985</v>
      </c>
      <c r="D468" s="1" t="s">
        <v>370</v>
      </c>
      <c r="E468" s="1">
        <v>2180.0</v>
      </c>
      <c r="F468" s="1">
        <v>2.0</v>
      </c>
      <c r="G468" s="1">
        <v>4.0</v>
      </c>
      <c r="H468" s="1">
        <v>3.0</v>
      </c>
      <c r="I468" s="1">
        <v>2.0</v>
      </c>
      <c r="J468" s="1">
        <v>1.0</v>
      </c>
      <c r="K468" s="1">
        <v>2.0</v>
      </c>
      <c r="L468" s="1">
        <v>2.0</v>
      </c>
      <c r="M468" s="1">
        <v>1.0</v>
      </c>
      <c r="N468" s="1">
        <v>4.0</v>
      </c>
      <c r="O468" s="1">
        <v>4.0</v>
      </c>
      <c r="P468" s="1">
        <v>4.0</v>
      </c>
      <c r="Q468" s="1">
        <v>4.0</v>
      </c>
      <c r="R468" s="1">
        <v>4.0</v>
      </c>
      <c r="S468" s="1">
        <v>5.0</v>
      </c>
      <c r="T468" s="1">
        <v>4.0</v>
      </c>
      <c r="U468" s="1">
        <v>4.0</v>
      </c>
      <c r="V468" s="1">
        <v>1.0</v>
      </c>
      <c r="W468" s="1">
        <v>2.0</v>
      </c>
      <c r="X468" s="1">
        <v>3.0</v>
      </c>
      <c r="Y468" s="1">
        <v>2.0</v>
      </c>
      <c r="Z468" s="1">
        <v>1.0</v>
      </c>
      <c r="AA468" s="1">
        <v>1.0</v>
      </c>
      <c r="AB468" s="1">
        <v>1.0</v>
      </c>
      <c r="AC468" s="1">
        <v>1.0</v>
      </c>
      <c r="AD468" s="1">
        <v>3.0</v>
      </c>
      <c r="AE468" s="1">
        <v>2.0</v>
      </c>
      <c r="AF468" s="1">
        <v>1.0</v>
      </c>
      <c r="AG468" s="1">
        <v>1.0</v>
      </c>
      <c r="AH468" s="1">
        <v>1.0</v>
      </c>
      <c r="AI468" s="1">
        <v>1.0</v>
      </c>
      <c r="AJ468" s="1">
        <v>1.0</v>
      </c>
      <c r="AK468" s="1">
        <v>1.0</v>
      </c>
      <c r="AL468" s="1">
        <v>4.0</v>
      </c>
      <c r="AM468" s="1">
        <v>4.0</v>
      </c>
      <c r="AN468" s="1">
        <v>5.0</v>
      </c>
      <c r="AO468" s="1">
        <v>5.0</v>
      </c>
      <c r="AP468" s="1">
        <v>4.0</v>
      </c>
      <c r="AQ468" s="1">
        <v>4.0</v>
      </c>
      <c r="AR468" s="1">
        <v>3.0</v>
      </c>
      <c r="AS468" s="1">
        <v>4.0</v>
      </c>
      <c r="AT468" s="1">
        <v>2.0</v>
      </c>
      <c r="AU468" s="1">
        <v>2.0</v>
      </c>
      <c r="AV468" s="1">
        <v>1.0</v>
      </c>
      <c r="AW468" s="1">
        <v>1.0</v>
      </c>
      <c r="AX468" s="1">
        <v>1.0</v>
      </c>
      <c r="AY468" s="1">
        <v>1.0</v>
      </c>
      <c r="AZ468" s="1">
        <v>1.0</v>
      </c>
      <c r="BA468" s="1">
        <v>1.0</v>
      </c>
      <c r="BB468" s="1">
        <v>1.0</v>
      </c>
      <c r="BC468" s="1">
        <v>1.0</v>
      </c>
      <c r="BD468" s="1">
        <v>1.0</v>
      </c>
      <c r="BE468" s="1">
        <v>1.0</v>
      </c>
      <c r="BF468" s="1">
        <v>1.0</v>
      </c>
      <c r="BG468" s="1">
        <v>1.0</v>
      </c>
      <c r="BH468" s="1">
        <v>1.0</v>
      </c>
      <c r="BI468" s="1">
        <v>1.0</v>
      </c>
      <c r="BJ468" s="1">
        <v>2.0</v>
      </c>
      <c r="BK468" s="1">
        <v>1.0</v>
      </c>
      <c r="BL468" s="1">
        <v>3.0</v>
      </c>
      <c r="BM468" s="1">
        <v>1.0</v>
      </c>
      <c r="BN468" s="1">
        <v>2.0</v>
      </c>
      <c r="BO468" s="1">
        <v>2.0</v>
      </c>
      <c r="BP468" s="1">
        <v>2.0</v>
      </c>
      <c r="BQ468" s="1">
        <v>2.0</v>
      </c>
      <c r="BR468" s="1">
        <v>2.0</v>
      </c>
      <c r="BS468" s="1">
        <v>5.0</v>
      </c>
      <c r="BT468" s="1">
        <v>5.0</v>
      </c>
      <c r="BU468" s="1">
        <v>4.0</v>
      </c>
      <c r="BV468" s="1">
        <v>3.0</v>
      </c>
      <c r="BW468" s="1">
        <v>5.0</v>
      </c>
      <c r="BX468" s="1">
        <v>5.0</v>
      </c>
      <c r="BY468" s="1">
        <v>2.0</v>
      </c>
      <c r="BZ468" s="36">
        <v>4.0</v>
      </c>
      <c r="CA468" s="45">
        <f t="shared" si="32"/>
        <v>174</v>
      </c>
      <c r="CB468">
        <f t="shared" si="33"/>
        <v>17</v>
      </c>
      <c r="CC468" s="45">
        <f t="shared" si="34"/>
        <v>33</v>
      </c>
      <c r="CD468" s="45">
        <f t="shared" si="35"/>
        <v>12</v>
      </c>
      <c r="CE468" s="45">
        <f t="shared" si="36"/>
        <v>11</v>
      </c>
      <c r="CF468" s="45">
        <f t="shared" si="37"/>
        <v>33</v>
      </c>
      <c r="CG468" s="45">
        <f t="shared" si="38"/>
        <v>10</v>
      </c>
      <c r="CH468" s="45">
        <f t="shared" si="39"/>
        <v>8</v>
      </c>
      <c r="CI468" s="45">
        <f t="shared" si="40"/>
        <v>0.2</v>
      </c>
      <c r="CJ468">
        <f t="shared" si="10"/>
        <v>15</v>
      </c>
      <c r="CK468" s="45">
        <f t="shared" si="41"/>
        <v>33</v>
      </c>
      <c r="CM468" s="40">
        <f>VLOOKUP(CB468,'PROMIS 57 T-Score Conversions'!Q$3:R$35,2,TRUE)</f>
        <v>33.2</v>
      </c>
      <c r="CN468" s="44" t="str">
        <f t="shared" si="20"/>
        <v>Moderate</v>
      </c>
      <c r="CO468" s="40">
        <f>VLOOKUP(CC468,'PROMIS 57 T-Score Conversions'!A$3:B$35,2,TRUE)</f>
        <v>71.9</v>
      </c>
      <c r="CP468" s="43" t="str">
        <f t="shared" si="21"/>
        <v>Severe</v>
      </c>
      <c r="CQ468" s="40">
        <f>VLOOKUP(CD468,'PROMIS 57 T-Score Conversions'!E$3:F$35,2,TRUE)</f>
        <v>50.9</v>
      </c>
      <c r="CR468" s="44" t="str">
        <f t="shared" si="22"/>
        <v>Normal</v>
      </c>
      <c r="CS468" s="40">
        <f>VLOOKUP(CE468,'PROMIS 57 T-Score Conversions'!U$3:V$35,2,TRUE)</f>
        <v>42.8</v>
      </c>
      <c r="CT468" s="44" t="str">
        <f t="shared" si="23"/>
        <v>Normal</v>
      </c>
      <c r="CU468" s="40">
        <f>VLOOKUP(CF468,'PROMIS 57 T-Score Conversions'!Y$3:Z$35,2,TRUE)</f>
        <v>63.7</v>
      </c>
      <c r="CV468" s="44" t="str">
        <f t="shared" si="24"/>
        <v>Moderate</v>
      </c>
      <c r="CW468" s="40">
        <f>vlookup(CG468,'PROMIS 57 T-Score Conversions'!M$3:N$35,2,TRUE)</f>
        <v>31.3</v>
      </c>
      <c r="CX468" s="44" t="str">
        <f t="shared" si="25"/>
        <v>Moderate</v>
      </c>
      <c r="CY468" s="40">
        <f>VLOOKup(CH468,'PROMIS 57 T-Score Conversions'!I$3:J$35,2,TRUE)</f>
        <v>40.7</v>
      </c>
      <c r="CZ468" s="44" t="str">
        <f t="shared" si="26"/>
        <v>Normal</v>
      </c>
      <c r="DA468" s="37">
        <f>VLOOKUP(CJ468,'PROMIS 57 T-Score Conversions'!AC$3:AD$35,2,TRUE)</f>
        <v>33.06</v>
      </c>
      <c r="DB468" s="44" t="str">
        <f t="shared" si="30"/>
        <v>Moderate</v>
      </c>
      <c r="DC468" s="40">
        <f>VLOOKUP(CK468,'PROMIS 57 T-Score Conversions'!AG$3:AH$35,2,TRUE)</f>
        <v>52.42</v>
      </c>
      <c r="DD468" s="39" t="str">
        <f t="shared" si="31"/>
        <v>Normal</v>
      </c>
    </row>
    <row r="469">
      <c r="A469" s="1" t="b">
        <v>1</v>
      </c>
      <c r="B469" s="20"/>
      <c r="C469" s="20">
        <v>43860.37887800926</v>
      </c>
      <c r="D469" s="1" t="s">
        <v>192</v>
      </c>
      <c r="E469" s="1">
        <v>1956.0</v>
      </c>
      <c r="F469" s="1">
        <v>4.0</v>
      </c>
      <c r="G469" s="1">
        <v>5.0</v>
      </c>
      <c r="H469" s="1">
        <v>5.0</v>
      </c>
      <c r="I469" s="1">
        <v>4.0</v>
      </c>
      <c r="J469" s="1">
        <v>4.0</v>
      </c>
      <c r="K469" s="1">
        <v>4.0</v>
      </c>
      <c r="L469" s="1">
        <v>4.0</v>
      </c>
      <c r="M469" s="1">
        <v>4.0</v>
      </c>
      <c r="N469" s="1">
        <v>1.0</v>
      </c>
      <c r="O469" s="1">
        <v>2.0</v>
      </c>
      <c r="P469" s="1">
        <v>2.0</v>
      </c>
      <c r="Q469" s="1">
        <v>2.0</v>
      </c>
      <c r="R469" s="1">
        <v>2.0</v>
      </c>
      <c r="S469" s="1">
        <v>1.0</v>
      </c>
      <c r="T469" s="1">
        <v>2.0</v>
      </c>
      <c r="U469" s="1">
        <v>2.0</v>
      </c>
      <c r="V469" s="1">
        <v>1.0</v>
      </c>
      <c r="W469" s="1">
        <v>1.0</v>
      </c>
      <c r="X469" s="1">
        <v>2.0</v>
      </c>
      <c r="Y469" s="1">
        <v>1.0</v>
      </c>
      <c r="Z469" s="1">
        <v>1.0</v>
      </c>
      <c r="AA469" s="1">
        <v>2.0</v>
      </c>
      <c r="AB469" s="1">
        <v>1.0</v>
      </c>
      <c r="AC469" s="1">
        <v>1.0</v>
      </c>
      <c r="AD469" s="1">
        <v>3.0</v>
      </c>
      <c r="AE469" s="1">
        <v>3.0</v>
      </c>
      <c r="AF469" s="1">
        <v>3.0</v>
      </c>
      <c r="AG469" s="1">
        <v>2.0</v>
      </c>
      <c r="AH469" s="1">
        <v>3.0</v>
      </c>
      <c r="AI469" s="1">
        <v>2.0</v>
      </c>
      <c r="AJ469" s="1">
        <v>3.0</v>
      </c>
      <c r="AK469" s="1">
        <v>3.0</v>
      </c>
      <c r="AL469" s="1">
        <v>3.0</v>
      </c>
      <c r="AM469" s="1">
        <v>3.0</v>
      </c>
      <c r="AN469" s="1">
        <v>3.0</v>
      </c>
      <c r="AO469" s="1">
        <v>1.0</v>
      </c>
      <c r="AP469" s="1">
        <v>3.0</v>
      </c>
      <c r="AQ469" s="1">
        <v>1.0</v>
      </c>
      <c r="AR469" s="1">
        <v>1.0</v>
      </c>
      <c r="AS469" s="1">
        <v>3.0</v>
      </c>
      <c r="AT469" s="1">
        <v>4.0</v>
      </c>
      <c r="AU469" s="1">
        <v>3.0</v>
      </c>
      <c r="AV469" s="1">
        <v>2.0</v>
      </c>
      <c r="AW469" s="1">
        <v>3.0</v>
      </c>
      <c r="AX469" s="1">
        <v>3.0</v>
      </c>
      <c r="AY469" s="1">
        <v>3.0</v>
      </c>
      <c r="AZ469" s="1">
        <v>3.0</v>
      </c>
      <c r="BA469" s="1">
        <v>3.0</v>
      </c>
      <c r="BB469" s="1">
        <v>2.0</v>
      </c>
      <c r="BC469" s="1">
        <v>2.0</v>
      </c>
      <c r="BD469" s="1">
        <v>2.0</v>
      </c>
      <c r="BE469" s="1">
        <v>2.0</v>
      </c>
      <c r="BF469" s="1">
        <v>2.0</v>
      </c>
      <c r="BG469" s="1">
        <v>2.0</v>
      </c>
      <c r="BH469" s="1">
        <v>2.0</v>
      </c>
      <c r="BI469" s="1">
        <v>2.0</v>
      </c>
      <c r="BJ469" s="1">
        <v>3.0</v>
      </c>
      <c r="BK469" s="1">
        <v>3.0</v>
      </c>
      <c r="BL469" s="1">
        <v>3.0</v>
      </c>
      <c r="BM469" s="1">
        <v>3.0</v>
      </c>
      <c r="BN469" s="1">
        <v>3.0</v>
      </c>
      <c r="BO469" s="1">
        <v>3.0</v>
      </c>
      <c r="BP469" s="1">
        <v>2.0</v>
      </c>
      <c r="BQ469" s="1">
        <v>2.0</v>
      </c>
      <c r="BR469" s="1">
        <v>2.0</v>
      </c>
      <c r="BS469" s="1">
        <v>4.0</v>
      </c>
      <c r="BT469" s="1">
        <v>4.0</v>
      </c>
      <c r="BU469" s="1">
        <v>4.0</v>
      </c>
      <c r="BV469" s="1">
        <v>4.0</v>
      </c>
      <c r="BW469" s="1">
        <v>4.0</v>
      </c>
      <c r="BX469" s="1">
        <v>3.0</v>
      </c>
      <c r="BY469" s="1">
        <v>3.0</v>
      </c>
      <c r="BZ469" s="36">
        <v>4.0</v>
      </c>
      <c r="CA469" s="45">
        <f t="shared" si="32"/>
        <v>192</v>
      </c>
      <c r="CB469">
        <f t="shared" si="33"/>
        <v>34</v>
      </c>
      <c r="CC469" s="45">
        <f t="shared" si="34"/>
        <v>14</v>
      </c>
      <c r="CD469" s="45">
        <f t="shared" si="35"/>
        <v>10</v>
      </c>
      <c r="CE469" s="45">
        <f t="shared" si="36"/>
        <v>22</v>
      </c>
      <c r="CF469" s="45">
        <f t="shared" si="37"/>
        <v>18</v>
      </c>
      <c r="CG469" s="45">
        <f t="shared" si="38"/>
        <v>24</v>
      </c>
      <c r="CH469" s="45">
        <f t="shared" si="39"/>
        <v>16</v>
      </c>
      <c r="CI469" s="45">
        <f t="shared" si="40"/>
        <v>0.3</v>
      </c>
      <c r="CJ469">
        <f t="shared" si="10"/>
        <v>21</v>
      </c>
      <c r="CK469" s="45">
        <f t="shared" si="41"/>
        <v>30</v>
      </c>
      <c r="CM469" s="40">
        <f>VLOOKUP(CB469,'PROMIS 57 T-Score Conversions'!Q$3:R$35,2,TRUE)</f>
        <v>45.7</v>
      </c>
      <c r="CN469" s="44" t="str">
        <f t="shared" si="20"/>
        <v>Normal</v>
      </c>
      <c r="CO469" s="40">
        <f>VLOOKUP(CC469,'PROMIS 57 T-Score Conversions'!A$3:B$35,2,TRUE)</f>
        <v>52.1</v>
      </c>
      <c r="CP469" s="43" t="str">
        <f t="shared" si="21"/>
        <v>Mild</v>
      </c>
      <c r="CQ469" s="40">
        <f>VLOOKUP(CD469,'PROMIS 57 T-Score Conversions'!E$3:F$35,2,TRUE)</f>
        <v>47.5</v>
      </c>
      <c r="CR469" s="44" t="str">
        <f t="shared" si="22"/>
        <v>Normal</v>
      </c>
      <c r="CS469" s="40">
        <f>VLOOKUP(CE469,'PROMIS 57 T-Score Conversions'!U$3:V$35,2,TRUE)</f>
        <v>55.6</v>
      </c>
      <c r="CT469" s="44" t="str">
        <f t="shared" si="23"/>
        <v>Mild</v>
      </c>
      <c r="CU469" s="40">
        <f>VLOOKUP(CF469,'PROMIS 57 T-Score Conversions'!Y$3:Z$35,2,TRUE)</f>
        <v>47.9</v>
      </c>
      <c r="CV469" s="44" t="str">
        <f t="shared" si="24"/>
        <v>Normal</v>
      </c>
      <c r="CW469" s="40">
        <f>vlookup(CG469,'PROMIS 57 T-Score Conversions'!M$3:N$35,2,TRUE)</f>
        <v>44</v>
      </c>
      <c r="CX469" s="44" t="str">
        <f t="shared" si="25"/>
        <v>Mild</v>
      </c>
      <c r="CY469" s="40">
        <f>VLOOKup(CH469,'PROMIS 57 T-Score Conversions'!I$3:J$35,2,TRUE)</f>
        <v>55.8</v>
      </c>
      <c r="CZ469" s="44" t="str">
        <f t="shared" si="26"/>
        <v>Mild</v>
      </c>
      <c r="DA469" s="37">
        <f>VLOOKUP(CJ469,'PROMIS 57 T-Score Conversions'!AC$3:AD$35,2,TRUE)</f>
        <v>37.93</v>
      </c>
      <c r="DB469" s="44" t="str">
        <f t="shared" si="30"/>
        <v>Moderate</v>
      </c>
      <c r="DC469" s="40">
        <f>VLOOKUP(CK469,'PROMIS 57 T-Score Conversions'!AG$3:AH$35,2,TRUE)</f>
        <v>49.17</v>
      </c>
      <c r="DD469" s="39" t="str">
        <f t="shared" si="31"/>
        <v>Normal</v>
      </c>
    </row>
    <row r="470">
      <c r="A470" s="1" t="b">
        <v>1</v>
      </c>
      <c r="B470" s="20"/>
      <c r="C470" s="20">
        <v>43860.407511990736</v>
      </c>
      <c r="D470" s="1" t="s">
        <v>130</v>
      </c>
      <c r="E470" s="1">
        <v>1784.0</v>
      </c>
      <c r="F470" s="1">
        <v>1.0</v>
      </c>
      <c r="G470" s="1">
        <v>2.0</v>
      </c>
      <c r="H470" s="1">
        <v>1.0</v>
      </c>
      <c r="I470" s="1">
        <v>2.0</v>
      </c>
      <c r="J470" s="1">
        <v>1.0</v>
      </c>
      <c r="K470" s="1">
        <v>2.0</v>
      </c>
      <c r="L470" s="1">
        <v>2.0</v>
      </c>
      <c r="M470" s="1">
        <v>1.0</v>
      </c>
      <c r="N470" s="1">
        <v>3.0</v>
      </c>
      <c r="O470" s="1">
        <v>2.0</v>
      </c>
      <c r="P470" s="1">
        <v>2.0</v>
      </c>
      <c r="Q470" s="1">
        <v>3.0</v>
      </c>
      <c r="R470" s="1">
        <v>3.0</v>
      </c>
      <c r="S470" s="1">
        <v>3.0</v>
      </c>
      <c r="T470" s="1">
        <v>3.0</v>
      </c>
      <c r="U470" s="1">
        <v>3.0</v>
      </c>
      <c r="V470" s="1">
        <v>2.0</v>
      </c>
      <c r="W470" s="1">
        <v>4.0</v>
      </c>
      <c r="X470" s="1">
        <v>2.0</v>
      </c>
      <c r="Y470" s="1">
        <v>3.0</v>
      </c>
      <c r="Z470" s="1">
        <v>2.0</v>
      </c>
      <c r="AA470" s="1">
        <v>2.0</v>
      </c>
      <c r="AB470" s="1">
        <v>2.0</v>
      </c>
      <c r="AC470" s="1">
        <v>1.0</v>
      </c>
      <c r="AD470" s="1">
        <v>5.0</v>
      </c>
      <c r="AE470" s="1">
        <v>5.0</v>
      </c>
      <c r="AF470" s="1">
        <v>5.0</v>
      </c>
      <c r="AG470" s="1">
        <v>5.0</v>
      </c>
      <c r="AH470" s="1">
        <v>5.0</v>
      </c>
      <c r="AI470" s="1">
        <v>5.0</v>
      </c>
      <c r="AJ470" s="1">
        <v>5.0</v>
      </c>
      <c r="AK470" s="1">
        <v>5.0</v>
      </c>
      <c r="AL470" s="1">
        <v>4.0</v>
      </c>
      <c r="AM470" s="1">
        <v>2.0</v>
      </c>
      <c r="AN470" s="1">
        <v>4.0</v>
      </c>
      <c r="AO470" s="1">
        <v>4.0</v>
      </c>
      <c r="AP470" s="1">
        <v>4.0</v>
      </c>
      <c r="AQ470" s="1">
        <v>4.0</v>
      </c>
      <c r="AR470" s="1">
        <v>4.0</v>
      </c>
      <c r="AS470" s="1">
        <v>4.0</v>
      </c>
      <c r="AT470" s="1">
        <v>1.0</v>
      </c>
      <c r="AU470" s="1">
        <v>1.0</v>
      </c>
      <c r="AV470" s="1">
        <v>1.0</v>
      </c>
      <c r="AW470" s="1">
        <v>1.0</v>
      </c>
      <c r="AX470" s="1">
        <v>1.0</v>
      </c>
      <c r="AY470" s="1">
        <v>1.0</v>
      </c>
      <c r="AZ470" s="1">
        <v>1.0</v>
      </c>
      <c r="BA470" s="1">
        <v>1.0</v>
      </c>
      <c r="BB470" s="1">
        <v>5.0</v>
      </c>
      <c r="BC470" s="1">
        <v>5.0</v>
      </c>
      <c r="BD470" s="1">
        <v>5.0</v>
      </c>
      <c r="BE470" s="1">
        <v>5.0</v>
      </c>
      <c r="BF470" s="1">
        <v>5.0</v>
      </c>
      <c r="BG470" s="1">
        <v>5.0</v>
      </c>
      <c r="BH470" s="1">
        <v>4.0</v>
      </c>
      <c r="BI470" s="1">
        <v>4.0</v>
      </c>
      <c r="BJ470" s="1">
        <v>7.0</v>
      </c>
      <c r="BK470" s="1">
        <v>2.0</v>
      </c>
      <c r="BL470" s="1">
        <v>2.0</v>
      </c>
      <c r="BM470" s="1">
        <v>2.0</v>
      </c>
      <c r="BN470" s="1">
        <v>2.0</v>
      </c>
      <c r="BO470" s="1">
        <v>2.0</v>
      </c>
      <c r="BP470" s="1">
        <v>2.0</v>
      </c>
      <c r="BQ470" s="1">
        <v>2.0</v>
      </c>
      <c r="BR470" s="1">
        <v>3.0</v>
      </c>
      <c r="BS470" s="1">
        <v>5.0</v>
      </c>
      <c r="BT470" s="1">
        <v>5.0</v>
      </c>
      <c r="BU470" s="1">
        <v>5.0</v>
      </c>
      <c r="BV470" s="1">
        <v>5.0</v>
      </c>
      <c r="BW470" s="1">
        <v>5.0</v>
      </c>
      <c r="BX470" s="1">
        <v>3.0</v>
      </c>
      <c r="BY470" s="1">
        <v>4.0</v>
      </c>
      <c r="BZ470" s="36">
        <v>5.0</v>
      </c>
      <c r="CA470" s="45">
        <f t="shared" si="32"/>
        <v>229</v>
      </c>
      <c r="CB470">
        <f t="shared" si="33"/>
        <v>12</v>
      </c>
      <c r="CC470" s="45">
        <f t="shared" si="34"/>
        <v>22</v>
      </c>
      <c r="CD470" s="45">
        <f t="shared" si="35"/>
        <v>18</v>
      </c>
      <c r="CE470" s="45">
        <f t="shared" si="36"/>
        <v>40</v>
      </c>
      <c r="CF470" s="45">
        <f t="shared" si="37"/>
        <v>30</v>
      </c>
      <c r="CG470" s="45">
        <f t="shared" si="38"/>
        <v>8</v>
      </c>
      <c r="CH470" s="45">
        <f t="shared" si="39"/>
        <v>38</v>
      </c>
      <c r="CI470" s="45">
        <f t="shared" si="40"/>
        <v>0.7</v>
      </c>
      <c r="CJ470">
        <f t="shared" si="10"/>
        <v>17</v>
      </c>
      <c r="CK470" s="45">
        <f t="shared" si="41"/>
        <v>37</v>
      </c>
      <c r="CM470" s="40">
        <f>VLOOKUP(CB470,'PROMIS 57 T-Score Conversions'!Q$3:R$35,2,TRUE)</f>
        <v>28.8</v>
      </c>
      <c r="CN470" s="44" t="str">
        <f t="shared" si="20"/>
        <v>Severe</v>
      </c>
      <c r="CO470" s="40">
        <f>VLOOKUP(CC470,'PROMIS 57 T-Score Conversions'!A$3:B$35,2,TRUE)</f>
        <v>60.4</v>
      </c>
      <c r="CP470" s="43" t="str">
        <f t="shared" si="21"/>
        <v>Moderate</v>
      </c>
      <c r="CQ470" s="40">
        <f>VLOOKUP(CD470,'PROMIS 57 T-Score Conversions'!E$3:F$35,2,TRUE)</f>
        <v>56.8</v>
      </c>
      <c r="CR470" s="44" t="str">
        <f t="shared" si="22"/>
        <v>Mild</v>
      </c>
      <c r="CS470" s="40">
        <f>VLOOKUP(CE470,'PROMIS 57 T-Score Conversions'!U$3:V$35,2,TRUE)</f>
        <v>77.8</v>
      </c>
      <c r="CT470" s="44" t="str">
        <f t="shared" si="23"/>
        <v>Severe</v>
      </c>
      <c r="CU470" s="40">
        <f>VLOOKUP(CF470,'PROMIS 57 T-Score Conversions'!Y$3:Z$35,2,TRUE)</f>
        <v>60.4</v>
      </c>
      <c r="CV470" s="44" t="str">
        <f t="shared" si="24"/>
        <v>Moderate</v>
      </c>
      <c r="CW470" s="40">
        <f>vlookup(CG470,'PROMIS 57 T-Score Conversions'!M$3:N$35,2,TRUE)</f>
        <v>25.91</v>
      </c>
      <c r="CX470" s="44" t="str">
        <f t="shared" si="25"/>
        <v>Severe</v>
      </c>
      <c r="CY470" s="40">
        <f>VLOOKup(CH470,'PROMIS 57 T-Score Conversions'!I$3:J$35,2,TRUE)</f>
        <v>72.1</v>
      </c>
      <c r="CZ470" s="44" t="str">
        <f t="shared" si="26"/>
        <v>Severe</v>
      </c>
      <c r="DA470" s="37">
        <f>VLOOKUP(CJ470,'PROMIS 57 T-Score Conversions'!AC$3:AD$35,2,TRUE)</f>
        <v>34.75</v>
      </c>
      <c r="DB470" s="44" t="str">
        <f t="shared" si="30"/>
        <v>Moderate</v>
      </c>
      <c r="DC470" s="40">
        <f>VLOOKUP(CK470,'PROMIS 57 T-Score Conversions'!AG$3:AH$35,2,TRUE)</f>
        <v>58.03</v>
      </c>
      <c r="DD470" s="39" t="str">
        <f t="shared" si="31"/>
        <v>Mild</v>
      </c>
    </row>
    <row r="471">
      <c r="A471" s="1" t="b">
        <v>1</v>
      </c>
      <c r="B471" s="20"/>
      <c r="C471" s="20">
        <v>43860.55611359954</v>
      </c>
      <c r="D471" s="1" t="s">
        <v>254</v>
      </c>
      <c r="E471" s="1">
        <v>2005.0</v>
      </c>
      <c r="F471" s="1">
        <v>3.0</v>
      </c>
      <c r="G471" s="1">
        <v>3.0</v>
      </c>
      <c r="H471" s="1">
        <v>4.0</v>
      </c>
      <c r="I471" s="1">
        <v>3.0</v>
      </c>
      <c r="J471" s="1">
        <v>1.0</v>
      </c>
      <c r="K471" s="1">
        <v>3.0</v>
      </c>
      <c r="L471" s="1">
        <v>2.0</v>
      </c>
      <c r="M471" s="1">
        <v>1.0</v>
      </c>
      <c r="N471" s="1">
        <v>4.0</v>
      </c>
      <c r="O471" s="1">
        <v>4.0</v>
      </c>
      <c r="P471" s="1">
        <v>4.0</v>
      </c>
      <c r="Q471" s="1">
        <v>4.0</v>
      </c>
      <c r="R471" s="1">
        <v>4.0</v>
      </c>
      <c r="S471" s="1">
        <v>4.0</v>
      </c>
      <c r="T471" s="1">
        <v>4.0</v>
      </c>
      <c r="U471" s="1">
        <v>4.0</v>
      </c>
      <c r="V471" s="1">
        <v>3.0</v>
      </c>
      <c r="W471" s="1">
        <v>4.0</v>
      </c>
      <c r="X471" s="1">
        <v>3.0</v>
      </c>
      <c r="Y471" s="1">
        <v>4.0</v>
      </c>
      <c r="Z471" s="1">
        <v>4.0</v>
      </c>
      <c r="AA471" s="1">
        <v>3.0</v>
      </c>
      <c r="AB471" s="1">
        <v>2.0</v>
      </c>
      <c r="AC471" s="1">
        <v>2.0</v>
      </c>
      <c r="AD471" s="1">
        <v>5.0</v>
      </c>
      <c r="AE471" s="1">
        <v>4.0</v>
      </c>
      <c r="AF471" s="1">
        <v>5.0</v>
      </c>
      <c r="AG471" s="1">
        <v>4.0</v>
      </c>
      <c r="AH471" s="1">
        <v>5.0</v>
      </c>
      <c r="AI471" s="1">
        <v>4.0</v>
      </c>
      <c r="AJ471" s="1">
        <v>5.0</v>
      </c>
      <c r="AK471" s="1">
        <v>4.0</v>
      </c>
      <c r="AL471" s="1">
        <v>3.0</v>
      </c>
      <c r="AM471" s="1">
        <v>4.0</v>
      </c>
      <c r="AN471" s="1">
        <v>3.0</v>
      </c>
      <c r="AO471" s="1">
        <v>4.0</v>
      </c>
      <c r="AP471" s="1">
        <v>3.0</v>
      </c>
      <c r="AQ471" s="1">
        <v>4.0</v>
      </c>
      <c r="AR471" s="1">
        <v>4.0</v>
      </c>
      <c r="AS471" s="1">
        <v>4.0</v>
      </c>
      <c r="AT471" s="1">
        <v>2.0</v>
      </c>
      <c r="AU471" s="1">
        <v>1.0</v>
      </c>
      <c r="AV471" s="1">
        <v>2.0</v>
      </c>
      <c r="AW471" s="1">
        <v>2.0</v>
      </c>
      <c r="AX471" s="1">
        <v>1.0</v>
      </c>
      <c r="AY471" s="1">
        <v>1.0</v>
      </c>
      <c r="AZ471" s="1">
        <v>1.0</v>
      </c>
      <c r="BA471" s="1">
        <v>1.0</v>
      </c>
      <c r="BB471" s="1">
        <v>2.0</v>
      </c>
      <c r="BC471" s="1">
        <v>3.0</v>
      </c>
      <c r="BD471" s="1">
        <v>4.0</v>
      </c>
      <c r="BE471" s="1">
        <v>4.0</v>
      </c>
      <c r="BF471" s="1">
        <v>5.0</v>
      </c>
      <c r="BG471" s="1">
        <v>4.0</v>
      </c>
      <c r="BH471" s="1">
        <v>4.0</v>
      </c>
      <c r="BI471" s="1">
        <v>4.0</v>
      </c>
      <c r="BJ471" s="1">
        <v>6.0</v>
      </c>
      <c r="BK471" s="1">
        <v>1.0</v>
      </c>
      <c r="BL471" s="1">
        <v>1.0</v>
      </c>
      <c r="BM471" s="1">
        <v>2.0</v>
      </c>
      <c r="BN471" s="1">
        <v>2.0</v>
      </c>
      <c r="BO471" s="1">
        <v>2.0</v>
      </c>
      <c r="BP471" s="1">
        <v>2.0</v>
      </c>
      <c r="BQ471" s="1">
        <v>2.0</v>
      </c>
      <c r="BR471" s="1">
        <v>1.0</v>
      </c>
      <c r="BS471" s="1">
        <v>5.0</v>
      </c>
      <c r="BT471" s="1">
        <v>5.0</v>
      </c>
      <c r="BU471" s="1">
        <v>5.0</v>
      </c>
      <c r="BV471" s="1">
        <v>4.0</v>
      </c>
      <c r="BW471" s="1">
        <v>5.0</v>
      </c>
      <c r="BX471" s="1">
        <v>5.0</v>
      </c>
      <c r="BY471" s="1">
        <v>4.0</v>
      </c>
      <c r="BZ471" s="36">
        <v>5.0</v>
      </c>
      <c r="CA471" s="45">
        <f t="shared" si="32"/>
        <v>240</v>
      </c>
      <c r="CB471">
        <f t="shared" si="33"/>
        <v>20</v>
      </c>
      <c r="CC471" s="45">
        <f t="shared" si="34"/>
        <v>32</v>
      </c>
      <c r="CD471" s="45">
        <f t="shared" si="35"/>
        <v>25</v>
      </c>
      <c r="CE471" s="45">
        <f t="shared" si="36"/>
        <v>36</v>
      </c>
      <c r="CF471" s="45">
        <f t="shared" si="37"/>
        <v>29</v>
      </c>
      <c r="CG471" s="45">
        <f t="shared" si="38"/>
        <v>11</v>
      </c>
      <c r="CH471" s="45">
        <f t="shared" si="39"/>
        <v>30</v>
      </c>
      <c r="CI471" s="45">
        <f t="shared" si="40"/>
        <v>0.6</v>
      </c>
      <c r="CJ471">
        <f t="shared" si="10"/>
        <v>13</v>
      </c>
      <c r="CK471" s="45">
        <f t="shared" si="41"/>
        <v>38</v>
      </c>
      <c r="CM471" s="40">
        <f>VLOOKUP(CB471,'PROMIS 57 T-Score Conversions'!Q$3:R$35,2,TRUE)</f>
        <v>35.4</v>
      </c>
      <c r="CN471" s="44" t="str">
        <f t="shared" si="20"/>
        <v>Moderate</v>
      </c>
      <c r="CO471" s="40">
        <f>VLOOKUP(CC471,'PROMIS 57 T-Score Conversions'!A$3:B$35,2,TRUE)</f>
        <v>70.8</v>
      </c>
      <c r="CP471" s="43" t="str">
        <f t="shared" si="21"/>
        <v>Severe</v>
      </c>
      <c r="CQ471" s="40">
        <f>VLOOKUP(CD471,'PROMIS 57 T-Score Conversions'!E$3:F$35,2,TRUE)</f>
        <v>63</v>
      </c>
      <c r="CR471" s="44" t="str">
        <f t="shared" si="22"/>
        <v>Moderate</v>
      </c>
      <c r="CS471" s="40">
        <f>VLOOKUP(CE471,'PROMIS 57 T-Score Conversions'!U$3:V$35,2,TRUE)</f>
        <v>69.8</v>
      </c>
      <c r="CT471" s="44" t="str">
        <f t="shared" si="23"/>
        <v>Moderate</v>
      </c>
      <c r="CU471" s="40">
        <f>VLOOKUP(CF471,'PROMIS 57 T-Score Conversions'!Y$3:Z$35,2,TRUE)</f>
        <v>59.4</v>
      </c>
      <c r="CV471" s="44" t="str">
        <f t="shared" si="24"/>
        <v>Mild</v>
      </c>
      <c r="CW471" s="40">
        <f>vlookup(CG471,'PROMIS 57 T-Score Conversions'!M$3:N$35,2,TRUE)</f>
        <v>32.6</v>
      </c>
      <c r="CX471" s="44" t="str">
        <f t="shared" si="25"/>
        <v>Moderate</v>
      </c>
      <c r="CY471" s="40">
        <f>VLOOKup(CH471,'PROMIS 57 T-Score Conversions'!I$3:J$35,2,TRUE)</f>
        <v>65.5</v>
      </c>
      <c r="CZ471" s="44" t="str">
        <f t="shared" si="26"/>
        <v>Moderate</v>
      </c>
      <c r="DA471" s="37">
        <f>VLOOKUP(CJ471,'PROMIS 57 T-Score Conversions'!AC$3:AD$35,2,TRUE)</f>
        <v>31.18</v>
      </c>
      <c r="DB471" s="44" t="str">
        <f t="shared" si="30"/>
        <v>Moderate</v>
      </c>
      <c r="DC471" s="40">
        <f>VLOOKUP(CK471,'PROMIS 57 T-Score Conversions'!AG$3:AH$35,2,TRUE)</f>
        <v>59.95</v>
      </c>
      <c r="DD471" s="39" t="str">
        <f t="shared" si="31"/>
        <v>Mild</v>
      </c>
    </row>
    <row r="472">
      <c r="A472" s="1" t="b">
        <v>1</v>
      </c>
      <c r="B472" s="20"/>
      <c r="C472" s="20">
        <v>43860.56477099537</v>
      </c>
      <c r="D472" s="1" t="s">
        <v>371</v>
      </c>
      <c r="E472" s="1">
        <v>2169.0</v>
      </c>
      <c r="F472" s="1">
        <v>5.0</v>
      </c>
      <c r="G472" s="1">
        <v>5.0</v>
      </c>
      <c r="H472" s="1">
        <v>5.0</v>
      </c>
      <c r="I472" s="1">
        <v>5.0</v>
      </c>
      <c r="J472" s="1">
        <v>5.0</v>
      </c>
      <c r="K472" s="1">
        <v>5.0</v>
      </c>
      <c r="L472" s="1">
        <v>5.0</v>
      </c>
      <c r="M472" s="1">
        <v>5.0</v>
      </c>
      <c r="N472" s="1">
        <v>1.0</v>
      </c>
      <c r="O472" s="1">
        <v>1.0</v>
      </c>
      <c r="P472" s="1">
        <v>1.0</v>
      </c>
      <c r="Q472" s="1">
        <v>1.0</v>
      </c>
      <c r="R472" s="1">
        <v>1.0</v>
      </c>
      <c r="S472" s="1">
        <v>1.0</v>
      </c>
      <c r="T472" s="1">
        <v>1.0</v>
      </c>
      <c r="U472" s="1">
        <v>1.0</v>
      </c>
      <c r="V472" s="1">
        <v>1.0</v>
      </c>
      <c r="W472" s="1">
        <v>1.0</v>
      </c>
      <c r="X472" s="1">
        <v>1.0</v>
      </c>
      <c r="Y472" s="1">
        <v>1.0</v>
      </c>
      <c r="Z472" s="1">
        <v>1.0</v>
      </c>
      <c r="AA472" s="1">
        <v>1.0</v>
      </c>
      <c r="AB472" s="1">
        <v>1.0</v>
      </c>
      <c r="AC472" s="1">
        <v>1.0</v>
      </c>
      <c r="AD472" s="1">
        <v>1.0</v>
      </c>
      <c r="AE472" s="1">
        <v>1.0</v>
      </c>
      <c r="AF472" s="1">
        <v>1.0</v>
      </c>
      <c r="AG472" s="1">
        <v>1.0</v>
      </c>
      <c r="AH472" s="1">
        <v>1.0</v>
      </c>
      <c r="AI472" s="1">
        <v>1.0</v>
      </c>
      <c r="AJ472" s="1">
        <v>1.0</v>
      </c>
      <c r="AK472" s="1">
        <v>1.0</v>
      </c>
      <c r="AL472" s="1">
        <v>2.0</v>
      </c>
      <c r="AM472" s="1">
        <v>2.0</v>
      </c>
      <c r="AN472" s="1">
        <v>2.0</v>
      </c>
      <c r="AO472" s="1">
        <v>3.0</v>
      </c>
      <c r="AP472" s="1">
        <v>3.0</v>
      </c>
      <c r="AQ472" s="1">
        <v>2.0</v>
      </c>
      <c r="AR472" s="1">
        <v>1.0</v>
      </c>
      <c r="AS472" s="1">
        <v>3.0</v>
      </c>
      <c r="AT472" s="1">
        <v>5.0</v>
      </c>
      <c r="AU472" s="1">
        <v>5.0</v>
      </c>
      <c r="AV472" s="1">
        <v>5.0</v>
      </c>
      <c r="AW472" s="1">
        <v>5.0</v>
      </c>
      <c r="AX472" s="1">
        <v>5.0</v>
      </c>
      <c r="AY472" s="1">
        <v>5.0</v>
      </c>
      <c r="AZ472" s="1">
        <v>5.0</v>
      </c>
      <c r="BA472" s="1">
        <v>5.0</v>
      </c>
      <c r="BB472" s="1">
        <v>1.0</v>
      </c>
      <c r="BC472" s="1">
        <v>1.0</v>
      </c>
      <c r="BD472" s="1">
        <v>1.0</v>
      </c>
      <c r="BE472" s="1">
        <v>1.0</v>
      </c>
      <c r="BF472" s="1">
        <v>1.0</v>
      </c>
      <c r="BG472" s="1">
        <v>1.0</v>
      </c>
      <c r="BH472" s="1">
        <v>1.0</v>
      </c>
      <c r="BI472" s="1">
        <v>1.0</v>
      </c>
      <c r="BJ472" s="1">
        <v>0.0</v>
      </c>
      <c r="BK472" s="1">
        <v>5.0</v>
      </c>
      <c r="BL472" s="1">
        <v>5.0</v>
      </c>
      <c r="BM472" s="1">
        <v>5.0</v>
      </c>
      <c r="BN472" s="1">
        <v>5.0</v>
      </c>
      <c r="BO472" s="1">
        <v>5.0</v>
      </c>
      <c r="BP472" s="1">
        <v>5.0</v>
      </c>
      <c r="BQ472" s="1">
        <v>5.0</v>
      </c>
      <c r="BR472" s="1">
        <v>5.0</v>
      </c>
      <c r="BS472" s="1">
        <v>1.0</v>
      </c>
      <c r="BT472" s="1">
        <v>1.0</v>
      </c>
      <c r="BU472" s="1">
        <v>1.0</v>
      </c>
      <c r="BV472" s="1">
        <v>1.0</v>
      </c>
      <c r="BW472" s="1">
        <v>1.0</v>
      </c>
      <c r="BX472" s="1">
        <v>1.0</v>
      </c>
      <c r="BY472" s="1">
        <v>1.0</v>
      </c>
      <c r="BZ472" s="36">
        <v>1.0</v>
      </c>
      <c r="CA472" s="45">
        <f t="shared" si="32"/>
        <v>178</v>
      </c>
      <c r="CB472">
        <f t="shared" si="33"/>
        <v>40</v>
      </c>
      <c r="CC472" s="45">
        <f t="shared" si="34"/>
        <v>8</v>
      </c>
      <c r="CD472" s="45">
        <f t="shared" si="35"/>
        <v>8</v>
      </c>
      <c r="CE472" s="45">
        <f t="shared" si="36"/>
        <v>8</v>
      </c>
      <c r="CF472" s="45">
        <f t="shared" si="37"/>
        <v>18</v>
      </c>
      <c r="CG472" s="45">
        <f t="shared" si="38"/>
        <v>40</v>
      </c>
      <c r="CH472" s="45">
        <f t="shared" si="39"/>
        <v>8</v>
      </c>
      <c r="CI472" s="45">
        <f t="shared" si="40"/>
        <v>0</v>
      </c>
      <c r="CJ472">
        <f t="shared" si="10"/>
        <v>40</v>
      </c>
      <c r="CK472" s="45">
        <f t="shared" si="41"/>
        <v>8</v>
      </c>
      <c r="CM472" s="40">
        <f>VLOOKUP(CB472,'PROMIS 57 T-Score Conversions'!Q$3:R$35,2,TRUE)</f>
        <v>60.1</v>
      </c>
      <c r="CN472" s="44" t="str">
        <f t="shared" si="20"/>
        <v>Normal</v>
      </c>
      <c r="CO472" s="40">
        <f>VLOOKUP(CC472,'PROMIS 57 T-Score Conversions'!A$3:B$35,2,TRUE)</f>
        <v>37.1</v>
      </c>
      <c r="CP472" s="43" t="str">
        <f t="shared" si="21"/>
        <v>Normal</v>
      </c>
      <c r="CQ472" s="40">
        <f>VLOOKUP(CD472,'PROMIS 57 T-Score Conversions'!E$3:F$35,2,TRUE)</f>
        <v>38.2</v>
      </c>
      <c r="CR472" s="44" t="str">
        <f t="shared" si="22"/>
        <v>Normal</v>
      </c>
      <c r="CS472" s="40">
        <f>VLOOKUP(CE472,'PROMIS 57 T-Score Conversions'!U$3:V$35,2,TRUE)</f>
        <v>33.1</v>
      </c>
      <c r="CT472" s="44" t="str">
        <f t="shared" si="23"/>
        <v>Normal</v>
      </c>
      <c r="CU472" s="40">
        <f>VLOOKUP(CF472,'PROMIS 57 T-Score Conversions'!Y$3:Z$35,2,TRUE)</f>
        <v>47.9</v>
      </c>
      <c r="CV472" s="44" t="str">
        <f t="shared" si="24"/>
        <v>Normal</v>
      </c>
      <c r="CW472" s="40">
        <f>vlookup(CG472,'PROMIS 57 T-Score Conversions'!M$3:N$35,2,TRUE)</f>
        <v>65.4</v>
      </c>
      <c r="CX472" s="44" t="str">
        <f t="shared" si="25"/>
        <v>Normal</v>
      </c>
      <c r="CY472" s="40">
        <f>VLOOKup(CH472,'PROMIS 57 T-Score Conversions'!I$3:J$35,2,TRUE)</f>
        <v>40.7</v>
      </c>
      <c r="CZ472" s="44" t="str">
        <f t="shared" si="26"/>
        <v>Normal</v>
      </c>
      <c r="DA472" s="37">
        <f>VLOOKUP(CJ472,'PROMIS 57 T-Score Conversions'!AC$3:AD$35,2,TRUE)</f>
        <v>63.48</v>
      </c>
      <c r="DB472" s="44" t="str">
        <f t="shared" si="30"/>
        <v>Normal</v>
      </c>
      <c r="DC472" s="40">
        <f>VLOOKUP(CK472,'PROMIS 57 T-Score Conversions'!AG$3:AH$35,2,TRUE)</f>
        <v>23.27</v>
      </c>
      <c r="DD472" s="39" t="str">
        <f t="shared" si="31"/>
        <v>Normal</v>
      </c>
    </row>
    <row r="473">
      <c r="A473" s="1" t="b">
        <v>1</v>
      </c>
      <c r="B473" s="20"/>
      <c r="C473" s="20">
        <v>43864.40989130787</v>
      </c>
      <c r="D473" s="1" t="s">
        <v>372</v>
      </c>
      <c r="E473" s="1">
        <v>2170.0</v>
      </c>
      <c r="F473" s="1">
        <v>5.0</v>
      </c>
      <c r="G473" s="1">
        <v>4.0</v>
      </c>
      <c r="H473" s="1">
        <v>5.0</v>
      </c>
      <c r="I473" s="1">
        <v>5.0</v>
      </c>
      <c r="J473" s="1">
        <v>5.0</v>
      </c>
      <c r="K473" s="1">
        <v>5.0</v>
      </c>
      <c r="L473" s="1">
        <v>5.0</v>
      </c>
      <c r="M473" s="1">
        <v>5.0</v>
      </c>
      <c r="N473" s="1">
        <v>1.0</v>
      </c>
      <c r="O473" s="1">
        <v>3.0</v>
      </c>
      <c r="P473" s="1">
        <v>3.0</v>
      </c>
      <c r="Q473" s="1">
        <v>1.0</v>
      </c>
      <c r="R473" s="1">
        <v>3.0</v>
      </c>
      <c r="S473" s="1">
        <v>2.0</v>
      </c>
      <c r="T473" s="1">
        <v>2.0</v>
      </c>
      <c r="U473" s="1">
        <v>1.0</v>
      </c>
      <c r="V473" s="1">
        <v>1.0</v>
      </c>
      <c r="W473" s="1">
        <v>3.0</v>
      </c>
      <c r="X473" s="1">
        <v>2.0</v>
      </c>
      <c r="Y473" s="1">
        <v>3.0</v>
      </c>
      <c r="Z473" s="1">
        <v>3.0</v>
      </c>
      <c r="AA473" s="1">
        <v>3.0</v>
      </c>
      <c r="AB473" s="1">
        <v>1.0</v>
      </c>
      <c r="AC473" s="1">
        <v>1.0</v>
      </c>
      <c r="AD473" s="1">
        <v>4.0</v>
      </c>
      <c r="AE473" s="1">
        <v>4.0</v>
      </c>
      <c r="AF473" s="1">
        <v>4.0</v>
      </c>
      <c r="AG473" s="1">
        <v>3.0</v>
      </c>
      <c r="AH473" s="1">
        <v>4.0</v>
      </c>
      <c r="AI473" s="1">
        <v>5.0</v>
      </c>
      <c r="AJ473" s="1">
        <v>4.0</v>
      </c>
      <c r="AK473" s="1">
        <v>3.0</v>
      </c>
      <c r="AL473" s="1">
        <v>1.0</v>
      </c>
      <c r="AM473" s="1">
        <v>3.0</v>
      </c>
      <c r="AN473" s="1">
        <v>1.0</v>
      </c>
      <c r="AO473" s="1">
        <v>1.0</v>
      </c>
      <c r="AP473" s="1">
        <v>1.0</v>
      </c>
      <c r="AQ473" s="1">
        <v>1.0</v>
      </c>
      <c r="AR473" s="1">
        <v>1.0</v>
      </c>
      <c r="AS473" s="1">
        <v>4.0</v>
      </c>
      <c r="AT473" s="1">
        <v>4.0</v>
      </c>
      <c r="AU473" s="1">
        <v>4.0</v>
      </c>
      <c r="AV473" s="1">
        <v>4.0</v>
      </c>
      <c r="AW473" s="1">
        <v>4.0</v>
      </c>
      <c r="AX473" s="1">
        <v>3.0</v>
      </c>
      <c r="AY473" s="1">
        <v>3.0</v>
      </c>
      <c r="AZ473" s="1">
        <v>4.0</v>
      </c>
      <c r="BA473" s="1">
        <v>3.0</v>
      </c>
      <c r="BB473" s="1">
        <v>1.0</v>
      </c>
      <c r="BC473" s="1">
        <v>1.0</v>
      </c>
      <c r="BD473" s="1">
        <v>1.0</v>
      </c>
      <c r="BE473" s="1">
        <v>1.0</v>
      </c>
      <c r="BF473" s="1">
        <v>1.0</v>
      </c>
      <c r="BG473" s="1">
        <v>1.0</v>
      </c>
      <c r="BH473" s="1">
        <v>1.0</v>
      </c>
      <c r="BI473" s="1">
        <v>1.0</v>
      </c>
      <c r="BJ473" s="1">
        <v>1.0</v>
      </c>
      <c r="BK473" s="1">
        <v>1.0</v>
      </c>
      <c r="BL473" s="1">
        <v>1.0</v>
      </c>
      <c r="BM473" s="1">
        <v>1.0</v>
      </c>
      <c r="BN473" s="1">
        <v>3.0</v>
      </c>
      <c r="BO473" s="1">
        <v>3.0</v>
      </c>
      <c r="BP473" s="1">
        <v>2.0</v>
      </c>
      <c r="BQ473" s="1">
        <v>4.0</v>
      </c>
      <c r="BR473" s="1">
        <v>2.0</v>
      </c>
      <c r="BS473" s="1">
        <v>5.0</v>
      </c>
      <c r="BT473" s="1">
        <v>4.0</v>
      </c>
      <c r="BU473" s="1">
        <v>5.0</v>
      </c>
      <c r="BV473" s="1">
        <v>2.0</v>
      </c>
      <c r="BW473" s="1">
        <v>3.0</v>
      </c>
      <c r="BX473" s="1">
        <v>4.0</v>
      </c>
      <c r="BY473" s="1">
        <v>2.0</v>
      </c>
      <c r="BZ473" s="36">
        <v>2.0</v>
      </c>
      <c r="CA473" s="45">
        <f t="shared" si="32"/>
        <v>198</v>
      </c>
      <c r="CB473">
        <f t="shared" si="33"/>
        <v>39</v>
      </c>
      <c r="CC473" s="45">
        <f t="shared" si="34"/>
        <v>16</v>
      </c>
      <c r="CD473" s="45">
        <f t="shared" si="35"/>
        <v>17</v>
      </c>
      <c r="CE473" s="45">
        <f t="shared" si="36"/>
        <v>31</v>
      </c>
      <c r="CF473" s="45">
        <f t="shared" si="37"/>
        <v>13</v>
      </c>
      <c r="CG473" s="45">
        <f t="shared" si="38"/>
        <v>29</v>
      </c>
      <c r="CH473" s="45">
        <f t="shared" si="39"/>
        <v>8</v>
      </c>
      <c r="CI473" s="45">
        <f t="shared" si="40"/>
        <v>0.1</v>
      </c>
      <c r="CJ473">
        <f t="shared" si="10"/>
        <v>17</v>
      </c>
      <c r="CK473" s="45">
        <f t="shared" si="41"/>
        <v>27</v>
      </c>
      <c r="CM473" s="40">
        <f>VLOOKUP(CB473,'PROMIS 57 T-Score Conversions'!Q$3:R$35,2,TRUE)</f>
        <v>53</v>
      </c>
      <c r="CN473" s="44" t="str">
        <f t="shared" si="20"/>
        <v>Normal</v>
      </c>
      <c r="CO473" s="40">
        <f>VLOOKUP(CC473,'PROMIS 57 T-Score Conversions'!A$3:B$35,2,TRUE)</f>
        <v>54.3</v>
      </c>
      <c r="CP473" s="43" t="str">
        <f t="shared" si="21"/>
        <v>Mild</v>
      </c>
      <c r="CQ473" s="40">
        <f>VLOOKUP(CD473,'PROMIS 57 T-Score Conversions'!E$3:F$35,2,TRUE)</f>
        <v>55.9</v>
      </c>
      <c r="CR473" s="44" t="str">
        <f t="shared" si="22"/>
        <v>Mild</v>
      </c>
      <c r="CS473" s="40">
        <f>VLOOKUP(CE473,'PROMIS 57 T-Score Conversions'!U$3:V$35,2,TRUE)</f>
        <v>64.3</v>
      </c>
      <c r="CT473" s="44" t="str">
        <f t="shared" si="23"/>
        <v>Moderate</v>
      </c>
      <c r="CU473" s="40">
        <f>VLOOKUP(CF473,'PROMIS 57 T-Score Conversions'!Y$3:Z$35,2,TRUE)</f>
        <v>41.4</v>
      </c>
      <c r="CV473" s="44" t="str">
        <f t="shared" si="24"/>
        <v>Normal</v>
      </c>
      <c r="CW473" s="40">
        <f>vlookup(CG473,'PROMIS 57 T-Score Conversions'!M$3:N$35,2,TRUE)</f>
        <v>48.9</v>
      </c>
      <c r="CX473" s="44" t="str">
        <f t="shared" si="25"/>
        <v>Normal</v>
      </c>
      <c r="CY473" s="40">
        <f>VLOOKup(CH473,'PROMIS 57 T-Score Conversions'!I$3:J$35,2,TRUE)</f>
        <v>40.7</v>
      </c>
      <c r="CZ473" s="44" t="str">
        <f t="shared" si="26"/>
        <v>Normal</v>
      </c>
      <c r="DA473" s="37">
        <f>VLOOKUP(CJ473,'PROMIS 57 T-Score Conversions'!AC$3:AD$35,2,TRUE)</f>
        <v>34.75</v>
      </c>
      <c r="DB473" s="44" t="str">
        <f t="shared" si="30"/>
        <v>Moderate</v>
      </c>
      <c r="DC473" s="40">
        <f>VLOOKUP(CK473,'PROMIS 57 T-Score Conversions'!AG$3:AH$35,2,TRUE)</f>
        <v>46.21</v>
      </c>
      <c r="DD473" s="39" t="str">
        <f t="shared" si="31"/>
        <v>Normal</v>
      </c>
    </row>
    <row r="474">
      <c r="A474" s="1" t="b">
        <v>1</v>
      </c>
      <c r="B474" s="20"/>
      <c r="C474" s="20">
        <v>43864.42702711806</v>
      </c>
      <c r="D474" s="1" t="s">
        <v>232</v>
      </c>
      <c r="E474" s="1">
        <v>1921.0</v>
      </c>
      <c r="F474" s="1">
        <v>4.0</v>
      </c>
      <c r="G474" s="1">
        <v>3.0</v>
      </c>
      <c r="H474" s="1">
        <v>4.0</v>
      </c>
      <c r="I474" s="1">
        <v>3.0</v>
      </c>
      <c r="J474" s="1">
        <v>3.0</v>
      </c>
      <c r="K474" s="1">
        <v>3.0</v>
      </c>
      <c r="L474" s="1">
        <v>3.0</v>
      </c>
      <c r="M474" s="1">
        <v>3.0</v>
      </c>
      <c r="N474" s="1">
        <v>2.0</v>
      </c>
      <c r="O474" s="1">
        <v>2.0</v>
      </c>
      <c r="P474" s="1">
        <v>2.0</v>
      </c>
      <c r="Q474" s="1">
        <v>2.0</v>
      </c>
      <c r="R474" s="1">
        <v>2.0</v>
      </c>
      <c r="S474" s="1">
        <v>2.0</v>
      </c>
      <c r="T474" s="1">
        <v>3.0</v>
      </c>
      <c r="U474" s="1">
        <v>3.0</v>
      </c>
      <c r="V474" s="1">
        <v>2.0</v>
      </c>
      <c r="W474" s="1">
        <v>2.0</v>
      </c>
      <c r="X474" s="1">
        <v>2.0</v>
      </c>
      <c r="Y474" s="1">
        <v>2.0</v>
      </c>
      <c r="Z474" s="1">
        <v>1.0</v>
      </c>
      <c r="AA474" s="1">
        <v>3.0</v>
      </c>
      <c r="AB474" s="1">
        <v>2.0</v>
      </c>
      <c r="AC474" s="1">
        <v>2.0</v>
      </c>
      <c r="AD474" s="1">
        <v>3.0</v>
      </c>
      <c r="AE474" s="1">
        <v>3.0</v>
      </c>
      <c r="AF474" s="1">
        <v>3.0</v>
      </c>
      <c r="AG474" s="1">
        <v>3.0</v>
      </c>
      <c r="AH474" s="1">
        <v>3.0</v>
      </c>
      <c r="AI474" s="1">
        <v>3.0</v>
      </c>
      <c r="AJ474" s="1">
        <v>3.0</v>
      </c>
      <c r="AK474" s="1">
        <v>3.0</v>
      </c>
      <c r="AL474" s="1">
        <v>3.0</v>
      </c>
      <c r="AM474" s="1">
        <v>3.0</v>
      </c>
      <c r="AN474" s="1">
        <v>3.0</v>
      </c>
      <c r="AO474" s="1">
        <v>2.0</v>
      </c>
      <c r="AP474" s="1">
        <v>2.0</v>
      </c>
      <c r="AQ474" s="1">
        <v>2.0</v>
      </c>
      <c r="AR474" s="1">
        <v>1.0</v>
      </c>
      <c r="AS474" s="1">
        <v>2.0</v>
      </c>
      <c r="AT474" s="1">
        <v>3.0</v>
      </c>
      <c r="AU474" s="1">
        <v>3.0</v>
      </c>
      <c r="AV474" s="1">
        <v>3.0</v>
      </c>
      <c r="AW474" s="1">
        <v>3.0</v>
      </c>
      <c r="AX474" s="1">
        <v>3.0</v>
      </c>
      <c r="AY474" s="1">
        <v>3.0</v>
      </c>
      <c r="AZ474" s="1">
        <v>3.0</v>
      </c>
      <c r="BA474" s="1">
        <v>3.0</v>
      </c>
      <c r="BB474" s="1">
        <v>3.0</v>
      </c>
      <c r="BC474" s="1">
        <v>3.0</v>
      </c>
      <c r="BD474" s="1">
        <v>3.0</v>
      </c>
      <c r="BE474" s="1">
        <v>3.0</v>
      </c>
      <c r="BF474" s="1">
        <v>3.0</v>
      </c>
      <c r="BG474" s="1">
        <v>3.0</v>
      </c>
      <c r="BH474" s="1">
        <v>3.0</v>
      </c>
      <c r="BI474" s="1">
        <v>3.0</v>
      </c>
      <c r="BJ474" s="1">
        <v>3.0</v>
      </c>
      <c r="BK474" s="1">
        <v>3.0</v>
      </c>
      <c r="BL474" s="1">
        <v>3.0</v>
      </c>
      <c r="BM474" s="1">
        <v>3.0</v>
      </c>
      <c r="BN474" s="1">
        <v>3.0</v>
      </c>
      <c r="BO474" s="1">
        <v>3.0</v>
      </c>
      <c r="BP474" s="1">
        <v>4.0</v>
      </c>
      <c r="BQ474" s="1">
        <v>3.0</v>
      </c>
      <c r="BR474" s="1">
        <v>4.0</v>
      </c>
      <c r="BS474" s="1">
        <v>3.0</v>
      </c>
      <c r="BT474" s="1">
        <v>3.0</v>
      </c>
      <c r="BU474" s="1">
        <v>2.0</v>
      </c>
      <c r="BV474" s="1">
        <v>3.0</v>
      </c>
      <c r="BW474" s="1">
        <v>2.0</v>
      </c>
      <c r="BX474" s="1">
        <v>2.0</v>
      </c>
      <c r="BY474" s="1">
        <v>2.0</v>
      </c>
      <c r="BZ474" s="36">
        <v>3.0</v>
      </c>
      <c r="CA474" s="45">
        <f t="shared" si="32"/>
        <v>199</v>
      </c>
      <c r="CB474">
        <f t="shared" si="33"/>
        <v>26</v>
      </c>
      <c r="CC474" s="45">
        <f t="shared" si="34"/>
        <v>18</v>
      </c>
      <c r="CD474" s="45">
        <f t="shared" si="35"/>
        <v>16</v>
      </c>
      <c r="CE474" s="45">
        <f t="shared" si="36"/>
        <v>24</v>
      </c>
      <c r="CF474" s="45">
        <f t="shared" si="37"/>
        <v>18</v>
      </c>
      <c r="CG474" s="45">
        <f t="shared" si="38"/>
        <v>24</v>
      </c>
      <c r="CH474" s="45">
        <f t="shared" si="39"/>
        <v>24</v>
      </c>
      <c r="CI474" s="45">
        <f t="shared" si="40"/>
        <v>0.3</v>
      </c>
      <c r="CJ474">
        <f t="shared" si="10"/>
        <v>26</v>
      </c>
      <c r="CK474" s="45">
        <f t="shared" si="41"/>
        <v>20</v>
      </c>
      <c r="CM474" s="40">
        <f>VLOOKUP(CB474,'PROMIS 57 T-Score Conversions'!Q$3:R$35,2,TRUE)</f>
        <v>39.5</v>
      </c>
      <c r="CN474" s="44" t="str">
        <f t="shared" si="20"/>
        <v>Moderate</v>
      </c>
      <c r="CO474" s="40">
        <f>VLOOKUP(CC474,'PROMIS 57 T-Score Conversions'!A$3:B$35,2,TRUE)</f>
        <v>56.4</v>
      </c>
      <c r="CP474" s="43" t="str">
        <f t="shared" si="21"/>
        <v>Moderate</v>
      </c>
      <c r="CQ474" s="40">
        <f>VLOOKUP(CD474,'PROMIS 57 T-Score Conversions'!E$3:F$35,2,TRUE)</f>
        <v>55.1</v>
      </c>
      <c r="CR474" s="44" t="str">
        <f t="shared" si="22"/>
        <v>Mild</v>
      </c>
      <c r="CS474" s="40">
        <f>VLOOKUP(CE474,'PROMIS 57 T-Score Conversions'!U$3:V$35,2,TRUE)</f>
        <v>57.5</v>
      </c>
      <c r="CT474" s="44" t="str">
        <f t="shared" si="23"/>
        <v>Mild</v>
      </c>
      <c r="CU474" s="40">
        <f>VLOOKUP(CF474,'PROMIS 57 T-Score Conversions'!Y$3:Z$35,2,TRUE)</f>
        <v>47.9</v>
      </c>
      <c r="CV474" s="44" t="str">
        <f t="shared" si="24"/>
        <v>Normal</v>
      </c>
      <c r="CW474" s="40">
        <f>vlookup(CG474,'PROMIS 57 T-Score Conversions'!M$3:N$35,2,TRUE)</f>
        <v>44</v>
      </c>
      <c r="CX474" s="44" t="str">
        <f t="shared" si="25"/>
        <v>Mild</v>
      </c>
      <c r="CY474" s="40">
        <f>VLOOKup(CH474,'PROMIS 57 T-Score Conversions'!I$3:J$35,2,TRUE)</f>
        <v>61.5</v>
      </c>
      <c r="CZ474" s="44" t="str">
        <f t="shared" si="26"/>
        <v>Moderate</v>
      </c>
      <c r="DA474" s="37">
        <f>VLOOKUP(CJ474,'PROMIS 57 T-Score Conversions'!AC$3:AD$35,2,TRUE)</f>
        <v>41.9</v>
      </c>
      <c r="DB474" s="44" t="str">
        <f t="shared" si="30"/>
        <v>Mild</v>
      </c>
      <c r="DC474" s="40">
        <f>VLOOKUP(CK474,'PROMIS 57 T-Score Conversions'!AG$3:AH$35,2,TRUE)</f>
        <v>39.81</v>
      </c>
      <c r="DD474" s="39" t="str">
        <f t="shared" si="31"/>
        <v>Normal</v>
      </c>
    </row>
    <row r="475">
      <c r="A475" s="1" t="b">
        <v>1</v>
      </c>
      <c r="B475" s="20"/>
      <c r="C475" s="20">
        <v>43864.486200405096</v>
      </c>
      <c r="D475" s="1" t="s">
        <v>373</v>
      </c>
      <c r="E475" s="1">
        <v>2161.0</v>
      </c>
      <c r="F475" s="1">
        <v>1.0</v>
      </c>
      <c r="G475" s="1">
        <v>3.0</v>
      </c>
      <c r="H475" s="1">
        <v>3.0</v>
      </c>
      <c r="I475" s="1">
        <v>2.0</v>
      </c>
      <c r="J475" s="1">
        <v>1.0</v>
      </c>
      <c r="K475" s="1">
        <v>2.0</v>
      </c>
      <c r="L475" s="1">
        <v>2.0</v>
      </c>
      <c r="M475" s="1">
        <v>1.0</v>
      </c>
      <c r="N475" s="1">
        <v>4.0</v>
      </c>
      <c r="O475" s="1">
        <v>4.0</v>
      </c>
      <c r="P475" s="1">
        <v>4.0</v>
      </c>
      <c r="Q475" s="1">
        <v>4.0</v>
      </c>
      <c r="R475" s="1">
        <v>1.0</v>
      </c>
      <c r="S475" s="1">
        <v>2.0</v>
      </c>
      <c r="T475" s="1">
        <v>3.0</v>
      </c>
      <c r="U475" s="1">
        <v>3.0</v>
      </c>
      <c r="V475" s="1">
        <v>2.0</v>
      </c>
      <c r="W475" s="1">
        <v>1.0</v>
      </c>
      <c r="X475" s="1">
        <v>2.0</v>
      </c>
      <c r="Y475" s="1">
        <v>1.0</v>
      </c>
      <c r="Z475" s="1">
        <v>1.0</v>
      </c>
      <c r="AA475" s="1">
        <v>3.0</v>
      </c>
      <c r="AB475" s="1">
        <v>3.0</v>
      </c>
      <c r="AC475" s="1">
        <v>1.0</v>
      </c>
      <c r="AD475" s="1">
        <v>5.0</v>
      </c>
      <c r="AE475" s="1">
        <v>4.0</v>
      </c>
      <c r="AF475" s="1">
        <v>5.0</v>
      </c>
      <c r="AG475" s="1">
        <v>4.0</v>
      </c>
      <c r="AH475" s="1">
        <v>4.0</v>
      </c>
      <c r="AI475" s="1">
        <v>1.0</v>
      </c>
      <c r="AJ475" s="1">
        <v>5.0</v>
      </c>
      <c r="AK475" s="1">
        <v>5.0</v>
      </c>
      <c r="AL475" s="1">
        <v>4.0</v>
      </c>
      <c r="AM475" s="1">
        <v>5.0</v>
      </c>
      <c r="AN475" s="1">
        <v>4.0</v>
      </c>
      <c r="AO475" s="1">
        <v>1.0</v>
      </c>
      <c r="AP475" s="1">
        <v>4.0</v>
      </c>
      <c r="AQ475" s="1">
        <v>1.0</v>
      </c>
      <c r="AR475" s="1">
        <v>1.0</v>
      </c>
      <c r="AS475" s="1">
        <v>5.0</v>
      </c>
      <c r="AT475" s="1">
        <v>1.0</v>
      </c>
      <c r="AU475" s="1">
        <v>2.0</v>
      </c>
      <c r="AV475" s="1">
        <v>2.0</v>
      </c>
      <c r="AW475" s="1">
        <v>2.0</v>
      </c>
      <c r="AX475" s="1">
        <v>2.0</v>
      </c>
      <c r="AY475" s="1">
        <v>2.0</v>
      </c>
      <c r="AZ475" s="1">
        <v>2.0</v>
      </c>
      <c r="BA475" s="1">
        <v>2.0</v>
      </c>
      <c r="BB475" s="1">
        <v>5.0</v>
      </c>
      <c r="BC475" s="1">
        <v>5.0</v>
      </c>
      <c r="BD475" s="1">
        <v>4.0</v>
      </c>
      <c r="BE475" s="1">
        <v>5.0</v>
      </c>
      <c r="BF475" s="1">
        <v>4.0</v>
      </c>
      <c r="BG475" s="1">
        <v>5.0</v>
      </c>
      <c r="BH475" s="1">
        <v>5.0</v>
      </c>
      <c r="BI475" s="1">
        <v>5.0</v>
      </c>
      <c r="BJ475" s="1">
        <v>7.0</v>
      </c>
      <c r="BK475" s="1">
        <v>3.0</v>
      </c>
      <c r="BL475" s="1">
        <v>1.0</v>
      </c>
      <c r="BM475" s="1">
        <v>3.0</v>
      </c>
      <c r="BN475" s="1">
        <v>1.0</v>
      </c>
      <c r="BO475" s="1">
        <v>3.0</v>
      </c>
      <c r="BP475" s="1">
        <v>3.0</v>
      </c>
      <c r="BQ475" s="1">
        <v>2.0</v>
      </c>
      <c r="BR475" s="1">
        <v>1.0</v>
      </c>
      <c r="BS475" s="1">
        <v>2.0</v>
      </c>
      <c r="BT475" s="1">
        <v>4.0</v>
      </c>
      <c r="BU475" s="1">
        <v>4.0</v>
      </c>
      <c r="BV475" s="1">
        <v>5.0</v>
      </c>
      <c r="BW475" s="1">
        <v>4.0</v>
      </c>
      <c r="BX475" s="1">
        <v>3.0</v>
      </c>
      <c r="BY475" s="1">
        <v>5.0</v>
      </c>
      <c r="BZ475" s="36">
        <v>4.0</v>
      </c>
      <c r="CA475" s="45">
        <f t="shared" si="32"/>
        <v>220</v>
      </c>
      <c r="CB475">
        <f t="shared" si="33"/>
        <v>15</v>
      </c>
      <c r="CC475" s="45">
        <f t="shared" si="34"/>
        <v>25</v>
      </c>
      <c r="CD475" s="45">
        <f t="shared" si="35"/>
        <v>14</v>
      </c>
      <c r="CE475" s="45">
        <f t="shared" si="36"/>
        <v>33</v>
      </c>
      <c r="CF475" s="45">
        <f t="shared" si="37"/>
        <v>25</v>
      </c>
      <c r="CG475" s="45">
        <f t="shared" si="38"/>
        <v>15</v>
      </c>
      <c r="CH475" s="45">
        <f t="shared" si="39"/>
        <v>38</v>
      </c>
      <c r="CI475" s="45">
        <f t="shared" si="40"/>
        <v>0.7</v>
      </c>
      <c r="CJ475">
        <f t="shared" si="10"/>
        <v>17</v>
      </c>
      <c r="CK475" s="45">
        <f t="shared" si="41"/>
        <v>31</v>
      </c>
      <c r="CM475" s="40">
        <f>VLOOKUP(CB475,'PROMIS 57 T-Score Conversions'!Q$3:R$35,2,TRUE)</f>
        <v>31.7</v>
      </c>
      <c r="CN475" s="44" t="str">
        <f t="shared" si="20"/>
        <v>Moderate</v>
      </c>
      <c r="CO475" s="40">
        <f>VLOOKUP(CC475,'PROMIS 57 T-Score Conversions'!A$3:B$35,2,TRUE)</f>
        <v>63.5</v>
      </c>
      <c r="CP475" s="43" t="str">
        <f t="shared" si="21"/>
        <v>Moderate</v>
      </c>
      <c r="CQ475" s="40">
        <f>VLOOKUP(CD475,'PROMIS 57 T-Score Conversions'!E$3:F$35,2,TRUE)</f>
        <v>53.2</v>
      </c>
      <c r="CR475" s="44" t="str">
        <f t="shared" si="22"/>
        <v>Normal</v>
      </c>
      <c r="CS475" s="40">
        <f>VLOOKUP(CE475,'PROMIS 57 T-Score Conversions'!U$3:V$35,2,TRUE)</f>
        <v>66.4</v>
      </c>
      <c r="CT475" s="44" t="str">
        <f t="shared" si="23"/>
        <v>Moderate</v>
      </c>
      <c r="CU475" s="40">
        <f>VLOOKUP(CF475,'PROMIS 57 T-Score Conversions'!Y$3:Z$35,2,TRUE)</f>
        <v>55.3</v>
      </c>
      <c r="CV475" s="44" t="str">
        <f t="shared" si="24"/>
        <v>Mild</v>
      </c>
      <c r="CW475" s="40">
        <f>vlookup(CG475,'PROMIS 57 T-Score Conversions'!M$3:N$35,2,TRUE)</f>
        <v>36.2</v>
      </c>
      <c r="CX475" s="44" t="str">
        <f t="shared" si="25"/>
        <v>Moderate</v>
      </c>
      <c r="CY475" s="40">
        <f>VLOOKup(CH475,'PROMIS 57 T-Score Conversions'!I$3:J$35,2,TRUE)</f>
        <v>72.1</v>
      </c>
      <c r="CZ475" s="44" t="str">
        <f t="shared" si="26"/>
        <v>Severe</v>
      </c>
      <c r="DA475" s="37">
        <f>VLOOKUP(CJ475,'PROMIS 57 T-Score Conversions'!AC$3:AD$35,2,TRUE)</f>
        <v>34.75</v>
      </c>
      <c r="DB475" s="44" t="str">
        <f t="shared" si="30"/>
        <v>Moderate</v>
      </c>
      <c r="DC475" s="40">
        <f>VLOOKUP(CK475,'PROMIS 57 T-Score Conversions'!AG$3:AH$35,2,TRUE)</f>
        <v>50.21</v>
      </c>
      <c r="DD475" s="39" t="str">
        <f t="shared" si="31"/>
        <v>Normal</v>
      </c>
    </row>
    <row r="476">
      <c r="A476" s="1" t="b">
        <v>1</v>
      </c>
      <c r="B476" s="20"/>
      <c r="C476" s="20">
        <v>43864.53624729167</v>
      </c>
      <c r="D476" s="1" t="s">
        <v>373</v>
      </c>
      <c r="E476" s="1">
        <v>2161.0</v>
      </c>
      <c r="F476" s="1">
        <v>1.0</v>
      </c>
      <c r="G476" s="1">
        <v>3.0</v>
      </c>
      <c r="H476" s="1">
        <v>3.0</v>
      </c>
      <c r="I476" s="1">
        <v>2.0</v>
      </c>
      <c r="J476" s="1">
        <v>1.0</v>
      </c>
      <c r="K476" s="1">
        <v>2.0</v>
      </c>
      <c r="L476" s="1">
        <v>2.0</v>
      </c>
      <c r="M476" s="1">
        <v>1.0</v>
      </c>
      <c r="N476" s="1">
        <v>4.0</v>
      </c>
      <c r="O476" s="1">
        <v>4.0</v>
      </c>
      <c r="P476" s="1">
        <v>4.0</v>
      </c>
      <c r="Q476" s="1">
        <v>4.0</v>
      </c>
      <c r="R476" s="1">
        <v>1.0</v>
      </c>
      <c r="S476" s="1">
        <v>2.0</v>
      </c>
      <c r="T476" s="1">
        <v>3.0</v>
      </c>
      <c r="U476" s="1">
        <v>3.0</v>
      </c>
      <c r="V476" s="1">
        <v>2.0</v>
      </c>
      <c r="W476" s="1">
        <v>1.0</v>
      </c>
      <c r="X476" s="1">
        <v>2.0</v>
      </c>
      <c r="Y476" s="1">
        <v>1.0</v>
      </c>
      <c r="Z476" s="1">
        <v>1.0</v>
      </c>
      <c r="AA476" s="1">
        <v>3.0</v>
      </c>
      <c r="AB476" s="1">
        <v>3.0</v>
      </c>
      <c r="AC476" s="1">
        <v>1.0</v>
      </c>
      <c r="AD476" s="1">
        <v>5.0</v>
      </c>
      <c r="AE476" s="1">
        <v>4.0</v>
      </c>
      <c r="AF476" s="1">
        <v>5.0</v>
      </c>
      <c r="AG476" s="1">
        <v>4.0</v>
      </c>
      <c r="AH476" s="1">
        <v>4.0</v>
      </c>
      <c r="AI476" s="1">
        <v>1.0</v>
      </c>
      <c r="AJ476" s="1">
        <v>5.0</v>
      </c>
      <c r="AK476" s="1">
        <v>5.0</v>
      </c>
      <c r="AL476" s="1">
        <v>4.0</v>
      </c>
      <c r="AM476" s="1">
        <v>5.0</v>
      </c>
      <c r="AN476" s="1">
        <v>4.0</v>
      </c>
      <c r="AO476" s="1">
        <v>1.0</v>
      </c>
      <c r="AP476" s="1">
        <v>4.0</v>
      </c>
      <c r="AQ476" s="1">
        <v>1.0</v>
      </c>
      <c r="AR476" s="1">
        <v>1.0</v>
      </c>
      <c r="AS476" s="1">
        <v>5.0</v>
      </c>
      <c r="AT476" s="1">
        <v>1.0</v>
      </c>
      <c r="AU476" s="1">
        <v>2.0</v>
      </c>
      <c r="AV476" s="1">
        <v>2.0</v>
      </c>
      <c r="AW476" s="1">
        <v>2.0</v>
      </c>
      <c r="AX476" s="1">
        <v>2.0</v>
      </c>
      <c r="AY476" s="1">
        <v>2.0</v>
      </c>
      <c r="AZ476" s="1">
        <v>2.0</v>
      </c>
      <c r="BA476" s="1">
        <v>2.0</v>
      </c>
      <c r="BB476" s="1">
        <v>5.0</v>
      </c>
      <c r="BC476" s="1">
        <v>5.0</v>
      </c>
      <c r="BD476" s="1">
        <v>4.0</v>
      </c>
      <c r="BE476" s="1">
        <v>5.0</v>
      </c>
      <c r="BF476" s="1">
        <v>4.0</v>
      </c>
      <c r="BG476" s="1">
        <v>5.0</v>
      </c>
      <c r="BH476" s="1">
        <v>5.0</v>
      </c>
      <c r="BI476" s="1">
        <v>5.0</v>
      </c>
      <c r="BJ476" s="1">
        <v>7.0</v>
      </c>
      <c r="BK476" s="1">
        <v>3.0</v>
      </c>
      <c r="BL476" s="1">
        <v>1.0</v>
      </c>
      <c r="BM476" s="1">
        <v>3.0</v>
      </c>
      <c r="BN476" s="1">
        <v>1.0</v>
      </c>
      <c r="BO476" s="1">
        <v>3.0</v>
      </c>
      <c r="BP476" s="1">
        <v>3.0</v>
      </c>
      <c r="BQ476" s="1">
        <v>2.0</v>
      </c>
      <c r="BR476" s="1">
        <v>1.0</v>
      </c>
      <c r="BS476" s="1">
        <v>2.0</v>
      </c>
      <c r="BT476" s="1">
        <v>4.0</v>
      </c>
      <c r="BU476" s="1">
        <v>4.0</v>
      </c>
      <c r="BV476" s="1">
        <v>5.0</v>
      </c>
      <c r="BW476" s="1">
        <v>4.0</v>
      </c>
      <c r="BX476" s="1">
        <v>3.0</v>
      </c>
      <c r="BY476" s="1">
        <v>5.0</v>
      </c>
      <c r="BZ476" s="36">
        <v>4.0</v>
      </c>
      <c r="CA476" s="45">
        <f t="shared" si="32"/>
        <v>220</v>
      </c>
      <c r="CB476">
        <f t="shared" si="33"/>
        <v>15</v>
      </c>
      <c r="CC476" s="45">
        <f t="shared" si="34"/>
        <v>25</v>
      </c>
      <c r="CD476" s="45">
        <f t="shared" si="35"/>
        <v>14</v>
      </c>
      <c r="CE476" s="45">
        <f t="shared" si="36"/>
        <v>33</v>
      </c>
      <c r="CF476" s="45">
        <f t="shared" si="37"/>
        <v>25</v>
      </c>
      <c r="CG476" s="45">
        <f t="shared" si="38"/>
        <v>15</v>
      </c>
      <c r="CH476" s="45">
        <f t="shared" si="39"/>
        <v>38</v>
      </c>
      <c r="CI476" s="45">
        <f t="shared" si="40"/>
        <v>0.7</v>
      </c>
      <c r="CJ476">
        <f t="shared" si="10"/>
        <v>17</v>
      </c>
      <c r="CK476" s="45">
        <f t="shared" si="41"/>
        <v>31</v>
      </c>
      <c r="CM476" s="40">
        <f>VLOOKUP(CB476,'PROMIS 57 T-Score Conversions'!Q$3:R$35,2,TRUE)</f>
        <v>31.7</v>
      </c>
      <c r="CN476" s="44" t="str">
        <f t="shared" si="20"/>
        <v>Moderate</v>
      </c>
      <c r="CO476" s="40">
        <f>VLOOKUP(CC476,'PROMIS 57 T-Score Conversions'!A$3:B$35,2,TRUE)</f>
        <v>63.5</v>
      </c>
      <c r="CP476" s="43" t="str">
        <f t="shared" si="21"/>
        <v>Moderate</v>
      </c>
      <c r="CQ476" s="40">
        <f>VLOOKUP(CD476,'PROMIS 57 T-Score Conversions'!E$3:F$35,2,TRUE)</f>
        <v>53.2</v>
      </c>
      <c r="CR476" s="44" t="str">
        <f t="shared" si="22"/>
        <v>Normal</v>
      </c>
      <c r="CS476" s="40">
        <f>VLOOKUP(CE476,'PROMIS 57 T-Score Conversions'!U$3:V$35,2,TRUE)</f>
        <v>66.4</v>
      </c>
      <c r="CT476" s="44" t="str">
        <f t="shared" si="23"/>
        <v>Moderate</v>
      </c>
      <c r="CU476" s="40">
        <f>VLOOKUP(CF476,'PROMIS 57 T-Score Conversions'!Y$3:Z$35,2,TRUE)</f>
        <v>55.3</v>
      </c>
      <c r="CV476" s="44" t="str">
        <f t="shared" si="24"/>
        <v>Mild</v>
      </c>
      <c r="CW476" s="40">
        <f>vlookup(CG476,'PROMIS 57 T-Score Conversions'!M$3:N$35,2,TRUE)</f>
        <v>36.2</v>
      </c>
      <c r="CX476" s="44" t="str">
        <f t="shared" si="25"/>
        <v>Moderate</v>
      </c>
      <c r="CY476" s="40">
        <f>VLOOKup(CH476,'PROMIS 57 T-Score Conversions'!I$3:J$35,2,TRUE)</f>
        <v>72.1</v>
      </c>
      <c r="CZ476" s="44" t="str">
        <f t="shared" si="26"/>
        <v>Severe</v>
      </c>
      <c r="DA476" s="37">
        <f>VLOOKUP(CJ476,'PROMIS 57 T-Score Conversions'!AC$3:AD$35,2,TRUE)</f>
        <v>34.75</v>
      </c>
      <c r="DB476" s="44" t="str">
        <f t="shared" si="30"/>
        <v>Moderate</v>
      </c>
      <c r="DC476" s="40">
        <f>VLOOKUP(CK476,'PROMIS 57 T-Score Conversions'!AG$3:AH$35,2,TRUE)</f>
        <v>50.21</v>
      </c>
      <c r="DD476" s="39" t="str">
        <f t="shared" si="31"/>
        <v>Normal</v>
      </c>
    </row>
    <row r="477">
      <c r="A477" s="1" t="b">
        <v>1</v>
      </c>
      <c r="B477" s="20"/>
      <c r="C477" s="20">
        <v>43864.542932916665</v>
      </c>
      <c r="D477" s="1" t="s">
        <v>374</v>
      </c>
      <c r="E477" s="1">
        <v>2181.0</v>
      </c>
      <c r="F477" s="1">
        <v>4.0</v>
      </c>
      <c r="G477" s="1">
        <v>2.0</v>
      </c>
      <c r="H477" s="1">
        <v>4.0</v>
      </c>
      <c r="I477" s="1">
        <v>2.0</v>
      </c>
      <c r="J477" s="1">
        <v>1.0</v>
      </c>
      <c r="K477" s="1">
        <v>2.0</v>
      </c>
      <c r="L477" s="1">
        <v>2.0</v>
      </c>
      <c r="M477" s="1">
        <v>2.0</v>
      </c>
      <c r="N477" s="1">
        <v>3.0</v>
      </c>
      <c r="O477" s="1">
        <v>4.0</v>
      </c>
      <c r="P477" s="1">
        <v>4.0</v>
      </c>
      <c r="Q477" s="1">
        <v>4.0</v>
      </c>
      <c r="R477" s="1">
        <v>4.0</v>
      </c>
      <c r="S477" s="1">
        <v>4.0</v>
      </c>
      <c r="T477" s="1">
        <v>4.0</v>
      </c>
      <c r="U477" s="1">
        <v>4.0</v>
      </c>
      <c r="V477" s="1">
        <v>5.0</v>
      </c>
      <c r="W477" s="1">
        <v>4.0</v>
      </c>
      <c r="X477" s="1">
        <v>4.0</v>
      </c>
      <c r="Y477" s="1">
        <v>4.0</v>
      </c>
      <c r="Z477" s="1">
        <v>5.0</v>
      </c>
      <c r="AA477" s="1">
        <v>4.0</v>
      </c>
      <c r="AB477" s="1">
        <v>4.0</v>
      </c>
      <c r="AC477" s="1">
        <v>4.0</v>
      </c>
      <c r="AD477" s="1">
        <v>5.0</v>
      </c>
      <c r="AE477" s="1">
        <v>4.0</v>
      </c>
      <c r="AF477" s="1">
        <v>4.0</v>
      </c>
      <c r="AG477" s="1">
        <v>4.0</v>
      </c>
      <c r="AH477" s="1">
        <v>5.0</v>
      </c>
      <c r="AI477" s="1">
        <v>4.0</v>
      </c>
      <c r="AJ477" s="1">
        <v>4.0</v>
      </c>
      <c r="AK477" s="1">
        <v>3.0</v>
      </c>
      <c r="AL477" s="1">
        <v>5.0</v>
      </c>
      <c r="AM477" s="1">
        <v>4.0</v>
      </c>
      <c r="AN477" s="1">
        <v>5.0</v>
      </c>
      <c r="AO477" s="1">
        <v>5.0</v>
      </c>
      <c r="AP477" s="1">
        <v>5.0</v>
      </c>
      <c r="AQ477" s="1">
        <v>5.0</v>
      </c>
      <c r="AR477" s="1">
        <v>5.0</v>
      </c>
      <c r="AS477" s="1">
        <v>4.0</v>
      </c>
      <c r="AT477" s="1">
        <v>2.0</v>
      </c>
      <c r="AU477" s="1">
        <v>2.0</v>
      </c>
      <c r="AV477" s="1">
        <v>2.0</v>
      </c>
      <c r="AW477" s="1">
        <v>2.0</v>
      </c>
      <c r="AX477" s="1">
        <v>1.0</v>
      </c>
      <c r="AY477" s="1">
        <v>2.0</v>
      </c>
      <c r="AZ477" s="1">
        <v>1.0</v>
      </c>
      <c r="BA477" s="1">
        <v>2.0</v>
      </c>
      <c r="BB477" s="1">
        <v>3.0</v>
      </c>
      <c r="BC477" s="1">
        <v>4.0</v>
      </c>
      <c r="BD477" s="1">
        <v>5.0</v>
      </c>
      <c r="BE477" s="1">
        <v>4.0</v>
      </c>
      <c r="BF477" s="1">
        <v>5.0</v>
      </c>
      <c r="BG477" s="1">
        <v>4.0</v>
      </c>
      <c r="BH477" s="1">
        <v>4.0</v>
      </c>
      <c r="BI477" s="1">
        <v>4.0</v>
      </c>
      <c r="BJ477" s="1">
        <v>7.0</v>
      </c>
      <c r="BK477" s="1">
        <v>2.0</v>
      </c>
      <c r="BL477" s="1">
        <v>1.0</v>
      </c>
      <c r="BM477" s="1">
        <v>1.0</v>
      </c>
      <c r="BN477" s="1">
        <v>2.0</v>
      </c>
      <c r="BO477" s="1">
        <v>2.0</v>
      </c>
      <c r="BP477" s="1">
        <v>2.0</v>
      </c>
      <c r="BQ477" s="1">
        <v>2.0</v>
      </c>
      <c r="BR477" s="1">
        <v>1.0</v>
      </c>
      <c r="BS477" s="1">
        <v>5.0</v>
      </c>
      <c r="BT477" s="1">
        <v>5.0</v>
      </c>
      <c r="BU477" s="1">
        <v>5.0</v>
      </c>
      <c r="BV477" s="1">
        <v>4.0</v>
      </c>
      <c r="BW477" s="1">
        <v>5.0</v>
      </c>
      <c r="BX477" s="1">
        <v>5.0</v>
      </c>
      <c r="BY477" s="1">
        <v>4.0</v>
      </c>
      <c r="BZ477" s="36">
        <v>5.0</v>
      </c>
      <c r="CA477" s="45">
        <f t="shared" si="32"/>
        <v>260</v>
      </c>
      <c r="CB477">
        <f t="shared" si="33"/>
        <v>19</v>
      </c>
      <c r="CC477" s="45">
        <f t="shared" si="34"/>
        <v>31</v>
      </c>
      <c r="CD477" s="45">
        <f t="shared" si="35"/>
        <v>34</v>
      </c>
      <c r="CE477" s="45">
        <f t="shared" si="36"/>
        <v>33</v>
      </c>
      <c r="CF477" s="45">
        <f t="shared" si="37"/>
        <v>38</v>
      </c>
      <c r="CG477" s="45">
        <f t="shared" si="38"/>
        <v>14</v>
      </c>
      <c r="CH477" s="45">
        <f t="shared" si="39"/>
        <v>33</v>
      </c>
      <c r="CI477" s="45">
        <f t="shared" si="40"/>
        <v>0.7</v>
      </c>
      <c r="CJ477">
        <f t="shared" si="10"/>
        <v>13</v>
      </c>
      <c r="CK477" s="45">
        <f t="shared" si="41"/>
        <v>38</v>
      </c>
      <c r="CM477" s="40">
        <f>VLOOKUP(CB477,'PROMIS 57 T-Score Conversions'!Q$3:R$35,2,TRUE)</f>
        <v>34.7</v>
      </c>
      <c r="CN477" s="44" t="str">
        <f t="shared" si="20"/>
        <v>Moderate</v>
      </c>
      <c r="CO477" s="40">
        <f>VLOOKUP(CC477,'PROMIS 57 T-Score Conversions'!A$3:B$35,2,TRUE)</f>
        <v>69.8</v>
      </c>
      <c r="CP477" s="43" t="str">
        <f t="shared" si="21"/>
        <v>Severe</v>
      </c>
      <c r="CQ477" s="40">
        <f>VLOOKUP(CD477,'PROMIS 57 T-Score Conversions'!E$3:F$35,2,TRUE)</f>
        <v>71.7</v>
      </c>
      <c r="CR477" s="44" t="str">
        <f t="shared" si="22"/>
        <v>Severe</v>
      </c>
      <c r="CS477" s="40">
        <f>VLOOKUP(CE477,'PROMIS 57 T-Score Conversions'!U$3:V$35,2,TRUE)</f>
        <v>66.4</v>
      </c>
      <c r="CT477" s="44" t="str">
        <f t="shared" si="23"/>
        <v>Moderate</v>
      </c>
      <c r="CU477" s="40">
        <f>VLOOKUP(CF477,'PROMIS 57 T-Score Conversions'!Y$3:Z$35,2,TRUE)</f>
        <v>70.8</v>
      </c>
      <c r="CV477" s="44" t="str">
        <f t="shared" si="24"/>
        <v>Severe</v>
      </c>
      <c r="CW477" s="40">
        <f>vlookup(CG477,'PROMIS 57 T-Score Conversions'!M$3:N$35,2,TRUE)</f>
        <v>35.3</v>
      </c>
      <c r="CX477" s="44" t="str">
        <f t="shared" si="25"/>
        <v>Moderate</v>
      </c>
      <c r="CY477" s="40">
        <f>VLOOKup(CH477,'PROMIS 57 T-Score Conversions'!I$3:J$35,2,TRUE)</f>
        <v>67.7</v>
      </c>
      <c r="CZ477" s="44" t="str">
        <f t="shared" si="26"/>
        <v>Moderate</v>
      </c>
      <c r="DA477" s="37">
        <f>VLOOKUP(CJ477,'PROMIS 57 T-Score Conversions'!AC$3:AD$35,2,TRUE)</f>
        <v>31.18</v>
      </c>
      <c r="DB477" s="44" t="str">
        <f t="shared" si="30"/>
        <v>Moderate</v>
      </c>
      <c r="DC477" s="40">
        <f>VLOOKUP(CK477,'PROMIS 57 T-Score Conversions'!AG$3:AH$35,2,TRUE)</f>
        <v>59.95</v>
      </c>
      <c r="DD477" s="39" t="str">
        <f t="shared" si="31"/>
        <v>Mild</v>
      </c>
    </row>
    <row r="478">
      <c r="A478" s="1" t="b">
        <v>1</v>
      </c>
      <c r="B478" s="20"/>
      <c r="C478" s="20">
        <v>43864.5448564699</v>
      </c>
      <c r="D478" s="1" t="s">
        <v>375</v>
      </c>
      <c r="E478" s="1">
        <v>2164.0</v>
      </c>
      <c r="F478" s="1">
        <v>3.0</v>
      </c>
      <c r="G478" s="1">
        <v>3.0</v>
      </c>
      <c r="H478" s="1">
        <v>3.0</v>
      </c>
      <c r="I478" s="1">
        <v>2.0</v>
      </c>
      <c r="J478" s="1">
        <v>1.0</v>
      </c>
      <c r="K478" s="1">
        <v>3.0</v>
      </c>
      <c r="L478" s="1">
        <v>3.0</v>
      </c>
      <c r="M478" s="1">
        <v>1.0</v>
      </c>
      <c r="N478" s="1">
        <v>1.0</v>
      </c>
      <c r="O478" s="1">
        <v>2.0</v>
      </c>
      <c r="P478" s="1">
        <v>3.0</v>
      </c>
      <c r="Q478" s="1">
        <v>3.0</v>
      </c>
      <c r="R478" s="1">
        <v>3.0</v>
      </c>
      <c r="S478" s="1">
        <v>1.0</v>
      </c>
      <c r="T478" s="1">
        <v>3.0</v>
      </c>
      <c r="U478" s="1">
        <v>5.0</v>
      </c>
      <c r="V478" s="1">
        <v>1.0</v>
      </c>
      <c r="W478" s="1">
        <v>2.0</v>
      </c>
      <c r="X478" s="1">
        <v>2.0</v>
      </c>
      <c r="Y478" s="1">
        <v>3.0</v>
      </c>
      <c r="Z478" s="1">
        <v>1.0</v>
      </c>
      <c r="AA478" s="1">
        <v>4.0</v>
      </c>
      <c r="AB478" s="1">
        <v>1.0</v>
      </c>
      <c r="AC478" s="1">
        <v>2.0</v>
      </c>
      <c r="AD478" s="1">
        <v>4.0</v>
      </c>
      <c r="AE478" s="1">
        <v>4.0</v>
      </c>
      <c r="AF478" s="1">
        <v>2.0</v>
      </c>
      <c r="AG478" s="1">
        <v>4.0</v>
      </c>
      <c r="AH478" s="1">
        <v>4.0</v>
      </c>
      <c r="AI478" s="1">
        <v>4.0</v>
      </c>
      <c r="AJ478" s="1">
        <v>4.0</v>
      </c>
      <c r="AK478" s="1">
        <v>2.0</v>
      </c>
      <c r="AL478" s="1">
        <v>3.0</v>
      </c>
      <c r="AM478" s="1">
        <v>4.0</v>
      </c>
      <c r="AN478" s="1">
        <v>4.0</v>
      </c>
      <c r="AO478" s="1">
        <v>4.0</v>
      </c>
      <c r="AP478" s="1">
        <v>4.0</v>
      </c>
      <c r="AQ478" s="1">
        <v>4.0</v>
      </c>
      <c r="AR478" s="1">
        <v>4.0</v>
      </c>
      <c r="AS478" s="1">
        <v>4.0</v>
      </c>
      <c r="AT478" s="1">
        <v>1.0</v>
      </c>
      <c r="AU478" s="1">
        <v>1.0</v>
      </c>
      <c r="AV478" s="1">
        <v>1.0</v>
      </c>
      <c r="AW478" s="1">
        <v>1.0</v>
      </c>
      <c r="AX478" s="1">
        <v>1.0</v>
      </c>
      <c r="AY478" s="1">
        <v>1.0</v>
      </c>
      <c r="AZ478" s="1">
        <v>1.0</v>
      </c>
      <c r="BA478" s="1">
        <v>1.0</v>
      </c>
      <c r="BB478" s="1">
        <v>5.0</v>
      </c>
      <c r="BC478" s="1">
        <v>5.0</v>
      </c>
      <c r="BD478" s="1">
        <v>5.0</v>
      </c>
      <c r="BE478" s="1">
        <v>4.0</v>
      </c>
      <c r="BF478" s="1">
        <v>5.0</v>
      </c>
      <c r="BG478" s="1">
        <v>5.0</v>
      </c>
      <c r="BH478" s="1">
        <v>5.0</v>
      </c>
      <c r="BI478" s="1">
        <v>3.0</v>
      </c>
      <c r="BJ478" s="1">
        <v>5.0</v>
      </c>
      <c r="BK478" s="1">
        <v>2.0</v>
      </c>
      <c r="BL478" s="1">
        <v>2.0</v>
      </c>
      <c r="BM478" s="1">
        <v>2.0</v>
      </c>
      <c r="BN478" s="1">
        <v>2.0</v>
      </c>
      <c r="BO478" s="1">
        <v>3.0</v>
      </c>
      <c r="BP478" s="1">
        <v>2.0</v>
      </c>
      <c r="BQ478" s="1">
        <v>4.0</v>
      </c>
      <c r="BR478" s="1">
        <v>2.0</v>
      </c>
      <c r="BS478" s="1">
        <v>3.0</v>
      </c>
      <c r="BT478" s="1">
        <v>4.0</v>
      </c>
      <c r="BU478" s="1">
        <v>4.0</v>
      </c>
      <c r="BV478" s="1">
        <v>4.0</v>
      </c>
      <c r="BW478" s="1">
        <v>4.0</v>
      </c>
      <c r="BX478" s="1">
        <v>4.0</v>
      </c>
      <c r="BY478" s="1">
        <v>4.0</v>
      </c>
      <c r="BZ478" s="36">
        <v>4.0</v>
      </c>
      <c r="CA478" s="45">
        <f t="shared" si="32"/>
        <v>215</v>
      </c>
      <c r="CB478">
        <f t="shared" si="33"/>
        <v>19</v>
      </c>
      <c r="CC478" s="45">
        <f t="shared" si="34"/>
        <v>21</v>
      </c>
      <c r="CD478" s="45">
        <f t="shared" si="35"/>
        <v>16</v>
      </c>
      <c r="CE478" s="45">
        <f t="shared" si="36"/>
        <v>28</v>
      </c>
      <c r="CF478" s="45">
        <f t="shared" si="37"/>
        <v>31</v>
      </c>
      <c r="CG478" s="45">
        <f t="shared" si="38"/>
        <v>8</v>
      </c>
      <c r="CH478" s="45">
        <f t="shared" si="39"/>
        <v>37</v>
      </c>
      <c r="CI478" s="45">
        <f t="shared" si="40"/>
        <v>0.5</v>
      </c>
      <c r="CJ478">
        <f t="shared" si="10"/>
        <v>19</v>
      </c>
      <c r="CK478" s="45">
        <f t="shared" si="41"/>
        <v>31</v>
      </c>
      <c r="CM478" s="40">
        <f>VLOOKUP(CB478,'PROMIS 57 T-Score Conversions'!Q$3:R$35,2,TRUE)</f>
        <v>34.7</v>
      </c>
      <c r="CN478" s="44" t="str">
        <f t="shared" si="20"/>
        <v>Moderate</v>
      </c>
      <c r="CO478" s="40">
        <f>VLOOKUP(CC478,'PROMIS 57 T-Score Conversions'!A$3:B$35,2,TRUE)</f>
        <v>59.4</v>
      </c>
      <c r="CP478" s="43" t="str">
        <f t="shared" si="21"/>
        <v>Moderate</v>
      </c>
      <c r="CQ478" s="40">
        <f>VLOOKUP(CD478,'PROMIS 57 T-Score Conversions'!E$3:F$35,2,TRUE)</f>
        <v>55.1</v>
      </c>
      <c r="CR478" s="44" t="str">
        <f t="shared" si="22"/>
        <v>Mild</v>
      </c>
      <c r="CS478" s="40">
        <f>VLOOKUP(CE478,'PROMIS 57 T-Score Conversions'!U$3:V$35,2,TRUE)</f>
        <v>61.3</v>
      </c>
      <c r="CT478" s="44" t="str">
        <f t="shared" si="23"/>
        <v>Moderate</v>
      </c>
      <c r="CU478" s="40">
        <f>VLOOKUP(CF478,'PROMIS 57 T-Score Conversions'!Y$3:Z$35,2,TRUE)</f>
        <v>61.5</v>
      </c>
      <c r="CV478" s="44" t="str">
        <f t="shared" si="24"/>
        <v>Moderate</v>
      </c>
      <c r="CW478" s="40">
        <f>vlookup(CG478,'PROMIS 57 T-Score Conversions'!M$3:N$35,2,TRUE)</f>
        <v>25.91</v>
      </c>
      <c r="CX478" s="44" t="str">
        <f t="shared" si="25"/>
        <v>Severe</v>
      </c>
      <c r="CY478" s="40">
        <f>VLOOKup(CH478,'PROMIS 57 T-Score Conversions'!I$3:J$35,2,TRUE)</f>
        <v>71</v>
      </c>
      <c r="CZ478" s="44" t="str">
        <f t="shared" si="26"/>
        <v>Severe</v>
      </c>
      <c r="DA478" s="37">
        <f>VLOOKUP(CJ478,'PROMIS 57 T-Score Conversions'!AC$3:AD$35,2,TRUE)</f>
        <v>36.36</v>
      </c>
      <c r="DB478" s="44" t="str">
        <f t="shared" si="30"/>
        <v>Moderate</v>
      </c>
      <c r="DC478" s="40">
        <f>VLOOKUP(CK478,'PROMIS 57 T-Score Conversions'!AG$3:AH$35,2,TRUE)</f>
        <v>50.21</v>
      </c>
      <c r="DD478" s="39" t="str">
        <f t="shared" si="31"/>
        <v>Normal</v>
      </c>
    </row>
    <row r="479">
      <c r="A479" s="1" t="b">
        <v>1</v>
      </c>
      <c r="B479" s="20"/>
      <c r="C479" s="20">
        <v>43864.57347240741</v>
      </c>
      <c r="D479" s="1" t="s">
        <v>376</v>
      </c>
      <c r="E479" s="1">
        <v>2175.0</v>
      </c>
      <c r="F479" s="1">
        <v>5.0</v>
      </c>
      <c r="G479" s="1">
        <v>3.0</v>
      </c>
      <c r="H479" s="1">
        <v>5.0</v>
      </c>
      <c r="I479" s="1">
        <v>4.0</v>
      </c>
      <c r="J479" s="1">
        <v>3.0</v>
      </c>
      <c r="K479" s="1">
        <v>5.0</v>
      </c>
      <c r="L479" s="1">
        <v>5.0</v>
      </c>
      <c r="M479" s="1">
        <v>4.0</v>
      </c>
      <c r="N479" s="1">
        <v>4.0</v>
      </c>
      <c r="O479" s="1">
        <v>5.0</v>
      </c>
      <c r="P479" s="1">
        <v>5.0</v>
      </c>
      <c r="Q479" s="1">
        <v>5.0</v>
      </c>
      <c r="R479" s="1">
        <v>4.0</v>
      </c>
      <c r="S479" s="1">
        <v>3.0</v>
      </c>
      <c r="T479" s="1">
        <v>4.0</v>
      </c>
      <c r="U479" s="1">
        <v>4.0</v>
      </c>
      <c r="V479" s="1">
        <v>5.0</v>
      </c>
      <c r="W479" s="1">
        <v>4.0</v>
      </c>
      <c r="X479" s="1">
        <v>3.0</v>
      </c>
      <c r="Y479" s="1">
        <v>3.0</v>
      </c>
      <c r="Z479" s="1">
        <v>5.0</v>
      </c>
      <c r="AA479" s="1">
        <v>5.0</v>
      </c>
      <c r="AB479" s="1">
        <v>5.0</v>
      </c>
      <c r="AC479" s="1">
        <v>4.0</v>
      </c>
      <c r="AD479" s="1">
        <v>4.0</v>
      </c>
      <c r="AE479" s="1">
        <v>5.0</v>
      </c>
      <c r="AF479" s="1">
        <v>4.0</v>
      </c>
      <c r="AG479" s="1">
        <v>4.0</v>
      </c>
      <c r="AH479" s="1">
        <v>4.0</v>
      </c>
      <c r="AI479" s="1">
        <v>4.0</v>
      </c>
      <c r="AJ479" s="1">
        <v>5.0</v>
      </c>
      <c r="AK479" s="1">
        <v>5.0</v>
      </c>
      <c r="AL479" s="1">
        <v>4.0</v>
      </c>
      <c r="AM479" s="1">
        <v>4.0</v>
      </c>
      <c r="AN479" s="1">
        <v>3.0</v>
      </c>
      <c r="AO479" s="1">
        <v>3.0</v>
      </c>
      <c r="AP479" s="1">
        <v>5.0</v>
      </c>
      <c r="AQ479" s="1">
        <v>3.0</v>
      </c>
      <c r="AR479" s="1">
        <v>2.0</v>
      </c>
      <c r="AS479" s="1">
        <v>4.0</v>
      </c>
      <c r="AT479" s="1">
        <v>3.0</v>
      </c>
      <c r="AU479" s="1">
        <v>1.0</v>
      </c>
      <c r="AV479" s="1">
        <v>1.0</v>
      </c>
      <c r="AW479" s="1">
        <v>3.0</v>
      </c>
      <c r="AX479" s="1">
        <v>1.0</v>
      </c>
      <c r="AY479" s="1">
        <v>1.0</v>
      </c>
      <c r="AZ479" s="1">
        <v>2.0</v>
      </c>
      <c r="BA479" s="1">
        <v>2.0</v>
      </c>
      <c r="BB479" s="1">
        <v>2.0</v>
      </c>
      <c r="BC479" s="1">
        <v>2.0</v>
      </c>
      <c r="BD479" s="1">
        <v>1.0</v>
      </c>
      <c r="BE479" s="1">
        <v>1.0</v>
      </c>
      <c r="BF479" s="1">
        <v>3.0</v>
      </c>
      <c r="BG479" s="1">
        <v>3.0</v>
      </c>
      <c r="BH479" s="1">
        <v>3.0</v>
      </c>
      <c r="BI479" s="1">
        <v>3.0</v>
      </c>
      <c r="BJ479" s="1">
        <v>4.0</v>
      </c>
      <c r="BK479" s="1">
        <v>1.0</v>
      </c>
      <c r="BL479" s="1">
        <v>1.0</v>
      </c>
      <c r="BM479" s="1">
        <v>1.0</v>
      </c>
      <c r="BN479" s="1">
        <v>1.0</v>
      </c>
      <c r="BO479" s="1">
        <v>2.0</v>
      </c>
      <c r="BP479" s="1">
        <v>1.0</v>
      </c>
      <c r="BQ479" s="1">
        <v>1.0</v>
      </c>
      <c r="BR479" s="1">
        <v>1.0</v>
      </c>
      <c r="BS479" s="1">
        <v>5.0</v>
      </c>
      <c r="BT479" s="1">
        <v>5.0</v>
      </c>
      <c r="BU479" s="1">
        <v>5.0</v>
      </c>
      <c r="BV479" s="1">
        <v>5.0</v>
      </c>
      <c r="BW479" s="1">
        <v>5.0</v>
      </c>
      <c r="BX479" s="1">
        <v>5.0</v>
      </c>
      <c r="BY479" s="1">
        <v>5.0</v>
      </c>
      <c r="BZ479" s="36">
        <v>5.0</v>
      </c>
      <c r="CA479" s="45">
        <f t="shared" si="32"/>
        <v>250</v>
      </c>
      <c r="CB479">
        <f t="shared" si="33"/>
        <v>34</v>
      </c>
      <c r="CC479" s="45">
        <f t="shared" si="34"/>
        <v>34</v>
      </c>
      <c r="CD479" s="45">
        <f t="shared" si="35"/>
        <v>34</v>
      </c>
      <c r="CE479" s="45">
        <f t="shared" si="36"/>
        <v>35</v>
      </c>
      <c r="CF479" s="45">
        <f t="shared" si="37"/>
        <v>28</v>
      </c>
      <c r="CG479" s="45">
        <f t="shared" si="38"/>
        <v>14</v>
      </c>
      <c r="CH479" s="45">
        <f t="shared" si="39"/>
        <v>18</v>
      </c>
      <c r="CI479" s="45">
        <f t="shared" si="40"/>
        <v>0.4</v>
      </c>
      <c r="CJ479">
        <f t="shared" si="10"/>
        <v>9</v>
      </c>
      <c r="CK479" s="45">
        <f t="shared" si="41"/>
        <v>40</v>
      </c>
      <c r="CM479" s="40">
        <f>VLOOKUP(CB479,'PROMIS 57 T-Score Conversions'!Q$3:R$35,2,TRUE)</f>
        <v>45.7</v>
      </c>
      <c r="CN479" s="44" t="str">
        <f t="shared" si="20"/>
        <v>Normal</v>
      </c>
      <c r="CO479" s="40">
        <f>VLOOKUP(CC479,'PROMIS 57 T-Score Conversions'!A$3:B$35,2,TRUE)</f>
        <v>73</v>
      </c>
      <c r="CP479" s="43" t="str">
        <f t="shared" si="21"/>
        <v>Severe</v>
      </c>
      <c r="CQ479" s="40">
        <f>VLOOKUP(CD479,'PROMIS 57 T-Score Conversions'!E$3:F$35,2,TRUE)</f>
        <v>71.7</v>
      </c>
      <c r="CR479" s="44" t="str">
        <f t="shared" si="22"/>
        <v>Severe</v>
      </c>
      <c r="CS479" s="40">
        <f>VLOOKUP(CE479,'PROMIS 57 T-Score Conversions'!U$3:V$35,2,TRUE)</f>
        <v>68.6</v>
      </c>
      <c r="CT479" s="44" t="str">
        <f t="shared" si="23"/>
        <v>Moderate</v>
      </c>
      <c r="CU479" s="40">
        <f>VLOOKUP(CF479,'PROMIS 57 T-Score Conversions'!Y$3:Z$35,2,TRUE)</f>
        <v>58.3</v>
      </c>
      <c r="CV479" s="44" t="str">
        <f t="shared" si="24"/>
        <v>Mild</v>
      </c>
      <c r="CW479" s="40">
        <f>vlookup(CG479,'PROMIS 57 T-Score Conversions'!M$3:N$35,2,TRUE)</f>
        <v>35.3</v>
      </c>
      <c r="CX479" s="44" t="str">
        <f t="shared" si="25"/>
        <v>Moderate</v>
      </c>
      <c r="CY479" s="40">
        <f>VLOOKup(CH479,'PROMIS 57 T-Score Conversions'!I$3:J$35,2,TRUE)</f>
        <v>58.1</v>
      </c>
      <c r="CZ479" s="44" t="str">
        <f t="shared" si="26"/>
        <v>Mild</v>
      </c>
      <c r="DA479" s="37">
        <f>VLOOKUP(CJ479,'PROMIS 57 T-Score Conversions'!AC$3:AD$35,2,TRUE)</f>
        <v>25.73</v>
      </c>
      <c r="DB479" s="44" t="str">
        <f t="shared" si="30"/>
        <v>Severe</v>
      </c>
      <c r="DC479" s="40">
        <f>VLOOKUP(CK479,'PROMIS 57 T-Score Conversions'!AG$3:AH$35,2,TRUE)</f>
        <v>67.09</v>
      </c>
      <c r="DD479" s="39" t="str">
        <f t="shared" si="31"/>
        <v>Moderate</v>
      </c>
    </row>
    <row r="480">
      <c r="A480" s="1" t="b">
        <v>1</v>
      </c>
      <c r="B480" s="20"/>
      <c r="C480" s="20">
        <v>43865.45119439815</v>
      </c>
      <c r="D480" s="1" t="s">
        <v>377</v>
      </c>
      <c r="E480" s="1">
        <v>1488.0</v>
      </c>
      <c r="F480" s="1">
        <v>3.0</v>
      </c>
      <c r="G480" s="1">
        <v>3.0</v>
      </c>
      <c r="H480" s="1">
        <v>5.0</v>
      </c>
      <c r="I480" s="1">
        <v>2.0</v>
      </c>
      <c r="J480" s="1">
        <v>3.0</v>
      </c>
      <c r="K480" s="1">
        <v>4.0</v>
      </c>
      <c r="L480" s="1">
        <v>5.0</v>
      </c>
      <c r="M480" s="1">
        <v>4.0</v>
      </c>
      <c r="N480" s="1">
        <v>1.0</v>
      </c>
      <c r="O480" s="1">
        <v>3.0</v>
      </c>
      <c r="P480" s="1">
        <v>4.0</v>
      </c>
      <c r="Q480" s="1">
        <v>4.0</v>
      </c>
      <c r="R480" s="1">
        <v>2.0</v>
      </c>
      <c r="S480" s="1">
        <v>4.0</v>
      </c>
      <c r="T480" s="1">
        <v>4.0</v>
      </c>
      <c r="U480" s="1">
        <v>3.0</v>
      </c>
      <c r="V480" s="1">
        <v>1.0</v>
      </c>
      <c r="W480" s="1">
        <v>3.0</v>
      </c>
      <c r="X480" s="1">
        <v>3.0</v>
      </c>
      <c r="Y480" s="1">
        <v>1.0</v>
      </c>
      <c r="Z480" s="1">
        <v>1.0</v>
      </c>
      <c r="AA480" s="1">
        <v>3.0</v>
      </c>
      <c r="AB480" s="1">
        <v>1.0</v>
      </c>
      <c r="AC480" s="1">
        <v>1.0</v>
      </c>
      <c r="AD480" s="1">
        <v>5.0</v>
      </c>
      <c r="AE480" s="1">
        <v>3.0</v>
      </c>
      <c r="AF480" s="1">
        <v>4.0</v>
      </c>
      <c r="AG480" s="1">
        <v>5.0</v>
      </c>
      <c r="AH480" s="1">
        <v>4.0</v>
      </c>
      <c r="AI480" s="1">
        <v>4.0</v>
      </c>
      <c r="AJ480" s="1">
        <v>4.0</v>
      </c>
      <c r="AK480" s="1">
        <v>4.0</v>
      </c>
      <c r="AL480" s="1">
        <v>3.0</v>
      </c>
      <c r="AM480" s="1">
        <v>5.0</v>
      </c>
      <c r="AN480" s="1">
        <v>3.0</v>
      </c>
      <c r="AO480" s="1">
        <v>3.0</v>
      </c>
      <c r="AP480" s="1">
        <v>5.0</v>
      </c>
      <c r="AQ480" s="1">
        <v>2.0</v>
      </c>
      <c r="AR480" s="1">
        <v>4.0</v>
      </c>
      <c r="AS480" s="1">
        <v>4.0</v>
      </c>
      <c r="AT480" s="1">
        <v>2.0</v>
      </c>
      <c r="AU480" s="1">
        <v>2.0</v>
      </c>
      <c r="AV480" s="1">
        <v>2.0</v>
      </c>
      <c r="AW480" s="1">
        <v>2.0</v>
      </c>
      <c r="AX480" s="1">
        <v>1.0</v>
      </c>
      <c r="AY480" s="1">
        <v>1.0</v>
      </c>
      <c r="AZ480" s="1">
        <v>1.0</v>
      </c>
      <c r="BA480" s="1">
        <v>2.0</v>
      </c>
      <c r="BB480" s="1">
        <v>1.0</v>
      </c>
      <c r="BC480" s="1">
        <v>3.0</v>
      </c>
      <c r="BD480" s="1">
        <v>3.0</v>
      </c>
      <c r="BE480" s="1">
        <v>3.0</v>
      </c>
      <c r="BF480" s="1">
        <v>3.0</v>
      </c>
      <c r="BG480" s="1">
        <v>3.0</v>
      </c>
      <c r="BH480" s="1">
        <v>3.0</v>
      </c>
      <c r="BI480" s="1">
        <v>3.0</v>
      </c>
      <c r="BJ480" s="1">
        <v>5.0</v>
      </c>
      <c r="BK480" s="1">
        <v>2.0</v>
      </c>
      <c r="BL480" s="1">
        <v>2.0</v>
      </c>
      <c r="BM480" s="1">
        <v>2.0</v>
      </c>
      <c r="BN480" s="1">
        <v>3.0</v>
      </c>
      <c r="BO480" s="1">
        <v>2.0</v>
      </c>
      <c r="BP480" s="1">
        <v>2.0</v>
      </c>
      <c r="BQ480" s="1">
        <v>2.0</v>
      </c>
      <c r="BR480" s="1">
        <v>2.0</v>
      </c>
      <c r="BS480" s="1">
        <v>3.0</v>
      </c>
      <c r="BT480" s="1">
        <v>3.0</v>
      </c>
      <c r="BU480" s="1">
        <v>4.0</v>
      </c>
      <c r="BV480" s="1">
        <v>4.0</v>
      </c>
      <c r="BW480" s="1">
        <v>2.0</v>
      </c>
      <c r="BX480" s="1">
        <v>2.0</v>
      </c>
      <c r="BY480" s="1">
        <v>1.0</v>
      </c>
      <c r="BZ480" s="36">
        <v>2.0</v>
      </c>
      <c r="CA480" s="45">
        <f t="shared" si="32"/>
        <v>208</v>
      </c>
      <c r="CB480">
        <f t="shared" si="33"/>
        <v>29</v>
      </c>
      <c r="CC480" s="45">
        <f t="shared" si="34"/>
        <v>25</v>
      </c>
      <c r="CD480" s="45">
        <f t="shared" si="35"/>
        <v>14</v>
      </c>
      <c r="CE480" s="45">
        <f t="shared" si="36"/>
        <v>33</v>
      </c>
      <c r="CF480" s="45">
        <f t="shared" si="37"/>
        <v>29</v>
      </c>
      <c r="CG480" s="45">
        <f t="shared" si="38"/>
        <v>13</v>
      </c>
      <c r="CH480" s="45">
        <f t="shared" si="39"/>
        <v>22</v>
      </c>
      <c r="CI480" s="45">
        <f t="shared" si="40"/>
        <v>0.5</v>
      </c>
      <c r="CJ480">
        <f t="shared" si="10"/>
        <v>17</v>
      </c>
      <c r="CK480" s="45">
        <f t="shared" si="41"/>
        <v>21</v>
      </c>
      <c r="CM480" s="40">
        <f>VLOOKUP(CB480,'PROMIS 57 T-Score Conversions'!Q$3:R$35,2,TRUE)</f>
        <v>41.6</v>
      </c>
      <c r="CN480" s="44" t="str">
        <f t="shared" si="20"/>
        <v>Mild</v>
      </c>
      <c r="CO480" s="40">
        <f>VLOOKUP(CC480,'PROMIS 57 T-Score Conversions'!A$3:B$35,2,TRUE)</f>
        <v>63.5</v>
      </c>
      <c r="CP480" s="43" t="str">
        <f t="shared" si="21"/>
        <v>Moderate</v>
      </c>
      <c r="CQ480" s="40">
        <f>VLOOKUP(CD480,'PROMIS 57 T-Score Conversions'!E$3:F$35,2,TRUE)</f>
        <v>53.2</v>
      </c>
      <c r="CR480" s="44" t="str">
        <f t="shared" si="22"/>
        <v>Normal</v>
      </c>
      <c r="CS480" s="40">
        <f>VLOOKUP(CE480,'PROMIS 57 T-Score Conversions'!U$3:V$35,2,TRUE)</f>
        <v>66.4</v>
      </c>
      <c r="CT480" s="44" t="str">
        <f t="shared" si="23"/>
        <v>Moderate</v>
      </c>
      <c r="CU480" s="40">
        <f>VLOOKUP(CF480,'PROMIS 57 T-Score Conversions'!Y$3:Z$35,2,TRUE)</f>
        <v>59.4</v>
      </c>
      <c r="CV480" s="44" t="str">
        <f t="shared" si="24"/>
        <v>Mild</v>
      </c>
      <c r="CW480" s="40">
        <f>vlookup(CG480,'PROMIS 57 T-Score Conversions'!M$3:N$35,2,TRUE)</f>
        <v>34.5</v>
      </c>
      <c r="CX480" s="44" t="str">
        <f t="shared" si="25"/>
        <v>Moderate</v>
      </c>
      <c r="CY480" s="40">
        <f>VLOOKup(CH480,'PROMIS 57 T-Score Conversions'!I$3:J$35,2,TRUE)</f>
        <v>60.2</v>
      </c>
      <c r="CZ480" s="44" t="str">
        <f t="shared" si="26"/>
        <v>Moderate</v>
      </c>
      <c r="DA480" s="37">
        <f>VLOOKUP(CJ480,'PROMIS 57 T-Score Conversions'!AC$3:AD$35,2,TRUE)</f>
        <v>34.75</v>
      </c>
      <c r="DB480" s="44" t="str">
        <f t="shared" si="30"/>
        <v>Moderate</v>
      </c>
      <c r="DC480" s="40">
        <f>VLOOKUP(CK480,'PROMIS 57 T-Score Conversions'!AG$3:AH$35,2,TRUE)</f>
        <v>40.71</v>
      </c>
      <c r="DD480" s="39" t="str">
        <f t="shared" si="31"/>
        <v>Normal</v>
      </c>
    </row>
    <row r="481">
      <c r="A481" s="1" t="b">
        <v>1</v>
      </c>
      <c r="B481" s="20"/>
      <c r="C481" s="20">
        <v>43865.56499662037</v>
      </c>
      <c r="D481" s="1" t="s">
        <v>378</v>
      </c>
      <c r="E481" s="1">
        <v>2171.0</v>
      </c>
      <c r="F481" s="1">
        <v>4.0</v>
      </c>
      <c r="G481" s="1">
        <v>5.0</v>
      </c>
      <c r="H481" s="1">
        <v>5.0</v>
      </c>
      <c r="I481" s="1">
        <v>3.0</v>
      </c>
      <c r="J481" s="1">
        <v>3.0</v>
      </c>
      <c r="K481" s="1">
        <v>4.0</v>
      </c>
      <c r="L481" s="1">
        <v>5.0</v>
      </c>
      <c r="M481" s="1">
        <v>3.0</v>
      </c>
      <c r="N481" s="1">
        <v>3.0</v>
      </c>
      <c r="O481" s="1">
        <v>3.0</v>
      </c>
      <c r="P481" s="1">
        <v>2.0</v>
      </c>
      <c r="Q481" s="1">
        <v>3.0</v>
      </c>
      <c r="R481" s="1">
        <v>2.0</v>
      </c>
      <c r="S481" s="1">
        <v>3.0</v>
      </c>
      <c r="T481" s="1">
        <v>3.0</v>
      </c>
      <c r="U481" s="1">
        <v>3.0</v>
      </c>
      <c r="V481" s="1">
        <v>2.0</v>
      </c>
      <c r="W481" s="1">
        <v>3.0</v>
      </c>
      <c r="X481" s="1">
        <v>4.0</v>
      </c>
      <c r="Y481" s="1">
        <v>3.0</v>
      </c>
      <c r="Z481" s="1">
        <v>2.0</v>
      </c>
      <c r="AA481" s="1">
        <v>4.0</v>
      </c>
      <c r="AB481" s="1">
        <v>4.0</v>
      </c>
      <c r="AC481" s="1">
        <v>3.0</v>
      </c>
      <c r="AD481" s="1">
        <v>4.0</v>
      </c>
      <c r="AE481" s="1">
        <v>4.0</v>
      </c>
      <c r="AF481" s="1">
        <v>3.0</v>
      </c>
      <c r="AG481" s="1">
        <v>3.0</v>
      </c>
      <c r="AH481" s="1">
        <v>3.0</v>
      </c>
      <c r="AI481" s="1">
        <v>3.0</v>
      </c>
      <c r="AJ481" s="1">
        <v>3.0</v>
      </c>
      <c r="AK481" s="1">
        <v>2.0</v>
      </c>
      <c r="AL481" s="1">
        <v>3.0</v>
      </c>
      <c r="AM481" s="1">
        <v>4.0</v>
      </c>
      <c r="AN481" s="1">
        <v>3.0</v>
      </c>
      <c r="AO481" s="1">
        <v>4.0</v>
      </c>
      <c r="AP481" s="1">
        <v>2.0</v>
      </c>
      <c r="AQ481" s="1">
        <v>4.0</v>
      </c>
      <c r="AR481" s="1">
        <v>2.0</v>
      </c>
      <c r="AS481" s="1">
        <v>2.0</v>
      </c>
      <c r="AT481" s="1">
        <v>2.0</v>
      </c>
      <c r="AU481" s="1">
        <v>4.0</v>
      </c>
      <c r="AV481" s="1">
        <v>2.0</v>
      </c>
      <c r="AW481" s="1">
        <v>2.0</v>
      </c>
      <c r="AX481" s="1">
        <v>2.0</v>
      </c>
      <c r="AY481" s="1">
        <v>2.0</v>
      </c>
      <c r="AZ481" s="1">
        <v>4.0</v>
      </c>
      <c r="BA481" s="1">
        <v>2.0</v>
      </c>
      <c r="BB481" s="1">
        <v>3.0</v>
      </c>
      <c r="BC481" s="1">
        <v>3.0</v>
      </c>
      <c r="BD481" s="1">
        <v>4.0</v>
      </c>
      <c r="BE481" s="1">
        <v>2.0</v>
      </c>
      <c r="BF481" s="1">
        <v>4.0</v>
      </c>
      <c r="BG481" s="1">
        <v>3.0</v>
      </c>
      <c r="BH481" s="1">
        <v>4.0</v>
      </c>
      <c r="BI481" s="1">
        <v>2.0</v>
      </c>
      <c r="BJ481" s="1">
        <v>5.0</v>
      </c>
      <c r="BK481" s="1">
        <v>4.0</v>
      </c>
      <c r="BL481" s="1">
        <v>3.0</v>
      </c>
      <c r="BM481" s="1">
        <v>3.0</v>
      </c>
      <c r="BN481" s="1">
        <v>2.0</v>
      </c>
      <c r="BO481" s="1">
        <v>3.0</v>
      </c>
      <c r="BP481" s="1">
        <v>4.0</v>
      </c>
      <c r="BQ481" s="1">
        <v>2.0</v>
      </c>
      <c r="BR481" s="1">
        <v>2.0</v>
      </c>
      <c r="BS481" s="1">
        <v>3.0</v>
      </c>
      <c r="BT481" s="1">
        <v>2.0</v>
      </c>
      <c r="BU481" s="1">
        <v>4.0</v>
      </c>
      <c r="BV481" s="1">
        <v>3.0</v>
      </c>
      <c r="BW481" s="1">
        <v>2.0</v>
      </c>
      <c r="BX481" s="1">
        <v>4.0</v>
      </c>
      <c r="BY481" s="1">
        <v>3.0</v>
      </c>
      <c r="BZ481" s="36">
        <v>3.0</v>
      </c>
      <c r="CA481" s="45">
        <f t="shared" si="32"/>
        <v>225</v>
      </c>
      <c r="CB481">
        <f t="shared" si="33"/>
        <v>32</v>
      </c>
      <c r="CC481" s="45">
        <f t="shared" si="34"/>
        <v>22</v>
      </c>
      <c r="CD481" s="45">
        <f t="shared" si="35"/>
        <v>25</v>
      </c>
      <c r="CE481" s="45">
        <f t="shared" si="36"/>
        <v>25</v>
      </c>
      <c r="CF481" s="45">
        <f t="shared" si="37"/>
        <v>24</v>
      </c>
      <c r="CG481" s="45">
        <f t="shared" si="38"/>
        <v>20</v>
      </c>
      <c r="CH481" s="45">
        <f t="shared" si="39"/>
        <v>25</v>
      </c>
      <c r="CI481" s="45">
        <f t="shared" si="40"/>
        <v>0.5</v>
      </c>
      <c r="CJ481">
        <f t="shared" si="10"/>
        <v>23</v>
      </c>
      <c r="CK481" s="45">
        <f t="shared" si="41"/>
        <v>24</v>
      </c>
      <c r="CM481" s="40">
        <f>VLOOKUP(CB481,'PROMIS 57 T-Score Conversions'!Q$3:R$35,2,TRUE)</f>
        <v>43.9</v>
      </c>
      <c r="CN481" s="44" t="str">
        <f t="shared" si="20"/>
        <v>Mild</v>
      </c>
      <c r="CO481" s="40">
        <f>VLOOKUP(CC481,'PROMIS 57 T-Score Conversions'!A$3:B$35,2,TRUE)</f>
        <v>60.4</v>
      </c>
      <c r="CP481" s="43" t="str">
        <f t="shared" si="21"/>
        <v>Moderate</v>
      </c>
      <c r="CQ481" s="40">
        <f>VLOOKUP(CD481,'PROMIS 57 T-Score Conversions'!E$3:F$35,2,TRUE)</f>
        <v>63</v>
      </c>
      <c r="CR481" s="44" t="str">
        <f t="shared" si="22"/>
        <v>Moderate</v>
      </c>
      <c r="CS481" s="40">
        <f>VLOOKUP(CE481,'PROMIS 57 T-Score Conversions'!U$3:V$35,2,TRUE)</f>
        <v>58.5</v>
      </c>
      <c r="CT481" s="44" t="str">
        <f t="shared" si="23"/>
        <v>Mild</v>
      </c>
      <c r="CU481" s="40">
        <f>VLOOKUP(CF481,'PROMIS 57 T-Score Conversions'!Y$3:Z$35,2,TRUE)</f>
        <v>54.3</v>
      </c>
      <c r="CV481" s="44" t="str">
        <f t="shared" si="24"/>
        <v>Normal</v>
      </c>
      <c r="CW481" s="40">
        <f>vlookup(CG481,'PROMIS 57 T-Score Conversions'!M$3:N$35,2,TRUE)</f>
        <v>40.2</v>
      </c>
      <c r="CX481" s="44" t="str">
        <f t="shared" si="25"/>
        <v>Mild</v>
      </c>
      <c r="CY481" s="40">
        <f>VLOOKup(CH481,'PROMIS 57 T-Score Conversions'!I$3:J$35,2,TRUE)</f>
        <v>62.1</v>
      </c>
      <c r="CZ481" s="44" t="str">
        <f t="shared" si="26"/>
        <v>Moderate</v>
      </c>
      <c r="DA481" s="37">
        <f>VLOOKUP(CJ481,'PROMIS 57 T-Score Conversions'!AC$3:AD$35,2,TRUE)</f>
        <v>39.5</v>
      </c>
      <c r="DB481" s="44" t="str">
        <f t="shared" si="30"/>
        <v>Moderate</v>
      </c>
      <c r="DC481" s="40">
        <f>VLOOKUP(CK481,'PROMIS 57 T-Score Conversions'!AG$3:AH$35,2,TRUE)</f>
        <v>43.42</v>
      </c>
      <c r="DD481" s="39" t="str">
        <f t="shared" si="31"/>
        <v>Normal</v>
      </c>
    </row>
    <row r="482">
      <c r="A482" s="1" t="b">
        <v>1</v>
      </c>
      <c r="B482" s="20"/>
      <c r="C482" s="20">
        <v>43865.70058153935</v>
      </c>
      <c r="D482" s="1" t="s">
        <v>379</v>
      </c>
      <c r="E482" s="1">
        <v>1927.0</v>
      </c>
      <c r="F482" s="1">
        <v>5.0</v>
      </c>
      <c r="G482" s="1">
        <v>5.0</v>
      </c>
      <c r="H482" s="1">
        <v>5.0</v>
      </c>
      <c r="I482" s="1">
        <v>5.0</v>
      </c>
      <c r="J482" s="1">
        <v>4.0</v>
      </c>
      <c r="K482" s="1">
        <v>5.0</v>
      </c>
      <c r="L482" s="1">
        <v>5.0</v>
      </c>
      <c r="M482" s="1">
        <v>4.0</v>
      </c>
      <c r="N482" s="1">
        <v>1.0</v>
      </c>
      <c r="O482" s="1">
        <v>1.0</v>
      </c>
      <c r="P482" s="1">
        <v>1.0</v>
      </c>
      <c r="Q482" s="1">
        <v>1.0</v>
      </c>
      <c r="R482" s="1">
        <v>1.0</v>
      </c>
      <c r="S482" s="1">
        <v>1.0</v>
      </c>
      <c r="T482" s="1">
        <v>1.0</v>
      </c>
      <c r="U482" s="1">
        <v>2.0</v>
      </c>
      <c r="V482" s="1">
        <v>1.0</v>
      </c>
      <c r="W482" s="1">
        <v>1.0</v>
      </c>
      <c r="X482" s="1">
        <v>1.0</v>
      </c>
      <c r="Y482" s="1">
        <v>1.0</v>
      </c>
      <c r="Z482" s="1">
        <v>1.0</v>
      </c>
      <c r="AA482" s="1">
        <v>2.0</v>
      </c>
      <c r="AB482" s="1">
        <v>1.0</v>
      </c>
      <c r="AC482" s="1">
        <v>1.0</v>
      </c>
      <c r="AD482" s="1">
        <v>2.0</v>
      </c>
      <c r="AE482" s="1">
        <v>2.0</v>
      </c>
      <c r="AF482" s="1">
        <v>3.0</v>
      </c>
      <c r="AG482" s="1">
        <v>2.0</v>
      </c>
      <c r="AH482" s="1">
        <v>4.0</v>
      </c>
      <c r="AI482" s="1">
        <v>2.0</v>
      </c>
      <c r="AJ482" s="1">
        <v>2.0</v>
      </c>
      <c r="AK482" s="1">
        <v>2.0</v>
      </c>
      <c r="AL482" s="1">
        <v>2.0</v>
      </c>
      <c r="AM482" s="1">
        <v>2.0</v>
      </c>
      <c r="AN482" s="1">
        <v>2.0</v>
      </c>
      <c r="AO482" s="1">
        <v>2.0</v>
      </c>
      <c r="AP482" s="1">
        <v>2.0</v>
      </c>
      <c r="AQ482" s="1">
        <v>2.0</v>
      </c>
      <c r="AR482" s="1">
        <v>1.0</v>
      </c>
      <c r="AS482" s="1">
        <v>2.0</v>
      </c>
      <c r="AT482" s="1">
        <v>3.0</v>
      </c>
      <c r="AU482" s="1">
        <v>3.0</v>
      </c>
      <c r="AV482" s="1">
        <v>4.0</v>
      </c>
      <c r="AW482" s="1">
        <v>2.0</v>
      </c>
      <c r="AX482" s="1">
        <v>2.0</v>
      </c>
      <c r="AY482" s="1">
        <v>2.0</v>
      </c>
      <c r="AZ482" s="1">
        <v>4.0</v>
      </c>
      <c r="BA482" s="1">
        <v>4.0</v>
      </c>
      <c r="BB482" s="1">
        <v>2.0</v>
      </c>
      <c r="BC482" s="1">
        <v>2.0</v>
      </c>
      <c r="BD482" s="1">
        <v>2.0</v>
      </c>
      <c r="BE482" s="1">
        <v>2.0</v>
      </c>
      <c r="BF482" s="1">
        <v>2.0</v>
      </c>
      <c r="BG482" s="1">
        <v>2.0</v>
      </c>
      <c r="BH482" s="1">
        <v>2.0</v>
      </c>
      <c r="BI482" s="1">
        <v>2.0</v>
      </c>
      <c r="BJ482" s="1">
        <v>1.0</v>
      </c>
      <c r="BK482" s="1">
        <v>4.0</v>
      </c>
      <c r="BL482" s="1">
        <v>3.0</v>
      </c>
      <c r="BM482" s="1">
        <v>3.0</v>
      </c>
      <c r="BN482" s="1">
        <v>4.0</v>
      </c>
      <c r="BO482" s="1">
        <v>4.0</v>
      </c>
      <c r="BP482" s="1">
        <v>3.0</v>
      </c>
      <c r="BQ482" s="1">
        <v>3.0</v>
      </c>
      <c r="BR482" s="1">
        <v>3.0</v>
      </c>
      <c r="BS482" s="1">
        <v>2.0</v>
      </c>
      <c r="BT482" s="1">
        <v>2.0</v>
      </c>
      <c r="BU482" s="1">
        <v>2.0</v>
      </c>
      <c r="BV482" s="1">
        <v>2.0</v>
      </c>
      <c r="BW482" s="1">
        <v>2.0</v>
      </c>
      <c r="BX482" s="1">
        <v>1.0</v>
      </c>
      <c r="BY482" s="1">
        <v>1.0</v>
      </c>
      <c r="BZ482" s="36">
        <v>3.0</v>
      </c>
      <c r="CA482" s="45">
        <f t="shared" si="32"/>
        <v>173</v>
      </c>
      <c r="CB482">
        <f t="shared" si="33"/>
        <v>38</v>
      </c>
      <c r="CC482" s="45">
        <f t="shared" si="34"/>
        <v>9</v>
      </c>
      <c r="CD482" s="45">
        <f t="shared" si="35"/>
        <v>9</v>
      </c>
      <c r="CE482" s="45">
        <f t="shared" si="36"/>
        <v>19</v>
      </c>
      <c r="CF482" s="45">
        <f t="shared" si="37"/>
        <v>15</v>
      </c>
      <c r="CG482" s="45">
        <f t="shared" si="38"/>
        <v>24</v>
      </c>
      <c r="CH482" s="45">
        <f t="shared" si="39"/>
        <v>16</v>
      </c>
      <c r="CI482" s="45">
        <f t="shared" si="40"/>
        <v>0.1</v>
      </c>
      <c r="CJ482">
        <f t="shared" si="10"/>
        <v>27</v>
      </c>
      <c r="CK482" s="45">
        <f t="shared" si="41"/>
        <v>15</v>
      </c>
      <c r="CM482" s="40">
        <f>VLOOKUP(CB482,'PROMIS 57 T-Score Conversions'!Q$3:R$35,2,TRUE)</f>
        <v>50.8</v>
      </c>
      <c r="CN482" s="44" t="str">
        <f t="shared" si="20"/>
        <v>Normal</v>
      </c>
      <c r="CO482" s="40">
        <f>VLOOKUP(CC482,'PROMIS 57 T-Score Conversions'!A$3:B$35,2,TRUE)</f>
        <v>43.2</v>
      </c>
      <c r="CP482" s="43" t="str">
        <f t="shared" si="21"/>
        <v>Normal</v>
      </c>
      <c r="CQ482" s="40">
        <f>VLOOKUP(CD482,'PROMIS 57 T-Score Conversions'!E$3:F$35,2,TRUE)</f>
        <v>44.7</v>
      </c>
      <c r="CR482" s="44" t="str">
        <f t="shared" si="22"/>
        <v>Normal</v>
      </c>
      <c r="CS482" s="40">
        <f>VLOOKUP(CE482,'PROMIS 57 T-Score Conversions'!U$3:V$35,2,TRUE)</f>
        <v>52.5</v>
      </c>
      <c r="CT482" s="44" t="str">
        <f t="shared" si="23"/>
        <v>Normal</v>
      </c>
      <c r="CU482" s="40">
        <f>VLOOKUP(CF482,'PROMIS 57 T-Score Conversions'!Y$3:Z$35,2,TRUE)</f>
        <v>44.2</v>
      </c>
      <c r="CV482" s="44" t="str">
        <f t="shared" si="24"/>
        <v>Normal</v>
      </c>
      <c r="CW482" s="40">
        <f>vlookup(CG482,'PROMIS 57 T-Score Conversions'!M$3:N$35,2,TRUE)</f>
        <v>44</v>
      </c>
      <c r="CX482" s="44" t="str">
        <f t="shared" si="25"/>
        <v>Mild</v>
      </c>
      <c r="CY482" s="40">
        <f>VLOOKup(CH482,'PROMIS 57 T-Score Conversions'!I$3:J$35,2,TRUE)</f>
        <v>55.8</v>
      </c>
      <c r="CZ482" s="44" t="str">
        <f t="shared" si="26"/>
        <v>Mild</v>
      </c>
      <c r="DA482" s="37">
        <f>VLOOKUP(CJ482,'PROMIS 57 T-Score Conversions'!AC$3:AD$35,2,TRUE)</f>
        <v>42.72</v>
      </c>
      <c r="DB482" s="44" t="str">
        <f t="shared" si="30"/>
        <v>Mild</v>
      </c>
      <c r="DC482" s="40">
        <f>VLOOKUP(CK482,'PROMIS 57 T-Score Conversions'!AG$3:AH$35,2,TRUE)</f>
        <v>35.07</v>
      </c>
      <c r="DD482" s="39" t="str">
        <f t="shared" si="31"/>
        <v>Normal</v>
      </c>
    </row>
    <row r="483">
      <c r="A483" s="1" t="b">
        <v>1</v>
      </c>
      <c r="B483" s="20"/>
      <c r="C483" s="20">
        <v>43866.3418046875</v>
      </c>
      <c r="D483" s="1" t="s">
        <v>260</v>
      </c>
      <c r="E483" s="1">
        <v>1993.0</v>
      </c>
      <c r="F483" s="1">
        <v>3.0</v>
      </c>
      <c r="G483" s="1">
        <v>4.0</v>
      </c>
      <c r="H483" s="1">
        <v>4.0</v>
      </c>
      <c r="I483" s="1">
        <v>3.0</v>
      </c>
      <c r="J483" s="1">
        <v>2.0</v>
      </c>
      <c r="K483" s="1">
        <v>3.0</v>
      </c>
      <c r="L483" s="1">
        <v>3.0</v>
      </c>
      <c r="M483" s="1">
        <v>2.0</v>
      </c>
      <c r="N483" s="1">
        <v>3.0</v>
      </c>
      <c r="O483" s="1">
        <v>2.0</v>
      </c>
      <c r="P483" s="1">
        <v>3.0</v>
      </c>
      <c r="Q483" s="1">
        <v>3.0</v>
      </c>
      <c r="R483" s="1">
        <v>4.0</v>
      </c>
      <c r="S483" s="1">
        <v>3.0</v>
      </c>
      <c r="T483" s="1">
        <v>3.0</v>
      </c>
      <c r="U483" s="1">
        <v>4.0</v>
      </c>
      <c r="V483" s="1">
        <v>4.0</v>
      </c>
      <c r="W483" s="1">
        <v>3.0</v>
      </c>
      <c r="X483" s="1">
        <v>4.0</v>
      </c>
      <c r="Y483" s="1">
        <v>3.0</v>
      </c>
      <c r="Z483" s="1">
        <v>2.0</v>
      </c>
      <c r="AA483" s="1">
        <v>2.0</v>
      </c>
      <c r="AB483" s="1">
        <v>2.0</v>
      </c>
      <c r="AC483" s="1">
        <v>2.0</v>
      </c>
      <c r="AD483" s="1">
        <v>4.0</v>
      </c>
      <c r="AE483" s="1">
        <v>4.0</v>
      </c>
      <c r="AF483" s="1">
        <v>2.0</v>
      </c>
      <c r="AG483" s="1">
        <v>2.0</v>
      </c>
      <c r="AH483" s="1">
        <v>4.0</v>
      </c>
      <c r="AI483" s="1">
        <v>3.0</v>
      </c>
      <c r="AJ483" s="1">
        <v>4.0</v>
      </c>
      <c r="AK483" s="1">
        <v>4.0</v>
      </c>
      <c r="AL483" s="1">
        <v>2.0</v>
      </c>
      <c r="AM483" s="1">
        <v>4.0</v>
      </c>
      <c r="AN483" s="1">
        <v>2.0</v>
      </c>
      <c r="AO483" s="1">
        <v>2.0</v>
      </c>
      <c r="AP483" s="1">
        <v>3.0</v>
      </c>
      <c r="AQ483" s="1">
        <v>2.0</v>
      </c>
      <c r="AR483" s="1">
        <v>2.0</v>
      </c>
      <c r="AS483" s="1">
        <v>4.0</v>
      </c>
      <c r="AT483" s="1">
        <v>4.0</v>
      </c>
      <c r="AU483" s="1">
        <v>3.0</v>
      </c>
      <c r="AV483" s="1">
        <v>2.0</v>
      </c>
      <c r="AW483" s="1">
        <v>2.0</v>
      </c>
      <c r="AX483" s="1">
        <v>2.0</v>
      </c>
      <c r="AY483" s="1">
        <v>2.0</v>
      </c>
      <c r="AZ483" s="1">
        <v>2.0</v>
      </c>
      <c r="BA483" s="1">
        <v>3.0</v>
      </c>
      <c r="BB483" s="1">
        <v>4.0</v>
      </c>
      <c r="BC483" s="1">
        <v>4.0</v>
      </c>
      <c r="BD483" s="1">
        <v>4.0</v>
      </c>
      <c r="BE483" s="1">
        <v>4.0</v>
      </c>
      <c r="BF483" s="1">
        <v>4.0</v>
      </c>
      <c r="BG483" s="1">
        <v>4.0</v>
      </c>
      <c r="BH483" s="1">
        <v>4.0</v>
      </c>
      <c r="BI483" s="1">
        <v>4.0</v>
      </c>
      <c r="BJ483" s="1">
        <v>4.0</v>
      </c>
      <c r="BK483" s="1">
        <v>2.0</v>
      </c>
      <c r="BL483" s="1">
        <v>2.0</v>
      </c>
      <c r="BM483" s="1">
        <v>2.0</v>
      </c>
      <c r="BN483" s="1">
        <v>2.0</v>
      </c>
      <c r="BO483" s="1">
        <v>3.0</v>
      </c>
      <c r="BP483" s="1">
        <v>4.0</v>
      </c>
      <c r="BQ483" s="1">
        <v>4.0</v>
      </c>
      <c r="BR483" s="1">
        <v>4.0</v>
      </c>
      <c r="BS483" s="1">
        <v>4.0</v>
      </c>
      <c r="BT483" s="1">
        <v>4.0</v>
      </c>
      <c r="BU483" s="1">
        <v>4.0</v>
      </c>
      <c r="BV483" s="1">
        <v>4.0</v>
      </c>
      <c r="BW483" s="1">
        <v>4.0</v>
      </c>
      <c r="BX483" s="1">
        <v>4.0</v>
      </c>
      <c r="BY483" s="1">
        <v>4.0</v>
      </c>
      <c r="BZ483" s="36">
        <v>4.0</v>
      </c>
      <c r="CA483" s="45">
        <f t="shared" si="32"/>
        <v>230</v>
      </c>
      <c r="CB483">
        <f t="shared" si="33"/>
        <v>24</v>
      </c>
      <c r="CC483" s="45">
        <f t="shared" si="34"/>
        <v>25</v>
      </c>
      <c r="CD483" s="45">
        <f t="shared" si="35"/>
        <v>22</v>
      </c>
      <c r="CE483" s="45">
        <f t="shared" si="36"/>
        <v>27</v>
      </c>
      <c r="CF483" s="45">
        <f t="shared" si="37"/>
        <v>21</v>
      </c>
      <c r="CG483" s="45">
        <f t="shared" si="38"/>
        <v>20</v>
      </c>
      <c r="CH483" s="45">
        <f t="shared" si="39"/>
        <v>32</v>
      </c>
      <c r="CI483" s="45">
        <f t="shared" si="40"/>
        <v>0.4</v>
      </c>
      <c r="CJ483">
        <f t="shared" si="10"/>
        <v>23</v>
      </c>
      <c r="CK483" s="45">
        <f t="shared" si="41"/>
        <v>32</v>
      </c>
      <c r="CM483" s="40">
        <f>VLOOKUP(CB483,'PROMIS 57 T-Score Conversions'!Q$3:R$35,2,TRUE)</f>
        <v>38.1</v>
      </c>
      <c r="CN483" s="44" t="str">
        <f t="shared" si="20"/>
        <v>Moderate</v>
      </c>
      <c r="CO483" s="40">
        <f>VLOOKUP(CC483,'PROMIS 57 T-Score Conversions'!A$3:B$35,2,TRUE)</f>
        <v>63.5</v>
      </c>
      <c r="CP483" s="43" t="str">
        <f t="shared" si="21"/>
        <v>Moderate</v>
      </c>
      <c r="CQ483" s="40">
        <f>VLOOKUP(CD483,'PROMIS 57 T-Score Conversions'!E$3:F$35,2,TRUE)</f>
        <v>60.3</v>
      </c>
      <c r="CR483" s="44" t="str">
        <f t="shared" si="22"/>
        <v>Moderate</v>
      </c>
      <c r="CS483" s="40">
        <f>VLOOKUP(CE483,'PROMIS 57 T-Score Conversions'!U$3:V$35,2,TRUE)</f>
        <v>60.4</v>
      </c>
      <c r="CT483" s="44" t="str">
        <f t="shared" si="23"/>
        <v>Moderate</v>
      </c>
      <c r="CU483" s="40">
        <f>VLOOKUP(CF483,'PROMIS 57 T-Score Conversions'!Y$3:Z$35,2,TRUE)</f>
        <v>51.2</v>
      </c>
      <c r="CV483" s="44" t="str">
        <f t="shared" si="24"/>
        <v>Normal</v>
      </c>
      <c r="CW483" s="40">
        <f>vlookup(CG483,'PROMIS 57 T-Score Conversions'!M$3:N$35,2,TRUE)</f>
        <v>40.2</v>
      </c>
      <c r="CX483" s="44" t="str">
        <f t="shared" si="25"/>
        <v>Mild</v>
      </c>
      <c r="CY483" s="40">
        <f>VLOOKup(CH483,'PROMIS 57 T-Score Conversions'!I$3:J$35,2,TRUE)</f>
        <v>66.9</v>
      </c>
      <c r="CZ483" s="44" t="str">
        <f t="shared" si="26"/>
        <v>Moderate</v>
      </c>
      <c r="DA483" s="37">
        <f>VLOOKUP(CJ483,'PROMIS 57 T-Score Conversions'!AC$3:AD$35,2,TRUE)</f>
        <v>39.5</v>
      </c>
      <c r="DB483" s="44" t="str">
        <f t="shared" si="30"/>
        <v>Moderate</v>
      </c>
      <c r="DC483" s="40">
        <f>VLOOKUP(CK483,'PROMIS 57 T-Score Conversions'!AG$3:AH$35,2,TRUE)</f>
        <v>51.29</v>
      </c>
      <c r="DD483" s="39" t="str">
        <f t="shared" si="31"/>
        <v>Normal</v>
      </c>
    </row>
    <row r="484">
      <c r="A484" s="1" t="b">
        <v>1</v>
      </c>
      <c r="B484" s="20"/>
      <c r="C484" s="20">
        <v>43866.40378471065</v>
      </c>
      <c r="D484" s="1" t="s">
        <v>334</v>
      </c>
      <c r="E484" s="1">
        <v>2112.0</v>
      </c>
      <c r="F484" s="1">
        <v>3.0</v>
      </c>
      <c r="G484" s="1">
        <v>4.0</v>
      </c>
      <c r="H484" s="1">
        <v>4.0</v>
      </c>
      <c r="I484" s="1">
        <v>4.0</v>
      </c>
      <c r="J484" s="1">
        <v>3.0</v>
      </c>
      <c r="K484" s="1">
        <v>4.0</v>
      </c>
      <c r="L484" s="1">
        <v>4.0</v>
      </c>
      <c r="M484" s="1">
        <v>2.0</v>
      </c>
      <c r="N484" s="1">
        <v>3.0</v>
      </c>
      <c r="O484" s="1">
        <v>4.0</v>
      </c>
      <c r="P484" s="1">
        <v>3.0</v>
      </c>
      <c r="Q484" s="1">
        <v>3.0</v>
      </c>
      <c r="R484" s="1">
        <v>4.0</v>
      </c>
      <c r="S484" s="1">
        <v>3.0</v>
      </c>
      <c r="T484" s="1">
        <v>3.0</v>
      </c>
      <c r="U484" s="1">
        <v>2.0</v>
      </c>
      <c r="V484" s="1">
        <v>3.0</v>
      </c>
      <c r="W484" s="1">
        <v>3.0</v>
      </c>
      <c r="X484" s="1">
        <v>4.0</v>
      </c>
      <c r="Y484" s="1">
        <v>2.0</v>
      </c>
      <c r="Z484" s="1">
        <v>2.0</v>
      </c>
      <c r="AA484" s="1">
        <v>4.0</v>
      </c>
      <c r="AB484" s="1">
        <v>4.0</v>
      </c>
      <c r="AC484" s="1">
        <v>3.0</v>
      </c>
      <c r="AD484" s="1">
        <v>4.0</v>
      </c>
      <c r="AE484" s="1">
        <v>3.0</v>
      </c>
      <c r="AF484" s="1">
        <v>4.0</v>
      </c>
      <c r="AG484" s="1">
        <v>3.0</v>
      </c>
      <c r="AH484" s="1">
        <v>3.0</v>
      </c>
      <c r="AI484" s="1">
        <v>3.0</v>
      </c>
      <c r="AJ484" s="1">
        <v>3.0</v>
      </c>
      <c r="AK484" s="1">
        <v>2.0</v>
      </c>
      <c r="AL484" s="1">
        <v>3.0</v>
      </c>
      <c r="AM484" s="1">
        <v>4.0</v>
      </c>
      <c r="AN484" s="1">
        <v>3.0</v>
      </c>
      <c r="AO484" s="1">
        <v>3.0</v>
      </c>
      <c r="AP484" s="1">
        <v>4.0</v>
      </c>
      <c r="AQ484" s="1">
        <v>3.0</v>
      </c>
      <c r="AR484" s="1">
        <v>3.0</v>
      </c>
      <c r="AS484" s="1">
        <v>4.0</v>
      </c>
      <c r="AT484" s="1">
        <v>3.0</v>
      </c>
      <c r="AU484" s="1">
        <v>4.0</v>
      </c>
      <c r="AV484" s="1">
        <v>2.0</v>
      </c>
      <c r="AW484" s="1">
        <v>2.0</v>
      </c>
      <c r="AX484" s="1">
        <v>2.0</v>
      </c>
      <c r="AY484" s="1">
        <v>2.0</v>
      </c>
      <c r="AZ484" s="1">
        <v>4.0</v>
      </c>
      <c r="BA484" s="1">
        <v>2.0</v>
      </c>
      <c r="BB484" s="1">
        <v>2.0</v>
      </c>
      <c r="BC484" s="1">
        <v>3.0</v>
      </c>
      <c r="BD484" s="1">
        <v>2.0</v>
      </c>
      <c r="BE484" s="1">
        <v>3.0</v>
      </c>
      <c r="BF484" s="1">
        <v>3.0</v>
      </c>
      <c r="BG484" s="1">
        <v>2.0</v>
      </c>
      <c r="BH484" s="1">
        <v>3.0</v>
      </c>
      <c r="BI484" s="1">
        <v>2.0</v>
      </c>
      <c r="BJ484" s="1">
        <v>5.0</v>
      </c>
      <c r="BK484" s="1">
        <v>3.0</v>
      </c>
      <c r="BL484" s="1">
        <v>3.0</v>
      </c>
      <c r="BM484" s="1">
        <v>2.0</v>
      </c>
      <c r="BN484" s="1">
        <v>3.0</v>
      </c>
      <c r="BO484" s="1">
        <v>3.0</v>
      </c>
      <c r="BP484" s="1">
        <v>2.0</v>
      </c>
      <c r="BQ484" s="1">
        <v>2.0</v>
      </c>
      <c r="BR484" s="1">
        <v>2.0</v>
      </c>
      <c r="BS484" s="1">
        <v>3.0</v>
      </c>
      <c r="BT484" s="1">
        <v>3.0</v>
      </c>
      <c r="BU484" s="1">
        <v>4.0</v>
      </c>
      <c r="BV484" s="1">
        <v>3.0</v>
      </c>
      <c r="BW484" s="1">
        <v>4.0</v>
      </c>
      <c r="BX484" s="1">
        <v>3.0</v>
      </c>
      <c r="BY484" s="1">
        <v>3.0</v>
      </c>
      <c r="BZ484" s="36">
        <v>3.0</v>
      </c>
      <c r="CA484" s="45">
        <f t="shared" si="32"/>
        <v>222</v>
      </c>
      <c r="CB484">
        <f t="shared" si="33"/>
        <v>28</v>
      </c>
      <c r="CC484" s="45">
        <f t="shared" si="34"/>
        <v>25</v>
      </c>
      <c r="CD484" s="45">
        <f t="shared" si="35"/>
        <v>25</v>
      </c>
      <c r="CE484" s="45">
        <f t="shared" si="36"/>
        <v>25</v>
      </c>
      <c r="CF484" s="45">
        <f t="shared" si="37"/>
        <v>27</v>
      </c>
      <c r="CG484" s="45">
        <f t="shared" si="38"/>
        <v>21</v>
      </c>
      <c r="CH484" s="45">
        <f t="shared" si="39"/>
        <v>20</v>
      </c>
      <c r="CI484" s="45">
        <f t="shared" si="40"/>
        <v>0.5</v>
      </c>
      <c r="CJ484">
        <f t="shared" si="10"/>
        <v>20</v>
      </c>
      <c r="CK484" s="45">
        <f t="shared" si="41"/>
        <v>26</v>
      </c>
      <c r="CM484" s="40">
        <f>VLOOKUP(CB484,'PROMIS 57 T-Score Conversions'!Q$3:R$35,2,TRUE)</f>
        <v>40.8</v>
      </c>
      <c r="CN484" s="44" t="str">
        <f t="shared" si="20"/>
        <v>Mild</v>
      </c>
      <c r="CO484" s="40">
        <f>VLOOKUP(CC484,'PROMIS 57 T-Score Conversions'!A$3:B$35,2,TRUE)</f>
        <v>63.5</v>
      </c>
      <c r="CP484" s="43" t="str">
        <f t="shared" si="21"/>
        <v>Moderate</v>
      </c>
      <c r="CQ484" s="40">
        <f>VLOOKUP(CD484,'PROMIS 57 T-Score Conversions'!E$3:F$35,2,TRUE)</f>
        <v>63</v>
      </c>
      <c r="CR484" s="44" t="str">
        <f t="shared" si="22"/>
        <v>Moderate</v>
      </c>
      <c r="CS484" s="40">
        <f>VLOOKUP(CE484,'PROMIS 57 T-Score Conversions'!U$3:V$35,2,TRUE)</f>
        <v>58.5</v>
      </c>
      <c r="CT484" s="44" t="str">
        <f t="shared" si="23"/>
        <v>Mild</v>
      </c>
      <c r="CU484" s="40">
        <f>VLOOKUP(CF484,'PROMIS 57 T-Score Conversions'!Y$3:Z$35,2,TRUE)</f>
        <v>57.3</v>
      </c>
      <c r="CV484" s="44" t="str">
        <f t="shared" si="24"/>
        <v>Mild</v>
      </c>
      <c r="CW484" s="40">
        <f>vlookup(CG484,'PROMIS 57 T-Score Conversions'!M$3:N$35,2,TRUE)</f>
        <v>41.1</v>
      </c>
      <c r="CX484" s="44" t="str">
        <f t="shared" si="25"/>
        <v>Mild</v>
      </c>
      <c r="CY484" s="40">
        <f>VLOOKup(CH484,'PROMIS 57 T-Score Conversions'!I$3:J$35,2,TRUE)</f>
        <v>58.8</v>
      </c>
      <c r="CZ484" s="44" t="str">
        <f t="shared" si="26"/>
        <v>Mild</v>
      </c>
      <c r="DA484" s="37">
        <f>VLOOKUP(CJ484,'PROMIS 57 T-Score Conversions'!AC$3:AD$35,2,TRUE)</f>
        <v>37.15</v>
      </c>
      <c r="DB484" s="44" t="str">
        <f t="shared" si="30"/>
        <v>Moderate</v>
      </c>
      <c r="DC484" s="40">
        <f>VLOOKUP(CK484,'PROMIS 57 T-Score Conversions'!AG$3:AH$35,2,TRUE)</f>
        <v>45.27</v>
      </c>
      <c r="DD484" s="39" t="str">
        <f t="shared" si="31"/>
        <v>Normal</v>
      </c>
    </row>
    <row r="485">
      <c r="A485" s="1" t="b">
        <v>1</v>
      </c>
      <c r="B485" s="20"/>
      <c r="C485" s="20">
        <v>43866.59889591435</v>
      </c>
      <c r="D485" s="1" t="s">
        <v>380</v>
      </c>
      <c r="E485" s="1">
        <v>2167.0</v>
      </c>
      <c r="F485" s="1">
        <v>4.0</v>
      </c>
      <c r="G485" s="1">
        <v>5.0</v>
      </c>
      <c r="H485" s="1">
        <v>5.0</v>
      </c>
      <c r="I485" s="1">
        <v>3.0</v>
      </c>
      <c r="J485" s="1">
        <v>1.0</v>
      </c>
      <c r="K485" s="1">
        <v>3.0</v>
      </c>
      <c r="L485" s="1">
        <v>3.0</v>
      </c>
      <c r="M485" s="1">
        <v>2.0</v>
      </c>
      <c r="N485" s="1">
        <v>4.0</v>
      </c>
      <c r="O485" s="1">
        <v>4.0</v>
      </c>
      <c r="P485" s="1">
        <v>3.0</v>
      </c>
      <c r="Q485" s="1">
        <v>3.0</v>
      </c>
      <c r="R485" s="1">
        <v>3.0</v>
      </c>
      <c r="S485" s="1">
        <v>3.0</v>
      </c>
      <c r="T485" s="1">
        <v>4.0</v>
      </c>
      <c r="U485" s="1">
        <v>4.0</v>
      </c>
      <c r="V485" s="1">
        <v>1.0</v>
      </c>
      <c r="W485" s="1">
        <v>2.0</v>
      </c>
      <c r="X485" s="1">
        <v>1.0</v>
      </c>
      <c r="Y485" s="1">
        <v>1.0</v>
      </c>
      <c r="Z485" s="1">
        <v>1.0</v>
      </c>
      <c r="AA485" s="1">
        <v>2.0</v>
      </c>
      <c r="AB485" s="1">
        <v>1.0</v>
      </c>
      <c r="AC485" s="1">
        <v>1.0</v>
      </c>
      <c r="AD485" s="1">
        <v>3.0</v>
      </c>
      <c r="AE485" s="1">
        <v>2.0</v>
      </c>
      <c r="AF485" s="1">
        <v>2.0</v>
      </c>
      <c r="AG485" s="1">
        <v>3.0</v>
      </c>
      <c r="AH485" s="1">
        <v>1.0</v>
      </c>
      <c r="AI485" s="1">
        <v>1.0</v>
      </c>
      <c r="AJ485" s="1">
        <v>2.0</v>
      </c>
      <c r="AK485" s="1">
        <v>2.0</v>
      </c>
      <c r="AL485" s="1">
        <v>5.0</v>
      </c>
      <c r="AM485" s="1">
        <v>3.0</v>
      </c>
      <c r="AN485" s="1">
        <v>4.0</v>
      </c>
      <c r="AO485" s="1">
        <v>5.0</v>
      </c>
      <c r="AP485" s="1">
        <v>4.0</v>
      </c>
      <c r="AQ485" s="1">
        <v>5.0</v>
      </c>
      <c r="AR485" s="1">
        <v>4.0</v>
      </c>
      <c r="AS485" s="1">
        <v>2.0</v>
      </c>
      <c r="AT485" s="1">
        <v>2.0</v>
      </c>
      <c r="AU485" s="1">
        <v>4.0</v>
      </c>
      <c r="AV485" s="1">
        <v>2.0</v>
      </c>
      <c r="AW485" s="1">
        <v>3.0</v>
      </c>
      <c r="AX485" s="1">
        <v>2.0</v>
      </c>
      <c r="AY485" s="1">
        <v>2.0</v>
      </c>
      <c r="AZ485" s="1">
        <v>3.0</v>
      </c>
      <c r="BA485" s="1">
        <v>3.0</v>
      </c>
      <c r="BB485" s="1">
        <v>4.0</v>
      </c>
      <c r="BC485" s="1">
        <v>3.0</v>
      </c>
      <c r="BD485" s="1">
        <v>4.0</v>
      </c>
      <c r="BE485" s="1">
        <v>3.0</v>
      </c>
      <c r="BF485" s="1">
        <v>4.0</v>
      </c>
      <c r="BG485" s="1">
        <v>4.0</v>
      </c>
      <c r="BH485" s="1">
        <v>1.0</v>
      </c>
      <c r="BI485" s="1">
        <v>3.0</v>
      </c>
      <c r="BJ485" s="1">
        <v>5.0</v>
      </c>
      <c r="BK485" s="1">
        <v>2.0</v>
      </c>
      <c r="BL485" s="1">
        <v>2.0</v>
      </c>
      <c r="BM485" s="1">
        <v>2.0</v>
      </c>
      <c r="BN485" s="1">
        <v>2.0</v>
      </c>
      <c r="BO485" s="1">
        <v>2.0</v>
      </c>
      <c r="BP485" s="1">
        <v>2.0</v>
      </c>
      <c r="BQ485" s="1">
        <v>2.0</v>
      </c>
      <c r="BR485" s="1">
        <v>2.0</v>
      </c>
      <c r="BS485" s="1">
        <v>4.0</v>
      </c>
      <c r="BT485" s="1">
        <v>5.0</v>
      </c>
      <c r="BU485" s="1">
        <v>4.0</v>
      </c>
      <c r="BV485" s="1">
        <v>5.0</v>
      </c>
      <c r="BW485" s="1">
        <v>4.0</v>
      </c>
      <c r="BX485" s="1">
        <v>4.0</v>
      </c>
      <c r="BY485" s="1">
        <v>3.0</v>
      </c>
      <c r="BZ485" s="36">
        <v>4.0</v>
      </c>
      <c r="CA485" s="45">
        <f t="shared" si="32"/>
        <v>213</v>
      </c>
      <c r="CB485">
        <f t="shared" si="33"/>
        <v>26</v>
      </c>
      <c r="CC485" s="45">
        <f t="shared" si="34"/>
        <v>28</v>
      </c>
      <c r="CD485" s="45">
        <f t="shared" si="35"/>
        <v>10</v>
      </c>
      <c r="CE485" s="45">
        <f t="shared" si="36"/>
        <v>16</v>
      </c>
      <c r="CF485" s="45">
        <f t="shared" si="37"/>
        <v>32</v>
      </c>
      <c r="CG485" s="45">
        <f t="shared" si="38"/>
        <v>21</v>
      </c>
      <c r="CH485" s="45">
        <f t="shared" si="39"/>
        <v>26</v>
      </c>
      <c r="CI485" s="45">
        <f t="shared" si="40"/>
        <v>0.5</v>
      </c>
      <c r="CJ485">
        <f t="shared" si="10"/>
        <v>16</v>
      </c>
      <c r="CK485" s="45">
        <f t="shared" si="41"/>
        <v>33</v>
      </c>
      <c r="CM485" s="40">
        <f>VLOOKUP(CB485,'PROMIS 57 T-Score Conversions'!Q$3:R$35,2,TRUE)</f>
        <v>39.5</v>
      </c>
      <c r="CN485" s="44" t="str">
        <f t="shared" si="20"/>
        <v>Moderate</v>
      </c>
      <c r="CO485" s="40">
        <f>VLOOKUP(CC485,'PROMIS 57 T-Score Conversions'!A$3:B$35,2,TRUE)</f>
        <v>66.6</v>
      </c>
      <c r="CP485" s="39" t="str">
        <f t="shared" si="21"/>
        <v>Severe</v>
      </c>
      <c r="CQ485" s="40">
        <f>VLOOKUP(CD485,'PROMIS 57 T-Score Conversions'!E$3:F$35,2,TRUE)</f>
        <v>47.5</v>
      </c>
      <c r="CR485" s="39" t="str">
        <f t="shared" si="22"/>
        <v>Normal</v>
      </c>
      <c r="CS485" s="40">
        <f>VLOOKUP(CE485,'PROMIS 57 T-Score Conversions'!U$3:V$35,2,TRUE)</f>
        <v>49.2</v>
      </c>
      <c r="CT485" s="39" t="str">
        <f t="shared" si="23"/>
        <v>Normal</v>
      </c>
      <c r="CU485" s="40">
        <f>VLOOKUP(CF485,'PROMIS 57 T-Score Conversions'!Y$3:Z$35,2,TRUE)</f>
        <v>62.6</v>
      </c>
      <c r="CV485" s="39" t="str">
        <f t="shared" si="24"/>
        <v>Moderate</v>
      </c>
      <c r="CW485" s="40">
        <f>vlookup(CG485,'PROMIS 57 T-Score Conversions'!M$3:N$35,2,TRUE)</f>
        <v>41.1</v>
      </c>
      <c r="CX485" s="39" t="str">
        <f t="shared" si="25"/>
        <v>Mild</v>
      </c>
      <c r="CY485" s="40">
        <f>VLOOKup(CH485,'PROMIS 57 T-Score Conversions'!I$3:J$35,2,TRUE)</f>
        <v>62.8</v>
      </c>
      <c r="CZ485" s="39" t="str">
        <f t="shared" si="26"/>
        <v>Moderate</v>
      </c>
      <c r="DA485" s="37">
        <f>VLOOKUP(CJ485,'PROMIS 57 T-Score Conversions'!AC$3:AD$35,2,TRUE)</f>
        <v>33.92</v>
      </c>
      <c r="DB485" s="44" t="str">
        <f t="shared" si="30"/>
        <v>Moderate</v>
      </c>
      <c r="DC485" s="40">
        <f>VLOOKUP(CK485,'PROMIS 57 T-Score Conversions'!AG$3:AH$35,2,TRUE)</f>
        <v>52.42</v>
      </c>
      <c r="DD485" s="39" t="str">
        <f t="shared" si="31"/>
        <v>Normal</v>
      </c>
    </row>
    <row r="486">
      <c r="A486" s="1" t="b">
        <v>1</v>
      </c>
      <c r="B486" s="20"/>
      <c r="C486" s="20">
        <v>43867.57861216435</v>
      </c>
      <c r="D486" s="1" t="s">
        <v>359</v>
      </c>
      <c r="E486" s="1">
        <v>2159.0</v>
      </c>
      <c r="F486" s="1">
        <v>4.0</v>
      </c>
      <c r="G486" s="1">
        <v>4.0</v>
      </c>
      <c r="H486" s="1">
        <v>5.0</v>
      </c>
      <c r="I486" s="1">
        <v>3.0</v>
      </c>
      <c r="J486" s="1">
        <v>3.0</v>
      </c>
      <c r="K486" s="1">
        <v>4.0</v>
      </c>
      <c r="L486" s="1">
        <v>5.0</v>
      </c>
      <c r="M486" s="1">
        <v>4.0</v>
      </c>
      <c r="N486" s="1">
        <v>4.0</v>
      </c>
      <c r="O486" s="1">
        <v>3.0</v>
      </c>
      <c r="P486" s="1">
        <v>4.0</v>
      </c>
      <c r="Q486" s="1">
        <v>3.0</v>
      </c>
      <c r="R486" s="1">
        <v>4.0</v>
      </c>
      <c r="S486" s="1">
        <v>4.0</v>
      </c>
      <c r="T486" s="1">
        <v>4.0</v>
      </c>
      <c r="U486" s="1">
        <v>2.0</v>
      </c>
      <c r="V486" s="1">
        <v>5.0</v>
      </c>
      <c r="W486" s="1">
        <v>4.0</v>
      </c>
      <c r="X486" s="1">
        <v>3.0</v>
      </c>
      <c r="Y486" s="1">
        <v>5.0</v>
      </c>
      <c r="Z486" s="1">
        <v>5.0</v>
      </c>
      <c r="AA486" s="1">
        <v>3.0</v>
      </c>
      <c r="AB486" s="1">
        <v>5.0</v>
      </c>
      <c r="AC486" s="1">
        <v>3.0</v>
      </c>
      <c r="AD486" s="1">
        <v>5.0</v>
      </c>
      <c r="AE486" s="1">
        <v>5.0</v>
      </c>
      <c r="AF486" s="1">
        <v>4.0</v>
      </c>
      <c r="AG486" s="1">
        <v>5.0</v>
      </c>
      <c r="AH486" s="1">
        <v>5.0</v>
      </c>
      <c r="AI486" s="1">
        <v>4.0</v>
      </c>
      <c r="AJ486" s="1">
        <v>5.0</v>
      </c>
      <c r="AK486" s="1">
        <v>5.0</v>
      </c>
      <c r="AL486" s="1">
        <v>5.0</v>
      </c>
      <c r="AM486" s="1">
        <v>2.0</v>
      </c>
      <c r="AN486" s="1">
        <v>5.0</v>
      </c>
      <c r="AO486" s="1">
        <v>5.0</v>
      </c>
      <c r="AP486" s="1">
        <v>3.0</v>
      </c>
      <c r="AQ486" s="1">
        <v>3.0</v>
      </c>
      <c r="AR486" s="1">
        <v>3.0</v>
      </c>
      <c r="AS486" s="1">
        <v>2.0</v>
      </c>
      <c r="AT486" s="1">
        <v>1.0</v>
      </c>
      <c r="AU486" s="1">
        <v>1.0</v>
      </c>
      <c r="AV486" s="1">
        <v>1.0</v>
      </c>
      <c r="AW486" s="1">
        <v>1.0</v>
      </c>
      <c r="AX486" s="1">
        <v>3.0</v>
      </c>
      <c r="AY486" s="1">
        <v>3.0</v>
      </c>
      <c r="AZ486" s="1">
        <v>3.0</v>
      </c>
      <c r="BA486" s="1">
        <v>1.0</v>
      </c>
      <c r="BB486" s="1">
        <v>1.0</v>
      </c>
      <c r="BC486" s="1">
        <v>1.0</v>
      </c>
      <c r="BD486" s="1">
        <v>1.0</v>
      </c>
      <c r="BE486" s="1">
        <v>1.0</v>
      </c>
      <c r="BF486" s="1">
        <v>1.0</v>
      </c>
      <c r="BG486" s="1">
        <v>1.0</v>
      </c>
      <c r="BH486" s="1">
        <v>2.0</v>
      </c>
      <c r="BI486" s="1">
        <v>2.0</v>
      </c>
      <c r="BJ486" s="1">
        <v>2.0</v>
      </c>
      <c r="BK486" s="1">
        <v>2.0</v>
      </c>
      <c r="BL486" s="1">
        <v>2.0</v>
      </c>
      <c r="BM486" s="1">
        <v>2.0</v>
      </c>
      <c r="BN486" s="1">
        <v>1.0</v>
      </c>
      <c r="BO486" s="1">
        <v>1.0</v>
      </c>
      <c r="BP486" s="1">
        <v>1.0</v>
      </c>
      <c r="BQ486" s="1">
        <v>1.0</v>
      </c>
      <c r="BR486" s="1">
        <v>2.0</v>
      </c>
      <c r="BS486" s="1">
        <v>5.0</v>
      </c>
      <c r="BT486" s="1">
        <v>5.0</v>
      </c>
      <c r="BU486" s="1">
        <v>5.0</v>
      </c>
      <c r="BV486" s="1">
        <v>5.0</v>
      </c>
      <c r="BW486" s="1">
        <v>2.0</v>
      </c>
      <c r="BX486" s="1">
        <v>4.0</v>
      </c>
      <c r="BY486" s="1">
        <v>5.0</v>
      </c>
      <c r="BZ486" s="36">
        <v>5.0</v>
      </c>
      <c r="CA486" s="45">
        <f t="shared" si="32"/>
        <v>233</v>
      </c>
      <c r="CB486" s="45">
        <f t="shared" si="33"/>
        <v>32</v>
      </c>
      <c r="CC486" s="45">
        <f t="shared" si="34"/>
        <v>28</v>
      </c>
      <c r="CD486" s="45">
        <f t="shared" si="35"/>
        <v>33</v>
      </c>
      <c r="CE486" s="45">
        <f t="shared" si="36"/>
        <v>38</v>
      </c>
      <c r="CF486" s="45">
        <f t="shared" si="37"/>
        <v>28</v>
      </c>
      <c r="CG486" s="45">
        <f t="shared" si="38"/>
        <v>14</v>
      </c>
      <c r="CH486" s="45">
        <f t="shared" si="39"/>
        <v>10</v>
      </c>
      <c r="CI486" s="45">
        <f t="shared" si="40"/>
        <v>0.2</v>
      </c>
      <c r="CJ486">
        <f t="shared" si="10"/>
        <v>12</v>
      </c>
      <c r="CK486" s="45">
        <f t="shared" si="41"/>
        <v>36</v>
      </c>
      <c r="CL486" s="39"/>
      <c r="CM486" s="40">
        <f>VLOOKUP(CB486,'PROMIS 57 T-Score Conversions'!Q$3:R$35,2,TRUE)</f>
        <v>43.9</v>
      </c>
      <c r="CN486" s="44" t="str">
        <f t="shared" si="20"/>
        <v>Mild</v>
      </c>
      <c r="CO486" s="40">
        <f>VLOOKUP(CC486,'PROMIS 57 T-Score Conversions'!A$3:B$35,2,TRUE)</f>
        <v>66.6</v>
      </c>
      <c r="CP486" s="39" t="str">
        <f t="shared" si="21"/>
        <v>Severe</v>
      </c>
      <c r="CQ486" s="40">
        <f>VLOOKUP(CD486,'PROMIS 57 T-Score Conversions'!E$3:F$35,2,TRUE)</f>
        <v>70.7</v>
      </c>
      <c r="CR486" s="39" t="str">
        <f t="shared" si="22"/>
        <v>Severe</v>
      </c>
      <c r="CS486" s="40">
        <f>VLOOKUP(CE486,'PROMIS 57 T-Score Conversions'!U$3:V$35,2,TRUE)</f>
        <v>72.4</v>
      </c>
      <c r="CT486" s="39" t="str">
        <f t="shared" si="23"/>
        <v>Severe</v>
      </c>
      <c r="CU486" s="40">
        <f>VLOOKUP(CF486,'PROMIS 57 T-Score Conversions'!Y$3:Z$35,2,TRUE)</f>
        <v>58.3</v>
      </c>
      <c r="CV486" s="39" t="str">
        <f t="shared" si="24"/>
        <v>Mild</v>
      </c>
      <c r="CW486" s="40">
        <f>vlookup(CG486,'PROMIS 57 T-Score Conversions'!M$3:N$35,2,TRUE)</f>
        <v>35.3</v>
      </c>
      <c r="CX486" s="39" t="str">
        <f t="shared" si="25"/>
        <v>Moderate</v>
      </c>
      <c r="CY486" s="40">
        <f>VLOOKup(CH486,'PROMIS 57 T-Score Conversions'!I$3:J$35,2,TRUE)</f>
        <v>49.9</v>
      </c>
      <c r="CZ486" s="39" t="str">
        <f t="shared" si="26"/>
        <v>Normal</v>
      </c>
      <c r="DA486" s="37">
        <f>VLOOKUP(CJ486,'PROMIS 57 T-Score Conversions'!AC$3:AD$35,2,TRUE)</f>
        <v>30.11</v>
      </c>
      <c r="DB486" s="44" t="str">
        <f t="shared" si="30"/>
        <v>Moderate</v>
      </c>
      <c r="DC486" s="40">
        <f>VLOOKUP(CK486,'PROMIS 57 T-Score Conversions'!AG$3:AH$35,2,TRUE)</f>
        <v>56.39</v>
      </c>
      <c r="DD486" s="39" t="str">
        <f t="shared" si="31"/>
        <v>Mild</v>
      </c>
    </row>
    <row r="487">
      <c r="A487" s="1" t="b">
        <v>1</v>
      </c>
      <c r="B487" s="20"/>
      <c r="C487" s="20">
        <v>43867.59357075232</v>
      </c>
      <c r="D487" s="1" t="s">
        <v>341</v>
      </c>
      <c r="E487" s="1">
        <v>2115.0</v>
      </c>
      <c r="F487" s="1">
        <v>4.0</v>
      </c>
      <c r="G487" s="1">
        <v>5.0</v>
      </c>
      <c r="H487" s="1">
        <v>5.0</v>
      </c>
      <c r="I487" s="1">
        <v>4.0</v>
      </c>
      <c r="J487" s="1">
        <v>3.0</v>
      </c>
      <c r="K487" s="1">
        <v>4.0</v>
      </c>
      <c r="L487" s="1">
        <v>4.0</v>
      </c>
      <c r="M487" s="1">
        <v>1.0</v>
      </c>
      <c r="N487" s="1">
        <v>1.0</v>
      </c>
      <c r="O487" s="1">
        <v>3.0</v>
      </c>
      <c r="P487" s="1">
        <v>3.0</v>
      </c>
      <c r="Q487" s="1">
        <v>3.0</v>
      </c>
      <c r="R487" s="1">
        <v>2.0</v>
      </c>
      <c r="S487" s="1">
        <v>1.0</v>
      </c>
      <c r="T487" s="1">
        <v>2.0</v>
      </c>
      <c r="U487" s="1">
        <v>4.0</v>
      </c>
      <c r="V487" s="1">
        <v>1.0</v>
      </c>
      <c r="W487" s="1">
        <v>1.0</v>
      </c>
      <c r="X487" s="1">
        <v>2.0</v>
      </c>
      <c r="Y487" s="1">
        <v>1.0</v>
      </c>
      <c r="Z487" s="1">
        <v>1.0</v>
      </c>
      <c r="AA487" s="1">
        <v>4.0</v>
      </c>
      <c r="AB487" s="1">
        <v>3.0</v>
      </c>
      <c r="AC487" s="1">
        <v>2.0</v>
      </c>
      <c r="AD487" s="1">
        <v>5.0</v>
      </c>
      <c r="AE487" s="1">
        <v>4.0</v>
      </c>
      <c r="AF487" s="1">
        <v>5.0</v>
      </c>
      <c r="AG487" s="1">
        <v>5.0</v>
      </c>
      <c r="AH487" s="1">
        <v>5.0</v>
      </c>
      <c r="AI487" s="1">
        <v>4.0</v>
      </c>
      <c r="AJ487" s="1">
        <v>5.0</v>
      </c>
      <c r="AK487" s="1">
        <v>5.0</v>
      </c>
      <c r="AL487" s="1">
        <v>5.0</v>
      </c>
      <c r="AM487" s="1">
        <v>4.0</v>
      </c>
      <c r="AN487" s="1">
        <v>5.0</v>
      </c>
      <c r="AO487" s="1">
        <v>5.0</v>
      </c>
      <c r="AP487" s="1">
        <v>5.0</v>
      </c>
      <c r="AQ487" s="1">
        <v>5.0</v>
      </c>
      <c r="AR487" s="1">
        <v>5.0</v>
      </c>
      <c r="AS487" s="1">
        <v>5.0</v>
      </c>
      <c r="AT487" s="1">
        <v>2.0</v>
      </c>
      <c r="AU487" s="1">
        <v>2.0</v>
      </c>
      <c r="AV487" s="1">
        <v>2.0</v>
      </c>
      <c r="AW487" s="1">
        <v>2.0</v>
      </c>
      <c r="AX487" s="1">
        <v>1.0</v>
      </c>
      <c r="AY487" s="1">
        <v>2.0</v>
      </c>
      <c r="AZ487" s="1">
        <v>2.0</v>
      </c>
      <c r="BA487" s="1">
        <v>2.0</v>
      </c>
      <c r="BB487" s="1">
        <v>4.0</v>
      </c>
      <c r="BC487" s="1">
        <v>4.0</v>
      </c>
      <c r="BD487" s="1">
        <v>4.0</v>
      </c>
      <c r="BE487" s="1">
        <v>4.0</v>
      </c>
      <c r="BF487" s="1">
        <v>5.0</v>
      </c>
      <c r="BG487" s="1">
        <v>4.0</v>
      </c>
      <c r="BH487" s="1">
        <v>4.0</v>
      </c>
      <c r="BI487" s="1">
        <v>4.0</v>
      </c>
      <c r="BJ487" s="1">
        <v>3.0</v>
      </c>
      <c r="BK487" s="1">
        <v>1.0</v>
      </c>
      <c r="BL487" s="1">
        <v>1.0</v>
      </c>
      <c r="BM487" s="1">
        <v>1.0</v>
      </c>
      <c r="BN487" s="1">
        <v>1.0</v>
      </c>
      <c r="BO487" s="1">
        <v>1.0</v>
      </c>
      <c r="BP487" s="1">
        <v>1.0</v>
      </c>
      <c r="BQ487" s="1">
        <v>1.0</v>
      </c>
      <c r="BR487" s="1">
        <v>1.0</v>
      </c>
      <c r="BS487" s="1">
        <v>5.0</v>
      </c>
      <c r="BT487" s="1">
        <v>5.0</v>
      </c>
      <c r="BU487" s="1">
        <v>5.0</v>
      </c>
      <c r="BV487" s="1">
        <v>5.0</v>
      </c>
      <c r="BW487" s="1">
        <v>5.0</v>
      </c>
      <c r="BX487" s="1">
        <v>5.0</v>
      </c>
      <c r="BY487" s="1">
        <v>5.0</v>
      </c>
      <c r="BZ487" s="36">
        <v>5.0</v>
      </c>
      <c r="CA487" s="45">
        <f t="shared" si="32"/>
        <v>240</v>
      </c>
      <c r="CB487" s="45">
        <f t="shared" si="33"/>
        <v>30</v>
      </c>
      <c r="CC487" s="45">
        <f t="shared" si="34"/>
        <v>19</v>
      </c>
      <c r="CD487" s="45">
        <f t="shared" si="35"/>
        <v>15</v>
      </c>
      <c r="CE487" s="45">
        <f t="shared" si="36"/>
        <v>38</v>
      </c>
      <c r="CF487" s="45">
        <f t="shared" si="37"/>
        <v>39</v>
      </c>
      <c r="CG487" s="45">
        <f t="shared" si="38"/>
        <v>15</v>
      </c>
      <c r="CH487" s="45">
        <f t="shared" si="39"/>
        <v>33</v>
      </c>
      <c r="CI487" s="45">
        <f t="shared" si="40"/>
        <v>0.3</v>
      </c>
      <c r="CJ487">
        <f t="shared" si="10"/>
        <v>8</v>
      </c>
      <c r="CK487" s="45">
        <f t="shared" si="41"/>
        <v>40</v>
      </c>
      <c r="CL487" s="39"/>
      <c r="CM487" s="40">
        <f>VLOOKUP(CB487,'PROMIS 57 T-Score Conversions'!Q$3:R$35,2,TRUE)</f>
        <v>42.3</v>
      </c>
      <c r="CN487" s="44" t="str">
        <f t="shared" si="20"/>
        <v>Mild</v>
      </c>
      <c r="CO487" s="40">
        <f>VLOOKUP(CC487,'PROMIS 57 T-Score Conversions'!A$3:B$35,2,TRUE)</f>
        <v>57.4</v>
      </c>
      <c r="CP487" s="39" t="str">
        <f t="shared" si="21"/>
        <v>Moderate</v>
      </c>
      <c r="CQ487" s="40">
        <f>VLOOKUP(CD487,'PROMIS 57 T-Score Conversions'!E$3:F$35,2,TRUE)</f>
        <v>54.1</v>
      </c>
      <c r="CR487" s="39" t="str">
        <f t="shared" si="22"/>
        <v>Normal</v>
      </c>
      <c r="CS487" s="40">
        <f>VLOOKUP(CE487,'PROMIS 57 T-Score Conversions'!U$3:V$35,2,TRUE)</f>
        <v>72.4</v>
      </c>
      <c r="CT487" s="39" t="str">
        <f t="shared" si="23"/>
        <v>Severe</v>
      </c>
      <c r="CU487" s="40">
        <f>VLOOKUP(CF487,'PROMIS 57 T-Score Conversions'!Y$3:Z$35,2,TRUE)</f>
        <v>73</v>
      </c>
      <c r="CV487" s="39" t="str">
        <f t="shared" si="24"/>
        <v>Severe</v>
      </c>
      <c r="CW487" s="40">
        <f>vlookup(CG487,'PROMIS 57 T-Score Conversions'!M$3:N$35,2,TRUE)</f>
        <v>36.2</v>
      </c>
      <c r="CX487" s="39" t="str">
        <f t="shared" si="25"/>
        <v>Moderate</v>
      </c>
      <c r="CY487" s="40">
        <f>VLOOKup(CH487,'PROMIS 57 T-Score Conversions'!I$3:J$35,2,TRUE)</f>
        <v>67.7</v>
      </c>
      <c r="CZ487" s="39" t="str">
        <f t="shared" si="26"/>
        <v>Moderate</v>
      </c>
      <c r="DA487" s="37">
        <f>VLOOKUP(CJ487,'PROMIS 57 T-Score Conversions'!AC$3:AD$35,2,TRUE)</f>
        <v>22.41</v>
      </c>
      <c r="DB487" s="44" t="str">
        <f t="shared" si="30"/>
        <v>Severe</v>
      </c>
      <c r="DC487" s="40">
        <f>VLOOKUP(CK487,'PROMIS 57 T-Score Conversions'!AG$3:AH$35,2,TRUE)</f>
        <v>67.09</v>
      </c>
      <c r="DD487" s="39" t="str">
        <f t="shared" si="31"/>
        <v>Moderate</v>
      </c>
    </row>
    <row r="488">
      <c r="A488" s="1" t="b">
        <v>1</v>
      </c>
      <c r="B488" s="20"/>
      <c r="C488" s="20">
        <v>43867.59833083334</v>
      </c>
      <c r="D488" s="1" t="s">
        <v>381</v>
      </c>
      <c r="E488" s="1">
        <v>2185.0</v>
      </c>
      <c r="F488" s="1">
        <v>2.0</v>
      </c>
      <c r="G488" s="1">
        <v>2.0</v>
      </c>
      <c r="H488" s="1">
        <v>3.0</v>
      </c>
      <c r="I488" s="1">
        <v>2.0</v>
      </c>
      <c r="J488" s="1">
        <v>2.0</v>
      </c>
      <c r="K488" s="1">
        <v>2.0</v>
      </c>
      <c r="L488" s="1">
        <v>2.0</v>
      </c>
      <c r="M488" s="1">
        <v>2.0</v>
      </c>
      <c r="N488" s="1">
        <v>4.0</v>
      </c>
      <c r="O488" s="1">
        <v>3.0</v>
      </c>
      <c r="P488" s="1">
        <v>3.0</v>
      </c>
      <c r="Q488" s="1">
        <v>4.0</v>
      </c>
      <c r="R488" s="1">
        <v>4.0</v>
      </c>
      <c r="S488" s="1">
        <v>5.0</v>
      </c>
      <c r="T488" s="1">
        <v>4.0</v>
      </c>
      <c r="U488" s="1">
        <v>4.0</v>
      </c>
      <c r="V488" s="1">
        <v>3.0</v>
      </c>
      <c r="W488" s="1">
        <v>4.0</v>
      </c>
      <c r="X488" s="1">
        <v>3.0</v>
      </c>
      <c r="Y488" s="1">
        <v>3.0</v>
      </c>
      <c r="Z488" s="1">
        <v>1.0</v>
      </c>
      <c r="AA488" s="1">
        <v>4.0</v>
      </c>
      <c r="AB488" s="1">
        <v>3.0</v>
      </c>
      <c r="AC488" s="1">
        <v>3.0</v>
      </c>
      <c r="AD488" s="1">
        <v>4.0</v>
      </c>
      <c r="AE488" s="1">
        <v>4.0</v>
      </c>
      <c r="AF488" s="1">
        <v>4.0</v>
      </c>
      <c r="AG488" s="1">
        <v>4.0</v>
      </c>
      <c r="AH488" s="1">
        <v>4.0</v>
      </c>
      <c r="AI488" s="1">
        <v>4.0</v>
      </c>
      <c r="AJ488" s="1">
        <v>3.0</v>
      </c>
      <c r="AK488" s="1">
        <v>3.0</v>
      </c>
      <c r="AL488" s="1">
        <v>4.0</v>
      </c>
      <c r="AM488" s="1">
        <v>4.0</v>
      </c>
      <c r="AN488" s="1">
        <v>4.0</v>
      </c>
      <c r="AO488" s="1">
        <v>4.0</v>
      </c>
      <c r="AP488" s="1">
        <v>4.0</v>
      </c>
      <c r="AQ488" s="1">
        <v>4.0</v>
      </c>
      <c r="AR488" s="1">
        <v>4.0</v>
      </c>
      <c r="AS488" s="1">
        <v>4.0</v>
      </c>
      <c r="AT488" s="1">
        <v>4.0</v>
      </c>
      <c r="AU488" s="1">
        <v>4.0</v>
      </c>
      <c r="AV488" s="1">
        <v>4.0</v>
      </c>
      <c r="AW488" s="1">
        <v>4.0</v>
      </c>
      <c r="AX488" s="1">
        <v>4.0</v>
      </c>
      <c r="AY488" s="1">
        <v>4.0</v>
      </c>
      <c r="AZ488" s="1">
        <v>4.0</v>
      </c>
      <c r="BA488" s="1">
        <v>4.0</v>
      </c>
      <c r="BB488" s="1">
        <v>4.0</v>
      </c>
      <c r="BC488" s="1">
        <v>4.0</v>
      </c>
      <c r="BD488" s="1">
        <v>4.0</v>
      </c>
      <c r="BE488" s="1">
        <v>4.0</v>
      </c>
      <c r="BF488" s="1">
        <v>4.0</v>
      </c>
      <c r="BG488" s="1">
        <v>4.0</v>
      </c>
      <c r="BH488" s="1">
        <v>4.0</v>
      </c>
      <c r="BI488" s="1">
        <v>4.0</v>
      </c>
      <c r="BJ488" s="1">
        <v>8.0</v>
      </c>
      <c r="BK488" s="1">
        <v>2.0</v>
      </c>
      <c r="BL488" s="1">
        <v>2.0</v>
      </c>
      <c r="BM488" s="1">
        <v>2.0</v>
      </c>
      <c r="BN488" s="1">
        <v>2.0</v>
      </c>
      <c r="BO488" s="1">
        <v>2.0</v>
      </c>
      <c r="BP488" s="1">
        <v>2.0</v>
      </c>
      <c r="BQ488" s="1">
        <v>2.0</v>
      </c>
      <c r="BR488" s="1">
        <v>2.0</v>
      </c>
      <c r="BS488" s="1">
        <v>4.0</v>
      </c>
      <c r="BT488" s="1">
        <v>4.0</v>
      </c>
      <c r="BU488" s="1">
        <v>4.0</v>
      </c>
      <c r="BV488" s="1">
        <v>4.0</v>
      </c>
      <c r="BW488" s="1">
        <v>4.0</v>
      </c>
      <c r="BX488" s="1">
        <v>4.0</v>
      </c>
      <c r="BY488" s="1">
        <v>4.0</v>
      </c>
      <c r="BZ488" s="36">
        <v>4.0</v>
      </c>
      <c r="CA488" s="45">
        <f t="shared" si="32"/>
        <v>254</v>
      </c>
      <c r="CB488" s="45">
        <f t="shared" si="33"/>
        <v>17</v>
      </c>
      <c r="CC488" s="45">
        <f t="shared" si="34"/>
        <v>31</v>
      </c>
      <c r="CD488" s="45">
        <f t="shared" si="35"/>
        <v>24</v>
      </c>
      <c r="CE488" s="45">
        <f t="shared" si="36"/>
        <v>30</v>
      </c>
      <c r="CF488" s="45">
        <f t="shared" si="37"/>
        <v>32</v>
      </c>
      <c r="CG488" s="45">
        <f t="shared" si="38"/>
        <v>32</v>
      </c>
      <c r="CH488" s="45">
        <f t="shared" si="39"/>
        <v>32</v>
      </c>
      <c r="CI488" s="45">
        <f t="shared" si="40"/>
        <v>0.8</v>
      </c>
      <c r="CJ488">
        <f t="shared" si="10"/>
        <v>16</v>
      </c>
      <c r="CK488" s="45">
        <f t="shared" si="41"/>
        <v>32</v>
      </c>
      <c r="CL488" s="39"/>
      <c r="CM488" s="40">
        <f>VLOOKUP(CB488,'PROMIS 57 T-Score Conversions'!Q$3:R$35,2,TRUE)</f>
        <v>33.2</v>
      </c>
      <c r="CN488" s="44" t="str">
        <f t="shared" si="20"/>
        <v>Moderate</v>
      </c>
      <c r="CO488" s="40">
        <f>VLOOKUP(CC488,'PROMIS 57 T-Score Conversions'!A$3:B$35,2,TRUE)</f>
        <v>69.8</v>
      </c>
      <c r="CP488" s="39" t="str">
        <f t="shared" si="21"/>
        <v>Severe</v>
      </c>
      <c r="CQ488" s="40">
        <f>VLOOKUP(CD488,'PROMIS 57 T-Score Conversions'!E$3:F$35,2,TRUE)</f>
        <v>62.1</v>
      </c>
      <c r="CR488" s="39" t="str">
        <f t="shared" si="22"/>
        <v>Moderate</v>
      </c>
      <c r="CS488" s="40">
        <f>VLOOKUP(CE488,'PROMIS 57 T-Score Conversions'!U$3:V$35,2,TRUE)</f>
        <v>63.3</v>
      </c>
      <c r="CT488" s="39" t="str">
        <f t="shared" si="23"/>
        <v>Moderate</v>
      </c>
      <c r="CU488" s="40">
        <f>VLOOKUP(CF488,'PROMIS 57 T-Score Conversions'!Y$3:Z$35,2,TRUE)</f>
        <v>62.6</v>
      </c>
      <c r="CV488" s="39" t="str">
        <f t="shared" si="24"/>
        <v>Moderate</v>
      </c>
      <c r="CW488" s="40">
        <f>vlookup(CG488,'PROMIS 57 T-Score Conversions'!M$3:N$35,2,TRUE)</f>
        <v>51.7</v>
      </c>
      <c r="CX488" s="39" t="str">
        <f t="shared" si="25"/>
        <v>Normal</v>
      </c>
      <c r="CY488" s="40">
        <f>VLOOKup(CH488,'PROMIS 57 T-Score Conversions'!I$3:J$35,2,TRUE)</f>
        <v>66.9</v>
      </c>
      <c r="CZ488" s="39" t="str">
        <f t="shared" si="26"/>
        <v>Moderate</v>
      </c>
      <c r="DA488" s="37">
        <f>VLOOKUP(CJ488,'PROMIS 57 T-Score Conversions'!AC$3:AD$35,2,TRUE)</f>
        <v>33.92</v>
      </c>
      <c r="DB488" s="44" t="str">
        <f t="shared" si="30"/>
        <v>Moderate</v>
      </c>
      <c r="DC488" s="40">
        <f>VLOOKUP(CK488,'PROMIS 57 T-Score Conversions'!AG$3:AH$35,2,TRUE)</f>
        <v>51.29</v>
      </c>
      <c r="DD488" s="39" t="str">
        <f t="shared" si="31"/>
        <v>Normal</v>
      </c>
    </row>
    <row r="489">
      <c r="A489" s="1" t="b">
        <v>1</v>
      </c>
      <c r="B489" s="20"/>
      <c r="C489" s="20">
        <v>43868.43343356482</v>
      </c>
      <c r="D489" s="1" t="s">
        <v>323</v>
      </c>
      <c r="E489" s="1">
        <v>2068.0</v>
      </c>
      <c r="F489" s="1">
        <v>1.0</v>
      </c>
      <c r="G489" s="1">
        <v>3.0</v>
      </c>
      <c r="H489" s="1">
        <v>5.0</v>
      </c>
      <c r="I489" s="1">
        <v>3.0</v>
      </c>
      <c r="J489" s="1">
        <v>1.0</v>
      </c>
      <c r="K489" s="1">
        <v>3.0</v>
      </c>
      <c r="L489" s="1">
        <v>2.0</v>
      </c>
      <c r="M489" s="1">
        <v>1.0</v>
      </c>
      <c r="N489" s="1">
        <v>4.0</v>
      </c>
      <c r="O489" s="1">
        <v>3.0</v>
      </c>
      <c r="P489" s="1">
        <v>4.0</v>
      </c>
      <c r="Q489" s="1">
        <v>3.0</v>
      </c>
      <c r="R489" s="1">
        <v>4.0</v>
      </c>
      <c r="S489" s="1">
        <v>5.0</v>
      </c>
      <c r="T489" s="1">
        <v>3.0</v>
      </c>
      <c r="U489" s="1">
        <v>3.0</v>
      </c>
      <c r="V489" s="1">
        <v>3.0</v>
      </c>
      <c r="W489" s="1">
        <v>4.0</v>
      </c>
      <c r="X489" s="1">
        <v>5.0</v>
      </c>
      <c r="Y489" s="1">
        <v>3.0</v>
      </c>
      <c r="Z489" s="1">
        <v>3.0</v>
      </c>
      <c r="AA489" s="1">
        <v>4.0</v>
      </c>
      <c r="AB489" s="1">
        <v>4.0</v>
      </c>
      <c r="AC489" s="1">
        <v>2.0</v>
      </c>
      <c r="AD489" s="1">
        <v>5.0</v>
      </c>
      <c r="AE489" s="1">
        <v>4.0</v>
      </c>
      <c r="AF489" s="1">
        <v>4.0</v>
      </c>
      <c r="AG489" s="1">
        <v>4.0</v>
      </c>
      <c r="AH489" s="1">
        <v>5.0</v>
      </c>
      <c r="AI489" s="1">
        <v>4.0</v>
      </c>
      <c r="AJ489" s="1">
        <v>4.0</v>
      </c>
      <c r="AK489" s="1">
        <v>4.0</v>
      </c>
      <c r="AL489" s="1">
        <v>4.0</v>
      </c>
      <c r="AM489" s="1">
        <v>5.0</v>
      </c>
      <c r="AN489" s="1">
        <v>3.0</v>
      </c>
      <c r="AO489" s="1">
        <v>2.0</v>
      </c>
      <c r="AP489" s="1">
        <v>5.0</v>
      </c>
      <c r="AQ489" s="1">
        <v>2.0</v>
      </c>
      <c r="AR489" s="1">
        <v>1.0</v>
      </c>
      <c r="AS489" s="1">
        <v>5.0</v>
      </c>
      <c r="AT489" s="1">
        <v>3.0</v>
      </c>
      <c r="AU489" s="1">
        <v>2.0</v>
      </c>
      <c r="AV489" s="1">
        <v>2.0</v>
      </c>
      <c r="AW489" s="1">
        <v>3.0</v>
      </c>
      <c r="AX489" s="1">
        <v>2.0</v>
      </c>
      <c r="AY489" s="1">
        <v>2.0</v>
      </c>
      <c r="AZ489" s="1">
        <v>2.0</v>
      </c>
      <c r="BA489" s="1">
        <v>2.0</v>
      </c>
      <c r="BB489" s="1">
        <v>3.0</v>
      </c>
      <c r="BC489" s="1">
        <v>4.0</v>
      </c>
      <c r="BD489" s="1">
        <v>3.0</v>
      </c>
      <c r="BE489" s="1">
        <v>3.0</v>
      </c>
      <c r="BF489" s="1">
        <v>3.0</v>
      </c>
      <c r="BG489" s="1">
        <v>3.0</v>
      </c>
      <c r="BH489" s="1">
        <v>3.0</v>
      </c>
      <c r="BI489" s="1">
        <v>3.0</v>
      </c>
      <c r="BJ489" s="1">
        <v>7.0</v>
      </c>
      <c r="BK489" s="1">
        <v>3.0</v>
      </c>
      <c r="BL489" s="1">
        <v>2.0</v>
      </c>
      <c r="BM489" s="1">
        <v>3.0</v>
      </c>
      <c r="BN489" s="1">
        <v>3.0</v>
      </c>
      <c r="BO489" s="1">
        <v>4.0</v>
      </c>
      <c r="BP489" s="1">
        <v>3.0</v>
      </c>
      <c r="BQ489" s="1">
        <v>2.0</v>
      </c>
      <c r="BR489" s="1">
        <v>2.0</v>
      </c>
      <c r="BS489" s="1">
        <v>3.0</v>
      </c>
      <c r="BT489" s="1">
        <v>3.0</v>
      </c>
      <c r="BU489" s="1">
        <v>3.0</v>
      </c>
      <c r="BV489" s="1">
        <v>2.0</v>
      </c>
      <c r="BW489" s="1">
        <v>3.0</v>
      </c>
      <c r="BX489" s="1">
        <v>4.0</v>
      </c>
      <c r="BY489" s="1">
        <v>3.0</v>
      </c>
      <c r="BZ489" s="36">
        <v>2.0</v>
      </c>
      <c r="CA489" s="45">
        <f t="shared" si="32"/>
        <v>232</v>
      </c>
      <c r="CB489" s="45">
        <f t="shared" si="33"/>
        <v>19</v>
      </c>
      <c r="CC489" s="45">
        <f t="shared" si="34"/>
        <v>29</v>
      </c>
      <c r="CD489" s="45">
        <f t="shared" si="35"/>
        <v>28</v>
      </c>
      <c r="CE489" s="45">
        <f t="shared" si="36"/>
        <v>34</v>
      </c>
      <c r="CF489" s="45">
        <f t="shared" si="37"/>
        <v>27</v>
      </c>
      <c r="CG489" s="45">
        <f t="shared" si="38"/>
        <v>18</v>
      </c>
      <c r="CH489" s="45">
        <f t="shared" si="39"/>
        <v>25</v>
      </c>
      <c r="CI489" s="45">
        <f t="shared" si="40"/>
        <v>0.7</v>
      </c>
      <c r="CJ489">
        <f t="shared" si="10"/>
        <v>22</v>
      </c>
      <c r="CK489" s="45">
        <f t="shared" si="41"/>
        <v>23</v>
      </c>
      <c r="CL489" s="39"/>
      <c r="CM489" s="40">
        <f>VLOOKUP(CB489,'PROMIS 57 T-Score Conversions'!Q$3:R$35,2,TRUE)</f>
        <v>34.7</v>
      </c>
      <c r="CN489" s="44" t="str">
        <f t="shared" si="20"/>
        <v>Moderate</v>
      </c>
      <c r="CO489" s="40">
        <f>VLOOKUP(CC489,'PROMIS 57 T-Score Conversions'!A$3:B$35,2,TRUE)</f>
        <v>67.7</v>
      </c>
      <c r="CP489" s="39" t="str">
        <f t="shared" si="21"/>
        <v>Severe</v>
      </c>
      <c r="CQ489" s="40">
        <f>VLOOKUP(CD489,'PROMIS 57 T-Score Conversions'!E$3:F$35,2,TRUE)</f>
        <v>65.8</v>
      </c>
      <c r="CR489" s="39" t="str">
        <f t="shared" si="22"/>
        <v>Moderate</v>
      </c>
      <c r="CS489" s="40">
        <f>VLOOKUP(CE489,'PROMIS 57 T-Score Conversions'!U$3:V$35,2,TRUE)</f>
        <v>67.5</v>
      </c>
      <c r="CT489" s="39" t="str">
        <f t="shared" si="23"/>
        <v>Moderate</v>
      </c>
      <c r="CU489" s="40">
        <f>VLOOKUP(CF489,'PROMIS 57 T-Score Conversions'!Y$3:Z$35,2,TRUE)</f>
        <v>57.3</v>
      </c>
      <c r="CV489" s="39" t="str">
        <f t="shared" si="24"/>
        <v>Mild</v>
      </c>
      <c r="CW489" s="40">
        <f>vlookup(CG489,'PROMIS 57 T-Score Conversions'!M$3:N$35,2,TRUE)</f>
        <v>38.5</v>
      </c>
      <c r="CX489" s="39" t="str">
        <f t="shared" si="25"/>
        <v>Moderate</v>
      </c>
      <c r="CY489" s="40">
        <f>VLOOKup(CH489,'PROMIS 57 T-Score Conversions'!I$3:J$35,2,TRUE)</f>
        <v>62.1</v>
      </c>
      <c r="CZ489" s="39" t="str">
        <f t="shared" si="26"/>
        <v>Moderate</v>
      </c>
      <c r="DA489" s="37">
        <f>VLOOKUP(CJ489,'PROMIS 57 T-Score Conversions'!AC$3:AD$35,2,TRUE)</f>
        <v>38.71</v>
      </c>
      <c r="DB489" s="44" t="str">
        <f t="shared" si="30"/>
        <v>Moderate</v>
      </c>
      <c r="DC489" s="40">
        <f>VLOOKUP(CK489,'PROMIS 57 T-Score Conversions'!AG$3:AH$35,2,TRUE)</f>
        <v>42.51</v>
      </c>
      <c r="DD489" s="39" t="str">
        <f t="shared" si="31"/>
        <v>Normal</v>
      </c>
    </row>
    <row r="490">
      <c r="A490" s="1" t="b">
        <v>1</v>
      </c>
      <c r="B490" s="20"/>
      <c r="C490" s="20">
        <v>43871.54902193287</v>
      </c>
      <c r="D490" s="1" t="s">
        <v>382</v>
      </c>
      <c r="E490" s="1">
        <v>2190.0</v>
      </c>
      <c r="F490" s="1">
        <v>5.0</v>
      </c>
      <c r="G490" s="1">
        <v>5.0</v>
      </c>
      <c r="H490" s="1">
        <v>5.0</v>
      </c>
      <c r="I490" s="1">
        <v>4.0</v>
      </c>
      <c r="J490" s="1">
        <v>3.0</v>
      </c>
      <c r="K490" s="1">
        <v>5.0</v>
      </c>
      <c r="L490" s="1">
        <v>4.0</v>
      </c>
      <c r="M490" s="1">
        <v>4.0</v>
      </c>
      <c r="N490" s="1">
        <v>2.0</v>
      </c>
      <c r="O490" s="1">
        <v>3.0</v>
      </c>
      <c r="P490" s="1">
        <v>3.0</v>
      </c>
      <c r="Q490" s="1">
        <v>4.0</v>
      </c>
      <c r="R490" s="1">
        <v>3.0</v>
      </c>
      <c r="S490" s="1">
        <v>3.0</v>
      </c>
      <c r="T490" s="1">
        <v>3.0</v>
      </c>
      <c r="U490" s="1">
        <v>3.0</v>
      </c>
      <c r="V490" s="1">
        <v>5.0</v>
      </c>
      <c r="W490" s="1">
        <v>4.0</v>
      </c>
      <c r="X490" s="1">
        <v>5.0</v>
      </c>
      <c r="Y490" s="1">
        <v>4.0</v>
      </c>
      <c r="Z490" s="1">
        <v>5.0</v>
      </c>
      <c r="AA490" s="1">
        <v>5.0</v>
      </c>
      <c r="AB490" s="1">
        <v>5.0</v>
      </c>
      <c r="AC490" s="1">
        <v>5.0</v>
      </c>
      <c r="AD490" s="1">
        <v>5.0</v>
      </c>
      <c r="AE490" s="1">
        <v>4.0</v>
      </c>
      <c r="AF490" s="1">
        <v>4.0</v>
      </c>
      <c r="AG490" s="1">
        <v>5.0</v>
      </c>
      <c r="AH490" s="1">
        <v>5.0</v>
      </c>
      <c r="AI490" s="1">
        <v>5.0</v>
      </c>
      <c r="AJ490" s="1">
        <v>5.0</v>
      </c>
      <c r="AK490" s="1">
        <v>4.0</v>
      </c>
      <c r="AL490" s="1">
        <v>3.0</v>
      </c>
      <c r="AM490" s="1">
        <v>4.0</v>
      </c>
      <c r="AN490" s="1">
        <v>4.0</v>
      </c>
      <c r="AO490" s="1">
        <v>3.0</v>
      </c>
      <c r="AP490" s="1">
        <v>4.0</v>
      </c>
      <c r="AQ490" s="1">
        <v>3.0</v>
      </c>
      <c r="AR490" s="1">
        <v>2.0</v>
      </c>
      <c r="AS490" s="1">
        <v>4.0</v>
      </c>
      <c r="AT490" s="1">
        <v>2.0</v>
      </c>
      <c r="AU490" s="1">
        <v>2.0</v>
      </c>
      <c r="AV490" s="1">
        <v>2.0</v>
      </c>
      <c r="AW490" s="1">
        <v>2.0</v>
      </c>
      <c r="AX490" s="1">
        <v>2.0</v>
      </c>
      <c r="AY490" s="1">
        <v>2.0</v>
      </c>
      <c r="AZ490" s="1">
        <v>2.0</v>
      </c>
      <c r="BA490" s="1">
        <v>2.0</v>
      </c>
      <c r="BB490" s="1">
        <v>4.0</v>
      </c>
      <c r="BC490" s="1">
        <v>3.0</v>
      </c>
      <c r="BD490" s="1">
        <v>3.0</v>
      </c>
      <c r="BE490" s="1">
        <v>2.0</v>
      </c>
      <c r="BF490" s="1">
        <v>4.0</v>
      </c>
      <c r="BG490" s="1">
        <v>3.0</v>
      </c>
      <c r="BH490" s="1">
        <v>4.0</v>
      </c>
      <c r="BI490" s="1">
        <v>3.0</v>
      </c>
      <c r="BJ490" s="1">
        <v>4.0</v>
      </c>
      <c r="BK490" s="1">
        <v>2.0</v>
      </c>
      <c r="BL490" s="1">
        <v>2.0</v>
      </c>
      <c r="BM490" s="1">
        <v>2.0</v>
      </c>
      <c r="BN490" s="1">
        <v>2.0</v>
      </c>
      <c r="BO490" s="1">
        <v>2.0</v>
      </c>
      <c r="BP490" s="1">
        <v>2.0</v>
      </c>
      <c r="BQ490" s="1">
        <v>2.0</v>
      </c>
      <c r="BR490" s="1">
        <v>2.0</v>
      </c>
      <c r="BS490" s="1">
        <v>4.0</v>
      </c>
      <c r="BT490" s="1">
        <v>4.0</v>
      </c>
      <c r="BU490" s="1">
        <v>4.0</v>
      </c>
      <c r="BV490" s="1">
        <v>4.0</v>
      </c>
      <c r="BW490" s="1">
        <v>4.0</v>
      </c>
      <c r="BX490" s="1">
        <v>4.0</v>
      </c>
      <c r="BY490" s="1">
        <v>3.0</v>
      </c>
      <c r="BZ490" s="36">
        <v>4.0</v>
      </c>
      <c r="CA490" s="45">
        <f t="shared" si="32"/>
        <v>254</v>
      </c>
      <c r="CB490" s="45">
        <f t="shared" si="33"/>
        <v>35</v>
      </c>
      <c r="CC490" s="45">
        <f t="shared" si="34"/>
        <v>24</v>
      </c>
      <c r="CD490" s="45">
        <f t="shared" si="35"/>
        <v>38</v>
      </c>
      <c r="CE490" s="45">
        <f t="shared" si="36"/>
        <v>37</v>
      </c>
      <c r="CF490" s="45">
        <f t="shared" si="37"/>
        <v>27</v>
      </c>
      <c r="CG490" s="45">
        <f t="shared" si="38"/>
        <v>16</v>
      </c>
      <c r="CH490" s="45">
        <f t="shared" si="39"/>
        <v>26</v>
      </c>
      <c r="CI490" s="45">
        <f t="shared" si="40"/>
        <v>0.4</v>
      </c>
      <c r="CJ490">
        <f t="shared" si="10"/>
        <v>16</v>
      </c>
      <c r="CK490" s="45">
        <f t="shared" si="41"/>
        <v>31</v>
      </c>
      <c r="CL490" s="39"/>
      <c r="CM490" s="40">
        <f>VLOOKUP(CB490,'PROMIS 57 T-Score Conversions'!Q$3:R$35,2,TRUE)</f>
        <v>46.7</v>
      </c>
      <c r="CN490" s="44" t="str">
        <f t="shared" si="20"/>
        <v>Normal</v>
      </c>
      <c r="CO490" s="40">
        <f>VLOOKUP(CC490,'PROMIS 57 T-Score Conversions'!A$3:B$35,2,TRUE)</f>
        <v>62.5</v>
      </c>
      <c r="CP490" s="39" t="str">
        <f t="shared" si="21"/>
        <v>Moderate</v>
      </c>
      <c r="CQ490" s="40">
        <f>VLOOKUP(CD490,'PROMIS 57 T-Score Conversions'!E$3:F$35,2,TRUE)</f>
        <v>76.4</v>
      </c>
      <c r="CR490" s="39" t="str">
        <f t="shared" si="22"/>
        <v>Severe</v>
      </c>
      <c r="CS490" s="40">
        <f>VLOOKUP(CE490,'PROMIS 57 T-Score Conversions'!U$3:V$35,2,TRUE)</f>
        <v>71</v>
      </c>
      <c r="CT490" s="39" t="str">
        <f t="shared" si="23"/>
        <v>Severe</v>
      </c>
      <c r="CU490" s="40">
        <f>VLOOKUP(CF490,'PROMIS 57 T-Score Conversions'!Y$3:Z$35,2,TRUE)</f>
        <v>57.3</v>
      </c>
      <c r="CV490" s="39" t="str">
        <f t="shared" si="24"/>
        <v>Mild</v>
      </c>
      <c r="CW490" s="40">
        <f>vlookup(CG490,'PROMIS 57 T-Score Conversions'!M$3:N$35,2,TRUE)</f>
        <v>36.9</v>
      </c>
      <c r="CX490" s="39" t="str">
        <f t="shared" si="25"/>
        <v>Moderate</v>
      </c>
      <c r="CY490" s="40">
        <f>VLOOKup(CH490,'PROMIS 57 T-Score Conversions'!I$3:J$35,2,TRUE)</f>
        <v>62.8</v>
      </c>
      <c r="CZ490" s="39" t="str">
        <f t="shared" si="26"/>
        <v>Moderate</v>
      </c>
      <c r="DA490" s="37">
        <f>VLOOKUP(CJ490,'PROMIS 57 T-Score Conversions'!AC$3:AD$35,2,TRUE)</f>
        <v>33.92</v>
      </c>
      <c r="DB490" s="44" t="str">
        <f t="shared" si="30"/>
        <v>Moderate</v>
      </c>
      <c r="DC490" s="40">
        <f>VLOOKUP(CK490,'PROMIS 57 T-Score Conversions'!AG$3:AH$35,2,TRUE)</f>
        <v>50.21</v>
      </c>
      <c r="DD490" s="39" t="str">
        <f t="shared" si="31"/>
        <v>Normal</v>
      </c>
    </row>
    <row r="491">
      <c r="A491" s="1" t="b">
        <v>1</v>
      </c>
      <c r="B491" s="20"/>
      <c r="C491" s="20">
        <v>43871.54968643519</v>
      </c>
      <c r="D491" s="1" t="s">
        <v>383</v>
      </c>
      <c r="E491" s="1">
        <v>2182.0</v>
      </c>
      <c r="F491" s="1">
        <v>5.0</v>
      </c>
      <c r="G491" s="1">
        <v>5.0</v>
      </c>
      <c r="H491" s="1">
        <v>5.0</v>
      </c>
      <c r="I491" s="1">
        <v>3.0</v>
      </c>
      <c r="J491" s="1">
        <v>2.0</v>
      </c>
      <c r="K491" s="1">
        <v>4.0</v>
      </c>
      <c r="L491" s="1">
        <v>4.0</v>
      </c>
      <c r="M491" s="1">
        <v>2.0</v>
      </c>
      <c r="N491" s="1">
        <v>4.0</v>
      </c>
      <c r="O491" s="1">
        <v>2.0</v>
      </c>
      <c r="P491" s="1">
        <v>4.0</v>
      </c>
      <c r="Q491" s="1">
        <v>4.0</v>
      </c>
      <c r="R491" s="1">
        <v>4.0</v>
      </c>
      <c r="S491" s="1">
        <v>3.0</v>
      </c>
      <c r="T491" s="1">
        <v>4.0</v>
      </c>
      <c r="U491" s="1">
        <v>4.0</v>
      </c>
      <c r="V491" s="1">
        <v>1.0</v>
      </c>
      <c r="W491" s="1">
        <v>3.0</v>
      </c>
      <c r="X491" s="1">
        <v>4.0</v>
      </c>
      <c r="Y491" s="1">
        <v>4.0</v>
      </c>
      <c r="Z491" s="1">
        <v>2.0</v>
      </c>
      <c r="AA491" s="1">
        <v>3.0</v>
      </c>
      <c r="AB491" s="1">
        <v>3.0</v>
      </c>
      <c r="AC491" s="1">
        <v>3.0</v>
      </c>
      <c r="AD491" s="1">
        <v>3.0</v>
      </c>
      <c r="AE491" s="1">
        <v>3.0</v>
      </c>
      <c r="AF491" s="1">
        <v>2.0</v>
      </c>
      <c r="AG491" s="1">
        <v>2.0</v>
      </c>
      <c r="AH491" s="1">
        <v>2.0</v>
      </c>
      <c r="AI491" s="1">
        <v>2.0</v>
      </c>
      <c r="AJ491" s="1">
        <v>2.0</v>
      </c>
      <c r="AK491" s="1">
        <v>3.0</v>
      </c>
      <c r="AL491" s="1">
        <v>1.0</v>
      </c>
      <c r="AM491" s="1">
        <v>1.0</v>
      </c>
      <c r="AN491" s="1">
        <v>1.0</v>
      </c>
      <c r="AO491" s="1">
        <v>1.0</v>
      </c>
      <c r="AP491" s="1">
        <v>1.0</v>
      </c>
      <c r="AQ491" s="1">
        <v>1.0</v>
      </c>
      <c r="AR491" s="1">
        <v>1.0</v>
      </c>
      <c r="AS491" s="1">
        <v>1.0</v>
      </c>
      <c r="AT491" s="1">
        <v>2.0</v>
      </c>
      <c r="AU491" s="1">
        <v>2.0</v>
      </c>
      <c r="AV491" s="1">
        <v>1.0</v>
      </c>
      <c r="AW491" s="1">
        <v>1.0</v>
      </c>
      <c r="AX491" s="1">
        <v>1.0</v>
      </c>
      <c r="AY491" s="1">
        <v>1.0</v>
      </c>
      <c r="AZ491" s="1">
        <v>4.0</v>
      </c>
      <c r="BA491" s="1">
        <v>1.0</v>
      </c>
      <c r="BB491" s="1">
        <v>4.0</v>
      </c>
      <c r="BC491" s="1">
        <v>4.0</v>
      </c>
      <c r="BD491" s="1">
        <v>4.0</v>
      </c>
      <c r="BE491" s="1">
        <v>3.0</v>
      </c>
      <c r="BF491" s="1">
        <v>4.0</v>
      </c>
      <c r="BG491" s="1">
        <v>4.0</v>
      </c>
      <c r="BH491" s="1">
        <v>4.0</v>
      </c>
      <c r="BI491" s="1">
        <v>2.0</v>
      </c>
      <c r="BJ491" s="1">
        <v>6.0</v>
      </c>
      <c r="BK491" s="1">
        <v>1.0</v>
      </c>
      <c r="BL491" s="1">
        <v>1.0</v>
      </c>
      <c r="BM491" s="1">
        <v>1.0</v>
      </c>
      <c r="BN491" s="1">
        <v>3.0</v>
      </c>
      <c r="BO491" s="1">
        <v>2.0</v>
      </c>
      <c r="BP491" s="1">
        <v>1.0</v>
      </c>
      <c r="BQ491" s="1">
        <v>2.0</v>
      </c>
      <c r="BR491" s="1">
        <v>1.0</v>
      </c>
      <c r="BS491" s="1">
        <v>4.0</v>
      </c>
      <c r="BT491" s="1">
        <v>5.0</v>
      </c>
      <c r="BU491" s="1">
        <v>4.0</v>
      </c>
      <c r="BV491" s="1">
        <v>5.0</v>
      </c>
      <c r="BW491" s="1">
        <v>5.0</v>
      </c>
      <c r="BX491" s="1">
        <v>5.0</v>
      </c>
      <c r="BY491" s="1">
        <v>5.0</v>
      </c>
      <c r="BZ491" s="36">
        <v>4.0</v>
      </c>
      <c r="CA491" s="45">
        <f t="shared" si="32"/>
        <v>206</v>
      </c>
      <c r="CB491" s="45">
        <f t="shared" si="33"/>
        <v>30</v>
      </c>
      <c r="CC491" s="45">
        <f t="shared" si="34"/>
        <v>29</v>
      </c>
      <c r="CD491" s="45">
        <f t="shared" si="35"/>
        <v>23</v>
      </c>
      <c r="CE491" s="45">
        <f t="shared" si="36"/>
        <v>19</v>
      </c>
      <c r="CF491" s="45">
        <f t="shared" si="37"/>
        <v>8</v>
      </c>
      <c r="CG491" s="45">
        <f t="shared" si="38"/>
        <v>13</v>
      </c>
      <c r="CH491" s="45">
        <f t="shared" si="39"/>
        <v>29</v>
      </c>
      <c r="CI491" s="45">
        <f t="shared" si="40"/>
        <v>0.6</v>
      </c>
      <c r="CJ491">
        <f t="shared" si="10"/>
        <v>12</v>
      </c>
      <c r="CK491" s="45">
        <f t="shared" si="41"/>
        <v>37</v>
      </c>
      <c r="CL491" s="39"/>
      <c r="CM491" s="40">
        <f>VLOOKUP(CB491,'PROMIS 57 T-Score Conversions'!Q$3:R$35,2,TRUE)</f>
        <v>42.3</v>
      </c>
      <c r="CN491" s="44" t="str">
        <f t="shared" si="20"/>
        <v>Mild</v>
      </c>
      <c r="CO491" s="40">
        <f>VLOOKUP(CC491,'PROMIS 57 T-Score Conversions'!A$3:B$35,2,TRUE)</f>
        <v>67.7</v>
      </c>
      <c r="CP491" s="39" t="str">
        <f t="shared" si="21"/>
        <v>Severe</v>
      </c>
      <c r="CQ491" s="40">
        <f>VLOOKUP(CD491,'PROMIS 57 T-Score Conversions'!E$3:F$35,2,TRUE)</f>
        <v>61.2</v>
      </c>
      <c r="CR491" s="39" t="str">
        <f t="shared" si="22"/>
        <v>Moderate</v>
      </c>
      <c r="CS491" s="40">
        <f>VLOOKUP(CE491,'PROMIS 57 T-Score Conversions'!U$3:V$35,2,TRUE)</f>
        <v>52.5</v>
      </c>
      <c r="CT491" s="39" t="str">
        <f t="shared" si="23"/>
        <v>Normal</v>
      </c>
      <c r="CU491" s="40">
        <f>VLOOKUP(CF491,'PROMIS 57 T-Score Conversions'!Y$3:Z$35,2,TRUE)</f>
        <v>28.9</v>
      </c>
      <c r="CV491" s="39" t="str">
        <f t="shared" si="24"/>
        <v>Normal</v>
      </c>
      <c r="CW491" s="40">
        <f>vlookup(CG491,'PROMIS 57 T-Score Conversions'!M$3:N$35,2,TRUE)</f>
        <v>34.5</v>
      </c>
      <c r="CX491" s="39" t="str">
        <f t="shared" si="25"/>
        <v>Moderate</v>
      </c>
      <c r="CY491" s="40">
        <f>VLOOKup(CH491,'PROMIS 57 T-Score Conversions'!I$3:J$35,2,TRUE)</f>
        <v>64.8</v>
      </c>
      <c r="CZ491" s="39" t="str">
        <f t="shared" si="26"/>
        <v>Moderate</v>
      </c>
      <c r="DA491" s="37">
        <f>VLOOKUP(CJ491,'PROMIS 57 T-Score Conversions'!AC$3:AD$35,2,TRUE)</f>
        <v>30.11</v>
      </c>
      <c r="DB491" s="44" t="str">
        <f t="shared" si="30"/>
        <v>Moderate</v>
      </c>
      <c r="DC491" s="40">
        <f>VLOOKUP(CK491,'PROMIS 57 T-Score Conversions'!AG$3:AH$35,2,TRUE)</f>
        <v>58.03</v>
      </c>
      <c r="DD491" s="39" t="str">
        <f t="shared" si="31"/>
        <v>Mild</v>
      </c>
    </row>
    <row r="492">
      <c r="A492" s="1" t="b">
        <v>1</v>
      </c>
      <c r="B492" s="20"/>
      <c r="C492" s="20">
        <v>43872.47202806713</v>
      </c>
      <c r="D492" s="1" t="s">
        <v>317</v>
      </c>
      <c r="E492" s="1">
        <v>2087.0</v>
      </c>
      <c r="F492" s="1">
        <v>4.0</v>
      </c>
      <c r="G492" s="1">
        <v>3.0</v>
      </c>
      <c r="H492" s="1">
        <v>5.0</v>
      </c>
      <c r="I492" s="1">
        <v>3.0</v>
      </c>
      <c r="J492" s="1">
        <v>3.0</v>
      </c>
      <c r="K492" s="1">
        <v>5.0</v>
      </c>
      <c r="L492" s="1">
        <v>5.0</v>
      </c>
      <c r="M492" s="1">
        <v>4.0</v>
      </c>
      <c r="N492" s="1">
        <v>2.0</v>
      </c>
      <c r="O492" s="1">
        <v>2.0</v>
      </c>
      <c r="P492" s="1">
        <v>3.0</v>
      </c>
      <c r="Q492" s="1">
        <v>2.0</v>
      </c>
      <c r="R492" s="1">
        <v>1.0</v>
      </c>
      <c r="S492" s="1">
        <v>1.0</v>
      </c>
      <c r="T492" s="1">
        <v>2.0</v>
      </c>
      <c r="U492" s="1">
        <v>2.0</v>
      </c>
      <c r="V492" s="1">
        <v>1.0</v>
      </c>
      <c r="W492" s="1">
        <v>2.0</v>
      </c>
      <c r="X492" s="1">
        <v>4.0</v>
      </c>
      <c r="Y492" s="1">
        <v>3.0</v>
      </c>
      <c r="Z492" s="1">
        <v>1.0</v>
      </c>
      <c r="AA492" s="1">
        <v>3.0</v>
      </c>
      <c r="AB492" s="1">
        <v>1.0</v>
      </c>
      <c r="AC492" s="1">
        <v>1.0</v>
      </c>
      <c r="AD492" s="1">
        <v>4.0</v>
      </c>
      <c r="AE492" s="1">
        <v>4.0</v>
      </c>
      <c r="AF492" s="1">
        <v>3.0</v>
      </c>
      <c r="AG492" s="1">
        <v>4.0</v>
      </c>
      <c r="AH492" s="1">
        <v>5.0</v>
      </c>
      <c r="AI492" s="1">
        <v>4.0</v>
      </c>
      <c r="AJ492" s="1">
        <v>3.0</v>
      </c>
      <c r="AK492" s="1">
        <v>3.0</v>
      </c>
      <c r="AL492" s="1">
        <v>2.0</v>
      </c>
      <c r="AM492" s="1">
        <v>3.0</v>
      </c>
      <c r="AN492" s="1">
        <v>2.0</v>
      </c>
      <c r="AO492" s="1">
        <v>1.0</v>
      </c>
      <c r="AP492" s="1">
        <v>3.0</v>
      </c>
      <c r="AQ492" s="1">
        <v>2.0</v>
      </c>
      <c r="AR492" s="1">
        <v>2.0</v>
      </c>
      <c r="AS492" s="1">
        <v>4.0</v>
      </c>
      <c r="AT492" s="1">
        <v>2.0</v>
      </c>
      <c r="AU492" s="1">
        <v>4.0</v>
      </c>
      <c r="AV492" s="1">
        <v>1.0</v>
      </c>
      <c r="AW492" s="1">
        <v>1.0</v>
      </c>
      <c r="AX492" s="1">
        <v>1.0</v>
      </c>
      <c r="AY492" s="1">
        <v>1.0</v>
      </c>
      <c r="AZ492" s="1">
        <v>5.0</v>
      </c>
      <c r="BA492" s="1">
        <v>1.0</v>
      </c>
      <c r="BB492" s="1">
        <v>2.0</v>
      </c>
      <c r="BC492" s="1">
        <v>2.0</v>
      </c>
      <c r="BD492" s="1">
        <v>3.0</v>
      </c>
      <c r="BE492" s="1">
        <v>2.0</v>
      </c>
      <c r="BF492" s="1">
        <v>3.0</v>
      </c>
      <c r="BG492" s="1">
        <v>2.0</v>
      </c>
      <c r="BH492" s="1">
        <v>3.0</v>
      </c>
      <c r="BI492" s="1">
        <v>1.0</v>
      </c>
      <c r="BJ492" s="1">
        <v>3.0</v>
      </c>
      <c r="BK492" s="1">
        <v>3.0</v>
      </c>
      <c r="BL492" s="1">
        <v>3.0</v>
      </c>
      <c r="BM492" s="1">
        <v>3.0</v>
      </c>
      <c r="BN492" s="1">
        <v>3.0</v>
      </c>
      <c r="BO492" s="1">
        <v>2.0</v>
      </c>
      <c r="BP492" s="1">
        <v>2.0</v>
      </c>
      <c r="BQ492" s="1">
        <v>2.0</v>
      </c>
      <c r="BR492" s="1">
        <v>3.0</v>
      </c>
      <c r="BS492" s="1">
        <v>2.0</v>
      </c>
      <c r="BT492" s="1">
        <v>3.0</v>
      </c>
      <c r="BU492" s="1">
        <v>4.0</v>
      </c>
      <c r="BV492" s="1">
        <v>5.0</v>
      </c>
      <c r="BW492" s="1">
        <v>4.0</v>
      </c>
      <c r="BX492" s="1">
        <v>2.0</v>
      </c>
      <c r="BY492" s="1">
        <v>3.0</v>
      </c>
      <c r="BZ492" s="36">
        <v>4.0</v>
      </c>
      <c r="CA492" s="45">
        <f t="shared" si="32"/>
        <v>197</v>
      </c>
      <c r="CB492" s="45">
        <f t="shared" si="33"/>
        <v>32</v>
      </c>
      <c r="CC492" s="45">
        <f t="shared" si="34"/>
        <v>15</v>
      </c>
      <c r="CD492" s="45">
        <f t="shared" si="35"/>
        <v>16</v>
      </c>
      <c r="CE492" s="45">
        <f t="shared" si="36"/>
        <v>30</v>
      </c>
      <c r="CF492" s="45">
        <f t="shared" si="37"/>
        <v>19</v>
      </c>
      <c r="CG492" s="45">
        <f t="shared" si="38"/>
        <v>16</v>
      </c>
      <c r="CH492" s="45">
        <f t="shared" si="39"/>
        <v>18</v>
      </c>
      <c r="CI492" s="45">
        <f t="shared" si="40"/>
        <v>0.3</v>
      </c>
      <c r="CJ492">
        <f t="shared" si="10"/>
        <v>21</v>
      </c>
      <c r="CK492" s="45">
        <f t="shared" si="41"/>
        <v>27</v>
      </c>
      <c r="CL492" s="39"/>
      <c r="CM492" s="40">
        <f>VLOOKUP(CB492,'PROMIS 57 T-Score Conversions'!Q$3:R$35,2,TRUE)</f>
        <v>43.9</v>
      </c>
      <c r="CN492" s="44" t="str">
        <f t="shared" si="20"/>
        <v>Mild</v>
      </c>
      <c r="CO492" s="40">
        <f>VLOOKUP(CC492,'PROMIS 57 T-Score Conversions'!A$3:B$35,2,TRUE)</f>
        <v>53.2</v>
      </c>
      <c r="CP492" s="39" t="str">
        <f t="shared" si="21"/>
        <v>Mild</v>
      </c>
      <c r="CQ492" s="40">
        <f>VLOOKUP(CD492,'PROMIS 57 T-Score Conversions'!E$3:F$35,2,TRUE)</f>
        <v>55.1</v>
      </c>
      <c r="CR492" s="39" t="str">
        <f t="shared" si="22"/>
        <v>Mild</v>
      </c>
      <c r="CS492" s="40">
        <f>VLOOKUP(CE492,'PROMIS 57 T-Score Conversions'!U$3:V$35,2,TRUE)</f>
        <v>63.3</v>
      </c>
      <c r="CT492" s="39" t="str">
        <f t="shared" si="23"/>
        <v>Moderate</v>
      </c>
      <c r="CU492" s="40">
        <f>VLOOKUP(CF492,'PROMIS 57 T-Score Conversions'!Y$3:Z$35,2,TRUE)</f>
        <v>49</v>
      </c>
      <c r="CV492" s="39" t="str">
        <f t="shared" si="24"/>
        <v>Normal</v>
      </c>
      <c r="CW492" s="40">
        <f>vlookup(CG492,'PROMIS 57 T-Score Conversions'!M$3:N$35,2,TRUE)</f>
        <v>36.9</v>
      </c>
      <c r="CX492" s="39" t="str">
        <f t="shared" si="25"/>
        <v>Moderate</v>
      </c>
      <c r="CY492" s="40">
        <f>VLOOKup(CH492,'PROMIS 57 T-Score Conversions'!I$3:J$35,2,TRUE)</f>
        <v>58.1</v>
      </c>
      <c r="CZ492" s="39" t="str">
        <f t="shared" si="26"/>
        <v>Mild</v>
      </c>
      <c r="DA492" s="37">
        <f>VLOOKUP(CJ492,'PROMIS 57 T-Score Conversions'!AC$3:AD$35,2,TRUE)</f>
        <v>37.93</v>
      </c>
      <c r="DB492" s="44" t="str">
        <f t="shared" si="30"/>
        <v>Moderate</v>
      </c>
      <c r="DC492" s="40">
        <f>VLOOKUP(CK492,'PROMIS 57 T-Score Conversions'!AG$3:AH$35,2,TRUE)</f>
        <v>46.21</v>
      </c>
      <c r="DD492" s="39" t="str">
        <f t="shared" si="31"/>
        <v>Normal</v>
      </c>
    </row>
    <row r="493">
      <c r="A493" s="1" t="b">
        <v>1</v>
      </c>
      <c r="B493" s="20"/>
      <c r="C493" s="20">
        <v>43872.53304605324</v>
      </c>
      <c r="D493" s="1" t="s">
        <v>261</v>
      </c>
      <c r="E493" s="1">
        <v>2003.0</v>
      </c>
      <c r="F493" s="1">
        <v>2.0</v>
      </c>
      <c r="G493" s="1">
        <v>4.0</v>
      </c>
      <c r="H493" s="1">
        <v>5.0</v>
      </c>
      <c r="I493" s="1">
        <v>4.0</v>
      </c>
      <c r="J493" s="1">
        <v>2.0</v>
      </c>
      <c r="K493" s="1">
        <v>3.0</v>
      </c>
      <c r="L493" s="1">
        <v>2.0</v>
      </c>
      <c r="M493" s="1">
        <v>2.0</v>
      </c>
      <c r="N493" s="1">
        <v>5.0</v>
      </c>
      <c r="O493" s="1">
        <v>4.0</v>
      </c>
      <c r="P493" s="1">
        <v>4.0</v>
      </c>
      <c r="Q493" s="1">
        <v>4.0</v>
      </c>
      <c r="R493" s="1">
        <v>4.0</v>
      </c>
      <c r="S493" s="1">
        <v>5.0</v>
      </c>
      <c r="T493" s="1">
        <v>5.0</v>
      </c>
      <c r="U493" s="1">
        <v>5.0</v>
      </c>
      <c r="V493" s="1">
        <v>5.0</v>
      </c>
      <c r="W493" s="1">
        <v>5.0</v>
      </c>
      <c r="X493" s="1">
        <v>5.0</v>
      </c>
      <c r="Y493" s="1">
        <v>5.0</v>
      </c>
      <c r="Z493" s="1">
        <v>5.0</v>
      </c>
      <c r="AA493" s="1">
        <v>3.0</v>
      </c>
      <c r="AB493" s="1">
        <v>3.0</v>
      </c>
      <c r="AC493" s="1">
        <v>3.0</v>
      </c>
      <c r="AD493" s="1">
        <v>3.0</v>
      </c>
      <c r="AE493" s="1">
        <v>3.0</v>
      </c>
      <c r="AF493" s="1">
        <v>3.0</v>
      </c>
      <c r="AG493" s="1">
        <v>4.0</v>
      </c>
      <c r="AH493" s="1">
        <v>4.0</v>
      </c>
      <c r="AI493" s="1">
        <v>5.0</v>
      </c>
      <c r="AJ493" s="1">
        <v>5.0</v>
      </c>
      <c r="AK493" s="1">
        <v>5.0</v>
      </c>
      <c r="AL493" s="1">
        <v>3.0</v>
      </c>
      <c r="AM493" s="1">
        <v>3.0</v>
      </c>
      <c r="AN493" s="1">
        <v>4.0</v>
      </c>
      <c r="AO493" s="1">
        <v>4.0</v>
      </c>
      <c r="AP493" s="1">
        <v>3.0</v>
      </c>
      <c r="AQ493" s="1">
        <v>5.0</v>
      </c>
      <c r="AR493" s="1">
        <v>3.0</v>
      </c>
      <c r="AS493" s="1">
        <v>3.0</v>
      </c>
      <c r="AT493" s="1">
        <v>2.0</v>
      </c>
      <c r="AU493" s="1">
        <v>2.0</v>
      </c>
      <c r="AV493" s="1">
        <v>2.0</v>
      </c>
      <c r="AW493" s="1">
        <v>1.0</v>
      </c>
      <c r="AX493" s="1">
        <v>2.0</v>
      </c>
      <c r="AY493" s="1">
        <v>1.0</v>
      </c>
      <c r="AZ493" s="1">
        <v>2.0</v>
      </c>
      <c r="BA493" s="1">
        <v>2.0</v>
      </c>
      <c r="BB493" s="1">
        <v>3.0</v>
      </c>
      <c r="BC493" s="1">
        <v>4.0</v>
      </c>
      <c r="BD493" s="1">
        <v>4.0</v>
      </c>
      <c r="BE493" s="1">
        <v>4.0</v>
      </c>
      <c r="BF493" s="1">
        <v>5.0</v>
      </c>
      <c r="BG493" s="1">
        <v>4.0</v>
      </c>
      <c r="BH493" s="1">
        <v>5.0</v>
      </c>
      <c r="BI493" s="1">
        <v>4.0</v>
      </c>
      <c r="BJ493" s="1">
        <v>6.0</v>
      </c>
      <c r="BK493" s="1">
        <v>2.0</v>
      </c>
      <c r="BL493" s="1">
        <v>2.0</v>
      </c>
      <c r="BM493" s="1">
        <v>2.0</v>
      </c>
      <c r="BN493" s="1">
        <v>2.0</v>
      </c>
      <c r="BO493" s="1">
        <v>2.0</v>
      </c>
      <c r="BP493" s="1">
        <v>1.0</v>
      </c>
      <c r="BQ493" s="1">
        <v>2.0</v>
      </c>
      <c r="BR493" s="1">
        <v>2.0</v>
      </c>
      <c r="BS493" s="1">
        <v>5.0</v>
      </c>
      <c r="BT493" s="1">
        <v>5.0</v>
      </c>
      <c r="BU493" s="1">
        <v>5.0</v>
      </c>
      <c r="BV493" s="1">
        <v>4.0</v>
      </c>
      <c r="BW493" s="1">
        <v>5.0</v>
      </c>
      <c r="BX493" s="1">
        <v>3.0</v>
      </c>
      <c r="BY493" s="1">
        <v>5.0</v>
      </c>
      <c r="BZ493" s="36">
        <v>5.0</v>
      </c>
      <c r="CA493" s="45">
        <f t="shared" si="32"/>
        <v>259</v>
      </c>
      <c r="CB493" s="45">
        <f t="shared" si="33"/>
        <v>24</v>
      </c>
      <c r="CC493" s="45">
        <f t="shared" si="34"/>
        <v>36</v>
      </c>
      <c r="CD493" s="45">
        <f t="shared" si="35"/>
        <v>34</v>
      </c>
      <c r="CE493" s="45">
        <f t="shared" si="36"/>
        <v>32</v>
      </c>
      <c r="CF493" s="45">
        <f t="shared" si="37"/>
        <v>28</v>
      </c>
      <c r="CG493" s="45">
        <f t="shared" si="38"/>
        <v>14</v>
      </c>
      <c r="CH493" s="45">
        <f t="shared" si="39"/>
        <v>33</v>
      </c>
      <c r="CI493" s="45">
        <f t="shared" si="40"/>
        <v>0.6</v>
      </c>
      <c r="CJ493">
        <f t="shared" si="10"/>
        <v>15</v>
      </c>
      <c r="CK493" s="45">
        <f t="shared" si="41"/>
        <v>37</v>
      </c>
      <c r="CL493" s="39"/>
      <c r="CM493" s="40">
        <f>VLOOKUP(CB493,'PROMIS 57 T-Score Conversions'!Q$3:R$35,2,TRUE)</f>
        <v>38.1</v>
      </c>
      <c r="CN493" s="44" t="str">
        <f t="shared" si="20"/>
        <v>Moderate</v>
      </c>
      <c r="CO493" s="40">
        <f>VLOOKUP(CC493,'PROMIS 57 T-Score Conversions'!A$3:B$35,2,TRUE)</f>
        <v>75.4</v>
      </c>
      <c r="CP493" s="39" t="str">
        <f t="shared" si="21"/>
        <v>Severe</v>
      </c>
      <c r="CQ493" s="40">
        <f>VLOOKUP(CD493,'PROMIS 57 T-Score Conversions'!E$3:F$35,2,TRUE)</f>
        <v>71.7</v>
      </c>
      <c r="CR493" s="39" t="str">
        <f t="shared" si="22"/>
        <v>Severe</v>
      </c>
      <c r="CS493" s="40">
        <f>VLOOKUP(CE493,'PROMIS 57 T-Score Conversions'!U$3:V$35,2,TRUE)</f>
        <v>65.3</v>
      </c>
      <c r="CT493" s="39" t="str">
        <f t="shared" si="23"/>
        <v>Moderate</v>
      </c>
      <c r="CU493" s="40">
        <f>VLOOKUP(CF493,'PROMIS 57 T-Score Conversions'!Y$3:Z$35,2,TRUE)</f>
        <v>58.3</v>
      </c>
      <c r="CV493" s="39" t="str">
        <f t="shared" si="24"/>
        <v>Mild</v>
      </c>
      <c r="CW493" s="40">
        <f>vlookup(CG493,'PROMIS 57 T-Score Conversions'!M$3:N$35,2,TRUE)</f>
        <v>35.3</v>
      </c>
      <c r="CX493" s="39" t="str">
        <f t="shared" si="25"/>
        <v>Moderate</v>
      </c>
      <c r="CY493" s="40">
        <f>VLOOKup(CH493,'PROMIS 57 T-Score Conversions'!I$3:J$35,2,TRUE)</f>
        <v>67.7</v>
      </c>
      <c r="CZ493" s="39" t="str">
        <f t="shared" si="26"/>
        <v>Moderate</v>
      </c>
      <c r="DA493" s="37">
        <f>VLOOKUP(CJ493,'PROMIS 57 T-Score Conversions'!AC$3:AD$35,2,TRUE)</f>
        <v>33.06</v>
      </c>
      <c r="DB493" s="44" t="str">
        <f t="shared" si="30"/>
        <v>Moderate</v>
      </c>
      <c r="DC493" s="40">
        <f>VLOOKUP(CK493,'PROMIS 57 T-Score Conversions'!AG$3:AH$35,2,TRUE)</f>
        <v>58.03</v>
      </c>
      <c r="DD493" s="39" t="str">
        <f t="shared" si="31"/>
        <v>Mild</v>
      </c>
    </row>
    <row r="494">
      <c r="A494" s="1" t="b">
        <v>1</v>
      </c>
      <c r="B494" s="20"/>
      <c r="C494" s="20">
        <v>43872.54944447917</v>
      </c>
      <c r="D494" s="1" t="s">
        <v>321</v>
      </c>
      <c r="E494" s="1">
        <v>2105.0</v>
      </c>
      <c r="F494" s="1">
        <v>4.0</v>
      </c>
      <c r="G494" s="1">
        <v>3.0</v>
      </c>
      <c r="H494" s="1">
        <v>4.0</v>
      </c>
      <c r="I494" s="1">
        <v>4.0</v>
      </c>
      <c r="J494" s="1">
        <v>3.0</v>
      </c>
      <c r="K494" s="1">
        <v>4.0</v>
      </c>
      <c r="L494" s="1">
        <v>4.0</v>
      </c>
      <c r="M494" s="1">
        <v>4.0</v>
      </c>
      <c r="N494" s="1">
        <v>4.0</v>
      </c>
      <c r="O494" s="1">
        <v>3.0</v>
      </c>
      <c r="P494" s="1">
        <v>3.0</v>
      </c>
      <c r="Q494" s="1">
        <v>4.0</v>
      </c>
      <c r="R494" s="1">
        <v>4.0</v>
      </c>
      <c r="S494" s="1">
        <v>4.0</v>
      </c>
      <c r="T494" s="1">
        <v>4.0</v>
      </c>
      <c r="U494" s="1">
        <v>4.0</v>
      </c>
      <c r="V494" s="1">
        <v>2.0</v>
      </c>
      <c r="W494" s="1">
        <v>2.0</v>
      </c>
      <c r="X494" s="1">
        <v>2.0</v>
      </c>
      <c r="Y494" s="1">
        <v>2.0</v>
      </c>
      <c r="Z494" s="1">
        <v>2.0</v>
      </c>
      <c r="AA494" s="1">
        <v>2.0</v>
      </c>
      <c r="AB494" s="1">
        <v>2.0</v>
      </c>
      <c r="AC494" s="1">
        <v>3.0</v>
      </c>
      <c r="AD494" s="1">
        <v>3.0</v>
      </c>
      <c r="AE494" s="1">
        <v>4.0</v>
      </c>
      <c r="AF494" s="1">
        <v>3.0</v>
      </c>
      <c r="AG494" s="1">
        <v>3.0</v>
      </c>
      <c r="AH494" s="1">
        <v>4.0</v>
      </c>
      <c r="AI494" s="1">
        <v>3.0</v>
      </c>
      <c r="AJ494" s="1">
        <v>3.0</v>
      </c>
      <c r="AK494" s="1">
        <v>3.0</v>
      </c>
      <c r="AL494" s="1">
        <v>5.0</v>
      </c>
      <c r="AM494" s="1">
        <v>5.0</v>
      </c>
      <c r="AN494" s="1">
        <v>5.0</v>
      </c>
      <c r="AO494" s="1">
        <v>5.0</v>
      </c>
      <c r="AP494" s="1">
        <v>5.0</v>
      </c>
      <c r="AQ494" s="1">
        <v>5.0</v>
      </c>
      <c r="AR494" s="1">
        <v>5.0</v>
      </c>
      <c r="AS494" s="1">
        <v>5.0</v>
      </c>
      <c r="AT494" s="1">
        <v>3.0</v>
      </c>
      <c r="AU494" s="1">
        <v>2.0</v>
      </c>
      <c r="AV494" s="1">
        <v>3.0</v>
      </c>
      <c r="AW494" s="1">
        <v>3.0</v>
      </c>
      <c r="AX494" s="1">
        <v>4.0</v>
      </c>
      <c r="AY494" s="1">
        <v>4.0</v>
      </c>
      <c r="AZ494" s="1">
        <v>3.0</v>
      </c>
      <c r="BA494" s="1">
        <v>3.0</v>
      </c>
      <c r="BB494" s="1">
        <v>1.0</v>
      </c>
      <c r="BC494" s="1">
        <v>1.0</v>
      </c>
      <c r="BD494" s="1">
        <v>1.0</v>
      </c>
      <c r="BE494" s="1">
        <v>1.0</v>
      </c>
      <c r="BF494" s="1">
        <v>1.0</v>
      </c>
      <c r="BG494" s="1">
        <v>1.0</v>
      </c>
      <c r="BH494" s="1">
        <v>1.0</v>
      </c>
      <c r="BI494" s="1">
        <v>1.0</v>
      </c>
      <c r="BJ494" s="1">
        <v>0.0</v>
      </c>
      <c r="BK494" s="1">
        <v>2.0</v>
      </c>
      <c r="BL494" s="1">
        <v>2.0</v>
      </c>
      <c r="BM494" s="1">
        <v>2.0</v>
      </c>
      <c r="BN494" s="1">
        <v>2.0</v>
      </c>
      <c r="BO494" s="1">
        <v>3.0</v>
      </c>
      <c r="BP494" s="1">
        <v>3.0</v>
      </c>
      <c r="BQ494" s="1">
        <v>3.0</v>
      </c>
      <c r="BR494" s="1">
        <v>3.0</v>
      </c>
      <c r="BS494" s="1">
        <v>2.0</v>
      </c>
      <c r="BT494" s="1">
        <v>2.0</v>
      </c>
      <c r="BU494" s="1">
        <v>3.0</v>
      </c>
      <c r="BV494" s="1">
        <v>3.0</v>
      </c>
      <c r="BW494" s="1">
        <v>3.0</v>
      </c>
      <c r="BX494" s="1">
        <v>3.0</v>
      </c>
      <c r="BY494" s="1">
        <v>3.0</v>
      </c>
      <c r="BZ494" s="36">
        <v>3.0</v>
      </c>
      <c r="CA494" s="45">
        <f t="shared" si="32"/>
        <v>218</v>
      </c>
      <c r="CB494" s="45">
        <f t="shared" si="33"/>
        <v>30</v>
      </c>
      <c r="CC494" s="45">
        <f t="shared" si="34"/>
        <v>30</v>
      </c>
      <c r="CD494" s="45">
        <f t="shared" si="35"/>
        <v>17</v>
      </c>
      <c r="CE494" s="45">
        <f t="shared" si="36"/>
        <v>26</v>
      </c>
      <c r="CF494" s="45">
        <f t="shared" si="37"/>
        <v>40</v>
      </c>
      <c r="CG494" s="45">
        <f t="shared" si="38"/>
        <v>25</v>
      </c>
      <c r="CH494" s="45">
        <f t="shared" si="39"/>
        <v>8</v>
      </c>
      <c r="CI494" s="45">
        <f t="shared" si="40"/>
        <v>0</v>
      </c>
      <c r="CJ494">
        <f t="shared" si="10"/>
        <v>20</v>
      </c>
      <c r="CK494" s="45">
        <f t="shared" si="41"/>
        <v>22</v>
      </c>
      <c r="CL494" s="39"/>
      <c r="CM494" s="40">
        <f>VLOOKUP(CB494,'PROMIS 57 T-Score Conversions'!Q$3:R$35,2,TRUE)</f>
        <v>42.3</v>
      </c>
      <c r="CN494" s="44" t="str">
        <f t="shared" si="20"/>
        <v>Mild</v>
      </c>
      <c r="CO494" s="40">
        <f>VLOOKUP(CC494,'PROMIS 57 T-Score Conversions'!A$3:B$35,2,TRUE)</f>
        <v>68.7</v>
      </c>
      <c r="CP494" s="39" t="str">
        <f t="shared" si="21"/>
        <v>Severe</v>
      </c>
      <c r="CQ494" s="40">
        <f>VLOOKUP(CD494,'PROMIS 57 T-Score Conversions'!E$3:F$35,2,TRUE)</f>
        <v>55.9</v>
      </c>
      <c r="CR494" s="39" t="str">
        <f t="shared" si="22"/>
        <v>Mild</v>
      </c>
      <c r="CS494" s="40">
        <f>VLOOKUP(CE494,'PROMIS 57 T-Score Conversions'!U$3:V$35,2,TRUE)</f>
        <v>59.4</v>
      </c>
      <c r="CT494" s="39" t="str">
        <f t="shared" si="23"/>
        <v>Mild</v>
      </c>
      <c r="CU494" s="40">
        <f>VLOOKUP(CF494,'PROMIS 57 T-Score Conversions'!Y$3:Z$35,2,TRUE)</f>
        <v>76.5</v>
      </c>
      <c r="CV494" s="39" t="str">
        <f t="shared" si="24"/>
        <v>Severe</v>
      </c>
      <c r="CW494" s="40">
        <f>vlookup(CG494,'PROMIS 57 T-Score Conversions'!M$3:N$35,2,TRUE)</f>
        <v>45</v>
      </c>
      <c r="CX494" s="39" t="str">
        <f t="shared" si="25"/>
        <v>Normal</v>
      </c>
      <c r="CY494" s="40">
        <f>VLOOKup(CH494,'PROMIS 57 T-Score Conversions'!I$3:J$35,2,TRUE)</f>
        <v>40.7</v>
      </c>
      <c r="CZ494" s="39" t="str">
        <f t="shared" si="26"/>
        <v>Normal</v>
      </c>
      <c r="DA494" s="37">
        <f>VLOOKUP(CJ494,'PROMIS 57 T-Score Conversions'!AC$3:AD$35,2,TRUE)</f>
        <v>37.15</v>
      </c>
      <c r="DB494" s="44" t="str">
        <f t="shared" si="30"/>
        <v>Moderate</v>
      </c>
      <c r="DC494" s="40">
        <f>VLOOKUP(CK494,'PROMIS 57 T-Score Conversions'!AG$3:AH$35,2,TRUE)</f>
        <v>41.61</v>
      </c>
      <c r="DD494" s="39" t="str">
        <f t="shared" si="31"/>
        <v>Normal</v>
      </c>
    </row>
    <row r="495">
      <c r="A495" s="1" t="b">
        <v>1</v>
      </c>
      <c r="B495" s="20"/>
      <c r="C495" s="20">
        <v>43873.48157657408</v>
      </c>
      <c r="D495" s="1" t="s">
        <v>384</v>
      </c>
      <c r="E495" s="1">
        <v>2194.0</v>
      </c>
      <c r="F495" s="1">
        <v>3.0</v>
      </c>
      <c r="G495" s="1">
        <v>1.0</v>
      </c>
      <c r="H495" s="1">
        <v>3.0</v>
      </c>
      <c r="I495" s="1">
        <v>2.0</v>
      </c>
      <c r="J495" s="1">
        <v>1.0</v>
      </c>
      <c r="K495" s="1">
        <v>3.0</v>
      </c>
      <c r="L495" s="1">
        <v>4.0</v>
      </c>
      <c r="M495" s="1">
        <v>2.0</v>
      </c>
      <c r="N495" s="1">
        <v>2.0</v>
      </c>
      <c r="O495" s="1">
        <v>4.0</v>
      </c>
      <c r="P495" s="1">
        <v>1.0</v>
      </c>
      <c r="Q495" s="1">
        <v>5.0</v>
      </c>
      <c r="R495" s="1">
        <v>4.0</v>
      </c>
      <c r="S495" s="1">
        <v>1.0</v>
      </c>
      <c r="T495" s="1">
        <v>4.0</v>
      </c>
      <c r="U495" s="1">
        <v>3.0</v>
      </c>
      <c r="V495" s="1">
        <v>1.0</v>
      </c>
      <c r="W495" s="1">
        <v>3.0</v>
      </c>
      <c r="X495" s="1">
        <v>2.0</v>
      </c>
      <c r="Y495" s="1">
        <v>2.0</v>
      </c>
      <c r="Z495" s="1">
        <v>1.0</v>
      </c>
      <c r="AA495" s="1">
        <v>2.0</v>
      </c>
      <c r="AB495" s="1">
        <v>1.0</v>
      </c>
      <c r="AC495" s="1">
        <v>1.0</v>
      </c>
      <c r="AD495" s="1">
        <v>5.0</v>
      </c>
      <c r="AE495" s="1">
        <v>5.0</v>
      </c>
      <c r="AF495" s="1">
        <v>4.0</v>
      </c>
      <c r="AG495" s="1">
        <v>4.0</v>
      </c>
      <c r="AH495" s="1">
        <v>4.0</v>
      </c>
      <c r="AI495" s="1">
        <v>4.0</v>
      </c>
      <c r="AJ495" s="1">
        <v>4.0</v>
      </c>
      <c r="AK495" s="1">
        <v>4.0</v>
      </c>
      <c r="AL495" s="1">
        <v>4.0</v>
      </c>
      <c r="AM495" s="1">
        <v>4.0</v>
      </c>
      <c r="AN495" s="1">
        <v>4.0</v>
      </c>
      <c r="AO495" s="1">
        <v>4.0</v>
      </c>
      <c r="AP495" s="1">
        <v>4.0</v>
      </c>
      <c r="AQ495" s="1">
        <v>4.0</v>
      </c>
      <c r="AR495" s="1">
        <v>2.0</v>
      </c>
      <c r="AS495" s="1">
        <v>4.0</v>
      </c>
      <c r="AT495" s="1">
        <v>1.0</v>
      </c>
      <c r="AU495" s="1">
        <v>1.0</v>
      </c>
      <c r="AV495" s="1">
        <v>1.0</v>
      </c>
      <c r="AW495" s="1">
        <v>1.0</v>
      </c>
      <c r="AX495" s="1">
        <v>1.0</v>
      </c>
      <c r="AY495" s="1">
        <v>1.0</v>
      </c>
      <c r="AZ495" s="1">
        <v>1.0</v>
      </c>
      <c r="BA495" s="1">
        <v>1.0</v>
      </c>
      <c r="BB495" s="1">
        <v>3.0</v>
      </c>
      <c r="BC495" s="1">
        <v>4.0</v>
      </c>
      <c r="BD495" s="1">
        <v>5.0</v>
      </c>
      <c r="BE495" s="1">
        <v>4.0</v>
      </c>
      <c r="BF495" s="1">
        <v>5.0</v>
      </c>
      <c r="BG495" s="1">
        <v>5.0</v>
      </c>
      <c r="BH495" s="1">
        <v>4.0</v>
      </c>
      <c r="BI495" s="1">
        <v>4.0</v>
      </c>
      <c r="BJ495" s="1">
        <v>5.0</v>
      </c>
      <c r="BK495" s="1">
        <v>1.0</v>
      </c>
      <c r="BL495" s="1">
        <v>1.0</v>
      </c>
      <c r="BM495" s="1">
        <v>1.0</v>
      </c>
      <c r="BN495" s="1">
        <v>2.0</v>
      </c>
      <c r="BO495" s="1">
        <v>2.0</v>
      </c>
      <c r="BP495" s="1">
        <v>1.0</v>
      </c>
      <c r="BQ495" s="1">
        <v>2.0</v>
      </c>
      <c r="BR495" s="1">
        <v>2.0</v>
      </c>
      <c r="BS495" s="1">
        <v>5.0</v>
      </c>
      <c r="BT495" s="1">
        <v>5.0</v>
      </c>
      <c r="BU495" s="1">
        <v>5.0</v>
      </c>
      <c r="BV495" s="1">
        <v>5.0</v>
      </c>
      <c r="BW495" s="1">
        <v>5.0</v>
      </c>
      <c r="BX495" s="1">
        <v>5.0</v>
      </c>
      <c r="BY495" s="1">
        <v>5.0</v>
      </c>
      <c r="BZ495" s="36">
        <v>5.0</v>
      </c>
      <c r="CA495" s="45">
        <f t="shared" si="32"/>
        <v>219</v>
      </c>
      <c r="CB495" s="45">
        <f t="shared" si="33"/>
        <v>19</v>
      </c>
      <c r="CC495" s="45">
        <f t="shared" si="34"/>
        <v>24</v>
      </c>
      <c r="CD495" s="45">
        <f t="shared" si="35"/>
        <v>13</v>
      </c>
      <c r="CE495" s="45">
        <f t="shared" si="36"/>
        <v>34</v>
      </c>
      <c r="CF495" s="45">
        <f t="shared" si="37"/>
        <v>30</v>
      </c>
      <c r="CG495" s="45">
        <f t="shared" si="38"/>
        <v>8</v>
      </c>
      <c r="CH495" s="45">
        <f t="shared" si="39"/>
        <v>34</v>
      </c>
      <c r="CI495" s="45">
        <f t="shared" si="40"/>
        <v>0.5</v>
      </c>
      <c r="CJ495">
        <f t="shared" si="10"/>
        <v>12</v>
      </c>
      <c r="CK495" s="45">
        <f t="shared" si="41"/>
        <v>40</v>
      </c>
      <c r="CL495" s="39"/>
      <c r="CM495" s="40">
        <f>VLOOKUP(CB495,'PROMIS 57 T-Score Conversions'!Q$3:R$35,2,TRUE)</f>
        <v>34.7</v>
      </c>
      <c r="CN495" s="44" t="str">
        <f t="shared" si="20"/>
        <v>Moderate</v>
      </c>
      <c r="CO495" s="40">
        <f>VLOOKUP(CC495,'PROMIS 57 T-Score Conversions'!A$3:B$35,2,TRUE)</f>
        <v>62.5</v>
      </c>
      <c r="CP495" s="39" t="str">
        <f t="shared" si="21"/>
        <v>Moderate</v>
      </c>
      <c r="CQ495" s="40">
        <f>VLOOKUP(CD495,'PROMIS 57 T-Score Conversions'!E$3:F$35,2,TRUE)</f>
        <v>52.1</v>
      </c>
      <c r="CR495" s="39" t="str">
        <f t="shared" si="22"/>
        <v>Normal</v>
      </c>
      <c r="CS495" s="40">
        <f>VLOOKUP(CE495,'PROMIS 57 T-Score Conversions'!U$3:V$35,2,TRUE)</f>
        <v>67.5</v>
      </c>
      <c r="CT495" s="39" t="str">
        <f t="shared" si="23"/>
        <v>Moderate</v>
      </c>
      <c r="CU495" s="40">
        <f>VLOOKUP(CF495,'PROMIS 57 T-Score Conversions'!Y$3:Z$35,2,TRUE)</f>
        <v>60.4</v>
      </c>
      <c r="CV495" s="39" t="str">
        <f t="shared" si="24"/>
        <v>Moderate</v>
      </c>
      <c r="CW495" s="40">
        <f>vlookup(CG495,'PROMIS 57 T-Score Conversions'!M$3:N$35,2,TRUE)</f>
        <v>25.91</v>
      </c>
      <c r="CX495" s="39" t="str">
        <f t="shared" si="25"/>
        <v>Severe</v>
      </c>
      <c r="CY495" s="40">
        <f>VLOOKup(CH495,'PROMIS 57 T-Score Conversions'!I$3:J$35,2,TRUE)</f>
        <v>68.4</v>
      </c>
      <c r="CZ495" s="39" t="str">
        <f t="shared" si="26"/>
        <v>Moderate</v>
      </c>
      <c r="DA495" s="37">
        <f>VLOOKUP(CJ495,'PROMIS 57 T-Score Conversions'!AC$3:AD$35,2,TRUE)</f>
        <v>30.11</v>
      </c>
      <c r="DB495" s="44" t="str">
        <f t="shared" si="30"/>
        <v>Moderate</v>
      </c>
      <c r="DC495" s="40">
        <f>VLOOKUP(CK495,'PROMIS 57 T-Score Conversions'!AG$3:AH$35,2,TRUE)</f>
        <v>67.09</v>
      </c>
      <c r="DD495" s="39" t="str">
        <f t="shared" si="31"/>
        <v>Moderate</v>
      </c>
    </row>
    <row r="496">
      <c r="A496" s="1" t="b">
        <v>1</v>
      </c>
      <c r="B496" s="20"/>
      <c r="C496" s="20">
        <v>43874.36204543982</v>
      </c>
      <c r="D496" s="1" t="s">
        <v>328</v>
      </c>
      <c r="E496" s="1">
        <v>2126.0</v>
      </c>
      <c r="F496" s="1">
        <v>3.0</v>
      </c>
      <c r="G496" s="1">
        <v>3.0</v>
      </c>
      <c r="H496" s="1">
        <v>3.0</v>
      </c>
      <c r="I496" s="1">
        <v>2.0</v>
      </c>
      <c r="J496" s="1">
        <v>3.0</v>
      </c>
      <c r="K496" s="1">
        <v>3.0</v>
      </c>
      <c r="L496" s="1">
        <v>3.0</v>
      </c>
      <c r="M496" s="1">
        <v>3.0</v>
      </c>
      <c r="N496" s="1">
        <v>4.0</v>
      </c>
      <c r="O496" s="1">
        <v>4.0</v>
      </c>
      <c r="P496" s="1">
        <v>4.0</v>
      </c>
      <c r="Q496" s="1">
        <v>4.0</v>
      </c>
      <c r="R496" s="1">
        <v>3.0</v>
      </c>
      <c r="S496" s="1">
        <v>3.0</v>
      </c>
      <c r="T496" s="1">
        <v>3.0</v>
      </c>
      <c r="U496" s="1">
        <v>5.0</v>
      </c>
      <c r="V496" s="1">
        <v>2.0</v>
      </c>
      <c r="W496" s="1">
        <v>3.0</v>
      </c>
      <c r="X496" s="1">
        <v>3.0</v>
      </c>
      <c r="Y496" s="1">
        <v>3.0</v>
      </c>
      <c r="Z496" s="1">
        <v>3.0</v>
      </c>
      <c r="AA496" s="1">
        <v>4.0</v>
      </c>
      <c r="AB496" s="1">
        <v>3.0</v>
      </c>
      <c r="AC496" s="1">
        <v>3.0</v>
      </c>
      <c r="AD496" s="1">
        <v>4.0</v>
      </c>
      <c r="AE496" s="1">
        <v>4.0</v>
      </c>
      <c r="AF496" s="1">
        <v>4.0</v>
      </c>
      <c r="AG496" s="1">
        <v>4.0</v>
      </c>
      <c r="AH496" s="1">
        <v>3.0</v>
      </c>
      <c r="AI496" s="1">
        <v>3.0</v>
      </c>
      <c r="AJ496" s="1">
        <v>4.0</v>
      </c>
      <c r="AK496" s="1">
        <v>4.0</v>
      </c>
      <c r="AL496" s="1">
        <v>4.0</v>
      </c>
      <c r="AM496" s="1">
        <v>3.0</v>
      </c>
      <c r="AN496" s="1">
        <v>4.0</v>
      </c>
      <c r="AO496" s="1">
        <v>3.0</v>
      </c>
      <c r="AP496" s="1">
        <v>3.0</v>
      </c>
      <c r="AQ496" s="1">
        <v>3.0</v>
      </c>
      <c r="AR496" s="1">
        <v>3.0</v>
      </c>
      <c r="AS496" s="1">
        <v>3.0</v>
      </c>
      <c r="AT496" s="1">
        <v>3.0</v>
      </c>
      <c r="AU496" s="1">
        <v>3.0</v>
      </c>
      <c r="AV496" s="1">
        <v>3.0</v>
      </c>
      <c r="AW496" s="1">
        <v>3.0</v>
      </c>
      <c r="AX496" s="1">
        <v>4.0</v>
      </c>
      <c r="AY496" s="1">
        <v>4.0</v>
      </c>
      <c r="AZ496" s="1">
        <v>4.0</v>
      </c>
      <c r="BA496" s="1">
        <v>3.0</v>
      </c>
      <c r="BB496" s="1">
        <v>4.0</v>
      </c>
      <c r="BC496" s="1">
        <v>4.0</v>
      </c>
      <c r="BD496" s="1">
        <v>4.0</v>
      </c>
      <c r="BE496" s="1">
        <v>4.0</v>
      </c>
      <c r="BF496" s="1">
        <v>4.0</v>
      </c>
      <c r="BG496" s="1">
        <v>4.0</v>
      </c>
      <c r="BH496" s="1">
        <v>4.0</v>
      </c>
      <c r="BI496" s="1">
        <v>4.0</v>
      </c>
      <c r="BJ496" s="1">
        <v>7.0</v>
      </c>
      <c r="BK496" s="1">
        <v>3.0</v>
      </c>
      <c r="BL496" s="1">
        <v>2.0</v>
      </c>
      <c r="BM496" s="1">
        <v>2.0</v>
      </c>
      <c r="BN496" s="1">
        <v>3.0</v>
      </c>
      <c r="BO496" s="1">
        <v>2.0</v>
      </c>
      <c r="BP496" s="1">
        <v>2.0</v>
      </c>
      <c r="BQ496" s="1">
        <v>3.0</v>
      </c>
      <c r="BR496" s="1">
        <v>2.0</v>
      </c>
      <c r="BS496" s="1">
        <v>4.0</v>
      </c>
      <c r="BT496" s="1">
        <v>4.0</v>
      </c>
      <c r="BU496" s="1">
        <v>3.0</v>
      </c>
      <c r="BV496" s="1">
        <v>4.0</v>
      </c>
      <c r="BW496" s="1">
        <v>4.0</v>
      </c>
      <c r="BX496" s="1">
        <v>4.0</v>
      </c>
      <c r="BY496" s="1">
        <v>3.0</v>
      </c>
      <c r="BZ496" s="36">
        <v>3.0</v>
      </c>
      <c r="CA496" s="45">
        <f t="shared" si="32"/>
        <v>247</v>
      </c>
      <c r="CB496" s="45">
        <f t="shared" si="33"/>
        <v>23</v>
      </c>
      <c r="CC496" s="45">
        <f t="shared" si="34"/>
        <v>30</v>
      </c>
      <c r="CD496" s="45">
        <f t="shared" si="35"/>
        <v>24</v>
      </c>
      <c r="CE496" s="45">
        <f t="shared" si="36"/>
        <v>30</v>
      </c>
      <c r="CF496" s="45">
        <f t="shared" si="37"/>
        <v>26</v>
      </c>
      <c r="CG496" s="45">
        <f t="shared" si="38"/>
        <v>27</v>
      </c>
      <c r="CH496" s="45">
        <f t="shared" si="39"/>
        <v>32</v>
      </c>
      <c r="CI496" s="45">
        <f t="shared" si="40"/>
        <v>0.7</v>
      </c>
      <c r="CJ496">
        <f t="shared" si="10"/>
        <v>19</v>
      </c>
      <c r="CK496" s="45">
        <f t="shared" si="41"/>
        <v>29</v>
      </c>
      <c r="CL496" s="39"/>
      <c r="CM496" s="40">
        <f>VLOOKUP(CB496,'PROMIS 57 T-Score Conversions'!Q$3:R$35,2,TRUE)</f>
        <v>37.4</v>
      </c>
      <c r="CN496" s="44" t="str">
        <f t="shared" si="20"/>
        <v>Moderate</v>
      </c>
      <c r="CO496" s="40">
        <f>VLOOKUP(CC496,'PROMIS 57 T-Score Conversions'!A$3:B$35,2,TRUE)</f>
        <v>68.7</v>
      </c>
      <c r="CP496" s="39" t="str">
        <f t="shared" si="21"/>
        <v>Severe</v>
      </c>
      <c r="CQ496" s="40">
        <f>VLOOKUP(CD496,'PROMIS 57 T-Score Conversions'!E$3:F$35,2,TRUE)</f>
        <v>62.1</v>
      </c>
      <c r="CR496" s="39" t="str">
        <f t="shared" si="22"/>
        <v>Moderate</v>
      </c>
      <c r="CS496" s="40">
        <f>VLOOKUP(CE496,'PROMIS 57 T-Score Conversions'!U$3:V$35,2,TRUE)</f>
        <v>63.3</v>
      </c>
      <c r="CT496" s="39" t="str">
        <f t="shared" si="23"/>
        <v>Moderate</v>
      </c>
      <c r="CU496" s="40">
        <f>VLOOKUP(CF496,'PROMIS 57 T-Score Conversions'!Y$3:Z$35,2,TRUE)</f>
        <v>56.3</v>
      </c>
      <c r="CV496" s="39" t="str">
        <f t="shared" si="24"/>
        <v>Mild</v>
      </c>
      <c r="CW496" s="40">
        <f>vlookup(CG496,'PROMIS 57 T-Score Conversions'!M$3:N$35,2,TRUE)</f>
        <v>47</v>
      </c>
      <c r="CX496" s="39" t="str">
        <f t="shared" si="25"/>
        <v>Normal</v>
      </c>
      <c r="CY496" s="40">
        <f>VLOOKup(CH496,'PROMIS 57 T-Score Conversions'!I$3:J$35,2,TRUE)</f>
        <v>66.9</v>
      </c>
      <c r="CZ496" s="39" t="str">
        <f t="shared" si="26"/>
        <v>Moderate</v>
      </c>
      <c r="DA496" s="37">
        <f>VLOOKUP(CJ496,'PROMIS 57 T-Score Conversions'!AC$3:AD$35,2,TRUE)</f>
        <v>36.36</v>
      </c>
      <c r="DB496" s="44" t="str">
        <f t="shared" si="30"/>
        <v>Moderate</v>
      </c>
      <c r="DC496" s="40">
        <f>VLOOKUP(CK496,'PROMIS 57 T-Score Conversions'!AG$3:AH$35,2,TRUE)</f>
        <v>48.16</v>
      </c>
      <c r="DD496" s="39" t="str">
        <f t="shared" si="31"/>
        <v>Normal</v>
      </c>
    </row>
    <row r="497">
      <c r="A497" s="1" t="b">
        <v>1</v>
      </c>
      <c r="B497" s="20"/>
      <c r="C497" s="20">
        <v>43874.567714942124</v>
      </c>
      <c r="D497" s="1" t="s">
        <v>385</v>
      </c>
      <c r="E497" s="1">
        <v>2196.0</v>
      </c>
      <c r="F497" s="1">
        <v>2.0</v>
      </c>
      <c r="G497" s="1">
        <v>1.0</v>
      </c>
      <c r="H497" s="1">
        <v>1.0</v>
      </c>
      <c r="I497" s="1">
        <v>1.0</v>
      </c>
      <c r="J497" s="1">
        <v>2.0</v>
      </c>
      <c r="K497" s="1">
        <v>2.0</v>
      </c>
      <c r="L497" s="1">
        <v>2.0</v>
      </c>
      <c r="M497" s="1">
        <v>1.0</v>
      </c>
      <c r="N497" s="1">
        <v>3.0</v>
      </c>
      <c r="O497" s="1">
        <v>3.0</v>
      </c>
      <c r="P497" s="1">
        <v>3.0</v>
      </c>
      <c r="Q497" s="1">
        <v>3.0</v>
      </c>
      <c r="R497" s="1">
        <v>3.0</v>
      </c>
      <c r="S497" s="1">
        <v>2.0</v>
      </c>
      <c r="T497" s="1">
        <v>2.0</v>
      </c>
      <c r="U497" s="1">
        <v>2.0</v>
      </c>
      <c r="V497" s="1">
        <v>3.0</v>
      </c>
      <c r="W497" s="1">
        <v>3.0</v>
      </c>
      <c r="X497" s="1">
        <v>3.0</v>
      </c>
      <c r="Y497" s="1">
        <v>2.0</v>
      </c>
      <c r="Z497" s="1">
        <v>2.0</v>
      </c>
      <c r="AA497" s="1">
        <v>1.0</v>
      </c>
      <c r="AB497" s="1">
        <v>1.0</v>
      </c>
      <c r="AC497" s="1">
        <v>1.0</v>
      </c>
      <c r="AD497" s="1">
        <v>3.0</v>
      </c>
      <c r="AE497" s="1">
        <v>3.0</v>
      </c>
      <c r="AF497" s="1">
        <v>3.0</v>
      </c>
      <c r="AG497" s="1">
        <v>2.0</v>
      </c>
      <c r="AH497" s="1">
        <v>2.0</v>
      </c>
      <c r="AI497" s="1">
        <v>2.0</v>
      </c>
      <c r="AJ497" s="1">
        <v>2.0</v>
      </c>
      <c r="AK497" s="1">
        <v>2.0</v>
      </c>
      <c r="AL497" s="1">
        <v>5.0</v>
      </c>
      <c r="AM497" s="1">
        <v>5.0</v>
      </c>
      <c r="AN497" s="1">
        <v>5.0</v>
      </c>
      <c r="AO497" s="1">
        <v>5.0</v>
      </c>
      <c r="AP497" s="1">
        <v>4.0</v>
      </c>
      <c r="AQ497" s="1">
        <v>5.0</v>
      </c>
      <c r="AR497" s="1">
        <v>5.0</v>
      </c>
      <c r="AS497" s="1">
        <v>5.0</v>
      </c>
      <c r="AT497" s="1">
        <v>3.0</v>
      </c>
      <c r="AU497" s="1">
        <v>3.0</v>
      </c>
      <c r="AV497" s="1">
        <v>3.0</v>
      </c>
      <c r="AW497" s="1">
        <v>3.0</v>
      </c>
      <c r="AX497" s="1">
        <v>3.0</v>
      </c>
      <c r="AY497" s="1">
        <v>3.0</v>
      </c>
      <c r="AZ497" s="1">
        <v>3.0</v>
      </c>
      <c r="BA497" s="1">
        <v>3.0</v>
      </c>
      <c r="BB497" s="1">
        <v>3.0</v>
      </c>
      <c r="BC497" s="1">
        <v>3.0</v>
      </c>
      <c r="BD497" s="1">
        <v>3.0</v>
      </c>
      <c r="BE497" s="1">
        <v>3.0</v>
      </c>
      <c r="BF497" s="1">
        <v>3.0</v>
      </c>
      <c r="BG497" s="1">
        <v>3.0</v>
      </c>
      <c r="BH497" s="1">
        <v>3.0</v>
      </c>
      <c r="BI497" s="1">
        <v>3.0</v>
      </c>
      <c r="BJ497" s="1">
        <v>6.0</v>
      </c>
      <c r="BK497" s="1">
        <v>3.0</v>
      </c>
      <c r="BL497" s="1">
        <v>3.0</v>
      </c>
      <c r="BM497" s="1">
        <v>3.0</v>
      </c>
      <c r="BN497" s="1">
        <v>3.0</v>
      </c>
      <c r="BO497" s="1">
        <v>3.0</v>
      </c>
      <c r="BP497" s="1">
        <v>3.0</v>
      </c>
      <c r="BQ497" s="1">
        <v>3.0</v>
      </c>
      <c r="BR497" s="1">
        <v>3.0</v>
      </c>
      <c r="BS497" s="1">
        <v>3.0</v>
      </c>
      <c r="BT497" s="1">
        <v>3.0</v>
      </c>
      <c r="BU497" s="1">
        <v>3.0</v>
      </c>
      <c r="BV497" s="1">
        <v>4.0</v>
      </c>
      <c r="BW497" s="1">
        <v>4.0</v>
      </c>
      <c r="BX497" s="1">
        <v>3.0</v>
      </c>
      <c r="BY497" s="1">
        <v>3.0</v>
      </c>
      <c r="BZ497" s="36">
        <v>3.0</v>
      </c>
      <c r="CA497" s="45">
        <f t="shared" si="32"/>
        <v>211</v>
      </c>
      <c r="CB497" s="45">
        <f t="shared" si="33"/>
        <v>12</v>
      </c>
      <c r="CC497" s="45">
        <f t="shared" si="34"/>
        <v>21</v>
      </c>
      <c r="CD497" s="45">
        <f t="shared" si="35"/>
        <v>16</v>
      </c>
      <c r="CE497" s="45">
        <f t="shared" si="36"/>
        <v>19</v>
      </c>
      <c r="CF497" s="45">
        <f t="shared" si="37"/>
        <v>39</v>
      </c>
      <c r="CG497" s="45">
        <f t="shared" si="38"/>
        <v>24</v>
      </c>
      <c r="CH497" s="45">
        <f t="shared" si="39"/>
        <v>24</v>
      </c>
      <c r="CI497" s="45">
        <f t="shared" si="40"/>
        <v>0.6</v>
      </c>
      <c r="CJ497">
        <f t="shared" si="10"/>
        <v>24</v>
      </c>
      <c r="CK497" s="45">
        <f t="shared" si="41"/>
        <v>26</v>
      </c>
      <c r="CL497" s="39"/>
      <c r="CM497" s="40">
        <f>VLOOKUP(CB497,'PROMIS 57 T-Score Conversions'!Q$3:R$35,2,TRUE)</f>
        <v>28.8</v>
      </c>
      <c r="CN497" s="44" t="str">
        <f t="shared" si="20"/>
        <v>Severe</v>
      </c>
      <c r="CO497" s="40">
        <f>VLOOKUP(CC497,'PROMIS 57 T-Score Conversions'!A$3:B$35,2,TRUE)</f>
        <v>59.4</v>
      </c>
      <c r="CP497" s="39" t="str">
        <f t="shared" si="21"/>
        <v>Moderate</v>
      </c>
      <c r="CQ497" s="40">
        <f>VLOOKUP(CD497,'PROMIS 57 T-Score Conversions'!E$3:F$35,2,TRUE)</f>
        <v>55.1</v>
      </c>
      <c r="CR497" s="39" t="str">
        <f t="shared" si="22"/>
        <v>Mild</v>
      </c>
      <c r="CS497" s="40">
        <f>VLOOKUP(CE497,'PROMIS 57 T-Score Conversions'!U$3:V$35,2,TRUE)</f>
        <v>52.5</v>
      </c>
      <c r="CT497" s="39" t="str">
        <f t="shared" si="23"/>
        <v>Normal</v>
      </c>
      <c r="CU497" s="40">
        <f>VLOOKUP(CF497,'PROMIS 57 T-Score Conversions'!Y$3:Z$35,2,TRUE)</f>
        <v>73</v>
      </c>
      <c r="CV497" s="39" t="str">
        <f t="shared" si="24"/>
        <v>Severe</v>
      </c>
      <c r="CW497" s="40">
        <f>vlookup(CG497,'PROMIS 57 T-Score Conversions'!M$3:N$35,2,TRUE)</f>
        <v>44</v>
      </c>
      <c r="CX497" s="39" t="str">
        <f t="shared" si="25"/>
        <v>Mild</v>
      </c>
      <c r="CY497" s="40">
        <f>VLOOKup(CH497,'PROMIS 57 T-Score Conversions'!I$3:J$35,2,TRUE)</f>
        <v>61.5</v>
      </c>
      <c r="CZ497" s="39" t="str">
        <f t="shared" si="26"/>
        <v>Moderate</v>
      </c>
      <c r="DA497" s="37">
        <f>VLOOKUP(CJ497,'PROMIS 57 T-Score Conversions'!AC$3:AD$35,2,TRUE)</f>
        <v>40.29</v>
      </c>
      <c r="DB497" s="44" t="str">
        <f t="shared" si="30"/>
        <v>Mild</v>
      </c>
      <c r="DC497" s="40">
        <f>VLOOKUP(CK497,'PROMIS 57 T-Score Conversions'!AG$3:AH$35,2,TRUE)</f>
        <v>45.27</v>
      </c>
      <c r="DD497" s="39" t="str">
        <f t="shared" si="31"/>
        <v>Normal</v>
      </c>
    </row>
    <row r="498">
      <c r="A498" s="1" t="b">
        <v>1</v>
      </c>
      <c r="B498" s="20"/>
      <c r="C498" s="20">
        <v>43874.5887830787</v>
      </c>
      <c r="D498" s="1" t="s">
        <v>386</v>
      </c>
      <c r="E498" s="1">
        <v>2183.0</v>
      </c>
      <c r="F498" s="1">
        <v>1.0</v>
      </c>
      <c r="G498" s="1">
        <v>3.0</v>
      </c>
      <c r="H498" s="1">
        <v>3.0</v>
      </c>
      <c r="I498" s="1">
        <v>4.0</v>
      </c>
      <c r="J498" s="1">
        <v>1.0</v>
      </c>
      <c r="K498" s="1">
        <v>2.0</v>
      </c>
      <c r="L498" s="1">
        <v>3.0</v>
      </c>
      <c r="M498" s="1">
        <v>1.0</v>
      </c>
      <c r="N498" s="1">
        <v>4.0</v>
      </c>
      <c r="O498" s="1">
        <v>2.0</v>
      </c>
      <c r="P498" s="1">
        <v>2.0</v>
      </c>
      <c r="Q498" s="1">
        <v>3.0</v>
      </c>
      <c r="R498" s="1">
        <v>3.0</v>
      </c>
      <c r="S498" s="1">
        <v>2.0</v>
      </c>
      <c r="T498" s="1">
        <v>3.0</v>
      </c>
      <c r="U498" s="1">
        <v>3.0</v>
      </c>
      <c r="V498" s="1">
        <v>1.0</v>
      </c>
      <c r="W498" s="1">
        <v>2.0</v>
      </c>
      <c r="X498" s="1">
        <v>2.0</v>
      </c>
      <c r="Y498" s="1">
        <v>3.0</v>
      </c>
      <c r="Z498" s="1">
        <v>2.0</v>
      </c>
      <c r="AA498" s="1">
        <v>3.0</v>
      </c>
      <c r="AB498" s="1">
        <v>1.0</v>
      </c>
      <c r="AC498" s="1">
        <v>1.0</v>
      </c>
      <c r="AD498" s="1">
        <v>4.0</v>
      </c>
      <c r="AE498" s="1">
        <v>3.0</v>
      </c>
      <c r="AF498" s="1">
        <v>3.0</v>
      </c>
      <c r="AG498" s="1">
        <v>3.0</v>
      </c>
      <c r="AH498" s="1">
        <v>3.0</v>
      </c>
      <c r="AI498" s="1">
        <v>4.0</v>
      </c>
      <c r="AJ498" s="1">
        <v>4.0</v>
      </c>
      <c r="AK498" s="1">
        <v>4.0</v>
      </c>
      <c r="AL498" s="1">
        <v>4.0</v>
      </c>
      <c r="AM498" s="1">
        <v>4.0</v>
      </c>
      <c r="AN498" s="1">
        <v>4.0</v>
      </c>
      <c r="AO498" s="1">
        <v>2.0</v>
      </c>
      <c r="AP498" s="1">
        <v>4.0</v>
      </c>
      <c r="AQ498" s="1">
        <v>2.0</v>
      </c>
      <c r="AR498" s="1">
        <v>1.0</v>
      </c>
      <c r="AS498" s="1">
        <v>4.0</v>
      </c>
      <c r="AT498" s="1">
        <v>2.0</v>
      </c>
      <c r="AU498" s="1">
        <v>2.0</v>
      </c>
      <c r="AV498" s="1">
        <v>3.0</v>
      </c>
      <c r="AW498" s="1">
        <v>2.0</v>
      </c>
      <c r="AX498" s="1">
        <v>2.0</v>
      </c>
      <c r="AY498" s="1">
        <v>1.0</v>
      </c>
      <c r="AZ498" s="1">
        <v>2.0</v>
      </c>
      <c r="BA498" s="1">
        <v>3.0</v>
      </c>
      <c r="BB498" s="1">
        <v>3.0</v>
      </c>
      <c r="BC498" s="1">
        <v>3.0</v>
      </c>
      <c r="BD498" s="1">
        <v>4.0</v>
      </c>
      <c r="BE498" s="1">
        <v>4.0</v>
      </c>
      <c r="BF498" s="1">
        <v>5.0</v>
      </c>
      <c r="BG498" s="1">
        <v>5.0</v>
      </c>
      <c r="BH498" s="1">
        <v>4.0</v>
      </c>
      <c r="BI498" s="1">
        <v>3.0</v>
      </c>
      <c r="BJ498" s="1">
        <v>5.0</v>
      </c>
      <c r="BK498" s="1">
        <v>2.0</v>
      </c>
      <c r="BL498" s="1">
        <v>2.0</v>
      </c>
      <c r="BM498" s="1">
        <v>2.0</v>
      </c>
      <c r="BN498" s="1">
        <v>3.0</v>
      </c>
      <c r="BO498" s="1">
        <v>3.0</v>
      </c>
      <c r="BP498" s="1">
        <v>1.0</v>
      </c>
      <c r="BQ498" s="1">
        <v>2.0</v>
      </c>
      <c r="BR498" s="1">
        <v>2.0</v>
      </c>
      <c r="BS498" s="1">
        <v>5.0</v>
      </c>
      <c r="BT498" s="1">
        <v>4.0</v>
      </c>
      <c r="BU498" s="1">
        <v>4.0</v>
      </c>
      <c r="BV498" s="1">
        <v>4.0</v>
      </c>
      <c r="BW498" s="1">
        <v>5.0</v>
      </c>
      <c r="BX498" s="1">
        <v>3.0</v>
      </c>
      <c r="BY498" s="1">
        <v>3.0</v>
      </c>
      <c r="BZ498" s="36">
        <v>5.0</v>
      </c>
      <c r="CA498" s="45">
        <f t="shared" si="32"/>
        <v>211</v>
      </c>
      <c r="CB498" s="45">
        <f t="shared" si="33"/>
        <v>18</v>
      </c>
      <c r="CC498" s="45">
        <f t="shared" si="34"/>
        <v>22</v>
      </c>
      <c r="CD498" s="45">
        <f t="shared" si="35"/>
        <v>15</v>
      </c>
      <c r="CE498" s="45">
        <f t="shared" si="36"/>
        <v>28</v>
      </c>
      <c r="CF498" s="45">
        <f t="shared" si="37"/>
        <v>25</v>
      </c>
      <c r="CG498" s="45">
        <f t="shared" si="38"/>
        <v>17</v>
      </c>
      <c r="CH498" s="45">
        <f t="shared" si="39"/>
        <v>31</v>
      </c>
      <c r="CI498" s="45">
        <f t="shared" si="40"/>
        <v>0.5</v>
      </c>
      <c r="CJ498">
        <f t="shared" si="10"/>
        <v>17</v>
      </c>
      <c r="CK498" s="45">
        <f t="shared" si="41"/>
        <v>33</v>
      </c>
      <c r="CL498" s="39"/>
      <c r="CM498" s="40">
        <f>VLOOKUP(CB498,'PROMIS 57 T-Score Conversions'!Q$3:R$35,2,TRUE)</f>
        <v>34</v>
      </c>
      <c r="CN498" s="44" t="str">
        <f t="shared" si="20"/>
        <v>Moderate</v>
      </c>
      <c r="CO498" s="40">
        <f>VLOOKUP(CC498,'PROMIS 57 T-Score Conversions'!A$3:B$35,2,TRUE)</f>
        <v>60.4</v>
      </c>
      <c r="CP498" s="39" t="str">
        <f t="shared" si="21"/>
        <v>Moderate</v>
      </c>
      <c r="CQ498" s="40">
        <f>VLOOKUP(CD498,'PROMIS 57 T-Score Conversions'!E$3:F$35,2,TRUE)</f>
        <v>54.1</v>
      </c>
      <c r="CR498" s="39" t="str">
        <f t="shared" si="22"/>
        <v>Normal</v>
      </c>
      <c r="CS498" s="40">
        <f>VLOOKUP(CE498,'PROMIS 57 T-Score Conversions'!U$3:V$35,2,TRUE)</f>
        <v>61.3</v>
      </c>
      <c r="CT498" s="39" t="str">
        <f t="shared" si="23"/>
        <v>Moderate</v>
      </c>
      <c r="CU498" s="40">
        <f>VLOOKUP(CF498,'PROMIS 57 T-Score Conversions'!Y$3:Z$35,2,TRUE)</f>
        <v>55.3</v>
      </c>
      <c r="CV498" s="39" t="str">
        <f t="shared" si="24"/>
        <v>Mild</v>
      </c>
      <c r="CW498" s="40">
        <f>vlookup(CG498,'PROMIS 57 T-Score Conversions'!M$3:N$35,2,TRUE)</f>
        <v>37.7</v>
      </c>
      <c r="CX498" s="39" t="str">
        <f t="shared" si="25"/>
        <v>Moderate</v>
      </c>
      <c r="CY498" s="40">
        <f>VLOOKup(CH498,'PROMIS 57 T-Score Conversions'!I$3:J$35,2,TRUE)</f>
        <v>66.2</v>
      </c>
      <c r="CZ498" s="39" t="str">
        <f t="shared" si="26"/>
        <v>Moderate</v>
      </c>
      <c r="DA498" s="37">
        <f>VLOOKUP(CJ498,'PROMIS 57 T-Score Conversions'!AC$3:AD$35,2,TRUE)</f>
        <v>34.75</v>
      </c>
      <c r="DB498" s="44" t="str">
        <f t="shared" si="30"/>
        <v>Moderate</v>
      </c>
      <c r="DC498" s="40">
        <f>VLOOKUP(CK498,'PROMIS 57 T-Score Conversions'!AG$3:AH$35,2,TRUE)</f>
        <v>52.42</v>
      </c>
      <c r="DD498" s="39" t="str">
        <f t="shared" si="31"/>
        <v>Normal</v>
      </c>
    </row>
    <row r="499">
      <c r="A499" s="1" t="b">
        <v>1</v>
      </c>
      <c r="B499" s="20"/>
      <c r="C499" s="20">
        <v>43874.60025471065</v>
      </c>
      <c r="D499" s="1" t="s">
        <v>320</v>
      </c>
      <c r="E499" s="1">
        <v>2104.0</v>
      </c>
      <c r="F499" s="1">
        <v>3.0</v>
      </c>
      <c r="G499" s="1">
        <v>5.0</v>
      </c>
      <c r="H499" s="1">
        <v>5.0</v>
      </c>
      <c r="I499" s="1">
        <v>3.0</v>
      </c>
      <c r="J499" s="1">
        <v>3.0</v>
      </c>
      <c r="K499" s="1">
        <v>3.0</v>
      </c>
      <c r="L499" s="1">
        <v>4.0</v>
      </c>
      <c r="M499" s="1">
        <v>3.0</v>
      </c>
      <c r="N499" s="1">
        <v>2.0</v>
      </c>
      <c r="O499" s="1">
        <v>4.0</v>
      </c>
      <c r="P499" s="1">
        <v>3.0</v>
      </c>
      <c r="Q499" s="1">
        <v>3.0</v>
      </c>
      <c r="R499" s="1">
        <v>3.0</v>
      </c>
      <c r="S499" s="1">
        <v>2.0</v>
      </c>
      <c r="T499" s="1">
        <v>4.0</v>
      </c>
      <c r="U499" s="1">
        <v>2.0</v>
      </c>
      <c r="V499" s="1">
        <v>1.0</v>
      </c>
      <c r="W499" s="1">
        <v>1.0</v>
      </c>
      <c r="X499" s="1">
        <v>3.0</v>
      </c>
      <c r="Y499" s="1">
        <v>1.0</v>
      </c>
      <c r="Z499" s="1">
        <v>1.0</v>
      </c>
      <c r="AA499" s="1">
        <v>5.0</v>
      </c>
      <c r="AB499" s="1">
        <v>1.0</v>
      </c>
      <c r="AC499" s="1">
        <v>1.0</v>
      </c>
      <c r="AD499" s="1">
        <v>4.0</v>
      </c>
      <c r="AE499" s="1">
        <v>3.0</v>
      </c>
      <c r="AF499" s="1">
        <v>4.0</v>
      </c>
      <c r="AG499" s="1">
        <v>4.0</v>
      </c>
      <c r="AH499" s="1">
        <v>3.0</v>
      </c>
      <c r="AI499" s="1">
        <v>5.0</v>
      </c>
      <c r="AJ499" s="1">
        <v>5.0</v>
      </c>
      <c r="AK499" s="1">
        <v>3.0</v>
      </c>
      <c r="AL499" s="1">
        <v>4.0</v>
      </c>
      <c r="AM499" s="1">
        <v>5.0</v>
      </c>
      <c r="AN499" s="1">
        <v>5.0</v>
      </c>
      <c r="AO499" s="1">
        <v>5.0</v>
      </c>
      <c r="AP499" s="1">
        <v>4.0</v>
      </c>
      <c r="AQ499" s="1">
        <v>3.0</v>
      </c>
      <c r="AR499" s="1">
        <v>1.0</v>
      </c>
      <c r="AS499" s="1">
        <v>5.0</v>
      </c>
      <c r="AT499" s="1">
        <v>3.0</v>
      </c>
      <c r="AU499" s="1">
        <v>1.0</v>
      </c>
      <c r="AV499" s="1">
        <v>3.0</v>
      </c>
      <c r="AW499" s="1">
        <v>2.0</v>
      </c>
      <c r="AX499" s="1">
        <v>1.0</v>
      </c>
      <c r="AY499" s="1">
        <v>1.0</v>
      </c>
      <c r="AZ499" s="1">
        <v>3.0</v>
      </c>
      <c r="BA499" s="1">
        <v>3.0</v>
      </c>
      <c r="BB499" s="1">
        <v>2.0</v>
      </c>
      <c r="BC499" s="1">
        <v>3.0</v>
      </c>
      <c r="BD499" s="1">
        <v>3.0</v>
      </c>
      <c r="BE499" s="1">
        <v>3.0</v>
      </c>
      <c r="BF499" s="1">
        <v>4.0</v>
      </c>
      <c r="BG499" s="1">
        <v>3.0</v>
      </c>
      <c r="BH499" s="1">
        <v>3.0</v>
      </c>
      <c r="BI499" s="1">
        <v>1.0</v>
      </c>
      <c r="BJ499" s="1">
        <v>5.0</v>
      </c>
      <c r="BK499" s="1">
        <v>2.0</v>
      </c>
      <c r="BL499" s="1">
        <v>2.0</v>
      </c>
      <c r="BM499" s="1">
        <v>1.0</v>
      </c>
      <c r="BN499" s="1">
        <v>4.0</v>
      </c>
      <c r="BO499" s="1">
        <v>3.0</v>
      </c>
      <c r="BP499" s="1">
        <v>1.0</v>
      </c>
      <c r="BQ499" s="1">
        <v>2.0</v>
      </c>
      <c r="BR499" s="1">
        <v>2.0</v>
      </c>
      <c r="BS499" s="1">
        <v>4.0</v>
      </c>
      <c r="BT499" s="1">
        <v>4.0</v>
      </c>
      <c r="BU499" s="1">
        <v>3.0</v>
      </c>
      <c r="BV499" s="1">
        <v>3.0</v>
      </c>
      <c r="BW499" s="1">
        <v>4.0</v>
      </c>
      <c r="BX499" s="1">
        <v>2.0</v>
      </c>
      <c r="BY499" s="1">
        <v>2.0</v>
      </c>
      <c r="BZ499" s="36">
        <v>3.0</v>
      </c>
      <c r="CA499" s="45">
        <f t="shared" si="32"/>
        <v>215</v>
      </c>
      <c r="CB499" s="45">
        <f t="shared" si="33"/>
        <v>29</v>
      </c>
      <c r="CC499" s="45">
        <f t="shared" si="34"/>
        <v>23</v>
      </c>
      <c r="CD499" s="45">
        <f t="shared" si="35"/>
        <v>14</v>
      </c>
      <c r="CE499" s="45">
        <f t="shared" si="36"/>
        <v>31</v>
      </c>
      <c r="CF499" s="45">
        <f t="shared" si="37"/>
        <v>32</v>
      </c>
      <c r="CG499" s="45">
        <f t="shared" si="38"/>
        <v>17</v>
      </c>
      <c r="CH499" s="45">
        <f t="shared" si="39"/>
        <v>22</v>
      </c>
      <c r="CI499" s="45">
        <f t="shared" si="40"/>
        <v>0.5</v>
      </c>
      <c r="CJ499">
        <f t="shared" si="10"/>
        <v>17</v>
      </c>
      <c r="CK499" s="45">
        <f t="shared" si="41"/>
        <v>25</v>
      </c>
      <c r="CL499" s="39"/>
      <c r="CM499" s="40">
        <f>VLOOKUP(CB499,'PROMIS 57 T-Score Conversions'!Q$3:R$35,2,TRUE)</f>
        <v>41.6</v>
      </c>
      <c r="CN499" s="44" t="str">
        <f t="shared" si="20"/>
        <v>Mild</v>
      </c>
      <c r="CO499" s="40">
        <f>VLOOKUP(CC499,'PROMIS 57 T-Score Conversions'!A$3:B$35,2,TRUE)</f>
        <v>61.4</v>
      </c>
      <c r="CP499" s="39" t="str">
        <f t="shared" si="21"/>
        <v>Moderate</v>
      </c>
      <c r="CQ499" s="40">
        <f>VLOOKUP(CD499,'PROMIS 57 T-Score Conversions'!E$3:F$35,2,TRUE)</f>
        <v>53.2</v>
      </c>
      <c r="CR499" s="39" t="str">
        <f t="shared" si="22"/>
        <v>Normal</v>
      </c>
      <c r="CS499" s="40">
        <f>VLOOKUP(CE499,'PROMIS 57 T-Score Conversions'!U$3:V$35,2,TRUE)</f>
        <v>64.3</v>
      </c>
      <c r="CT499" s="39" t="str">
        <f t="shared" si="23"/>
        <v>Moderate</v>
      </c>
      <c r="CU499" s="40">
        <f>VLOOKUP(CF499,'PROMIS 57 T-Score Conversions'!Y$3:Z$35,2,TRUE)</f>
        <v>62.6</v>
      </c>
      <c r="CV499" s="39" t="str">
        <f t="shared" si="24"/>
        <v>Moderate</v>
      </c>
      <c r="CW499" s="40">
        <f>vlookup(CG499,'PROMIS 57 T-Score Conversions'!M$3:N$35,2,TRUE)</f>
        <v>37.7</v>
      </c>
      <c r="CX499" s="39" t="str">
        <f t="shared" si="25"/>
        <v>Moderate</v>
      </c>
      <c r="CY499" s="40">
        <f>VLOOKup(CH499,'PROMIS 57 T-Score Conversions'!I$3:J$35,2,TRUE)</f>
        <v>60.2</v>
      </c>
      <c r="CZ499" s="39" t="str">
        <f t="shared" si="26"/>
        <v>Moderate</v>
      </c>
      <c r="DA499" s="37">
        <f>VLOOKUP(CJ499,'PROMIS 57 T-Score Conversions'!AC$3:AD$35,2,TRUE)</f>
        <v>34.75</v>
      </c>
      <c r="DB499" s="44" t="str">
        <f t="shared" si="30"/>
        <v>Moderate</v>
      </c>
      <c r="DC499" s="40">
        <f>VLOOKUP(CK499,'PROMIS 57 T-Score Conversions'!AG$3:AH$35,2,TRUE)</f>
        <v>44.34</v>
      </c>
      <c r="DD499" s="39" t="str">
        <f t="shared" si="31"/>
        <v>Normal</v>
      </c>
    </row>
    <row r="500">
      <c r="A500" s="1" t="b">
        <v>1</v>
      </c>
      <c r="B500" s="20"/>
      <c r="C500" s="20">
        <v>43875.617778078704</v>
      </c>
      <c r="D500" s="1" t="s">
        <v>387</v>
      </c>
      <c r="E500" s="1">
        <v>2199.0</v>
      </c>
      <c r="F500" s="1">
        <v>2.0</v>
      </c>
      <c r="G500" s="1">
        <v>2.0</v>
      </c>
      <c r="H500" s="1">
        <v>2.0</v>
      </c>
      <c r="I500" s="1">
        <v>1.0</v>
      </c>
      <c r="J500" s="1">
        <v>1.0</v>
      </c>
      <c r="K500" s="1">
        <v>1.0</v>
      </c>
      <c r="L500" s="1">
        <v>1.0</v>
      </c>
      <c r="M500" s="1">
        <v>1.0</v>
      </c>
      <c r="N500" s="1">
        <v>3.0</v>
      </c>
      <c r="O500" s="1">
        <v>3.0</v>
      </c>
      <c r="P500" s="1">
        <v>4.0</v>
      </c>
      <c r="Q500" s="1">
        <v>5.0</v>
      </c>
      <c r="R500" s="1">
        <v>5.0</v>
      </c>
      <c r="S500" s="1">
        <v>5.0</v>
      </c>
      <c r="T500" s="1">
        <v>5.0</v>
      </c>
      <c r="U500" s="1">
        <v>5.0</v>
      </c>
      <c r="V500" s="1">
        <v>1.0</v>
      </c>
      <c r="W500" s="1">
        <v>5.0</v>
      </c>
      <c r="X500" s="1">
        <v>4.0</v>
      </c>
      <c r="Y500" s="1">
        <v>3.0</v>
      </c>
      <c r="Z500" s="1">
        <v>3.0</v>
      </c>
      <c r="AA500" s="1">
        <v>5.0</v>
      </c>
      <c r="AB500" s="1">
        <v>1.0</v>
      </c>
      <c r="AC500" s="1">
        <v>1.0</v>
      </c>
      <c r="AD500" s="1">
        <v>5.0</v>
      </c>
      <c r="AE500" s="1">
        <v>5.0</v>
      </c>
      <c r="AF500" s="1">
        <v>5.0</v>
      </c>
      <c r="AG500" s="1">
        <v>5.0</v>
      </c>
      <c r="AH500" s="1">
        <v>5.0</v>
      </c>
      <c r="AI500" s="1">
        <v>5.0</v>
      </c>
      <c r="AJ500" s="1">
        <v>5.0</v>
      </c>
      <c r="AK500" s="1">
        <v>5.0</v>
      </c>
      <c r="AL500" s="1">
        <v>5.0</v>
      </c>
      <c r="AM500" s="1">
        <v>5.0</v>
      </c>
      <c r="AN500" s="1">
        <v>5.0</v>
      </c>
      <c r="AO500" s="1">
        <v>5.0</v>
      </c>
      <c r="AP500" s="1">
        <v>5.0</v>
      </c>
      <c r="AQ500" s="1">
        <v>5.0</v>
      </c>
      <c r="AR500" s="1">
        <v>5.0</v>
      </c>
      <c r="AS500" s="1">
        <v>5.0</v>
      </c>
      <c r="AT500" s="1">
        <v>1.0</v>
      </c>
      <c r="AU500" s="1">
        <v>1.0</v>
      </c>
      <c r="AV500" s="1">
        <v>1.0</v>
      </c>
      <c r="AW500" s="1">
        <v>1.0</v>
      </c>
      <c r="AX500" s="1">
        <v>1.0</v>
      </c>
      <c r="AY500" s="1">
        <v>1.0</v>
      </c>
      <c r="AZ500" s="1">
        <v>1.0</v>
      </c>
      <c r="BA500" s="1">
        <v>1.0</v>
      </c>
      <c r="BB500" s="1">
        <v>5.0</v>
      </c>
      <c r="BC500" s="1">
        <v>5.0</v>
      </c>
      <c r="BD500" s="1">
        <v>5.0</v>
      </c>
      <c r="BE500" s="1">
        <v>5.0</v>
      </c>
      <c r="BF500" s="1">
        <v>5.0</v>
      </c>
      <c r="BG500" s="1">
        <v>5.0</v>
      </c>
      <c r="BH500" s="1">
        <v>5.0</v>
      </c>
      <c r="BI500" s="1">
        <v>5.0</v>
      </c>
      <c r="BJ500" s="1">
        <v>6.0</v>
      </c>
      <c r="BK500" s="1">
        <v>1.0</v>
      </c>
      <c r="BL500" s="1">
        <v>1.0</v>
      </c>
      <c r="BM500" s="1">
        <v>1.0</v>
      </c>
      <c r="BN500" s="1">
        <v>1.0</v>
      </c>
      <c r="BO500" s="1">
        <v>1.0</v>
      </c>
      <c r="BP500" s="1">
        <v>1.0</v>
      </c>
      <c r="BQ500" s="1">
        <v>1.0</v>
      </c>
      <c r="BR500" s="1">
        <v>1.0</v>
      </c>
      <c r="BS500" s="1">
        <v>5.0</v>
      </c>
      <c r="BT500" s="1">
        <v>5.0</v>
      </c>
      <c r="BU500" s="1">
        <v>5.0</v>
      </c>
      <c r="BV500" s="1">
        <v>5.0</v>
      </c>
      <c r="BW500" s="1">
        <v>5.0</v>
      </c>
      <c r="BX500" s="1">
        <v>5.0</v>
      </c>
      <c r="BY500" s="1">
        <v>5.0</v>
      </c>
      <c r="BZ500" s="36">
        <v>5.0</v>
      </c>
      <c r="CA500" s="45">
        <f t="shared" si="32"/>
        <v>251</v>
      </c>
      <c r="CB500" s="45">
        <f t="shared" si="33"/>
        <v>11</v>
      </c>
      <c r="CC500" s="45">
        <f t="shared" si="34"/>
        <v>35</v>
      </c>
      <c r="CD500" s="45">
        <f t="shared" si="35"/>
        <v>23</v>
      </c>
      <c r="CE500" s="45">
        <f t="shared" si="36"/>
        <v>40</v>
      </c>
      <c r="CF500" s="45">
        <f t="shared" si="37"/>
        <v>40</v>
      </c>
      <c r="CG500" s="45">
        <f t="shared" si="38"/>
        <v>8</v>
      </c>
      <c r="CH500" s="45">
        <f t="shared" si="39"/>
        <v>40</v>
      </c>
      <c r="CI500" s="45">
        <f t="shared" si="40"/>
        <v>0.6</v>
      </c>
      <c r="CJ500">
        <f t="shared" si="10"/>
        <v>8</v>
      </c>
      <c r="CK500" s="45">
        <f t="shared" si="41"/>
        <v>40</v>
      </c>
      <c r="CL500" s="39"/>
      <c r="CM500" s="40">
        <f>VLOOKUP(CB500,'PROMIS 57 T-Score Conversions'!Q$3:R$35,2,TRUE)</f>
        <v>27.5</v>
      </c>
      <c r="CN500" s="44" t="str">
        <f t="shared" si="20"/>
        <v>Severe</v>
      </c>
      <c r="CO500" s="40">
        <f>VLOOKUP(CC500,'PROMIS 57 T-Score Conversions'!A$3:B$35,2,TRUE)</f>
        <v>74.1</v>
      </c>
      <c r="CP500" s="39" t="str">
        <f t="shared" si="21"/>
        <v>Severe</v>
      </c>
      <c r="CQ500" s="40">
        <f>VLOOKUP(CD500,'PROMIS 57 T-Score Conversions'!E$3:F$35,2,TRUE)</f>
        <v>61.2</v>
      </c>
      <c r="CR500" s="39" t="str">
        <f t="shared" si="22"/>
        <v>Moderate</v>
      </c>
      <c r="CS500" s="40">
        <f>VLOOKUP(CE500,'PROMIS 57 T-Score Conversions'!U$3:V$35,2,TRUE)</f>
        <v>77.8</v>
      </c>
      <c r="CT500" s="39" t="str">
        <f t="shared" si="23"/>
        <v>Severe</v>
      </c>
      <c r="CU500" s="40">
        <f>VLOOKUP(CF500,'PROMIS 57 T-Score Conversions'!Y$3:Z$35,2,TRUE)</f>
        <v>76.5</v>
      </c>
      <c r="CV500" s="39" t="str">
        <f t="shared" si="24"/>
        <v>Severe</v>
      </c>
      <c r="CW500" s="40">
        <f>vlookup(CG500,'PROMIS 57 T-Score Conversions'!M$3:N$35,2,TRUE)</f>
        <v>25.91</v>
      </c>
      <c r="CX500" s="39" t="str">
        <f t="shared" si="25"/>
        <v>Severe</v>
      </c>
      <c r="CY500" s="40">
        <f>VLOOKup(CH500,'PROMIS 57 T-Score Conversions'!I$3:J$35,2,TRUE)</f>
        <v>77</v>
      </c>
      <c r="CZ500" s="39" t="str">
        <f t="shared" si="26"/>
        <v>Severe</v>
      </c>
      <c r="DA500" s="37">
        <f>VLOOKUP(CJ500,'PROMIS 57 T-Score Conversions'!AC$3:AD$35,2,TRUE)</f>
        <v>22.41</v>
      </c>
      <c r="DB500" s="44" t="str">
        <f t="shared" si="30"/>
        <v>Severe</v>
      </c>
      <c r="DC500" s="40">
        <f>VLOOKUP(CK500,'PROMIS 57 T-Score Conversions'!AG$3:AH$35,2,TRUE)</f>
        <v>67.09</v>
      </c>
      <c r="DD500" s="39" t="str">
        <f t="shared" si="31"/>
        <v>Moderate</v>
      </c>
    </row>
    <row r="501">
      <c r="A501" s="1" t="b">
        <v>1</v>
      </c>
      <c r="B501" s="20"/>
      <c r="C501" s="20">
        <v>43879.54686631945</v>
      </c>
      <c r="D501" s="1" t="s">
        <v>324</v>
      </c>
      <c r="E501" s="1">
        <v>2116.0</v>
      </c>
      <c r="F501" s="1">
        <v>4.0</v>
      </c>
      <c r="G501" s="1">
        <v>4.0</v>
      </c>
      <c r="H501" s="1">
        <v>4.0</v>
      </c>
      <c r="I501" s="1">
        <v>4.0</v>
      </c>
      <c r="J501" s="1">
        <v>3.0</v>
      </c>
      <c r="K501" s="1">
        <v>4.0</v>
      </c>
      <c r="L501" s="1">
        <v>4.0</v>
      </c>
      <c r="M501" s="1">
        <v>4.0</v>
      </c>
      <c r="N501" s="1">
        <v>2.0</v>
      </c>
      <c r="O501" s="1">
        <v>2.0</v>
      </c>
      <c r="P501" s="1">
        <v>2.0</v>
      </c>
      <c r="Q501" s="1">
        <v>2.0</v>
      </c>
      <c r="R501" s="1">
        <v>2.0</v>
      </c>
      <c r="S501" s="1">
        <v>2.0</v>
      </c>
      <c r="T501" s="1">
        <v>2.0</v>
      </c>
      <c r="U501" s="1">
        <v>2.0</v>
      </c>
      <c r="V501" s="1">
        <v>2.0</v>
      </c>
      <c r="W501" s="1">
        <v>2.0</v>
      </c>
      <c r="X501" s="1">
        <v>3.0</v>
      </c>
      <c r="Y501" s="1">
        <v>2.0</v>
      </c>
      <c r="Z501" s="1">
        <v>1.0</v>
      </c>
      <c r="AA501" s="1">
        <v>2.0</v>
      </c>
      <c r="AB501" s="1">
        <v>1.0</v>
      </c>
      <c r="AC501" s="1">
        <v>2.0</v>
      </c>
      <c r="AD501" s="1">
        <v>3.0</v>
      </c>
      <c r="AE501" s="1">
        <v>3.0</v>
      </c>
      <c r="AF501" s="1">
        <v>3.0</v>
      </c>
      <c r="AG501" s="1">
        <v>3.0</v>
      </c>
      <c r="AH501" s="1">
        <v>3.0</v>
      </c>
      <c r="AI501" s="1">
        <v>3.0</v>
      </c>
      <c r="AJ501" s="1">
        <v>4.0</v>
      </c>
      <c r="AK501" s="1">
        <v>4.0</v>
      </c>
      <c r="AL501" s="1">
        <v>3.0</v>
      </c>
      <c r="AM501" s="1">
        <v>3.0</v>
      </c>
      <c r="AN501" s="1">
        <v>3.0</v>
      </c>
      <c r="AO501" s="1">
        <v>4.0</v>
      </c>
      <c r="AP501" s="1">
        <v>3.0</v>
      </c>
      <c r="AQ501" s="1">
        <v>3.0</v>
      </c>
      <c r="AR501" s="1">
        <v>4.0</v>
      </c>
      <c r="AS501" s="1">
        <v>3.0</v>
      </c>
      <c r="AT501" s="1">
        <v>4.0</v>
      </c>
      <c r="AU501" s="1">
        <v>4.0</v>
      </c>
      <c r="AV501" s="1">
        <v>3.0</v>
      </c>
      <c r="AW501" s="1">
        <v>4.0</v>
      </c>
      <c r="AX501" s="1">
        <v>4.0</v>
      </c>
      <c r="AY501" s="1">
        <v>4.0</v>
      </c>
      <c r="AZ501" s="1">
        <v>4.0</v>
      </c>
      <c r="BA501" s="1">
        <v>4.0</v>
      </c>
      <c r="BB501" s="1">
        <v>2.0</v>
      </c>
      <c r="BC501" s="1">
        <v>2.0</v>
      </c>
      <c r="BD501" s="1">
        <v>2.0</v>
      </c>
      <c r="BE501" s="1">
        <v>1.0</v>
      </c>
      <c r="BF501" s="1">
        <v>2.0</v>
      </c>
      <c r="BG501" s="1">
        <v>1.0</v>
      </c>
      <c r="BH501" s="1">
        <v>2.0</v>
      </c>
      <c r="BI501" s="1">
        <v>2.0</v>
      </c>
      <c r="BJ501" s="1">
        <v>3.0</v>
      </c>
      <c r="BK501" s="1">
        <v>2.0</v>
      </c>
      <c r="BL501" s="1">
        <v>2.0</v>
      </c>
      <c r="BM501" s="1">
        <v>2.0</v>
      </c>
      <c r="BN501" s="1">
        <v>1.0</v>
      </c>
      <c r="BO501" s="1">
        <v>2.0</v>
      </c>
      <c r="BP501" s="1">
        <v>2.0</v>
      </c>
      <c r="BQ501" s="1">
        <v>2.0</v>
      </c>
      <c r="BR501" s="1">
        <v>2.0</v>
      </c>
      <c r="BS501" s="1">
        <v>4.0</v>
      </c>
      <c r="BT501" s="1">
        <v>4.0</v>
      </c>
      <c r="BU501" s="1">
        <v>4.0</v>
      </c>
      <c r="BV501" s="1">
        <v>4.0</v>
      </c>
      <c r="BW501" s="1">
        <v>4.0</v>
      </c>
      <c r="BX501" s="1">
        <v>4.0</v>
      </c>
      <c r="BY501" s="1">
        <v>4.0</v>
      </c>
      <c r="BZ501" s="36">
        <v>4.0</v>
      </c>
      <c r="CA501" s="45">
        <f t="shared" si="32"/>
        <v>209</v>
      </c>
      <c r="CB501" s="45">
        <f t="shared" si="33"/>
        <v>31</v>
      </c>
      <c r="CC501" s="45">
        <f t="shared" si="34"/>
        <v>16</v>
      </c>
      <c r="CD501" s="45">
        <f t="shared" si="35"/>
        <v>15</v>
      </c>
      <c r="CE501" s="45">
        <f t="shared" si="36"/>
        <v>26</v>
      </c>
      <c r="CF501" s="45">
        <f t="shared" si="37"/>
        <v>26</v>
      </c>
      <c r="CG501" s="45">
        <f t="shared" si="38"/>
        <v>31</v>
      </c>
      <c r="CH501" s="45">
        <f t="shared" si="39"/>
        <v>14</v>
      </c>
      <c r="CI501" s="45">
        <f t="shared" si="40"/>
        <v>0.3</v>
      </c>
      <c r="CJ501">
        <f t="shared" si="10"/>
        <v>15</v>
      </c>
      <c r="CK501" s="45">
        <f t="shared" si="41"/>
        <v>32</v>
      </c>
      <c r="CL501" s="39"/>
      <c r="CM501" s="40">
        <f>VLOOKUP(CB501,'PROMIS 57 T-Score Conversions'!Q$3:R$35,2,TRUE)</f>
        <v>43.1</v>
      </c>
      <c r="CN501" s="44" t="str">
        <f t="shared" si="20"/>
        <v>Mild</v>
      </c>
      <c r="CO501" s="40">
        <f>VLOOKUP(CC501,'PROMIS 57 T-Score Conversions'!A$3:B$35,2,TRUE)</f>
        <v>54.3</v>
      </c>
      <c r="CP501" s="39" t="str">
        <f t="shared" si="21"/>
        <v>Mild</v>
      </c>
      <c r="CQ501" s="40">
        <f>VLOOKUP(CD501,'PROMIS 57 T-Score Conversions'!E$3:F$35,2,TRUE)</f>
        <v>54.1</v>
      </c>
      <c r="CR501" s="39" t="str">
        <f t="shared" si="22"/>
        <v>Normal</v>
      </c>
      <c r="CS501" s="40">
        <f>VLOOKUP(CE501,'PROMIS 57 T-Score Conversions'!U$3:V$35,2,TRUE)</f>
        <v>59.4</v>
      </c>
      <c r="CT501" s="39" t="str">
        <f t="shared" si="23"/>
        <v>Mild</v>
      </c>
      <c r="CU501" s="40">
        <f>VLOOKUP(CF501,'PROMIS 57 T-Score Conversions'!Y$3:Z$35,2,TRUE)</f>
        <v>56.3</v>
      </c>
      <c r="CV501" s="39" t="str">
        <f t="shared" si="24"/>
        <v>Mild</v>
      </c>
      <c r="CW501" s="40">
        <f>vlookup(CG501,'PROMIS 57 T-Score Conversions'!M$3:N$35,2,TRUE)</f>
        <v>50.8</v>
      </c>
      <c r="CX501" s="39" t="str">
        <f t="shared" si="25"/>
        <v>Normal</v>
      </c>
      <c r="CY501" s="40">
        <f>VLOOKup(CH501,'PROMIS 57 T-Score Conversions'!I$3:J$35,2,TRUE)</f>
        <v>54.1</v>
      </c>
      <c r="CZ501" s="39" t="str">
        <f t="shared" si="26"/>
        <v>Normal</v>
      </c>
      <c r="DA501" s="37">
        <f>VLOOKUP(CJ501,'PROMIS 57 T-Score Conversions'!AC$3:AD$35,2,TRUE)</f>
        <v>33.06</v>
      </c>
      <c r="DB501" s="44" t="str">
        <f t="shared" si="30"/>
        <v>Moderate</v>
      </c>
      <c r="DC501" s="40">
        <f>VLOOKUP(CK501,'PROMIS 57 T-Score Conversions'!AG$3:AH$35,2,TRUE)</f>
        <v>51.29</v>
      </c>
      <c r="DD501" s="39" t="str">
        <f t="shared" si="31"/>
        <v>Normal</v>
      </c>
    </row>
    <row r="502">
      <c r="A502" s="1" t="b">
        <v>1</v>
      </c>
      <c r="B502" s="20"/>
      <c r="C502" s="20">
        <v>43880.46734028935</v>
      </c>
      <c r="D502" s="1" t="s">
        <v>335</v>
      </c>
      <c r="E502" s="1">
        <v>2131.0</v>
      </c>
      <c r="F502" s="1">
        <v>1.0</v>
      </c>
      <c r="G502" s="1">
        <v>3.0</v>
      </c>
      <c r="H502" s="1">
        <v>3.0</v>
      </c>
      <c r="I502" s="1">
        <v>1.0</v>
      </c>
      <c r="J502" s="1">
        <v>1.0</v>
      </c>
      <c r="K502" s="1">
        <v>2.0</v>
      </c>
      <c r="L502" s="1">
        <v>3.0</v>
      </c>
      <c r="M502" s="1">
        <v>1.0</v>
      </c>
      <c r="N502" s="1">
        <v>3.0</v>
      </c>
      <c r="O502" s="1">
        <v>3.0</v>
      </c>
      <c r="P502" s="1">
        <v>2.0</v>
      </c>
      <c r="Q502" s="1">
        <v>3.0</v>
      </c>
      <c r="R502" s="1">
        <v>3.0</v>
      </c>
      <c r="S502" s="1">
        <v>2.0</v>
      </c>
      <c r="T502" s="1">
        <v>2.0</v>
      </c>
      <c r="U502" s="1">
        <v>3.0</v>
      </c>
      <c r="V502" s="1">
        <v>3.0</v>
      </c>
      <c r="W502" s="1">
        <v>3.0</v>
      </c>
      <c r="X502" s="1">
        <v>3.0</v>
      </c>
      <c r="Y502" s="1">
        <v>4.0</v>
      </c>
      <c r="Z502" s="1">
        <v>3.0</v>
      </c>
      <c r="AA502" s="1">
        <v>3.0</v>
      </c>
      <c r="AB502" s="1">
        <v>3.0</v>
      </c>
      <c r="AC502" s="1">
        <v>3.0</v>
      </c>
      <c r="AD502" s="1">
        <v>3.0</v>
      </c>
      <c r="AE502" s="1">
        <v>3.0</v>
      </c>
      <c r="AF502" s="1">
        <v>3.0</v>
      </c>
      <c r="AG502" s="1">
        <v>3.0</v>
      </c>
      <c r="AH502" s="1">
        <v>3.0</v>
      </c>
      <c r="AI502" s="1">
        <v>3.0</v>
      </c>
      <c r="AJ502" s="1">
        <v>2.0</v>
      </c>
      <c r="AK502" s="1">
        <v>3.0</v>
      </c>
      <c r="AL502" s="1">
        <v>3.0</v>
      </c>
      <c r="AM502" s="1">
        <v>2.0</v>
      </c>
      <c r="AN502" s="1">
        <v>4.0</v>
      </c>
      <c r="AO502" s="1">
        <v>3.0</v>
      </c>
      <c r="AP502" s="1">
        <v>3.0</v>
      </c>
      <c r="AQ502" s="1">
        <v>2.0</v>
      </c>
      <c r="AR502" s="1">
        <v>2.0</v>
      </c>
      <c r="AS502" s="1">
        <v>4.0</v>
      </c>
      <c r="AT502" s="1">
        <v>2.0</v>
      </c>
      <c r="AU502" s="1">
        <v>2.0</v>
      </c>
      <c r="AV502" s="1">
        <v>1.0</v>
      </c>
      <c r="AW502" s="1">
        <v>2.0</v>
      </c>
      <c r="AX502" s="1">
        <v>1.0</v>
      </c>
      <c r="AY502" s="1">
        <v>1.0</v>
      </c>
      <c r="AZ502" s="1">
        <v>1.0</v>
      </c>
      <c r="BA502" s="1">
        <v>1.0</v>
      </c>
      <c r="BB502" s="1">
        <v>3.0</v>
      </c>
      <c r="BC502" s="1">
        <v>3.0</v>
      </c>
      <c r="BD502" s="1">
        <v>4.0</v>
      </c>
      <c r="BE502" s="1">
        <v>4.0</v>
      </c>
      <c r="BF502" s="1">
        <v>4.0</v>
      </c>
      <c r="BG502" s="1">
        <v>3.0</v>
      </c>
      <c r="BH502" s="1">
        <v>4.0</v>
      </c>
      <c r="BI502" s="1">
        <v>4.0</v>
      </c>
      <c r="BJ502" s="1">
        <v>4.0</v>
      </c>
      <c r="BK502" s="1">
        <v>2.0</v>
      </c>
      <c r="BL502" s="1">
        <v>2.0</v>
      </c>
      <c r="BM502" s="1">
        <v>2.0</v>
      </c>
      <c r="BN502" s="1">
        <v>2.0</v>
      </c>
      <c r="BO502" s="1">
        <v>3.0</v>
      </c>
      <c r="BP502" s="1">
        <v>3.0</v>
      </c>
      <c r="BQ502" s="1">
        <v>2.0</v>
      </c>
      <c r="BR502" s="1">
        <v>2.0</v>
      </c>
      <c r="BS502" s="1">
        <v>3.0</v>
      </c>
      <c r="BT502" s="1">
        <v>4.0</v>
      </c>
      <c r="BU502" s="1">
        <v>5.0</v>
      </c>
      <c r="BV502" s="1">
        <v>4.0</v>
      </c>
      <c r="BW502" s="1">
        <v>4.0</v>
      </c>
      <c r="BX502" s="1">
        <v>3.0</v>
      </c>
      <c r="BY502" s="1">
        <v>2.0</v>
      </c>
      <c r="BZ502" s="36">
        <v>4.0</v>
      </c>
      <c r="CA502" s="45">
        <f t="shared" si="32"/>
        <v>198</v>
      </c>
      <c r="CB502" s="45">
        <f t="shared" si="33"/>
        <v>15</v>
      </c>
      <c r="CC502" s="45">
        <f t="shared" si="34"/>
        <v>21</v>
      </c>
      <c r="CD502" s="45">
        <f t="shared" si="35"/>
        <v>25</v>
      </c>
      <c r="CE502" s="45">
        <f t="shared" si="36"/>
        <v>23</v>
      </c>
      <c r="CF502" s="45">
        <f t="shared" si="37"/>
        <v>23</v>
      </c>
      <c r="CG502" s="45">
        <f t="shared" si="38"/>
        <v>11</v>
      </c>
      <c r="CH502" s="45">
        <f t="shared" si="39"/>
        <v>29</v>
      </c>
      <c r="CI502" s="45">
        <f t="shared" si="40"/>
        <v>0.4</v>
      </c>
      <c r="CJ502">
        <f t="shared" si="10"/>
        <v>18</v>
      </c>
      <c r="CK502" s="45">
        <f t="shared" si="41"/>
        <v>29</v>
      </c>
      <c r="CL502" s="39"/>
      <c r="CM502" s="40">
        <f>VLOOKUP(CB502,'PROMIS 57 T-Score Conversions'!Q$3:R$35,2,TRUE)</f>
        <v>31.7</v>
      </c>
      <c r="CN502" s="44" t="str">
        <f t="shared" si="20"/>
        <v>Moderate</v>
      </c>
      <c r="CO502" s="40">
        <f>VLOOKUP(CC502,'PROMIS 57 T-Score Conversions'!A$3:B$35,2,TRUE)</f>
        <v>59.4</v>
      </c>
      <c r="CP502" s="39" t="str">
        <f t="shared" si="21"/>
        <v>Moderate</v>
      </c>
      <c r="CQ502" s="40">
        <f>VLOOKUP(CD502,'PROMIS 57 T-Score Conversions'!E$3:F$35,2,TRUE)</f>
        <v>63</v>
      </c>
      <c r="CR502" s="39" t="str">
        <f t="shared" si="22"/>
        <v>Moderate</v>
      </c>
      <c r="CS502" s="40">
        <f>VLOOKUP(CE502,'PROMIS 57 T-Score Conversions'!U$3:V$35,2,TRUE)</f>
        <v>56.6</v>
      </c>
      <c r="CT502" s="39" t="str">
        <f t="shared" si="23"/>
        <v>Mild</v>
      </c>
      <c r="CU502" s="40">
        <f>VLOOKUP(CF502,'PROMIS 57 T-Score Conversions'!Y$3:Z$35,2,TRUE)</f>
        <v>53.3</v>
      </c>
      <c r="CV502" s="39" t="str">
        <f t="shared" si="24"/>
        <v>Normal</v>
      </c>
      <c r="CW502" s="40">
        <f>vlookup(CG502,'PROMIS 57 T-Score Conversions'!M$3:N$35,2,TRUE)</f>
        <v>32.6</v>
      </c>
      <c r="CX502" s="39" t="str">
        <f t="shared" si="25"/>
        <v>Moderate</v>
      </c>
      <c r="CY502" s="40">
        <f>VLOOKup(CH502,'PROMIS 57 T-Score Conversions'!I$3:J$35,2,TRUE)</f>
        <v>64.8</v>
      </c>
      <c r="CZ502" s="39" t="str">
        <f t="shared" si="26"/>
        <v>Moderate</v>
      </c>
      <c r="DA502" s="37">
        <f>VLOOKUP(CJ502,'PROMIS 57 T-Score Conversions'!AC$3:AD$35,2,TRUE)</f>
        <v>35.56</v>
      </c>
      <c r="DB502" s="44" t="str">
        <f t="shared" si="30"/>
        <v>Moderate</v>
      </c>
      <c r="DC502" s="40">
        <f>VLOOKUP(CK502,'PROMIS 57 T-Score Conversions'!AG$3:AH$35,2,TRUE)</f>
        <v>48.16</v>
      </c>
      <c r="DD502" s="39" t="str">
        <f t="shared" si="31"/>
        <v>Normal</v>
      </c>
    </row>
    <row r="503">
      <c r="A503" s="1" t="b">
        <v>1</v>
      </c>
      <c r="B503" s="20"/>
      <c r="C503" s="20">
        <v>43880.570049120375</v>
      </c>
      <c r="D503" s="1" t="s">
        <v>388</v>
      </c>
      <c r="E503" s="1">
        <v>2200.0</v>
      </c>
      <c r="F503" s="1">
        <v>1.0</v>
      </c>
      <c r="G503" s="1">
        <v>2.0</v>
      </c>
      <c r="H503" s="1">
        <v>3.0</v>
      </c>
      <c r="I503" s="1">
        <v>2.0</v>
      </c>
      <c r="J503" s="1">
        <v>1.0</v>
      </c>
      <c r="K503" s="1">
        <v>1.0</v>
      </c>
      <c r="L503" s="1">
        <v>1.0</v>
      </c>
      <c r="M503" s="1">
        <v>1.0</v>
      </c>
      <c r="N503" s="1">
        <v>3.0</v>
      </c>
      <c r="O503" s="1">
        <v>4.0</v>
      </c>
      <c r="P503" s="1">
        <v>4.0</v>
      </c>
      <c r="Q503" s="1">
        <v>3.0</v>
      </c>
      <c r="R503" s="1">
        <v>4.0</v>
      </c>
      <c r="S503" s="1">
        <v>3.0</v>
      </c>
      <c r="T503" s="1">
        <v>3.0</v>
      </c>
      <c r="U503" s="1">
        <v>4.0</v>
      </c>
      <c r="V503" s="1">
        <v>2.0</v>
      </c>
      <c r="W503" s="1">
        <v>3.0</v>
      </c>
      <c r="X503" s="1">
        <v>3.0</v>
      </c>
      <c r="Y503" s="1">
        <v>3.0</v>
      </c>
      <c r="Z503" s="1">
        <v>3.0</v>
      </c>
      <c r="AA503" s="1">
        <v>3.0</v>
      </c>
      <c r="AB503" s="1">
        <v>2.0</v>
      </c>
      <c r="AC503" s="1">
        <v>2.0</v>
      </c>
      <c r="AD503" s="1">
        <v>5.0</v>
      </c>
      <c r="AE503" s="1">
        <v>5.0</v>
      </c>
      <c r="AF503" s="1">
        <v>4.0</v>
      </c>
      <c r="AG503" s="1">
        <v>4.0</v>
      </c>
      <c r="AH503" s="1">
        <v>4.0</v>
      </c>
      <c r="AI503" s="1">
        <v>5.0</v>
      </c>
      <c r="AJ503" s="1">
        <v>4.0</v>
      </c>
      <c r="AK503" s="1">
        <v>4.0</v>
      </c>
      <c r="AL503" s="1">
        <v>4.0</v>
      </c>
      <c r="AM503" s="1">
        <v>4.0</v>
      </c>
      <c r="AN503" s="1">
        <v>4.0</v>
      </c>
      <c r="AO503" s="1">
        <v>4.0</v>
      </c>
      <c r="AP503" s="1">
        <v>4.0</v>
      </c>
      <c r="AQ503" s="1">
        <v>4.0</v>
      </c>
      <c r="AR503" s="1">
        <v>4.0</v>
      </c>
      <c r="AS503" s="1">
        <v>4.0</v>
      </c>
      <c r="AT503" s="1">
        <v>4.0</v>
      </c>
      <c r="AU503" s="1">
        <v>4.0</v>
      </c>
      <c r="AV503" s="1">
        <v>4.0</v>
      </c>
      <c r="AW503" s="1">
        <v>4.0</v>
      </c>
      <c r="AX503" s="1">
        <v>4.0</v>
      </c>
      <c r="AY503" s="1">
        <v>4.0</v>
      </c>
      <c r="AZ503" s="1">
        <v>4.0</v>
      </c>
      <c r="BA503" s="1">
        <v>4.0</v>
      </c>
      <c r="BB503" s="1">
        <v>5.0</v>
      </c>
      <c r="BC503" s="1">
        <v>5.0</v>
      </c>
      <c r="BD503" s="1">
        <v>5.0</v>
      </c>
      <c r="BE503" s="1">
        <v>5.0</v>
      </c>
      <c r="BF503" s="1">
        <v>5.0</v>
      </c>
      <c r="BG503" s="1">
        <v>5.0</v>
      </c>
      <c r="BH503" s="1">
        <v>5.0</v>
      </c>
      <c r="BI503" s="1">
        <v>5.0</v>
      </c>
      <c r="BJ503" s="1">
        <v>7.0</v>
      </c>
      <c r="BK503" s="1">
        <v>3.0</v>
      </c>
      <c r="BL503" s="1">
        <v>3.0</v>
      </c>
      <c r="BM503" s="1">
        <v>3.0</v>
      </c>
      <c r="BN503" s="1">
        <v>3.0</v>
      </c>
      <c r="BO503" s="1">
        <v>2.0</v>
      </c>
      <c r="BP503" s="1">
        <v>3.0</v>
      </c>
      <c r="BQ503" s="1">
        <v>3.0</v>
      </c>
      <c r="BR503" s="1">
        <v>3.0</v>
      </c>
      <c r="BS503" s="1">
        <v>2.0</v>
      </c>
      <c r="BT503" s="1">
        <v>2.0</v>
      </c>
      <c r="BU503" s="1">
        <v>4.0</v>
      </c>
      <c r="BV503" s="1">
        <v>4.0</v>
      </c>
      <c r="BW503" s="1">
        <v>4.0</v>
      </c>
      <c r="BX503" s="1">
        <v>4.0</v>
      </c>
      <c r="BY503" s="1">
        <v>2.0</v>
      </c>
      <c r="BZ503" s="36">
        <v>3.0</v>
      </c>
      <c r="CA503" s="45">
        <f t="shared" si="32"/>
        <v>255</v>
      </c>
      <c r="CB503" s="45">
        <f t="shared" si="33"/>
        <v>12</v>
      </c>
      <c r="CC503" s="45">
        <f t="shared" si="34"/>
        <v>28</v>
      </c>
      <c r="CD503" s="45">
        <f t="shared" si="35"/>
        <v>21</v>
      </c>
      <c r="CE503" s="45">
        <f t="shared" si="36"/>
        <v>35</v>
      </c>
      <c r="CF503" s="45">
        <f t="shared" si="37"/>
        <v>32</v>
      </c>
      <c r="CG503" s="45">
        <f t="shared" si="38"/>
        <v>32</v>
      </c>
      <c r="CH503" s="45">
        <f t="shared" si="39"/>
        <v>40</v>
      </c>
      <c r="CI503" s="45">
        <f t="shared" si="40"/>
        <v>0.7</v>
      </c>
      <c r="CJ503">
        <f t="shared" si="10"/>
        <v>23</v>
      </c>
      <c r="CK503" s="45">
        <f t="shared" si="41"/>
        <v>25</v>
      </c>
      <c r="CL503" s="39"/>
      <c r="CM503" s="40">
        <f>VLOOKUP(CB503,'PROMIS 57 T-Score Conversions'!Q$3:R$35,2,TRUE)</f>
        <v>28.8</v>
      </c>
      <c r="CN503" s="44" t="str">
        <f t="shared" si="20"/>
        <v>Severe</v>
      </c>
      <c r="CO503" s="40">
        <f>VLOOKUP(CC503,'PROMIS 57 T-Score Conversions'!A$3:B$35,2,TRUE)</f>
        <v>66.6</v>
      </c>
      <c r="CP503" s="39" t="str">
        <f t="shared" si="21"/>
        <v>Severe</v>
      </c>
      <c r="CQ503" s="40">
        <f>VLOOKUP(CD503,'PROMIS 57 T-Score Conversions'!E$3:F$35,2,TRUE)</f>
        <v>59.4</v>
      </c>
      <c r="CR503" s="39" t="str">
        <f t="shared" si="22"/>
        <v>Mild</v>
      </c>
      <c r="CS503" s="40">
        <f>VLOOKUP(CE503,'PROMIS 57 T-Score Conversions'!U$3:V$35,2,TRUE)</f>
        <v>68.6</v>
      </c>
      <c r="CT503" s="39" t="str">
        <f t="shared" si="23"/>
        <v>Moderate</v>
      </c>
      <c r="CU503" s="40">
        <f>VLOOKUP(CF503,'PROMIS 57 T-Score Conversions'!Y$3:Z$35,2,TRUE)</f>
        <v>62.6</v>
      </c>
      <c r="CV503" s="39" t="str">
        <f t="shared" si="24"/>
        <v>Moderate</v>
      </c>
      <c r="CW503" s="40">
        <f>vlookup(CG503,'PROMIS 57 T-Score Conversions'!M$3:N$35,2,TRUE)</f>
        <v>51.7</v>
      </c>
      <c r="CX503" s="39" t="str">
        <f t="shared" si="25"/>
        <v>Normal</v>
      </c>
      <c r="CY503" s="40">
        <f>VLOOKup(CH503,'PROMIS 57 T-Score Conversions'!I$3:J$35,2,TRUE)</f>
        <v>77</v>
      </c>
      <c r="CZ503" s="39" t="str">
        <f t="shared" si="26"/>
        <v>Severe</v>
      </c>
      <c r="DA503" s="37">
        <f>VLOOKUP(CJ503,'PROMIS 57 T-Score Conversions'!AC$3:AD$35,2,TRUE)</f>
        <v>39.5</v>
      </c>
      <c r="DB503" s="44" t="str">
        <f t="shared" si="30"/>
        <v>Moderate</v>
      </c>
      <c r="DC503" s="40">
        <f>VLOOKUP(CK503,'PROMIS 57 T-Score Conversions'!AG$3:AH$35,2,TRUE)</f>
        <v>44.34</v>
      </c>
      <c r="DD503" s="39" t="str">
        <f t="shared" si="31"/>
        <v>Normal</v>
      </c>
    </row>
    <row r="504">
      <c r="A504" s="1" t="b">
        <v>1</v>
      </c>
      <c r="B504" s="20"/>
      <c r="C504" s="20">
        <v>43881.347073275465</v>
      </c>
      <c r="D504" s="1" t="s">
        <v>389</v>
      </c>
      <c r="E504" s="1">
        <v>2195.0</v>
      </c>
      <c r="F504" s="1">
        <v>2.0</v>
      </c>
      <c r="G504" s="1">
        <v>5.0</v>
      </c>
      <c r="H504" s="1">
        <v>4.0</v>
      </c>
      <c r="I504" s="1">
        <v>2.0</v>
      </c>
      <c r="J504" s="1">
        <v>1.0</v>
      </c>
      <c r="K504" s="1">
        <v>2.0</v>
      </c>
      <c r="L504" s="1">
        <v>4.0</v>
      </c>
      <c r="M504" s="1">
        <v>1.0</v>
      </c>
      <c r="N504" s="1">
        <v>2.0</v>
      </c>
      <c r="O504" s="1">
        <v>2.0</v>
      </c>
      <c r="P504" s="1">
        <v>3.0</v>
      </c>
      <c r="Q504" s="1">
        <v>3.0</v>
      </c>
      <c r="R504" s="1">
        <v>2.0</v>
      </c>
      <c r="S504" s="1">
        <v>2.0</v>
      </c>
      <c r="T504" s="1">
        <v>2.0</v>
      </c>
      <c r="U504" s="1">
        <v>3.0</v>
      </c>
      <c r="V504" s="1">
        <v>1.0</v>
      </c>
      <c r="W504" s="1">
        <v>1.0</v>
      </c>
      <c r="X504" s="1">
        <v>2.0</v>
      </c>
      <c r="Y504" s="1">
        <v>1.0</v>
      </c>
      <c r="Z504" s="1">
        <v>3.0</v>
      </c>
      <c r="AA504" s="1">
        <v>2.0</v>
      </c>
      <c r="AB504" s="1">
        <v>1.0</v>
      </c>
      <c r="AC504" s="1">
        <v>1.0</v>
      </c>
      <c r="AD504" s="1">
        <v>3.0</v>
      </c>
      <c r="AE504" s="1">
        <v>3.0</v>
      </c>
      <c r="AF504" s="1">
        <v>4.0</v>
      </c>
      <c r="AG504" s="1">
        <v>3.0</v>
      </c>
      <c r="AH504" s="1">
        <v>3.0</v>
      </c>
      <c r="AI504" s="1">
        <v>2.0</v>
      </c>
      <c r="AJ504" s="1">
        <v>2.0</v>
      </c>
      <c r="AK504" s="1">
        <v>2.0</v>
      </c>
      <c r="AL504" s="1">
        <v>3.0</v>
      </c>
      <c r="AM504" s="1">
        <v>3.0</v>
      </c>
      <c r="AN504" s="1">
        <v>4.0</v>
      </c>
      <c r="AO504" s="1">
        <v>2.0</v>
      </c>
      <c r="AP504" s="1">
        <v>3.0</v>
      </c>
      <c r="AQ504" s="1">
        <v>1.0</v>
      </c>
      <c r="AR504" s="1">
        <v>1.0</v>
      </c>
      <c r="AS504" s="1">
        <v>3.0</v>
      </c>
      <c r="AT504" s="1">
        <v>3.0</v>
      </c>
      <c r="AU504" s="1">
        <v>2.0</v>
      </c>
      <c r="AV504" s="1">
        <v>1.0</v>
      </c>
      <c r="AW504" s="1">
        <v>3.0</v>
      </c>
      <c r="AX504" s="1">
        <v>2.0</v>
      </c>
      <c r="AY504" s="1">
        <v>3.0</v>
      </c>
      <c r="AZ504" s="1">
        <v>2.0</v>
      </c>
      <c r="BA504" s="1">
        <v>1.0</v>
      </c>
      <c r="BB504" s="1">
        <v>4.0</v>
      </c>
      <c r="BC504" s="1">
        <v>4.0</v>
      </c>
      <c r="BD504" s="1">
        <v>3.0</v>
      </c>
      <c r="BE504" s="1">
        <v>5.0</v>
      </c>
      <c r="BF504" s="1">
        <v>2.0</v>
      </c>
      <c r="BG504" s="1">
        <v>2.0</v>
      </c>
      <c r="BH504" s="1">
        <v>3.0</v>
      </c>
      <c r="BI504" s="1">
        <v>4.0</v>
      </c>
      <c r="BJ504" s="1">
        <v>5.0</v>
      </c>
      <c r="BK504" s="1">
        <v>2.0</v>
      </c>
      <c r="BL504" s="1">
        <v>2.0</v>
      </c>
      <c r="BM504" s="1">
        <v>2.0</v>
      </c>
      <c r="BN504" s="1">
        <v>1.0</v>
      </c>
      <c r="BO504" s="1">
        <v>2.0</v>
      </c>
      <c r="BP504" s="1">
        <v>1.0</v>
      </c>
      <c r="BQ504" s="1">
        <v>1.0</v>
      </c>
      <c r="BR504" s="1">
        <v>1.0</v>
      </c>
      <c r="BS504" s="1">
        <v>4.0</v>
      </c>
      <c r="BT504" s="1">
        <v>4.0</v>
      </c>
      <c r="BU504" s="1">
        <v>5.0</v>
      </c>
      <c r="BV504" s="1">
        <v>4.0</v>
      </c>
      <c r="BW504" s="1">
        <v>5.0</v>
      </c>
      <c r="BX504" s="1">
        <v>2.0</v>
      </c>
      <c r="BY504" s="1">
        <v>3.0</v>
      </c>
      <c r="BZ504" s="36">
        <v>5.0</v>
      </c>
      <c r="CA504" s="45">
        <f t="shared" si="32"/>
        <v>187</v>
      </c>
      <c r="CB504" s="45">
        <f t="shared" si="33"/>
        <v>21</v>
      </c>
      <c r="CC504" s="45">
        <f t="shared" si="34"/>
        <v>19</v>
      </c>
      <c r="CD504" s="45">
        <f t="shared" si="35"/>
        <v>12</v>
      </c>
      <c r="CE504" s="45">
        <f t="shared" si="36"/>
        <v>22</v>
      </c>
      <c r="CF504" s="45">
        <f t="shared" si="37"/>
        <v>20</v>
      </c>
      <c r="CG504" s="45">
        <f t="shared" si="38"/>
        <v>17</v>
      </c>
      <c r="CH504" s="45">
        <f t="shared" si="39"/>
        <v>27</v>
      </c>
      <c r="CI504" s="45">
        <f t="shared" si="40"/>
        <v>0.5</v>
      </c>
      <c r="CJ504">
        <f t="shared" si="10"/>
        <v>12</v>
      </c>
      <c r="CK504" s="45">
        <f t="shared" si="41"/>
        <v>32</v>
      </c>
      <c r="CL504" s="39"/>
      <c r="CM504" s="40">
        <f>VLOOKUP(CB504,'PROMIS 57 T-Score Conversions'!Q$3:R$35,2,TRUE)</f>
        <v>36.1</v>
      </c>
      <c r="CN504" s="44" t="str">
        <f t="shared" si="20"/>
        <v>Moderate</v>
      </c>
      <c r="CO504" s="40">
        <f>VLOOKUP(CC504,'PROMIS 57 T-Score Conversions'!A$3:B$35,2,TRUE)</f>
        <v>57.4</v>
      </c>
      <c r="CP504" s="39" t="str">
        <f t="shared" si="21"/>
        <v>Moderate</v>
      </c>
      <c r="CQ504" s="40">
        <f>VLOOKUP(CD504,'PROMIS 57 T-Score Conversions'!E$3:F$35,2,TRUE)</f>
        <v>50.9</v>
      </c>
      <c r="CR504" s="39" t="str">
        <f t="shared" si="22"/>
        <v>Normal</v>
      </c>
      <c r="CS504" s="40">
        <f>VLOOKUP(CE504,'PROMIS 57 T-Score Conversions'!U$3:V$35,2,TRUE)</f>
        <v>55.6</v>
      </c>
      <c r="CT504" s="39" t="str">
        <f t="shared" si="23"/>
        <v>Mild</v>
      </c>
      <c r="CU504" s="40">
        <f>VLOOKUP(CF504,'PROMIS 57 T-Score Conversions'!Y$3:Z$35,2,TRUE)</f>
        <v>50.1</v>
      </c>
      <c r="CV504" s="39" t="str">
        <f t="shared" si="24"/>
        <v>Normal</v>
      </c>
      <c r="CW504" s="40">
        <f>vlookup(CG504,'PROMIS 57 T-Score Conversions'!M$3:N$35,2,TRUE)</f>
        <v>37.7</v>
      </c>
      <c r="CX504" s="39" t="str">
        <f t="shared" si="25"/>
        <v>Moderate</v>
      </c>
      <c r="CY504" s="40">
        <f>VLOOKup(CH504,'PROMIS 57 T-Score Conversions'!I$3:J$35,2,TRUE)</f>
        <v>63.5</v>
      </c>
      <c r="CZ504" s="39" t="str">
        <f t="shared" si="26"/>
        <v>Moderate</v>
      </c>
      <c r="DA504" s="37">
        <f>VLOOKUP(CJ504,'PROMIS 57 T-Score Conversions'!AC$3:AD$35,2,TRUE)</f>
        <v>30.11</v>
      </c>
      <c r="DB504" s="44" t="str">
        <f t="shared" si="30"/>
        <v>Moderate</v>
      </c>
      <c r="DC504" s="40">
        <f>VLOOKUP(CK504,'PROMIS 57 T-Score Conversions'!AG$3:AH$35,2,TRUE)</f>
        <v>51.29</v>
      </c>
      <c r="DD504" s="39" t="str">
        <f t="shared" si="31"/>
        <v>Normal</v>
      </c>
    </row>
    <row r="505">
      <c r="A505" s="1" t="b">
        <v>1</v>
      </c>
      <c r="B505" s="20"/>
      <c r="C505" s="20">
        <v>43881.56482690972</v>
      </c>
      <c r="D505" s="1" t="s">
        <v>390</v>
      </c>
      <c r="E505" s="1">
        <v>2191.0</v>
      </c>
      <c r="F505" s="1">
        <v>1.0</v>
      </c>
      <c r="G505" s="1">
        <v>1.0</v>
      </c>
      <c r="H505" s="1">
        <v>2.0</v>
      </c>
      <c r="I505" s="1">
        <v>2.0</v>
      </c>
      <c r="J505" s="1">
        <v>1.0</v>
      </c>
      <c r="K505" s="1">
        <v>1.0</v>
      </c>
      <c r="L505" s="1">
        <v>2.0</v>
      </c>
      <c r="M505" s="1">
        <v>1.0</v>
      </c>
      <c r="N505" s="1">
        <v>3.0</v>
      </c>
      <c r="O505" s="1">
        <v>4.0</v>
      </c>
      <c r="P505" s="1">
        <v>5.0</v>
      </c>
      <c r="Q505" s="1">
        <v>5.0</v>
      </c>
      <c r="R505" s="1">
        <v>4.0</v>
      </c>
      <c r="S505" s="1">
        <v>4.0</v>
      </c>
      <c r="T505" s="1">
        <v>4.0</v>
      </c>
      <c r="U505" s="1">
        <v>4.0</v>
      </c>
      <c r="V505" s="1">
        <v>2.0</v>
      </c>
      <c r="W505" s="1">
        <v>2.0</v>
      </c>
      <c r="X505" s="1">
        <v>2.0</v>
      </c>
      <c r="Y505" s="1">
        <v>2.0</v>
      </c>
      <c r="Z505" s="1">
        <v>2.0</v>
      </c>
      <c r="AA505" s="1">
        <v>4.0</v>
      </c>
      <c r="AB505" s="1">
        <v>2.0</v>
      </c>
      <c r="AC505" s="1">
        <v>2.0</v>
      </c>
      <c r="AD505" s="1">
        <v>4.0</v>
      </c>
      <c r="AE505" s="1">
        <v>4.0</v>
      </c>
      <c r="AF505" s="1">
        <v>4.0</v>
      </c>
      <c r="AG505" s="1">
        <v>4.0</v>
      </c>
      <c r="AH505" s="1">
        <v>4.0</v>
      </c>
      <c r="AI505" s="1">
        <v>4.0</v>
      </c>
      <c r="AJ505" s="1">
        <v>4.0</v>
      </c>
      <c r="AK505" s="1">
        <v>4.0</v>
      </c>
      <c r="AL505" s="1">
        <v>4.0</v>
      </c>
      <c r="AM505" s="1">
        <v>5.0</v>
      </c>
      <c r="AN505" s="1">
        <v>4.0</v>
      </c>
      <c r="AO505" s="1">
        <v>4.0</v>
      </c>
      <c r="AP505" s="1">
        <v>4.0</v>
      </c>
      <c r="AQ505" s="1">
        <v>4.0</v>
      </c>
      <c r="AR505" s="1">
        <v>4.0</v>
      </c>
      <c r="AS505" s="1">
        <v>5.0</v>
      </c>
      <c r="AT505" s="1">
        <v>1.0</v>
      </c>
      <c r="AU505" s="1">
        <v>3.0</v>
      </c>
      <c r="AV505" s="1">
        <v>1.0</v>
      </c>
      <c r="AW505" s="1">
        <v>2.0</v>
      </c>
      <c r="AX505" s="1">
        <v>1.0</v>
      </c>
      <c r="AY505" s="1">
        <v>1.0</v>
      </c>
      <c r="AZ505" s="1">
        <v>1.0</v>
      </c>
      <c r="BA505" s="1">
        <v>1.0</v>
      </c>
      <c r="BB505" s="1">
        <v>5.0</v>
      </c>
      <c r="BC505" s="1">
        <v>5.0</v>
      </c>
      <c r="BD505" s="1">
        <v>5.0</v>
      </c>
      <c r="BE505" s="1">
        <v>5.0</v>
      </c>
      <c r="BF505" s="1">
        <v>5.0</v>
      </c>
      <c r="BG505" s="1">
        <v>5.0</v>
      </c>
      <c r="BH505" s="1">
        <v>5.0</v>
      </c>
      <c r="BI505" s="1">
        <v>5.0</v>
      </c>
      <c r="BJ505" s="1">
        <v>9.0</v>
      </c>
      <c r="BK505" s="1">
        <v>1.0</v>
      </c>
      <c r="BL505" s="1">
        <v>1.0</v>
      </c>
      <c r="BM505" s="1">
        <v>1.0</v>
      </c>
      <c r="BN505" s="1">
        <v>2.0</v>
      </c>
      <c r="BO505" s="1">
        <v>2.0</v>
      </c>
      <c r="BP505" s="1">
        <v>2.0</v>
      </c>
      <c r="BQ505" s="1">
        <v>2.0</v>
      </c>
      <c r="BR505" s="1">
        <v>1.0</v>
      </c>
      <c r="BS505" s="1">
        <v>5.0</v>
      </c>
      <c r="BT505" s="1">
        <v>5.0</v>
      </c>
      <c r="BU505" s="1">
        <v>4.0</v>
      </c>
      <c r="BV505" s="1">
        <v>4.0</v>
      </c>
      <c r="BW505" s="1">
        <v>4.0</v>
      </c>
      <c r="BX505" s="1">
        <v>4.0</v>
      </c>
      <c r="BY505" s="1">
        <v>5.0</v>
      </c>
      <c r="BZ505" s="36">
        <v>5.0</v>
      </c>
      <c r="CA505" s="45">
        <f t="shared" si="32"/>
        <v>236</v>
      </c>
      <c r="CB505" s="45">
        <f t="shared" si="33"/>
        <v>11</v>
      </c>
      <c r="CC505" s="45">
        <f t="shared" si="34"/>
        <v>33</v>
      </c>
      <c r="CD505" s="45">
        <f t="shared" si="35"/>
        <v>18</v>
      </c>
      <c r="CE505" s="45">
        <f t="shared" si="36"/>
        <v>32</v>
      </c>
      <c r="CF505" s="45">
        <f t="shared" si="37"/>
        <v>34</v>
      </c>
      <c r="CG505" s="45">
        <f t="shared" si="38"/>
        <v>11</v>
      </c>
      <c r="CH505" s="45">
        <f t="shared" si="39"/>
        <v>40</v>
      </c>
      <c r="CI505" s="45">
        <f t="shared" si="40"/>
        <v>0.9</v>
      </c>
      <c r="CJ505">
        <f t="shared" si="10"/>
        <v>12</v>
      </c>
      <c r="CK505" s="45">
        <f t="shared" si="41"/>
        <v>36</v>
      </c>
      <c r="CL505" s="39"/>
      <c r="CM505" s="40">
        <f>VLOOKUP(CB505,'PROMIS 57 T-Score Conversions'!Q$3:R$35,2,TRUE)</f>
        <v>27.5</v>
      </c>
      <c r="CN505" s="44" t="str">
        <f t="shared" si="20"/>
        <v>Severe</v>
      </c>
      <c r="CO505" s="40">
        <f>VLOOKUP(CC505,'PROMIS 57 T-Score Conversions'!A$3:B$35,2,TRUE)</f>
        <v>71.9</v>
      </c>
      <c r="CP505" s="39" t="str">
        <f t="shared" si="21"/>
        <v>Severe</v>
      </c>
      <c r="CQ505" s="40">
        <f>VLOOKUP(CD505,'PROMIS 57 T-Score Conversions'!E$3:F$35,2,TRUE)</f>
        <v>56.8</v>
      </c>
      <c r="CR505" s="39" t="str">
        <f t="shared" si="22"/>
        <v>Mild</v>
      </c>
      <c r="CS505" s="40">
        <f>VLOOKUP(CE505,'PROMIS 57 T-Score Conversions'!U$3:V$35,2,TRUE)</f>
        <v>65.3</v>
      </c>
      <c r="CT505" s="39" t="str">
        <f t="shared" si="23"/>
        <v>Moderate</v>
      </c>
      <c r="CU505" s="40">
        <f>VLOOKUP(CF505,'PROMIS 57 T-Score Conversions'!Y$3:Z$35,2,TRUE)</f>
        <v>64.8</v>
      </c>
      <c r="CV505" s="39" t="str">
        <f t="shared" si="24"/>
        <v>Moderate</v>
      </c>
      <c r="CW505" s="40">
        <f>vlookup(CG505,'PROMIS 57 T-Score Conversions'!M$3:N$35,2,TRUE)</f>
        <v>32.6</v>
      </c>
      <c r="CX505" s="39" t="str">
        <f t="shared" si="25"/>
        <v>Moderate</v>
      </c>
      <c r="CY505" s="40">
        <f>VLOOKup(CH505,'PROMIS 57 T-Score Conversions'!I$3:J$35,2,TRUE)</f>
        <v>77</v>
      </c>
      <c r="CZ505" s="39" t="str">
        <f t="shared" si="26"/>
        <v>Severe</v>
      </c>
      <c r="DA505" s="37">
        <f>VLOOKUP(CJ505,'PROMIS 57 T-Score Conversions'!AC$3:AD$35,2,TRUE)</f>
        <v>30.11</v>
      </c>
      <c r="DB505" s="44" t="str">
        <f t="shared" si="30"/>
        <v>Moderate</v>
      </c>
      <c r="DC505" s="40">
        <f>VLOOKUP(CK505,'PROMIS 57 T-Score Conversions'!AG$3:AH$35,2,TRUE)</f>
        <v>56.39</v>
      </c>
      <c r="DD505" s="39" t="str">
        <f t="shared" si="31"/>
        <v>Mild</v>
      </c>
    </row>
    <row r="506">
      <c r="A506" s="1" t="b">
        <v>1</v>
      </c>
      <c r="B506" s="20"/>
      <c r="C506" s="20">
        <v>43881.57282930556</v>
      </c>
      <c r="D506" s="1" t="s">
        <v>354</v>
      </c>
      <c r="E506" s="1">
        <v>2156.0</v>
      </c>
      <c r="F506" s="1">
        <v>4.0</v>
      </c>
      <c r="G506" s="1">
        <v>3.0</v>
      </c>
      <c r="H506" s="1">
        <v>3.0</v>
      </c>
      <c r="I506" s="1">
        <v>4.0</v>
      </c>
      <c r="J506" s="1">
        <v>1.0</v>
      </c>
      <c r="K506" s="1">
        <v>3.0</v>
      </c>
      <c r="L506" s="1">
        <v>4.0</v>
      </c>
      <c r="M506" s="1">
        <v>2.0</v>
      </c>
      <c r="N506" s="1">
        <v>4.0</v>
      </c>
      <c r="O506" s="1">
        <v>3.0</v>
      </c>
      <c r="P506" s="1">
        <v>3.0</v>
      </c>
      <c r="Q506" s="1">
        <v>5.0</v>
      </c>
      <c r="R506" s="1">
        <v>4.0</v>
      </c>
      <c r="S506" s="1">
        <v>1.0</v>
      </c>
      <c r="T506" s="1">
        <v>4.0</v>
      </c>
      <c r="U506" s="1">
        <v>3.0</v>
      </c>
      <c r="V506" s="1">
        <v>3.0</v>
      </c>
      <c r="W506" s="1">
        <v>4.0</v>
      </c>
      <c r="X506" s="1">
        <v>3.0</v>
      </c>
      <c r="Y506" s="1">
        <v>1.0</v>
      </c>
      <c r="Z506" s="1">
        <v>2.0</v>
      </c>
      <c r="AA506" s="1">
        <v>3.0</v>
      </c>
      <c r="AB506" s="1">
        <v>3.0</v>
      </c>
      <c r="AC506" s="1">
        <v>2.0</v>
      </c>
      <c r="AD506" s="1">
        <v>4.0</v>
      </c>
      <c r="AE506" s="1">
        <v>4.0</v>
      </c>
      <c r="AF506" s="1">
        <v>4.0</v>
      </c>
      <c r="AG506" s="1">
        <v>3.0</v>
      </c>
      <c r="AH506" s="1">
        <v>4.0</v>
      </c>
      <c r="AI506" s="1">
        <v>3.0</v>
      </c>
      <c r="AJ506" s="1">
        <v>5.0</v>
      </c>
      <c r="AK506" s="1">
        <v>5.0</v>
      </c>
      <c r="AL506" s="1">
        <v>3.0</v>
      </c>
      <c r="AM506" s="1">
        <v>4.0</v>
      </c>
      <c r="AN506" s="1">
        <v>3.0</v>
      </c>
      <c r="AO506" s="1">
        <v>2.0</v>
      </c>
      <c r="AP506" s="1">
        <v>4.0</v>
      </c>
      <c r="AQ506" s="1">
        <v>5.0</v>
      </c>
      <c r="AR506" s="1">
        <v>3.0</v>
      </c>
      <c r="AS506" s="1">
        <v>4.0</v>
      </c>
      <c r="AT506" s="1">
        <v>2.0</v>
      </c>
      <c r="AU506" s="1">
        <v>3.0</v>
      </c>
      <c r="AV506" s="1">
        <v>1.0</v>
      </c>
      <c r="AW506" s="1">
        <v>1.0</v>
      </c>
      <c r="AX506" s="1">
        <v>2.0</v>
      </c>
      <c r="AY506" s="1">
        <v>1.0</v>
      </c>
      <c r="AZ506" s="1">
        <v>1.0</v>
      </c>
      <c r="BA506" s="1">
        <v>1.0</v>
      </c>
      <c r="BB506" s="1">
        <v>3.0</v>
      </c>
      <c r="BC506" s="1">
        <v>3.0</v>
      </c>
      <c r="BD506" s="1">
        <v>2.0</v>
      </c>
      <c r="BE506" s="1">
        <v>2.0</v>
      </c>
      <c r="BF506" s="1">
        <v>4.0</v>
      </c>
      <c r="BG506" s="1">
        <v>3.0</v>
      </c>
      <c r="BH506" s="1">
        <v>3.0</v>
      </c>
      <c r="BI506" s="1">
        <v>3.0</v>
      </c>
      <c r="BJ506" s="1">
        <v>2.0</v>
      </c>
      <c r="BK506" s="1">
        <v>1.0</v>
      </c>
      <c r="BL506" s="1">
        <v>1.0</v>
      </c>
      <c r="BM506" s="1">
        <v>1.0</v>
      </c>
      <c r="BN506" s="1">
        <v>1.0</v>
      </c>
      <c r="BO506" s="1">
        <v>1.0</v>
      </c>
      <c r="BP506" s="1">
        <v>1.0</v>
      </c>
      <c r="BQ506" s="1">
        <v>1.0</v>
      </c>
      <c r="BR506" s="1">
        <v>2.0</v>
      </c>
      <c r="BS506" s="1">
        <v>5.0</v>
      </c>
      <c r="BT506" s="1">
        <v>5.0</v>
      </c>
      <c r="BU506" s="1">
        <v>5.0</v>
      </c>
      <c r="BV506" s="1">
        <v>4.0</v>
      </c>
      <c r="BW506" s="1">
        <v>5.0</v>
      </c>
      <c r="BX506" s="1">
        <v>3.0</v>
      </c>
      <c r="BY506" s="1">
        <v>3.0</v>
      </c>
      <c r="BZ506" s="36">
        <v>4.0</v>
      </c>
      <c r="CA506" s="45">
        <f t="shared" si="32"/>
        <v>212</v>
      </c>
      <c r="CB506" s="45">
        <f t="shared" si="33"/>
        <v>24</v>
      </c>
      <c r="CC506" s="45">
        <f t="shared" si="34"/>
        <v>27</v>
      </c>
      <c r="CD506" s="45">
        <f t="shared" si="35"/>
        <v>21</v>
      </c>
      <c r="CE506" s="45">
        <f t="shared" si="36"/>
        <v>32</v>
      </c>
      <c r="CF506" s="45">
        <f t="shared" si="37"/>
        <v>28</v>
      </c>
      <c r="CG506" s="45">
        <f t="shared" si="38"/>
        <v>12</v>
      </c>
      <c r="CH506" s="45">
        <f t="shared" si="39"/>
        <v>23</v>
      </c>
      <c r="CI506" s="45">
        <f t="shared" si="40"/>
        <v>0.2</v>
      </c>
      <c r="CJ506">
        <f t="shared" si="10"/>
        <v>9</v>
      </c>
      <c r="CK506" s="45">
        <f t="shared" si="41"/>
        <v>34</v>
      </c>
      <c r="CL506" s="39"/>
      <c r="CM506" s="40">
        <f>VLOOKUP(CB506,'PROMIS 57 T-Score Conversions'!Q$3:R$35,2,TRUE)</f>
        <v>38.1</v>
      </c>
      <c r="CN506" s="44" t="str">
        <f t="shared" si="20"/>
        <v>Moderate</v>
      </c>
      <c r="CO506" s="40">
        <f>VLOOKUP(CC506,'PROMIS 57 T-Score Conversions'!A$3:B$35,2,TRUE)</f>
        <v>65.6</v>
      </c>
      <c r="CP506" s="39" t="str">
        <f t="shared" si="21"/>
        <v>Severe</v>
      </c>
      <c r="CQ506" s="40">
        <f>VLOOKUP(CD506,'PROMIS 57 T-Score Conversions'!E$3:F$35,2,TRUE)</f>
        <v>59.4</v>
      </c>
      <c r="CR506" s="39" t="str">
        <f t="shared" si="22"/>
        <v>Mild</v>
      </c>
      <c r="CS506" s="40">
        <f>VLOOKUP(CE506,'PROMIS 57 T-Score Conversions'!U$3:V$35,2,TRUE)</f>
        <v>65.3</v>
      </c>
      <c r="CT506" s="39" t="str">
        <f t="shared" si="23"/>
        <v>Moderate</v>
      </c>
      <c r="CU506" s="40">
        <f>VLOOKUP(CF506,'PROMIS 57 T-Score Conversions'!Y$3:Z$35,2,TRUE)</f>
        <v>58.3</v>
      </c>
      <c r="CV506" s="39" t="str">
        <f t="shared" si="24"/>
        <v>Mild</v>
      </c>
      <c r="CW506" s="40">
        <f>vlookup(CG506,'PROMIS 57 T-Score Conversions'!M$3:N$35,2,TRUE)</f>
        <v>33.6</v>
      </c>
      <c r="CX506" s="39" t="str">
        <f t="shared" si="25"/>
        <v>Moderate</v>
      </c>
      <c r="CY506" s="40">
        <f>VLOOKup(CH506,'PROMIS 57 T-Score Conversions'!I$3:J$35,2,TRUE)</f>
        <v>60.8</v>
      </c>
      <c r="CZ506" s="39" t="str">
        <f t="shared" si="26"/>
        <v>Moderate</v>
      </c>
      <c r="DA506" s="37">
        <f>VLOOKUP(CJ506,'PROMIS 57 T-Score Conversions'!AC$3:AD$35,2,TRUE)</f>
        <v>25.73</v>
      </c>
      <c r="DB506" s="44" t="str">
        <f t="shared" si="30"/>
        <v>Severe</v>
      </c>
      <c r="DC506" s="40">
        <f>VLOOKUP(CK506,'PROMIS 57 T-Score Conversions'!AG$3:AH$35,2,TRUE)</f>
        <v>53.63</v>
      </c>
      <c r="DD506" s="39" t="str">
        <f t="shared" si="31"/>
        <v>Normal</v>
      </c>
    </row>
    <row r="507">
      <c r="A507" s="1" t="b">
        <v>1</v>
      </c>
      <c r="B507" s="20"/>
      <c r="C507" s="20">
        <v>43881.65234155093</v>
      </c>
      <c r="D507" s="1" t="s">
        <v>330</v>
      </c>
      <c r="E507" s="1">
        <v>2106.0</v>
      </c>
      <c r="F507" s="1">
        <v>5.0</v>
      </c>
      <c r="G507" s="1">
        <v>5.0</v>
      </c>
      <c r="H507" s="1">
        <v>5.0</v>
      </c>
      <c r="I507" s="1">
        <v>4.0</v>
      </c>
      <c r="J507" s="1">
        <v>5.0</v>
      </c>
      <c r="K507" s="1">
        <v>5.0</v>
      </c>
      <c r="L507" s="1">
        <v>5.0</v>
      </c>
      <c r="M507" s="1">
        <v>5.0</v>
      </c>
      <c r="N507" s="1">
        <v>1.0</v>
      </c>
      <c r="O507" s="1">
        <v>1.0</v>
      </c>
      <c r="P507" s="1">
        <v>1.0</v>
      </c>
      <c r="Q507" s="1">
        <v>2.0</v>
      </c>
      <c r="R507" s="1">
        <v>1.0</v>
      </c>
      <c r="S507" s="1">
        <v>1.0</v>
      </c>
      <c r="T507" s="1">
        <v>1.0</v>
      </c>
      <c r="U507" s="1">
        <v>1.0</v>
      </c>
      <c r="V507" s="1">
        <v>1.0</v>
      </c>
      <c r="W507" s="1">
        <v>1.0</v>
      </c>
      <c r="X507" s="1">
        <v>1.0</v>
      </c>
      <c r="Y507" s="1">
        <v>1.0</v>
      </c>
      <c r="Z507" s="1">
        <v>1.0</v>
      </c>
      <c r="AA507" s="1">
        <v>1.0</v>
      </c>
      <c r="AB507" s="1">
        <v>1.0</v>
      </c>
      <c r="AC507" s="1">
        <v>1.0</v>
      </c>
      <c r="AD507" s="1">
        <v>3.0</v>
      </c>
      <c r="AE507" s="1">
        <v>2.0</v>
      </c>
      <c r="AF507" s="1">
        <v>2.0</v>
      </c>
      <c r="AG507" s="1">
        <v>2.0</v>
      </c>
      <c r="AH507" s="1">
        <v>3.0</v>
      </c>
      <c r="AI507" s="1">
        <v>2.0</v>
      </c>
      <c r="AJ507" s="1">
        <v>2.0</v>
      </c>
      <c r="AK507" s="1">
        <v>2.0</v>
      </c>
      <c r="AL507" s="1">
        <v>2.0</v>
      </c>
      <c r="AM507" s="1">
        <v>2.0</v>
      </c>
      <c r="AN507" s="1">
        <v>1.0</v>
      </c>
      <c r="AO507" s="1">
        <v>1.0</v>
      </c>
      <c r="AP507" s="1">
        <v>2.0</v>
      </c>
      <c r="AQ507" s="1">
        <v>1.0</v>
      </c>
      <c r="AR507" s="1">
        <v>1.0</v>
      </c>
      <c r="AS507" s="1">
        <v>2.0</v>
      </c>
      <c r="AT507" s="1">
        <v>4.0</v>
      </c>
      <c r="AU507" s="1">
        <v>4.0</v>
      </c>
      <c r="AV507" s="1">
        <v>5.0</v>
      </c>
      <c r="AW507" s="1">
        <v>3.0</v>
      </c>
      <c r="AX507" s="1">
        <v>4.0</v>
      </c>
      <c r="AY507" s="1">
        <v>5.0</v>
      </c>
      <c r="AZ507" s="1">
        <v>4.0</v>
      </c>
      <c r="BA507" s="1">
        <v>5.0</v>
      </c>
      <c r="BB507" s="1">
        <v>1.0</v>
      </c>
      <c r="BC507" s="1">
        <v>1.0</v>
      </c>
      <c r="BD507" s="1">
        <v>2.0</v>
      </c>
      <c r="BE507" s="1">
        <v>1.0</v>
      </c>
      <c r="BF507" s="1">
        <v>1.0</v>
      </c>
      <c r="BG507" s="1">
        <v>2.0</v>
      </c>
      <c r="BH507" s="1">
        <v>2.0</v>
      </c>
      <c r="BI507" s="1">
        <v>2.0</v>
      </c>
      <c r="BJ507" s="1">
        <v>1.0</v>
      </c>
      <c r="BK507" s="1">
        <v>5.0</v>
      </c>
      <c r="BL507" s="1">
        <v>5.0</v>
      </c>
      <c r="BM507" s="1">
        <v>5.0</v>
      </c>
      <c r="BN507" s="1">
        <v>5.0</v>
      </c>
      <c r="BO507" s="1">
        <v>5.0</v>
      </c>
      <c r="BP507" s="1">
        <v>5.0</v>
      </c>
      <c r="BQ507" s="1">
        <v>5.0</v>
      </c>
      <c r="BR507" s="1">
        <v>4.0</v>
      </c>
      <c r="BS507" s="1">
        <v>1.0</v>
      </c>
      <c r="BT507" s="1">
        <v>1.0</v>
      </c>
      <c r="BU507" s="1">
        <v>1.0</v>
      </c>
      <c r="BV507" s="1">
        <v>1.0</v>
      </c>
      <c r="BW507" s="1">
        <v>1.0</v>
      </c>
      <c r="BX507" s="1">
        <v>1.0</v>
      </c>
      <c r="BY507" s="1">
        <v>1.0</v>
      </c>
      <c r="BZ507" s="36">
        <v>1.0</v>
      </c>
      <c r="CA507" s="45">
        <f t="shared" si="32"/>
        <v>180</v>
      </c>
      <c r="CB507" s="45">
        <f t="shared" si="33"/>
        <v>39</v>
      </c>
      <c r="CC507" s="45">
        <f t="shared" si="34"/>
        <v>9</v>
      </c>
      <c r="CD507" s="45">
        <f t="shared" si="35"/>
        <v>8</v>
      </c>
      <c r="CE507" s="45">
        <f t="shared" si="36"/>
        <v>18</v>
      </c>
      <c r="CF507" s="45">
        <f t="shared" si="37"/>
        <v>12</v>
      </c>
      <c r="CG507" s="45">
        <f t="shared" si="38"/>
        <v>34</v>
      </c>
      <c r="CH507" s="45">
        <f t="shared" si="39"/>
        <v>12</v>
      </c>
      <c r="CI507" s="45">
        <f t="shared" si="40"/>
        <v>0.1</v>
      </c>
      <c r="CJ507">
        <f t="shared" si="10"/>
        <v>39</v>
      </c>
      <c r="CK507" s="45">
        <f t="shared" si="41"/>
        <v>8</v>
      </c>
      <c r="CL507" s="39"/>
      <c r="CM507" s="40">
        <f>VLOOKUP(CB507,'PROMIS 57 T-Score Conversions'!Q$3:R$35,2,TRUE)</f>
        <v>53</v>
      </c>
      <c r="CN507" s="44" t="str">
        <f t="shared" si="20"/>
        <v>Normal</v>
      </c>
      <c r="CO507" s="40">
        <f>VLOOKUP(CC507,'PROMIS 57 T-Score Conversions'!A$3:B$35,2,TRUE)</f>
        <v>43.2</v>
      </c>
      <c r="CP507" s="39" t="str">
        <f t="shared" si="21"/>
        <v>Normal</v>
      </c>
      <c r="CQ507" s="40">
        <f>VLOOKUP(CD507,'PROMIS 57 T-Score Conversions'!E$3:F$35,2,TRUE)</f>
        <v>38.2</v>
      </c>
      <c r="CR507" s="39" t="str">
        <f t="shared" si="22"/>
        <v>Normal</v>
      </c>
      <c r="CS507" s="40">
        <f>VLOOKUP(CE507,'PROMIS 57 T-Score Conversions'!U$3:V$35,2,TRUE)</f>
        <v>51.5</v>
      </c>
      <c r="CT507" s="39" t="str">
        <f t="shared" si="23"/>
        <v>Normal</v>
      </c>
      <c r="CU507" s="40">
        <f>VLOOKUP(CF507,'PROMIS 57 T-Score Conversions'!Y$3:Z$35,2,TRUE)</f>
        <v>39.8</v>
      </c>
      <c r="CV507" s="39" t="str">
        <f t="shared" si="24"/>
        <v>Normal</v>
      </c>
      <c r="CW507" s="40">
        <f>vlookup(CG507,'PROMIS 57 T-Score Conversions'!M$3:N$35,2,TRUE)</f>
        <v>53.6</v>
      </c>
      <c r="CX507" s="39" t="str">
        <f t="shared" si="25"/>
        <v>Normal</v>
      </c>
      <c r="CY507" s="40">
        <f>VLOOKup(CH507,'PROMIS 57 T-Score Conversions'!I$3:J$35,2,TRUE)</f>
        <v>52.3</v>
      </c>
      <c r="CZ507" s="39" t="str">
        <f t="shared" si="26"/>
        <v>Normal</v>
      </c>
      <c r="DA507" s="37">
        <f>VLOOKUP(CJ507,'PROMIS 57 T-Score Conversions'!AC$3:AD$35,2,TRUE)</f>
        <v>58.08</v>
      </c>
      <c r="DB507" s="44" t="str">
        <f t="shared" si="30"/>
        <v>Normal</v>
      </c>
      <c r="DC507" s="40">
        <f>VLOOKUP(CK507,'PROMIS 57 T-Score Conversions'!AG$3:AH$35,2,TRUE)</f>
        <v>23.27</v>
      </c>
      <c r="DD507" s="39" t="str">
        <f t="shared" si="31"/>
        <v>Normal</v>
      </c>
    </row>
    <row r="508">
      <c r="A508" s="1" t="b">
        <v>1</v>
      </c>
      <c r="B508" s="20"/>
      <c r="C508" s="20">
        <v>43882.612886076386</v>
      </c>
      <c r="D508" s="1" t="s">
        <v>314</v>
      </c>
      <c r="E508" s="1">
        <v>2093.0</v>
      </c>
      <c r="F508" s="1">
        <v>3.0</v>
      </c>
      <c r="G508" s="1">
        <v>3.0</v>
      </c>
      <c r="H508" s="1">
        <v>4.0</v>
      </c>
      <c r="I508" s="1">
        <v>4.0</v>
      </c>
      <c r="J508" s="1">
        <v>5.0</v>
      </c>
      <c r="K508" s="1">
        <v>3.0</v>
      </c>
      <c r="L508" s="1">
        <v>4.0</v>
      </c>
      <c r="M508" s="1">
        <v>5.0</v>
      </c>
      <c r="N508" s="1">
        <v>3.0</v>
      </c>
      <c r="O508" s="1">
        <v>3.0</v>
      </c>
      <c r="P508" s="1">
        <v>3.0</v>
      </c>
      <c r="Q508" s="1">
        <v>3.0</v>
      </c>
      <c r="R508" s="1">
        <v>3.0</v>
      </c>
      <c r="S508" s="1">
        <v>2.0</v>
      </c>
      <c r="T508" s="1">
        <v>3.0</v>
      </c>
      <c r="U508" s="1">
        <v>4.0</v>
      </c>
      <c r="V508" s="1">
        <v>3.0</v>
      </c>
      <c r="W508" s="1">
        <v>3.0</v>
      </c>
      <c r="X508" s="1">
        <v>3.0</v>
      </c>
      <c r="Y508" s="1">
        <v>3.0</v>
      </c>
      <c r="Z508" s="1">
        <v>3.0</v>
      </c>
      <c r="AA508" s="1">
        <v>3.0</v>
      </c>
      <c r="AB508" s="1">
        <v>3.0</v>
      </c>
      <c r="AC508" s="1">
        <v>3.0</v>
      </c>
      <c r="AD508" s="1">
        <v>5.0</v>
      </c>
      <c r="AE508" s="1">
        <v>5.0</v>
      </c>
      <c r="AF508" s="1">
        <v>5.0</v>
      </c>
      <c r="AG508" s="1">
        <v>5.0</v>
      </c>
      <c r="AH508" s="1">
        <v>5.0</v>
      </c>
      <c r="AI508" s="1">
        <v>5.0</v>
      </c>
      <c r="AJ508" s="1">
        <v>5.0</v>
      </c>
      <c r="AK508" s="1">
        <v>5.0</v>
      </c>
      <c r="AL508" s="1">
        <v>2.0</v>
      </c>
      <c r="AM508" s="1">
        <v>4.0</v>
      </c>
      <c r="AN508" s="1">
        <v>2.0</v>
      </c>
      <c r="AO508" s="1">
        <v>1.0</v>
      </c>
      <c r="AP508" s="1">
        <v>2.0</v>
      </c>
      <c r="AQ508" s="1">
        <v>1.0</v>
      </c>
      <c r="AR508" s="1">
        <v>1.0</v>
      </c>
      <c r="AS508" s="1">
        <v>4.0</v>
      </c>
      <c r="AT508" s="1">
        <v>2.0</v>
      </c>
      <c r="AU508" s="1">
        <v>2.0</v>
      </c>
      <c r="AV508" s="1">
        <v>1.0</v>
      </c>
      <c r="AW508" s="1">
        <v>2.0</v>
      </c>
      <c r="AX508" s="1">
        <v>2.0</v>
      </c>
      <c r="AY508" s="1">
        <v>2.0</v>
      </c>
      <c r="AZ508" s="1">
        <v>2.0</v>
      </c>
      <c r="BA508" s="1">
        <v>1.0</v>
      </c>
      <c r="BB508" s="1">
        <v>4.0</v>
      </c>
      <c r="BC508" s="1">
        <v>2.0</v>
      </c>
      <c r="BD508" s="1">
        <v>5.0</v>
      </c>
      <c r="BE508" s="1">
        <v>2.0</v>
      </c>
      <c r="BF508" s="1">
        <v>5.0</v>
      </c>
      <c r="BG508" s="1">
        <v>5.0</v>
      </c>
      <c r="BH508" s="1">
        <v>5.0</v>
      </c>
      <c r="BI508" s="1">
        <v>5.0</v>
      </c>
      <c r="BJ508" s="1">
        <v>4.0</v>
      </c>
      <c r="BK508" s="1">
        <v>1.0</v>
      </c>
      <c r="BL508" s="1">
        <v>1.0</v>
      </c>
      <c r="BM508" s="1">
        <v>1.0</v>
      </c>
      <c r="BN508" s="1">
        <v>1.0</v>
      </c>
      <c r="BO508" s="1">
        <v>1.0</v>
      </c>
      <c r="BP508" s="1">
        <v>1.0</v>
      </c>
      <c r="BQ508" s="1">
        <v>1.0</v>
      </c>
      <c r="BR508" s="1">
        <v>1.0</v>
      </c>
      <c r="BS508" s="1">
        <v>5.0</v>
      </c>
      <c r="BT508" s="1">
        <v>5.0</v>
      </c>
      <c r="BU508" s="1">
        <v>5.0</v>
      </c>
      <c r="BV508" s="1">
        <v>5.0</v>
      </c>
      <c r="BW508" s="1">
        <v>5.0</v>
      </c>
      <c r="BX508" s="1">
        <v>5.0</v>
      </c>
      <c r="BY508" s="1">
        <v>3.0</v>
      </c>
      <c r="BZ508" s="36">
        <v>5.0</v>
      </c>
      <c r="CA508" s="45">
        <f t="shared" si="32"/>
        <v>233</v>
      </c>
      <c r="CB508" s="45">
        <f t="shared" si="33"/>
        <v>31</v>
      </c>
      <c r="CC508" s="45">
        <f t="shared" si="34"/>
        <v>24</v>
      </c>
      <c r="CD508" s="45">
        <f t="shared" si="35"/>
        <v>24</v>
      </c>
      <c r="CE508" s="45">
        <f t="shared" si="36"/>
        <v>40</v>
      </c>
      <c r="CF508" s="45">
        <f t="shared" si="37"/>
        <v>17</v>
      </c>
      <c r="CG508" s="45">
        <f t="shared" si="38"/>
        <v>14</v>
      </c>
      <c r="CH508" s="45">
        <f t="shared" si="39"/>
        <v>33</v>
      </c>
      <c r="CI508" s="45">
        <f t="shared" si="40"/>
        <v>0.4</v>
      </c>
      <c r="CJ508">
        <f t="shared" si="10"/>
        <v>8</v>
      </c>
      <c r="CK508" s="45">
        <f t="shared" si="41"/>
        <v>38</v>
      </c>
      <c r="CL508" s="39"/>
      <c r="CM508" s="40">
        <f>VLOOKUP(CB508,'PROMIS 57 T-Score Conversions'!Q$3:R$35,2,TRUE)</f>
        <v>43.1</v>
      </c>
      <c r="CN508" s="44" t="str">
        <f t="shared" si="20"/>
        <v>Mild</v>
      </c>
      <c r="CO508" s="40">
        <f>VLOOKUP(CC508,'PROMIS 57 T-Score Conversions'!A$3:B$35,2,TRUE)</f>
        <v>62.5</v>
      </c>
      <c r="CP508" s="39" t="str">
        <f t="shared" si="21"/>
        <v>Moderate</v>
      </c>
      <c r="CQ508" s="40">
        <f>VLOOKUP(CD508,'PROMIS 57 T-Score Conversions'!E$3:F$35,2,TRUE)</f>
        <v>62.1</v>
      </c>
      <c r="CR508" s="39" t="str">
        <f t="shared" si="22"/>
        <v>Moderate</v>
      </c>
      <c r="CS508" s="40">
        <f>VLOOKUP(CE508,'PROMIS 57 T-Score Conversions'!U$3:V$35,2,TRUE)</f>
        <v>77.8</v>
      </c>
      <c r="CT508" s="39" t="str">
        <f t="shared" si="23"/>
        <v>Severe</v>
      </c>
      <c r="CU508" s="40">
        <f>VLOOKUP(CF508,'PROMIS 57 T-Score Conversions'!Y$3:Z$35,2,TRUE)</f>
        <v>46.7</v>
      </c>
      <c r="CV508" s="39" t="str">
        <f t="shared" si="24"/>
        <v>Normal</v>
      </c>
      <c r="CW508" s="40">
        <f>vlookup(CG508,'PROMIS 57 T-Score Conversions'!M$3:N$35,2,TRUE)</f>
        <v>35.3</v>
      </c>
      <c r="CX508" s="39" t="str">
        <f t="shared" si="25"/>
        <v>Moderate</v>
      </c>
      <c r="CY508" s="40">
        <f>VLOOKup(CH508,'PROMIS 57 T-Score Conversions'!I$3:J$35,2,TRUE)</f>
        <v>67.7</v>
      </c>
      <c r="CZ508" s="39" t="str">
        <f t="shared" si="26"/>
        <v>Moderate</v>
      </c>
      <c r="DA508" s="37">
        <f>VLOOKUP(CJ508,'PROMIS 57 T-Score Conversions'!AC$3:AD$35,2,TRUE)</f>
        <v>22.41</v>
      </c>
      <c r="DB508" s="44" t="str">
        <f t="shared" si="30"/>
        <v>Severe</v>
      </c>
      <c r="DC508" s="40">
        <f>VLOOKUP(CK508,'PROMIS 57 T-Score Conversions'!AG$3:AH$35,2,TRUE)</f>
        <v>59.95</v>
      </c>
      <c r="DD508" s="39" t="str">
        <f t="shared" si="31"/>
        <v>Mild</v>
      </c>
    </row>
    <row r="509">
      <c r="A509" s="1" t="b">
        <v>1</v>
      </c>
      <c r="B509" s="20"/>
      <c r="C509" s="20">
        <v>43885.555602824075</v>
      </c>
      <c r="D509" s="1" t="s">
        <v>346</v>
      </c>
      <c r="E509" s="1">
        <v>2138.0</v>
      </c>
      <c r="F509" s="1">
        <v>4.0</v>
      </c>
      <c r="G509" s="1">
        <v>3.0</v>
      </c>
      <c r="H509" s="1">
        <v>5.0</v>
      </c>
      <c r="I509" s="1">
        <v>4.0</v>
      </c>
      <c r="J509" s="1">
        <v>3.0</v>
      </c>
      <c r="K509" s="1">
        <v>4.0</v>
      </c>
      <c r="L509" s="1">
        <v>4.0</v>
      </c>
      <c r="M509" s="1">
        <v>2.0</v>
      </c>
      <c r="N509" s="1">
        <v>1.0</v>
      </c>
      <c r="O509" s="1">
        <v>1.0</v>
      </c>
      <c r="P509" s="1">
        <v>2.0</v>
      </c>
      <c r="Q509" s="1">
        <v>1.0</v>
      </c>
      <c r="R509" s="1">
        <v>3.0</v>
      </c>
      <c r="S509" s="1">
        <v>2.0</v>
      </c>
      <c r="T509" s="1">
        <v>2.0</v>
      </c>
      <c r="U509" s="1">
        <v>3.0</v>
      </c>
      <c r="V509" s="1">
        <v>1.0</v>
      </c>
      <c r="W509" s="1">
        <v>1.0</v>
      </c>
      <c r="X509" s="1">
        <v>3.0</v>
      </c>
      <c r="Y509" s="1">
        <v>1.0</v>
      </c>
      <c r="Z509" s="1">
        <v>1.0</v>
      </c>
      <c r="AA509" s="1">
        <v>3.0</v>
      </c>
      <c r="AB509" s="1">
        <v>1.0</v>
      </c>
      <c r="AC509" s="1">
        <v>1.0</v>
      </c>
      <c r="AD509" s="1">
        <v>3.0</v>
      </c>
      <c r="AE509" s="1">
        <v>2.0</v>
      </c>
      <c r="AF509" s="1">
        <v>3.0</v>
      </c>
      <c r="AG509" s="1">
        <v>3.0</v>
      </c>
      <c r="AH509" s="1">
        <v>3.0</v>
      </c>
      <c r="AI509" s="1">
        <v>4.0</v>
      </c>
      <c r="AJ509" s="1">
        <v>3.0</v>
      </c>
      <c r="AK509" s="1">
        <v>3.0</v>
      </c>
      <c r="AL509" s="1">
        <v>3.0</v>
      </c>
      <c r="AM509" s="1">
        <v>4.0</v>
      </c>
      <c r="AN509" s="1">
        <v>4.0</v>
      </c>
      <c r="AO509" s="1">
        <v>4.0</v>
      </c>
      <c r="AP509" s="1">
        <v>5.0</v>
      </c>
      <c r="AQ509" s="1">
        <v>4.0</v>
      </c>
      <c r="AR509" s="1">
        <v>4.0</v>
      </c>
      <c r="AS509" s="1">
        <v>3.0</v>
      </c>
      <c r="AT509" s="1">
        <v>2.0</v>
      </c>
      <c r="AU509" s="1">
        <v>3.0</v>
      </c>
      <c r="AV509" s="1">
        <v>2.0</v>
      </c>
      <c r="AW509" s="1">
        <v>3.0</v>
      </c>
      <c r="AX509" s="1">
        <v>2.0</v>
      </c>
      <c r="AY509" s="1">
        <v>2.0</v>
      </c>
      <c r="AZ509" s="1">
        <v>3.0</v>
      </c>
      <c r="BA509" s="1">
        <v>2.0</v>
      </c>
      <c r="BB509" s="1">
        <v>3.0</v>
      </c>
      <c r="BC509" s="1">
        <v>2.0</v>
      </c>
      <c r="BD509" s="1">
        <v>4.0</v>
      </c>
      <c r="BE509" s="1">
        <v>3.0</v>
      </c>
      <c r="BF509" s="1">
        <v>3.0</v>
      </c>
      <c r="BG509" s="1">
        <v>5.0</v>
      </c>
      <c r="BH509" s="1">
        <v>3.0</v>
      </c>
      <c r="BI509" s="1">
        <v>1.0</v>
      </c>
      <c r="BJ509" s="1">
        <v>5.0</v>
      </c>
      <c r="BK509" s="1">
        <v>3.0</v>
      </c>
      <c r="BL509" s="1">
        <v>2.0</v>
      </c>
      <c r="BM509" s="1">
        <v>2.0</v>
      </c>
      <c r="BN509" s="1">
        <v>3.0</v>
      </c>
      <c r="BO509" s="1">
        <v>3.0</v>
      </c>
      <c r="BP509" s="1">
        <v>3.0</v>
      </c>
      <c r="BQ509" s="1">
        <v>3.0</v>
      </c>
      <c r="BR509" s="1">
        <v>3.0</v>
      </c>
      <c r="BS509" s="1">
        <v>5.0</v>
      </c>
      <c r="BT509" s="1">
        <v>5.0</v>
      </c>
      <c r="BU509" s="1">
        <v>3.0</v>
      </c>
      <c r="BV509" s="1">
        <v>3.0</v>
      </c>
      <c r="BW509" s="1">
        <v>5.0</v>
      </c>
      <c r="BX509" s="1">
        <v>4.0</v>
      </c>
      <c r="BY509" s="1">
        <v>3.0</v>
      </c>
      <c r="BZ509" s="36">
        <v>3.0</v>
      </c>
      <c r="CA509" s="45">
        <f t="shared" si="32"/>
        <v>212</v>
      </c>
      <c r="CB509" s="45">
        <f t="shared" si="33"/>
        <v>29</v>
      </c>
      <c r="CC509" s="45">
        <f t="shared" si="34"/>
        <v>15</v>
      </c>
      <c r="CD509" s="45">
        <f t="shared" si="35"/>
        <v>12</v>
      </c>
      <c r="CE509" s="45">
        <f t="shared" si="36"/>
        <v>24</v>
      </c>
      <c r="CF509" s="45">
        <f t="shared" si="37"/>
        <v>31</v>
      </c>
      <c r="CG509" s="45">
        <f t="shared" si="38"/>
        <v>19</v>
      </c>
      <c r="CH509" s="45">
        <f t="shared" si="39"/>
        <v>24</v>
      </c>
      <c r="CI509" s="45">
        <f t="shared" si="40"/>
        <v>0.5</v>
      </c>
      <c r="CJ509">
        <f t="shared" si="10"/>
        <v>22</v>
      </c>
      <c r="CK509" s="45">
        <f t="shared" si="41"/>
        <v>31</v>
      </c>
      <c r="CL509" s="39"/>
      <c r="CM509" s="40">
        <f>VLOOKUP(CB509,'PROMIS 57 T-Score Conversions'!Q$3:R$35,2,TRUE)</f>
        <v>41.6</v>
      </c>
      <c r="CN509" s="44" t="str">
        <f t="shared" si="20"/>
        <v>Mild</v>
      </c>
      <c r="CO509" s="40">
        <f>VLOOKUP(CC509,'PROMIS 57 T-Score Conversions'!A$3:B$35,2,TRUE)</f>
        <v>53.2</v>
      </c>
      <c r="CP509" s="39" t="str">
        <f t="shared" si="21"/>
        <v>Mild</v>
      </c>
      <c r="CQ509" s="40">
        <f>VLOOKUP(CD509,'PROMIS 57 T-Score Conversions'!E$3:F$35,2,TRUE)</f>
        <v>50.9</v>
      </c>
      <c r="CR509" s="39" t="str">
        <f t="shared" si="22"/>
        <v>Normal</v>
      </c>
      <c r="CS509" s="40">
        <f>VLOOKUP(CE509,'PROMIS 57 T-Score Conversions'!U$3:V$35,2,TRUE)</f>
        <v>57.5</v>
      </c>
      <c r="CT509" s="39" t="str">
        <f t="shared" si="23"/>
        <v>Mild</v>
      </c>
      <c r="CU509" s="40">
        <f>VLOOKUP(CF509,'PROMIS 57 T-Score Conversions'!Y$3:Z$35,2,TRUE)</f>
        <v>61.5</v>
      </c>
      <c r="CV509" s="39" t="str">
        <f t="shared" si="24"/>
        <v>Moderate</v>
      </c>
      <c r="CW509" s="40">
        <f>vlookup(CG509,'PROMIS 57 T-Score Conversions'!M$3:N$35,2,TRUE)</f>
        <v>39.3</v>
      </c>
      <c r="CX509" s="39" t="str">
        <f t="shared" si="25"/>
        <v>Moderate</v>
      </c>
      <c r="CY509" s="40">
        <f>VLOOKup(CH509,'PROMIS 57 T-Score Conversions'!I$3:J$35,2,TRUE)</f>
        <v>61.5</v>
      </c>
      <c r="CZ509" s="39" t="str">
        <f t="shared" si="26"/>
        <v>Moderate</v>
      </c>
      <c r="DA509" s="37">
        <f>VLOOKUP(CJ509,'PROMIS 57 T-Score Conversions'!AC$3:AD$35,2,TRUE)</f>
        <v>38.71</v>
      </c>
      <c r="DB509" s="44" t="str">
        <f t="shared" si="30"/>
        <v>Moderate</v>
      </c>
      <c r="DC509" s="40">
        <f>VLOOKUP(CK509,'PROMIS 57 T-Score Conversions'!AG$3:AH$35,2,TRUE)</f>
        <v>50.21</v>
      </c>
      <c r="DD509" s="39" t="str">
        <f t="shared" si="31"/>
        <v>Normal</v>
      </c>
    </row>
    <row r="510">
      <c r="A510" s="1" t="b">
        <v>1</v>
      </c>
      <c r="B510" s="20"/>
      <c r="C510" s="20">
        <v>43886.45909054398</v>
      </c>
      <c r="D510" s="1" t="s">
        <v>337</v>
      </c>
      <c r="E510" s="1">
        <v>2111.0</v>
      </c>
      <c r="F510" s="1">
        <v>1.0</v>
      </c>
      <c r="G510" s="1">
        <v>4.0</v>
      </c>
      <c r="H510" s="1">
        <v>4.0</v>
      </c>
      <c r="I510" s="1">
        <v>4.0</v>
      </c>
      <c r="J510" s="1">
        <v>1.0</v>
      </c>
      <c r="K510" s="1">
        <v>3.0</v>
      </c>
      <c r="L510" s="1">
        <v>3.0</v>
      </c>
      <c r="M510" s="1">
        <v>1.0</v>
      </c>
      <c r="N510" s="1">
        <v>4.0</v>
      </c>
      <c r="O510" s="1">
        <v>2.0</v>
      </c>
      <c r="P510" s="1">
        <v>3.0</v>
      </c>
      <c r="Q510" s="1">
        <v>4.0</v>
      </c>
      <c r="R510" s="1">
        <v>3.0</v>
      </c>
      <c r="S510" s="1">
        <v>2.0</v>
      </c>
      <c r="T510" s="1">
        <v>4.0</v>
      </c>
      <c r="U510" s="1">
        <v>5.0</v>
      </c>
      <c r="V510" s="1">
        <v>3.0</v>
      </c>
      <c r="W510" s="1">
        <v>4.0</v>
      </c>
      <c r="X510" s="1">
        <v>3.0</v>
      </c>
      <c r="Y510" s="1">
        <v>3.0</v>
      </c>
      <c r="Z510" s="1">
        <v>5.0</v>
      </c>
      <c r="AA510" s="1">
        <v>4.0</v>
      </c>
      <c r="AB510" s="1">
        <v>4.0</v>
      </c>
      <c r="AC510" s="1">
        <v>4.0</v>
      </c>
      <c r="AD510" s="1">
        <v>4.0</v>
      </c>
      <c r="AE510" s="1">
        <v>5.0</v>
      </c>
      <c r="AF510" s="1">
        <v>4.0</v>
      </c>
      <c r="AG510" s="1">
        <v>4.0</v>
      </c>
      <c r="AH510" s="1">
        <v>5.0</v>
      </c>
      <c r="AI510" s="1">
        <v>5.0</v>
      </c>
      <c r="AJ510" s="1">
        <v>5.0</v>
      </c>
      <c r="AK510" s="1">
        <v>4.0</v>
      </c>
      <c r="AL510" s="1">
        <v>3.0</v>
      </c>
      <c r="AM510" s="1">
        <v>3.0</v>
      </c>
      <c r="AN510" s="1">
        <v>4.0</v>
      </c>
      <c r="AO510" s="1">
        <v>4.0</v>
      </c>
      <c r="AP510" s="1">
        <v>4.0</v>
      </c>
      <c r="AQ510" s="1">
        <v>4.0</v>
      </c>
      <c r="AR510" s="1">
        <v>2.0</v>
      </c>
      <c r="AS510" s="1">
        <v>5.0</v>
      </c>
      <c r="AT510" s="1">
        <v>1.0</v>
      </c>
      <c r="AU510" s="1">
        <v>1.0</v>
      </c>
      <c r="AV510" s="1">
        <v>1.0</v>
      </c>
      <c r="AW510" s="1">
        <v>1.0</v>
      </c>
      <c r="AX510" s="1">
        <v>1.0</v>
      </c>
      <c r="AY510" s="1">
        <v>1.0</v>
      </c>
      <c r="AZ510" s="1">
        <v>1.0</v>
      </c>
      <c r="BA510" s="1">
        <v>1.0</v>
      </c>
      <c r="BB510" s="1">
        <v>4.0</v>
      </c>
      <c r="BC510" s="1">
        <v>4.0</v>
      </c>
      <c r="BD510" s="1">
        <v>4.0</v>
      </c>
      <c r="BE510" s="1">
        <v>4.0</v>
      </c>
      <c r="BF510" s="1">
        <v>3.0</v>
      </c>
      <c r="BG510" s="1">
        <v>4.0</v>
      </c>
      <c r="BH510" s="1">
        <v>4.0</v>
      </c>
      <c r="BI510" s="1">
        <v>4.0</v>
      </c>
      <c r="BJ510" s="1">
        <v>4.0</v>
      </c>
      <c r="BK510" s="1">
        <v>1.0</v>
      </c>
      <c r="BL510" s="1">
        <v>1.0</v>
      </c>
      <c r="BM510" s="1">
        <v>1.0</v>
      </c>
      <c r="BN510" s="1">
        <v>1.0</v>
      </c>
      <c r="BO510" s="1">
        <v>1.0</v>
      </c>
      <c r="BP510" s="1">
        <v>1.0</v>
      </c>
      <c r="BQ510" s="1">
        <v>1.0</v>
      </c>
      <c r="BR510" s="1">
        <v>1.0</v>
      </c>
      <c r="BS510" s="1">
        <v>5.0</v>
      </c>
      <c r="BT510" s="1">
        <v>5.0</v>
      </c>
      <c r="BU510" s="1">
        <v>5.0</v>
      </c>
      <c r="BV510" s="1">
        <v>5.0</v>
      </c>
      <c r="BW510" s="1">
        <v>5.0</v>
      </c>
      <c r="BX510" s="1">
        <v>4.0</v>
      </c>
      <c r="BY510" s="1">
        <v>2.0</v>
      </c>
      <c r="BZ510" s="36">
        <v>5.0</v>
      </c>
      <c r="CA510" s="45">
        <f t="shared" si="32"/>
        <v>230</v>
      </c>
      <c r="CB510" s="45">
        <f t="shared" si="33"/>
        <v>21</v>
      </c>
      <c r="CC510" s="45">
        <f t="shared" si="34"/>
        <v>27</v>
      </c>
      <c r="CD510" s="45">
        <f t="shared" si="35"/>
        <v>30</v>
      </c>
      <c r="CE510" s="45">
        <f t="shared" si="36"/>
        <v>36</v>
      </c>
      <c r="CF510" s="45">
        <f t="shared" si="37"/>
        <v>29</v>
      </c>
      <c r="CG510" s="45">
        <f t="shared" si="38"/>
        <v>8</v>
      </c>
      <c r="CH510" s="45">
        <f t="shared" si="39"/>
        <v>31</v>
      </c>
      <c r="CI510" s="45">
        <f t="shared" si="40"/>
        <v>0.4</v>
      </c>
      <c r="CJ510">
        <f t="shared" si="10"/>
        <v>8</v>
      </c>
      <c r="CK510" s="45">
        <f t="shared" si="41"/>
        <v>36</v>
      </c>
      <c r="CL510" s="39"/>
      <c r="CM510" s="40">
        <f>VLOOKUP(CB510,'PROMIS 57 T-Score Conversions'!Q$3:R$35,2,TRUE)</f>
        <v>36.1</v>
      </c>
      <c r="CN510" s="44" t="str">
        <f t="shared" si="20"/>
        <v>Moderate</v>
      </c>
      <c r="CO510" s="40">
        <f>VLOOKUP(CC510,'PROMIS 57 T-Score Conversions'!A$3:B$35,2,TRUE)</f>
        <v>65.6</v>
      </c>
      <c r="CP510" s="39" t="str">
        <f t="shared" si="21"/>
        <v>Severe</v>
      </c>
      <c r="CQ510" s="40">
        <f>VLOOKUP(CD510,'PROMIS 57 T-Score Conversions'!E$3:F$35,2,TRUE)</f>
        <v>67.7</v>
      </c>
      <c r="CR510" s="39" t="str">
        <f t="shared" si="22"/>
        <v>Moderate</v>
      </c>
      <c r="CS510" s="40">
        <f>VLOOKUP(CE510,'PROMIS 57 T-Score Conversions'!U$3:V$35,2,TRUE)</f>
        <v>69.8</v>
      </c>
      <c r="CT510" s="39" t="str">
        <f t="shared" si="23"/>
        <v>Moderate</v>
      </c>
      <c r="CU510" s="40">
        <f>VLOOKUP(CF510,'PROMIS 57 T-Score Conversions'!Y$3:Z$35,2,TRUE)</f>
        <v>59.4</v>
      </c>
      <c r="CV510" s="39" t="str">
        <f t="shared" si="24"/>
        <v>Mild</v>
      </c>
      <c r="CW510" s="40">
        <f>vlookup(CG510,'PROMIS 57 T-Score Conversions'!M$3:N$35,2,TRUE)</f>
        <v>25.91</v>
      </c>
      <c r="CX510" s="39" t="str">
        <f t="shared" si="25"/>
        <v>Severe</v>
      </c>
      <c r="CY510" s="40">
        <f>VLOOKup(CH510,'PROMIS 57 T-Score Conversions'!I$3:J$35,2,TRUE)</f>
        <v>66.2</v>
      </c>
      <c r="CZ510" s="39" t="str">
        <f t="shared" si="26"/>
        <v>Moderate</v>
      </c>
      <c r="DA510" s="37">
        <f>VLOOKUP(CJ510,'PROMIS 57 T-Score Conversions'!AC$3:AD$35,2,TRUE)</f>
        <v>22.41</v>
      </c>
      <c r="DB510" s="44" t="str">
        <f t="shared" si="30"/>
        <v>Severe</v>
      </c>
      <c r="DC510" s="40">
        <f>VLOOKUP(CK510,'PROMIS 57 T-Score Conversions'!AG$3:AH$35,2,TRUE)</f>
        <v>56.39</v>
      </c>
      <c r="DD510" s="39" t="str">
        <f t="shared" si="31"/>
        <v>Mild</v>
      </c>
    </row>
    <row r="511">
      <c r="A511" s="1" t="b">
        <v>1</v>
      </c>
      <c r="B511" s="20"/>
      <c r="C511" s="20">
        <v>43886.5096183912</v>
      </c>
      <c r="D511" s="1" t="s">
        <v>294</v>
      </c>
      <c r="E511" s="1">
        <v>2057.0</v>
      </c>
      <c r="F511" s="1">
        <v>3.0</v>
      </c>
      <c r="G511" s="1">
        <v>3.0</v>
      </c>
      <c r="H511" s="1">
        <v>5.0</v>
      </c>
      <c r="I511" s="1">
        <v>3.0</v>
      </c>
      <c r="J511" s="1">
        <v>2.0</v>
      </c>
      <c r="K511" s="1">
        <v>2.0</v>
      </c>
      <c r="L511" s="1">
        <v>4.0</v>
      </c>
      <c r="M511" s="1">
        <v>2.0</v>
      </c>
      <c r="N511" s="1">
        <v>1.0</v>
      </c>
      <c r="O511" s="1">
        <v>1.0</v>
      </c>
      <c r="P511" s="1">
        <v>2.0</v>
      </c>
      <c r="Q511" s="1">
        <v>1.0</v>
      </c>
      <c r="R511" s="1">
        <v>1.0</v>
      </c>
      <c r="S511" s="1">
        <v>1.0</v>
      </c>
      <c r="T511" s="1">
        <v>1.0</v>
      </c>
      <c r="U511" s="1">
        <v>3.0</v>
      </c>
      <c r="V511" s="1">
        <v>2.0</v>
      </c>
      <c r="W511" s="1">
        <v>1.0</v>
      </c>
      <c r="X511" s="1">
        <v>1.0</v>
      </c>
      <c r="Y511" s="1">
        <v>1.0</v>
      </c>
      <c r="Z511" s="1">
        <v>1.0</v>
      </c>
      <c r="AA511" s="1">
        <v>1.0</v>
      </c>
      <c r="AB511" s="1">
        <v>1.0</v>
      </c>
      <c r="AC511" s="1">
        <v>1.0</v>
      </c>
      <c r="AD511" s="1">
        <v>4.0</v>
      </c>
      <c r="AE511" s="1">
        <v>5.0</v>
      </c>
      <c r="AF511" s="1">
        <v>4.0</v>
      </c>
      <c r="AG511" s="1">
        <v>4.0</v>
      </c>
      <c r="AH511" s="1">
        <v>4.0</v>
      </c>
      <c r="AI511" s="1">
        <v>5.0</v>
      </c>
      <c r="AJ511" s="1">
        <v>5.0</v>
      </c>
      <c r="AK511" s="1">
        <v>5.0</v>
      </c>
      <c r="AL511" s="1">
        <v>3.0</v>
      </c>
      <c r="AM511" s="1">
        <v>5.0</v>
      </c>
      <c r="AN511" s="1">
        <v>5.0</v>
      </c>
      <c r="AO511" s="1">
        <v>1.0</v>
      </c>
      <c r="AP511" s="1">
        <v>4.0</v>
      </c>
      <c r="AQ511" s="1">
        <v>1.0</v>
      </c>
      <c r="AR511" s="1">
        <v>1.0</v>
      </c>
      <c r="AS511" s="1">
        <v>5.0</v>
      </c>
      <c r="AT511" s="1">
        <v>1.0</v>
      </c>
      <c r="AU511" s="1">
        <v>1.0</v>
      </c>
      <c r="AV511" s="1">
        <v>1.0</v>
      </c>
      <c r="AW511" s="1">
        <v>1.0</v>
      </c>
      <c r="AX511" s="1">
        <v>1.0</v>
      </c>
      <c r="AY511" s="1">
        <v>1.0</v>
      </c>
      <c r="AZ511" s="1">
        <v>1.0</v>
      </c>
      <c r="BA511" s="1">
        <v>1.0</v>
      </c>
      <c r="BB511" s="1">
        <v>2.0</v>
      </c>
      <c r="BC511" s="1">
        <v>3.0</v>
      </c>
      <c r="BD511" s="1">
        <v>2.0</v>
      </c>
      <c r="BE511" s="1">
        <v>2.0</v>
      </c>
      <c r="BF511" s="1">
        <v>2.0</v>
      </c>
      <c r="BG511" s="1">
        <v>2.0</v>
      </c>
      <c r="BH511" s="1">
        <v>2.0</v>
      </c>
      <c r="BI511" s="1">
        <v>2.0</v>
      </c>
      <c r="BJ511" s="1">
        <v>3.0</v>
      </c>
      <c r="BK511" s="1">
        <v>1.0</v>
      </c>
      <c r="BL511" s="1">
        <v>2.0</v>
      </c>
      <c r="BM511" s="1">
        <v>1.0</v>
      </c>
      <c r="BN511" s="1">
        <v>1.0</v>
      </c>
      <c r="BO511" s="1">
        <v>1.0</v>
      </c>
      <c r="BP511" s="1">
        <v>1.0</v>
      </c>
      <c r="BQ511" s="1">
        <v>1.0</v>
      </c>
      <c r="BR511" s="1">
        <v>1.0</v>
      </c>
      <c r="BS511" s="1">
        <v>5.0</v>
      </c>
      <c r="BT511" s="1">
        <v>5.0</v>
      </c>
      <c r="BU511" s="1">
        <v>5.0</v>
      </c>
      <c r="BV511" s="1">
        <v>5.0</v>
      </c>
      <c r="BW511" s="1">
        <v>5.0</v>
      </c>
      <c r="BX511" s="1">
        <v>5.0</v>
      </c>
      <c r="BY511" s="1">
        <v>3.0</v>
      </c>
      <c r="BZ511" s="36">
        <v>5.0</v>
      </c>
      <c r="CA511" s="45">
        <f t="shared" si="32"/>
        <v>180</v>
      </c>
      <c r="CB511" s="45">
        <f t="shared" si="33"/>
        <v>24</v>
      </c>
      <c r="CC511" s="45">
        <f t="shared" si="34"/>
        <v>11</v>
      </c>
      <c r="CD511" s="45">
        <f t="shared" si="35"/>
        <v>9</v>
      </c>
      <c r="CE511" s="45">
        <f t="shared" si="36"/>
        <v>36</v>
      </c>
      <c r="CF511" s="45">
        <f t="shared" si="37"/>
        <v>25</v>
      </c>
      <c r="CG511" s="45">
        <f t="shared" si="38"/>
        <v>8</v>
      </c>
      <c r="CH511" s="45">
        <f t="shared" si="39"/>
        <v>17</v>
      </c>
      <c r="CI511" s="45">
        <f t="shared" si="40"/>
        <v>0.3</v>
      </c>
      <c r="CJ511">
        <f t="shared" si="10"/>
        <v>9</v>
      </c>
      <c r="CK511" s="45">
        <f t="shared" si="41"/>
        <v>38</v>
      </c>
      <c r="CL511" s="39"/>
      <c r="CM511" s="40">
        <f>VLOOKUP(CB511,'PROMIS 57 T-Score Conversions'!Q$3:R$35,2,TRUE)</f>
        <v>38.1</v>
      </c>
      <c r="CN511" s="44" t="str">
        <f t="shared" si="20"/>
        <v>Moderate</v>
      </c>
      <c r="CO511" s="40">
        <f>VLOOKUP(CC511,'PROMIS 57 T-Score Conversions'!A$3:B$35,2,TRUE)</f>
        <v>47.8</v>
      </c>
      <c r="CP511" s="39" t="str">
        <f t="shared" si="21"/>
        <v>Normal</v>
      </c>
      <c r="CQ511" s="40">
        <f>VLOOKUP(CD511,'PROMIS 57 T-Score Conversions'!E$3:F$35,2,TRUE)</f>
        <v>44.7</v>
      </c>
      <c r="CR511" s="39" t="str">
        <f t="shared" si="22"/>
        <v>Normal</v>
      </c>
      <c r="CS511" s="40">
        <f>VLOOKUP(CE511,'PROMIS 57 T-Score Conversions'!U$3:V$35,2,TRUE)</f>
        <v>69.8</v>
      </c>
      <c r="CT511" s="39" t="str">
        <f t="shared" si="23"/>
        <v>Moderate</v>
      </c>
      <c r="CU511" s="40">
        <f>VLOOKUP(CF511,'PROMIS 57 T-Score Conversions'!Y$3:Z$35,2,TRUE)</f>
        <v>55.3</v>
      </c>
      <c r="CV511" s="39" t="str">
        <f t="shared" si="24"/>
        <v>Mild</v>
      </c>
      <c r="CW511" s="40">
        <f>vlookup(CG511,'PROMIS 57 T-Score Conversions'!M$3:N$35,2,TRUE)</f>
        <v>25.91</v>
      </c>
      <c r="CX511" s="39" t="str">
        <f t="shared" si="25"/>
        <v>Severe</v>
      </c>
      <c r="CY511" s="40">
        <f>VLOOKup(CH511,'PROMIS 57 T-Score Conversions'!I$3:J$35,2,TRUE)</f>
        <v>56.6</v>
      </c>
      <c r="CZ511" s="39" t="str">
        <f t="shared" si="26"/>
        <v>Mild</v>
      </c>
      <c r="DA511" s="37">
        <f>VLOOKUP(CJ511,'PROMIS 57 T-Score Conversions'!AC$3:AD$35,2,TRUE)</f>
        <v>25.73</v>
      </c>
      <c r="DB511" s="44" t="str">
        <f t="shared" si="30"/>
        <v>Severe</v>
      </c>
      <c r="DC511" s="40">
        <f>VLOOKUP(CK511,'PROMIS 57 T-Score Conversions'!AG$3:AH$35,2,TRUE)</f>
        <v>59.95</v>
      </c>
      <c r="DD511" s="39" t="str">
        <f t="shared" si="31"/>
        <v>Mild</v>
      </c>
    </row>
    <row r="512">
      <c r="A512" s="1" t="b">
        <v>1</v>
      </c>
      <c r="B512" s="20"/>
      <c r="C512" s="20">
        <v>43887.39548065972</v>
      </c>
      <c r="D512" s="1" t="s">
        <v>391</v>
      </c>
      <c r="E512" s="1">
        <v>2205.0</v>
      </c>
      <c r="F512" s="1">
        <v>3.0</v>
      </c>
      <c r="G512" s="1">
        <v>2.0</v>
      </c>
      <c r="H512" s="1">
        <v>4.0</v>
      </c>
      <c r="I512" s="1">
        <v>1.0</v>
      </c>
      <c r="J512" s="1">
        <v>2.0</v>
      </c>
      <c r="K512" s="1">
        <v>5.0</v>
      </c>
      <c r="L512" s="1">
        <v>4.0</v>
      </c>
      <c r="M512" s="1">
        <v>4.0</v>
      </c>
      <c r="N512" s="1">
        <v>5.0</v>
      </c>
      <c r="O512" s="1">
        <v>3.0</v>
      </c>
      <c r="P512" s="1">
        <v>3.0</v>
      </c>
      <c r="Q512" s="1">
        <v>5.0</v>
      </c>
      <c r="R512" s="1">
        <v>1.0</v>
      </c>
      <c r="S512" s="1">
        <v>1.0</v>
      </c>
      <c r="T512" s="1">
        <v>3.0</v>
      </c>
      <c r="U512" s="1">
        <v>4.0</v>
      </c>
      <c r="V512" s="1">
        <v>1.0</v>
      </c>
      <c r="W512" s="1">
        <v>1.0</v>
      </c>
      <c r="X512" s="1">
        <v>1.0</v>
      </c>
      <c r="Y512" s="1">
        <v>1.0</v>
      </c>
      <c r="Z512" s="1">
        <v>1.0</v>
      </c>
      <c r="AA512" s="1">
        <v>4.0</v>
      </c>
      <c r="AB512" s="1">
        <v>3.0</v>
      </c>
      <c r="AC512" s="1">
        <v>2.0</v>
      </c>
      <c r="AD512" s="1">
        <v>5.0</v>
      </c>
      <c r="AE512" s="1">
        <v>4.0</v>
      </c>
      <c r="AF512" s="1">
        <v>5.0</v>
      </c>
      <c r="AG512" s="1">
        <v>5.0</v>
      </c>
      <c r="AH512" s="1">
        <v>4.0</v>
      </c>
      <c r="AI512" s="1">
        <v>3.0</v>
      </c>
      <c r="AJ512" s="1">
        <v>4.0</v>
      </c>
      <c r="AK512" s="1">
        <v>4.0</v>
      </c>
      <c r="AL512" s="1">
        <v>4.0</v>
      </c>
      <c r="AM512" s="1">
        <v>4.0</v>
      </c>
      <c r="AN512" s="1">
        <v>5.0</v>
      </c>
      <c r="AO512" s="1">
        <v>2.0</v>
      </c>
      <c r="AP512" s="1">
        <v>5.0</v>
      </c>
      <c r="AQ512" s="1">
        <v>2.0</v>
      </c>
      <c r="AR512" s="1">
        <v>4.0</v>
      </c>
      <c r="AS512" s="1">
        <v>4.0</v>
      </c>
      <c r="AT512" s="1">
        <v>1.0</v>
      </c>
      <c r="AU512" s="1">
        <v>1.0</v>
      </c>
      <c r="AV512" s="1">
        <v>1.0</v>
      </c>
      <c r="AW512" s="1">
        <v>1.0</v>
      </c>
      <c r="AX512" s="1">
        <v>1.0</v>
      </c>
      <c r="AY512" s="1">
        <v>1.0</v>
      </c>
      <c r="AZ512" s="1">
        <v>1.0</v>
      </c>
      <c r="BA512" s="1">
        <v>1.0</v>
      </c>
      <c r="BB512" s="1">
        <v>5.0</v>
      </c>
      <c r="BC512" s="1">
        <v>5.0</v>
      </c>
      <c r="BD512" s="1">
        <v>5.0</v>
      </c>
      <c r="BE512" s="1">
        <v>5.0</v>
      </c>
      <c r="BF512" s="1">
        <v>5.0</v>
      </c>
      <c r="BG512" s="1">
        <v>5.0</v>
      </c>
      <c r="BH512" s="1">
        <v>5.0</v>
      </c>
      <c r="BI512" s="1">
        <v>5.0</v>
      </c>
      <c r="BJ512" s="1">
        <v>8.0</v>
      </c>
      <c r="BK512" s="1">
        <v>2.0</v>
      </c>
      <c r="BL512" s="1">
        <v>3.0</v>
      </c>
      <c r="BM512" s="1">
        <v>1.0</v>
      </c>
      <c r="BN512" s="1">
        <v>1.0</v>
      </c>
      <c r="BO512" s="1">
        <v>2.0</v>
      </c>
      <c r="BP512" s="1">
        <v>2.0</v>
      </c>
      <c r="BQ512" s="1">
        <v>2.0</v>
      </c>
      <c r="BR512" s="1">
        <v>2.0</v>
      </c>
      <c r="BS512" s="1">
        <v>4.0</v>
      </c>
      <c r="BT512" s="1">
        <v>3.0</v>
      </c>
      <c r="BU512" s="1">
        <v>3.0</v>
      </c>
      <c r="BV512" s="1">
        <v>4.0</v>
      </c>
      <c r="BW512" s="1">
        <v>3.0</v>
      </c>
      <c r="BX512" s="1">
        <v>2.0</v>
      </c>
      <c r="BY512" s="1">
        <v>2.0</v>
      </c>
      <c r="BZ512" s="36">
        <v>4.0</v>
      </c>
      <c r="CA512" s="45">
        <f t="shared" si="32"/>
        <v>224</v>
      </c>
      <c r="CB512" s="45">
        <f t="shared" si="33"/>
        <v>25</v>
      </c>
      <c r="CC512" s="45">
        <f t="shared" si="34"/>
        <v>25</v>
      </c>
      <c r="CD512" s="45">
        <f t="shared" si="35"/>
        <v>14</v>
      </c>
      <c r="CE512" s="45">
        <f t="shared" si="36"/>
        <v>34</v>
      </c>
      <c r="CF512" s="45">
        <f t="shared" si="37"/>
        <v>30</v>
      </c>
      <c r="CG512" s="45">
        <f t="shared" si="38"/>
        <v>8</v>
      </c>
      <c r="CH512" s="45">
        <f t="shared" si="39"/>
        <v>40</v>
      </c>
      <c r="CI512" s="45">
        <f t="shared" si="40"/>
        <v>0.8</v>
      </c>
      <c r="CJ512">
        <f t="shared" si="10"/>
        <v>15</v>
      </c>
      <c r="CK512" s="45">
        <f t="shared" si="41"/>
        <v>25</v>
      </c>
      <c r="CL512" s="39"/>
      <c r="CM512" s="40">
        <f>VLOOKUP(CB512,'PROMIS 57 T-Score Conversions'!Q$3:R$35,2,TRUE)</f>
        <v>38.8</v>
      </c>
      <c r="CN512" s="44" t="str">
        <f t="shared" si="20"/>
        <v>Moderate</v>
      </c>
      <c r="CO512" s="40">
        <f>VLOOKUP(CC512,'PROMIS 57 T-Score Conversions'!A$3:B$35,2,TRUE)</f>
        <v>63.5</v>
      </c>
      <c r="CP512" s="39" t="str">
        <f t="shared" si="21"/>
        <v>Moderate</v>
      </c>
      <c r="CQ512" s="40">
        <f>VLOOKUP(CD512,'PROMIS 57 T-Score Conversions'!E$3:F$35,2,TRUE)</f>
        <v>53.2</v>
      </c>
      <c r="CR512" s="39" t="str">
        <f t="shared" si="22"/>
        <v>Normal</v>
      </c>
      <c r="CS512" s="40">
        <f>VLOOKUP(CE512,'PROMIS 57 T-Score Conversions'!U$3:V$35,2,TRUE)</f>
        <v>67.5</v>
      </c>
      <c r="CT512" s="39" t="str">
        <f t="shared" si="23"/>
        <v>Moderate</v>
      </c>
      <c r="CU512" s="40">
        <f>VLOOKUP(CF512,'PROMIS 57 T-Score Conversions'!Y$3:Z$35,2,TRUE)</f>
        <v>60.4</v>
      </c>
      <c r="CV512" s="39" t="str">
        <f t="shared" si="24"/>
        <v>Moderate</v>
      </c>
      <c r="CW512" s="40">
        <f>vlookup(CG512,'PROMIS 57 T-Score Conversions'!M$3:N$35,2,TRUE)</f>
        <v>25.91</v>
      </c>
      <c r="CX512" s="39" t="str">
        <f t="shared" si="25"/>
        <v>Severe</v>
      </c>
      <c r="CY512" s="40">
        <f>VLOOKup(CH512,'PROMIS 57 T-Score Conversions'!I$3:J$35,2,TRUE)</f>
        <v>77</v>
      </c>
      <c r="CZ512" s="39" t="str">
        <f t="shared" si="26"/>
        <v>Severe</v>
      </c>
      <c r="DA512" s="37">
        <f>VLOOKUP(CJ512,'PROMIS 57 T-Score Conversions'!AC$3:AD$35,2,TRUE)</f>
        <v>33.06</v>
      </c>
      <c r="DB512" s="44" t="str">
        <f t="shared" si="30"/>
        <v>Moderate</v>
      </c>
      <c r="DC512" s="40">
        <f>VLOOKUP(CK512,'PROMIS 57 T-Score Conversions'!AG$3:AH$35,2,TRUE)</f>
        <v>44.34</v>
      </c>
      <c r="DD512" s="39" t="str">
        <f t="shared" si="31"/>
        <v>Normal</v>
      </c>
    </row>
    <row r="513">
      <c r="A513" s="1" t="b">
        <v>1</v>
      </c>
      <c r="B513" s="20"/>
      <c r="C513" s="20">
        <v>43887.4081180787</v>
      </c>
      <c r="D513" s="1" t="s">
        <v>392</v>
      </c>
      <c r="E513" s="1">
        <v>2193.0</v>
      </c>
      <c r="F513" s="1">
        <v>5.0</v>
      </c>
      <c r="G513" s="1">
        <v>4.0</v>
      </c>
      <c r="H513" s="1">
        <v>5.0</v>
      </c>
      <c r="I513" s="1">
        <v>5.0</v>
      </c>
      <c r="J513" s="1">
        <v>1.0</v>
      </c>
      <c r="K513" s="1">
        <v>5.0</v>
      </c>
      <c r="L513" s="1">
        <v>5.0</v>
      </c>
      <c r="M513" s="1">
        <v>4.0</v>
      </c>
      <c r="N513" s="1">
        <v>3.0</v>
      </c>
      <c r="O513" s="1">
        <v>3.0</v>
      </c>
      <c r="P513" s="1">
        <v>3.0</v>
      </c>
      <c r="Q513" s="1">
        <v>3.0</v>
      </c>
      <c r="R513" s="1">
        <v>3.0</v>
      </c>
      <c r="S513" s="1">
        <v>4.0</v>
      </c>
      <c r="T513" s="1">
        <v>3.0</v>
      </c>
      <c r="U513" s="1">
        <v>3.0</v>
      </c>
      <c r="V513" s="1">
        <v>3.0</v>
      </c>
      <c r="W513" s="1">
        <v>3.0</v>
      </c>
      <c r="X513" s="1">
        <v>3.0</v>
      </c>
      <c r="Y513" s="1">
        <v>3.0</v>
      </c>
      <c r="Z513" s="1">
        <v>3.0</v>
      </c>
      <c r="AA513" s="1">
        <v>4.0</v>
      </c>
      <c r="AB513" s="1">
        <v>4.0</v>
      </c>
      <c r="AC513" s="1">
        <v>3.0</v>
      </c>
      <c r="AD513" s="1">
        <v>3.0</v>
      </c>
      <c r="AE513" s="1">
        <v>2.0</v>
      </c>
      <c r="AF513" s="1">
        <v>2.0</v>
      </c>
      <c r="AG513" s="1">
        <v>2.0</v>
      </c>
      <c r="AH513" s="1">
        <v>2.0</v>
      </c>
      <c r="AI513" s="1">
        <v>2.0</v>
      </c>
      <c r="AJ513" s="1">
        <v>2.0</v>
      </c>
      <c r="AK513" s="1">
        <v>2.0</v>
      </c>
      <c r="AL513" s="1">
        <v>4.0</v>
      </c>
      <c r="AM513" s="1">
        <v>3.0</v>
      </c>
      <c r="AN513" s="1">
        <v>3.0</v>
      </c>
      <c r="AO513" s="1">
        <v>2.0</v>
      </c>
      <c r="AP513" s="1">
        <v>3.0</v>
      </c>
      <c r="AQ513" s="1">
        <v>2.0</v>
      </c>
      <c r="AR513" s="1">
        <v>1.0</v>
      </c>
      <c r="AS513" s="1">
        <v>4.0</v>
      </c>
      <c r="AT513" s="1">
        <v>5.0</v>
      </c>
      <c r="AU513" s="1">
        <v>5.0</v>
      </c>
      <c r="AV513" s="1">
        <v>5.0</v>
      </c>
      <c r="AW513" s="1">
        <v>5.0</v>
      </c>
      <c r="AX513" s="1">
        <v>5.0</v>
      </c>
      <c r="AY513" s="1">
        <v>5.0</v>
      </c>
      <c r="AZ513" s="1">
        <v>3.0</v>
      </c>
      <c r="BA513" s="1">
        <v>2.0</v>
      </c>
      <c r="BB513" s="1">
        <v>2.0</v>
      </c>
      <c r="BC513" s="1">
        <v>2.0</v>
      </c>
      <c r="BD513" s="1">
        <v>1.0</v>
      </c>
      <c r="BE513" s="1">
        <v>1.0</v>
      </c>
      <c r="BF513" s="1">
        <v>2.0</v>
      </c>
      <c r="BG513" s="1">
        <v>1.0</v>
      </c>
      <c r="BH513" s="1">
        <v>1.0</v>
      </c>
      <c r="BI513" s="1">
        <v>1.0</v>
      </c>
      <c r="BJ513" s="1">
        <v>3.0</v>
      </c>
      <c r="BK513" s="1">
        <v>3.0</v>
      </c>
      <c r="BL513" s="1">
        <v>2.0</v>
      </c>
      <c r="BM513" s="1">
        <v>2.0</v>
      </c>
      <c r="BN513" s="1">
        <v>2.0</v>
      </c>
      <c r="BO513" s="1">
        <v>3.0</v>
      </c>
      <c r="BP513" s="1">
        <v>3.0</v>
      </c>
      <c r="BQ513" s="1">
        <v>3.0</v>
      </c>
      <c r="BR513" s="1">
        <v>3.0</v>
      </c>
      <c r="BS513" s="1">
        <v>3.0</v>
      </c>
      <c r="BT513" s="1">
        <v>4.0</v>
      </c>
      <c r="BU513" s="1">
        <v>4.0</v>
      </c>
      <c r="BV513" s="1">
        <v>4.0</v>
      </c>
      <c r="BW513" s="1">
        <v>3.0</v>
      </c>
      <c r="BX513" s="1">
        <v>3.0</v>
      </c>
      <c r="BY513" s="1">
        <v>3.0</v>
      </c>
      <c r="BZ513" s="36">
        <v>3.0</v>
      </c>
      <c r="CA513" s="45">
        <f t="shared" si="32"/>
        <v>221</v>
      </c>
      <c r="CB513" s="45">
        <f t="shared" si="33"/>
        <v>34</v>
      </c>
      <c r="CC513" s="45">
        <f t="shared" si="34"/>
        <v>25</v>
      </c>
      <c r="CD513" s="45">
        <f t="shared" si="35"/>
        <v>26</v>
      </c>
      <c r="CE513" s="45">
        <f t="shared" si="36"/>
        <v>17</v>
      </c>
      <c r="CF513" s="45">
        <f t="shared" si="37"/>
        <v>22</v>
      </c>
      <c r="CG513" s="45">
        <f t="shared" si="38"/>
        <v>35</v>
      </c>
      <c r="CH513" s="45">
        <f t="shared" si="39"/>
        <v>11</v>
      </c>
      <c r="CI513" s="45">
        <f t="shared" si="40"/>
        <v>0.3</v>
      </c>
      <c r="CJ513">
        <f t="shared" si="10"/>
        <v>21</v>
      </c>
      <c r="CK513" s="45">
        <f t="shared" si="41"/>
        <v>27</v>
      </c>
      <c r="CL513" s="39"/>
      <c r="CM513" s="40">
        <f>VLOOKUP(CB513,'PROMIS 57 T-Score Conversions'!Q$3:R$35,2,TRUE)</f>
        <v>45.7</v>
      </c>
      <c r="CN513" s="44" t="str">
        <f t="shared" si="20"/>
        <v>Normal</v>
      </c>
      <c r="CO513" s="40">
        <f>VLOOKUP(CC513,'PROMIS 57 T-Score Conversions'!A$3:B$35,2,TRUE)</f>
        <v>63.5</v>
      </c>
      <c r="CP513" s="39" t="str">
        <f t="shared" si="21"/>
        <v>Moderate</v>
      </c>
      <c r="CQ513" s="40">
        <f>VLOOKUP(CD513,'PROMIS 57 T-Score Conversions'!E$3:F$35,2,TRUE)</f>
        <v>63.9</v>
      </c>
      <c r="CR513" s="39" t="str">
        <f t="shared" si="22"/>
        <v>Moderate</v>
      </c>
      <c r="CS513" s="40">
        <f>VLOOKUP(CE513,'PROMIS 57 T-Score Conversions'!U$3:V$35,2,TRUE)</f>
        <v>50.4</v>
      </c>
      <c r="CT513" s="39" t="str">
        <f t="shared" si="23"/>
        <v>Normal</v>
      </c>
      <c r="CU513" s="40">
        <f>VLOOKUP(CF513,'PROMIS 57 T-Score Conversions'!Y$3:Z$35,2,TRUE)</f>
        <v>52.2</v>
      </c>
      <c r="CV513" s="39" t="str">
        <f t="shared" si="24"/>
        <v>Normal</v>
      </c>
      <c r="CW513" s="40">
        <f>vlookup(CG513,'PROMIS 57 T-Score Conversions'!M$3:N$35,2,TRUE)</f>
        <v>54.6</v>
      </c>
      <c r="CX513" s="39" t="str">
        <f t="shared" si="25"/>
        <v>Normal</v>
      </c>
      <c r="CY513" s="40">
        <f>VLOOKup(CH513,'PROMIS 57 T-Score Conversions'!I$3:J$35,2,TRUE)</f>
        <v>51.2</v>
      </c>
      <c r="CZ513" s="39" t="str">
        <f t="shared" si="26"/>
        <v>Normal</v>
      </c>
      <c r="DA513" s="37">
        <f>VLOOKUP(CJ513,'PROMIS 57 T-Score Conversions'!AC$3:AD$35,2,TRUE)</f>
        <v>37.93</v>
      </c>
      <c r="DB513" s="44" t="str">
        <f t="shared" si="30"/>
        <v>Moderate</v>
      </c>
      <c r="DC513" s="40">
        <f>VLOOKUP(CK513,'PROMIS 57 T-Score Conversions'!AG$3:AH$35,2,TRUE)</f>
        <v>46.21</v>
      </c>
      <c r="DD513" s="39" t="str">
        <f t="shared" si="31"/>
        <v>Normal</v>
      </c>
    </row>
    <row r="514">
      <c r="A514" s="1" t="b">
        <v>1</v>
      </c>
      <c r="B514" s="20"/>
      <c r="C514" s="20">
        <v>43887.41992829861</v>
      </c>
      <c r="D514" s="1" t="s">
        <v>393</v>
      </c>
      <c r="E514" s="1">
        <v>2197.0</v>
      </c>
      <c r="F514" s="1">
        <v>5.0</v>
      </c>
      <c r="G514" s="1">
        <v>4.0</v>
      </c>
      <c r="H514" s="1">
        <v>5.0</v>
      </c>
      <c r="I514" s="1">
        <v>3.0</v>
      </c>
      <c r="J514" s="1">
        <v>3.0</v>
      </c>
      <c r="K514" s="1">
        <v>5.0</v>
      </c>
      <c r="L514" s="1">
        <v>5.0</v>
      </c>
      <c r="M514" s="1">
        <v>2.0</v>
      </c>
      <c r="N514" s="1">
        <v>1.0</v>
      </c>
      <c r="O514" s="1">
        <v>2.0</v>
      </c>
      <c r="P514" s="1">
        <v>4.0</v>
      </c>
      <c r="Q514" s="1">
        <v>3.0</v>
      </c>
      <c r="R514" s="1">
        <v>4.0</v>
      </c>
      <c r="S514" s="1">
        <v>2.0</v>
      </c>
      <c r="T514" s="1">
        <v>2.0</v>
      </c>
      <c r="U514" s="1">
        <v>2.0</v>
      </c>
      <c r="V514" s="1">
        <v>2.0</v>
      </c>
      <c r="W514" s="1">
        <v>4.0</v>
      </c>
      <c r="X514" s="1">
        <v>4.0</v>
      </c>
      <c r="Y514" s="1">
        <v>3.0</v>
      </c>
      <c r="Z514" s="1">
        <v>1.0</v>
      </c>
      <c r="AA514" s="1">
        <v>4.0</v>
      </c>
      <c r="AB514" s="1">
        <v>4.0</v>
      </c>
      <c r="AC514" s="1">
        <v>4.0</v>
      </c>
      <c r="AD514" s="1">
        <v>3.0</v>
      </c>
      <c r="AE514" s="1">
        <v>1.0</v>
      </c>
      <c r="AF514" s="1">
        <v>2.0</v>
      </c>
      <c r="AG514" s="1">
        <v>2.0</v>
      </c>
      <c r="AH514" s="1">
        <v>2.0</v>
      </c>
      <c r="AI514" s="1">
        <v>2.0</v>
      </c>
      <c r="AJ514" s="1">
        <v>2.0</v>
      </c>
      <c r="AK514" s="1">
        <v>2.0</v>
      </c>
      <c r="AL514" s="1">
        <v>1.0</v>
      </c>
      <c r="AM514" s="1">
        <v>1.0</v>
      </c>
      <c r="AN514" s="1">
        <v>1.0</v>
      </c>
      <c r="AO514" s="1">
        <v>1.0</v>
      </c>
      <c r="AP514" s="1">
        <v>1.0</v>
      </c>
      <c r="AQ514" s="1">
        <v>1.0</v>
      </c>
      <c r="AR514" s="1">
        <v>1.0</v>
      </c>
      <c r="AS514" s="1">
        <v>1.0</v>
      </c>
      <c r="AT514" s="1">
        <v>5.0</v>
      </c>
      <c r="AU514" s="1">
        <v>5.0</v>
      </c>
      <c r="AV514" s="1">
        <v>5.0</v>
      </c>
      <c r="AW514" s="1">
        <v>4.0</v>
      </c>
      <c r="AX514" s="1">
        <v>2.0</v>
      </c>
      <c r="AY514" s="1">
        <v>1.0</v>
      </c>
      <c r="AZ514" s="1">
        <v>4.0</v>
      </c>
      <c r="BA514" s="1">
        <v>4.0</v>
      </c>
      <c r="BB514" s="1">
        <v>2.0</v>
      </c>
      <c r="BC514" s="1">
        <v>2.0</v>
      </c>
      <c r="BD514" s="1">
        <v>2.0</v>
      </c>
      <c r="BE514" s="1">
        <v>2.0</v>
      </c>
      <c r="BF514" s="1">
        <v>5.0</v>
      </c>
      <c r="BG514" s="1">
        <v>5.0</v>
      </c>
      <c r="BH514" s="1">
        <v>5.0</v>
      </c>
      <c r="BI514" s="1">
        <v>3.0</v>
      </c>
      <c r="BJ514" s="1">
        <v>3.0</v>
      </c>
      <c r="BK514" s="1">
        <v>4.0</v>
      </c>
      <c r="BL514" s="1">
        <v>3.0</v>
      </c>
      <c r="BM514" s="1">
        <v>4.0</v>
      </c>
      <c r="BN514" s="1">
        <v>4.0</v>
      </c>
      <c r="BO514" s="1">
        <v>4.0</v>
      </c>
      <c r="BP514" s="1">
        <v>4.0</v>
      </c>
      <c r="BQ514" s="1">
        <v>4.0</v>
      </c>
      <c r="BR514" s="1">
        <v>2.0</v>
      </c>
      <c r="BS514" s="1">
        <v>3.0</v>
      </c>
      <c r="BT514" s="1">
        <v>2.0</v>
      </c>
      <c r="BU514" s="1">
        <v>2.0</v>
      </c>
      <c r="BV514" s="1">
        <v>2.0</v>
      </c>
      <c r="BW514" s="1">
        <v>3.0</v>
      </c>
      <c r="BX514" s="1">
        <v>1.0</v>
      </c>
      <c r="BY514" s="1">
        <v>1.0</v>
      </c>
      <c r="BZ514" s="36">
        <v>2.0</v>
      </c>
      <c r="CA514" s="45">
        <f t="shared" si="32"/>
        <v>206</v>
      </c>
      <c r="CB514" s="45">
        <f t="shared" si="33"/>
        <v>32</v>
      </c>
      <c r="CC514" s="45">
        <f t="shared" si="34"/>
        <v>20</v>
      </c>
      <c r="CD514" s="45">
        <f t="shared" si="35"/>
        <v>26</v>
      </c>
      <c r="CE514" s="45">
        <f t="shared" si="36"/>
        <v>16</v>
      </c>
      <c r="CF514" s="45">
        <f t="shared" si="37"/>
        <v>8</v>
      </c>
      <c r="CG514" s="45">
        <f t="shared" si="38"/>
        <v>30</v>
      </c>
      <c r="CH514" s="45">
        <f t="shared" si="39"/>
        <v>26</v>
      </c>
      <c r="CI514" s="45">
        <f t="shared" si="40"/>
        <v>0.3</v>
      </c>
      <c r="CJ514">
        <f t="shared" si="10"/>
        <v>29</v>
      </c>
      <c r="CK514" s="45">
        <f t="shared" si="41"/>
        <v>16</v>
      </c>
      <c r="CL514" s="39"/>
      <c r="CM514" s="40">
        <f>VLOOKUP(CB514,'PROMIS 57 T-Score Conversions'!Q$3:R$35,2,TRUE)</f>
        <v>43.9</v>
      </c>
      <c r="CN514" s="44" t="str">
        <f t="shared" si="20"/>
        <v>Mild</v>
      </c>
      <c r="CO514" s="40">
        <f>VLOOKUP(CC514,'PROMIS 57 T-Score Conversions'!A$3:B$35,2,TRUE)</f>
        <v>58.4</v>
      </c>
      <c r="CP514" s="39" t="str">
        <f t="shared" si="21"/>
        <v>Moderate</v>
      </c>
      <c r="CQ514" s="40">
        <f>VLOOKUP(CD514,'PROMIS 57 T-Score Conversions'!E$3:F$35,2,TRUE)</f>
        <v>63.9</v>
      </c>
      <c r="CR514" s="39" t="str">
        <f t="shared" si="22"/>
        <v>Moderate</v>
      </c>
      <c r="CS514" s="40">
        <f>VLOOKUP(CE514,'PROMIS 57 T-Score Conversions'!U$3:V$35,2,TRUE)</f>
        <v>49.2</v>
      </c>
      <c r="CT514" s="39" t="str">
        <f t="shared" si="23"/>
        <v>Normal</v>
      </c>
      <c r="CU514" s="40">
        <f>VLOOKUP(CF514,'PROMIS 57 T-Score Conversions'!Y$3:Z$35,2,TRUE)</f>
        <v>28.9</v>
      </c>
      <c r="CV514" s="39" t="str">
        <f t="shared" si="24"/>
        <v>Normal</v>
      </c>
      <c r="CW514" s="40">
        <f>vlookup(CG514,'PROMIS 57 T-Score Conversions'!M$3:N$35,2,TRUE)</f>
        <v>49.9</v>
      </c>
      <c r="CX514" s="39" t="str">
        <f t="shared" si="25"/>
        <v>Normal</v>
      </c>
      <c r="CY514" s="40">
        <f>VLOOKup(CH514,'PROMIS 57 T-Score Conversions'!I$3:J$35,2,TRUE)</f>
        <v>62.8</v>
      </c>
      <c r="CZ514" s="39" t="str">
        <f t="shared" si="26"/>
        <v>Moderate</v>
      </c>
      <c r="DA514" s="37">
        <f>VLOOKUP(CJ514,'PROMIS 57 T-Score Conversions'!AC$3:AD$35,2,TRUE)</f>
        <v>44.43</v>
      </c>
      <c r="DB514" s="44" t="str">
        <f t="shared" si="30"/>
        <v>Mild</v>
      </c>
      <c r="DC514" s="40">
        <f>VLOOKUP(CK514,'PROMIS 57 T-Score Conversions'!AG$3:AH$35,2,TRUE)</f>
        <v>36.07</v>
      </c>
      <c r="DD514" s="39" t="str">
        <f t="shared" si="31"/>
        <v>Normal</v>
      </c>
    </row>
    <row r="515">
      <c r="A515" s="1" t="b">
        <v>1</v>
      </c>
      <c r="B515" s="20"/>
      <c r="C515" s="20">
        <v>43887.58753388889</v>
      </c>
      <c r="D515" s="1" t="s">
        <v>394</v>
      </c>
      <c r="E515" s="1">
        <v>2203.0</v>
      </c>
      <c r="F515" s="1">
        <v>2.0</v>
      </c>
      <c r="G515" s="1">
        <v>2.0</v>
      </c>
      <c r="H515" s="1">
        <v>2.0</v>
      </c>
      <c r="I515" s="1">
        <v>2.0</v>
      </c>
      <c r="J515" s="1">
        <v>3.0</v>
      </c>
      <c r="K515" s="1">
        <v>3.0</v>
      </c>
      <c r="L515" s="1">
        <v>3.0</v>
      </c>
      <c r="M515" s="1">
        <v>2.0</v>
      </c>
      <c r="N515" s="1">
        <v>2.0</v>
      </c>
      <c r="O515" s="1">
        <v>4.0</v>
      </c>
      <c r="P515" s="1">
        <v>3.0</v>
      </c>
      <c r="Q515" s="1">
        <v>4.0</v>
      </c>
      <c r="R515" s="1">
        <v>4.0</v>
      </c>
      <c r="S515" s="1">
        <v>3.0</v>
      </c>
      <c r="T515" s="1">
        <v>3.0</v>
      </c>
      <c r="U515" s="1">
        <v>3.0</v>
      </c>
      <c r="V515" s="1">
        <v>3.0</v>
      </c>
      <c r="W515" s="1">
        <v>4.0</v>
      </c>
      <c r="X515" s="1">
        <v>3.0</v>
      </c>
      <c r="Y515" s="1">
        <v>3.0</v>
      </c>
      <c r="Z515" s="1">
        <v>3.0</v>
      </c>
      <c r="AA515" s="1">
        <v>4.0</v>
      </c>
      <c r="AB515" s="1">
        <v>5.0</v>
      </c>
      <c r="AC515" s="1">
        <v>4.0</v>
      </c>
      <c r="AD515" s="1">
        <v>5.0</v>
      </c>
      <c r="AE515" s="1">
        <v>5.0</v>
      </c>
      <c r="AF515" s="1">
        <v>5.0</v>
      </c>
      <c r="AG515" s="1">
        <v>4.0</v>
      </c>
      <c r="AH515" s="1">
        <v>4.0</v>
      </c>
      <c r="AI515" s="1">
        <v>4.0</v>
      </c>
      <c r="AJ515" s="1">
        <v>5.0</v>
      </c>
      <c r="AK515" s="1">
        <v>5.0</v>
      </c>
      <c r="AL515" s="1">
        <v>5.0</v>
      </c>
      <c r="AM515" s="1">
        <v>5.0</v>
      </c>
      <c r="AN515" s="1">
        <v>5.0</v>
      </c>
      <c r="AO515" s="1">
        <v>5.0</v>
      </c>
      <c r="AP515" s="1">
        <v>5.0</v>
      </c>
      <c r="AQ515" s="1">
        <v>5.0</v>
      </c>
      <c r="AR515" s="1">
        <v>5.0</v>
      </c>
      <c r="AS515" s="1">
        <v>5.0</v>
      </c>
      <c r="AT515" s="1">
        <v>1.0</v>
      </c>
      <c r="AU515" s="1">
        <v>1.0</v>
      </c>
      <c r="AV515" s="1">
        <v>1.0</v>
      </c>
      <c r="AW515" s="1">
        <v>1.0</v>
      </c>
      <c r="AX515" s="1">
        <v>1.0</v>
      </c>
      <c r="AY515" s="1">
        <v>1.0</v>
      </c>
      <c r="AZ515" s="1">
        <v>1.0</v>
      </c>
      <c r="BA515" s="1">
        <v>1.0</v>
      </c>
      <c r="BB515" s="1">
        <v>5.0</v>
      </c>
      <c r="BC515" s="1">
        <v>5.0</v>
      </c>
      <c r="BD515" s="1">
        <v>5.0</v>
      </c>
      <c r="BE515" s="1">
        <v>5.0</v>
      </c>
      <c r="BF515" s="1">
        <v>5.0</v>
      </c>
      <c r="BG515" s="1">
        <v>5.0</v>
      </c>
      <c r="BH515" s="1">
        <v>5.0</v>
      </c>
      <c r="BI515" s="1">
        <v>5.0</v>
      </c>
      <c r="BJ515" s="1">
        <v>9.0</v>
      </c>
      <c r="BK515" s="1">
        <v>1.0</v>
      </c>
      <c r="BL515" s="1">
        <v>1.0</v>
      </c>
      <c r="BM515" s="1">
        <v>1.0</v>
      </c>
      <c r="BN515" s="1">
        <v>1.0</v>
      </c>
      <c r="BO515" s="1">
        <v>1.0</v>
      </c>
      <c r="BP515" s="1">
        <v>1.0</v>
      </c>
      <c r="BQ515" s="1">
        <v>1.0</v>
      </c>
      <c r="BR515" s="1">
        <v>1.0</v>
      </c>
      <c r="BS515" s="1">
        <v>5.0</v>
      </c>
      <c r="BT515" s="1">
        <v>5.0</v>
      </c>
      <c r="BU515" s="1">
        <v>5.0</v>
      </c>
      <c r="BV515" s="1">
        <v>5.0</v>
      </c>
      <c r="BW515" s="1">
        <v>5.0</v>
      </c>
      <c r="BX515" s="1">
        <v>5.0</v>
      </c>
      <c r="BY515" s="1">
        <v>5.0</v>
      </c>
      <c r="BZ515" s="36">
        <v>5.0</v>
      </c>
      <c r="CA515" s="45">
        <f t="shared" si="32"/>
        <v>256</v>
      </c>
      <c r="CB515" s="45">
        <f t="shared" si="33"/>
        <v>19</v>
      </c>
      <c r="CC515" s="45">
        <f t="shared" si="34"/>
        <v>26</v>
      </c>
      <c r="CD515" s="45">
        <f t="shared" si="35"/>
        <v>29</v>
      </c>
      <c r="CE515" s="45">
        <f t="shared" si="36"/>
        <v>37</v>
      </c>
      <c r="CF515" s="45">
        <f t="shared" si="37"/>
        <v>40</v>
      </c>
      <c r="CG515" s="45">
        <f t="shared" si="38"/>
        <v>8</v>
      </c>
      <c r="CH515" s="45">
        <f t="shared" si="39"/>
        <v>40</v>
      </c>
      <c r="CI515" s="45">
        <f t="shared" si="40"/>
        <v>0.9</v>
      </c>
      <c r="CJ515">
        <f t="shared" si="10"/>
        <v>8</v>
      </c>
      <c r="CK515" s="45">
        <f t="shared" si="41"/>
        <v>40</v>
      </c>
      <c r="CL515" s="39"/>
      <c r="CM515" s="40">
        <f>VLOOKUP(CB515,'PROMIS 57 T-Score Conversions'!Q$3:R$35,2,TRUE)</f>
        <v>34.7</v>
      </c>
      <c r="CN515" s="44" t="str">
        <f t="shared" si="20"/>
        <v>Moderate</v>
      </c>
      <c r="CO515" s="40">
        <f>VLOOKUP(CC515,'PROMIS 57 T-Score Conversions'!A$3:B$35,2,TRUE)</f>
        <v>64.5</v>
      </c>
      <c r="CP515" s="39" t="str">
        <f t="shared" si="21"/>
        <v>Moderate</v>
      </c>
      <c r="CQ515" s="40">
        <f>VLOOKUP(CD515,'PROMIS 57 T-Score Conversions'!E$3:F$35,2,TRUE)</f>
        <v>66.8</v>
      </c>
      <c r="CR515" s="39" t="str">
        <f t="shared" si="22"/>
        <v>Moderate</v>
      </c>
      <c r="CS515" s="40">
        <f>VLOOKUP(CE515,'PROMIS 57 T-Score Conversions'!U$3:V$35,2,TRUE)</f>
        <v>71</v>
      </c>
      <c r="CT515" s="39" t="str">
        <f t="shared" si="23"/>
        <v>Severe</v>
      </c>
      <c r="CU515" s="40">
        <f>VLOOKUP(CF515,'PROMIS 57 T-Score Conversions'!Y$3:Z$35,2,TRUE)</f>
        <v>76.5</v>
      </c>
      <c r="CV515" s="39" t="str">
        <f t="shared" si="24"/>
        <v>Severe</v>
      </c>
      <c r="CW515" s="40">
        <f>vlookup(CG515,'PROMIS 57 T-Score Conversions'!M$3:N$35,2,TRUE)</f>
        <v>25.91</v>
      </c>
      <c r="CX515" s="39" t="str">
        <f t="shared" si="25"/>
        <v>Severe</v>
      </c>
      <c r="CY515" s="40">
        <f>VLOOKup(CH515,'PROMIS 57 T-Score Conversions'!I$3:J$35,2,TRUE)</f>
        <v>77</v>
      </c>
      <c r="CZ515" s="39" t="str">
        <f t="shared" si="26"/>
        <v>Severe</v>
      </c>
      <c r="DA515" s="37">
        <f>VLOOKUP(CJ515,'PROMIS 57 T-Score Conversions'!AC$3:AD$35,2,TRUE)</f>
        <v>22.41</v>
      </c>
      <c r="DB515" s="44" t="str">
        <f t="shared" si="30"/>
        <v>Severe</v>
      </c>
      <c r="DC515" s="40">
        <f>VLOOKUP(CK515,'PROMIS 57 T-Score Conversions'!AG$3:AH$35,2,TRUE)</f>
        <v>67.09</v>
      </c>
      <c r="DD515" s="39" t="str">
        <f t="shared" si="31"/>
        <v>Moderate</v>
      </c>
    </row>
    <row r="516">
      <c r="A516" s="1" t="b">
        <v>1</v>
      </c>
      <c r="B516" s="20"/>
      <c r="C516" s="20">
        <v>43887.61164270833</v>
      </c>
      <c r="D516" s="1" t="s">
        <v>332</v>
      </c>
      <c r="E516" s="1">
        <v>2124.0</v>
      </c>
      <c r="F516" s="1">
        <v>4.0</v>
      </c>
      <c r="G516" s="1">
        <v>4.0</v>
      </c>
      <c r="H516" s="1">
        <v>3.0</v>
      </c>
      <c r="I516" s="1">
        <v>3.0</v>
      </c>
      <c r="J516" s="1">
        <v>1.0</v>
      </c>
      <c r="K516" s="1">
        <v>3.0</v>
      </c>
      <c r="L516" s="1">
        <v>3.0</v>
      </c>
      <c r="M516" s="1">
        <v>3.0</v>
      </c>
      <c r="N516" s="1">
        <v>3.0</v>
      </c>
      <c r="O516" s="1">
        <v>3.0</v>
      </c>
      <c r="P516" s="1">
        <v>3.0</v>
      </c>
      <c r="Q516" s="1">
        <v>3.0</v>
      </c>
      <c r="R516" s="1">
        <v>4.0</v>
      </c>
      <c r="S516" s="1">
        <v>3.0</v>
      </c>
      <c r="T516" s="1">
        <v>4.0</v>
      </c>
      <c r="U516" s="1">
        <v>4.0</v>
      </c>
      <c r="V516" s="1">
        <v>3.0</v>
      </c>
      <c r="W516" s="1">
        <v>3.0</v>
      </c>
      <c r="X516" s="1">
        <v>2.0</v>
      </c>
      <c r="Y516" s="1">
        <v>3.0</v>
      </c>
      <c r="Z516" s="1">
        <v>2.0</v>
      </c>
      <c r="AA516" s="1">
        <v>3.0</v>
      </c>
      <c r="AB516" s="1">
        <v>3.0</v>
      </c>
      <c r="AC516" s="1">
        <v>3.0</v>
      </c>
      <c r="AD516" s="1">
        <v>5.0</v>
      </c>
      <c r="AE516" s="1">
        <v>4.0</v>
      </c>
      <c r="AF516" s="1">
        <v>5.0</v>
      </c>
      <c r="AG516" s="1">
        <v>5.0</v>
      </c>
      <c r="AH516" s="1">
        <v>4.0</v>
      </c>
      <c r="AI516" s="1">
        <v>4.0</v>
      </c>
      <c r="AJ516" s="1">
        <v>5.0</v>
      </c>
      <c r="AK516" s="1">
        <v>4.0</v>
      </c>
      <c r="AL516" s="1">
        <v>2.0</v>
      </c>
      <c r="AM516" s="1">
        <v>2.0</v>
      </c>
      <c r="AN516" s="1">
        <v>2.0</v>
      </c>
      <c r="AO516" s="1">
        <v>2.0</v>
      </c>
      <c r="AP516" s="1">
        <v>2.0</v>
      </c>
      <c r="AQ516" s="1">
        <v>2.0</v>
      </c>
      <c r="AR516" s="1">
        <v>1.0</v>
      </c>
      <c r="AS516" s="1">
        <v>3.0</v>
      </c>
      <c r="AT516" s="1">
        <v>2.0</v>
      </c>
      <c r="AU516" s="1">
        <v>1.0</v>
      </c>
      <c r="AV516" s="1">
        <v>1.0</v>
      </c>
      <c r="AW516" s="1">
        <v>1.0</v>
      </c>
      <c r="AX516" s="1">
        <v>1.0</v>
      </c>
      <c r="AY516" s="1">
        <v>1.0</v>
      </c>
      <c r="AZ516" s="1">
        <v>1.0</v>
      </c>
      <c r="BA516" s="1">
        <v>1.0</v>
      </c>
      <c r="BB516" s="1">
        <v>3.0</v>
      </c>
      <c r="BC516" s="1">
        <v>3.0</v>
      </c>
      <c r="BD516" s="1">
        <v>3.0</v>
      </c>
      <c r="BE516" s="1">
        <v>3.0</v>
      </c>
      <c r="BF516" s="1">
        <v>3.0</v>
      </c>
      <c r="BG516" s="1">
        <v>3.0</v>
      </c>
      <c r="BH516" s="1">
        <v>3.0</v>
      </c>
      <c r="BI516" s="1">
        <v>3.0</v>
      </c>
      <c r="BJ516" s="1">
        <v>3.0</v>
      </c>
      <c r="BK516" s="1">
        <v>1.0</v>
      </c>
      <c r="BL516" s="1">
        <v>1.0</v>
      </c>
      <c r="BM516" s="1">
        <v>1.0</v>
      </c>
      <c r="BN516" s="1">
        <v>2.0</v>
      </c>
      <c r="BO516" s="1">
        <v>2.0</v>
      </c>
      <c r="BP516" s="1">
        <v>1.0</v>
      </c>
      <c r="BQ516" s="1">
        <v>1.0</v>
      </c>
      <c r="BR516" s="1">
        <v>2.0</v>
      </c>
      <c r="BS516" s="1">
        <v>5.0</v>
      </c>
      <c r="BT516" s="1">
        <v>5.0</v>
      </c>
      <c r="BU516" s="1">
        <v>5.0</v>
      </c>
      <c r="BV516" s="1">
        <v>5.0</v>
      </c>
      <c r="BW516" s="1">
        <v>5.0</v>
      </c>
      <c r="BX516" s="1">
        <v>5.0</v>
      </c>
      <c r="BY516" s="1">
        <v>5.0</v>
      </c>
      <c r="BZ516" s="36">
        <v>5.0</v>
      </c>
      <c r="CA516" s="45">
        <f t="shared" si="32"/>
        <v>212</v>
      </c>
      <c r="CB516" s="45">
        <f t="shared" si="33"/>
        <v>24</v>
      </c>
      <c r="CC516" s="45">
        <f t="shared" si="34"/>
        <v>27</v>
      </c>
      <c r="CD516" s="45">
        <f t="shared" si="35"/>
        <v>22</v>
      </c>
      <c r="CE516" s="45">
        <f t="shared" si="36"/>
        <v>36</v>
      </c>
      <c r="CF516" s="45">
        <f t="shared" si="37"/>
        <v>16</v>
      </c>
      <c r="CG516" s="45">
        <f t="shared" si="38"/>
        <v>9</v>
      </c>
      <c r="CH516" s="45">
        <f t="shared" si="39"/>
        <v>24</v>
      </c>
      <c r="CI516" s="45">
        <f t="shared" si="40"/>
        <v>0.3</v>
      </c>
      <c r="CJ516">
        <f t="shared" si="10"/>
        <v>11</v>
      </c>
      <c r="CK516" s="45">
        <f t="shared" si="41"/>
        <v>40</v>
      </c>
      <c r="CL516" s="39"/>
      <c r="CM516" s="40">
        <f>VLOOKUP(CB516,'PROMIS 57 T-Score Conversions'!Q$3:R$35,2,TRUE)</f>
        <v>38.1</v>
      </c>
      <c r="CN516" s="44" t="str">
        <f t="shared" si="20"/>
        <v>Moderate</v>
      </c>
      <c r="CO516" s="40">
        <f>VLOOKUP(CC516,'PROMIS 57 T-Score Conversions'!A$3:B$35,2,TRUE)</f>
        <v>65.6</v>
      </c>
      <c r="CP516" s="39" t="str">
        <f t="shared" si="21"/>
        <v>Severe</v>
      </c>
      <c r="CQ516" s="40">
        <f>VLOOKUP(CD516,'PROMIS 57 T-Score Conversions'!E$3:F$35,2,TRUE)</f>
        <v>60.3</v>
      </c>
      <c r="CR516" s="39" t="str">
        <f t="shared" si="22"/>
        <v>Moderate</v>
      </c>
      <c r="CS516" s="40">
        <f>VLOOKUP(CE516,'PROMIS 57 T-Score Conversions'!U$3:V$35,2,TRUE)</f>
        <v>69.8</v>
      </c>
      <c r="CT516" s="39" t="str">
        <f t="shared" si="23"/>
        <v>Moderate</v>
      </c>
      <c r="CU516" s="40">
        <f>VLOOKUP(CF516,'PROMIS 57 T-Score Conversions'!Y$3:Z$35,2,TRUE)</f>
        <v>45.5</v>
      </c>
      <c r="CV516" s="39" t="str">
        <f t="shared" si="24"/>
        <v>Normal</v>
      </c>
      <c r="CW516" s="40">
        <f>vlookup(CG516,'PROMIS 57 T-Score Conversions'!M$3:N$35,2,TRUE)</f>
        <v>29.7</v>
      </c>
      <c r="CX516" s="39" t="str">
        <f t="shared" si="25"/>
        <v>Severe</v>
      </c>
      <c r="CY516" s="40">
        <f>VLOOKup(CH516,'PROMIS 57 T-Score Conversions'!I$3:J$35,2,TRUE)</f>
        <v>61.5</v>
      </c>
      <c r="CZ516" s="39" t="str">
        <f t="shared" si="26"/>
        <v>Moderate</v>
      </c>
      <c r="DA516" s="37">
        <f>VLOOKUP(CJ516,'PROMIS 57 T-Score Conversions'!AC$3:AD$35,2,TRUE)</f>
        <v>28.9</v>
      </c>
      <c r="DB516" s="44" t="str">
        <f t="shared" si="30"/>
        <v>Severe</v>
      </c>
      <c r="DC516" s="40">
        <f>VLOOKUP(CK516,'PROMIS 57 T-Score Conversions'!AG$3:AH$35,2,TRUE)</f>
        <v>67.09</v>
      </c>
      <c r="DD516" s="39" t="str">
        <f t="shared" si="31"/>
        <v>Moderate</v>
      </c>
    </row>
    <row r="517">
      <c r="A517" s="1" t="b">
        <v>1</v>
      </c>
      <c r="B517" s="20"/>
      <c r="C517" s="20">
        <v>43888.396967685185</v>
      </c>
      <c r="D517" s="1" t="s">
        <v>395</v>
      </c>
      <c r="E517" s="1">
        <v>2208.0</v>
      </c>
      <c r="F517" s="1">
        <v>2.0</v>
      </c>
      <c r="G517" s="1">
        <v>2.0</v>
      </c>
      <c r="H517" s="1">
        <v>1.0</v>
      </c>
      <c r="I517" s="1">
        <v>2.0</v>
      </c>
      <c r="J517" s="1">
        <v>1.0</v>
      </c>
      <c r="K517" s="1">
        <v>2.0</v>
      </c>
      <c r="L517" s="1">
        <v>2.0</v>
      </c>
      <c r="M517" s="1">
        <v>1.0</v>
      </c>
      <c r="N517" s="1">
        <v>4.0</v>
      </c>
      <c r="O517" s="1">
        <v>4.0</v>
      </c>
      <c r="P517" s="1">
        <v>3.0</v>
      </c>
      <c r="Q517" s="1">
        <v>5.0</v>
      </c>
      <c r="R517" s="1">
        <v>4.0</v>
      </c>
      <c r="S517" s="1">
        <v>4.0</v>
      </c>
      <c r="T517" s="1">
        <v>4.0</v>
      </c>
      <c r="U517" s="1">
        <v>5.0</v>
      </c>
      <c r="V517" s="1">
        <v>3.0</v>
      </c>
      <c r="W517" s="1">
        <v>5.0</v>
      </c>
      <c r="X517" s="1">
        <v>4.0</v>
      </c>
      <c r="Y517" s="1">
        <v>4.0</v>
      </c>
      <c r="Z517" s="1">
        <v>2.0</v>
      </c>
      <c r="AA517" s="1">
        <v>4.0</v>
      </c>
      <c r="AB517" s="1">
        <v>5.0</v>
      </c>
      <c r="AC517" s="1">
        <v>4.0</v>
      </c>
      <c r="AD517" s="1">
        <v>5.0</v>
      </c>
      <c r="AE517" s="1">
        <v>5.0</v>
      </c>
      <c r="AF517" s="1">
        <v>5.0</v>
      </c>
      <c r="AG517" s="1">
        <v>5.0</v>
      </c>
      <c r="AH517" s="1">
        <v>5.0</v>
      </c>
      <c r="AI517" s="1">
        <v>5.0</v>
      </c>
      <c r="AJ517" s="1">
        <v>5.0</v>
      </c>
      <c r="AK517" s="1">
        <v>4.0</v>
      </c>
      <c r="AL517" s="1">
        <v>5.0</v>
      </c>
      <c r="AM517" s="1">
        <v>4.0</v>
      </c>
      <c r="AN517" s="1">
        <v>4.0</v>
      </c>
      <c r="AO517" s="1">
        <v>1.0</v>
      </c>
      <c r="AP517" s="1">
        <v>4.0</v>
      </c>
      <c r="AQ517" s="1">
        <v>1.0</v>
      </c>
      <c r="AR517" s="1">
        <v>1.0</v>
      </c>
      <c r="AS517" s="1">
        <v>5.0</v>
      </c>
      <c r="AT517" s="1">
        <v>1.0</v>
      </c>
      <c r="AU517" s="1">
        <v>1.0</v>
      </c>
      <c r="AV517" s="1">
        <v>1.0</v>
      </c>
      <c r="AW517" s="1">
        <v>1.0</v>
      </c>
      <c r="AX517" s="1">
        <v>1.0</v>
      </c>
      <c r="AY517" s="1">
        <v>1.0</v>
      </c>
      <c r="AZ517" s="1">
        <v>1.0</v>
      </c>
      <c r="BA517" s="1">
        <v>1.0</v>
      </c>
      <c r="BB517" s="1">
        <v>5.0</v>
      </c>
      <c r="BC517" s="1">
        <v>5.0</v>
      </c>
      <c r="BD517" s="1">
        <v>5.0</v>
      </c>
      <c r="BE517" s="1">
        <v>4.0</v>
      </c>
      <c r="BF517" s="1">
        <v>5.0</v>
      </c>
      <c r="BG517" s="1">
        <v>5.0</v>
      </c>
      <c r="BH517" s="1">
        <v>5.0</v>
      </c>
      <c r="BI517" s="1">
        <v>4.0</v>
      </c>
      <c r="BJ517" s="1">
        <v>9.0</v>
      </c>
      <c r="BK517" s="1">
        <v>3.0</v>
      </c>
      <c r="BL517" s="1">
        <v>3.0</v>
      </c>
      <c r="BM517" s="1">
        <v>2.0</v>
      </c>
      <c r="BN517" s="1">
        <v>2.0</v>
      </c>
      <c r="BO517" s="1">
        <v>3.0</v>
      </c>
      <c r="BP517" s="1">
        <v>2.0</v>
      </c>
      <c r="BQ517" s="1">
        <v>2.0</v>
      </c>
      <c r="BR517" s="1">
        <v>3.0</v>
      </c>
      <c r="BS517" s="1">
        <v>4.0</v>
      </c>
      <c r="BT517" s="1">
        <v>4.0</v>
      </c>
      <c r="BU517" s="1">
        <v>5.0</v>
      </c>
      <c r="BV517" s="1">
        <v>4.0</v>
      </c>
      <c r="BW517" s="1">
        <v>4.0</v>
      </c>
      <c r="BX517" s="1">
        <v>4.0</v>
      </c>
      <c r="BY517" s="1">
        <v>3.0</v>
      </c>
      <c r="BZ517" s="36">
        <v>4.0</v>
      </c>
      <c r="CA517" s="45">
        <f t="shared" si="32"/>
        <v>248</v>
      </c>
      <c r="CB517" s="45">
        <f t="shared" si="33"/>
        <v>13</v>
      </c>
      <c r="CC517" s="45">
        <f t="shared" si="34"/>
        <v>33</v>
      </c>
      <c r="CD517" s="45">
        <f t="shared" si="35"/>
        <v>31</v>
      </c>
      <c r="CE517" s="45">
        <f t="shared" si="36"/>
        <v>39</v>
      </c>
      <c r="CF517" s="45">
        <f t="shared" si="37"/>
        <v>25</v>
      </c>
      <c r="CG517" s="45">
        <f t="shared" si="38"/>
        <v>8</v>
      </c>
      <c r="CH517" s="45">
        <f t="shared" si="39"/>
        <v>38</v>
      </c>
      <c r="CI517" s="45">
        <f t="shared" si="40"/>
        <v>0.9</v>
      </c>
      <c r="CJ517">
        <f t="shared" si="10"/>
        <v>20</v>
      </c>
      <c r="CK517" s="45">
        <f t="shared" si="41"/>
        <v>32</v>
      </c>
      <c r="CL517" s="39"/>
      <c r="CM517" s="40">
        <f>VLOOKUP(CB517,'PROMIS 57 T-Score Conversions'!Q$3:R$35,2,TRUE)</f>
        <v>29.8</v>
      </c>
      <c r="CN517" s="44" t="str">
        <f t="shared" si="20"/>
        <v>Severe</v>
      </c>
      <c r="CO517" s="40">
        <f>VLOOKUP(CC517,'PROMIS 57 T-Score Conversions'!A$3:B$35,2,TRUE)</f>
        <v>71.9</v>
      </c>
      <c r="CP517" s="39" t="str">
        <f t="shared" si="21"/>
        <v>Severe</v>
      </c>
      <c r="CQ517" s="40">
        <f>VLOOKUP(CD517,'PROMIS 57 T-Score Conversions'!E$3:F$35,2,TRUE)</f>
        <v>68.7</v>
      </c>
      <c r="CR517" s="39" t="str">
        <f t="shared" si="22"/>
        <v>Moderate</v>
      </c>
      <c r="CS517" s="40">
        <f>VLOOKUP(CE517,'PROMIS 57 T-Score Conversions'!U$3:V$35,2,TRUE)</f>
        <v>74.2</v>
      </c>
      <c r="CT517" s="39" t="str">
        <f t="shared" si="23"/>
        <v>Severe</v>
      </c>
      <c r="CU517" s="40">
        <f>VLOOKUP(CF517,'PROMIS 57 T-Score Conversions'!Y$3:Z$35,2,TRUE)</f>
        <v>55.3</v>
      </c>
      <c r="CV517" s="39" t="str">
        <f t="shared" si="24"/>
        <v>Mild</v>
      </c>
      <c r="CW517" s="40">
        <f>vlookup(CG517,'PROMIS 57 T-Score Conversions'!M$3:N$35,2,TRUE)</f>
        <v>25.91</v>
      </c>
      <c r="CX517" s="39" t="str">
        <f t="shared" si="25"/>
        <v>Severe</v>
      </c>
      <c r="CY517" s="40">
        <f>VLOOKup(CH517,'PROMIS 57 T-Score Conversions'!I$3:J$35,2,TRUE)</f>
        <v>72.1</v>
      </c>
      <c r="CZ517" s="39" t="str">
        <f t="shared" si="26"/>
        <v>Severe</v>
      </c>
      <c r="DA517" s="37">
        <f>VLOOKUP(CJ517,'PROMIS 57 T-Score Conversions'!AC$3:AD$35,2,TRUE)</f>
        <v>37.15</v>
      </c>
      <c r="DB517" s="44" t="str">
        <f t="shared" si="30"/>
        <v>Moderate</v>
      </c>
      <c r="DC517" s="40">
        <f>VLOOKUP(CK517,'PROMIS 57 T-Score Conversions'!AG$3:AH$35,2,TRUE)</f>
        <v>51.29</v>
      </c>
      <c r="DD517" s="39" t="str">
        <f t="shared" si="31"/>
        <v>Normal</v>
      </c>
    </row>
    <row r="518">
      <c r="A518" s="1" t="b">
        <v>1</v>
      </c>
      <c r="B518" s="20"/>
      <c r="C518" s="20">
        <v>43888.44938722222</v>
      </c>
      <c r="D518" s="1" t="s">
        <v>326</v>
      </c>
      <c r="E518" s="1">
        <v>2121.0</v>
      </c>
      <c r="F518" s="1">
        <v>1.0</v>
      </c>
      <c r="G518" s="1">
        <v>4.0</v>
      </c>
      <c r="H518" s="1">
        <v>3.0</v>
      </c>
      <c r="I518" s="1">
        <v>3.0</v>
      </c>
      <c r="J518" s="1">
        <v>1.0</v>
      </c>
      <c r="K518" s="1">
        <v>3.0</v>
      </c>
      <c r="L518" s="1">
        <v>3.0</v>
      </c>
      <c r="M518" s="1">
        <v>1.0</v>
      </c>
      <c r="N518" s="1">
        <v>4.0</v>
      </c>
      <c r="O518" s="1">
        <v>2.0</v>
      </c>
      <c r="P518" s="1">
        <v>4.0</v>
      </c>
      <c r="Q518" s="1">
        <v>4.0</v>
      </c>
      <c r="R518" s="1">
        <v>4.0</v>
      </c>
      <c r="S518" s="1">
        <v>2.0</v>
      </c>
      <c r="T518" s="1">
        <v>4.0</v>
      </c>
      <c r="U518" s="1">
        <v>4.0</v>
      </c>
      <c r="V518" s="1">
        <v>3.0</v>
      </c>
      <c r="W518" s="1">
        <v>3.0</v>
      </c>
      <c r="X518" s="1">
        <v>3.0</v>
      </c>
      <c r="Y518" s="1">
        <v>2.0</v>
      </c>
      <c r="Z518" s="1">
        <v>2.0</v>
      </c>
      <c r="AA518" s="1">
        <v>4.0</v>
      </c>
      <c r="AB518" s="1">
        <v>1.0</v>
      </c>
      <c r="AC518" s="1">
        <v>1.0</v>
      </c>
      <c r="AD518" s="1">
        <v>4.0</v>
      </c>
      <c r="AE518" s="1">
        <v>3.0</v>
      </c>
      <c r="AF518" s="1">
        <v>3.0</v>
      </c>
      <c r="AG518" s="1">
        <v>3.0</v>
      </c>
      <c r="AH518" s="1">
        <v>3.0</v>
      </c>
      <c r="AI518" s="1">
        <v>3.0</v>
      </c>
      <c r="AJ518" s="1">
        <v>3.0</v>
      </c>
      <c r="AK518" s="1">
        <v>4.0</v>
      </c>
      <c r="AL518" s="1">
        <v>5.0</v>
      </c>
      <c r="AM518" s="1">
        <v>4.0</v>
      </c>
      <c r="AN518" s="1">
        <v>5.0</v>
      </c>
      <c r="AO518" s="1">
        <v>2.0</v>
      </c>
      <c r="AP518" s="1">
        <v>5.0</v>
      </c>
      <c r="AQ518" s="1">
        <v>3.0</v>
      </c>
      <c r="AR518" s="1">
        <v>2.0</v>
      </c>
      <c r="AS518" s="1">
        <v>5.0</v>
      </c>
      <c r="AT518" s="1">
        <v>2.0</v>
      </c>
      <c r="AU518" s="1">
        <v>3.0</v>
      </c>
      <c r="AV518" s="1">
        <v>1.0</v>
      </c>
      <c r="AW518" s="1">
        <v>2.0</v>
      </c>
      <c r="AX518" s="1">
        <v>2.0</v>
      </c>
      <c r="AY518" s="1">
        <v>2.0</v>
      </c>
      <c r="AZ518" s="1">
        <v>2.0</v>
      </c>
      <c r="BA518" s="1">
        <v>1.0</v>
      </c>
      <c r="BB518" s="1">
        <v>4.0</v>
      </c>
      <c r="BC518" s="1">
        <v>4.0</v>
      </c>
      <c r="BD518" s="1">
        <v>3.0</v>
      </c>
      <c r="BE518" s="1">
        <v>5.0</v>
      </c>
      <c r="BF518" s="1">
        <v>4.0</v>
      </c>
      <c r="BG518" s="1">
        <v>3.0</v>
      </c>
      <c r="BH518" s="1">
        <v>4.0</v>
      </c>
      <c r="BI518" s="1">
        <v>3.0</v>
      </c>
      <c r="BJ518" s="1">
        <v>7.0</v>
      </c>
      <c r="BK518" s="1">
        <v>2.0</v>
      </c>
      <c r="BL518" s="1">
        <v>1.0</v>
      </c>
      <c r="BM518" s="1">
        <v>1.0</v>
      </c>
      <c r="BN518" s="1">
        <v>2.0</v>
      </c>
      <c r="BO518" s="1">
        <v>2.0</v>
      </c>
      <c r="BP518" s="1">
        <v>2.0</v>
      </c>
      <c r="BQ518" s="1">
        <v>2.0</v>
      </c>
      <c r="BR518" s="1">
        <v>1.0</v>
      </c>
      <c r="BS518" s="1">
        <v>4.0</v>
      </c>
      <c r="BT518" s="1">
        <v>5.0</v>
      </c>
      <c r="BU518" s="1">
        <v>4.0</v>
      </c>
      <c r="BV518" s="1">
        <v>4.0</v>
      </c>
      <c r="BW518" s="1">
        <v>4.0</v>
      </c>
      <c r="BX518" s="1">
        <v>4.0</v>
      </c>
      <c r="BY518" s="1">
        <v>3.0</v>
      </c>
      <c r="BZ518" s="36">
        <v>4.0</v>
      </c>
      <c r="CA518" s="45">
        <f t="shared" si="32"/>
        <v>220</v>
      </c>
      <c r="CB518" s="45">
        <f t="shared" si="33"/>
        <v>19</v>
      </c>
      <c r="CC518" s="45">
        <f t="shared" si="34"/>
        <v>28</v>
      </c>
      <c r="CD518" s="45">
        <f t="shared" si="35"/>
        <v>19</v>
      </c>
      <c r="CE518" s="45">
        <f t="shared" si="36"/>
        <v>26</v>
      </c>
      <c r="CF518" s="45">
        <f t="shared" si="37"/>
        <v>31</v>
      </c>
      <c r="CG518" s="45">
        <f t="shared" si="38"/>
        <v>15</v>
      </c>
      <c r="CH518" s="45">
        <f t="shared" si="39"/>
        <v>30</v>
      </c>
      <c r="CI518" s="45">
        <f t="shared" si="40"/>
        <v>0.7</v>
      </c>
      <c r="CJ518">
        <f t="shared" si="10"/>
        <v>13</v>
      </c>
      <c r="CK518" s="45">
        <f t="shared" si="41"/>
        <v>32</v>
      </c>
      <c r="CL518" s="39"/>
      <c r="CM518" s="40">
        <f>VLOOKUP(CB518,'PROMIS 57 T-Score Conversions'!Q$3:R$35,2,TRUE)</f>
        <v>34.7</v>
      </c>
      <c r="CN518" s="44" t="str">
        <f t="shared" si="20"/>
        <v>Moderate</v>
      </c>
      <c r="CO518" s="40">
        <f>VLOOKUP(CC518,'PROMIS 57 T-Score Conversions'!A$3:B$35,2,TRUE)</f>
        <v>66.6</v>
      </c>
      <c r="CP518" s="39" t="str">
        <f t="shared" si="21"/>
        <v>Severe</v>
      </c>
      <c r="CQ518" s="40">
        <f>VLOOKUP(CD518,'PROMIS 57 T-Score Conversions'!E$3:F$35,2,TRUE)</f>
        <v>57.7</v>
      </c>
      <c r="CR518" s="39" t="str">
        <f t="shared" si="22"/>
        <v>Mild</v>
      </c>
      <c r="CS518" s="40">
        <f>VLOOKUP(CE518,'PROMIS 57 T-Score Conversions'!U$3:V$35,2,TRUE)</f>
        <v>59.4</v>
      </c>
      <c r="CT518" s="39" t="str">
        <f t="shared" si="23"/>
        <v>Mild</v>
      </c>
      <c r="CU518" s="40">
        <f>VLOOKUP(CF518,'PROMIS 57 T-Score Conversions'!Y$3:Z$35,2,TRUE)</f>
        <v>61.5</v>
      </c>
      <c r="CV518" s="39" t="str">
        <f t="shared" si="24"/>
        <v>Moderate</v>
      </c>
      <c r="CW518" s="40">
        <f>vlookup(CG518,'PROMIS 57 T-Score Conversions'!M$3:N$35,2,TRUE)</f>
        <v>36.2</v>
      </c>
      <c r="CX518" s="39" t="str">
        <f t="shared" si="25"/>
        <v>Moderate</v>
      </c>
      <c r="CY518" s="40">
        <f>VLOOKup(CH518,'PROMIS 57 T-Score Conversions'!I$3:J$35,2,TRUE)</f>
        <v>65.5</v>
      </c>
      <c r="CZ518" s="39" t="str">
        <f t="shared" si="26"/>
        <v>Moderate</v>
      </c>
      <c r="DA518" s="37">
        <f>VLOOKUP(CJ518,'PROMIS 57 T-Score Conversions'!AC$3:AD$35,2,TRUE)</f>
        <v>31.18</v>
      </c>
      <c r="DB518" s="44" t="str">
        <f t="shared" si="30"/>
        <v>Moderate</v>
      </c>
      <c r="DC518" s="40">
        <f>VLOOKUP(CK518,'PROMIS 57 T-Score Conversions'!AG$3:AH$35,2,TRUE)</f>
        <v>51.29</v>
      </c>
      <c r="DD518" s="39" t="str">
        <f t="shared" si="31"/>
        <v>Normal</v>
      </c>
    </row>
    <row r="519">
      <c r="A519" s="1" t="b">
        <v>1</v>
      </c>
      <c r="B519" s="20"/>
      <c r="C519" s="20">
        <v>43888.542336122686</v>
      </c>
      <c r="D519" s="1" t="s">
        <v>396</v>
      </c>
      <c r="E519" s="1">
        <v>2198.0</v>
      </c>
      <c r="F519" s="1">
        <v>3.0</v>
      </c>
      <c r="G519" s="1">
        <v>4.0</v>
      </c>
      <c r="H519" s="1">
        <v>4.0</v>
      </c>
      <c r="I519" s="1">
        <v>4.0</v>
      </c>
      <c r="J519" s="1">
        <v>2.0</v>
      </c>
      <c r="K519" s="1">
        <v>3.0</v>
      </c>
      <c r="L519" s="1">
        <v>3.0</v>
      </c>
      <c r="M519" s="1">
        <v>2.0</v>
      </c>
      <c r="N519" s="1">
        <v>4.0</v>
      </c>
      <c r="O519" s="1">
        <v>3.0</v>
      </c>
      <c r="P519" s="1">
        <v>4.0</v>
      </c>
      <c r="Q519" s="1">
        <v>4.0</v>
      </c>
      <c r="R519" s="1">
        <v>4.0</v>
      </c>
      <c r="S519" s="1">
        <v>4.0</v>
      </c>
      <c r="T519" s="1">
        <v>3.0</v>
      </c>
      <c r="U519" s="1">
        <v>3.0</v>
      </c>
      <c r="V519" s="1">
        <v>3.0</v>
      </c>
      <c r="W519" s="1">
        <v>3.0</v>
      </c>
      <c r="X519" s="1">
        <v>3.0</v>
      </c>
      <c r="Y519" s="1">
        <v>3.0</v>
      </c>
      <c r="Z519" s="1">
        <v>1.0</v>
      </c>
      <c r="AA519" s="1">
        <v>3.0</v>
      </c>
      <c r="AB519" s="1">
        <v>3.0</v>
      </c>
      <c r="AC519" s="1">
        <v>3.0</v>
      </c>
      <c r="AD519" s="1">
        <v>3.0</v>
      </c>
      <c r="AE519" s="1">
        <v>2.0</v>
      </c>
      <c r="AF519" s="1">
        <v>3.0</v>
      </c>
      <c r="AG519" s="1">
        <v>3.0</v>
      </c>
      <c r="AH519" s="1">
        <v>2.0</v>
      </c>
      <c r="AI519" s="1">
        <v>2.0</v>
      </c>
      <c r="AJ519" s="1">
        <v>3.0</v>
      </c>
      <c r="AK519" s="1">
        <v>2.0</v>
      </c>
      <c r="AL519" s="1">
        <v>4.0</v>
      </c>
      <c r="AM519" s="1">
        <v>2.0</v>
      </c>
      <c r="AN519" s="1">
        <v>4.0</v>
      </c>
      <c r="AO519" s="1">
        <v>4.0</v>
      </c>
      <c r="AP519" s="1">
        <v>4.0</v>
      </c>
      <c r="AQ519" s="1">
        <v>4.0</v>
      </c>
      <c r="AR519" s="1">
        <v>4.0</v>
      </c>
      <c r="AS519" s="1">
        <v>4.0</v>
      </c>
      <c r="AT519" s="1">
        <v>2.0</v>
      </c>
      <c r="AU519" s="1">
        <v>2.0</v>
      </c>
      <c r="AV519" s="1">
        <v>2.0</v>
      </c>
      <c r="AW519" s="1">
        <v>2.0</v>
      </c>
      <c r="AX519" s="1">
        <v>2.0</v>
      </c>
      <c r="AY519" s="1">
        <v>3.0</v>
      </c>
      <c r="AZ519" s="1">
        <v>3.0</v>
      </c>
      <c r="BA519" s="1">
        <v>3.0</v>
      </c>
      <c r="BB519" s="1">
        <v>4.0</v>
      </c>
      <c r="BC519" s="1">
        <v>4.0</v>
      </c>
      <c r="BD519" s="1">
        <v>3.0</v>
      </c>
      <c r="BE519" s="1">
        <v>3.0</v>
      </c>
      <c r="BF519" s="1">
        <v>4.0</v>
      </c>
      <c r="BG519" s="1">
        <v>4.0</v>
      </c>
      <c r="BH519" s="1">
        <v>3.0</v>
      </c>
      <c r="BI519" s="1">
        <v>3.0</v>
      </c>
      <c r="BJ519" s="1">
        <v>6.0</v>
      </c>
      <c r="BK519" s="1">
        <v>3.0</v>
      </c>
      <c r="BL519" s="1">
        <v>3.0</v>
      </c>
      <c r="BM519" s="1">
        <v>3.0</v>
      </c>
      <c r="BN519" s="1">
        <v>3.0</v>
      </c>
      <c r="BO519" s="1">
        <v>2.0</v>
      </c>
      <c r="BP519" s="1">
        <v>2.0</v>
      </c>
      <c r="BQ519" s="1">
        <v>2.0</v>
      </c>
      <c r="BR519" s="1">
        <v>3.0</v>
      </c>
      <c r="BS519" s="1">
        <v>2.0</v>
      </c>
      <c r="BT519" s="1">
        <v>2.0</v>
      </c>
      <c r="BU519" s="1">
        <v>3.0</v>
      </c>
      <c r="BV519" s="1">
        <v>3.0</v>
      </c>
      <c r="BW519" s="1">
        <v>4.0</v>
      </c>
      <c r="BX519" s="1">
        <v>3.0</v>
      </c>
      <c r="BY519" s="1">
        <v>4.0</v>
      </c>
      <c r="BZ519" s="36">
        <v>2.0</v>
      </c>
      <c r="CA519" s="45">
        <f t="shared" si="32"/>
        <v>223</v>
      </c>
      <c r="CB519" s="45">
        <f t="shared" si="33"/>
        <v>25</v>
      </c>
      <c r="CC519" s="45">
        <f t="shared" si="34"/>
        <v>29</v>
      </c>
      <c r="CD519" s="45">
        <f t="shared" si="35"/>
        <v>22</v>
      </c>
      <c r="CE519" s="45">
        <f t="shared" si="36"/>
        <v>20</v>
      </c>
      <c r="CF519" s="45">
        <f t="shared" si="37"/>
        <v>30</v>
      </c>
      <c r="CG519" s="45">
        <f t="shared" si="38"/>
        <v>19</v>
      </c>
      <c r="CH519" s="45">
        <f t="shared" si="39"/>
        <v>28</v>
      </c>
      <c r="CI519" s="45">
        <f t="shared" si="40"/>
        <v>0.6</v>
      </c>
      <c r="CJ519">
        <f t="shared" si="10"/>
        <v>21</v>
      </c>
      <c r="CK519" s="45">
        <f t="shared" si="41"/>
        <v>23</v>
      </c>
      <c r="CL519" s="39"/>
      <c r="CM519" s="40">
        <f>VLOOKUP(CB519,'PROMIS 57 T-Score Conversions'!Q$3:R$35,2,TRUE)</f>
        <v>38.8</v>
      </c>
      <c r="CN519" s="44" t="str">
        <f t="shared" si="20"/>
        <v>Moderate</v>
      </c>
      <c r="CO519" s="40">
        <f>VLOOKUP(CC519,'PROMIS 57 T-Score Conversions'!A$3:B$35,2,TRUE)</f>
        <v>67.7</v>
      </c>
      <c r="CP519" s="39" t="str">
        <f t="shared" si="21"/>
        <v>Severe</v>
      </c>
      <c r="CQ519" s="40">
        <f>VLOOKUP(CD519,'PROMIS 57 T-Score Conversions'!E$3:F$35,2,TRUE)</f>
        <v>60.3</v>
      </c>
      <c r="CR519" s="39" t="str">
        <f t="shared" si="22"/>
        <v>Moderate</v>
      </c>
      <c r="CS519" s="40">
        <f>VLOOKUP(CE519,'PROMIS 57 T-Score Conversions'!U$3:V$35,2,TRUE)</f>
        <v>53.6</v>
      </c>
      <c r="CT519" s="39" t="str">
        <f t="shared" si="23"/>
        <v>Normal</v>
      </c>
      <c r="CU519" s="40">
        <f>VLOOKUP(CF519,'PROMIS 57 T-Score Conversions'!Y$3:Z$35,2,TRUE)</f>
        <v>60.4</v>
      </c>
      <c r="CV519" s="39" t="str">
        <f t="shared" si="24"/>
        <v>Moderate</v>
      </c>
      <c r="CW519" s="40">
        <f>vlookup(CG519,'PROMIS 57 T-Score Conversions'!M$3:N$35,2,TRUE)</f>
        <v>39.3</v>
      </c>
      <c r="CX519" s="39" t="str">
        <f t="shared" si="25"/>
        <v>Moderate</v>
      </c>
      <c r="CY519" s="40">
        <f>VLOOKup(CH519,'PROMIS 57 T-Score Conversions'!I$3:J$35,2,TRUE)</f>
        <v>64.1</v>
      </c>
      <c r="CZ519" s="39" t="str">
        <f t="shared" si="26"/>
        <v>Moderate</v>
      </c>
      <c r="DA519" s="37">
        <f>VLOOKUP(CJ519,'PROMIS 57 T-Score Conversions'!AC$3:AD$35,2,TRUE)</f>
        <v>37.93</v>
      </c>
      <c r="DB519" s="44" t="str">
        <f t="shared" si="30"/>
        <v>Moderate</v>
      </c>
      <c r="DC519" s="40">
        <f>VLOOKUP(CK519,'PROMIS 57 T-Score Conversions'!AG$3:AH$35,2,TRUE)</f>
        <v>42.51</v>
      </c>
      <c r="DD519" s="39" t="str">
        <f t="shared" si="31"/>
        <v>Normal</v>
      </c>
    </row>
    <row r="520">
      <c r="A520" s="1" t="b">
        <v>1</v>
      </c>
      <c r="B520" s="20"/>
      <c r="C520" s="20">
        <v>43889.37771446759</v>
      </c>
      <c r="D520" s="1" t="s">
        <v>363</v>
      </c>
      <c r="E520" s="1">
        <v>2165.0</v>
      </c>
      <c r="F520" s="1">
        <v>5.0</v>
      </c>
      <c r="G520" s="1">
        <v>5.0</v>
      </c>
      <c r="H520" s="1">
        <v>5.0</v>
      </c>
      <c r="I520" s="1">
        <v>5.0</v>
      </c>
      <c r="J520" s="1">
        <v>5.0</v>
      </c>
      <c r="K520" s="1">
        <v>5.0</v>
      </c>
      <c r="L520" s="1">
        <v>5.0</v>
      </c>
      <c r="M520" s="1">
        <v>5.0</v>
      </c>
      <c r="N520" s="1">
        <v>1.0</v>
      </c>
      <c r="O520" s="1">
        <v>2.0</v>
      </c>
      <c r="P520" s="1">
        <v>1.0</v>
      </c>
      <c r="Q520" s="1">
        <v>1.0</v>
      </c>
      <c r="R520" s="1">
        <v>1.0</v>
      </c>
      <c r="S520" s="1">
        <v>1.0</v>
      </c>
      <c r="T520" s="1">
        <v>1.0</v>
      </c>
      <c r="U520" s="1">
        <v>3.0</v>
      </c>
      <c r="V520" s="1">
        <v>1.0</v>
      </c>
      <c r="W520" s="1">
        <v>1.0</v>
      </c>
      <c r="X520" s="1">
        <v>1.0</v>
      </c>
      <c r="Y520" s="1">
        <v>1.0</v>
      </c>
      <c r="Z520" s="1">
        <v>1.0</v>
      </c>
      <c r="AA520" s="1">
        <v>1.0</v>
      </c>
      <c r="AB520" s="1">
        <v>1.0</v>
      </c>
      <c r="AC520" s="1">
        <v>1.0</v>
      </c>
      <c r="AD520" s="1">
        <v>1.0</v>
      </c>
      <c r="AE520" s="1">
        <v>2.0</v>
      </c>
      <c r="AF520" s="1">
        <v>1.0</v>
      </c>
      <c r="AG520" s="1">
        <v>1.0</v>
      </c>
      <c r="AH520" s="1">
        <v>1.0</v>
      </c>
      <c r="AI520" s="1">
        <v>1.0</v>
      </c>
      <c r="AJ520" s="1">
        <v>1.0</v>
      </c>
      <c r="AK520" s="1">
        <v>1.0</v>
      </c>
      <c r="AL520" s="1">
        <v>3.0</v>
      </c>
      <c r="AM520" s="1">
        <v>4.0</v>
      </c>
      <c r="AN520" s="1">
        <v>3.0</v>
      </c>
      <c r="AO520" s="1">
        <v>3.0</v>
      </c>
      <c r="AP520" s="1">
        <v>3.0</v>
      </c>
      <c r="AQ520" s="1">
        <v>2.0</v>
      </c>
      <c r="AR520" s="1">
        <v>1.0</v>
      </c>
      <c r="AS520" s="1">
        <v>3.0</v>
      </c>
      <c r="AT520" s="1">
        <v>5.0</v>
      </c>
      <c r="AU520" s="1">
        <v>5.0</v>
      </c>
      <c r="AV520" s="1">
        <v>5.0</v>
      </c>
      <c r="AW520" s="1">
        <v>5.0</v>
      </c>
      <c r="AX520" s="1">
        <v>5.0</v>
      </c>
      <c r="AY520" s="1">
        <v>5.0</v>
      </c>
      <c r="AZ520" s="1">
        <v>5.0</v>
      </c>
      <c r="BA520" s="1">
        <v>5.0</v>
      </c>
      <c r="BB520" s="1">
        <v>1.0</v>
      </c>
      <c r="BC520" s="1">
        <v>1.0</v>
      </c>
      <c r="BD520" s="1">
        <v>1.0</v>
      </c>
      <c r="BE520" s="1">
        <v>1.0</v>
      </c>
      <c r="BF520" s="1">
        <v>1.0</v>
      </c>
      <c r="BG520" s="1">
        <v>1.0</v>
      </c>
      <c r="BH520" s="1">
        <v>1.0</v>
      </c>
      <c r="BI520" s="1">
        <v>1.0</v>
      </c>
      <c r="BJ520" s="1">
        <v>0.0</v>
      </c>
      <c r="BK520" s="1">
        <v>4.0</v>
      </c>
      <c r="BL520" s="1">
        <v>4.0</v>
      </c>
      <c r="BM520" s="1">
        <v>4.0</v>
      </c>
      <c r="BN520" s="1">
        <v>4.0</v>
      </c>
      <c r="BO520" s="1">
        <v>4.0</v>
      </c>
      <c r="BP520" s="1">
        <v>4.0</v>
      </c>
      <c r="BQ520" s="1">
        <v>4.0</v>
      </c>
      <c r="BR520" s="1">
        <v>4.0</v>
      </c>
      <c r="BS520" s="1">
        <v>1.0</v>
      </c>
      <c r="BT520" s="1">
        <v>1.0</v>
      </c>
      <c r="BU520" s="1">
        <v>1.0</v>
      </c>
      <c r="BV520" s="1">
        <v>2.0</v>
      </c>
      <c r="BW520" s="1">
        <v>2.0</v>
      </c>
      <c r="BX520" s="1">
        <v>1.0</v>
      </c>
      <c r="BY520" s="1">
        <v>1.0</v>
      </c>
      <c r="BZ520" s="36">
        <v>1.0</v>
      </c>
      <c r="CA520" s="45">
        <f t="shared" si="32"/>
        <v>180</v>
      </c>
      <c r="CB520" s="45">
        <f t="shared" si="33"/>
        <v>40</v>
      </c>
      <c r="CC520" s="45">
        <f t="shared" si="34"/>
        <v>11</v>
      </c>
      <c r="CD520" s="45">
        <f t="shared" si="35"/>
        <v>8</v>
      </c>
      <c r="CE520" s="45">
        <f t="shared" si="36"/>
        <v>9</v>
      </c>
      <c r="CF520" s="45">
        <f t="shared" si="37"/>
        <v>22</v>
      </c>
      <c r="CG520" s="45">
        <f t="shared" si="38"/>
        <v>40</v>
      </c>
      <c r="CH520" s="45">
        <f t="shared" si="39"/>
        <v>8</v>
      </c>
      <c r="CI520" s="45">
        <f t="shared" si="40"/>
        <v>0</v>
      </c>
      <c r="CJ520">
        <f t="shared" si="10"/>
        <v>32</v>
      </c>
      <c r="CK520" s="45">
        <f t="shared" si="41"/>
        <v>10</v>
      </c>
      <c r="CL520" s="39"/>
      <c r="CM520" s="40">
        <f>VLOOKUP(CB520,'PROMIS 57 T-Score Conversions'!Q$3:R$35,2,TRUE)</f>
        <v>60.1</v>
      </c>
      <c r="CN520" s="44" t="str">
        <f t="shared" si="20"/>
        <v>Normal</v>
      </c>
      <c r="CO520" s="40">
        <f>VLOOKUP(CC520,'PROMIS 57 T-Score Conversions'!A$3:B$35,2,TRUE)</f>
        <v>47.8</v>
      </c>
      <c r="CP520" s="39" t="str">
        <f t="shared" si="21"/>
        <v>Normal</v>
      </c>
      <c r="CQ520" s="40">
        <f>VLOOKUP(CD520,'PROMIS 57 T-Score Conversions'!E$3:F$35,2,TRUE)</f>
        <v>38.2</v>
      </c>
      <c r="CR520" s="39" t="str">
        <f t="shared" si="22"/>
        <v>Normal</v>
      </c>
      <c r="CS520" s="40">
        <f>VLOOKUP(CE520,'PROMIS 57 T-Score Conversions'!U$3:V$35,2,TRUE)</f>
        <v>38.5</v>
      </c>
      <c r="CT520" s="39" t="str">
        <f t="shared" si="23"/>
        <v>Normal</v>
      </c>
      <c r="CU520" s="40">
        <f>VLOOKUP(CF520,'PROMIS 57 T-Score Conversions'!Y$3:Z$35,2,TRUE)</f>
        <v>52.2</v>
      </c>
      <c r="CV520" s="39" t="str">
        <f t="shared" si="24"/>
        <v>Normal</v>
      </c>
      <c r="CW520" s="40">
        <f>vlookup(CG520,'PROMIS 57 T-Score Conversions'!M$3:N$35,2,TRUE)</f>
        <v>65.4</v>
      </c>
      <c r="CX520" s="39" t="str">
        <f t="shared" si="25"/>
        <v>Normal</v>
      </c>
      <c r="CY520" s="40">
        <f>VLOOKup(CH520,'PROMIS 57 T-Score Conversions'!I$3:J$35,2,TRUE)</f>
        <v>40.7</v>
      </c>
      <c r="CZ520" s="39" t="str">
        <f t="shared" si="26"/>
        <v>Normal</v>
      </c>
      <c r="DA520" s="37">
        <f>VLOOKUP(CJ520,'PROMIS 57 T-Score Conversions'!AC$3:AD$35,2,TRUE)</f>
        <v>47.17</v>
      </c>
      <c r="DB520" s="44" t="str">
        <f t="shared" si="30"/>
        <v>Normal</v>
      </c>
      <c r="DC520" s="40">
        <f>VLOOKUP(CK520,'PROMIS 57 T-Score Conversions'!AG$3:AH$35,2,TRUE)</f>
        <v>28.63</v>
      </c>
      <c r="DD520" s="39" t="str">
        <f t="shared" si="31"/>
        <v>Normal</v>
      </c>
    </row>
    <row r="521">
      <c r="A521" s="1" t="b">
        <v>1</v>
      </c>
      <c r="B521" s="20"/>
      <c r="C521" s="20">
        <v>43889.628644895834</v>
      </c>
      <c r="D521" s="1" t="s">
        <v>292</v>
      </c>
      <c r="E521" s="1">
        <v>2058.0</v>
      </c>
      <c r="F521" s="1">
        <v>3.0</v>
      </c>
      <c r="G521" s="1">
        <v>3.0</v>
      </c>
      <c r="H521" s="1">
        <v>2.0</v>
      </c>
      <c r="I521" s="1">
        <v>2.0</v>
      </c>
      <c r="J521" s="1">
        <v>1.0</v>
      </c>
      <c r="K521" s="1">
        <v>2.0</v>
      </c>
      <c r="L521" s="1">
        <v>1.0</v>
      </c>
      <c r="M521" s="1">
        <v>1.0</v>
      </c>
      <c r="N521" s="1">
        <v>3.0</v>
      </c>
      <c r="O521" s="1">
        <v>2.0</v>
      </c>
      <c r="P521" s="1">
        <v>3.0</v>
      </c>
      <c r="Q521" s="1">
        <v>3.0</v>
      </c>
      <c r="R521" s="1">
        <v>3.0</v>
      </c>
      <c r="S521" s="1">
        <v>2.0</v>
      </c>
      <c r="T521" s="1">
        <v>2.0</v>
      </c>
      <c r="U521" s="1">
        <v>3.0</v>
      </c>
      <c r="V521" s="1">
        <v>3.0</v>
      </c>
      <c r="W521" s="1">
        <v>4.0</v>
      </c>
      <c r="X521" s="1">
        <v>5.0</v>
      </c>
      <c r="Y521" s="1">
        <v>3.0</v>
      </c>
      <c r="Z521" s="1">
        <v>4.0</v>
      </c>
      <c r="AA521" s="1">
        <v>4.0</v>
      </c>
      <c r="AB521" s="1">
        <v>4.0</v>
      </c>
      <c r="AC521" s="1">
        <v>5.0</v>
      </c>
      <c r="AD521" s="1">
        <v>3.0</v>
      </c>
      <c r="AE521" s="1">
        <v>4.0</v>
      </c>
      <c r="AF521" s="1">
        <v>4.0</v>
      </c>
      <c r="AG521" s="1">
        <v>4.0</v>
      </c>
      <c r="AH521" s="1">
        <v>4.0</v>
      </c>
      <c r="AI521" s="1">
        <v>3.0</v>
      </c>
      <c r="AJ521" s="1">
        <v>4.0</v>
      </c>
      <c r="AK521" s="1">
        <v>4.0</v>
      </c>
      <c r="AL521" s="1">
        <v>5.0</v>
      </c>
      <c r="AM521" s="1">
        <v>5.0</v>
      </c>
      <c r="AN521" s="1">
        <v>5.0</v>
      </c>
      <c r="AO521" s="1">
        <v>5.0</v>
      </c>
      <c r="AP521" s="1">
        <v>5.0</v>
      </c>
      <c r="AQ521" s="1">
        <v>5.0</v>
      </c>
      <c r="AR521" s="1">
        <v>4.0</v>
      </c>
      <c r="AS521" s="1">
        <v>5.0</v>
      </c>
      <c r="AT521" s="1">
        <v>2.0</v>
      </c>
      <c r="AU521" s="1">
        <v>3.0</v>
      </c>
      <c r="AV521" s="1">
        <v>1.0</v>
      </c>
      <c r="AW521" s="1">
        <v>1.0</v>
      </c>
      <c r="AX521" s="1">
        <v>2.0</v>
      </c>
      <c r="AY521" s="1">
        <v>1.0</v>
      </c>
      <c r="AZ521" s="1">
        <v>1.0</v>
      </c>
      <c r="BA521" s="1">
        <v>2.0</v>
      </c>
      <c r="BB521" s="1">
        <v>4.0</v>
      </c>
      <c r="BC521" s="1">
        <v>4.0</v>
      </c>
      <c r="BD521" s="1">
        <v>4.0</v>
      </c>
      <c r="BE521" s="1">
        <v>4.0</v>
      </c>
      <c r="BF521" s="1">
        <v>5.0</v>
      </c>
      <c r="BG521" s="1">
        <v>4.0</v>
      </c>
      <c r="BH521" s="1">
        <v>4.0</v>
      </c>
      <c r="BI521" s="1">
        <v>4.0</v>
      </c>
      <c r="BJ521" s="1">
        <v>8.0</v>
      </c>
      <c r="BK521" s="1">
        <v>2.0</v>
      </c>
      <c r="BL521" s="1">
        <v>2.0</v>
      </c>
      <c r="BM521" s="1">
        <v>2.0</v>
      </c>
      <c r="BN521" s="1">
        <v>1.0</v>
      </c>
      <c r="BO521" s="1">
        <v>2.0</v>
      </c>
      <c r="BP521" s="1">
        <v>1.0</v>
      </c>
      <c r="BQ521" s="1">
        <v>2.0</v>
      </c>
      <c r="BR521" s="1">
        <v>1.0</v>
      </c>
      <c r="BS521" s="1">
        <v>5.0</v>
      </c>
      <c r="BT521" s="1">
        <v>5.0</v>
      </c>
      <c r="BU521" s="1">
        <v>5.0</v>
      </c>
      <c r="BV521" s="1">
        <v>5.0</v>
      </c>
      <c r="BW521" s="1">
        <v>5.0</v>
      </c>
      <c r="BX521" s="1">
        <v>5.0</v>
      </c>
      <c r="BY521" s="1">
        <v>5.0</v>
      </c>
      <c r="BZ521" s="36">
        <v>5.0</v>
      </c>
      <c r="CA521" s="45">
        <f t="shared" si="32"/>
        <v>244</v>
      </c>
      <c r="CB521" s="45">
        <f t="shared" si="33"/>
        <v>15</v>
      </c>
      <c r="CC521" s="45">
        <f t="shared" si="34"/>
        <v>21</v>
      </c>
      <c r="CD521" s="45">
        <f t="shared" si="35"/>
        <v>32</v>
      </c>
      <c r="CE521" s="45">
        <f t="shared" si="36"/>
        <v>30</v>
      </c>
      <c r="CF521" s="45">
        <f t="shared" si="37"/>
        <v>39</v>
      </c>
      <c r="CG521" s="45">
        <f t="shared" si="38"/>
        <v>13</v>
      </c>
      <c r="CH521" s="45">
        <f t="shared" si="39"/>
        <v>33</v>
      </c>
      <c r="CI521" s="45">
        <f t="shared" si="40"/>
        <v>0.8</v>
      </c>
      <c r="CJ521">
        <f t="shared" si="10"/>
        <v>13</v>
      </c>
      <c r="CK521" s="45">
        <f t="shared" si="41"/>
        <v>40</v>
      </c>
      <c r="CL521" s="39"/>
      <c r="CM521" s="40">
        <f>VLOOKUP(CB521,'PROMIS 57 T-Score Conversions'!Q$3:R$35,2,TRUE)</f>
        <v>31.7</v>
      </c>
      <c r="CN521" s="44" t="str">
        <f t="shared" si="20"/>
        <v>Moderate</v>
      </c>
      <c r="CO521" s="40">
        <f>VLOOKUP(CC521,'PROMIS 57 T-Score Conversions'!A$3:B$35,2,TRUE)</f>
        <v>59.4</v>
      </c>
      <c r="CP521" s="39" t="str">
        <f t="shared" si="21"/>
        <v>Moderate</v>
      </c>
      <c r="CQ521" s="40">
        <f>VLOOKUP(CD521,'PROMIS 57 T-Score Conversions'!E$3:F$35,2,TRUE)</f>
        <v>69.7</v>
      </c>
      <c r="CR521" s="39" t="str">
        <f t="shared" si="22"/>
        <v>Moderate</v>
      </c>
      <c r="CS521" s="40">
        <f>VLOOKUP(CE521,'PROMIS 57 T-Score Conversions'!U$3:V$35,2,TRUE)</f>
        <v>63.3</v>
      </c>
      <c r="CT521" s="39" t="str">
        <f t="shared" si="23"/>
        <v>Moderate</v>
      </c>
      <c r="CU521" s="40">
        <f>VLOOKUP(CF521,'PROMIS 57 T-Score Conversions'!Y$3:Z$35,2,TRUE)</f>
        <v>73</v>
      </c>
      <c r="CV521" s="39" t="str">
        <f t="shared" si="24"/>
        <v>Severe</v>
      </c>
      <c r="CW521" s="40">
        <f>vlookup(CG521,'PROMIS 57 T-Score Conversions'!M$3:N$35,2,TRUE)</f>
        <v>34.5</v>
      </c>
      <c r="CX521" s="39" t="str">
        <f t="shared" si="25"/>
        <v>Moderate</v>
      </c>
      <c r="CY521" s="40">
        <f>VLOOKup(CH521,'PROMIS 57 T-Score Conversions'!I$3:J$35,2,TRUE)</f>
        <v>67.7</v>
      </c>
      <c r="CZ521" s="39" t="str">
        <f t="shared" si="26"/>
        <v>Moderate</v>
      </c>
      <c r="DA521" s="37">
        <f>VLOOKUP(CJ521,'PROMIS 57 T-Score Conversions'!AC$3:AD$35,2,TRUE)</f>
        <v>31.18</v>
      </c>
      <c r="DB521" s="44" t="str">
        <f t="shared" si="30"/>
        <v>Moderate</v>
      </c>
      <c r="DC521" s="40">
        <f>VLOOKUP(CK521,'PROMIS 57 T-Score Conversions'!AG$3:AH$35,2,TRUE)</f>
        <v>67.09</v>
      </c>
      <c r="DD521" s="39" t="str">
        <f t="shared" si="31"/>
        <v>Moderate</v>
      </c>
    </row>
    <row r="522">
      <c r="A522" s="1" t="b">
        <v>1</v>
      </c>
      <c r="B522" s="20"/>
      <c r="C522" s="20">
        <v>43892.51047358796</v>
      </c>
      <c r="D522" s="1" t="s">
        <v>397</v>
      </c>
      <c r="E522" s="1">
        <v>2206.0</v>
      </c>
      <c r="F522" s="1">
        <v>3.0</v>
      </c>
      <c r="G522" s="1">
        <v>4.0</v>
      </c>
      <c r="H522" s="1">
        <v>5.0</v>
      </c>
      <c r="I522" s="1">
        <v>2.0</v>
      </c>
      <c r="J522" s="1">
        <v>2.0</v>
      </c>
      <c r="K522" s="1">
        <v>4.0</v>
      </c>
      <c r="L522" s="1">
        <v>4.0</v>
      </c>
      <c r="M522" s="1">
        <v>3.0</v>
      </c>
      <c r="N522" s="1">
        <v>3.0</v>
      </c>
      <c r="O522" s="1">
        <v>2.0</v>
      </c>
      <c r="P522" s="1">
        <v>2.0</v>
      </c>
      <c r="Q522" s="1">
        <v>3.0</v>
      </c>
      <c r="R522" s="1">
        <v>3.0</v>
      </c>
      <c r="S522" s="1">
        <v>2.0</v>
      </c>
      <c r="T522" s="1">
        <v>3.0</v>
      </c>
      <c r="U522" s="1">
        <v>3.0</v>
      </c>
      <c r="V522" s="1">
        <v>1.0</v>
      </c>
      <c r="W522" s="1">
        <v>3.0</v>
      </c>
      <c r="X522" s="1">
        <v>1.0</v>
      </c>
      <c r="Y522" s="1">
        <v>1.0</v>
      </c>
      <c r="Z522" s="1">
        <v>1.0</v>
      </c>
      <c r="AA522" s="1">
        <v>2.0</v>
      </c>
      <c r="AB522" s="1">
        <v>1.0</v>
      </c>
      <c r="AC522" s="1">
        <v>1.0</v>
      </c>
      <c r="AD522" s="1">
        <v>4.0</v>
      </c>
      <c r="AE522" s="1">
        <v>2.0</v>
      </c>
      <c r="AF522" s="1">
        <v>3.0</v>
      </c>
      <c r="AG522" s="1">
        <v>3.0</v>
      </c>
      <c r="AH522" s="1">
        <v>2.0</v>
      </c>
      <c r="AI522" s="1">
        <v>2.0</v>
      </c>
      <c r="AJ522" s="1">
        <v>3.0</v>
      </c>
      <c r="AK522" s="1">
        <v>3.0</v>
      </c>
      <c r="AL522" s="1">
        <v>3.0</v>
      </c>
      <c r="AM522" s="1">
        <v>3.0</v>
      </c>
      <c r="AN522" s="1">
        <v>2.0</v>
      </c>
      <c r="AO522" s="1">
        <v>1.0</v>
      </c>
      <c r="AP522" s="1">
        <v>1.0</v>
      </c>
      <c r="AQ522" s="1">
        <v>2.0</v>
      </c>
      <c r="AR522" s="1">
        <v>1.0</v>
      </c>
      <c r="AS522" s="1">
        <v>3.0</v>
      </c>
      <c r="AT522" s="1">
        <v>2.0</v>
      </c>
      <c r="AU522" s="1">
        <v>2.0</v>
      </c>
      <c r="AV522" s="1">
        <v>2.0</v>
      </c>
      <c r="AW522" s="1">
        <v>2.0</v>
      </c>
      <c r="AX522" s="1">
        <v>2.0</v>
      </c>
      <c r="AY522" s="1">
        <v>2.0</v>
      </c>
      <c r="AZ522" s="1">
        <v>2.0</v>
      </c>
      <c r="BA522" s="1">
        <v>3.0</v>
      </c>
      <c r="BB522" s="1">
        <v>1.0</v>
      </c>
      <c r="BC522" s="1">
        <v>1.0</v>
      </c>
      <c r="BD522" s="1">
        <v>1.0</v>
      </c>
      <c r="BE522" s="1">
        <v>1.0</v>
      </c>
      <c r="BF522" s="1">
        <v>1.0</v>
      </c>
      <c r="BG522" s="1">
        <v>1.0</v>
      </c>
      <c r="BH522" s="1">
        <v>1.0</v>
      </c>
      <c r="BI522" s="1">
        <v>1.0</v>
      </c>
      <c r="BJ522" s="1">
        <v>1.0</v>
      </c>
      <c r="BK522" s="1">
        <v>1.0</v>
      </c>
      <c r="BL522" s="1">
        <v>1.0</v>
      </c>
      <c r="BM522" s="1">
        <v>1.0</v>
      </c>
      <c r="BN522" s="1">
        <v>1.0</v>
      </c>
      <c r="BO522" s="1">
        <v>1.0</v>
      </c>
      <c r="BP522" s="1">
        <v>1.0</v>
      </c>
      <c r="BQ522" s="1">
        <v>1.0</v>
      </c>
      <c r="BR522" s="1">
        <v>1.0</v>
      </c>
      <c r="BS522" s="1">
        <v>3.0</v>
      </c>
      <c r="BT522" s="1">
        <v>5.0</v>
      </c>
      <c r="BU522" s="1">
        <v>2.0</v>
      </c>
      <c r="BV522" s="1">
        <v>3.0</v>
      </c>
      <c r="BW522" s="1">
        <v>3.0</v>
      </c>
      <c r="BX522" s="1">
        <v>3.0</v>
      </c>
      <c r="BY522" s="1">
        <v>4.0</v>
      </c>
      <c r="BZ522" s="36">
        <v>3.0</v>
      </c>
      <c r="CA522" s="45">
        <f t="shared" si="32"/>
        <v>157</v>
      </c>
      <c r="CB522" s="45">
        <f t="shared" si="33"/>
        <v>27</v>
      </c>
      <c r="CC522" s="45">
        <f t="shared" si="34"/>
        <v>21</v>
      </c>
      <c r="CD522" s="45">
        <f t="shared" si="35"/>
        <v>11</v>
      </c>
      <c r="CE522" s="45">
        <f t="shared" si="36"/>
        <v>22</v>
      </c>
      <c r="CF522" s="45">
        <f t="shared" si="37"/>
        <v>16</v>
      </c>
      <c r="CG522" s="45">
        <f t="shared" si="38"/>
        <v>17</v>
      </c>
      <c r="CH522" s="45">
        <f t="shared" si="39"/>
        <v>8</v>
      </c>
      <c r="CI522" s="45">
        <f t="shared" si="40"/>
        <v>0.1</v>
      </c>
      <c r="CJ522">
        <f t="shared" si="10"/>
        <v>8</v>
      </c>
      <c r="CK522" s="45">
        <f t="shared" si="41"/>
        <v>26</v>
      </c>
      <c r="CL522" s="39"/>
      <c r="CM522" s="40">
        <f>VLOOKUP(CB522,'PROMIS 57 T-Score Conversions'!Q$3:R$35,2,TRUE)</f>
        <v>40.1</v>
      </c>
      <c r="CN522" s="44" t="str">
        <f t="shared" si="20"/>
        <v>Mild</v>
      </c>
      <c r="CO522" s="40">
        <f>VLOOKUP(CC522,'PROMIS 57 T-Score Conversions'!A$3:B$35,2,TRUE)</f>
        <v>59.4</v>
      </c>
      <c r="CP522" s="39" t="str">
        <f t="shared" si="21"/>
        <v>Moderate</v>
      </c>
      <c r="CQ522" s="40">
        <f>VLOOKUP(CD522,'PROMIS 57 T-Score Conversions'!E$3:F$35,2,TRUE)</f>
        <v>49.4</v>
      </c>
      <c r="CR522" s="39" t="str">
        <f t="shared" si="22"/>
        <v>Normal</v>
      </c>
      <c r="CS522" s="40">
        <f>VLOOKUP(CE522,'PROMIS 57 T-Score Conversions'!U$3:V$35,2,TRUE)</f>
        <v>55.6</v>
      </c>
      <c r="CT522" s="39" t="str">
        <f t="shared" si="23"/>
        <v>Mild</v>
      </c>
      <c r="CU522" s="40">
        <f>VLOOKUP(CF522,'PROMIS 57 T-Score Conversions'!Y$3:Z$35,2,TRUE)</f>
        <v>45.5</v>
      </c>
      <c r="CV522" s="39" t="str">
        <f t="shared" si="24"/>
        <v>Normal</v>
      </c>
      <c r="CW522" s="40">
        <f>vlookup(CG522,'PROMIS 57 T-Score Conversions'!M$3:N$35,2,TRUE)</f>
        <v>37.7</v>
      </c>
      <c r="CX522" s="39" t="str">
        <f t="shared" si="25"/>
        <v>Moderate</v>
      </c>
      <c r="CY522" s="40">
        <f>VLOOKup(CH522,'PROMIS 57 T-Score Conversions'!I$3:J$35,2,TRUE)</f>
        <v>40.7</v>
      </c>
      <c r="CZ522" s="39" t="str">
        <f t="shared" si="26"/>
        <v>Normal</v>
      </c>
      <c r="DA522" s="37">
        <f>VLOOKUP(CJ522,'PROMIS 57 T-Score Conversions'!AC$3:AD$35,2,TRUE)</f>
        <v>22.41</v>
      </c>
      <c r="DB522" s="44" t="str">
        <f t="shared" si="30"/>
        <v>Severe</v>
      </c>
      <c r="DC522" s="40">
        <f>VLOOKUP(CK522,'PROMIS 57 T-Score Conversions'!AG$3:AH$35,2,TRUE)</f>
        <v>45.27</v>
      </c>
      <c r="DD522" s="39" t="str">
        <f t="shared" si="31"/>
        <v>Normal</v>
      </c>
    </row>
    <row r="523">
      <c r="A523" s="1" t="b">
        <v>1</v>
      </c>
      <c r="B523" s="20"/>
      <c r="C523" s="20">
        <v>43893.39349686343</v>
      </c>
      <c r="D523" s="1" t="s">
        <v>398</v>
      </c>
      <c r="E523" s="1">
        <v>819.0</v>
      </c>
      <c r="F523" s="1">
        <v>2.0</v>
      </c>
      <c r="G523" s="1">
        <v>3.0</v>
      </c>
      <c r="H523" s="1">
        <v>4.0</v>
      </c>
      <c r="I523" s="1">
        <v>4.0</v>
      </c>
      <c r="J523" s="1">
        <v>1.0</v>
      </c>
      <c r="K523" s="1">
        <v>2.0</v>
      </c>
      <c r="L523" s="1">
        <v>2.0</v>
      </c>
      <c r="M523" s="1">
        <v>2.0</v>
      </c>
      <c r="N523" s="1">
        <v>5.0</v>
      </c>
      <c r="O523" s="1">
        <v>3.0</v>
      </c>
      <c r="P523" s="1">
        <v>5.0</v>
      </c>
      <c r="Q523" s="1">
        <v>4.0</v>
      </c>
      <c r="R523" s="1">
        <v>4.0</v>
      </c>
      <c r="S523" s="1">
        <v>2.0</v>
      </c>
      <c r="T523" s="1">
        <v>4.0</v>
      </c>
      <c r="U523" s="1">
        <v>4.0</v>
      </c>
      <c r="V523" s="1">
        <v>2.0</v>
      </c>
      <c r="W523" s="1">
        <v>5.0</v>
      </c>
      <c r="X523" s="1">
        <v>4.0</v>
      </c>
      <c r="Y523" s="1">
        <v>4.0</v>
      </c>
      <c r="Z523" s="1">
        <v>1.0</v>
      </c>
      <c r="AA523" s="1">
        <v>5.0</v>
      </c>
      <c r="AB523" s="1">
        <v>4.0</v>
      </c>
      <c r="AC523" s="1">
        <v>4.0</v>
      </c>
      <c r="AD523" s="1">
        <v>5.0</v>
      </c>
      <c r="AE523" s="1">
        <v>5.0</v>
      </c>
      <c r="AF523" s="1">
        <v>4.0</v>
      </c>
      <c r="AG523" s="1">
        <v>4.0</v>
      </c>
      <c r="AH523" s="1">
        <v>4.0</v>
      </c>
      <c r="AI523" s="1">
        <v>4.0</v>
      </c>
      <c r="AJ523" s="1">
        <v>4.0</v>
      </c>
      <c r="AK523" s="1">
        <v>4.0</v>
      </c>
      <c r="AL523" s="1">
        <v>3.0</v>
      </c>
      <c r="AM523" s="1">
        <v>3.0</v>
      </c>
      <c r="AN523" s="1">
        <v>3.0</v>
      </c>
      <c r="AO523" s="1">
        <v>4.0</v>
      </c>
      <c r="AP523" s="1">
        <v>4.0</v>
      </c>
      <c r="AQ523" s="1">
        <v>2.0</v>
      </c>
      <c r="AR523" s="1">
        <v>2.0</v>
      </c>
      <c r="AS523" s="1">
        <v>2.0</v>
      </c>
      <c r="AT523" s="1">
        <v>4.0</v>
      </c>
      <c r="AU523" s="1">
        <v>4.0</v>
      </c>
      <c r="AV523" s="1">
        <v>2.0</v>
      </c>
      <c r="AW523" s="1">
        <v>2.0</v>
      </c>
      <c r="AX523" s="1">
        <v>2.0</v>
      </c>
      <c r="AY523" s="1">
        <v>2.0</v>
      </c>
      <c r="AZ523" s="1">
        <v>2.0</v>
      </c>
      <c r="BA523" s="1">
        <v>2.0</v>
      </c>
      <c r="BB523" s="1">
        <v>2.0</v>
      </c>
      <c r="BC523" s="1">
        <v>2.0</v>
      </c>
      <c r="BD523" s="1">
        <v>2.0</v>
      </c>
      <c r="BE523" s="1">
        <v>3.0</v>
      </c>
      <c r="BF523" s="1">
        <v>3.0</v>
      </c>
      <c r="BG523" s="1">
        <v>3.0</v>
      </c>
      <c r="BH523" s="1">
        <v>3.0</v>
      </c>
      <c r="BI523" s="1">
        <v>3.0</v>
      </c>
      <c r="BJ523" s="1">
        <v>4.0</v>
      </c>
      <c r="BK523" s="1">
        <v>2.0</v>
      </c>
      <c r="BL523" s="1">
        <v>2.0</v>
      </c>
      <c r="BM523" s="1">
        <v>2.0</v>
      </c>
      <c r="BN523" s="1">
        <v>3.0</v>
      </c>
      <c r="BO523" s="1">
        <v>3.0</v>
      </c>
      <c r="BP523" s="1">
        <v>2.0</v>
      </c>
      <c r="BQ523" s="1">
        <v>2.0</v>
      </c>
      <c r="BR523" s="1">
        <v>2.0</v>
      </c>
      <c r="BS523" s="1">
        <v>3.0</v>
      </c>
      <c r="BT523" s="1">
        <v>3.0</v>
      </c>
      <c r="BU523" s="1">
        <v>3.0</v>
      </c>
      <c r="BV523" s="1">
        <v>2.0</v>
      </c>
      <c r="BW523" s="1">
        <v>3.0</v>
      </c>
      <c r="BX523" s="1">
        <v>2.0</v>
      </c>
      <c r="BY523" s="1">
        <v>2.0</v>
      </c>
      <c r="BZ523" s="36">
        <v>3.0</v>
      </c>
      <c r="CA523" s="45">
        <f t="shared" si="32"/>
        <v>221</v>
      </c>
      <c r="CB523" s="45">
        <f t="shared" si="33"/>
        <v>20</v>
      </c>
      <c r="CC523" s="45">
        <f t="shared" si="34"/>
        <v>31</v>
      </c>
      <c r="CD523" s="45">
        <f t="shared" si="35"/>
        <v>29</v>
      </c>
      <c r="CE523" s="45">
        <f t="shared" si="36"/>
        <v>34</v>
      </c>
      <c r="CF523" s="45">
        <f t="shared" si="37"/>
        <v>23</v>
      </c>
      <c r="CG523" s="45">
        <f t="shared" si="38"/>
        <v>20</v>
      </c>
      <c r="CH523" s="45">
        <f t="shared" si="39"/>
        <v>21</v>
      </c>
      <c r="CI523" s="45">
        <f t="shared" si="40"/>
        <v>0.4</v>
      </c>
      <c r="CJ523">
        <f t="shared" si="10"/>
        <v>18</v>
      </c>
      <c r="CK523" s="45">
        <f t="shared" si="41"/>
        <v>21</v>
      </c>
      <c r="CL523" s="39"/>
      <c r="CM523" s="40">
        <f>VLOOKUP(CB523,'PROMIS 57 T-Score Conversions'!Q$3:R$35,2,TRUE)</f>
        <v>35.4</v>
      </c>
      <c r="CN523" s="44" t="str">
        <f t="shared" si="20"/>
        <v>Moderate</v>
      </c>
      <c r="CO523" s="40">
        <f>VLOOKUP(CC523,'PROMIS 57 T-Score Conversions'!A$3:B$35,2,TRUE)</f>
        <v>69.8</v>
      </c>
      <c r="CP523" s="39" t="str">
        <f t="shared" si="21"/>
        <v>Severe</v>
      </c>
      <c r="CQ523" s="40">
        <f>VLOOKUP(CD523,'PROMIS 57 T-Score Conversions'!E$3:F$35,2,TRUE)</f>
        <v>66.8</v>
      </c>
      <c r="CR523" s="39" t="str">
        <f t="shared" si="22"/>
        <v>Moderate</v>
      </c>
      <c r="CS523" s="40">
        <f>VLOOKUP(CE523,'PROMIS 57 T-Score Conversions'!U$3:V$35,2,TRUE)</f>
        <v>67.5</v>
      </c>
      <c r="CT523" s="39" t="str">
        <f t="shared" si="23"/>
        <v>Moderate</v>
      </c>
      <c r="CU523" s="40">
        <f>VLOOKUP(CF523,'PROMIS 57 T-Score Conversions'!Y$3:Z$35,2,TRUE)</f>
        <v>53.3</v>
      </c>
      <c r="CV523" s="39" t="str">
        <f t="shared" si="24"/>
        <v>Normal</v>
      </c>
      <c r="CW523" s="40">
        <f>vlookup(CG523,'PROMIS 57 T-Score Conversions'!M$3:N$35,2,TRUE)</f>
        <v>40.2</v>
      </c>
      <c r="CX523" s="39" t="str">
        <f t="shared" si="25"/>
        <v>Mild</v>
      </c>
      <c r="CY523" s="40">
        <f>VLOOKup(CH523,'PROMIS 57 T-Score Conversions'!I$3:J$35,2,TRUE)</f>
        <v>59.5</v>
      </c>
      <c r="CZ523" s="39" t="str">
        <f t="shared" si="26"/>
        <v>Mild</v>
      </c>
      <c r="DA523" s="37">
        <f>VLOOKUP(CJ523,'PROMIS 57 T-Score Conversions'!AC$3:AD$35,2,TRUE)</f>
        <v>35.56</v>
      </c>
      <c r="DB523" s="44" t="str">
        <f t="shared" si="30"/>
        <v>Moderate</v>
      </c>
      <c r="DC523" s="40">
        <f>VLOOKUP(CK523,'PROMIS 57 T-Score Conversions'!AG$3:AH$35,2,TRUE)</f>
        <v>40.71</v>
      </c>
      <c r="DD523" s="39" t="str">
        <f t="shared" si="31"/>
        <v>Normal</v>
      </c>
    </row>
    <row r="524">
      <c r="A524" s="1" t="b">
        <v>1</v>
      </c>
      <c r="B524" s="20"/>
      <c r="C524" s="20">
        <v>43893.507468298616</v>
      </c>
      <c r="D524" s="1" t="s">
        <v>326</v>
      </c>
      <c r="E524" s="1">
        <v>2121.0</v>
      </c>
      <c r="F524" s="1">
        <v>1.0</v>
      </c>
      <c r="G524" s="1">
        <v>4.0</v>
      </c>
      <c r="H524" s="1">
        <v>3.0</v>
      </c>
      <c r="I524" s="1">
        <v>3.0</v>
      </c>
      <c r="J524" s="1">
        <v>1.0</v>
      </c>
      <c r="K524" s="1">
        <v>3.0</v>
      </c>
      <c r="L524" s="1">
        <v>3.0</v>
      </c>
      <c r="M524" s="1">
        <v>1.0</v>
      </c>
      <c r="N524" s="1">
        <v>4.0</v>
      </c>
      <c r="O524" s="1">
        <v>2.0</v>
      </c>
      <c r="P524" s="1">
        <v>4.0</v>
      </c>
      <c r="Q524" s="1">
        <v>4.0</v>
      </c>
      <c r="R524" s="1">
        <v>4.0</v>
      </c>
      <c r="S524" s="1">
        <v>2.0</v>
      </c>
      <c r="T524" s="1">
        <v>4.0</v>
      </c>
      <c r="U524" s="1">
        <v>4.0</v>
      </c>
      <c r="V524" s="1">
        <v>3.0</v>
      </c>
      <c r="W524" s="1">
        <v>3.0</v>
      </c>
      <c r="X524" s="1">
        <v>3.0</v>
      </c>
      <c r="Y524" s="1">
        <v>2.0</v>
      </c>
      <c r="Z524" s="1">
        <v>2.0</v>
      </c>
      <c r="AA524" s="1">
        <v>4.0</v>
      </c>
      <c r="AB524" s="1">
        <v>1.0</v>
      </c>
      <c r="AC524" s="1">
        <v>1.0</v>
      </c>
      <c r="AD524" s="1">
        <v>4.0</v>
      </c>
      <c r="AE524" s="1">
        <v>3.0</v>
      </c>
      <c r="AF524" s="1">
        <v>3.0</v>
      </c>
      <c r="AG524" s="1">
        <v>3.0</v>
      </c>
      <c r="AH524" s="1">
        <v>3.0</v>
      </c>
      <c r="AI524" s="1">
        <v>3.0</v>
      </c>
      <c r="AJ524" s="1">
        <v>3.0</v>
      </c>
      <c r="AK524" s="1">
        <v>4.0</v>
      </c>
      <c r="AL524" s="1">
        <v>5.0</v>
      </c>
      <c r="AM524" s="1">
        <v>4.0</v>
      </c>
      <c r="AN524" s="1">
        <v>5.0</v>
      </c>
      <c r="AO524" s="1">
        <v>2.0</v>
      </c>
      <c r="AP524" s="1">
        <v>5.0</v>
      </c>
      <c r="AQ524" s="1">
        <v>3.0</v>
      </c>
      <c r="AR524" s="1">
        <v>2.0</v>
      </c>
      <c r="AS524" s="1">
        <v>5.0</v>
      </c>
      <c r="AT524" s="1">
        <v>2.0</v>
      </c>
      <c r="AU524" s="1">
        <v>3.0</v>
      </c>
      <c r="AV524" s="1">
        <v>1.0</v>
      </c>
      <c r="AW524" s="1">
        <v>2.0</v>
      </c>
      <c r="AX524" s="1">
        <v>2.0</v>
      </c>
      <c r="AY524" s="1">
        <v>2.0</v>
      </c>
      <c r="AZ524" s="1">
        <v>2.0</v>
      </c>
      <c r="BA524" s="1">
        <v>1.0</v>
      </c>
      <c r="BB524" s="1">
        <v>4.0</v>
      </c>
      <c r="BC524" s="1">
        <v>4.0</v>
      </c>
      <c r="BD524" s="1">
        <v>3.0</v>
      </c>
      <c r="BE524" s="1">
        <v>5.0</v>
      </c>
      <c r="BF524" s="1">
        <v>4.0</v>
      </c>
      <c r="BG524" s="1">
        <v>3.0</v>
      </c>
      <c r="BH524" s="1">
        <v>4.0</v>
      </c>
      <c r="BI524" s="1">
        <v>3.0</v>
      </c>
      <c r="BJ524" s="1">
        <v>7.0</v>
      </c>
      <c r="BK524" s="1">
        <v>2.0</v>
      </c>
      <c r="BL524" s="1">
        <v>1.0</v>
      </c>
      <c r="BM524" s="1">
        <v>1.0</v>
      </c>
      <c r="BN524" s="1">
        <v>2.0</v>
      </c>
      <c r="BO524" s="1">
        <v>2.0</v>
      </c>
      <c r="BP524" s="1">
        <v>2.0</v>
      </c>
      <c r="BQ524" s="1">
        <v>2.0</v>
      </c>
      <c r="BR524" s="1">
        <v>1.0</v>
      </c>
      <c r="BS524" s="1">
        <v>4.0</v>
      </c>
      <c r="BT524" s="1">
        <v>5.0</v>
      </c>
      <c r="BU524" s="1">
        <v>4.0</v>
      </c>
      <c r="BV524" s="1">
        <v>4.0</v>
      </c>
      <c r="BW524" s="1">
        <v>4.0</v>
      </c>
      <c r="BX524" s="1">
        <v>4.0</v>
      </c>
      <c r="BY524" s="1">
        <v>3.0</v>
      </c>
      <c r="BZ524" s="36">
        <v>4.0</v>
      </c>
      <c r="CA524" s="45">
        <f t="shared" si="32"/>
        <v>220</v>
      </c>
      <c r="CB524" s="45">
        <f t="shared" si="33"/>
        <v>19</v>
      </c>
      <c r="CC524" s="45">
        <f t="shared" si="34"/>
        <v>28</v>
      </c>
      <c r="CD524" s="45">
        <f t="shared" si="35"/>
        <v>19</v>
      </c>
      <c r="CE524" s="45">
        <f t="shared" si="36"/>
        <v>26</v>
      </c>
      <c r="CF524" s="45">
        <f t="shared" si="37"/>
        <v>31</v>
      </c>
      <c r="CG524" s="45">
        <f t="shared" si="38"/>
        <v>15</v>
      </c>
      <c r="CH524" s="45">
        <f t="shared" si="39"/>
        <v>30</v>
      </c>
      <c r="CI524" s="45">
        <f t="shared" si="40"/>
        <v>0.7</v>
      </c>
      <c r="CJ524">
        <f t="shared" si="10"/>
        <v>13</v>
      </c>
      <c r="CK524" s="45">
        <f t="shared" si="41"/>
        <v>32</v>
      </c>
      <c r="CL524" s="39"/>
      <c r="CM524" s="40">
        <f>VLOOKUP(CB524,'PROMIS 57 T-Score Conversions'!Q$3:R$35,2,TRUE)</f>
        <v>34.7</v>
      </c>
      <c r="CN524" s="44" t="str">
        <f t="shared" si="20"/>
        <v>Moderate</v>
      </c>
      <c r="CO524" s="40">
        <f>VLOOKUP(CC524,'PROMIS 57 T-Score Conversions'!A$3:B$35,2,TRUE)</f>
        <v>66.6</v>
      </c>
      <c r="CP524" s="39" t="str">
        <f t="shared" si="21"/>
        <v>Severe</v>
      </c>
      <c r="CQ524" s="40">
        <f>VLOOKUP(CD524,'PROMIS 57 T-Score Conversions'!E$3:F$35,2,TRUE)</f>
        <v>57.7</v>
      </c>
      <c r="CR524" s="39" t="str">
        <f t="shared" si="22"/>
        <v>Mild</v>
      </c>
      <c r="CS524" s="40">
        <f>VLOOKUP(CE524,'PROMIS 57 T-Score Conversions'!U$3:V$35,2,TRUE)</f>
        <v>59.4</v>
      </c>
      <c r="CT524" s="39" t="str">
        <f t="shared" si="23"/>
        <v>Mild</v>
      </c>
      <c r="CU524" s="40">
        <f>VLOOKUP(CF524,'PROMIS 57 T-Score Conversions'!Y$3:Z$35,2,TRUE)</f>
        <v>61.5</v>
      </c>
      <c r="CV524" s="39" t="str">
        <f t="shared" si="24"/>
        <v>Moderate</v>
      </c>
      <c r="CW524" s="40">
        <f>vlookup(CG524,'PROMIS 57 T-Score Conversions'!M$3:N$35,2,TRUE)</f>
        <v>36.2</v>
      </c>
      <c r="CX524" s="39" t="str">
        <f t="shared" si="25"/>
        <v>Moderate</v>
      </c>
      <c r="CY524" s="40">
        <f>VLOOKup(CH524,'PROMIS 57 T-Score Conversions'!I$3:J$35,2,TRUE)</f>
        <v>65.5</v>
      </c>
      <c r="CZ524" s="39" t="str">
        <f t="shared" si="26"/>
        <v>Moderate</v>
      </c>
      <c r="DA524" s="37">
        <f>VLOOKUP(CJ524,'PROMIS 57 T-Score Conversions'!AC$3:AD$35,2,TRUE)</f>
        <v>31.18</v>
      </c>
      <c r="DB524" s="44" t="str">
        <f t="shared" si="30"/>
        <v>Moderate</v>
      </c>
      <c r="DC524" s="40">
        <f>VLOOKUP(CK524,'PROMIS 57 T-Score Conversions'!AG$3:AH$35,2,TRUE)</f>
        <v>51.29</v>
      </c>
      <c r="DD524" s="39" t="str">
        <f t="shared" si="31"/>
        <v>Normal</v>
      </c>
    </row>
    <row r="525">
      <c r="A525" s="1" t="b">
        <v>1</v>
      </c>
      <c r="B525" s="20"/>
      <c r="C525" s="20">
        <v>43893.52430469907</v>
      </c>
      <c r="D525" s="1" t="s">
        <v>301</v>
      </c>
      <c r="E525" s="1">
        <v>2066.0</v>
      </c>
      <c r="F525" s="1">
        <v>3.0</v>
      </c>
      <c r="G525" s="1">
        <v>3.0</v>
      </c>
      <c r="H525" s="1">
        <v>4.0</v>
      </c>
      <c r="I525" s="1">
        <v>1.0</v>
      </c>
      <c r="J525" s="1">
        <v>2.0</v>
      </c>
      <c r="K525" s="1">
        <v>3.0</v>
      </c>
      <c r="L525" s="1">
        <v>4.0</v>
      </c>
      <c r="M525" s="1">
        <v>4.0</v>
      </c>
      <c r="N525" s="1">
        <v>3.0</v>
      </c>
      <c r="O525" s="1">
        <v>2.0</v>
      </c>
      <c r="P525" s="1">
        <v>3.0</v>
      </c>
      <c r="Q525" s="1">
        <v>3.0</v>
      </c>
      <c r="R525" s="1">
        <v>3.0</v>
      </c>
      <c r="S525" s="1">
        <v>2.0</v>
      </c>
      <c r="T525" s="1">
        <v>2.0</v>
      </c>
      <c r="U525" s="1">
        <v>3.0</v>
      </c>
      <c r="V525" s="1">
        <v>3.0</v>
      </c>
      <c r="W525" s="1">
        <v>2.0</v>
      </c>
      <c r="X525" s="1">
        <v>2.0</v>
      </c>
      <c r="Y525" s="1">
        <v>2.0</v>
      </c>
      <c r="Z525" s="1">
        <v>3.0</v>
      </c>
      <c r="AA525" s="1">
        <v>3.0</v>
      </c>
      <c r="AB525" s="1">
        <v>2.0</v>
      </c>
      <c r="AC525" s="1">
        <v>3.0</v>
      </c>
      <c r="AD525" s="1">
        <v>3.0</v>
      </c>
      <c r="AE525" s="1">
        <v>3.0</v>
      </c>
      <c r="AF525" s="1">
        <v>3.0</v>
      </c>
      <c r="AG525" s="1">
        <v>2.0</v>
      </c>
      <c r="AH525" s="1">
        <v>3.0</v>
      </c>
      <c r="AI525" s="1">
        <v>2.0</v>
      </c>
      <c r="AJ525" s="1">
        <v>4.0</v>
      </c>
      <c r="AK525" s="1">
        <v>4.0</v>
      </c>
      <c r="AL525" s="1">
        <v>4.0</v>
      </c>
      <c r="AM525" s="1">
        <v>4.0</v>
      </c>
      <c r="AN525" s="1">
        <v>4.0</v>
      </c>
      <c r="AO525" s="1">
        <v>3.0</v>
      </c>
      <c r="AP525" s="1">
        <v>4.0</v>
      </c>
      <c r="AQ525" s="1">
        <v>3.0</v>
      </c>
      <c r="AR525" s="1">
        <v>3.0</v>
      </c>
      <c r="AS525" s="1">
        <v>4.0</v>
      </c>
      <c r="AT525" s="1">
        <v>1.0</v>
      </c>
      <c r="AU525" s="1">
        <v>2.0</v>
      </c>
      <c r="AV525" s="1">
        <v>2.0</v>
      </c>
      <c r="AW525" s="1">
        <v>2.0</v>
      </c>
      <c r="AX525" s="1">
        <v>2.0</v>
      </c>
      <c r="AY525" s="1">
        <v>2.0</v>
      </c>
      <c r="AZ525" s="1">
        <v>2.0</v>
      </c>
      <c r="BA525" s="1">
        <v>2.0</v>
      </c>
      <c r="BB525" s="1">
        <v>4.0</v>
      </c>
      <c r="BC525" s="1">
        <v>4.0</v>
      </c>
      <c r="BD525" s="1">
        <v>4.0</v>
      </c>
      <c r="BE525" s="1">
        <v>4.0</v>
      </c>
      <c r="BF525" s="1">
        <v>4.0</v>
      </c>
      <c r="BG525" s="1">
        <v>3.0</v>
      </c>
      <c r="BH525" s="1">
        <v>3.0</v>
      </c>
      <c r="BI525" s="1">
        <v>3.0</v>
      </c>
      <c r="BJ525" s="1">
        <v>8.0</v>
      </c>
      <c r="BK525" s="1">
        <v>4.0</v>
      </c>
      <c r="BL525" s="1">
        <v>2.0</v>
      </c>
      <c r="BM525" s="1">
        <v>3.0</v>
      </c>
      <c r="BN525" s="1">
        <v>2.0</v>
      </c>
      <c r="BO525" s="1">
        <v>3.0</v>
      </c>
      <c r="BP525" s="1">
        <v>3.0</v>
      </c>
      <c r="BQ525" s="1">
        <v>2.0</v>
      </c>
      <c r="BR525" s="1">
        <v>2.0</v>
      </c>
      <c r="BS525" s="1">
        <v>4.0</v>
      </c>
      <c r="BT525" s="1">
        <v>4.0</v>
      </c>
      <c r="BU525" s="1">
        <v>4.0</v>
      </c>
      <c r="BV525" s="1">
        <v>4.0</v>
      </c>
      <c r="BW525" s="1">
        <v>4.0</v>
      </c>
      <c r="BX525" s="1">
        <v>4.0</v>
      </c>
      <c r="BY525" s="1">
        <v>2.0</v>
      </c>
      <c r="BZ525" s="36">
        <v>4.0</v>
      </c>
      <c r="CA525" s="45">
        <f t="shared" si="32"/>
        <v>221</v>
      </c>
      <c r="CB525" s="45">
        <f t="shared" si="33"/>
        <v>24</v>
      </c>
      <c r="CC525" s="45">
        <f t="shared" si="34"/>
        <v>21</v>
      </c>
      <c r="CD525" s="45">
        <f t="shared" si="35"/>
        <v>20</v>
      </c>
      <c r="CE525" s="45">
        <f t="shared" si="36"/>
        <v>24</v>
      </c>
      <c r="CF525" s="45">
        <f t="shared" si="37"/>
        <v>29</v>
      </c>
      <c r="CG525" s="45">
        <f t="shared" si="38"/>
        <v>15</v>
      </c>
      <c r="CH525" s="45">
        <f t="shared" si="39"/>
        <v>29</v>
      </c>
      <c r="CI525" s="45">
        <f t="shared" si="40"/>
        <v>0.8</v>
      </c>
      <c r="CJ525">
        <f t="shared" si="10"/>
        <v>21</v>
      </c>
      <c r="CK525" s="45">
        <f t="shared" si="41"/>
        <v>30</v>
      </c>
      <c r="CL525" s="39"/>
      <c r="CM525" s="40">
        <f>VLOOKUP(CB525,'PROMIS 57 T-Score Conversions'!Q$3:R$35,2,TRUE)</f>
        <v>38.1</v>
      </c>
      <c r="CN525" s="44" t="str">
        <f t="shared" si="20"/>
        <v>Moderate</v>
      </c>
      <c r="CO525" s="40">
        <f>VLOOKUP(CC525,'PROMIS 57 T-Score Conversions'!A$3:B$35,2,TRUE)</f>
        <v>59.4</v>
      </c>
      <c r="CP525" s="39" t="str">
        <f t="shared" si="21"/>
        <v>Moderate</v>
      </c>
      <c r="CQ525" s="40">
        <f>VLOOKUP(CD525,'PROMIS 57 T-Score Conversions'!E$3:F$35,2,TRUE)</f>
        <v>58.5</v>
      </c>
      <c r="CR525" s="39" t="str">
        <f t="shared" si="22"/>
        <v>Mild</v>
      </c>
      <c r="CS525" s="40">
        <f>VLOOKUP(CE525,'PROMIS 57 T-Score Conversions'!U$3:V$35,2,TRUE)</f>
        <v>57.5</v>
      </c>
      <c r="CT525" s="39" t="str">
        <f t="shared" si="23"/>
        <v>Mild</v>
      </c>
      <c r="CU525" s="40">
        <f>VLOOKUP(CF525,'PROMIS 57 T-Score Conversions'!Y$3:Z$35,2,TRUE)</f>
        <v>59.4</v>
      </c>
      <c r="CV525" s="39" t="str">
        <f t="shared" si="24"/>
        <v>Mild</v>
      </c>
      <c r="CW525" s="40">
        <f>vlookup(CG525,'PROMIS 57 T-Score Conversions'!M$3:N$35,2,TRUE)</f>
        <v>36.2</v>
      </c>
      <c r="CX525" s="39" t="str">
        <f t="shared" si="25"/>
        <v>Moderate</v>
      </c>
      <c r="CY525" s="40">
        <f>VLOOKup(CH525,'PROMIS 57 T-Score Conversions'!I$3:J$35,2,TRUE)</f>
        <v>64.8</v>
      </c>
      <c r="CZ525" s="39" t="str">
        <f t="shared" si="26"/>
        <v>Moderate</v>
      </c>
      <c r="DA525" s="37">
        <f>VLOOKUP(CJ525,'PROMIS 57 T-Score Conversions'!AC$3:AD$35,2,TRUE)</f>
        <v>37.93</v>
      </c>
      <c r="DB525" s="44" t="str">
        <f t="shared" si="30"/>
        <v>Moderate</v>
      </c>
      <c r="DC525" s="40">
        <f>VLOOKUP(CK525,'PROMIS 57 T-Score Conversions'!AG$3:AH$35,2,TRUE)</f>
        <v>49.17</v>
      </c>
      <c r="DD525" s="39" t="str">
        <f t="shared" si="31"/>
        <v>Normal</v>
      </c>
    </row>
    <row r="526">
      <c r="A526" s="1" t="b">
        <v>1</v>
      </c>
      <c r="B526" s="20"/>
      <c r="C526" s="20">
        <v>43893.529372881945</v>
      </c>
      <c r="D526" s="1" t="s">
        <v>316</v>
      </c>
      <c r="E526" s="1">
        <v>2103.0</v>
      </c>
      <c r="F526" s="1">
        <v>1.0</v>
      </c>
      <c r="G526" s="1">
        <v>3.0</v>
      </c>
      <c r="H526" s="1">
        <v>2.0</v>
      </c>
      <c r="I526" s="1">
        <v>3.0</v>
      </c>
      <c r="J526" s="1">
        <v>2.0</v>
      </c>
      <c r="K526" s="1">
        <v>2.0</v>
      </c>
      <c r="L526" s="1">
        <v>2.0</v>
      </c>
      <c r="M526" s="1">
        <v>1.0</v>
      </c>
      <c r="N526" s="1">
        <v>4.0</v>
      </c>
      <c r="O526" s="1">
        <v>2.0</v>
      </c>
      <c r="P526" s="1">
        <v>3.0</v>
      </c>
      <c r="Q526" s="1">
        <v>2.0</v>
      </c>
      <c r="R526" s="1">
        <v>3.0</v>
      </c>
      <c r="S526" s="1">
        <v>3.0</v>
      </c>
      <c r="T526" s="1">
        <v>3.0</v>
      </c>
      <c r="U526" s="1">
        <v>3.0</v>
      </c>
      <c r="V526" s="1">
        <v>1.0</v>
      </c>
      <c r="W526" s="1">
        <v>1.0</v>
      </c>
      <c r="X526" s="1">
        <v>1.0</v>
      </c>
      <c r="Y526" s="1">
        <v>1.0</v>
      </c>
      <c r="Z526" s="1">
        <v>1.0</v>
      </c>
      <c r="AA526" s="1">
        <v>2.0</v>
      </c>
      <c r="AB526" s="1">
        <v>1.0</v>
      </c>
      <c r="AC526" s="1">
        <v>2.0</v>
      </c>
      <c r="AD526" s="1">
        <v>4.0</v>
      </c>
      <c r="AE526" s="1">
        <v>3.0</v>
      </c>
      <c r="AF526" s="1">
        <v>3.0</v>
      </c>
      <c r="AG526" s="1">
        <v>3.0</v>
      </c>
      <c r="AH526" s="1">
        <v>4.0</v>
      </c>
      <c r="AI526" s="1">
        <v>5.0</v>
      </c>
      <c r="AJ526" s="1">
        <v>3.0</v>
      </c>
      <c r="AK526" s="1">
        <v>3.0</v>
      </c>
      <c r="AL526" s="1">
        <v>3.0</v>
      </c>
      <c r="AM526" s="1">
        <v>3.0</v>
      </c>
      <c r="AN526" s="1">
        <v>3.0</v>
      </c>
      <c r="AO526" s="1">
        <v>2.0</v>
      </c>
      <c r="AP526" s="1">
        <v>2.0</v>
      </c>
      <c r="AQ526" s="1">
        <v>2.0</v>
      </c>
      <c r="AR526" s="1">
        <v>2.0</v>
      </c>
      <c r="AS526" s="1">
        <v>3.0</v>
      </c>
      <c r="AT526" s="1">
        <v>2.0</v>
      </c>
      <c r="AU526" s="1">
        <v>2.0</v>
      </c>
      <c r="AV526" s="1">
        <v>3.0</v>
      </c>
      <c r="AW526" s="1">
        <v>2.0</v>
      </c>
      <c r="AX526" s="1">
        <v>2.0</v>
      </c>
      <c r="AY526" s="1">
        <v>2.0</v>
      </c>
      <c r="AZ526" s="1">
        <v>3.0</v>
      </c>
      <c r="BA526" s="1">
        <v>3.0</v>
      </c>
      <c r="BB526" s="1">
        <v>3.0</v>
      </c>
      <c r="BC526" s="1">
        <v>3.0</v>
      </c>
      <c r="BD526" s="1">
        <v>4.0</v>
      </c>
      <c r="BE526" s="1">
        <v>4.0</v>
      </c>
      <c r="BF526" s="1">
        <v>5.0</v>
      </c>
      <c r="BG526" s="1">
        <v>4.0</v>
      </c>
      <c r="BH526" s="1">
        <v>4.0</v>
      </c>
      <c r="BI526" s="1">
        <v>3.0</v>
      </c>
      <c r="BJ526" s="1">
        <v>5.0</v>
      </c>
      <c r="BK526" s="1">
        <v>3.0</v>
      </c>
      <c r="BL526" s="1">
        <v>4.0</v>
      </c>
      <c r="BM526" s="1">
        <v>3.0</v>
      </c>
      <c r="BN526" s="1">
        <v>2.0</v>
      </c>
      <c r="BO526" s="1">
        <v>3.0</v>
      </c>
      <c r="BP526" s="1">
        <v>3.0</v>
      </c>
      <c r="BQ526" s="1">
        <v>3.0</v>
      </c>
      <c r="BR526" s="1">
        <v>3.0</v>
      </c>
      <c r="BS526" s="1">
        <v>3.0</v>
      </c>
      <c r="BT526" s="1">
        <v>3.0</v>
      </c>
      <c r="BU526" s="1">
        <v>4.0</v>
      </c>
      <c r="BV526" s="1">
        <v>3.0</v>
      </c>
      <c r="BW526" s="1">
        <v>3.0</v>
      </c>
      <c r="BX526" s="1">
        <v>2.0</v>
      </c>
      <c r="BY526" s="1">
        <v>5.0</v>
      </c>
      <c r="BZ526" s="36">
        <v>3.0</v>
      </c>
      <c r="CA526" s="45">
        <f t="shared" si="32"/>
        <v>201</v>
      </c>
      <c r="CB526" s="45">
        <f t="shared" si="33"/>
        <v>16</v>
      </c>
      <c r="CC526" s="45">
        <f t="shared" si="34"/>
        <v>23</v>
      </c>
      <c r="CD526" s="45">
        <f t="shared" si="35"/>
        <v>10</v>
      </c>
      <c r="CE526" s="45">
        <f t="shared" si="36"/>
        <v>28</v>
      </c>
      <c r="CF526" s="45">
        <f t="shared" si="37"/>
        <v>20</v>
      </c>
      <c r="CG526" s="45">
        <f t="shared" si="38"/>
        <v>19</v>
      </c>
      <c r="CH526" s="45">
        <f t="shared" si="39"/>
        <v>30</v>
      </c>
      <c r="CI526" s="45">
        <f t="shared" si="40"/>
        <v>0.5</v>
      </c>
      <c r="CJ526">
        <f t="shared" si="10"/>
        <v>24</v>
      </c>
      <c r="CK526" s="45">
        <f t="shared" si="41"/>
        <v>26</v>
      </c>
      <c r="CL526" s="39"/>
      <c r="CM526" s="40">
        <f>VLOOKUP(CB526,'PROMIS 57 T-Score Conversions'!Q$3:R$35,2,TRUE)</f>
        <v>32.5</v>
      </c>
      <c r="CN526" s="44" t="str">
        <f t="shared" si="20"/>
        <v>Moderate</v>
      </c>
      <c r="CO526" s="40">
        <f>VLOOKUP(CC526,'PROMIS 57 T-Score Conversions'!A$3:B$35,2,TRUE)</f>
        <v>61.4</v>
      </c>
      <c r="CP526" s="39" t="str">
        <f t="shared" si="21"/>
        <v>Moderate</v>
      </c>
      <c r="CQ526" s="40">
        <f>VLOOKUP(CD526,'PROMIS 57 T-Score Conversions'!E$3:F$35,2,TRUE)</f>
        <v>47.5</v>
      </c>
      <c r="CR526" s="39" t="str">
        <f t="shared" si="22"/>
        <v>Normal</v>
      </c>
      <c r="CS526" s="40">
        <f>VLOOKUP(CE526,'PROMIS 57 T-Score Conversions'!U$3:V$35,2,TRUE)</f>
        <v>61.3</v>
      </c>
      <c r="CT526" s="39" t="str">
        <f t="shared" si="23"/>
        <v>Moderate</v>
      </c>
      <c r="CU526" s="40">
        <f>VLOOKUP(CF526,'PROMIS 57 T-Score Conversions'!Y$3:Z$35,2,TRUE)</f>
        <v>50.1</v>
      </c>
      <c r="CV526" s="39" t="str">
        <f t="shared" si="24"/>
        <v>Normal</v>
      </c>
      <c r="CW526" s="40">
        <f>vlookup(CG526,'PROMIS 57 T-Score Conversions'!M$3:N$35,2,TRUE)</f>
        <v>39.3</v>
      </c>
      <c r="CX526" s="39" t="str">
        <f t="shared" si="25"/>
        <v>Moderate</v>
      </c>
      <c r="CY526" s="40">
        <f>VLOOKup(CH526,'PROMIS 57 T-Score Conversions'!I$3:J$35,2,TRUE)</f>
        <v>65.5</v>
      </c>
      <c r="CZ526" s="39" t="str">
        <f t="shared" si="26"/>
        <v>Moderate</v>
      </c>
      <c r="DA526" s="37">
        <f>VLOOKUP(CJ526,'PROMIS 57 T-Score Conversions'!AC$3:AD$35,2,TRUE)</f>
        <v>40.29</v>
      </c>
      <c r="DB526" s="44" t="str">
        <f t="shared" si="30"/>
        <v>Mild</v>
      </c>
      <c r="DC526" s="40">
        <f>VLOOKUP(CK526,'PROMIS 57 T-Score Conversions'!AG$3:AH$35,2,TRUE)</f>
        <v>45.27</v>
      </c>
      <c r="DD526" s="39" t="str">
        <f t="shared" si="31"/>
        <v>Normal</v>
      </c>
    </row>
    <row r="527">
      <c r="A527" s="1" t="b">
        <v>1</v>
      </c>
      <c r="B527" s="20"/>
      <c r="C527" s="20">
        <v>43894.40893457176</v>
      </c>
      <c r="D527" s="1" t="s">
        <v>303</v>
      </c>
      <c r="E527" s="1">
        <v>2072.0</v>
      </c>
      <c r="F527" s="1">
        <v>4.0</v>
      </c>
      <c r="G527" s="1">
        <v>5.0</v>
      </c>
      <c r="H527" s="1">
        <v>5.0</v>
      </c>
      <c r="I527" s="1">
        <v>4.0</v>
      </c>
      <c r="J527" s="1">
        <v>3.0</v>
      </c>
      <c r="K527" s="1">
        <v>4.0</v>
      </c>
      <c r="L527" s="1">
        <v>5.0</v>
      </c>
      <c r="M527" s="1">
        <v>4.0</v>
      </c>
      <c r="N527" s="1">
        <v>2.0</v>
      </c>
      <c r="O527" s="1">
        <v>2.0</v>
      </c>
      <c r="P527" s="1">
        <v>2.0</v>
      </c>
      <c r="Q527" s="1">
        <v>3.0</v>
      </c>
      <c r="R527" s="1">
        <v>2.0</v>
      </c>
      <c r="S527" s="1">
        <v>1.0</v>
      </c>
      <c r="T527" s="1">
        <v>3.0</v>
      </c>
      <c r="U527" s="1">
        <v>3.0</v>
      </c>
      <c r="V527" s="1">
        <v>1.0</v>
      </c>
      <c r="W527" s="1">
        <v>1.0</v>
      </c>
      <c r="X527" s="1">
        <v>2.0</v>
      </c>
      <c r="Y527" s="1">
        <v>2.0</v>
      </c>
      <c r="Z527" s="1">
        <v>2.0</v>
      </c>
      <c r="AA527" s="1">
        <v>3.0</v>
      </c>
      <c r="AB527" s="1">
        <v>2.0</v>
      </c>
      <c r="AC527" s="1">
        <v>2.0</v>
      </c>
      <c r="AD527" s="1">
        <v>3.0</v>
      </c>
      <c r="AE527" s="1">
        <v>2.0</v>
      </c>
      <c r="AF527" s="1">
        <v>2.0</v>
      </c>
      <c r="AG527" s="1">
        <v>2.0</v>
      </c>
      <c r="AH527" s="1">
        <v>3.0</v>
      </c>
      <c r="AI527" s="1">
        <v>3.0</v>
      </c>
      <c r="AJ527" s="1">
        <v>3.0</v>
      </c>
      <c r="AK527" s="1">
        <v>2.0</v>
      </c>
      <c r="AL527" s="1">
        <v>4.0</v>
      </c>
      <c r="AM527" s="1">
        <v>3.0</v>
      </c>
      <c r="AN527" s="1">
        <v>4.0</v>
      </c>
      <c r="AO527" s="1">
        <v>5.0</v>
      </c>
      <c r="AP527" s="1">
        <v>3.0</v>
      </c>
      <c r="AQ527" s="1">
        <v>5.0</v>
      </c>
      <c r="AR527" s="1">
        <v>4.0</v>
      </c>
      <c r="AS527" s="1">
        <v>2.0</v>
      </c>
      <c r="AT527" s="1">
        <v>3.0</v>
      </c>
      <c r="AU527" s="1">
        <v>4.0</v>
      </c>
      <c r="AV527" s="1">
        <v>3.0</v>
      </c>
      <c r="AW527" s="1">
        <v>4.0</v>
      </c>
      <c r="AX527" s="1">
        <v>2.0</v>
      </c>
      <c r="AY527" s="1">
        <v>2.0</v>
      </c>
      <c r="AZ527" s="1">
        <v>2.0</v>
      </c>
      <c r="BA527" s="1">
        <v>4.0</v>
      </c>
      <c r="BB527" s="1">
        <v>3.0</v>
      </c>
      <c r="BC527" s="1">
        <v>3.0</v>
      </c>
      <c r="BD527" s="1">
        <v>4.0</v>
      </c>
      <c r="BE527" s="1">
        <v>2.0</v>
      </c>
      <c r="BF527" s="1">
        <v>3.0</v>
      </c>
      <c r="BG527" s="1">
        <v>3.0</v>
      </c>
      <c r="BH527" s="1">
        <v>4.0</v>
      </c>
      <c r="BI527" s="1">
        <v>2.0</v>
      </c>
      <c r="BJ527" s="1">
        <v>5.0</v>
      </c>
      <c r="BK527" s="1">
        <v>2.0</v>
      </c>
      <c r="BL527" s="1">
        <v>5.0</v>
      </c>
      <c r="BM527" s="1">
        <v>1.0</v>
      </c>
      <c r="BN527" s="1">
        <v>2.0</v>
      </c>
      <c r="BO527" s="1">
        <v>3.0</v>
      </c>
      <c r="BP527" s="1">
        <v>1.0</v>
      </c>
      <c r="BQ527" s="1">
        <v>2.0</v>
      </c>
      <c r="BR527" s="1">
        <v>4.0</v>
      </c>
      <c r="BS527" s="1">
        <v>4.0</v>
      </c>
      <c r="BT527" s="1">
        <v>3.0</v>
      </c>
      <c r="BU527" s="1">
        <v>2.0</v>
      </c>
      <c r="BV527" s="1">
        <v>4.0</v>
      </c>
      <c r="BW527" s="1">
        <v>3.0</v>
      </c>
      <c r="BX527" s="1">
        <v>2.0</v>
      </c>
      <c r="BY527" s="1">
        <v>1.0</v>
      </c>
      <c r="BZ527" s="36">
        <v>2.0</v>
      </c>
      <c r="CA527" s="45">
        <f t="shared" si="32"/>
        <v>211</v>
      </c>
      <c r="CB527" s="45">
        <f t="shared" si="33"/>
        <v>34</v>
      </c>
      <c r="CC527" s="45">
        <f t="shared" si="34"/>
        <v>18</v>
      </c>
      <c r="CD527" s="45">
        <f t="shared" si="35"/>
        <v>15</v>
      </c>
      <c r="CE527" s="45">
        <f t="shared" si="36"/>
        <v>20</v>
      </c>
      <c r="CF527" s="45">
        <f t="shared" si="37"/>
        <v>30</v>
      </c>
      <c r="CG527" s="45">
        <f t="shared" si="38"/>
        <v>24</v>
      </c>
      <c r="CH527" s="45">
        <f t="shared" si="39"/>
        <v>24</v>
      </c>
      <c r="CI527" s="45">
        <f t="shared" si="40"/>
        <v>0.5</v>
      </c>
      <c r="CJ527">
        <f t="shared" si="10"/>
        <v>20</v>
      </c>
      <c r="CK527" s="45">
        <f t="shared" si="41"/>
        <v>21</v>
      </c>
      <c r="CL527" s="39"/>
      <c r="CM527" s="40">
        <f>VLOOKUP(CB527,'PROMIS 57 T-Score Conversions'!Q$3:R$35,2,TRUE)</f>
        <v>45.7</v>
      </c>
      <c r="CN527" s="44" t="str">
        <f t="shared" si="20"/>
        <v>Normal</v>
      </c>
      <c r="CO527" s="40">
        <f>VLOOKUP(CC527,'PROMIS 57 T-Score Conversions'!A$3:B$35,2,TRUE)</f>
        <v>56.4</v>
      </c>
      <c r="CP527" s="39" t="str">
        <f t="shared" si="21"/>
        <v>Moderate</v>
      </c>
      <c r="CQ527" s="40">
        <f>VLOOKUP(CD527,'PROMIS 57 T-Score Conversions'!E$3:F$35,2,TRUE)</f>
        <v>54.1</v>
      </c>
      <c r="CR527" s="39" t="str">
        <f t="shared" si="22"/>
        <v>Normal</v>
      </c>
      <c r="CS527" s="40">
        <f>VLOOKUP(CE527,'PROMIS 57 T-Score Conversions'!U$3:V$35,2,TRUE)</f>
        <v>53.6</v>
      </c>
      <c r="CT527" s="39" t="str">
        <f t="shared" si="23"/>
        <v>Normal</v>
      </c>
      <c r="CU527" s="40">
        <f>VLOOKUP(CF527,'PROMIS 57 T-Score Conversions'!Y$3:Z$35,2,TRUE)</f>
        <v>60.4</v>
      </c>
      <c r="CV527" s="39" t="str">
        <f t="shared" si="24"/>
        <v>Moderate</v>
      </c>
      <c r="CW527" s="40">
        <f>vlookup(CG527,'PROMIS 57 T-Score Conversions'!M$3:N$35,2,TRUE)</f>
        <v>44</v>
      </c>
      <c r="CX527" s="39" t="str">
        <f t="shared" si="25"/>
        <v>Mild</v>
      </c>
      <c r="CY527" s="40">
        <f>VLOOKup(CH527,'PROMIS 57 T-Score Conversions'!I$3:J$35,2,TRUE)</f>
        <v>61.5</v>
      </c>
      <c r="CZ527" s="39" t="str">
        <f t="shared" si="26"/>
        <v>Moderate</v>
      </c>
      <c r="DA527" s="37">
        <f>VLOOKUP(CJ527,'PROMIS 57 T-Score Conversions'!AC$3:AD$35,2,TRUE)</f>
        <v>37.15</v>
      </c>
      <c r="DB527" s="44" t="str">
        <f t="shared" si="30"/>
        <v>Moderate</v>
      </c>
      <c r="DC527" s="40">
        <f>VLOOKUP(CK527,'PROMIS 57 T-Score Conversions'!AG$3:AH$35,2,TRUE)</f>
        <v>40.71</v>
      </c>
      <c r="DD527" s="39" t="str">
        <f t="shared" si="31"/>
        <v>Normal</v>
      </c>
    </row>
    <row r="528">
      <c r="A528" s="1" t="b">
        <v>1</v>
      </c>
      <c r="B528" s="20"/>
      <c r="C528" s="20">
        <v>43894.66301849537</v>
      </c>
      <c r="D528" s="1" t="s">
        <v>334</v>
      </c>
      <c r="E528" s="1">
        <v>2112.0</v>
      </c>
      <c r="F528" s="1">
        <v>3.0</v>
      </c>
      <c r="G528" s="1">
        <v>4.0</v>
      </c>
      <c r="H528" s="1">
        <v>3.0</v>
      </c>
      <c r="I528" s="1">
        <v>3.0</v>
      </c>
      <c r="J528" s="1">
        <v>2.0</v>
      </c>
      <c r="K528" s="1">
        <v>3.0</v>
      </c>
      <c r="L528" s="1">
        <v>3.0</v>
      </c>
      <c r="M528" s="1">
        <v>2.0</v>
      </c>
      <c r="N528" s="1">
        <v>3.0</v>
      </c>
      <c r="O528" s="1">
        <v>3.0</v>
      </c>
      <c r="P528" s="1">
        <v>4.0</v>
      </c>
      <c r="Q528" s="1">
        <v>4.0</v>
      </c>
      <c r="R528" s="1">
        <v>4.0</v>
      </c>
      <c r="S528" s="1">
        <v>3.0</v>
      </c>
      <c r="T528" s="1">
        <v>4.0</v>
      </c>
      <c r="U528" s="1">
        <v>4.0</v>
      </c>
      <c r="V528" s="1">
        <v>3.0</v>
      </c>
      <c r="W528" s="1">
        <v>3.0</v>
      </c>
      <c r="X528" s="1">
        <v>4.0</v>
      </c>
      <c r="Y528" s="1">
        <v>4.0</v>
      </c>
      <c r="Z528" s="1">
        <v>3.0</v>
      </c>
      <c r="AA528" s="1">
        <v>5.0</v>
      </c>
      <c r="AB528" s="1">
        <v>4.0</v>
      </c>
      <c r="AC528" s="1">
        <v>4.0</v>
      </c>
      <c r="AD528" s="1">
        <v>4.0</v>
      </c>
      <c r="AE528" s="1">
        <v>3.0</v>
      </c>
      <c r="AF528" s="1">
        <v>4.0</v>
      </c>
      <c r="AG528" s="1">
        <v>4.0</v>
      </c>
      <c r="AH528" s="1">
        <v>4.0</v>
      </c>
      <c r="AI528" s="1">
        <v>4.0</v>
      </c>
      <c r="AJ528" s="1">
        <v>4.0</v>
      </c>
      <c r="AK528" s="1">
        <v>4.0</v>
      </c>
      <c r="AL528" s="1">
        <v>4.0</v>
      </c>
      <c r="AM528" s="1">
        <v>4.0</v>
      </c>
      <c r="AN528" s="1">
        <v>4.0</v>
      </c>
      <c r="AO528" s="1">
        <v>4.0</v>
      </c>
      <c r="AP528" s="1">
        <v>3.0</v>
      </c>
      <c r="AQ528" s="1">
        <v>4.0</v>
      </c>
      <c r="AR528" s="1">
        <v>4.0</v>
      </c>
      <c r="AS528" s="1">
        <v>5.0</v>
      </c>
      <c r="AT528" s="1">
        <v>2.0</v>
      </c>
      <c r="AU528" s="1">
        <v>2.0</v>
      </c>
      <c r="AV528" s="1">
        <v>2.0</v>
      </c>
      <c r="AW528" s="1">
        <v>2.0</v>
      </c>
      <c r="AX528" s="1">
        <v>3.0</v>
      </c>
      <c r="AY528" s="1">
        <v>3.0</v>
      </c>
      <c r="AZ528" s="1">
        <v>3.0</v>
      </c>
      <c r="BA528" s="1">
        <v>2.0</v>
      </c>
      <c r="BB528" s="1">
        <v>3.0</v>
      </c>
      <c r="BC528" s="1">
        <v>3.0</v>
      </c>
      <c r="BD528" s="1">
        <v>2.0</v>
      </c>
      <c r="BE528" s="1">
        <v>3.0</v>
      </c>
      <c r="BF528" s="1">
        <v>2.0</v>
      </c>
      <c r="BG528" s="1">
        <v>2.0</v>
      </c>
      <c r="BH528" s="1">
        <v>3.0</v>
      </c>
      <c r="BI528" s="1">
        <v>2.0</v>
      </c>
      <c r="BJ528" s="1">
        <v>5.0</v>
      </c>
      <c r="BK528" s="1">
        <v>2.0</v>
      </c>
      <c r="BL528" s="1">
        <v>2.0</v>
      </c>
      <c r="BM528" s="1">
        <v>2.0</v>
      </c>
      <c r="BN528" s="1">
        <v>2.0</v>
      </c>
      <c r="BO528" s="1">
        <v>3.0</v>
      </c>
      <c r="BP528" s="1">
        <v>2.0</v>
      </c>
      <c r="BQ528" s="1">
        <v>3.0</v>
      </c>
      <c r="BR528" s="1">
        <v>2.0</v>
      </c>
      <c r="BS528" s="1">
        <v>4.0</v>
      </c>
      <c r="BT528" s="1">
        <v>4.0</v>
      </c>
      <c r="BU528" s="1">
        <v>4.0</v>
      </c>
      <c r="BV528" s="1">
        <v>4.0</v>
      </c>
      <c r="BW528" s="1">
        <v>4.0</v>
      </c>
      <c r="BX528" s="1">
        <v>3.0</v>
      </c>
      <c r="BY528" s="1">
        <v>2.0</v>
      </c>
      <c r="BZ528" s="36">
        <v>4.0</v>
      </c>
      <c r="CA528" s="45">
        <f t="shared" si="32"/>
        <v>236</v>
      </c>
      <c r="CB528" s="45">
        <f t="shared" si="33"/>
        <v>23</v>
      </c>
      <c r="CC528" s="45">
        <f t="shared" si="34"/>
        <v>29</v>
      </c>
      <c r="CD528" s="45">
        <f t="shared" si="35"/>
        <v>30</v>
      </c>
      <c r="CE528" s="45">
        <f t="shared" si="36"/>
        <v>31</v>
      </c>
      <c r="CF528" s="45">
        <f t="shared" si="37"/>
        <v>32</v>
      </c>
      <c r="CG528" s="45">
        <f t="shared" si="38"/>
        <v>19</v>
      </c>
      <c r="CH528" s="45">
        <f t="shared" si="39"/>
        <v>20</v>
      </c>
      <c r="CI528" s="45">
        <f t="shared" si="40"/>
        <v>0.5</v>
      </c>
      <c r="CJ528">
        <f t="shared" si="10"/>
        <v>18</v>
      </c>
      <c r="CK528" s="45">
        <f t="shared" si="41"/>
        <v>29</v>
      </c>
      <c r="CL528" s="39"/>
      <c r="CM528" s="40">
        <f>VLOOKUP(CB528,'PROMIS 57 T-Score Conversions'!Q$3:R$35,2,TRUE)</f>
        <v>37.4</v>
      </c>
      <c r="CN528" s="44" t="str">
        <f t="shared" si="20"/>
        <v>Moderate</v>
      </c>
      <c r="CO528" s="40">
        <f>VLOOKUP(CC528,'PROMIS 57 T-Score Conversions'!A$3:B$35,2,TRUE)</f>
        <v>67.7</v>
      </c>
      <c r="CP528" s="39" t="str">
        <f t="shared" si="21"/>
        <v>Severe</v>
      </c>
      <c r="CQ528" s="40">
        <f>VLOOKUP(CD528,'PROMIS 57 T-Score Conversions'!E$3:F$35,2,TRUE)</f>
        <v>67.7</v>
      </c>
      <c r="CR528" s="39" t="str">
        <f t="shared" si="22"/>
        <v>Moderate</v>
      </c>
      <c r="CS528" s="40">
        <f>VLOOKUP(CE528,'PROMIS 57 T-Score Conversions'!U$3:V$35,2,TRUE)</f>
        <v>64.3</v>
      </c>
      <c r="CT528" s="39" t="str">
        <f t="shared" si="23"/>
        <v>Moderate</v>
      </c>
      <c r="CU528" s="40">
        <f>VLOOKUP(CF528,'PROMIS 57 T-Score Conversions'!Y$3:Z$35,2,TRUE)</f>
        <v>62.6</v>
      </c>
      <c r="CV528" s="39" t="str">
        <f t="shared" si="24"/>
        <v>Moderate</v>
      </c>
      <c r="CW528" s="40">
        <f>vlookup(CG528,'PROMIS 57 T-Score Conversions'!M$3:N$35,2,TRUE)</f>
        <v>39.3</v>
      </c>
      <c r="CX528" s="39" t="str">
        <f t="shared" si="25"/>
        <v>Moderate</v>
      </c>
      <c r="CY528" s="40">
        <f>VLOOKup(CH528,'PROMIS 57 T-Score Conversions'!I$3:J$35,2,TRUE)</f>
        <v>58.8</v>
      </c>
      <c r="CZ528" s="39" t="str">
        <f t="shared" si="26"/>
        <v>Mild</v>
      </c>
      <c r="DA528" s="37">
        <f>VLOOKUP(CJ528,'PROMIS 57 T-Score Conversions'!AC$3:AD$35,2,TRUE)</f>
        <v>35.56</v>
      </c>
      <c r="DB528" s="44" t="str">
        <f t="shared" si="30"/>
        <v>Moderate</v>
      </c>
      <c r="DC528" s="40">
        <f>VLOOKUP(CK528,'PROMIS 57 T-Score Conversions'!AG$3:AH$35,2,TRUE)</f>
        <v>48.16</v>
      </c>
      <c r="DD528" s="39" t="str">
        <f t="shared" si="31"/>
        <v>Normal</v>
      </c>
    </row>
    <row r="529">
      <c r="A529" s="1" t="b">
        <v>1</v>
      </c>
      <c r="B529" s="20"/>
      <c r="C529" s="20">
        <v>43895.37108509259</v>
      </c>
      <c r="D529" s="1" t="s">
        <v>305</v>
      </c>
      <c r="E529" s="1">
        <v>1202.0</v>
      </c>
      <c r="F529" s="1">
        <v>4.0</v>
      </c>
      <c r="G529" s="1">
        <v>2.0</v>
      </c>
      <c r="H529" s="1">
        <v>5.0</v>
      </c>
      <c r="I529" s="1">
        <v>4.0</v>
      </c>
      <c r="J529" s="1">
        <v>3.0</v>
      </c>
      <c r="K529" s="1">
        <v>3.0</v>
      </c>
      <c r="L529" s="1">
        <v>5.0</v>
      </c>
      <c r="M529" s="1">
        <v>3.0</v>
      </c>
      <c r="N529" s="1">
        <v>3.0</v>
      </c>
      <c r="O529" s="1">
        <v>2.0</v>
      </c>
      <c r="P529" s="1">
        <v>3.0</v>
      </c>
      <c r="Q529" s="1">
        <v>3.0</v>
      </c>
      <c r="R529" s="1">
        <v>1.0</v>
      </c>
      <c r="S529" s="1">
        <v>3.0</v>
      </c>
      <c r="T529" s="1">
        <v>4.0</v>
      </c>
      <c r="U529" s="1">
        <v>4.0</v>
      </c>
      <c r="V529" s="1">
        <v>1.0</v>
      </c>
      <c r="W529" s="1">
        <v>3.0</v>
      </c>
      <c r="X529" s="1">
        <v>3.0</v>
      </c>
      <c r="Y529" s="1">
        <v>4.0</v>
      </c>
      <c r="Z529" s="1">
        <v>1.0</v>
      </c>
      <c r="AA529" s="1">
        <v>4.0</v>
      </c>
      <c r="AB529" s="1">
        <v>2.0</v>
      </c>
      <c r="AC529" s="1">
        <v>2.0</v>
      </c>
      <c r="AD529" s="1">
        <v>4.0</v>
      </c>
      <c r="AE529" s="1">
        <v>3.0</v>
      </c>
      <c r="AF529" s="1">
        <v>3.0</v>
      </c>
      <c r="AG529" s="1">
        <v>3.0</v>
      </c>
      <c r="AH529" s="1">
        <v>4.0</v>
      </c>
      <c r="AI529" s="1">
        <v>3.0</v>
      </c>
      <c r="AJ529" s="1">
        <v>3.0</v>
      </c>
      <c r="AK529" s="1">
        <v>2.0</v>
      </c>
      <c r="AL529" s="1">
        <v>4.0</v>
      </c>
      <c r="AM529" s="1">
        <v>4.0</v>
      </c>
      <c r="AN529" s="1">
        <v>4.0</v>
      </c>
      <c r="AO529" s="1">
        <v>3.0</v>
      </c>
      <c r="AP529" s="1">
        <v>4.0</v>
      </c>
      <c r="AQ529" s="1">
        <v>5.0</v>
      </c>
      <c r="AR529" s="1">
        <v>2.0</v>
      </c>
      <c r="AS529" s="1">
        <v>4.0</v>
      </c>
      <c r="AT529" s="1">
        <v>1.0</v>
      </c>
      <c r="AU529" s="1">
        <v>2.0</v>
      </c>
      <c r="AV529" s="1">
        <v>1.0</v>
      </c>
      <c r="AW529" s="1">
        <v>1.0</v>
      </c>
      <c r="AX529" s="1">
        <v>1.0</v>
      </c>
      <c r="AY529" s="1">
        <v>2.0</v>
      </c>
      <c r="AZ529" s="1">
        <v>2.0</v>
      </c>
      <c r="BA529" s="1">
        <v>1.0</v>
      </c>
      <c r="BB529" s="1">
        <v>4.0</v>
      </c>
      <c r="BC529" s="1">
        <v>3.0</v>
      </c>
      <c r="BD529" s="1">
        <v>5.0</v>
      </c>
      <c r="BE529" s="1">
        <v>4.0</v>
      </c>
      <c r="BF529" s="1">
        <v>5.0</v>
      </c>
      <c r="BG529" s="1">
        <v>5.0</v>
      </c>
      <c r="BH529" s="1">
        <v>4.0</v>
      </c>
      <c r="BI529" s="1">
        <v>5.0</v>
      </c>
      <c r="BJ529" s="1">
        <v>5.0</v>
      </c>
      <c r="BK529" s="1">
        <v>4.0</v>
      </c>
      <c r="BL529" s="1">
        <v>4.0</v>
      </c>
      <c r="BM529" s="1">
        <v>4.0</v>
      </c>
      <c r="BN529" s="1">
        <v>2.0</v>
      </c>
      <c r="BO529" s="1">
        <v>3.0</v>
      </c>
      <c r="BP529" s="1">
        <v>4.0</v>
      </c>
      <c r="BQ529" s="1">
        <v>3.0</v>
      </c>
      <c r="BR529" s="1">
        <v>4.0</v>
      </c>
      <c r="BS529" s="1">
        <v>2.0</v>
      </c>
      <c r="BT529" s="1">
        <v>2.0</v>
      </c>
      <c r="BU529" s="1">
        <v>3.0</v>
      </c>
      <c r="BV529" s="1">
        <v>3.0</v>
      </c>
      <c r="BW529" s="1">
        <v>3.0</v>
      </c>
      <c r="BX529" s="1">
        <v>3.0</v>
      </c>
      <c r="BY529" s="1">
        <v>4.0</v>
      </c>
      <c r="BZ529" s="36">
        <v>4.0</v>
      </c>
      <c r="CA529" s="45">
        <f t="shared" si="32"/>
        <v>230</v>
      </c>
      <c r="CB529" s="45">
        <f t="shared" si="33"/>
        <v>29</v>
      </c>
      <c r="CC529" s="45">
        <f t="shared" si="34"/>
        <v>23</v>
      </c>
      <c r="CD529" s="45">
        <f t="shared" si="35"/>
        <v>20</v>
      </c>
      <c r="CE529" s="45">
        <f t="shared" si="36"/>
        <v>25</v>
      </c>
      <c r="CF529" s="45">
        <f t="shared" si="37"/>
        <v>30</v>
      </c>
      <c r="CG529" s="45">
        <f t="shared" si="38"/>
        <v>11</v>
      </c>
      <c r="CH529" s="45">
        <f t="shared" si="39"/>
        <v>35</v>
      </c>
      <c r="CI529" s="45">
        <f t="shared" si="40"/>
        <v>0.5</v>
      </c>
      <c r="CJ529">
        <f t="shared" si="10"/>
        <v>28</v>
      </c>
      <c r="CK529" s="45">
        <f t="shared" si="41"/>
        <v>24</v>
      </c>
      <c r="CL529" s="39"/>
      <c r="CM529" s="40">
        <f>VLOOKUP(CB529,'PROMIS 57 T-Score Conversions'!Q$3:R$35,2,TRUE)</f>
        <v>41.6</v>
      </c>
      <c r="CN529" s="44" t="str">
        <f t="shared" si="20"/>
        <v>Mild</v>
      </c>
      <c r="CO529" s="40">
        <f>VLOOKUP(CC529,'PROMIS 57 T-Score Conversions'!A$3:B$35,2,TRUE)</f>
        <v>61.4</v>
      </c>
      <c r="CP529" s="39" t="str">
        <f t="shared" si="21"/>
        <v>Moderate</v>
      </c>
      <c r="CQ529" s="40">
        <f>VLOOKUP(CD529,'PROMIS 57 T-Score Conversions'!E$3:F$35,2,TRUE)</f>
        <v>58.5</v>
      </c>
      <c r="CR529" s="39" t="str">
        <f t="shared" si="22"/>
        <v>Mild</v>
      </c>
      <c r="CS529" s="40">
        <f>VLOOKUP(CE529,'PROMIS 57 T-Score Conversions'!U$3:V$35,2,TRUE)</f>
        <v>58.5</v>
      </c>
      <c r="CT529" s="39" t="str">
        <f t="shared" si="23"/>
        <v>Mild</v>
      </c>
      <c r="CU529" s="40">
        <f>VLOOKUP(CF529,'PROMIS 57 T-Score Conversions'!Y$3:Z$35,2,TRUE)</f>
        <v>60.4</v>
      </c>
      <c r="CV529" s="39" t="str">
        <f t="shared" si="24"/>
        <v>Moderate</v>
      </c>
      <c r="CW529" s="40">
        <f>vlookup(CG529,'PROMIS 57 T-Score Conversions'!M$3:N$35,2,TRUE)</f>
        <v>32.6</v>
      </c>
      <c r="CX529" s="39" t="str">
        <f t="shared" si="25"/>
        <v>Moderate</v>
      </c>
      <c r="CY529" s="40">
        <f>VLOOKup(CH529,'PROMIS 57 T-Score Conversions'!I$3:J$35,2,TRUE)</f>
        <v>69.2</v>
      </c>
      <c r="CZ529" s="39" t="str">
        <f t="shared" si="26"/>
        <v>Moderate</v>
      </c>
      <c r="DA529" s="37">
        <f>VLOOKUP(CJ529,'PROMIS 57 T-Score Conversions'!AC$3:AD$35,2,TRUE)</f>
        <v>43.57</v>
      </c>
      <c r="DB529" s="44" t="str">
        <f t="shared" si="30"/>
        <v>Mild</v>
      </c>
      <c r="DC529" s="40">
        <f>VLOOKUP(CK529,'PROMIS 57 T-Score Conversions'!AG$3:AH$35,2,TRUE)</f>
        <v>43.42</v>
      </c>
      <c r="DD529" s="39" t="str">
        <f t="shared" si="31"/>
        <v>Normal</v>
      </c>
    </row>
    <row r="530">
      <c r="A530" s="1" t="b">
        <v>1</v>
      </c>
      <c r="B530" s="20"/>
      <c r="C530" s="20">
        <v>43895.413070717594</v>
      </c>
      <c r="D530" s="1" t="s">
        <v>399</v>
      </c>
      <c r="E530" s="1">
        <v>2049.0</v>
      </c>
      <c r="F530" s="1">
        <v>2.0</v>
      </c>
      <c r="G530" s="1">
        <v>2.0</v>
      </c>
      <c r="H530" s="1">
        <v>3.0</v>
      </c>
      <c r="I530" s="1">
        <v>3.0</v>
      </c>
      <c r="J530" s="1">
        <v>1.0</v>
      </c>
      <c r="K530" s="1">
        <v>2.0</v>
      </c>
      <c r="L530" s="1">
        <v>2.0</v>
      </c>
      <c r="M530" s="1">
        <v>1.0</v>
      </c>
      <c r="N530" s="1">
        <v>3.0</v>
      </c>
      <c r="O530" s="1">
        <v>2.0</v>
      </c>
      <c r="P530" s="1">
        <v>2.0</v>
      </c>
      <c r="Q530" s="1">
        <v>3.0</v>
      </c>
      <c r="R530" s="1">
        <v>3.0</v>
      </c>
      <c r="S530" s="1">
        <v>3.0</v>
      </c>
      <c r="T530" s="1">
        <v>2.0</v>
      </c>
      <c r="U530" s="1">
        <v>3.0</v>
      </c>
      <c r="V530" s="1">
        <v>2.0</v>
      </c>
      <c r="W530" s="1">
        <v>2.0</v>
      </c>
      <c r="X530" s="1">
        <v>2.0</v>
      </c>
      <c r="Y530" s="1">
        <v>2.0</v>
      </c>
      <c r="Z530" s="1">
        <v>2.0</v>
      </c>
      <c r="AA530" s="1">
        <v>2.0</v>
      </c>
      <c r="AB530" s="1">
        <v>2.0</v>
      </c>
      <c r="AC530" s="1">
        <v>2.0</v>
      </c>
      <c r="AD530" s="1">
        <v>2.0</v>
      </c>
      <c r="AE530" s="1">
        <v>2.0</v>
      </c>
      <c r="AF530" s="1">
        <v>2.0</v>
      </c>
      <c r="AG530" s="1">
        <v>2.0</v>
      </c>
      <c r="AH530" s="1">
        <v>2.0</v>
      </c>
      <c r="AI530" s="1">
        <v>2.0</v>
      </c>
      <c r="AJ530" s="1">
        <v>2.0</v>
      </c>
      <c r="AK530" s="1">
        <v>4.0</v>
      </c>
      <c r="AL530" s="1">
        <v>5.0</v>
      </c>
      <c r="AM530" s="1">
        <v>5.0</v>
      </c>
      <c r="AN530" s="1">
        <v>5.0</v>
      </c>
      <c r="AO530" s="1">
        <v>3.0</v>
      </c>
      <c r="AP530" s="1">
        <v>5.0</v>
      </c>
      <c r="AQ530" s="1">
        <v>3.0</v>
      </c>
      <c r="AR530" s="1">
        <v>1.0</v>
      </c>
      <c r="AS530" s="1">
        <v>5.0</v>
      </c>
      <c r="AT530" s="1">
        <v>1.0</v>
      </c>
      <c r="AU530" s="1">
        <v>1.0</v>
      </c>
      <c r="AV530" s="1">
        <v>1.0</v>
      </c>
      <c r="AW530" s="1">
        <v>1.0</v>
      </c>
      <c r="AX530" s="1">
        <v>2.0</v>
      </c>
      <c r="AY530" s="1">
        <v>2.0</v>
      </c>
      <c r="AZ530" s="1">
        <v>2.0</v>
      </c>
      <c r="BA530" s="1">
        <v>1.0</v>
      </c>
      <c r="BB530" s="1">
        <v>4.0</v>
      </c>
      <c r="BC530" s="1">
        <v>4.0</v>
      </c>
      <c r="BD530" s="1">
        <v>4.0</v>
      </c>
      <c r="BE530" s="1">
        <v>4.0</v>
      </c>
      <c r="BF530" s="1">
        <v>5.0</v>
      </c>
      <c r="BG530" s="1">
        <v>4.0</v>
      </c>
      <c r="BH530" s="1">
        <v>5.0</v>
      </c>
      <c r="BI530" s="1">
        <v>5.0</v>
      </c>
      <c r="BJ530" s="1">
        <v>7.0</v>
      </c>
      <c r="BK530" s="1">
        <v>2.0</v>
      </c>
      <c r="BL530" s="1">
        <v>3.0</v>
      </c>
      <c r="BM530" s="1">
        <v>3.0</v>
      </c>
      <c r="BN530" s="1">
        <v>2.0</v>
      </c>
      <c r="BO530" s="1">
        <v>2.0</v>
      </c>
      <c r="BP530" s="1">
        <v>2.0</v>
      </c>
      <c r="BQ530" s="1">
        <v>2.0</v>
      </c>
      <c r="BR530" s="1">
        <v>2.0</v>
      </c>
      <c r="BS530" s="1">
        <v>4.0</v>
      </c>
      <c r="BT530" s="1">
        <v>4.0</v>
      </c>
      <c r="BU530" s="1">
        <v>4.0</v>
      </c>
      <c r="BV530" s="1">
        <v>4.0</v>
      </c>
      <c r="BW530" s="1">
        <v>4.0</v>
      </c>
      <c r="BX530" s="1">
        <v>4.0</v>
      </c>
      <c r="BY530" s="1">
        <v>3.0</v>
      </c>
      <c r="BZ530" s="36">
        <v>3.0</v>
      </c>
      <c r="CA530" s="45">
        <f t="shared" si="32"/>
        <v>204</v>
      </c>
      <c r="CB530" s="45">
        <f t="shared" si="33"/>
        <v>16</v>
      </c>
      <c r="CC530" s="45">
        <f t="shared" si="34"/>
        <v>21</v>
      </c>
      <c r="CD530" s="45">
        <f t="shared" si="35"/>
        <v>16</v>
      </c>
      <c r="CE530" s="45">
        <f t="shared" si="36"/>
        <v>18</v>
      </c>
      <c r="CF530" s="45">
        <f t="shared" si="37"/>
        <v>32</v>
      </c>
      <c r="CG530" s="45">
        <f t="shared" si="38"/>
        <v>11</v>
      </c>
      <c r="CH530" s="45">
        <f t="shared" si="39"/>
        <v>35</v>
      </c>
      <c r="CI530" s="45">
        <f t="shared" si="40"/>
        <v>0.7</v>
      </c>
      <c r="CJ530">
        <f t="shared" si="10"/>
        <v>18</v>
      </c>
      <c r="CK530" s="45">
        <f t="shared" si="41"/>
        <v>30</v>
      </c>
      <c r="CL530" s="39"/>
      <c r="CM530" s="40">
        <f>VLOOKUP(CB530,'PROMIS 57 T-Score Conversions'!Q$3:R$35,2,TRUE)</f>
        <v>32.5</v>
      </c>
      <c r="CN530" s="44" t="str">
        <f t="shared" si="20"/>
        <v>Moderate</v>
      </c>
      <c r="CO530" s="40">
        <f>VLOOKUP(CC530,'PROMIS 57 T-Score Conversions'!A$3:B$35,2,TRUE)</f>
        <v>59.4</v>
      </c>
      <c r="CP530" s="39" t="str">
        <f t="shared" si="21"/>
        <v>Moderate</v>
      </c>
      <c r="CQ530" s="40">
        <f>VLOOKUP(CD530,'PROMIS 57 T-Score Conversions'!E$3:F$35,2,TRUE)</f>
        <v>55.1</v>
      </c>
      <c r="CR530" s="39" t="str">
        <f t="shared" si="22"/>
        <v>Mild</v>
      </c>
      <c r="CS530" s="40">
        <f>VLOOKUP(CE530,'PROMIS 57 T-Score Conversions'!U$3:V$35,2,TRUE)</f>
        <v>51.5</v>
      </c>
      <c r="CT530" s="39" t="str">
        <f t="shared" si="23"/>
        <v>Normal</v>
      </c>
      <c r="CU530" s="40">
        <f>VLOOKUP(CF530,'PROMIS 57 T-Score Conversions'!Y$3:Z$35,2,TRUE)</f>
        <v>62.6</v>
      </c>
      <c r="CV530" s="39" t="str">
        <f t="shared" si="24"/>
        <v>Moderate</v>
      </c>
      <c r="CW530" s="40">
        <f>vlookup(CG530,'PROMIS 57 T-Score Conversions'!M$3:N$35,2,TRUE)</f>
        <v>32.6</v>
      </c>
      <c r="CX530" s="39" t="str">
        <f t="shared" si="25"/>
        <v>Moderate</v>
      </c>
      <c r="CY530" s="40">
        <f>VLOOKup(CH530,'PROMIS 57 T-Score Conversions'!I$3:J$35,2,TRUE)</f>
        <v>69.2</v>
      </c>
      <c r="CZ530" s="39" t="str">
        <f t="shared" si="26"/>
        <v>Moderate</v>
      </c>
      <c r="DA530" s="37">
        <f>VLOOKUP(CJ530,'PROMIS 57 T-Score Conversions'!AC$3:AD$35,2,TRUE)</f>
        <v>35.56</v>
      </c>
      <c r="DB530" s="44" t="str">
        <f t="shared" si="30"/>
        <v>Moderate</v>
      </c>
      <c r="DC530" s="40">
        <f>VLOOKUP(CK530,'PROMIS 57 T-Score Conversions'!AG$3:AH$35,2,TRUE)</f>
        <v>49.17</v>
      </c>
      <c r="DD530" s="39" t="str">
        <f t="shared" si="31"/>
        <v>Normal</v>
      </c>
    </row>
    <row r="531">
      <c r="A531" s="1" t="b">
        <v>1</v>
      </c>
      <c r="B531" s="20"/>
      <c r="C531" s="20">
        <v>43895.4615887963</v>
      </c>
      <c r="D531" s="1" t="s">
        <v>323</v>
      </c>
      <c r="E531" s="1">
        <v>2068.0</v>
      </c>
      <c r="F531" s="1">
        <v>2.0</v>
      </c>
      <c r="G531" s="1">
        <v>5.0</v>
      </c>
      <c r="H531" s="1">
        <v>5.0</v>
      </c>
      <c r="I531" s="1">
        <v>4.0</v>
      </c>
      <c r="J531" s="1">
        <v>1.0</v>
      </c>
      <c r="K531" s="1">
        <v>4.0</v>
      </c>
      <c r="L531" s="1">
        <v>3.0</v>
      </c>
      <c r="M531" s="1">
        <v>1.0</v>
      </c>
      <c r="N531" s="1">
        <v>4.0</v>
      </c>
      <c r="O531" s="1">
        <v>2.0</v>
      </c>
      <c r="P531" s="1">
        <v>4.0</v>
      </c>
      <c r="Q531" s="1">
        <v>3.0</v>
      </c>
      <c r="R531" s="1">
        <v>3.0</v>
      </c>
      <c r="S531" s="1">
        <v>5.0</v>
      </c>
      <c r="T531" s="1">
        <v>4.0</v>
      </c>
      <c r="U531" s="1">
        <v>3.0</v>
      </c>
      <c r="V531" s="1">
        <v>2.0</v>
      </c>
      <c r="W531" s="1">
        <v>3.0</v>
      </c>
      <c r="X531" s="1">
        <v>5.0</v>
      </c>
      <c r="Y531" s="1">
        <v>3.0</v>
      </c>
      <c r="Z531" s="1">
        <v>3.0</v>
      </c>
      <c r="AA531" s="1">
        <v>3.0</v>
      </c>
      <c r="AB531" s="1">
        <v>3.0</v>
      </c>
      <c r="AC531" s="1">
        <v>2.0</v>
      </c>
      <c r="AD531" s="1">
        <v>4.0</v>
      </c>
      <c r="AE531" s="1">
        <v>3.0</v>
      </c>
      <c r="AF531" s="1">
        <v>4.0</v>
      </c>
      <c r="AG531" s="1">
        <v>4.0</v>
      </c>
      <c r="AH531" s="1">
        <v>3.0</v>
      </c>
      <c r="AI531" s="1">
        <v>3.0</v>
      </c>
      <c r="AJ531" s="1">
        <v>3.0</v>
      </c>
      <c r="AK531" s="1">
        <v>3.0</v>
      </c>
      <c r="AL531" s="1">
        <v>3.0</v>
      </c>
      <c r="AM531" s="1">
        <v>3.0</v>
      </c>
      <c r="AN531" s="1">
        <v>4.0</v>
      </c>
      <c r="AO531" s="1">
        <v>2.0</v>
      </c>
      <c r="AP531" s="1">
        <v>4.0</v>
      </c>
      <c r="AQ531" s="1">
        <v>2.0</v>
      </c>
      <c r="AR531" s="1">
        <v>2.0</v>
      </c>
      <c r="AS531" s="1">
        <v>4.0</v>
      </c>
      <c r="AT531" s="1">
        <v>3.0</v>
      </c>
      <c r="AU531" s="1">
        <v>3.0</v>
      </c>
      <c r="AV531" s="1">
        <v>2.0</v>
      </c>
      <c r="AW531" s="1">
        <v>2.0</v>
      </c>
      <c r="AX531" s="1">
        <v>2.0</v>
      </c>
      <c r="AY531" s="1">
        <v>2.0</v>
      </c>
      <c r="AZ531" s="1">
        <v>2.0</v>
      </c>
      <c r="BA531" s="1">
        <v>2.0</v>
      </c>
      <c r="BB531" s="1">
        <v>3.0</v>
      </c>
      <c r="BC531" s="1">
        <v>3.0</v>
      </c>
      <c r="BD531" s="1">
        <v>3.0</v>
      </c>
      <c r="BE531" s="1">
        <v>3.0</v>
      </c>
      <c r="BF531" s="1">
        <v>3.0</v>
      </c>
      <c r="BG531" s="1">
        <v>3.0</v>
      </c>
      <c r="BH531" s="1">
        <v>3.0</v>
      </c>
      <c r="BI531" s="1">
        <v>3.0</v>
      </c>
      <c r="BJ531" s="1">
        <v>6.0</v>
      </c>
      <c r="BK531" s="1">
        <v>3.0</v>
      </c>
      <c r="BL531" s="1">
        <v>4.0</v>
      </c>
      <c r="BM531" s="1">
        <v>4.0</v>
      </c>
      <c r="BN531" s="1">
        <v>4.0</v>
      </c>
      <c r="BO531" s="1">
        <v>4.0</v>
      </c>
      <c r="BP531" s="1">
        <v>3.0</v>
      </c>
      <c r="BQ531" s="1">
        <v>3.0</v>
      </c>
      <c r="BR531" s="1">
        <v>3.0</v>
      </c>
      <c r="BS531" s="1">
        <v>2.0</v>
      </c>
      <c r="BT531" s="1">
        <v>2.0</v>
      </c>
      <c r="BU531" s="1">
        <v>2.0</v>
      </c>
      <c r="BV531" s="1">
        <v>2.0</v>
      </c>
      <c r="BW531" s="1">
        <v>2.0</v>
      </c>
      <c r="BX531" s="1">
        <v>3.0</v>
      </c>
      <c r="BY531" s="1">
        <v>3.0</v>
      </c>
      <c r="BZ531" s="36">
        <v>3.0</v>
      </c>
      <c r="CA531" s="45">
        <f t="shared" si="32"/>
        <v>223</v>
      </c>
      <c r="CB531" s="45">
        <f t="shared" si="33"/>
        <v>25</v>
      </c>
      <c r="CC531" s="45">
        <f t="shared" si="34"/>
        <v>28</v>
      </c>
      <c r="CD531" s="45">
        <f t="shared" si="35"/>
        <v>24</v>
      </c>
      <c r="CE531" s="45">
        <f t="shared" si="36"/>
        <v>27</v>
      </c>
      <c r="CF531" s="45">
        <f t="shared" si="37"/>
        <v>24</v>
      </c>
      <c r="CG531" s="45">
        <f t="shared" si="38"/>
        <v>18</v>
      </c>
      <c r="CH531" s="45">
        <f t="shared" si="39"/>
        <v>24</v>
      </c>
      <c r="CI531" s="45">
        <f t="shared" si="40"/>
        <v>0.6</v>
      </c>
      <c r="CJ531">
        <f t="shared" si="10"/>
        <v>28</v>
      </c>
      <c r="CK531" s="45">
        <f t="shared" si="41"/>
        <v>19</v>
      </c>
      <c r="CL531" s="39"/>
      <c r="CM531" s="40">
        <f>VLOOKUP(CB531,'PROMIS 57 T-Score Conversions'!Q$3:R$35,2,TRUE)</f>
        <v>38.8</v>
      </c>
      <c r="CN531" s="44" t="str">
        <f t="shared" si="20"/>
        <v>Moderate</v>
      </c>
      <c r="CO531" s="40">
        <f>VLOOKUP(CC531,'PROMIS 57 T-Score Conversions'!A$3:B$35,2,TRUE)</f>
        <v>66.6</v>
      </c>
      <c r="CP531" s="39" t="str">
        <f t="shared" si="21"/>
        <v>Severe</v>
      </c>
      <c r="CQ531" s="40">
        <f>VLOOKUP(CD531,'PROMIS 57 T-Score Conversions'!E$3:F$35,2,TRUE)</f>
        <v>62.1</v>
      </c>
      <c r="CR531" s="39" t="str">
        <f t="shared" si="22"/>
        <v>Moderate</v>
      </c>
      <c r="CS531" s="40">
        <f>VLOOKUP(CE531,'PROMIS 57 T-Score Conversions'!U$3:V$35,2,TRUE)</f>
        <v>60.4</v>
      </c>
      <c r="CT531" s="39" t="str">
        <f t="shared" si="23"/>
        <v>Moderate</v>
      </c>
      <c r="CU531" s="40">
        <f>VLOOKUP(CF531,'PROMIS 57 T-Score Conversions'!Y$3:Z$35,2,TRUE)</f>
        <v>54.3</v>
      </c>
      <c r="CV531" s="39" t="str">
        <f t="shared" si="24"/>
        <v>Normal</v>
      </c>
      <c r="CW531" s="40">
        <f>vlookup(CG531,'PROMIS 57 T-Score Conversions'!M$3:N$35,2,TRUE)</f>
        <v>38.5</v>
      </c>
      <c r="CX531" s="39" t="str">
        <f t="shared" si="25"/>
        <v>Moderate</v>
      </c>
      <c r="CY531" s="40">
        <f>VLOOKup(CH531,'PROMIS 57 T-Score Conversions'!I$3:J$35,2,TRUE)</f>
        <v>61.5</v>
      </c>
      <c r="CZ531" s="39" t="str">
        <f t="shared" si="26"/>
        <v>Moderate</v>
      </c>
      <c r="DA531" s="37">
        <f>VLOOKUP(CJ531,'PROMIS 57 T-Score Conversions'!AC$3:AD$35,2,TRUE)</f>
        <v>43.57</v>
      </c>
      <c r="DB531" s="44" t="str">
        <f t="shared" si="30"/>
        <v>Mild</v>
      </c>
      <c r="DC531" s="40">
        <f>VLOOKUP(CK531,'PROMIS 57 T-Score Conversions'!AG$3:AH$35,2,TRUE)</f>
        <v>38.9</v>
      </c>
      <c r="DD531" s="39" t="str">
        <f t="shared" si="31"/>
        <v>Normal</v>
      </c>
    </row>
    <row r="532">
      <c r="A532" s="1" t="b">
        <v>1</v>
      </c>
      <c r="B532" s="20"/>
      <c r="C532" s="20">
        <v>43896.35835003472</v>
      </c>
      <c r="D532" s="1" t="s">
        <v>400</v>
      </c>
      <c r="E532" s="1">
        <v>2216.0</v>
      </c>
      <c r="F532" s="1">
        <v>2.0</v>
      </c>
      <c r="G532" s="1">
        <v>3.0</v>
      </c>
      <c r="H532" s="1">
        <v>2.0</v>
      </c>
      <c r="I532" s="1">
        <v>1.0</v>
      </c>
      <c r="J532" s="1">
        <v>1.0</v>
      </c>
      <c r="K532" s="1">
        <v>2.0</v>
      </c>
      <c r="L532" s="1">
        <v>1.0</v>
      </c>
      <c r="M532" s="1">
        <v>1.0</v>
      </c>
      <c r="N532" s="1">
        <v>3.0</v>
      </c>
      <c r="O532" s="1">
        <v>3.0</v>
      </c>
      <c r="P532" s="1">
        <v>4.0</v>
      </c>
      <c r="Q532" s="1">
        <v>4.0</v>
      </c>
      <c r="R532" s="1">
        <v>4.0</v>
      </c>
      <c r="S532" s="1">
        <v>4.0</v>
      </c>
      <c r="T532" s="1">
        <v>4.0</v>
      </c>
      <c r="U532" s="1">
        <v>5.0</v>
      </c>
      <c r="V532" s="1">
        <v>2.0</v>
      </c>
      <c r="W532" s="1">
        <v>4.0</v>
      </c>
      <c r="X532" s="1">
        <v>3.0</v>
      </c>
      <c r="Y532" s="1">
        <v>1.0</v>
      </c>
      <c r="Z532" s="1">
        <v>2.0</v>
      </c>
      <c r="AA532" s="1">
        <v>3.0</v>
      </c>
      <c r="AB532" s="1">
        <v>2.0</v>
      </c>
      <c r="AC532" s="1">
        <v>1.0</v>
      </c>
      <c r="AD532" s="1">
        <v>5.0</v>
      </c>
      <c r="AE532" s="1">
        <v>4.0</v>
      </c>
      <c r="AF532" s="1">
        <v>4.0</v>
      </c>
      <c r="AG532" s="1">
        <v>4.0</v>
      </c>
      <c r="AH532" s="1">
        <v>5.0</v>
      </c>
      <c r="AI532" s="1">
        <v>3.0</v>
      </c>
      <c r="AJ532" s="1">
        <v>4.0</v>
      </c>
      <c r="AK532" s="1">
        <v>3.0</v>
      </c>
      <c r="AL532" s="1">
        <v>4.0</v>
      </c>
      <c r="AM532" s="1">
        <v>2.0</v>
      </c>
      <c r="AN532" s="1">
        <v>4.0</v>
      </c>
      <c r="AO532" s="1">
        <v>1.0</v>
      </c>
      <c r="AP532" s="1">
        <v>5.0</v>
      </c>
      <c r="AQ532" s="1">
        <v>1.0</v>
      </c>
      <c r="AR532" s="1">
        <v>3.0</v>
      </c>
      <c r="AS532" s="1">
        <v>4.0</v>
      </c>
      <c r="AT532" s="1">
        <v>1.0</v>
      </c>
      <c r="AU532" s="1">
        <v>1.0</v>
      </c>
      <c r="AV532" s="1">
        <v>1.0</v>
      </c>
      <c r="AW532" s="1">
        <v>1.0</v>
      </c>
      <c r="AX532" s="1">
        <v>1.0</v>
      </c>
      <c r="AY532" s="1">
        <v>1.0</v>
      </c>
      <c r="AZ532" s="1">
        <v>1.0</v>
      </c>
      <c r="BA532" s="1">
        <v>1.0</v>
      </c>
      <c r="BB532" s="1">
        <v>4.0</v>
      </c>
      <c r="BC532" s="1">
        <v>3.0</v>
      </c>
      <c r="BD532" s="1">
        <v>4.0</v>
      </c>
      <c r="BE532" s="1">
        <v>5.0</v>
      </c>
      <c r="BF532" s="1">
        <v>5.0</v>
      </c>
      <c r="BG532" s="1">
        <v>4.0</v>
      </c>
      <c r="BH532" s="1">
        <v>3.0</v>
      </c>
      <c r="BI532" s="1">
        <v>4.0</v>
      </c>
      <c r="BJ532" s="1">
        <v>7.0</v>
      </c>
      <c r="BK532" s="1">
        <v>2.0</v>
      </c>
      <c r="BL532" s="1">
        <v>3.0</v>
      </c>
      <c r="BM532" s="1">
        <v>2.0</v>
      </c>
      <c r="BN532" s="1">
        <v>2.0</v>
      </c>
      <c r="BO532" s="1">
        <v>2.0</v>
      </c>
      <c r="BP532" s="1">
        <v>2.0</v>
      </c>
      <c r="BQ532" s="1">
        <v>2.0</v>
      </c>
      <c r="BR532" s="1">
        <v>3.0</v>
      </c>
      <c r="BS532" s="1">
        <v>4.0</v>
      </c>
      <c r="BT532" s="1">
        <v>4.0</v>
      </c>
      <c r="BU532" s="1">
        <v>4.0</v>
      </c>
      <c r="BV532" s="1">
        <v>4.0</v>
      </c>
      <c r="BW532" s="1">
        <v>4.0</v>
      </c>
      <c r="BX532" s="1">
        <v>3.0</v>
      </c>
      <c r="BY532" s="1">
        <v>4.0</v>
      </c>
      <c r="BZ532" s="36">
        <v>3.0</v>
      </c>
      <c r="CA532" s="45">
        <f t="shared" si="32"/>
        <v>213</v>
      </c>
      <c r="CB532" s="45">
        <f t="shared" si="33"/>
        <v>13</v>
      </c>
      <c r="CC532" s="45">
        <f t="shared" si="34"/>
        <v>31</v>
      </c>
      <c r="CD532" s="45">
        <f t="shared" si="35"/>
        <v>18</v>
      </c>
      <c r="CE532" s="45">
        <f t="shared" si="36"/>
        <v>32</v>
      </c>
      <c r="CF532" s="45">
        <f t="shared" si="37"/>
        <v>24</v>
      </c>
      <c r="CG532" s="45">
        <f t="shared" si="38"/>
        <v>8</v>
      </c>
      <c r="CH532" s="45">
        <f t="shared" si="39"/>
        <v>32</v>
      </c>
      <c r="CI532" s="45">
        <f t="shared" si="40"/>
        <v>0.7</v>
      </c>
      <c r="CJ532">
        <f t="shared" si="10"/>
        <v>18</v>
      </c>
      <c r="CK532" s="45">
        <f t="shared" si="41"/>
        <v>30</v>
      </c>
      <c r="CL532" s="39"/>
      <c r="CM532" s="40">
        <f>VLOOKUP(CB532,'PROMIS 57 T-Score Conversions'!Q$3:R$35,2,TRUE)</f>
        <v>29.8</v>
      </c>
      <c r="CN532" s="44" t="str">
        <f t="shared" si="20"/>
        <v>Severe</v>
      </c>
      <c r="CO532" s="40">
        <f>VLOOKUP(CC532,'PROMIS 57 T-Score Conversions'!A$3:B$35,2,TRUE)</f>
        <v>69.8</v>
      </c>
      <c r="CP532" s="39" t="str">
        <f t="shared" si="21"/>
        <v>Severe</v>
      </c>
      <c r="CQ532" s="40">
        <f>VLOOKUP(CD532,'PROMIS 57 T-Score Conversions'!E$3:F$35,2,TRUE)</f>
        <v>56.8</v>
      </c>
      <c r="CR532" s="39" t="str">
        <f t="shared" si="22"/>
        <v>Mild</v>
      </c>
      <c r="CS532" s="40">
        <f>VLOOKUP(CE532,'PROMIS 57 T-Score Conversions'!U$3:V$35,2,TRUE)</f>
        <v>65.3</v>
      </c>
      <c r="CT532" s="39" t="str">
        <f t="shared" si="23"/>
        <v>Moderate</v>
      </c>
      <c r="CU532" s="40">
        <f>VLOOKUP(CF532,'PROMIS 57 T-Score Conversions'!Y$3:Z$35,2,TRUE)</f>
        <v>54.3</v>
      </c>
      <c r="CV532" s="39" t="str">
        <f t="shared" si="24"/>
        <v>Normal</v>
      </c>
      <c r="CW532" s="40">
        <f>vlookup(CG532,'PROMIS 57 T-Score Conversions'!M$3:N$35,2,TRUE)</f>
        <v>25.91</v>
      </c>
      <c r="CX532" s="39" t="str">
        <f t="shared" si="25"/>
        <v>Severe</v>
      </c>
      <c r="CY532" s="40">
        <f>VLOOKup(CH532,'PROMIS 57 T-Score Conversions'!I$3:J$35,2,TRUE)</f>
        <v>66.9</v>
      </c>
      <c r="CZ532" s="39" t="str">
        <f t="shared" si="26"/>
        <v>Moderate</v>
      </c>
      <c r="DA532" s="37">
        <f>VLOOKUP(CJ532,'PROMIS 57 T-Score Conversions'!AC$3:AD$35,2,TRUE)</f>
        <v>35.56</v>
      </c>
      <c r="DB532" s="44" t="str">
        <f t="shared" si="30"/>
        <v>Moderate</v>
      </c>
      <c r="DC532" s="40">
        <f>VLOOKUP(CK532,'PROMIS 57 T-Score Conversions'!AG$3:AH$35,2,TRUE)</f>
        <v>49.17</v>
      </c>
      <c r="DD532" s="39" t="str">
        <f t="shared" si="31"/>
        <v>Normal</v>
      </c>
    </row>
    <row r="533">
      <c r="A533" s="1" t="b">
        <v>1</v>
      </c>
      <c r="B533" s="20"/>
      <c r="C533" s="20">
        <v>43896.35881635417</v>
      </c>
      <c r="D533" s="1" t="s">
        <v>322</v>
      </c>
      <c r="E533" s="1">
        <v>2110.0</v>
      </c>
      <c r="F533" s="1">
        <v>4.0</v>
      </c>
      <c r="G533" s="1">
        <v>4.0</v>
      </c>
      <c r="H533" s="1">
        <v>4.0</v>
      </c>
      <c r="I533" s="1">
        <v>4.0</v>
      </c>
      <c r="J533" s="1">
        <v>2.0</v>
      </c>
      <c r="K533" s="1">
        <v>4.0</v>
      </c>
      <c r="L533" s="1">
        <v>4.0</v>
      </c>
      <c r="M533" s="1">
        <v>4.0</v>
      </c>
      <c r="N533" s="1">
        <v>3.0</v>
      </c>
      <c r="O533" s="1">
        <v>3.0</v>
      </c>
      <c r="P533" s="1">
        <v>2.0</v>
      </c>
      <c r="Q533" s="1">
        <v>4.0</v>
      </c>
      <c r="R533" s="1">
        <v>4.0</v>
      </c>
      <c r="S533" s="1">
        <v>3.0</v>
      </c>
      <c r="T533" s="1">
        <v>4.0</v>
      </c>
      <c r="U533" s="1">
        <v>3.0</v>
      </c>
      <c r="V533" s="1">
        <v>3.0</v>
      </c>
      <c r="W533" s="1">
        <v>3.0</v>
      </c>
      <c r="X533" s="1">
        <v>4.0</v>
      </c>
      <c r="Y533" s="1">
        <v>3.0</v>
      </c>
      <c r="Z533" s="1">
        <v>4.0</v>
      </c>
      <c r="AA533" s="1">
        <v>3.0</v>
      </c>
      <c r="AB533" s="1">
        <v>4.0</v>
      </c>
      <c r="AC533" s="1">
        <v>3.0</v>
      </c>
      <c r="AD533" s="1">
        <v>4.0</v>
      </c>
      <c r="AE533" s="1">
        <v>4.0</v>
      </c>
      <c r="AF533" s="1">
        <v>4.0</v>
      </c>
      <c r="AG533" s="1">
        <v>4.0</v>
      </c>
      <c r="AH533" s="1">
        <v>4.0</v>
      </c>
      <c r="AI533" s="1">
        <v>4.0</v>
      </c>
      <c r="AJ533" s="1">
        <v>4.0</v>
      </c>
      <c r="AK533" s="1">
        <v>4.0</v>
      </c>
      <c r="AL533" s="1">
        <v>4.0</v>
      </c>
      <c r="AM533" s="1">
        <v>5.0</v>
      </c>
      <c r="AN533" s="1">
        <v>5.0</v>
      </c>
      <c r="AO533" s="1">
        <v>5.0</v>
      </c>
      <c r="AP533" s="1">
        <v>4.0</v>
      </c>
      <c r="AQ533" s="1">
        <v>4.0</v>
      </c>
      <c r="AR533" s="1">
        <v>5.0</v>
      </c>
      <c r="AS533" s="1">
        <v>5.0</v>
      </c>
      <c r="AT533" s="1">
        <v>1.0</v>
      </c>
      <c r="AU533" s="1">
        <v>2.0</v>
      </c>
      <c r="AV533" s="1">
        <v>2.0</v>
      </c>
      <c r="AW533" s="1">
        <v>2.0</v>
      </c>
      <c r="AX533" s="1">
        <v>2.0</v>
      </c>
      <c r="AY533" s="1">
        <v>2.0</v>
      </c>
      <c r="AZ533" s="1">
        <v>3.0</v>
      </c>
      <c r="BA533" s="1">
        <v>1.0</v>
      </c>
      <c r="BB533" s="1">
        <v>4.0</v>
      </c>
      <c r="BC533" s="1">
        <v>4.0</v>
      </c>
      <c r="BD533" s="1">
        <v>3.0</v>
      </c>
      <c r="BE533" s="1">
        <v>4.0</v>
      </c>
      <c r="BF533" s="1">
        <v>4.0</v>
      </c>
      <c r="BG533" s="1">
        <v>3.0</v>
      </c>
      <c r="BH533" s="1">
        <v>4.0</v>
      </c>
      <c r="BI533" s="1">
        <v>4.0</v>
      </c>
      <c r="BJ533" s="1">
        <v>4.0</v>
      </c>
      <c r="BK533" s="1">
        <v>1.0</v>
      </c>
      <c r="BL533" s="1">
        <v>1.0</v>
      </c>
      <c r="BM533" s="1">
        <v>1.0</v>
      </c>
      <c r="BN533" s="1">
        <v>2.0</v>
      </c>
      <c r="BO533" s="1">
        <v>2.0</v>
      </c>
      <c r="BP533" s="1">
        <v>1.0</v>
      </c>
      <c r="BQ533" s="1">
        <v>1.0</v>
      </c>
      <c r="BR533" s="1">
        <v>1.0</v>
      </c>
      <c r="BS533" s="1">
        <v>5.0</v>
      </c>
      <c r="BT533" s="1">
        <v>5.0</v>
      </c>
      <c r="BU533" s="1">
        <v>5.0</v>
      </c>
      <c r="BV533" s="1">
        <v>5.0</v>
      </c>
      <c r="BW533" s="1">
        <v>5.0</v>
      </c>
      <c r="BX533" s="1">
        <v>4.0</v>
      </c>
      <c r="BY533" s="1">
        <v>4.0</v>
      </c>
      <c r="BZ533" s="36">
        <v>5.0</v>
      </c>
      <c r="CA533" s="45">
        <f t="shared" si="32"/>
        <v>249</v>
      </c>
      <c r="CB533" s="45">
        <f t="shared" si="33"/>
        <v>30</v>
      </c>
      <c r="CC533" s="45">
        <f t="shared" si="34"/>
        <v>26</v>
      </c>
      <c r="CD533" s="45">
        <f t="shared" si="35"/>
        <v>27</v>
      </c>
      <c r="CE533" s="45">
        <f t="shared" si="36"/>
        <v>32</v>
      </c>
      <c r="CF533" s="45">
        <f t="shared" si="37"/>
        <v>37</v>
      </c>
      <c r="CG533" s="45">
        <f t="shared" si="38"/>
        <v>15</v>
      </c>
      <c r="CH533" s="45">
        <f t="shared" si="39"/>
        <v>30</v>
      </c>
      <c r="CI533" s="45">
        <f t="shared" si="40"/>
        <v>0.4</v>
      </c>
      <c r="CJ533">
        <f t="shared" si="10"/>
        <v>10</v>
      </c>
      <c r="CK533" s="45">
        <f t="shared" si="41"/>
        <v>38</v>
      </c>
      <c r="CL533" s="39"/>
      <c r="CM533" s="40">
        <f>VLOOKUP(CB533,'PROMIS 57 T-Score Conversions'!Q$3:R$35,2,TRUE)</f>
        <v>42.3</v>
      </c>
      <c r="CN533" s="44" t="str">
        <f t="shared" si="20"/>
        <v>Mild</v>
      </c>
      <c r="CO533" s="40">
        <f>VLOOKUP(CC533,'PROMIS 57 T-Score Conversions'!A$3:B$35,2,TRUE)</f>
        <v>64.5</v>
      </c>
      <c r="CP533" s="39" t="str">
        <f t="shared" si="21"/>
        <v>Moderate</v>
      </c>
      <c r="CQ533" s="40">
        <f>VLOOKUP(CD533,'PROMIS 57 T-Score Conversions'!E$3:F$35,2,TRUE)</f>
        <v>64.9</v>
      </c>
      <c r="CR533" s="39" t="str">
        <f t="shared" si="22"/>
        <v>Moderate</v>
      </c>
      <c r="CS533" s="40">
        <f>VLOOKUP(CE533,'PROMIS 57 T-Score Conversions'!U$3:V$35,2,TRUE)</f>
        <v>65.3</v>
      </c>
      <c r="CT533" s="39" t="str">
        <f t="shared" si="23"/>
        <v>Moderate</v>
      </c>
      <c r="CU533" s="40">
        <f>VLOOKUP(CF533,'PROMIS 57 T-Score Conversions'!Y$3:Z$35,2,TRUE)</f>
        <v>69</v>
      </c>
      <c r="CV533" s="39" t="str">
        <f t="shared" si="24"/>
        <v>Moderate</v>
      </c>
      <c r="CW533" s="40">
        <f>vlookup(CG533,'PROMIS 57 T-Score Conversions'!M$3:N$35,2,TRUE)</f>
        <v>36.2</v>
      </c>
      <c r="CX533" s="39" t="str">
        <f t="shared" si="25"/>
        <v>Moderate</v>
      </c>
      <c r="CY533" s="40">
        <f>VLOOKup(CH533,'PROMIS 57 T-Score Conversions'!I$3:J$35,2,TRUE)</f>
        <v>65.5</v>
      </c>
      <c r="CZ533" s="39" t="str">
        <f t="shared" si="26"/>
        <v>Moderate</v>
      </c>
      <c r="DA533" s="37">
        <f>VLOOKUP(CJ533,'PROMIS 57 T-Score Conversions'!AC$3:AD$35,2,TRUE)</f>
        <v>27.45</v>
      </c>
      <c r="DB533" s="44" t="str">
        <f t="shared" si="30"/>
        <v>Severe</v>
      </c>
      <c r="DC533" s="40">
        <f>VLOOKUP(CK533,'PROMIS 57 T-Score Conversions'!AG$3:AH$35,2,TRUE)</f>
        <v>59.95</v>
      </c>
      <c r="DD533" s="39" t="str">
        <f t="shared" si="31"/>
        <v>Mild</v>
      </c>
    </row>
    <row r="534">
      <c r="A534" s="1" t="b">
        <v>1</v>
      </c>
      <c r="B534" s="20"/>
      <c r="C534" s="20">
        <v>43896.439704756944</v>
      </c>
      <c r="D534" s="1" t="s">
        <v>141</v>
      </c>
      <c r="E534" s="1">
        <v>1909.0</v>
      </c>
      <c r="F534" s="1">
        <v>3.0</v>
      </c>
      <c r="G534" s="1">
        <v>4.0</v>
      </c>
      <c r="H534" s="1">
        <v>4.0</v>
      </c>
      <c r="I534" s="1">
        <v>4.0</v>
      </c>
      <c r="J534" s="1">
        <v>1.0</v>
      </c>
      <c r="K534" s="1">
        <v>3.0</v>
      </c>
      <c r="L534" s="1">
        <v>4.0</v>
      </c>
      <c r="M534" s="1">
        <v>2.0</v>
      </c>
      <c r="N534" s="1">
        <v>1.0</v>
      </c>
      <c r="O534" s="1">
        <v>1.0</v>
      </c>
      <c r="P534" s="1">
        <v>2.0</v>
      </c>
      <c r="Q534" s="1">
        <v>3.0</v>
      </c>
      <c r="R534" s="1">
        <v>2.0</v>
      </c>
      <c r="S534" s="1">
        <v>1.0</v>
      </c>
      <c r="T534" s="1">
        <v>2.0</v>
      </c>
      <c r="U534" s="1">
        <v>2.0</v>
      </c>
      <c r="V534" s="1">
        <v>1.0</v>
      </c>
      <c r="W534" s="1">
        <v>1.0</v>
      </c>
      <c r="X534" s="1">
        <v>2.0</v>
      </c>
      <c r="Y534" s="1">
        <v>1.0</v>
      </c>
      <c r="Z534" s="1">
        <v>1.0</v>
      </c>
      <c r="AA534" s="1">
        <v>2.0</v>
      </c>
      <c r="AB534" s="1">
        <v>1.0</v>
      </c>
      <c r="AC534" s="1">
        <v>1.0</v>
      </c>
      <c r="AD534" s="1">
        <v>4.0</v>
      </c>
      <c r="AE534" s="1">
        <v>2.0</v>
      </c>
      <c r="AF534" s="1">
        <v>3.0</v>
      </c>
      <c r="AG534" s="1">
        <v>3.0</v>
      </c>
      <c r="AH534" s="1">
        <v>4.0</v>
      </c>
      <c r="AI534" s="1">
        <v>3.0</v>
      </c>
      <c r="AJ534" s="1">
        <v>4.0</v>
      </c>
      <c r="AK534" s="1">
        <v>4.0</v>
      </c>
      <c r="AL534" s="1">
        <v>4.0</v>
      </c>
      <c r="AM534" s="1">
        <v>4.0</v>
      </c>
      <c r="AN534" s="1">
        <v>2.0</v>
      </c>
      <c r="AO534" s="1">
        <v>2.0</v>
      </c>
      <c r="AP534" s="1">
        <v>3.0</v>
      </c>
      <c r="AQ534" s="1">
        <v>1.0</v>
      </c>
      <c r="AR534" s="1">
        <v>1.0</v>
      </c>
      <c r="AS534" s="1">
        <v>2.0</v>
      </c>
      <c r="AT534" s="1">
        <v>2.0</v>
      </c>
      <c r="AU534" s="1">
        <v>3.0</v>
      </c>
      <c r="AV534" s="1">
        <v>1.0</v>
      </c>
      <c r="AW534" s="1">
        <v>2.0</v>
      </c>
      <c r="AX534" s="1">
        <v>2.0</v>
      </c>
      <c r="AY534" s="1">
        <v>2.0</v>
      </c>
      <c r="AZ534" s="1">
        <v>3.0</v>
      </c>
      <c r="BA534" s="1">
        <v>1.0</v>
      </c>
      <c r="BB534" s="1">
        <v>4.0</v>
      </c>
      <c r="BC534" s="1">
        <v>3.0</v>
      </c>
      <c r="BD534" s="1">
        <v>3.0</v>
      </c>
      <c r="BE534" s="1">
        <v>3.0</v>
      </c>
      <c r="BF534" s="1">
        <v>3.0</v>
      </c>
      <c r="BG534" s="1">
        <v>3.0</v>
      </c>
      <c r="BH534" s="1">
        <v>3.0</v>
      </c>
      <c r="BI534" s="1">
        <v>3.0</v>
      </c>
      <c r="BJ534" s="1">
        <v>5.0</v>
      </c>
      <c r="BK534" s="1">
        <v>4.0</v>
      </c>
      <c r="BL534" s="1">
        <v>3.0</v>
      </c>
      <c r="BM534" s="1">
        <v>4.0</v>
      </c>
      <c r="BN534" s="1">
        <v>3.0</v>
      </c>
      <c r="BO534" s="1">
        <v>4.0</v>
      </c>
      <c r="BP534" s="1">
        <v>3.0</v>
      </c>
      <c r="BQ534" s="1">
        <v>3.0</v>
      </c>
      <c r="BR534" s="1">
        <v>2.0</v>
      </c>
      <c r="BS534" s="1">
        <v>2.0</v>
      </c>
      <c r="BT534" s="1">
        <v>4.0</v>
      </c>
      <c r="BU534" s="1">
        <v>4.0</v>
      </c>
      <c r="BV534" s="1">
        <v>3.0</v>
      </c>
      <c r="BW534" s="1">
        <v>4.0</v>
      </c>
      <c r="BX534" s="1">
        <v>2.0</v>
      </c>
      <c r="BY534" s="1">
        <v>4.0</v>
      </c>
      <c r="BZ534" s="36">
        <v>3.0</v>
      </c>
      <c r="CA534" s="45">
        <f t="shared" si="32"/>
        <v>193</v>
      </c>
      <c r="CB534" s="45">
        <f t="shared" si="33"/>
        <v>25</v>
      </c>
      <c r="CC534" s="45">
        <f t="shared" si="34"/>
        <v>14</v>
      </c>
      <c r="CD534" s="45">
        <f t="shared" si="35"/>
        <v>10</v>
      </c>
      <c r="CE534" s="45">
        <f t="shared" si="36"/>
        <v>27</v>
      </c>
      <c r="CF534" s="45">
        <f t="shared" si="37"/>
        <v>19</v>
      </c>
      <c r="CG534" s="45">
        <f t="shared" si="38"/>
        <v>16</v>
      </c>
      <c r="CH534" s="45">
        <f t="shared" si="39"/>
        <v>25</v>
      </c>
      <c r="CI534" s="45">
        <f t="shared" si="40"/>
        <v>0.5</v>
      </c>
      <c r="CJ534">
        <f t="shared" si="10"/>
        <v>26</v>
      </c>
      <c r="CK534" s="45">
        <f t="shared" si="41"/>
        <v>26</v>
      </c>
      <c r="CL534" s="39"/>
      <c r="CM534" s="40">
        <f>VLOOKUP(CB534,'PROMIS 57 T-Score Conversions'!Q$3:R$35,2,TRUE)</f>
        <v>38.8</v>
      </c>
      <c r="CN534" s="44" t="str">
        <f t="shared" si="20"/>
        <v>Moderate</v>
      </c>
      <c r="CO534" s="40">
        <f>VLOOKUP(CC534,'PROMIS 57 T-Score Conversions'!A$3:B$35,2,TRUE)</f>
        <v>52.1</v>
      </c>
      <c r="CP534" s="39" t="str">
        <f t="shared" si="21"/>
        <v>Mild</v>
      </c>
      <c r="CQ534" s="40">
        <f>VLOOKUP(CD534,'PROMIS 57 T-Score Conversions'!E$3:F$35,2,TRUE)</f>
        <v>47.5</v>
      </c>
      <c r="CR534" s="39" t="str">
        <f t="shared" si="22"/>
        <v>Normal</v>
      </c>
      <c r="CS534" s="40">
        <f>VLOOKUP(CE534,'PROMIS 57 T-Score Conversions'!U$3:V$35,2,TRUE)</f>
        <v>60.4</v>
      </c>
      <c r="CT534" s="39" t="str">
        <f t="shared" si="23"/>
        <v>Moderate</v>
      </c>
      <c r="CU534" s="40">
        <f>VLOOKUP(CF534,'PROMIS 57 T-Score Conversions'!Y$3:Z$35,2,TRUE)</f>
        <v>49</v>
      </c>
      <c r="CV534" s="39" t="str">
        <f t="shared" si="24"/>
        <v>Normal</v>
      </c>
      <c r="CW534" s="40">
        <f>vlookup(CG534,'PROMIS 57 T-Score Conversions'!M$3:N$35,2,TRUE)</f>
        <v>36.9</v>
      </c>
      <c r="CX534" s="39" t="str">
        <f t="shared" si="25"/>
        <v>Moderate</v>
      </c>
      <c r="CY534" s="40">
        <f>VLOOKup(CH534,'PROMIS 57 T-Score Conversions'!I$3:J$35,2,TRUE)</f>
        <v>62.1</v>
      </c>
      <c r="CZ534" s="39" t="str">
        <f t="shared" si="26"/>
        <v>Moderate</v>
      </c>
      <c r="DA534" s="37">
        <f>VLOOKUP(CJ534,'PROMIS 57 T-Score Conversions'!AC$3:AD$35,2,TRUE)</f>
        <v>41.9</v>
      </c>
      <c r="DB534" s="44" t="str">
        <f t="shared" si="30"/>
        <v>Mild</v>
      </c>
      <c r="DC534" s="40">
        <f>VLOOKUP(CK534,'PROMIS 57 T-Score Conversions'!AG$3:AH$35,2,TRUE)</f>
        <v>45.27</v>
      </c>
      <c r="DD534" s="39" t="str">
        <f t="shared" si="31"/>
        <v>Normal</v>
      </c>
    </row>
    <row r="535">
      <c r="A535" s="1" t="b">
        <v>1</v>
      </c>
      <c r="B535" s="20"/>
      <c r="C535" s="20">
        <v>43896.48682197917</v>
      </c>
      <c r="D535" s="1" t="s">
        <v>401</v>
      </c>
      <c r="E535" s="1">
        <v>2214.0</v>
      </c>
      <c r="F535" s="1">
        <v>2.0</v>
      </c>
      <c r="G535" s="1">
        <v>3.0</v>
      </c>
      <c r="H535" s="1">
        <v>4.0</v>
      </c>
      <c r="I535" s="1">
        <v>4.0</v>
      </c>
      <c r="J535" s="1">
        <v>3.0</v>
      </c>
      <c r="K535" s="1">
        <v>4.0</v>
      </c>
      <c r="L535" s="1">
        <v>5.0</v>
      </c>
      <c r="M535" s="1">
        <v>3.0</v>
      </c>
      <c r="N535" s="1">
        <v>4.0</v>
      </c>
      <c r="O535" s="1">
        <v>4.0</v>
      </c>
      <c r="P535" s="1">
        <v>4.0</v>
      </c>
      <c r="Q535" s="1">
        <v>4.0</v>
      </c>
      <c r="R535" s="1">
        <v>4.0</v>
      </c>
      <c r="S535" s="1">
        <v>5.0</v>
      </c>
      <c r="T535" s="1">
        <v>4.0</v>
      </c>
      <c r="U535" s="1">
        <v>4.0</v>
      </c>
      <c r="V535" s="1">
        <v>4.0</v>
      </c>
      <c r="W535" s="1">
        <v>4.0</v>
      </c>
      <c r="X535" s="1">
        <v>4.0</v>
      </c>
      <c r="Y535" s="1">
        <v>2.0</v>
      </c>
      <c r="Z535" s="1">
        <v>4.0</v>
      </c>
      <c r="AA535" s="1">
        <v>4.0</v>
      </c>
      <c r="AB535" s="1">
        <v>4.0</v>
      </c>
      <c r="AC535" s="1">
        <v>2.0</v>
      </c>
      <c r="AD535" s="1">
        <v>4.0</v>
      </c>
      <c r="AE535" s="1">
        <v>4.0</v>
      </c>
      <c r="AF535" s="1">
        <v>4.0</v>
      </c>
      <c r="AG535" s="1">
        <v>4.0</v>
      </c>
      <c r="AH535" s="1">
        <v>4.0</v>
      </c>
      <c r="AI535" s="1">
        <v>5.0</v>
      </c>
      <c r="AJ535" s="1">
        <v>5.0</v>
      </c>
      <c r="AK535" s="1">
        <v>2.0</v>
      </c>
      <c r="AL535" s="1">
        <v>5.0</v>
      </c>
      <c r="AM535" s="1">
        <v>4.0</v>
      </c>
      <c r="AN535" s="1">
        <v>4.0</v>
      </c>
      <c r="AO535" s="1">
        <v>5.0</v>
      </c>
      <c r="AP535" s="1">
        <v>5.0</v>
      </c>
      <c r="AQ535" s="1">
        <v>5.0</v>
      </c>
      <c r="AR535" s="1">
        <v>1.0</v>
      </c>
      <c r="AS535" s="1">
        <v>4.0</v>
      </c>
      <c r="AT535" s="1">
        <v>4.0</v>
      </c>
      <c r="AU535" s="1">
        <v>2.0</v>
      </c>
      <c r="AV535" s="1">
        <v>1.0</v>
      </c>
      <c r="AW535" s="1">
        <v>3.0</v>
      </c>
      <c r="AX535" s="1">
        <v>1.0</v>
      </c>
      <c r="AY535" s="1">
        <v>1.0</v>
      </c>
      <c r="AZ535" s="1">
        <v>3.0</v>
      </c>
      <c r="BA535" s="1">
        <v>1.0</v>
      </c>
      <c r="BB535" s="1">
        <v>1.0</v>
      </c>
      <c r="BC535" s="1">
        <v>1.0</v>
      </c>
      <c r="BD535" s="1">
        <v>1.0</v>
      </c>
      <c r="BE535" s="1">
        <v>1.0</v>
      </c>
      <c r="BF535" s="1">
        <v>1.0</v>
      </c>
      <c r="BG535" s="1">
        <v>1.0</v>
      </c>
      <c r="BH535" s="1">
        <v>1.0</v>
      </c>
      <c r="BI535" s="1">
        <v>1.0</v>
      </c>
      <c r="BJ535" s="1">
        <v>0.0</v>
      </c>
      <c r="BK535" s="1">
        <v>3.0</v>
      </c>
      <c r="BL535" s="1">
        <v>3.0</v>
      </c>
      <c r="BM535" s="1">
        <v>2.0</v>
      </c>
      <c r="BN535" s="1">
        <v>1.0</v>
      </c>
      <c r="BO535" s="1">
        <v>2.0</v>
      </c>
      <c r="BP535" s="1">
        <v>1.0</v>
      </c>
      <c r="BQ535" s="1">
        <v>1.0</v>
      </c>
      <c r="BR535" s="1">
        <v>1.0</v>
      </c>
      <c r="BS535" s="1">
        <v>3.0</v>
      </c>
      <c r="BT535" s="1">
        <v>4.0</v>
      </c>
      <c r="BU535" s="1">
        <v>5.0</v>
      </c>
      <c r="BV535" s="1">
        <v>5.0</v>
      </c>
      <c r="BW535" s="1">
        <v>5.0</v>
      </c>
      <c r="BX535" s="1">
        <v>4.0</v>
      </c>
      <c r="BY535" s="1">
        <v>5.0</v>
      </c>
      <c r="BZ535" s="36">
        <v>5.0</v>
      </c>
      <c r="CA535" s="45">
        <f t="shared" si="32"/>
        <v>228</v>
      </c>
      <c r="CB535" s="45">
        <f t="shared" si="33"/>
        <v>28</v>
      </c>
      <c r="CC535" s="45">
        <f t="shared" si="34"/>
        <v>33</v>
      </c>
      <c r="CD535" s="45">
        <f t="shared" si="35"/>
        <v>28</v>
      </c>
      <c r="CE535" s="45">
        <f t="shared" si="36"/>
        <v>32</v>
      </c>
      <c r="CF535" s="45">
        <f t="shared" si="37"/>
        <v>33</v>
      </c>
      <c r="CG535" s="45">
        <f t="shared" si="38"/>
        <v>16</v>
      </c>
      <c r="CH535" s="45">
        <f t="shared" si="39"/>
        <v>8</v>
      </c>
      <c r="CI535" s="45">
        <f t="shared" si="40"/>
        <v>0</v>
      </c>
      <c r="CJ535">
        <f t="shared" si="10"/>
        <v>14</v>
      </c>
      <c r="CK535" s="45">
        <f t="shared" si="41"/>
        <v>36</v>
      </c>
      <c r="CL535" s="39"/>
      <c r="CM535" s="40">
        <f>VLOOKUP(CB535,'PROMIS 57 T-Score Conversions'!Q$3:R$35,2,TRUE)</f>
        <v>40.8</v>
      </c>
      <c r="CN535" s="44" t="str">
        <f t="shared" si="20"/>
        <v>Mild</v>
      </c>
      <c r="CO535" s="40">
        <f>VLOOKUP(CC535,'PROMIS 57 T-Score Conversions'!A$3:B$35,2,TRUE)</f>
        <v>71.9</v>
      </c>
      <c r="CP535" s="39" t="str">
        <f t="shared" si="21"/>
        <v>Severe</v>
      </c>
      <c r="CQ535" s="40">
        <f>VLOOKUP(CD535,'PROMIS 57 T-Score Conversions'!E$3:F$35,2,TRUE)</f>
        <v>65.8</v>
      </c>
      <c r="CR535" s="39" t="str">
        <f t="shared" si="22"/>
        <v>Moderate</v>
      </c>
      <c r="CS535" s="40">
        <f>VLOOKUP(CE535,'PROMIS 57 T-Score Conversions'!U$3:V$35,2,TRUE)</f>
        <v>65.3</v>
      </c>
      <c r="CT535" s="39" t="str">
        <f t="shared" si="23"/>
        <v>Moderate</v>
      </c>
      <c r="CU535" s="40">
        <f>VLOOKUP(CF535,'PROMIS 57 T-Score Conversions'!Y$3:Z$35,2,TRUE)</f>
        <v>63.7</v>
      </c>
      <c r="CV535" s="39" t="str">
        <f t="shared" si="24"/>
        <v>Moderate</v>
      </c>
      <c r="CW535" s="40">
        <f>vlookup(CG535,'PROMIS 57 T-Score Conversions'!M$3:N$35,2,TRUE)</f>
        <v>36.9</v>
      </c>
      <c r="CX535" s="39" t="str">
        <f t="shared" si="25"/>
        <v>Moderate</v>
      </c>
      <c r="CY535" s="40">
        <f>VLOOKup(CH535,'PROMIS 57 T-Score Conversions'!I$3:J$35,2,TRUE)</f>
        <v>40.7</v>
      </c>
      <c r="CZ535" s="39" t="str">
        <f t="shared" si="26"/>
        <v>Normal</v>
      </c>
      <c r="DA535" s="37">
        <f>VLOOKUP(CJ535,'PROMIS 57 T-Score Conversions'!AC$3:AD$35,2,TRUE)</f>
        <v>32.15</v>
      </c>
      <c r="DB535" s="44" t="str">
        <f t="shared" si="30"/>
        <v>Moderate</v>
      </c>
      <c r="DC535" s="40">
        <f>VLOOKUP(CK535,'PROMIS 57 T-Score Conversions'!AG$3:AH$35,2,TRUE)</f>
        <v>56.39</v>
      </c>
      <c r="DD535" s="39" t="str">
        <f t="shared" si="31"/>
        <v>Mild</v>
      </c>
    </row>
    <row r="536">
      <c r="A536" s="1" t="b">
        <v>1</v>
      </c>
      <c r="B536" s="20"/>
      <c r="C536" s="20">
        <v>43896.58108899306</v>
      </c>
      <c r="D536" s="1" t="s">
        <v>137</v>
      </c>
      <c r="E536" s="1">
        <v>1883.0</v>
      </c>
      <c r="F536" s="1">
        <v>4.0</v>
      </c>
      <c r="G536" s="1">
        <v>4.0</v>
      </c>
      <c r="H536" s="1">
        <v>4.0</v>
      </c>
      <c r="I536" s="1">
        <v>2.0</v>
      </c>
      <c r="J536" s="1">
        <v>4.0</v>
      </c>
      <c r="K536" s="1">
        <v>4.0</v>
      </c>
      <c r="L536" s="1">
        <v>4.0</v>
      </c>
      <c r="M536" s="1">
        <v>4.0</v>
      </c>
      <c r="N536" s="1">
        <v>2.0</v>
      </c>
      <c r="O536" s="1">
        <v>3.0</v>
      </c>
      <c r="P536" s="1">
        <v>4.0</v>
      </c>
      <c r="Q536" s="1">
        <v>4.0</v>
      </c>
      <c r="R536" s="1">
        <v>2.0</v>
      </c>
      <c r="S536" s="1">
        <v>4.0</v>
      </c>
      <c r="T536" s="1">
        <v>4.0</v>
      </c>
      <c r="U536" s="1">
        <v>2.0</v>
      </c>
      <c r="V536" s="1">
        <v>2.0</v>
      </c>
      <c r="W536" s="1">
        <v>2.0</v>
      </c>
      <c r="X536" s="1">
        <v>3.0</v>
      </c>
      <c r="Y536" s="1">
        <v>3.0</v>
      </c>
      <c r="Z536" s="1">
        <v>3.0</v>
      </c>
      <c r="AA536" s="1">
        <v>4.0</v>
      </c>
      <c r="AB536" s="1">
        <v>3.0</v>
      </c>
      <c r="AC536" s="1">
        <v>3.0</v>
      </c>
      <c r="AD536" s="1">
        <v>3.0</v>
      </c>
      <c r="AE536" s="1">
        <v>3.0</v>
      </c>
      <c r="AF536" s="1">
        <v>3.0</v>
      </c>
      <c r="AG536" s="1">
        <v>2.0</v>
      </c>
      <c r="AH536" s="1">
        <v>2.0</v>
      </c>
      <c r="AI536" s="1">
        <v>2.0</v>
      </c>
      <c r="AJ536" s="1">
        <v>4.0</v>
      </c>
      <c r="AK536" s="1">
        <v>4.0</v>
      </c>
      <c r="AL536" s="1">
        <v>2.0</v>
      </c>
      <c r="AM536" s="1">
        <v>2.0</v>
      </c>
      <c r="AN536" s="1">
        <v>3.0</v>
      </c>
      <c r="AO536" s="1">
        <v>2.0</v>
      </c>
      <c r="AP536" s="1">
        <v>2.0</v>
      </c>
      <c r="AQ536" s="1">
        <v>2.0</v>
      </c>
      <c r="AR536" s="1">
        <v>2.0</v>
      </c>
      <c r="AS536" s="1">
        <v>3.0</v>
      </c>
      <c r="AT536" s="1">
        <v>2.0</v>
      </c>
      <c r="AU536" s="1">
        <v>2.0</v>
      </c>
      <c r="AV536" s="1">
        <v>2.0</v>
      </c>
      <c r="AW536" s="1">
        <v>2.0</v>
      </c>
      <c r="AX536" s="1">
        <v>2.0</v>
      </c>
      <c r="AY536" s="1">
        <v>2.0</v>
      </c>
      <c r="AZ536" s="1">
        <v>2.0</v>
      </c>
      <c r="BA536" s="1">
        <v>2.0</v>
      </c>
      <c r="BB536" s="1">
        <v>3.0</v>
      </c>
      <c r="BC536" s="1">
        <v>3.0</v>
      </c>
      <c r="BD536" s="1">
        <v>3.0</v>
      </c>
      <c r="BE536" s="1">
        <v>3.0</v>
      </c>
      <c r="BF536" s="1">
        <v>3.0</v>
      </c>
      <c r="BG536" s="1">
        <v>3.0</v>
      </c>
      <c r="BH536" s="1">
        <v>3.0</v>
      </c>
      <c r="BI536" s="1">
        <v>3.0</v>
      </c>
      <c r="BJ536" s="1">
        <v>5.0</v>
      </c>
      <c r="BK536" s="1">
        <v>2.0</v>
      </c>
      <c r="BL536" s="1">
        <v>2.0</v>
      </c>
      <c r="BM536" s="1">
        <v>2.0</v>
      </c>
      <c r="BN536" s="1">
        <v>3.0</v>
      </c>
      <c r="BO536" s="1">
        <v>2.0</v>
      </c>
      <c r="BP536" s="1">
        <v>1.0</v>
      </c>
      <c r="BQ536" s="1">
        <v>1.0</v>
      </c>
      <c r="BR536" s="1">
        <v>1.0</v>
      </c>
      <c r="BS536" s="1">
        <v>5.0</v>
      </c>
      <c r="BT536" s="1">
        <v>5.0</v>
      </c>
      <c r="BU536" s="1">
        <v>5.0</v>
      </c>
      <c r="BV536" s="1">
        <v>5.0</v>
      </c>
      <c r="BW536" s="1">
        <v>5.0</v>
      </c>
      <c r="BX536" s="1">
        <v>5.0</v>
      </c>
      <c r="BY536" s="1">
        <v>5.0</v>
      </c>
      <c r="BZ536" s="36">
        <v>4.0</v>
      </c>
      <c r="CA536" s="45">
        <f t="shared" si="32"/>
        <v>217</v>
      </c>
      <c r="CB536" s="45">
        <f t="shared" si="33"/>
        <v>30</v>
      </c>
      <c r="CC536" s="45">
        <f t="shared" si="34"/>
        <v>25</v>
      </c>
      <c r="CD536" s="45">
        <f t="shared" si="35"/>
        <v>23</v>
      </c>
      <c r="CE536" s="45">
        <f t="shared" si="36"/>
        <v>23</v>
      </c>
      <c r="CF536" s="45">
        <f t="shared" si="37"/>
        <v>18</v>
      </c>
      <c r="CG536" s="45">
        <f t="shared" si="38"/>
        <v>16</v>
      </c>
      <c r="CH536" s="45">
        <f t="shared" si="39"/>
        <v>24</v>
      </c>
      <c r="CI536" s="45">
        <f t="shared" si="40"/>
        <v>0.5</v>
      </c>
      <c r="CJ536">
        <f t="shared" si="10"/>
        <v>14</v>
      </c>
      <c r="CK536" s="45">
        <f t="shared" si="41"/>
        <v>39</v>
      </c>
      <c r="CL536" s="39"/>
      <c r="CM536" s="40">
        <f>VLOOKUP(CB536,'PROMIS 57 T-Score Conversions'!Q$3:R$35,2,TRUE)</f>
        <v>42.3</v>
      </c>
      <c r="CN536" s="44" t="str">
        <f t="shared" si="20"/>
        <v>Mild</v>
      </c>
      <c r="CO536" s="40">
        <f>VLOOKUP(CC536,'PROMIS 57 T-Score Conversions'!A$3:B$35,2,TRUE)</f>
        <v>63.5</v>
      </c>
      <c r="CP536" s="39" t="str">
        <f t="shared" si="21"/>
        <v>Moderate</v>
      </c>
      <c r="CQ536" s="40">
        <f>VLOOKUP(CD536,'PROMIS 57 T-Score Conversions'!E$3:F$35,2,TRUE)</f>
        <v>61.2</v>
      </c>
      <c r="CR536" s="39" t="str">
        <f t="shared" si="22"/>
        <v>Moderate</v>
      </c>
      <c r="CS536" s="40">
        <f>VLOOKUP(CE536,'PROMIS 57 T-Score Conversions'!U$3:V$35,2,TRUE)</f>
        <v>56.6</v>
      </c>
      <c r="CT536" s="39" t="str">
        <f t="shared" si="23"/>
        <v>Mild</v>
      </c>
      <c r="CU536" s="40">
        <f>VLOOKUP(CF536,'PROMIS 57 T-Score Conversions'!Y$3:Z$35,2,TRUE)</f>
        <v>47.9</v>
      </c>
      <c r="CV536" s="39" t="str">
        <f t="shared" si="24"/>
        <v>Normal</v>
      </c>
      <c r="CW536" s="40">
        <f>vlookup(CG536,'PROMIS 57 T-Score Conversions'!M$3:N$35,2,TRUE)</f>
        <v>36.9</v>
      </c>
      <c r="CX536" s="39" t="str">
        <f t="shared" si="25"/>
        <v>Moderate</v>
      </c>
      <c r="CY536" s="40">
        <f>VLOOKup(CH536,'PROMIS 57 T-Score Conversions'!I$3:J$35,2,TRUE)</f>
        <v>61.5</v>
      </c>
      <c r="CZ536" s="39" t="str">
        <f t="shared" si="26"/>
        <v>Moderate</v>
      </c>
      <c r="DA536" s="37">
        <f>VLOOKUP(CJ536,'PROMIS 57 T-Score Conversions'!AC$3:AD$35,2,TRUE)</f>
        <v>32.15</v>
      </c>
      <c r="DB536" s="44" t="str">
        <f t="shared" si="30"/>
        <v>Moderate</v>
      </c>
      <c r="DC536" s="40">
        <f>VLOOKUP(CK536,'PROMIS 57 T-Score Conversions'!AG$3:AH$35,2,TRUE)</f>
        <v>62.52</v>
      </c>
      <c r="DD536" s="39" t="str">
        <f t="shared" si="31"/>
        <v>Moderate</v>
      </c>
    </row>
    <row r="537">
      <c r="A537" s="1" t="b">
        <v>1</v>
      </c>
      <c r="B537" s="20"/>
      <c r="C537" s="20">
        <v>43896.614556030094</v>
      </c>
      <c r="D537" s="1" t="s">
        <v>402</v>
      </c>
      <c r="E537" s="1">
        <v>2210.0</v>
      </c>
      <c r="F537" s="1">
        <v>1.0</v>
      </c>
      <c r="G537" s="1">
        <v>3.0</v>
      </c>
      <c r="H537" s="1">
        <v>4.0</v>
      </c>
      <c r="I537" s="1">
        <v>2.0</v>
      </c>
      <c r="J537" s="1">
        <v>1.0</v>
      </c>
      <c r="K537" s="1">
        <v>2.0</v>
      </c>
      <c r="L537" s="1">
        <v>3.0</v>
      </c>
      <c r="M537" s="1">
        <v>1.0</v>
      </c>
      <c r="N537" s="1">
        <v>1.0</v>
      </c>
      <c r="O537" s="1">
        <v>1.0</v>
      </c>
      <c r="P537" s="1">
        <v>1.0</v>
      </c>
      <c r="Q537" s="1">
        <v>2.0</v>
      </c>
      <c r="R537" s="1">
        <v>2.0</v>
      </c>
      <c r="S537" s="1">
        <v>1.0</v>
      </c>
      <c r="T537" s="1">
        <v>2.0</v>
      </c>
      <c r="U537" s="1">
        <v>1.0</v>
      </c>
      <c r="V537" s="1">
        <v>1.0</v>
      </c>
      <c r="W537" s="1">
        <v>1.0</v>
      </c>
      <c r="X537" s="1">
        <v>1.0</v>
      </c>
      <c r="Y537" s="1">
        <v>1.0</v>
      </c>
      <c r="Z537" s="1">
        <v>1.0</v>
      </c>
      <c r="AA537" s="1">
        <v>2.0</v>
      </c>
      <c r="AB537" s="1">
        <v>1.0</v>
      </c>
      <c r="AC537" s="1">
        <v>1.0</v>
      </c>
      <c r="AD537" s="1">
        <v>3.0</v>
      </c>
      <c r="AE537" s="1">
        <v>2.0</v>
      </c>
      <c r="AF537" s="1">
        <v>1.0</v>
      </c>
      <c r="AG537" s="1">
        <v>2.0</v>
      </c>
      <c r="AH537" s="1">
        <v>1.0</v>
      </c>
      <c r="AI537" s="1">
        <v>3.0</v>
      </c>
      <c r="AJ537" s="1">
        <v>4.0</v>
      </c>
      <c r="AK537" s="1">
        <v>3.0</v>
      </c>
      <c r="AL537" s="1">
        <v>3.0</v>
      </c>
      <c r="AM537" s="1">
        <v>3.0</v>
      </c>
      <c r="AN537" s="1">
        <v>3.0</v>
      </c>
      <c r="AO537" s="1">
        <v>3.0</v>
      </c>
      <c r="AP537" s="1">
        <v>3.0</v>
      </c>
      <c r="AQ537" s="1">
        <v>3.0</v>
      </c>
      <c r="AR537" s="1">
        <v>1.0</v>
      </c>
      <c r="AS537" s="1">
        <v>3.0</v>
      </c>
      <c r="AT537" s="1">
        <v>1.0</v>
      </c>
      <c r="AU537" s="1">
        <v>1.0</v>
      </c>
      <c r="AV537" s="1">
        <v>1.0</v>
      </c>
      <c r="AW537" s="1">
        <v>1.0</v>
      </c>
      <c r="AX537" s="1">
        <v>1.0</v>
      </c>
      <c r="AY537" s="1">
        <v>1.0</v>
      </c>
      <c r="AZ537" s="1">
        <v>1.0</v>
      </c>
      <c r="BA537" s="1">
        <v>1.0</v>
      </c>
      <c r="BB537" s="1">
        <v>3.0</v>
      </c>
      <c r="BC537" s="1">
        <v>4.0</v>
      </c>
      <c r="BD537" s="1">
        <v>5.0</v>
      </c>
      <c r="BE537" s="1">
        <v>5.0</v>
      </c>
      <c r="BF537" s="1">
        <v>3.0</v>
      </c>
      <c r="BG537" s="1">
        <v>5.0</v>
      </c>
      <c r="BH537" s="1">
        <v>4.0</v>
      </c>
      <c r="BI537" s="1">
        <v>4.0</v>
      </c>
      <c r="BJ537" s="1">
        <v>3.0</v>
      </c>
      <c r="BK537" s="1">
        <v>3.0</v>
      </c>
      <c r="BL537" s="1">
        <v>2.0</v>
      </c>
      <c r="BM537" s="1">
        <v>2.0</v>
      </c>
      <c r="BN537" s="1">
        <v>2.0</v>
      </c>
      <c r="BO537" s="1">
        <v>2.0</v>
      </c>
      <c r="BP537" s="1">
        <v>2.0</v>
      </c>
      <c r="BQ537" s="1">
        <v>2.0</v>
      </c>
      <c r="BR537" s="1">
        <v>2.0</v>
      </c>
      <c r="BS537" s="1">
        <v>3.0</v>
      </c>
      <c r="BT537" s="1">
        <v>3.0</v>
      </c>
      <c r="BU537" s="1">
        <v>3.0</v>
      </c>
      <c r="BV537" s="1">
        <v>3.0</v>
      </c>
      <c r="BW537" s="1">
        <v>3.0</v>
      </c>
      <c r="BX537" s="1">
        <v>2.0</v>
      </c>
      <c r="BY537" s="1">
        <v>3.0</v>
      </c>
      <c r="BZ537" s="36">
        <v>3.0</v>
      </c>
      <c r="CA537" s="45">
        <f t="shared" si="32"/>
        <v>162</v>
      </c>
      <c r="CB537" s="45">
        <f t="shared" si="33"/>
        <v>17</v>
      </c>
      <c r="CC537" s="45">
        <f t="shared" si="34"/>
        <v>11</v>
      </c>
      <c r="CD537" s="45">
        <f t="shared" si="35"/>
        <v>9</v>
      </c>
      <c r="CE537" s="45">
        <f t="shared" si="36"/>
        <v>19</v>
      </c>
      <c r="CF537" s="45">
        <f t="shared" si="37"/>
        <v>22</v>
      </c>
      <c r="CG537" s="45">
        <f t="shared" si="38"/>
        <v>8</v>
      </c>
      <c r="CH537" s="45">
        <f t="shared" si="39"/>
        <v>33</v>
      </c>
      <c r="CI537" s="45">
        <f t="shared" si="40"/>
        <v>0.3</v>
      </c>
      <c r="CJ537">
        <f t="shared" si="10"/>
        <v>17</v>
      </c>
      <c r="CK537" s="45">
        <f t="shared" si="41"/>
        <v>23</v>
      </c>
      <c r="CL537" s="39"/>
      <c r="CM537" s="40">
        <f>VLOOKUP(CB537,'PROMIS 57 T-Score Conversions'!Q$3:R$35,2,TRUE)</f>
        <v>33.2</v>
      </c>
      <c r="CN537" s="44" t="str">
        <f t="shared" si="20"/>
        <v>Moderate</v>
      </c>
      <c r="CO537" s="40">
        <f>VLOOKUP(CC537,'PROMIS 57 T-Score Conversions'!A$3:B$35,2,TRUE)</f>
        <v>47.8</v>
      </c>
      <c r="CP537" s="39" t="str">
        <f t="shared" si="21"/>
        <v>Normal</v>
      </c>
      <c r="CQ537" s="40">
        <f>VLOOKUP(CD537,'PROMIS 57 T-Score Conversions'!E$3:F$35,2,TRUE)</f>
        <v>44.7</v>
      </c>
      <c r="CR537" s="39" t="str">
        <f t="shared" si="22"/>
        <v>Normal</v>
      </c>
      <c r="CS537" s="40">
        <f>VLOOKUP(CE537,'PROMIS 57 T-Score Conversions'!U$3:V$35,2,TRUE)</f>
        <v>52.5</v>
      </c>
      <c r="CT537" s="39" t="str">
        <f t="shared" si="23"/>
        <v>Normal</v>
      </c>
      <c r="CU537" s="40">
        <f>VLOOKUP(CF537,'PROMIS 57 T-Score Conversions'!Y$3:Z$35,2,TRUE)</f>
        <v>52.2</v>
      </c>
      <c r="CV537" s="39" t="str">
        <f t="shared" si="24"/>
        <v>Normal</v>
      </c>
      <c r="CW537" s="40">
        <f>vlookup(CG537,'PROMIS 57 T-Score Conversions'!M$3:N$35,2,TRUE)</f>
        <v>25.91</v>
      </c>
      <c r="CX537" s="39" t="str">
        <f t="shared" si="25"/>
        <v>Severe</v>
      </c>
      <c r="CY537" s="40">
        <f>VLOOKup(CH537,'PROMIS 57 T-Score Conversions'!I$3:J$35,2,TRUE)</f>
        <v>67.7</v>
      </c>
      <c r="CZ537" s="39" t="str">
        <f t="shared" si="26"/>
        <v>Moderate</v>
      </c>
      <c r="DA537" s="37">
        <f>VLOOKUP(CJ537,'PROMIS 57 T-Score Conversions'!AC$3:AD$35,2,TRUE)</f>
        <v>34.75</v>
      </c>
      <c r="DB537" s="44" t="str">
        <f t="shared" si="30"/>
        <v>Moderate</v>
      </c>
      <c r="DC537" s="40">
        <f>VLOOKUP(CK537,'PROMIS 57 T-Score Conversions'!AG$3:AH$35,2,TRUE)</f>
        <v>42.51</v>
      </c>
      <c r="DD537" s="39" t="str">
        <f t="shared" si="31"/>
        <v>Normal</v>
      </c>
    </row>
    <row r="538">
      <c r="A538" s="1" t="b">
        <v>1</v>
      </c>
      <c r="B538" s="20"/>
      <c r="C538" s="20">
        <v>43899.40974340278</v>
      </c>
      <c r="D538" s="1" t="s">
        <v>137</v>
      </c>
      <c r="E538" s="1">
        <v>1883.0</v>
      </c>
      <c r="F538" s="1">
        <v>4.0</v>
      </c>
      <c r="G538" s="1">
        <v>4.0</v>
      </c>
      <c r="H538" s="1">
        <v>4.0</v>
      </c>
      <c r="I538" s="1">
        <v>2.0</v>
      </c>
      <c r="J538" s="1">
        <v>4.0</v>
      </c>
      <c r="K538" s="1">
        <v>4.0</v>
      </c>
      <c r="L538" s="1">
        <v>4.0</v>
      </c>
      <c r="M538" s="1">
        <v>4.0</v>
      </c>
      <c r="N538" s="1">
        <v>2.0</v>
      </c>
      <c r="O538" s="1">
        <v>3.0</v>
      </c>
      <c r="P538" s="1">
        <v>4.0</v>
      </c>
      <c r="Q538" s="1">
        <v>4.0</v>
      </c>
      <c r="R538" s="1">
        <v>2.0</v>
      </c>
      <c r="S538" s="1">
        <v>4.0</v>
      </c>
      <c r="T538" s="1">
        <v>4.0</v>
      </c>
      <c r="U538" s="1">
        <v>2.0</v>
      </c>
      <c r="V538" s="1">
        <v>2.0</v>
      </c>
      <c r="W538" s="1">
        <v>2.0</v>
      </c>
      <c r="X538" s="1">
        <v>3.0</v>
      </c>
      <c r="Y538" s="1">
        <v>3.0</v>
      </c>
      <c r="Z538" s="1">
        <v>3.0</v>
      </c>
      <c r="AA538" s="1">
        <v>4.0</v>
      </c>
      <c r="AB538" s="1">
        <v>3.0</v>
      </c>
      <c r="AC538" s="1">
        <v>3.0</v>
      </c>
      <c r="AD538" s="1">
        <v>3.0</v>
      </c>
      <c r="AE538" s="1">
        <v>3.0</v>
      </c>
      <c r="AF538" s="1">
        <v>3.0</v>
      </c>
      <c r="AG538" s="1">
        <v>2.0</v>
      </c>
      <c r="AH538" s="1">
        <v>2.0</v>
      </c>
      <c r="AI538" s="1">
        <v>2.0</v>
      </c>
      <c r="AJ538" s="1">
        <v>4.0</v>
      </c>
      <c r="AK538" s="1">
        <v>4.0</v>
      </c>
      <c r="AL538" s="1">
        <v>2.0</v>
      </c>
      <c r="AM538" s="1">
        <v>2.0</v>
      </c>
      <c r="AN538" s="1">
        <v>3.0</v>
      </c>
      <c r="AO538" s="1">
        <v>2.0</v>
      </c>
      <c r="AP538" s="1">
        <v>2.0</v>
      </c>
      <c r="AQ538" s="1">
        <v>2.0</v>
      </c>
      <c r="AR538" s="1">
        <v>2.0</v>
      </c>
      <c r="AS538" s="1">
        <v>3.0</v>
      </c>
      <c r="AT538" s="1">
        <v>2.0</v>
      </c>
      <c r="AU538" s="1">
        <v>2.0</v>
      </c>
      <c r="AV538" s="1">
        <v>2.0</v>
      </c>
      <c r="AW538" s="1">
        <v>2.0</v>
      </c>
      <c r="AX538" s="1">
        <v>2.0</v>
      </c>
      <c r="AY538" s="1">
        <v>2.0</v>
      </c>
      <c r="AZ538" s="1">
        <v>2.0</v>
      </c>
      <c r="BA538" s="1">
        <v>2.0</v>
      </c>
      <c r="BB538" s="1">
        <v>3.0</v>
      </c>
      <c r="BC538" s="1">
        <v>3.0</v>
      </c>
      <c r="BD538" s="1">
        <v>3.0</v>
      </c>
      <c r="BE538" s="1">
        <v>3.0</v>
      </c>
      <c r="BF538" s="1">
        <v>3.0</v>
      </c>
      <c r="BG538" s="1">
        <v>3.0</v>
      </c>
      <c r="BH538" s="1">
        <v>3.0</v>
      </c>
      <c r="BI538" s="1">
        <v>3.0</v>
      </c>
      <c r="BJ538" s="1">
        <v>5.0</v>
      </c>
      <c r="BK538" s="1">
        <v>2.0</v>
      </c>
      <c r="BL538" s="1">
        <v>2.0</v>
      </c>
      <c r="BM538" s="1">
        <v>2.0</v>
      </c>
      <c r="BN538" s="1">
        <v>3.0</v>
      </c>
      <c r="BO538" s="1">
        <v>2.0</v>
      </c>
      <c r="BP538" s="1">
        <v>1.0</v>
      </c>
      <c r="BQ538" s="1">
        <v>1.0</v>
      </c>
      <c r="BR538" s="1">
        <v>1.0</v>
      </c>
      <c r="BS538" s="1">
        <v>5.0</v>
      </c>
      <c r="BT538" s="1">
        <v>5.0</v>
      </c>
      <c r="BU538" s="1">
        <v>5.0</v>
      </c>
      <c r="BV538" s="1">
        <v>5.0</v>
      </c>
      <c r="BW538" s="1">
        <v>5.0</v>
      </c>
      <c r="BX538" s="1">
        <v>5.0</v>
      </c>
      <c r="BY538" s="1">
        <v>5.0</v>
      </c>
      <c r="BZ538" s="36">
        <v>4.0</v>
      </c>
      <c r="CA538" s="45">
        <f t="shared" si="32"/>
        <v>217</v>
      </c>
      <c r="CB538" s="45">
        <f t="shared" si="33"/>
        <v>30</v>
      </c>
      <c r="CC538" s="45">
        <f t="shared" si="34"/>
        <v>25</v>
      </c>
      <c r="CD538" s="45">
        <f t="shared" si="35"/>
        <v>23</v>
      </c>
      <c r="CE538" s="45">
        <f t="shared" si="36"/>
        <v>23</v>
      </c>
      <c r="CF538" s="45">
        <f t="shared" si="37"/>
        <v>18</v>
      </c>
      <c r="CG538" s="45">
        <f t="shared" si="38"/>
        <v>16</v>
      </c>
      <c r="CH538" s="45">
        <f t="shared" si="39"/>
        <v>24</v>
      </c>
      <c r="CI538" s="45">
        <f t="shared" si="40"/>
        <v>0.5</v>
      </c>
      <c r="CJ538">
        <f t="shared" si="10"/>
        <v>14</v>
      </c>
      <c r="CK538" s="45">
        <f t="shared" si="41"/>
        <v>39</v>
      </c>
      <c r="CL538" s="39"/>
      <c r="CM538" s="40">
        <f>VLOOKUP(CB538,'PROMIS 57 T-Score Conversions'!Q$3:R$35,2,TRUE)</f>
        <v>42.3</v>
      </c>
      <c r="CN538" s="44" t="str">
        <f t="shared" si="20"/>
        <v>Mild</v>
      </c>
      <c r="CO538" s="40">
        <f>VLOOKUP(CC538,'PROMIS 57 T-Score Conversions'!A$3:B$35,2,TRUE)</f>
        <v>63.5</v>
      </c>
      <c r="CP538" s="39" t="str">
        <f t="shared" si="21"/>
        <v>Moderate</v>
      </c>
      <c r="CQ538" s="40">
        <f>VLOOKUP(CD538,'PROMIS 57 T-Score Conversions'!E$3:F$35,2,TRUE)</f>
        <v>61.2</v>
      </c>
      <c r="CR538" s="39" t="str">
        <f t="shared" si="22"/>
        <v>Moderate</v>
      </c>
      <c r="CS538" s="40">
        <f>VLOOKUP(CE538,'PROMIS 57 T-Score Conversions'!U$3:V$35,2,TRUE)</f>
        <v>56.6</v>
      </c>
      <c r="CT538" s="39" t="str">
        <f t="shared" si="23"/>
        <v>Mild</v>
      </c>
      <c r="CU538" s="40">
        <f>VLOOKUP(CF538,'PROMIS 57 T-Score Conversions'!Y$3:Z$35,2,TRUE)</f>
        <v>47.9</v>
      </c>
      <c r="CV538" s="39" t="str">
        <f t="shared" si="24"/>
        <v>Normal</v>
      </c>
      <c r="CW538" s="40">
        <f>vlookup(CG538,'PROMIS 57 T-Score Conversions'!M$3:N$35,2,TRUE)</f>
        <v>36.9</v>
      </c>
      <c r="CX538" s="39" t="str">
        <f t="shared" si="25"/>
        <v>Moderate</v>
      </c>
      <c r="CY538" s="40">
        <f>VLOOKup(CH538,'PROMIS 57 T-Score Conversions'!I$3:J$35,2,TRUE)</f>
        <v>61.5</v>
      </c>
      <c r="CZ538" s="39" t="str">
        <f t="shared" si="26"/>
        <v>Moderate</v>
      </c>
      <c r="DA538" s="37">
        <f>VLOOKUP(CJ538,'PROMIS 57 T-Score Conversions'!AC$3:AD$35,2,TRUE)</f>
        <v>32.15</v>
      </c>
      <c r="DB538" s="44" t="str">
        <f t="shared" si="30"/>
        <v>Moderate</v>
      </c>
      <c r="DC538" s="40">
        <f>VLOOKUP(CK538,'PROMIS 57 T-Score Conversions'!AG$3:AH$35,2,TRUE)</f>
        <v>62.52</v>
      </c>
      <c r="DD538" s="39" t="str">
        <f t="shared" si="31"/>
        <v>Moderate</v>
      </c>
    </row>
    <row r="539">
      <c r="A539" s="1" t="b">
        <v>1</v>
      </c>
      <c r="B539" s="20"/>
      <c r="C539" s="20">
        <v>43899.42682421296</v>
      </c>
      <c r="D539" s="1" t="s">
        <v>307</v>
      </c>
      <c r="E539" s="1">
        <v>2070.0</v>
      </c>
      <c r="F539" s="1">
        <v>3.0</v>
      </c>
      <c r="G539" s="1">
        <v>5.0</v>
      </c>
      <c r="H539" s="1">
        <v>5.0</v>
      </c>
      <c r="I539" s="1">
        <v>3.0</v>
      </c>
      <c r="J539" s="1">
        <v>4.0</v>
      </c>
      <c r="K539" s="1">
        <v>4.0</v>
      </c>
      <c r="L539" s="1">
        <v>4.0</v>
      </c>
      <c r="M539" s="1">
        <v>3.0</v>
      </c>
      <c r="N539" s="1">
        <v>1.0</v>
      </c>
      <c r="O539" s="1">
        <v>1.0</v>
      </c>
      <c r="P539" s="1">
        <v>3.0</v>
      </c>
      <c r="Q539" s="1">
        <v>3.0</v>
      </c>
      <c r="R539" s="1">
        <v>2.0</v>
      </c>
      <c r="S539" s="1">
        <v>2.0</v>
      </c>
      <c r="T539" s="1">
        <v>3.0</v>
      </c>
      <c r="U539" s="1">
        <v>4.0</v>
      </c>
      <c r="V539" s="1">
        <v>3.0</v>
      </c>
      <c r="W539" s="1">
        <v>2.0</v>
      </c>
      <c r="X539" s="1">
        <v>1.0</v>
      </c>
      <c r="Y539" s="1">
        <v>1.0</v>
      </c>
      <c r="Z539" s="1">
        <v>4.0</v>
      </c>
      <c r="AA539" s="1">
        <v>2.0</v>
      </c>
      <c r="AB539" s="1">
        <v>1.0</v>
      </c>
      <c r="AC539" s="1">
        <v>1.0</v>
      </c>
      <c r="AD539" s="1">
        <v>4.0</v>
      </c>
      <c r="AE539" s="1">
        <v>4.0</v>
      </c>
      <c r="AF539" s="1">
        <v>4.0</v>
      </c>
      <c r="AG539" s="1">
        <v>4.0</v>
      </c>
      <c r="AH539" s="1">
        <v>4.0</v>
      </c>
      <c r="AI539" s="1">
        <v>4.0</v>
      </c>
      <c r="AJ539" s="1">
        <v>4.0</v>
      </c>
      <c r="AK539" s="1">
        <v>4.0</v>
      </c>
      <c r="AL539" s="1">
        <v>4.0</v>
      </c>
      <c r="AM539" s="1">
        <v>4.0</v>
      </c>
      <c r="AN539" s="1">
        <v>4.0</v>
      </c>
      <c r="AO539" s="1">
        <v>1.0</v>
      </c>
      <c r="AP539" s="1">
        <v>3.0</v>
      </c>
      <c r="AQ539" s="1">
        <v>1.0</v>
      </c>
      <c r="AR539" s="1">
        <v>1.0</v>
      </c>
      <c r="AS539" s="1">
        <v>4.0</v>
      </c>
      <c r="AT539" s="1">
        <v>1.0</v>
      </c>
      <c r="AU539" s="1">
        <v>1.0</v>
      </c>
      <c r="AV539" s="1">
        <v>1.0</v>
      </c>
      <c r="AW539" s="1">
        <v>1.0</v>
      </c>
      <c r="AX539" s="1">
        <v>1.0</v>
      </c>
      <c r="AY539" s="1">
        <v>1.0</v>
      </c>
      <c r="AZ539" s="1">
        <v>1.0</v>
      </c>
      <c r="BA539" s="1">
        <v>1.0</v>
      </c>
      <c r="BB539" s="1">
        <v>4.0</v>
      </c>
      <c r="BC539" s="1">
        <v>4.0</v>
      </c>
      <c r="BD539" s="1">
        <v>5.0</v>
      </c>
      <c r="BE539" s="1">
        <v>4.0</v>
      </c>
      <c r="BF539" s="1">
        <v>4.0</v>
      </c>
      <c r="BG539" s="1">
        <v>5.0</v>
      </c>
      <c r="BH539" s="1">
        <v>2.0</v>
      </c>
      <c r="BI539" s="1">
        <v>4.0</v>
      </c>
      <c r="BJ539" s="1">
        <v>5.0</v>
      </c>
      <c r="BK539" s="1">
        <v>2.0</v>
      </c>
      <c r="BL539" s="1">
        <v>3.0</v>
      </c>
      <c r="BM539" s="1">
        <v>3.0</v>
      </c>
      <c r="BN539" s="1">
        <v>2.0</v>
      </c>
      <c r="BO539" s="1">
        <v>3.0</v>
      </c>
      <c r="BP539" s="1">
        <v>2.0</v>
      </c>
      <c r="BQ539" s="1">
        <v>2.0</v>
      </c>
      <c r="BR539" s="1">
        <v>3.0</v>
      </c>
      <c r="BS539" s="1">
        <v>3.0</v>
      </c>
      <c r="BT539" s="1">
        <v>3.0</v>
      </c>
      <c r="BU539" s="1">
        <v>4.0</v>
      </c>
      <c r="BV539" s="1">
        <v>3.0</v>
      </c>
      <c r="BW539" s="1">
        <v>4.0</v>
      </c>
      <c r="BX539" s="1">
        <v>3.0</v>
      </c>
      <c r="BY539" s="1">
        <v>5.0</v>
      </c>
      <c r="BZ539" s="36">
        <v>4.0</v>
      </c>
      <c r="CA539" s="45">
        <f t="shared" si="32"/>
        <v>213</v>
      </c>
      <c r="CB539" s="45">
        <f t="shared" si="33"/>
        <v>31</v>
      </c>
      <c r="CC539" s="45">
        <f t="shared" si="34"/>
        <v>19</v>
      </c>
      <c r="CD539" s="45">
        <f t="shared" si="35"/>
        <v>15</v>
      </c>
      <c r="CE539" s="45">
        <f t="shared" si="36"/>
        <v>32</v>
      </c>
      <c r="CF539" s="45">
        <f t="shared" si="37"/>
        <v>22</v>
      </c>
      <c r="CG539" s="45">
        <f t="shared" si="38"/>
        <v>8</v>
      </c>
      <c r="CH539" s="45">
        <f t="shared" si="39"/>
        <v>32</v>
      </c>
      <c r="CI539" s="45">
        <f t="shared" si="40"/>
        <v>0.5</v>
      </c>
      <c r="CJ539">
        <f t="shared" si="10"/>
        <v>20</v>
      </c>
      <c r="CK539" s="45">
        <f t="shared" si="41"/>
        <v>29</v>
      </c>
      <c r="CL539" s="39"/>
      <c r="CM539" s="40">
        <f>VLOOKUP(CB539,'PROMIS 57 T-Score Conversions'!Q$3:R$35,2,TRUE)</f>
        <v>43.1</v>
      </c>
      <c r="CN539" s="44" t="str">
        <f t="shared" si="20"/>
        <v>Mild</v>
      </c>
      <c r="CO539" s="40">
        <f>VLOOKUP(CC539,'PROMIS 57 T-Score Conversions'!A$3:B$35,2,TRUE)</f>
        <v>57.4</v>
      </c>
      <c r="CP539" s="39" t="str">
        <f t="shared" si="21"/>
        <v>Moderate</v>
      </c>
      <c r="CQ539" s="40">
        <f>VLOOKUP(CD539,'PROMIS 57 T-Score Conversions'!E$3:F$35,2,TRUE)</f>
        <v>54.1</v>
      </c>
      <c r="CR539" s="39" t="str">
        <f t="shared" si="22"/>
        <v>Normal</v>
      </c>
      <c r="CS539" s="40">
        <f>VLOOKUP(CE539,'PROMIS 57 T-Score Conversions'!U$3:V$35,2,TRUE)</f>
        <v>65.3</v>
      </c>
      <c r="CT539" s="39" t="str">
        <f t="shared" si="23"/>
        <v>Moderate</v>
      </c>
      <c r="CU539" s="40">
        <f>VLOOKUP(CF539,'PROMIS 57 T-Score Conversions'!Y$3:Z$35,2,TRUE)</f>
        <v>52.2</v>
      </c>
      <c r="CV539" s="39" t="str">
        <f t="shared" si="24"/>
        <v>Normal</v>
      </c>
      <c r="CW539" s="40">
        <f>vlookup(CG539,'PROMIS 57 T-Score Conversions'!M$3:N$35,2,TRUE)</f>
        <v>25.91</v>
      </c>
      <c r="CX539" s="39" t="str">
        <f t="shared" si="25"/>
        <v>Severe</v>
      </c>
      <c r="CY539" s="40">
        <f>VLOOKup(CH539,'PROMIS 57 T-Score Conversions'!I$3:J$35,2,TRUE)</f>
        <v>66.9</v>
      </c>
      <c r="CZ539" s="39" t="str">
        <f t="shared" si="26"/>
        <v>Moderate</v>
      </c>
      <c r="DA539" s="37">
        <f>VLOOKUP(CJ539,'PROMIS 57 T-Score Conversions'!AC$3:AD$35,2,TRUE)</f>
        <v>37.15</v>
      </c>
      <c r="DB539" s="44" t="str">
        <f t="shared" si="30"/>
        <v>Moderate</v>
      </c>
      <c r="DC539" s="40">
        <f>VLOOKUP(CK539,'PROMIS 57 T-Score Conversions'!AG$3:AH$35,2,TRUE)</f>
        <v>48.16</v>
      </c>
      <c r="DD539" s="39" t="str">
        <f t="shared" si="31"/>
        <v>Normal</v>
      </c>
    </row>
    <row r="540">
      <c r="A540" s="1" t="b">
        <v>1</v>
      </c>
      <c r="B540" s="20"/>
      <c r="C540" s="20">
        <v>43900.359067488425</v>
      </c>
      <c r="D540" s="1" t="s">
        <v>403</v>
      </c>
      <c r="E540" s="1">
        <v>2218.0</v>
      </c>
      <c r="F540" s="1">
        <v>5.0</v>
      </c>
      <c r="G540" s="1">
        <v>4.0</v>
      </c>
      <c r="H540" s="1">
        <v>5.0</v>
      </c>
      <c r="I540" s="1">
        <v>5.0</v>
      </c>
      <c r="J540" s="1">
        <v>3.0</v>
      </c>
      <c r="K540" s="1">
        <v>4.0</v>
      </c>
      <c r="L540" s="1">
        <v>5.0</v>
      </c>
      <c r="M540" s="1">
        <v>3.0</v>
      </c>
      <c r="N540" s="1">
        <v>3.0</v>
      </c>
      <c r="O540" s="1">
        <v>3.0</v>
      </c>
      <c r="P540" s="1">
        <v>3.0</v>
      </c>
      <c r="Q540" s="1">
        <v>3.0</v>
      </c>
      <c r="R540" s="1">
        <v>3.0</v>
      </c>
      <c r="S540" s="1">
        <v>4.0</v>
      </c>
      <c r="T540" s="1">
        <v>4.0</v>
      </c>
      <c r="U540" s="1">
        <v>3.0</v>
      </c>
      <c r="V540" s="1">
        <v>3.0</v>
      </c>
      <c r="W540" s="1">
        <v>3.0</v>
      </c>
      <c r="X540" s="1">
        <v>4.0</v>
      </c>
      <c r="Y540" s="1">
        <v>3.0</v>
      </c>
      <c r="Z540" s="1">
        <v>4.0</v>
      </c>
      <c r="AA540" s="1">
        <v>4.0</v>
      </c>
      <c r="AB540" s="1">
        <v>2.0</v>
      </c>
      <c r="AC540" s="1">
        <v>3.0</v>
      </c>
      <c r="AD540" s="1">
        <v>3.0</v>
      </c>
      <c r="AE540" s="1">
        <v>4.0</v>
      </c>
      <c r="AF540" s="1">
        <v>4.0</v>
      </c>
      <c r="AG540" s="1">
        <v>3.0</v>
      </c>
      <c r="AH540" s="1">
        <v>4.0</v>
      </c>
      <c r="AI540" s="1">
        <v>2.0</v>
      </c>
      <c r="AJ540" s="1">
        <v>1.0</v>
      </c>
      <c r="AK540" s="1">
        <v>4.0</v>
      </c>
      <c r="AL540" s="1">
        <v>4.0</v>
      </c>
      <c r="AM540" s="1">
        <v>4.0</v>
      </c>
      <c r="AN540" s="1">
        <v>4.0</v>
      </c>
      <c r="AO540" s="1">
        <v>2.0</v>
      </c>
      <c r="AP540" s="1">
        <v>5.0</v>
      </c>
      <c r="AQ540" s="1">
        <v>2.0</v>
      </c>
      <c r="AR540" s="1">
        <v>2.0</v>
      </c>
      <c r="AS540" s="1">
        <v>4.0</v>
      </c>
      <c r="AT540" s="1">
        <v>4.0</v>
      </c>
      <c r="AU540" s="1">
        <v>4.0</v>
      </c>
      <c r="AV540" s="1">
        <v>2.0</v>
      </c>
      <c r="AW540" s="1">
        <v>4.0</v>
      </c>
      <c r="AX540" s="1">
        <v>3.0</v>
      </c>
      <c r="AY540" s="1">
        <v>4.0</v>
      </c>
      <c r="AZ540" s="1">
        <v>4.0</v>
      </c>
      <c r="BA540" s="1">
        <v>2.0</v>
      </c>
      <c r="BB540" s="1">
        <v>2.0</v>
      </c>
      <c r="BC540" s="1">
        <v>1.0</v>
      </c>
      <c r="BD540" s="1">
        <v>1.0</v>
      </c>
      <c r="BE540" s="1">
        <v>1.0</v>
      </c>
      <c r="BF540" s="1">
        <v>2.0</v>
      </c>
      <c r="BG540" s="1">
        <v>1.0</v>
      </c>
      <c r="BH540" s="1">
        <v>2.0</v>
      </c>
      <c r="BI540" s="1">
        <v>2.0</v>
      </c>
      <c r="BJ540" s="1">
        <v>2.0</v>
      </c>
      <c r="BK540" s="1">
        <v>2.0</v>
      </c>
      <c r="BL540" s="1">
        <v>3.0</v>
      </c>
      <c r="BM540" s="1">
        <v>2.0</v>
      </c>
      <c r="BN540" s="1">
        <v>2.0</v>
      </c>
      <c r="BO540" s="1">
        <v>2.0</v>
      </c>
      <c r="BP540" s="1">
        <v>2.0</v>
      </c>
      <c r="BQ540" s="1">
        <v>2.0</v>
      </c>
      <c r="BR540" s="1">
        <v>3.0</v>
      </c>
      <c r="BS540" s="1">
        <v>4.0</v>
      </c>
      <c r="BT540" s="1">
        <v>4.0</v>
      </c>
      <c r="BU540" s="1">
        <v>4.0</v>
      </c>
      <c r="BV540" s="1">
        <v>4.0</v>
      </c>
      <c r="BW540" s="1">
        <v>4.0</v>
      </c>
      <c r="BX540" s="1">
        <v>4.0</v>
      </c>
      <c r="BY540" s="1">
        <v>4.0</v>
      </c>
      <c r="BZ540" s="36">
        <v>4.0</v>
      </c>
      <c r="CA540" s="45">
        <f t="shared" si="32"/>
        <v>229</v>
      </c>
      <c r="CB540" s="45">
        <f t="shared" si="33"/>
        <v>34</v>
      </c>
      <c r="CC540" s="45">
        <f t="shared" si="34"/>
        <v>26</v>
      </c>
      <c r="CD540" s="45">
        <f t="shared" si="35"/>
        <v>26</v>
      </c>
      <c r="CE540" s="45">
        <f t="shared" si="36"/>
        <v>25</v>
      </c>
      <c r="CF540" s="45">
        <f t="shared" si="37"/>
        <v>27</v>
      </c>
      <c r="CG540" s="45">
        <f t="shared" si="38"/>
        <v>27</v>
      </c>
      <c r="CH540" s="45">
        <f t="shared" si="39"/>
        <v>12</v>
      </c>
      <c r="CI540" s="45">
        <f t="shared" si="40"/>
        <v>0.2</v>
      </c>
      <c r="CJ540">
        <f t="shared" si="10"/>
        <v>18</v>
      </c>
      <c r="CK540" s="45">
        <f t="shared" si="41"/>
        <v>32</v>
      </c>
      <c r="CL540" s="39"/>
      <c r="CM540" s="40">
        <f>VLOOKUP(CB540,'PROMIS 57 T-Score Conversions'!Q$3:R$35,2,TRUE)</f>
        <v>45.7</v>
      </c>
      <c r="CN540" s="44" t="str">
        <f t="shared" si="20"/>
        <v>Normal</v>
      </c>
      <c r="CO540" s="40">
        <f>VLOOKUP(CC540,'PROMIS 57 T-Score Conversions'!A$3:B$35,2,TRUE)</f>
        <v>64.5</v>
      </c>
      <c r="CP540" s="39" t="str">
        <f t="shared" si="21"/>
        <v>Moderate</v>
      </c>
      <c r="CQ540" s="40">
        <f>VLOOKUP(CD540,'PROMIS 57 T-Score Conversions'!E$3:F$35,2,TRUE)</f>
        <v>63.9</v>
      </c>
      <c r="CR540" s="39" t="str">
        <f t="shared" si="22"/>
        <v>Moderate</v>
      </c>
      <c r="CS540" s="40">
        <f>VLOOKUP(CE540,'PROMIS 57 T-Score Conversions'!U$3:V$35,2,TRUE)</f>
        <v>58.5</v>
      </c>
      <c r="CT540" s="39" t="str">
        <f t="shared" si="23"/>
        <v>Mild</v>
      </c>
      <c r="CU540" s="40">
        <f>VLOOKUP(CF540,'PROMIS 57 T-Score Conversions'!Y$3:Z$35,2,TRUE)</f>
        <v>57.3</v>
      </c>
      <c r="CV540" s="39" t="str">
        <f t="shared" si="24"/>
        <v>Mild</v>
      </c>
      <c r="CW540" s="40">
        <f>vlookup(CG540,'PROMIS 57 T-Score Conversions'!M$3:N$35,2,TRUE)</f>
        <v>47</v>
      </c>
      <c r="CX540" s="39" t="str">
        <f t="shared" si="25"/>
        <v>Normal</v>
      </c>
      <c r="CY540" s="40">
        <f>VLOOKup(CH540,'PROMIS 57 T-Score Conversions'!I$3:J$35,2,TRUE)</f>
        <v>52.3</v>
      </c>
      <c r="CZ540" s="39" t="str">
        <f t="shared" si="26"/>
        <v>Normal</v>
      </c>
      <c r="DA540" s="37">
        <f>VLOOKUP(CJ540,'PROMIS 57 T-Score Conversions'!AC$3:AD$35,2,TRUE)</f>
        <v>35.56</v>
      </c>
      <c r="DB540" s="44" t="str">
        <f t="shared" si="30"/>
        <v>Moderate</v>
      </c>
      <c r="DC540" s="40">
        <f>VLOOKUP(CK540,'PROMIS 57 T-Score Conversions'!AG$3:AH$35,2,TRUE)</f>
        <v>51.29</v>
      </c>
      <c r="DD540" s="39" t="str">
        <f t="shared" si="31"/>
        <v>Normal</v>
      </c>
    </row>
    <row r="541">
      <c r="A541" s="1" t="b">
        <v>1</v>
      </c>
      <c r="B541" s="20"/>
      <c r="C541" s="20">
        <v>43900.55826456018</v>
      </c>
      <c r="D541" s="1" t="s">
        <v>320</v>
      </c>
      <c r="E541" s="1">
        <v>2104.0</v>
      </c>
      <c r="F541" s="1">
        <v>5.0</v>
      </c>
      <c r="G541" s="1">
        <v>5.0</v>
      </c>
      <c r="H541" s="1">
        <v>5.0</v>
      </c>
      <c r="I541" s="1">
        <v>4.0</v>
      </c>
      <c r="J541" s="1">
        <v>4.0</v>
      </c>
      <c r="K541" s="1">
        <v>5.0</v>
      </c>
      <c r="L541" s="1">
        <v>5.0</v>
      </c>
      <c r="M541" s="1">
        <v>5.0</v>
      </c>
      <c r="N541" s="1">
        <v>2.0</v>
      </c>
      <c r="O541" s="1">
        <v>3.0</v>
      </c>
      <c r="P541" s="1">
        <v>2.0</v>
      </c>
      <c r="Q541" s="1">
        <v>2.0</v>
      </c>
      <c r="R541" s="1">
        <v>2.0</v>
      </c>
      <c r="S541" s="1">
        <v>2.0</v>
      </c>
      <c r="T541" s="1">
        <v>2.0</v>
      </c>
      <c r="U541" s="1">
        <v>1.0</v>
      </c>
      <c r="V541" s="1">
        <v>1.0</v>
      </c>
      <c r="W541" s="1">
        <v>1.0</v>
      </c>
      <c r="X541" s="1">
        <v>1.0</v>
      </c>
      <c r="Y541" s="1">
        <v>1.0</v>
      </c>
      <c r="Z541" s="1">
        <v>1.0</v>
      </c>
      <c r="AA541" s="1">
        <v>3.0</v>
      </c>
      <c r="AB541" s="1">
        <v>2.0</v>
      </c>
      <c r="AC541" s="1">
        <v>2.0</v>
      </c>
      <c r="AD541" s="1">
        <v>2.0</v>
      </c>
      <c r="AE541" s="1">
        <v>2.0</v>
      </c>
      <c r="AF541" s="1">
        <v>3.0</v>
      </c>
      <c r="AG541" s="1">
        <v>3.0</v>
      </c>
      <c r="AH541" s="1">
        <v>4.0</v>
      </c>
      <c r="AI541" s="1">
        <v>3.0</v>
      </c>
      <c r="AJ541" s="1">
        <v>3.0</v>
      </c>
      <c r="AK541" s="1">
        <v>3.0</v>
      </c>
      <c r="AL541" s="1">
        <v>2.0</v>
      </c>
      <c r="AM541" s="1">
        <v>2.0</v>
      </c>
      <c r="AN541" s="1">
        <v>3.0</v>
      </c>
      <c r="AO541" s="1">
        <v>5.0</v>
      </c>
      <c r="AP541" s="1">
        <v>2.0</v>
      </c>
      <c r="AQ541" s="1">
        <v>5.0</v>
      </c>
      <c r="AR541" s="1">
        <v>4.0</v>
      </c>
      <c r="AS541" s="1">
        <v>2.0</v>
      </c>
      <c r="AT541" s="1">
        <v>3.0</v>
      </c>
      <c r="AU541" s="1">
        <v>3.0</v>
      </c>
      <c r="AV541" s="1">
        <v>3.0</v>
      </c>
      <c r="AW541" s="1">
        <v>4.0</v>
      </c>
      <c r="AX541" s="1">
        <v>3.0</v>
      </c>
      <c r="AY541" s="1">
        <v>3.0</v>
      </c>
      <c r="AZ541" s="1">
        <v>3.0</v>
      </c>
      <c r="BA541" s="1">
        <v>4.0</v>
      </c>
      <c r="BB541" s="1">
        <v>1.0</v>
      </c>
      <c r="BC541" s="1">
        <v>1.0</v>
      </c>
      <c r="BD541" s="1">
        <v>1.0</v>
      </c>
      <c r="BE541" s="1">
        <v>1.0</v>
      </c>
      <c r="BF541" s="1">
        <v>1.0</v>
      </c>
      <c r="BG541" s="1">
        <v>1.0</v>
      </c>
      <c r="BH541" s="1">
        <v>1.0</v>
      </c>
      <c r="BI541" s="1">
        <v>1.0</v>
      </c>
      <c r="BJ541" s="1">
        <v>1.0</v>
      </c>
      <c r="BK541" s="1">
        <v>1.0</v>
      </c>
      <c r="BL541" s="1">
        <v>2.0</v>
      </c>
      <c r="BM541" s="1">
        <v>3.0</v>
      </c>
      <c r="BN541" s="1">
        <v>3.0</v>
      </c>
      <c r="BO541" s="1">
        <v>3.0</v>
      </c>
      <c r="BP541" s="1">
        <v>2.0</v>
      </c>
      <c r="BQ541" s="1">
        <v>2.0</v>
      </c>
      <c r="BR541" s="1">
        <v>2.0</v>
      </c>
      <c r="BS541" s="1">
        <v>4.0</v>
      </c>
      <c r="BT541" s="1">
        <v>4.0</v>
      </c>
      <c r="BU541" s="1">
        <v>5.0</v>
      </c>
      <c r="BV541" s="1">
        <v>3.0</v>
      </c>
      <c r="BW541" s="1">
        <v>5.0</v>
      </c>
      <c r="BX541" s="1">
        <v>2.0</v>
      </c>
      <c r="BY541" s="1">
        <v>4.0</v>
      </c>
      <c r="BZ541" s="36">
        <v>4.0</v>
      </c>
      <c r="CA541" s="45">
        <f t="shared" si="32"/>
        <v>198</v>
      </c>
      <c r="CB541" s="45">
        <f t="shared" si="33"/>
        <v>38</v>
      </c>
      <c r="CC541" s="45">
        <f t="shared" si="34"/>
        <v>16</v>
      </c>
      <c r="CD541" s="45">
        <f t="shared" si="35"/>
        <v>12</v>
      </c>
      <c r="CE541" s="45">
        <f t="shared" si="36"/>
        <v>23</v>
      </c>
      <c r="CF541" s="45">
        <f t="shared" si="37"/>
        <v>25</v>
      </c>
      <c r="CG541" s="45">
        <f t="shared" si="38"/>
        <v>26</v>
      </c>
      <c r="CH541" s="45">
        <f t="shared" si="39"/>
        <v>8</v>
      </c>
      <c r="CI541" s="45">
        <f t="shared" si="40"/>
        <v>0.1</v>
      </c>
      <c r="CJ541">
        <f t="shared" si="10"/>
        <v>18</v>
      </c>
      <c r="CK541" s="45">
        <f t="shared" si="41"/>
        <v>31</v>
      </c>
      <c r="CL541" s="39"/>
      <c r="CM541" s="40">
        <f>VLOOKUP(CB541,'PROMIS 57 T-Score Conversions'!Q$3:R$35,2,TRUE)</f>
        <v>50.8</v>
      </c>
      <c r="CN541" s="44" t="str">
        <f t="shared" si="20"/>
        <v>Normal</v>
      </c>
      <c r="CO541" s="40">
        <f>VLOOKUP(CC541,'PROMIS 57 T-Score Conversions'!A$3:B$35,2,TRUE)</f>
        <v>54.3</v>
      </c>
      <c r="CP541" s="39" t="str">
        <f t="shared" si="21"/>
        <v>Mild</v>
      </c>
      <c r="CQ541" s="40">
        <f>VLOOKUP(CD541,'PROMIS 57 T-Score Conversions'!E$3:F$35,2,TRUE)</f>
        <v>50.9</v>
      </c>
      <c r="CR541" s="39" t="str">
        <f t="shared" si="22"/>
        <v>Normal</v>
      </c>
      <c r="CS541" s="40">
        <f>VLOOKUP(CE541,'PROMIS 57 T-Score Conversions'!U$3:V$35,2,TRUE)</f>
        <v>56.6</v>
      </c>
      <c r="CT541" s="39" t="str">
        <f t="shared" si="23"/>
        <v>Mild</v>
      </c>
      <c r="CU541" s="40">
        <f>VLOOKUP(CF541,'PROMIS 57 T-Score Conversions'!Y$3:Z$35,2,TRUE)</f>
        <v>55.3</v>
      </c>
      <c r="CV541" s="39" t="str">
        <f t="shared" si="24"/>
        <v>Mild</v>
      </c>
      <c r="CW541" s="40">
        <f>vlookup(CG541,'PROMIS 57 T-Score Conversions'!M$3:N$35,2,TRUE)</f>
        <v>46</v>
      </c>
      <c r="CX541" s="39" t="str">
        <f t="shared" si="25"/>
        <v>Normal</v>
      </c>
      <c r="CY541" s="40">
        <f>VLOOKup(CH541,'PROMIS 57 T-Score Conversions'!I$3:J$35,2,TRUE)</f>
        <v>40.7</v>
      </c>
      <c r="CZ541" s="39" t="str">
        <f t="shared" si="26"/>
        <v>Normal</v>
      </c>
      <c r="DA541" s="37">
        <f>VLOOKUP(CJ541,'PROMIS 57 T-Score Conversions'!AC$3:AD$35,2,TRUE)</f>
        <v>35.56</v>
      </c>
      <c r="DB541" s="44" t="str">
        <f t="shared" si="30"/>
        <v>Moderate</v>
      </c>
      <c r="DC541" s="40">
        <f>VLOOKUP(CK541,'PROMIS 57 T-Score Conversions'!AG$3:AH$35,2,TRUE)</f>
        <v>50.21</v>
      </c>
      <c r="DD541" s="39" t="str">
        <f t="shared" si="31"/>
        <v>Normal</v>
      </c>
    </row>
    <row r="542">
      <c r="A542" s="1" t="b">
        <v>1</v>
      </c>
      <c r="B542" s="20"/>
      <c r="C542" s="20">
        <v>43901.35708122685</v>
      </c>
      <c r="D542" s="1" t="s">
        <v>124</v>
      </c>
      <c r="E542" s="1">
        <v>1877.0</v>
      </c>
      <c r="F542" s="1">
        <v>5.0</v>
      </c>
      <c r="G542" s="1">
        <v>5.0</v>
      </c>
      <c r="H542" s="1">
        <v>5.0</v>
      </c>
      <c r="I542" s="1">
        <v>5.0</v>
      </c>
      <c r="J542" s="1">
        <v>4.0</v>
      </c>
      <c r="K542" s="1">
        <v>5.0</v>
      </c>
      <c r="L542" s="1">
        <v>5.0</v>
      </c>
      <c r="M542" s="1">
        <v>4.0</v>
      </c>
      <c r="N542" s="1">
        <v>1.0</v>
      </c>
      <c r="O542" s="1">
        <v>2.0</v>
      </c>
      <c r="P542" s="1">
        <v>2.0</v>
      </c>
      <c r="Q542" s="1">
        <v>2.0</v>
      </c>
      <c r="R542" s="1">
        <v>3.0</v>
      </c>
      <c r="S542" s="1">
        <v>3.0</v>
      </c>
      <c r="T542" s="1">
        <v>3.0</v>
      </c>
      <c r="U542" s="1">
        <v>3.0</v>
      </c>
      <c r="V542" s="1">
        <v>2.0</v>
      </c>
      <c r="W542" s="1">
        <v>2.0</v>
      </c>
      <c r="X542" s="1">
        <v>2.0</v>
      </c>
      <c r="Y542" s="1">
        <v>2.0</v>
      </c>
      <c r="Z542" s="1">
        <v>2.0</v>
      </c>
      <c r="AA542" s="1">
        <v>2.0</v>
      </c>
      <c r="AB542" s="1">
        <v>2.0</v>
      </c>
      <c r="AC542" s="1">
        <v>2.0</v>
      </c>
      <c r="AD542" s="1">
        <v>2.0</v>
      </c>
      <c r="AE542" s="1">
        <v>1.0</v>
      </c>
      <c r="AF542" s="1">
        <v>1.0</v>
      </c>
      <c r="AG542" s="1">
        <v>1.0</v>
      </c>
      <c r="AH542" s="1">
        <v>2.0</v>
      </c>
      <c r="AI542" s="1">
        <v>1.0</v>
      </c>
      <c r="AJ542" s="1">
        <v>2.0</v>
      </c>
      <c r="AK542" s="1">
        <v>2.0</v>
      </c>
      <c r="AL542" s="1">
        <v>2.0</v>
      </c>
      <c r="AM542" s="1">
        <v>2.0</v>
      </c>
      <c r="AN542" s="1">
        <v>1.0</v>
      </c>
      <c r="AO542" s="1">
        <v>1.0</v>
      </c>
      <c r="AP542" s="1">
        <v>1.0</v>
      </c>
      <c r="AQ542" s="1">
        <v>1.0</v>
      </c>
      <c r="AR542" s="1">
        <v>1.0</v>
      </c>
      <c r="AS542" s="1">
        <v>2.0</v>
      </c>
      <c r="AT542" s="1">
        <v>4.0</v>
      </c>
      <c r="AU542" s="1">
        <v>5.0</v>
      </c>
      <c r="AV542" s="1">
        <v>4.0</v>
      </c>
      <c r="AW542" s="1">
        <v>5.0</v>
      </c>
      <c r="AX542" s="1">
        <v>5.0</v>
      </c>
      <c r="AY542" s="1">
        <v>5.0</v>
      </c>
      <c r="AZ542" s="1">
        <v>5.0</v>
      </c>
      <c r="BA542" s="1">
        <v>5.0</v>
      </c>
      <c r="BB542" s="1">
        <v>2.0</v>
      </c>
      <c r="BC542" s="1">
        <v>2.0</v>
      </c>
      <c r="BD542" s="1">
        <v>1.0</v>
      </c>
      <c r="BE542" s="1">
        <v>1.0</v>
      </c>
      <c r="BF542" s="1">
        <v>2.0</v>
      </c>
      <c r="BG542" s="1">
        <v>2.0</v>
      </c>
      <c r="BH542" s="1">
        <v>2.0</v>
      </c>
      <c r="BI542" s="1">
        <v>1.0</v>
      </c>
      <c r="BJ542" s="1">
        <v>2.0</v>
      </c>
      <c r="BK542" s="1">
        <v>5.0</v>
      </c>
      <c r="BL542" s="1">
        <v>5.0</v>
      </c>
      <c r="BM542" s="1">
        <v>4.0</v>
      </c>
      <c r="BN542" s="1">
        <v>5.0</v>
      </c>
      <c r="BO542" s="1">
        <v>4.0</v>
      </c>
      <c r="BP542" s="1">
        <v>4.0</v>
      </c>
      <c r="BQ542" s="1">
        <v>5.0</v>
      </c>
      <c r="BR542" s="1">
        <v>4.0</v>
      </c>
      <c r="BS542" s="1">
        <v>1.0</v>
      </c>
      <c r="BT542" s="1">
        <v>2.0</v>
      </c>
      <c r="BU542" s="1">
        <v>1.0</v>
      </c>
      <c r="BV542" s="1">
        <v>2.0</v>
      </c>
      <c r="BW542" s="1">
        <v>2.0</v>
      </c>
      <c r="BX542" s="1">
        <v>1.0</v>
      </c>
      <c r="BY542" s="1">
        <v>1.0</v>
      </c>
      <c r="BZ542" s="36">
        <v>1.0</v>
      </c>
      <c r="CA542" s="45">
        <f t="shared" si="32"/>
        <v>196</v>
      </c>
      <c r="CB542" s="45">
        <f t="shared" si="33"/>
        <v>38</v>
      </c>
      <c r="CC542" s="45">
        <f t="shared" si="34"/>
        <v>19</v>
      </c>
      <c r="CD542" s="45">
        <f t="shared" si="35"/>
        <v>16</v>
      </c>
      <c r="CE542" s="45">
        <f t="shared" si="36"/>
        <v>12</v>
      </c>
      <c r="CF542" s="45">
        <f t="shared" si="37"/>
        <v>11</v>
      </c>
      <c r="CG542" s="45">
        <f t="shared" si="38"/>
        <v>38</v>
      </c>
      <c r="CH542" s="45">
        <f t="shared" si="39"/>
        <v>13</v>
      </c>
      <c r="CI542" s="45">
        <f t="shared" si="40"/>
        <v>0.2</v>
      </c>
      <c r="CJ542">
        <f t="shared" si="10"/>
        <v>36</v>
      </c>
      <c r="CK542" s="45">
        <f t="shared" si="41"/>
        <v>11</v>
      </c>
      <c r="CL542" s="39"/>
      <c r="CM542" s="40">
        <f>VLOOKUP(CB542,'PROMIS 57 T-Score Conversions'!Q$3:R$35,2,TRUE)</f>
        <v>50.8</v>
      </c>
      <c r="CN542" s="44" t="str">
        <f t="shared" si="20"/>
        <v>Normal</v>
      </c>
      <c r="CO542" s="40">
        <f>VLOOKUP(CC542,'PROMIS 57 T-Score Conversions'!A$3:B$35,2,TRUE)</f>
        <v>57.4</v>
      </c>
      <c r="CP542" s="39" t="str">
        <f t="shared" si="21"/>
        <v>Moderate</v>
      </c>
      <c r="CQ542" s="40">
        <f>VLOOKUP(CD542,'PROMIS 57 T-Score Conversions'!E$3:F$35,2,TRUE)</f>
        <v>55.1</v>
      </c>
      <c r="CR542" s="39" t="str">
        <f t="shared" si="22"/>
        <v>Mild</v>
      </c>
      <c r="CS542" s="40">
        <f>VLOOKUP(CE542,'PROMIS 57 T-Score Conversions'!U$3:V$35,2,TRUE)</f>
        <v>44.3</v>
      </c>
      <c r="CT542" s="39" t="str">
        <f t="shared" si="23"/>
        <v>Normal</v>
      </c>
      <c r="CU542" s="40">
        <f>VLOOKUP(CF542,'PROMIS 57 T-Score Conversions'!Y$3:Z$35,2,TRUE)</f>
        <v>38</v>
      </c>
      <c r="CV542" s="39" t="str">
        <f t="shared" si="24"/>
        <v>Normal</v>
      </c>
      <c r="CW542" s="40">
        <f>vlookup(CG542,'PROMIS 57 T-Score Conversions'!M$3:N$35,2,TRUE)</f>
        <v>58.2</v>
      </c>
      <c r="CX542" s="39" t="str">
        <f t="shared" si="25"/>
        <v>Normal</v>
      </c>
      <c r="CY542" s="40">
        <f>VLOOKup(CH542,'PROMIS 57 T-Score Conversions'!I$3:J$35,2,TRUE)</f>
        <v>53.2</v>
      </c>
      <c r="CZ542" s="39" t="str">
        <f t="shared" si="26"/>
        <v>Normal</v>
      </c>
      <c r="DA542" s="37">
        <f>VLOOKUP(CJ542,'PROMIS 57 T-Score Conversions'!AC$3:AD$35,2,TRUE)</f>
        <v>51.8</v>
      </c>
      <c r="DB542" s="44" t="str">
        <f t="shared" si="30"/>
        <v>Normal</v>
      </c>
      <c r="DC542" s="40">
        <f>VLOOKUP(CK542,'PROMIS 57 T-Score Conversions'!AG$3:AH$35,2,TRUE)</f>
        <v>30.23</v>
      </c>
      <c r="DD542" s="39" t="str">
        <f t="shared" si="31"/>
        <v>Normal</v>
      </c>
    </row>
    <row r="543">
      <c r="A543" s="1" t="b">
        <v>1</v>
      </c>
      <c r="B543" s="20"/>
      <c r="C543" s="20">
        <v>43901.448395740736</v>
      </c>
      <c r="D543" s="1" t="s">
        <v>404</v>
      </c>
      <c r="E543" s="1">
        <v>947.0</v>
      </c>
      <c r="F543" s="1">
        <v>4.0</v>
      </c>
      <c r="G543" s="1">
        <v>3.0</v>
      </c>
      <c r="H543" s="1">
        <v>5.0</v>
      </c>
      <c r="I543" s="1">
        <v>3.0</v>
      </c>
      <c r="J543" s="1">
        <v>5.0</v>
      </c>
      <c r="K543" s="1">
        <v>5.0</v>
      </c>
      <c r="L543" s="1">
        <v>5.0</v>
      </c>
      <c r="M543" s="1">
        <v>5.0</v>
      </c>
      <c r="N543" s="1">
        <v>3.0</v>
      </c>
      <c r="O543" s="1">
        <v>4.0</v>
      </c>
      <c r="P543" s="1">
        <v>4.0</v>
      </c>
      <c r="Q543" s="1">
        <v>4.0</v>
      </c>
      <c r="R543" s="1">
        <v>4.0</v>
      </c>
      <c r="S543" s="1">
        <v>4.0</v>
      </c>
      <c r="T543" s="1">
        <v>4.0</v>
      </c>
      <c r="U543" s="1">
        <v>4.0</v>
      </c>
      <c r="V543" s="1">
        <v>4.0</v>
      </c>
      <c r="W543" s="1">
        <v>4.0</v>
      </c>
      <c r="X543" s="1">
        <v>4.0</v>
      </c>
      <c r="Y543" s="1">
        <v>4.0</v>
      </c>
      <c r="Z543" s="1">
        <v>4.0</v>
      </c>
      <c r="AA543" s="1">
        <v>4.0</v>
      </c>
      <c r="AB543" s="1">
        <v>4.0</v>
      </c>
      <c r="AC543" s="1">
        <v>4.0</v>
      </c>
      <c r="AD543" s="1">
        <v>4.0</v>
      </c>
      <c r="AE543" s="1">
        <v>5.0</v>
      </c>
      <c r="AF543" s="1">
        <v>3.0</v>
      </c>
      <c r="AG543" s="1">
        <v>4.0</v>
      </c>
      <c r="AH543" s="1">
        <v>3.0</v>
      </c>
      <c r="AI543" s="1">
        <v>4.0</v>
      </c>
      <c r="AJ543" s="1">
        <v>4.0</v>
      </c>
      <c r="AK543" s="1">
        <v>4.0</v>
      </c>
      <c r="AL543" s="1">
        <v>3.0</v>
      </c>
      <c r="AM543" s="1">
        <v>3.0</v>
      </c>
      <c r="AN543" s="1">
        <v>4.0</v>
      </c>
      <c r="AO543" s="1">
        <v>1.0</v>
      </c>
      <c r="AP543" s="1">
        <v>4.0</v>
      </c>
      <c r="AQ543" s="1">
        <v>1.0</v>
      </c>
      <c r="AR543" s="1">
        <v>1.0</v>
      </c>
      <c r="AS543" s="1">
        <v>3.0</v>
      </c>
      <c r="AT543" s="1">
        <v>1.0</v>
      </c>
      <c r="AU543" s="1">
        <v>1.0</v>
      </c>
      <c r="AV543" s="1">
        <v>1.0</v>
      </c>
      <c r="AW543" s="1">
        <v>1.0</v>
      </c>
      <c r="AX543" s="1">
        <v>1.0</v>
      </c>
      <c r="AY543" s="1">
        <v>1.0</v>
      </c>
      <c r="AZ543" s="1">
        <v>1.0</v>
      </c>
      <c r="BA543" s="1">
        <v>1.0</v>
      </c>
      <c r="BB543" s="1">
        <v>3.0</v>
      </c>
      <c r="BC543" s="1">
        <v>4.0</v>
      </c>
      <c r="BD543" s="1">
        <v>3.0</v>
      </c>
      <c r="BE543" s="1">
        <v>3.0</v>
      </c>
      <c r="BF543" s="1">
        <v>3.0</v>
      </c>
      <c r="BG543" s="1">
        <v>4.0</v>
      </c>
      <c r="BH543" s="1">
        <v>3.0</v>
      </c>
      <c r="BI543" s="1">
        <v>3.0</v>
      </c>
      <c r="BJ543" s="1">
        <v>4.0</v>
      </c>
      <c r="BK543" s="1">
        <v>1.0</v>
      </c>
      <c r="BL543" s="1">
        <v>1.0</v>
      </c>
      <c r="BM543" s="1">
        <v>2.0</v>
      </c>
      <c r="BN543" s="1">
        <v>1.0</v>
      </c>
      <c r="BO543" s="1">
        <v>2.0</v>
      </c>
      <c r="BP543" s="1">
        <v>2.0</v>
      </c>
      <c r="BQ543" s="1">
        <v>1.0</v>
      </c>
      <c r="BR543" s="1">
        <v>1.0</v>
      </c>
      <c r="BS543" s="1">
        <v>5.0</v>
      </c>
      <c r="BT543" s="1">
        <v>5.0</v>
      </c>
      <c r="BU543" s="1">
        <v>5.0</v>
      </c>
      <c r="BV543" s="1">
        <v>5.0</v>
      </c>
      <c r="BW543" s="1">
        <v>5.0</v>
      </c>
      <c r="BX543" s="1">
        <v>5.0</v>
      </c>
      <c r="BY543" s="1">
        <v>4.0</v>
      </c>
      <c r="BZ543" s="36">
        <v>4.0</v>
      </c>
      <c r="CA543" s="45">
        <f t="shared" si="32"/>
        <v>236</v>
      </c>
      <c r="CB543" s="45">
        <f t="shared" si="33"/>
        <v>35</v>
      </c>
      <c r="CC543" s="45">
        <f t="shared" si="34"/>
        <v>31</v>
      </c>
      <c r="CD543" s="45">
        <f t="shared" si="35"/>
        <v>32</v>
      </c>
      <c r="CE543" s="45">
        <f t="shared" si="36"/>
        <v>31</v>
      </c>
      <c r="CF543" s="45">
        <f t="shared" si="37"/>
        <v>20</v>
      </c>
      <c r="CG543" s="45">
        <f t="shared" si="38"/>
        <v>8</v>
      </c>
      <c r="CH543" s="45">
        <f t="shared" si="39"/>
        <v>26</v>
      </c>
      <c r="CI543" s="45">
        <f t="shared" si="40"/>
        <v>0.4</v>
      </c>
      <c r="CJ543">
        <f t="shared" si="10"/>
        <v>11</v>
      </c>
      <c r="CK543" s="45">
        <f t="shared" si="41"/>
        <v>38</v>
      </c>
      <c r="CL543" s="39"/>
      <c r="CM543" s="40">
        <f>VLOOKUP(CB543,'PROMIS 57 T-Score Conversions'!Q$3:R$35,2,TRUE)</f>
        <v>46.7</v>
      </c>
      <c r="CN543" s="44" t="str">
        <f t="shared" si="20"/>
        <v>Normal</v>
      </c>
      <c r="CO543" s="40">
        <f>VLOOKUP(CC543,'PROMIS 57 T-Score Conversions'!A$3:B$35,2,TRUE)</f>
        <v>69.8</v>
      </c>
      <c r="CP543" s="39" t="str">
        <f t="shared" si="21"/>
        <v>Severe</v>
      </c>
      <c r="CQ543" s="40">
        <f>VLOOKUP(CD543,'PROMIS 57 T-Score Conversions'!E$3:F$35,2,TRUE)</f>
        <v>69.7</v>
      </c>
      <c r="CR543" s="39" t="str">
        <f t="shared" si="22"/>
        <v>Moderate</v>
      </c>
      <c r="CS543" s="40">
        <f>VLOOKUP(CE543,'PROMIS 57 T-Score Conversions'!U$3:V$35,2,TRUE)</f>
        <v>64.3</v>
      </c>
      <c r="CT543" s="39" t="str">
        <f t="shared" si="23"/>
        <v>Moderate</v>
      </c>
      <c r="CU543" s="40">
        <f>VLOOKUP(CF543,'PROMIS 57 T-Score Conversions'!Y$3:Z$35,2,TRUE)</f>
        <v>50.1</v>
      </c>
      <c r="CV543" s="39" t="str">
        <f t="shared" si="24"/>
        <v>Normal</v>
      </c>
      <c r="CW543" s="40">
        <f>vlookup(CG543,'PROMIS 57 T-Score Conversions'!M$3:N$35,2,TRUE)</f>
        <v>25.91</v>
      </c>
      <c r="CX543" s="39" t="str">
        <f t="shared" si="25"/>
        <v>Severe</v>
      </c>
      <c r="CY543" s="40">
        <f>VLOOKup(CH543,'PROMIS 57 T-Score Conversions'!I$3:J$35,2,TRUE)</f>
        <v>62.8</v>
      </c>
      <c r="CZ543" s="39" t="str">
        <f t="shared" si="26"/>
        <v>Moderate</v>
      </c>
      <c r="DA543" s="37">
        <f>VLOOKUP(CJ543,'PROMIS 57 T-Score Conversions'!AC$3:AD$35,2,TRUE)</f>
        <v>28.9</v>
      </c>
      <c r="DB543" s="44" t="str">
        <f t="shared" si="30"/>
        <v>Severe</v>
      </c>
      <c r="DC543" s="40">
        <f>VLOOKUP(CK543,'PROMIS 57 T-Score Conversions'!AG$3:AH$35,2,TRUE)</f>
        <v>59.95</v>
      </c>
      <c r="DD543" s="39" t="str">
        <f t="shared" si="31"/>
        <v>Mild</v>
      </c>
    </row>
    <row r="544">
      <c r="A544" s="1" t="b">
        <v>1</v>
      </c>
      <c r="B544" s="20"/>
      <c r="C544" s="20">
        <v>43901.45709273148</v>
      </c>
      <c r="D544" s="1" t="s">
        <v>405</v>
      </c>
      <c r="E544" s="1">
        <v>2219.0</v>
      </c>
      <c r="F544" s="1">
        <v>4.0</v>
      </c>
      <c r="G544" s="1">
        <v>4.0</v>
      </c>
      <c r="H544" s="1">
        <v>5.0</v>
      </c>
      <c r="I544" s="1">
        <v>3.0</v>
      </c>
      <c r="J544" s="1">
        <v>1.0</v>
      </c>
      <c r="K544" s="1">
        <v>2.0</v>
      </c>
      <c r="L544" s="1">
        <v>5.0</v>
      </c>
      <c r="M544" s="1">
        <v>1.0</v>
      </c>
      <c r="N544" s="1">
        <v>1.0</v>
      </c>
      <c r="O544" s="1">
        <v>1.0</v>
      </c>
      <c r="P544" s="1">
        <v>1.0</v>
      </c>
      <c r="Q544" s="1">
        <v>1.0</v>
      </c>
      <c r="R544" s="1">
        <v>1.0</v>
      </c>
      <c r="S544" s="1">
        <v>1.0</v>
      </c>
      <c r="T544" s="1">
        <v>1.0</v>
      </c>
      <c r="U544" s="1">
        <v>1.0</v>
      </c>
      <c r="V544" s="1">
        <v>1.0</v>
      </c>
      <c r="W544" s="1">
        <v>1.0</v>
      </c>
      <c r="X544" s="1">
        <v>1.0</v>
      </c>
      <c r="Y544" s="1">
        <v>1.0</v>
      </c>
      <c r="Z544" s="1">
        <v>1.0</v>
      </c>
      <c r="AA544" s="1">
        <v>3.0</v>
      </c>
      <c r="AB544" s="1">
        <v>1.0</v>
      </c>
      <c r="AC544" s="1">
        <v>1.0</v>
      </c>
      <c r="AD544" s="1">
        <v>4.0</v>
      </c>
      <c r="AE544" s="1">
        <v>4.0</v>
      </c>
      <c r="AF544" s="1">
        <v>5.0</v>
      </c>
      <c r="AG544" s="1">
        <v>4.0</v>
      </c>
      <c r="AH544" s="1">
        <v>4.0</v>
      </c>
      <c r="AI544" s="1">
        <v>2.0</v>
      </c>
      <c r="AJ544" s="1">
        <v>4.0</v>
      </c>
      <c r="AK544" s="1">
        <v>4.0</v>
      </c>
      <c r="AL544" s="1">
        <v>3.0</v>
      </c>
      <c r="AM544" s="1">
        <v>3.0</v>
      </c>
      <c r="AN544" s="1">
        <v>3.0</v>
      </c>
      <c r="AO544" s="1">
        <v>1.0</v>
      </c>
      <c r="AP544" s="1">
        <v>3.0</v>
      </c>
      <c r="AQ544" s="1">
        <v>1.0</v>
      </c>
      <c r="AR544" s="1">
        <v>1.0</v>
      </c>
      <c r="AS544" s="1">
        <v>3.0</v>
      </c>
      <c r="AT544" s="1">
        <v>1.0</v>
      </c>
      <c r="AU544" s="1">
        <v>2.0</v>
      </c>
      <c r="AV544" s="1">
        <v>1.0</v>
      </c>
      <c r="AW544" s="1">
        <v>2.0</v>
      </c>
      <c r="AX544" s="1">
        <v>2.0</v>
      </c>
      <c r="AY544" s="1">
        <v>2.0</v>
      </c>
      <c r="AZ544" s="1">
        <v>3.0</v>
      </c>
      <c r="BA544" s="1">
        <v>2.0</v>
      </c>
      <c r="BB544" s="1">
        <v>4.0</v>
      </c>
      <c r="BC544" s="1">
        <v>4.0</v>
      </c>
      <c r="BD544" s="1">
        <v>4.0</v>
      </c>
      <c r="BE544" s="1">
        <v>4.0</v>
      </c>
      <c r="BF544" s="1">
        <v>4.0</v>
      </c>
      <c r="BG544" s="1">
        <v>4.0</v>
      </c>
      <c r="BH544" s="1">
        <v>4.0</v>
      </c>
      <c r="BI544" s="1">
        <v>4.0</v>
      </c>
      <c r="BJ544" s="1">
        <v>7.0</v>
      </c>
      <c r="BK544" s="1">
        <v>1.0</v>
      </c>
      <c r="BL544" s="1">
        <v>1.0</v>
      </c>
      <c r="BM544" s="1">
        <v>1.0</v>
      </c>
      <c r="BN544" s="1">
        <v>1.0</v>
      </c>
      <c r="BO544" s="1">
        <v>1.0</v>
      </c>
      <c r="BP544" s="1">
        <v>1.0</v>
      </c>
      <c r="BQ544" s="1">
        <v>1.0</v>
      </c>
      <c r="BR544" s="1">
        <v>1.0</v>
      </c>
      <c r="BS544" s="1">
        <v>5.0</v>
      </c>
      <c r="BT544" s="1">
        <v>5.0</v>
      </c>
      <c r="BU544" s="1">
        <v>5.0</v>
      </c>
      <c r="BV544" s="1">
        <v>5.0</v>
      </c>
      <c r="BW544" s="1">
        <v>5.0</v>
      </c>
      <c r="BX544" s="1">
        <v>5.0</v>
      </c>
      <c r="BY544" s="1">
        <v>3.0</v>
      </c>
      <c r="BZ544" s="36">
        <v>5.0</v>
      </c>
      <c r="CA544" s="45">
        <f t="shared" si="32"/>
        <v>192</v>
      </c>
      <c r="CB544" s="45">
        <f t="shared" si="33"/>
        <v>25</v>
      </c>
      <c r="CC544" s="45">
        <f t="shared" si="34"/>
        <v>8</v>
      </c>
      <c r="CD544" s="45">
        <f t="shared" si="35"/>
        <v>10</v>
      </c>
      <c r="CE544" s="45">
        <f t="shared" si="36"/>
        <v>31</v>
      </c>
      <c r="CF544" s="45">
        <f t="shared" si="37"/>
        <v>18</v>
      </c>
      <c r="CG544" s="45">
        <f t="shared" si="38"/>
        <v>15</v>
      </c>
      <c r="CH544" s="45">
        <f t="shared" si="39"/>
        <v>32</v>
      </c>
      <c r="CI544" s="45">
        <f t="shared" si="40"/>
        <v>0.7</v>
      </c>
      <c r="CJ544">
        <f t="shared" si="10"/>
        <v>8</v>
      </c>
      <c r="CK544" s="45">
        <f t="shared" si="41"/>
        <v>38</v>
      </c>
      <c r="CL544" s="39"/>
      <c r="CM544" s="40">
        <f>VLOOKUP(CB544,'PROMIS 57 T-Score Conversions'!Q$3:R$35,2,TRUE)</f>
        <v>38.8</v>
      </c>
      <c r="CN544" s="44" t="str">
        <f t="shared" si="20"/>
        <v>Moderate</v>
      </c>
      <c r="CO544" s="40">
        <f>VLOOKUP(CC544,'PROMIS 57 T-Score Conversions'!A$3:B$35,2,TRUE)</f>
        <v>37.1</v>
      </c>
      <c r="CP544" s="39" t="str">
        <f t="shared" si="21"/>
        <v>Normal</v>
      </c>
      <c r="CQ544" s="40">
        <f>VLOOKUP(CD544,'PROMIS 57 T-Score Conversions'!E$3:F$35,2,TRUE)</f>
        <v>47.5</v>
      </c>
      <c r="CR544" s="39" t="str">
        <f t="shared" si="22"/>
        <v>Normal</v>
      </c>
      <c r="CS544" s="40">
        <f>VLOOKUP(CE544,'PROMIS 57 T-Score Conversions'!U$3:V$35,2,TRUE)</f>
        <v>64.3</v>
      </c>
      <c r="CT544" s="39" t="str">
        <f t="shared" si="23"/>
        <v>Moderate</v>
      </c>
      <c r="CU544" s="40">
        <f>VLOOKUP(CF544,'PROMIS 57 T-Score Conversions'!Y$3:Z$35,2,TRUE)</f>
        <v>47.9</v>
      </c>
      <c r="CV544" s="39" t="str">
        <f t="shared" si="24"/>
        <v>Normal</v>
      </c>
      <c r="CW544" s="40">
        <f>vlookup(CG544,'PROMIS 57 T-Score Conversions'!M$3:N$35,2,TRUE)</f>
        <v>36.2</v>
      </c>
      <c r="CX544" s="39" t="str">
        <f t="shared" si="25"/>
        <v>Moderate</v>
      </c>
      <c r="CY544" s="40">
        <f>VLOOKup(CH544,'PROMIS 57 T-Score Conversions'!I$3:J$35,2,TRUE)</f>
        <v>66.9</v>
      </c>
      <c r="CZ544" s="39" t="str">
        <f t="shared" si="26"/>
        <v>Moderate</v>
      </c>
      <c r="DA544" s="37">
        <f>VLOOKUP(CJ544,'PROMIS 57 T-Score Conversions'!AC$3:AD$35,2,TRUE)</f>
        <v>22.41</v>
      </c>
      <c r="DB544" s="44" t="str">
        <f t="shared" si="30"/>
        <v>Severe</v>
      </c>
      <c r="DC544" s="40">
        <f>VLOOKUP(CK544,'PROMIS 57 T-Score Conversions'!AG$3:AH$35,2,TRUE)</f>
        <v>59.95</v>
      </c>
      <c r="DD544" s="39" t="str">
        <f t="shared" si="31"/>
        <v>Mild</v>
      </c>
    </row>
    <row r="545">
      <c r="A545" s="1" t="b">
        <v>1</v>
      </c>
      <c r="B545" s="20"/>
      <c r="C545" s="20">
        <v>43901.547791226854</v>
      </c>
      <c r="D545" s="1" t="s">
        <v>406</v>
      </c>
      <c r="E545" s="1">
        <v>2182.0</v>
      </c>
      <c r="F545" s="1">
        <v>5.0</v>
      </c>
      <c r="G545" s="1">
        <v>5.0</v>
      </c>
      <c r="H545" s="1">
        <v>5.0</v>
      </c>
      <c r="I545" s="1">
        <v>4.0</v>
      </c>
      <c r="J545" s="1">
        <v>3.0</v>
      </c>
      <c r="K545" s="1">
        <v>3.0</v>
      </c>
      <c r="L545" s="1">
        <v>3.0</v>
      </c>
      <c r="M545" s="1">
        <v>4.0</v>
      </c>
      <c r="N545" s="1">
        <v>1.0</v>
      </c>
      <c r="O545" s="1">
        <v>1.0</v>
      </c>
      <c r="P545" s="1">
        <v>1.0</v>
      </c>
      <c r="Q545" s="1">
        <v>2.0</v>
      </c>
      <c r="R545" s="1">
        <v>2.0</v>
      </c>
      <c r="S545" s="1">
        <v>1.0</v>
      </c>
      <c r="T545" s="1">
        <v>2.0</v>
      </c>
      <c r="U545" s="1">
        <v>2.0</v>
      </c>
      <c r="V545" s="1">
        <v>1.0</v>
      </c>
      <c r="W545" s="1">
        <v>1.0</v>
      </c>
      <c r="X545" s="1">
        <v>1.0</v>
      </c>
      <c r="Y545" s="1">
        <v>1.0</v>
      </c>
      <c r="Z545" s="1">
        <v>1.0</v>
      </c>
      <c r="AA545" s="1">
        <v>1.0</v>
      </c>
      <c r="AB545" s="1">
        <v>1.0</v>
      </c>
      <c r="AC545" s="1">
        <v>1.0</v>
      </c>
      <c r="AD545" s="1">
        <v>2.0</v>
      </c>
      <c r="AE545" s="1">
        <v>2.0</v>
      </c>
      <c r="AF545" s="1">
        <v>2.0</v>
      </c>
      <c r="AG545" s="1">
        <v>2.0</v>
      </c>
      <c r="AH545" s="1">
        <v>2.0</v>
      </c>
      <c r="AI545" s="1">
        <v>2.0</v>
      </c>
      <c r="AJ545" s="1">
        <v>2.0</v>
      </c>
      <c r="AK545" s="1">
        <v>1.0</v>
      </c>
      <c r="AL545" s="1">
        <v>2.0</v>
      </c>
      <c r="AM545" s="1">
        <v>2.0</v>
      </c>
      <c r="AN545" s="1">
        <v>2.0</v>
      </c>
      <c r="AO545" s="1">
        <v>1.0</v>
      </c>
      <c r="AP545" s="1">
        <v>3.0</v>
      </c>
      <c r="AQ545" s="1">
        <v>1.0</v>
      </c>
      <c r="AR545" s="1">
        <v>2.0</v>
      </c>
      <c r="AS545" s="1">
        <v>2.0</v>
      </c>
      <c r="AT545" s="1">
        <v>3.0</v>
      </c>
      <c r="AU545" s="1">
        <v>4.0</v>
      </c>
      <c r="AV545" s="1">
        <v>2.0</v>
      </c>
      <c r="AW545" s="1">
        <v>2.0</v>
      </c>
      <c r="AX545" s="1">
        <v>2.0</v>
      </c>
      <c r="AY545" s="1">
        <v>2.0</v>
      </c>
      <c r="AZ545" s="1">
        <v>5.0</v>
      </c>
      <c r="BA545" s="1">
        <v>2.0</v>
      </c>
      <c r="BB545" s="1">
        <v>2.0</v>
      </c>
      <c r="BC545" s="1">
        <v>2.0</v>
      </c>
      <c r="BD545" s="1">
        <v>3.0</v>
      </c>
      <c r="BE545" s="1">
        <v>2.0</v>
      </c>
      <c r="BF545" s="1">
        <v>4.0</v>
      </c>
      <c r="BG545" s="1">
        <v>3.0</v>
      </c>
      <c r="BH545" s="1">
        <v>2.0</v>
      </c>
      <c r="BI545" s="1">
        <v>1.0</v>
      </c>
      <c r="BJ545" s="1">
        <v>3.0</v>
      </c>
      <c r="BK545" s="1">
        <v>2.0</v>
      </c>
      <c r="BL545" s="1">
        <v>3.0</v>
      </c>
      <c r="BM545" s="1">
        <v>3.0</v>
      </c>
      <c r="BN545" s="1">
        <v>3.0</v>
      </c>
      <c r="BO545" s="1">
        <v>3.0</v>
      </c>
      <c r="BP545" s="1">
        <v>2.0</v>
      </c>
      <c r="BQ545" s="1">
        <v>3.0</v>
      </c>
      <c r="BR545" s="1">
        <v>2.0</v>
      </c>
      <c r="BS545" s="1">
        <v>3.0</v>
      </c>
      <c r="BT545" s="1">
        <v>4.0</v>
      </c>
      <c r="BU545" s="1">
        <v>2.0</v>
      </c>
      <c r="BV545" s="1">
        <v>3.0</v>
      </c>
      <c r="BW545" s="1">
        <v>4.0</v>
      </c>
      <c r="BX545" s="1">
        <v>4.0</v>
      </c>
      <c r="BY545" s="1">
        <v>4.0</v>
      </c>
      <c r="BZ545" s="36">
        <v>3.0</v>
      </c>
      <c r="CA545" s="45">
        <f t="shared" si="32"/>
        <v>174</v>
      </c>
      <c r="CB545" s="45">
        <f t="shared" si="33"/>
        <v>32</v>
      </c>
      <c r="CC545" s="45">
        <f t="shared" si="34"/>
        <v>12</v>
      </c>
      <c r="CD545" s="45">
        <f t="shared" si="35"/>
        <v>8</v>
      </c>
      <c r="CE545" s="45">
        <f t="shared" si="36"/>
        <v>15</v>
      </c>
      <c r="CF545" s="45">
        <f t="shared" si="37"/>
        <v>15</v>
      </c>
      <c r="CG545" s="45">
        <f t="shared" si="38"/>
        <v>22</v>
      </c>
      <c r="CH545" s="45">
        <f t="shared" si="39"/>
        <v>19</v>
      </c>
      <c r="CI545" s="45">
        <f t="shared" si="40"/>
        <v>0.3</v>
      </c>
      <c r="CJ545">
        <f t="shared" si="10"/>
        <v>21</v>
      </c>
      <c r="CK545" s="45">
        <f t="shared" si="41"/>
        <v>27</v>
      </c>
      <c r="CL545" s="39"/>
      <c r="CM545" s="40">
        <f>VLOOKUP(CB545,'PROMIS 57 T-Score Conversions'!Q$3:R$35,2,TRUE)</f>
        <v>43.9</v>
      </c>
      <c r="CN545" s="44" t="str">
        <f t="shared" si="20"/>
        <v>Mild</v>
      </c>
      <c r="CO545" s="40">
        <f>VLOOKUP(CC545,'PROMIS 57 T-Score Conversions'!A$3:B$35,2,TRUE)</f>
        <v>49.4</v>
      </c>
      <c r="CP545" s="39" t="str">
        <f t="shared" si="21"/>
        <v>Normal</v>
      </c>
      <c r="CQ545" s="40">
        <f>VLOOKUP(CD545,'PROMIS 57 T-Score Conversions'!E$3:F$35,2,TRUE)</f>
        <v>38.2</v>
      </c>
      <c r="CR545" s="39" t="str">
        <f t="shared" si="22"/>
        <v>Normal</v>
      </c>
      <c r="CS545" s="40">
        <f>VLOOKUP(CE545,'PROMIS 57 T-Score Conversions'!U$3:V$35,2,TRUE)</f>
        <v>48.1</v>
      </c>
      <c r="CT545" s="39" t="str">
        <f t="shared" si="23"/>
        <v>Normal</v>
      </c>
      <c r="CU545" s="40">
        <f>VLOOKUP(CF545,'PROMIS 57 T-Score Conversions'!Y$3:Z$35,2,TRUE)</f>
        <v>44.2</v>
      </c>
      <c r="CV545" s="39" t="str">
        <f t="shared" si="24"/>
        <v>Normal</v>
      </c>
      <c r="CW545" s="40">
        <f>vlookup(CG545,'PROMIS 57 T-Score Conversions'!M$3:N$35,2,TRUE)</f>
        <v>42</v>
      </c>
      <c r="CX545" s="39" t="str">
        <f t="shared" si="25"/>
        <v>Mild</v>
      </c>
      <c r="CY545" s="40">
        <f>VLOOKup(CH545,'PROMIS 57 T-Score Conversions'!I$3:J$35,2,TRUE)</f>
        <v>58.1</v>
      </c>
      <c r="CZ545" s="39" t="str">
        <f t="shared" si="26"/>
        <v>Mild</v>
      </c>
      <c r="DA545" s="37">
        <f>VLOOKUP(CJ545,'PROMIS 57 T-Score Conversions'!AC$3:AD$35,2,TRUE)</f>
        <v>37.93</v>
      </c>
      <c r="DB545" s="44" t="str">
        <f t="shared" si="30"/>
        <v>Moderate</v>
      </c>
      <c r="DC545" s="40">
        <f>VLOOKUP(CK545,'PROMIS 57 T-Score Conversions'!AG$3:AH$35,2,TRUE)</f>
        <v>46.21</v>
      </c>
      <c r="DD545" s="39" t="str">
        <f t="shared" si="31"/>
        <v>Normal</v>
      </c>
    </row>
    <row r="546">
      <c r="A546" s="1" t="b">
        <v>1</v>
      </c>
      <c r="B546" s="20"/>
      <c r="C546" s="20">
        <v>43901.91120298611</v>
      </c>
      <c r="D546" s="1" t="s">
        <v>329</v>
      </c>
      <c r="E546" s="1">
        <v>2128.0</v>
      </c>
      <c r="F546" s="1">
        <v>5.0</v>
      </c>
      <c r="G546" s="1">
        <v>5.0</v>
      </c>
      <c r="H546" s="1">
        <v>5.0</v>
      </c>
      <c r="I546" s="1">
        <v>5.0</v>
      </c>
      <c r="J546" s="1">
        <v>5.0</v>
      </c>
      <c r="K546" s="1">
        <v>5.0</v>
      </c>
      <c r="L546" s="1">
        <v>5.0</v>
      </c>
      <c r="M546" s="1">
        <v>5.0</v>
      </c>
      <c r="N546" s="1">
        <v>1.0</v>
      </c>
      <c r="O546" s="1">
        <v>1.0</v>
      </c>
      <c r="P546" s="1">
        <v>1.0</v>
      </c>
      <c r="Q546" s="1">
        <v>1.0</v>
      </c>
      <c r="R546" s="1">
        <v>1.0</v>
      </c>
      <c r="S546" s="1">
        <v>1.0</v>
      </c>
      <c r="T546" s="1">
        <v>1.0</v>
      </c>
      <c r="U546" s="1">
        <v>1.0</v>
      </c>
      <c r="V546" s="1">
        <v>1.0</v>
      </c>
      <c r="W546" s="1">
        <v>1.0</v>
      </c>
      <c r="X546" s="1">
        <v>1.0</v>
      </c>
      <c r="Y546" s="1">
        <v>1.0</v>
      </c>
      <c r="Z546" s="1">
        <v>1.0</v>
      </c>
      <c r="AA546" s="1">
        <v>1.0</v>
      </c>
      <c r="AB546" s="1">
        <v>1.0</v>
      </c>
      <c r="AC546" s="1">
        <v>1.0</v>
      </c>
      <c r="AD546" s="1">
        <v>2.0</v>
      </c>
      <c r="AE546" s="1">
        <v>2.0</v>
      </c>
      <c r="AF546" s="1">
        <v>1.0</v>
      </c>
      <c r="AG546" s="1">
        <v>2.0</v>
      </c>
      <c r="AH546" s="1">
        <v>1.0</v>
      </c>
      <c r="AI546" s="1">
        <v>1.0</v>
      </c>
      <c r="AJ546" s="1">
        <v>2.0</v>
      </c>
      <c r="AK546" s="1">
        <v>2.0</v>
      </c>
      <c r="AL546" s="1">
        <v>3.0</v>
      </c>
      <c r="AM546" s="1">
        <v>3.0</v>
      </c>
      <c r="AN546" s="1">
        <v>2.0</v>
      </c>
      <c r="AO546" s="1">
        <v>2.0</v>
      </c>
      <c r="AP546" s="1">
        <v>3.0</v>
      </c>
      <c r="AQ546" s="1">
        <v>2.0</v>
      </c>
      <c r="AR546" s="1">
        <v>1.0</v>
      </c>
      <c r="AS546" s="1">
        <v>3.0</v>
      </c>
      <c r="AT546" s="1">
        <v>4.0</v>
      </c>
      <c r="AU546" s="1">
        <v>4.0</v>
      </c>
      <c r="AV546" s="1">
        <v>4.0</v>
      </c>
      <c r="AW546" s="1">
        <v>4.0</v>
      </c>
      <c r="AX546" s="1">
        <v>4.0</v>
      </c>
      <c r="AY546" s="1">
        <v>4.0</v>
      </c>
      <c r="AZ546" s="1">
        <v>4.0</v>
      </c>
      <c r="BA546" s="1">
        <v>4.0</v>
      </c>
      <c r="BB546" s="1">
        <v>1.0</v>
      </c>
      <c r="BC546" s="1">
        <v>1.0</v>
      </c>
      <c r="BD546" s="1">
        <v>1.0</v>
      </c>
      <c r="BE546" s="1">
        <v>1.0</v>
      </c>
      <c r="BF546" s="1">
        <v>1.0</v>
      </c>
      <c r="BG546" s="1">
        <v>1.0</v>
      </c>
      <c r="BH546" s="1">
        <v>1.0</v>
      </c>
      <c r="BI546" s="1">
        <v>1.0</v>
      </c>
      <c r="BJ546" s="1">
        <v>1.0</v>
      </c>
      <c r="BK546" s="1">
        <v>4.0</v>
      </c>
      <c r="BL546" s="1">
        <v>4.0</v>
      </c>
      <c r="BM546" s="1">
        <v>4.0</v>
      </c>
      <c r="BN546" s="1">
        <v>4.0</v>
      </c>
      <c r="BO546" s="1">
        <v>5.0</v>
      </c>
      <c r="BP546" s="1">
        <v>4.0</v>
      </c>
      <c r="BQ546" s="1">
        <v>4.0</v>
      </c>
      <c r="BR546" s="1">
        <v>4.0</v>
      </c>
      <c r="BS546" s="1">
        <v>2.0</v>
      </c>
      <c r="BT546" s="1">
        <v>2.0</v>
      </c>
      <c r="BU546" s="1">
        <v>1.0</v>
      </c>
      <c r="BV546" s="1">
        <v>2.0</v>
      </c>
      <c r="BW546" s="1">
        <v>4.0</v>
      </c>
      <c r="BX546" s="1">
        <v>2.0</v>
      </c>
      <c r="BY546" s="1">
        <v>2.0</v>
      </c>
      <c r="BZ546" s="36">
        <v>2.0</v>
      </c>
      <c r="CA546" s="45">
        <f t="shared" si="32"/>
        <v>179</v>
      </c>
      <c r="CB546" s="45">
        <f t="shared" si="33"/>
        <v>40</v>
      </c>
      <c r="CC546" s="45">
        <f t="shared" si="34"/>
        <v>8</v>
      </c>
      <c r="CD546" s="45">
        <f t="shared" si="35"/>
        <v>8</v>
      </c>
      <c r="CE546" s="45">
        <f t="shared" si="36"/>
        <v>13</v>
      </c>
      <c r="CF546" s="45">
        <f t="shared" si="37"/>
        <v>19</v>
      </c>
      <c r="CG546" s="45">
        <f t="shared" si="38"/>
        <v>32</v>
      </c>
      <c r="CH546" s="45">
        <f t="shared" si="39"/>
        <v>8</v>
      </c>
      <c r="CI546" s="45">
        <f t="shared" si="40"/>
        <v>0.1</v>
      </c>
      <c r="CJ546">
        <f t="shared" si="10"/>
        <v>33</v>
      </c>
      <c r="CK546" s="45">
        <f t="shared" si="41"/>
        <v>17</v>
      </c>
      <c r="CL546" s="39"/>
      <c r="CM546" s="40">
        <f>VLOOKUP(CB546,'PROMIS 57 T-Score Conversions'!Q$3:R$35,2,TRUE)</f>
        <v>60.1</v>
      </c>
      <c r="CN546" s="44" t="str">
        <f t="shared" si="20"/>
        <v>Normal</v>
      </c>
      <c r="CO546" s="40">
        <f>VLOOKUP(CC546,'PROMIS 57 T-Score Conversions'!A$3:B$35,2,TRUE)</f>
        <v>37.1</v>
      </c>
      <c r="CP546" s="39" t="str">
        <f t="shared" si="21"/>
        <v>Normal</v>
      </c>
      <c r="CQ546" s="40">
        <f>VLOOKUP(CD546,'PROMIS 57 T-Score Conversions'!E$3:F$35,2,TRUE)</f>
        <v>38.2</v>
      </c>
      <c r="CR546" s="39" t="str">
        <f t="shared" si="22"/>
        <v>Normal</v>
      </c>
      <c r="CS546" s="40">
        <f>VLOOKUP(CE546,'PROMIS 57 T-Score Conversions'!U$3:V$35,2,TRUE)</f>
        <v>45.6</v>
      </c>
      <c r="CT546" s="39" t="str">
        <f t="shared" si="23"/>
        <v>Normal</v>
      </c>
      <c r="CU546" s="40">
        <f>VLOOKUP(CF546,'PROMIS 57 T-Score Conversions'!Y$3:Z$35,2,TRUE)</f>
        <v>49</v>
      </c>
      <c r="CV546" s="39" t="str">
        <f t="shared" si="24"/>
        <v>Normal</v>
      </c>
      <c r="CW546" s="40">
        <f>vlookup(CG546,'PROMIS 57 T-Score Conversions'!M$3:N$35,2,TRUE)</f>
        <v>51.7</v>
      </c>
      <c r="CX546" s="39" t="str">
        <f t="shared" si="25"/>
        <v>Normal</v>
      </c>
      <c r="CY546" s="40">
        <f>VLOOKup(CH546,'PROMIS 57 T-Score Conversions'!I$3:J$35,2,TRUE)</f>
        <v>40.7</v>
      </c>
      <c r="CZ546" s="39" t="str">
        <f t="shared" si="26"/>
        <v>Normal</v>
      </c>
      <c r="DA546" s="37">
        <f>VLOOKUP(CJ546,'PROMIS 57 T-Score Conversions'!AC$3:AD$35,2,TRUE)</f>
        <v>48.18</v>
      </c>
      <c r="DB546" s="44" t="str">
        <f t="shared" si="30"/>
        <v>Normal</v>
      </c>
      <c r="DC546" s="40">
        <f>VLOOKUP(CK546,'PROMIS 57 T-Score Conversions'!AG$3:AH$35,2,TRUE)</f>
        <v>37.04</v>
      </c>
      <c r="DD546" s="39" t="str">
        <f t="shared" si="31"/>
        <v>Normal</v>
      </c>
    </row>
    <row r="547">
      <c r="A547" s="1" t="b">
        <v>1</v>
      </c>
      <c r="B547" s="20"/>
      <c r="C547" s="20">
        <v>43902.5046171412</v>
      </c>
      <c r="D547" s="1" t="s">
        <v>382</v>
      </c>
      <c r="E547" s="1">
        <v>2190.0</v>
      </c>
      <c r="F547" s="1">
        <v>5.0</v>
      </c>
      <c r="G547" s="1">
        <v>5.0</v>
      </c>
      <c r="H547" s="1">
        <v>5.0</v>
      </c>
      <c r="I547" s="1">
        <v>4.0</v>
      </c>
      <c r="J547" s="1">
        <v>4.0</v>
      </c>
      <c r="K547" s="1">
        <v>5.0</v>
      </c>
      <c r="L547" s="1">
        <v>5.0</v>
      </c>
      <c r="M547" s="1">
        <v>4.0</v>
      </c>
      <c r="N547" s="1">
        <v>3.0</v>
      </c>
      <c r="O547" s="1">
        <v>2.0</v>
      </c>
      <c r="P547" s="1">
        <v>3.0</v>
      </c>
      <c r="Q547" s="1">
        <v>3.0</v>
      </c>
      <c r="R547" s="1">
        <v>2.0</v>
      </c>
      <c r="S547" s="1">
        <v>2.0</v>
      </c>
      <c r="T547" s="1">
        <v>2.0</v>
      </c>
      <c r="U547" s="1">
        <v>3.0</v>
      </c>
      <c r="V547" s="1">
        <v>2.0</v>
      </c>
      <c r="W547" s="1">
        <v>2.0</v>
      </c>
      <c r="X547" s="1">
        <v>3.0</v>
      </c>
      <c r="Y547" s="1">
        <v>3.0</v>
      </c>
      <c r="Z547" s="1">
        <v>3.0</v>
      </c>
      <c r="AA547" s="1">
        <v>3.0</v>
      </c>
      <c r="AB547" s="1">
        <v>3.0</v>
      </c>
      <c r="AC547" s="1">
        <v>2.0</v>
      </c>
      <c r="AD547" s="1">
        <v>3.0</v>
      </c>
      <c r="AE547" s="1">
        <v>3.0</v>
      </c>
      <c r="AF547" s="1">
        <v>3.0</v>
      </c>
      <c r="AG547" s="1">
        <v>3.0</v>
      </c>
      <c r="AH547" s="1">
        <v>3.0</v>
      </c>
      <c r="AI547" s="1">
        <v>3.0</v>
      </c>
      <c r="AJ547" s="1">
        <v>3.0</v>
      </c>
      <c r="AK547" s="1">
        <v>3.0</v>
      </c>
      <c r="AL547" s="1">
        <v>3.0</v>
      </c>
      <c r="AM547" s="1">
        <v>3.0</v>
      </c>
      <c r="AN547" s="1">
        <v>3.0</v>
      </c>
      <c r="AO547" s="1">
        <v>4.0</v>
      </c>
      <c r="AP547" s="1">
        <v>2.0</v>
      </c>
      <c r="AQ547" s="1">
        <v>4.0</v>
      </c>
      <c r="AR547" s="1">
        <v>3.0</v>
      </c>
      <c r="AS547" s="1">
        <v>3.0</v>
      </c>
      <c r="AT547" s="1">
        <v>2.0</v>
      </c>
      <c r="AU547" s="1">
        <v>3.0</v>
      </c>
      <c r="AV547" s="1">
        <v>3.0</v>
      </c>
      <c r="AW547" s="1">
        <v>2.0</v>
      </c>
      <c r="AX547" s="1">
        <v>2.0</v>
      </c>
      <c r="AY547" s="1">
        <v>2.0</v>
      </c>
      <c r="AZ547" s="1">
        <v>4.0</v>
      </c>
      <c r="BA547" s="1">
        <v>2.0</v>
      </c>
      <c r="BB547" s="1">
        <v>3.0</v>
      </c>
      <c r="BC547" s="1">
        <v>3.0</v>
      </c>
      <c r="BD547" s="1">
        <v>2.0</v>
      </c>
      <c r="BE547" s="1">
        <v>2.0</v>
      </c>
      <c r="BF547" s="1">
        <v>3.0</v>
      </c>
      <c r="BG547" s="1">
        <v>3.0</v>
      </c>
      <c r="BH547" s="1">
        <v>3.0</v>
      </c>
      <c r="BI547" s="1">
        <v>3.0</v>
      </c>
      <c r="BJ547" s="1">
        <v>3.0</v>
      </c>
      <c r="BK547" s="1">
        <v>4.0</v>
      </c>
      <c r="BL547" s="1">
        <v>3.0</v>
      </c>
      <c r="BM547" s="1">
        <v>3.0</v>
      </c>
      <c r="BN547" s="1">
        <v>4.0</v>
      </c>
      <c r="BO547" s="1">
        <v>4.0</v>
      </c>
      <c r="BP547" s="1">
        <v>4.0</v>
      </c>
      <c r="BQ547" s="1">
        <v>4.0</v>
      </c>
      <c r="BR547" s="1">
        <v>4.0</v>
      </c>
      <c r="BS547" s="1">
        <v>3.0</v>
      </c>
      <c r="BT547" s="1">
        <v>3.0</v>
      </c>
      <c r="BU547" s="1">
        <v>3.0</v>
      </c>
      <c r="BV547" s="1">
        <v>2.0</v>
      </c>
      <c r="BW547" s="1">
        <v>3.0</v>
      </c>
      <c r="BX547" s="1">
        <v>3.0</v>
      </c>
      <c r="BY547" s="1">
        <v>3.0</v>
      </c>
      <c r="BZ547" s="36">
        <v>3.0</v>
      </c>
      <c r="CA547" s="45">
        <f t="shared" si="32"/>
        <v>225</v>
      </c>
      <c r="CB547" s="45">
        <f t="shared" si="33"/>
        <v>37</v>
      </c>
      <c r="CC547" s="45">
        <f t="shared" si="34"/>
        <v>20</v>
      </c>
      <c r="CD547" s="45">
        <f t="shared" si="35"/>
        <v>21</v>
      </c>
      <c r="CE547" s="45">
        <f t="shared" si="36"/>
        <v>24</v>
      </c>
      <c r="CF547" s="45">
        <f t="shared" si="37"/>
        <v>25</v>
      </c>
      <c r="CG547" s="45">
        <f t="shared" si="38"/>
        <v>20</v>
      </c>
      <c r="CH547" s="45">
        <f t="shared" si="39"/>
        <v>22</v>
      </c>
      <c r="CI547" s="45">
        <f t="shared" si="40"/>
        <v>0.3</v>
      </c>
      <c r="CJ547">
        <f t="shared" si="10"/>
        <v>30</v>
      </c>
      <c r="CK547" s="45">
        <f t="shared" si="41"/>
        <v>23</v>
      </c>
      <c r="CL547" s="39"/>
      <c r="CM547" s="40">
        <f>VLOOKUP(CB547,'PROMIS 57 T-Score Conversions'!Q$3:R$35,2,TRUE)</f>
        <v>49.2</v>
      </c>
      <c r="CN547" s="44" t="str">
        <f t="shared" si="20"/>
        <v>Normal</v>
      </c>
      <c r="CO547" s="40">
        <f>VLOOKUP(CC547,'PROMIS 57 T-Score Conversions'!A$3:B$35,2,TRUE)</f>
        <v>58.4</v>
      </c>
      <c r="CP547" s="39" t="str">
        <f t="shared" si="21"/>
        <v>Moderate</v>
      </c>
      <c r="CQ547" s="40">
        <f>VLOOKUP(CD547,'PROMIS 57 T-Score Conversions'!E$3:F$35,2,TRUE)</f>
        <v>59.4</v>
      </c>
      <c r="CR547" s="39" t="str">
        <f t="shared" si="22"/>
        <v>Mild</v>
      </c>
      <c r="CS547" s="40">
        <f>VLOOKUP(CE547,'PROMIS 57 T-Score Conversions'!U$3:V$35,2,TRUE)</f>
        <v>57.5</v>
      </c>
      <c r="CT547" s="39" t="str">
        <f t="shared" si="23"/>
        <v>Mild</v>
      </c>
      <c r="CU547" s="40">
        <f>VLOOKUP(CF547,'PROMIS 57 T-Score Conversions'!Y$3:Z$35,2,TRUE)</f>
        <v>55.3</v>
      </c>
      <c r="CV547" s="39" t="str">
        <f t="shared" si="24"/>
        <v>Mild</v>
      </c>
      <c r="CW547" s="40">
        <f>vlookup(CG547,'PROMIS 57 T-Score Conversions'!M$3:N$35,2,TRUE)</f>
        <v>40.2</v>
      </c>
      <c r="CX547" s="39" t="str">
        <f t="shared" si="25"/>
        <v>Mild</v>
      </c>
      <c r="CY547" s="40">
        <f>VLOOKup(CH547,'PROMIS 57 T-Score Conversions'!I$3:J$35,2,TRUE)</f>
        <v>60.2</v>
      </c>
      <c r="CZ547" s="39" t="str">
        <f t="shared" si="26"/>
        <v>Moderate</v>
      </c>
      <c r="DA547" s="37">
        <f>VLOOKUP(CJ547,'PROMIS 57 T-Score Conversions'!AC$3:AD$35,2,TRUE)</f>
        <v>45.31</v>
      </c>
      <c r="DB547" s="44" t="str">
        <f t="shared" si="30"/>
        <v>Normal</v>
      </c>
      <c r="DC547" s="40">
        <f>VLOOKUP(CK547,'PROMIS 57 T-Score Conversions'!AG$3:AH$35,2,TRUE)</f>
        <v>42.51</v>
      </c>
      <c r="DD547" s="39" t="str">
        <f t="shared" si="31"/>
        <v>Normal</v>
      </c>
    </row>
    <row r="548">
      <c r="A548" s="1" t="b">
        <v>1</v>
      </c>
      <c r="B548" s="20"/>
      <c r="C548" s="20">
        <v>43902.571179039354</v>
      </c>
      <c r="D548" s="1" t="s">
        <v>407</v>
      </c>
      <c r="E548" s="1">
        <v>2212.0</v>
      </c>
      <c r="F548" s="1">
        <v>3.0</v>
      </c>
      <c r="G548" s="1">
        <v>3.0</v>
      </c>
      <c r="H548" s="1">
        <v>4.0</v>
      </c>
      <c r="I548" s="1">
        <v>3.0</v>
      </c>
      <c r="J548" s="1">
        <v>1.0</v>
      </c>
      <c r="K548" s="1">
        <v>3.0</v>
      </c>
      <c r="L548" s="1">
        <v>2.0</v>
      </c>
      <c r="M548" s="1">
        <v>1.0</v>
      </c>
      <c r="N548" s="1">
        <v>3.0</v>
      </c>
      <c r="O548" s="1">
        <v>2.0</v>
      </c>
      <c r="P548" s="1">
        <v>2.0</v>
      </c>
      <c r="Q548" s="1">
        <v>4.0</v>
      </c>
      <c r="R548" s="1">
        <v>4.0</v>
      </c>
      <c r="S548" s="1">
        <v>1.0</v>
      </c>
      <c r="T548" s="1">
        <v>3.0</v>
      </c>
      <c r="U548" s="1">
        <v>3.0</v>
      </c>
      <c r="V548" s="1">
        <v>1.0</v>
      </c>
      <c r="W548" s="1">
        <v>3.0</v>
      </c>
      <c r="X548" s="1">
        <v>3.0</v>
      </c>
      <c r="Y548" s="1">
        <v>4.0</v>
      </c>
      <c r="Z548" s="1">
        <v>4.0</v>
      </c>
      <c r="AA548" s="1">
        <v>5.0</v>
      </c>
      <c r="AB548" s="1">
        <v>4.0</v>
      </c>
      <c r="AC548" s="1">
        <v>3.0</v>
      </c>
      <c r="AD548" s="1">
        <v>5.0</v>
      </c>
      <c r="AE548" s="1">
        <v>4.0</v>
      </c>
      <c r="AF548" s="1">
        <v>4.0</v>
      </c>
      <c r="AG548" s="1">
        <v>4.0</v>
      </c>
      <c r="AH548" s="1">
        <v>5.0</v>
      </c>
      <c r="AI548" s="1">
        <v>3.0</v>
      </c>
      <c r="AJ548" s="1">
        <v>5.0</v>
      </c>
      <c r="AK548" s="1">
        <v>4.0</v>
      </c>
      <c r="AL548" s="1">
        <v>5.0</v>
      </c>
      <c r="AM548" s="1">
        <v>4.0</v>
      </c>
      <c r="AN548" s="1">
        <v>5.0</v>
      </c>
      <c r="AO548" s="1">
        <v>2.0</v>
      </c>
      <c r="AP548" s="1">
        <v>5.0</v>
      </c>
      <c r="AQ548" s="1">
        <v>2.0</v>
      </c>
      <c r="AR548" s="1">
        <v>2.0</v>
      </c>
      <c r="AS548" s="1">
        <v>4.0</v>
      </c>
      <c r="AT548" s="1">
        <v>1.0</v>
      </c>
      <c r="AU548" s="1">
        <v>2.0</v>
      </c>
      <c r="AV548" s="1">
        <v>1.0</v>
      </c>
      <c r="AW548" s="1">
        <v>1.0</v>
      </c>
      <c r="AX548" s="1">
        <v>1.0</v>
      </c>
      <c r="AY548" s="1">
        <v>1.0</v>
      </c>
      <c r="AZ548" s="1">
        <v>1.0</v>
      </c>
      <c r="BA548" s="1">
        <v>1.0</v>
      </c>
      <c r="BB548" s="1">
        <v>4.0</v>
      </c>
      <c r="BC548" s="1">
        <v>3.0</v>
      </c>
      <c r="BD548" s="1">
        <v>5.0</v>
      </c>
      <c r="BE548" s="1">
        <v>3.0</v>
      </c>
      <c r="BF548" s="1">
        <v>5.0</v>
      </c>
      <c r="BG548" s="1">
        <v>5.0</v>
      </c>
      <c r="BH548" s="1">
        <v>5.0</v>
      </c>
      <c r="BI548" s="1">
        <v>4.0</v>
      </c>
      <c r="BJ548" s="1">
        <v>8.0</v>
      </c>
      <c r="BK548" s="1">
        <v>1.0</v>
      </c>
      <c r="BL548" s="1">
        <v>2.0</v>
      </c>
      <c r="BM548" s="1">
        <v>2.0</v>
      </c>
      <c r="BN548" s="1">
        <v>1.0</v>
      </c>
      <c r="BO548" s="1">
        <v>2.0</v>
      </c>
      <c r="BP548" s="1">
        <v>2.0</v>
      </c>
      <c r="BQ548" s="1">
        <v>1.0</v>
      </c>
      <c r="BR548" s="1">
        <v>2.0</v>
      </c>
      <c r="BS548" s="1">
        <v>4.0</v>
      </c>
      <c r="BT548" s="1">
        <v>4.0</v>
      </c>
      <c r="BU548" s="1">
        <v>4.0</v>
      </c>
      <c r="BV548" s="1">
        <v>4.0</v>
      </c>
      <c r="BW548" s="1">
        <v>4.0</v>
      </c>
      <c r="BX548" s="1">
        <v>4.0</v>
      </c>
      <c r="BY548" s="1">
        <v>5.0</v>
      </c>
      <c r="BZ548" s="36">
        <v>4.0</v>
      </c>
      <c r="CA548" s="45">
        <f t="shared" si="32"/>
        <v>229</v>
      </c>
      <c r="CB548" s="45">
        <f t="shared" si="33"/>
        <v>20</v>
      </c>
      <c r="CC548" s="45">
        <f t="shared" si="34"/>
        <v>22</v>
      </c>
      <c r="CD548" s="45">
        <f t="shared" si="35"/>
        <v>27</v>
      </c>
      <c r="CE548" s="45">
        <f t="shared" si="36"/>
        <v>34</v>
      </c>
      <c r="CF548" s="45">
        <f t="shared" si="37"/>
        <v>29</v>
      </c>
      <c r="CG548" s="45">
        <f t="shared" si="38"/>
        <v>9</v>
      </c>
      <c r="CH548" s="45">
        <f t="shared" si="39"/>
        <v>34</v>
      </c>
      <c r="CI548" s="45">
        <f t="shared" si="40"/>
        <v>0.8</v>
      </c>
      <c r="CJ548">
        <f t="shared" si="10"/>
        <v>13</v>
      </c>
      <c r="CK548" s="45">
        <f t="shared" si="41"/>
        <v>33</v>
      </c>
      <c r="CL548" s="39"/>
      <c r="CM548" s="40">
        <f>VLOOKUP(CB548,'PROMIS 57 T-Score Conversions'!Q$3:R$35,2,TRUE)</f>
        <v>35.4</v>
      </c>
      <c r="CN548" s="44" t="str">
        <f t="shared" si="20"/>
        <v>Moderate</v>
      </c>
      <c r="CO548" s="40">
        <f>VLOOKUP(CC548,'PROMIS 57 T-Score Conversions'!A$3:B$35,2,TRUE)</f>
        <v>60.4</v>
      </c>
      <c r="CP548" s="39" t="str">
        <f t="shared" si="21"/>
        <v>Moderate</v>
      </c>
      <c r="CQ548" s="40">
        <f>VLOOKUP(CD548,'PROMIS 57 T-Score Conversions'!E$3:F$35,2,TRUE)</f>
        <v>64.9</v>
      </c>
      <c r="CR548" s="39" t="str">
        <f t="shared" si="22"/>
        <v>Moderate</v>
      </c>
      <c r="CS548" s="40">
        <f>VLOOKUP(CE548,'PROMIS 57 T-Score Conversions'!U$3:V$35,2,TRUE)</f>
        <v>67.5</v>
      </c>
      <c r="CT548" s="39" t="str">
        <f t="shared" si="23"/>
        <v>Moderate</v>
      </c>
      <c r="CU548" s="40">
        <f>VLOOKUP(CF548,'PROMIS 57 T-Score Conversions'!Y$3:Z$35,2,TRUE)</f>
        <v>59.4</v>
      </c>
      <c r="CV548" s="39" t="str">
        <f t="shared" si="24"/>
        <v>Mild</v>
      </c>
      <c r="CW548" s="40">
        <f>vlookup(CG548,'PROMIS 57 T-Score Conversions'!M$3:N$35,2,TRUE)</f>
        <v>29.7</v>
      </c>
      <c r="CX548" s="39" t="str">
        <f t="shared" si="25"/>
        <v>Severe</v>
      </c>
      <c r="CY548" s="40">
        <f>VLOOKup(CH548,'PROMIS 57 T-Score Conversions'!I$3:J$35,2,TRUE)</f>
        <v>68.4</v>
      </c>
      <c r="CZ548" s="39" t="str">
        <f t="shared" si="26"/>
        <v>Moderate</v>
      </c>
      <c r="DA548" s="37">
        <f>VLOOKUP(CJ548,'PROMIS 57 T-Score Conversions'!AC$3:AD$35,2,TRUE)</f>
        <v>31.18</v>
      </c>
      <c r="DB548" s="44" t="str">
        <f t="shared" si="30"/>
        <v>Moderate</v>
      </c>
      <c r="DC548" s="40">
        <f>VLOOKUP(CK548,'PROMIS 57 T-Score Conversions'!AG$3:AH$35,2,TRUE)</f>
        <v>52.42</v>
      </c>
      <c r="DD548" s="39" t="str">
        <f t="shared" si="31"/>
        <v>Normal</v>
      </c>
    </row>
    <row r="549">
      <c r="A549" s="1" t="b">
        <v>1</v>
      </c>
      <c r="B549" s="20"/>
      <c r="C549" s="20">
        <v>43902.97492607639</v>
      </c>
      <c r="D549" s="1" t="s">
        <v>342</v>
      </c>
      <c r="E549" s="1">
        <v>2119.0</v>
      </c>
      <c r="F549" s="1">
        <v>5.0</v>
      </c>
      <c r="G549" s="1">
        <v>5.0</v>
      </c>
      <c r="H549" s="1">
        <v>5.0</v>
      </c>
      <c r="I549" s="1">
        <v>5.0</v>
      </c>
      <c r="J549" s="1">
        <v>5.0</v>
      </c>
      <c r="K549" s="1">
        <v>5.0</v>
      </c>
      <c r="L549" s="1">
        <v>5.0</v>
      </c>
      <c r="M549" s="1">
        <v>5.0</v>
      </c>
      <c r="N549" s="1">
        <v>2.0</v>
      </c>
      <c r="O549" s="1">
        <v>2.0</v>
      </c>
      <c r="P549" s="1">
        <v>2.0</v>
      </c>
      <c r="Q549" s="1">
        <v>1.0</v>
      </c>
      <c r="R549" s="1">
        <v>2.0</v>
      </c>
      <c r="S549" s="1">
        <v>1.0</v>
      </c>
      <c r="T549" s="1">
        <v>1.0</v>
      </c>
      <c r="U549" s="1">
        <v>2.0</v>
      </c>
      <c r="V549" s="1">
        <v>1.0</v>
      </c>
      <c r="W549" s="1">
        <v>1.0</v>
      </c>
      <c r="X549" s="1">
        <v>1.0</v>
      </c>
      <c r="Y549" s="1">
        <v>1.0</v>
      </c>
      <c r="Z549" s="1">
        <v>1.0</v>
      </c>
      <c r="AA549" s="1">
        <v>1.0</v>
      </c>
      <c r="AB549" s="1">
        <v>1.0</v>
      </c>
      <c r="AC549" s="1">
        <v>1.0</v>
      </c>
      <c r="AD549" s="1">
        <v>3.0</v>
      </c>
      <c r="AE549" s="1">
        <v>3.0</v>
      </c>
      <c r="AF549" s="1">
        <v>3.0</v>
      </c>
      <c r="AG549" s="1">
        <v>3.0</v>
      </c>
      <c r="AH549" s="1">
        <v>3.0</v>
      </c>
      <c r="AI549" s="1">
        <v>3.0</v>
      </c>
      <c r="AJ549" s="1">
        <v>3.0</v>
      </c>
      <c r="AK549" s="1">
        <v>3.0</v>
      </c>
      <c r="AL549" s="1">
        <v>4.0</v>
      </c>
      <c r="AM549" s="1">
        <v>4.0</v>
      </c>
      <c r="AN549" s="1">
        <v>4.0</v>
      </c>
      <c r="AO549" s="1">
        <v>4.0</v>
      </c>
      <c r="AP549" s="1">
        <v>4.0</v>
      </c>
      <c r="AQ549" s="1">
        <v>3.0</v>
      </c>
      <c r="AR549" s="1">
        <v>1.0</v>
      </c>
      <c r="AS549" s="1">
        <v>4.0</v>
      </c>
      <c r="AT549" s="1">
        <v>4.0</v>
      </c>
      <c r="AU549" s="1">
        <v>3.0</v>
      </c>
      <c r="AV549" s="1">
        <v>2.0</v>
      </c>
      <c r="AW549" s="1">
        <v>2.0</v>
      </c>
      <c r="AX549" s="1">
        <v>3.0</v>
      </c>
      <c r="AY549" s="1">
        <v>4.0</v>
      </c>
      <c r="AZ549" s="1">
        <v>3.0</v>
      </c>
      <c r="BA549" s="1">
        <v>2.0</v>
      </c>
      <c r="BB549" s="1">
        <v>2.0</v>
      </c>
      <c r="BC549" s="1">
        <v>2.0</v>
      </c>
      <c r="BD549" s="1">
        <v>2.0</v>
      </c>
      <c r="BE549" s="1">
        <v>2.0</v>
      </c>
      <c r="BF549" s="1">
        <v>3.0</v>
      </c>
      <c r="BG549" s="1">
        <v>3.0</v>
      </c>
      <c r="BH549" s="1">
        <v>4.0</v>
      </c>
      <c r="BI549" s="1">
        <v>3.0</v>
      </c>
      <c r="BJ549" s="1">
        <v>3.0</v>
      </c>
      <c r="BK549" s="1">
        <v>1.0</v>
      </c>
      <c r="BL549" s="1">
        <v>1.0</v>
      </c>
      <c r="BM549" s="1">
        <v>1.0</v>
      </c>
      <c r="BN549" s="1">
        <v>2.0</v>
      </c>
      <c r="BO549" s="1">
        <v>3.0</v>
      </c>
      <c r="BP549" s="1">
        <v>3.0</v>
      </c>
      <c r="BQ549" s="1">
        <v>2.0</v>
      </c>
      <c r="BR549" s="1">
        <v>1.0</v>
      </c>
      <c r="BS549" s="1">
        <v>4.0</v>
      </c>
      <c r="BT549" s="1">
        <v>4.0</v>
      </c>
      <c r="BU549" s="1">
        <v>5.0</v>
      </c>
      <c r="BV549" s="1">
        <v>4.0</v>
      </c>
      <c r="BW549" s="1">
        <v>4.0</v>
      </c>
      <c r="BX549" s="1">
        <v>2.0</v>
      </c>
      <c r="BY549" s="1">
        <v>3.0</v>
      </c>
      <c r="BZ549" s="36">
        <v>4.0</v>
      </c>
      <c r="CA549" s="45">
        <f t="shared" si="32"/>
        <v>204</v>
      </c>
      <c r="CB549" s="45">
        <f t="shared" si="33"/>
        <v>40</v>
      </c>
      <c r="CC549" s="45">
        <f t="shared" si="34"/>
        <v>13</v>
      </c>
      <c r="CD549" s="45">
        <f t="shared" si="35"/>
        <v>8</v>
      </c>
      <c r="CE549" s="45">
        <f t="shared" si="36"/>
        <v>24</v>
      </c>
      <c r="CF549" s="45">
        <f t="shared" si="37"/>
        <v>28</v>
      </c>
      <c r="CG549" s="45">
        <f t="shared" si="38"/>
        <v>23</v>
      </c>
      <c r="CH549" s="45">
        <f t="shared" si="39"/>
        <v>21</v>
      </c>
      <c r="CI549" s="45">
        <f t="shared" si="40"/>
        <v>0.3</v>
      </c>
      <c r="CJ549">
        <f t="shared" si="10"/>
        <v>14</v>
      </c>
      <c r="CK549" s="45">
        <f t="shared" si="41"/>
        <v>30</v>
      </c>
      <c r="CL549" s="39"/>
      <c r="CM549" s="40">
        <f>VLOOKUP(CB549,'PROMIS 57 T-Score Conversions'!Q$3:R$35,2,TRUE)</f>
        <v>60.1</v>
      </c>
      <c r="CN549" s="44" t="str">
        <f t="shared" si="20"/>
        <v>Normal</v>
      </c>
      <c r="CO549" s="40">
        <f>VLOOKUP(CC549,'PROMIS 57 T-Score Conversions'!A$3:B$35,2,TRUE)</f>
        <v>50.8</v>
      </c>
      <c r="CP549" s="39" t="str">
        <f t="shared" si="21"/>
        <v>Mild</v>
      </c>
      <c r="CQ549" s="40">
        <f>VLOOKUP(CD549,'PROMIS 57 T-Score Conversions'!E$3:F$35,2,TRUE)</f>
        <v>38.2</v>
      </c>
      <c r="CR549" s="39" t="str">
        <f t="shared" si="22"/>
        <v>Normal</v>
      </c>
      <c r="CS549" s="40">
        <f>VLOOKUP(CE549,'PROMIS 57 T-Score Conversions'!U$3:V$35,2,TRUE)</f>
        <v>57.5</v>
      </c>
      <c r="CT549" s="39" t="str">
        <f t="shared" si="23"/>
        <v>Mild</v>
      </c>
      <c r="CU549" s="40">
        <f>VLOOKUP(CF549,'PROMIS 57 T-Score Conversions'!Y$3:Z$35,2,TRUE)</f>
        <v>58.3</v>
      </c>
      <c r="CV549" s="39" t="str">
        <f t="shared" si="24"/>
        <v>Mild</v>
      </c>
      <c r="CW549" s="40">
        <f>vlookup(CG549,'PROMIS 57 T-Score Conversions'!M$3:N$35,2,TRUE)</f>
        <v>43</v>
      </c>
      <c r="CX549" s="39" t="str">
        <f t="shared" si="25"/>
        <v>Mild</v>
      </c>
      <c r="CY549" s="40">
        <f>VLOOKup(CH549,'PROMIS 57 T-Score Conversions'!I$3:J$35,2,TRUE)</f>
        <v>59.5</v>
      </c>
      <c r="CZ549" s="39" t="str">
        <f t="shared" si="26"/>
        <v>Mild</v>
      </c>
      <c r="DA549" s="37">
        <f>VLOOKUP(CJ549,'PROMIS 57 T-Score Conversions'!AC$3:AD$35,2,TRUE)</f>
        <v>32.15</v>
      </c>
      <c r="DB549" s="44" t="str">
        <f t="shared" si="30"/>
        <v>Moderate</v>
      </c>
      <c r="DC549" s="40">
        <f>VLOOKUP(CK549,'PROMIS 57 T-Score Conversions'!AG$3:AH$35,2,TRUE)</f>
        <v>49.17</v>
      </c>
      <c r="DD549" s="39" t="str">
        <f t="shared" si="31"/>
        <v>Normal</v>
      </c>
    </row>
    <row r="550">
      <c r="A550" s="1" t="b">
        <v>1</v>
      </c>
      <c r="B550" s="20"/>
      <c r="C550" s="20">
        <v>43903.40974181713</v>
      </c>
      <c r="D550" s="1" t="s">
        <v>408</v>
      </c>
      <c r="E550" s="1">
        <v>2204.0</v>
      </c>
      <c r="F550" s="1">
        <v>3.0</v>
      </c>
      <c r="G550" s="1">
        <v>4.0</v>
      </c>
      <c r="H550" s="1">
        <v>4.0</v>
      </c>
      <c r="I550" s="1">
        <v>4.0</v>
      </c>
      <c r="J550" s="1">
        <v>2.0</v>
      </c>
      <c r="K550" s="1">
        <v>4.0</v>
      </c>
      <c r="L550" s="1">
        <v>3.0</v>
      </c>
      <c r="M550" s="1">
        <v>1.0</v>
      </c>
      <c r="N550" s="1">
        <v>3.0</v>
      </c>
      <c r="O550" s="1">
        <v>2.0</v>
      </c>
      <c r="P550" s="1">
        <v>2.0</v>
      </c>
      <c r="Q550" s="1">
        <v>3.0</v>
      </c>
      <c r="R550" s="1">
        <v>3.0</v>
      </c>
      <c r="S550" s="1">
        <v>2.0</v>
      </c>
      <c r="T550" s="1">
        <v>3.0</v>
      </c>
      <c r="U550" s="1">
        <v>3.0</v>
      </c>
      <c r="V550" s="1">
        <v>2.0</v>
      </c>
      <c r="W550" s="1">
        <v>2.0</v>
      </c>
      <c r="X550" s="1">
        <v>2.0</v>
      </c>
      <c r="Y550" s="1">
        <v>1.0</v>
      </c>
      <c r="Z550" s="1">
        <v>1.0</v>
      </c>
      <c r="AA550" s="1">
        <v>2.0</v>
      </c>
      <c r="AB550" s="1">
        <v>1.0</v>
      </c>
      <c r="AC550" s="1">
        <v>1.0</v>
      </c>
      <c r="AD550" s="1">
        <v>4.0</v>
      </c>
      <c r="AE550" s="1">
        <v>4.0</v>
      </c>
      <c r="AF550" s="1">
        <v>4.0</v>
      </c>
      <c r="AG550" s="1">
        <v>4.0</v>
      </c>
      <c r="AH550" s="1">
        <v>3.0</v>
      </c>
      <c r="AI550" s="1">
        <v>3.0</v>
      </c>
      <c r="AJ550" s="1">
        <v>3.0</v>
      </c>
      <c r="AK550" s="1">
        <v>4.0</v>
      </c>
      <c r="AL550" s="1">
        <v>4.0</v>
      </c>
      <c r="AM550" s="1">
        <v>3.0</v>
      </c>
      <c r="AN550" s="1">
        <v>3.0</v>
      </c>
      <c r="AO550" s="1">
        <v>1.0</v>
      </c>
      <c r="AP550" s="1">
        <v>4.0</v>
      </c>
      <c r="AQ550" s="1">
        <v>1.0</v>
      </c>
      <c r="AR550" s="1">
        <v>1.0</v>
      </c>
      <c r="AS550" s="1">
        <v>3.0</v>
      </c>
      <c r="AT550" s="1">
        <v>2.0</v>
      </c>
      <c r="AU550" s="1">
        <v>2.0</v>
      </c>
      <c r="AV550" s="1">
        <v>3.0</v>
      </c>
      <c r="AW550" s="1">
        <v>2.0</v>
      </c>
      <c r="AX550" s="1">
        <v>2.0</v>
      </c>
      <c r="AY550" s="1">
        <v>2.0</v>
      </c>
      <c r="AZ550" s="1">
        <v>2.0</v>
      </c>
      <c r="BA550" s="1">
        <v>2.0</v>
      </c>
      <c r="BB550" s="1">
        <v>3.0</v>
      </c>
      <c r="BC550" s="1">
        <v>3.0</v>
      </c>
      <c r="BD550" s="1">
        <v>3.0</v>
      </c>
      <c r="BE550" s="1">
        <v>3.0</v>
      </c>
      <c r="BF550" s="1">
        <v>3.0</v>
      </c>
      <c r="BG550" s="1">
        <v>3.0</v>
      </c>
      <c r="BH550" s="1">
        <v>2.0</v>
      </c>
      <c r="BI550" s="1">
        <v>3.0</v>
      </c>
      <c r="BJ550" s="1">
        <v>4.0</v>
      </c>
      <c r="BK550" s="1">
        <v>2.0</v>
      </c>
      <c r="BL550" s="1">
        <v>3.0</v>
      </c>
      <c r="BM550" s="1">
        <v>3.0</v>
      </c>
      <c r="BN550" s="1">
        <v>1.0</v>
      </c>
      <c r="BO550" s="1">
        <v>3.0</v>
      </c>
      <c r="BP550" s="1">
        <v>3.0</v>
      </c>
      <c r="BQ550" s="1">
        <v>2.0</v>
      </c>
      <c r="BR550" s="1">
        <v>2.0</v>
      </c>
      <c r="BS550" s="1">
        <v>2.0</v>
      </c>
      <c r="BT550" s="1">
        <v>3.0</v>
      </c>
      <c r="BU550" s="1">
        <v>4.0</v>
      </c>
      <c r="BV550" s="1">
        <v>4.0</v>
      </c>
      <c r="BW550" s="1">
        <v>4.0</v>
      </c>
      <c r="BX550" s="1">
        <v>3.0</v>
      </c>
      <c r="BY550" s="1">
        <v>3.0</v>
      </c>
      <c r="BZ550" s="36">
        <v>3.0</v>
      </c>
      <c r="CA550" s="45">
        <f t="shared" si="32"/>
        <v>196</v>
      </c>
      <c r="CB550" s="45">
        <f t="shared" si="33"/>
        <v>25</v>
      </c>
      <c r="CC550" s="45">
        <f t="shared" si="34"/>
        <v>21</v>
      </c>
      <c r="CD550" s="45">
        <f t="shared" si="35"/>
        <v>12</v>
      </c>
      <c r="CE550" s="45">
        <f t="shared" si="36"/>
        <v>29</v>
      </c>
      <c r="CF550" s="45">
        <f t="shared" si="37"/>
        <v>20</v>
      </c>
      <c r="CG550" s="45">
        <f t="shared" si="38"/>
        <v>17</v>
      </c>
      <c r="CH550" s="45">
        <f t="shared" si="39"/>
        <v>23</v>
      </c>
      <c r="CI550" s="45">
        <f t="shared" si="40"/>
        <v>0.4</v>
      </c>
      <c r="CJ550">
        <f t="shared" si="10"/>
        <v>19</v>
      </c>
      <c r="CK550" s="45">
        <f t="shared" si="41"/>
        <v>26</v>
      </c>
      <c r="CL550" s="39"/>
      <c r="CM550" s="40">
        <f>VLOOKUP(CB550,'PROMIS 57 T-Score Conversions'!Q$3:R$35,2,TRUE)</f>
        <v>38.8</v>
      </c>
      <c r="CN550" s="44" t="str">
        <f t="shared" si="20"/>
        <v>Moderate</v>
      </c>
      <c r="CO550" s="40">
        <f>VLOOKUP(CC550,'PROMIS 57 T-Score Conversions'!A$3:B$35,2,TRUE)</f>
        <v>59.4</v>
      </c>
      <c r="CP550" s="39" t="str">
        <f t="shared" si="21"/>
        <v>Moderate</v>
      </c>
      <c r="CQ550" s="40">
        <f>VLOOKUP(CD550,'PROMIS 57 T-Score Conversions'!E$3:F$35,2,TRUE)</f>
        <v>50.9</v>
      </c>
      <c r="CR550" s="39" t="str">
        <f t="shared" si="22"/>
        <v>Normal</v>
      </c>
      <c r="CS550" s="40">
        <f>VLOOKUP(CE550,'PROMIS 57 T-Score Conversions'!U$3:V$35,2,TRUE)</f>
        <v>62.3</v>
      </c>
      <c r="CT550" s="39" t="str">
        <f t="shared" si="23"/>
        <v>Moderate</v>
      </c>
      <c r="CU550" s="40">
        <f>VLOOKUP(CF550,'PROMIS 57 T-Score Conversions'!Y$3:Z$35,2,TRUE)</f>
        <v>50.1</v>
      </c>
      <c r="CV550" s="39" t="str">
        <f t="shared" si="24"/>
        <v>Normal</v>
      </c>
      <c r="CW550" s="40">
        <f>vlookup(CG550,'PROMIS 57 T-Score Conversions'!M$3:N$35,2,TRUE)</f>
        <v>37.7</v>
      </c>
      <c r="CX550" s="39" t="str">
        <f t="shared" si="25"/>
        <v>Moderate</v>
      </c>
      <c r="CY550" s="40">
        <f>VLOOKup(CH550,'PROMIS 57 T-Score Conversions'!I$3:J$35,2,TRUE)</f>
        <v>60.8</v>
      </c>
      <c r="CZ550" s="39" t="str">
        <f t="shared" si="26"/>
        <v>Moderate</v>
      </c>
      <c r="DA550" s="37">
        <f>VLOOKUP(CJ550,'PROMIS 57 T-Score Conversions'!AC$3:AD$35,2,TRUE)</f>
        <v>36.36</v>
      </c>
      <c r="DB550" s="44" t="str">
        <f t="shared" si="30"/>
        <v>Moderate</v>
      </c>
      <c r="DC550" s="40">
        <f>VLOOKUP(CK550,'PROMIS 57 T-Score Conversions'!AG$3:AH$35,2,TRUE)</f>
        <v>45.27</v>
      </c>
      <c r="DD550" s="39" t="str">
        <f t="shared" si="31"/>
        <v>Normal</v>
      </c>
    </row>
    <row r="551">
      <c r="A551" s="1" t="b">
        <v>1</v>
      </c>
      <c r="B551" s="20"/>
      <c r="C551" s="20">
        <v>43903.603375624996</v>
      </c>
      <c r="D551" s="1" t="s">
        <v>409</v>
      </c>
      <c r="E551" s="1">
        <v>2227.0</v>
      </c>
      <c r="F551" s="1">
        <v>2.0</v>
      </c>
      <c r="G551" s="1">
        <v>5.0</v>
      </c>
      <c r="H551" s="1">
        <v>4.0</v>
      </c>
      <c r="I551" s="1">
        <v>3.0</v>
      </c>
      <c r="J551" s="1">
        <v>2.0</v>
      </c>
      <c r="K551" s="1">
        <v>3.0</v>
      </c>
      <c r="L551" s="1">
        <v>5.0</v>
      </c>
      <c r="M551" s="1">
        <v>1.0</v>
      </c>
      <c r="N551" s="1">
        <v>4.0</v>
      </c>
      <c r="O551" s="1">
        <v>3.0</v>
      </c>
      <c r="P551" s="1">
        <v>2.0</v>
      </c>
      <c r="Q551" s="1">
        <v>2.0</v>
      </c>
      <c r="R551" s="1">
        <v>3.0</v>
      </c>
      <c r="S551" s="1">
        <v>2.0</v>
      </c>
      <c r="T551" s="1">
        <v>3.0</v>
      </c>
      <c r="U551" s="1">
        <v>3.0</v>
      </c>
      <c r="V551" s="1">
        <v>2.0</v>
      </c>
      <c r="W551" s="1">
        <v>4.0</v>
      </c>
      <c r="X551" s="1">
        <v>4.0</v>
      </c>
      <c r="Y551" s="1">
        <v>4.0</v>
      </c>
      <c r="Z551" s="1">
        <v>3.0</v>
      </c>
      <c r="AA551" s="1">
        <v>3.0</v>
      </c>
      <c r="AB551" s="1">
        <v>2.0</v>
      </c>
      <c r="AC551" s="1">
        <v>3.0</v>
      </c>
      <c r="AD551" s="1">
        <v>5.0</v>
      </c>
      <c r="AE551" s="1">
        <v>5.0</v>
      </c>
      <c r="AF551" s="1">
        <v>5.0</v>
      </c>
      <c r="AG551" s="1">
        <v>4.0</v>
      </c>
      <c r="AH551" s="1">
        <v>4.0</v>
      </c>
      <c r="AI551" s="1">
        <v>3.0</v>
      </c>
      <c r="AJ551" s="1">
        <v>5.0</v>
      </c>
      <c r="AK551" s="1">
        <v>4.0</v>
      </c>
      <c r="AL551" s="1">
        <v>3.0</v>
      </c>
      <c r="AM551" s="1">
        <v>2.0</v>
      </c>
      <c r="AN551" s="1">
        <v>4.0</v>
      </c>
      <c r="AO551" s="1">
        <v>4.0</v>
      </c>
      <c r="AP551" s="1">
        <v>4.0</v>
      </c>
      <c r="AQ551" s="1">
        <v>4.0</v>
      </c>
      <c r="AR551" s="1">
        <v>4.0</v>
      </c>
      <c r="AS551" s="1">
        <v>2.0</v>
      </c>
      <c r="AT551" s="1">
        <v>4.0</v>
      </c>
      <c r="AU551" s="1">
        <v>2.0</v>
      </c>
      <c r="AV551" s="1">
        <v>5.0</v>
      </c>
      <c r="AW551" s="1">
        <v>4.0</v>
      </c>
      <c r="AX551" s="1">
        <v>2.0</v>
      </c>
      <c r="AY551" s="1">
        <v>3.0</v>
      </c>
      <c r="AZ551" s="1">
        <v>4.0</v>
      </c>
      <c r="BA551" s="1">
        <v>5.0</v>
      </c>
      <c r="BB551" s="1">
        <v>4.0</v>
      </c>
      <c r="BC551" s="1">
        <v>4.0</v>
      </c>
      <c r="BD551" s="1">
        <v>4.0</v>
      </c>
      <c r="BE551" s="1">
        <v>4.0</v>
      </c>
      <c r="BF551" s="1">
        <v>5.0</v>
      </c>
      <c r="BG551" s="1">
        <v>5.0</v>
      </c>
      <c r="BH551" s="1">
        <v>4.0</v>
      </c>
      <c r="BI551" s="1">
        <v>3.0</v>
      </c>
      <c r="BJ551" s="1">
        <v>7.0</v>
      </c>
      <c r="BK551" s="1">
        <v>1.0</v>
      </c>
      <c r="BL551" s="1">
        <v>1.0</v>
      </c>
      <c r="BM551" s="1">
        <v>1.0</v>
      </c>
      <c r="BN551" s="1">
        <v>1.0</v>
      </c>
      <c r="BO551" s="1">
        <v>1.0</v>
      </c>
      <c r="BP551" s="1">
        <v>2.0</v>
      </c>
      <c r="BQ551" s="1">
        <v>2.0</v>
      </c>
      <c r="BR551" s="1">
        <v>1.0</v>
      </c>
      <c r="BS551" s="1">
        <v>5.0</v>
      </c>
      <c r="BT551" s="1">
        <v>5.0</v>
      </c>
      <c r="BU551" s="1">
        <v>4.0</v>
      </c>
      <c r="BV551" s="1">
        <v>5.0</v>
      </c>
      <c r="BW551" s="1">
        <v>5.0</v>
      </c>
      <c r="BX551" s="1">
        <v>3.0</v>
      </c>
      <c r="BY551" s="1">
        <v>3.0</v>
      </c>
      <c r="BZ551" s="36">
        <v>4.0</v>
      </c>
      <c r="CA551" s="45">
        <f t="shared" si="32"/>
        <v>247</v>
      </c>
      <c r="CB551" s="45">
        <f t="shared" si="33"/>
        <v>25</v>
      </c>
      <c r="CC551" s="45">
        <f t="shared" si="34"/>
        <v>22</v>
      </c>
      <c r="CD551" s="45">
        <f t="shared" si="35"/>
        <v>25</v>
      </c>
      <c r="CE551" s="45">
        <f t="shared" si="36"/>
        <v>35</v>
      </c>
      <c r="CF551" s="45">
        <f t="shared" si="37"/>
        <v>27</v>
      </c>
      <c r="CG551" s="45">
        <f t="shared" si="38"/>
        <v>29</v>
      </c>
      <c r="CH551" s="45">
        <f t="shared" si="39"/>
        <v>33</v>
      </c>
      <c r="CI551" s="45">
        <f t="shared" si="40"/>
        <v>0.7</v>
      </c>
      <c r="CJ551">
        <f t="shared" si="10"/>
        <v>10</v>
      </c>
      <c r="CK551" s="45">
        <f t="shared" si="41"/>
        <v>34</v>
      </c>
      <c r="CL551" s="39"/>
      <c r="CM551" s="40">
        <f>VLOOKUP(CB551,'PROMIS 57 T-Score Conversions'!Q$3:R$35,2,TRUE)</f>
        <v>38.8</v>
      </c>
      <c r="CN551" s="44" t="str">
        <f t="shared" si="20"/>
        <v>Moderate</v>
      </c>
      <c r="CO551" s="40">
        <f>VLOOKUP(CC551,'PROMIS 57 T-Score Conversions'!A$3:B$35,2,TRUE)</f>
        <v>60.4</v>
      </c>
      <c r="CP551" s="39" t="str">
        <f t="shared" si="21"/>
        <v>Moderate</v>
      </c>
      <c r="CQ551" s="40">
        <f>VLOOKUP(CD551,'PROMIS 57 T-Score Conversions'!E$3:F$35,2,TRUE)</f>
        <v>63</v>
      </c>
      <c r="CR551" s="39" t="str">
        <f t="shared" si="22"/>
        <v>Moderate</v>
      </c>
      <c r="CS551" s="40">
        <f>VLOOKUP(CE551,'PROMIS 57 T-Score Conversions'!U$3:V$35,2,TRUE)</f>
        <v>68.6</v>
      </c>
      <c r="CT551" s="39" t="str">
        <f t="shared" si="23"/>
        <v>Moderate</v>
      </c>
      <c r="CU551" s="40">
        <f>VLOOKUP(CF551,'PROMIS 57 T-Score Conversions'!Y$3:Z$35,2,TRUE)</f>
        <v>57.3</v>
      </c>
      <c r="CV551" s="39" t="str">
        <f t="shared" si="24"/>
        <v>Mild</v>
      </c>
      <c r="CW551" s="40">
        <f>vlookup(CG551,'PROMIS 57 T-Score Conversions'!M$3:N$35,2,TRUE)</f>
        <v>48.9</v>
      </c>
      <c r="CX551" s="39" t="str">
        <f t="shared" si="25"/>
        <v>Normal</v>
      </c>
      <c r="CY551" s="40">
        <f>VLOOKup(CH551,'PROMIS 57 T-Score Conversions'!I$3:J$35,2,TRUE)</f>
        <v>67.7</v>
      </c>
      <c r="CZ551" s="39" t="str">
        <f t="shared" si="26"/>
        <v>Moderate</v>
      </c>
      <c r="DA551" s="37">
        <f>VLOOKUP(CJ551,'PROMIS 57 T-Score Conversions'!AC$3:AD$35,2,TRUE)</f>
        <v>27.45</v>
      </c>
      <c r="DB551" s="44" t="str">
        <f t="shared" si="30"/>
        <v>Severe</v>
      </c>
      <c r="DC551" s="40">
        <f>VLOOKUP(CK551,'PROMIS 57 T-Score Conversions'!AG$3:AH$35,2,TRUE)</f>
        <v>53.63</v>
      </c>
      <c r="DD551" s="39" t="str">
        <f t="shared" si="31"/>
        <v>Normal</v>
      </c>
    </row>
    <row r="552">
      <c r="A552" s="1" t="b">
        <v>1</v>
      </c>
      <c r="B552" s="20"/>
      <c r="C552" s="20">
        <v>43904.82335736111</v>
      </c>
      <c r="D552" s="1" t="s">
        <v>131</v>
      </c>
      <c r="E552" s="1">
        <v>1871.0</v>
      </c>
      <c r="F552" s="1">
        <v>3.0</v>
      </c>
      <c r="G552" s="1">
        <v>4.0</v>
      </c>
      <c r="H552" s="1">
        <v>4.0</v>
      </c>
      <c r="I552" s="1">
        <v>4.0</v>
      </c>
      <c r="J552" s="1">
        <v>2.0</v>
      </c>
      <c r="K552" s="1">
        <v>4.0</v>
      </c>
      <c r="L552" s="1">
        <v>4.0</v>
      </c>
      <c r="M552" s="1">
        <v>3.0</v>
      </c>
      <c r="N552" s="1">
        <v>3.0</v>
      </c>
      <c r="O552" s="1">
        <v>3.0</v>
      </c>
      <c r="P552" s="1">
        <v>3.0</v>
      </c>
      <c r="Q552" s="1">
        <v>3.0</v>
      </c>
      <c r="R552" s="1">
        <v>3.0</v>
      </c>
      <c r="S552" s="1">
        <v>3.0</v>
      </c>
      <c r="T552" s="1">
        <v>3.0</v>
      </c>
      <c r="U552" s="1">
        <v>3.0</v>
      </c>
      <c r="V552" s="1">
        <v>4.0</v>
      </c>
      <c r="W552" s="1">
        <v>2.0</v>
      </c>
      <c r="X552" s="1">
        <v>3.0</v>
      </c>
      <c r="Y552" s="1">
        <v>1.0</v>
      </c>
      <c r="Z552" s="1">
        <v>3.0</v>
      </c>
      <c r="AA552" s="1">
        <v>3.0</v>
      </c>
      <c r="AB552" s="1">
        <v>1.0</v>
      </c>
      <c r="AC552" s="1">
        <v>2.0</v>
      </c>
      <c r="AD552" s="1">
        <v>3.0</v>
      </c>
      <c r="AE552" s="1">
        <v>4.0</v>
      </c>
      <c r="AF552" s="1">
        <v>4.0</v>
      </c>
      <c r="AG552" s="1">
        <v>3.0</v>
      </c>
      <c r="AH552" s="1">
        <v>5.0</v>
      </c>
      <c r="AI552" s="1">
        <v>3.0</v>
      </c>
      <c r="AJ552" s="1">
        <v>4.0</v>
      </c>
      <c r="AK552" s="1">
        <v>3.0</v>
      </c>
      <c r="AL552" s="1">
        <v>4.0</v>
      </c>
      <c r="AM552" s="1">
        <v>4.0</v>
      </c>
      <c r="AN552" s="1">
        <v>3.0</v>
      </c>
      <c r="AO552" s="1">
        <v>2.0</v>
      </c>
      <c r="AP552" s="1">
        <v>4.0</v>
      </c>
      <c r="AQ552" s="1">
        <v>2.0</v>
      </c>
      <c r="AR552" s="1">
        <v>2.0</v>
      </c>
      <c r="AS552" s="1">
        <v>2.0</v>
      </c>
      <c r="AT552" s="1">
        <v>3.0</v>
      </c>
      <c r="AU552" s="1">
        <v>3.0</v>
      </c>
      <c r="AV552" s="1">
        <v>1.0</v>
      </c>
      <c r="AW552" s="1">
        <v>2.0</v>
      </c>
      <c r="AX552" s="1">
        <v>3.0</v>
      </c>
      <c r="AY552" s="1">
        <v>3.0</v>
      </c>
      <c r="AZ552" s="1">
        <v>3.0</v>
      </c>
      <c r="BA552" s="1">
        <v>3.0</v>
      </c>
      <c r="BB552" s="1">
        <v>3.0</v>
      </c>
      <c r="BC552" s="1">
        <v>3.0</v>
      </c>
      <c r="BD552" s="1">
        <v>2.0</v>
      </c>
      <c r="BE552" s="1">
        <v>3.0</v>
      </c>
      <c r="BF552" s="1">
        <v>3.0</v>
      </c>
      <c r="BG552" s="1">
        <v>3.0</v>
      </c>
      <c r="BH552" s="1">
        <v>3.0</v>
      </c>
      <c r="BI552" s="1">
        <v>3.0</v>
      </c>
      <c r="BJ552" s="1">
        <v>4.0</v>
      </c>
      <c r="BK552" s="1">
        <v>2.0</v>
      </c>
      <c r="BL552" s="1">
        <v>2.0</v>
      </c>
      <c r="BM552" s="1">
        <v>2.0</v>
      </c>
      <c r="BN552" s="1">
        <v>2.0</v>
      </c>
      <c r="BO552" s="1">
        <v>2.0</v>
      </c>
      <c r="BP552" s="1">
        <v>2.0</v>
      </c>
      <c r="BQ552" s="1">
        <v>2.0</v>
      </c>
      <c r="BR552" s="1">
        <v>2.0</v>
      </c>
      <c r="BS552" s="1">
        <v>4.0</v>
      </c>
      <c r="BT552" s="1">
        <v>4.0</v>
      </c>
      <c r="BU552" s="1">
        <v>4.0</v>
      </c>
      <c r="BV552" s="1">
        <v>4.0</v>
      </c>
      <c r="BW552" s="1">
        <v>4.0</v>
      </c>
      <c r="BX552" s="1">
        <v>4.0</v>
      </c>
      <c r="BY552" s="1">
        <v>3.0</v>
      </c>
      <c r="BZ552" s="36">
        <v>4.0</v>
      </c>
      <c r="CA552" s="45">
        <f t="shared" si="32"/>
        <v>218</v>
      </c>
      <c r="CB552" s="45">
        <f t="shared" si="33"/>
        <v>28</v>
      </c>
      <c r="CC552" s="45">
        <f t="shared" si="34"/>
        <v>24</v>
      </c>
      <c r="CD552" s="45">
        <f t="shared" si="35"/>
        <v>19</v>
      </c>
      <c r="CE552" s="45">
        <f t="shared" si="36"/>
        <v>29</v>
      </c>
      <c r="CF552" s="45">
        <f t="shared" si="37"/>
        <v>23</v>
      </c>
      <c r="CG552" s="45">
        <f t="shared" si="38"/>
        <v>21</v>
      </c>
      <c r="CH552" s="45">
        <f t="shared" si="39"/>
        <v>23</v>
      </c>
      <c r="CI552" s="45">
        <f t="shared" si="40"/>
        <v>0.4</v>
      </c>
      <c r="CJ552">
        <f t="shared" si="10"/>
        <v>16</v>
      </c>
      <c r="CK552" s="45">
        <f t="shared" si="41"/>
        <v>31</v>
      </c>
      <c r="CL552" s="39"/>
      <c r="CM552" s="40">
        <f>VLOOKUP(CB552,'PROMIS 57 T-Score Conversions'!Q$3:R$35,2,TRUE)</f>
        <v>40.8</v>
      </c>
      <c r="CN552" s="44" t="str">
        <f t="shared" si="20"/>
        <v>Mild</v>
      </c>
      <c r="CO552" s="40">
        <f>VLOOKUP(CC552,'PROMIS 57 T-Score Conversions'!A$3:B$35,2,TRUE)</f>
        <v>62.5</v>
      </c>
      <c r="CP552" s="39" t="str">
        <f t="shared" si="21"/>
        <v>Moderate</v>
      </c>
      <c r="CQ552" s="40">
        <f>VLOOKUP(CD552,'PROMIS 57 T-Score Conversions'!E$3:F$35,2,TRUE)</f>
        <v>57.7</v>
      </c>
      <c r="CR552" s="39" t="str">
        <f t="shared" si="22"/>
        <v>Mild</v>
      </c>
      <c r="CS552" s="40">
        <f>VLOOKUP(CE552,'PROMIS 57 T-Score Conversions'!U$3:V$35,2,TRUE)</f>
        <v>62.3</v>
      </c>
      <c r="CT552" s="39" t="str">
        <f t="shared" si="23"/>
        <v>Moderate</v>
      </c>
      <c r="CU552" s="40">
        <f>VLOOKUP(CF552,'PROMIS 57 T-Score Conversions'!Y$3:Z$35,2,TRUE)</f>
        <v>53.3</v>
      </c>
      <c r="CV552" s="39" t="str">
        <f t="shared" si="24"/>
        <v>Normal</v>
      </c>
      <c r="CW552" s="40">
        <f>vlookup(CG552,'PROMIS 57 T-Score Conversions'!M$3:N$35,2,TRUE)</f>
        <v>41.1</v>
      </c>
      <c r="CX552" s="39" t="str">
        <f t="shared" si="25"/>
        <v>Mild</v>
      </c>
      <c r="CY552" s="40">
        <f>VLOOKup(CH552,'PROMIS 57 T-Score Conversions'!I$3:J$35,2,TRUE)</f>
        <v>60.8</v>
      </c>
      <c r="CZ552" s="39" t="str">
        <f t="shared" si="26"/>
        <v>Moderate</v>
      </c>
      <c r="DA552" s="37">
        <f>VLOOKUP(CJ552,'PROMIS 57 T-Score Conversions'!AC$3:AD$35,2,TRUE)</f>
        <v>33.92</v>
      </c>
      <c r="DB552" s="44" t="str">
        <f t="shared" si="30"/>
        <v>Moderate</v>
      </c>
      <c r="DC552" s="40">
        <f>VLOOKUP(CK552,'PROMIS 57 T-Score Conversions'!AG$3:AH$35,2,TRUE)</f>
        <v>50.21</v>
      </c>
      <c r="DD552" s="39" t="str">
        <f t="shared" si="31"/>
        <v>Normal</v>
      </c>
    </row>
    <row r="553">
      <c r="A553" s="1" t="b">
        <v>1</v>
      </c>
      <c r="B553" s="20"/>
      <c r="C553" s="20">
        <v>43905.585756458335</v>
      </c>
      <c r="D553" s="1" t="s">
        <v>410</v>
      </c>
      <c r="E553" s="1">
        <v>2189.0</v>
      </c>
      <c r="F553" s="1">
        <v>2.0</v>
      </c>
      <c r="G553" s="1">
        <v>4.0</v>
      </c>
      <c r="H553" s="1">
        <v>3.0</v>
      </c>
      <c r="I553" s="1">
        <v>3.0</v>
      </c>
      <c r="J553" s="1">
        <v>2.0</v>
      </c>
      <c r="K553" s="1">
        <v>2.0</v>
      </c>
      <c r="L553" s="1">
        <v>2.0</v>
      </c>
      <c r="M553" s="1">
        <v>1.0</v>
      </c>
      <c r="N553" s="1">
        <v>4.0</v>
      </c>
      <c r="O553" s="1">
        <v>4.0</v>
      </c>
      <c r="P553" s="1">
        <v>4.0</v>
      </c>
      <c r="Q553" s="1">
        <v>4.0</v>
      </c>
      <c r="R553" s="1">
        <v>4.0</v>
      </c>
      <c r="S553" s="1">
        <v>4.0</v>
      </c>
      <c r="T553" s="1">
        <v>4.0</v>
      </c>
      <c r="U553" s="1">
        <v>4.0</v>
      </c>
      <c r="V553" s="1">
        <v>3.0</v>
      </c>
      <c r="W553" s="1">
        <v>3.0</v>
      </c>
      <c r="X553" s="1">
        <v>4.0</v>
      </c>
      <c r="Y553" s="1">
        <v>4.0</v>
      </c>
      <c r="Z553" s="1">
        <v>4.0</v>
      </c>
      <c r="AA553" s="1">
        <v>5.0</v>
      </c>
      <c r="AB553" s="1">
        <v>4.0</v>
      </c>
      <c r="AC553" s="1">
        <v>5.0</v>
      </c>
      <c r="AD553" s="1">
        <v>4.0</v>
      </c>
      <c r="AE553" s="1">
        <v>4.0</v>
      </c>
      <c r="AF553" s="1">
        <v>4.0</v>
      </c>
      <c r="AG553" s="1">
        <v>3.0</v>
      </c>
      <c r="AH553" s="1">
        <v>3.0</v>
      </c>
      <c r="AI553" s="1">
        <v>3.0</v>
      </c>
      <c r="AJ553" s="1">
        <v>3.0</v>
      </c>
      <c r="AK553" s="1">
        <v>3.0</v>
      </c>
      <c r="AL553" s="1">
        <v>4.0</v>
      </c>
      <c r="AM553" s="1">
        <v>4.0</v>
      </c>
      <c r="AN553" s="1">
        <v>4.0</v>
      </c>
      <c r="AO553" s="1">
        <v>4.0</v>
      </c>
      <c r="AP553" s="1">
        <v>4.0</v>
      </c>
      <c r="AQ553" s="1">
        <v>4.0</v>
      </c>
      <c r="AR553" s="1">
        <v>3.0</v>
      </c>
      <c r="AS553" s="1">
        <v>4.0</v>
      </c>
      <c r="AT553" s="1">
        <v>2.0</v>
      </c>
      <c r="AU553" s="1">
        <v>2.0</v>
      </c>
      <c r="AV553" s="1">
        <v>2.0</v>
      </c>
      <c r="AW553" s="1">
        <v>2.0</v>
      </c>
      <c r="AX553" s="1">
        <v>2.0</v>
      </c>
      <c r="AY553" s="1">
        <v>2.0</v>
      </c>
      <c r="AZ553" s="1">
        <v>2.0</v>
      </c>
      <c r="BA553" s="1">
        <v>2.0</v>
      </c>
      <c r="BB553" s="1">
        <v>3.0</v>
      </c>
      <c r="BC553" s="1">
        <v>4.0</v>
      </c>
      <c r="BD553" s="1">
        <v>3.0</v>
      </c>
      <c r="BE553" s="1">
        <v>4.0</v>
      </c>
      <c r="BF553" s="1">
        <v>4.0</v>
      </c>
      <c r="BG553" s="1">
        <v>4.0</v>
      </c>
      <c r="BH553" s="1">
        <v>4.0</v>
      </c>
      <c r="BI553" s="1">
        <v>4.0</v>
      </c>
      <c r="BJ553" s="1">
        <v>6.0</v>
      </c>
      <c r="BK553" s="1">
        <v>2.0</v>
      </c>
      <c r="BL553" s="1">
        <v>1.0</v>
      </c>
      <c r="BM553" s="1">
        <v>1.0</v>
      </c>
      <c r="BN553" s="1">
        <v>1.0</v>
      </c>
      <c r="BO553" s="1">
        <v>2.0</v>
      </c>
      <c r="BP553" s="1">
        <v>1.0</v>
      </c>
      <c r="BQ553" s="1">
        <v>2.0</v>
      </c>
      <c r="BR553" s="1">
        <v>1.0</v>
      </c>
      <c r="BS553" s="1">
        <v>5.0</v>
      </c>
      <c r="BT553" s="1">
        <v>5.0</v>
      </c>
      <c r="BU553" s="1">
        <v>5.0</v>
      </c>
      <c r="BV553" s="1">
        <v>5.0</v>
      </c>
      <c r="BW553" s="1">
        <v>5.0</v>
      </c>
      <c r="BX553" s="1">
        <v>5.0</v>
      </c>
      <c r="BY553" s="1">
        <v>4.0</v>
      </c>
      <c r="BZ553" s="36">
        <v>5.0</v>
      </c>
      <c r="CA553" s="45">
        <f t="shared" si="32"/>
        <v>243</v>
      </c>
      <c r="CB553" s="45">
        <f t="shared" si="33"/>
        <v>19</v>
      </c>
      <c r="CC553" s="45">
        <f t="shared" si="34"/>
        <v>32</v>
      </c>
      <c r="CD553" s="45">
        <f t="shared" si="35"/>
        <v>32</v>
      </c>
      <c r="CE553" s="45">
        <f t="shared" si="36"/>
        <v>27</v>
      </c>
      <c r="CF553" s="45">
        <f t="shared" si="37"/>
        <v>31</v>
      </c>
      <c r="CG553" s="45">
        <f t="shared" si="38"/>
        <v>16</v>
      </c>
      <c r="CH553" s="45">
        <f t="shared" si="39"/>
        <v>30</v>
      </c>
      <c r="CI553" s="45">
        <f t="shared" si="40"/>
        <v>0.6</v>
      </c>
      <c r="CJ553">
        <f t="shared" si="10"/>
        <v>11</v>
      </c>
      <c r="CK553" s="45">
        <f t="shared" si="41"/>
        <v>39</v>
      </c>
      <c r="CL553" s="39"/>
      <c r="CM553" s="40">
        <f>VLOOKUP(CB553,'PROMIS 57 T-Score Conversions'!Q$3:R$35,2,TRUE)</f>
        <v>34.7</v>
      </c>
      <c r="CN553" s="44" t="str">
        <f t="shared" si="20"/>
        <v>Moderate</v>
      </c>
      <c r="CO553" s="40">
        <f>VLOOKUP(CC553,'PROMIS 57 T-Score Conversions'!A$3:B$35,2,TRUE)</f>
        <v>70.8</v>
      </c>
      <c r="CP553" s="39" t="str">
        <f t="shared" si="21"/>
        <v>Severe</v>
      </c>
      <c r="CQ553" s="40">
        <f>VLOOKUP(CD553,'PROMIS 57 T-Score Conversions'!E$3:F$35,2,TRUE)</f>
        <v>69.7</v>
      </c>
      <c r="CR553" s="39" t="str">
        <f t="shared" si="22"/>
        <v>Moderate</v>
      </c>
      <c r="CS553" s="40">
        <f>VLOOKUP(CE553,'PROMIS 57 T-Score Conversions'!U$3:V$35,2,TRUE)</f>
        <v>60.4</v>
      </c>
      <c r="CT553" s="39" t="str">
        <f t="shared" si="23"/>
        <v>Moderate</v>
      </c>
      <c r="CU553" s="40">
        <f>VLOOKUP(CF553,'PROMIS 57 T-Score Conversions'!Y$3:Z$35,2,TRUE)</f>
        <v>61.5</v>
      </c>
      <c r="CV553" s="39" t="str">
        <f t="shared" si="24"/>
        <v>Moderate</v>
      </c>
      <c r="CW553" s="40">
        <f>vlookup(CG553,'PROMIS 57 T-Score Conversions'!M$3:N$35,2,TRUE)</f>
        <v>36.9</v>
      </c>
      <c r="CX553" s="39" t="str">
        <f t="shared" si="25"/>
        <v>Moderate</v>
      </c>
      <c r="CY553" s="40">
        <f>VLOOKup(CH553,'PROMIS 57 T-Score Conversions'!I$3:J$35,2,TRUE)</f>
        <v>65.5</v>
      </c>
      <c r="CZ553" s="39" t="str">
        <f t="shared" si="26"/>
        <v>Moderate</v>
      </c>
      <c r="DA553" s="37">
        <f>VLOOKUP(CJ553,'PROMIS 57 T-Score Conversions'!AC$3:AD$35,2,TRUE)</f>
        <v>28.9</v>
      </c>
      <c r="DB553" s="44" t="str">
        <f t="shared" si="30"/>
        <v>Severe</v>
      </c>
      <c r="DC553" s="40">
        <f>VLOOKUP(CK553,'PROMIS 57 T-Score Conversions'!AG$3:AH$35,2,TRUE)</f>
        <v>62.52</v>
      </c>
      <c r="DD553" s="39" t="str">
        <f t="shared" si="31"/>
        <v>Moderate</v>
      </c>
    </row>
    <row r="554">
      <c r="A554" s="1" t="b">
        <v>1</v>
      </c>
      <c r="C554" s="20">
        <v>43905.83849378472</v>
      </c>
      <c r="D554" s="1" t="s">
        <v>348</v>
      </c>
      <c r="E554" s="1">
        <v>2130.0</v>
      </c>
      <c r="F554" s="1">
        <v>5.0</v>
      </c>
      <c r="G554" s="1">
        <v>5.0</v>
      </c>
      <c r="H554" s="1">
        <v>5.0</v>
      </c>
      <c r="I554" s="1">
        <v>5.0</v>
      </c>
      <c r="J554" s="1">
        <v>5.0</v>
      </c>
      <c r="K554" s="1">
        <v>5.0</v>
      </c>
      <c r="L554" s="1">
        <v>5.0</v>
      </c>
      <c r="M554" s="1">
        <v>5.0</v>
      </c>
      <c r="N554" s="1">
        <v>2.0</v>
      </c>
      <c r="O554" s="1">
        <v>2.0</v>
      </c>
      <c r="P554" s="1">
        <v>2.0</v>
      </c>
      <c r="Q554" s="1">
        <v>2.0</v>
      </c>
      <c r="R554" s="1">
        <v>3.0</v>
      </c>
      <c r="S554" s="1">
        <v>1.0</v>
      </c>
      <c r="T554" s="1">
        <v>3.0</v>
      </c>
      <c r="U554" s="1">
        <v>3.0</v>
      </c>
      <c r="V554" s="1">
        <v>2.0</v>
      </c>
      <c r="W554" s="1">
        <v>3.0</v>
      </c>
      <c r="X554" s="1">
        <v>2.0</v>
      </c>
      <c r="Y554" s="1">
        <v>2.0</v>
      </c>
      <c r="Z554" s="1">
        <v>3.0</v>
      </c>
      <c r="AA554" s="1">
        <v>3.0</v>
      </c>
      <c r="AB554" s="1">
        <v>2.0</v>
      </c>
      <c r="AC554" s="1">
        <v>1.0</v>
      </c>
      <c r="AD554" s="1">
        <v>2.0</v>
      </c>
      <c r="AE554" s="1">
        <v>2.0</v>
      </c>
      <c r="AF554" s="1">
        <v>2.0</v>
      </c>
      <c r="AG554" s="1">
        <v>2.0</v>
      </c>
      <c r="AH554" s="1">
        <v>3.0</v>
      </c>
      <c r="AI554" s="1">
        <v>2.0</v>
      </c>
      <c r="AJ554" s="1">
        <v>2.0</v>
      </c>
      <c r="AK554" s="1">
        <v>2.0</v>
      </c>
      <c r="AL554" s="1">
        <v>2.0</v>
      </c>
      <c r="AM554" s="1">
        <v>2.0</v>
      </c>
      <c r="AN554" s="1">
        <v>1.0</v>
      </c>
      <c r="AO554" s="1">
        <v>1.0</v>
      </c>
      <c r="AP554" s="1">
        <v>2.0</v>
      </c>
      <c r="AQ554" s="1">
        <v>3.0</v>
      </c>
      <c r="AR554" s="1">
        <v>1.0</v>
      </c>
      <c r="AS554" s="1">
        <v>2.0</v>
      </c>
      <c r="AT554" s="1">
        <v>3.0</v>
      </c>
      <c r="AU554" s="1">
        <v>3.0</v>
      </c>
      <c r="AV554" s="1">
        <v>5.0</v>
      </c>
      <c r="AW554" s="1">
        <v>3.0</v>
      </c>
      <c r="AX554" s="1">
        <v>3.0</v>
      </c>
      <c r="AY554" s="1">
        <v>3.0</v>
      </c>
      <c r="AZ554" s="1">
        <v>5.0</v>
      </c>
      <c r="BA554" s="1">
        <v>5.0</v>
      </c>
      <c r="BB554" s="1">
        <v>2.0</v>
      </c>
      <c r="BC554" s="1">
        <v>2.0</v>
      </c>
      <c r="BD554" s="1">
        <v>3.0</v>
      </c>
      <c r="BE554" s="1">
        <v>2.0</v>
      </c>
      <c r="BF554" s="1">
        <v>2.0</v>
      </c>
      <c r="BG554" s="1">
        <v>3.0</v>
      </c>
      <c r="BH554" s="1">
        <v>3.0</v>
      </c>
      <c r="BI554" s="1">
        <v>1.0</v>
      </c>
      <c r="BJ554" s="1">
        <v>5.0</v>
      </c>
      <c r="BK554" s="1">
        <v>3.0</v>
      </c>
      <c r="BL554" s="1">
        <v>4.0</v>
      </c>
      <c r="BM554" s="1">
        <v>4.0</v>
      </c>
      <c r="BN554" s="1">
        <v>3.0</v>
      </c>
      <c r="BO554" s="1">
        <v>4.0</v>
      </c>
      <c r="BP554" s="1">
        <v>3.0</v>
      </c>
      <c r="BQ554" s="1">
        <v>3.0</v>
      </c>
      <c r="BR554" s="1">
        <v>3.0</v>
      </c>
      <c r="BS554" s="1">
        <v>3.0</v>
      </c>
      <c r="BT554" s="1">
        <v>2.0</v>
      </c>
      <c r="BU554" s="1">
        <v>3.0</v>
      </c>
      <c r="BV554" s="1">
        <v>2.0</v>
      </c>
      <c r="BW554" s="1">
        <v>3.0</v>
      </c>
      <c r="BX554" s="1">
        <v>1.0</v>
      </c>
      <c r="BY554" s="1">
        <v>1.0</v>
      </c>
      <c r="BZ554" s="36">
        <v>2.0</v>
      </c>
      <c r="CA554" s="45">
        <f t="shared" si="32"/>
        <v>204</v>
      </c>
      <c r="CB554" s="45">
        <f t="shared" si="33"/>
        <v>40</v>
      </c>
      <c r="CC554" s="45">
        <f t="shared" si="34"/>
        <v>18</v>
      </c>
      <c r="CD554" s="45">
        <f t="shared" si="35"/>
        <v>18</v>
      </c>
      <c r="CE554" s="45">
        <f t="shared" si="36"/>
        <v>17</v>
      </c>
      <c r="CF554" s="45">
        <f t="shared" si="37"/>
        <v>14</v>
      </c>
      <c r="CG554" s="45">
        <f t="shared" si="38"/>
        <v>30</v>
      </c>
      <c r="CH554" s="45">
        <f t="shared" si="39"/>
        <v>18</v>
      </c>
      <c r="CI554" s="45">
        <f t="shared" si="40"/>
        <v>0.5</v>
      </c>
      <c r="CJ554">
        <f t="shared" si="10"/>
        <v>27</v>
      </c>
      <c r="CK554" s="45">
        <f t="shared" si="41"/>
        <v>17</v>
      </c>
      <c r="CL554" s="39"/>
      <c r="CM554" s="40">
        <f>VLOOKUP(CB554,'PROMIS 57 T-Score Conversions'!Q$3:R$35,2,TRUE)</f>
        <v>60.1</v>
      </c>
      <c r="CN554" s="44" t="str">
        <f t="shared" si="20"/>
        <v>Normal</v>
      </c>
      <c r="CO554" s="40">
        <f>VLOOKUP(CC554,'PROMIS 57 T-Score Conversions'!A$3:B$35,2,TRUE)</f>
        <v>56.4</v>
      </c>
      <c r="CP554" s="39" t="str">
        <f t="shared" si="21"/>
        <v>Moderate</v>
      </c>
      <c r="CQ554" s="40">
        <f>VLOOKUP(CD554,'PROMIS 57 T-Score Conversions'!E$3:F$35,2,TRUE)</f>
        <v>56.8</v>
      </c>
      <c r="CR554" s="39" t="str">
        <f t="shared" si="22"/>
        <v>Mild</v>
      </c>
      <c r="CS554" s="40">
        <f>VLOOKUP(CE554,'PROMIS 57 T-Score Conversions'!U$3:V$35,2,TRUE)</f>
        <v>50.4</v>
      </c>
      <c r="CT554" s="39" t="str">
        <f t="shared" si="23"/>
        <v>Normal</v>
      </c>
      <c r="CU554" s="40">
        <f>VLOOKUP(CF554,'PROMIS 57 T-Score Conversions'!Y$3:Z$35,2,TRUE)</f>
        <v>42.9</v>
      </c>
      <c r="CV554" s="39" t="str">
        <f t="shared" si="24"/>
        <v>Normal</v>
      </c>
      <c r="CW554" s="40">
        <f>vlookup(CG554,'PROMIS 57 T-Score Conversions'!M$3:N$35,2,TRUE)</f>
        <v>49.9</v>
      </c>
      <c r="CX554" s="39" t="str">
        <f t="shared" si="25"/>
        <v>Normal</v>
      </c>
      <c r="CY554" s="40">
        <f>VLOOKup(CH554,'PROMIS 57 T-Score Conversions'!I$3:J$35,2,TRUE)</f>
        <v>58.1</v>
      </c>
      <c r="CZ554" s="39" t="str">
        <f t="shared" si="26"/>
        <v>Mild</v>
      </c>
      <c r="DA554" s="37">
        <f>VLOOKUP(CJ554,'PROMIS 57 T-Score Conversions'!AC$3:AD$35,2,TRUE)</f>
        <v>42.72</v>
      </c>
      <c r="DB554" s="44" t="str">
        <f t="shared" si="30"/>
        <v>Mild</v>
      </c>
      <c r="DC554" s="40">
        <f>VLOOKUP(CK554,'PROMIS 57 T-Score Conversions'!AG$3:AH$35,2,TRUE)</f>
        <v>37.04</v>
      </c>
      <c r="DD554" s="39" t="str">
        <f t="shared" si="31"/>
        <v>Normal</v>
      </c>
    </row>
    <row r="555">
      <c r="A555" s="1" t="b">
        <v>1</v>
      </c>
      <c r="C555" s="20">
        <v>43907.41775965277</v>
      </c>
      <c r="D555" s="1" t="s">
        <v>411</v>
      </c>
      <c r="E555" s="1">
        <v>2202.0</v>
      </c>
      <c r="F555" s="1">
        <v>5.0</v>
      </c>
      <c r="G555" s="1">
        <v>5.0</v>
      </c>
      <c r="H555" s="1">
        <v>5.0</v>
      </c>
      <c r="I555" s="1">
        <v>5.0</v>
      </c>
      <c r="J555" s="1">
        <v>5.0</v>
      </c>
      <c r="K555" s="1">
        <v>5.0</v>
      </c>
      <c r="L555" s="1">
        <v>5.0</v>
      </c>
      <c r="M555" s="1">
        <v>5.0</v>
      </c>
      <c r="N555" s="1">
        <v>2.0</v>
      </c>
      <c r="O555" s="1">
        <v>1.0</v>
      </c>
      <c r="P555" s="1">
        <v>1.0</v>
      </c>
      <c r="Q555" s="1">
        <v>1.0</v>
      </c>
      <c r="R555" s="1">
        <v>1.0</v>
      </c>
      <c r="S555" s="1">
        <v>1.0</v>
      </c>
      <c r="T555" s="1">
        <v>3.0</v>
      </c>
      <c r="U555" s="1">
        <v>1.0</v>
      </c>
      <c r="V555" s="1">
        <v>1.0</v>
      </c>
      <c r="W555" s="1">
        <v>2.0</v>
      </c>
      <c r="X555" s="1">
        <v>1.0</v>
      </c>
      <c r="Y555" s="1">
        <v>1.0</v>
      </c>
      <c r="Z555" s="1">
        <v>1.0</v>
      </c>
      <c r="AA555" s="1">
        <v>3.0</v>
      </c>
      <c r="AB555" s="1">
        <v>3.0</v>
      </c>
      <c r="AC555" s="1">
        <v>1.0</v>
      </c>
      <c r="AD555" s="1">
        <v>3.0</v>
      </c>
      <c r="AE555" s="1">
        <v>3.0</v>
      </c>
      <c r="AF555" s="1">
        <v>3.0</v>
      </c>
      <c r="AG555" s="1">
        <v>2.0</v>
      </c>
      <c r="AH555" s="1">
        <v>2.0</v>
      </c>
      <c r="AI555" s="1">
        <v>3.0</v>
      </c>
      <c r="AJ555" s="1">
        <v>2.0</v>
      </c>
      <c r="AK555" s="1">
        <v>2.0</v>
      </c>
      <c r="AL555" s="1">
        <v>2.0</v>
      </c>
      <c r="AM555" s="1">
        <v>2.0</v>
      </c>
      <c r="AN555" s="1">
        <v>2.0</v>
      </c>
      <c r="AO555" s="1">
        <v>3.0</v>
      </c>
      <c r="AP555" s="1">
        <v>1.0</v>
      </c>
      <c r="AQ555" s="1">
        <v>2.0</v>
      </c>
      <c r="AR555" s="1">
        <v>2.0</v>
      </c>
      <c r="AS555" s="1">
        <v>2.0</v>
      </c>
      <c r="AT555" s="1">
        <v>5.0</v>
      </c>
      <c r="AU555" s="1">
        <v>5.0</v>
      </c>
      <c r="AV555" s="1">
        <v>5.0</v>
      </c>
      <c r="AW555" s="1">
        <v>4.0</v>
      </c>
      <c r="AX555" s="1">
        <v>2.0</v>
      </c>
      <c r="AY555" s="1">
        <v>2.0</v>
      </c>
      <c r="AZ555" s="1">
        <v>5.0</v>
      </c>
      <c r="BA555" s="1">
        <v>4.0</v>
      </c>
      <c r="BB555" s="1">
        <v>1.0</v>
      </c>
      <c r="BC555" s="1">
        <v>1.0</v>
      </c>
      <c r="BD555" s="1">
        <v>1.0</v>
      </c>
      <c r="BE555" s="1">
        <v>1.0</v>
      </c>
      <c r="BF555" s="1">
        <v>2.0</v>
      </c>
      <c r="BG555" s="1">
        <v>2.0</v>
      </c>
      <c r="BH555" s="1">
        <v>2.0</v>
      </c>
      <c r="BI555" s="1">
        <v>1.0</v>
      </c>
      <c r="BJ555" s="1">
        <v>1.0</v>
      </c>
      <c r="BK555" s="1">
        <v>2.0</v>
      </c>
      <c r="BL555" s="1">
        <v>3.0</v>
      </c>
      <c r="BM555" s="1">
        <v>3.0</v>
      </c>
      <c r="BN555" s="1">
        <v>4.0</v>
      </c>
      <c r="BO555" s="1">
        <v>2.0</v>
      </c>
      <c r="BP555" s="1">
        <v>4.0</v>
      </c>
      <c r="BQ555" s="1">
        <v>3.0</v>
      </c>
      <c r="BR555" s="1">
        <v>4.0</v>
      </c>
      <c r="BS555" s="1">
        <v>4.0</v>
      </c>
      <c r="BT555" s="1">
        <v>4.0</v>
      </c>
      <c r="BU555" s="1">
        <v>4.0</v>
      </c>
      <c r="BV555" s="1">
        <v>3.0</v>
      </c>
      <c r="BW555" s="1">
        <v>4.0</v>
      </c>
      <c r="BX555" s="1">
        <v>4.0</v>
      </c>
      <c r="BY555" s="1">
        <v>3.0</v>
      </c>
      <c r="BZ555" s="36">
        <v>4.0</v>
      </c>
      <c r="CA555" s="45">
        <f t="shared" si="32"/>
        <v>199</v>
      </c>
      <c r="CB555" s="45">
        <f t="shared" si="33"/>
        <v>40</v>
      </c>
      <c r="CC555" s="45">
        <f t="shared" si="34"/>
        <v>11</v>
      </c>
      <c r="CD555" s="45">
        <f t="shared" si="35"/>
        <v>13</v>
      </c>
      <c r="CE555" s="45">
        <f t="shared" si="36"/>
        <v>20</v>
      </c>
      <c r="CF555" s="45">
        <f t="shared" si="37"/>
        <v>16</v>
      </c>
      <c r="CG555" s="45">
        <f t="shared" si="38"/>
        <v>32</v>
      </c>
      <c r="CH555" s="45">
        <f t="shared" si="39"/>
        <v>11</v>
      </c>
      <c r="CI555" s="45">
        <f t="shared" si="40"/>
        <v>0.1</v>
      </c>
      <c r="CJ555">
        <f t="shared" si="10"/>
        <v>25</v>
      </c>
      <c r="CK555" s="45">
        <f t="shared" si="41"/>
        <v>30</v>
      </c>
      <c r="CL555" s="39"/>
      <c r="CM555" s="40">
        <f>VLOOKUP(CB555,'PROMIS 57 T-Score Conversions'!Q$3:R$35,2,TRUE)</f>
        <v>60.1</v>
      </c>
      <c r="CN555" s="44" t="str">
        <f t="shared" si="20"/>
        <v>Normal</v>
      </c>
      <c r="CO555" s="40">
        <f>VLOOKUP(CC555,'PROMIS 57 T-Score Conversions'!A$3:B$35,2,TRUE)</f>
        <v>47.8</v>
      </c>
      <c r="CP555" s="39" t="str">
        <f t="shared" si="21"/>
        <v>Normal</v>
      </c>
      <c r="CQ555" s="40">
        <f>VLOOKUP(CD555,'PROMIS 57 T-Score Conversions'!E$3:F$35,2,TRUE)</f>
        <v>52.1</v>
      </c>
      <c r="CR555" s="39" t="str">
        <f t="shared" si="22"/>
        <v>Normal</v>
      </c>
      <c r="CS555" s="40">
        <f>VLOOKUP(CE555,'PROMIS 57 T-Score Conversions'!U$3:V$35,2,TRUE)</f>
        <v>53.6</v>
      </c>
      <c r="CT555" s="39" t="str">
        <f t="shared" si="23"/>
        <v>Normal</v>
      </c>
      <c r="CU555" s="40">
        <f>VLOOKUP(CF555,'PROMIS 57 T-Score Conversions'!Y$3:Z$35,2,TRUE)</f>
        <v>45.5</v>
      </c>
      <c r="CV555" s="39" t="str">
        <f t="shared" si="24"/>
        <v>Normal</v>
      </c>
      <c r="CW555" s="40">
        <f>vlookup(CG555,'PROMIS 57 T-Score Conversions'!M$3:N$35,2,TRUE)</f>
        <v>51.7</v>
      </c>
      <c r="CX555" s="39" t="str">
        <f t="shared" si="25"/>
        <v>Normal</v>
      </c>
      <c r="CY555" s="40">
        <f>VLOOKup(CH555,'PROMIS 57 T-Score Conversions'!I$3:J$35,2,TRUE)</f>
        <v>51.2</v>
      </c>
      <c r="CZ555" s="39" t="str">
        <f t="shared" si="26"/>
        <v>Normal</v>
      </c>
      <c r="DA555" s="37">
        <f>VLOOKUP(CJ555,'PROMIS 57 T-Score Conversions'!AC$3:AD$35,2,TRUE)</f>
        <v>41.09</v>
      </c>
      <c r="DB555" s="44" t="str">
        <f t="shared" si="30"/>
        <v>Mild</v>
      </c>
      <c r="DC555" s="40">
        <f>VLOOKUP(CK555,'PROMIS 57 T-Score Conversions'!AG$3:AH$35,2,TRUE)</f>
        <v>49.17</v>
      </c>
      <c r="DD555" s="39" t="str">
        <f t="shared" si="31"/>
        <v>Normal</v>
      </c>
    </row>
    <row r="556">
      <c r="A556" s="1" t="b">
        <v>1</v>
      </c>
      <c r="B556" s="1" t="b">
        <v>1</v>
      </c>
      <c r="C556" s="20">
        <v>43921.73833849537</v>
      </c>
      <c r="D556" s="1" t="s">
        <v>412</v>
      </c>
      <c r="E556" s="1">
        <v>2233.0</v>
      </c>
      <c r="F556" s="1">
        <v>2.0</v>
      </c>
      <c r="G556" s="1">
        <v>5.0</v>
      </c>
      <c r="H556" s="1">
        <v>5.0</v>
      </c>
      <c r="I556" s="1">
        <v>4.0</v>
      </c>
      <c r="J556" s="1">
        <v>1.0</v>
      </c>
      <c r="K556" s="1">
        <v>2.0</v>
      </c>
      <c r="L556" s="1">
        <v>3.0</v>
      </c>
      <c r="M556" s="1">
        <v>2.0</v>
      </c>
      <c r="N556" s="1">
        <v>4.0</v>
      </c>
      <c r="O556" s="1">
        <v>4.0</v>
      </c>
      <c r="P556" s="1">
        <v>4.0</v>
      </c>
      <c r="Q556" s="1">
        <v>5.0</v>
      </c>
      <c r="R556" s="1">
        <v>5.0</v>
      </c>
      <c r="S556" s="1">
        <v>4.0</v>
      </c>
      <c r="T556" s="1">
        <v>4.0</v>
      </c>
      <c r="U556" s="1">
        <v>5.0</v>
      </c>
      <c r="V556" s="1">
        <v>5.0</v>
      </c>
      <c r="W556" s="1">
        <v>5.0</v>
      </c>
      <c r="X556" s="1">
        <v>4.0</v>
      </c>
      <c r="Y556" s="1">
        <v>4.0</v>
      </c>
      <c r="Z556" s="1">
        <v>5.0</v>
      </c>
      <c r="AA556" s="1">
        <v>4.0</v>
      </c>
      <c r="AB556" s="1">
        <v>4.0</v>
      </c>
      <c r="AC556" s="1">
        <v>4.0</v>
      </c>
      <c r="AD556" s="1">
        <v>4.0</v>
      </c>
      <c r="AE556" s="1">
        <v>5.0</v>
      </c>
      <c r="AF556" s="1">
        <v>5.0</v>
      </c>
      <c r="AG556" s="1">
        <v>4.0</v>
      </c>
      <c r="AH556" s="1">
        <v>5.0</v>
      </c>
      <c r="AI556" s="1">
        <v>5.0</v>
      </c>
      <c r="AJ556" s="1">
        <v>4.0</v>
      </c>
      <c r="AK556" s="1">
        <v>4.0</v>
      </c>
      <c r="AL556" s="1">
        <v>2.0</v>
      </c>
      <c r="AM556" s="1">
        <v>2.0</v>
      </c>
      <c r="AN556" s="1">
        <v>2.0</v>
      </c>
      <c r="AO556" s="1">
        <v>2.0</v>
      </c>
      <c r="AP556" s="1">
        <v>3.0</v>
      </c>
      <c r="AQ556" s="1">
        <v>3.0</v>
      </c>
      <c r="AR556" s="1">
        <v>4.0</v>
      </c>
      <c r="AS556" s="1">
        <v>2.0</v>
      </c>
      <c r="AT556" s="1">
        <v>1.0</v>
      </c>
      <c r="AU556" s="1">
        <v>1.0</v>
      </c>
      <c r="AV556" s="1">
        <v>1.0</v>
      </c>
      <c r="AW556" s="1">
        <v>1.0</v>
      </c>
      <c r="AX556" s="1">
        <v>1.0</v>
      </c>
      <c r="AY556" s="1">
        <v>1.0</v>
      </c>
      <c r="AZ556" s="1">
        <v>1.0</v>
      </c>
      <c r="BA556" s="1">
        <v>1.0</v>
      </c>
      <c r="BB556" s="1">
        <v>5.0</v>
      </c>
      <c r="BC556" s="1">
        <v>5.0</v>
      </c>
      <c r="BD556" s="1">
        <v>5.0</v>
      </c>
      <c r="BE556" s="1">
        <v>5.0</v>
      </c>
      <c r="BF556" s="1">
        <v>5.0</v>
      </c>
      <c r="BG556" s="1">
        <v>5.0</v>
      </c>
      <c r="BH556" s="1">
        <v>5.0</v>
      </c>
      <c r="BI556" s="1">
        <v>5.0</v>
      </c>
      <c r="BJ556" s="1">
        <v>8.0</v>
      </c>
      <c r="BK556" s="1">
        <v>4.0</v>
      </c>
      <c r="BL556" s="1">
        <v>2.0</v>
      </c>
      <c r="BM556" s="1">
        <v>4.0</v>
      </c>
      <c r="BN556" s="1">
        <v>2.0</v>
      </c>
      <c r="BO556" s="1">
        <v>3.0</v>
      </c>
      <c r="BP556" s="1">
        <v>2.0</v>
      </c>
      <c r="BQ556" s="1">
        <v>3.0</v>
      </c>
      <c r="BR556" s="1">
        <v>2.0</v>
      </c>
      <c r="BS556" s="1">
        <v>4.0</v>
      </c>
      <c r="BT556" s="1">
        <v>5.0</v>
      </c>
      <c r="BU556" s="1">
        <v>5.0</v>
      </c>
      <c r="BV556" s="1">
        <v>4.0</v>
      </c>
      <c r="BW556" s="1">
        <v>5.0</v>
      </c>
      <c r="BX556" s="1">
        <v>3.0</v>
      </c>
      <c r="BY556" s="1">
        <v>4.0</v>
      </c>
      <c r="BZ556" s="36">
        <v>4.0</v>
      </c>
      <c r="CA556" s="45">
        <f t="shared" si="32"/>
        <v>262</v>
      </c>
      <c r="CB556" s="45">
        <f t="shared" si="33"/>
        <v>24</v>
      </c>
      <c r="CC556" s="45">
        <f t="shared" si="34"/>
        <v>35</v>
      </c>
      <c r="CD556" s="45">
        <f t="shared" si="35"/>
        <v>35</v>
      </c>
      <c r="CE556" s="45">
        <f t="shared" si="36"/>
        <v>36</v>
      </c>
      <c r="CF556" s="45">
        <f t="shared" si="37"/>
        <v>20</v>
      </c>
      <c r="CG556" s="45">
        <f t="shared" si="38"/>
        <v>8</v>
      </c>
      <c r="CH556" s="45">
        <f t="shared" si="39"/>
        <v>40</v>
      </c>
      <c r="CI556" s="45">
        <f t="shared" si="40"/>
        <v>0.8</v>
      </c>
      <c r="CJ556">
        <f t="shared" si="10"/>
        <v>22</v>
      </c>
      <c r="CK556" s="45">
        <f t="shared" si="41"/>
        <v>34</v>
      </c>
      <c r="CL556" s="39"/>
      <c r="CM556" s="40">
        <f>VLOOKUP(CB556,'PROMIS 57 T-Score Conversions'!Q$3:R$35,2,TRUE)</f>
        <v>38.1</v>
      </c>
      <c r="CN556" s="44" t="str">
        <f t="shared" si="20"/>
        <v>Moderate</v>
      </c>
      <c r="CO556" s="40">
        <f>VLOOKUP(CC556,'PROMIS 57 T-Score Conversions'!A$3:B$35,2,TRUE)</f>
        <v>74.1</v>
      </c>
      <c r="CP556" s="39" t="str">
        <f t="shared" si="21"/>
        <v>Severe</v>
      </c>
      <c r="CQ556" s="40">
        <f>VLOOKUP(CD556,'PROMIS 57 T-Score Conversions'!E$3:F$35,2,TRUE)</f>
        <v>72.8</v>
      </c>
      <c r="CR556" s="39" t="str">
        <f t="shared" si="22"/>
        <v>Severe</v>
      </c>
      <c r="CS556" s="40">
        <f>VLOOKUP(CE556,'PROMIS 57 T-Score Conversions'!U$3:V$35,2,TRUE)</f>
        <v>69.8</v>
      </c>
      <c r="CT556" s="39" t="str">
        <f t="shared" si="23"/>
        <v>Moderate</v>
      </c>
      <c r="CU556" s="40">
        <f>VLOOKUP(CF556,'PROMIS 57 T-Score Conversions'!Y$3:Z$35,2,TRUE)</f>
        <v>50.1</v>
      </c>
      <c r="CV556" s="39" t="str">
        <f t="shared" si="24"/>
        <v>Normal</v>
      </c>
      <c r="CW556" s="40">
        <f>vlookup(CG556,'PROMIS 57 T-Score Conversions'!M$3:N$35,2,TRUE)</f>
        <v>25.91</v>
      </c>
      <c r="CX556" s="39" t="str">
        <f t="shared" si="25"/>
        <v>Severe</v>
      </c>
      <c r="CY556" s="40">
        <f>VLOOKup(CH556,'PROMIS 57 T-Score Conversions'!I$3:J$35,2,TRUE)</f>
        <v>77</v>
      </c>
      <c r="CZ556" s="39" t="str">
        <f t="shared" si="26"/>
        <v>Severe</v>
      </c>
      <c r="DA556" s="37">
        <f>VLOOKUP(CJ556,'PROMIS 57 T-Score Conversions'!AC$3:AD$35,2,TRUE)</f>
        <v>38.71</v>
      </c>
      <c r="DB556" s="44" t="str">
        <f t="shared" si="30"/>
        <v>Moderate</v>
      </c>
      <c r="DC556" s="40">
        <f>VLOOKUP(CK556,'PROMIS 57 T-Score Conversions'!AG$3:AH$35,2,TRUE)</f>
        <v>53.63</v>
      </c>
      <c r="DD556" s="39" t="str">
        <f t="shared" si="31"/>
        <v>Normal</v>
      </c>
    </row>
    <row r="557">
      <c r="A557" s="1" t="b">
        <v>1</v>
      </c>
      <c r="B557" s="1" t="b">
        <v>1</v>
      </c>
      <c r="C557" s="20">
        <v>43923.368101875</v>
      </c>
      <c r="D557" s="1" t="s">
        <v>304</v>
      </c>
      <c r="E557" s="1">
        <v>2073.0</v>
      </c>
      <c r="F557" s="1">
        <v>5.0</v>
      </c>
      <c r="G557" s="1">
        <v>5.0</v>
      </c>
      <c r="H557" s="1">
        <v>5.0</v>
      </c>
      <c r="I557" s="1">
        <v>3.0</v>
      </c>
      <c r="J557" s="1">
        <v>4.0</v>
      </c>
      <c r="K557" s="1">
        <v>5.0</v>
      </c>
      <c r="L557" s="1">
        <v>5.0</v>
      </c>
      <c r="M557" s="1">
        <v>5.0</v>
      </c>
      <c r="N557" s="1">
        <v>1.0</v>
      </c>
      <c r="O557" s="1">
        <v>3.0</v>
      </c>
      <c r="P557" s="1">
        <v>3.0</v>
      </c>
      <c r="Q557" s="1">
        <v>1.0</v>
      </c>
      <c r="R557" s="1">
        <v>2.0</v>
      </c>
      <c r="S557" s="1">
        <v>1.0</v>
      </c>
      <c r="T557" s="1">
        <v>3.0</v>
      </c>
      <c r="U557" s="1">
        <v>1.0</v>
      </c>
      <c r="V557" s="1">
        <v>2.0</v>
      </c>
      <c r="W557" s="1">
        <v>2.0</v>
      </c>
      <c r="X557" s="1">
        <v>1.0</v>
      </c>
      <c r="Y557" s="1">
        <v>1.0</v>
      </c>
      <c r="Z557" s="1">
        <v>3.0</v>
      </c>
      <c r="AA557" s="1">
        <v>2.0</v>
      </c>
      <c r="AB557" s="1">
        <v>1.0</v>
      </c>
      <c r="AC557" s="1">
        <v>1.0</v>
      </c>
      <c r="AD557" s="1">
        <v>3.0</v>
      </c>
      <c r="AE557" s="1">
        <v>3.0</v>
      </c>
      <c r="AF557" s="1">
        <v>2.0</v>
      </c>
      <c r="AG557" s="1">
        <v>2.0</v>
      </c>
      <c r="AH557" s="1">
        <v>3.0</v>
      </c>
      <c r="AI557" s="1">
        <v>1.0</v>
      </c>
      <c r="AJ557" s="1">
        <v>3.0</v>
      </c>
      <c r="AK557" s="1">
        <v>4.0</v>
      </c>
      <c r="AL557" s="1">
        <v>3.0</v>
      </c>
      <c r="AM557" s="1">
        <v>4.0</v>
      </c>
      <c r="AN557" s="1">
        <v>4.0</v>
      </c>
      <c r="AO557" s="1">
        <v>5.0</v>
      </c>
      <c r="AP557" s="1">
        <v>3.0</v>
      </c>
      <c r="AQ557" s="1">
        <v>5.0</v>
      </c>
      <c r="AR557" s="1">
        <v>2.0</v>
      </c>
      <c r="AS557" s="1">
        <v>3.0</v>
      </c>
      <c r="AT557" s="1">
        <v>4.0</v>
      </c>
      <c r="AU557" s="1">
        <v>4.0</v>
      </c>
      <c r="AV557" s="1">
        <v>3.0</v>
      </c>
      <c r="AW557" s="1">
        <v>4.0</v>
      </c>
      <c r="AX557" s="1">
        <v>4.0</v>
      </c>
      <c r="AY557" s="1">
        <v>5.0</v>
      </c>
      <c r="AZ557" s="1">
        <v>5.0</v>
      </c>
      <c r="BA557" s="1">
        <v>3.0</v>
      </c>
      <c r="BB557" s="1">
        <v>1.0</v>
      </c>
      <c r="BC557" s="1">
        <v>1.0</v>
      </c>
      <c r="BD557" s="1">
        <v>1.0</v>
      </c>
      <c r="BE557" s="1">
        <v>1.0</v>
      </c>
      <c r="BF557" s="1">
        <v>1.0</v>
      </c>
      <c r="BG557" s="1">
        <v>2.0</v>
      </c>
      <c r="BH557" s="1">
        <v>2.0</v>
      </c>
      <c r="BI557" s="1">
        <v>2.0</v>
      </c>
      <c r="BJ557" s="1">
        <v>1.0</v>
      </c>
      <c r="BK557" s="1">
        <v>2.0</v>
      </c>
      <c r="BL557" s="1">
        <v>2.0</v>
      </c>
      <c r="BM557" s="1">
        <v>3.0</v>
      </c>
      <c r="BN557" s="1">
        <v>2.0</v>
      </c>
      <c r="BO557" s="1">
        <v>3.0</v>
      </c>
      <c r="BP557" s="1">
        <v>3.0</v>
      </c>
      <c r="BQ557" s="1">
        <v>2.0</v>
      </c>
      <c r="BR557" s="1">
        <v>1.0</v>
      </c>
      <c r="BS557" s="1">
        <v>2.0</v>
      </c>
      <c r="BT557" s="1">
        <v>3.0</v>
      </c>
      <c r="BU557" s="1">
        <v>2.0</v>
      </c>
      <c r="BV557" s="1">
        <v>3.0</v>
      </c>
      <c r="BW557" s="1">
        <v>4.0</v>
      </c>
      <c r="BX557" s="1">
        <v>1.0</v>
      </c>
      <c r="BY557" s="1">
        <v>1.0</v>
      </c>
      <c r="BZ557" s="36">
        <v>3.0</v>
      </c>
      <c r="CA557" s="45">
        <f t="shared" si="32"/>
        <v>196</v>
      </c>
      <c r="CB557" s="45">
        <f t="shared" si="33"/>
        <v>37</v>
      </c>
      <c r="CC557" s="45">
        <f t="shared" si="34"/>
        <v>15</v>
      </c>
      <c r="CD557" s="45">
        <f t="shared" si="35"/>
        <v>13</v>
      </c>
      <c r="CE557" s="45">
        <f t="shared" si="36"/>
        <v>21</v>
      </c>
      <c r="CF557" s="45">
        <f t="shared" si="37"/>
        <v>29</v>
      </c>
      <c r="CG557" s="45">
        <f t="shared" si="38"/>
        <v>32</v>
      </c>
      <c r="CH557" s="45">
        <f t="shared" si="39"/>
        <v>11</v>
      </c>
      <c r="CI557" s="45">
        <f t="shared" si="40"/>
        <v>0.1</v>
      </c>
      <c r="CJ557">
        <f t="shared" si="10"/>
        <v>18</v>
      </c>
      <c r="CK557" s="45">
        <f t="shared" si="41"/>
        <v>19</v>
      </c>
      <c r="CL557" s="39"/>
      <c r="CM557" s="40">
        <f>VLOOKUP(CB557,'PROMIS 57 T-Score Conversions'!Q$3:R$35,2,TRUE)</f>
        <v>49.2</v>
      </c>
      <c r="CN557" s="44" t="str">
        <f t="shared" si="20"/>
        <v>Normal</v>
      </c>
      <c r="CO557" s="40">
        <f>VLOOKUP(CC557,'PROMIS 57 T-Score Conversions'!A$3:B$35,2,TRUE)</f>
        <v>53.2</v>
      </c>
      <c r="CP557" s="39" t="str">
        <f t="shared" si="21"/>
        <v>Mild</v>
      </c>
      <c r="CQ557" s="40">
        <f>VLOOKUP(CD557,'PROMIS 57 T-Score Conversions'!E$3:F$35,2,TRUE)</f>
        <v>52.1</v>
      </c>
      <c r="CR557" s="39" t="str">
        <f t="shared" si="22"/>
        <v>Normal</v>
      </c>
      <c r="CS557" s="40">
        <f>VLOOKUP(CE557,'PROMIS 57 T-Score Conversions'!U$3:V$35,2,TRUE)</f>
        <v>54.6</v>
      </c>
      <c r="CT557" s="39" t="str">
        <f t="shared" si="23"/>
        <v>Normal</v>
      </c>
      <c r="CU557" s="40">
        <f>VLOOKUP(CF557,'PROMIS 57 T-Score Conversions'!Y$3:Z$35,2,TRUE)</f>
        <v>59.4</v>
      </c>
      <c r="CV557" s="39" t="str">
        <f t="shared" si="24"/>
        <v>Mild</v>
      </c>
      <c r="CW557" s="40">
        <f>vlookup(CG557,'PROMIS 57 T-Score Conversions'!M$3:N$35,2,TRUE)</f>
        <v>51.7</v>
      </c>
      <c r="CX557" s="39" t="str">
        <f t="shared" si="25"/>
        <v>Normal</v>
      </c>
      <c r="CY557" s="40">
        <f>VLOOKup(CH557,'PROMIS 57 T-Score Conversions'!I$3:J$35,2,TRUE)</f>
        <v>51.2</v>
      </c>
      <c r="CZ557" s="39" t="str">
        <f t="shared" si="26"/>
        <v>Normal</v>
      </c>
      <c r="DA557" s="37">
        <f>VLOOKUP(CJ557,'PROMIS 57 T-Score Conversions'!AC$3:AD$35,2,TRUE)</f>
        <v>35.56</v>
      </c>
      <c r="DB557" s="44" t="str">
        <f t="shared" si="30"/>
        <v>Moderate</v>
      </c>
      <c r="DC557" s="40">
        <f>VLOOKUP(CK557,'PROMIS 57 T-Score Conversions'!AG$3:AH$35,2,TRUE)</f>
        <v>38.9</v>
      </c>
      <c r="DD557" s="39" t="str">
        <f t="shared" si="31"/>
        <v>Normal</v>
      </c>
    </row>
    <row r="558">
      <c r="A558" s="1" t="b">
        <v>1</v>
      </c>
      <c r="B558" s="1" t="b">
        <v>1</v>
      </c>
      <c r="C558" s="20">
        <v>43926.76399126157</v>
      </c>
      <c r="D558" s="1" t="s">
        <v>413</v>
      </c>
      <c r="E558" s="1">
        <v>2228.0</v>
      </c>
      <c r="F558" s="1">
        <v>5.0</v>
      </c>
      <c r="G558" s="1">
        <v>4.0</v>
      </c>
      <c r="H558" s="1">
        <v>5.0</v>
      </c>
      <c r="I558" s="1">
        <v>5.0</v>
      </c>
      <c r="J558" s="1">
        <v>5.0</v>
      </c>
      <c r="K558" s="1">
        <v>5.0</v>
      </c>
      <c r="L558" s="1">
        <v>3.0</v>
      </c>
      <c r="M558" s="1">
        <v>4.0</v>
      </c>
      <c r="N558" s="1">
        <v>3.0</v>
      </c>
      <c r="O558" s="1">
        <v>3.0</v>
      </c>
      <c r="P558" s="1">
        <v>3.0</v>
      </c>
      <c r="Q558" s="1">
        <v>3.0</v>
      </c>
      <c r="R558" s="1">
        <v>3.0</v>
      </c>
      <c r="S558" s="1">
        <v>2.0</v>
      </c>
      <c r="T558" s="1">
        <v>4.0</v>
      </c>
      <c r="U558" s="1">
        <v>2.0</v>
      </c>
      <c r="V558" s="1">
        <v>1.0</v>
      </c>
      <c r="W558" s="1">
        <v>2.0</v>
      </c>
      <c r="X558" s="1">
        <v>3.0</v>
      </c>
      <c r="Y558" s="1">
        <v>2.0</v>
      </c>
      <c r="Z558" s="1">
        <v>2.0</v>
      </c>
      <c r="AA558" s="1">
        <v>3.0</v>
      </c>
      <c r="AB558" s="1">
        <v>2.0</v>
      </c>
      <c r="AC558" s="1">
        <v>1.0</v>
      </c>
      <c r="AD558" s="1">
        <v>5.0</v>
      </c>
      <c r="AE558" s="1">
        <v>3.0</v>
      </c>
      <c r="AF558" s="1">
        <v>4.0</v>
      </c>
      <c r="AG558" s="1">
        <v>5.0</v>
      </c>
      <c r="AH558" s="1">
        <v>4.0</v>
      </c>
      <c r="AI558" s="1">
        <v>4.0</v>
      </c>
      <c r="AJ558" s="1">
        <v>3.0</v>
      </c>
      <c r="AK558" s="1">
        <v>2.0</v>
      </c>
      <c r="AL558" s="1">
        <v>4.0</v>
      </c>
      <c r="AM558" s="1">
        <v>5.0</v>
      </c>
      <c r="AN558" s="1">
        <v>4.0</v>
      </c>
      <c r="AO558" s="1">
        <v>5.0</v>
      </c>
      <c r="AP558" s="1">
        <v>3.0</v>
      </c>
      <c r="AQ558" s="1">
        <v>3.0</v>
      </c>
      <c r="AR558" s="1">
        <v>3.0</v>
      </c>
      <c r="AS558" s="1">
        <v>4.0</v>
      </c>
      <c r="AT558" s="1">
        <v>2.0</v>
      </c>
      <c r="AU558" s="1">
        <v>3.0</v>
      </c>
      <c r="AV558" s="1">
        <v>2.0</v>
      </c>
      <c r="AW558" s="1">
        <v>1.0</v>
      </c>
      <c r="AX558" s="1">
        <v>1.0</v>
      </c>
      <c r="AY558" s="1">
        <v>1.0</v>
      </c>
      <c r="AZ558" s="1">
        <v>3.0</v>
      </c>
      <c r="BA558" s="1">
        <v>2.0</v>
      </c>
      <c r="BB558" s="1">
        <v>3.0</v>
      </c>
      <c r="BC558" s="1">
        <v>2.0</v>
      </c>
      <c r="BD558" s="1">
        <v>3.0</v>
      </c>
      <c r="BE558" s="1">
        <v>3.0</v>
      </c>
      <c r="BF558" s="1">
        <v>4.0</v>
      </c>
      <c r="BG558" s="1">
        <v>2.0</v>
      </c>
      <c r="BH558" s="1">
        <v>4.0</v>
      </c>
      <c r="BI558" s="1">
        <v>2.0</v>
      </c>
      <c r="BJ558" s="1">
        <v>3.0</v>
      </c>
      <c r="BK558" s="1">
        <v>1.0</v>
      </c>
      <c r="BL558" s="1">
        <v>1.0</v>
      </c>
      <c r="BM558" s="1">
        <v>1.0</v>
      </c>
      <c r="BN558" s="1">
        <v>2.0</v>
      </c>
      <c r="BO558" s="1">
        <v>2.0</v>
      </c>
      <c r="BP558" s="1">
        <v>2.0</v>
      </c>
      <c r="BQ558" s="1">
        <v>2.0</v>
      </c>
      <c r="BR558" s="1">
        <v>1.0</v>
      </c>
      <c r="BS558" s="1">
        <v>5.0</v>
      </c>
      <c r="BT558" s="1">
        <v>5.0</v>
      </c>
      <c r="BU558" s="1">
        <v>4.0</v>
      </c>
      <c r="BV558" s="1">
        <v>4.0</v>
      </c>
      <c r="BW558" s="1">
        <v>4.0</v>
      </c>
      <c r="BX558" s="1">
        <v>4.0</v>
      </c>
      <c r="BY558" s="1">
        <v>4.0</v>
      </c>
      <c r="BZ558" s="36">
        <v>5.0</v>
      </c>
      <c r="CA558" s="45">
        <f t="shared" si="32"/>
        <v>224</v>
      </c>
      <c r="CB558" s="45">
        <f t="shared" si="33"/>
        <v>36</v>
      </c>
      <c r="CC558" s="45">
        <f t="shared" si="34"/>
        <v>23</v>
      </c>
      <c r="CD558" s="45">
        <f t="shared" si="35"/>
        <v>16</v>
      </c>
      <c r="CE558" s="45">
        <f t="shared" si="36"/>
        <v>30</v>
      </c>
      <c r="CF558" s="45">
        <f t="shared" si="37"/>
        <v>31</v>
      </c>
      <c r="CG558" s="45">
        <f t="shared" si="38"/>
        <v>15</v>
      </c>
      <c r="CH558" s="45">
        <f t="shared" si="39"/>
        <v>23</v>
      </c>
      <c r="CI558" s="45">
        <f t="shared" si="40"/>
        <v>0.3</v>
      </c>
      <c r="CJ558">
        <f t="shared" si="10"/>
        <v>12</v>
      </c>
      <c r="CK558" s="45">
        <f t="shared" si="41"/>
        <v>35</v>
      </c>
      <c r="CL558" s="39"/>
      <c r="CM558" s="40">
        <f>VLOOKUP(CB558,'PROMIS 57 T-Score Conversions'!Q$3:R$35,2,TRUE)</f>
        <v>47.8</v>
      </c>
      <c r="CN558" s="44" t="str">
        <f t="shared" si="20"/>
        <v>Normal</v>
      </c>
      <c r="CO558" s="40">
        <f>VLOOKUP(CC558,'PROMIS 57 T-Score Conversions'!A$3:B$35,2,TRUE)</f>
        <v>61.4</v>
      </c>
      <c r="CP558" s="39" t="str">
        <f t="shared" si="21"/>
        <v>Moderate</v>
      </c>
      <c r="CQ558" s="40">
        <f>VLOOKUP(CD558,'PROMIS 57 T-Score Conversions'!E$3:F$35,2,TRUE)</f>
        <v>55.1</v>
      </c>
      <c r="CR558" s="39" t="str">
        <f t="shared" si="22"/>
        <v>Mild</v>
      </c>
      <c r="CS558" s="40">
        <f>VLOOKUP(CE558,'PROMIS 57 T-Score Conversions'!U$3:V$35,2,TRUE)</f>
        <v>63.3</v>
      </c>
      <c r="CT558" s="39" t="str">
        <f t="shared" si="23"/>
        <v>Moderate</v>
      </c>
      <c r="CU558" s="40">
        <f>VLOOKUP(CF558,'PROMIS 57 T-Score Conversions'!Y$3:Z$35,2,TRUE)</f>
        <v>61.5</v>
      </c>
      <c r="CV558" s="39" t="str">
        <f t="shared" si="24"/>
        <v>Moderate</v>
      </c>
      <c r="CW558" s="40">
        <f>vlookup(CG558,'PROMIS 57 T-Score Conversions'!M$3:N$35,2,TRUE)</f>
        <v>36.2</v>
      </c>
      <c r="CX558" s="39" t="str">
        <f t="shared" si="25"/>
        <v>Moderate</v>
      </c>
      <c r="CY558" s="40">
        <f>VLOOKup(CH558,'PROMIS 57 T-Score Conversions'!I$3:J$35,2,TRUE)</f>
        <v>60.8</v>
      </c>
      <c r="CZ558" s="39" t="str">
        <f t="shared" si="26"/>
        <v>Moderate</v>
      </c>
      <c r="DA558" s="37">
        <f>VLOOKUP(CJ558,'PROMIS 57 T-Score Conversions'!AC$3:AD$35,2,TRUE)</f>
        <v>30.11</v>
      </c>
      <c r="DB558" s="44" t="str">
        <f t="shared" si="30"/>
        <v>Moderate</v>
      </c>
      <c r="DC558" s="40">
        <f>VLOOKUP(CK558,'PROMIS 57 T-Score Conversions'!AG$3:AH$35,2,TRUE)</f>
        <v>54.94</v>
      </c>
      <c r="DD558" s="39" t="str">
        <f t="shared" si="31"/>
        <v>Normal</v>
      </c>
    </row>
    <row r="559">
      <c r="A559" s="1" t="b">
        <v>1</v>
      </c>
      <c r="B559" s="1" t="b">
        <v>1</v>
      </c>
      <c r="C559" s="20">
        <v>43927.60266988426</v>
      </c>
      <c r="D559" s="1" t="s">
        <v>414</v>
      </c>
      <c r="E559" s="1">
        <v>2223.0</v>
      </c>
      <c r="F559" s="1">
        <v>3.0</v>
      </c>
      <c r="G559" s="1">
        <v>5.0</v>
      </c>
      <c r="H559" s="1">
        <v>5.0</v>
      </c>
      <c r="I559" s="1">
        <v>3.0</v>
      </c>
      <c r="J559" s="1">
        <v>3.0</v>
      </c>
      <c r="K559" s="1">
        <v>3.0</v>
      </c>
      <c r="L559" s="1">
        <v>5.0</v>
      </c>
      <c r="M559" s="1">
        <v>3.0</v>
      </c>
      <c r="N559" s="1">
        <v>4.0</v>
      </c>
      <c r="O559" s="1">
        <v>4.0</v>
      </c>
      <c r="P559" s="1">
        <v>4.0</v>
      </c>
      <c r="Q559" s="1">
        <v>5.0</v>
      </c>
      <c r="R559" s="1">
        <v>4.0</v>
      </c>
      <c r="S559" s="1">
        <v>4.0</v>
      </c>
      <c r="T559" s="1">
        <v>4.0</v>
      </c>
      <c r="U559" s="1">
        <v>5.0</v>
      </c>
      <c r="V559" s="1">
        <v>1.0</v>
      </c>
      <c r="W559" s="1">
        <v>1.0</v>
      </c>
      <c r="X559" s="1">
        <v>2.0</v>
      </c>
      <c r="Y559" s="1">
        <v>2.0</v>
      </c>
      <c r="Z559" s="1">
        <v>1.0</v>
      </c>
      <c r="AA559" s="1">
        <v>4.0</v>
      </c>
      <c r="AB559" s="1">
        <v>1.0</v>
      </c>
      <c r="AC559" s="1">
        <v>1.0</v>
      </c>
      <c r="AD559" s="1">
        <v>4.0</v>
      </c>
      <c r="AE559" s="1">
        <v>4.0</v>
      </c>
      <c r="AF559" s="1">
        <v>4.0</v>
      </c>
      <c r="AG559" s="1">
        <v>5.0</v>
      </c>
      <c r="AH559" s="1">
        <v>4.0</v>
      </c>
      <c r="AI559" s="1">
        <v>5.0</v>
      </c>
      <c r="AJ559" s="1">
        <v>5.0</v>
      </c>
      <c r="AK559" s="1">
        <v>4.0</v>
      </c>
      <c r="AL559" s="1">
        <v>5.0</v>
      </c>
      <c r="AM559" s="1">
        <v>5.0</v>
      </c>
      <c r="AN559" s="1">
        <v>5.0</v>
      </c>
      <c r="AO559" s="1">
        <v>5.0</v>
      </c>
      <c r="AP559" s="1">
        <v>5.0</v>
      </c>
      <c r="AQ559" s="1">
        <v>5.0</v>
      </c>
      <c r="AR559" s="1">
        <v>4.0</v>
      </c>
      <c r="AS559" s="1">
        <v>5.0</v>
      </c>
      <c r="AT559" s="1">
        <v>1.0</v>
      </c>
      <c r="AU559" s="1">
        <v>1.0</v>
      </c>
      <c r="AV559" s="1">
        <v>1.0</v>
      </c>
      <c r="AW559" s="1">
        <v>1.0</v>
      </c>
      <c r="AX559" s="1">
        <v>1.0</v>
      </c>
      <c r="AY559" s="1">
        <v>1.0</v>
      </c>
      <c r="AZ559" s="1">
        <v>1.0</v>
      </c>
      <c r="BA559" s="1">
        <v>1.0</v>
      </c>
      <c r="BB559" s="1">
        <v>4.0</v>
      </c>
      <c r="BC559" s="1">
        <v>4.0</v>
      </c>
      <c r="BD559" s="1">
        <v>5.0</v>
      </c>
      <c r="BE559" s="1">
        <v>4.0</v>
      </c>
      <c r="BF559" s="1">
        <v>5.0</v>
      </c>
      <c r="BG559" s="1">
        <v>5.0</v>
      </c>
      <c r="BH559" s="1">
        <v>5.0</v>
      </c>
      <c r="BI559" s="1">
        <v>5.0</v>
      </c>
      <c r="BJ559" s="1">
        <v>7.0</v>
      </c>
      <c r="BK559" s="1">
        <v>1.0</v>
      </c>
      <c r="BL559" s="1">
        <v>1.0</v>
      </c>
      <c r="BM559" s="1">
        <v>1.0</v>
      </c>
      <c r="BN559" s="1">
        <v>2.0</v>
      </c>
      <c r="BO559" s="1">
        <v>2.0</v>
      </c>
      <c r="BP559" s="1">
        <v>2.0</v>
      </c>
      <c r="BQ559" s="1">
        <v>2.0</v>
      </c>
      <c r="BR559" s="1">
        <v>2.0</v>
      </c>
      <c r="BS559" s="1">
        <v>5.0</v>
      </c>
      <c r="BT559" s="1">
        <v>5.0</v>
      </c>
      <c r="BU559" s="1">
        <v>5.0</v>
      </c>
      <c r="BV559" s="1">
        <v>5.0</v>
      </c>
      <c r="BW559" s="1">
        <v>5.0</v>
      </c>
      <c r="BX559" s="1">
        <v>5.0</v>
      </c>
      <c r="BY559" s="1">
        <v>5.0</v>
      </c>
      <c r="BZ559" s="36">
        <v>5.0</v>
      </c>
      <c r="CA559" s="45">
        <f t="shared" si="32"/>
        <v>256</v>
      </c>
      <c r="CB559" s="45">
        <f t="shared" si="33"/>
        <v>30</v>
      </c>
      <c r="CC559" s="45">
        <f t="shared" si="34"/>
        <v>34</v>
      </c>
      <c r="CD559" s="45">
        <f t="shared" si="35"/>
        <v>13</v>
      </c>
      <c r="CE559" s="45">
        <f t="shared" si="36"/>
        <v>35</v>
      </c>
      <c r="CF559" s="45">
        <f t="shared" si="37"/>
        <v>39</v>
      </c>
      <c r="CG559" s="45">
        <f t="shared" si="38"/>
        <v>8</v>
      </c>
      <c r="CH559" s="45">
        <f t="shared" si="39"/>
        <v>37</v>
      </c>
      <c r="CI559" s="45">
        <f t="shared" si="40"/>
        <v>0.7</v>
      </c>
      <c r="CJ559">
        <f t="shared" si="10"/>
        <v>13</v>
      </c>
      <c r="CK559" s="45">
        <f t="shared" si="41"/>
        <v>40</v>
      </c>
      <c r="CL559" s="39"/>
      <c r="CM559" s="40">
        <f>VLOOKUP(CB559,'PROMIS 57 T-Score Conversions'!Q$3:R$35,2,TRUE)</f>
        <v>42.3</v>
      </c>
      <c r="CN559" s="44" t="str">
        <f t="shared" si="20"/>
        <v>Mild</v>
      </c>
      <c r="CO559" s="40">
        <f>VLOOKUP(CC559,'PROMIS 57 T-Score Conversions'!A$3:B$35,2,TRUE)</f>
        <v>73</v>
      </c>
      <c r="CP559" s="39" t="str">
        <f t="shared" si="21"/>
        <v>Severe</v>
      </c>
      <c r="CQ559" s="40">
        <f>VLOOKUP(CD559,'PROMIS 57 T-Score Conversions'!E$3:F$35,2,TRUE)</f>
        <v>52.1</v>
      </c>
      <c r="CR559" s="39" t="str">
        <f t="shared" si="22"/>
        <v>Normal</v>
      </c>
      <c r="CS559" s="40">
        <f>VLOOKUP(CE559,'PROMIS 57 T-Score Conversions'!U$3:V$35,2,TRUE)</f>
        <v>68.6</v>
      </c>
      <c r="CT559" s="39" t="str">
        <f t="shared" si="23"/>
        <v>Moderate</v>
      </c>
      <c r="CU559" s="40">
        <f>VLOOKUP(CF559,'PROMIS 57 T-Score Conversions'!Y$3:Z$35,2,TRUE)</f>
        <v>73</v>
      </c>
      <c r="CV559" s="39" t="str">
        <f t="shared" si="24"/>
        <v>Severe</v>
      </c>
      <c r="CW559" s="40">
        <f>vlookup(CG559,'PROMIS 57 T-Score Conversions'!M$3:N$35,2,TRUE)</f>
        <v>25.91</v>
      </c>
      <c r="CX559" s="39" t="str">
        <f t="shared" si="25"/>
        <v>Severe</v>
      </c>
      <c r="CY559" s="40">
        <f>VLOOKup(CH559,'PROMIS 57 T-Score Conversions'!I$3:J$35,2,TRUE)</f>
        <v>71</v>
      </c>
      <c r="CZ559" s="39" t="str">
        <f t="shared" si="26"/>
        <v>Severe</v>
      </c>
      <c r="DA559" s="37">
        <f>VLOOKUP(CJ559,'PROMIS 57 T-Score Conversions'!AC$3:AD$35,2,TRUE)</f>
        <v>31.18</v>
      </c>
      <c r="DB559" s="44" t="str">
        <f t="shared" si="30"/>
        <v>Moderate</v>
      </c>
      <c r="DC559" s="40">
        <f>VLOOKUP(CK559,'PROMIS 57 T-Score Conversions'!AG$3:AH$35,2,TRUE)</f>
        <v>67.09</v>
      </c>
      <c r="DD559" s="39" t="str">
        <f t="shared" si="31"/>
        <v>Moderate</v>
      </c>
    </row>
    <row r="560">
      <c r="A560" s="1" t="b">
        <v>1</v>
      </c>
      <c r="B560" s="1" t="b">
        <v>1</v>
      </c>
      <c r="C560" s="20">
        <v>43927.866389375005</v>
      </c>
      <c r="D560" s="1" t="s">
        <v>415</v>
      </c>
      <c r="E560" s="1">
        <v>2235.0</v>
      </c>
      <c r="F560" s="1">
        <v>4.0</v>
      </c>
      <c r="G560" s="1">
        <v>3.0</v>
      </c>
      <c r="H560" s="1">
        <v>4.0</v>
      </c>
      <c r="I560" s="1">
        <v>4.0</v>
      </c>
      <c r="J560" s="1">
        <v>2.0</v>
      </c>
      <c r="K560" s="1">
        <v>5.0</v>
      </c>
      <c r="L560" s="1">
        <v>5.0</v>
      </c>
      <c r="M560" s="1">
        <v>5.0</v>
      </c>
      <c r="N560" s="1">
        <v>2.0</v>
      </c>
      <c r="O560" s="1">
        <v>1.0</v>
      </c>
      <c r="P560" s="1">
        <v>2.0</v>
      </c>
      <c r="Q560" s="1">
        <v>3.0</v>
      </c>
      <c r="R560" s="1">
        <v>3.0</v>
      </c>
      <c r="S560" s="1">
        <v>2.0</v>
      </c>
      <c r="T560" s="1">
        <v>2.0</v>
      </c>
      <c r="U560" s="1">
        <v>3.0</v>
      </c>
      <c r="V560" s="1">
        <v>1.0</v>
      </c>
      <c r="W560" s="1">
        <v>2.0</v>
      </c>
      <c r="X560" s="1">
        <v>2.0</v>
      </c>
      <c r="Y560" s="1">
        <v>2.0</v>
      </c>
      <c r="Z560" s="1">
        <v>2.0</v>
      </c>
      <c r="AA560" s="1">
        <v>2.0</v>
      </c>
      <c r="AB560" s="1">
        <v>1.0</v>
      </c>
      <c r="AC560" s="1">
        <v>1.0</v>
      </c>
      <c r="AD560" s="1">
        <v>4.0</v>
      </c>
      <c r="AE560" s="1">
        <v>3.0</v>
      </c>
      <c r="AF560" s="1">
        <v>4.0</v>
      </c>
      <c r="AG560" s="1">
        <v>3.0</v>
      </c>
      <c r="AH560" s="1">
        <v>4.0</v>
      </c>
      <c r="AI560" s="1">
        <v>4.0</v>
      </c>
      <c r="AJ560" s="1">
        <v>4.0</v>
      </c>
      <c r="AK560" s="1">
        <v>2.0</v>
      </c>
      <c r="AL560" s="1">
        <v>3.0</v>
      </c>
      <c r="AM560" s="1">
        <v>3.0</v>
      </c>
      <c r="AN560" s="1">
        <v>2.0</v>
      </c>
      <c r="AO560" s="1">
        <v>1.0</v>
      </c>
      <c r="AP560" s="1">
        <v>2.0</v>
      </c>
      <c r="AQ560" s="1">
        <v>2.0</v>
      </c>
      <c r="AR560" s="1">
        <v>2.0</v>
      </c>
      <c r="AS560" s="1">
        <v>4.0</v>
      </c>
      <c r="AT560" s="1">
        <v>3.0</v>
      </c>
      <c r="AU560" s="1">
        <v>2.0</v>
      </c>
      <c r="AV560" s="1">
        <v>2.0</v>
      </c>
      <c r="AW560" s="1">
        <v>2.0</v>
      </c>
      <c r="AX560" s="1">
        <v>2.0</v>
      </c>
      <c r="AY560" s="1">
        <v>2.0</v>
      </c>
      <c r="AZ560" s="1">
        <v>2.0</v>
      </c>
      <c r="BA560" s="1">
        <v>2.0</v>
      </c>
      <c r="BB560" s="1">
        <v>4.0</v>
      </c>
      <c r="BC560" s="1">
        <v>3.0</v>
      </c>
      <c r="BD560" s="1">
        <v>4.0</v>
      </c>
      <c r="BE560" s="1">
        <v>3.0</v>
      </c>
      <c r="BF560" s="1">
        <v>4.0</v>
      </c>
      <c r="BG560" s="1">
        <v>4.0</v>
      </c>
      <c r="BH560" s="1">
        <v>3.0</v>
      </c>
      <c r="BI560" s="1">
        <v>3.0</v>
      </c>
      <c r="BJ560" s="1">
        <v>6.0</v>
      </c>
      <c r="BK560" s="1">
        <v>2.0</v>
      </c>
      <c r="BL560" s="1">
        <v>2.0</v>
      </c>
      <c r="BM560" s="1">
        <v>2.0</v>
      </c>
      <c r="BN560" s="1">
        <v>2.0</v>
      </c>
      <c r="BO560" s="1">
        <v>2.0</v>
      </c>
      <c r="BP560" s="1">
        <v>2.0</v>
      </c>
      <c r="BQ560" s="1">
        <v>2.0</v>
      </c>
      <c r="BR560" s="1">
        <v>3.0</v>
      </c>
      <c r="BS560" s="1">
        <v>4.0</v>
      </c>
      <c r="BT560" s="1">
        <v>5.0</v>
      </c>
      <c r="BU560" s="1">
        <v>5.0</v>
      </c>
      <c r="BV560" s="1">
        <v>4.0</v>
      </c>
      <c r="BW560" s="1">
        <v>5.0</v>
      </c>
      <c r="BX560" s="1">
        <v>4.0</v>
      </c>
      <c r="BY560" s="1">
        <v>2.0</v>
      </c>
      <c r="BZ560" s="36">
        <v>4.0</v>
      </c>
      <c r="CA560" s="45">
        <f t="shared" si="32"/>
        <v>211</v>
      </c>
      <c r="CB560" s="45">
        <f t="shared" si="33"/>
        <v>32</v>
      </c>
      <c r="CC560" s="45">
        <f t="shared" si="34"/>
        <v>18</v>
      </c>
      <c r="CD560" s="45">
        <f t="shared" si="35"/>
        <v>13</v>
      </c>
      <c r="CE560" s="45">
        <f t="shared" si="36"/>
        <v>28</v>
      </c>
      <c r="CF560" s="45">
        <f t="shared" si="37"/>
        <v>19</v>
      </c>
      <c r="CG560" s="45">
        <f t="shared" si="38"/>
        <v>17</v>
      </c>
      <c r="CH560" s="45">
        <f t="shared" si="39"/>
        <v>28</v>
      </c>
      <c r="CI560" s="45">
        <f t="shared" si="40"/>
        <v>0.6</v>
      </c>
      <c r="CJ560">
        <f t="shared" si="10"/>
        <v>17</v>
      </c>
      <c r="CK560" s="45">
        <f t="shared" si="41"/>
        <v>33</v>
      </c>
      <c r="CL560" s="39"/>
      <c r="CM560" s="40">
        <f>VLOOKUP(CB560,'PROMIS 57 T-Score Conversions'!Q$3:R$35,2,TRUE)</f>
        <v>43.9</v>
      </c>
      <c r="CN560" s="44" t="str">
        <f t="shared" si="20"/>
        <v>Mild</v>
      </c>
      <c r="CO560" s="40">
        <f>VLOOKUP(CC560,'PROMIS 57 T-Score Conversions'!A$3:B$35,2,TRUE)</f>
        <v>56.4</v>
      </c>
      <c r="CP560" s="39" t="str">
        <f t="shared" si="21"/>
        <v>Moderate</v>
      </c>
      <c r="CQ560" s="40">
        <f>VLOOKUP(CD560,'PROMIS 57 T-Score Conversions'!E$3:F$35,2,TRUE)</f>
        <v>52.1</v>
      </c>
      <c r="CR560" s="39" t="str">
        <f t="shared" si="22"/>
        <v>Normal</v>
      </c>
      <c r="CS560" s="40">
        <f>VLOOKUP(CE560,'PROMIS 57 T-Score Conversions'!U$3:V$35,2,TRUE)</f>
        <v>61.3</v>
      </c>
      <c r="CT560" s="39" t="str">
        <f t="shared" si="23"/>
        <v>Moderate</v>
      </c>
      <c r="CU560" s="40">
        <f>VLOOKUP(CF560,'PROMIS 57 T-Score Conversions'!Y$3:Z$35,2,TRUE)</f>
        <v>49</v>
      </c>
      <c r="CV560" s="39" t="str">
        <f t="shared" si="24"/>
        <v>Normal</v>
      </c>
      <c r="CW560" s="40">
        <f>vlookup(CG560,'PROMIS 57 T-Score Conversions'!M$3:N$35,2,TRUE)</f>
        <v>37.7</v>
      </c>
      <c r="CX560" s="39" t="str">
        <f t="shared" si="25"/>
        <v>Moderate</v>
      </c>
      <c r="CY560" s="40">
        <f>VLOOKup(CH560,'PROMIS 57 T-Score Conversions'!I$3:J$35,2,TRUE)</f>
        <v>64.1</v>
      </c>
      <c r="CZ560" s="39" t="str">
        <f t="shared" si="26"/>
        <v>Moderate</v>
      </c>
      <c r="DA560" s="37">
        <f>VLOOKUP(CJ560,'PROMIS 57 T-Score Conversions'!AC$3:AD$35,2,TRUE)</f>
        <v>34.75</v>
      </c>
      <c r="DB560" s="44" t="str">
        <f t="shared" si="30"/>
        <v>Moderate</v>
      </c>
      <c r="DC560" s="40">
        <f>VLOOKUP(CK560,'PROMIS 57 T-Score Conversions'!AG$3:AH$35,2,TRUE)</f>
        <v>52.42</v>
      </c>
      <c r="DD560" s="39" t="str">
        <f t="shared" si="31"/>
        <v>Normal</v>
      </c>
    </row>
    <row r="561">
      <c r="A561" s="1" t="b">
        <v>1</v>
      </c>
      <c r="B561" s="1" t="b">
        <v>1</v>
      </c>
      <c r="C561" s="20">
        <v>43929.68854993056</v>
      </c>
      <c r="D561" s="1" t="s">
        <v>307</v>
      </c>
      <c r="E561" s="1">
        <v>2070.0</v>
      </c>
      <c r="F561" s="1">
        <v>3.0</v>
      </c>
      <c r="G561" s="1">
        <v>5.0</v>
      </c>
      <c r="H561" s="1">
        <v>5.0</v>
      </c>
      <c r="I561" s="1">
        <v>2.0</v>
      </c>
      <c r="J561" s="1">
        <v>2.0</v>
      </c>
      <c r="K561" s="1">
        <v>3.0</v>
      </c>
      <c r="L561" s="1">
        <v>4.0</v>
      </c>
      <c r="M561" s="1">
        <v>3.0</v>
      </c>
      <c r="N561" s="1">
        <v>2.0</v>
      </c>
      <c r="O561" s="1">
        <v>2.0</v>
      </c>
      <c r="P561" s="1">
        <v>2.0</v>
      </c>
      <c r="Q561" s="1">
        <v>4.0</v>
      </c>
      <c r="R561" s="1">
        <v>2.0</v>
      </c>
      <c r="S561" s="1">
        <v>2.0</v>
      </c>
      <c r="T561" s="1">
        <v>2.0</v>
      </c>
      <c r="U561" s="1">
        <v>4.0</v>
      </c>
      <c r="V561" s="1">
        <v>2.0</v>
      </c>
      <c r="W561" s="1">
        <v>2.0</v>
      </c>
      <c r="X561" s="1">
        <v>2.0</v>
      </c>
      <c r="Y561" s="1">
        <v>2.0</v>
      </c>
      <c r="Z561" s="1">
        <v>2.0</v>
      </c>
      <c r="AA561" s="1">
        <v>2.0</v>
      </c>
      <c r="AB561" s="1">
        <v>2.0</v>
      </c>
      <c r="AC561" s="1">
        <v>2.0</v>
      </c>
      <c r="AD561" s="1">
        <v>5.0</v>
      </c>
      <c r="AE561" s="1">
        <v>5.0</v>
      </c>
      <c r="AF561" s="1">
        <v>4.0</v>
      </c>
      <c r="AG561" s="1">
        <v>4.0</v>
      </c>
      <c r="AH561" s="1">
        <v>4.0</v>
      </c>
      <c r="AI561" s="1">
        <v>3.0</v>
      </c>
      <c r="AJ561" s="1">
        <v>5.0</v>
      </c>
      <c r="AK561" s="1">
        <v>4.0</v>
      </c>
      <c r="AL561" s="1">
        <v>3.0</v>
      </c>
      <c r="AM561" s="1">
        <v>3.0</v>
      </c>
      <c r="AN561" s="1">
        <v>3.0</v>
      </c>
      <c r="AO561" s="1">
        <v>3.0</v>
      </c>
      <c r="AP561" s="1">
        <v>3.0</v>
      </c>
      <c r="AQ561" s="1">
        <v>3.0</v>
      </c>
      <c r="AR561" s="1">
        <v>3.0</v>
      </c>
      <c r="AS561" s="1">
        <v>4.0</v>
      </c>
      <c r="AT561" s="1">
        <v>1.0</v>
      </c>
      <c r="AU561" s="1">
        <v>1.0</v>
      </c>
      <c r="AV561" s="1">
        <v>1.0</v>
      </c>
      <c r="AW561" s="1">
        <v>1.0</v>
      </c>
      <c r="AX561" s="1">
        <v>1.0</v>
      </c>
      <c r="AY561" s="1">
        <v>1.0</v>
      </c>
      <c r="AZ561" s="1">
        <v>1.0</v>
      </c>
      <c r="BA561" s="1">
        <v>1.0</v>
      </c>
      <c r="BB561" s="1">
        <v>4.0</v>
      </c>
      <c r="BC561" s="1">
        <v>4.0</v>
      </c>
      <c r="BD561" s="1">
        <v>5.0</v>
      </c>
      <c r="BE561" s="1">
        <v>4.0</v>
      </c>
      <c r="BF561" s="1">
        <v>4.0</v>
      </c>
      <c r="BG561" s="1">
        <v>4.0</v>
      </c>
      <c r="BH561" s="1">
        <v>3.0</v>
      </c>
      <c r="BI561" s="1">
        <v>3.0</v>
      </c>
      <c r="BJ561" s="1">
        <v>6.0</v>
      </c>
      <c r="BK561" s="1">
        <v>3.0</v>
      </c>
      <c r="BL561" s="1">
        <v>3.0</v>
      </c>
      <c r="BM561" s="1">
        <v>3.0</v>
      </c>
      <c r="BN561" s="1">
        <v>3.0</v>
      </c>
      <c r="BO561" s="1">
        <v>3.0</v>
      </c>
      <c r="BP561" s="1">
        <v>3.0</v>
      </c>
      <c r="BQ561" s="1">
        <v>3.0</v>
      </c>
      <c r="BR561" s="1">
        <v>3.0</v>
      </c>
      <c r="BS561" s="1">
        <v>3.0</v>
      </c>
      <c r="BT561" s="1">
        <v>2.0</v>
      </c>
      <c r="BU561" s="1">
        <v>3.0</v>
      </c>
      <c r="BV561" s="1">
        <v>3.0</v>
      </c>
      <c r="BW561" s="1">
        <v>5.0</v>
      </c>
      <c r="BX561" s="1">
        <v>2.0</v>
      </c>
      <c r="BY561" s="1">
        <v>4.0</v>
      </c>
      <c r="BZ561" s="36">
        <v>3.0</v>
      </c>
      <c r="CA561" s="45">
        <f t="shared" si="32"/>
        <v>216</v>
      </c>
      <c r="CB561" s="45">
        <f t="shared" si="33"/>
        <v>27</v>
      </c>
      <c r="CC561" s="45">
        <f t="shared" si="34"/>
        <v>20</v>
      </c>
      <c r="CD561" s="45">
        <f t="shared" si="35"/>
        <v>16</v>
      </c>
      <c r="CE561" s="45">
        <f t="shared" si="36"/>
        <v>34</v>
      </c>
      <c r="CF561" s="45">
        <f t="shared" si="37"/>
        <v>25</v>
      </c>
      <c r="CG561" s="45">
        <f t="shared" si="38"/>
        <v>8</v>
      </c>
      <c r="CH561" s="45">
        <f t="shared" si="39"/>
        <v>31</v>
      </c>
      <c r="CI561" s="45">
        <f t="shared" si="40"/>
        <v>0.6</v>
      </c>
      <c r="CJ561">
        <f t="shared" si="10"/>
        <v>24</v>
      </c>
      <c r="CK561" s="45">
        <f t="shared" si="41"/>
        <v>25</v>
      </c>
      <c r="CL561" s="39"/>
      <c r="CM561" s="40">
        <f>VLOOKUP(CB561,'PROMIS 57 T-Score Conversions'!Q$3:R$35,2,TRUE)</f>
        <v>40.1</v>
      </c>
      <c r="CN561" s="44" t="str">
        <f t="shared" si="20"/>
        <v>Mild</v>
      </c>
      <c r="CO561" s="40">
        <f>VLOOKUP(CC561,'PROMIS 57 T-Score Conversions'!A$3:B$35,2,TRUE)</f>
        <v>58.4</v>
      </c>
      <c r="CP561" s="39" t="str">
        <f t="shared" si="21"/>
        <v>Moderate</v>
      </c>
      <c r="CQ561" s="40">
        <f>VLOOKUP(CD561,'PROMIS 57 T-Score Conversions'!E$3:F$35,2,TRUE)</f>
        <v>55.1</v>
      </c>
      <c r="CR561" s="39" t="str">
        <f t="shared" si="22"/>
        <v>Mild</v>
      </c>
      <c r="CS561" s="40">
        <f>VLOOKUP(CE561,'PROMIS 57 T-Score Conversions'!U$3:V$35,2,TRUE)</f>
        <v>67.5</v>
      </c>
      <c r="CT561" s="39" t="str">
        <f t="shared" si="23"/>
        <v>Moderate</v>
      </c>
      <c r="CU561" s="40">
        <f>VLOOKUP(CF561,'PROMIS 57 T-Score Conversions'!Y$3:Z$35,2,TRUE)</f>
        <v>55.3</v>
      </c>
      <c r="CV561" s="39" t="str">
        <f t="shared" si="24"/>
        <v>Mild</v>
      </c>
      <c r="CW561" s="40">
        <f>vlookup(CG561,'PROMIS 57 T-Score Conversions'!M$3:N$35,2,TRUE)</f>
        <v>25.91</v>
      </c>
      <c r="CX561" s="39" t="str">
        <f t="shared" si="25"/>
        <v>Severe</v>
      </c>
      <c r="CY561" s="40">
        <f>VLOOKup(CH561,'PROMIS 57 T-Score Conversions'!I$3:J$35,2,TRUE)</f>
        <v>66.2</v>
      </c>
      <c r="CZ561" s="39" t="str">
        <f t="shared" si="26"/>
        <v>Moderate</v>
      </c>
      <c r="DA561" s="37">
        <f>VLOOKUP(CJ561,'PROMIS 57 T-Score Conversions'!AC$3:AD$35,2,TRUE)</f>
        <v>40.29</v>
      </c>
      <c r="DB561" s="44" t="str">
        <f t="shared" si="30"/>
        <v>Mild</v>
      </c>
      <c r="DC561" s="40">
        <f>VLOOKUP(CK561,'PROMIS 57 T-Score Conversions'!AG$3:AH$35,2,TRUE)</f>
        <v>44.34</v>
      </c>
      <c r="DD561" s="39" t="str">
        <f t="shared" si="31"/>
        <v>Normal</v>
      </c>
    </row>
    <row r="562">
      <c r="A562" s="1" t="b">
        <v>1</v>
      </c>
      <c r="B562" s="1" t="b">
        <v>1</v>
      </c>
      <c r="C562" s="20">
        <v>43929.78621457176</v>
      </c>
      <c r="D562" s="1" t="s">
        <v>416</v>
      </c>
      <c r="E562" s="1">
        <v>2221.0</v>
      </c>
      <c r="F562" s="1">
        <v>2.0</v>
      </c>
      <c r="G562" s="1">
        <v>3.0</v>
      </c>
      <c r="H562" s="1">
        <v>4.0</v>
      </c>
      <c r="I562" s="1">
        <v>2.0</v>
      </c>
      <c r="J562" s="1">
        <v>2.0</v>
      </c>
      <c r="K562" s="1">
        <v>3.0</v>
      </c>
      <c r="L562" s="1">
        <v>4.0</v>
      </c>
      <c r="M562" s="1">
        <v>2.0</v>
      </c>
      <c r="N562" s="1">
        <v>4.0</v>
      </c>
      <c r="O562" s="1">
        <v>4.0</v>
      </c>
      <c r="P562" s="1">
        <v>4.0</v>
      </c>
      <c r="Q562" s="1">
        <v>4.0</v>
      </c>
      <c r="R562" s="1">
        <v>4.0</v>
      </c>
      <c r="S562" s="1">
        <v>4.0</v>
      </c>
      <c r="T562" s="1">
        <v>4.0</v>
      </c>
      <c r="U562" s="1">
        <v>4.0</v>
      </c>
      <c r="V562" s="1">
        <v>2.0</v>
      </c>
      <c r="W562" s="1">
        <v>4.0</v>
      </c>
      <c r="X562" s="1">
        <v>4.0</v>
      </c>
      <c r="Y562" s="1">
        <v>2.0</v>
      </c>
      <c r="Z562" s="1">
        <v>4.0</v>
      </c>
      <c r="AA562" s="1">
        <v>3.0</v>
      </c>
      <c r="AB562" s="1">
        <v>2.0</v>
      </c>
      <c r="AC562" s="1">
        <v>3.0</v>
      </c>
      <c r="AD562" s="1">
        <v>5.0</v>
      </c>
      <c r="AE562" s="1">
        <v>5.0</v>
      </c>
      <c r="AF562" s="1">
        <v>4.0</v>
      </c>
      <c r="AG562" s="1">
        <v>5.0</v>
      </c>
      <c r="AH562" s="1">
        <v>4.0</v>
      </c>
      <c r="AI562" s="1">
        <v>5.0</v>
      </c>
      <c r="AJ562" s="1">
        <v>5.0</v>
      </c>
      <c r="AK562" s="1">
        <v>5.0</v>
      </c>
      <c r="AL562" s="1">
        <v>2.0</v>
      </c>
      <c r="AM562" s="1">
        <v>3.0</v>
      </c>
      <c r="AN562" s="1">
        <v>5.0</v>
      </c>
      <c r="AO562" s="1">
        <v>5.0</v>
      </c>
      <c r="AP562" s="1">
        <v>2.0</v>
      </c>
      <c r="AQ562" s="1">
        <v>5.0</v>
      </c>
      <c r="AR562" s="1">
        <v>3.0</v>
      </c>
      <c r="AS562" s="1">
        <v>3.0</v>
      </c>
      <c r="AT562" s="1">
        <v>3.0</v>
      </c>
      <c r="AU562" s="1">
        <v>3.0</v>
      </c>
      <c r="AV562" s="1">
        <v>2.0</v>
      </c>
      <c r="AW562" s="1">
        <v>2.0</v>
      </c>
      <c r="AX562" s="1">
        <v>2.0</v>
      </c>
      <c r="AY562" s="1">
        <v>2.0</v>
      </c>
      <c r="AZ562" s="1">
        <v>2.0</v>
      </c>
      <c r="BA562" s="1">
        <v>2.0</v>
      </c>
      <c r="BB562" s="1">
        <v>4.0</v>
      </c>
      <c r="BC562" s="1">
        <v>4.0</v>
      </c>
      <c r="BD562" s="1">
        <v>3.0</v>
      </c>
      <c r="BE562" s="1">
        <v>4.0</v>
      </c>
      <c r="BF562" s="1">
        <v>3.0</v>
      </c>
      <c r="BG562" s="1">
        <v>3.0</v>
      </c>
      <c r="BH562" s="1">
        <v>4.0</v>
      </c>
      <c r="BI562" s="1">
        <v>3.0</v>
      </c>
      <c r="BJ562" s="1">
        <v>5.0</v>
      </c>
      <c r="BK562" s="1">
        <v>1.0</v>
      </c>
      <c r="BL562" s="1">
        <v>2.0</v>
      </c>
      <c r="BM562" s="1">
        <v>1.0</v>
      </c>
      <c r="BN562" s="1">
        <v>2.0</v>
      </c>
      <c r="BO562" s="1">
        <v>2.0</v>
      </c>
      <c r="BP562" s="1">
        <v>1.0</v>
      </c>
      <c r="BQ562" s="1">
        <v>1.0</v>
      </c>
      <c r="BR562" s="1">
        <v>2.0</v>
      </c>
      <c r="BS562" s="1">
        <v>5.0</v>
      </c>
      <c r="BT562" s="1">
        <v>5.0</v>
      </c>
      <c r="BU562" s="1">
        <v>5.0</v>
      </c>
      <c r="BV562" s="1">
        <v>5.0</v>
      </c>
      <c r="BW562" s="1">
        <v>5.0</v>
      </c>
      <c r="BX562" s="1">
        <v>4.0</v>
      </c>
      <c r="BY562" s="1">
        <v>3.0</v>
      </c>
      <c r="BZ562" s="36">
        <v>4.0</v>
      </c>
      <c r="CA562" s="45">
        <f t="shared" si="32"/>
        <v>243</v>
      </c>
      <c r="CB562" s="45">
        <f t="shared" si="33"/>
        <v>22</v>
      </c>
      <c r="CC562" s="45">
        <f t="shared" si="34"/>
        <v>32</v>
      </c>
      <c r="CD562" s="45">
        <f t="shared" si="35"/>
        <v>24</v>
      </c>
      <c r="CE562" s="45">
        <f t="shared" si="36"/>
        <v>38</v>
      </c>
      <c r="CF562" s="45">
        <f t="shared" si="37"/>
        <v>28</v>
      </c>
      <c r="CG562" s="45">
        <f t="shared" si="38"/>
        <v>18</v>
      </c>
      <c r="CH562" s="45">
        <f t="shared" si="39"/>
        <v>28</v>
      </c>
      <c r="CI562" s="45">
        <f t="shared" si="40"/>
        <v>0.5</v>
      </c>
      <c r="CJ562">
        <f t="shared" si="10"/>
        <v>12</v>
      </c>
      <c r="CK562" s="45">
        <f t="shared" si="41"/>
        <v>36</v>
      </c>
      <c r="CL562" s="39"/>
      <c r="CM562" s="40">
        <f>VLOOKUP(CB562,'PROMIS 57 T-Score Conversions'!Q$3:R$35,2,TRUE)</f>
        <v>36.7</v>
      </c>
      <c r="CN562" s="44" t="str">
        <f t="shared" si="20"/>
        <v>Moderate</v>
      </c>
      <c r="CO562" s="40">
        <f>VLOOKUP(CC562,'PROMIS 57 T-Score Conversions'!A$3:B$35,2,TRUE)</f>
        <v>70.8</v>
      </c>
      <c r="CP562" s="39" t="str">
        <f t="shared" si="21"/>
        <v>Severe</v>
      </c>
      <c r="CQ562" s="40">
        <f>VLOOKUP(CD562,'PROMIS 57 T-Score Conversions'!E$3:F$35,2,TRUE)</f>
        <v>62.1</v>
      </c>
      <c r="CR562" s="39" t="str">
        <f t="shared" si="22"/>
        <v>Moderate</v>
      </c>
      <c r="CS562" s="40">
        <f>VLOOKUP(CE562,'PROMIS 57 T-Score Conversions'!U$3:V$35,2,TRUE)</f>
        <v>72.4</v>
      </c>
      <c r="CT562" s="39" t="str">
        <f t="shared" si="23"/>
        <v>Severe</v>
      </c>
      <c r="CU562" s="40">
        <f>VLOOKUP(CF562,'PROMIS 57 T-Score Conversions'!Y$3:Z$35,2,TRUE)</f>
        <v>58.3</v>
      </c>
      <c r="CV562" s="39" t="str">
        <f t="shared" si="24"/>
        <v>Mild</v>
      </c>
      <c r="CW562" s="40">
        <f>vlookup(CG562,'PROMIS 57 T-Score Conversions'!M$3:N$35,2,TRUE)</f>
        <v>38.5</v>
      </c>
      <c r="CX562" s="39" t="str">
        <f t="shared" si="25"/>
        <v>Moderate</v>
      </c>
      <c r="CY562" s="40">
        <f>VLOOKup(CH562,'PROMIS 57 T-Score Conversions'!I$3:J$35,2,TRUE)</f>
        <v>64.1</v>
      </c>
      <c r="CZ562" s="39" t="str">
        <f t="shared" si="26"/>
        <v>Moderate</v>
      </c>
      <c r="DA562" s="37">
        <f>VLOOKUP(CJ562,'PROMIS 57 T-Score Conversions'!AC$3:AD$35,2,TRUE)</f>
        <v>30.11</v>
      </c>
      <c r="DB562" s="44" t="str">
        <f t="shared" si="30"/>
        <v>Moderate</v>
      </c>
      <c r="DC562" s="40">
        <f>VLOOKUP(CK562,'PROMIS 57 T-Score Conversions'!AG$3:AH$35,2,TRUE)</f>
        <v>56.39</v>
      </c>
      <c r="DD562" s="39" t="str">
        <f t="shared" si="31"/>
        <v>Mild</v>
      </c>
    </row>
    <row r="563">
      <c r="A563" s="1" t="b">
        <v>1</v>
      </c>
      <c r="B563" s="1" t="b">
        <v>1</v>
      </c>
      <c r="C563" s="20">
        <v>43934.36367846065</v>
      </c>
      <c r="D563" s="1" t="s">
        <v>369</v>
      </c>
      <c r="E563" s="1">
        <v>222.0</v>
      </c>
      <c r="F563" s="1">
        <v>5.0</v>
      </c>
      <c r="G563" s="1">
        <v>5.0</v>
      </c>
      <c r="H563" s="1">
        <v>5.0</v>
      </c>
      <c r="I563" s="1">
        <v>5.0</v>
      </c>
      <c r="J563" s="1">
        <v>5.0</v>
      </c>
      <c r="K563" s="1">
        <v>5.0</v>
      </c>
      <c r="L563" s="1">
        <v>5.0</v>
      </c>
      <c r="M563" s="1">
        <v>5.0</v>
      </c>
      <c r="N563" s="1">
        <v>1.0</v>
      </c>
      <c r="O563" s="1">
        <v>1.0</v>
      </c>
      <c r="P563" s="1">
        <v>1.0</v>
      </c>
      <c r="Q563" s="1">
        <v>1.0</v>
      </c>
      <c r="R563" s="1">
        <v>1.0</v>
      </c>
      <c r="S563" s="1">
        <v>1.0</v>
      </c>
      <c r="T563" s="1">
        <v>2.0</v>
      </c>
      <c r="U563" s="1">
        <v>1.0</v>
      </c>
      <c r="V563" s="1">
        <v>1.0</v>
      </c>
      <c r="W563" s="1">
        <v>1.0</v>
      </c>
      <c r="X563" s="1">
        <v>1.0</v>
      </c>
      <c r="Y563" s="1">
        <v>1.0</v>
      </c>
      <c r="Z563" s="1">
        <v>1.0</v>
      </c>
      <c r="AA563" s="1">
        <v>1.0</v>
      </c>
      <c r="AB563" s="1">
        <v>1.0</v>
      </c>
      <c r="AC563" s="1">
        <v>1.0</v>
      </c>
      <c r="AD563" s="1">
        <v>1.0</v>
      </c>
      <c r="AE563" s="1">
        <v>1.0</v>
      </c>
      <c r="AF563" s="1">
        <v>1.0</v>
      </c>
      <c r="AG563" s="1">
        <v>1.0</v>
      </c>
      <c r="AH563" s="1">
        <v>1.0</v>
      </c>
      <c r="AI563" s="1">
        <v>1.0</v>
      </c>
      <c r="AJ563" s="1">
        <v>1.0</v>
      </c>
      <c r="AK563" s="1">
        <v>1.0</v>
      </c>
      <c r="AL563" s="1">
        <v>2.0</v>
      </c>
      <c r="AM563" s="1">
        <v>1.0</v>
      </c>
      <c r="AN563" s="1">
        <v>1.0</v>
      </c>
      <c r="AO563" s="1">
        <v>1.0</v>
      </c>
      <c r="AP563" s="1">
        <v>1.0</v>
      </c>
      <c r="AQ563" s="1">
        <v>1.0</v>
      </c>
      <c r="AR563" s="1">
        <v>1.0</v>
      </c>
      <c r="AS563" s="1">
        <v>1.0</v>
      </c>
      <c r="AT563" s="1">
        <v>5.0</v>
      </c>
      <c r="AU563" s="1">
        <v>5.0</v>
      </c>
      <c r="AV563" s="1">
        <v>5.0</v>
      </c>
      <c r="AW563" s="1">
        <v>5.0</v>
      </c>
      <c r="AX563" s="1">
        <v>5.0</v>
      </c>
      <c r="AY563" s="1">
        <v>5.0</v>
      </c>
      <c r="AZ563" s="1">
        <v>4.0</v>
      </c>
      <c r="BA563" s="1">
        <v>5.0</v>
      </c>
      <c r="BB563" s="1">
        <v>1.0</v>
      </c>
      <c r="BC563" s="1">
        <v>1.0</v>
      </c>
      <c r="BD563" s="1">
        <v>1.0</v>
      </c>
      <c r="BE563" s="1">
        <v>1.0</v>
      </c>
      <c r="BF563" s="1">
        <v>1.0</v>
      </c>
      <c r="BG563" s="1">
        <v>1.0</v>
      </c>
      <c r="BH563" s="1">
        <v>1.0</v>
      </c>
      <c r="BI563" s="1">
        <v>1.0</v>
      </c>
      <c r="BJ563" s="1">
        <v>0.0</v>
      </c>
      <c r="BK563" s="1">
        <v>5.0</v>
      </c>
      <c r="BL563" s="1">
        <v>4.0</v>
      </c>
      <c r="BM563" s="1">
        <v>4.0</v>
      </c>
      <c r="BN563" s="1">
        <v>4.0</v>
      </c>
      <c r="BO563" s="1">
        <v>4.0</v>
      </c>
      <c r="BP563" s="1">
        <v>4.0</v>
      </c>
      <c r="BQ563" s="1">
        <v>4.0</v>
      </c>
      <c r="BR563" s="1">
        <v>4.0</v>
      </c>
      <c r="BS563" s="1">
        <v>1.0</v>
      </c>
      <c r="BT563" s="1">
        <v>2.0</v>
      </c>
      <c r="BU563" s="1">
        <v>2.0</v>
      </c>
      <c r="BV563" s="1">
        <v>1.0</v>
      </c>
      <c r="BW563" s="1">
        <v>1.0</v>
      </c>
      <c r="BX563" s="1">
        <v>1.0</v>
      </c>
      <c r="BY563" s="1">
        <v>1.0</v>
      </c>
      <c r="BZ563" s="36">
        <v>1.0</v>
      </c>
      <c r="CA563" s="45">
        <f t="shared" si="32"/>
        <v>164</v>
      </c>
      <c r="CB563" s="45">
        <f t="shared" si="33"/>
        <v>40</v>
      </c>
      <c r="CC563" s="45">
        <f t="shared" si="34"/>
        <v>9</v>
      </c>
      <c r="CD563" s="45">
        <f t="shared" si="35"/>
        <v>8</v>
      </c>
      <c r="CE563" s="45">
        <f t="shared" si="36"/>
        <v>8</v>
      </c>
      <c r="CF563" s="45">
        <f t="shared" si="37"/>
        <v>9</v>
      </c>
      <c r="CG563" s="45">
        <f t="shared" si="38"/>
        <v>39</v>
      </c>
      <c r="CH563" s="45">
        <f t="shared" si="39"/>
        <v>8</v>
      </c>
      <c r="CI563" s="45">
        <f t="shared" si="40"/>
        <v>0</v>
      </c>
      <c r="CJ563">
        <f t="shared" si="10"/>
        <v>33</v>
      </c>
      <c r="CK563" s="45">
        <f t="shared" si="41"/>
        <v>10</v>
      </c>
      <c r="CL563" s="39"/>
      <c r="CM563" s="40">
        <f>VLOOKUP(CB563,'PROMIS 57 T-Score Conversions'!Q$3:R$35,2,TRUE)</f>
        <v>60.1</v>
      </c>
      <c r="CN563" s="44" t="str">
        <f t="shared" si="20"/>
        <v>Normal</v>
      </c>
      <c r="CO563" s="40">
        <f>VLOOKUP(CC563,'PROMIS 57 T-Score Conversions'!A$3:B$35,2,TRUE)</f>
        <v>43.2</v>
      </c>
      <c r="CP563" s="39" t="str">
        <f t="shared" si="21"/>
        <v>Normal</v>
      </c>
      <c r="CQ563" s="40">
        <f>VLOOKUP(CD563,'PROMIS 57 T-Score Conversions'!E$3:F$35,2,TRUE)</f>
        <v>38.2</v>
      </c>
      <c r="CR563" s="39" t="str">
        <f t="shared" si="22"/>
        <v>Normal</v>
      </c>
      <c r="CS563" s="40">
        <f>VLOOKUP(CE563,'PROMIS 57 T-Score Conversions'!U$3:V$35,2,TRUE)</f>
        <v>33.1</v>
      </c>
      <c r="CT563" s="39" t="str">
        <f t="shared" si="23"/>
        <v>Normal</v>
      </c>
      <c r="CU563" s="40">
        <f>VLOOKUP(CF563,'PROMIS 57 T-Score Conversions'!Y$3:Z$35,2,TRUE)</f>
        <v>33.1</v>
      </c>
      <c r="CV563" s="39" t="str">
        <f t="shared" si="24"/>
        <v>Normal</v>
      </c>
      <c r="CW563" s="40">
        <f>vlookup(CG563,'PROMIS 57 T-Score Conversions'!M$3:N$35,2,TRUE)</f>
        <v>60.2</v>
      </c>
      <c r="CX563" s="39" t="str">
        <f t="shared" si="25"/>
        <v>Normal</v>
      </c>
      <c r="CY563" s="40">
        <f>VLOOKup(CH563,'PROMIS 57 T-Score Conversions'!I$3:J$35,2,TRUE)</f>
        <v>40.7</v>
      </c>
      <c r="CZ563" s="39" t="str">
        <f t="shared" si="26"/>
        <v>Normal</v>
      </c>
      <c r="DA563" s="37">
        <f>VLOOKUP(CJ563,'PROMIS 57 T-Score Conversions'!AC$3:AD$35,2,TRUE)</f>
        <v>48.18</v>
      </c>
      <c r="DB563" s="44" t="str">
        <f t="shared" si="30"/>
        <v>Normal</v>
      </c>
      <c r="DC563" s="40">
        <f>VLOOKUP(CK563,'PROMIS 57 T-Score Conversions'!AG$3:AH$35,2,TRUE)</f>
        <v>28.63</v>
      </c>
      <c r="DD563" s="39" t="str">
        <f t="shared" si="31"/>
        <v>Normal</v>
      </c>
    </row>
    <row r="564">
      <c r="A564" s="1" t="b">
        <v>1</v>
      </c>
      <c r="B564" s="1" t="b">
        <v>1</v>
      </c>
      <c r="C564" s="20">
        <v>43934.428418125</v>
      </c>
      <c r="D564" s="1" t="s">
        <v>417</v>
      </c>
      <c r="E564" s="1">
        <v>2238.0</v>
      </c>
      <c r="F564" s="1">
        <v>4.0</v>
      </c>
      <c r="G564" s="1">
        <v>4.0</v>
      </c>
      <c r="H564" s="1">
        <v>4.0</v>
      </c>
      <c r="I564" s="1">
        <v>4.0</v>
      </c>
      <c r="J564" s="1">
        <v>2.0</v>
      </c>
      <c r="K564" s="1">
        <v>3.0</v>
      </c>
      <c r="L564" s="1">
        <v>3.0</v>
      </c>
      <c r="M564" s="1">
        <v>1.0</v>
      </c>
      <c r="N564" s="1">
        <v>2.0</v>
      </c>
      <c r="O564" s="1">
        <v>4.0</v>
      </c>
      <c r="P564" s="1">
        <v>4.0</v>
      </c>
      <c r="Q564" s="1">
        <v>2.0</v>
      </c>
      <c r="R564" s="1">
        <v>2.0</v>
      </c>
      <c r="S564" s="1">
        <v>4.0</v>
      </c>
      <c r="T564" s="1">
        <v>4.0</v>
      </c>
      <c r="U564" s="1">
        <v>2.0</v>
      </c>
      <c r="V564" s="1">
        <v>1.0</v>
      </c>
      <c r="W564" s="1">
        <v>1.0</v>
      </c>
      <c r="X564" s="1">
        <v>1.0</v>
      </c>
      <c r="Y564" s="1">
        <v>1.0</v>
      </c>
      <c r="Z564" s="1">
        <v>1.0</v>
      </c>
      <c r="AA564" s="1">
        <v>2.0</v>
      </c>
      <c r="AB564" s="1">
        <v>1.0</v>
      </c>
      <c r="AC564" s="1">
        <v>1.0</v>
      </c>
      <c r="AD564" s="1">
        <v>5.0</v>
      </c>
      <c r="AE564" s="1">
        <v>4.0</v>
      </c>
      <c r="AF564" s="1">
        <v>5.0</v>
      </c>
      <c r="AG564" s="1">
        <v>4.0</v>
      </c>
      <c r="AH564" s="1">
        <v>5.0</v>
      </c>
      <c r="AI564" s="1">
        <v>5.0</v>
      </c>
      <c r="AJ564" s="1">
        <v>5.0</v>
      </c>
      <c r="AK564" s="1">
        <v>5.0</v>
      </c>
      <c r="AL564" s="1">
        <v>4.0</v>
      </c>
      <c r="AM564" s="1">
        <v>3.0</v>
      </c>
      <c r="AN564" s="1">
        <v>4.0</v>
      </c>
      <c r="AO564" s="1">
        <v>5.0</v>
      </c>
      <c r="AP564" s="1">
        <v>4.0</v>
      </c>
      <c r="AQ564" s="1">
        <v>4.0</v>
      </c>
      <c r="AR564" s="1">
        <v>2.0</v>
      </c>
      <c r="AS564" s="1">
        <v>4.0</v>
      </c>
      <c r="AT564" s="1">
        <v>2.0</v>
      </c>
      <c r="AU564" s="1">
        <v>2.0</v>
      </c>
      <c r="AV564" s="1">
        <v>2.0</v>
      </c>
      <c r="AW564" s="1">
        <v>2.0</v>
      </c>
      <c r="AX564" s="1">
        <v>1.0</v>
      </c>
      <c r="AY564" s="1">
        <v>1.0</v>
      </c>
      <c r="AZ564" s="1">
        <v>1.0</v>
      </c>
      <c r="BA564" s="1">
        <v>3.0</v>
      </c>
      <c r="BB564" s="1">
        <v>3.0</v>
      </c>
      <c r="BC564" s="1">
        <v>3.0</v>
      </c>
      <c r="BD564" s="1">
        <v>3.0</v>
      </c>
      <c r="BE564" s="1">
        <v>3.0</v>
      </c>
      <c r="BF564" s="1">
        <v>4.0</v>
      </c>
      <c r="BG564" s="1">
        <v>4.0</v>
      </c>
      <c r="BH564" s="1">
        <v>3.0</v>
      </c>
      <c r="BI564" s="1">
        <v>3.0</v>
      </c>
      <c r="BJ564" s="1">
        <v>5.0</v>
      </c>
      <c r="BK564" s="1">
        <v>2.0</v>
      </c>
      <c r="BL564" s="1">
        <v>2.0</v>
      </c>
      <c r="BM564" s="1">
        <v>2.0</v>
      </c>
      <c r="BN564" s="1">
        <v>3.0</v>
      </c>
      <c r="BO564" s="1">
        <v>3.0</v>
      </c>
      <c r="BP564" s="1">
        <v>2.0</v>
      </c>
      <c r="BQ564" s="1">
        <v>2.0</v>
      </c>
      <c r="BR564" s="1">
        <v>2.0</v>
      </c>
      <c r="BS564" s="1">
        <v>4.0</v>
      </c>
      <c r="BT564" s="1">
        <v>4.0</v>
      </c>
      <c r="BU564" s="1">
        <v>3.0</v>
      </c>
      <c r="BV564" s="1">
        <v>4.0</v>
      </c>
      <c r="BW564" s="1">
        <v>3.0</v>
      </c>
      <c r="BX564" s="1">
        <v>4.0</v>
      </c>
      <c r="BY564" s="1">
        <v>2.0</v>
      </c>
      <c r="BZ564" s="36">
        <v>3.0</v>
      </c>
      <c r="CA564" s="45">
        <f t="shared" si="32"/>
        <v>216</v>
      </c>
      <c r="CB564" s="45">
        <f t="shared" si="33"/>
        <v>25</v>
      </c>
      <c r="CC564" s="45">
        <f t="shared" si="34"/>
        <v>24</v>
      </c>
      <c r="CD564" s="45">
        <f t="shared" si="35"/>
        <v>9</v>
      </c>
      <c r="CE564" s="45">
        <f t="shared" si="36"/>
        <v>38</v>
      </c>
      <c r="CF564" s="45">
        <f t="shared" si="37"/>
        <v>30</v>
      </c>
      <c r="CG564" s="45">
        <f t="shared" si="38"/>
        <v>14</v>
      </c>
      <c r="CH564" s="45">
        <f t="shared" si="39"/>
        <v>26</v>
      </c>
      <c r="CI564" s="45">
        <f t="shared" si="40"/>
        <v>0.5</v>
      </c>
      <c r="CJ564">
        <f t="shared" si="10"/>
        <v>18</v>
      </c>
      <c r="CK564" s="45">
        <f t="shared" si="41"/>
        <v>27</v>
      </c>
      <c r="CL564" s="39"/>
      <c r="CM564" s="40">
        <f>VLOOKUP(CB564,'PROMIS 57 T-Score Conversions'!Q$3:R$35,2,TRUE)</f>
        <v>38.8</v>
      </c>
      <c r="CN564" s="44" t="str">
        <f t="shared" si="20"/>
        <v>Moderate</v>
      </c>
      <c r="CO564" s="40">
        <f>VLOOKUP(CC564,'PROMIS 57 T-Score Conversions'!A$3:B$35,2,TRUE)</f>
        <v>62.5</v>
      </c>
      <c r="CP564" s="39" t="str">
        <f t="shared" si="21"/>
        <v>Moderate</v>
      </c>
      <c r="CQ564" s="40">
        <f>VLOOKUP(CD564,'PROMIS 57 T-Score Conversions'!E$3:F$35,2,TRUE)</f>
        <v>44.7</v>
      </c>
      <c r="CR564" s="39" t="str">
        <f t="shared" si="22"/>
        <v>Normal</v>
      </c>
      <c r="CS564" s="40">
        <f>VLOOKUP(CE564,'PROMIS 57 T-Score Conversions'!U$3:V$35,2,TRUE)</f>
        <v>72.4</v>
      </c>
      <c r="CT564" s="39" t="str">
        <f t="shared" si="23"/>
        <v>Severe</v>
      </c>
      <c r="CU564" s="40">
        <f>VLOOKUP(CF564,'PROMIS 57 T-Score Conversions'!Y$3:Z$35,2,TRUE)</f>
        <v>60.4</v>
      </c>
      <c r="CV564" s="39" t="str">
        <f t="shared" si="24"/>
        <v>Moderate</v>
      </c>
      <c r="CW564" s="40">
        <f>vlookup(CG564,'PROMIS 57 T-Score Conversions'!M$3:N$35,2,TRUE)</f>
        <v>35.3</v>
      </c>
      <c r="CX564" s="39" t="str">
        <f t="shared" si="25"/>
        <v>Moderate</v>
      </c>
      <c r="CY564" s="40">
        <f>VLOOKup(CH564,'PROMIS 57 T-Score Conversions'!I$3:J$35,2,TRUE)</f>
        <v>62.8</v>
      </c>
      <c r="CZ564" s="39" t="str">
        <f t="shared" si="26"/>
        <v>Moderate</v>
      </c>
      <c r="DA564" s="37">
        <f>VLOOKUP(CJ564,'PROMIS 57 T-Score Conversions'!AC$3:AD$35,2,TRUE)</f>
        <v>35.56</v>
      </c>
      <c r="DB564" s="44" t="str">
        <f t="shared" si="30"/>
        <v>Moderate</v>
      </c>
      <c r="DC564" s="40">
        <f>VLOOKUP(CK564,'PROMIS 57 T-Score Conversions'!AG$3:AH$35,2,TRUE)</f>
        <v>46.21</v>
      </c>
      <c r="DD564" s="39" t="str">
        <f t="shared" si="31"/>
        <v>Normal</v>
      </c>
    </row>
    <row r="565">
      <c r="A565" s="1" t="b">
        <v>1</v>
      </c>
      <c r="B565" s="1" t="b">
        <v>1</v>
      </c>
      <c r="C565" s="20">
        <v>43934.583424745375</v>
      </c>
      <c r="D565" s="1" t="s">
        <v>281</v>
      </c>
      <c r="E565" s="1">
        <v>2037.0</v>
      </c>
      <c r="F565" s="1">
        <v>4.0</v>
      </c>
      <c r="G565" s="1">
        <v>2.0</v>
      </c>
      <c r="H565" s="1">
        <v>5.0</v>
      </c>
      <c r="I565" s="1">
        <v>3.0</v>
      </c>
      <c r="J565" s="1">
        <v>2.0</v>
      </c>
      <c r="K565" s="1">
        <v>5.0</v>
      </c>
      <c r="L565" s="1">
        <v>4.0</v>
      </c>
      <c r="M565" s="1">
        <v>4.0</v>
      </c>
      <c r="N565" s="1">
        <v>3.0</v>
      </c>
      <c r="O565" s="1">
        <v>2.0</v>
      </c>
      <c r="P565" s="1">
        <v>4.0</v>
      </c>
      <c r="Q565" s="1">
        <v>3.0</v>
      </c>
      <c r="R565" s="1">
        <v>4.0</v>
      </c>
      <c r="S565" s="1">
        <v>3.0</v>
      </c>
      <c r="T565" s="1">
        <v>4.0</v>
      </c>
      <c r="U565" s="1">
        <v>3.0</v>
      </c>
      <c r="V565" s="1">
        <v>4.0</v>
      </c>
      <c r="W565" s="1">
        <v>3.0</v>
      </c>
      <c r="X565" s="1">
        <v>3.0</v>
      </c>
      <c r="Y565" s="1">
        <v>2.0</v>
      </c>
      <c r="Z565" s="1">
        <v>4.0</v>
      </c>
      <c r="AA565" s="1">
        <v>4.0</v>
      </c>
      <c r="AB565" s="1">
        <v>5.0</v>
      </c>
      <c r="AC565" s="1">
        <v>2.0</v>
      </c>
      <c r="AD565" s="1">
        <v>5.0</v>
      </c>
      <c r="AE565" s="1">
        <v>4.0</v>
      </c>
      <c r="AF565" s="1">
        <v>3.0</v>
      </c>
      <c r="AG565" s="1">
        <v>4.0</v>
      </c>
      <c r="AH565" s="1">
        <v>5.0</v>
      </c>
      <c r="AI565" s="1">
        <v>4.0</v>
      </c>
      <c r="AJ565" s="1">
        <v>5.0</v>
      </c>
      <c r="AK565" s="1">
        <v>4.0</v>
      </c>
      <c r="AL565" s="1">
        <v>3.0</v>
      </c>
      <c r="AM565" s="1">
        <v>4.0</v>
      </c>
      <c r="AN565" s="1">
        <v>4.0</v>
      </c>
      <c r="AO565" s="1">
        <v>3.0</v>
      </c>
      <c r="AP565" s="1">
        <v>4.0</v>
      </c>
      <c r="AQ565" s="1">
        <v>3.0</v>
      </c>
      <c r="AR565" s="1">
        <v>2.0</v>
      </c>
      <c r="AS565" s="1">
        <v>3.0</v>
      </c>
      <c r="AT565" s="1">
        <v>1.0</v>
      </c>
      <c r="AU565" s="1">
        <v>1.0</v>
      </c>
      <c r="AV565" s="1">
        <v>1.0</v>
      </c>
      <c r="AW565" s="1">
        <v>1.0</v>
      </c>
      <c r="AX565" s="1">
        <v>1.0</v>
      </c>
      <c r="AY565" s="1">
        <v>1.0</v>
      </c>
      <c r="AZ565" s="1">
        <v>1.0</v>
      </c>
      <c r="BA565" s="1">
        <v>1.0</v>
      </c>
      <c r="BB565" s="1">
        <v>3.0</v>
      </c>
      <c r="BC565" s="1">
        <v>3.0</v>
      </c>
      <c r="BD565" s="1">
        <v>4.0</v>
      </c>
      <c r="BE565" s="1">
        <v>3.0</v>
      </c>
      <c r="BF565" s="1">
        <v>5.0</v>
      </c>
      <c r="BG565" s="1">
        <v>5.0</v>
      </c>
      <c r="BH565" s="1">
        <v>4.0</v>
      </c>
      <c r="BI565" s="1">
        <v>3.0</v>
      </c>
      <c r="BJ565" s="1">
        <v>4.0</v>
      </c>
      <c r="BK565" s="1">
        <v>1.0</v>
      </c>
      <c r="BL565" s="1">
        <v>2.0</v>
      </c>
      <c r="BM565" s="1">
        <v>2.0</v>
      </c>
      <c r="BN565" s="1">
        <v>2.0</v>
      </c>
      <c r="BO565" s="1">
        <v>3.0</v>
      </c>
      <c r="BP565" s="1">
        <v>1.0</v>
      </c>
      <c r="BQ565" s="1">
        <v>3.0</v>
      </c>
      <c r="BR565" s="1">
        <v>3.0</v>
      </c>
      <c r="BS565" s="1">
        <v>3.0</v>
      </c>
      <c r="BT565" s="1">
        <v>5.0</v>
      </c>
      <c r="BU565" s="1">
        <v>5.0</v>
      </c>
      <c r="BV565" s="1">
        <v>3.0</v>
      </c>
      <c r="BW565" s="1">
        <v>5.0</v>
      </c>
      <c r="BX565" s="1">
        <v>3.0</v>
      </c>
      <c r="BY565" s="1">
        <v>2.0</v>
      </c>
      <c r="BZ565" s="36">
        <v>5.0</v>
      </c>
      <c r="CA565" s="45">
        <f t="shared" si="32"/>
        <v>232</v>
      </c>
      <c r="CB565" s="45">
        <f t="shared" si="33"/>
        <v>29</v>
      </c>
      <c r="CC565" s="45">
        <f t="shared" si="34"/>
        <v>26</v>
      </c>
      <c r="CD565" s="45">
        <f t="shared" si="35"/>
        <v>27</v>
      </c>
      <c r="CE565" s="45">
        <f t="shared" si="36"/>
        <v>34</v>
      </c>
      <c r="CF565" s="45">
        <f t="shared" si="37"/>
        <v>26</v>
      </c>
      <c r="CG565" s="45">
        <f t="shared" si="38"/>
        <v>8</v>
      </c>
      <c r="CH565" s="45">
        <f t="shared" si="39"/>
        <v>30</v>
      </c>
      <c r="CI565" s="45">
        <f t="shared" si="40"/>
        <v>0.4</v>
      </c>
      <c r="CJ565">
        <f t="shared" si="10"/>
        <v>17</v>
      </c>
      <c r="CK565" s="45">
        <f t="shared" si="41"/>
        <v>31</v>
      </c>
      <c r="CL565" s="39"/>
      <c r="CM565" s="40">
        <f>VLOOKUP(CB565,'PROMIS 57 T-Score Conversions'!Q$3:R$35,2,TRUE)</f>
        <v>41.6</v>
      </c>
      <c r="CN565" s="44" t="str">
        <f t="shared" si="20"/>
        <v>Mild</v>
      </c>
      <c r="CO565" s="40">
        <f>VLOOKUP(CC565,'PROMIS 57 T-Score Conversions'!A$3:B$35,2,TRUE)</f>
        <v>64.5</v>
      </c>
      <c r="CP565" s="39" t="str">
        <f t="shared" si="21"/>
        <v>Moderate</v>
      </c>
      <c r="CQ565" s="40">
        <f>VLOOKUP(CD565,'PROMIS 57 T-Score Conversions'!E$3:F$35,2,TRUE)</f>
        <v>64.9</v>
      </c>
      <c r="CR565" s="39" t="str">
        <f t="shared" si="22"/>
        <v>Moderate</v>
      </c>
      <c r="CS565" s="40">
        <f>VLOOKUP(CE565,'PROMIS 57 T-Score Conversions'!U$3:V$35,2,TRUE)</f>
        <v>67.5</v>
      </c>
      <c r="CT565" s="39" t="str">
        <f t="shared" si="23"/>
        <v>Moderate</v>
      </c>
      <c r="CU565" s="40">
        <f>VLOOKUP(CF565,'PROMIS 57 T-Score Conversions'!Y$3:Z$35,2,TRUE)</f>
        <v>56.3</v>
      </c>
      <c r="CV565" s="39" t="str">
        <f t="shared" si="24"/>
        <v>Mild</v>
      </c>
      <c r="CW565" s="40">
        <f>vlookup(CG565,'PROMIS 57 T-Score Conversions'!M$3:N$35,2,TRUE)</f>
        <v>25.91</v>
      </c>
      <c r="CX565" s="39" t="str">
        <f t="shared" si="25"/>
        <v>Severe</v>
      </c>
      <c r="CY565" s="40">
        <f>VLOOKup(CH565,'PROMIS 57 T-Score Conversions'!I$3:J$35,2,TRUE)</f>
        <v>65.5</v>
      </c>
      <c r="CZ565" s="39" t="str">
        <f t="shared" si="26"/>
        <v>Moderate</v>
      </c>
      <c r="DA565" s="37">
        <f>VLOOKUP(CJ565,'PROMIS 57 T-Score Conversions'!AC$3:AD$35,2,TRUE)</f>
        <v>34.75</v>
      </c>
      <c r="DB565" s="44" t="str">
        <f t="shared" si="30"/>
        <v>Moderate</v>
      </c>
      <c r="DC565" s="40">
        <f>VLOOKUP(CK565,'PROMIS 57 T-Score Conversions'!AG$3:AH$35,2,TRUE)</f>
        <v>50.21</v>
      </c>
      <c r="DD565" s="39" t="str">
        <f t="shared" si="31"/>
        <v>Normal</v>
      </c>
    </row>
    <row r="566">
      <c r="A566" s="1" t="b">
        <v>1</v>
      </c>
      <c r="B566" s="1" t="b">
        <v>1</v>
      </c>
      <c r="C566" s="20">
        <v>43935.51670789352</v>
      </c>
      <c r="D566" s="1" t="s">
        <v>301</v>
      </c>
      <c r="E566" s="1">
        <v>2066.0</v>
      </c>
      <c r="F566" s="1">
        <v>4.0</v>
      </c>
      <c r="G566" s="1">
        <v>3.0</v>
      </c>
      <c r="H566" s="1">
        <v>4.0</v>
      </c>
      <c r="I566" s="1">
        <v>4.0</v>
      </c>
      <c r="J566" s="1">
        <v>3.0</v>
      </c>
      <c r="K566" s="1">
        <v>4.0</v>
      </c>
      <c r="L566" s="1">
        <v>4.0</v>
      </c>
      <c r="M566" s="1">
        <v>3.0</v>
      </c>
      <c r="N566" s="1">
        <v>3.0</v>
      </c>
      <c r="O566" s="1">
        <v>2.0</v>
      </c>
      <c r="P566" s="1">
        <v>3.0</v>
      </c>
      <c r="Q566" s="1">
        <v>3.0</v>
      </c>
      <c r="R566" s="1">
        <v>2.0</v>
      </c>
      <c r="S566" s="1">
        <v>2.0</v>
      </c>
      <c r="T566" s="1">
        <v>2.0</v>
      </c>
      <c r="U566" s="1">
        <v>3.0</v>
      </c>
      <c r="V566" s="1">
        <v>3.0</v>
      </c>
      <c r="W566" s="1">
        <v>2.0</v>
      </c>
      <c r="X566" s="1">
        <v>4.0</v>
      </c>
      <c r="Y566" s="1">
        <v>4.0</v>
      </c>
      <c r="Z566" s="1">
        <v>3.0</v>
      </c>
      <c r="AA566" s="1">
        <v>3.0</v>
      </c>
      <c r="AB566" s="1">
        <v>4.0</v>
      </c>
      <c r="AC566" s="1">
        <v>2.0</v>
      </c>
      <c r="AD566" s="1">
        <v>5.0</v>
      </c>
      <c r="AE566" s="1">
        <v>4.0</v>
      </c>
      <c r="AF566" s="1">
        <v>5.0</v>
      </c>
      <c r="AG566" s="1">
        <v>5.0</v>
      </c>
      <c r="AH566" s="1">
        <v>4.0</v>
      </c>
      <c r="AI566" s="1">
        <v>5.0</v>
      </c>
      <c r="AJ566" s="1">
        <v>5.0</v>
      </c>
      <c r="AK566" s="1">
        <v>5.0</v>
      </c>
      <c r="AL566" s="1">
        <v>3.0</v>
      </c>
      <c r="AM566" s="1">
        <v>3.0</v>
      </c>
      <c r="AN566" s="1">
        <v>3.0</v>
      </c>
      <c r="AO566" s="1">
        <v>2.0</v>
      </c>
      <c r="AP566" s="1">
        <v>3.0</v>
      </c>
      <c r="AQ566" s="1">
        <v>2.0</v>
      </c>
      <c r="AR566" s="1">
        <v>3.0</v>
      </c>
      <c r="AS566" s="1">
        <v>3.0</v>
      </c>
      <c r="AT566" s="1">
        <v>1.0</v>
      </c>
      <c r="AU566" s="1">
        <v>2.0</v>
      </c>
      <c r="AV566" s="1">
        <v>1.0</v>
      </c>
      <c r="AW566" s="1">
        <v>2.0</v>
      </c>
      <c r="AX566" s="1">
        <v>2.0</v>
      </c>
      <c r="AY566" s="1">
        <v>2.0</v>
      </c>
      <c r="AZ566" s="1">
        <v>2.0</v>
      </c>
      <c r="BA566" s="1">
        <v>1.0</v>
      </c>
      <c r="BB566" s="1">
        <v>2.0</v>
      </c>
      <c r="BC566" s="1">
        <v>2.0</v>
      </c>
      <c r="BD566" s="1">
        <v>2.0</v>
      </c>
      <c r="BE566" s="1">
        <v>2.0</v>
      </c>
      <c r="BF566" s="1">
        <v>4.0</v>
      </c>
      <c r="BG566" s="1">
        <v>4.0</v>
      </c>
      <c r="BH566" s="1">
        <v>3.0</v>
      </c>
      <c r="BI566" s="1">
        <v>3.0</v>
      </c>
      <c r="BJ566" s="1">
        <v>4.0</v>
      </c>
      <c r="BK566" s="1">
        <v>3.0</v>
      </c>
      <c r="BL566" s="1">
        <v>3.0</v>
      </c>
      <c r="BM566" s="1">
        <v>2.0</v>
      </c>
      <c r="BN566" s="1">
        <v>2.0</v>
      </c>
      <c r="BO566" s="1">
        <v>3.0</v>
      </c>
      <c r="BP566" s="1">
        <v>3.0</v>
      </c>
      <c r="BQ566" s="1">
        <v>3.0</v>
      </c>
      <c r="BR566" s="1">
        <v>2.0</v>
      </c>
      <c r="BS566" s="1">
        <v>3.0</v>
      </c>
      <c r="BT566" s="1">
        <v>4.0</v>
      </c>
      <c r="BU566" s="1">
        <v>4.0</v>
      </c>
      <c r="BV566" s="1">
        <v>4.0</v>
      </c>
      <c r="BW566" s="1">
        <v>5.0</v>
      </c>
      <c r="BX566" s="1">
        <v>4.0</v>
      </c>
      <c r="BY566" s="1">
        <v>3.0</v>
      </c>
      <c r="BZ566" s="36">
        <v>4.0</v>
      </c>
      <c r="CA566" s="45">
        <f t="shared" si="32"/>
        <v>225</v>
      </c>
      <c r="CB566" s="45">
        <f t="shared" si="33"/>
        <v>29</v>
      </c>
      <c r="CC566" s="45">
        <f t="shared" si="34"/>
        <v>20</v>
      </c>
      <c r="CD566" s="45">
        <f t="shared" si="35"/>
        <v>25</v>
      </c>
      <c r="CE566" s="45">
        <f t="shared" si="36"/>
        <v>38</v>
      </c>
      <c r="CF566" s="45">
        <f t="shared" si="37"/>
        <v>22</v>
      </c>
      <c r="CG566" s="45">
        <f t="shared" si="38"/>
        <v>13</v>
      </c>
      <c r="CH566" s="45">
        <f t="shared" si="39"/>
        <v>22</v>
      </c>
      <c r="CI566" s="45">
        <f t="shared" si="40"/>
        <v>0.4</v>
      </c>
      <c r="CJ566">
        <f t="shared" si="10"/>
        <v>21</v>
      </c>
      <c r="CK566" s="45">
        <f t="shared" si="41"/>
        <v>31</v>
      </c>
      <c r="CL566" s="39"/>
      <c r="CM566" s="40">
        <f>VLOOKUP(CB566,'PROMIS 57 T-Score Conversions'!Q$3:R$35,2,TRUE)</f>
        <v>41.6</v>
      </c>
      <c r="CN566" s="44" t="str">
        <f t="shared" si="20"/>
        <v>Mild</v>
      </c>
      <c r="CO566" s="40">
        <f>VLOOKUP(CC566,'PROMIS 57 T-Score Conversions'!A$3:B$35,2,TRUE)</f>
        <v>58.4</v>
      </c>
      <c r="CP566" s="39" t="str">
        <f t="shared" si="21"/>
        <v>Moderate</v>
      </c>
      <c r="CQ566" s="40">
        <f>VLOOKUP(CD566,'PROMIS 57 T-Score Conversions'!E$3:F$35,2,TRUE)</f>
        <v>63</v>
      </c>
      <c r="CR566" s="39" t="str">
        <f t="shared" si="22"/>
        <v>Moderate</v>
      </c>
      <c r="CS566" s="40">
        <f>VLOOKUP(CE566,'PROMIS 57 T-Score Conversions'!U$3:V$35,2,TRUE)</f>
        <v>72.4</v>
      </c>
      <c r="CT566" s="39" t="str">
        <f t="shared" si="23"/>
        <v>Severe</v>
      </c>
      <c r="CU566" s="40">
        <f>VLOOKUP(CF566,'PROMIS 57 T-Score Conversions'!Y$3:Z$35,2,TRUE)</f>
        <v>52.2</v>
      </c>
      <c r="CV566" s="39" t="str">
        <f t="shared" si="24"/>
        <v>Normal</v>
      </c>
      <c r="CW566" s="40">
        <f>vlookup(CG566,'PROMIS 57 T-Score Conversions'!M$3:N$35,2,TRUE)</f>
        <v>34.5</v>
      </c>
      <c r="CX566" s="39" t="str">
        <f t="shared" si="25"/>
        <v>Moderate</v>
      </c>
      <c r="CY566" s="40">
        <f>VLOOKup(CH566,'PROMIS 57 T-Score Conversions'!I$3:J$35,2,TRUE)</f>
        <v>60.2</v>
      </c>
      <c r="CZ566" s="39" t="str">
        <f t="shared" si="26"/>
        <v>Moderate</v>
      </c>
      <c r="DA566" s="37">
        <f>VLOOKUP(CJ566,'PROMIS 57 T-Score Conversions'!AC$3:AD$35,2,TRUE)</f>
        <v>37.93</v>
      </c>
      <c r="DB566" s="44" t="str">
        <f t="shared" si="30"/>
        <v>Moderate</v>
      </c>
      <c r="DC566" s="40">
        <f>VLOOKUP(CK566,'PROMIS 57 T-Score Conversions'!AG$3:AH$35,2,TRUE)</f>
        <v>50.21</v>
      </c>
      <c r="DD566" s="39" t="str">
        <f t="shared" si="31"/>
        <v>Normal</v>
      </c>
    </row>
    <row r="567">
      <c r="A567" s="1" t="b">
        <v>0</v>
      </c>
      <c r="B567" s="46" t="b">
        <v>1</v>
      </c>
      <c r="C567" s="47">
        <v>43936.64140623843</v>
      </c>
      <c r="D567" s="46" t="s">
        <v>418</v>
      </c>
      <c r="E567" s="46">
        <v>2052.0</v>
      </c>
      <c r="F567" s="1">
        <v>4.0</v>
      </c>
      <c r="G567" s="1">
        <v>5.0</v>
      </c>
      <c r="H567" s="1">
        <v>5.0</v>
      </c>
      <c r="I567" s="1">
        <v>4.0</v>
      </c>
      <c r="J567" s="1">
        <v>4.0</v>
      </c>
      <c r="K567" s="1">
        <v>4.0</v>
      </c>
      <c r="L567" s="1">
        <v>5.0</v>
      </c>
      <c r="M567" s="1">
        <v>4.0</v>
      </c>
      <c r="N567" s="1">
        <v>3.0</v>
      </c>
      <c r="O567" s="1">
        <v>3.0</v>
      </c>
      <c r="P567" s="1">
        <v>3.0</v>
      </c>
      <c r="Q567" s="1">
        <v>1.0</v>
      </c>
      <c r="R567" s="1">
        <v>2.0</v>
      </c>
      <c r="S567" s="1">
        <v>2.0</v>
      </c>
      <c r="T567" s="1">
        <v>3.0</v>
      </c>
      <c r="U567" s="1">
        <v>3.0</v>
      </c>
      <c r="V567" s="1">
        <v>1.0</v>
      </c>
      <c r="W567" s="1">
        <v>3.0</v>
      </c>
      <c r="X567" s="1">
        <v>4.0</v>
      </c>
      <c r="Y567" s="1">
        <v>3.0</v>
      </c>
      <c r="Z567" s="1">
        <v>2.0</v>
      </c>
      <c r="AA567" s="1">
        <v>3.0</v>
      </c>
      <c r="AB567" s="1">
        <v>2.0</v>
      </c>
      <c r="AC567" s="1">
        <v>1.0</v>
      </c>
      <c r="AD567" s="1">
        <v>4.0</v>
      </c>
      <c r="AE567" s="1">
        <v>2.0</v>
      </c>
      <c r="AF567" s="1">
        <v>3.0</v>
      </c>
      <c r="AG567" s="1">
        <v>3.0</v>
      </c>
      <c r="AH567" s="1">
        <v>3.0</v>
      </c>
      <c r="AI567" s="1">
        <v>4.0</v>
      </c>
      <c r="AJ567" s="1">
        <v>4.0</v>
      </c>
      <c r="AK567" s="1">
        <v>3.0</v>
      </c>
      <c r="AL567" s="1">
        <v>5.0</v>
      </c>
      <c r="AM567" s="1">
        <v>5.0</v>
      </c>
      <c r="AN567" s="1">
        <v>5.0</v>
      </c>
      <c r="AO567" s="1">
        <v>4.0</v>
      </c>
      <c r="AP567" s="1">
        <v>5.0</v>
      </c>
      <c r="AQ567" s="1">
        <v>2.0</v>
      </c>
      <c r="AR567" s="1">
        <v>3.0</v>
      </c>
      <c r="AS567" s="1">
        <v>5.0</v>
      </c>
      <c r="AT567" s="1">
        <v>4.0</v>
      </c>
      <c r="AU567" s="1">
        <v>4.0</v>
      </c>
      <c r="AV567" s="1">
        <v>4.0</v>
      </c>
      <c r="AW567" s="1">
        <v>4.0</v>
      </c>
      <c r="AX567" s="1">
        <v>5.0</v>
      </c>
      <c r="AY567" s="1">
        <v>4.0</v>
      </c>
      <c r="AZ567" s="1">
        <v>5.0</v>
      </c>
      <c r="BA567" s="1">
        <v>4.0</v>
      </c>
      <c r="BB567" s="1">
        <v>2.0</v>
      </c>
      <c r="BC567" s="1">
        <v>2.0</v>
      </c>
      <c r="BD567" s="1">
        <v>3.0</v>
      </c>
      <c r="BE567" s="1">
        <v>2.0</v>
      </c>
      <c r="BF567" s="1">
        <v>2.0</v>
      </c>
      <c r="BG567" s="1">
        <v>2.0</v>
      </c>
      <c r="BH567" s="1">
        <v>2.0</v>
      </c>
      <c r="BI567" s="1">
        <v>1.0</v>
      </c>
      <c r="BJ567" s="1">
        <v>3.0</v>
      </c>
      <c r="BK567" s="1">
        <v>2.0</v>
      </c>
      <c r="BL567" s="1">
        <v>4.0</v>
      </c>
      <c r="BM567" s="1">
        <v>2.0</v>
      </c>
      <c r="BN567" s="1">
        <v>4.0</v>
      </c>
      <c r="BO567" s="1">
        <v>2.0</v>
      </c>
      <c r="BP567" s="1">
        <v>2.0</v>
      </c>
      <c r="BQ567" s="1">
        <v>4.0</v>
      </c>
      <c r="BR567" s="1">
        <v>4.0</v>
      </c>
      <c r="BS567" s="1">
        <v>4.0</v>
      </c>
      <c r="BT567" s="1">
        <v>4.0</v>
      </c>
      <c r="BU567" s="1">
        <v>3.0</v>
      </c>
      <c r="BV567" s="1">
        <v>4.0</v>
      </c>
      <c r="BW567" s="1">
        <v>4.0</v>
      </c>
      <c r="BX567" s="1">
        <v>1.0</v>
      </c>
      <c r="BY567" s="1">
        <v>2.0</v>
      </c>
      <c r="BZ567" s="36">
        <v>3.0</v>
      </c>
      <c r="CA567" s="45">
        <f t="shared" si="32"/>
        <v>236</v>
      </c>
      <c r="CB567" s="45">
        <f t="shared" si="33"/>
        <v>35</v>
      </c>
      <c r="CC567" s="45">
        <f t="shared" si="34"/>
        <v>20</v>
      </c>
      <c r="CD567" s="45">
        <f t="shared" si="35"/>
        <v>19</v>
      </c>
      <c r="CE567" s="45">
        <f t="shared" si="36"/>
        <v>26</v>
      </c>
      <c r="CF567" s="45">
        <f t="shared" si="37"/>
        <v>34</v>
      </c>
      <c r="CG567" s="45">
        <f t="shared" si="38"/>
        <v>34</v>
      </c>
      <c r="CH567" s="45">
        <f t="shared" si="39"/>
        <v>16</v>
      </c>
      <c r="CI567" s="45">
        <f t="shared" si="40"/>
        <v>0.3</v>
      </c>
      <c r="CJ567">
        <f t="shared" si="10"/>
        <v>24</v>
      </c>
      <c r="CK567" s="45">
        <f t="shared" si="41"/>
        <v>25</v>
      </c>
      <c r="CL567" s="39"/>
      <c r="CM567" s="40">
        <f>VLOOKUP(CB567,'PROMIS 57 T-Score Conversions'!Q$3:R$35,2,TRUE)</f>
        <v>46.7</v>
      </c>
      <c r="CN567" s="44" t="str">
        <f t="shared" si="20"/>
        <v>Normal</v>
      </c>
      <c r="CO567" s="40">
        <f>VLOOKUP(CC567,'PROMIS 57 T-Score Conversions'!A$3:B$35,2,TRUE)</f>
        <v>58.4</v>
      </c>
      <c r="CP567" s="39" t="str">
        <f t="shared" si="21"/>
        <v>Moderate</v>
      </c>
      <c r="CQ567" s="40">
        <f>VLOOKUP(CD567,'PROMIS 57 T-Score Conversions'!E$3:F$35,2,TRUE)</f>
        <v>57.7</v>
      </c>
      <c r="CR567" s="39" t="str">
        <f t="shared" si="22"/>
        <v>Mild</v>
      </c>
      <c r="CS567" s="40">
        <f>VLOOKUP(CE567,'PROMIS 57 T-Score Conversions'!U$3:V$35,2,TRUE)</f>
        <v>59.4</v>
      </c>
      <c r="CT567" s="39" t="str">
        <f t="shared" si="23"/>
        <v>Mild</v>
      </c>
      <c r="CU567" s="40">
        <f>VLOOKUP(CF567,'PROMIS 57 T-Score Conversions'!Y$3:Z$35,2,TRUE)</f>
        <v>64.8</v>
      </c>
      <c r="CV567" s="39" t="str">
        <f t="shared" si="24"/>
        <v>Moderate</v>
      </c>
      <c r="CW567" s="40">
        <f>vlookup(CG567,'PROMIS 57 T-Score Conversions'!M$3:N$35,2,TRUE)</f>
        <v>53.6</v>
      </c>
      <c r="CX567" s="39" t="str">
        <f t="shared" si="25"/>
        <v>Normal</v>
      </c>
      <c r="CY567" s="40">
        <f>VLOOKup(CH567,'PROMIS 57 T-Score Conversions'!I$3:J$35,2,TRUE)</f>
        <v>55.8</v>
      </c>
      <c r="CZ567" s="39" t="str">
        <f t="shared" si="26"/>
        <v>Mild</v>
      </c>
      <c r="DA567" s="37">
        <f>VLOOKUP(CJ567,'PROMIS 57 T-Score Conversions'!AC$3:AD$35,2,TRUE)</f>
        <v>40.29</v>
      </c>
      <c r="DB567" s="44" t="str">
        <f t="shared" si="30"/>
        <v>Mild</v>
      </c>
      <c r="DC567" s="40">
        <f>VLOOKUP(CK567,'PROMIS 57 T-Score Conversions'!AG$3:AH$35,2,TRUE)</f>
        <v>44.34</v>
      </c>
      <c r="DD567" s="39" t="str">
        <f t="shared" si="31"/>
        <v>Normal</v>
      </c>
    </row>
    <row r="568">
      <c r="A568" s="1" t="b">
        <v>1</v>
      </c>
      <c r="B568" s="1" t="b">
        <v>1</v>
      </c>
      <c r="C568" s="20">
        <v>43940.53365450232</v>
      </c>
      <c r="D568" s="1" t="s">
        <v>419</v>
      </c>
      <c r="E568" s="1">
        <v>2240.0</v>
      </c>
      <c r="F568" s="1">
        <v>5.0</v>
      </c>
      <c r="G568" s="1">
        <v>5.0</v>
      </c>
      <c r="H568" s="1">
        <v>5.0</v>
      </c>
      <c r="I568" s="1">
        <v>5.0</v>
      </c>
      <c r="J568" s="1">
        <v>3.0</v>
      </c>
      <c r="K568" s="1">
        <v>5.0</v>
      </c>
      <c r="L568" s="1">
        <v>4.0</v>
      </c>
      <c r="M568" s="1">
        <v>3.0</v>
      </c>
      <c r="N568" s="1">
        <v>3.0</v>
      </c>
      <c r="O568" s="1">
        <v>1.0</v>
      </c>
      <c r="P568" s="1">
        <v>1.0</v>
      </c>
      <c r="Q568" s="1">
        <v>2.0</v>
      </c>
      <c r="R568" s="1">
        <v>3.0</v>
      </c>
      <c r="S568" s="1">
        <v>1.0</v>
      </c>
      <c r="T568" s="1">
        <v>3.0</v>
      </c>
      <c r="U568" s="1">
        <v>1.0</v>
      </c>
      <c r="V568" s="1">
        <v>1.0</v>
      </c>
      <c r="W568" s="1">
        <v>1.0</v>
      </c>
      <c r="X568" s="1">
        <v>1.0</v>
      </c>
      <c r="Y568" s="1">
        <v>1.0</v>
      </c>
      <c r="Z568" s="1">
        <v>1.0</v>
      </c>
      <c r="AA568" s="1">
        <v>1.0</v>
      </c>
      <c r="AB568" s="1">
        <v>1.0</v>
      </c>
      <c r="AC568" s="1">
        <v>1.0</v>
      </c>
      <c r="AD568" s="1">
        <v>4.0</v>
      </c>
      <c r="AE568" s="1">
        <v>3.0</v>
      </c>
      <c r="AF568" s="1">
        <v>3.0</v>
      </c>
      <c r="AG568" s="1">
        <v>3.0</v>
      </c>
      <c r="AH568" s="1">
        <v>4.0</v>
      </c>
      <c r="AI568" s="1">
        <v>3.0</v>
      </c>
      <c r="AJ568" s="1">
        <v>3.0</v>
      </c>
      <c r="AK568" s="1">
        <v>2.0</v>
      </c>
      <c r="AL568" s="1">
        <v>5.0</v>
      </c>
      <c r="AM568" s="1">
        <v>5.0</v>
      </c>
      <c r="AN568" s="1">
        <v>5.0</v>
      </c>
      <c r="AO568" s="1">
        <v>5.0</v>
      </c>
      <c r="AP568" s="1">
        <v>5.0</v>
      </c>
      <c r="AQ568" s="1">
        <v>5.0</v>
      </c>
      <c r="AR568" s="1">
        <v>3.0</v>
      </c>
      <c r="AS568" s="1">
        <v>2.0</v>
      </c>
      <c r="AT568" s="1">
        <v>3.0</v>
      </c>
      <c r="AU568" s="1">
        <v>5.0</v>
      </c>
      <c r="AV568" s="1">
        <v>5.0</v>
      </c>
      <c r="AW568" s="1">
        <v>3.0</v>
      </c>
      <c r="AX568" s="1">
        <v>5.0</v>
      </c>
      <c r="AY568" s="1">
        <v>5.0</v>
      </c>
      <c r="AZ568" s="1">
        <v>5.0</v>
      </c>
      <c r="BA568" s="1">
        <v>5.0</v>
      </c>
      <c r="BB568" s="1">
        <v>5.0</v>
      </c>
      <c r="BC568" s="1">
        <v>5.0</v>
      </c>
      <c r="BD568" s="1">
        <v>5.0</v>
      </c>
      <c r="BE568" s="1">
        <v>4.0</v>
      </c>
      <c r="BF568" s="1">
        <v>5.0</v>
      </c>
      <c r="BG568" s="1">
        <v>3.0</v>
      </c>
      <c r="BH568" s="1">
        <v>3.0</v>
      </c>
      <c r="BI568" s="1">
        <v>1.0</v>
      </c>
      <c r="BJ568" s="1">
        <v>5.0</v>
      </c>
      <c r="BK568" s="1">
        <v>3.0</v>
      </c>
      <c r="BL568" s="1">
        <v>2.0</v>
      </c>
      <c r="BM568" s="1">
        <v>1.0</v>
      </c>
      <c r="BN568" s="1">
        <v>2.0</v>
      </c>
      <c r="BO568" s="1">
        <v>3.0</v>
      </c>
      <c r="BP568" s="1">
        <v>2.0</v>
      </c>
      <c r="BQ568" s="1">
        <v>2.0</v>
      </c>
      <c r="BR568" s="1">
        <v>2.0</v>
      </c>
      <c r="BS568" s="1">
        <v>5.0</v>
      </c>
      <c r="BT568" s="1">
        <v>3.0</v>
      </c>
      <c r="BU568" s="1">
        <v>3.0</v>
      </c>
      <c r="BV568" s="1">
        <v>3.0</v>
      </c>
      <c r="BW568" s="1">
        <v>4.0</v>
      </c>
      <c r="BX568" s="1">
        <v>2.0</v>
      </c>
      <c r="BY568" s="1">
        <v>5.0</v>
      </c>
      <c r="BZ568" s="36">
        <v>3.0</v>
      </c>
      <c r="CA568" s="45">
        <f t="shared" si="32"/>
        <v>235</v>
      </c>
      <c r="CB568" s="45">
        <f t="shared" si="33"/>
        <v>35</v>
      </c>
      <c r="CC568" s="45">
        <f t="shared" si="34"/>
        <v>15</v>
      </c>
      <c r="CD568" s="45">
        <f t="shared" si="35"/>
        <v>8</v>
      </c>
      <c r="CE568" s="45">
        <f t="shared" si="36"/>
        <v>25</v>
      </c>
      <c r="CF568" s="45">
        <f t="shared" si="37"/>
        <v>35</v>
      </c>
      <c r="CG568" s="45">
        <f t="shared" si="38"/>
        <v>36</v>
      </c>
      <c r="CH568" s="45">
        <f t="shared" si="39"/>
        <v>31</v>
      </c>
      <c r="CI568" s="45">
        <f t="shared" si="40"/>
        <v>0.5</v>
      </c>
      <c r="CJ568">
        <f t="shared" si="10"/>
        <v>17</v>
      </c>
      <c r="CK568" s="45">
        <f t="shared" si="41"/>
        <v>28</v>
      </c>
      <c r="CL568" s="39"/>
      <c r="CM568" s="40">
        <f>VLOOKUP(CB568,'PROMIS 57 T-Score Conversions'!Q$3:R$35,2,TRUE)</f>
        <v>46.7</v>
      </c>
      <c r="CN568" s="44" t="str">
        <f t="shared" si="20"/>
        <v>Normal</v>
      </c>
      <c r="CO568" s="40">
        <f>VLOOKUP(CC568,'PROMIS 57 T-Score Conversions'!A$3:B$35,2,TRUE)</f>
        <v>53.2</v>
      </c>
      <c r="CP568" s="39" t="str">
        <f t="shared" si="21"/>
        <v>Mild</v>
      </c>
      <c r="CQ568" s="40">
        <f>VLOOKUP(CD568,'PROMIS 57 T-Score Conversions'!E$3:F$35,2,TRUE)</f>
        <v>38.2</v>
      </c>
      <c r="CR568" s="39" t="str">
        <f t="shared" si="22"/>
        <v>Normal</v>
      </c>
      <c r="CS568" s="40">
        <f>VLOOKUP(CE568,'PROMIS 57 T-Score Conversions'!U$3:V$35,2,TRUE)</f>
        <v>58.5</v>
      </c>
      <c r="CT568" s="39" t="str">
        <f t="shared" si="23"/>
        <v>Mild</v>
      </c>
      <c r="CU568" s="40">
        <f>VLOOKUP(CF568,'PROMIS 57 T-Score Conversions'!Y$3:Z$35,2,TRUE)</f>
        <v>66.1</v>
      </c>
      <c r="CV568" s="39" t="str">
        <f t="shared" si="24"/>
        <v>Moderate</v>
      </c>
      <c r="CW568" s="40">
        <f>vlookup(CG568,'PROMIS 57 T-Score Conversions'!M$3:N$35,2,TRUE)</f>
        <v>55.7</v>
      </c>
      <c r="CX568" s="39" t="str">
        <f t="shared" si="25"/>
        <v>Normal</v>
      </c>
      <c r="CY568" s="40">
        <f>VLOOKup(CH568,'PROMIS 57 T-Score Conversions'!I$3:J$35,2,TRUE)</f>
        <v>66.2</v>
      </c>
      <c r="CZ568" s="39" t="str">
        <f t="shared" si="26"/>
        <v>Moderate</v>
      </c>
      <c r="DA568" s="37">
        <f>VLOOKUP(CJ568,'PROMIS 57 T-Score Conversions'!AC$3:AD$35,2,TRUE)</f>
        <v>34.75</v>
      </c>
      <c r="DB568" s="44" t="str">
        <f t="shared" si="30"/>
        <v>Moderate</v>
      </c>
      <c r="DC568" s="40">
        <f>VLOOKUP(CK568,'PROMIS 57 T-Score Conversions'!AG$3:AH$35,2,TRUE)</f>
        <v>47.18</v>
      </c>
      <c r="DD568" s="39" t="str">
        <f t="shared" si="31"/>
        <v>Normal</v>
      </c>
    </row>
    <row r="569">
      <c r="A569" s="1" t="b">
        <v>1</v>
      </c>
      <c r="B569" s="1" t="b">
        <v>1</v>
      </c>
      <c r="C569" s="20">
        <v>43940.651853738425</v>
      </c>
      <c r="D569" s="1" t="s">
        <v>420</v>
      </c>
      <c r="E569" s="1">
        <v>2239.0</v>
      </c>
      <c r="F569" s="1">
        <v>4.0</v>
      </c>
      <c r="G569" s="1">
        <v>4.0</v>
      </c>
      <c r="H569" s="1">
        <v>3.0</v>
      </c>
      <c r="I569" s="1">
        <v>3.0</v>
      </c>
      <c r="J569" s="1">
        <v>3.0</v>
      </c>
      <c r="K569" s="1">
        <v>3.0</v>
      </c>
      <c r="L569" s="1">
        <v>3.0</v>
      </c>
      <c r="M569" s="1">
        <v>3.0</v>
      </c>
      <c r="N569" s="1">
        <v>2.0</v>
      </c>
      <c r="O569" s="1">
        <v>4.0</v>
      </c>
      <c r="P569" s="1">
        <v>4.0</v>
      </c>
      <c r="Q569" s="1">
        <v>4.0</v>
      </c>
      <c r="R569" s="1">
        <v>3.0</v>
      </c>
      <c r="S569" s="1">
        <v>2.0</v>
      </c>
      <c r="T569" s="1">
        <v>3.0</v>
      </c>
      <c r="U569" s="1">
        <v>2.0</v>
      </c>
      <c r="V569" s="1">
        <v>3.0</v>
      </c>
      <c r="W569" s="1">
        <v>3.0</v>
      </c>
      <c r="X569" s="1">
        <v>3.0</v>
      </c>
      <c r="Y569" s="1">
        <v>3.0</v>
      </c>
      <c r="Z569" s="1">
        <v>3.0</v>
      </c>
      <c r="AA569" s="1">
        <v>3.0</v>
      </c>
      <c r="AB569" s="1">
        <v>4.0</v>
      </c>
      <c r="AC569" s="1">
        <v>4.0</v>
      </c>
      <c r="AD569" s="1">
        <v>5.0</v>
      </c>
      <c r="AE569" s="1">
        <v>5.0</v>
      </c>
      <c r="AF569" s="1">
        <v>3.0</v>
      </c>
      <c r="AG569" s="1">
        <v>3.0</v>
      </c>
      <c r="AH569" s="1">
        <v>3.0</v>
      </c>
      <c r="AI569" s="1">
        <v>4.0</v>
      </c>
      <c r="AJ569" s="1">
        <v>4.0</v>
      </c>
      <c r="AK569" s="1">
        <v>3.0</v>
      </c>
      <c r="AL569" s="1">
        <v>5.0</v>
      </c>
      <c r="AM569" s="1">
        <v>5.0</v>
      </c>
      <c r="AN569" s="1">
        <v>5.0</v>
      </c>
      <c r="AO569" s="1">
        <v>5.0</v>
      </c>
      <c r="AP569" s="1">
        <v>5.0</v>
      </c>
      <c r="AQ569" s="1">
        <v>5.0</v>
      </c>
      <c r="AR569" s="1">
        <v>5.0</v>
      </c>
      <c r="AS569" s="1">
        <v>5.0</v>
      </c>
      <c r="AT569" s="1">
        <v>3.0</v>
      </c>
      <c r="AU569" s="1">
        <v>2.0</v>
      </c>
      <c r="AV569" s="1">
        <v>2.0</v>
      </c>
      <c r="AW569" s="1">
        <v>3.0</v>
      </c>
      <c r="AX569" s="1">
        <v>2.0</v>
      </c>
      <c r="AY569" s="1">
        <v>2.0</v>
      </c>
      <c r="AZ569" s="1">
        <v>2.0</v>
      </c>
      <c r="BA569" s="1">
        <v>2.0</v>
      </c>
      <c r="BB569" s="1">
        <v>4.0</v>
      </c>
      <c r="BC569" s="1">
        <v>4.0</v>
      </c>
      <c r="BD569" s="1">
        <v>4.0</v>
      </c>
      <c r="BE569" s="1">
        <v>3.0</v>
      </c>
      <c r="BF569" s="1">
        <v>3.0</v>
      </c>
      <c r="BG569" s="1">
        <v>4.0</v>
      </c>
      <c r="BH569" s="1">
        <v>4.0</v>
      </c>
      <c r="BI569" s="1">
        <v>4.0</v>
      </c>
      <c r="BJ569" s="1">
        <v>7.0</v>
      </c>
      <c r="BK569" s="1">
        <v>2.0</v>
      </c>
      <c r="BL569" s="1">
        <v>2.0</v>
      </c>
      <c r="BM569" s="1">
        <v>2.0</v>
      </c>
      <c r="BN569" s="1">
        <v>2.0</v>
      </c>
      <c r="BO569" s="1">
        <v>2.0</v>
      </c>
      <c r="BP569" s="1">
        <v>2.0</v>
      </c>
      <c r="BQ569" s="1">
        <v>2.0</v>
      </c>
      <c r="BR569" s="1">
        <v>2.0</v>
      </c>
      <c r="BS569" s="1">
        <v>5.0</v>
      </c>
      <c r="BT569" s="1">
        <v>5.0</v>
      </c>
      <c r="BU569" s="1">
        <v>4.0</v>
      </c>
      <c r="BV569" s="1">
        <v>4.0</v>
      </c>
      <c r="BW569" s="1">
        <v>4.0</v>
      </c>
      <c r="BX569" s="1">
        <v>5.0</v>
      </c>
      <c r="BY569" s="1">
        <v>4.0</v>
      </c>
      <c r="BZ569" s="36">
        <v>4.0</v>
      </c>
      <c r="CA569" s="45">
        <f t="shared" si="32"/>
        <v>252</v>
      </c>
      <c r="CB569" s="45">
        <f t="shared" si="33"/>
        <v>26</v>
      </c>
      <c r="CC569" s="45">
        <f t="shared" si="34"/>
        <v>24</v>
      </c>
      <c r="CD569" s="45">
        <f t="shared" si="35"/>
        <v>26</v>
      </c>
      <c r="CE569" s="45">
        <f t="shared" si="36"/>
        <v>30</v>
      </c>
      <c r="CF569" s="45">
        <f t="shared" si="37"/>
        <v>40</v>
      </c>
      <c r="CG569" s="45">
        <f t="shared" si="38"/>
        <v>18</v>
      </c>
      <c r="CH569" s="45">
        <f t="shared" si="39"/>
        <v>30</v>
      </c>
      <c r="CI569" s="45">
        <f t="shared" si="40"/>
        <v>0.7</v>
      </c>
      <c r="CJ569">
        <f t="shared" si="10"/>
        <v>16</v>
      </c>
      <c r="CK569" s="45">
        <f t="shared" si="41"/>
        <v>35</v>
      </c>
      <c r="CL569" s="39"/>
      <c r="CM569" s="40">
        <f>VLOOKUP(CB569,'PROMIS 57 T-Score Conversions'!Q$3:R$35,2,TRUE)</f>
        <v>39.5</v>
      </c>
      <c r="CN569" s="44" t="str">
        <f t="shared" si="20"/>
        <v>Moderate</v>
      </c>
      <c r="CO569" s="40">
        <f>VLOOKUP(CC569,'PROMIS 57 T-Score Conversions'!A$3:B$35,2,TRUE)</f>
        <v>62.5</v>
      </c>
      <c r="CP569" s="39" t="str">
        <f t="shared" si="21"/>
        <v>Moderate</v>
      </c>
      <c r="CQ569" s="40">
        <f>VLOOKUP(CD569,'PROMIS 57 T-Score Conversions'!E$3:F$35,2,TRUE)</f>
        <v>63.9</v>
      </c>
      <c r="CR569" s="39" t="str">
        <f t="shared" si="22"/>
        <v>Moderate</v>
      </c>
      <c r="CS569" s="40">
        <f>VLOOKUP(CE569,'PROMIS 57 T-Score Conversions'!U$3:V$35,2,TRUE)</f>
        <v>63.3</v>
      </c>
      <c r="CT569" s="39" t="str">
        <f t="shared" si="23"/>
        <v>Moderate</v>
      </c>
      <c r="CU569" s="40">
        <f>VLOOKUP(CF569,'PROMIS 57 T-Score Conversions'!Y$3:Z$35,2,TRUE)</f>
        <v>76.5</v>
      </c>
      <c r="CV569" s="39" t="str">
        <f t="shared" si="24"/>
        <v>Severe</v>
      </c>
      <c r="CW569" s="40">
        <f>vlookup(CG569,'PROMIS 57 T-Score Conversions'!M$3:N$35,2,TRUE)</f>
        <v>38.5</v>
      </c>
      <c r="CX569" s="39" t="str">
        <f t="shared" si="25"/>
        <v>Moderate</v>
      </c>
      <c r="CY569" s="40">
        <f>VLOOKup(CH569,'PROMIS 57 T-Score Conversions'!I$3:J$35,2,TRUE)</f>
        <v>65.5</v>
      </c>
      <c r="CZ569" s="39" t="str">
        <f t="shared" si="26"/>
        <v>Moderate</v>
      </c>
      <c r="DA569" s="37">
        <f>VLOOKUP(CJ569,'PROMIS 57 T-Score Conversions'!AC$3:AD$35,2,TRUE)</f>
        <v>33.92</v>
      </c>
      <c r="DB569" s="44" t="str">
        <f t="shared" si="30"/>
        <v>Moderate</v>
      </c>
      <c r="DC569" s="40">
        <f>VLOOKUP(CK569,'PROMIS 57 T-Score Conversions'!AG$3:AH$35,2,TRUE)</f>
        <v>54.94</v>
      </c>
      <c r="DD569" s="39" t="str">
        <f t="shared" si="31"/>
        <v>Normal</v>
      </c>
    </row>
    <row r="570">
      <c r="A570" s="1" t="b">
        <v>1</v>
      </c>
      <c r="B570" s="1" t="b">
        <v>1</v>
      </c>
      <c r="C570" s="20">
        <v>43941.35274037037</v>
      </c>
      <c r="D570" s="1" t="s">
        <v>421</v>
      </c>
      <c r="E570" s="1">
        <v>2222.0</v>
      </c>
      <c r="F570" s="1">
        <v>5.0</v>
      </c>
      <c r="G570" s="1">
        <v>3.0</v>
      </c>
      <c r="H570" s="1">
        <v>5.0</v>
      </c>
      <c r="I570" s="1">
        <v>4.0</v>
      </c>
      <c r="J570" s="1">
        <v>4.0</v>
      </c>
      <c r="K570" s="1">
        <v>5.0</v>
      </c>
      <c r="L570" s="1">
        <v>5.0</v>
      </c>
      <c r="M570" s="1">
        <v>4.0</v>
      </c>
      <c r="N570" s="1">
        <v>3.0</v>
      </c>
      <c r="O570" s="1">
        <v>3.0</v>
      </c>
      <c r="P570" s="1">
        <v>3.0</v>
      </c>
      <c r="Q570" s="1">
        <v>3.0</v>
      </c>
      <c r="R570" s="1">
        <v>3.0</v>
      </c>
      <c r="S570" s="1">
        <v>3.0</v>
      </c>
      <c r="T570" s="1">
        <v>4.0</v>
      </c>
      <c r="U570" s="1">
        <v>5.0</v>
      </c>
      <c r="V570" s="1">
        <v>4.0</v>
      </c>
      <c r="W570" s="1">
        <v>4.0</v>
      </c>
      <c r="X570" s="1">
        <v>3.0</v>
      </c>
      <c r="Y570" s="1">
        <v>4.0</v>
      </c>
      <c r="Z570" s="1">
        <v>4.0</v>
      </c>
      <c r="AA570" s="1">
        <v>4.0</v>
      </c>
      <c r="AB570" s="1">
        <v>4.0</v>
      </c>
      <c r="AC570" s="1">
        <v>3.0</v>
      </c>
      <c r="AD570" s="1">
        <v>5.0</v>
      </c>
      <c r="AE570" s="1">
        <v>5.0</v>
      </c>
      <c r="AF570" s="1">
        <v>4.0</v>
      </c>
      <c r="AG570" s="1">
        <v>4.0</v>
      </c>
      <c r="AH570" s="1">
        <v>4.0</v>
      </c>
      <c r="AI570" s="1">
        <v>4.0</v>
      </c>
      <c r="AJ570" s="1">
        <v>5.0</v>
      </c>
      <c r="AK570" s="1">
        <v>5.0</v>
      </c>
      <c r="AL570" s="1">
        <v>4.0</v>
      </c>
      <c r="AM570" s="1">
        <v>5.0</v>
      </c>
      <c r="AN570" s="1">
        <v>4.0</v>
      </c>
      <c r="AO570" s="1">
        <v>5.0</v>
      </c>
      <c r="AP570" s="1">
        <v>3.0</v>
      </c>
      <c r="AQ570" s="1">
        <v>4.0</v>
      </c>
      <c r="AR570" s="1">
        <v>3.0</v>
      </c>
      <c r="AS570" s="1">
        <v>4.0</v>
      </c>
      <c r="AT570" s="1">
        <v>5.0</v>
      </c>
      <c r="AU570" s="1">
        <v>3.0</v>
      </c>
      <c r="AV570" s="1">
        <v>3.0</v>
      </c>
      <c r="AW570" s="1">
        <v>5.0</v>
      </c>
      <c r="AX570" s="1">
        <v>3.0</v>
      </c>
      <c r="AY570" s="1">
        <v>4.0</v>
      </c>
      <c r="AZ570" s="1">
        <v>4.0</v>
      </c>
      <c r="BA570" s="1">
        <v>2.0</v>
      </c>
      <c r="BB570" s="1">
        <v>3.0</v>
      </c>
      <c r="BC570" s="1">
        <v>3.0</v>
      </c>
      <c r="BD570" s="1">
        <v>3.0</v>
      </c>
      <c r="BE570" s="1">
        <v>3.0</v>
      </c>
      <c r="BF570" s="1">
        <v>3.0</v>
      </c>
      <c r="BG570" s="1">
        <v>4.0</v>
      </c>
      <c r="BH570" s="1">
        <v>4.0</v>
      </c>
      <c r="BI570" s="1">
        <v>4.0</v>
      </c>
      <c r="BJ570" s="1">
        <v>4.0</v>
      </c>
      <c r="BK570" s="1">
        <v>2.0</v>
      </c>
      <c r="BL570" s="1">
        <v>2.0</v>
      </c>
      <c r="BM570" s="1">
        <v>2.0</v>
      </c>
      <c r="BN570" s="1">
        <v>2.0</v>
      </c>
      <c r="BO570" s="1">
        <v>1.0</v>
      </c>
      <c r="BP570" s="1">
        <v>2.0</v>
      </c>
      <c r="BQ570" s="1">
        <v>2.0</v>
      </c>
      <c r="BR570" s="1">
        <v>1.0</v>
      </c>
      <c r="BS570" s="1">
        <v>4.0</v>
      </c>
      <c r="BT570" s="1">
        <v>5.0</v>
      </c>
      <c r="BU570" s="1">
        <v>4.0</v>
      </c>
      <c r="BV570" s="1">
        <v>4.0</v>
      </c>
      <c r="BW570" s="1">
        <v>4.0</v>
      </c>
      <c r="BX570" s="1">
        <v>4.0</v>
      </c>
      <c r="BY570" s="1">
        <v>4.0</v>
      </c>
      <c r="BZ570" s="36">
        <v>4.0</v>
      </c>
      <c r="CA570" s="45">
        <f t="shared" si="32"/>
        <v>267</v>
      </c>
      <c r="CB570" s="45">
        <f t="shared" si="33"/>
        <v>35</v>
      </c>
      <c r="CC570" s="45">
        <f t="shared" si="34"/>
        <v>27</v>
      </c>
      <c r="CD570" s="45">
        <f t="shared" si="35"/>
        <v>30</v>
      </c>
      <c r="CE570" s="45">
        <f t="shared" si="36"/>
        <v>36</v>
      </c>
      <c r="CF570" s="45">
        <f t="shared" si="37"/>
        <v>32</v>
      </c>
      <c r="CG570" s="45">
        <f t="shared" si="38"/>
        <v>29</v>
      </c>
      <c r="CH570" s="45">
        <f t="shared" si="39"/>
        <v>27</v>
      </c>
      <c r="CI570" s="45">
        <f t="shared" si="40"/>
        <v>0.4</v>
      </c>
      <c r="CJ570">
        <f t="shared" si="10"/>
        <v>14</v>
      </c>
      <c r="CK570" s="45">
        <f t="shared" si="41"/>
        <v>33</v>
      </c>
      <c r="CL570" s="39"/>
      <c r="CM570" s="40">
        <f>VLOOKUP(CB570,'PROMIS 57 T-Score Conversions'!Q$3:R$35,2,TRUE)</f>
        <v>46.7</v>
      </c>
      <c r="CN570" s="44" t="str">
        <f t="shared" si="20"/>
        <v>Normal</v>
      </c>
      <c r="CO570" s="40">
        <f>VLOOKUP(CC570,'PROMIS 57 T-Score Conversions'!A$3:B$35,2,TRUE)</f>
        <v>65.6</v>
      </c>
      <c r="CP570" s="39" t="str">
        <f t="shared" si="21"/>
        <v>Severe</v>
      </c>
      <c r="CQ570" s="40">
        <f>VLOOKUP(CD570,'PROMIS 57 T-Score Conversions'!E$3:F$35,2,TRUE)</f>
        <v>67.7</v>
      </c>
      <c r="CR570" s="39" t="str">
        <f t="shared" si="22"/>
        <v>Moderate</v>
      </c>
      <c r="CS570" s="40">
        <f>VLOOKUP(CE570,'PROMIS 57 T-Score Conversions'!U$3:V$35,2,TRUE)</f>
        <v>69.8</v>
      </c>
      <c r="CT570" s="39" t="str">
        <f t="shared" si="23"/>
        <v>Moderate</v>
      </c>
      <c r="CU570" s="40">
        <f>VLOOKUP(CF570,'PROMIS 57 T-Score Conversions'!Y$3:Z$35,2,TRUE)</f>
        <v>62.6</v>
      </c>
      <c r="CV570" s="39" t="str">
        <f t="shared" si="24"/>
        <v>Moderate</v>
      </c>
      <c r="CW570" s="40">
        <f>vlookup(CG570,'PROMIS 57 T-Score Conversions'!M$3:N$35,2,TRUE)</f>
        <v>48.9</v>
      </c>
      <c r="CX570" s="39" t="str">
        <f t="shared" si="25"/>
        <v>Normal</v>
      </c>
      <c r="CY570" s="40">
        <f>VLOOKup(CH570,'PROMIS 57 T-Score Conversions'!I$3:J$35,2,TRUE)</f>
        <v>63.5</v>
      </c>
      <c r="CZ570" s="39" t="str">
        <f t="shared" si="26"/>
        <v>Moderate</v>
      </c>
      <c r="DA570" s="37">
        <f>VLOOKUP(CJ570,'PROMIS 57 T-Score Conversions'!AC$3:AD$35,2,TRUE)</f>
        <v>32.15</v>
      </c>
      <c r="DB570" s="44" t="str">
        <f t="shared" si="30"/>
        <v>Moderate</v>
      </c>
      <c r="DC570" s="40">
        <f>VLOOKUP(CK570,'PROMIS 57 T-Score Conversions'!AG$3:AH$35,2,TRUE)</f>
        <v>52.42</v>
      </c>
      <c r="DD570" s="39" t="str">
        <f t="shared" si="31"/>
        <v>Normal</v>
      </c>
    </row>
    <row r="571">
      <c r="A571" s="1" t="b">
        <v>1</v>
      </c>
      <c r="B571" s="1" t="b">
        <v>1</v>
      </c>
      <c r="C571" s="20">
        <v>43944.48825763889</v>
      </c>
      <c r="D571" s="1" t="s">
        <v>378</v>
      </c>
      <c r="E571" s="1">
        <v>2171.0</v>
      </c>
      <c r="F571" s="1">
        <v>4.0</v>
      </c>
      <c r="G571" s="1">
        <v>5.0</v>
      </c>
      <c r="H571" s="1">
        <v>5.0</v>
      </c>
      <c r="I571" s="1">
        <v>4.0</v>
      </c>
      <c r="J571" s="1">
        <v>3.0</v>
      </c>
      <c r="K571" s="1">
        <v>4.0</v>
      </c>
      <c r="L571" s="1">
        <v>5.0</v>
      </c>
      <c r="M571" s="1">
        <v>4.0</v>
      </c>
      <c r="N571" s="1">
        <v>2.0</v>
      </c>
      <c r="O571" s="1">
        <v>1.0</v>
      </c>
      <c r="P571" s="1">
        <v>1.0</v>
      </c>
      <c r="Q571" s="1">
        <v>2.0</v>
      </c>
      <c r="R571" s="1">
        <v>1.0</v>
      </c>
      <c r="S571" s="1">
        <v>1.0</v>
      </c>
      <c r="T571" s="1">
        <v>1.0</v>
      </c>
      <c r="U571" s="1">
        <v>2.0</v>
      </c>
      <c r="V571" s="1">
        <v>1.0</v>
      </c>
      <c r="W571" s="1">
        <v>2.0</v>
      </c>
      <c r="X571" s="1">
        <v>2.0</v>
      </c>
      <c r="Y571" s="1">
        <v>2.0</v>
      </c>
      <c r="Z571" s="1">
        <v>1.0</v>
      </c>
      <c r="AA571" s="1">
        <v>2.0</v>
      </c>
      <c r="AB571" s="1">
        <v>2.0</v>
      </c>
      <c r="AC571" s="1">
        <v>2.0</v>
      </c>
      <c r="AD571" s="1">
        <v>4.0</v>
      </c>
      <c r="AE571" s="1">
        <v>5.0</v>
      </c>
      <c r="AF571" s="1">
        <v>4.0</v>
      </c>
      <c r="AG571" s="1">
        <v>4.0</v>
      </c>
      <c r="AH571" s="1">
        <v>5.0</v>
      </c>
      <c r="AI571" s="1">
        <v>5.0</v>
      </c>
      <c r="AJ571" s="1">
        <v>4.0</v>
      </c>
      <c r="AK571" s="1">
        <v>2.0</v>
      </c>
      <c r="AL571" s="1">
        <v>4.0</v>
      </c>
      <c r="AM571" s="1">
        <v>5.0</v>
      </c>
      <c r="AN571" s="1">
        <v>4.0</v>
      </c>
      <c r="AO571" s="1">
        <v>5.0</v>
      </c>
      <c r="AP571" s="1">
        <v>2.0</v>
      </c>
      <c r="AQ571" s="1">
        <v>5.0</v>
      </c>
      <c r="AR571" s="1">
        <v>4.0</v>
      </c>
      <c r="AS571" s="1">
        <v>3.0</v>
      </c>
      <c r="AT571" s="1">
        <v>3.0</v>
      </c>
      <c r="AU571" s="1">
        <v>4.0</v>
      </c>
      <c r="AV571" s="1">
        <v>4.0</v>
      </c>
      <c r="AW571" s="1">
        <v>3.0</v>
      </c>
      <c r="AX571" s="1">
        <v>3.0</v>
      </c>
      <c r="AY571" s="1">
        <v>3.0</v>
      </c>
      <c r="AZ571" s="1">
        <v>4.0</v>
      </c>
      <c r="BA571" s="1">
        <v>3.0</v>
      </c>
      <c r="BB571" s="1">
        <v>3.0</v>
      </c>
      <c r="BC571" s="1">
        <v>2.0</v>
      </c>
      <c r="BD571" s="1">
        <v>2.0</v>
      </c>
      <c r="BE571" s="1">
        <v>2.0</v>
      </c>
      <c r="BF571" s="1">
        <v>3.0</v>
      </c>
      <c r="BG571" s="1">
        <v>2.0</v>
      </c>
      <c r="BH571" s="1">
        <v>3.0</v>
      </c>
      <c r="BI571" s="1">
        <v>2.0</v>
      </c>
      <c r="BJ571" s="1">
        <v>3.0</v>
      </c>
      <c r="BK571" s="1">
        <v>4.0</v>
      </c>
      <c r="BL571" s="1">
        <v>2.0</v>
      </c>
      <c r="BM571" s="1">
        <v>3.0</v>
      </c>
      <c r="BN571" s="1">
        <v>3.0</v>
      </c>
      <c r="BO571" s="1">
        <v>3.0</v>
      </c>
      <c r="BP571" s="1">
        <v>2.0</v>
      </c>
      <c r="BQ571" s="1">
        <v>3.0</v>
      </c>
      <c r="BR571" s="1">
        <v>2.0</v>
      </c>
      <c r="BS571" s="1">
        <v>4.0</v>
      </c>
      <c r="BT571" s="1">
        <v>3.0</v>
      </c>
      <c r="BU571" s="1">
        <v>4.0</v>
      </c>
      <c r="BV571" s="1">
        <v>3.0</v>
      </c>
      <c r="BW571" s="1">
        <v>3.0</v>
      </c>
      <c r="BX571" s="1">
        <v>4.0</v>
      </c>
      <c r="BY571" s="1">
        <v>4.0</v>
      </c>
      <c r="BZ571" s="36">
        <v>3.0</v>
      </c>
      <c r="CA571" s="45">
        <f t="shared" si="32"/>
        <v>223</v>
      </c>
      <c r="CB571" s="45">
        <f t="shared" si="33"/>
        <v>34</v>
      </c>
      <c r="CC571" s="45">
        <f t="shared" si="34"/>
        <v>11</v>
      </c>
      <c r="CD571" s="45">
        <f t="shared" si="35"/>
        <v>14</v>
      </c>
      <c r="CE571" s="45">
        <f t="shared" si="36"/>
        <v>33</v>
      </c>
      <c r="CF571" s="45">
        <f t="shared" si="37"/>
        <v>32</v>
      </c>
      <c r="CG571" s="45">
        <f t="shared" si="38"/>
        <v>27</v>
      </c>
      <c r="CH571" s="45">
        <f t="shared" si="39"/>
        <v>19</v>
      </c>
      <c r="CI571" s="45">
        <f t="shared" si="40"/>
        <v>0.3</v>
      </c>
      <c r="CJ571">
        <f t="shared" si="10"/>
        <v>22</v>
      </c>
      <c r="CK571" s="45">
        <f t="shared" si="41"/>
        <v>28</v>
      </c>
      <c r="CL571" s="39"/>
      <c r="CM571" s="40">
        <f>VLOOKUP(CB571,'PROMIS 57 T-Score Conversions'!Q$3:R$35,2,TRUE)</f>
        <v>45.7</v>
      </c>
      <c r="CN571" s="44" t="str">
        <f t="shared" si="20"/>
        <v>Normal</v>
      </c>
      <c r="CO571" s="40">
        <f>VLOOKUP(CC571,'PROMIS 57 T-Score Conversions'!A$3:B$35,2,TRUE)</f>
        <v>47.8</v>
      </c>
      <c r="CP571" s="39" t="str">
        <f t="shared" si="21"/>
        <v>Normal</v>
      </c>
      <c r="CQ571" s="40">
        <f>VLOOKUP(CD571,'PROMIS 57 T-Score Conversions'!E$3:F$35,2,TRUE)</f>
        <v>53.2</v>
      </c>
      <c r="CR571" s="39" t="str">
        <f t="shared" si="22"/>
        <v>Normal</v>
      </c>
      <c r="CS571" s="40">
        <f>VLOOKUP(CE571,'PROMIS 57 T-Score Conversions'!U$3:V$35,2,TRUE)</f>
        <v>66.4</v>
      </c>
      <c r="CT571" s="39" t="str">
        <f t="shared" si="23"/>
        <v>Moderate</v>
      </c>
      <c r="CU571" s="40">
        <f>VLOOKUP(CF571,'PROMIS 57 T-Score Conversions'!Y$3:Z$35,2,TRUE)</f>
        <v>62.6</v>
      </c>
      <c r="CV571" s="39" t="str">
        <f t="shared" si="24"/>
        <v>Moderate</v>
      </c>
      <c r="CW571" s="40">
        <f>vlookup(CG571,'PROMIS 57 T-Score Conversions'!M$3:N$35,2,TRUE)</f>
        <v>47</v>
      </c>
      <c r="CX571" s="39" t="str">
        <f t="shared" si="25"/>
        <v>Normal</v>
      </c>
      <c r="CY571" s="40">
        <f>VLOOKup(CH571,'PROMIS 57 T-Score Conversions'!I$3:J$35,2,TRUE)</f>
        <v>58.1</v>
      </c>
      <c r="CZ571" s="39" t="str">
        <f t="shared" si="26"/>
        <v>Mild</v>
      </c>
      <c r="DA571" s="37">
        <f>VLOOKUP(CJ571,'PROMIS 57 T-Score Conversions'!AC$3:AD$35,2,TRUE)</f>
        <v>38.71</v>
      </c>
      <c r="DB571" s="44" t="str">
        <f t="shared" si="30"/>
        <v>Moderate</v>
      </c>
      <c r="DC571" s="40">
        <f>VLOOKUP(CK571,'PROMIS 57 T-Score Conversions'!AG$3:AH$35,2,TRUE)</f>
        <v>47.18</v>
      </c>
      <c r="DD571" s="39" t="str">
        <f t="shared" si="31"/>
        <v>Normal</v>
      </c>
    </row>
    <row r="572">
      <c r="A572" s="1" t="b">
        <v>1</v>
      </c>
      <c r="B572" s="1" t="b">
        <v>1</v>
      </c>
      <c r="C572" s="20">
        <v>43944.61051416666</v>
      </c>
      <c r="D572" s="1" t="s">
        <v>332</v>
      </c>
      <c r="E572" s="1">
        <v>2124.0</v>
      </c>
      <c r="F572" s="1">
        <v>5.0</v>
      </c>
      <c r="G572" s="1">
        <v>5.0</v>
      </c>
      <c r="H572" s="1">
        <v>5.0</v>
      </c>
      <c r="I572" s="1">
        <v>4.0</v>
      </c>
      <c r="J572" s="1">
        <v>3.0</v>
      </c>
      <c r="K572" s="1">
        <v>5.0</v>
      </c>
      <c r="L572" s="1">
        <v>5.0</v>
      </c>
      <c r="M572" s="1">
        <v>4.0</v>
      </c>
      <c r="N572" s="1">
        <v>2.0</v>
      </c>
      <c r="O572" s="1">
        <v>2.0</v>
      </c>
      <c r="P572" s="1">
        <v>2.0</v>
      </c>
      <c r="Q572" s="1">
        <v>2.0</v>
      </c>
      <c r="R572" s="1">
        <v>2.0</v>
      </c>
      <c r="S572" s="1">
        <v>2.0</v>
      </c>
      <c r="T572" s="1">
        <v>2.0</v>
      </c>
      <c r="U572" s="1">
        <v>2.0</v>
      </c>
      <c r="V572" s="1">
        <v>1.0</v>
      </c>
      <c r="W572" s="1">
        <v>1.0</v>
      </c>
      <c r="X572" s="1">
        <v>1.0</v>
      </c>
      <c r="Y572" s="1">
        <v>1.0</v>
      </c>
      <c r="Z572" s="1">
        <v>1.0</v>
      </c>
      <c r="AA572" s="1">
        <v>1.0</v>
      </c>
      <c r="AB572" s="1">
        <v>1.0</v>
      </c>
      <c r="AC572" s="1">
        <v>1.0</v>
      </c>
      <c r="AD572" s="1">
        <v>3.0</v>
      </c>
      <c r="AE572" s="1">
        <v>3.0</v>
      </c>
      <c r="AF572" s="1">
        <v>3.0</v>
      </c>
      <c r="AG572" s="1">
        <v>3.0</v>
      </c>
      <c r="AH572" s="1">
        <v>2.0</v>
      </c>
      <c r="AI572" s="1">
        <v>2.0</v>
      </c>
      <c r="AJ572" s="1">
        <v>4.0</v>
      </c>
      <c r="AK572" s="1">
        <v>2.0</v>
      </c>
      <c r="AL572" s="1">
        <v>2.0</v>
      </c>
      <c r="AM572" s="1">
        <v>1.0</v>
      </c>
      <c r="AN572" s="1">
        <v>2.0</v>
      </c>
      <c r="AO572" s="1">
        <v>2.0</v>
      </c>
      <c r="AP572" s="1">
        <v>1.0</v>
      </c>
      <c r="AQ572" s="1">
        <v>2.0</v>
      </c>
      <c r="AR572" s="1">
        <v>2.0</v>
      </c>
      <c r="AS572" s="1">
        <v>4.0</v>
      </c>
      <c r="AT572" s="1">
        <v>4.0</v>
      </c>
      <c r="AU572" s="1">
        <v>4.0</v>
      </c>
      <c r="AV572" s="1">
        <v>3.0</v>
      </c>
      <c r="AW572" s="1">
        <v>4.0</v>
      </c>
      <c r="AX572" s="1">
        <v>4.0</v>
      </c>
      <c r="AY572" s="1">
        <v>4.0</v>
      </c>
      <c r="AZ572" s="1">
        <v>4.0</v>
      </c>
      <c r="BA572" s="1">
        <v>4.0</v>
      </c>
      <c r="BB572" s="1">
        <v>2.0</v>
      </c>
      <c r="BC572" s="1">
        <v>2.0</v>
      </c>
      <c r="BD572" s="1">
        <v>1.0</v>
      </c>
      <c r="BE572" s="1">
        <v>2.0</v>
      </c>
      <c r="BF572" s="1">
        <v>2.0</v>
      </c>
      <c r="BG572" s="1">
        <v>2.0</v>
      </c>
      <c r="BH572" s="1">
        <v>2.0</v>
      </c>
      <c r="BI572" s="1">
        <v>2.0</v>
      </c>
      <c r="BJ572" s="1">
        <v>2.0</v>
      </c>
      <c r="BK572" s="1">
        <v>4.0</v>
      </c>
      <c r="BL572" s="1">
        <v>4.0</v>
      </c>
      <c r="BM572" s="1">
        <v>4.0</v>
      </c>
      <c r="BN572" s="1">
        <v>3.0</v>
      </c>
      <c r="BO572" s="1">
        <v>4.0</v>
      </c>
      <c r="BP572" s="1">
        <v>3.0</v>
      </c>
      <c r="BQ572" s="1">
        <v>4.0</v>
      </c>
      <c r="BR572" s="1">
        <v>5.0</v>
      </c>
      <c r="BS572" s="1">
        <v>2.0</v>
      </c>
      <c r="BT572" s="1">
        <v>2.0</v>
      </c>
      <c r="BU572" s="1">
        <v>4.0</v>
      </c>
      <c r="BV572" s="1">
        <v>2.0</v>
      </c>
      <c r="BW572" s="1">
        <v>3.0</v>
      </c>
      <c r="BX572" s="1">
        <v>2.0</v>
      </c>
      <c r="BY572" s="1">
        <v>3.0</v>
      </c>
      <c r="BZ572" s="36">
        <v>3.0</v>
      </c>
      <c r="CA572" s="45">
        <f t="shared" si="32"/>
        <v>198</v>
      </c>
      <c r="CB572" s="45">
        <f t="shared" si="33"/>
        <v>36</v>
      </c>
      <c r="CC572" s="45">
        <f t="shared" si="34"/>
        <v>16</v>
      </c>
      <c r="CD572" s="45">
        <f t="shared" si="35"/>
        <v>8</v>
      </c>
      <c r="CE572" s="45">
        <f t="shared" si="36"/>
        <v>22</v>
      </c>
      <c r="CF572" s="45">
        <f t="shared" si="37"/>
        <v>16</v>
      </c>
      <c r="CG572" s="45">
        <f t="shared" si="38"/>
        <v>31</v>
      </c>
      <c r="CH572" s="45">
        <f t="shared" si="39"/>
        <v>15</v>
      </c>
      <c r="CI572" s="45">
        <f t="shared" si="40"/>
        <v>0.2</v>
      </c>
      <c r="CJ572">
        <f t="shared" si="10"/>
        <v>31</v>
      </c>
      <c r="CK572" s="45">
        <f t="shared" si="41"/>
        <v>21</v>
      </c>
      <c r="CL572" s="39"/>
      <c r="CM572" s="40">
        <f>VLOOKUP(CB572,'PROMIS 57 T-Score Conversions'!Q$3:R$35,2,TRUE)</f>
        <v>47.8</v>
      </c>
      <c r="CN572" s="44" t="str">
        <f t="shared" si="20"/>
        <v>Normal</v>
      </c>
      <c r="CO572" s="40">
        <f>VLOOKUP(CC572,'PROMIS 57 T-Score Conversions'!A$3:B$35,2,TRUE)</f>
        <v>54.3</v>
      </c>
      <c r="CP572" s="39" t="str">
        <f t="shared" si="21"/>
        <v>Mild</v>
      </c>
      <c r="CQ572" s="40">
        <f>VLOOKUP(CD572,'PROMIS 57 T-Score Conversions'!E$3:F$35,2,TRUE)</f>
        <v>38.2</v>
      </c>
      <c r="CR572" s="39" t="str">
        <f t="shared" si="22"/>
        <v>Normal</v>
      </c>
      <c r="CS572" s="40">
        <f>VLOOKUP(CE572,'PROMIS 57 T-Score Conversions'!U$3:V$35,2,TRUE)</f>
        <v>55.6</v>
      </c>
      <c r="CT572" s="39" t="str">
        <f t="shared" si="23"/>
        <v>Mild</v>
      </c>
      <c r="CU572" s="40">
        <f>VLOOKUP(CF572,'PROMIS 57 T-Score Conversions'!Y$3:Z$35,2,TRUE)</f>
        <v>45.5</v>
      </c>
      <c r="CV572" s="39" t="str">
        <f t="shared" si="24"/>
        <v>Normal</v>
      </c>
      <c r="CW572" s="40">
        <f>vlookup(CG572,'PROMIS 57 T-Score Conversions'!M$3:N$35,2,TRUE)</f>
        <v>50.8</v>
      </c>
      <c r="CX572" s="39" t="str">
        <f t="shared" si="25"/>
        <v>Normal</v>
      </c>
      <c r="CY572" s="40">
        <f>VLOOKup(CH572,'PROMIS 57 T-Score Conversions'!I$3:J$35,2,TRUE)</f>
        <v>55</v>
      </c>
      <c r="CZ572" s="39" t="str">
        <f t="shared" si="26"/>
        <v>Mild</v>
      </c>
      <c r="DA572" s="37">
        <f>VLOOKUP(CJ572,'PROMIS 57 T-Score Conversions'!AC$3:AD$35,2,TRUE)</f>
        <v>46.22</v>
      </c>
      <c r="DB572" s="44" t="str">
        <f t="shared" si="30"/>
        <v>Normal</v>
      </c>
      <c r="DC572" s="40">
        <f>VLOOKUP(CK572,'PROMIS 57 T-Score Conversions'!AG$3:AH$35,2,TRUE)</f>
        <v>40.71</v>
      </c>
      <c r="DD572" s="39" t="str">
        <f t="shared" si="31"/>
        <v>Normal</v>
      </c>
    </row>
    <row r="573">
      <c r="A573" s="1" t="b">
        <v>1</v>
      </c>
      <c r="B573" s="1" t="b">
        <v>1</v>
      </c>
      <c r="C573" s="20">
        <v>43947.91557201389</v>
      </c>
      <c r="D573" s="1" t="s">
        <v>422</v>
      </c>
      <c r="E573" s="1">
        <v>2244.0</v>
      </c>
      <c r="F573" s="1">
        <v>3.0</v>
      </c>
      <c r="G573" s="1">
        <v>4.0</v>
      </c>
      <c r="H573" s="1">
        <v>4.0</v>
      </c>
      <c r="I573" s="1">
        <v>3.0</v>
      </c>
      <c r="J573" s="1">
        <v>2.0</v>
      </c>
      <c r="K573" s="1">
        <v>2.0</v>
      </c>
      <c r="L573" s="1">
        <v>3.0</v>
      </c>
      <c r="M573" s="1">
        <v>2.0</v>
      </c>
      <c r="N573" s="1">
        <v>2.0</v>
      </c>
      <c r="O573" s="1">
        <v>3.0</v>
      </c>
      <c r="P573" s="1">
        <v>2.0</v>
      </c>
      <c r="Q573" s="1">
        <v>3.0</v>
      </c>
      <c r="R573" s="1">
        <v>1.0</v>
      </c>
      <c r="S573" s="1">
        <v>4.0</v>
      </c>
      <c r="T573" s="1">
        <v>3.0</v>
      </c>
      <c r="U573" s="1">
        <v>3.0</v>
      </c>
      <c r="V573" s="1">
        <v>1.0</v>
      </c>
      <c r="W573" s="1">
        <v>2.0</v>
      </c>
      <c r="X573" s="1">
        <v>1.0</v>
      </c>
      <c r="Y573" s="1">
        <v>1.0</v>
      </c>
      <c r="Z573" s="1">
        <v>1.0</v>
      </c>
      <c r="AA573" s="1">
        <v>2.0</v>
      </c>
      <c r="AB573" s="1">
        <v>2.0</v>
      </c>
      <c r="AC573" s="1">
        <v>2.0</v>
      </c>
      <c r="AD573" s="1">
        <v>5.0</v>
      </c>
      <c r="AE573" s="1">
        <v>4.0</v>
      </c>
      <c r="AF573" s="1">
        <v>4.0</v>
      </c>
      <c r="AG573" s="1">
        <v>4.0</v>
      </c>
      <c r="AH573" s="1">
        <v>4.0</v>
      </c>
      <c r="AI573" s="1">
        <v>4.0</v>
      </c>
      <c r="AJ573" s="1">
        <v>4.0</v>
      </c>
      <c r="AK573" s="1">
        <v>3.0</v>
      </c>
      <c r="AL573" s="1">
        <v>4.0</v>
      </c>
      <c r="AM573" s="1">
        <v>4.0</v>
      </c>
      <c r="AN573" s="1">
        <v>4.0</v>
      </c>
      <c r="AO573" s="1">
        <v>2.0</v>
      </c>
      <c r="AP573" s="1">
        <v>3.0</v>
      </c>
      <c r="AQ573" s="1">
        <v>1.0</v>
      </c>
      <c r="AR573" s="1">
        <v>2.0</v>
      </c>
      <c r="AS573" s="1">
        <v>3.0</v>
      </c>
      <c r="AT573" s="1">
        <v>3.0</v>
      </c>
      <c r="AU573" s="1">
        <v>2.0</v>
      </c>
      <c r="AV573" s="1">
        <v>2.0</v>
      </c>
      <c r="AW573" s="1">
        <v>2.0</v>
      </c>
      <c r="AX573" s="1">
        <v>2.0</v>
      </c>
      <c r="AY573" s="1">
        <v>4.0</v>
      </c>
      <c r="AZ573" s="1">
        <v>3.0</v>
      </c>
      <c r="BA573" s="1">
        <v>3.0</v>
      </c>
      <c r="BB573" s="1">
        <v>5.0</v>
      </c>
      <c r="BC573" s="1">
        <v>4.0</v>
      </c>
      <c r="BD573" s="1">
        <v>4.0</v>
      </c>
      <c r="BE573" s="1">
        <v>4.0</v>
      </c>
      <c r="BF573" s="1">
        <v>3.0</v>
      </c>
      <c r="BG573" s="1">
        <v>4.0</v>
      </c>
      <c r="BH573" s="1">
        <v>4.0</v>
      </c>
      <c r="BI573" s="1">
        <v>2.0</v>
      </c>
      <c r="BJ573" s="1">
        <v>8.0</v>
      </c>
      <c r="BK573" s="1">
        <v>3.0</v>
      </c>
      <c r="BL573" s="1">
        <v>3.0</v>
      </c>
      <c r="BM573" s="1">
        <v>3.0</v>
      </c>
      <c r="BN573" s="1">
        <v>3.0</v>
      </c>
      <c r="BO573" s="1">
        <v>2.0</v>
      </c>
      <c r="BP573" s="1">
        <v>2.0</v>
      </c>
      <c r="BQ573" s="1">
        <v>2.0</v>
      </c>
      <c r="BR573" s="1">
        <v>3.0</v>
      </c>
      <c r="BS573" s="1">
        <v>3.0</v>
      </c>
      <c r="BT573" s="1">
        <v>4.0</v>
      </c>
      <c r="BU573" s="1">
        <v>4.0</v>
      </c>
      <c r="BV573" s="1">
        <v>3.0</v>
      </c>
      <c r="BW573" s="1">
        <v>3.0</v>
      </c>
      <c r="BX573" s="1">
        <v>2.0</v>
      </c>
      <c r="BY573" s="1">
        <v>4.0</v>
      </c>
      <c r="BZ573" s="36">
        <v>3.0</v>
      </c>
      <c r="CA573" s="45">
        <f t="shared" si="32"/>
        <v>217</v>
      </c>
      <c r="CB573" s="45">
        <f t="shared" si="33"/>
        <v>23</v>
      </c>
      <c r="CC573" s="45">
        <f t="shared" si="34"/>
        <v>21</v>
      </c>
      <c r="CD573" s="45">
        <f t="shared" si="35"/>
        <v>12</v>
      </c>
      <c r="CE573" s="45">
        <f t="shared" si="36"/>
        <v>32</v>
      </c>
      <c r="CF573" s="45">
        <f t="shared" si="37"/>
        <v>23</v>
      </c>
      <c r="CG573" s="45">
        <f t="shared" si="38"/>
        <v>21</v>
      </c>
      <c r="CH573" s="45">
        <f t="shared" si="39"/>
        <v>30</v>
      </c>
      <c r="CI573" s="45">
        <f t="shared" si="40"/>
        <v>0.8</v>
      </c>
      <c r="CJ573">
        <f t="shared" si="10"/>
        <v>21</v>
      </c>
      <c r="CK573" s="45">
        <f t="shared" si="41"/>
        <v>26</v>
      </c>
      <c r="CL573" s="39"/>
      <c r="CM573" s="40">
        <f>VLOOKUP(CB573,'PROMIS 57 T-Score Conversions'!Q$3:R$35,2,TRUE)</f>
        <v>37.4</v>
      </c>
      <c r="CN573" s="44" t="str">
        <f t="shared" si="20"/>
        <v>Moderate</v>
      </c>
      <c r="CO573" s="40">
        <f>VLOOKUP(CC573,'PROMIS 57 T-Score Conversions'!A$3:B$35,2,TRUE)</f>
        <v>59.4</v>
      </c>
      <c r="CP573" s="39" t="str">
        <f t="shared" si="21"/>
        <v>Moderate</v>
      </c>
      <c r="CQ573" s="40">
        <f>VLOOKUP(CD573,'PROMIS 57 T-Score Conversions'!E$3:F$35,2,TRUE)</f>
        <v>50.9</v>
      </c>
      <c r="CR573" s="39" t="str">
        <f t="shared" si="22"/>
        <v>Normal</v>
      </c>
      <c r="CS573" s="40">
        <f>VLOOKUP(CE573,'PROMIS 57 T-Score Conversions'!U$3:V$35,2,TRUE)</f>
        <v>65.3</v>
      </c>
      <c r="CT573" s="39" t="str">
        <f t="shared" si="23"/>
        <v>Moderate</v>
      </c>
      <c r="CU573" s="40">
        <f>VLOOKUP(CF573,'PROMIS 57 T-Score Conversions'!Y$3:Z$35,2,TRUE)</f>
        <v>53.3</v>
      </c>
      <c r="CV573" s="39" t="str">
        <f t="shared" si="24"/>
        <v>Normal</v>
      </c>
      <c r="CW573" s="40">
        <f>vlookup(CG573,'PROMIS 57 T-Score Conversions'!M$3:N$35,2,TRUE)</f>
        <v>41.1</v>
      </c>
      <c r="CX573" s="39" t="str">
        <f t="shared" si="25"/>
        <v>Mild</v>
      </c>
      <c r="CY573" s="40">
        <f>VLOOKup(CH573,'PROMIS 57 T-Score Conversions'!I$3:J$35,2,TRUE)</f>
        <v>65.5</v>
      </c>
      <c r="CZ573" s="39" t="str">
        <f t="shared" si="26"/>
        <v>Moderate</v>
      </c>
      <c r="DA573" s="37">
        <f>VLOOKUP(CJ573,'PROMIS 57 T-Score Conversions'!AC$3:AD$35,2,TRUE)</f>
        <v>37.93</v>
      </c>
      <c r="DB573" s="44" t="str">
        <f t="shared" si="30"/>
        <v>Moderate</v>
      </c>
      <c r="DC573" s="40">
        <f>VLOOKUP(CK573,'PROMIS 57 T-Score Conversions'!AG$3:AH$35,2,TRUE)</f>
        <v>45.27</v>
      </c>
      <c r="DD573" s="39" t="str">
        <f t="shared" si="31"/>
        <v>Normal</v>
      </c>
    </row>
    <row r="574">
      <c r="A574" s="18" t="b">
        <v>1</v>
      </c>
      <c r="B574" s="48" t="b">
        <v>1</v>
      </c>
      <c r="C574" s="49">
        <v>43948.48723284723</v>
      </c>
      <c r="D574" s="48" t="s">
        <v>423</v>
      </c>
      <c r="E574" s="48">
        <v>2242.0</v>
      </c>
      <c r="F574" s="48">
        <v>5.0</v>
      </c>
      <c r="G574" s="48">
        <v>4.0</v>
      </c>
      <c r="H574" s="48">
        <v>4.0</v>
      </c>
      <c r="I574" s="48">
        <v>4.0</v>
      </c>
      <c r="J574" s="48">
        <v>3.0</v>
      </c>
      <c r="K574" s="48">
        <v>4.0</v>
      </c>
      <c r="L574" s="48">
        <v>5.0</v>
      </c>
      <c r="M574" s="48">
        <v>5.0</v>
      </c>
      <c r="N574" s="48">
        <v>2.0</v>
      </c>
      <c r="O574" s="48">
        <v>3.0</v>
      </c>
      <c r="P574" s="48">
        <v>2.0</v>
      </c>
      <c r="Q574" s="48">
        <v>4.0</v>
      </c>
      <c r="R574" s="48">
        <v>3.0</v>
      </c>
      <c r="S574" s="48">
        <v>2.0</v>
      </c>
      <c r="T574" s="48">
        <v>3.0</v>
      </c>
      <c r="U574" s="48">
        <v>4.0</v>
      </c>
      <c r="V574" s="48">
        <v>2.0</v>
      </c>
      <c r="W574" s="48">
        <v>3.0</v>
      </c>
      <c r="X574" s="48">
        <v>3.0</v>
      </c>
      <c r="Y574" s="48">
        <v>2.0</v>
      </c>
      <c r="Z574" s="48">
        <v>1.0</v>
      </c>
      <c r="AA574" s="48">
        <v>2.0</v>
      </c>
      <c r="AB574" s="48">
        <v>1.0</v>
      </c>
      <c r="AC574" s="48">
        <v>1.0</v>
      </c>
      <c r="AD574" s="48">
        <v>4.0</v>
      </c>
      <c r="AE574" s="48">
        <v>4.0</v>
      </c>
      <c r="AF574" s="48">
        <v>3.0</v>
      </c>
      <c r="AG574" s="48">
        <v>3.0</v>
      </c>
      <c r="AH574" s="48">
        <v>3.0</v>
      </c>
      <c r="AI574" s="48">
        <v>3.0</v>
      </c>
      <c r="AJ574" s="48">
        <v>4.0</v>
      </c>
      <c r="AK574" s="48">
        <v>4.0</v>
      </c>
      <c r="AL574" s="48">
        <v>4.0</v>
      </c>
      <c r="AM574" s="48">
        <v>4.0</v>
      </c>
      <c r="AN574" s="48">
        <v>5.0</v>
      </c>
      <c r="AO574" s="48">
        <v>2.0</v>
      </c>
      <c r="AP574" s="48">
        <v>5.0</v>
      </c>
      <c r="AQ574" s="48">
        <v>2.0</v>
      </c>
      <c r="AR574" s="48">
        <v>1.0</v>
      </c>
      <c r="AS574" s="48">
        <v>5.0</v>
      </c>
      <c r="AT574" s="48">
        <v>4.0</v>
      </c>
      <c r="AU574" s="48">
        <v>3.0</v>
      </c>
      <c r="AV574" s="48">
        <v>1.0</v>
      </c>
      <c r="AW574" s="48">
        <v>3.0</v>
      </c>
      <c r="AX574" s="48">
        <v>2.0</v>
      </c>
      <c r="AY574" s="48">
        <v>2.0</v>
      </c>
      <c r="AZ574" s="48">
        <v>3.0</v>
      </c>
      <c r="BA574" s="48">
        <v>1.0</v>
      </c>
      <c r="BB574" s="48">
        <v>2.0</v>
      </c>
      <c r="BC574" s="48">
        <v>2.0</v>
      </c>
      <c r="BD574" s="48">
        <v>2.0</v>
      </c>
      <c r="BE574" s="48">
        <v>1.0</v>
      </c>
      <c r="BF574" s="48">
        <v>2.0</v>
      </c>
      <c r="BG574" s="48">
        <v>3.0</v>
      </c>
      <c r="BH574" s="48">
        <v>2.0</v>
      </c>
      <c r="BI574" s="48">
        <v>1.0</v>
      </c>
      <c r="BJ574" s="48">
        <v>1.0</v>
      </c>
      <c r="BK574" s="48">
        <v>2.0</v>
      </c>
      <c r="BL574" s="48">
        <v>2.0</v>
      </c>
      <c r="BM574" s="48">
        <v>1.0</v>
      </c>
      <c r="BN574" s="48">
        <v>2.0</v>
      </c>
      <c r="BO574" s="48">
        <v>2.0</v>
      </c>
      <c r="BP574" s="48">
        <v>3.0</v>
      </c>
      <c r="BQ574" s="48">
        <v>2.0</v>
      </c>
      <c r="BR574" s="48">
        <v>2.0</v>
      </c>
      <c r="BS574" s="48">
        <v>5.0</v>
      </c>
      <c r="BT574" s="48">
        <v>5.0</v>
      </c>
      <c r="BU574" s="48">
        <v>4.0</v>
      </c>
      <c r="BV574" s="48">
        <v>5.0</v>
      </c>
      <c r="BW574" s="48">
        <v>4.0</v>
      </c>
      <c r="BX574" s="48">
        <v>3.0</v>
      </c>
      <c r="BY574" s="48">
        <v>3.0</v>
      </c>
      <c r="BZ574" s="50">
        <v>4.0</v>
      </c>
      <c r="CA574" s="51">
        <f t="shared" si="32"/>
        <v>212</v>
      </c>
      <c r="CB574" s="51">
        <f t="shared" si="33"/>
        <v>34</v>
      </c>
      <c r="CC574" s="51">
        <f t="shared" si="34"/>
        <v>23</v>
      </c>
      <c r="CD574" s="51">
        <f t="shared" si="35"/>
        <v>15</v>
      </c>
      <c r="CE574" s="51">
        <f t="shared" si="36"/>
        <v>28</v>
      </c>
      <c r="CF574" s="51">
        <f t="shared" si="37"/>
        <v>28</v>
      </c>
      <c r="CG574" s="51">
        <f t="shared" si="38"/>
        <v>19</v>
      </c>
      <c r="CH574" s="51">
        <f t="shared" si="39"/>
        <v>15</v>
      </c>
      <c r="CI574" s="51">
        <f t="shared" si="40"/>
        <v>0.1</v>
      </c>
      <c r="CJ574">
        <f t="shared" si="10"/>
        <v>16</v>
      </c>
      <c r="CK574" s="51">
        <f t="shared" si="41"/>
        <v>33</v>
      </c>
      <c r="CL574" s="52"/>
      <c r="CM574" s="40">
        <f>VLOOKUP(CB574,'PROMIS 57 T-Score Conversions'!Q$3:R$35,2,TRUE)</f>
        <v>45.7</v>
      </c>
      <c r="CN574" s="44" t="str">
        <f t="shared" si="20"/>
        <v>Normal</v>
      </c>
      <c r="CO574" s="40">
        <f>VLOOKUP(CC574,'PROMIS 57 T-Score Conversions'!A$3:B$35,2,TRUE)</f>
        <v>61.4</v>
      </c>
      <c r="CP574" s="39" t="str">
        <f t="shared" si="21"/>
        <v>Moderate</v>
      </c>
      <c r="CQ574" s="40">
        <f>VLOOKUP(CD574,'PROMIS 57 T-Score Conversions'!E$3:F$35,2,TRUE)</f>
        <v>54.1</v>
      </c>
      <c r="CR574" s="39" t="str">
        <f t="shared" si="22"/>
        <v>Normal</v>
      </c>
      <c r="CS574" s="40">
        <f>VLOOKUP(CE574,'PROMIS 57 T-Score Conversions'!U$3:V$35,2,TRUE)</f>
        <v>61.3</v>
      </c>
      <c r="CT574" s="39" t="str">
        <f t="shared" si="23"/>
        <v>Moderate</v>
      </c>
      <c r="CU574" s="40">
        <f>VLOOKUP(CF574,'PROMIS 57 T-Score Conversions'!Y$3:Z$35,2,TRUE)</f>
        <v>58.3</v>
      </c>
      <c r="CV574" s="39" t="str">
        <f t="shared" si="24"/>
        <v>Mild</v>
      </c>
      <c r="CW574" s="40">
        <f>vlookup(CG574,'PROMIS 57 T-Score Conversions'!M$3:N$35,2,TRUE)</f>
        <v>39.3</v>
      </c>
      <c r="CX574" s="39" t="str">
        <f t="shared" si="25"/>
        <v>Moderate</v>
      </c>
      <c r="CY574" s="40">
        <f>VLOOKup(CH574,'PROMIS 57 T-Score Conversions'!I$3:J$35,2,TRUE)</f>
        <v>55</v>
      </c>
      <c r="CZ574" s="39" t="str">
        <f t="shared" si="26"/>
        <v>Mild</v>
      </c>
      <c r="DA574" s="37">
        <f>VLOOKUP(CJ574,'PROMIS 57 T-Score Conversions'!AC$3:AD$35,2,TRUE)</f>
        <v>33.92</v>
      </c>
      <c r="DB574" s="44" t="str">
        <f t="shared" si="30"/>
        <v>Moderate</v>
      </c>
      <c r="DC574" s="40">
        <f>VLOOKUP(CK574,'PROMIS 57 T-Score Conversions'!AG$3:AH$35,2,TRUE)</f>
        <v>52.42</v>
      </c>
      <c r="DD574" s="39" t="str">
        <f t="shared" si="31"/>
        <v>Normal</v>
      </c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</row>
    <row r="575">
      <c r="A575" s="18" t="b">
        <v>1</v>
      </c>
      <c r="B575" s="18" t="b">
        <v>1</v>
      </c>
      <c r="C575" s="54">
        <v>43949.59152135417</v>
      </c>
      <c r="D575" s="18" t="s">
        <v>273</v>
      </c>
      <c r="E575" s="18">
        <v>2028.0</v>
      </c>
      <c r="F575" s="18">
        <v>3.0</v>
      </c>
      <c r="G575" s="18">
        <v>3.0</v>
      </c>
      <c r="H575" s="18">
        <v>4.0</v>
      </c>
      <c r="I575" s="18">
        <v>3.0</v>
      </c>
      <c r="J575" s="18">
        <v>1.0</v>
      </c>
      <c r="K575" s="18">
        <v>3.0</v>
      </c>
      <c r="L575" s="18">
        <v>2.0</v>
      </c>
      <c r="M575" s="18">
        <v>1.0</v>
      </c>
      <c r="N575" s="18">
        <v>4.0</v>
      </c>
      <c r="O575" s="18">
        <v>4.0</v>
      </c>
      <c r="P575" s="18">
        <v>3.0</v>
      </c>
      <c r="Q575" s="18">
        <v>4.0</v>
      </c>
      <c r="R575" s="18">
        <v>4.0</v>
      </c>
      <c r="S575" s="18">
        <v>3.0</v>
      </c>
      <c r="T575" s="18">
        <v>4.0</v>
      </c>
      <c r="U575" s="18">
        <v>5.0</v>
      </c>
      <c r="V575" s="18">
        <v>3.0</v>
      </c>
      <c r="W575" s="18">
        <v>4.0</v>
      </c>
      <c r="X575" s="18">
        <v>4.0</v>
      </c>
      <c r="Y575" s="18">
        <v>4.0</v>
      </c>
      <c r="Z575" s="18">
        <v>2.0</v>
      </c>
      <c r="AA575" s="18">
        <v>4.0</v>
      </c>
      <c r="AB575" s="18">
        <v>4.0</v>
      </c>
      <c r="AC575" s="18">
        <v>4.0</v>
      </c>
      <c r="AD575" s="18">
        <v>5.0</v>
      </c>
      <c r="AE575" s="18">
        <v>5.0</v>
      </c>
      <c r="AF575" s="18">
        <v>5.0</v>
      </c>
      <c r="AG575" s="18">
        <v>5.0</v>
      </c>
      <c r="AH575" s="18">
        <v>5.0</v>
      </c>
      <c r="AI575" s="18">
        <v>5.0</v>
      </c>
      <c r="AJ575" s="18">
        <v>1.0</v>
      </c>
      <c r="AK575" s="18">
        <v>4.0</v>
      </c>
      <c r="AL575" s="18">
        <v>5.0</v>
      </c>
      <c r="AM575" s="18">
        <v>4.0</v>
      </c>
      <c r="AN575" s="18">
        <v>5.0</v>
      </c>
      <c r="AO575" s="18">
        <v>4.0</v>
      </c>
      <c r="AP575" s="18">
        <v>4.0</v>
      </c>
      <c r="AQ575" s="18">
        <v>4.0</v>
      </c>
      <c r="AR575" s="18">
        <v>4.0</v>
      </c>
      <c r="AS575" s="18">
        <v>4.0</v>
      </c>
      <c r="AT575" s="18">
        <v>1.0</v>
      </c>
      <c r="AU575" s="18">
        <v>1.0</v>
      </c>
      <c r="AV575" s="18">
        <v>1.0</v>
      </c>
      <c r="AW575" s="18">
        <v>1.0</v>
      </c>
      <c r="AX575" s="18">
        <v>1.0</v>
      </c>
      <c r="AY575" s="18">
        <v>1.0</v>
      </c>
      <c r="AZ575" s="18">
        <v>1.0</v>
      </c>
      <c r="BA575" s="18">
        <v>1.0</v>
      </c>
      <c r="BB575" s="18">
        <v>5.0</v>
      </c>
      <c r="BC575" s="18">
        <v>5.0</v>
      </c>
      <c r="BD575" s="18">
        <v>5.0</v>
      </c>
      <c r="BE575" s="18">
        <v>5.0</v>
      </c>
      <c r="BF575" s="18">
        <v>5.0</v>
      </c>
      <c r="BG575" s="18">
        <v>5.0</v>
      </c>
      <c r="BH575" s="18">
        <v>5.0</v>
      </c>
      <c r="BI575" s="18">
        <v>5.0</v>
      </c>
      <c r="BJ575" s="18">
        <v>9.0</v>
      </c>
      <c r="BK575" s="18">
        <v>1.0</v>
      </c>
      <c r="BL575" s="18">
        <v>1.0</v>
      </c>
      <c r="BM575" s="18">
        <v>1.0</v>
      </c>
      <c r="BN575" s="18">
        <v>1.0</v>
      </c>
      <c r="BO575" s="18">
        <v>2.0</v>
      </c>
      <c r="BP575" s="18">
        <v>1.0</v>
      </c>
      <c r="BQ575" s="18">
        <v>1.0</v>
      </c>
      <c r="BR575" s="18">
        <v>1.0</v>
      </c>
      <c r="BS575" s="18">
        <v>1.0</v>
      </c>
      <c r="BT575" s="18">
        <v>2.0</v>
      </c>
      <c r="BU575" s="18">
        <v>3.0</v>
      </c>
      <c r="BV575" s="18">
        <v>4.0</v>
      </c>
      <c r="BW575" s="18">
        <v>4.0</v>
      </c>
      <c r="BX575" s="18">
        <v>3.0</v>
      </c>
      <c r="BY575" s="18">
        <v>4.0</v>
      </c>
      <c r="BZ575" s="55">
        <v>4.0</v>
      </c>
      <c r="CA575" s="56">
        <f t="shared" si="32"/>
        <v>240</v>
      </c>
      <c r="CB575" s="56">
        <f t="shared" si="33"/>
        <v>20</v>
      </c>
      <c r="CC575" s="56">
        <f t="shared" si="34"/>
        <v>31</v>
      </c>
      <c r="CD575" s="56">
        <f t="shared" si="35"/>
        <v>29</v>
      </c>
      <c r="CE575" s="56">
        <f t="shared" si="36"/>
        <v>35</v>
      </c>
      <c r="CF575" s="56">
        <f t="shared" si="37"/>
        <v>34</v>
      </c>
      <c r="CG575" s="56">
        <f t="shared" si="38"/>
        <v>8</v>
      </c>
      <c r="CH575" s="56">
        <f t="shared" si="39"/>
        <v>40</v>
      </c>
      <c r="CI575" s="56">
        <f t="shared" si="40"/>
        <v>0.9</v>
      </c>
      <c r="CJ575">
        <f t="shared" si="10"/>
        <v>9</v>
      </c>
      <c r="CK575" s="56">
        <f t="shared" si="41"/>
        <v>25</v>
      </c>
      <c r="CL575" s="44"/>
      <c r="CM575" s="40">
        <f>VLOOKUP(CB575,'PROMIS 57 T-Score Conversions'!Q$3:R$35,2,TRUE)</f>
        <v>35.4</v>
      </c>
      <c r="CN575" s="44" t="str">
        <f t="shared" si="20"/>
        <v>Moderate</v>
      </c>
      <c r="CO575" s="40">
        <f>VLOOKUP(CC575,'PROMIS 57 T-Score Conversions'!A$3:B$35,2,TRUE)</f>
        <v>69.8</v>
      </c>
      <c r="CP575" s="39" t="str">
        <f t="shared" si="21"/>
        <v>Severe</v>
      </c>
      <c r="CQ575" s="40">
        <f>VLOOKUP(CD575,'PROMIS 57 T-Score Conversions'!E$3:F$35,2,TRUE)</f>
        <v>66.8</v>
      </c>
      <c r="CR575" s="39" t="str">
        <f t="shared" si="22"/>
        <v>Moderate</v>
      </c>
      <c r="CS575" s="40">
        <f>VLOOKUP(CE575,'PROMIS 57 T-Score Conversions'!U$3:V$35,2,TRUE)</f>
        <v>68.6</v>
      </c>
      <c r="CT575" s="39" t="str">
        <f t="shared" si="23"/>
        <v>Moderate</v>
      </c>
      <c r="CU575" s="40">
        <f>VLOOKUP(CF575,'PROMIS 57 T-Score Conversions'!Y$3:Z$35,2,TRUE)</f>
        <v>64.8</v>
      </c>
      <c r="CV575" s="39" t="str">
        <f t="shared" si="24"/>
        <v>Moderate</v>
      </c>
      <c r="CW575" s="40">
        <f>vlookup(CG575,'PROMIS 57 T-Score Conversions'!M$3:N$35,2,TRUE)</f>
        <v>25.91</v>
      </c>
      <c r="CX575" s="39" t="str">
        <f t="shared" si="25"/>
        <v>Severe</v>
      </c>
      <c r="CY575" s="40">
        <f>VLOOKup(CH575,'PROMIS 57 T-Score Conversions'!I$3:J$35,2,TRUE)</f>
        <v>77</v>
      </c>
      <c r="CZ575" s="39" t="str">
        <f t="shared" si="26"/>
        <v>Severe</v>
      </c>
      <c r="DA575" s="37">
        <f>VLOOKUP(CJ575,'PROMIS 57 T-Score Conversions'!AC$3:AD$35,2,TRUE)</f>
        <v>25.73</v>
      </c>
      <c r="DB575" s="44" t="str">
        <f t="shared" si="30"/>
        <v>Severe</v>
      </c>
      <c r="DC575" s="40">
        <f>VLOOKUP(CK575,'PROMIS 57 T-Score Conversions'!AG$3:AH$35,2,TRUE)</f>
        <v>44.34</v>
      </c>
      <c r="DD575" s="39" t="str">
        <f t="shared" si="31"/>
        <v>Normal</v>
      </c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</row>
    <row r="576">
      <c r="A576" s="1" t="b">
        <v>1</v>
      </c>
      <c r="B576" s="1" t="b">
        <v>1</v>
      </c>
      <c r="C576" s="20">
        <v>43950.479531585646</v>
      </c>
      <c r="D576" s="1" t="s">
        <v>276</v>
      </c>
      <c r="E576" s="1">
        <v>1941.0</v>
      </c>
      <c r="F576" s="1">
        <v>4.0</v>
      </c>
      <c r="G576" s="1">
        <v>5.0</v>
      </c>
      <c r="H576" s="1">
        <v>5.0</v>
      </c>
      <c r="I576" s="1">
        <v>4.0</v>
      </c>
      <c r="J576" s="1">
        <v>4.0</v>
      </c>
      <c r="K576" s="1">
        <v>4.0</v>
      </c>
      <c r="L576" s="1">
        <v>3.0</v>
      </c>
      <c r="M576" s="1">
        <v>3.0</v>
      </c>
      <c r="N576" s="1">
        <v>2.0</v>
      </c>
      <c r="O576" s="1">
        <v>2.0</v>
      </c>
      <c r="P576" s="1">
        <v>2.0</v>
      </c>
      <c r="Q576" s="1">
        <v>1.0</v>
      </c>
      <c r="R576" s="1">
        <v>2.0</v>
      </c>
      <c r="S576" s="1">
        <v>3.0</v>
      </c>
      <c r="T576" s="1">
        <v>2.0</v>
      </c>
      <c r="U576" s="1">
        <v>3.0</v>
      </c>
      <c r="V576" s="1">
        <v>4.0</v>
      </c>
      <c r="W576" s="1">
        <v>3.0</v>
      </c>
      <c r="X576" s="1">
        <v>3.0</v>
      </c>
      <c r="Y576" s="1">
        <v>3.0</v>
      </c>
      <c r="Z576" s="1">
        <v>3.0</v>
      </c>
      <c r="AA576" s="1">
        <v>3.0</v>
      </c>
      <c r="AB576" s="1">
        <v>3.0</v>
      </c>
      <c r="AC576" s="1">
        <v>3.0</v>
      </c>
      <c r="AD576" s="1">
        <v>3.0</v>
      </c>
      <c r="AE576" s="1">
        <v>4.0</v>
      </c>
      <c r="AF576" s="1">
        <v>3.0</v>
      </c>
      <c r="AG576" s="1">
        <v>3.0</v>
      </c>
      <c r="AH576" s="1">
        <v>3.0</v>
      </c>
      <c r="AI576" s="1">
        <v>2.0</v>
      </c>
      <c r="AJ576" s="1">
        <v>3.0</v>
      </c>
      <c r="AK576" s="1">
        <v>3.0</v>
      </c>
      <c r="AL576" s="1">
        <v>3.0</v>
      </c>
      <c r="AM576" s="1">
        <v>3.0</v>
      </c>
      <c r="AN576" s="1">
        <v>3.0</v>
      </c>
      <c r="AO576" s="1">
        <v>3.0</v>
      </c>
      <c r="AP576" s="1">
        <v>3.0</v>
      </c>
      <c r="AQ576" s="1">
        <v>2.0</v>
      </c>
      <c r="AR576" s="1">
        <v>1.0</v>
      </c>
      <c r="AS576" s="1">
        <v>3.0</v>
      </c>
      <c r="AT576" s="1">
        <v>3.0</v>
      </c>
      <c r="AU576" s="1">
        <v>3.0</v>
      </c>
      <c r="AV576" s="1">
        <v>3.0</v>
      </c>
      <c r="AW576" s="1">
        <v>3.0</v>
      </c>
      <c r="AX576" s="1">
        <v>3.0</v>
      </c>
      <c r="AY576" s="1">
        <v>3.0</v>
      </c>
      <c r="AZ576" s="1">
        <v>3.0</v>
      </c>
      <c r="BA576" s="1">
        <v>4.0</v>
      </c>
      <c r="BB576" s="1">
        <v>3.0</v>
      </c>
      <c r="BC576" s="1">
        <v>3.0</v>
      </c>
      <c r="BD576" s="1">
        <v>3.0</v>
      </c>
      <c r="BE576" s="1">
        <v>2.0</v>
      </c>
      <c r="BF576" s="1">
        <v>3.0</v>
      </c>
      <c r="BG576" s="1">
        <v>3.0</v>
      </c>
      <c r="BH576" s="1">
        <v>3.0</v>
      </c>
      <c r="BI576" s="1">
        <v>3.0</v>
      </c>
      <c r="BJ576" s="1">
        <v>1.0</v>
      </c>
      <c r="BK576" s="1">
        <v>2.0</v>
      </c>
      <c r="BL576" s="1">
        <v>2.0</v>
      </c>
      <c r="BM576" s="1">
        <v>1.0</v>
      </c>
      <c r="BN576" s="1">
        <v>1.0</v>
      </c>
      <c r="BO576" s="1">
        <v>2.0</v>
      </c>
      <c r="BP576" s="1">
        <v>1.0</v>
      </c>
      <c r="BQ576" s="1">
        <v>1.0</v>
      </c>
      <c r="BR576" s="1">
        <v>1.0</v>
      </c>
      <c r="BS576" s="1">
        <v>4.0</v>
      </c>
      <c r="BT576" s="1">
        <v>4.0</v>
      </c>
      <c r="BU576" s="1">
        <v>5.0</v>
      </c>
      <c r="BV576" s="1">
        <v>4.0</v>
      </c>
      <c r="BW576" s="1">
        <v>5.0</v>
      </c>
      <c r="BX576" s="1">
        <v>3.0</v>
      </c>
      <c r="BY576" s="1">
        <v>3.0</v>
      </c>
      <c r="BZ576" s="36">
        <v>3.0</v>
      </c>
      <c r="CA576" s="45">
        <f t="shared" si="32"/>
        <v>210</v>
      </c>
      <c r="CB576" s="45">
        <f t="shared" si="33"/>
        <v>32</v>
      </c>
      <c r="CC576" s="45">
        <f t="shared" si="34"/>
        <v>17</v>
      </c>
      <c r="CD576" s="45">
        <f t="shared" si="35"/>
        <v>25</v>
      </c>
      <c r="CE576" s="45">
        <f t="shared" si="36"/>
        <v>24</v>
      </c>
      <c r="CF576" s="45">
        <f t="shared" si="37"/>
        <v>21</v>
      </c>
      <c r="CG576" s="45">
        <f t="shared" si="38"/>
        <v>25</v>
      </c>
      <c r="CH576" s="45">
        <f t="shared" si="39"/>
        <v>23</v>
      </c>
      <c r="CI576" s="45">
        <f t="shared" si="40"/>
        <v>0.1</v>
      </c>
      <c r="CJ576">
        <f t="shared" si="10"/>
        <v>11</v>
      </c>
      <c r="CK576" s="45">
        <f t="shared" si="41"/>
        <v>31</v>
      </c>
      <c r="CL576" s="39"/>
      <c r="CM576" s="40">
        <f>VLOOKUP(CB576,'PROMIS 57 T-Score Conversions'!Q$3:R$35,2,TRUE)</f>
        <v>43.9</v>
      </c>
      <c r="CN576" s="44" t="str">
        <f t="shared" si="20"/>
        <v>Mild</v>
      </c>
      <c r="CO576" s="40">
        <f>VLOOKUP(CC576,'PROMIS 57 T-Score Conversions'!A$3:B$35,2,TRUE)</f>
        <v>55.4</v>
      </c>
      <c r="CP576" s="39" t="str">
        <f t="shared" si="21"/>
        <v>Moderate</v>
      </c>
      <c r="CQ576" s="40">
        <f>VLOOKUP(CD576,'PROMIS 57 T-Score Conversions'!E$3:F$35,2,TRUE)</f>
        <v>63</v>
      </c>
      <c r="CR576" s="39" t="str">
        <f t="shared" si="22"/>
        <v>Moderate</v>
      </c>
      <c r="CS576" s="40">
        <f>VLOOKUP(CE576,'PROMIS 57 T-Score Conversions'!U$3:V$35,2,TRUE)</f>
        <v>57.5</v>
      </c>
      <c r="CT576" s="39" t="str">
        <f t="shared" si="23"/>
        <v>Mild</v>
      </c>
      <c r="CU576" s="40">
        <f>VLOOKUP(CF576,'PROMIS 57 T-Score Conversions'!Y$3:Z$35,2,TRUE)</f>
        <v>51.2</v>
      </c>
      <c r="CV576" s="39" t="str">
        <f t="shared" si="24"/>
        <v>Normal</v>
      </c>
      <c r="CW576" s="40">
        <f>vlookup(CG576,'PROMIS 57 T-Score Conversions'!M$3:N$35,2,TRUE)</f>
        <v>45</v>
      </c>
      <c r="CX576" s="39" t="str">
        <f t="shared" si="25"/>
        <v>Normal</v>
      </c>
      <c r="CY576" s="40">
        <f>VLOOKup(CH576,'PROMIS 57 T-Score Conversions'!I$3:J$35,2,TRUE)</f>
        <v>60.8</v>
      </c>
      <c r="CZ576" s="39" t="str">
        <f t="shared" si="26"/>
        <v>Moderate</v>
      </c>
      <c r="DA576" s="37">
        <f>VLOOKUP(CJ576,'PROMIS 57 T-Score Conversions'!AC$3:AD$35,2,TRUE)</f>
        <v>28.9</v>
      </c>
      <c r="DB576" s="44" t="str">
        <f t="shared" si="30"/>
        <v>Severe</v>
      </c>
      <c r="DC576" s="40">
        <f>VLOOKUP(CK576,'PROMIS 57 T-Score Conversions'!AG$3:AH$35,2,TRUE)</f>
        <v>50.21</v>
      </c>
      <c r="DD576" s="39" t="str">
        <f t="shared" si="31"/>
        <v>Normal</v>
      </c>
    </row>
    <row r="577">
      <c r="A577" s="18" t="b">
        <v>1</v>
      </c>
      <c r="B577" s="18" t="b">
        <v>1</v>
      </c>
      <c r="C577" s="54">
        <v>43951.2861686574</v>
      </c>
      <c r="D577" s="18" t="s">
        <v>408</v>
      </c>
      <c r="E577" s="18">
        <v>2204.0</v>
      </c>
      <c r="F577" s="18">
        <v>3.0</v>
      </c>
      <c r="G577" s="18">
        <v>4.0</v>
      </c>
      <c r="H577" s="18">
        <v>5.0</v>
      </c>
      <c r="I577" s="18">
        <v>4.0</v>
      </c>
      <c r="J577" s="18">
        <v>3.0</v>
      </c>
      <c r="K577" s="18">
        <v>5.0</v>
      </c>
      <c r="L577" s="18">
        <v>4.0</v>
      </c>
      <c r="M577" s="18">
        <v>2.0</v>
      </c>
      <c r="N577" s="18">
        <v>2.0</v>
      </c>
      <c r="O577" s="18">
        <v>1.0</v>
      </c>
      <c r="P577" s="18">
        <v>1.0</v>
      </c>
      <c r="Q577" s="18">
        <v>3.0</v>
      </c>
      <c r="R577" s="18">
        <v>3.0</v>
      </c>
      <c r="S577" s="18">
        <v>1.0</v>
      </c>
      <c r="T577" s="18">
        <v>2.0</v>
      </c>
      <c r="U577" s="18">
        <v>3.0</v>
      </c>
      <c r="V577" s="18">
        <v>1.0</v>
      </c>
      <c r="W577" s="18">
        <v>1.0</v>
      </c>
      <c r="X577" s="18">
        <v>2.0</v>
      </c>
      <c r="Y577" s="18">
        <v>1.0</v>
      </c>
      <c r="Z577" s="18">
        <v>1.0</v>
      </c>
      <c r="AA577" s="18">
        <v>2.0</v>
      </c>
      <c r="AB577" s="18">
        <v>1.0</v>
      </c>
      <c r="AC577" s="18">
        <v>1.0</v>
      </c>
      <c r="AD577" s="18">
        <v>3.0</v>
      </c>
      <c r="AE577" s="18">
        <v>3.0</v>
      </c>
      <c r="AF577" s="18">
        <v>3.0</v>
      </c>
      <c r="AG577" s="18">
        <v>3.0</v>
      </c>
      <c r="AH577" s="18">
        <v>3.0</v>
      </c>
      <c r="AI577" s="18">
        <v>3.0</v>
      </c>
      <c r="AJ577" s="18">
        <v>4.0</v>
      </c>
      <c r="AK577" s="18">
        <v>3.0</v>
      </c>
      <c r="AL577" s="18">
        <v>4.0</v>
      </c>
      <c r="AM577" s="18">
        <v>5.0</v>
      </c>
      <c r="AN577" s="18">
        <v>5.0</v>
      </c>
      <c r="AO577" s="18">
        <v>1.0</v>
      </c>
      <c r="AP577" s="18">
        <v>4.0</v>
      </c>
      <c r="AQ577" s="18">
        <v>1.0</v>
      </c>
      <c r="AR577" s="18">
        <v>1.0</v>
      </c>
      <c r="AS577" s="18">
        <v>5.0</v>
      </c>
      <c r="AT577" s="18">
        <v>3.0</v>
      </c>
      <c r="AU577" s="18">
        <v>3.0</v>
      </c>
      <c r="AV577" s="18">
        <v>3.0</v>
      </c>
      <c r="AW577" s="18">
        <v>3.0</v>
      </c>
      <c r="AX577" s="18">
        <v>1.0</v>
      </c>
      <c r="AY577" s="18">
        <v>1.0</v>
      </c>
      <c r="AZ577" s="18">
        <v>1.0</v>
      </c>
      <c r="BA577" s="18">
        <v>3.0</v>
      </c>
      <c r="BB577" s="18">
        <v>4.0</v>
      </c>
      <c r="BC577" s="18">
        <v>3.0</v>
      </c>
      <c r="BD577" s="18">
        <v>3.0</v>
      </c>
      <c r="BE577" s="18">
        <v>3.0</v>
      </c>
      <c r="BF577" s="18">
        <v>4.0</v>
      </c>
      <c r="BG577" s="18">
        <v>4.0</v>
      </c>
      <c r="BH577" s="18">
        <v>4.0</v>
      </c>
      <c r="BI577" s="18">
        <v>3.0</v>
      </c>
      <c r="BJ577" s="18">
        <v>7.0</v>
      </c>
      <c r="BK577" s="18">
        <v>2.0</v>
      </c>
      <c r="BL577" s="18">
        <v>2.0</v>
      </c>
      <c r="BM577" s="18">
        <v>2.0</v>
      </c>
      <c r="BN577" s="18">
        <v>2.0</v>
      </c>
      <c r="BO577" s="18">
        <v>2.0</v>
      </c>
      <c r="BP577" s="18">
        <v>3.0</v>
      </c>
      <c r="BQ577" s="18">
        <v>3.0</v>
      </c>
      <c r="BR577" s="18">
        <v>2.0</v>
      </c>
      <c r="BS577" s="18">
        <v>3.0</v>
      </c>
      <c r="BT577" s="18">
        <v>3.0</v>
      </c>
      <c r="BU577" s="18">
        <v>4.0</v>
      </c>
      <c r="BV577" s="18">
        <v>3.0</v>
      </c>
      <c r="BW577" s="18">
        <v>4.0</v>
      </c>
      <c r="BX577" s="18">
        <v>3.0</v>
      </c>
      <c r="BY577" s="18">
        <v>3.0</v>
      </c>
      <c r="BZ577" s="55">
        <v>4.0</v>
      </c>
      <c r="CA577" s="56">
        <f t="shared" si="32"/>
        <v>205</v>
      </c>
      <c r="CB577" s="56">
        <f t="shared" si="33"/>
        <v>30</v>
      </c>
      <c r="CC577" s="56">
        <f t="shared" si="34"/>
        <v>16</v>
      </c>
      <c r="CD577" s="56">
        <f t="shared" si="35"/>
        <v>10</v>
      </c>
      <c r="CE577" s="56">
        <f t="shared" si="36"/>
        <v>25</v>
      </c>
      <c r="CF577" s="56">
        <f t="shared" si="37"/>
        <v>26</v>
      </c>
      <c r="CG577" s="56">
        <f t="shared" si="38"/>
        <v>18</v>
      </c>
      <c r="CH577" s="56">
        <f t="shared" si="39"/>
        <v>28</v>
      </c>
      <c r="CI577" s="56">
        <f t="shared" si="40"/>
        <v>0.7</v>
      </c>
      <c r="CJ577">
        <f t="shared" si="10"/>
        <v>18</v>
      </c>
      <c r="CK577" s="56">
        <f t="shared" si="41"/>
        <v>27</v>
      </c>
      <c r="CL577" s="44"/>
      <c r="CM577" s="40">
        <f>VLOOKUP(CB577,'PROMIS 57 T-Score Conversions'!Q$3:R$35,2,TRUE)</f>
        <v>42.3</v>
      </c>
      <c r="CN577" s="44" t="str">
        <f t="shared" si="20"/>
        <v>Mild</v>
      </c>
      <c r="CO577" s="40">
        <f>VLOOKUP(CC577,'PROMIS 57 T-Score Conversions'!A$3:B$35,2,TRUE)</f>
        <v>54.3</v>
      </c>
      <c r="CP577" s="39" t="str">
        <f t="shared" si="21"/>
        <v>Mild</v>
      </c>
      <c r="CQ577" s="40">
        <f>VLOOKUP(CD577,'PROMIS 57 T-Score Conversions'!E$3:F$35,2,TRUE)</f>
        <v>47.5</v>
      </c>
      <c r="CR577" s="39" t="str">
        <f t="shared" si="22"/>
        <v>Normal</v>
      </c>
      <c r="CS577" s="40">
        <f>VLOOKUP(CE577,'PROMIS 57 T-Score Conversions'!U$3:V$35,2,TRUE)</f>
        <v>58.5</v>
      </c>
      <c r="CT577" s="39" t="str">
        <f t="shared" si="23"/>
        <v>Mild</v>
      </c>
      <c r="CU577" s="40">
        <f>VLOOKUP(CF577,'PROMIS 57 T-Score Conversions'!Y$3:Z$35,2,TRUE)</f>
        <v>56.3</v>
      </c>
      <c r="CV577" s="39" t="str">
        <f t="shared" si="24"/>
        <v>Mild</v>
      </c>
      <c r="CW577" s="40">
        <f>vlookup(CG577,'PROMIS 57 T-Score Conversions'!M$3:N$35,2,TRUE)</f>
        <v>38.5</v>
      </c>
      <c r="CX577" s="39" t="str">
        <f t="shared" si="25"/>
        <v>Moderate</v>
      </c>
      <c r="CY577" s="40">
        <f>VLOOKup(CH577,'PROMIS 57 T-Score Conversions'!I$3:J$35,2,TRUE)</f>
        <v>64.1</v>
      </c>
      <c r="CZ577" s="39" t="str">
        <f t="shared" si="26"/>
        <v>Moderate</v>
      </c>
      <c r="DA577" s="37">
        <f>VLOOKUP(CJ577,'PROMIS 57 T-Score Conversions'!AC$3:AD$35,2,TRUE)</f>
        <v>35.56</v>
      </c>
      <c r="DB577" s="44" t="str">
        <f t="shared" si="30"/>
        <v>Moderate</v>
      </c>
      <c r="DC577" s="40">
        <f>VLOOKUP(CK577,'PROMIS 57 T-Score Conversions'!AG$3:AH$35,2,TRUE)</f>
        <v>46.21</v>
      </c>
      <c r="DD577" s="39" t="str">
        <f t="shared" si="31"/>
        <v>Normal</v>
      </c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</row>
    <row r="578">
      <c r="A578" s="1" t="b">
        <v>1</v>
      </c>
      <c r="B578" s="57" t="b">
        <v>1</v>
      </c>
      <c r="C578" s="58">
        <v>43951.682828958335</v>
      </c>
      <c r="D578" s="57" t="s">
        <v>407</v>
      </c>
      <c r="E578" s="57">
        <v>2212.0</v>
      </c>
      <c r="F578" s="57">
        <v>3.0</v>
      </c>
      <c r="G578" s="57">
        <v>4.0</v>
      </c>
      <c r="H578" s="57">
        <v>5.0</v>
      </c>
      <c r="I578" s="57">
        <v>3.0</v>
      </c>
      <c r="J578" s="57">
        <v>1.0</v>
      </c>
      <c r="K578" s="57">
        <v>3.0</v>
      </c>
      <c r="L578" s="57">
        <v>3.0</v>
      </c>
      <c r="M578" s="57">
        <v>1.0</v>
      </c>
      <c r="N578" s="57">
        <v>3.0</v>
      </c>
      <c r="O578" s="57">
        <v>2.0</v>
      </c>
      <c r="P578" s="57">
        <v>2.0</v>
      </c>
      <c r="Q578" s="57">
        <v>2.0</v>
      </c>
      <c r="R578" s="57">
        <v>2.0</v>
      </c>
      <c r="S578" s="57">
        <v>1.0</v>
      </c>
      <c r="T578" s="57">
        <v>2.0</v>
      </c>
      <c r="U578" s="57">
        <v>4.0</v>
      </c>
      <c r="V578" s="57">
        <v>1.0</v>
      </c>
      <c r="W578" s="57">
        <v>2.0</v>
      </c>
      <c r="X578" s="57">
        <v>1.0</v>
      </c>
      <c r="Y578" s="57">
        <v>3.0</v>
      </c>
      <c r="Z578" s="57">
        <v>3.0</v>
      </c>
      <c r="AA578" s="57">
        <v>2.0</v>
      </c>
      <c r="AB578" s="57">
        <v>1.0</v>
      </c>
      <c r="AC578" s="57">
        <v>1.0</v>
      </c>
      <c r="AD578" s="57">
        <v>4.0</v>
      </c>
      <c r="AE578" s="57">
        <v>3.0</v>
      </c>
      <c r="AF578" s="57">
        <v>4.0</v>
      </c>
      <c r="AG578" s="57">
        <v>4.0</v>
      </c>
      <c r="AH578" s="57">
        <v>3.0</v>
      </c>
      <c r="AI578" s="57">
        <v>3.0</v>
      </c>
      <c r="AJ578" s="57">
        <v>4.0</v>
      </c>
      <c r="AK578" s="57">
        <v>2.0</v>
      </c>
      <c r="AL578" s="57">
        <v>3.0</v>
      </c>
      <c r="AM578" s="57">
        <v>3.0</v>
      </c>
      <c r="AN578" s="57">
        <v>3.0</v>
      </c>
      <c r="AO578" s="57">
        <v>2.0</v>
      </c>
      <c r="AP578" s="57">
        <v>4.0</v>
      </c>
      <c r="AQ578" s="57">
        <v>2.0</v>
      </c>
      <c r="AR578" s="57">
        <v>2.0</v>
      </c>
      <c r="AS578" s="57">
        <v>3.0</v>
      </c>
      <c r="AT578" s="57">
        <v>2.0</v>
      </c>
      <c r="AU578" s="57">
        <v>2.0</v>
      </c>
      <c r="AV578" s="57">
        <v>3.0</v>
      </c>
      <c r="AW578" s="57">
        <v>1.0</v>
      </c>
      <c r="AX578" s="57">
        <v>1.0</v>
      </c>
      <c r="AY578" s="57">
        <v>1.0</v>
      </c>
      <c r="AZ578" s="57">
        <v>1.0</v>
      </c>
      <c r="BA578" s="57">
        <v>2.0</v>
      </c>
      <c r="BB578" s="57">
        <v>2.0</v>
      </c>
      <c r="BC578" s="57">
        <v>2.0</v>
      </c>
      <c r="BD578" s="57">
        <v>3.0</v>
      </c>
      <c r="BE578" s="57">
        <v>3.0</v>
      </c>
      <c r="BF578" s="57">
        <v>5.0</v>
      </c>
      <c r="BG578" s="57">
        <v>4.0</v>
      </c>
      <c r="BH578" s="57">
        <v>2.0</v>
      </c>
      <c r="BI578" s="57">
        <v>3.0</v>
      </c>
      <c r="BJ578" s="57">
        <v>3.0</v>
      </c>
      <c r="BK578" s="57">
        <v>1.0</v>
      </c>
      <c r="BL578" s="57">
        <v>2.0</v>
      </c>
      <c r="BM578" s="57">
        <v>2.0</v>
      </c>
      <c r="BN578" s="57">
        <v>1.0</v>
      </c>
      <c r="BO578" s="57">
        <v>2.0</v>
      </c>
      <c r="BP578" s="57">
        <v>2.0</v>
      </c>
      <c r="BQ578" s="57">
        <v>2.0</v>
      </c>
      <c r="BR578" s="57">
        <v>2.0</v>
      </c>
      <c r="BS578" s="57">
        <v>3.0</v>
      </c>
      <c r="BT578" s="57">
        <v>4.0</v>
      </c>
      <c r="BU578" s="57">
        <v>3.0</v>
      </c>
      <c r="BV578" s="57">
        <v>3.0</v>
      </c>
      <c r="BW578" s="57">
        <v>3.0</v>
      </c>
      <c r="BX578" s="57">
        <v>3.0</v>
      </c>
      <c r="BY578" s="57">
        <v>3.0</v>
      </c>
      <c r="BZ578" s="36">
        <v>3.0</v>
      </c>
      <c r="CA578" s="45">
        <f t="shared" si="32"/>
        <v>183</v>
      </c>
      <c r="CB578" s="45">
        <f t="shared" si="33"/>
        <v>23</v>
      </c>
      <c r="CC578" s="45">
        <f t="shared" si="34"/>
        <v>18</v>
      </c>
      <c r="CD578" s="45">
        <f t="shared" si="35"/>
        <v>14</v>
      </c>
      <c r="CE578" s="45">
        <f t="shared" si="36"/>
        <v>27</v>
      </c>
      <c r="CF578" s="45">
        <f t="shared" si="37"/>
        <v>22</v>
      </c>
      <c r="CG578" s="45">
        <f t="shared" si="38"/>
        <v>13</v>
      </c>
      <c r="CH578" s="45">
        <f t="shared" si="39"/>
        <v>24</v>
      </c>
      <c r="CI578" s="45">
        <f t="shared" si="40"/>
        <v>0.3</v>
      </c>
      <c r="CJ578">
        <f t="shared" si="10"/>
        <v>14</v>
      </c>
      <c r="CK578" s="45">
        <f t="shared" si="41"/>
        <v>25</v>
      </c>
      <c r="CL578" s="39"/>
      <c r="CM578" s="40">
        <f>VLOOKUP(CB578,'PROMIS 57 T-Score Conversions'!Q$3:R$35,2,TRUE)</f>
        <v>37.4</v>
      </c>
      <c r="CN578" s="44" t="str">
        <f t="shared" si="20"/>
        <v>Moderate</v>
      </c>
      <c r="CO578" s="40">
        <f>VLOOKUP(CC578,'PROMIS 57 T-Score Conversions'!A$3:B$35,2,TRUE)</f>
        <v>56.4</v>
      </c>
      <c r="CP578" s="39" t="str">
        <f t="shared" si="21"/>
        <v>Moderate</v>
      </c>
      <c r="CQ578" s="40">
        <f>VLOOKUP(CD578,'PROMIS 57 T-Score Conversions'!E$3:F$35,2,TRUE)</f>
        <v>53.2</v>
      </c>
      <c r="CR578" s="39" t="str">
        <f t="shared" si="22"/>
        <v>Normal</v>
      </c>
      <c r="CS578" s="40">
        <f>VLOOKUP(CE578,'PROMIS 57 T-Score Conversions'!U$3:V$35,2,TRUE)</f>
        <v>60.4</v>
      </c>
      <c r="CT578" s="39" t="str">
        <f t="shared" si="23"/>
        <v>Moderate</v>
      </c>
      <c r="CU578" s="40">
        <f>VLOOKUP(CF578,'PROMIS 57 T-Score Conversions'!Y$3:Z$35,2,TRUE)</f>
        <v>52.2</v>
      </c>
      <c r="CV578" s="39" t="str">
        <f t="shared" si="24"/>
        <v>Normal</v>
      </c>
      <c r="CW578" s="40">
        <f>vlookup(CG578,'PROMIS 57 T-Score Conversions'!M$3:N$35,2,TRUE)</f>
        <v>34.5</v>
      </c>
      <c r="CX578" s="39" t="str">
        <f t="shared" si="25"/>
        <v>Moderate</v>
      </c>
      <c r="CY578" s="40">
        <f>VLOOKup(CH578,'PROMIS 57 T-Score Conversions'!I$3:J$35,2,TRUE)</f>
        <v>61.5</v>
      </c>
      <c r="CZ578" s="39" t="str">
        <f t="shared" si="26"/>
        <v>Moderate</v>
      </c>
      <c r="DA578" s="37">
        <f>VLOOKUP(CJ578,'PROMIS 57 T-Score Conversions'!AC$3:AD$35,2,TRUE)</f>
        <v>32.15</v>
      </c>
      <c r="DB578" s="44" t="str">
        <f t="shared" si="30"/>
        <v>Moderate</v>
      </c>
      <c r="DC578" s="40">
        <f>VLOOKUP(CK578,'PROMIS 57 T-Score Conversions'!AG$3:AH$35,2,TRUE)</f>
        <v>44.34</v>
      </c>
      <c r="DD578" s="39" t="str">
        <f t="shared" si="31"/>
        <v>Normal</v>
      </c>
      <c r="DE578" s="59"/>
      <c r="DF578" s="59"/>
      <c r="DG578" s="59"/>
      <c r="DH578" s="59"/>
      <c r="DI578" s="59"/>
      <c r="DJ578" s="59"/>
      <c r="DK578" s="59"/>
      <c r="DL578" s="59"/>
      <c r="DM578" s="59"/>
      <c r="DN578" s="59"/>
      <c r="DO578" s="59"/>
      <c r="DP578" s="59"/>
      <c r="DQ578" s="59"/>
      <c r="DR578" s="59"/>
      <c r="DS578" s="59"/>
      <c r="DT578" s="59"/>
    </row>
    <row r="579">
      <c r="A579" s="18" t="b">
        <v>1</v>
      </c>
      <c r="B579" s="18" t="b">
        <v>1</v>
      </c>
      <c r="C579" s="54">
        <v>43952.417641631946</v>
      </c>
      <c r="D579" s="18" t="s">
        <v>405</v>
      </c>
      <c r="E579" s="18">
        <v>2219.0</v>
      </c>
      <c r="F579" s="18">
        <v>3.0</v>
      </c>
      <c r="G579" s="18">
        <v>4.0</v>
      </c>
      <c r="H579" s="18">
        <v>4.0</v>
      </c>
      <c r="I579" s="18">
        <v>2.0</v>
      </c>
      <c r="J579" s="18">
        <v>1.0</v>
      </c>
      <c r="K579" s="18">
        <v>2.0</v>
      </c>
      <c r="L579" s="18">
        <v>1.0</v>
      </c>
      <c r="M579" s="18">
        <v>1.0</v>
      </c>
      <c r="N579" s="18">
        <v>1.0</v>
      </c>
      <c r="O579" s="18">
        <v>2.0</v>
      </c>
      <c r="P579" s="18">
        <v>2.0</v>
      </c>
      <c r="Q579" s="18">
        <v>2.0</v>
      </c>
      <c r="R579" s="18">
        <v>1.0</v>
      </c>
      <c r="S579" s="18">
        <v>2.0</v>
      </c>
      <c r="T579" s="18">
        <v>2.0</v>
      </c>
      <c r="U579" s="18">
        <v>2.0</v>
      </c>
      <c r="V579" s="18">
        <v>1.0</v>
      </c>
      <c r="W579" s="18">
        <v>1.0</v>
      </c>
      <c r="X579" s="18">
        <v>2.0</v>
      </c>
      <c r="Y579" s="18">
        <v>1.0</v>
      </c>
      <c r="Z579" s="18">
        <v>2.0</v>
      </c>
      <c r="AA579" s="18">
        <v>2.0</v>
      </c>
      <c r="AB579" s="18">
        <v>2.0</v>
      </c>
      <c r="AC579" s="18">
        <v>1.0</v>
      </c>
      <c r="AD579" s="18">
        <v>5.0</v>
      </c>
      <c r="AE579" s="18">
        <v>5.0</v>
      </c>
      <c r="AF579" s="18">
        <v>4.0</v>
      </c>
      <c r="AG579" s="18">
        <v>4.0</v>
      </c>
      <c r="AH579" s="18">
        <v>4.0</v>
      </c>
      <c r="AI579" s="18">
        <v>4.0</v>
      </c>
      <c r="AJ579" s="18">
        <v>5.0</v>
      </c>
      <c r="AK579" s="18">
        <v>4.0</v>
      </c>
      <c r="AL579" s="18">
        <v>3.0</v>
      </c>
      <c r="AM579" s="18">
        <v>4.0</v>
      </c>
      <c r="AN579" s="18">
        <v>4.0</v>
      </c>
      <c r="AO579" s="18">
        <v>1.0</v>
      </c>
      <c r="AP579" s="18">
        <v>5.0</v>
      </c>
      <c r="AQ579" s="18">
        <v>1.0</v>
      </c>
      <c r="AR579" s="18">
        <v>1.0</v>
      </c>
      <c r="AS579" s="18">
        <v>1.0</v>
      </c>
      <c r="AT579" s="18">
        <v>4.0</v>
      </c>
      <c r="AU579" s="18">
        <v>4.0</v>
      </c>
      <c r="AV579" s="18">
        <v>4.0</v>
      </c>
      <c r="AW579" s="18">
        <v>4.0</v>
      </c>
      <c r="AX579" s="18">
        <v>4.0</v>
      </c>
      <c r="AY579" s="18">
        <v>4.0</v>
      </c>
      <c r="AZ579" s="18">
        <v>4.0</v>
      </c>
      <c r="BA579" s="18">
        <v>4.0</v>
      </c>
      <c r="BB579" s="18">
        <v>5.0</v>
      </c>
      <c r="BC579" s="18">
        <v>5.0</v>
      </c>
      <c r="BD579" s="18">
        <v>5.0</v>
      </c>
      <c r="BE579" s="18">
        <v>5.0</v>
      </c>
      <c r="BF579" s="18">
        <v>5.0</v>
      </c>
      <c r="BG579" s="18">
        <v>5.0</v>
      </c>
      <c r="BH579" s="18">
        <v>5.0</v>
      </c>
      <c r="BI579" s="18">
        <v>5.0</v>
      </c>
      <c r="BJ579" s="18">
        <v>8.0</v>
      </c>
      <c r="BK579" s="18">
        <v>3.0</v>
      </c>
      <c r="BL579" s="18">
        <v>3.0</v>
      </c>
      <c r="BM579" s="18">
        <v>2.0</v>
      </c>
      <c r="BN579" s="18">
        <v>2.0</v>
      </c>
      <c r="BO579" s="18">
        <v>3.0</v>
      </c>
      <c r="BP579" s="18">
        <v>2.0</v>
      </c>
      <c r="BQ579" s="18">
        <v>2.0</v>
      </c>
      <c r="BR579" s="18">
        <v>2.0</v>
      </c>
      <c r="BS579" s="18">
        <v>4.0</v>
      </c>
      <c r="BT579" s="18">
        <v>4.0</v>
      </c>
      <c r="BU579" s="18">
        <v>4.0</v>
      </c>
      <c r="BV579" s="18">
        <v>4.0</v>
      </c>
      <c r="BW579" s="18">
        <v>4.0</v>
      </c>
      <c r="BX579" s="18">
        <v>4.0</v>
      </c>
      <c r="BY579" s="18">
        <v>3.0</v>
      </c>
      <c r="BZ579" s="55">
        <v>4.0</v>
      </c>
      <c r="CA579" s="56">
        <f t="shared" si="32"/>
        <v>229</v>
      </c>
      <c r="CB579" s="56">
        <f t="shared" si="33"/>
        <v>18</v>
      </c>
      <c r="CC579" s="56">
        <f t="shared" si="34"/>
        <v>14</v>
      </c>
      <c r="CD579" s="56">
        <f t="shared" si="35"/>
        <v>12</v>
      </c>
      <c r="CE579" s="56">
        <f t="shared" si="36"/>
        <v>35</v>
      </c>
      <c r="CF579" s="56">
        <f t="shared" si="37"/>
        <v>20</v>
      </c>
      <c r="CG579" s="56">
        <f t="shared" si="38"/>
        <v>32</v>
      </c>
      <c r="CH579" s="56">
        <f t="shared" si="39"/>
        <v>40</v>
      </c>
      <c r="CI579" s="56">
        <f t="shared" si="40"/>
        <v>0.8</v>
      </c>
      <c r="CJ579">
        <f t="shared" si="10"/>
        <v>19</v>
      </c>
      <c r="CK579" s="56">
        <f t="shared" si="41"/>
        <v>31</v>
      </c>
      <c r="CL579" s="44"/>
      <c r="CM579" s="40">
        <f>VLOOKUP(CB579,'PROMIS 57 T-Score Conversions'!Q$3:R$35,2,TRUE)</f>
        <v>34</v>
      </c>
      <c r="CN579" s="44" t="str">
        <f t="shared" si="20"/>
        <v>Moderate</v>
      </c>
      <c r="CO579" s="40">
        <f>VLOOKUP(CC579,'PROMIS 57 T-Score Conversions'!A$3:B$35,2,TRUE)</f>
        <v>52.1</v>
      </c>
      <c r="CP579" s="39" t="str">
        <f t="shared" si="21"/>
        <v>Mild</v>
      </c>
      <c r="CQ579" s="40">
        <f>VLOOKUP(CD579,'PROMIS 57 T-Score Conversions'!E$3:F$35,2,TRUE)</f>
        <v>50.9</v>
      </c>
      <c r="CR579" s="39" t="str">
        <f t="shared" si="22"/>
        <v>Normal</v>
      </c>
      <c r="CS579" s="40">
        <f>VLOOKUP(CE579,'PROMIS 57 T-Score Conversions'!U$3:V$35,2,TRUE)</f>
        <v>68.6</v>
      </c>
      <c r="CT579" s="39" t="str">
        <f t="shared" si="23"/>
        <v>Moderate</v>
      </c>
      <c r="CU579" s="40">
        <f>VLOOKUP(CF579,'PROMIS 57 T-Score Conversions'!Y$3:Z$35,2,TRUE)</f>
        <v>50.1</v>
      </c>
      <c r="CV579" s="39" t="str">
        <f t="shared" si="24"/>
        <v>Normal</v>
      </c>
      <c r="CW579" s="40">
        <f>vlookup(CG579,'PROMIS 57 T-Score Conversions'!M$3:N$35,2,TRUE)</f>
        <v>51.7</v>
      </c>
      <c r="CX579" s="39" t="str">
        <f t="shared" si="25"/>
        <v>Normal</v>
      </c>
      <c r="CY579" s="40">
        <f>VLOOKup(CH579,'PROMIS 57 T-Score Conversions'!I$3:J$35,2,TRUE)</f>
        <v>77</v>
      </c>
      <c r="CZ579" s="39" t="str">
        <f t="shared" si="26"/>
        <v>Severe</v>
      </c>
      <c r="DA579" s="37">
        <f>VLOOKUP(CJ579,'PROMIS 57 T-Score Conversions'!AC$3:AD$35,2,TRUE)</f>
        <v>36.36</v>
      </c>
      <c r="DB579" s="44" t="str">
        <f t="shared" si="30"/>
        <v>Moderate</v>
      </c>
      <c r="DC579" s="40">
        <f>VLOOKUP(CK579,'PROMIS 57 T-Score Conversions'!AG$3:AH$35,2,TRUE)</f>
        <v>50.21</v>
      </c>
      <c r="DD579" s="39" t="str">
        <f t="shared" si="31"/>
        <v>Normal</v>
      </c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</row>
    <row r="580">
      <c r="A580" s="18" t="b">
        <v>1</v>
      </c>
      <c r="B580" s="18" t="b">
        <v>1</v>
      </c>
      <c r="C580" s="54">
        <v>43952.42094438657</v>
      </c>
      <c r="D580" s="18" t="s">
        <v>399</v>
      </c>
      <c r="E580" s="18">
        <v>2049.0</v>
      </c>
      <c r="F580" s="18">
        <v>3.0</v>
      </c>
      <c r="G580" s="18">
        <v>3.0</v>
      </c>
      <c r="H580" s="18">
        <v>4.0</v>
      </c>
      <c r="I580" s="18">
        <v>3.0</v>
      </c>
      <c r="J580" s="18">
        <v>3.0</v>
      </c>
      <c r="K580" s="18">
        <v>4.0</v>
      </c>
      <c r="L580" s="18">
        <v>4.0</v>
      </c>
      <c r="M580" s="18">
        <v>2.0</v>
      </c>
      <c r="N580" s="18">
        <v>3.0</v>
      </c>
      <c r="O580" s="18">
        <v>3.0</v>
      </c>
      <c r="P580" s="18">
        <v>4.0</v>
      </c>
      <c r="Q580" s="18">
        <v>3.0</v>
      </c>
      <c r="R580" s="18">
        <v>3.0</v>
      </c>
      <c r="S580" s="18">
        <v>2.0</v>
      </c>
      <c r="T580" s="18">
        <v>3.0</v>
      </c>
      <c r="U580" s="18">
        <v>3.0</v>
      </c>
      <c r="V580" s="18">
        <v>2.0</v>
      </c>
      <c r="W580" s="18">
        <v>3.0</v>
      </c>
      <c r="X580" s="18">
        <v>3.0</v>
      </c>
      <c r="Y580" s="18">
        <v>4.0</v>
      </c>
      <c r="Z580" s="18">
        <v>4.0</v>
      </c>
      <c r="AA580" s="18">
        <v>3.0</v>
      </c>
      <c r="AB580" s="18">
        <v>3.0</v>
      </c>
      <c r="AC580" s="18">
        <v>2.0</v>
      </c>
      <c r="AD580" s="18">
        <v>3.0</v>
      </c>
      <c r="AE580" s="18">
        <v>3.0</v>
      </c>
      <c r="AF580" s="18">
        <v>3.0</v>
      </c>
      <c r="AG580" s="18">
        <v>3.0</v>
      </c>
      <c r="AH580" s="18">
        <v>2.0</v>
      </c>
      <c r="AI580" s="18">
        <v>4.0</v>
      </c>
      <c r="AJ580" s="18">
        <v>3.0</v>
      </c>
      <c r="AK580" s="18">
        <v>3.0</v>
      </c>
      <c r="AL580" s="18">
        <v>4.0</v>
      </c>
      <c r="AM580" s="18">
        <v>4.0</v>
      </c>
      <c r="AN580" s="18">
        <v>5.0</v>
      </c>
      <c r="AO580" s="18">
        <v>2.0</v>
      </c>
      <c r="AP580" s="18">
        <v>4.0</v>
      </c>
      <c r="AQ580" s="18">
        <v>3.0</v>
      </c>
      <c r="AR580" s="18">
        <v>3.0</v>
      </c>
      <c r="AS580" s="18">
        <v>5.0</v>
      </c>
      <c r="AT580" s="18">
        <v>2.0</v>
      </c>
      <c r="AU580" s="18">
        <v>2.0</v>
      </c>
      <c r="AV580" s="18">
        <v>2.0</v>
      </c>
      <c r="AW580" s="18">
        <v>2.0</v>
      </c>
      <c r="AX580" s="18">
        <v>2.0</v>
      </c>
      <c r="AY580" s="18">
        <v>2.0</v>
      </c>
      <c r="AZ580" s="18">
        <v>2.0</v>
      </c>
      <c r="BA580" s="18">
        <v>2.0</v>
      </c>
      <c r="BB580" s="18">
        <v>4.0</v>
      </c>
      <c r="BC580" s="18">
        <v>4.0</v>
      </c>
      <c r="BD580" s="18">
        <v>2.0</v>
      </c>
      <c r="BE580" s="18">
        <v>2.0</v>
      </c>
      <c r="BF580" s="18">
        <v>3.0</v>
      </c>
      <c r="BG580" s="18">
        <v>4.0</v>
      </c>
      <c r="BH580" s="18">
        <v>4.0</v>
      </c>
      <c r="BI580" s="18">
        <v>4.0</v>
      </c>
      <c r="BJ580" s="18">
        <v>7.0</v>
      </c>
      <c r="BK580" s="18">
        <v>3.0</v>
      </c>
      <c r="BL580" s="18">
        <v>2.0</v>
      </c>
      <c r="BM580" s="18">
        <v>2.0</v>
      </c>
      <c r="BN580" s="18">
        <v>2.0</v>
      </c>
      <c r="BO580" s="18">
        <v>2.0</v>
      </c>
      <c r="BP580" s="18">
        <v>2.0</v>
      </c>
      <c r="BQ580" s="18">
        <v>2.0</v>
      </c>
      <c r="BR580" s="18">
        <v>2.0</v>
      </c>
      <c r="BS580" s="18">
        <v>3.0</v>
      </c>
      <c r="BT580" s="18">
        <v>3.0</v>
      </c>
      <c r="BU580" s="18">
        <v>4.0</v>
      </c>
      <c r="BV580" s="18">
        <v>4.0</v>
      </c>
      <c r="BW580" s="18">
        <v>4.0</v>
      </c>
      <c r="BX580" s="18">
        <v>4.0</v>
      </c>
      <c r="BY580" s="18">
        <v>2.0</v>
      </c>
      <c r="BZ580" s="55">
        <v>4.0</v>
      </c>
      <c r="CA580" s="56">
        <f t="shared" si="32"/>
        <v>223</v>
      </c>
      <c r="CB580" s="56">
        <f t="shared" si="33"/>
        <v>26</v>
      </c>
      <c r="CC580" s="56">
        <f t="shared" si="34"/>
        <v>24</v>
      </c>
      <c r="CD580" s="56">
        <f t="shared" si="35"/>
        <v>24</v>
      </c>
      <c r="CE580" s="56">
        <f t="shared" si="36"/>
        <v>24</v>
      </c>
      <c r="CF580" s="56">
        <f t="shared" si="37"/>
        <v>30</v>
      </c>
      <c r="CG580" s="56">
        <f t="shared" si="38"/>
        <v>16</v>
      </c>
      <c r="CH580" s="56">
        <f t="shared" si="39"/>
        <v>27</v>
      </c>
      <c r="CI580" s="56">
        <f t="shared" si="40"/>
        <v>0.7</v>
      </c>
      <c r="CJ580">
        <f t="shared" si="10"/>
        <v>17</v>
      </c>
      <c r="CK580" s="56">
        <f t="shared" si="41"/>
        <v>28</v>
      </c>
      <c r="CL580" s="44"/>
      <c r="CM580" s="40">
        <f>VLOOKUP(CB580,'PROMIS 57 T-Score Conversions'!Q$3:R$35,2,TRUE)</f>
        <v>39.5</v>
      </c>
      <c r="CN580" s="44" t="str">
        <f t="shared" si="20"/>
        <v>Moderate</v>
      </c>
      <c r="CO580" s="40">
        <f>VLOOKUP(CC580,'PROMIS 57 T-Score Conversions'!A$3:B$35,2,TRUE)</f>
        <v>62.5</v>
      </c>
      <c r="CP580" s="39" t="str">
        <f t="shared" si="21"/>
        <v>Moderate</v>
      </c>
      <c r="CQ580" s="40">
        <f>VLOOKUP(CD580,'PROMIS 57 T-Score Conversions'!E$3:F$35,2,TRUE)</f>
        <v>62.1</v>
      </c>
      <c r="CR580" s="39" t="str">
        <f t="shared" si="22"/>
        <v>Moderate</v>
      </c>
      <c r="CS580" s="40">
        <f>VLOOKUP(CE580,'PROMIS 57 T-Score Conversions'!U$3:V$35,2,TRUE)</f>
        <v>57.5</v>
      </c>
      <c r="CT580" s="39" t="str">
        <f t="shared" si="23"/>
        <v>Mild</v>
      </c>
      <c r="CU580" s="40">
        <f>VLOOKUP(CF580,'PROMIS 57 T-Score Conversions'!Y$3:Z$35,2,TRUE)</f>
        <v>60.4</v>
      </c>
      <c r="CV580" s="39" t="str">
        <f t="shared" si="24"/>
        <v>Moderate</v>
      </c>
      <c r="CW580" s="40">
        <f>vlookup(CG580,'PROMIS 57 T-Score Conversions'!M$3:N$35,2,TRUE)</f>
        <v>36.9</v>
      </c>
      <c r="CX580" s="39" t="str">
        <f t="shared" si="25"/>
        <v>Moderate</v>
      </c>
      <c r="CY580" s="40">
        <f>VLOOKup(CH580,'PROMIS 57 T-Score Conversions'!I$3:J$35,2,TRUE)</f>
        <v>63.5</v>
      </c>
      <c r="CZ580" s="39" t="str">
        <f t="shared" si="26"/>
        <v>Moderate</v>
      </c>
      <c r="DA580" s="37">
        <f>VLOOKUP(CJ580,'PROMIS 57 T-Score Conversions'!AC$3:AD$35,2,TRUE)</f>
        <v>34.75</v>
      </c>
      <c r="DB580" s="44" t="str">
        <f t="shared" si="30"/>
        <v>Moderate</v>
      </c>
      <c r="DC580" s="40">
        <f>VLOOKUP(CK580,'PROMIS 57 T-Score Conversions'!AG$3:AH$35,2,TRUE)</f>
        <v>47.18</v>
      </c>
      <c r="DD580" s="39" t="str">
        <f t="shared" si="31"/>
        <v>Normal</v>
      </c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</row>
    <row r="581">
      <c r="A581" s="1" t="b">
        <v>1</v>
      </c>
      <c r="B581" s="1" t="b">
        <v>1</v>
      </c>
      <c r="C581" s="20">
        <v>43952.46040162037</v>
      </c>
      <c r="D581" s="1" t="s">
        <v>328</v>
      </c>
      <c r="E581" s="1">
        <v>2126.0</v>
      </c>
      <c r="F581" s="1">
        <v>3.0</v>
      </c>
      <c r="G581" s="1">
        <v>3.0</v>
      </c>
      <c r="H581" s="1">
        <v>3.0</v>
      </c>
      <c r="I581" s="1">
        <v>3.0</v>
      </c>
      <c r="J581" s="1">
        <v>3.0</v>
      </c>
      <c r="K581" s="1">
        <v>3.0</v>
      </c>
      <c r="L581" s="1">
        <v>3.0</v>
      </c>
      <c r="M581" s="1">
        <v>3.0</v>
      </c>
      <c r="N581" s="1">
        <v>4.0</v>
      </c>
      <c r="O581" s="1">
        <v>4.0</v>
      </c>
      <c r="P581" s="1">
        <v>4.0</v>
      </c>
      <c r="Q581" s="1">
        <v>3.0</v>
      </c>
      <c r="R581" s="1">
        <v>3.0</v>
      </c>
      <c r="S581" s="1">
        <v>3.0</v>
      </c>
      <c r="T581" s="1">
        <v>4.0</v>
      </c>
      <c r="U581" s="1">
        <v>4.0</v>
      </c>
      <c r="V581" s="1">
        <v>3.0</v>
      </c>
      <c r="W581" s="1">
        <v>3.0</v>
      </c>
      <c r="X581" s="1">
        <v>4.0</v>
      </c>
      <c r="Y581" s="1">
        <v>3.0</v>
      </c>
      <c r="Z581" s="1">
        <v>4.0</v>
      </c>
      <c r="AA581" s="1">
        <v>3.0</v>
      </c>
      <c r="AB581" s="1">
        <v>3.0</v>
      </c>
      <c r="AC581" s="1">
        <v>3.0</v>
      </c>
      <c r="AD581" s="1">
        <v>3.0</v>
      </c>
      <c r="AE581" s="1">
        <v>3.0</v>
      </c>
      <c r="AF581" s="1">
        <v>3.0</v>
      </c>
      <c r="AG581" s="1">
        <v>3.0</v>
      </c>
      <c r="AH581" s="1">
        <v>4.0</v>
      </c>
      <c r="AI581" s="1">
        <v>3.0</v>
      </c>
      <c r="AJ581" s="1">
        <v>3.0</v>
      </c>
      <c r="AK581" s="1">
        <v>3.0</v>
      </c>
      <c r="AL581" s="1">
        <v>3.0</v>
      </c>
      <c r="AM581" s="1">
        <v>3.0</v>
      </c>
      <c r="AN581" s="1">
        <v>3.0</v>
      </c>
      <c r="AO581" s="1">
        <v>3.0</v>
      </c>
      <c r="AP581" s="1">
        <v>3.0</v>
      </c>
      <c r="AQ581" s="1">
        <v>3.0</v>
      </c>
      <c r="AR581" s="1">
        <v>3.0</v>
      </c>
      <c r="AS581" s="1">
        <v>3.0</v>
      </c>
      <c r="AT581" s="1">
        <v>3.0</v>
      </c>
      <c r="AU581" s="1">
        <v>3.0</v>
      </c>
      <c r="AV581" s="1">
        <v>3.0</v>
      </c>
      <c r="AW581" s="1">
        <v>3.0</v>
      </c>
      <c r="AX581" s="1">
        <v>3.0</v>
      </c>
      <c r="AY581" s="1">
        <v>3.0</v>
      </c>
      <c r="AZ581" s="1">
        <v>3.0</v>
      </c>
      <c r="BA581" s="1">
        <v>3.0</v>
      </c>
      <c r="BB581" s="1">
        <v>3.0</v>
      </c>
      <c r="BC581" s="1">
        <v>3.0</v>
      </c>
      <c r="BD581" s="1">
        <v>3.0</v>
      </c>
      <c r="BE581" s="1">
        <v>3.0</v>
      </c>
      <c r="BF581" s="1">
        <v>3.0</v>
      </c>
      <c r="BG581" s="1">
        <v>3.0</v>
      </c>
      <c r="BH581" s="1">
        <v>3.0</v>
      </c>
      <c r="BI581" s="1">
        <v>3.0</v>
      </c>
      <c r="BJ581" s="1">
        <v>6.0</v>
      </c>
      <c r="BK581" s="1">
        <v>3.0</v>
      </c>
      <c r="BL581" s="1">
        <v>3.0</v>
      </c>
      <c r="BM581" s="1">
        <v>3.0</v>
      </c>
      <c r="BN581" s="1">
        <v>3.0</v>
      </c>
      <c r="BO581" s="1">
        <v>3.0</v>
      </c>
      <c r="BP581" s="1">
        <v>3.0</v>
      </c>
      <c r="BQ581" s="1">
        <v>3.0</v>
      </c>
      <c r="BR581" s="1">
        <v>3.0</v>
      </c>
      <c r="BS581" s="1">
        <v>3.0</v>
      </c>
      <c r="BT581" s="1">
        <v>3.0</v>
      </c>
      <c r="BU581" s="1">
        <v>3.0</v>
      </c>
      <c r="BV581" s="1">
        <v>3.0</v>
      </c>
      <c r="BW581" s="1">
        <v>3.0</v>
      </c>
      <c r="BX581" s="1">
        <v>3.0</v>
      </c>
      <c r="BY581" s="1">
        <v>3.0</v>
      </c>
      <c r="BZ581" s="36">
        <v>3.0</v>
      </c>
      <c r="CA581" s="45">
        <f t="shared" si="32"/>
        <v>230</v>
      </c>
      <c r="CB581" s="45">
        <f t="shared" si="33"/>
        <v>24</v>
      </c>
      <c r="CC581" s="45">
        <f t="shared" si="34"/>
        <v>29</v>
      </c>
      <c r="CD581" s="45">
        <f t="shared" si="35"/>
        <v>26</v>
      </c>
      <c r="CE581" s="45">
        <f t="shared" si="36"/>
        <v>25</v>
      </c>
      <c r="CF581" s="45">
        <f t="shared" si="37"/>
        <v>24</v>
      </c>
      <c r="CG581" s="45">
        <f t="shared" si="38"/>
        <v>24</v>
      </c>
      <c r="CH581" s="45">
        <f t="shared" si="39"/>
        <v>24</v>
      </c>
      <c r="CI581" s="45">
        <f t="shared" si="40"/>
        <v>0.6</v>
      </c>
      <c r="CJ581">
        <f t="shared" si="10"/>
        <v>24</v>
      </c>
      <c r="CK581" s="45">
        <f t="shared" si="41"/>
        <v>24</v>
      </c>
      <c r="CL581" s="39"/>
      <c r="CM581" s="40">
        <f>VLOOKUP(CB581,'PROMIS 57 T-Score Conversions'!Q$3:R$35,2,TRUE)</f>
        <v>38.1</v>
      </c>
      <c r="CN581" s="44" t="str">
        <f t="shared" si="20"/>
        <v>Moderate</v>
      </c>
      <c r="CO581" s="40">
        <f>VLOOKUP(CC581,'PROMIS 57 T-Score Conversions'!A$3:B$35,2,TRUE)</f>
        <v>67.7</v>
      </c>
      <c r="CP581" s="39" t="str">
        <f t="shared" si="21"/>
        <v>Severe</v>
      </c>
      <c r="CQ581" s="40">
        <f>VLOOKUP(CD581,'PROMIS 57 T-Score Conversions'!E$3:F$35,2,TRUE)</f>
        <v>63.9</v>
      </c>
      <c r="CR581" s="39" t="str">
        <f t="shared" si="22"/>
        <v>Moderate</v>
      </c>
      <c r="CS581" s="40">
        <f>VLOOKUP(CE581,'PROMIS 57 T-Score Conversions'!U$3:V$35,2,TRUE)</f>
        <v>58.5</v>
      </c>
      <c r="CT581" s="39" t="str">
        <f t="shared" si="23"/>
        <v>Mild</v>
      </c>
      <c r="CU581" s="40">
        <f>VLOOKUP(CF581,'PROMIS 57 T-Score Conversions'!Y$3:Z$35,2,TRUE)</f>
        <v>54.3</v>
      </c>
      <c r="CV581" s="39" t="str">
        <f t="shared" si="24"/>
        <v>Normal</v>
      </c>
      <c r="CW581" s="40">
        <f>vlookup(CG581,'PROMIS 57 T-Score Conversions'!M$3:N$35,2,TRUE)</f>
        <v>44</v>
      </c>
      <c r="CX581" s="39" t="str">
        <f t="shared" si="25"/>
        <v>Mild</v>
      </c>
      <c r="CY581" s="40">
        <f>VLOOKup(CH581,'PROMIS 57 T-Score Conversions'!I$3:J$35,2,TRUE)</f>
        <v>61.5</v>
      </c>
      <c r="CZ581" s="39" t="str">
        <f t="shared" si="26"/>
        <v>Moderate</v>
      </c>
      <c r="DA581" s="37">
        <f>VLOOKUP(CJ581,'PROMIS 57 T-Score Conversions'!AC$3:AD$35,2,TRUE)</f>
        <v>40.29</v>
      </c>
      <c r="DB581" s="44" t="str">
        <f t="shared" si="30"/>
        <v>Mild</v>
      </c>
      <c r="DC581" s="40">
        <f>VLOOKUP(CK581,'PROMIS 57 T-Score Conversions'!AG$3:AH$35,2,TRUE)</f>
        <v>43.42</v>
      </c>
      <c r="DD581" s="39" t="str">
        <f t="shared" si="31"/>
        <v>Normal</v>
      </c>
    </row>
    <row r="582">
      <c r="A582" s="18" t="b">
        <v>1</v>
      </c>
      <c r="B582" s="18" t="b">
        <v>1</v>
      </c>
      <c r="C582" s="54">
        <v>43953.40886056713</v>
      </c>
      <c r="D582" s="18" t="s">
        <v>424</v>
      </c>
      <c r="E582" s="18">
        <v>2197.0</v>
      </c>
      <c r="F582" s="18">
        <v>4.0</v>
      </c>
      <c r="G582" s="18">
        <v>4.0</v>
      </c>
      <c r="H582" s="18">
        <v>5.0</v>
      </c>
      <c r="I582" s="18">
        <v>3.0</v>
      </c>
      <c r="J582" s="18">
        <v>2.0</v>
      </c>
      <c r="K582" s="18">
        <v>4.0</v>
      </c>
      <c r="L582" s="18">
        <v>4.0</v>
      </c>
      <c r="M582" s="18">
        <v>2.0</v>
      </c>
      <c r="N582" s="18">
        <v>2.0</v>
      </c>
      <c r="O582" s="18">
        <v>1.0</v>
      </c>
      <c r="P582" s="18">
        <v>3.0</v>
      </c>
      <c r="Q582" s="18">
        <v>3.0</v>
      </c>
      <c r="R582" s="18">
        <v>2.0</v>
      </c>
      <c r="S582" s="18">
        <v>1.0</v>
      </c>
      <c r="T582" s="18">
        <v>1.0</v>
      </c>
      <c r="U582" s="18">
        <v>2.0</v>
      </c>
      <c r="V582" s="18">
        <v>1.0</v>
      </c>
      <c r="W582" s="18">
        <v>2.0</v>
      </c>
      <c r="X582" s="18">
        <v>2.0</v>
      </c>
      <c r="Y582" s="18">
        <v>2.0</v>
      </c>
      <c r="Z582" s="18">
        <v>1.0</v>
      </c>
      <c r="AA582" s="18">
        <v>3.0</v>
      </c>
      <c r="AB582" s="18">
        <v>2.0</v>
      </c>
      <c r="AC582" s="18">
        <v>1.0</v>
      </c>
      <c r="AD582" s="18">
        <v>1.0</v>
      </c>
      <c r="AE582" s="18">
        <v>1.0</v>
      </c>
      <c r="AF582" s="18">
        <v>1.0</v>
      </c>
      <c r="AG582" s="18">
        <v>1.0</v>
      </c>
      <c r="AH582" s="18">
        <v>1.0</v>
      </c>
      <c r="AI582" s="18">
        <v>1.0</v>
      </c>
      <c r="AJ582" s="18">
        <v>1.0</v>
      </c>
      <c r="AK582" s="18">
        <v>1.0</v>
      </c>
      <c r="AL582" s="18">
        <v>2.0</v>
      </c>
      <c r="AM582" s="18">
        <v>1.0</v>
      </c>
      <c r="AN582" s="18">
        <v>1.0</v>
      </c>
      <c r="AO582" s="18">
        <v>1.0</v>
      </c>
      <c r="AP582" s="18">
        <v>1.0</v>
      </c>
      <c r="AQ582" s="18">
        <v>1.0</v>
      </c>
      <c r="AR582" s="18">
        <v>1.0</v>
      </c>
      <c r="AS582" s="18">
        <v>1.0</v>
      </c>
      <c r="AT582" s="18">
        <v>3.0</v>
      </c>
      <c r="AU582" s="18">
        <v>3.0</v>
      </c>
      <c r="AV582" s="18">
        <v>2.0</v>
      </c>
      <c r="AW582" s="18">
        <v>3.0</v>
      </c>
      <c r="AX582" s="18">
        <v>1.0</v>
      </c>
      <c r="AY582" s="18">
        <v>3.0</v>
      </c>
      <c r="AZ582" s="18">
        <v>3.0</v>
      </c>
      <c r="BA582" s="18">
        <v>3.0</v>
      </c>
      <c r="BB582" s="18">
        <v>3.0</v>
      </c>
      <c r="BC582" s="18">
        <v>3.0</v>
      </c>
      <c r="BD582" s="18">
        <v>3.0</v>
      </c>
      <c r="BE582" s="18">
        <v>3.0</v>
      </c>
      <c r="BF582" s="18">
        <v>3.0</v>
      </c>
      <c r="BG582" s="18">
        <v>3.0</v>
      </c>
      <c r="BH582" s="18">
        <v>3.0</v>
      </c>
      <c r="BI582" s="18">
        <v>1.0</v>
      </c>
      <c r="BJ582" s="18">
        <v>5.0</v>
      </c>
      <c r="BK582" s="18">
        <v>4.0</v>
      </c>
      <c r="BL582" s="18">
        <v>5.0</v>
      </c>
      <c r="BM582" s="18">
        <v>5.0</v>
      </c>
      <c r="BN582" s="18">
        <v>4.0</v>
      </c>
      <c r="BO582" s="18">
        <v>5.0</v>
      </c>
      <c r="BP582" s="18">
        <v>5.0</v>
      </c>
      <c r="BQ582" s="18">
        <v>5.0</v>
      </c>
      <c r="BR582" s="18">
        <v>5.0</v>
      </c>
      <c r="BS582" s="18">
        <v>1.0</v>
      </c>
      <c r="BT582" s="18">
        <v>1.0</v>
      </c>
      <c r="BU582" s="18">
        <v>1.0</v>
      </c>
      <c r="BV582" s="18">
        <v>1.0</v>
      </c>
      <c r="BW582" s="18">
        <v>2.0</v>
      </c>
      <c r="BX582" s="18">
        <v>1.0</v>
      </c>
      <c r="BY582" s="18">
        <v>3.0</v>
      </c>
      <c r="BZ582" s="55">
        <v>1.0</v>
      </c>
      <c r="CA582" s="56">
        <f t="shared" si="32"/>
        <v>171</v>
      </c>
      <c r="CB582" s="56">
        <f t="shared" si="33"/>
        <v>28</v>
      </c>
      <c r="CC582" s="56">
        <f t="shared" si="34"/>
        <v>15</v>
      </c>
      <c r="CD582" s="56">
        <f t="shared" si="35"/>
        <v>14</v>
      </c>
      <c r="CE582" s="56">
        <f t="shared" si="36"/>
        <v>8</v>
      </c>
      <c r="CF582" s="56">
        <f t="shared" si="37"/>
        <v>9</v>
      </c>
      <c r="CG582" s="56">
        <f t="shared" si="38"/>
        <v>21</v>
      </c>
      <c r="CH582" s="56">
        <f t="shared" si="39"/>
        <v>22</v>
      </c>
      <c r="CI582" s="56">
        <f t="shared" si="40"/>
        <v>0.5</v>
      </c>
      <c r="CJ582">
        <f t="shared" si="10"/>
        <v>38</v>
      </c>
      <c r="CK582" s="56">
        <f t="shared" si="41"/>
        <v>11</v>
      </c>
      <c r="CL582" s="44"/>
      <c r="CM582" s="40">
        <f>VLOOKUP(CB582,'PROMIS 57 T-Score Conversions'!Q$3:R$35,2,TRUE)</f>
        <v>40.8</v>
      </c>
      <c r="CN582" s="44" t="str">
        <f t="shared" si="20"/>
        <v>Mild</v>
      </c>
      <c r="CO582" s="40">
        <f>VLOOKUP(CC582,'PROMIS 57 T-Score Conversions'!A$3:B$35,2,TRUE)</f>
        <v>53.2</v>
      </c>
      <c r="CP582" s="39" t="str">
        <f t="shared" si="21"/>
        <v>Mild</v>
      </c>
      <c r="CQ582" s="40">
        <f>VLOOKUP(CD582,'PROMIS 57 T-Score Conversions'!E$3:F$35,2,TRUE)</f>
        <v>53.2</v>
      </c>
      <c r="CR582" s="39" t="str">
        <f t="shared" si="22"/>
        <v>Normal</v>
      </c>
      <c r="CS582" s="40">
        <f>VLOOKUP(CE582,'PROMIS 57 T-Score Conversions'!U$3:V$35,2,TRUE)</f>
        <v>33.1</v>
      </c>
      <c r="CT582" s="39" t="str">
        <f t="shared" si="23"/>
        <v>Normal</v>
      </c>
      <c r="CU582" s="40">
        <f>VLOOKUP(CF582,'PROMIS 57 T-Score Conversions'!Y$3:Z$35,2,TRUE)</f>
        <v>33.1</v>
      </c>
      <c r="CV582" s="39" t="str">
        <f t="shared" si="24"/>
        <v>Normal</v>
      </c>
      <c r="CW582" s="40">
        <f>vlookup(CG582,'PROMIS 57 T-Score Conversions'!M$3:N$35,2,TRUE)</f>
        <v>41.1</v>
      </c>
      <c r="CX582" s="39" t="str">
        <f t="shared" si="25"/>
        <v>Mild</v>
      </c>
      <c r="CY582" s="40">
        <f>VLOOKup(CH582,'PROMIS 57 T-Score Conversions'!I$3:J$35,2,TRUE)</f>
        <v>60.2</v>
      </c>
      <c r="CZ582" s="39" t="str">
        <f t="shared" si="26"/>
        <v>Moderate</v>
      </c>
      <c r="DA582" s="37">
        <f>VLOOKUP(CJ582,'PROMIS 57 T-Score Conversions'!AC$3:AD$35,2,TRUE)</f>
        <v>55.36</v>
      </c>
      <c r="DB582" s="44" t="str">
        <f t="shared" si="30"/>
        <v>Normal</v>
      </c>
      <c r="DC582" s="40">
        <f>VLOOKUP(CK582,'PROMIS 57 T-Score Conversions'!AG$3:AH$35,2,TRUE)</f>
        <v>30.23</v>
      </c>
      <c r="DD582" s="39" t="str">
        <f t="shared" si="31"/>
        <v>Normal</v>
      </c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</row>
    <row r="583">
      <c r="A583" s="1" t="b">
        <v>1</v>
      </c>
      <c r="B583" s="1" t="b">
        <v>1</v>
      </c>
      <c r="C583" s="20">
        <v>43954.64833758102</v>
      </c>
      <c r="D583" s="1" t="s">
        <v>317</v>
      </c>
      <c r="E583" s="1">
        <v>2087.0</v>
      </c>
      <c r="F583" s="1">
        <v>4.0</v>
      </c>
      <c r="G583" s="1">
        <v>3.0</v>
      </c>
      <c r="H583" s="1">
        <v>5.0</v>
      </c>
      <c r="I583" s="1">
        <v>3.0</v>
      </c>
      <c r="J583" s="1">
        <v>3.0</v>
      </c>
      <c r="K583" s="1">
        <v>5.0</v>
      </c>
      <c r="L583" s="1">
        <v>5.0</v>
      </c>
      <c r="M583" s="1">
        <v>4.0</v>
      </c>
      <c r="N583" s="1">
        <v>3.0</v>
      </c>
      <c r="O583" s="1">
        <v>2.0</v>
      </c>
      <c r="P583" s="1">
        <v>3.0</v>
      </c>
      <c r="Q583" s="1">
        <v>4.0</v>
      </c>
      <c r="R583" s="1">
        <v>1.0</v>
      </c>
      <c r="S583" s="1">
        <v>2.0</v>
      </c>
      <c r="T583" s="1">
        <v>3.0</v>
      </c>
      <c r="U583" s="1">
        <v>2.0</v>
      </c>
      <c r="V583" s="1">
        <v>1.0</v>
      </c>
      <c r="W583" s="1">
        <v>2.0</v>
      </c>
      <c r="X583" s="1">
        <v>5.0</v>
      </c>
      <c r="Y583" s="1">
        <v>3.0</v>
      </c>
      <c r="Z583" s="1">
        <v>2.0</v>
      </c>
      <c r="AA583" s="1">
        <v>5.0</v>
      </c>
      <c r="AB583" s="1">
        <v>3.0</v>
      </c>
      <c r="AC583" s="1">
        <v>3.0</v>
      </c>
      <c r="AD583" s="1">
        <v>4.0</v>
      </c>
      <c r="AE583" s="1">
        <v>3.0</v>
      </c>
      <c r="AF583" s="1">
        <v>3.0</v>
      </c>
      <c r="AG583" s="1">
        <v>3.0</v>
      </c>
      <c r="AH583" s="1">
        <v>3.0</v>
      </c>
      <c r="AI583" s="1">
        <v>2.0</v>
      </c>
      <c r="AJ583" s="1">
        <v>3.0</v>
      </c>
      <c r="AK583" s="1">
        <v>3.0</v>
      </c>
      <c r="AL583" s="1">
        <v>2.0</v>
      </c>
      <c r="AM583" s="1">
        <v>3.0</v>
      </c>
      <c r="AN583" s="1">
        <v>2.0</v>
      </c>
      <c r="AO583" s="1">
        <v>4.0</v>
      </c>
      <c r="AP583" s="1">
        <v>1.0</v>
      </c>
      <c r="AQ583" s="1">
        <v>4.0</v>
      </c>
      <c r="AR583" s="1">
        <v>4.0</v>
      </c>
      <c r="AS583" s="1">
        <v>3.0</v>
      </c>
      <c r="AT583" s="1">
        <v>3.0</v>
      </c>
      <c r="AU583" s="1">
        <v>4.0</v>
      </c>
      <c r="AV583" s="1">
        <v>3.0</v>
      </c>
      <c r="AW583" s="1">
        <v>3.0</v>
      </c>
      <c r="AX583" s="1">
        <v>2.0</v>
      </c>
      <c r="AY583" s="1">
        <v>2.0</v>
      </c>
      <c r="AZ583" s="1">
        <v>4.0</v>
      </c>
      <c r="BA583" s="1">
        <v>3.0</v>
      </c>
      <c r="BB583" s="1">
        <v>2.0</v>
      </c>
      <c r="BC583" s="1">
        <v>1.0</v>
      </c>
      <c r="BD583" s="1">
        <v>2.0</v>
      </c>
      <c r="BE583" s="1">
        <v>2.0</v>
      </c>
      <c r="BF583" s="1">
        <v>3.0</v>
      </c>
      <c r="BG583" s="1">
        <v>2.0</v>
      </c>
      <c r="BH583" s="1">
        <v>2.0</v>
      </c>
      <c r="BI583" s="1">
        <v>1.0</v>
      </c>
      <c r="BJ583" s="1">
        <v>2.0</v>
      </c>
      <c r="BK583" s="1">
        <v>4.0</v>
      </c>
      <c r="BL583" s="1">
        <v>5.0</v>
      </c>
      <c r="BM583" s="1">
        <v>4.0</v>
      </c>
      <c r="BN583" s="1">
        <v>2.0</v>
      </c>
      <c r="BO583" s="1">
        <v>2.0</v>
      </c>
      <c r="BP583" s="1">
        <v>4.0</v>
      </c>
      <c r="BQ583" s="1">
        <v>3.0</v>
      </c>
      <c r="BR583" s="1">
        <v>5.0</v>
      </c>
      <c r="BS583" s="1">
        <v>2.0</v>
      </c>
      <c r="BT583" s="1">
        <v>2.0</v>
      </c>
      <c r="BU583" s="1">
        <v>2.0</v>
      </c>
      <c r="BV583" s="1">
        <v>4.0</v>
      </c>
      <c r="BW583" s="1">
        <v>3.0</v>
      </c>
      <c r="BX583" s="1">
        <v>1.0</v>
      </c>
      <c r="BY583" s="1">
        <v>3.0</v>
      </c>
      <c r="BZ583" s="36">
        <v>3.0</v>
      </c>
      <c r="CA583" s="45">
        <f t="shared" si="32"/>
        <v>213</v>
      </c>
      <c r="CB583" s="45">
        <f t="shared" si="33"/>
        <v>32</v>
      </c>
      <c r="CC583" s="45">
        <f t="shared" si="34"/>
        <v>20</v>
      </c>
      <c r="CD583" s="45">
        <f t="shared" si="35"/>
        <v>24</v>
      </c>
      <c r="CE583" s="45">
        <f t="shared" si="36"/>
        <v>24</v>
      </c>
      <c r="CF583" s="45">
        <f t="shared" si="37"/>
        <v>23</v>
      </c>
      <c r="CG583" s="45">
        <f t="shared" si="38"/>
        <v>24</v>
      </c>
      <c r="CH583" s="45">
        <f t="shared" si="39"/>
        <v>15</v>
      </c>
      <c r="CI583" s="45">
        <f t="shared" si="40"/>
        <v>0.2</v>
      </c>
      <c r="CJ583">
        <f t="shared" si="10"/>
        <v>29</v>
      </c>
      <c r="CK583" s="45">
        <f t="shared" si="41"/>
        <v>20</v>
      </c>
      <c r="CL583" s="39"/>
      <c r="CM583" s="40">
        <f>VLOOKUP(CB583,'PROMIS 57 T-Score Conversions'!Q$3:R$35,2,TRUE)</f>
        <v>43.9</v>
      </c>
      <c r="CN583" s="44" t="str">
        <f t="shared" si="20"/>
        <v>Mild</v>
      </c>
      <c r="CO583" s="40">
        <f>VLOOKUP(CC583,'PROMIS 57 T-Score Conversions'!A$3:B$35,2,TRUE)</f>
        <v>58.4</v>
      </c>
      <c r="CP583" s="39" t="str">
        <f t="shared" si="21"/>
        <v>Moderate</v>
      </c>
      <c r="CQ583" s="40">
        <f>VLOOKUP(CD583,'PROMIS 57 T-Score Conversions'!E$3:F$35,2,TRUE)</f>
        <v>62.1</v>
      </c>
      <c r="CR583" s="39" t="str">
        <f t="shared" si="22"/>
        <v>Moderate</v>
      </c>
      <c r="CS583" s="40">
        <f>VLOOKUP(CE583,'PROMIS 57 T-Score Conversions'!U$3:V$35,2,TRUE)</f>
        <v>57.5</v>
      </c>
      <c r="CT583" s="39" t="str">
        <f t="shared" si="23"/>
        <v>Mild</v>
      </c>
      <c r="CU583" s="40">
        <f>VLOOKUP(CF583,'PROMIS 57 T-Score Conversions'!Y$3:Z$35,2,TRUE)</f>
        <v>53.3</v>
      </c>
      <c r="CV583" s="39" t="str">
        <f t="shared" si="24"/>
        <v>Normal</v>
      </c>
      <c r="CW583" s="40">
        <f>vlookup(CG583,'PROMIS 57 T-Score Conversions'!M$3:N$35,2,TRUE)</f>
        <v>44</v>
      </c>
      <c r="CX583" s="39" t="str">
        <f t="shared" si="25"/>
        <v>Mild</v>
      </c>
      <c r="CY583" s="40">
        <f>VLOOKup(CH583,'PROMIS 57 T-Score Conversions'!I$3:J$35,2,TRUE)</f>
        <v>55</v>
      </c>
      <c r="CZ583" s="39" t="str">
        <f t="shared" si="26"/>
        <v>Mild</v>
      </c>
      <c r="DA583" s="37">
        <f>VLOOKUP(CJ583,'PROMIS 57 T-Score Conversions'!AC$3:AD$35,2,TRUE)</f>
        <v>44.43</v>
      </c>
      <c r="DB583" s="44" t="str">
        <f t="shared" si="30"/>
        <v>Mild</v>
      </c>
      <c r="DC583" s="40">
        <f>VLOOKUP(CK583,'PROMIS 57 T-Score Conversions'!AG$3:AH$35,2,TRUE)</f>
        <v>39.81</v>
      </c>
      <c r="DD583" s="39" t="str">
        <f t="shared" si="31"/>
        <v>Normal</v>
      </c>
    </row>
    <row r="584">
      <c r="A584" s="1" t="b">
        <v>1</v>
      </c>
      <c r="B584" s="46" t="b">
        <v>0</v>
      </c>
      <c r="C584" s="47">
        <v>43955.00735833333</v>
      </c>
      <c r="D584" s="46" t="s">
        <v>425</v>
      </c>
      <c r="E584" s="46">
        <v>2005.0</v>
      </c>
      <c r="F584" s="46">
        <v>3.0</v>
      </c>
      <c r="G584" s="46">
        <v>4.0</v>
      </c>
      <c r="H584" s="46">
        <v>4.0</v>
      </c>
      <c r="I584" s="46">
        <v>3.0</v>
      </c>
      <c r="J584" s="46">
        <v>1.0</v>
      </c>
      <c r="K584" s="46">
        <v>3.0</v>
      </c>
      <c r="L584" s="46">
        <v>3.0</v>
      </c>
      <c r="M584" s="46">
        <v>2.0</v>
      </c>
      <c r="N584" s="46">
        <v>3.0</v>
      </c>
      <c r="O584" s="46">
        <v>2.0</v>
      </c>
      <c r="P584" s="46">
        <v>2.0</v>
      </c>
      <c r="Q584" s="46">
        <v>3.0</v>
      </c>
      <c r="R584" s="46">
        <v>2.0</v>
      </c>
      <c r="S584" s="46">
        <v>3.0</v>
      </c>
      <c r="T584" s="46">
        <v>3.0</v>
      </c>
      <c r="U584" s="46">
        <v>4.0</v>
      </c>
      <c r="V584" s="46">
        <v>2.0</v>
      </c>
      <c r="W584" s="46">
        <v>3.0</v>
      </c>
      <c r="X584" s="46">
        <v>2.0</v>
      </c>
      <c r="Y584" s="46">
        <v>2.0</v>
      </c>
      <c r="Z584" s="46">
        <v>3.0</v>
      </c>
      <c r="AA584" s="46">
        <v>3.0</v>
      </c>
      <c r="AB584" s="46">
        <v>2.0</v>
      </c>
      <c r="AC584" s="46">
        <v>2.0</v>
      </c>
      <c r="AD584" s="46">
        <v>4.0</v>
      </c>
      <c r="AE584" s="46">
        <v>4.0</v>
      </c>
      <c r="AF584" s="46">
        <v>4.0</v>
      </c>
      <c r="AG584" s="46">
        <v>3.0</v>
      </c>
      <c r="AH584" s="46">
        <v>4.0</v>
      </c>
      <c r="AI584" s="46">
        <v>4.0</v>
      </c>
      <c r="AJ584" s="46">
        <v>4.0</v>
      </c>
      <c r="AK584" s="46">
        <v>4.0</v>
      </c>
      <c r="AL584" s="46">
        <v>2.0</v>
      </c>
      <c r="AM584" s="46">
        <v>3.0</v>
      </c>
      <c r="AN584" s="46">
        <v>3.0</v>
      </c>
      <c r="AO584" s="46">
        <v>2.0</v>
      </c>
      <c r="AP584" s="46">
        <v>3.0</v>
      </c>
      <c r="AQ584" s="46">
        <v>3.0</v>
      </c>
      <c r="AR584" s="46">
        <v>4.0</v>
      </c>
      <c r="AS584" s="46">
        <v>2.0</v>
      </c>
      <c r="AT584" s="46">
        <v>2.0</v>
      </c>
      <c r="AU584" s="46">
        <v>1.0</v>
      </c>
      <c r="AV584" s="46">
        <v>2.0</v>
      </c>
      <c r="AW584" s="46">
        <v>2.0</v>
      </c>
      <c r="AX584" s="46">
        <v>1.0</v>
      </c>
      <c r="AY584" s="46">
        <v>2.0</v>
      </c>
      <c r="AZ584" s="46">
        <v>1.0</v>
      </c>
      <c r="BA584" s="46">
        <v>1.0</v>
      </c>
      <c r="BB584" s="46">
        <v>3.0</v>
      </c>
      <c r="BC584" s="46">
        <v>4.0</v>
      </c>
      <c r="BD584" s="46">
        <v>3.0</v>
      </c>
      <c r="BE584" s="46">
        <v>2.0</v>
      </c>
      <c r="BF584" s="46">
        <v>3.0</v>
      </c>
      <c r="BG584" s="46">
        <v>3.0</v>
      </c>
      <c r="BH584" s="46">
        <v>4.0</v>
      </c>
      <c r="BI584" s="46">
        <v>3.0</v>
      </c>
      <c r="BJ584" s="46">
        <v>6.0</v>
      </c>
      <c r="BK584" s="46">
        <v>1.0</v>
      </c>
      <c r="BL584" s="46">
        <v>1.0</v>
      </c>
      <c r="BM584" s="46">
        <v>1.0</v>
      </c>
      <c r="BN584" s="46">
        <v>2.0</v>
      </c>
      <c r="BO584" s="46">
        <v>3.0</v>
      </c>
      <c r="BP584" s="46">
        <v>1.0</v>
      </c>
      <c r="BQ584" s="46">
        <v>2.0</v>
      </c>
      <c r="BR584" s="46">
        <v>2.0</v>
      </c>
      <c r="BS584" s="46">
        <v>5.0</v>
      </c>
      <c r="BT584" s="46">
        <v>4.0</v>
      </c>
      <c r="BU584" s="46">
        <v>5.0</v>
      </c>
      <c r="BV584" s="46">
        <v>4.0</v>
      </c>
      <c r="BW584" s="46">
        <v>5.0</v>
      </c>
      <c r="BX584" s="46">
        <v>5.0</v>
      </c>
      <c r="BY584" s="46">
        <v>3.0</v>
      </c>
      <c r="BZ584" s="60">
        <v>4.0</v>
      </c>
      <c r="CA584" s="61">
        <f t="shared" si="32"/>
        <v>208</v>
      </c>
      <c r="CB584" s="61">
        <f t="shared" si="33"/>
        <v>23</v>
      </c>
      <c r="CC584" s="61">
        <f t="shared" si="34"/>
        <v>22</v>
      </c>
      <c r="CD584" s="61">
        <f t="shared" si="35"/>
        <v>19</v>
      </c>
      <c r="CE584" s="61">
        <f t="shared" si="36"/>
        <v>31</v>
      </c>
      <c r="CF584" s="61">
        <f t="shared" si="37"/>
        <v>22</v>
      </c>
      <c r="CG584" s="61">
        <f t="shared" si="38"/>
        <v>12</v>
      </c>
      <c r="CH584" s="61">
        <f t="shared" si="39"/>
        <v>25</v>
      </c>
      <c r="CI584" s="61">
        <f t="shared" si="40"/>
        <v>0.6</v>
      </c>
      <c r="CJ584">
        <f t="shared" si="10"/>
        <v>13</v>
      </c>
      <c r="CK584" s="61">
        <f t="shared" si="41"/>
        <v>35</v>
      </c>
      <c r="CL584" s="62"/>
      <c r="CM584" s="40">
        <f>VLOOKUP(CB584,'PROMIS 57 T-Score Conversions'!Q$3:R$35,2,TRUE)</f>
        <v>37.4</v>
      </c>
      <c r="CN584" s="44" t="str">
        <f t="shared" si="20"/>
        <v>Moderate</v>
      </c>
      <c r="CO584" s="40">
        <f>VLOOKUP(CC584,'PROMIS 57 T-Score Conversions'!A$3:B$35,2,TRUE)</f>
        <v>60.4</v>
      </c>
      <c r="CP584" s="39" t="str">
        <f t="shared" si="21"/>
        <v>Moderate</v>
      </c>
      <c r="CQ584" s="40">
        <f>VLOOKUP(CD584,'PROMIS 57 T-Score Conversions'!E$3:F$35,2,TRUE)</f>
        <v>57.7</v>
      </c>
      <c r="CR584" s="39" t="str">
        <f t="shared" si="22"/>
        <v>Mild</v>
      </c>
      <c r="CS584" s="40">
        <f>VLOOKUP(CE584,'PROMIS 57 T-Score Conversions'!U$3:V$35,2,TRUE)</f>
        <v>64.3</v>
      </c>
      <c r="CT584" s="39" t="str">
        <f t="shared" si="23"/>
        <v>Moderate</v>
      </c>
      <c r="CU584" s="40">
        <f>VLOOKUP(CF584,'PROMIS 57 T-Score Conversions'!Y$3:Z$35,2,TRUE)</f>
        <v>52.2</v>
      </c>
      <c r="CV584" s="39" t="str">
        <f t="shared" si="24"/>
        <v>Normal</v>
      </c>
      <c r="CW584" s="40">
        <f>vlookup(CG584,'PROMIS 57 T-Score Conversions'!M$3:N$35,2,TRUE)</f>
        <v>33.6</v>
      </c>
      <c r="CX584" s="39" t="str">
        <f t="shared" si="25"/>
        <v>Moderate</v>
      </c>
      <c r="CY584" s="40">
        <f>VLOOKup(CH584,'PROMIS 57 T-Score Conversions'!I$3:J$35,2,TRUE)</f>
        <v>62.1</v>
      </c>
      <c r="CZ584" s="39" t="str">
        <f t="shared" si="26"/>
        <v>Moderate</v>
      </c>
      <c r="DA584" s="37">
        <f>VLOOKUP(CJ584,'PROMIS 57 T-Score Conversions'!AC$3:AD$35,2,TRUE)</f>
        <v>31.18</v>
      </c>
      <c r="DB584" s="44" t="str">
        <f t="shared" si="30"/>
        <v>Moderate</v>
      </c>
      <c r="DC584" s="40">
        <f>VLOOKUP(CK584,'PROMIS 57 T-Score Conversions'!AG$3:AH$35,2,TRUE)</f>
        <v>54.94</v>
      </c>
      <c r="DD584" s="39" t="str">
        <f t="shared" si="31"/>
        <v>Normal</v>
      </c>
      <c r="DE584" s="63"/>
      <c r="DF584" s="63"/>
      <c r="DG584" s="63"/>
      <c r="DH584" s="63"/>
      <c r="DI584" s="63"/>
      <c r="DJ584" s="63"/>
      <c r="DK584" s="63"/>
      <c r="DL584" s="63"/>
      <c r="DM584" s="63"/>
      <c r="DN584" s="63"/>
      <c r="DO584" s="63"/>
      <c r="DP584" s="63"/>
      <c r="DQ584" s="63"/>
      <c r="DR584" s="63"/>
      <c r="DS584" s="63"/>
      <c r="DT584" s="63"/>
    </row>
    <row r="585">
      <c r="A585" s="18" t="b">
        <v>1</v>
      </c>
      <c r="B585" s="18" t="b">
        <v>1</v>
      </c>
      <c r="C585" s="54">
        <v>43955.46267927083</v>
      </c>
      <c r="D585" s="18" t="s">
        <v>426</v>
      </c>
      <c r="E585" s="18">
        <v>247.0</v>
      </c>
      <c r="F585" s="18">
        <v>2.0</v>
      </c>
      <c r="G585" s="18">
        <v>3.0</v>
      </c>
      <c r="H585" s="18">
        <v>3.0</v>
      </c>
      <c r="I585" s="18">
        <v>3.0</v>
      </c>
      <c r="J585" s="18">
        <v>2.0</v>
      </c>
      <c r="K585" s="18">
        <v>3.0</v>
      </c>
      <c r="L585" s="18">
        <v>3.0</v>
      </c>
      <c r="M585" s="18">
        <v>1.0</v>
      </c>
      <c r="N585" s="18">
        <v>3.0</v>
      </c>
      <c r="O585" s="18">
        <v>4.0</v>
      </c>
      <c r="P585" s="18">
        <v>4.0</v>
      </c>
      <c r="Q585" s="18">
        <v>4.0</v>
      </c>
      <c r="R585" s="18">
        <v>3.0</v>
      </c>
      <c r="S585" s="18">
        <v>4.0</v>
      </c>
      <c r="T585" s="18">
        <v>4.0</v>
      </c>
      <c r="U585" s="18">
        <v>4.0</v>
      </c>
      <c r="V585" s="18">
        <v>2.0</v>
      </c>
      <c r="W585" s="18">
        <v>2.0</v>
      </c>
      <c r="X585" s="18">
        <v>5.0</v>
      </c>
      <c r="Y585" s="18">
        <v>3.0</v>
      </c>
      <c r="Z585" s="18">
        <v>3.0</v>
      </c>
      <c r="AA585" s="18">
        <v>5.0</v>
      </c>
      <c r="AB585" s="18">
        <v>3.0</v>
      </c>
      <c r="AC585" s="18">
        <v>2.0</v>
      </c>
      <c r="AD585" s="18">
        <v>5.0</v>
      </c>
      <c r="AE585" s="18">
        <v>4.0</v>
      </c>
      <c r="AF585" s="18">
        <v>3.0</v>
      </c>
      <c r="AG585" s="18">
        <v>3.0</v>
      </c>
      <c r="AH585" s="18">
        <v>3.0</v>
      </c>
      <c r="AI585" s="18">
        <v>3.0</v>
      </c>
      <c r="AJ585" s="18">
        <v>5.0</v>
      </c>
      <c r="AK585" s="18">
        <v>3.0</v>
      </c>
      <c r="AL585" s="18">
        <v>4.0</v>
      </c>
      <c r="AM585" s="18">
        <v>4.0</v>
      </c>
      <c r="AN585" s="18">
        <v>5.0</v>
      </c>
      <c r="AO585" s="18">
        <v>4.0</v>
      </c>
      <c r="AP585" s="18">
        <v>5.0</v>
      </c>
      <c r="AQ585" s="18">
        <v>4.0</v>
      </c>
      <c r="AR585" s="18">
        <v>2.0</v>
      </c>
      <c r="AS585" s="18">
        <v>5.0</v>
      </c>
      <c r="AT585" s="18">
        <v>3.0</v>
      </c>
      <c r="AU585" s="18">
        <v>3.0</v>
      </c>
      <c r="AV585" s="18">
        <v>2.0</v>
      </c>
      <c r="AW585" s="18">
        <v>2.0</v>
      </c>
      <c r="AX585" s="18">
        <v>3.0</v>
      </c>
      <c r="AY585" s="18">
        <v>3.0</v>
      </c>
      <c r="AZ585" s="18">
        <v>3.0</v>
      </c>
      <c r="BA585" s="18">
        <v>3.0</v>
      </c>
      <c r="BB585" s="18">
        <v>5.0</v>
      </c>
      <c r="BC585" s="18">
        <v>5.0</v>
      </c>
      <c r="BD585" s="18">
        <v>5.0</v>
      </c>
      <c r="BE585" s="18">
        <v>3.0</v>
      </c>
      <c r="BF585" s="18">
        <v>4.0</v>
      </c>
      <c r="BG585" s="18">
        <v>5.0</v>
      </c>
      <c r="BH585" s="18">
        <v>5.0</v>
      </c>
      <c r="BI585" s="18">
        <v>3.0</v>
      </c>
      <c r="BJ585" s="18">
        <v>8.0</v>
      </c>
      <c r="BK585" s="18">
        <v>1.0</v>
      </c>
      <c r="BL585" s="18">
        <v>1.0</v>
      </c>
      <c r="BM585" s="18">
        <v>2.0</v>
      </c>
      <c r="BN585" s="18">
        <v>1.0</v>
      </c>
      <c r="BO585" s="18">
        <v>1.0</v>
      </c>
      <c r="BP585" s="18">
        <v>1.0</v>
      </c>
      <c r="BQ585" s="18">
        <v>1.0</v>
      </c>
      <c r="BR585" s="18">
        <v>1.0</v>
      </c>
      <c r="BS585" s="18">
        <v>5.0</v>
      </c>
      <c r="BT585" s="18">
        <v>5.0</v>
      </c>
      <c r="BU585" s="18">
        <v>5.0</v>
      </c>
      <c r="BV585" s="18">
        <v>5.0</v>
      </c>
      <c r="BW585" s="18">
        <v>4.0</v>
      </c>
      <c r="BX585" s="18">
        <v>3.0</v>
      </c>
      <c r="BY585" s="18">
        <v>3.0</v>
      </c>
      <c r="BZ585" s="55">
        <v>4.0</v>
      </c>
      <c r="CA585" s="56">
        <f t="shared" si="32"/>
        <v>245</v>
      </c>
      <c r="CB585" s="56">
        <f t="shared" si="33"/>
        <v>20</v>
      </c>
      <c r="CC585" s="56">
        <f t="shared" si="34"/>
        <v>30</v>
      </c>
      <c r="CD585" s="56">
        <f t="shared" si="35"/>
        <v>25</v>
      </c>
      <c r="CE585" s="56">
        <f t="shared" si="36"/>
        <v>29</v>
      </c>
      <c r="CF585" s="56">
        <f t="shared" si="37"/>
        <v>33</v>
      </c>
      <c r="CG585" s="56">
        <f t="shared" si="38"/>
        <v>22</v>
      </c>
      <c r="CH585" s="56">
        <f t="shared" si="39"/>
        <v>35</v>
      </c>
      <c r="CI585" s="56">
        <f t="shared" si="40"/>
        <v>0.8</v>
      </c>
      <c r="CJ585">
        <f t="shared" si="10"/>
        <v>9</v>
      </c>
      <c r="CK585" s="56">
        <f t="shared" si="41"/>
        <v>34</v>
      </c>
      <c r="CL585" s="44"/>
      <c r="CM585" s="40">
        <f>VLOOKUP(CB585,'PROMIS 57 T-Score Conversions'!Q$3:R$35,2,TRUE)</f>
        <v>35.4</v>
      </c>
      <c r="CN585" s="44" t="str">
        <f t="shared" si="20"/>
        <v>Moderate</v>
      </c>
      <c r="CO585" s="40">
        <f>VLOOKUP(CC585,'PROMIS 57 T-Score Conversions'!A$3:B$35,2,TRUE)</f>
        <v>68.7</v>
      </c>
      <c r="CP585" s="39" t="str">
        <f t="shared" si="21"/>
        <v>Severe</v>
      </c>
      <c r="CQ585" s="40">
        <f>VLOOKUP(CD585,'PROMIS 57 T-Score Conversions'!E$3:F$35,2,TRUE)</f>
        <v>63</v>
      </c>
      <c r="CR585" s="39" t="str">
        <f t="shared" si="22"/>
        <v>Moderate</v>
      </c>
      <c r="CS585" s="40">
        <f>VLOOKUP(CE585,'PROMIS 57 T-Score Conversions'!U$3:V$35,2,TRUE)</f>
        <v>62.3</v>
      </c>
      <c r="CT585" s="39" t="str">
        <f t="shared" si="23"/>
        <v>Moderate</v>
      </c>
      <c r="CU585" s="40">
        <f>VLOOKUP(CF585,'PROMIS 57 T-Score Conversions'!Y$3:Z$35,2,TRUE)</f>
        <v>63.7</v>
      </c>
      <c r="CV585" s="39" t="str">
        <f t="shared" si="24"/>
        <v>Moderate</v>
      </c>
      <c r="CW585" s="40">
        <f>vlookup(CG585,'PROMIS 57 T-Score Conversions'!M$3:N$35,2,TRUE)</f>
        <v>42</v>
      </c>
      <c r="CX585" s="39" t="str">
        <f t="shared" si="25"/>
        <v>Mild</v>
      </c>
      <c r="CY585" s="40">
        <f>VLOOKup(CH585,'PROMIS 57 T-Score Conversions'!I$3:J$35,2,TRUE)</f>
        <v>69.2</v>
      </c>
      <c r="CZ585" s="39" t="str">
        <f t="shared" si="26"/>
        <v>Moderate</v>
      </c>
      <c r="DA585" s="37">
        <f>VLOOKUP(CJ585,'PROMIS 57 T-Score Conversions'!AC$3:AD$35,2,TRUE)</f>
        <v>25.73</v>
      </c>
      <c r="DB585" s="44" t="str">
        <f t="shared" si="30"/>
        <v>Severe</v>
      </c>
      <c r="DC585" s="40">
        <f>VLOOKUP(CK585,'PROMIS 57 T-Score Conversions'!AG$3:AH$35,2,TRUE)</f>
        <v>53.63</v>
      </c>
      <c r="DD585" s="39" t="str">
        <f t="shared" si="31"/>
        <v>Normal</v>
      </c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</row>
    <row r="586">
      <c r="A586" s="1" t="b">
        <v>1</v>
      </c>
      <c r="B586" s="1" t="b">
        <v>1</v>
      </c>
      <c r="C586" s="20">
        <v>43955.72550482639</v>
      </c>
      <c r="D586" s="1" t="s">
        <v>427</v>
      </c>
      <c r="E586" s="1">
        <v>2243.0</v>
      </c>
      <c r="F586" s="1">
        <v>3.0</v>
      </c>
      <c r="G586" s="1">
        <v>4.0</v>
      </c>
      <c r="H586" s="1">
        <v>4.0</v>
      </c>
      <c r="I586" s="1">
        <v>3.0</v>
      </c>
      <c r="J586" s="1">
        <v>2.0</v>
      </c>
      <c r="K586" s="1">
        <v>3.0</v>
      </c>
      <c r="L586" s="1">
        <v>4.0</v>
      </c>
      <c r="M586" s="1">
        <v>2.0</v>
      </c>
      <c r="N586" s="1">
        <v>4.0</v>
      </c>
      <c r="O586" s="1">
        <v>2.0</v>
      </c>
      <c r="P586" s="1">
        <v>3.0</v>
      </c>
      <c r="Q586" s="1">
        <v>3.0</v>
      </c>
      <c r="R586" s="1">
        <v>3.0</v>
      </c>
      <c r="S586" s="1">
        <v>2.0</v>
      </c>
      <c r="T586" s="1">
        <v>4.0</v>
      </c>
      <c r="U586" s="1">
        <v>3.0</v>
      </c>
      <c r="V586" s="1">
        <v>2.0</v>
      </c>
      <c r="W586" s="1">
        <v>2.0</v>
      </c>
      <c r="X586" s="1">
        <v>5.0</v>
      </c>
      <c r="Y586" s="1">
        <v>4.0</v>
      </c>
      <c r="Z586" s="1">
        <v>3.0</v>
      </c>
      <c r="AA586" s="1">
        <v>5.0</v>
      </c>
      <c r="AB586" s="1">
        <v>4.0</v>
      </c>
      <c r="AC586" s="1">
        <v>3.0</v>
      </c>
      <c r="AD586" s="1">
        <v>3.0</v>
      </c>
      <c r="AE586" s="1">
        <v>2.0</v>
      </c>
      <c r="AF586" s="1">
        <v>3.0</v>
      </c>
      <c r="AG586" s="1">
        <v>3.0</v>
      </c>
      <c r="AH586" s="1">
        <v>2.0</v>
      </c>
      <c r="AI586" s="1">
        <v>2.0</v>
      </c>
      <c r="AJ586" s="1">
        <v>2.0</v>
      </c>
      <c r="AK586" s="1">
        <v>2.0</v>
      </c>
      <c r="AL586" s="1">
        <v>2.0</v>
      </c>
      <c r="AM586" s="1">
        <v>2.0</v>
      </c>
      <c r="AN586" s="1">
        <v>2.0</v>
      </c>
      <c r="AO586" s="1">
        <v>1.0</v>
      </c>
      <c r="AP586" s="1">
        <v>2.0</v>
      </c>
      <c r="AQ586" s="1">
        <v>1.0</v>
      </c>
      <c r="AR586" s="1">
        <v>2.0</v>
      </c>
      <c r="AS586" s="1">
        <v>2.0</v>
      </c>
      <c r="AT586" s="1">
        <v>3.0</v>
      </c>
      <c r="AU586" s="1">
        <v>4.0</v>
      </c>
      <c r="AV586" s="1">
        <v>1.0</v>
      </c>
      <c r="AW586" s="1">
        <v>4.0</v>
      </c>
      <c r="AX586" s="1">
        <v>3.0</v>
      </c>
      <c r="AY586" s="1">
        <v>3.0</v>
      </c>
      <c r="AZ586" s="1">
        <v>4.0</v>
      </c>
      <c r="BA586" s="1">
        <v>1.0</v>
      </c>
      <c r="BB586" s="1">
        <v>5.0</v>
      </c>
      <c r="BC586" s="1">
        <v>3.0</v>
      </c>
      <c r="BD586" s="1">
        <v>5.0</v>
      </c>
      <c r="BE586" s="1">
        <v>2.0</v>
      </c>
      <c r="BF586" s="1">
        <v>5.0</v>
      </c>
      <c r="BG586" s="1">
        <v>5.0</v>
      </c>
      <c r="BH586" s="1">
        <v>4.0</v>
      </c>
      <c r="BI586" s="1">
        <v>3.0</v>
      </c>
      <c r="BJ586" s="1">
        <v>5.0</v>
      </c>
      <c r="BK586" s="1">
        <v>1.0</v>
      </c>
      <c r="BL586" s="1">
        <v>3.0</v>
      </c>
      <c r="BM586" s="1">
        <v>1.0</v>
      </c>
      <c r="BN586" s="1">
        <v>1.0</v>
      </c>
      <c r="BO586" s="1">
        <v>2.0</v>
      </c>
      <c r="BP586" s="1">
        <v>1.0</v>
      </c>
      <c r="BQ586" s="1">
        <v>2.0</v>
      </c>
      <c r="BR586" s="1">
        <v>2.0</v>
      </c>
      <c r="BS586" s="1">
        <v>5.0</v>
      </c>
      <c r="BT586" s="1">
        <v>5.0</v>
      </c>
      <c r="BU586" s="1">
        <v>5.0</v>
      </c>
      <c r="BV586" s="1">
        <v>4.0</v>
      </c>
      <c r="BW586" s="1">
        <v>5.0</v>
      </c>
      <c r="BX586" s="1">
        <v>4.0</v>
      </c>
      <c r="BY586" s="1">
        <v>3.0</v>
      </c>
      <c r="BZ586" s="36">
        <v>4.0</v>
      </c>
      <c r="CA586" s="45">
        <f t="shared" si="32"/>
        <v>218</v>
      </c>
      <c r="CB586" s="45">
        <f t="shared" si="33"/>
        <v>25</v>
      </c>
      <c r="CC586" s="45">
        <f t="shared" si="34"/>
        <v>24</v>
      </c>
      <c r="CD586" s="45">
        <f t="shared" si="35"/>
        <v>28</v>
      </c>
      <c r="CE586" s="45">
        <f t="shared" si="36"/>
        <v>19</v>
      </c>
      <c r="CF586" s="45">
        <f t="shared" si="37"/>
        <v>14</v>
      </c>
      <c r="CG586" s="45">
        <f t="shared" si="38"/>
        <v>23</v>
      </c>
      <c r="CH586" s="45">
        <f t="shared" si="39"/>
        <v>32</v>
      </c>
      <c r="CI586" s="45">
        <f t="shared" si="40"/>
        <v>0.5</v>
      </c>
      <c r="CJ586">
        <f t="shared" si="10"/>
        <v>13</v>
      </c>
      <c r="CK586" s="45">
        <f t="shared" si="41"/>
        <v>35</v>
      </c>
      <c r="CL586" s="39"/>
      <c r="CM586" s="40">
        <f>VLOOKUP(CB586,'PROMIS 57 T-Score Conversions'!Q$3:R$35,2,TRUE)</f>
        <v>38.8</v>
      </c>
      <c r="CN586" s="44" t="str">
        <f t="shared" si="20"/>
        <v>Moderate</v>
      </c>
      <c r="CO586" s="40">
        <f>VLOOKUP(CC586,'PROMIS 57 T-Score Conversions'!A$3:B$35,2,TRUE)</f>
        <v>62.5</v>
      </c>
      <c r="CP586" s="39" t="str">
        <f t="shared" si="21"/>
        <v>Moderate</v>
      </c>
      <c r="CQ586" s="40">
        <f>VLOOKUP(CD586,'PROMIS 57 T-Score Conversions'!E$3:F$35,2,TRUE)</f>
        <v>65.8</v>
      </c>
      <c r="CR586" s="39" t="str">
        <f t="shared" si="22"/>
        <v>Moderate</v>
      </c>
      <c r="CS586" s="40">
        <f>VLOOKUP(CE586,'PROMIS 57 T-Score Conversions'!U$3:V$35,2,TRUE)</f>
        <v>52.5</v>
      </c>
      <c r="CT586" s="39" t="str">
        <f t="shared" si="23"/>
        <v>Normal</v>
      </c>
      <c r="CU586" s="40">
        <f>VLOOKUP(CF586,'PROMIS 57 T-Score Conversions'!Y$3:Z$35,2,TRUE)</f>
        <v>42.9</v>
      </c>
      <c r="CV586" s="39" t="str">
        <f t="shared" si="24"/>
        <v>Normal</v>
      </c>
      <c r="CW586" s="40">
        <f>vlookup(CG586,'PROMIS 57 T-Score Conversions'!M$3:N$35,2,TRUE)</f>
        <v>43</v>
      </c>
      <c r="CX586" s="39" t="str">
        <f t="shared" si="25"/>
        <v>Mild</v>
      </c>
      <c r="CY586" s="40">
        <f>VLOOKup(CH586,'PROMIS 57 T-Score Conversions'!I$3:J$35,2,TRUE)</f>
        <v>66.9</v>
      </c>
      <c r="CZ586" s="39" t="str">
        <f t="shared" si="26"/>
        <v>Moderate</v>
      </c>
      <c r="DA586" s="37">
        <f>VLOOKUP(CJ586,'PROMIS 57 T-Score Conversions'!AC$3:AD$35,2,TRUE)</f>
        <v>31.18</v>
      </c>
      <c r="DB586" s="44" t="str">
        <f t="shared" si="30"/>
        <v>Moderate</v>
      </c>
      <c r="DC586" s="40">
        <f>VLOOKUP(CK586,'PROMIS 57 T-Score Conversions'!AG$3:AH$35,2,TRUE)</f>
        <v>54.94</v>
      </c>
      <c r="DD586" s="39" t="str">
        <f t="shared" si="31"/>
        <v>Normal</v>
      </c>
    </row>
    <row r="587">
      <c r="A587" s="1" t="b">
        <v>1</v>
      </c>
      <c r="B587" s="57" t="b">
        <v>1</v>
      </c>
      <c r="C587" s="58">
        <v>43956.39957927083</v>
      </c>
      <c r="D587" s="57" t="s">
        <v>416</v>
      </c>
      <c r="E587" s="57">
        <v>2221.0</v>
      </c>
      <c r="F587" s="57">
        <v>3.0</v>
      </c>
      <c r="G587" s="57">
        <v>2.0</v>
      </c>
      <c r="H587" s="57">
        <v>4.0</v>
      </c>
      <c r="I587" s="57">
        <v>2.0</v>
      </c>
      <c r="J587" s="57">
        <v>2.0</v>
      </c>
      <c r="K587" s="57">
        <v>3.0</v>
      </c>
      <c r="L587" s="57">
        <v>4.0</v>
      </c>
      <c r="M587" s="57">
        <v>3.0</v>
      </c>
      <c r="N587" s="57">
        <v>3.0</v>
      </c>
      <c r="O587" s="57">
        <v>2.0</v>
      </c>
      <c r="P587" s="57">
        <v>3.0</v>
      </c>
      <c r="Q587" s="57">
        <v>3.0</v>
      </c>
      <c r="R587" s="57">
        <v>3.0</v>
      </c>
      <c r="S587" s="57">
        <v>2.0</v>
      </c>
      <c r="T587" s="57">
        <v>3.0</v>
      </c>
      <c r="U587" s="57">
        <v>3.0</v>
      </c>
      <c r="V587" s="57">
        <v>2.0</v>
      </c>
      <c r="W587" s="57">
        <v>1.0</v>
      </c>
      <c r="X587" s="57">
        <v>2.0</v>
      </c>
      <c r="Y587" s="57">
        <v>1.0</v>
      </c>
      <c r="Z587" s="57">
        <v>2.0</v>
      </c>
      <c r="AA587" s="57">
        <v>2.0</v>
      </c>
      <c r="AB587" s="57">
        <v>1.0</v>
      </c>
      <c r="AC587" s="57">
        <v>1.0</v>
      </c>
      <c r="AD587" s="57">
        <v>4.0</v>
      </c>
      <c r="AE587" s="57">
        <v>3.0</v>
      </c>
      <c r="AF587" s="57">
        <v>4.0</v>
      </c>
      <c r="AG587" s="57">
        <v>4.0</v>
      </c>
      <c r="AH587" s="57">
        <v>3.0</v>
      </c>
      <c r="AI587" s="57">
        <v>3.0</v>
      </c>
      <c r="AJ587" s="57">
        <v>3.0</v>
      </c>
      <c r="AK587" s="57">
        <v>4.0</v>
      </c>
      <c r="AL587" s="57">
        <v>3.0</v>
      </c>
      <c r="AM587" s="57">
        <v>3.0</v>
      </c>
      <c r="AN587" s="57">
        <v>2.0</v>
      </c>
      <c r="AO587" s="57">
        <v>2.0</v>
      </c>
      <c r="AP587" s="57">
        <v>3.0</v>
      </c>
      <c r="AQ587" s="57">
        <v>2.0</v>
      </c>
      <c r="AR587" s="57">
        <v>2.0</v>
      </c>
      <c r="AS587" s="57">
        <v>3.0</v>
      </c>
      <c r="AT587" s="57">
        <v>2.0</v>
      </c>
      <c r="AU587" s="57">
        <v>2.0</v>
      </c>
      <c r="AV587" s="57">
        <v>2.0</v>
      </c>
      <c r="AW587" s="57">
        <v>2.0</v>
      </c>
      <c r="AX587" s="57">
        <v>2.0</v>
      </c>
      <c r="AY587" s="57">
        <v>2.0</v>
      </c>
      <c r="AZ587" s="57">
        <v>2.0</v>
      </c>
      <c r="BA587" s="57">
        <v>2.0</v>
      </c>
      <c r="BB587" s="57">
        <v>3.0</v>
      </c>
      <c r="BC587" s="57">
        <v>4.0</v>
      </c>
      <c r="BD587" s="57">
        <v>3.0</v>
      </c>
      <c r="BE587" s="57">
        <v>4.0</v>
      </c>
      <c r="BF587" s="57">
        <v>4.0</v>
      </c>
      <c r="BG587" s="57">
        <v>3.0</v>
      </c>
      <c r="BH587" s="57">
        <v>3.0</v>
      </c>
      <c r="BI587" s="57">
        <v>3.0</v>
      </c>
      <c r="BJ587" s="57">
        <v>5.0</v>
      </c>
      <c r="BK587" s="57">
        <v>1.0</v>
      </c>
      <c r="BL587" s="57">
        <v>2.0</v>
      </c>
      <c r="BM587" s="57">
        <v>1.0</v>
      </c>
      <c r="BN587" s="57">
        <v>2.0</v>
      </c>
      <c r="BO587" s="57">
        <v>2.0</v>
      </c>
      <c r="BP587" s="57">
        <v>1.0</v>
      </c>
      <c r="BQ587" s="57">
        <v>1.0</v>
      </c>
      <c r="BR587" s="57">
        <v>1.0</v>
      </c>
      <c r="BS587" s="57">
        <v>4.0</v>
      </c>
      <c r="BT587" s="57">
        <v>5.0</v>
      </c>
      <c r="BU587" s="57">
        <v>5.0</v>
      </c>
      <c r="BV587" s="57">
        <v>3.0</v>
      </c>
      <c r="BW587" s="57">
        <v>5.0</v>
      </c>
      <c r="BX587" s="57">
        <v>4.0</v>
      </c>
      <c r="BY587" s="57">
        <v>4.0</v>
      </c>
      <c r="BZ587" s="36">
        <v>4.0</v>
      </c>
      <c r="CA587" s="45">
        <f t="shared" si="32"/>
        <v>198</v>
      </c>
      <c r="CB587" s="45">
        <f t="shared" si="33"/>
        <v>23</v>
      </c>
      <c r="CC587" s="45">
        <f t="shared" si="34"/>
        <v>22</v>
      </c>
      <c r="CD587" s="45">
        <f t="shared" si="35"/>
        <v>12</v>
      </c>
      <c r="CE587" s="45">
        <f t="shared" si="36"/>
        <v>28</v>
      </c>
      <c r="CF587" s="45">
        <f t="shared" si="37"/>
        <v>20</v>
      </c>
      <c r="CG587" s="45">
        <f t="shared" si="38"/>
        <v>16</v>
      </c>
      <c r="CH587" s="45">
        <f t="shared" si="39"/>
        <v>27</v>
      </c>
      <c r="CI587" s="45">
        <f t="shared" si="40"/>
        <v>0.5</v>
      </c>
      <c r="CJ587">
        <f t="shared" si="10"/>
        <v>11</v>
      </c>
      <c r="CK587" s="45">
        <f t="shared" si="41"/>
        <v>34</v>
      </c>
      <c r="CL587" s="39"/>
      <c r="CM587" s="40">
        <f>VLOOKUP(CB587,'PROMIS 57 T-Score Conversions'!Q$3:R$35,2,TRUE)</f>
        <v>37.4</v>
      </c>
      <c r="CN587" s="44" t="str">
        <f t="shared" si="20"/>
        <v>Moderate</v>
      </c>
      <c r="CO587" s="40">
        <f>VLOOKUP(CC587,'PROMIS 57 T-Score Conversions'!A$3:B$35,2,TRUE)</f>
        <v>60.4</v>
      </c>
      <c r="CP587" s="39" t="str">
        <f t="shared" si="21"/>
        <v>Moderate</v>
      </c>
      <c r="CQ587" s="40">
        <f>VLOOKUP(CD587,'PROMIS 57 T-Score Conversions'!E$3:F$35,2,TRUE)</f>
        <v>50.9</v>
      </c>
      <c r="CR587" s="39" t="str">
        <f t="shared" si="22"/>
        <v>Normal</v>
      </c>
      <c r="CS587" s="40">
        <f>VLOOKUP(CE587,'PROMIS 57 T-Score Conversions'!U$3:V$35,2,TRUE)</f>
        <v>61.3</v>
      </c>
      <c r="CT587" s="39" t="str">
        <f t="shared" si="23"/>
        <v>Moderate</v>
      </c>
      <c r="CU587" s="40">
        <f>VLOOKUP(CF587,'PROMIS 57 T-Score Conversions'!Y$3:Z$35,2,TRUE)</f>
        <v>50.1</v>
      </c>
      <c r="CV587" s="39" t="str">
        <f t="shared" si="24"/>
        <v>Normal</v>
      </c>
      <c r="CW587" s="40">
        <f>vlookup(CG587,'PROMIS 57 T-Score Conversions'!M$3:N$35,2,TRUE)</f>
        <v>36.9</v>
      </c>
      <c r="CX587" s="39" t="str">
        <f t="shared" si="25"/>
        <v>Moderate</v>
      </c>
      <c r="CY587" s="40">
        <f>VLOOKup(CH587,'PROMIS 57 T-Score Conversions'!I$3:J$35,2,TRUE)</f>
        <v>63.5</v>
      </c>
      <c r="CZ587" s="39" t="str">
        <f t="shared" si="26"/>
        <v>Moderate</v>
      </c>
      <c r="DA587" s="37">
        <f>VLOOKUP(CJ587,'PROMIS 57 T-Score Conversions'!AC$3:AD$35,2,TRUE)</f>
        <v>28.9</v>
      </c>
      <c r="DB587" s="44" t="str">
        <f t="shared" si="30"/>
        <v>Severe</v>
      </c>
      <c r="DC587" s="40">
        <f>VLOOKUP(CK587,'PROMIS 57 T-Score Conversions'!AG$3:AH$35,2,TRUE)</f>
        <v>53.63</v>
      </c>
      <c r="DD587" s="39" t="str">
        <f t="shared" si="31"/>
        <v>Normal</v>
      </c>
      <c r="DE587" s="59"/>
      <c r="DF587" s="59"/>
      <c r="DG587" s="59"/>
      <c r="DH587" s="59"/>
      <c r="DI587" s="59"/>
      <c r="DJ587" s="59"/>
      <c r="DK587" s="59"/>
      <c r="DL587" s="59"/>
      <c r="DM587" s="59"/>
      <c r="DN587" s="59"/>
      <c r="DO587" s="59"/>
      <c r="DP587" s="59"/>
      <c r="DQ587" s="59"/>
      <c r="DR587" s="59"/>
      <c r="DS587" s="59"/>
      <c r="DT587" s="59"/>
    </row>
    <row r="588">
      <c r="A588" s="1" t="b">
        <v>1</v>
      </c>
      <c r="B588" s="1" t="b">
        <v>1</v>
      </c>
      <c r="C588" s="20">
        <v>43957.579497060186</v>
      </c>
      <c r="D588" s="1" t="s">
        <v>137</v>
      </c>
      <c r="E588" s="1">
        <v>1889.0</v>
      </c>
      <c r="F588" s="18">
        <v>4.0</v>
      </c>
      <c r="G588" s="18">
        <v>4.0</v>
      </c>
      <c r="H588" s="18">
        <v>4.0</v>
      </c>
      <c r="I588" s="18">
        <v>2.0</v>
      </c>
      <c r="J588" s="18">
        <v>4.0</v>
      </c>
      <c r="K588" s="18">
        <v>4.0</v>
      </c>
      <c r="L588" s="18">
        <v>4.0</v>
      </c>
      <c r="M588" s="18">
        <v>3.0</v>
      </c>
      <c r="N588" s="18">
        <v>2.0</v>
      </c>
      <c r="O588" s="18">
        <v>3.0</v>
      </c>
      <c r="P588" s="18">
        <v>3.0</v>
      </c>
      <c r="Q588" s="18">
        <v>3.0</v>
      </c>
      <c r="R588" s="18">
        <v>3.0</v>
      </c>
      <c r="S588" s="18">
        <v>4.0</v>
      </c>
      <c r="T588" s="18">
        <v>4.0</v>
      </c>
      <c r="U588" s="18">
        <v>3.0</v>
      </c>
      <c r="V588" s="18">
        <v>3.0</v>
      </c>
      <c r="W588" s="18">
        <v>3.0</v>
      </c>
      <c r="X588" s="18">
        <v>3.0</v>
      </c>
      <c r="Y588" s="18">
        <v>3.0</v>
      </c>
      <c r="Z588" s="18">
        <v>3.0</v>
      </c>
      <c r="AA588" s="18">
        <v>3.0</v>
      </c>
      <c r="AB588" s="18">
        <v>3.0</v>
      </c>
      <c r="AC588" s="18">
        <v>3.0</v>
      </c>
      <c r="AD588" s="18">
        <v>5.0</v>
      </c>
      <c r="AE588" s="18">
        <v>3.0</v>
      </c>
      <c r="AF588" s="18">
        <v>5.0</v>
      </c>
      <c r="AG588" s="18">
        <v>5.0</v>
      </c>
      <c r="AH588" s="18">
        <v>5.0</v>
      </c>
      <c r="AI588" s="18">
        <v>5.0</v>
      </c>
      <c r="AJ588" s="18">
        <v>5.0</v>
      </c>
      <c r="AK588" s="18">
        <v>5.0</v>
      </c>
      <c r="AL588" s="18">
        <v>3.0</v>
      </c>
      <c r="AM588" s="18">
        <v>4.0</v>
      </c>
      <c r="AN588" s="18">
        <v>3.0</v>
      </c>
      <c r="AO588" s="18">
        <v>1.0</v>
      </c>
      <c r="AP588" s="18">
        <v>4.0</v>
      </c>
      <c r="AQ588" s="18">
        <v>1.0</v>
      </c>
      <c r="AR588" s="18">
        <v>3.0</v>
      </c>
      <c r="AS588" s="18">
        <v>4.0</v>
      </c>
      <c r="AT588" s="18">
        <v>1.0</v>
      </c>
      <c r="AU588" s="18">
        <v>1.0</v>
      </c>
      <c r="AV588" s="18">
        <v>1.0</v>
      </c>
      <c r="AW588" s="18">
        <v>1.0</v>
      </c>
      <c r="AX588" s="18">
        <v>1.0</v>
      </c>
      <c r="AY588" s="18">
        <v>1.0</v>
      </c>
      <c r="AZ588" s="18">
        <v>1.0</v>
      </c>
      <c r="BA588" s="18">
        <v>1.0</v>
      </c>
      <c r="BB588" s="18">
        <v>5.0</v>
      </c>
      <c r="BC588" s="18">
        <v>4.0</v>
      </c>
      <c r="BD588" s="18">
        <v>3.0</v>
      </c>
      <c r="BE588" s="18">
        <v>3.0</v>
      </c>
      <c r="BF588" s="18">
        <v>4.0</v>
      </c>
      <c r="BG588" s="18">
        <v>5.0</v>
      </c>
      <c r="BH588" s="18">
        <v>5.0</v>
      </c>
      <c r="BI588" s="18">
        <v>5.0</v>
      </c>
      <c r="BJ588" s="18">
        <v>6.0</v>
      </c>
      <c r="BK588" s="18">
        <v>1.0</v>
      </c>
      <c r="BL588" s="18">
        <v>2.0</v>
      </c>
      <c r="BM588" s="18">
        <v>1.0</v>
      </c>
      <c r="BN588" s="18">
        <v>3.0</v>
      </c>
      <c r="BO588" s="18">
        <v>2.0</v>
      </c>
      <c r="BP588" s="18">
        <v>1.0</v>
      </c>
      <c r="BQ588" s="18">
        <v>1.0</v>
      </c>
      <c r="BR588" s="18">
        <v>1.0</v>
      </c>
      <c r="BS588" s="18">
        <v>5.0</v>
      </c>
      <c r="BT588" s="18">
        <v>5.0</v>
      </c>
      <c r="BU588" s="18">
        <v>5.0</v>
      </c>
      <c r="BV588" s="18">
        <v>5.0</v>
      </c>
      <c r="BW588" s="18">
        <v>5.0</v>
      </c>
      <c r="BX588" s="18">
        <v>5.0</v>
      </c>
      <c r="BY588" s="18">
        <v>5.0</v>
      </c>
      <c r="BZ588" s="55">
        <v>5.0</v>
      </c>
      <c r="CA588" s="56">
        <f t="shared" si="32"/>
        <v>239</v>
      </c>
      <c r="CB588" s="56">
        <f t="shared" si="33"/>
        <v>29</v>
      </c>
      <c r="CC588" s="56">
        <f t="shared" si="34"/>
        <v>25</v>
      </c>
      <c r="CD588" s="56">
        <f t="shared" si="35"/>
        <v>24</v>
      </c>
      <c r="CE588" s="56">
        <f t="shared" si="36"/>
        <v>38</v>
      </c>
      <c r="CF588" s="56">
        <f t="shared" si="37"/>
        <v>23</v>
      </c>
      <c r="CG588" s="56">
        <f t="shared" si="38"/>
        <v>8</v>
      </c>
      <c r="CH588" s="56">
        <f t="shared" si="39"/>
        <v>34</v>
      </c>
      <c r="CI588" s="56">
        <f t="shared" si="40"/>
        <v>0.6</v>
      </c>
      <c r="CJ588">
        <f t="shared" si="10"/>
        <v>12</v>
      </c>
      <c r="CK588" s="56">
        <f t="shared" si="41"/>
        <v>40</v>
      </c>
      <c r="CL588" s="44"/>
      <c r="CM588" s="40">
        <f>VLOOKUP(CB588,'PROMIS 57 T-Score Conversions'!Q$3:R$35,2,TRUE)</f>
        <v>41.6</v>
      </c>
      <c r="CN588" s="44" t="str">
        <f t="shared" si="20"/>
        <v>Mild</v>
      </c>
      <c r="CO588" s="40">
        <f>VLOOKUP(CC588,'PROMIS 57 T-Score Conversions'!A$3:B$35,2,TRUE)</f>
        <v>63.5</v>
      </c>
      <c r="CP588" s="39" t="str">
        <f t="shared" si="21"/>
        <v>Moderate</v>
      </c>
      <c r="CQ588" s="40">
        <f>VLOOKUP(CD588,'PROMIS 57 T-Score Conversions'!E$3:F$35,2,TRUE)</f>
        <v>62.1</v>
      </c>
      <c r="CR588" s="39" t="str">
        <f t="shared" si="22"/>
        <v>Moderate</v>
      </c>
      <c r="CS588" s="40">
        <f>VLOOKUP(CE588,'PROMIS 57 T-Score Conversions'!U$3:V$35,2,TRUE)</f>
        <v>72.4</v>
      </c>
      <c r="CT588" s="39" t="str">
        <f t="shared" si="23"/>
        <v>Severe</v>
      </c>
      <c r="CU588" s="40">
        <f>VLOOKUP(CF588,'PROMIS 57 T-Score Conversions'!Y$3:Z$35,2,TRUE)</f>
        <v>53.3</v>
      </c>
      <c r="CV588" s="39" t="str">
        <f t="shared" si="24"/>
        <v>Normal</v>
      </c>
      <c r="CW588" s="40">
        <f>vlookup(CG588,'PROMIS 57 T-Score Conversions'!M$3:N$35,2,TRUE)</f>
        <v>25.91</v>
      </c>
      <c r="CX588" s="39" t="str">
        <f t="shared" si="25"/>
        <v>Severe</v>
      </c>
      <c r="CY588" s="40">
        <f>VLOOKup(CH588,'PROMIS 57 T-Score Conversions'!I$3:J$35,2,TRUE)</f>
        <v>68.4</v>
      </c>
      <c r="CZ588" s="39" t="str">
        <f t="shared" si="26"/>
        <v>Moderate</v>
      </c>
      <c r="DA588" s="37">
        <f>VLOOKUP(CJ588,'PROMIS 57 T-Score Conversions'!AC$3:AD$35,2,TRUE)</f>
        <v>30.11</v>
      </c>
      <c r="DB588" s="44" t="str">
        <f t="shared" si="30"/>
        <v>Moderate</v>
      </c>
      <c r="DC588" s="40">
        <f>VLOOKUP(CK588,'PROMIS 57 T-Score Conversions'!AG$3:AH$35,2,TRUE)</f>
        <v>67.09</v>
      </c>
      <c r="DD588" s="39" t="str">
        <f t="shared" si="31"/>
        <v>Moderate</v>
      </c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</row>
    <row r="589">
      <c r="A589" s="18" t="b">
        <v>1</v>
      </c>
      <c r="B589" s="18" t="b">
        <v>1</v>
      </c>
      <c r="C589" s="54">
        <v>43957.85062229166</v>
      </c>
      <c r="D589" s="18" t="s">
        <v>428</v>
      </c>
      <c r="E589" s="18">
        <v>2247.0</v>
      </c>
      <c r="F589" s="18">
        <v>3.0</v>
      </c>
      <c r="G589" s="18">
        <v>3.0</v>
      </c>
      <c r="H589" s="18">
        <v>3.0</v>
      </c>
      <c r="I589" s="18">
        <v>3.0</v>
      </c>
      <c r="J589" s="18">
        <v>1.0</v>
      </c>
      <c r="K589" s="18">
        <v>2.0</v>
      </c>
      <c r="L589" s="18">
        <v>2.0</v>
      </c>
      <c r="M589" s="18">
        <v>2.0</v>
      </c>
      <c r="N589" s="18">
        <v>4.0</v>
      </c>
      <c r="O589" s="18">
        <v>4.0</v>
      </c>
      <c r="P589" s="18">
        <v>3.0</v>
      </c>
      <c r="Q589" s="18">
        <v>4.0</v>
      </c>
      <c r="R589" s="18">
        <v>4.0</v>
      </c>
      <c r="S589" s="18">
        <v>3.0</v>
      </c>
      <c r="T589" s="18">
        <v>4.0</v>
      </c>
      <c r="U589" s="18">
        <v>3.0</v>
      </c>
      <c r="V589" s="18">
        <v>2.0</v>
      </c>
      <c r="W589" s="18">
        <v>4.0</v>
      </c>
      <c r="X589" s="18">
        <v>4.0</v>
      </c>
      <c r="Y589" s="18">
        <v>3.0</v>
      </c>
      <c r="Z589" s="18">
        <v>4.0</v>
      </c>
      <c r="AA589" s="18">
        <v>3.0</v>
      </c>
      <c r="AB589" s="18">
        <v>3.0</v>
      </c>
      <c r="AC589" s="18">
        <v>3.0</v>
      </c>
      <c r="AD589" s="18">
        <v>3.0</v>
      </c>
      <c r="AE589" s="18">
        <v>2.0</v>
      </c>
      <c r="AF589" s="18">
        <v>2.0</v>
      </c>
      <c r="AG589" s="18">
        <v>2.0</v>
      </c>
      <c r="AH589" s="18">
        <v>2.0</v>
      </c>
      <c r="AI589" s="18">
        <v>2.0</v>
      </c>
      <c r="AJ589" s="18">
        <v>2.0</v>
      </c>
      <c r="AK589" s="18">
        <v>2.0</v>
      </c>
      <c r="AL589" s="18">
        <v>4.0</v>
      </c>
      <c r="AM589" s="18">
        <v>3.0</v>
      </c>
      <c r="AN589" s="18">
        <v>4.0</v>
      </c>
      <c r="AO589" s="18">
        <v>5.0</v>
      </c>
      <c r="AP589" s="18">
        <v>4.0</v>
      </c>
      <c r="AQ589" s="18">
        <v>4.0</v>
      </c>
      <c r="AR589" s="18">
        <v>4.0</v>
      </c>
      <c r="AS589" s="18">
        <v>4.0</v>
      </c>
      <c r="AT589" s="18">
        <v>3.0</v>
      </c>
      <c r="AU589" s="18">
        <v>2.0</v>
      </c>
      <c r="AV589" s="18">
        <v>2.0</v>
      </c>
      <c r="AW589" s="18">
        <v>2.0</v>
      </c>
      <c r="AX589" s="18">
        <v>2.0</v>
      </c>
      <c r="AY589" s="18">
        <v>2.0</v>
      </c>
      <c r="AZ589" s="18">
        <v>2.0</v>
      </c>
      <c r="BA589" s="18">
        <v>2.0</v>
      </c>
      <c r="BB589" s="18">
        <v>4.0</v>
      </c>
      <c r="BC589" s="18">
        <v>4.0</v>
      </c>
      <c r="BD589" s="18">
        <v>4.0</v>
      </c>
      <c r="BE589" s="18">
        <v>4.0</v>
      </c>
      <c r="BF589" s="18">
        <v>4.0</v>
      </c>
      <c r="BG589" s="18">
        <v>4.0</v>
      </c>
      <c r="BH589" s="18">
        <v>4.0</v>
      </c>
      <c r="BI589" s="18">
        <v>4.0</v>
      </c>
      <c r="BJ589" s="18">
        <v>8.0</v>
      </c>
      <c r="BK589" s="18">
        <v>3.0</v>
      </c>
      <c r="BL589" s="18">
        <v>3.0</v>
      </c>
      <c r="BM589" s="18">
        <v>3.0</v>
      </c>
      <c r="BN589" s="18">
        <v>4.0</v>
      </c>
      <c r="BO589" s="18">
        <v>3.0</v>
      </c>
      <c r="BP589" s="18">
        <v>3.0</v>
      </c>
      <c r="BQ589" s="18">
        <v>4.0</v>
      </c>
      <c r="BR589" s="18">
        <v>3.0</v>
      </c>
      <c r="BS589" s="18">
        <v>3.0</v>
      </c>
      <c r="BT589" s="18">
        <v>4.0</v>
      </c>
      <c r="BU589" s="18">
        <v>3.0</v>
      </c>
      <c r="BV589" s="18">
        <v>3.0</v>
      </c>
      <c r="BW589" s="18">
        <v>3.0</v>
      </c>
      <c r="BX589" s="18">
        <v>2.0</v>
      </c>
      <c r="BY589" s="18">
        <v>5.0</v>
      </c>
      <c r="BZ589" s="55">
        <v>3.0</v>
      </c>
      <c r="CA589" s="56">
        <f t="shared" si="32"/>
        <v>232</v>
      </c>
      <c r="CB589" s="56">
        <f t="shared" si="33"/>
        <v>19</v>
      </c>
      <c r="CC589" s="56">
        <f t="shared" si="34"/>
        <v>29</v>
      </c>
      <c r="CD589" s="56">
        <f t="shared" si="35"/>
        <v>26</v>
      </c>
      <c r="CE589" s="56">
        <f t="shared" si="36"/>
        <v>17</v>
      </c>
      <c r="CF589" s="56">
        <f t="shared" si="37"/>
        <v>32</v>
      </c>
      <c r="CG589" s="56">
        <f t="shared" si="38"/>
        <v>17</v>
      </c>
      <c r="CH589" s="56">
        <f t="shared" si="39"/>
        <v>32</v>
      </c>
      <c r="CI589" s="56">
        <f t="shared" si="40"/>
        <v>0.8</v>
      </c>
      <c r="CJ589">
        <f t="shared" si="10"/>
        <v>26</v>
      </c>
      <c r="CK589" s="56">
        <f t="shared" si="41"/>
        <v>26</v>
      </c>
      <c r="CL589" s="44"/>
      <c r="CM589" s="40">
        <f>VLOOKUP(CB589,'PROMIS 57 T-Score Conversions'!Q$3:R$35,2,TRUE)</f>
        <v>34.7</v>
      </c>
      <c r="CN589" s="44" t="str">
        <f t="shared" si="20"/>
        <v>Moderate</v>
      </c>
      <c r="CO589" s="40">
        <f>VLOOKUP(CC589,'PROMIS 57 T-Score Conversions'!A$3:B$35,2,TRUE)</f>
        <v>67.7</v>
      </c>
      <c r="CP589" s="39" t="str">
        <f t="shared" si="21"/>
        <v>Severe</v>
      </c>
      <c r="CQ589" s="40">
        <f>VLOOKUP(CD589,'PROMIS 57 T-Score Conversions'!E$3:F$35,2,TRUE)</f>
        <v>63.9</v>
      </c>
      <c r="CR589" s="39" t="str">
        <f t="shared" si="22"/>
        <v>Moderate</v>
      </c>
      <c r="CS589" s="40">
        <f>VLOOKUP(CE589,'PROMIS 57 T-Score Conversions'!U$3:V$35,2,TRUE)</f>
        <v>50.4</v>
      </c>
      <c r="CT589" s="39" t="str">
        <f t="shared" si="23"/>
        <v>Normal</v>
      </c>
      <c r="CU589" s="40">
        <f>VLOOKUP(CF589,'PROMIS 57 T-Score Conversions'!Y$3:Z$35,2,TRUE)</f>
        <v>62.6</v>
      </c>
      <c r="CV589" s="39" t="str">
        <f t="shared" si="24"/>
        <v>Moderate</v>
      </c>
      <c r="CW589" s="40">
        <f>vlookup(CG589,'PROMIS 57 T-Score Conversions'!M$3:N$35,2,TRUE)</f>
        <v>37.7</v>
      </c>
      <c r="CX589" s="39" t="str">
        <f t="shared" si="25"/>
        <v>Moderate</v>
      </c>
      <c r="CY589" s="40">
        <f>VLOOKup(CH589,'PROMIS 57 T-Score Conversions'!I$3:J$35,2,TRUE)</f>
        <v>66.9</v>
      </c>
      <c r="CZ589" s="39" t="str">
        <f t="shared" si="26"/>
        <v>Moderate</v>
      </c>
      <c r="DA589" s="37">
        <f>VLOOKUP(CJ589,'PROMIS 57 T-Score Conversions'!AC$3:AD$35,2,TRUE)</f>
        <v>41.9</v>
      </c>
      <c r="DB589" s="44" t="str">
        <f t="shared" si="30"/>
        <v>Mild</v>
      </c>
      <c r="DC589" s="40">
        <f>VLOOKUP(CK589,'PROMIS 57 T-Score Conversions'!AG$3:AH$35,2,TRUE)</f>
        <v>45.27</v>
      </c>
      <c r="DD589" s="39" t="str">
        <f t="shared" si="31"/>
        <v>Normal</v>
      </c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</row>
    <row r="590">
      <c r="A590" s="1" t="b">
        <v>1</v>
      </c>
      <c r="B590" s="1" t="b">
        <v>1</v>
      </c>
      <c r="C590" s="20">
        <v>43958.520822245366</v>
      </c>
      <c r="D590" s="1" t="s">
        <v>429</v>
      </c>
      <c r="E590" s="1">
        <v>2245.0</v>
      </c>
      <c r="F590" s="1">
        <v>4.0</v>
      </c>
      <c r="G590" s="1">
        <v>5.0</v>
      </c>
      <c r="H590" s="1">
        <v>4.0</v>
      </c>
      <c r="I590" s="1">
        <v>4.0</v>
      </c>
      <c r="J590" s="1">
        <v>3.0</v>
      </c>
      <c r="K590" s="1">
        <v>3.0</v>
      </c>
      <c r="L590" s="1">
        <v>3.0</v>
      </c>
      <c r="M590" s="1">
        <v>2.0</v>
      </c>
      <c r="N590" s="1">
        <v>4.0</v>
      </c>
      <c r="O590" s="1">
        <v>4.0</v>
      </c>
      <c r="P590" s="1">
        <v>5.0</v>
      </c>
      <c r="Q590" s="1">
        <v>4.0</v>
      </c>
      <c r="R590" s="1">
        <v>5.0</v>
      </c>
      <c r="S590" s="1">
        <v>5.0</v>
      </c>
      <c r="T590" s="1">
        <v>4.0</v>
      </c>
      <c r="U590" s="1">
        <v>5.0</v>
      </c>
      <c r="V590" s="1">
        <v>4.0</v>
      </c>
      <c r="W590" s="1">
        <v>4.0</v>
      </c>
      <c r="X590" s="1">
        <v>5.0</v>
      </c>
      <c r="Y590" s="1">
        <v>4.0</v>
      </c>
      <c r="Z590" s="1">
        <v>5.0</v>
      </c>
      <c r="AA590" s="1">
        <v>4.0</v>
      </c>
      <c r="AB590" s="1">
        <v>3.0</v>
      </c>
      <c r="AC590" s="1">
        <v>3.0</v>
      </c>
      <c r="AD590" s="1">
        <v>5.0</v>
      </c>
      <c r="AE590" s="1">
        <v>5.0</v>
      </c>
      <c r="AF590" s="1">
        <v>5.0</v>
      </c>
      <c r="AG590" s="1">
        <v>4.0</v>
      </c>
      <c r="AH590" s="1">
        <v>5.0</v>
      </c>
      <c r="AI590" s="1">
        <v>4.0</v>
      </c>
      <c r="AJ590" s="1">
        <v>5.0</v>
      </c>
      <c r="AK590" s="1">
        <v>5.0</v>
      </c>
      <c r="AL590" s="1">
        <v>4.0</v>
      </c>
      <c r="AM590" s="1">
        <v>5.0</v>
      </c>
      <c r="AN590" s="1">
        <v>5.0</v>
      </c>
      <c r="AO590" s="1">
        <v>5.0</v>
      </c>
      <c r="AP590" s="1">
        <v>4.0</v>
      </c>
      <c r="AQ590" s="1">
        <v>4.0</v>
      </c>
      <c r="AR590" s="1">
        <v>5.0</v>
      </c>
      <c r="AS590" s="1">
        <v>4.0</v>
      </c>
      <c r="AT590" s="1">
        <v>2.0</v>
      </c>
      <c r="AU590" s="1">
        <v>2.0</v>
      </c>
      <c r="AV590" s="1">
        <v>2.0</v>
      </c>
      <c r="AW590" s="1">
        <v>2.0</v>
      </c>
      <c r="AX590" s="1">
        <v>1.0</v>
      </c>
      <c r="AY590" s="1">
        <v>1.0</v>
      </c>
      <c r="AZ590" s="1">
        <v>1.0</v>
      </c>
      <c r="BA590" s="1">
        <v>1.0</v>
      </c>
      <c r="BB590" s="1">
        <v>4.0</v>
      </c>
      <c r="BC590" s="1">
        <v>3.0</v>
      </c>
      <c r="BD590" s="1">
        <v>4.0</v>
      </c>
      <c r="BE590" s="1">
        <v>3.0</v>
      </c>
      <c r="BF590" s="1">
        <v>5.0</v>
      </c>
      <c r="BG590" s="1">
        <v>4.0</v>
      </c>
      <c r="BH590" s="1">
        <v>4.0</v>
      </c>
      <c r="BI590" s="1">
        <v>4.0</v>
      </c>
      <c r="BJ590" s="1">
        <v>7.0</v>
      </c>
      <c r="BK590" s="1">
        <v>2.0</v>
      </c>
      <c r="BL590" s="1">
        <v>2.0</v>
      </c>
      <c r="BM590" s="1">
        <v>2.0</v>
      </c>
      <c r="BN590" s="1">
        <v>2.0</v>
      </c>
      <c r="BO590" s="1">
        <v>2.0</v>
      </c>
      <c r="BP590" s="1">
        <v>2.0</v>
      </c>
      <c r="BQ590" s="1">
        <v>2.0</v>
      </c>
      <c r="BR590" s="1">
        <v>2.0</v>
      </c>
      <c r="BS590" s="1">
        <v>5.0</v>
      </c>
      <c r="BT590" s="1">
        <v>5.0</v>
      </c>
      <c r="BU590" s="1">
        <v>5.0</v>
      </c>
      <c r="BV590" s="1">
        <v>5.0</v>
      </c>
      <c r="BW590" s="1">
        <v>5.0</v>
      </c>
      <c r="BX590" s="1">
        <v>5.0</v>
      </c>
      <c r="BY590" s="1">
        <v>4.0</v>
      </c>
      <c r="BZ590" s="36">
        <v>5.0</v>
      </c>
      <c r="CA590" s="45">
        <f t="shared" si="32"/>
        <v>275</v>
      </c>
      <c r="CB590" s="45">
        <f t="shared" si="33"/>
        <v>28</v>
      </c>
      <c r="CC590" s="45">
        <f t="shared" si="34"/>
        <v>36</v>
      </c>
      <c r="CD590" s="45">
        <f t="shared" si="35"/>
        <v>32</v>
      </c>
      <c r="CE590" s="45">
        <f t="shared" si="36"/>
        <v>38</v>
      </c>
      <c r="CF590" s="45">
        <f t="shared" si="37"/>
        <v>36</v>
      </c>
      <c r="CG590" s="45">
        <f t="shared" si="38"/>
        <v>12</v>
      </c>
      <c r="CH590" s="45">
        <f t="shared" si="39"/>
        <v>31</v>
      </c>
      <c r="CI590" s="45">
        <f t="shared" si="40"/>
        <v>0.7</v>
      </c>
      <c r="CJ590">
        <f t="shared" si="10"/>
        <v>16</v>
      </c>
      <c r="CK590" s="45">
        <f t="shared" si="41"/>
        <v>39</v>
      </c>
      <c r="CL590" s="39"/>
      <c r="CM590" s="40">
        <f>VLOOKUP(CB590,'PROMIS 57 T-Score Conversions'!Q$3:R$35,2,TRUE)</f>
        <v>40.8</v>
      </c>
      <c r="CN590" s="44" t="str">
        <f t="shared" si="20"/>
        <v>Mild</v>
      </c>
      <c r="CO590" s="40">
        <f>VLOOKUP(CC590,'PROMIS 57 T-Score Conversions'!A$3:B$35,2,TRUE)</f>
        <v>75.4</v>
      </c>
      <c r="CP590" s="39" t="str">
        <f t="shared" si="21"/>
        <v>Severe</v>
      </c>
      <c r="CQ590" s="40">
        <f>VLOOKUP(CD590,'PROMIS 57 T-Score Conversions'!E$3:F$35,2,TRUE)</f>
        <v>69.7</v>
      </c>
      <c r="CR590" s="39" t="str">
        <f t="shared" si="22"/>
        <v>Moderate</v>
      </c>
      <c r="CS590" s="40">
        <f>VLOOKUP(CE590,'PROMIS 57 T-Score Conversions'!U$3:V$35,2,TRUE)</f>
        <v>72.4</v>
      </c>
      <c r="CT590" s="39" t="str">
        <f t="shared" si="23"/>
        <v>Severe</v>
      </c>
      <c r="CU590" s="40">
        <f>VLOOKUP(CF590,'PROMIS 57 T-Score Conversions'!Y$3:Z$35,2,TRUE)</f>
        <v>67.5</v>
      </c>
      <c r="CV590" s="39" t="str">
        <f t="shared" si="24"/>
        <v>Moderate</v>
      </c>
      <c r="CW590" s="40">
        <f>vlookup(CG590,'PROMIS 57 T-Score Conversions'!M$3:N$35,2,TRUE)</f>
        <v>33.6</v>
      </c>
      <c r="CX590" s="39" t="str">
        <f t="shared" si="25"/>
        <v>Moderate</v>
      </c>
      <c r="CY590" s="40">
        <f>VLOOKup(CH590,'PROMIS 57 T-Score Conversions'!I$3:J$35,2,TRUE)</f>
        <v>66.2</v>
      </c>
      <c r="CZ590" s="39" t="str">
        <f t="shared" si="26"/>
        <v>Moderate</v>
      </c>
      <c r="DA590" s="37">
        <f>VLOOKUP(CJ590,'PROMIS 57 T-Score Conversions'!AC$3:AD$35,2,TRUE)</f>
        <v>33.92</v>
      </c>
      <c r="DB590" s="44" t="str">
        <f t="shared" si="30"/>
        <v>Moderate</v>
      </c>
      <c r="DC590" s="40">
        <f>VLOOKUP(CK590,'PROMIS 57 T-Score Conversions'!AG$3:AH$35,2,TRUE)</f>
        <v>62.52</v>
      </c>
      <c r="DD590" s="39" t="str">
        <f t="shared" si="31"/>
        <v>Moderate</v>
      </c>
    </row>
    <row r="591">
      <c r="A591" s="18" t="b">
        <v>1</v>
      </c>
      <c r="B591" s="48" t="b">
        <v>1</v>
      </c>
      <c r="C591" s="49">
        <v>43960.1005390162</v>
      </c>
      <c r="D591" s="48" t="s">
        <v>320</v>
      </c>
      <c r="E591" s="48">
        <v>2104.0</v>
      </c>
      <c r="F591" s="48">
        <v>5.0</v>
      </c>
      <c r="G591" s="48">
        <v>5.0</v>
      </c>
      <c r="H591" s="48">
        <v>5.0</v>
      </c>
      <c r="I591" s="48">
        <v>5.0</v>
      </c>
      <c r="J591" s="48">
        <v>5.0</v>
      </c>
      <c r="K591" s="48">
        <v>5.0</v>
      </c>
      <c r="L591" s="48">
        <v>5.0</v>
      </c>
      <c r="M591" s="48">
        <v>5.0</v>
      </c>
      <c r="N591" s="48">
        <v>1.0</v>
      </c>
      <c r="O591" s="48">
        <v>2.0</v>
      </c>
      <c r="P591" s="48">
        <v>1.0</v>
      </c>
      <c r="Q591" s="48">
        <v>2.0</v>
      </c>
      <c r="R591" s="48">
        <v>1.0</v>
      </c>
      <c r="S591" s="48">
        <v>2.0</v>
      </c>
      <c r="T591" s="48">
        <v>2.0</v>
      </c>
      <c r="U591" s="48">
        <v>1.0</v>
      </c>
      <c r="V591" s="48">
        <v>1.0</v>
      </c>
      <c r="W591" s="48">
        <v>1.0</v>
      </c>
      <c r="X591" s="48">
        <v>1.0</v>
      </c>
      <c r="Y591" s="48">
        <v>1.0</v>
      </c>
      <c r="Z591" s="48">
        <v>1.0</v>
      </c>
      <c r="AA591" s="48">
        <v>1.0</v>
      </c>
      <c r="AB591" s="48">
        <v>1.0</v>
      </c>
      <c r="AC591" s="48">
        <v>1.0</v>
      </c>
      <c r="AD591" s="48">
        <v>1.0</v>
      </c>
      <c r="AE591" s="48">
        <v>1.0</v>
      </c>
      <c r="AF591" s="48">
        <v>1.0</v>
      </c>
      <c r="AG591" s="48">
        <v>1.0</v>
      </c>
      <c r="AH591" s="48">
        <v>1.0</v>
      </c>
      <c r="AI591" s="48">
        <v>1.0</v>
      </c>
      <c r="AJ591" s="48">
        <v>1.0</v>
      </c>
      <c r="AK591" s="48">
        <v>1.0</v>
      </c>
      <c r="AL591" s="48">
        <v>1.0</v>
      </c>
      <c r="AM591" s="48">
        <v>1.0</v>
      </c>
      <c r="AN591" s="48">
        <v>1.0</v>
      </c>
      <c r="AO591" s="48">
        <v>1.0</v>
      </c>
      <c r="AP591" s="48">
        <v>1.0</v>
      </c>
      <c r="AQ591" s="48">
        <v>1.0</v>
      </c>
      <c r="AR591" s="48">
        <v>1.0</v>
      </c>
      <c r="AS591" s="48">
        <v>1.0</v>
      </c>
      <c r="AT591" s="48">
        <v>5.0</v>
      </c>
      <c r="AU591" s="48">
        <v>5.0</v>
      </c>
      <c r="AV591" s="48">
        <v>5.0</v>
      </c>
      <c r="AW591" s="48">
        <v>5.0</v>
      </c>
      <c r="AX591" s="48">
        <v>5.0</v>
      </c>
      <c r="AY591" s="48">
        <v>5.0</v>
      </c>
      <c r="AZ591" s="48">
        <v>5.0</v>
      </c>
      <c r="BA591" s="48">
        <v>5.0</v>
      </c>
      <c r="BB591" s="48">
        <v>1.0</v>
      </c>
      <c r="BC591" s="48">
        <v>1.0</v>
      </c>
      <c r="BD591" s="48">
        <v>1.0</v>
      </c>
      <c r="BE591" s="48">
        <v>1.0</v>
      </c>
      <c r="BF591" s="48">
        <v>1.0</v>
      </c>
      <c r="BG591" s="48">
        <v>1.0</v>
      </c>
      <c r="BH591" s="48">
        <v>1.0</v>
      </c>
      <c r="BI591" s="48">
        <v>1.0</v>
      </c>
      <c r="BJ591" s="48">
        <v>0.0</v>
      </c>
      <c r="BK591" s="48">
        <v>4.0</v>
      </c>
      <c r="BL591" s="48">
        <v>4.0</v>
      </c>
      <c r="BM591" s="48">
        <v>4.0</v>
      </c>
      <c r="BN591" s="48">
        <v>4.0</v>
      </c>
      <c r="BO591" s="48">
        <v>4.0</v>
      </c>
      <c r="BP591" s="48">
        <v>4.0</v>
      </c>
      <c r="BQ591" s="48">
        <v>4.0</v>
      </c>
      <c r="BR591" s="48">
        <v>4.0</v>
      </c>
      <c r="BS591" s="18">
        <v>2.0</v>
      </c>
      <c r="BT591" s="18">
        <v>2.0</v>
      </c>
      <c r="BU591" s="18">
        <v>2.0</v>
      </c>
      <c r="BV591" s="18">
        <v>1.0</v>
      </c>
      <c r="BW591" s="18">
        <v>1.0</v>
      </c>
      <c r="BX591" s="18">
        <v>2.0</v>
      </c>
      <c r="BY591" s="18">
        <v>1.0</v>
      </c>
      <c r="BZ591" s="55">
        <v>2.0</v>
      </c>
      <c r="CA591" s="56">
        <f t="shared" si="32"/>
        <v>169</v>
      </c>
      <c r="CB591" s="56">
        <f t="shared" si="33"/>
        <v>40</v>
      </c>
      <c r="CC591" s="56">
        <f t="shared" si="34"/>
        <v>12</v>
      </c>
      <c r="CD591" s="56">
        <f t="shared" si="35"/>
        <v>8</v>
      </c>
      <c r="CE591" s="56">
        <f t="shared" si="36"/>
        <v>8</v>
      </c>
      <c r="CF591" s="56">
        <f t="shared" si="37"/>
        <v>8</v>
      </c>
      <c r="CG591" s="56">
        <f t="shared" si="38"/>
        <v>40</v>
      </c>
      <c r="CH591" s="56">
        <f t="shared" si="39"/>
        <v>8</v>
      </c>
      <c r="CI591" s="56">
        <f t="shared" si="40"/>
        <v>0</v>
      </c>
      <c r="CJ591">
        <f t="shared" si="10"/>
        <v>32</v>
      </c>
      <c r="CK591" s="56">
        <f t="shared" si="41"/>
        <v>13</v>
      </c>
      <c r="CL591" s="44"/>
      <c r="CM591" s="40">
        <f>VLOOKUP(CB591,'PROMIS 57 T-Score Conversions'!Q$3:R$35,2,TRUE)</f>
        <v>60.1</v>
      </c>
      <c r="CN591" s="44" t="str">
        <f t="shared" si="20"/>
        <v>Normal</v>
      </c>
      <c r="CO591" s="40">
        <f>VLOOKUP(CC591,'PROMIS 57 T-Score Conversions'!A$3:B$35,2,TRUE)</f>
        <v>49.4</v>
      </c>
      <c r="CP591" s="39" t="str">
        <f t="shared" si="21"/>
        <v>Normal</v>
      </c>
      <c r="CQ591" s="40">
        <f>VLOOKUP(CD591,'PROMIS 57 T-Score Conversions'!E$3:F$35,2,TRUE)</f>
        <v>38.2</v>
      </c>
      <c r="CR591" s="39" t="str">
        <f t="shared" si="22"/>
        <v>Normal</v>
      </c>
      <c r="CS591" s="40">
        <f>VLOOKUP(CE591,'PROMIS 57 T-Score Conversions'!U$3:V$35,2,TRUE)</f>
        <v>33.1</v>
      </c>
      <c r="CT591" s="39" t="str">
        <f t="shared" si="23"/>
        <v>Normal</v>
      </c>
      <c r="CU591" s="40">
        <f>VLOOKUP(CF591,'PROMIS 57 T-Score Conversions'!Y$3:Z$35,2,TRUE)</f>
        <v>28.9</v>
      </c>
      <c r="CV591" s="39" t="str">
        <f t="shared" si="24"/>
        <v>Normal</v>
      </c>
      <c r="CW591" s="40">
        <f>vlookup(CG591,'PROMIS 57 T-Score Conversions'!M$3:N$35,2,TRUE)</f>
        <v>65.4</v>
      </c>
      <c r="CX591" s="39" t="str">
        <f t="shared" si="25"/>
        <v>Normal</v>
      </c>
      <c r="CY591" s="40">
        <f>VLOOKup(CH591,'PROMIS 57 T-Score Conversions'!I$3:J$35,2,TRUE)</f>
        <v>40.7</v>
      </c>
      <c r="CZ591" s="39" t="str">
        <f t="shared" si="26"/>
        <v>Normal</v>
      </c>
      <c r="DA591" s="37">
        <f>VLOOKUP(CJ591,'PROMIS 57 T-Score Conversions'!AC$3:AD$35,2,TRUE)</f>
        <v>47.17</v>
      </c>
      <c r="DB591" s="44" t="str">
        <f t="shared" si="30"/>
        <v>Normal</v>
      </c>
      <c r="DC591" s="40">
        <f>VLOOKUP(CK591,'PROMIS 57 T-Score Conversions'!AG$3:AH$35,2,TRUE)</f>
        <v>32.87</v>
      </c>
      <c r="DD591" s="39" t="str">
        <f t="shared" si="31"/>
        <v>Normal</v>
      </c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</row>
    <row r="592">
      <c r="A592" s="18" t="b">
        <v>1</v>
      </c>
      <c r="B592" s="18" t="b">
        <v>1</v>
      </c>
      <c r="C592" s="54">
        <v>43961.648337129634</v>
      </c>
      <c r="D592" s="18" t="s">
        <v>385</v>
      </c>
      <c r="E592" s="18">
        <v>2196.0</v>
      </c>
      <c r="F592" s="18">
        <v>5.0</v>
      </c>
      <c r="G592" s="18">
        <v>5.0</v>
      </c>
      <c r="H592" s="18">
        <v>5.0</v>
      </c>
      <c r="I592" s="18">
        <v>5.0</v>
      </c>
      <c r="J592" s="18">
        <v>5.0</v>
      </c>
      <c r="K592" s="18">
        <v>5.0</v>
      </c>
      <c r="L592" s="18">
        <v>5.0</v>
      </c>
      <c r="M592" s="18">
        <v>5.0</v>
      </c>
      <c r="N592" s="18">
        <v>1.0</v>
      </c>
      <c r="O592" s="18">
        <v>1.0</v>
      </c>
      <c r="P592" s="18">
        <v>1.0</v>
      </c>
      <c r="Q592" s="18">
        <v>1.0</v>
      </c>
      <c r="R592" s="18">
        <v>1.0</v>
      </c>
      <c r="S592" s="18">
        <v>1.0</v>
      </c>
      <c r="T592" s="18">
        <v>1.0</v>
      </c>
      <c r="U592" s="18">
        <v>1.0</v>
      </c>
      <c r="V592" s="18">
        <v>1.0</v>
      </c>
      <c r="W592" s="18">
        <v>1.0</v>
      </c>
      <c r="X592" s="18">
        <v>1.0</v>
      </c>
      <c r="Y592" s="18">
        <v>1.0</v>
      </c>
      <c r="Z592" s="18">
        <v>1.0</v>
      </c>
      <c r="AA592" s="18">
        <v>1.0</v>
      </c>
      <c r="AB592" s="18">
        <v>1.0</v>
      </c>
      <c r="AC592" s="18">
        <v>1.0</v>
      </c>
      <c r="AD592" s="18">
        <v>1.0</v>
      </c>
      <c r="AE592" s="18">
        <v>1.0</v>
      </c>
      <c r="AF592" s="18">
        <v>1.0</v>
      </c>
      <c r="AG592" s="18">
        <v>1.0</v>
      </c>
      <c r="AH592" s="18">
        <v>1.0</v>
      </c>
      <c r="AI592" s="18">
        <v>1.0</v>
      </c>
      <c r="AJ592" s="18">
        <v>1.0</v>
      </c>
      <c r="AK592" s="18">
        <v>1.0</v>
      </c>
      <c r="AL592" s="18">
        <v>1.0</v>
      </c>
      <c r="AM592" s="18">
        <v>2.0</v>
      </c>
      <c r="AN592" s="18">
        <v>1.0</v>
      </c>
      <c r="AO592" s="18">
        <v>1.0</v>
      </c>
      <c r="AP592" s="18">
        <v>1.0</v>
      </c>
      <c r="AQ592" s="18">
        <v>1.0</v>
      </c>
      <c r="AR592" s="18">
        <v>1.0</v>
      </c>
      <c r="AS592" s="18">
        <v>1.0</v>
      </c>
      <c r="AT592" s="18">
        <v>5.0</v>
      </c>
      <c r="AU592" s="18">
        <v>3.0</v>
      </c>
      <c r="AV592" s="18">
        <v>5.0</v>
      </c>
      <c r="AW592" s="18">
        <v>3.0</v>
      </c>
      <c r="AX592" s="18">
        <v>3.0</v>
      </c>
      <c r="AY592" s="18">
        <v>3.0</v>
      </c>
      <c r="AZ592" s="18">
        <v>3.0</v>
      </c>
      <c r="BA592" s="18">
        <v>4.0</v>
      </c>
      <c r="BB592" s="18">
        <v>1.0</v>
      </c>
      <c r="BC592" s="18">
        <v>1.0</v>
      </c>
      <c r="BD592" s="18">
        <v>1.0</v>
      </c>
      <c r="BE592" s="18">
        <v>1.0</v>
      </c>
      <c r="BF592" s="18">
        <v>1.0</v>
      </c>
      <c r="BG592" s="18">
        <v>1.0</v>
      </c>
      <c r="BH592" s="18">
        <v>1.0</v>
      </c>
      <c r="BI592" s="18">
        <v>1.0</v>
      </c>
      <c r="BJ592" s="18">
        <v>0.0</v>
      </c>
      <c r="BK592" s="18">
        <v>3.0</v>
      </c>
      <c r="BL592" s="18">
        <v>3.0</v>
      </c>
      <c r="BM592" s="18">
        <v>3.0</v>
      </c>
      <c r="BN592" s="18">
        <v>3.0</v>
      </c>
      <c r="BO592" s="18">
        <v>3.0</v>
      </c>
      <c r="BP592" s="18">
        <v>3.0</v>
      </c>
      <c r="BQ592" s="18">
        <v>3.0</v>
      </c>
      <c r="BR592" s="18">
        <v>3.0</v>
      </c>
      <c r="BS592" s="18">
        <v>2.0</v>
      </c>
      <c r="BT592" s="18">
        <v>1.0</v>
      </c>
      <c r="BU592" s="18">
        <v>2.0</v>
      </c>
      <c r="BV592" s="18">
        <v>2.0</v>
      </c>
      <c r="BW592" s="18">
        <v>2.0</v>
      </c>
      <c r="BX592" s="18">
        <v>1.0</v>
      </c>
      <c r="BY592" s="18">
        <v>1.0</v>
      </c>
      <c r="BZ592" s="55">
        <v>5.0</v>
      </c>
      <c r="CA592" s="56">
        <f t="shared" si="32"/>
        <v>150</v>
      </c>
      <c r="CB592" s="56">
        <f t="shared" si="33"/>
        <v>40</v>
      </c>
      <c r="CC592" s="56">
        <f t="shared" si="34"/>
        <v>8</v>
      </c>
      <c r="CD592" s="56">
        <f t="shared" si="35"/>
        <v>8</v>
      </c>
      <c r="CE592" s="56">
        <f t="shared" si="36"/>
        <v>8</v>
      </c>
      <c r="CF592" s="56">
        <f t="shared" si="37"/>
        <v>9</v>
      </c>
      <c r="CG592" s="56">
        <f t="shared" si="38"/>
        <v>29</v>
      </c>
      <c r="CH592" s="56">
        <f t="shared" si="39"/>
        <v>8</v>
      </c>
      <c r="CI592" s="56">
        <f t="shared" si="40"/>
        <v>0</v>
      </c>
      <c r="CJ592">
        <f t="shared" si="10"/>
        <v>24</v>
      </c>
      <c r="CK592" s="56">
        <f t="shared" si="41"/>
        <v>16</v>
      </c>
      <c r="CL592" s="44"/>
      <c r="CM592" s="40">
        <f>VLOOKUP(CB592,'PROMIS 57 T-Score Conversions'!Q$3:R$35,2,TRUE)</f>
        <v>60.1</v>
      </c>
      <c r="CN592" s="44" t="str">
        <f t="shared" si="20"/>
        <v>Normal</v>
      </c>
      <c r="CO592" s="40">
        <f>VLOOKUP(CC592,'PROMIS 57 T-Score Conversions'!A$3:B$35,2,TRUE)</f>
        <v>37.1</v>
      </c>
      <c r="CP592" s="39" t="str">
        <f t="shared" si="21"/>
        <v>Normal</v>
      </c>
      <c r="CQ592" s="40">
        <f>VLOOKUP(CD592,'PROMIS 57 T-Score Conversions'!E$3:F$35,2,TRUE)</f>
        <v>38.2</v>
      </c>
      <c r="CR592" s="39" t="str">
        <f t="shared" si="22"/>
        <v>Normal</v>
      </c>
      <c r="CS592" s="40">
        <f>VLOOKUP(CE592,'PROMIS 57 T-Score Conversions'!U$3:V$35,2,TRUE)</f>
        <v>33.1</v>
      </c>
      <c r="CT592" s="39" t="str">
        <f t="shared" si="23"/>
        <v>Normal</v>
      </c>
      <c r="CU592" s="40">
        <f>VLOOKUP(CF592,'PROMIS 57 T-Score Conversions'!Y$3:Z$35,2,TRUE)</f>
        <v>33.1</v>
      </c>
      <c r="CV592" s="39" t="str">
        <f t="shared" si="24"/>
        <v>Normal</v>
      </c>
      <c r="CW592" s="40">
        <f>vlookup(CG592,'PROMIS 57 T-Score Conversions'!M$3:N$35,2,TRUE)</f>
        <v>48.9</v>
      </c>
      <c r="CX592" s="39" t="str">
        <f t="shared" si="25"/>
        <v>Normal</v>
      </c>
      <c r="CY592" s="40">
        <f>VLOOKup(CH592,'PROMIS 57 T-Score Conversions'!I$3:J$35,2,TRUE)</f>
        <v>40.7</v>
      </c>
      <c r="CZ592" s="39" t="str">
        <f t="shared" si="26"/>
        <v>Normal</v>
      </c>
      <c r="DA592" s="37">
        <f>VLOOKUP(CJ592,'PROMIS 57 T-Score Conversions'!AC$3:AD$35,2,TRUE)</f>
        <v>40.29</v>
      </c>
      <c r="DB592" s="44" t="str">
        <f t="shared" si="30"/>
        <v>Mild</v>
      </c>
      <c r="DC592" s="40">
        <f>VLOOKUP(CK592,'PROMIS 57 T-Score Conversions'!AG$3:AH$35,2,TRUE)</f>
        <v>36.07</v>
      </c>
      <c r="DD592" s="39" t="str">
        <f t="shared" si="31"/>
        <v>Normal</v>
      </c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</row>
    <row r="593">
      <c r="A593" s="18" t="b">
        <v>1</v>
      </c>
      <c r="B593" s="48" t="b">
        <v>1</v>
      </c>
      <c r="C593" s="49">
        <v>43962.62768614583</v>
      </c>
      <c r="D593" s="48" t="s">
        <v>254</v>
      </c>
      <c r="E593" s="48">
        <v>2005.0</v>
      </c>
      <c r="F593" s="48">
        <v>3.0</v>
      </c>
      <c r="G593" s="48">
        <v>3.0</v>
      </c>
      <c r="H593" s="48">
        <v>5.0</v>
      </c>
      <c r="I593" s="48">
        <v>4.0</v>
      </c>
      <c r="J593" s="48">
        <v>1.0</v>
      </c>
      <c r="K593" s="48">
        <v>3.0</v>
      </c>
      <c r="L593" s="48">
        <v>3.0</v>
      </c>
      <c r="M593" s="48">
        <v>1.0</v>
      </c>
      <c r="N593" s="48">
        <v>2.0</v>
      </c>
      <c r="O593" s="48">
        <v>3.0</v>
      </c>
      <c r="P593" s="48">
        <v>4.0</v>
      </c>
      <c r="Q593" s="48">
        <v>3.0</v>
      </c>
      <c r="R593" s="48">
        <v>3.0</v>
      </c>
      <c r="S593" s="48">
        <v>2.0</v>
      </c>
      <c r="T593" s="48">
        <v>4.0</v>
      </c>
      <c r="U593" s="48">
        <v>4.0</v>
      </c>
      <c r="V593" s="48">
        <v>2.0</v>
      </c>
      <c r="W593" s="48">
        <v>3.0</v>
      </c>
      <c r="X593" s="48">
        <v>2.0</v>
      </c>
      <c r="Y593" s="48">
        <v>3.0</v>
      </c>
      <c r="Z593" s="48">
        <v>4.0</v>
      </c>
      <c r="AA593" s="48">
        <v>3.0</v>
      </c>
      <c r="AB593" s="48">
        <v>3.0</v>
      </c>
      <c r="AC593" s="48">
        <v>4.0</v>
      </c>
      <c r="AD593" s="48">
        <v>4.0</v>
      </c>
      <c r="AE593" s="48">
        <v>4.0</v>
      </c>
      <c r="AF593" s="48">
        <v>3.0</v>
      </c>
      <c r="AG593" s="48">
        <v>3.0</v>
      </c>
      <c r="AH593" s="48">
        <v>5.0</v>
      </c>
      <c r="AI593" s="48">
        <v>3.0</v>
      </c>
      <c r="AJ593" s="48">
        <v>4.0</v>
      </c>
      <c r="AK593" s="48">
        <v>3.0</v>
      </c>
      <c r="AL593" s="48">
        <v>4.0</v>
      </c>
      <c r="AM593" s="48">
        <v>4.0</v>
      </c>
      <c r="AN593" s="48">
        <v>4.0</v>
      </c>
      <c r="AO593" s="48">
        <v>4.0</v>
      </c>
      <c r="AP593" s="48">
        <v>3.0</v>
      </c>
      <c r="AQ593" s="48">
        <v>4.0</v>
      </c>
      <c r="AR593" s="48">
        <v>4.0</v>
      </c>
      <c r="AS593" s="48">
        <v>3.0</v>
      </c>
      <c r="AT593" s="48">
        <v>2.0</v>
      </c>
      <c r="AU593" s="48">
        <v>2.0</v>
      </c>
      <c r="AV593" s="48">
        <v>2.0</v>
      </c>
      <c r="AW593" s="48">
        <v>2.0</v>
      </c>
      <c r="AX593" s="48">
        <v>2.0</v>
      </c>
      <c r="AY593" s="48">
        <v>2.0</v>
      </c>
      <c r="AZ593" s="48">
        <v>2.0</v>
      </c>
      <c r="BA593" s="48">
        <v>2.0</v>
      </c>
      <c r="BB593" s="48">
        <v>3.0</v>
      </c>
      <c r="BC593" s="48">
        <v>3.0</v>
      </c>
      <c r="BD593" s="48">
        <v>4.0</v>
      </c>
      <c r="BE593" s="48">
        <v>3.0</v>
      </c>
      <c r="BF593" s="48">
        <v>3.0</v>
      </c>
      <c r="BG593" s="48">
        <v>4.0</v>
      </c>
      <c r="BH593" s="48">
        <v>3.0</v>
      </c>
      <c r="BI593" s="48">
        <v>3.0</v>
      </c>
      <c r="BJ593" s="48">
        <v>5.0</v>
      </c>
      <c r="BK593" s="48">
        <v>1.0</v>
      </c>
      <c r="BL593" s="48">
        <v>2.0</v>
      </c>
      <c r="BM593" s="48">
        <v>1.0</v>
      </c>
      <c r="BN593" s="48">
        <v>2.0</v>
      </c>
      <c r="BO593" s="48">
        <v>3.0</v>
      </c>
      <c r="BP593" s="48">
        <v>1.0</v>
      </c>
      <c r="BQ593" s="48">
        <v>1.0</v>
      </c>
      <c r="BR593" s="48">
        <v>1.0</v>
      </c>
      <c r="BS593" s="48">
        <v>4.0</v>
      </c>
      <c r="BT593" s="48">
        <v>3.0</v>
      </c>
      <c r="BU593" s="48">
        <v>4.0</v>
      </c>
      <c r="BV593" s="48">
        <v>4.0</v>
      </c>
      <c r="BW593" s="48">
        <v>4.0</v>
      </c>
      <c r="BX593" s="48">
        <v>3.0</v>
      </c>
      <c r="BY593" s="48">
        <v>3.0</v>
      </c>
      <c r="BZ593" s="55">
        <v>3.0</v>
      </c>
      <c r="CA593" s="56">
        <f t="shared" si="32"/>
        <v>218</v>
      </c>
      <c r="CB593" s="56">
        <f t="shared" si="33"/>
        <v>23</v>
      </c>
      <c r="CC593" s="56">
        <f t="shared" si="34"/>
        <v>25</v>
      </c>
      <c r="CD593" s="56">
        <f t="shared" si="35"/>
        <v>24</v>
      </c>
      <c r="CE593" s="56">
        <f t="shared" si="36"/>
        <v>29</v>
      </c>
      <c r="CF593" s="56">
        <f t="shared" si="37"/>
        <v>30</v>
      </c>
      <c r="CG593" s="56">
        <f t="shared" si="38"/>
        <v>16</v>
      </c>
      <c r="CH593" s="56">
        <f t="shared" si="39"/>
        <v>26</v>
      </c>
      <c r="CI593" s="56">
        <f t="shared" si="40"/>
        <v>0.5</v>
      </c>
      <c r="CJ593">
        <f t="shared" si="10"/>
        <v>12</v>
      </c>
      <c r="CK593" s="56">
        <f t="shared" si="41"/>
        <v>28</v>
      </c>
      <c r="CL593" s="44"/>
      <c r="CM593" s="40">
        <f>VLOOKUP(CB593,'PROMIS 57 T-Score Conversions'!Q$3:R$35,2,TRUE)</f>
        <v>37.4</v>
      </c>
      <c r="CN593" s="44" t="str">
        <f t="shared" si="20"/>
        <v>Moderate</v>
      </c>
      <c r="CO593" s="40">
        <f>VLOOKUP(CC593,'PROMIS 57 T-Score Conversions'!A$3:B$35,2,TRUE)</f>
        <v>63.5</v>
      </c>
      <c r="CP593" s="39" t="str">
        <f t="shared" si="21"/>
        <v>Moderate</v>
      </c>
      <c r="CQ593" s="40">
        <f>VLOOKUP(CD593,'PROMIS 57 T-Score Conversions'!E$3:F$35,2,TRUE)</f>
        <v>62.1</v>
      </c>
      <c r="CR593" s="39" t="str">
        <f t="shared" si="22"/>
        <v>Moderate</v>
      </c>
      <c r="CS593" s="40">
        <f>VLOOKUP(CE593,'PROMIS 57 T-Score Conversions'!U$3:V$35,2,TRUE)</f>
        <v>62.3</v>
      </c>
      <c r="CT593" s="39" t="str">
        <f t="shared" si="23"/>
        <v>Moderate</v>
      </c>
      <c r="CU593" s="40">
        <f>VLOOKUP(CF593,'PROMIS 57 T-Score Conversions'!Y$3:Z$35,2,TRUE)</f>
        <v>60.4</v>
      </c>
      <c r="CV593" s="39" t="str">
        <f t="shared" si="24"/>
        <v>Moderate</v>
      </c>
      <c r="CW593" s="40">
        <f>vlookup(CG593,'PROMIS 57 T-Score Conversions'!M$3:N$35,2,TRUE)</f>
        <v>36.9</v>
      </c>
      <c r="CX593" s="39" t="str">
        <f t="shared" si="25"/>
        <v>Moderate</v>
      </c>
      <c r="CY593" s="40">
        <f>VLOOKup(CH593,'PROMIS 57 T-Score Conversions'!I$3:J$35,2,TRUE)</f>
        <v>62.8</v>
      </c>
      <c r="CZ593" s="39" t="str">
        <f t="shared" si="26"/>
        <v>Moderate</v>
      </c>
      <c r="DA593" s="37">
        <f>VLOOKUP(CJ593,'PROMIS 57 T-Score Conversions'!AC$3:AD$35,2,TRUE)</f>
        <v>30.11</v>
      </c>
      <c r="DB593" s="44" t="str">
        <f t="shared" si="30"/>
        <v>Moderate</v>
      </c>
      <c r="DC593" s="40">
        <f>VLOOKUP(CK593,'PROMIS 57 T-Score Conversions'!AG$3:AH$35,2,TRUE)</f>
        <v>47.18</v>
      </c>
      <c r="DD593" s="39" t="str">
        <f t="shared" si="31"/>
        <v>Normal</v>
      </c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</row>
    <row r="594">
      <c r="A594" s="1" t="b">
        <v>1</v>
      </c>
      <c r="B594" s="1" t="b">
        <v>1</v>
      </c>
      <c r="C594" s="20">
        <v>43963.44517391204</v>
      </c>
      <c r="D594" s="1" t="s">
        <v>387</v>
      </c>
      <c r="E594" s="1">
        <v>2199.0</v>
      </c>
      <c r="F594" s="1">
        <v>1.0</v>
      </c>
      <c r="G594" s="1">
        <v>1.0</v>
      </c>
      <c r="H594" s="1">
        <v>2.0</v>
      </c>
      <c r="I594" s="1">
        <v>1.0</v>
      </c>
      <c r="J594" s="1">
        <v>1.0</v>
      </c>
      <c r="K594" s="1">
        <v>1.0</v>
      </c>
      <c r="L594" s="1">
        <v>2.0</v>
      </c>
      <c r="M594" s="1">
        <v>1.0</v>
      </c>
      <c r="N594" s="1">
        <v>4.0</v>
      </c>
      <c r="O594" s="1">
        <v>3.0</v>
      </c>
      <c r="P594" s="1">
        <v>4.0</v>
      </c>
      <c r="Q594" s="1">
        <v>5.0</v>
      </c>
      <c r="R594" s="1">
        <v>4.0</v>
      </c>
      <c r="S594" s="1">
        <v>4.0</v>
      </c>
      <c r="T594" s="1">
        <v>5.0</v>
      </c>
      <c r="U594" s="1">
        <v>5.0</v>
      </c>
      <c r="V594" s="1">
        <v>1.0</v>
      </c>
      <c r="W594" s="1">
        <v>4.0</v>
      </c>
      <c r="X594" s="1">
        <v>4.0</v>
      </c>
      <c r="Y594" s="1">
        <v>4.0</v>
      </c>
      <c r="Z594" s="1">
        <v>2.0</v>
      </c>
      <c r="AA594" s="1">
        <v>5.0</v>
      </c>
      <c r="AB594" s="1">
        <v>2.0</v>
      </c>
      <c r="AC594" s="1">
        <v>1.0</v>
      </c>
      <c r="AD594" s="1">
        <v>5.0</v>
      </c>
      <c r="AE594" s="1">
        <v>5.0</v>
      </c>
      <c r="AF594" s="1">
        <v>3.0</v>
      </c>
      <c r="AG594" s="1">
        <v>5.0</v>
      </c>
      <c r="AH594" s="1">
        <v>5.0</v>
      </c>
      <c r="AI594" s="1">
        <v>5.0</v>
      </c>
      <c r="AJ594" s="1">
        <v>5.0</v>
      </c>
      <c r="AK594" s="1">
        <v>5.0</v>
      </c>
      <c r="AL594" s="1">
        <v>4.0</v>
      </c>
      <c r="AM594" s="1">
        <v>5.0</v>
      </c>
      <c r="AN594" s="1">
        <v>5.0</v>
      </c>
      <c r="AO594" s="1">
        <v>3.0</v>
      </c>
      <c r="AP594" s="1">
        <v>5.0</v>
      </c>
      <c r="AQ594" s="1">
        <v>3.0</v>
      </c>
      <c r="AR594" s="1">
        <v>3.0</v>
      </c>
      <c r="AS594" s="1">
        <v>5.0</v>
      </c>
      <c r="AT594" s="1">
        <v>1.0</v>
      </c>
      <c r="AU594" s="1">
        <v>1.0</v>
      </c>
      <c r="AV594" s="1">
        <v>1.0</v>
      </c>
      <c r="AW594" s="1">
        <v>2.0</v>
      </c>
      <c r="AX594" s="1">
        <v>1.0</v>
      </c>
      <c r="AY594" s="1">
        <v>1.0</v>
      </c>
      <c r="AZ594" s="1">
        <v>1.0</v>
      </c>
      <c r="BA594" s="1">
        <v>1.0</v>
      </c>
      <c r="BB594" s="1">
        <v>5.0</v>
      </c>
      <c r="BC594" s="1">
        <v>5.0</v>
      </c>
      <c r="BD594" s="1">
        <v>5.0</v>
      </c>
      <c r="BE594" s="1">
        <v>5.0</v>
      </c>
      <c r="BF594" s="1">
        <v>5.0</v>
      </c>
      <c r="BG594" s="1">
        <v>5.0</v>
      </c>
      <c r="BH594" s="1">
        <v>5.0</v>
      </c>
      <c r="BI594" s="1">
        <v>5.0</v>
      </c>
      <c r="BJ594" s="1">
        <v>7.0</v>
      </c>
      <c r="BK594" s="1">
        <v>1.0</v>
      </c>
      <c r="BL594" s="1">
        <v>1.0</v>
      </c>
      <c r="BM594" s="1">
        <v>1.0</v>
      </c>
      <c r="BN594" s="1">
        <v>1.0</v>
      </c>
      <c r="BO594" s="1">
        <v>1.0</v>
      </c>
      <c r="BP594" s="1">
        <v>1.0</v>
      </c>
      <c r="BQ594" s="1">
        <v>1.0</v>
      </c>
      <c r="BR594" s="1">
        <v>1.0</v>
      </c>
      <c r="BS594" s="1">
        <v>5.0</v>
      </c>
      <c r="BT594" s="1">
        <v>5.0</v>
      </c>
      <c r="BU594" s="1">
        <v>5.0</v>
      </c>
      <c r="BV594" s="1">
        <v>5.0</v>
      </c>
      <c r="BW594" s="1">
        <v>5.0</v>
      </c>
      <c r="BX594" s="1">
        <v>5.0</v>
      </c>
      <c r="BY594" s="1">
        <v>5.0</v>
      </c>
      <c r="BZ594" s="36">
        <v>5.0</v>
      </c>
      <c r="CA594" s="64">
        <f t="shared" si="32"/>
        <v>242</v>
      </c>
      <c r="CB594" s="45">
        <f t="shared" si="33"/>
        <v>10</v>
      </c>
      <c r="CC594" s="45">
        <f t="shared" si="34"/>
        <v>34</v>
      </c>
      <c r="CD594" s="45">
        <f t="shared" si="35"/>
        <v>23</v>
      </c>
      <c r="CE594" s="45">
        <f t="shared" si="36"/>
        <v>38</v>
      </c>
      <c r="CF594" s="45">
        <f t="shared" si="37"/>
        <v>33</v>
      </c>
      <c r="CG594" s="45">
        <f t="shared" si="38"/>
        <v>9</v>
      </c>
      <c r="CH594" s="45">
        <f t="shared" si="39"/>
        <v>40</v>
      </c>
      <c r="CI594" s="45">
        <f t="shared" si="40"/>
        <v>0.7</v>
      </c>
      <c r="CJ594">
        <f t="shared" si="10"/>
        <v>8</v>
      </c>
      <c r="CK594" s="45">
        <f t="shared" si="41"/>
        <v>40</v>
      </c>
      <c r="CL594" s="39"/>
      <c r="CM594" s="40">
        <f>VLOOKUP(CB594,'PROMIS 57 T-Score Conversions'!Q$3:R$35,2,TRUE)</f>
        <v>26</v>
      </c>
      <c r="CN594" s="44" t="str">
        <f t="shared" si="20"/>
        <v>Severe</v>
      </c>
      <c r="CO594" s="40">
        <f>VLOOKUP(CC594,'PROMIS 57 T-Score Conversions'!A$3:B$35,2,TRUE)</f>
        <v>73</v>
      </c>
      <c r="CP594" s="39" t="str">
        <f t="shared" si="21"/>
        <v>Severe</v>
      </c>
      <c r="CQ594" s="40">
        <f>VLOOKUP(CD594,'PROMIS 57 T-Score Conversions'!E$3:F$35,2,TRUE)</f>
        <v>61.2</v>
      </c>
      <c r="CR594" s="39" t="str">
        <f t="shared" si="22"/>
        <v>Moderate</v>
      </c>
      <c r="CS594" s="40">
        <f>VLOOKUP(CE594,'PROMIS 57 T-Score Conversions'!U$3:V$35,2,TRUE)</f>
        <v>72.4</v>
      </c>
      <c r="CT594" s="39" t="str">
        <f t="shared" si="23"/>
        <v>Severe</v>
      </c>
      <c r="CU594" s="40">
        <f>VLOOKUP(CF594,'PROMIS 57 T-Score Conversions'!Y$3:Z$35,2,TRUE)</f>
        <v>63.7</v>
      </c>
      <c r="CV594" s="39" t="str">
        <f t="shared" si="24"/>
        <v>Moderate</v>
      </c>
      <c r="CW594" s="40">
        <f>vlookup(CG594,'PROMIS 57 T-Score Conversions'!M$3:N$35,2,TRUE)</f>
        <v>29.7</v>
      </c>
      <c r="CX594" s="39" t="str">
        <f t="shared" si="25"/>
        <v>Severe</v>
      </c>
      <c r="CY594" s="40">
        <f>VLOOKup(CH594,'PROMIS 57 T-Score Conversions'!I$3:J$35,2,TRUE)</f>
        <v>77</v>
      </c>
      <c r="CZ594" s="39" t="str">
        <f t="shared" si="26"/>
        <v>Severe</v>
      </c>
      <c r="DA594" s="37">
        <f>VLOOKUP(CJ594,'PROMIS 57 T-Score Conversions'!AC$3:AD$35,2,TRUE)</f>
        <v>22.41</v>
      </c>
      <c r="DB594" s="44" t="str">
        <f t="shared" si="30"/>
        <v>Severe</v>
      </c>
      <c r="DC594" s="40">
        <f>VLOOKUP(CK594,'PROMIS 57 T-Score Conversions'!AG$3:AH$35,2,TRUE)</f>
        <v>67.09</v>
      </c>
      <c r="DD594" s="39" t="str">
        <f t="shared" si="31"/>
        <v>Moderate</v>
      </c>
    </row>
    <row r="595">
      <c r="A595" s="1" t="b">
        <v>1</v>
      </c>
      <c r="B595" s="1" t="b">
        <v>1</v>
      </c>
      <c r="C595" s="20">
        <v>43965.601495428244</v>
      </c>
      <c r="D595" s="1" t="s">
        <v>406</v>
      </c>
      <c r="E595" s="1">
        <v>2182.0</v>
      </c>
      <c r="F595" s="1">
        <v>5.0</v>
      </c>
      <c r="G595" s="1">
        <v>5.0</v>
      </c>
      <c r="H595" s="1">
        <v>5.0</v>
      </c>
      <c r="I595" s="1">
        <v>5.0</v>
      </c>
      <c r="J595" s="1">
        <v>5.0</v>
      </c>
      <c r="K595" s="1">
        <v>5.0</v>
      </c>
      <c r="L595" s="1">
        <v>5.0</v>
      </c>
      <c r="M595" s="1">
        <v>5.0</v>
      </c>
      <c r="N595" s="1">
        <v>1.0</v>
      </c>
      <c r="O595" s="1">
        <v>1.0</v>
      </c>
      <c r="P595" s="1">
        <v>1.0</v>
      </c>
      <c r="Q595" s="1">
        <v>1.0</v>
      </c>
      <c r="R595" s="1">
        <v>1.0</v>
      </c>
      <c r="S595" s="1">
        <v>1.0</v>
      </c>
      <c r="T595" s="1">
        <v>2.0</v>
      </c>
      <c r="U595" s="1">
        <v>1.0</v>
      </c>
      <c r="V595" s="1">
        <v>1.0</v>
      </c>
      <c r="W595" s="1">
        <v>1.0</v>
      </c>
      <c r="X595" s="1">
        <v>2.0</v>
      </c>
      <c r="Y595" s="1">
        <v>1.0</v>
      </c>
      <c r="Z595" s="1">
        <v>1.0</v>
      </c>
      <c r="AA595" s="1">
        <v>2.0</v>
      </c>
      <c r="AB595" s="1">
        <v>2.0</v>
      </c>
      <c r="AC595" s="1">
        <v>2.0</v>
      </c>
      <c r="AD595" s="1">
        <v>2.0</v>
      </c>
      <c r="AE595" s="1">
        <v>2.0</v>
      </c>
      <c r="AF595" s="1">
        <v>1.0</v>
      </c>
      <c r="AG595" s="1">
        <v>2.0</v>
      </c>
      <c r="AH595" s="1">
        <v>2.0</v>
      </c>
      <c r="AI595" s="1">
        <v>2.0</v>
      </c>
      <c r="AJ595" s="1">
        <v>2.0</v>
      </c>
      <c r="AK595" s="1">
        <v>1.0</v>
      </c>
      <c r="AL595" s="1">
        <v>2.0</v>
      </c>
      <c r="AM595" s="1">
        <v>2.0</v>
      </c>
      <c r="AN595" s="1">
        <v>2.0</v>
      </c>
      <c r="AO595" s="1">
        <v>2.0</v>
      </c>
      <c r="AP595" s="1">
        <v>2.0</v>
      </c>
      <c r="AQ595" s="1">
        <v>1.0</v>
      </c>
      <c r="AR595" s="1">
        <v>1.0</v>
      </c>
      <c r="AS595" s="1">
        <v>2.0</v>
      </c>
      <c r="AT595" s="1">
        <v>4.0</v>
      </c>
      <c r="AU595" s="1">
        <v>5.0</v>
      </c>
      <c r="AV595" s="1">
        <v>4.0</v>
      </c>
      <c r="AW595" s="1">
        <v>4.0</v>
      </c>
      <c r="AX595" s="1">
        <v>3.0</v>
      </c>
      <c r="AY595" s="1">
        <v>3.0</v>
      </c>
      <c r="AZ595" s="1">
        <v>5.0</v>
      </c>
      <c r="BA595" s="1">
        <v>3.0</v>
      </c>
      <c r="BB595" s="1">
        <v>2.0</v>
      </c>
      <c r="BC595" s="1">
        <v>1.0</v>
      </c>
      <c r="BD595" s="1">
        <v>1.0</v>
      </c>
      <c r="BE595" s="1">
        <v>1.0</v>
      </c>
      <c r="BF595" s="1">
        <v>1.0</v>
      </c>
      <c r="BG595" s="1">
        <v>1.0</v>
      </c>
      <c r="BH595" s="1">
        <v>2.0</v>
      </c>
      <c r="BI595" s="1">
        <v>1.0</v>
      </c>
      <c r="BJ595" s="1">
        <v>1.0</v>
      </c>
      <c r="BK595" s="1">
        <v>2.0</v>
      </c>
      <c r="BL595" s="1">
        <v>4.0</v>
      </c>
      <c r="BM595" s="1">
        <v>3.0</v>
      </c>
      <c r="BN595" s="1">
        <v>3.0</v>
      </c>
      <c r="BO595" s="1">
        <v>3.0</v>
      </c>
      <c r="BP595" s="1">
        <v>3.0</v>
      </c>
      <c r="BQ595" s="1">
        <v>4.0</v>
      </c>
      <c r="BR595" s="1">
        <v>4.0</v>
      </c>
      <c r="BS595" s="1">
        <v>2.0</v>
      </c>
      <c r="BT595" s="1">
        <v>3.0</v>
      </c>
      <c r="BU595" s="1">
        <v>2.0</v>
      </c>
      <c r="BV595" s="1">
        <v>2.0</v>
      </c>
      <c r="BW595" s="1">
        <v>2.0</v>
      </c>
      <c r="BX595" s="1">
        <v>3.0</v>
      </c>
      <c r="BY595" s="1">
        <v>1.0</v>
      </c>
      <c r="BZ595" s="1">
        <v>2.0</v>
      </c>
      <c r="CA595" s="64">
        <f t="shared" si="32"/>
        <v>174</v>
      </c>
      <c r="CB595" s="45">
        <f t="shared" si="33"/>
        <v>40</v>
      </c>
      <c r="CC595" s="45">
        <f t="shared" si="34"/>
        <v>9</v>
      </c>
      <c r="CD595" s="45">
        <f t="shared" si="35"/>
        <v>12</v>
      </c>
      <c r="CE595" s="45">
        <f t="shared" si="36"/>
        <v>14</v>
      </c>
      <c r="CF595" s="45">
        <f t="shared" si="37"/>
        <v>14</v>
      </c>
      <c r="CG595" s="45">
        <f t="shared" si="38"/>
        <v>31</v>
      </c>
      <c r="CH595" s="45">
        <f t="shared" si="39"/>
        <v>10</v>
      </c>
      <c r="CI595" s="45">
        <f t="shared" si="40"/>
        <v>0.1</v>
      </c>
      <c r="CJ595">
        <f t="shared" si="10"/>
        <v>26</v>
      </c>
      <c r="CK595" s="45">
        <f t="shared" si="41"/>
        <v>17</v>
      </c>
      <c r="CL595" s="39"/>
      <c r="CM595" s="40">
        <f>VLOOKUP(CB595,'PROMIS 57 T-Score Conversions'!Q$3:R$35,2,TRUE)</f>
        <v>60.1</v>
      </c>
      <c r="CN595" s="44" t="str">
        <f t="shared" si="20"/>
        <v>Normal</v>
      </c>
      <c r="CO595" s="40">
        <f>VLOOKUP(CC595,'PROMIS 57 T-Score Conversions'!A$3:B$35,2,TRUE)</f>
        <v>43.2</v>
      </c>
      <c r="CP595" s="39" t="str">
        <f t="shared" si="21"/>
        <v>Normal</v>
      </c>
      <c r="CQ595" s="40">
        <f>VLOOKUP(CD595,'PROMIS 57 T-Score Conversions'!E$3:F$35,2,TRUE)</f>
        <v>50.9</v>
      </c>
      <c r="CR595" s="39" t="str">
        <f t="shared" si="22"/>
        <v>Normal</v>
      </c>
      <c r="CS595" s="40">
        <f>VLOOKUP(CE595,'PROMIS 57 T-Score Conversions'!U$3:V$35,2,TRUE)</f>
        <v>46.9</v>
      </c>
      <c r="CT595" s="39" t="str">
        <f t="shared" si="23"/>
        <v>Normal</v>
      </c>
      <c r="CU595" s="40">
        <f>VLOOKUP(CF595,'PROMIS 57 T-Score Conversions'!Y$3:Z$35,2,TRUE)</f>
        <v>42.9</v>
      </c>
      <c r="CV595" s="39" t="str">
        <f t="shared" si="24"/>
        <v>Normal</v>
      </c>
      <c r="CW595" s="40">
        <f>vlookup(CG595,'PROMIS 57 T-Score Conversions'!M$3:N$35,2,TRUE)</f>
        <v>50.8</v>
      </c>
      <c r="CX595" s="39" t="str">
        <f t="shared" si="25"/>
        <v>Normal</v>
      </c>
      <c r="CY595" s="40">
        <f>VLOOKup(CH595,'PROMIS 57 T-Score Conversions'!I$3:J$35,2,TRUE)</f>
        <v>49.9</v>
      </c>
      <c r="CZ595" s="39" t="str">
        <f t="shared" si="26"/>
        <v>Normal</v>
      </c>
      <c r="DA595" s="37">
        <f>VLOOKUP(CJ595,'PROMIS 57 T-Score Conversions'!AC$3:AD$35,2,TRUE)</f>
        <v>41.9</v>
      </c>
      <c r="DB595" s="44" t="str">
        <f t="shared" si="30"/>
        <v>Mild</v>
      </c>
      <c r="DC595" s="40">
        <f>VLOOKUP(CK595,'PROMIS 57 T-Score Conversions'!AG$3:AH$35,2,TRUE)</f>
        <v>37.04</v>
      </c>
      <c r="DD595" s="39" t="str">
        <f t="shared" si="31"/>
        <v>Normal</v>
      </c>
    </row>
    <row r="596">
      <c r="A596" s="1" t="b">
        <v>1</v>
      </c>
      <c r="B596" s="1" t="b">
        <v>1</v>
      </c>
      <c r="C596" s="20">
        <v>43967.049657905096</v>
      </c>
      <c r="D596" s="1" t="s">
        <v>430</v>
      </c>
      <c r="E596" s="1">
        <v>2249.0</v>
      </c>
      <c r="F596" s="1">
        <v>2.0</v>
      </c>
      <c r="G596" s="1">
        <v>4.0</v>
      </c>
      <c r="H596" s="1">
        <v>5.0</v>
      </c>
      <c r="I596" s="1">
        <v>3.0</v>
      </c>
      <c r="J596" s="1">
        <v>2.0</v>
      </c>
      <c r="K596" s="1">
        <v>2.0</v>
      </c>
      <c r="L596" s="1">
        <v>2.0</v>
      </c>
      <c r="M596" s="1">
        <v>1.0</v>
      </c>
      <c r="N596" s="1">
        <v>5.0</v>
      </c>
      <c r="O596" s="1">
        <v>5.0</v>
      </c>
      <c r="P596" s="1">
        <v>5.0</v>
      </c>
      <c r="Q596" s="1">
        <v>5.0</v>
      </c>
      <c r="R596" s="1">
        <v>5.0</v>
      </c>
      <c r="S596" s="1">
        <v>5.0</v>
      </c>
      <c r="T596" s="1">
        <v>5.0</v>
      </c>
      <c r="U596" s="1">
        <v>5.0</v>
      </c>
      <c r="V596" s="1">
        <v>5.0</v>
      </c>
      <c r="W596" s="1">
        <v>5.0</v>
      </c>
      <c r="X596" s="1">
        <v>5.0</v>
      </c>
      <c r="Y596" s="1">
        <v>5.0</v>
      </c>
      <c r="Z596" s="1">
        <v>1.0</v>
      </c>
      <c r="AA596" s="1">
        <v>5.0</v>
      </c>
      <c r="AB596" s="1">
        <v>1.0</v>
      </c>
      <c r="AC596" s="1">
        <v>2.0</v>
      </c>
      <c r="AD596" s="1">
        <v>5.0</v>
      </c>
      <c r="AE596" s="1">
        <v>5.0</v>
      </c>
      <c r="AF596" s="1">
        <v>4.0</v>
      </c>
      <c r="AG596" s="1">
        <v>5.0</v>
      </c>
      <c r="AH596" s="1">
        <v>5.0</v>
      </c>
      <c r="AI596" s="1">
        <v>5.0</v>
      </c>
      <c r="AJ596" s="1">
        <v>5.0</v>
      </c>
      <c r="AK596" s="1">
        <v>5.0</v>
      </c>
      <c r="AL596" s="1">
        <v>5.0</v>
      </c>
      <c r="AM596" s="1">
        <v>5.0</v>
      </c>
      <c r="AN596" s="1">
        <v>5.0</v>
      </c>
      <c r="AO596" s="1">
        <v>5.0</v>
      </c>
      <c r="AP596" s="1">
        <v>5.0</v>
      </c>
      <c r="AQ596" s="1">
        <v>5.0</v>
      </c>
      <c r="AR596" s="1">
        <v>5.0</v>
      </c>
      <c r="AS596" s="1">
        <v>5.0</v>
      </c>
      <c r="AT596" s="1">
        <v>1.0</v>
      </c>
      <c r="AU596" s="1">
        <v>1.0</v>
      </c>
      <c r="AV596" s="1">
        <v>1.0</v>
      </c>
      <c r="AW596" s="1">
        <v>1.0</v>
      </c>
      <c r="AX596" s="1">
        <v>1.0</v>
      </c>
      <c r="AY596" s="1">
        <v>1.0</v>
      </c>
      <c r="AZ596" s="1">
        <v>1.0</v>
      </c>
      <c r="BA596" s="1">
        <v>1.0</v>
      </c>
      <c r="BB596" s="1">
        <v>5.0</v>
      </c>
      <c r="BC596" s="1">
        <v>5.0</v>
      </c>
      <c r="BD596" s="1">
        <v>5.0</v>
      </c>
      <c r="BE596" s="1">
        <v>5.0</v>
      </c>
      <c r="BF596" s="1">
        <v>5.0</v>
      </c>
      <c r="BG596" s="1">
        <v>5.0</v>
      </c>
      <c r="BH596" s="1">
        <v>5.0</v>
      </c>
      <c r="BI596" s="1">
        <v>5.0</v>
      </c>
      <c r="BJ596" s="1">
        <v>9.0</v>
      </c>
      <c r="BK596" s="1">
        <v>2.0</v>
      </c>
      <c r="BL596" s="1">
        <v>1.0</v>
      </c>
      <c r="BM596" s="1">
        <v>2.0</v>
      </c>
      <c r="BN596" s="1">
        <v>1.0</v>
      </c>
      <c r="BO596" s="1">
        <v>1.0</v>
      </c>
      <c r="BP596" s="1">
        <v>2.0</v>
      </c>
      <c r="BQ596" s="1">
        <v>1.0</v>
      </c>
      <c r="BR596" s="1">
        <v>1.0</v>
      </c>
      <c r="BS596" s="1">
        <v>5.0</v>
      </c>
      <c r="BT596" s="1">
        <v>3.0</v>
      </c>
      <c r="BU596" s="1">
        <v>5.0</v>
      </c>
      <c r="BV596" s="1">
        <v>5.0</v>
      </c>
      <c r="BW596" s="1">
        <v>5.0</v>
      </c>
      <c r="BX596" s="1">
        <v>5.0</v>
      </c>
      <c r="BY596" s="1">
        <v>5.0</v>
      </c>
      <c r="BZ596" s="1">
        <v>5.0</v>
      </c>
      <c r="CA596" s="64">
        <f t="shared" si="32"/>
        <v>275</v>
      </c>
      <c r="CB596" s="45">
        <f t="shared" si="33"/>
        <v>21</v>
      </c>
      <c r="CC596" s="45">
        <f t="shared" si="34"/>
        <v>40</v>
      </c>
      <c r="CD596" s="45">
        <f t="shared" si="35"/>
        <v>29</v>
      </c>
      <c r="CE596" s="45">
        <f t="shared" si="36"/>
        <v>39</v>
      </c>
      <c r="CF596" s="45">
        <f t="shared" si="37"/>
        <v>40</v>
      </c>
      <c r="CG596" s="45">
        <f t="shared" si="38"/>
        <v>8</v>
      </c>
      <c r="CH596" s="45">
        <f t="shared" si="39"/>
        <v>40</v>
      </c>
      <c r="CI596" s="45">
        <f t="shared" si="40"/>
        <v>0.9</v>
      </c>
      <c r="CJ596">
        <f t="shared" si="10"/>
        <v>11</v>
      </c>
      <c r="CK596" s="45">
        <f t="shared" si="41"/>
        <v>38</v>
      </c>
      <c r="CL596" s="39"/>
      <c r="CM596" s="40">
        <f>VLOOKUP(CB596,'PROMIS 57 T-Score Conversions'!Q$3:R$35,2,TRUE)</f>
        <v>36.1</v>
      </c>
      <c r="CN596" s="44" t="str">
        <f t="shared" si="20"/>
        <v>Moderate</v>
      </c>
      <c r="CO596" s="40">
        <f>VLOOKUP(CC596,'PROMIS 57 T-Score Conversions'!A$3:B$35,2,TRUE)</f>
        <v>83.1</v>
      </c>
      <c r="CP596" s="39" t="str">
        <f t="shared" si="21"/>
        <v>Severe</v>
      </c>
      <c r="CQ596" s="40">
        <f>VLOOKUP(CD596,'PROMIS 57 T-Score Conversions'!E$3:F$35,2,TRUE)</f>
        <v>66.8</v>
      </c>
      <c r="CR596" s="39" t="str">
        <f t="shared" si="22"/>
        <v>Moderate</v>
      </c>
      <c r="CS596" s="40">
        <f>VLOOKUP(CE596,'PROMIS 57 T-Score Conversions'!U$3:V$35,2,TRUE)</f>
        <v>74.2</v>
      </c>
      <c r="CT596" s="39" t="str">
        <f t="shared" si="23"/>
        <v>Severe</v>
      </c>
      <c r="CU596" s="40">
        <f>VLOOKUP(CF596,'PROMIS 57 T-Score Conversions'!Y$3:Z$35,2,TRUE)</f>
        <v>76.5</v>
      </c>
      <c r="CV596" s="39" t="str">
        <f t="shared" si="24"/>
        <v>Severe</v>
      </c>
      <c r="CW596" s="40">
        <f>vlookup(CG596,'PROMIS 57 T-Score Conversions'!M$3:N$35,2,TRUE)</f>
        <v>25.91</v>
      </c>
      <c r="CX596" s="39" t="str">
        <f t="shared" si="25"/>
        <v>Severe</v>
      </c>
      <c r="CY596" s="40">
        <f>VLOOKup(CH596,'PROMIS 57 T-Score Conversions'!I$3:J$35,2,TRUE)</f>
        <v>77</v>
      </c>
      <c r="CZ596" s="39" t="str">
        <f t="shared" si="26"/>
        <v>Severe</v>
      </c>
      <c r="DA596" s="37">
        <f>VLOOKUP(CJ596,'PROMIS 57 T-Score Conversions'!AC$3:AD$35,2,TRUE)</f>
        <v>28.9</v>
      </c>
      <c r="DB596" s="44" t="str">
        <f t="shared" si="30"/>
        <v>Severe</v>
      </c>
      <c r="DC596" s="40">
        <f>VLOOKUP(CK596,'PROMIS 57 T-Score Conversions'!AG$3:AH$35,2,TRUE)</f>
        <v>59.95</v>
      </c>
      <c r="DD596" s="39" t="str">
        <f t="shared" si="31"/>
        <v>Mild</v>
      </c>
    </row>
    <row r="597">
      <c r="A597" s="1" t="b">
        <v>1</v>
      </c>
      <c r="B597" s="1" t="b">
        <v>1</v>
      </c>
      <c r="C597" s="20">
        <v>43967.496398483796</v>
      </c>
      <c r="D597" s="1" t="s">
        <v>272</v>
      </c>
      <c r="E597" s="1">
        <v>2006.0</v>
      </c>
      <c r="F597" s="1">
        <v>5.0</v>
      </c>
      <c r="G597" s="1">
        <v>5.0</v>
      </c>
      <c r="H597" s="1">
        <v>5.0</v>
      </c>
      <c r="I597" s="1">
        <v>5.0</v>
      </c>
      <c r="J597" s="1">
        <v>5.0</v>
      </c>
      <c r="K597" s="1">
        <v>5.0</v>
      </c>
      <c r="L597" s="1">
        <v>5.0</v>
      </c>
      <c r="M597" s="1">
        <v>5.0</v>
      </c>
      <c r="N597" s="1">
        <v>2.0</v>
      </c>
      <c r="O597" s="1">
        <v>2.0</v>
      </c>
      <c r="P597" s="1">
        <v>2.0</v>
      </c>
      <c r="Q597" s="1">
        <v>2.0</v>
      </c>
      <c r="R597" s="1">
        <v>1.0</v>
      </c>
      <c r="S597" s="1">
        <v>1.0</v>
      </c>
      <c r="T597" s="1">
        <v>1.0</v>
      </c>
      <c r="U597" s="1">
        <v>2.0</v>
      </c>
      <c r="V597" s="1">
        <v>1.0</v>
      </c>
      <c r="W597" s="1">
        <v>1.0</v>
      </c>
      <c r="X597" s="1">
        <v>1.0</v>
      </c>
      <c r="Y597" s="1">
        <v>1.0</v>
      </c>
      <c r="Z597" s="1">
        <v>1.0</v>
      </c>
      <c r="AA597" s="1">
        <v>2.0</v>
      </c>
      <c r="AB597" s="1">
        <v>1.0</v>
      </c>
      <c r="AC597" s="1">
        <v>1.0</v>
      </c>
      <c r="AD597" s="1">
        <v>4.0</v>
      </c>
      <c r="AE597" s="1">
        <v>3.0</v>
      </c>
      <c r="AF597" s="1">
        <v>2.0</v>
      </c>
      <c r="AG597" s="1">
        <v>4.0</v>
      </c>
      <c r="AH597" s="1">
        <v>3.0</v>
      </c>
      <c r="AI597" s="1">
        <v>3.0</v>
      </c>
      <c r="AJ597" s="1">
        <v>3.0</v>
      </c>
      <c r="AK597" s="1">
        <v>3.0</v>
      </c>
      <c r="AL597" s="1">
        <v>4.0</v>
      </c>
      <c r="AM597" s="1">
        <v>3.0</v>
      </c>
      <c r="AN597" s="1">
        <v>4.0</v>
      </c>
      <c r="AO597" s="1">
        <v>1.0</v>
      </c>
      <c r="AP597" s="1">
        <v>3.0</v>
      </c>
      <c r="AQ597" s="1">
        <v>1.0</v>
      </c>
      <c r="AR597" s="1">
        <v>1.0</v>
      </c>
      <c r="AS597" s="1">
        <v>3.0</v>
      </c>
      <c r="AT597" s="1">
        <v>4.0</v>
      </c>
      <c r="AU597" s="1">
        <v>3.0</v>
      </c>
      <c r="AV597" s="1">
        <v>3.0</v>
      </c>
      <c r="AW597" s="1">
        <v>4.0</v>
      </c>
      <c r="AX597" s="1">
        <v>4.0</v>
      </c>
      <c r="AY597" s="1">
        <v>5.0</v>
      </c>
      <c r="AZ597" s="1">
        <v>4.0</v>
      </c>
      <c r="BA597" s="1">
        <v>4.0</v>
      </c>
      <c r="BB597" s="1">
        <v>2.0</v>
      </c>
      <c r="BC597" s="1">
        <v>2.0</v>
      </c>
      <c r="BD597" s="1">
        <v>2.0</v>
      </c>
      <c r="BE597" s="1">
        <v>2.0</v>
      </c>
      <c r="BF597" s="1">
        <v>2.0</v>
      </c>
      <c r="BG597" s="1">
        <v>2.0</v>
      </c>
      <c r="BH597" s="1">
        <v>2.0</v>
      </c>
      <c r="BI597" s="1">
        <v>2.0</v>
      </c>
      <c r="BJ597" s="1">
        <v>3.0</v>
      </c>
      <c r="BK597" s="1">
        <v>4.0</v>
      </c>
      <c r="BL597" s="1">
        <v>4.0</v>
      </c>
      <c r="BM597" s="1">
        <v>4.0</v>
      </c>
      <c r="BN597" s="1">
        <v>4.0</v>
      </c>
      <c r="BO597" s="1">
        <v>4.0</v>
      </c>
      <c r="BP597" s="1">
        <v>4.0</v>
      </c>
      <c r="BQ597" s="1">
        <v>4.0</v>
      </c>
      <c r="BR597" s="1">
        <v>4.0</v>
      </c>
      <c r="BS597" s="1">
        <v>2.0</v>
      </c>
      <c r="BT597" s="1">
        <v>1.0</v>
      </c>
      <c r="BU597" s="1">
        <v>1.0</v>
      </c>
      <c r="BV597" s="1">
        <v>1.0</v>
      </c>
      <c r="BW597" s="1">
        <v>1.0</v>
      </c>
      <c r="BX597" s="1">
        <v>1.0</v>
      </c>
      <c r="BY597" s="1">
        <v>1.0</v>
      </c>
      <c r="BZ597" s="1">
        <v>1.0</v>
      </c>
      <c r="CA597" s="64">
        <f t="shared" si="32"/>
        <v>198</v>
      </c>
      <c r="CB597" s="45">
        <f t="shared" si="33"/>
        <v>40</v>
      </c>
      <c r="CC597" s="45">
        <f t="shared" si="34"/>
        <v>13</v>
      </c>
      <c r="CD597" s="45">
        <f t="shared" si="35"/>
        <v>9</v>
      </c>
      <c r="CE597" s="45">
        <f t="shared" si="36"/>
        <v>25</v>
      </c>
      <c r="CF597" s="45">
        <f t="shared" si="37"/>
        <v>20</v>
      </c>
      <c r="CG597" s="45">
        <f t="shared" si="38"/>
        <v>31</v>
      </c>
      <c r="CH597" s="45">
        <f t="shared" si="39"/>
        <v>16</v>
      </c>
      <c r="CI597" s="45">
        <f t="shared" si="40"/>
        <v>0.3</v>
      </c>
      <c r="CJ597">
        <f t="shared" si="10"/>
        <v>32</v>
      </c>
      <c r="CK597" s="45">
        <f t="shared" si="41"/>
        <v>9</v>
      </c>
      <c r="CL597" s="39"/>
      <c r="CM597" s="40">
        <f>VLOOKUP(CB597,'PROMIS 57 T-Score Conversions'!Q$3:R$35,2,TRUE)</f>
        <v>60.1</v>
      </c>
      <c r="CN597" s="44" t="str">
        <f t="shared" si="20"/>
        <v>Normal</v>
      </c>
      <c r="CO597" s="40">
        <f>VLOOKUP(CC597,'PROMIS 57 T-Score Conversions'!A$3:B$35,2,TRUE)</f>
        <v>50.8</v>
      </c>
      <c r="CP597" s="39" t="str">
        <f t="shared" si="21"/>
        <v>Mild</v>
      </c>
      <c r="CQ597" s="40">
        <f>VLOOKUP(CD597,'PROMIS 57 T-Score Conversions'!E$3:F$35,2,TRUE)</f>
        <v>44.7</v>
      </c>
      <c r="CR597" s="39" t="str">
        <f t="shared" si="22"/>
        <v>Normal</v>
      </c>
      <c r="CS597" s="40">
        <f>VLOOKUP(CE597,'PROMIS 57 T-Score Conversions'!U$3:V$35,2,TRUE)</f>
        <v>58.5</v>
      </c>
      <c r="CT597" s="39"/>
      <c r="CU597" s="40">
        <f>VLOOKUP(CF597,'PROMIS 57 T-Score Conversions'!Y$3:Z$35,2,TRUE)</f>
        <v>50.1</v>
      </c>
      <c r="CV597" s="39" t="str">
        <f t="shared" si="24"/>
        <v>Normal</v>
      </c>
      <c r="CW597" s="40">
        <f>vlookup(CG597,'PROMIS 57 T-Score Conversions'!M$3:N$35,2,TRUE)</f>
        <v>50.8</v>
      </c>
      <c r="CX597" s="39" t="str">
        <f t="shared" si="25"/>
        <v>Normal</v>
      </c>
      <c r="CY597" s="40">
        <f>VLOOKup(CH597,'PROMIS 57 T-Score Conversions'!I$3:J$35,2,TRUE)</f>
        <v>55.8</v>
      </c>
      <c r="CZ597" s="39" t="str">
        <f t="shared" si="26"/>
        <v>Mild</v>
      </c>
      <c r="DA597" s="37">
        <f>VLOOKUP(CJ597,'PROMIS 57 T-Score Conversions'!AC$3:AD$35,2,TRUE)</f>
        <v>47.17</v>
      </c>
      <c r="DB597" s="44" t="str">
        <f t="shared" si="30"/>
        <v>Normal</v>
      </c>
      <c r="DC597" s="40">
        <f>VLOOKUP(CK597,'PROMIS 57 T-Score Conversions'!AG$3:AH$35,2,TRUE)</f>
        <v>26.59</v>
      </c>
      <c r="DD597" s="39" t="str">
        <f t="shared" si="31"/>
        <v>Normal</v>
      </c>
    </row>
    <row r="598">
      <c r="B598" s="63" t="b">
        <v>0</v>
      </c>
      <c r="C598" s="47">
        <v>43970.39764814815</v>
      </c>
      <c r="D598" s="46" t="s">
        <v>418</v>
      </c>
      <c r="E598" s="46">
        <v>2052.0</v>
      </c>
      <c r="F598" s="1">
        <v>5.0</v>
      </c>
      <c r="G598" s="1">
        <v>5.0</v>
      </c>
      <c r="H598" s="1">
        <v>5.0</v>
      </c>
      <c r="I598" s="1">
        <v>5.0</v>
      </c>
      <c r="J598" s="1">
        <v>5.0</v>
      </c>
      <c r="K598" s="1">
        <v>5.0</v>
      </c>
      <c r="L598" s="1">
        <v>5.0</v>
      </c>
      <c r="M598" s="1">
        <v>5.0</v>
      </c>
      <c r="N598" s="1">
        <v>2.0</v>
      </c>
      <c r="O598" s="1">
        <v>2.0</v>
      </c>
      <c r="P598" s="1">
        <v>2.0</v>
      </c>
      <c r="Q598" s="1">
        <v>1.0</v>
      </c>
      <c r="R598" s="1">
        <v>2.0</v>
      </c>
      <c r="S598" s="1">
        <v>2.0</v>
      </c>
      <c r="T598" s="1">
        <v>2.0</v>
      </c>
      <c r="U598" s="1">
        <v>3.0</v>
      </c>
      <c r="V598" s="1">
        <v>1.0</v>
      </c>
      <c r="W598" s="1">
        <v>1.0</v>
      </c>
      <c r="X598" s="1">
        <v>3.0</v>
      </c>
      <c r="Y598" s="1">
        <v>2.0</v>
      </c>
      <c r="Z598" s="1">
        <v>2.0</v>
      </c>
      <c r="AA598" s="1">
        <v>3.0</v>
      </c>
      <c r="AB598" s="1">
        <v>3.0</v>
      </c>
      <c r="AC598" s="1">
        <v>2.0</v>
      </c>
      <c r="AD598" s="1">
        <v>2.0</v>
      </c>
      <c r="AE598" s="1">
        <v>2.0</v>
      </c>
      <c r="AF598" s="1">
        <v>3.0</v>
      </c>
      <c r="AG598" s="1">
        <v>3.0</v>
      </c>
      <c r="AH598" s="1">
        <v>2.0</v>
      </c>
      <c r="AI598" s="1">
        <v>2.0</v>
      </c>
      <c r="AJ598" s="1">
        <v>2.0</v>
      </c>
      <c r="AK598" s="1">
        <v>2.0</v>
      </c>
      <c r="AL598" s="1">
        <v>3.0</v>
      </c>
      <c r="AM598" s="1">
        <v>4.0</v>
      </c>
      <c r="AN598" s="1">
        <v>4.0</v>
      </c>
      <c r="AO598" s="1">
        <v>2.0</v>
      </c>
      <c r="AP598" s="1">
        <v>4.0</v>
      </c>
      <c r="AQ598" s="1">
        <v>1.0</v>
      </c>
      <c r="AR598" s="1">
        <v>2.0</v>
      </c>
      <c r="AS598" s="1">
        <v>4.0</v>
      </c>
      <c r="AT598" s="1">
        <v>4.0</v>
      </c>
      <c r="AU598" s="1">
        <v>5.0</v>
      </c>
      <c r="AV598" s="1">
        <v>5.0</v>
      </c>
      <c r="AW598" s="1">
        <v>4.0</v>
      </c>
      <c r="AX598" s="1">
        <v>4.0</v>
      </c>
      <c r="AY598" s="1">
        <v>4.0</v>
      </c>
      <c r="AZ598" s="1">
        <v>4.0</v>
      </c>
      <c r="BA598" s="1">
        <v>4.0</v>
      </c>
      <c r="BB598" s="1">
        <v>1.0</v>
      </c>
      <c r="BC598" s="1">
        <v>1.0</v>
      </c>
      <c r="BD598" s="1">
        <v>1.0</v>
      </c>
      <c r="BE598" s="1">
        <v>1.0</v>
      </c>
      <c r="BF598" s="1">
        <v>2.0</v>
      </c>
      <c r="BG598" s="1">
        <v>2.0</v>
      </c>
      <c r="BH598" s="1">
        <v>2.0</v>
      </c>
      <c r="BI598" s="1">
        <v>1.0</v>
      </c>
      <c r="BJ598" s="1">
        <v>1.0</v>
      </c>
      <c r="BK598" s="1">
        <v>3.0</v>
      </c>
      <c r="BL598" s="1">
        <v>4.0</v>
      </c>
      <c r="BM598" s="1">
        <v>3.0</v>
      </c>
      <c r="BN598" s="1">
        <v>3.0</v>
      </c>
      <c r="BO598" s="1">
        <v>2.0</v>
      </c>
      <c r="BP598" s="1">
        <v>2.0</v>
      </c>
      <c r="BQ598" s="1">
        <v>2.0</v>
      </c>
      <c r="BR598" s="1">
        <v>4.0</v>
      </c>
      <c r="BS598" s="1">
        <v>4.0</v>
      </c>
      <c r="BT598" s="1">
        <v>3.0</v>
      </c>
      <c r="BU598" s="1">
        <v>3.0</v>
      </c>
      <c r="BV598" s="1">
        <v>4.0</v>
      </c>
      <c r="BW598" s="1">
        <v>4.0</v>
      </c>
      <c r="BX598" s="1">
        <v>3.0</v>
      </c>
      <c r="BY598" s="1">
        <v>3.0</v>
      </c>
      <c r="BZ598" s="1">
        <v>3.0</v>
      </c>
      <c r="CA598" s="64">
        <f t="shared" si="32"/>
        <v>211</v>
      </c>
      <c r="CB598" s="45">
        <f t="shared" si="33"/>
        <v>40</v>
      </c>
      <c r="CC598" s="45">
        <f t="shared" si="34"/>
        <v>16</v>
      </c>
      <c r="CD598" s="45">
        <f t="shared" si="35"/>
        <v>17</v>
      </c>
      <c r="CE598" s="45">
        <f t="shared" si="36"/>
        <v>18</v>
      </c>
      <c r="CF598" s="45">
        <f t="shared" si="37"/>
        <v>24</v>
      </c>
      <c r="CG598" s="45">
        <f t="shared" si="38"/>
        <v>34</v>
      </c>
      <c r="CH598" s="45">
        <f t="shared" si="39"/>
        <v>11</v>
      </c>
      <c r="CI598" s="45">
        <f t="shared" si="40"/>
        <v>0.1</v>
      </c>
      <c r="CJ598">
        <f t="shared" si="10"/>
        <v>23</v>
      </c>
      <c r="CK598" s="45">
        <f t="shared" si="41"/>
        <v>27</v>
      </c>
      <c r="CL598" s="39"/>
      <c r="CM598" s="40">
        <f>VLOOKUP(CB598,'PROMIS 57 T-Score Conversions'!Q$3:R$35,2,TRUE)</f>
        <v>60.1</v>
      </c>
      <c r="CN598" s="44" t="str">
        <f t="shared" si="20"/>
        <v>Normal</v>
      </c>
      <c r="CO598" s="40">
        <f>VLOOKUP(CC598,'PROMIS 57 T-Score Conversions'!A$3:B$35,2,TRUE)</f>
        <v>54.3</v>
      </c>
      <c r="CP598" s="39" t="str">
        <f t="shared" si="21"/>
        <v>Mild</v>
      </c>
      <c r="CQ598" s="40">
        <f>VLOOKUP(CD598,'PROMIS 57 T-Score Conversions'!E$3:F$35,2,TRUE)</f>
        <v>55.9</v>
      </c>
      <c r="CR598" s="39" t="str">
        <f t="shared" si="22"/>
        <v>Mild</v>
      </c>
      <c r="CS598" s="40">
        <f>VLOOKUP(CE598,'PROMIS 57 T-Score Conversions'!U$3:V$35,2,TRUE)</f>
        <v>51.5</v>
      </c>
      <c r="CT598" s="39" t="str">
        <f t="shared" ref="CT598:CT1651" si="42">IFS(CS598&lt;55,"Normal",CS598&lt;60,"Mild",CS598&lt;70,"Moderate",CS598&gt;=70,"Severe")</f>
        <v>Normal</v>
      </c>
      <c r="CU598" s="40">
        <f>VLOOKUP(CF598,'PROMIS 57 T-Score Conversions'!Y$3:Z$35,2,TRUE)</f>
        <v>54.3</v>
      </c>
      <c r="CV598" s="39" t="str">
        <f t="shared" si="24"/>
        <v>Normal</v>
      </c>
      <c r="CW598" s="40">
        <f>vlookup(CG598,'PROMIS 57 T-Score Conversions'!M$3:N$35,2,TRUE)</f>
        <v>53.6</v>
      </c>
      <c r="CX598" s="39" t="str">
        <f t="shared" si="25"/>
        <v>Normal</v>
      </c>
      <c r="CY598" s="40">
        <f>VLOOKup(CH598,'PROMIS 57 T-Score Conversions'!I$3:J$35,2,TRUE)</f>
        <v>51.2</v>
      </c>
      <c r="CZ598" s="39" t="str">
        <f t="shared" si="26"/>
        <v>Normal</v>
      </c>
      <c r="DA598" s="37">
        <f>VLOOKUP(CJ598,'PROMIS 57 T-Score Conversions'!AC$3:AD$35,2,TRUE)</f>
        <v>39.5</v>
      </c>
      <c r="DB598" s="44" t="str">
        <f t="shared" si="30"/>
        <v>Moderate</v>
      </c>
      <c r="DC598" s="40">
        <f>VLOOKUP(CK598,'PROMIS 57 T-Score Conversions'!AG$3:AH$35,2,TRUE)</f>
        <v>46.21</v>
      </c>
      <c r="DD598" s="39" t="str">
        <f t="shared" si="31"/>
        <v>Normal</v>
      </c>
    </row>
    <row r="599">
      <c r="A599" s="1" t="b">
        <v>1</v>
      </c>
      <c r="B599" s="1" t="b">
        <v>1</v>
      </c>
      <c r="C599" s="20">
        <v>43971.40048982639</v>
      </c>
      <c r="D599" s="1" t="s">
        <v>421</v>
      </c>
      <c r="E599" s="1">
        <v>2222.0</v>
      </c>
      <c r="F599" s="1">
        <v>4.0</v>
      </c>
      <c r="G599" s="1">
        <v>3.0</v>
      </c>
      <c r="H599" s="1">
        <v>5.0</v>
      </c>
      <c r="I599" s="1">
        <v>5.0</v>
      </c>
      <c r="J599" s="1">
        <v>3.0</v>
      </c>
      <c r="K599" s="1">
        <v>4.0</v>
      </c>
      <c r="L599" s="1">
        <v>5.0</v>
      </c>
      <c r="M599" s="1">
        <v>4.0</v>
      </c>
      <c r="N599" s="1">
        <v>2.0</v>
      </c>
      <c r="O599" s="1">
        <v>1.0</v>
      </c>
      <c r="P599" s="1">
        <v>1.0</v>
      </c>
      <c r="Q599" s="1">
        <v>1.0</v>
      </c>
      <c r="R599" s="1">
        <v>2.0</v>
      </c>
      <c r="S599" s="1">
        <v>2.0</v>
      </c>
      <c r="T599" s="1">
        <v>2.0</v>
      </c>
      <c r="U599" s="1">
        <v>3.0</v>
      </c>
      <c r="V599" s="1">
        <v>2.0</v>
      </c>
      <c r="W599" s="1">
        <v>2.0</v>
      </c>
      <c r="X599" s="1">
        <v>2.0</v>
      </c>
      <c r="Y599" s="1">
        <v>3.0</v>
      </c>
      <c r="Z599" s="1">
        <v>3.0</v>
      </c>
      <c r="AA599" s="1">
        <v>3.0</v>
      </c>
      <c r="AB599" s="1">
        <v>3.0</v>
      </c>
      <c r="AC599" s="1">
        <v>2.0</v>
      </c>
      <c r="AD599" s="1">
        <v>4.0</v>
      </c>
      <c r="AE599" s="1">
        <v>4.0</v>
      </c>
      <c r="AF599" s="1">
        <v>3.0</v>
      </c>
      <c r="AG599" s="1">
        <v>3.0</v>
      </c>
      <c r="AH599" s="1">
        <v>4.0</v>
      </c>
      <c r="AI599" s="1">
        <v>3.0</v>
      </c>
      <c r="AJ599" s="1">
        <v>4.0</v>
      </c>
      <c r="AK599" s="1">
        <v>3.0</v>
      </c>
      <c r="AL599" s="1">
        <v>4.0</v>
      </c>
      <c r="AM599" s="1">
        <v>2.0</v>
      </c>
      <c r="AN599" s="1">
        <v>4.0</v>
      </c>
      <c r="AO599" s="1">
        <v>4.0</v>
      </c>
      <c r="AP599" s="1">
        <v>2.0</v>
      </c>
      <c r="AQ599" s="1">
        <v>3.0</v>
      </c>
      <c r="AR599" s="1">
        <v>2.0</v>
      </c>
      <c r="AS599" s="1">
        <v>4.0</v>
      </c>
      <c r="AT599" s="1">
        <v>4.0</v>
      </c>
      <c r="AU599" s="1">
        <v>3.0</v>
      </c>
      <c r="AV599" s="1">
        <v>4.0</v>
      </c>
      <c r="AW599" s="1">
        <v>3.0</v>
      </c>
      <c r="AX599" s="1">
        <v>4.0</v>
      </c>
      <c r="AY599" s="1">
        <v>4.0</v>
      </c>
      <c r="AZ599" s="1">
        <v>4.0</v>
      </c>
      <c r="BA599" s="1">
        <v>4.0</v>
      </c>
      <c r="BB599" s="1">
        <v>5.0</v>
      </c>
      <c r="BC599" s="1">
        <v>4.0</v>
      </c>
      <c r="BD599" s="1">
        <v>4.0</v>
      </c>
      <c r="BE599" s="1">
        <v>4.0</v>
      </c>
      <c r="BF599" s="1">
        <v>4.0</v>
      </c>
      <c r="BG599" s="1">
        <v>4.0</v>
      </c>
      <c r="BH599" s="1">
        <v>5.0</v>
      </c>
      <c r="BI599" s="1">
        <v>5.0</v>
      </c>
      <c r="BJ599" s="1">
        <v>8.0</v>
      </c>
      <c r="BK599" s="1">
        <v>3.0</v>
      </c>
      <c r="BL599" s="1">
        <v>4.0</v>
      </c>
      <c r="BM599" s="1">
        <v>3.0</v>
      </c>
      <c r="BN599" s="1">
        <v>2.0</v>
      </c>
      <c r="BO599" s="1">
        <v>2.0</v>
      </c>
      <c r="BP599" s="1">
        <v>2.0</v>
      </c>
      <c r="BQ599" s="1">
        <v>3.0</v>
      </c>
      <c r="BR599" s="1">
        <v>4.0</v>
      </c>
      <c r="BS599" s="1">
        <v>3.0</v>
      </c>
      <c r="BT599" s="1">
        <v>3.0</v>
      </c>
      <c r="BU599" s="1">
        <v>4.0</v>
      </c>
      <c r="BV599" s="1">
        <v>4.0</v>
      </c>
      <c r="BW599" s="1">
        <v>4.0</v>
      </c>
      <c r="BX599" s="1">
        <v>2.0</v>
      </c>
      <c r="BY599" s="1">
        <v>2.0</v>
      </c>
      <c r="BZ599" s="1">
        <v>4.0</v>
      </c>
      <c r="CA599" s="64">
        <f t="shared" si="32"/>
        <v>242</v>
      </c>
      <c r="CB599" s="45">
        <f t="shared" si="33"/>
        <v>33</v>
      </c>
      <c r="CC599" s="45">
        <f t="shared" si="34"/>
        <v>14</v>
      </c>
      <c r="CD599" s="45">
        <f t="shared" si="35"/>
        <v>20</v>
      </c>
      <c r="CE599" s="45">
        <f t="shared" si="36"/>
        <v>28</v>
      </c>
      <c r="CF599" s="45">
        <f t="shared" si="37"/>
        <v>25</v>
      </c>
      <c r="CG599" s="45">
        <f t="shared" si="38"/>
        <v>30</v>
      </c>
      <c r="CH599" s="45">
        <f t="shared" si="39"/>
        <v>35</v>
      </c>
      <c r="CI599" s="45">
        <f t="shared" si="40"/>
        <v>0.8</v>
      </c>
      <c r="CJ599">
        <f t="shared" si="10"/>
        <v>23</v>
      </c>
      <c r="CK599" s="45">
        <f t="shared" si="41"/>
        <v>26</v>
      </c>
      <c r="CL599" s="39"/>
      <c r="CM599" s="40">
        <f>VLOOKUP(CB599,'PROMIS 57 T-Score Conversions'!Q$3:R$35,2,TRUE)</f>
        <v>44.7</v>
      </c>
      <c r="CN599" s="44" t="str">
        <f t="shared" si="20"/>
        <v>Mild</v>
      </c>
      <c r="CO599" s="40">
        <f>VLOOKUP(CC599,'PROMIS 57 T-Score Conversions'!A$3:B$35,2,TRUE)</f>
        <v>52.1</v>
      </c>
      <c r="CP599" s="39" t="str">
        <f t="shared" si="21"/>
        <v>Mild</v>
      </c>
      <c r="CQ599" s="40">
        <f>VLOOKUP(CD599,'PROMIS 57 T-Score Conversions'!E$3:F$35,2,TRUE)</f>
        <v>58.5</v>
      </c>
      <c r="CR599" s="39" t="str">
        <f t="shared" si="22"/>
        <v>Mild</v>
      </c>
      <c r="CS599" s="40">
        <f>VLOOKUP(CE599,'PROMIS 57 T-Score Conversions'!U$3:V$35,2,TRUE)</f>
        <v>61.3</v>
      </c>
      <c r="CT599" s="39" t="str">
        <f t="shared" si="42"/>
        <v>Moderate</v>
      </c>
      <c r="CU599" s="40">
        <f>VLOOKUP(CF599,'PROMIS 57 T-Score Conversions'!Y$3:Z$35,2,TRUE)</f>
        <v>55.3</v>
      </c>
      <c r="CV599" s="39" t="str">
        <f t="shared" si="24"/>
        <v>Mild</v>
      </c>
      <c r="CW599" s="40">
        <f>vlookup(CG599,'PROMIS 57 T-Score Conversions'!M$3:N$35,2,TRUE)</f>
        <v>49.9</v>
      </c>
      <c r="CX599" s="39" t="str">
        <f t="shared" si="25"/>
        <v>Normal</v>
      </c>
      <c r="CY599" s="40">
        <f>VLOOKup(CH599,'PROMIS 57 T-Score Conversions'!I$3:J$35,2,TRUE)</f>
        <v>69.2</v>
      </c>
      <c r="CZ599" s="39" t="str">
        <f t="shared" si="26"/>
        <v>Moderate</v>
      </c>
      <c r="DA599" s="37">
        <f>VLOOKUP(CJ599,'PROMIS 57 T-Score Conversions'!AC$3:AD$35,2,TRUE)</f>
        <v>39.5</v>
      </c>
      <c r="DB599" s="44" t="str">
        <f t="shared" si="30"/>
        <v>Moderate</v>
      </c>
      <c r="DC599" s="40">
        <f>VLOOKUP(CK599,'PROMIS 57 T-Score Conversions'!AG$3:AH$35,2,TRUE)</f>
        <v>45.27</v>
      </c>
      <c r="DD599" s="39" t="str">
        <f t="shared" si="31"/>
        <v>Normal</v>
      </c>
    </row>
    <row r="600">
      <c r="A600" s="1" t="b">
        <v>1</v>
      </c>
      <c r="B600" s="1" t="b">
        <v>1</v>
      </c>
      <c r="C600" s="20">
        <v>43971.60014929398</v>
      </c>
      <c r="D600" s="1" t="s">
        <v>419</v>
      </c>
      <c r="E600" s="1">
        <v>2240.0</v>
      </c>
      <c r="F600" s="1">
        <v>4.0</v>
      </c>
      <c r="G600" s="1">
        <v>5.0</v>
      </c>
      <c r="H600" s="1">
        <v>5.0</v>
      </c>
      <c r="I600" s="1">
        <v>4.0</v>
      </c>
      <c r="J600" s="1">
        <v>3.0</v>
      </c>
      <c r="K600" s="1">
        <v>4.0</v>
      </c>
      <c r="L600" s="1">
        <v>4.0</v>
      </c>
      <c r="M600" s="1">
        <v>4.0</v>
      </c>
      <c r="N600" s="1">
        <v>1.0</v>
      </c>
      <c r="O600" s="1">
        <v>2.0</v>
      </c>
      <c r="P600" s="1">
        <v>2.0</v>
      </c>
      <c r="Q600" s="1">
        <v>1.0</v>
      </c>
      <c r="R600" s="1">
        <v>1.0</v>
      </c>
      <c r="S600" s="1">
        <v>1.0</v>
      </c>
      <c r="T600" s="1">
        <v>3.0</v>
      </c>
      <c r="U600" s="1">
        <v>3.0</v>
      </c>
      <c r="V600" s="1">
        <v>1.0</v>
      </c>
      <c r="W600" s="1">
        <v>1.0</v>
      </c>
      <c r="X600" s="1">
        <v>2.0</v>
      </c>
      <c r="Y600" s="1">
        <v>1.0</v>
      </c>
      <c r="Z600" s="1">
        <v>1.0</v>
      </c>
      <c r="AA600" s="1">
        <v>3.0</v>
      </c>
      <c r="AB600" s="1">
        <v>1.0</v>
      </c>
      <c r="AC600" s="1">
        <v>1.0</v>
      </c>
      <c r="AD600" s="1">
        <v>4.0</v>
      </c>
      <c r="AE600" s="1">
        <v>3.0</v>
      </c>
      <c r="AF600" s="1">
        <v>4.0</v>
      </c>
      <c r="AG600" s="1">
        <v>3.0</v>
      </c>
      <c r="AH600" s="1">
        <v>4.0</v>
      </c>
      <c r="AI600" s="1">
        <v>5.0</v>
      </c>
      <c r="AJ600" s="1">
        <v>4.0</v>
      </c>
      <c r="AK600" s="1">
        <v>3.0</v>
      </c>
      <c r="AL600" s="1">
        <v>5.0</v>
      </c>
      <c r="AM600" s="1">
        <v>4.0</v>
      </c>
      <c r="AN600" s="1">
        <v>5.0</v>
      </c>
      <c r="AO600" s="1">
        <v>5.0</v>
      </c>
      <c r="AP600" s="1">
        <v>5.0</v>
      </c>
      <c r="AQ600" s="1">
        <v>5.0</v>
      </c>
      <c r="AR600" s="1">
        <v>4.0</v>
      </c>
      <c r="AS600" s="1">
        <v>5.0</v>
      </c>
      <c r="AT600" s="1">
        <v>2.0</v>
      </c>
      <c r="AU600" s="1">
        <v>4.0</v>
      </c>
      <c r="AV600" s="1">
        <v>4.0</v>
      </c>
      <c r="AW600" s="1">
        <v>2.0</v>
      </c>
      <c r="AX600" s="1">
        <v>2.0</v>
      </c>
      <c r="AY600" s="1">
        <v>2.0</v>
      </c>
      <c r="AZ600" s="1">
        <v>4.0</v>
      </c>
      <c r="BA600" s="1">
        <v>4.0</v>
      </c>
      <c r="BB600" s="1">
        <v>4.0</v>
      </c>
      <c r="BC600" s="1">
        <v>3.0</v>
      </c>
      <c r="BD600" s="1">
        <v>4.0</v>
      </c>
      <c r="BE600" s="1">
        <v>3.0</v>
      </c>
      <c r="BF600" s="1">
        <v>5.0</v>
      </c>
      <c r="BG600" s="1">
        <v>5.0</v>
      </c>
      <c r="BH600" s="1">
        <v>4.0</v>
      </c>
      <c r="BI600" s="1">
        <v>3.0</v>
      </c>
      <c r="BJ600" s="1">
        <v>6.0</v>
      </c>
      <c r="BK600" s="1">
        <v>2.0</v>
      </c>
      <c r="BL600" s="1">
        <v>3.0</v>
      </c>
      <c r="BM600" s="1">
        <v>3.0</v>
      </c>
      <c r="BN600" s="1">
        <v>3.0</v>
      </c>
      <c r="BO600" s="1">
        <v>3.0</v>
      </c>
      <c r="BP600" s="1">
        <v>2.0</v>
      </c>
      <c r="BQ600" s="1">
        <v>2.0</v>
      </c>
      <c r="BR600" s="1">
        <v>2.0</v>
      </c>
      <c r="BS600" s="1">
        <v>3.0</v>
      </c>
      <c r="BT600" s="1">
        <v>3.0</v>
      </c>
      <c r="BU600" s="1">
        <v>2.0</v>
      </c>
      <c r="BV600" s="1">
        <v>2.0</v>
      </c>
      <c r="BW600" s="1">
        <v>3.0</v>
      </c>
      <c r="BX600" s="1">
        <v>2.0</v>
      </c>
      <c r="BY600" s="1">
        <v>5.0</v>
      </c>
      <c r="BZ600" s="1">
        <v>3.0</v>
      </c>
      <c r="CA600" s="64">
        <f t="shared" si="32"/>
        <v>230</v>
      </c>
      <c r="CB600" s="45">
        <f t="shared" si="33"/>
        <v>33</v>
      </c>
      <c r="CC600" s="45">
        <f t="shared" si="34"/>
        <v>14</v>
      </c>
      <c r="CD600" s="45">
        <f t="shared" si="35"/>
        <v>11</v>
      </c>
      <c r="CE600" s="45">
        <f t="shared" si="36"/>
        <v>30</v>
      </c>
      <c r="CF600" s="45">
        <f t="shared" si="37"/>
        <v>38</v>
      </c>
      <c r="CG600" s="45">
        <f t="shared" si="38"/>
        <v>24</v>
      </c>
      <c r="CH600" s="45">
        <f t="shared" si="39"/>
        <v>31</v>
      </c>
      <c r="CI600" s="45">
        <f t="shared" si="40"/>
        <v>0.6</v>
      </c>
      <c r="CJ600">
        <f t="shared" si="10"/>
        <v>20</v>
      </c>
      <c r="CK600" s="45">
        <f t="shared" si="41"/>
        <v>23</v>
      </c>
      <c r="CL600" s="39"/>
      <c r="CM600" s="40">
        <f>VLOOKUP(CB600,'PROMIS 57 T-Score Conversions'!Q$3:R$35,2,TRUE)</f>
        <v>44.7</v>
      </c>
      <c r="CN600" s="44" t="str">
        <f t="shared" si="20"/>
        <v>Mild</v>
      </c>
      <c r="CO600" s="40">
        <f>VLOOKUP(CC600,'PROMIS 57 T-Score Conversions'!A$3:B$35,2,TRUE)</f>
        <v>52.1</v>
      </c>
      <c r="CP600" s="39" t="str">
        <f t="shared" si="21"/>
        <v>Mild</v>
      </c>
      <c r="CQ600" s="40">
        <f>VLOOKUP(CD600,'PROMIS 57 T-Score Conversions'!E$3:F$35,2,TRUE)</f>
        <v>49.4</v>
      </c>
      <c r="CR600" s="39" t="str">
        <f t="shared" si="22"/>
        <v>Normal</v>
      </c>
      <c r="CS600" s="40">
        <f>VLOOKUP(CE600,'PROMIS 57 T-Score Conversions'!U$3:V$35,2,TRUE)</f>
        <v>63.3</v>
      </c>
      <c r="CT600" s="39" t="str">
        <f t="shared" si="42"/>
        <v>Moderate</v>
      </c>
      <c r="CU600" s="40">
        <f>VLOOKUP(CF600,'PROMIS 57 T-Score Conversions'!Y$3:Z$35,2,TRUE)</f>
        <v>70.8</v>
      </c>
      <c r="CV600" s="39" t="str">
        <f t="shared" si="24"/>
        <v>Severe</v>
      </c>
      <c r="CW600" s="40">
        <f>vlookup(CG600,'PROMIS 57 T-Score Conversions'!M$3:N$35,2,TRUE)</f>
        <v>44</v>
      </c>
      <c r="CX600" s="39" t="str">
        <f t="shared" si="25"/>
        <v>Mild</v>
      </c>
      <c r="CY600" s="40">
        <f>VLOOKup(CH600,'PROMIS 57 T-Score Conversions'!I$3:J$35,2,TRUE)</f>
        <v>66.2</v>
      </c>
      <c r="CZ600" s="39" t="str">
        <f t="shared" si="26"/>
        <v>Moderate</v>
      </c>
      <c r="DA600" s="37">
        <f>VLOOKUP(CJ600,'PROMIS 57 T-Score Conversions'!AC$3:AD$35,2,TRUE)</f>
        <v>37.15</v>
      </c>
      <c r="DB600" s="44" t="str">
        <f t="shared" si="30"/>
        <v>Moderate</v>
      </c>
      <c r="DC600" s="40">
        <f>VLOOKUP(CK600,'PROMIS 57 T-Score Conversions'!AG$3:AH$35,2,TRUE)</f>
        <v>42.51</v>
      </c>
      <c r="DD600" s="39" t="str">
        <f t="shared" si="31"/>
        <v>Normal</v>
      </c>
    </row>
    <row r="601">
      <c r="A601" s="1" t="b">
        <v>1</v>
      </c>
      <c r="B601" s="1" t="b">
        <v>1</v>
      </c>
      <c r="C601" s="20">
        <v>43972.57416704861</v>
      </c>
      <c r="D601" s="1" t="s">
        <v>142</v>
      </c>
      <c r="E601" s="65">
        <v>1905.0</v>
      </c>
      <c r="F601" s="1">
        <v>5.0</v>
      </c>
      <c r="G601" s="1">
        <v>5.0</v>
      </c>
      <c r="H601" s="1">
        <v>5.0</v>
      </c>
      <c r="I601" s="1">
        <v>3.0</v>
      </c>
      <c r="J601" s="1">
        <v>4.0</v>
      </c>
      <c r="K601" s="1">
        <v>5.0</v>
      </c>
      <c r="L601" s="1">
        <v>5.0</v>
      </c>
      <c r="M601" s="1">
        <v>5.0</v>
      </c>
      <c r="N601" s="1">
        <v>3.0</v>
      </c>
      <c r="O601" s="1">
        <v>2.0</v>
      </c>
      <c r="P601" s="1">
        <v>2.0</v>
      </c>
      <c r="Q601" s="1">
        <v>3.0</v>
      </c>
      <c r="R601" s="1">
        <v>3.0</v>
      </c>
      <c r="S601" s="1">
        <v>2.0</v>
      </c>
      <c r="T601" s="1">
        <v>3.0</v>
      </c>
      <c r="U601" s="1">
        <v>2.0</v>
      </c>
      <c r="V601" s="1">
        <v>1.0</v>
      </c>
      <c r="W601" s="1">
        <v>2.0</v>
      </c>
      <c r="X601" s="1">
        <v>2.0</v>
      </c>
      <c r="Y601" s="1">
        <v>2.0</v>
      </c>
      <c r="Z601" s="1">
        <v>1.0</v>
      </c>
      <c r="AA601" s="1">
        <v>4.0</v>
      </c>
      <c r="AB601" s="1">
        <v>2.0</v>
      </c>
      <c r="AC601" s="1">
        <v>1.0</v>
      </c>
      <c r="AD601" s="1">
        <v>2.0</v>
      </c>
      <c r="AE601" s="1">
        <v>2.0</v>
      </c>
      <c r="AF601" s="1">
        <v>3.0</v>
      </c>
      <c r="AG601" s="1">
        <v>3.0</v>
      </c>
      <c r="AH601" s="1">
        <v>3.0</v>
      </c>
      <c r="AI601" s="1">
        <v>3.0</v>
      </c>
      <c r="AJ601" s="1">
        <v>3.0</v>
      </c>
      <c r="AK601" s="1">
        <v>4.0</v>
      </c>
      <c r="AL601" s="1">
        <v>2.0</v>
      </c>
      <c r="AM601" s="1">
        <v>2.0</v>
      </c>
      <c r="AN601" s="1">
        <v>2.0</v>
      </c>
      <c r="AO601" s="1">
        <v>2.0</v>
      </c>
      <c r="AP601" s="1">
        <v>2.0</v>
      </c>
      <c r="AQ601" s="1">
        <v>2.0</v>
      </c>
      <c r="AR601" s="1">
        <v>1.0</v>
      </c>
      <c r="AS601" s="1">
        <v>2.0</v>
      </c>
      <c r="AT601" s="1">
        <v>3.0</v>
      </c>
      <c r="AU601" s="1">
        <v>3.0</v>
      </c>
      <c r="AV601" s="1">
        <v>1.0</v>
      </c>
      <c r="AW601" s="1">
        <v>3.0</v>
      </c>
      <c r="AX601" s="1">
        <v>2.0</v>
      </c>
      <c r="AY601" s="1">
        <v>3.0</v>
      </c>
      <c r="AZ601" s="1">
        <v>3.0</v>
      </c>
      <c r="BA601" s="1">
        <v>3.0</v>
      </c>
      <c r="BB601" s="1">
        <v>5.0</v>
      </c>
      <c r="BC601" s="1">
        <v>2.0</v>
      </c>
      <c r="BD601" s="1">
        <v>3.0</v>
      </c>
      <c r="BE601" s="1">
        <v>2.0</v>
      </c>
      <c r="BF601" s="1">
        <v>2.0</v>
      </c>
      <c r="BG601" s="1">
        <v>3.0</v>
      </c>
      <c r="BH601" s="1">
        <v>3.0</v>
      </c>
      <c r="BI601" s="1">
        <v>3.0</v>
      </c>
      <c r="BJ601" s="1">
        <v>3.0</v>
      </c>
      <c r="BK601" s="1">
        <v>3.0</v>
      </c>
      <c r="BL601" s="1">
        <v>2.0</v>
      </c>
      <c r="BM601" s="1">
        <v>3.0</v>
      </c>
      <c r="BN601" s="1">
        <v>3.0</v>
      </c>
      <c r="BO601" s="1">
        <v>2.0</v>
      </c>
      <c r="BP601" s="1">
        <v>3.0</v>
      </c>
      <c r="BQ601" s="1">
        <v>2.0</v>
      </c>
      <c r="BR601" s="1">
        <v>4.0</v>
      </c>
      <c r="BS601" s="1">
        <v>3.0</v>
      </c>
      <c r="BT601" s="1">
        <v>3.0</v>
      </c>
      <c r="BU601" s="1">
        <v>2.0</v>
      </c>
      <c r="BV601" s="1">
        <v>3.0</v>
      </c>
      <c r="BW601" s="1">
        <v>3.0</v>
      </c>
      <c r="BX601" s="1">
        <v>3.0</v>
      </c>
      <c r="BY601" s="1">
        <v>1.0</v>
      </c>
      <c r="BZ601" s="1">
        <v>2.0</v>
      </c>
      <c r="CA601" s="64">
        <f t="shared" si="32"/>
        <v>199</v>
      </c>
      <c r="CB601" s="45">
        <f t="shared" si="33"/>
        <v>37</v>
      </c>
      <c r="CC601" s="45">
        <f t="shared" si="34"/>
        <v>20</v>
      </c>
      <c r="CD601" s="45">
        <f t="shared" si="35"/>
        <v>15</v>
      </c>
      <c r="CE601" s="45">
        <f t="shared" si="36"/>
        <v>23</v>
      </c>
      <c r="CF601" s="45">
        <f t="shared" si="37"/>
        <v>15</v>
      </c>
      <c r="CG601" s="45">
        <f t="shared" si="38"/>
        <v>21</v>
      </c>
      <c r="CH601" s="45">
        <f t="shared" si="39"/>
        <v>23</v>
      </c>
      <c r="CI601" s="45">
        <f t="shared" si="40"/>
        <v>0.3</v>
      </c>
      <c r="CJ601">
        <f t="shared" si="10"/>
        <v>22</v>
      </c>
      <c r="CK601" s="45">
        <f t="shared" si="41"/>
        <v>20</v>
      </c>
      <c r="CL601" s="39"/>
      <c r="CM601" s="40">
        <f>VLOOKUP(CB601,'PROMIS 57 T-Score Conversions'!Q$3:R$35,2,TRUE)</f>
        <v>49.2</v>
      </c>
      <c r="CN601" s="44" t="str">
        <f t="shared" si="20"/>
        <v>Normal</v>
      </c>
      <c r="CO601" s="40">
        <f>VLOOKUP(CC601,'PROMIS 57 T-Score Conversions'!A$3:B$35,2,TRUE)</f>
        <v>58.4</v>
      </c>
      <c r="CP601" s="39" t="str">
        <f t="shared" si="21"/>
        <v>Moderate</v>
      </c>
      <c r="CQ601" s="40">
        <f>VLOOKUP(CD601,'PROMIS 57 T-Score Conversions'!E$3:F$35,2,TRUE)</f>
        <v>54.1</v>
      </c>
      <c r="CR601" s="39" t="str">
        <f t="shared" si="22"/>
        <v>Normal</v>
      </c>
      <c r="CS601" s="40">
        <f>VLOOKUP(CE601,'PROMIS 57 T-Score Conversions'!U$3:V$35,2,TRUE)</f>
        <v>56.6</v>
      </c>
      <c r="CT601" s="39" t="str">
        <f t="shared" si="42"/>
        <v>Mild</v>
      </c>
      <c r="CU601" s="40">
        <f>VLOOKUP(CF601,'PROMIS 57 T-Score Conversions'!Y$3:Z$35,2,TRUE)</f>
        <v>44.2</v>
      </c>
      <c r="CV601" s="39" t="str">
        <f t="shared" si="24"/>
        <v>Normal</v>
      </c>
      <c r="CW601" s="40">
        <f>vlookup(CG601,'PROMIS 57 T-Score Conversions'!M$3:N$35,2,TRUE)</f>
        <v>41.1</v>
      </c>
      <c r="CX601" s="39" t="str">
        <f t="shared" si="25"/>
        <v>Mild</v>
      </c>
      <c r="CY601" s="40">
        <f>VLOOKup(CH601,'PROMIS 57 T-Score Conversions'!I$3:J$35,2,TRUE)</f>
        <v>60.8</v>
      </c>
      <c r="CZ601" s="39" t="str">
        <f t="shared" si="26"/>
        <v>Moderate</v>
      </c>
      <c r="DA601" s="37">
        <f>VLOOKUP(CJ601,'PROMIS 57 T-Score Conversions'!AC$3:AD$35,2,TRUE)</f>
        <v>38.71</v>
      </c>
      <c r="DB601" s="44" t="str">
        <f t="shared" si="30"/>
        <v>Moderate</v>
      </c>
      <c r="DC601" s="40">
        <f>VLOOKUP(CK601,'PROMIS 57 T-Score Conversions'!AG$3:AH$35,2,TRUE)</f>
        <v>39.81</v>
      </c>
      <c r="DD601" s="39" t="str">
        <f t="shared" si="31"/>
        <v>Normal</v>
      </c>
    </row>
    <row r="602">
      <c r="A602" s="1" t="b">
        <v>1</v>
      </c>
      <c r="B602" s="1" t="b">
        <v>1</v>
      </c>
      <c r="C602" s="20">
        <v>43974.00111414352</v>
      </c>
      <c r="D602" s="1" t="s">
        <v>421</v>
      </c>
      <c r="E602" s="1">
        <v>2222.0</v>
      </c>
      <c r="F602" s="1">
        <v>4.0</v>
      </c>
      <c r="G602" s="1">
        <v>3.0</v>
      </c>
      <c r="H602" s="1">
        <v>5.0</v>
      </c>
      <c r="I602" s="1">
        <v>5.0</v>
      </c>
      <c r="J602" s="1">
        <v>3.0</v>
      </c>
      <c r="K602" s="1">
        <v>4.0</v>
      </c>
      <c r="L602" s="1">
        <v>5.0</v>
      </c>
      <c r="M602" s="1">
        <v>4.0</v>
      </c>
      <c r="N602" s="1">
        <v>2.0</v>
      </c>
      <c r="O602" s="1">
        <v>1.0</v>
      </c>
      <c r="P602" s="1">
        <v>1.0</v>
      </c>
      <c r="Q602" s="1">
        <v>1.0</v>
      </c>
      <c r="R602" s="1">
        <v>2.0</v>
      </c>
      <c r="S602" s="1">
        <v>2.0</v>
      </c>
      <c r="T602" s="1">
        <v>2.0</v>
      </c>
      <c r="U602" s="1">
        <v>3.0</v>
      </c>
      <c r="V602" s="1">
        <v>2.0</v>
      </c>
      <c r="W602" s="1">
        <v>2.0</v>
      </c>
      <c r="X602" s="1">
        <v>2.0</v>
      </c>
      <c r="Y602" s="1">
        <v>3.0</v>
      </c>
      <c r="Z602" s="1">
        <v>3.0</v>
      </c>
      <c r="AA602" s="1">
        <v>3.0</v>
      </c>
      <c r="AB602" s="1">
        <v>3.0</v>
      </c>
      <c r="AC602" s="1">
        <v>2.0</v>
      </c>
      <c r="AD602" s="1">
        <v>4.0</v>
      </c>
      <c r="AE602" s="1">
        <v>4.0</v>
      </c>
      <c r="AF602" s="1">
        <v>3.0</v>
      </c>
      <c r="AG602" s="1">
        <v>3.0</v>
      </c>
      <c r="AH602" s="1">
        <v>4.0</v>
      </c>
      <c r="AI602" s="1">
        <v>3.0</v>
      </c>
      <c r="AJ602" s="1">
        <v>4.0</v>
      </c>
      <c r="AK602" s="1">
        <v>3.0</v>
      </c>
      <c r="AL602" s="1">
        <v>4.0</v>
      </c>
      <c r="AM602" s="1">
        <v>2.0</v>
      </c>
      <c r="AN602" s="1">
        <v>4.0</v>
      </c>
      <c r="AO602" s="1">
        <v>4.0</v>
      </c>
      <c r="AP602" s="1">
        <v>2.0</v>
      </c>
      <c r="AQ602" s="1">
        <v>3.0</v>
      </c>
      <c r="AR602" s="1">
        <v>2.0</v>
      </c>
      <c r="AS602" s="1">
        <v>4.0</v>
      </c>
      <c r="AT602" s="1">
        <v>4.0</v>
      </c>
      <c r="AU602" s="1">
        <v>3.0</v>
      </c>
      <c r="AV602" s="1">
        <v>4.0</v>
      </c>
      <c r="AW602" s="1">
        <v>3.0</v>
      </c>
      <c r="AX602" s="1">
        <v>4.0</v>
      </c>
      <c r="AY602" s="1">
        <v>4.0</v>
      </c>
      <c r="AZ602" s="1">
        <v>4.0</v>
      </c>
      <c r="BA602" s="1">
        <v>4.0</v>
      </c>
      <c r="BB602" s="1">
        <v>5.0</v>
      </c>
      <c r="BC602" s="1">
        <v>4.0</v>
      </c>
      <c r="BD602" s="1">
        <v>4.0</v>
      </c>
      <c r="BE602" s="1">
        <v>4.0</v>
      </c>
      <c r="BF602" s="1">
        <v>4.0</v>
      </c>
      <c r="BG602" s="1">
        <v>4.0</v>
      </c>
      <c r="BH602" s="1">
        <v>5.0</v>
      </c>
      <c r="BI602" s="1">
        <v>5.0</v>
      </c>
      <c r="BJ602" s="1">
        <v>8.0</v>
      </c>
      <c r="BK602" s="1">
        <v>3.0</v>
      </c>
      <c r="BL602" s="1">
        <v>4.0</v>
      </c>
      <c r="BM602" s="1">
        <v>3.0</v>
      </c>
      <c r="BN602" s="1">
        <v>2.0</v>
      </c>
      <c r="BO602" s="1">
        <v>2.0</v>
      </c>
      <c r="BP602" s="1">
        <v>2.0</v>
      </c>
      <c r="BQ602" s="1">
        <v>3.0</v>
      </c>
      <c r="BR602" s="1">
        <v>4.0</v>
      </c>
      <c r="BS602" s="1">
        <v>3.0</v>
      </c>
      <c r="BT602" s="1">
        <v>3.0</v>
      </c>
      <c r="BU602" s="1">
        <v>4.0</v>
      </c>
      <c r="BV602" s="1">
        <v>4.0</v>
      </c>
      <c r="BW602" s="1">
        <v>4.0</v>
      </c>
      <c r="BX602" s="1">
        <v>2.0</v>
      </c>
      <c r="BY602" s="1">
        <v>2.0</v>
      </c>
      <c r="BZ602" s="1">
        <v>4.0</v>
      </c>
      <c r="CA602" s="64">
        <f t="shared" si="32"/>
        <v>242</v>
      </c>
      <c r="CB602" s="45">
        <f t="shared" si="33"/>
        <v>33</v>
      </c>
      <c r="CC602" s="45">
        <f t="shared" si="34"/>
        <v>14</v>
      </c>
      <c r="CD602" s="45">
        <f t="shared" si="35"/>
        <v>20</v>
      </c>
      <c r="CE602" s="45">
        <f t="shared" si="36"/>
        <v>28</v>
      </c>
      <c r="CF602" s="45">
        <f t="shared" si="37"/>
        <v>25</v>
      </c>
      <c r="CG602" s="45">
        <f t="shared" si="38"/>
        <v>30</v>
      </c>
      <c r="CH602" s="45">
        <f t="shared" si="39"/>
        <v>35</v>
      </c>
      <c r="CI602" s="45">
        <f t="shared" si="40"/>
        <v>0.8</v>
      </c>
      <c r="CJ602">
        <f t="shared" si="10"/>
        <v>23</v>
      </c>
      <c r="CK602" s="45">
        <f t="shared" si="41"/>
        <v>26</v>
      </c>
      <c r="CM602" s="40">
        <f>VLOOKUP(CB602,'PROMIS 57 T-Score Conversions'!Q$3:R$35,2,TRUE)</f>
        <v>44.7</v>
      </c>
      <c r="CN602" s="44" t="str">
        <f t="shared" si="20"/>
        <v>Mild</v>
      </c>
      <c r="CO602" s="40">
        <f>VLOOKUP(CC602,'PROMIS 57 T-Score Conversions'!A$3:B$35,2,TRUE)</f>
        <v>52.1</v>
      </c>
      <c r="CP602" s="39" t="str">
        <f t="shared" si="21"/>
        <v>Mild</v>
      </c>
      <c r="CQ602" s="40">
        <f>VLOOKUP(CD602,'PROMIS 57 T-Score Conversions'!E$3:F$35,2,TRUE)</f>
        <v>58.5</v>
      </c>
      <c r="CR602" s="39" t="str">
        <f t="shared" si="22"/>
        <v>Mild</v>
      </c>
      <c r="CS602" s="40">
        <f>VLOOKUP(CE602,'PROMIS 57 T-Score Conversions'!U$3:V$35,2,TRUE)</f>
        <v>61.3</v>
      </c>
      <c r="CT602" s="39" t="str">
        <f t="shared" si="42"/>
        <v>Moderate</v>
      </c>
      <c r="CU602" s="40">
        <f>VLOOKUP(CF602,'PROMIS 57 T-Score Conversions'!Y$3:Z$35,2,TRUE)</f>
        <v>55.3</v>
      </c>
      <c r="CV602" s="39" t="str">
        <f t="shared" si="24"/>
        <v>Mild</v>
      </c>
      <c r="CW602" s="40">
        <f>vlookup(CG602,'PROMIS 57 T-Score Conversions'!M$3:N$35,2,TRUE)</f>
        <v>49.9</v>
      </c>
      <c r="CX602" s="39" t="str">
        <f t="shared" si="25"/>
        <v>Normal</v>
      </c>
      <c r="CY602" s="40">
        <f>VLOOKup(CH602,'PROMIS 57 T-Score Conversions'!I$3:J$35,2,TRUE)</f>
        <v>69.2</v>
      </c>
      <c r="CZ602" s="39" t="str">
        <f t="shared" si="26"/>
        <v>Moderate</v>
      </c>
      <c r="DA602" s="37">
        <f>VLOOKUP(CJ602,'PROMIS 57 T-Score Conversions'!AC$3:AD$35,2,TRUE)</f>
        <v>39.5</v>
      </c>
      <c r="DB602" s="44" t="str">
        <f t="shared" si="30"/>
        <v>Moderate</v>
      </c>
      <c r="DC602" s="40">
        <f>VLOOKUP(CK602,'PROMIS 57 T-Score Conversions'!AG$3:AH$35,2,TRUE)</f>
        <v>45.27</v>
      </c>
      <c r="DD602" s="39" t="str">
        <f t="shared" si="31"/>
        <v>Normal</v>
      </c>
    </row>
    <row r="603">
      <c r="A603" s="1" t="b">
        <v>1</v>
      </c>
      <c r="B603" s="1" t="b">
        <v>1</v>
      </c>
      <c r="C603" s="20">
        <v>43974.58634002315</v>
      </c>
      <c r="D603" s="1" t="s">
        <v>431</v>
      </c>
      <c r="E603" s="1">
        <v>2252.0</v>
      </c>
      <c r="F603" s="1">
        <v>4.0</v>
      </c>
      <c r="G603" s="1">
        <v>4.0</v>
      </c>
      <c r="H603" s="1">
        <v>5.0</v>
      </c>
      <c r="I603" s="1">
        <v>5.0</v>
      </c>
      <c r="J603" s="1">
        <v>3.0</v>
      </c>
      <c r="K603" s="1">
        <v>5.0</v>
      </c>
      <c r="L603" s="1">
        <v>4.0</v>
      </c>
      <c r="M603" s="1">
        <v>1.0</v>
      </c>
      <c r="N603" s="1">
        <v>4.0</v>
      </c>
      <c r="O603" s="1">
        <v>3.0</v>
      </c>
      <c r="P603" s="1">
        <v>4.0</v>
      </c>
      <c r="Q603" s="1">
        <v>4.0</v>
      </c>
      <c r="R603" s="1">
        <v>4.0</v>
      </c>
      <c r="S603" s="1">
        <v>3.0</v>
      </c>
      <c r="T603" s="1">
        <v>3.0</v>
      </c>
      <c r="U603" s="1">
        <v>3.0</v>
      </c>
      <c r="V603" s="1">
        <v>2.0</v>
      </c>
      <c r="W603" s="1">
        <v>5.0</v>
      </c>
      <c r="X603" s="1">
        <v>2.0</v>
      </c>
      <c r="Y603" s="1">
        <v>4.0</v>
      </c>
      <c r="Z603" s="1">
        <v>3.0</v>
      </c>
      <c r="AA603" s="1">
        <v>2.0</v>
      </c>
      <c r="AB603" s="1">
        <v>2.0</v>
      </c>
      <c r="AC603" s="1">
        <v>1.0</v>
      </c>
      <c r="AD603" s="1">
        <v>3.0</v>
      </c>
      <c r="AE603" s="1">
        <v>4.0</v>
      </c>
      <c r="AF603" s="1">
        <v>4.0</v>
      </c>
      <c r="AG603" s="1">
        <v>3.0</v>
      </c>
      <c r="AH603" s="1">
        <v>4.0</v>
      </c>
      <c r="AI603" s="1">
        <v>4.0</v>
      </c>
      <c r="AJ603" s="1">
        <v>5.0</v>
      </c>
      <c r="AK603" s="1">
        <v>4.0</v>
      </c>
      <c r="AL603" s="1">
        <v>5.0</v>
      </c>
      <c r="AM603" s="1">
        <v>5.0</v>
      </c>
      <c r="AN603" s="1">
        <v>5.0</v>
      </c>
      <c r="AO603" s="1">
        <v>5.0</v>
      </c>
      <c r="AP603" s="1">
        <v>3.0</v>
      </c>
      <c r="AQ603" s="1">
        <v>5.0</v>
      </c>
      <c r="AR603" s="1">
        <v>5.0</v>
      </c>
      <c r="AS603" s="1">
        <v>4.0</v>
      </c>
      <c r="AT603" s="1">
        <v>3.0</v>
      </c>
      <c r="AU603" s="1">
        <v>2.0</v>
      </c>
      <c r="AV603" s="1">
        <v>1.0</v>
      </c>
      <c r="AW603" s="1">
        <v>2.0</v>
      </c>
      <c r="AX603" s="1">
        <v>2.0</v>
      </c>
      <c r="AY603" s="1">
        <v>3.0</v>
      </c>
      <c r="AZ603" s="1">
        <v>2.0</v>
      </c>
      <c r="BA603" s="1">
        <v>1.0</v>
      </c>
      <c r="BB603" s="1">
        <v>3.0</v>
      </c>
      <c r="BC603" s="1">
        <v>2.0</v>
      </c>
      <c r="BD603" s="1">
        <v>1.0</v>
      </c>
      <c r="BE603" s="1">
        <v>3.0</v>
      </c>
      <c r="BF603" s="1">
        <v>3.0</v>
      </c>
      <c r="BG603" s="1">
        <v>2.0</v>
      </c>
      <c r="BH603" s="1">
        <v>2.0</v>
      </c>
      <c r="BI603" s="1">
        <v>2.0</v>
      </c>
      <c r="BJ603" s="1">
        <v>3.0</v>
      </c>
      <c r="BK603" s="1">
        <v>1.0</v>
      </c>
      <c r="BL603" s="1">
        <v>1.0</v>
      </c>
      <c r="BM603" s="1">
        <v>1.0</v>
      </c>
      <c r="BN603" s="1">
        <v>1.0</v>
      </c>
      <c r="BO603" s="1">
        <v>3.0</v>
      </c>
      <c r="BP603" s="1">
        <v>3.0</v>
      </c>
      <c r="BQ603" s="1">
        <v>2.0</v>
      </c>
      <c r="BR603" s="1">
        <v>2.0</v>
      </c>
      <c r="BS603" s="1">
        <v>3.0</v>
      </c>
      <c r="BT603" s="1">
        <v>5.0</v>
      </c>
      <c r="BU603" s="1">
        <v>4.0</v>
      </c>
      <c r="BV603" s="1">
        <v>4.0</v>
      </c>
      <c r="BW603" s="1">
        <v>4.0</v>
      </c>
      <c r="BX603" s="1">
        <v>2.0</v>
      </c>
      <c r="BY603" s="1">
        <v>2.0</v>
      </c>
      <c r="BZ603" s="1">
        <v>5.0</v>
      </c>
      <c r="CA603" s="64">
        <f t="shared" si="32"/>
        <v>228</v>
      </c>
      <c r="CB603" s="45">
        <f t="shared" si="33"/>
        <v>31</v>
      </c>
      <c r="CC603" s="45">
        <f t="shared" si="34"/>
        <v>28</v>
      </c>
      <c r="CD603" s="45">
        <f t="shared" si="35"/>
        <v>21</v>
      </c>
      <c r="CE603" s="45">
        <f t="shared" si="36"/>
        <v>31</v>
      </c>
      <c r="CF603" s="45">
        <f t="shared" si="37"/>
        <v>37</v>
      </c>
      <c r="CG603" s="45">
        <f t="shared" si="38"/>
        <v>16</v>
      </c>
      <c r="CH603" s="45">
        <f t="shared" si="39"/>
        <v>18</v>
      </c>
      <c r="CI603" s="45">
        <f t="shared" si="40"/>
        <v>0.3</v>
      </c>
      <c r="CJ603">
        <f t="shared" si="10"/>
        <v>14</v>
      </c>
      <c r="CK603" s="45">
        <f t="shared" si="41"/>
        <v>29</v>
      </c>
      <c r="CM603" s="40">
        <f>VLOOKUP(CB603,'PROMIS 57 T-Score Conversions'!Q$3:R$35,2,TRUE)</f>
        <v>43.1</v>
      </c>
      <c r="CN603" s="44" t="str">
        <f t="shared" si="20"/>
        <v>Mild</v>
      </c>
      <c r="CO603" s="40">
        <f>VLOOKUP(CC603,'PROMIS 57 T-Score Conversions'!A$3:B$35,2,TRUE)</f>
        <v>66.6</v>
      </c>
      <c r="CP603" s="39" t="str">
        <f t="shared" si="21"/>
        <v>Severe</v>
      </c>
      <c r="CQ603" s="40">
        <f>VLOOKUP(CD603,'PROMIS 57 T-Score Conversions'!E$3:F$35,2,TRUE)</f>
        <v>59.4</v>
      </c>
      <c r="CR603" s="39" t="str">
        <f t="shared" si="22"/>
        <v>Mild</v>
      </c>
      <c r="CS603" s="40">
        <f>VLOOKUP(CE603,'PROMIS 57 T-Score Conversions'!U$3:V$35,2,TRUE)</f>
        <v>64.3</v>
      </c>
      <c r="CT603" s="39" t="str">
        <f t="shared" si="42"/>
        <v>Moderate</v>
      </c>
      <c r="CU603" s="40">
        <f>VLOOKUP(CF603,'PROMIS 57 T-Score Conversions'!Y$3:Z$35,2,TRUE)</f>
        <v>69</v>
      </c>
      <c r="CV603" s="39" t="str">
        <f t="shared" si="24"/>
        <v>Moderate</v>
      </c>
      <c r="CW603" s="40">
        <f>vlookup(CG603,'PROMIS 57 T-Score Conversions'!M$3:N$35,2,TRUE)</f>
        <v>36.9</v>
      </c>
      <c r="CX603" s="39" t="str">
        <f t="shared" si="25"/>
        <v>Moderate</v>
      </c>
      <c r="CY603" s="40">
        <f>VLOOKup(CH603,'PROMIS 57 T-Score Conversions'!I$3:J$35,2,TRUE)</f>
        <v>58.1</v>
      </c>
      <c r="CZ603" s="39" t="str">
        <f t="shared" si="26"/>
        <v>Mild</v>
      </c>
      <c r="DA603" s="37">
        <f>VLOOKUP(CJ603,'PROMIS 57 T-Score Conversions'!AC$3:AD$35,2,TRUE)</f>
        <v>32.15</v>
      </c>
      <c r="DB603" s="44" t="str">
        <f t="shared" si="30"/>
        <v>Moderate</v>
      </c>
      <c r="DC603" s="40">
        <f>VLOOKUP(CK603,'PROMIS 57 T-Score Conversions'!AG$3:AH$35,2,TRUE)</f>
        <v>48.16</v>
      </c>
      <c r="DD603" s="39" t="str">
        <f t="shared" si="31"/>
        <v>Normal</v>
      </c>
    </row>
    <row r="604">
      <c r="A604" s="1" t="b">
        <v>1</v>
      </c>
      <c r="B604" s="1" t="b">
        <v>1</v>
      </c>
      <c r="C604" s="20">
        <v>43975.593424502316</v>
      </c>
      <c r="D604" s="1" t="s">
        <v>332</v>
      </c>
      <c r="E604" s="1">
        <v>2124.0</v>
      </c>
      <c r="F604" s="1">
        <v>5.0</v>
      </c>
      <c r="G604" s="1">
        <v>5.0</v>
      </c>
      <c r="H604" s="1">
        <v>5.0</v>
      </c>
      <c r="I604" s="1">
        <v>5.0</v>
      </c>
      <c r="J604" s="1">
        <v>4.0</v>
      </c>
      <c r="K604" s="1">
        <v>5.0</v>
      </c>
      <c r="L604" s="1">
        <v>5.0</v>
      </c>
      <c r="M604" s="1">
        <v>5.0</v>
      </c>
      <c r="N604" s="1">
        <v>1.0</v>
      </c>
      <c r="O604" s="1">
        <v>1.0</v>
      </c>
      <c r="P604" s="1">
        <v>1.0</v>
      </c>
      <c r="Q604" s="1">
        <v>1.0</v>
      </c>
      <c r="R604" s="1">
        <v>1.0</v>
      </c>
      <c r="S604" s="1">
        <v>1.0</v>
      </c>
      <c r="T604" s="1">
        <v>1.0</v>
      </c>
      <c r="U604" s="1">
        <v>1.0</v>
      </c>
      <c r="V604" s="1">
        <v>1.0</v>
      </c>
      <c r="W604" s="1">
        <v>1.0</v>
      </c>
      <c r="X604" s="1">
        <v>1.0</v>
      </c>
      <c r="Y604" s="1">
        <v>1.0</v>
      </c>
      <c r="Z604" s="1">
        <v>1.0</v>
      </c>
      <c r="AA604" s="1">
        <v>1.0</v>
      </c>
      <c r="AB604" s="1">
        <v>1.0</v>
      </c>
      <c r="AC604" s="1">
        <v>1.0</v>
      </c>
      <c r="AD604" s="1">
        <v>2.0</v>
      </c>
      <c r="AE604" s="1">
        <v>2.0</v>
      </c>
      <c r="AF604" s="1">
        <v>2.0</v>
      </c>
      <c r="AG604" s="1">
        <v>3.0</v>
      </c>
      <c r="AH604" s="1">
        <v>2.0</v>
      </c>
      <c r="AI604" s="1">
        <v>2.0</v>
      </c>
      <c r="AJ604" s="1">
        <v>2.0</v>
      </c>
      <c r="AK604" s="1">
        <v>2.0</v>
      </c>
      <c r="AL604" s="1">
        <v>1.0</v>
      </c>
      <c r="AM604" s="1">
        <v>1.0</v>
      </c>
      <c r="AN604" s="1">
        <v>2.0</v>
      </c>
      <c r="AO604" s="1">
        <v>1.0</v>
      </c>
      <c r="AP604" s="1">
        <v>1.0</v>
      </c>
      <c r="AQ604" s="1">
        <v>1.0</v>
      </c>
      <c r="AR604" s="1">
        <v>1.0</v>
      </c>
      <c r="AS604" s="1">
        <v>2.0</v>
      </c>
      <c r="AT604" s="1">
        <v>4.0</v>
      </c>
      <c r="AU604" s="1">
        <v>4.0</v>
      </c>
      <c r="AV604" s="1">
        <v>5.0</v>
      </c>
      <c r="AW604" s="1">
        <v>4.0</v>
      </c>
      <c r="AX604" s="1">
        <v>4.0</v>
      </c>
      <c r="AY604" s="1">
        <v>4.0</v>
      </c>
      <c r="AZ604" s="1">
        <v>4.0</v>
      </c>
      <c r="BA604" s="1">
        <v>4.0</v>
      </c>
      <c r="BB604" s="1">
        <v>1.0</v>
      </c>
      <c r="BC604" s="1">
        <v>1.0</v>
      </c>
      <c r="BD604" s="1">
        <v>1.0</v>
      </c>
      <c r="BE604" s="1">
        <v>1.0</v>
      </c>
      <c r="BF604" s="1">
        <v>1.0</v>
      </c>
      <c r="BG604" s="1">
        <v>1.0</v>
      </c>
      <c r="BH604" s="1">
        <v>1.0</v>
      </c>
      <c r="BI604" s="1">
        <v>1.0</v>
      </c>
      <c r="BJ604" s="1">
        <v>0.0</v>
      </c>
      <c r="BK604" s="1">
        <v>4.0</v>
      </c>
      <c r="BL604" s="1">
        <v>5.0</v>
      </c>
      <c r="BM604" s="1">
        <v>4.0</v>
      </c>
      <c r="BN604" s="1">
        <v>4.0</v>
      </c>
      <c r="BO604" s="1">
        <v>5.0</v>
      </c>
      <c r="BP604" s="1">
        <v>5.0</v>
      </c>
      <c r="BQ604" s="1">
        <v>5.0</v>
      </c>
      <c r="BR604" s="1">
        <v>4.0</v>
      </c>
      <c r="BS604" s="1">
        <v>1.0</v>
      </c>
      <c r="BT604" s="1">
        <v>2.0</v>
      </c>
      <c r="BU604" s="1">
        <v>2.0</v>
      </c>
      <c r="BV604" s="1">
        <v>1.0</v>
      </c>
      <c r="BW604" s="1">
        <v>2.0</v>
      </c>
      <c r="BX604" s="1">
        <v>1.0</v>
      </c>
      <c r="BY604" s="1">
        <v>2.0</v>
      </c>
      <c r="BZ604" s="1">
        <v>2.0</v>
      </c>
      <c r="CA604" s="64">
        <f t="shared" si="32"/>
        <v>172</v>
      </c>
      <c r="CB604" s="45">
        <f t="shared" si="33"/>
        <v>39</v>
      </c>
      <c r="CC604" s="45">
        <f t="shared" si="34"/>
        <v>8</v>
      </c>
      <c r="CD604" s="45">
        <f t="shared" si="35"/>
        <v>8</v>
      </c>
      <c r="CE604" s="45">
        <f t="shared" si="36"/>
        <v>17</v>
      </c>
      <c r="CF604" s="45">
        <f t="shared" si="37"/>
        <v>10</v>
      </c>
      <c r="CG604" s="45">
        <f t="shared" si="38"/>
        <v>33</v>
      </c>
      <c r="CH604" s="45">
        <f t="shared" si="39"/>
        <v>8</v>
      </c>
      <c r="CI604" s="45">
        <f t="shared" si="40"/>
        <v>0</v>
      </c>
      <c r="CJ604">
        <f t="shared" si="10"/>
        <v>36</v>
      </c>
      <c r="CK604" s="45">
        <f t="shared" si="41"/>
        <v>13</v>
      </c>
      <c r="CM604" s="40">
        <f>VLOOKUP(CB604,'PROMIS 57 T-Score Conversions'!Q$3:R$35,2,TRUE)</f>
        <v>53</v>
      </c>
      <c r="CN604" s="44" t="str">
        <f t="shared" si="20"/>
        <v>Normal</v>
      </c>
      <c r="CO604" s="40">
        <f>VLOOKUP(CC604,'PROMIS 57 T-Score Conversions'!A$3:B$35,2,TRUE)</f>
        <v>37.1</v>
      </c>
      <c r="CP604" s="39" t="str">
        <f t="shared" si="21"/>
        <v>Normal</v>
      </c>
      <c r="CQ604" s="40">
        <f>VLOOKUP(CD604,'PROMIS 57 T-Score Conversions'!E$3:F$35,2,TRUE)</f>
        <v>38.2</v>
      </c>
      <c r="CR604" s="39" t="str">
        <f t="shared" si="22"/>
        <v>Normal</v>
      </c>
      <c r="CS604" s="40">
        <f>VLOOKUP(CE604,'PROMIS 57 T-Score Conversions'!U$3:V$35,2,TRUE)</f>
        <v>50.4</v>
      </c>
      <c r="CT604" s="39" t="str">
        <f t="shared" si="42"/>
        <v>Normal</v>
      </c>
      <c r="CU604" s="40">
        <f>VLOOKUP(CF604,'PROMIS 57 T-Score Conversions'!Y$3:Z$35,2,TRUE)</f>
        <v>35.9</v>
      </c>
      <c r="CV604" s="39" t="str">
        <f t="shared" si="24"/>
        <v>Normal</v>
      </c>
      <c r="CW604" s="40">
        <f>vlookup(CG604,'PROMIS 57 T-Score Conversions'!M$3:N$35,2,TRUE)</f>
        <v>52.7</v>
      </c>
      <c r="CX604" s="39" t="str">
        <f t="shared" si="25"/>
        <v>Normal</v>
      </c>
      <c r="CY604" s="40">
        <f>VLOOKup(CH604,'PROMIS 57 T-Score Conversions'!I$3:J$35,2,TRUE)</f>
        <v>40.7</v>
      </c>
      <c r="CZ604" s="39" t="str">
        <f t="shared" si="26"/>
        <v>Normal</v>
      </c>
      <c r="DA604" s="37">
        <f>VLOOKUP(CJ604,'PROMIS 57 T-Score Conversions'!AC$3:AD$35,2,TRUE)</f>
        <v>51.8</v>
      </c>
      <c r="DB604" s="44" t="str">
        <f t="shared" si="30"/>
        <v>Normal</v>
      </c>
      <c r="DC604" s="40">
        <f>VLOOKUP(CK604,'PROMIS 57 T-Score Conversions'!AG$3:AH$35,2,TRUE)</f>
        <v>32.87</v>
      </c>
      <c r="DD604" s="39" t="str">
        <f t="shared" si="31"/>
        <v>Normal</v>
      </c>
    </row>
    <row r="605">
      <c r="A605" s="1" t="b">
        <v>1</v>
      </c>
      <c r="B605" s="1" t="b">
        <v>1</v>
      </c>
      <c r="C605" s="20">
        <v>43976.56843646991</v>
      </c>
      <c r="D605" s="1" t="s">
        <v>432</v>
      </c>
      <c r="E605" s="1">
        <v>2250.0</v>
      </c>
      <c r="F605" s="1">
        <v>3.0</v>
      </c>
      <c r="G605" s="1">
        <v>3.0</v>
      </c>
      <c r="H605" s="1">
        <v>3.0</v>
      </c>
      <c r="I605" s="1">
        <v>3.0</v>
      </c>
      <c r="J605" s="1">
        <v>3.0</v>
      </c>
      <c r="K605" s="1">
        <v>3.0</v>
      </c>
      <c r="L605" s="1">
        <v>4.0</v>
      </c>
      <c r="M605" s="1">
        <v>2.0</v>
      </c>
      <c r="N605" s="1">
        <v>3.0</v>
      </c>
      <c r="O605" s="1">
        <v>3.0</v>
      </c>
      <c r="P605" s="1">
        <v>3.0</v>
      </c>
      <c r="Q605" s="1">
        <v>3.0</v>
      </c>
      <c r="R605" s="1">
        <v>3.0</v>
      </c>
      <c r="S605" s="1">
        <v>2.0</v>
      </c>
      <c r="T605" s="1">
        <v>2.0</v>
      </c>
      <c r="U605" s="1">
        <v>3.0</v>
      </c>
      <c r="V605" s="1">
        <v>2.0</v>
      </c>
      <c r="W605" s="1">
        <v>2.0</v>
      </c>
      <c r="X605" s="1">
        <v>4.0</v>
      </c>
      <c r="Y605" s="1">
        <v>3.0</v>
      </c>
      <c r="Z605" s="1">
        <v>3.0</v>
      </c>
      <c r="AA605" s="1">
        <v>3.0</v>
      </c>
      <c r="AB605" s="1">
        <v>2.0</v>
      </c>
      <c r="AC605" s="1">
        <v>2.0</v>
      </c>
      <c r="AD605" s="1">
        <v>4.0</v>
      </c>
      <c r="AE605" s="1">
        <v>3.0</v>
      </c>
      <c r="AF605" s="1">
        <v>3.0</v>
      </c>
      <c r="AG605" s="1">
        <v>3.0</v>
      </c>
      <c r="AH605" s="1">
        <v>2.0</v>
      </c>
      <c r="AI605" s="1">
        <v>2.0</v>
      </c>
      <c r="AJ605" s="1">
        <v>2.0</v>
      </c>
      <c r="AK605" s="1">
        <v>2.0</v>
      </c>
      <c r="AL605" s="1">
        <v>3.0</v>
      </c>
      <c r="AM605" s="1">
        <v>3.0</v>
      </c>
      <c r="AN605" s="1">
        <v>3.0</v>
      </c>
      <c r="AO605" s="1">
        <v>3.0</v>
      </c>
      <c r="AP605" s="1">
        <v>3.0</v>
      </c>
      <c r="AQ605" s="1">
        <v>3.0</v>
      </c>
      <c r="AR605" s="1">
        <v>2.0</v>
      </c>
      <c r="AS605" s="1">
        <v>3.0</v>
      </c>
      <c r="AT605" s="1">
        <v>4.0</v>
      </c>
      <c r="AU605" s="1">
        <v>3.0</v>
      </c>
      <c r="AV605" s="1">
        <v>3.0</v>
      </c>
      <c r="AW605" s="1">
        <v>3.0</v>
      </c>
      <c r="AX605" s="1">
        <v>3.0</v>
      </c>
      <c r="AY605" s="1">
        <v>3.0</v>
      </c>
      <c r="AZ605" s="1">
        <v>3.0</v>
      </c>
      <c r="BA605" s="1">
        <v>3.0</v>
      </c>
      <c r="BB605" s="1">
        <v>4.0</v>
      </c>
      <c r="BC605" s="1">
        <v>4.0</v>
      </c>
      <c r="BD605" s="1">
        <v>4.0</v>
      </c>
      <c r="BE605" s="1">
        <v>4.0</v>
      </c>
      <c r="BF605" s="1">
        <v>4.0</v>
      </c>
      <c r="BG605" s="1">
        <v>4.0</v>
      </c>
      <c r="BH605" s="1">
        <v>4.0</v>
      </c>
      <c r="BI605" s="1">
        <v>4.0</v>
      </c>
      <c r="BJ605" s="1">
        <v>8.0</v>
      </c>
      <c r="BK605" s="1">
        <v>2.0</v>
      </c>
      <c r="BL605" s="1">
        <v>2.0</v>
      </c>
      <c r="BM605" s="1">
        <v>2.0</v>
      </c>
      <c r="BN605" s="1">
        <v>2.0</v>
      </c>
      <c r="BO605" s="1">
        <v>2.0</v>
      </c>
      <c r="BP605" s="1">
        <v>2.0</v>
      </c>
      <c r="BQ605" s="1">
        <v>2.0</v>
      </c>
      <c r="BR605" s="1">
        <v>2.0</v>
      </c>
      <c r="BS605" s="1">
        <v>4.0</v>
      </c>
      <c r="BT605" s="1">
        <v>4.0</v>
      </c>
      <c r="BU605" s="1">
        <v>4.0</v>
      </c>
      <c r="BV605" s="1">
        <v>4.0</v>
      </c>
      <c r="BW605" s="1">
        <v>4.0</v>
      </c>
      <c r="BX605" s="1">
        <v>4.0</v>
      </c>
      <c r="BY605" s="1">
        <v>4.0</v>
      </c>
      <c r="BZ605" s="1">
        <v>4.0</v>
      </c>
      <c r="CA605" s="64">
        <f t="shared" si="32"/>
        <v>224</v>
      </c>
      <c r="CB605" s="45">
        <f t="shared" si="33"/>
        <v>24</v>
      </c>
      <c r="CC605" s="45">
        <f t="shared" si="34"/>
        <v>22</v>
      </c>
      <c r="CD605" s="45">
        <f t="shared" si="35"/>
        <v>21</v>
      </c>
      <c r="CE605" s="45">
        <f t="shared" si="36"/>
        <v>21</v>
      </c>
      <c r="CF605" s="45">
        <f t="shared" si="37"/>
        <v>23</v>
      </c>
      <c r="CG605" s="45">
        <f t="shared" si="38"/>
        <v>25</v>
      </c>
      <c r="CH605" s="45">
        <f t="shared" si="39"/>
        <v>32</v>
      </c>
      <c r="CI605" s="45">
        <f t="shared" si="40"/>
        <v>0.8</v>
      </c>
      <c r="CJ605">
        <f t="shared" si="10"/>
        <v>16</v>
      </c>
      <c r="CK605" s="45">
        <f t="shared" si="41"/>
        <v>32</v>
      </c>
      <c r="CM605" s="40">
        <f>VLOOKUP(CB605,'PROMIS 57 T-Score Conversions'!Q$3:R$35,2,TRUE)</f>
        <v>38.1</v>
      </c>
      <c r="CN605" s="44" t="str">
        <f t="shared" si="20"/>
        <v>Moderate</v>
      </c>
      <c r="CO605" s="40">
        <f>VLOOKUP(CC605,'PROMIS 57 T-Score Conversions'!A$3:B$35,2,TRUE)</f>
        <v>60.4</v>
      </c>
      <c r="CP605" s="39" t="str">
        <f t="shared" si="21"/>
        <v>Moderate</v>
      </c>
      <c r="CQ605" s="40">
        <f>VLOOKUP(CD605,'PROMIS 57 T-Score Conversions'!E$3:F$35,2,TRUE)</f>
        <v>59.4</v>
      </c>
      <c r="CR605" s="39" t="str">
        <f t="shared" si="22"/>
        <v>Mild</v>
      </c>
      <c r="CS605" s="40">
        <f>VLOOKUP(CE605,'PROMIS 57 T-Score Conversions'!U$3:V$35,2,TRUE)</f>
        <v>54.6</v>
      </c>
      <c r="CT605" s="39" t="str">
        <f t="shared" si="42"/>
        <v>Normal</v>
      </c>
      <c r="CU605" s="40">
        <f>VLOOKUP(CF605,'PROMIS 57 T-Score Conversions'!Y$3:Z$35,2,TRUE)</f>
        <v>53.3</v>
      </c>
      <c r="CV605" s="39" t="str">
        <f t="shared" si="24"/>
        <v>Normal</v>
      </c>
      <c r="CW605" s="40">
        <f>vlookup(CG605,'PROMIS 57 T-Score Conversions'!M$3:N$35,2,TRUE)</f>
        <v>45</v>
      </c>
      <c r="CX605" s="39" t="str">
        <f t="shared" si="25"/>
        <v>Normal</v>
      </c>
      <c r="CY605" s="40">
        <f>VLOOKup(CH605,'PROMIS 57 T-Score Conversions'!I$3:J$35,2,TRUE)</f>
        <v>66.9</v>
      </c>
      <c r="CZ605" s="39" t="str">
        <f t="shared" si="26"/>
        <v>Moderate</v>
      </c>
      <c r="DA605" s="37">
        <f>VLOOKUP(CJ605,'PROMIS 57 T-Score Conversions'!AC$3:AD$35,2,TRUE)</f>
        <v>33.92</v>
      </c>
      <c r="DB605" s="44" t="str">
        <f t="shared" si="30"/>
        <v>Moderate</v>
      </c>
      <c r="DC605" s="40">
        <f>VLOOKUP(CK605,'PROMIS 57 T-Score Conversions'!AG$3:AH$35,2,TRUE)</f>
        <v>51.29</v>
      </c>
      <c r="DD605" s="39" t="str">
        <f t="shared" si="31"/>
        <v>Normal</v>
      </c>
    </row>
    <row r="606">
      <c r="A606" s="1" t="b">
        <v>1</v>
      </c>
      <c r="B606" s="1" t="b">
        <v>1</v>
      </c>
      <c r="C606" s="20">
        <v>43976.64562009259</v>
      </c>
      <c r="D606" s="1" t="s">
        <v>348</v>
      </c>
      <c r="E606" s="1">
        <v>2130.0</v>
      </c>
      <c r="F606" s="1">
        <v>5.0</v>
      </c>
      <c r="G606" s="1">
        <v>4.0</v>
      </c>
      <c r="H606" s="1">
        <v>5.0</v>
      </c>
      <c r="I606" s="1">
        <v>5.0</v>
      </c>
      <c r="J606" s="1">
        <v>5.0</v>
      </c>
      <c r="K606" s="1">
        <v>5.0</v>
      </c>
      <c r="L606" s="1">
        <v>5.0</v>
      </c>
      <c r="M606" s="1">
        <v>4.0</v>
      </c>
      <c r="N606" s="1">
        <v>2.0</v>
      </c>
      <c r="O606" s="1">
        <v>3.0</v>
      </c>
      <c r="P606" s="1">
        <v>3.0</v>
      </c>
      <c r="Q606" s="1">
        <v>3.0</v>
      </c>
      <c r="R606" s="1">
        <v>3.0</v>
      </c>
      <c r="S606" s="1">
        <v>2.0</v>
      </c>
      <c r="T606" s="1">
        <v>3.0</v>
      </c>
      <c r="U606" s="1">
        <v>1.0</v>
      </c>
      <c r="V606" s="1">
        <v>1.0</v>
      </c>
      <c r="W606" s="1">
        <v>1.0</v>
      </c>
      <c r="X606" s="1">
        <v>3.0</v>
      </c>
      <c r="Y606" s="1">
        <v>1.0</v>
      </c>
      <c r="Z606" s="1">
        <v>3.0</v>
      </c>
      <c r="AA606" s="1">
        <v>4.0</v>
      </c>
      <c r="AB606" s="1">
        <v>4.0</v>
      </c>
      <c r="AC606" s="1">
        <v>2.0</v>
      </c>
      <c r="AD606" s="1">
        <v>5.0</v>
      </c>
      <c r="AE606" s="1">
        <v>3.0</v>
      </c>
      <c r="AF606" s="1">
        <v>3.0</v>
      </c>
      <c r="AG606" s="1">
        <v>3.0</v>
      </c>
      <c r="AH606" s="1">
        <v>2.0</v>
      </c>
      <c r="AI606" s="1">
        <v>3.0</v>
      </c>
      <c r="AJ606" s="1">
        <v>3.0</v>
      </c>
      <c r="AK606" s="1">
        <v>2.0</v>
      </c>
      <c r="AL606" s="1">
        <v>2.0</v>
      </c>
      <c r="AM606" s="1">
        <v>3.0</v>
      </c>
      <c r="AN606" s="1">
        <v>2.0</v>
      </c>
      <c r="AO606" s="1">
        <v>1.0</v>
      </c>
      <c r="AP606" s="1">
        <v>2.0</v>
      </c>
      <c r="AQ606" s="1">
        <v>3.0</v>
      </c>
      <c r="AR606" s="1">
        <v>1.0</v>
      </c>
      <c r="AS606" s="1">
        <v>4.0</v>
      </c>
      <c r="AT606" s="1">
        <v>3.0</v>
      </c>
      <c r="AU606" s="1">
        <v>3.0</v>
      </c>
      <c r="AV606" s="1">
        <v>3.0</v>
      </c>
      <c r="AW606" s="1">
        <v>3.0</v>
      </c>
      <c r="AX606" s="1">
        <v>3.0</v>
      </c>
      <c r="AY606" s="1">
        <v>3.0</v>
      </c>
      <c r="AZ606" s="1">
        <v>4.0</v>
      </c>
      <c r="BA606" s="1">
        <v>4.0</v>
      </c>
      <c r="BB606" s="1">
        <v>2.0</v>
      </c>
      <c r="BC606" s="1">
        <v>1.0</v>
      </c>
      <c r="BD606" s="1">
        <v>2.0</v>
      </c>
      <c r="BE606" s="1">
        <v>1.0</v>
      </c>
      <c r="BF606" s="1">
        <v>3.0</v>
      </c>
      <c r="BG606" s="1">
        <v>2.0</v>
      </c>
      <c r="BH606" s="1">
        <v>4.0</v>
      </c>
      <c r="BI606" s="1">
        <v>1.0</v>
      </c>
      <c r="BJ606" s="1">
        <v>6.0</v>
      </c>
      <c r="BK606" s="1">
        <v>3.0</v>
      </c>
      <c r="BL606" s="1">
        <v>3.0</v>
      </c>
      <c r="BM606" s="1">
        <v>3.0</v>
      </c>
      <c r="BN606" s="1">
        <v>2.0</v>
      </c>
      <c r="BO606" s="1">
        <v>3.0</v>
      </c>
      <c r="BP606" s="1">
        <v>3.0</v>
      </c>
      <c r="BQ606" s="1">
        <v>3.0</v>
      </c>
      <c r="BR606" s="1">
        <v>3.0</v>
      </c>
      <c r="BS606" s="1">
        <v>3.0</v>
      </c>
      <c r="BT606" s="1">
        <v>3.0</v>
      </c>
      <c r="BU606" s="1">
        <v>3.0</v>
      </c>
      <c r="BV606" s="1">
        <v>3.0</v>
      </c>
      <c r="BW606" s="1">
        <v>3.0</v>
      </c>
      <c r="BX606" s="1">
        <v>3.0</v>
      </c>
      <c r="BY606" s="1">
        <v>1.0</v>
      </c>
      <c r="BZ606" s="1">
        <v>3.0</v>
      </c>
      <c r="CA606" s="64">
        <f t="shared" si="32"/>
        <v>212</v>
      </c>
      <c r="CB606" s="45">
        <f t="shared" si="33"/>
        <v>38</v>
      </c>
      <c r="CC606" s="45">
        <f t="shared" si="34"/>
        <v>20</v>
      </c>
      <c r="CD606" s="45">
        <f t="shared" si="35"/>
        <v>19</v>
      </c>
      <c r="CE606" s="45">
        <f t="shared" si="36"/>
        <v>24</v>
      </c>
      <c r="CF606" s="45">
        <f t="shared" si="37"/>
        <v>18</v>
      </c>
      <c r="CG606" s="45">
        <f t="shared" si="38"/>
        <v>26</v>
      </c>
      <c r="CH606" s="45">
        <f t="shared" si="39"/>
        <v>16</v>
      </c>
      <c r="CI606" s="45">
        <f t="shared" si="40"/>
        <v>0.6</v>
      </c>
      <c r="CJ606">
        <f t="shared" si="10"/>
        <v>23</v>
      </c>
      <c r="CK606" s="45">
        <f t="shared" si="41"/>
        <v>22</v>
      </c>
      <c r="CM606" s="40">
        <f>VLOOKUP(CB606,'PROMIS 57 T-Score Conversions'!Q$3:R$35,2,TRUE)</f>
        <v>50.8</v>
      </c>
      <c r="CN606" s="44" t="str">
        <f t="shared" si="20"/>
        <v>Normal</v>
      </c>
      <c r="CO606" s="40">
        <f>VLOOKUP(CC606,'PROMIS 57 T-Score Conversions'!A$3:B$35,2,TRUE)</f>
        <v>58.4</v>
      </c>
      <c r="CP606" s="39" t="str">
        <f t="shared" si="21"/>
        <v>Moderate</v>
      </c>
      <c r="CQ606" s="40">
        <f>VLOOKUP(CD606,'PROMIS 57 T-Score Conversions'!E$3:F$35,2,TRUE)</f>
        <v>57.7</v>
      </c>
      <c r="CR606" s="39" t="str">
        <f t="shared" si="22"/>
        <v>Mild</v>
      </c>
      <c r="CS606" s="40">
        <f>VLOOKUP(CE606,'PROMIS 57 T-Score Conversions'!U$3:V$35,2,TRUE)</f>
        <v>57.5</v>
      </c>
      <c r="CT606" s="39" t="str">
        <f t="shared" si="42"/>
        <v>Mild</v>
      </c>
      <c r="CU606" s="40">
        <f>VLOOKUP(CF606,'PROMIS 57 T-Score Conversions'!Y$3:Z$35,2,TRUE)</f>
        <v>47.9</v>
      </c>
      <c r="CV606" s="39" t="str">
        <f t="shared" si="24"/>
        <v>Normal</v>
      </c>
      <c r="CW606" s="40">
        <f>vlookup(CG606,'PROMIS 57 T-Score Conversions'!M$3:N$35,2,TRUE)</f>
        <v>46</v>
      </c>
      <c r="CX606" s="39" t="str">
        <f t="shared" si="25"/>
        <v>Normal</v>
      </c>
      <c r="CY606" s="40">
        <f>VLOOKup(CH606,'PROMIS 57 T-Score Conversions'!I$3:J$35,2,TRUE)</f>
        <v>55.8</v>
      </c>
      <c r="CZ606" s="39" t="str">
        <f t="shared" si="26"/>
        <v>Mild</v>
      </c>
      <c r="DA606" s="37">
        <f>VLOOKUP(CJ606,'PROMIS 57 T-Score Conversions'!AC$3:AD$35,2,TRUE)</f>
        <v>39.5</v>
      </c>
      <c r="DB606" s="44" t="str">
        <f t="shared" si="30"/>
        <v>Moderate</v>
      </c>
      <c r="DC606" s="40">
        <f>VLOOKUP(CK606,'PROMIS 57 T-Score Conversions'!AG$3:AH$35,2,TRUE)</f>
        <v>41.61</v>
      </c>
      <c r="DD606" s="39" t="str">
        <f t="shared" si="31"/>
        <v>Normal</v>
      </c>
    </row>
    <row r="607">
      <c r="A607" s="1" t="b">
        <v>1</v>
      </c>
      <c r="B607" s="1" t="b">
        <v>1</v>
      </c>
      <c r="C607" s="20">
        <v>43977.406470601854</v>
      </c>
      <c r="D607" s="1" t="s">
        <v>323</v>
      </c>
      <c r="E607" s="1">
        <v>2068.0</v>
      </c>
      <c r="F607" s="1">
        <v>5.0</v>
      </c>
      <c r="G607" s="1">
        <v>4.0</v>
      </c>
      <c r="H607" s="1">
        <v>5.0</v>
      </c>
      <c r="I607" s="1">
        <v>4.0</v>
      </c>
      <c r="J607" s="1">
        <v>1.0</v>
      </c>
      <c r="K607" s="1">
        <v>4.0</v>
      </c>
      <c r="L607" s="1">
        <v>3.0</v>
      </c>
      <c r="M607" s="1">
        <v>1.0</v>
      </c>
      <c r="N607" s="1">
        <v>4.0</v>
      </c>
      <c r="O607" s="1">
        <v>4.0</v>
      </c>
      <c r="P607" s="1">
        <v>4.0</v>
      </c>
      <c r="Q607" s="1">
        <v>4.0</v>
      </c>
      <c r="R607" s="1">
        <v>4.0</v>
      </c>
      <c r="S607" s="1">
        <v>5.0</v>
      </c>
      <c r="T607" s="1">
        <v>4.0</v>
      </c>
      <c r="U607" s="1">
        <v>4.0</v>
      </c>
      <c r="V607" s="1">
        <v>2.0</v>
      </c>
      <c r="W607" s="1">
        <v>3.0</v>
      </c>
      <c r="X607" s="1">
        <v>5.0</v>
      </c>
      <c r="Y607" s="1">
        <v>4.0</v>
      </c>
      <c r="Z607" s="1">
        <v>3.0</v>
      </c>
      <c r="AA607" s="1">
        <v>3.0</v>
      </c>
      <c r="AB607" s="1">
        <v>3.0</v>
      </c>
      <c r="AC607" s="1">
        <v>2.0</v>
      </c>
      <c r="AD607" s="1">
        <v>4.0</v>
      </c>
      <c r="AE607" s="1">
        <v>3.0</v>
      </c>
      <c r="AF607" s="1">
        <v>3.0</v>
      </c>
      <c r="AG607" s="1">
        <v>3.0</v>
      </c>
      <c r="AH607" s="1">
        <v>4.0</v>
      </c>
      <c r="AI607" s="1">
        <v>4.0</v>
      </c>
      <c r="AJ607" s="1">
        <v>4.0</v>
      </c>
      <c r="AK607" s="1">
        <v>4.0</v>
      </c>
      <c r="AL607" s="1">
        <v>2.0</v>
      </c>
      <c r="AM607" s="1">
        <v>4.0</v>
      </c>
      <c r="AN607" s="1">
        <v>4.0</v>
      </c>
      <c r="AO607" s="1">
        <v>3.0</v>
      </c>
      <c r="AP607" s="1">
        <v>2.0</v>
      </c>
      <c r="AQ607" s="1">
        <v>3.0</v>
      </c>
      <c r="AR607" s="1">
        <v>3.0</v>
      </c>
      <c r="AS607" s="1">
        <v>3.0</v>
      </c>
      <c r="AT607" s="1">
        <v>2.0</v>
      </c>
      <c r="AU607" s="1">
        <v>3.0</v>
      </c>
      <c r="AV607" s="1">
        <v>2.0</v>
      </c>
      <c r="AW607" s="1">
        <v>3.0</v>
      </c>
      <c r="AX607" s="1">
        <v>2.0</v>
      </c>
      <c r="AY607" s="1">
        <v>2.0</v>
      </c>
      <c r="AZ607" s="1">
        <v>3.0</v>
      </c>
      <c r="BA607" s="1">
        <v>2.0</v>
      </c>
      <c r="BB607" s="1">
        <v>4.0</v>
      </c>
      <c r="BC607" s="1">
        <v>4.0</v>
      </c>
      <c r="BD607" s="1">
        <v>3.0</v>
      </c>
      <c r="BE607" s="1">
        <v>3.0</v>
      </c>
      <c r="BF607" s="1">
        <v>3.0</v>
      </c>
      <c r="BG607" s="1">
        <v>4.0</v>
      </c>
      <c r="BH607" s="1">
        <v>4.0</v>
      </c>
      <c r="BI607" s="1">
        <v>3.0</v>
      </c>
      <c r="BJ607" s="1">
        <v>7.0</v>
      </c>
      <c r="BK607" s="1">
        <v>3.0</v>
      </c>
      <c r="BL607" s="1">
        <v>3.0</v>
      </c>
      <c r="BM607" s="1">
        <v>2.0</v>
      </c>
      <c r="BN607" s="1">
        <v>4.0</v>
      </c>
      <c r="BO607" s="1">
        <v>3.0</v>
      </c>
      <c r="BP607" s="1">
        <v>4.0</v>
      </c>
      <c r="BQ607" s="1">
        <v>2.0</v>
      </c>
      <c r="BR607" s="1">
        <v>4.0</v>
      </c>
      <c r="BS607" s="1">
        <v>3.0</v>
      </c>
      <c r="BT607" s="1">
        <v>4.0</v>
      </c>
      <c r="BU607" s="1">
        <v>2.0</v>
      </c>
      <c r="BV607" s="1">
        <v>3.0</v>
      </c>
      <c r="BW607" s="1">
        <v>2.0</v>
      </c>
      <c r="BX607" s="1">
        <v>3.0</v>
      </c>
      <c r="BY607" s="1">
        <v>3.0</v>
      </c>
      <c r="BZ607" s="1">
        <v>2.0</v>
      </c>
      <c r="CA607" s="64">
        <f t="shared" si="32"/>
        <v>239</v>
      </c>
      <c r="CB607" s="45">
        <f t="shared" si="33"/>
        <v>27</v>
      </c>
      <c r="CC607" s="45">
        <f t="shared" si="34"/>
        <v>33</v>
      </c>
      <c r="CD607" s="45">
        <f t="shared" si="35"/>
        <v>25</v>
      </c>
      <c r="CE607" s="45">
        <f t="shared" si="36"/>
        <v>29</v>
      </c>
      <c r="CF607" s="45">
        <f t="shared" si="37"/>
        <v>24</v>
      </c>
      <c r="CG607" s="45">
        <f t="shared" si="38"/>
        <v>19</v>
      </c>
      <c r="CH607" s="45">
        <f t="shared" si="39"/>
        <v>28</v>
      </c>
      <c r="CI607" s="45">
        <f t="shared" si="40"/>
        <v>0.7</v>
      </c>
      <c r="CJ607">
        <f t="shared" si="10"/>
        <v>25</v>
      </c>
      <c r="CK607" s="45">
        <f t="shared" si="41"/>
        <v>22</v>
      </c>
      <c r="CM607" s="40">
        <f>VLOOKUP(CB607,'PROMIS 57 T-Score Conversions'!Q$3:R$35,2,TRUE)</f>
        <v>40.1</v>
      </c>
      <c r="CN607" s="44" t="str">
        <f t="shared" si="20"/>
        <v>Mild</v>
      </c>
      <c r="CO607" s="40">
        <f>VLOOKUP(CC607,'PROMIS 57 T-Score Conversions'!A$3:B$35,2,TRUE)</f>
        <v>71.9</v>
      </c>
      <c r="CP607" s="39" t="str">
        <f t="shared" si="21"/>
        <v>Severe</v>
      </c>
      <c r="CQ607" s="40">
        <f>VLOOKUP(CD607,'PROMIS 57 T-Score Conversions'!E$3:F$35,2,TRUE)</f>
        <v>63</v>
      </c>
      <c r="CR607" s="39" t="str">
        <f t="shared" si="22"/>
        <v>Moderate</v>
      </c>
      <c r="CS607" s="40">
        <f>VLOOKUP(CE607,'PROMIS 57 T-Score Conversions'!U$3:V$35,2,TRUE)</f>
        <v>62.3</v>
      </c>
      <c r="CT607" s="39" t="str">
        <f t="shared" si="42"/>
        <v>Moderate</v>
      </c>
      <c r="CU607" s="40">
        <f>VLOOKUP(CF607,'PROMIS 57 T-Score Conversions'!Y$3:Z$35,2,TRUE)</f>
        <v>54.3</v>
      </c>
      <c r="CV607" s="39" t="str">
        <f t="shared" si="24"/>
        <v>Normal</v>
      </c>
      <c r="CW607" s="40">
        <f>vlookup(CG607,'PROMIS 57 T-Score Conversions'!M$3:N$35,2,TRUE)</f>
        <v>39.3</v>
      </c>
      <c r="CX607" s="39" t="str">
        <f t="shared" si="25"/>
        <v>Moderate</v>
      </c>
      <c r="CY607" s="40">
        <f>VLOOKup(CH607,'PROMIS 57 T-Score Conversions'!I$3:J$35,2,TRUE)</f>
        <v>64.1</v>
      </c>
      <c r="CZ607" s="39" t="str">
        <f t="shared" si="26"/>
        <v>Moderate</v>
      </c>
      <c r="DA607" s="37">
        <f>VLOOKUP(CJ607,'PROMIS 57 T-Score Conversions'!AC$3:AD$35,2,TRUE)</f>
        <v>41.09</v>
      </c>
      <c r="DB607" s="44" t="str">
        <f t="shared" si="30"/>
        <v>Mild</v>
      </c>
      <c r="DC607" s="40">
        <f>VLOOKUP(CK607,'PROMIS 57 T-Score Conversions'!AG$3:AH$35,2,TRUE)</f>
        <v>41.61</v>
      </c>
      <c r="DD607" s="39" t="str">
        <f t="shared" si="31"/>
        <v>Normal</v>
      </c>
    </row>
    <row r="608">
      <c r="A608" s="1" t="b">
        <v>1</v>
      </c>
      <c r="B608" s="1" t="b">
        <v>1</v>
      </c>
      <c r="C608" s="20">
        <v>43977.53403674769</v>
      </c>
      <c r="D608" s="1" t="s">
        <v>354</v>
      </c>
      <c r="E608" s="1">
        <v>2156.0</v>
      </c>
      <c r="F608" s="1">
        <v>4.0</v>
      </c>
      <c r="G608" s="1">
        <v>3.0</v>
      </c>
      <c r="H608" s="1">
        <v>4.0</v>
      </c>
      <c r="I608" s="1">
        <v>3.0</v>
      </c>
      <c r="J608" s="1">
        <v>2.0</v>
      </c>
      <c r="K608" s="1">
        <v>4.0</v>
      </c>
      <c r="L608" s="1">
        <v>3.0</v>
      </c>
      <c r="M608" s="1">
        <v>3.0</v>
      </c>
      <c r="N608" s="1">
        <v>2.0</v>
      </c>
      <c r="O608" s="1">
        <v>3.0</v>
      </c>
      <c r="P608" s="1">
        <v>2.0</v>
      </c>
      <c r="Q608" s="1">
        <v>3.0</v>
      </c>
      <c r="R608" s="1">
        <v>3.0</v>
      </c>
      <c r="S608" s="1">
        <v>1.0</v>
      </c>
      <c r="T608" s="1">
        <v>3.0</v>
      </c>
      <c r="U608" s="1">
        <v>3.0</v>
      </c>
      <c r="V608" s="1">
        <v>3.0</v>
      </c>
      <c r="W608" s="1">
        <v>3.0</v>
      </c>
      <c r="X608" s="1">
        <v>3.0</v>
      </c>
      <c r="Y608" s="1">
        <v>2.0</v>
      </c>
      <c r="Z608" s="1">
        <v>3.0</v>
      </c>
      <c r="AA608" s="1">
        <v>3.0</v>
      </c>
      <c r="AB608" s="1">
        <v>1.0</v>
      </c>
      <c r="AC608" s="1">
        <v>2.0</v>
      </c>
      <c r="AD608" s="1">
        <v>4.0</v>
      </c>
      <c r="AE608" s="1">
        <v>4.0</v>
      </c>
      <c r="AF608" s="1">
        <v>3.0</v>
      </c>
      <c r="AG608" s="1">
        <v>3.0</v>
      </c>
      <c r="AH608" s="1">
        <v>3.0</v>
      </c>
      <c r="AI608" s="1">
        <v>2.0</v>
      </c>
      <c r="AJ608" s="1">
        <v>5.0</v>
      </c>
      <c r="AK608" s="1">
        <v>4.0</v>
      </c>
      <c r="AL608" s="1">
        <v>3.0</v>
      </c>
      <c r="AM608" s="1">
        <v>4.0</v>
      </c>
      <c r="AN608" s="1">
        <v>4.0</v>
      </c>
      <c r="AO608" s="1">
        <v>3.0</v>
      </c>
      <c r="AP608" s="1">
        <v>4.0</v>
      </c>
      <c r="AQ608" s="1">
        <v>5.0</v>
      </c>
      <c r="AR608" s="1">
        <v>3.0</v>
      </c>
      <c r="AS608" s="1">
        <v>4.0</v>
      </c>
      <c r="AT608" s="1">
        <v>1.0</v>
      </c>
      <c r="AU608" s="1">
        <v>4.0</v>
      </c>
      <c r="AV608" s="1">
        <v>2.0</v>
      </c>
      <c r="AW608" s="1">
        <v>2.0</v>
      </c>
      <c r="AX608" s="1">
        <v>2.0</v>
      </c>
      <c r="AY608" s="1">
        <v>3.0</v>
      </c>
      <c r="AZ608" s="1">
        <v>4.0</v>
      </c>
      <c r="BA608" s="1">
        <v>1.0</v>
      </c>
      <c r="BB608" s="1">
        <v>4.0</v>
      </c>
      <c r="BC608" s="1">
        <v>3.0</v>
      </c>
      <c r="BD608" s="1">
        <v>3.0</v>
      </c>
      <c r="BE608" s="1">
        <v>3.0</v>
      </c>
      <c r="BF608" s="1">
        <v>3.0</v>
      </c>
      <c r="BG608" s="1">
        <v>4.0</v>
      </c>
      <c r="BH608" s="1">
        <v>3.0</v>
      </c>
      <c r="BI608" s="1">
        <v>2.0</v>
      </c>
      <c r="BJ608" s="1">
        <v>2.0</v>
      </c>
      <c r="BK608" s="1">
        <v>2.0</v>
      </c>
      <c r="BL608" s="1">
        <v>2.0</v>
      </c>
      <c r="BM608" s="1">
        <v>2.0</v>
      </c>
      <c r="BN608" s="1">
        <v>1.0</v>
      </c>
      <c r="BO608" s="1">
        <v>2.0</v>
      </c>
      <c r="BP608" s="1">
        <v>2.0</v>
      </c>
      <c r="BQ608" s="1">
        <v>3.0</v>
      </c>
      <c r="BR608" s="1">
        <v>2.0</v>
      </c>
      <c r="BS608" s="1">
        <v>5.0</v>
      </c>
      <c r="BT608" s="1">
        <v>5.0</v>
      </c>
      <c r="BU608" s="1">
        <v>5.0</v>
      </c>
      <c r="BV608" s="1">
        <v>5.0</v>
      </c>
      <c r="BW608" s="1">
        <v>5.0</v>
      </c>
      <c r="BX608" s="1">
        <v>4.0</v>
      </c>
      <c r="BY608" s="1">
        <v>3.0</v>
      </c>
      <c r="BZ608" s="1">
        <v>5.0</v>
      </c>
      <c r="CA608" s="64">
        <f t="shared" si="32"/>
        <v>223</v>
      </c>
      <c r="CB608" s="45">
        <f t="shared" si="33"/>
        <v>26</v>
      </c>
      <c r="CC608" s="45">
        <f t="shared" si="34"/>
        <v>20</v>
      </c>
      <c r="CD608" s="45">
        <f t="shared" si="35"/>
        <v>20</v>
      </c>
      <c r="CE608" s="45">
        <f t="shared" si="36"/>
        <v>28</v>
      </c>
      <c r="CF608" s="45">
        <f t="shared" si="37"/>
        <v>30</v>
      </c>
      <c r="CG608" s="45">
        <f t="shared" si="38"/>
        <v>19</v>
      </c>
      <c r="CH608" s="45">
        <f t="shared" si="39"/>
        <v>25</v>
      </c>
      <c r="CI608" s="45">
        <f t="shared" si="40"/>
        <v>0.2</v>
      </c>
      <c r="CJ608">
        <f t="shared" si="10"/>
        <v>16</v>
      </c>
      <c r="CK608" s="45">
        <f t="shared" si="41"/>
        <v>37</v>
      </c>
      <c r="CM608" s="40">
        <f>VLOOKUP(CB608,'PROMIS 57 T-Score Conversions'!Q$3:R$35,2,TRUE)</f>
        <v>39.5</v>
      </c>
      <c r="CN608" s="44" t="str">
        <f t="shared" si="20"/>
        <v>Moderate</v>
      </c>
      <c r="CO608" s="40">
        <f>VLOOKUP(CC608,'PROMIS 57 T-Score Conversions'!A$3:B$35,2,TRUE)</f>
        <v>58.4</v>
      </c>
      <c r="CP608" s="39" t="str">
        <f t="shared" si="21"/>
        <v>Moderate</v>
      </c>
      <c r="CQ608" s="40">
        <f>VLOOKUP(CD608,'PROMIS 57 T-Score Conversions'!E$3:F$35,2,TRUE)</f>
        <v>58.5</v>
      </c>
      <c r="CR608" s="39" t="str">
        <f t="shared" si="22"/>
        <v>Mild</v>
      </c>
      <c r="CS608" s="40">
        <f>VLOOKUP(CE608,'PROMIS 57 T-Score Conversions'!U$3:V$35,2,TRUE)</f>
        <v>61.3</v>
      </c>
      <c r="CT608" s="39" t="str">
        <f t="shared" si="42"/>
        <v>Moderate</v>
      </c>
      <c r="CU608" s="40">
        <f>VLOOKUP(CF608,'PROMIS 57 T-Score Conversions'!Y$3:Z$35,2,TRUE)</f>
        <v>60.4</v>
      </c>
      <c r="CV608" s="39" t="str">
        <f t="shared" si="24"/>
        <v>Moderate</v>
      </c>
      <c r="CW608" s="40">
        <f>vlookup(CG608,'PROMIS 57 T-Score Conversions'!M$3:N$35,2,TRUE)</f>
        <v>39.3</v>
      </c>
      <c r="CX608" s="39" t="str">
        <f t="shared" si="25"/>
        <v>Moderate</v>
      </c>
      <c r="CY608" s="40">
        <f>VLOOKup(CH608,'PROMIS 57 T-Score Conversions'!I$3:J$35,2,TRUE)</f>
        <v>62.1</v>
      </c>
      <c r="CZ608" s="39" t="str">
        <f t="shared" si="26"/>
        <v>Moderate</v>
      </c>
      <c r="DA608" s="37">
        <f>VLOOKUP(CJ608,'PROMIS 57 T-Score Conversions'!AC$3:AD$35,2,TRUE)</f>
        <v>33.92</v>
      </c>
      <c r="DB608" s="44" t="str">
        <f t="shared" si="30"/>
        <v>Moderate</v>
      </c>
      <c r="DC608" s="40">
        <f>VLOOKUP(CK608,'PROMIS 57 T-Score Conversions'!AG$3:AH$35,2,TRUE)</f>
        <v>58.03</v>
      </c>
      <c r="DD608" s="39" t="str">
        <f t="shared" si="31"/>
        <v>Mild</v>
      </c>
    </row>
    <row r="609">
      <c r="A609" s="1" t="b">
        <v>1</v>
      </c>
      <c r="B609" s="1" t="b">
        <v>1</v>
      </c>
      <c r="C609" s="20">
        <v>43977.70896063658</v>
      </c>
      <c r="D609" s="1" t="s">
        <v>417</v>
      </c>
      <c r="E609" s="1">
        <v>2238.0</v>
      </c>
      <c r="F609" s="1">
        <v>4.0</v>
      </c>
      <c r="G609" s="1">
        <v>4.0</v>
      </c>
      <c r="H609" s="1">
        <v>4.0</v>
      </c>
      <c r="I609" s="1">
        <v>4.0</v>
      </c>
      <c r="J609" s="1">
        <v>3.0</v>
      </c>
      <c r="K609" s="1">
        <v>4.0</v>
      </c>
      <c r="L609" s="1">
        <v>4.0</v>
      </c>
      <c r="M609" s="1">
        <v>3.0</v>
      </c>
      <c r="N609" s="1">
        <v>2.0</v>
      </c>
      <c r="O609" s="1">
        <v>3.0</v>
      </c>
      <c r="P609" s="1">
        <v>1.0</v>
      </c>
      <c r="Q609" s="1">
        <v>2.0</v>
      </c>
      <c r="R609" s="1">
        <v>2.0</v>
      </c>
      <c r="S609" s="1">
        <v>2.0</v>
      </c>
      <c r="T609" s="1">
        <v>3.0</v>
      </c>
      <c r="U609" s="1">
        <v>2.0</v>
      </c>
      <c r="V609" s="1">
        <v>1.0</v>
      </c>
      <c r="W609" s="1">
        <v>1.0</v>
      </c>
      <c r="X609" s="1">
        <v>1.0</v>
      </c>
      <c r="Y609" s="1">
        <v>1.0</v>
      </c>
      <c r="Z609" s="1">
        <v>1.0</v>
      </c>
      <c r="AA609" s="1">
        <v>2.0</v>
      </c>
      <c r="AB609" s="1">
        <v>1.0</v>
      </c>
      <c r="AC609" s="1">
        <v>1.0</v>
      </c>
      <c r="AD609" s="1">
        <v>2.0</v>
      </c>
      <c r="AE609" s="1">
        <v>2.0</v>
      </c>
      <c r="AF609" s="1">
        <v>2.0</v>
      </c>
      <c r="AG609" s="1">
        <v>2.0</v>
      </c>
      <c r="AH609" s="1">
        <v>3.0</v>
      </c>
      <c r="AI609" s="1">
        <v>3.0</v>
      </c>
      <c r="AJ609" s="1">
        <v>3.0</v>
      </c>
      <c r="AK609" s="1">
        <v>2.0</v>
      </c>
      <c r="AL609" s="1">
        <v>2.0</v>
      </c>
      <c r="AM609" s="1">
        <v>3.0</v>
      </c>
      <c r="AN609" s="1">
        <v>3.0</v>
      </c>
      <c r="AO609" s="1">
        <v>2.0</v>
      </c>
      <c r="AP609" s="1">
        <v>3.0</v>
      </c>
      <c r="AQ609" s="1">
        <v>2.0</v>
      </c>
      <c r="AR609" s="1">
        <v>2.0</v>
      </c>
      <c r="AS609" s="1">
        <v>2.0</v>
      </c>
      <c r="AT609" s="1">
        <v>4.0</v>
      </c>
      <c r="AU609" s="1">
        <v>4.0</v>
      </c>
      <c r="AV609" s="1">
        <v>4.0</v>
      </c>
      <c r="AW609" s="1">
        <v>4.0</v>
      </c>
      <c r="AX609" s="1">
        <v>4.0</v>
      </c>
      <c r="AY609" s="1">
        <v>4.0</v>
      </c>
      <c r="AZ609" s="1">
        <v>4.0</v>
      </c>
      <c r="BA609" s="1">
        <v>4.0</v>
      </c>
      <c r="BB609" s="1">
        <v>2.0</v>
      </c>
      <c r="BC609" s="1">
        <v>2.0</v>
      </c>
      <c r="BD609" s="1">
        <v>2.0</v>
      </c>
      <c r="BE609" s="1">
        <v>2.0</v>
      </c>
      <c r="BF609" s="1">
        <v>2.0</v>
      </c>
      <c r="BG609" s="1">
        <v>2.0</v>
      </c>
      <c r="BH609" s="1">
        <v>3.0</v>
      </c>
      <c r="BI609" s="1">
        <v>2.0</v>
      </c>
      <c r="BJ609" s="1">
        <v>2.0</v>
      </c>
      <c r="BK609" s="1">
        <v>4.0</v>
      </c>
      <c r="BL609" s="1">
        <v>2.0</v>
      </c>
      <c r="BM609" s="1">
        <v>3.0</v>
      </c>
      <c r="BN609" s="1">
        <v>3.0</v>
      </c>
      <c r="BO609" s="1">
        <v>4.0</v>
      </c>
      <c r="BP609" s="1">
        <v>2.0</v>
      </c>
      <c r="BQ609" s="1">
        <v>3.0</v>
      </c>
      <c r="BR609" s="1">
        <v>2.0</v>
      </c>
      <c r="BS609" s="1">
        <v>3.0</v>
      </c>
      <c r="BT609" s="1">
        <v>3.0</v>
      </c>
      <c r="BU609" s="1">
        <v>2.0</v>
      </c>
      <c r="BV609" s="1">
        <v>2.0</v>
      </c>
      <c r="BW609" s="1">
        <v>2.0</v>
      </c>
      <c r="BX609" s="1">
        <v>3.0</v>
      </c>
      <c r="BY609" s="1">
        <v>2.0</v>
      </c>
      <c r="BZ609" s="1">
        <v>2.0</v>
      </c>
      <c r="CA609" s="64">
        <f t="shared" si="32"/>
        <v>187</v>
      </c>
      <c r="CB609" s="45">
        <f t="shared" si="33"/>
        <v>30</v>
      </c>
      <c r="CC609" s="45">
        <f t="shared" si="34"/>
        <v>17</v>
      </c>
      <c r="CD609" s="45">
        <f t="shared" si="35"/>
        <v>9</v>
      </c>
      <c r="CE609" s="45">
        <f t="shared" si="36"/>
        <v>19</v>
      </c>
      <c r="CF609" s="45">
        <f t="shared" si="37"/>
        <v>19</v>
      </c>
      <c r="CG609" s="45">
        <f t="shared" si="38"/>
        <v>32</v>
      </c>
      <c r="CH609" s="45">
        <f t="shared" si="39"/>
        <v>17</v>
      </c>
      <c r="CI609" s="45">
        <f t="shared" si="40"/>
        <v>0.2</v>
      </c>
      <c r="CJ609">
        <f t="shared" si="10"/>
        <v>23</v>
      </c>
      <c r="CK609" s="45">
        <f t="shared" si="41"/>
        <v>19</v>
      </c>
      <c r="CM609" s="40">
        <f>VLOOKUP(CB609,'PROMIS 57 T-Score Conversions'!Q$3:R$35,2,TRUE)</f>
        <v>42.3</v>
      </c>
      <c r="CN609" s="44" t="str">
        <f t="shared" si="20"/>
        <v>Mild</v>
      </c>
      <c r="CO609" s="40">
        <f>VLOOKUP(CC609,'PROMIS 57 T-Score Conversions'!A$3:B$35,2,TRUE)</f>
        <v>55.4</v>
      </c>
      <c r="CP609" s="39" t="str">
        <f t="shared" si="21"/>
        <v>Moderate</v>
      </c>
      <c r="CQ609" s="40">
        <f>VLOOKUP(CD609,'PROMIS 57 T-Score Conversions'!E$3:F$35,2,TRUE)</f>
        <v>44.7</v>
      </c>
      <c r="CR609" s="39" t="str">
        <f t="shared" si="22"/>
        <v>Normal</v>
      </c>
      <c r="CS609" s="40">
        <f>VLOOKUP(CE609,'PROMIS 57 T-Score Conversions'!U$3:V$35,2,TRUE)</f>
        <v>52.5</v>
      </c>
      <c r="CT609" s="39" t="str">
        <f t="shared" si="42"/>
        <v>Normal</v>
      </c>
      <c r="CU609" s="40">
        <f>VLOOKUP(CF609,'PROMIS 57 T-Score Conversions'!Y$3:Z$35,2,TRUE)</f>
        <v>49</v>
      </c>
      <c r="CV609" s="39" t="str">
        <f t="shared" si="24"/>
        <v>Normal</v>
      </c>
      <c r="CW609" s="40">
        <f>vlookup(CG609,'PROMIS 57 T-Score Conversions'!M$3:N$35,2,TRUE)</f>
        <v>51.7</v>
      </c>
      <c r="CX609" s="39" t="str">
        <f t="shared" si="25"/>
        <v>Normal</v>
      </c>
      <c r="CY609" s="40">
        <f>VLOOKup(CH609,'PROMIS 57 T-Score Conversions'!I$3:J$35,2,TRUE)</f>
        <v>56.6</v>
      </c>
      <c r="CZ609" s="39" t="str">
        <f t="shared" si="26"/>
        <v>Mild</v>
      </c>
      <c r="DA609" s="37">
        <f>VLOOKUP(CJ609,'PROMIS 57 T-Score Conversions'!AC$3:AD$35,2,TRUE)</f>
        <v>39.5</v>
      </c>
      <c r="DB609" s="44" t="str">
        <f t="shared" si="30"/>
        <v>Moderate</v>
      </c>
      <c r="DC609" s="40">
        <f>VLOOKUP(CK609,'PROMIS 57 T-Score Conversions'!AG$3:AH$35,2,TRUE)</f>
        <v>38.9</v>
      </c>
      <c r="DD609" s="39" t="str">
        <f t="shared" si="31"/>
        <v>Normal</v>
      </c>
    </row>
    <row r="610">
      <c r="A610" s="1" t="b">
        <v>1</v>
      </c>
      <c r="B610" s="1" t="b">
        <v>1</v>
      </c>
      <c r="C610" s="20">
        <v>43978.41015275463</v>
      </c>
      <c r="D610" s="1" t="s">
        <v>399</v>
      </c>
      <c r="E610" s="1">
        <v>2049.0</v>
      </c>
      <c r="F610" s="1">
        <v>2.0</v>
      </c>
      <c r="G610" s="1">
        <v>3.0</v>
      </c>
      <c r="H610" s="1">
        <v>4.0</v>
      </c>
      <c r="I610" s="1">
        <v>3.0</v>
      </c>
      <c r="J610" s="1">
        <v>2.0</v>
      </c>
      <c r="K610" s="1">
        <v>2.0</v>
      </c>
      <c r="L610" s="1">
        <v>3.0</v>
      </c>
      <c r="M610" s="1">
        <v>1.0</v>
      </c>
      <c r="N610" s="1">
        <v>4.0</v>
      </c>
      <c r="O610" s="1">
        <v>3.0</v>
      </c>
      <c r="P610" s="1">
        <v>3.0</v>
      </c>
      <c r="Q610" s="1">
        <v>4.0</v>
      </c>
      <c r="R610" s="1">
        <v>3.0</v>
      </c>
      <c r="S610" s="1">
        <v>3.0</v>
      </c>
      <c r="T610" s="1">
        <v>3.0</v>
      </c>
      <c r="U610" s="1">
        <v>4.0</v>
      </c>
      <c r="V610" s="1">
        <v>2.0</v>
      </c>
      <c r="W610" s="1">
        <v>1.0</v>
      </c>
      <c r="X610" s="1">
        <v>2.0</v>
      </c>
      <c r="Y610" s="1">
        <v>2.0</v>
      </c>
      <c r="Z610" s="1">
        <v>2.0</v>
      </c>
      <c r="AA610" s="1">
        <v>2.0</v>
      </c>
      <c r="AB610" s="1">
        <v>2.0</v>
      </c>
      <c r="AC610" s="1">
        <v>3.0</v>
      </c>
      <c r="AD610" s="1">
        <v>2.0</v>
      </c>
      <c r="AE610" s="1">
        <v>2.0</v>
      </c>
      <c r="AF610" s="1">
        <v>3.0</v>
      </c>
      <c r="AG610" s="1">
        <v>2.0</v>
      </c>
      <c r="AH610" s="1">
        <v>2.0</v>
      </c>
      <c r="AI610" s="1">
        <v>2.0</v>
      </c>
      <c r="AJ610" s="1">
        <v>2.0</v>
      </c>
      <c r="AK610" s="1">
        <v>2.0</v>
      </c>
      <c r="AL610" s="1">
        <v>4.0</v>
      </c>
      <c r="AM610" s="1">
        <v>4.0</v>
      </c>
      <c r="AN610" s="1">
        <v>4.0</v>
      </c>
      <c r="AO610" s="1">
        <v>4.0</v>
      </c>
      <c r="AP610" s="1">
        <v>4.0</v>
      </c>
      <c r="AQ610" s="1">
        <v>1.0</v>
      </c>
      <c r="AR610" s="1">
        <v>1.0</v>
      </c>
      <c r="AS610" s="1">
        <v>5.0</v>
      </c>
      <c r="AT610" s="1">
        <v>1.0</v>
      </c>
      <c r="AU610" s="1">
        <v>1.0</v>
      </c>
      <c r="AV610" s="1">
        <v>1.0</v>
      </c>
      <c r="AW610" s="1">
        <v>1.0</v>
      </c>
      <c r="AX610" s="1">
        <v>1.0</v>
      </c>
      <c r="AY610" s="1">
        <v>1.0</v>
      </c>
      <c r="AZ610" s="1">
        <v>1.0</v>
      </c>
      <c r="BA610" s="1">
        <v>2.0</v>
      </c>
      <c r="BB610" s="1">
        <v>4.0</v>
      </c>
      <c r="BC610" s="1">
        <v>5.0</v>
      </c>
      <c r="BD610" s="1">
        <v>4.0</v>
      </c>
      <c r="BE610" s="1">
        <v>5.0</v>
      </c>
      <c r="BF610" s="1">
        <v>4.0</v>
      </c>
      <c r="BG610" s="1">
        <v>4.0</v>
      </c>
      <c r="BH610" s="1">
        <v>4.0</v>
      </c>
      <c r="BI610" s="1">
        <v>4.0</v>
      </c>
      <c r="BJ610" s="1">
        <v>8.0</v>
      </c>
      <c r="BK610" s="1">
        <v>3.0</v>
      </c>
      <c r="BL610" s="1">
        <v>3.0</v>
      </c>
      <c r="BM610" s="1">
        <v>3.0</v>
      </c>
      <c r="BN610" s="1">
        <v>3.0</v>
      </c>
      <c r="BO610" s="1">
        <v>3.0</v>
      </c>
      <c r="BP610" s="1">
        <v>2.0</v>
      </c>
      <c r="BQ610" s="1">
        <v>3.0</v>
      </c>
      <c r="BR610" s="1">
        <v>3.0</v>
      </c>
      <c r="BS610" s="1">
        <v>4.0</v>
      </c>
      <c r="BT610" s="1">
        <v>3.0</v>
      </c>
      <c r="BU610" s="1">
        <v>4.0</v>
      </c>
      <c r="BV610" s="1">
        <v>3.0</v>
      </c>
      <c r="BW610" s="1">
        <v>3.0</v>
      </c>
      <c r="BX610" s="1">
        <v>3.0</v>
      </c>
      <c r="BY610" s="1">
        <v>3.0</v>
      </c>
      <c r="BZ610" s="1">
        <v>3.0</v>
      </c>
      <c r="CA610" s="64">
        <f t="shared" si="32"/>
        <v>207</v>
      </c>
      <c r="CB610" s="45">
        <f t="shared" si="33"/>
        <v>20</v>
      </c>
      <c r="CC610" s="45">
        <f t="shared" si="34"/>
        <v>27</v>
      </c>
      <c r="CD610" s="45">
        <f t="shared" si="35"/>
        <v>16</v>
      </c>
      <c r="CE610" s="45">
        <f t="shared" si="36"/>
        <v>17</v>
      </c>
      <c r="CF610" s="45">
        <f t="shared" si="37"/>
        <v>27</v>
      </c>
      <c r="CG610" s="45">
        <f t="shared" si="38"/>
        <v>9</v>
      </c>
      <c r="CH610" s="45">
        <f t="shared" si="39"/>
        <v>34</v>
      </c>
      <c r="CI610" s="45">
        <f t="shared" si="40"/>
        <v>0.8</v>
      </c>
      <c r="CJ610">
        <f t="shared" si="10"/>
        <v>23</v>
      </c>
      <c r="CK610" s="45">
        <f t="shared" si="41"/>
        <v>26</v>
      </c>
      <c r="CM610" s="40">
        <f>VLOOKUP(CB610,'PROMIS 57 T-Score Conversions'!Q$3:R$35,2,TRUE)</f>
        <v>35.4</v>
      </c>
      <c r="CN610" s="44" t="str">
        <f t="shared" si="20"/>
        <v>Moderate</v>
      </c>
      <c r="CO610" s="40">
        <f>VLOOKUP(CC610,'PROMIS 57 T-Score Conversions'!A$3:B$35,2,TRUE)</f>
        <v>65.6</v>
      </c>
      <c r="CP610" s="39" t="str">
        <f t="shared" si="21"/>
        <v>Severe</v>
      </c>
      <c r="CQ610" s="40">
        <f>VLOOKUP(CD610,'PROMIS 57 T-Score Conversions'!E$3:F$35,2,TRUE)</f>
        <v>55.1</v>
      </c>
      <c r="CR610" s="39" t="str">
        <f t="shared" si="22"/>
        <v>Mild</v>
      </c>
      <c r="CS610" s="40">
        <f>VLOOKUP(CE610,'PROMIS 57 T-Score Conversions'!U$3:V$35,2,TRUE)</f>
        <v>50.4</v>
      </c>
      <c r="CT610" s="39" t="str">
        <f t="shared" si="42"/>
        <v>Normal</v>
      </c>
      <c r="CU610" s="40">
        <f>VLOOKUP(CF610,'PROMIS 57 T-Score Conversions'!Y$3:Z$35,2,TRUE)</f>
        <v>57.3</v>
      </c>
      <c r="CV610" s="39" t="str">
        <f t="shared" si="24"/>
        <v>Mild</v>
      </c>
      <c r="CW610" s="40">
        <f>vlookup(CG610,'PROMIS 57 T-Score Conversions'!M$3:N$35,2,TRUE)</f>
        <v>29.7</v>
      </c>
      <c r="CX610" s="39" t="str">
        <f t="shared" si="25"/>
        <v>Severe</v>
      </c>
      <c r="CY610" s="40">
        <f>VLOOKup(CH610,'PROMIS 57 T-Score Conversions'!I$3:J$35,2,TRUE)</f>
        <v>68.4</v>
      </c>
      <c r="CZ610" s="39" t="str">
        <f t="shared" si="26"/>
        <v>Moderate</v>
      </c>
      <c r="DA610" s="37">
        <f>VLOOKUP(CJ610,'PROMIS 57 T-Score Conversions'!AC$3:AD$35,2,TRUE)</f>
        <v>39.5</v>
      </c>
      <c r="DB610" s="44" t="str">
        <f t="shared" si="30"/>
        <v>Moderate</v>
      </c>
      <c r="DC610" s="40">
        <f>VLOOKUP(CK610,'PROMIS 57 T-Score Conversions'!AG$3:AH$35,2,TRUE)</f>
        <v>45.27</v>
      </c>
      <c r="DD610" s="39" t="str">
        <f t="shared" si="31"/>
        <v>Normal</v>
      </c>
    </row>
    <row r="611">
      <c r="A611" s="1" t="b">
        <v>1</v>
      </c>
      <c r="B611" s="1" t="b">
        <v>1</v>
      </c>
      <c r="C611" s="20">
        <v>43978.417436250005</v>
      </c>
      <c r="D611" s="1" t="s">
        <v>381</v>
      </c>
      <c r="E611" s="1">
        <v>2185.0</v>
      </c>
      <c r="F611" s="1">
        <v>3.0</v>
      </c>
      <c r="G611" s="1">
        <v>3.0</v>
      </c>
      <c r="H611" s="1">
        <v>4.0</v>
      </c>
      <c r="I611" s="1">
        <v>2.0</v>
      </c>
      <c r="J611" s="1">
        <v>2.0</v>
      </c>
      <c r="K611" s="1">
        <v>3.0</v>
      </c>
      <c r="L611" s="1">
        <v>2.0</v>
      </c>
      <c r="M611" s="1">
        <v>2.0</v>
      </c>
      <c r="N611" s="1">
        <v>2.0</v>
      </c>
      <c r="O611" s="1">
        <v>2.0</v>
      </c>
      <c r="P611" s="1">
        <v>3.0</v>
      </c>
      <c r="Q611" s="1">
        <v>3.0</v>
      </c>
      <c r="R611" s="1">
        <v>3.0</v>
      </c>
      <c r="S611" s="1">
        <v>2.0</v>
      </c>
      <c r="T611" s="1">
        <v>3.0</v>
      </c>
      <c r="U611" s="1">
        <v>3.0</v>
      </c>
      <c r="V611" s="1">
        <v>2.0</v>
      </c>
      <c r="W611" s="1">
        <v>2.0</v>
      </c>
      <c r="X611" s="1">
        <v>1.0</v>
      </c>
      <c r="Y611" s="1">
        <v>1.0</v>
      </c>
      <c r="Z611" s="1">
        <v>1.0</v>
      </c>
      <c r="AA611" s="1">
        <v>2.0</v>
      </c>
      <c r="AB611" s="1">
        <v>2.0</v>
      </c>
      <c r="AC611" s="1">
        <v>2.0</v>
      </c>
      <c r="AD611" s="1">
        <v>3.0</v>
      </c>
      <c r="AE611" s="1">
        <v>2.0</v>
      </c>
      <c r="AF611" s="1">
        <v>2.0</v>
      </c>
      <c r="AG611" s="1">
        <v>3.0</v>
      </c>
      <c r="AH611" s="1">
        <v>3.0</v>
      </c>
      <c r="AI611" s="1">
        <v>3.0</v>
      </c>
      <c r="AJ611" s="1">
        <v>3.0</v>
      </c>
      <c r="AK611" s="1">
        <v>3.0</v>
      </c>
      <c r="AL611" s="1">
        <v>3.0</v>
      </c>
      <c r="AM611" s="1">
        <v>3.0</v>
      </c>
      <c r="AN611" s="1">
        <v>3.0</v>
      </c>
      <c r="AO611" s="1">
        <v>3.0</v>
      </c>
      <c r="AP611" s="1">
        <v>3.0</v>
      </c>
      <c r="AQ611" s="1">
        <v>3.0</v>
      </c>
      <c r="AR611" s="1">
        <v>3.0</v>
      </c>
      <c r="AS611" s="1">
        <v>3.0</v>
      </c>
      <c r="AT611" s="1">
        <v>2.0</v>
      </c>
      <c r="AU611" s="1">
        <v>2.0</v>
      </c>
      <c r="AV611" s="1">
        <v>2.0</v>
      </c>
      <c r="AW611" s="1">
        <v>2.0</v>
      </c>
      <c r="AX611" s="1">
        <v>2.0</v>
      </c>
      <c r="AY611" s="1">
        <v>2.0</v>
      </c>
      <c r="AZ611" s="1">
        <v>2.0</v>
      </c>
      <c r="BA611" s="1">
        <v>2.0</v>
      </c>
      <c r="BB611" s="1">
        <v>2.0</v>
      </c>
      <c r="BC611" s="1">
        <v>2.0</v>
      </c>
      <c r="BD611" s="1">
        <v>2.0</v>
      </c>
      <c r="BE611" s="1">
        <v>2.0</v>
      </c>
      <c r="BF611" s="1">
        <v>2.0</v>
      </c>
      <c r="BG611" s="1">
        <v>2.0</v>
      </c>
      <c r="BH611" s="1">
        <v>2.0</v>
      </c>
      <c r="BI611" s="1">
        <v>2.0</v>
      </c>
      <c r="BJ611" s="1">
        <v>6.0</v>
      </c>
      <c r="BK611" s="1">
        <v>3.0</v>
      </c>
      <c r="BL611" s="1">
        <v>3.0</v>
      </c>
      <c r="BM611" s="1">
        <v>3.0</v>
      </c>
      <c r="BN611" s="1">
        <v>3.0</v>
      </c>
      <c r="BO611" s="1">
        <v>3.0</v>
      </c>
      <c r="BP611" s="1">
        <v>3.0</v>
      </c>
      <c r="BQ611" s="1">
        <v>3.0</v>
      </c>
      <c r="BR611" s="1">
        <v>3.0</v>
      </c>
      <c r="BS611" s="1">
        <v>3.0</v>
      </c>
      <c r="BT611" s="1">
        <v>3.0</v>
      </c>
      <c r="BU611" s="1">
        <v>3.0</v>
      </c>
      <c r="BV611" s="1">
        <v>3.0</v>
      </c>
      <c r="BW611" s="1">
        <v>3.0</v>
      </c>
      <c r="BX611" s="1">
        <v>3.0</v>
      </c>
      <c r="BY611" s="1">
        <v>3.0</v>
      </c>
      <c r="BZ611" s="1">
        <v>3.0</v>
      </c>
      <c r="CA611" s="64">
        <f t="shared" si="32"/>
        <v>187</v>
      </c>
      <c r="CB611" s="45">
        <f t="shared" si="33"/>
        <v>21</v>
      </c>
      <c r="CC611" s="45">
        <f t="shared" si="34"/>
        <v>21</v>
      </c>
      <c r="CD611" s="45">
        <f t="shared" si="35"/>
        <v>13</v>
      </c>
      <c r="CE611" s="45">
        <f t="shared" si="36"/>
        <v>22</v>
      </c>
      <c r="CF611" s="45">
        <f t="shared" si="37"/>
        <v>24</v>
      </c>
      <c r="CG611" s="45">
        <f t="shared" si="38"/>
        <v>16</v>
      </c>
      <c r="CH611" s="45">
        <f t="shared" si="39"/>
        <v>16</v>
      </c>
      <c r="CI611" s="45">
        <f t="shared" si="40"/>
        <v>0.6</v>
      </c>
      <c r="CJ611">
        <f t="shared" si="10"/>
        <v>24</v>
      </c>
      <c r="CK611" s="45">
        <f t="shared" si="41"/>
        <v>24</v>
      </c>
      <c r="CM611" s="40">
        <f>VLOOKUP(CB611,'PROMIS 57 T-Score Conversions'!Q$3:R$35,2,TRUE)</f>
        <v>36.1</v>
      </c>
      <c r="CN611" s="44" t="str">
        <f t="shared" si="20"/>
        <v>Moderate</v>
      </c>
      <c r="CO611" s="40">
        <f>VLOOKUP(CC611,'PROMIS 57 T-Score Conversions'!A$3:B$35,2,TRUE)</f>
        <v>59.4</v>
      </c>
      <c r="CP611" s="39" t="str">
        <f t="shared" si="21"/>
        <v>Moderate</v>
      </c>
      <c r="CQ611" s="40">
        <f>VLOOKUP(CD611,'PROMIS 57 T-Score Conversions'!E$3:F$35,2,TRUE)</f>
        <v>52.1</v>
      </c>
      <c r="CR611" s="39" t="str">
        <f t="shared" si="22"/>
        <v>Normal</v>
      </c>
      <c r="CS611" s="40">
        <f>VLOOKUP(CE611,'PROMIS 57 T-Score Conversions'!U$3:V$35,2,TRUE)</f>
        <v>55.6</v>
      </c>
      <c r="CT611" s="39" t="str">
        <f t="shared" si="42"/>
        <v>Mild</v>
      </c>
      <c r="CU611" s="40">
        <f>VLOOKUP(CF611,'PROMIS 57 T-Score Conversions'!Y$3:Z$35,2,TRUE)</f>
        <v>54.3</v>
      </c>
      <c r="CV611" s="39" t="str">
        <f t="shared" si="24"/>
        <v>Normal</v>
      </c>
      <c r="CW611" s="40">
        <f>vlookup(CG611,'PROMIS 57 T-Score Conversions'!M$3:N$35,2,TRUE)</f>
        <v>36.9</v>
      </c>
      <c r="CX611" s="39" t="str">
        <f t="shared" si="25"/>
        <v>Moderate</v>
      </c>
      <c r="CY611" s="40">
        <f>VLOOKup(CH611,'PROMIS 57 T-Score Conversions'!I$3:J$35,2,TRUE)</f>
        <v>55.8</v>
      </c>
      <c r="CZ611" s="39" t="str">
        <f t="shared" si="26"/>
        <v>Mild</v>
      </c>
      <c r="DA611" s="37">
        <f>VLOOKUP(CJ611,'PROMIS 57 T-Score Conversions'!AC$3:AD$35,2,TRUE)</f>
        <v>40.29</v>
      </c>
      <c r="DB611" s="44" t="str">
        <f t="shared" si="30"/>
        <v>Mild</v>
      </c>
      <c r="DC611" s="40">
        <f>VLOOKUP(CK611,'PROMIS 57 T-Score Conversions'!AG$3:AH$35,2,TRUE)</f>
        <v>43.42</v>
      </c>
      <c r="DD611" s="39" t="str">
        <f t="shared" si="31"/>
        <v>Normal</v>
      </c>
    </row>
    <row r="612">
      <c r="A612" s="1" t="b">
        <v>1</v>
      </c>
      <c r="B612" s="1" t="b">
        <v>1</v>
      </c>
      <c r="C612" s="20">
        <v>43979.45983314815</v>
      </c>
      <c r="D612" s="1" t="s">
        <v>338</v>
      </c>
      <c r="E612" s="1">
        <v>2125.0</v>
      </c>
      <c r="F612" s="1">
        <v>1.0</v>
      </c>
      <c r="G612" s="1">
        <v>3.0</v>
      </c>
      <c r="H612" s="1">
        <v>3.0</v>
      </c>
      <c r="I612" s="1">
        <v>2.0</v>
      </c>
      <c r="J612" s="1">
        <v>2.0</v>
      </c>
      <c r="K612" s="1">
        <v>2.0</v>
      </c>
      <c r="L612" s="1">
        <v>2.0</v>
      </c>
      <c r="M612" s="1">
        <v>1.0</v>
      </c>
      <c r="N612" s="1">
        <v>3.0</v>
      </c>
      <c r="O612" s="1">
        <v>3.0</v>
      </c>
      <c r="P612" s="1">
        <v>2.0</v>
      </c>
      <c r="Q612" s="1">
        <v>3.0</v>
      </c>
      <c r="R612" s="1">
        <v>3.0</v>
      </c>
      <c r="S612" s="1">
        <v>3.0</v>
      </c>
      <c r="T612" s="1">
        <v>3.0</v>
      </c>
      <c r="U612" s="1">
        <v>3.0</v>
      </c>
      <c r="V612" s="1">
        <v>2.0</v>
      </c>
      <c r="W612" s="1">
        <v>2.0</v>
      </c>
      <c r="X612" s="1">
        <v>3.0</v>
      </c>
      <c r="Y612" s="1">
        <v>2.0</v>
      </c>
      <c r="Z612" s="1">
        <v>2.0</v>
      </c>
      <c r="AA612" s="1">
        <v>3.0</v>
      </c>
      <c r="AB612" s="1">
        <v>3.0</v>
      </c>
      <c r="AC612" s="1">
        <v>2.0</v>
      </c>
      <c r="AD612" s="1">
        <v>4.0</v>
      </c>
      <c r="AE612" s="1">
        <v>4.0</v>
      </c>
      <c r="AF612" s="1">
        <v>4.0</v>
      </c>
      <c r="AG612" s="1">
        <v>4.0</v>
      </c>
      <c r="AH612" s="1">
        <v>5.0</v>
      </c>
      <c r="AI612" s="1">
        <v>4.0</v>
      </c>
      <c r="AJ612" s="1">
        <v>4.0</v>
      </c>
      <c r="AK612" s="1">
        <v>4.0</v>
      </c>
      <c r="AL612" s="1">
        <v>5.0</v>
      </c>
      <c r="AM612" s="1">
        <v>5.0</v>
      </c>
      <c r="AN612" s="1">
        <v>5.0</v>
      </c>
      <c r="AO612" s="1">
        <v>4.0</v>
      </c>
      <c r="AP612" s="1">
        <v>5.0</v>
      </c>
      <c r="AQ612" s="1">
        <v>5.0</v>
      </c>
      <c r="AR612" s="1">
        <v>3.0</v>
      </c>
      <c r="AS612" s="1">
        <v>5.0</v>
      </c>
      <c r="AT612" s="1">
        <v>2.0</v>
      </c>
      <c r="AU612" s="1">
        <v>1.0</v>
      </c>
      <c r="AV612" s="1">
        <v>2.0</v>
      </c>
      <c r="AW612" s="1">
        <v>1.0</v>
      </c>
      <c r="AX612" s="1">
        <v>1.0</v>
      </c>
      <c r="AY612" s="1">
        <v>1.0</v>
      </c>
      <c r="AZ612" s="1">
        <v>1.0</v>
      </c>
      <c r="BA612" s="1">
        <v>2.0</v>
      </c>
      <c r="BB612" s="1">
        <v>5.0</v>
      </c>
      <c r="BC612" s="1">
        <v>5.0</v>
      </c>
      <c r="BD612" s="1">
        <v>5.0</v>
      </c>
      <c r="BE612" s="1">
        <v>4.0</v>
      </c>
      <c r="BF612" s="1">
        <v>5.0</v>
      </c>
      <c r="BG612" s="1">
        <v>3.0</v>
      </c>
      <c r="BH612" s="1">
        <v>4.0</v>
      </c>
      <c r="BI612" s="1">
        <v>5.0</v>
      </c>
      <c r="BJ612" s="1">
        <v>9.0</v>
      </c>
      <c r="BK612" s="1">
        <v>2.0</v>
      </c>
      <c r="BL612" s="1">
        <v>2.0</v>
      </c>
      <c r="BM612" s="1">
        <v>2.0</v>
      </c>
      <c r="BN612" s="1">
        <v>3.0</v>
      </c>
      <c r="BO612" s="1">
        <v>3.0</v>
      </c>
      <c r="BP612" s="1">
        <v>3.0</v>
      </c>
      <c r="BQ612" s="1">
        <v>2.0</v>
      </c>
      <c r="BR612" s="1">
        <v>2.0</v>
      </c>
      <c r="BS612" s="1">
        <v>4.0</v>
      </c>
      <c r="BT612" s="1">
        <v>4.0</v>
      </c>
      <c r="BU612" s="1">
        <v>4.0</v>
      </c>
      <c r="BV612" s="1">
        <v>4.0</v>
      </c>
      <c r="BW612" s="1">
        <v>4.0</v>
      </c>
      <c r="BX612" s="1">
        <v>4.0</v>
      </c>
      <c r="BY612" s="1">
        <v>3.0</v>
      </c>
      <c r="BZ612" s="1">
        <v>4.0</v>
      </c>
      <c r="CA612" s="64">
        <f t="shared" si="32"/>
        <v>234</v>
      </c>
      <c r="CB612" s="45">
        <f t="shared" si="33"/>
        <v>16</v>
      </c>
      <c r="CC612" s="45">
        <f t="shared" si="34"/>
        <v>23</v>
      </c>
      <c r="CD612" s="45">
        <f t="shared" si="35"/>
        <v>19</v>
      </c>
      <c r="CE612" s="45">
        <f t="shared" si="36"/>
        <v>33</v>
      </c>
      <c r="CF612" s="45">
        <f t="shared" si="37"/>
        <v>37</v>
      </c>
      <c r="CG612" s="45">
        <f t="shared" si="38"/>
        <v>11</v>
      </c>
      <c r="CH612" s="45">
        <f t="shared" si="39"/>
        <v>36</v>
      </c>
      <c r="CI612" s="45">
        <f t="shared" si="40"/>
        <v>0.9</v>
      </c>
      <c r="CJ612">
        <f t="shared" si="10"/>
        <v>19</v>
      </c>
      <c r="CK612" s="45">
        <f t="shared" si="41"/>
        <v>31</v>
      </c>
      <c r="CM612" s="40">
        <f>VLOOKUP(CB612,'PROMIS 57 T-Score Conversions'!Q$3:R$35,2,TRUE)</f>
        <v>32.5</v>
      </c>
      <c r="CN612" s="44" t="str">
        <f t="shared" si="20"/>
        <v>Moderate</v>
      </c>
      <c r="CO612" s="40">
        <f>VLOOKUP(CC612,'PROMIS 57 T-Score Conversions'!A$3:B$35,2,TRUE)</f>
        <v>61.4</v>
      </c>
      <c r="CP612" s="39" t="str">
        <f t="shared" si="21"/>
        <v>Moderate</v>
      </c>
      <c r="CQ612" s="40">
        <f>VLOOKUP(CD612,'PROMIS 57 T-Score Conversions'!E$3:F$35,2,TRUE)</f>
        <v>57.7</v>
      </c>
      <c r="CR612" s="39" t="str">
        <f t="shared" si="22"/>
        <v>Mild</v>
      </c>
      <c r="CS612" s="40">
        <f>VLOOKUP(CE612,'PROMIS 57 T-Score Conversions'!U$3:V$35,2,TRUE)</f>
        <v>66.4</v>
      </c>
      <c r="CT612" s="39" t="str">
        <f t="shared" si="42"/>
        <v>Moderate</v>
      </c>
      <c r="CU612" s="40">
        <f>VLOOKUP(CF612,'PROMIS 57 T-Score Conversions'!Y$3:Z$35,2,TRUE)</f>
        <v>69</v>
      </c>
      <c r="CV612" s="39" t="str">
        <f t="shared" si="24"/>
        <v>Moderate</v>
      </c>
      <c r="CW612" s="40">
        <f>vlookup(CG612,'PROMIS 57 T-Score Conversions'!M$3:N$35,2,TRUE)</f>
        <v>32.6</v>
      </c>
      <c r="CX612" s="39" t="str">
        <f t="shared" si="25"/>
        <v>Moderate</v>
      </c>
      <c r="CY612" s="40">
        <f>VLOOKup(CH612,'PROMIS 57 T-Score Conversions'!I$3:J$35,2,TRUE)</f>
        <v>70.1</v>
      </c>
      <c r="CZ612" s="39" t="str">
        <f t="shared" si="26"/>
        <v>Severe</v>
      </c>
      <c r="DA612" s="37">
        <f>VLOOKUP(CJ612,'PROMIS 57 T-Score Conversions'!AC$3:AD$35,2,TRUE)</f>
        <v>36.36</v>
      </c>
      <c r="DB612" s="44" t="str">
        <f t="shared" si="30"/>
        <v>Moderate</v>
      </c>
      <c r="DC612" s="40">
        <f>VLOOKUP(CK612,'PROMIS 57 T-Score Conversions'!AG$3:AH$35,2,TRUE)</f>
        <v>50.21</v>
      </c>
      <c r="DD612" s="39" t="str">
        <f t="shared" si="31"/>
        <v>Normal</v>
      </c>
    </row>
    <row r="613">
      <c r="A613" s="1" t="b">
        <v>1</v>
      </c>
      <c r="B613" s="1" t="b">
        <v>1</v>
      </c>
      <c r="C613" s="20">
        <v>43979.49899702547</v>
      </c>
      <c r="D613" s="1" t="s">
        <v>433</v>
      </c>
      <c r="E613" s="1">
        <v>2253.0</v>
      </c>
      <c r="F613" s="1">
        <v>3.0</v>
      </c>
      <c r="G613" s="1">
        <v>5.0</v>
      </c>
      <c r="H613" s="1">
        <v>4.0</v>
      </c>
      <c r="I613" s="1">
        <v>4.0</v>
      </c>
      <c r="J613" s="1">
        <v>1.0</v>
      </c>
      <c r="K613" s="1">
        <v>4.0</v>
      </c>
      <c r="L613" s="1">
        <v>4.0</v>
      </c>
      <c r="M613" s="1">
        <v>2.0</v>
      </c>
      <c r="N613" s="1">
        <v>4.0</v>
      </c>
      <c r="O613" s="1">
        <v>4.0</v>
      </c>
      <c r="P613" s="1">
        <v>3.0</v>
      </c>
      <c r="Q613" s="1">
        <v>4.0</v>
      </c>
      <c r="R613" s="1">
        <v>4.0</v>
      </c>
      <c r="S613" s="1">
        <v>2.0</v>
      </c>
      <c r="T613" s="1">
        <v>3.0</v>
      </c>
      <c r="U613" s="1">
        <v>4.0</v>
      </c>
      <c r="V613" s="1">
        <v>1.0</v>
      </c>
      <c r="W613" s="1">
        <v>2.0</v>
      </c>
      <c r="X613" s="1">
        <v>2.0</v>
      </c>
      <c r="Y613" s="1">
        <v>3.0</v>
      </c>
      <c r="Z613" s="1">
        <v>1.0</v>
      </c>
      <c r="AA613" s="1">
        <v>4.0</v>
      </c>
      <c r="AB613" s="1">
        <v>1.0</v>
      </c>
      <c r="AC613" s="1">
        <v>2.0</v>
      </c>
      <c r="AD613" s="1">
        <v>2.0</v>
      </c>
      <c r="AE613" s="1">
        <v>2.0</v>
      </c>
      <c r="AF613" s="1">
        <v>2.0</v>
      </c>
      <c r="AG613" s="1">
        <v>2.0</v>
      </c>
      <c r="AH613" s="1">
        <v>2.0</v>
      </c>
      <c r="AI613" s="1">
        <v>2.0</v>
      </c>
      <c r="AJ613" s="1">
        <v>3.0</v>
      </c>
      <c r="AK613" s="1">
        <v>3.0</v>
      </c>
      <c r="AL613" s="1">
        <v>1.0</v>
      </c>
      <c r="AM613" s="1">
        <v>2.0</v>
      </c>
      <c r="AN613" s="1">
        <v>1.0</v>
      </c>
      <c r="AO613" s="1">
        <v>2.0</v>
      </c>
      <c r="AP613" s="1">
        <v>1.0</v>
      </c>
      <c r="AQ613" s="1">
        <v>1.0</v>
      </c>
      <c r="AR613" s="1">
        <v>1.0</v>
      </c>
      <c r="AS613" s="1">
        <v>1.0</v>
      </c>
      <c r="AT613" s="1">
        <v>2.0</v>
      </c>
      <c r="AU613" s="1">
        <v>4.0</v>
      </c>
      <c r="AV613" s="1">
        <v>4.0</v>
      </c>
      <c r="AW613" s="1">
        <v>2.0</v>
      </c>
      <c r="AX613" s="1">
        <v>1.0</v>
      </c>
      <c r="AY613" s="1">
        <v>1.0</v>
      </c>
      <c r="AZ613" s="1">
        <v>4.0</v>
      </c>
      <c r="BA613" s="1">
        <v>1.0</v>
      </c>
      <c r="BB613" s="1">
        <v>5.0</v>
      </c>
      <c r="BC613" s="1">
        <v>2.0</v>
      </c>
      <c r="BD613" s="1">
        <v>2.0</v>
      </c>
      <c r="BE613" s="1">
        <v>2.0</v>
      </c>
      <c r="BF613" s="1">
        <v>5.0</v>
      </c>
      <c r="BG613" s="1">
        <v>3.0</v>
      </c>
      <c r="BH613" s="1">
        <v>3.0</v>
      </c>
      <c r="BI613" s="1">
        <v>2.0</v>
      </c>
      <c r="BJ613" s="1">
        <v>3.0</v>
      </c>
      <c r="BK613" s="1">
        <v>4.0</v>
      </c>
      <c r="BL613" s="1">
        <v>5.0</v>
      </c>
      <c r="BM613" s="1">
        <v>4.0</v>
      </c>
      <c r="BN613" s="1">
        <v>5.0</v>
      </c>
      <c r="BO613" s="1">
        <v>2.0</v>
      </c>
      <c r="BP613" s="1">
        <v>2.0</v>
      </c>
      <c r="BQ613" s="1">
        <v>2.0</v>
      </c>
      <c r="BR613" s="1">
        <v>5.0</v>
      </c>
      <c r="BS613" s="1">
        <v>1.0</v>
      </c>
      <c r="BT613" s="1">
        <v>2.0</v>
      </c>
      <c r="BU613" s="1">
        <v>2.0</v>
      </c>
      <c r="BV613" s="1">
        <v>5.0</v>
      </c>
      <c r="BW613" s="1">
        <v>2.0</v>
      </c>
      <c r="BX613" s="1">
        <v>1.0</v>
      </c>
      <c r="BY613" s="1">
        <v>1.0</v>
      </c>
      <c r="BZ613" s="1">
        <v>1.0</v>
      </c>
      <c r="CA613" s="64">
        <f t="shared" si="32"/>
        <v>189</v>
      </c>
      <c r="CB613" s="45">
        <f t="shared" si="33"/>
        <v>27</v>
      </c>
      <c r="CC613" s="45">
        <f t="shared" si="34"/>
        <v>28</v>
      </c>
      <c r="CD613" s="45">
        <f t="shared" si="35"/>
        <v>16</v>
      </c>
      <c r="CE613" s="45">
        <f t="shared" si="36"/>
        <v>18</v>
      </c>
      <c r="CF613" s="45">
        <f t="shared" si="37"/>
        <v>10</v>
      </c>
      <c r="CG613" s="45">
        <f t="shared" si="38"/>
        <v>19</v>
      </c>
      <c r="CH613" s="45">
        <f t="shared" si="39"/>
        <v>24</v>
      </c>
      <c r="CI613" s="45">
        <f t="shared" si="40"/>
        <v>0.3</v>
      </c>
      <c r="CJ613">
        <f t="shared" si="10"/>
        <v>29</v>
      </c>
      <c r="CK613" s="45">
        <f t="shared" si="41"/>
        <v>15</v>
      </c>
      <c r="CM613" s="40">
        <f>VLOOKUP(CB613,'PROMIS 57 T-Score Conversions'!Q$3:R$35,2,TRUE)</f>
        <v>40.1</v>
      </c>
      <c r="CN613" s="44" t="str">
        <f t="shared" si="20"/>
        <v>Mild</v>
      </c>
      <c r="CO613" s="40">
        <f>VLOOKUP(CC613,'PROMIS 57 T-Score Conversions'!A$3:B$35,2,TRUE)</f>
        <v>66.6</v>
      </c>
      <c r="CP613" s="39" t="str">
        <f t="shared" si="21"/>
        <v>Severe</v>
      </c>
      <c r="CQ613" s="40">
        <f>VLOOKUP(CD613,'PROMIS 57 T-Score Conversions'!E$3:F$35,2,TRUE)</f>
        <v>55.1</v>
      </c>
      <c r="CR613" s="39" t="str">
        <f t="shared" si="22"/>
        <v>Mild</v>
      </c>
      <c r="CS613" s="40">
        <f>VLOOKUP(CE613,'PROMIS 57 T-Score Conversions'!U$3:V$35,2,TRUE)</f>
        <v>51.5</v>
      </c>
      <c r="CT613" s="39" t="str">
        <f t="shared" si="42"/>
        <v>Normal</v>
      </c>
      <c r="CU613" s="40">
        <f>VLOOKUP(CF613,'PROMIS 57 T-Score Conversions'!Y$3:Z$35,2,TRUE)</f>
        <v>35.9</v>
      </c>
      <c r="CV613" s="39" t="str">
        <f t="shared" si="24"/>
        <v>Normal</v>
      </c>
      <c r="CW613" s="40">
        <f>vlookup(CG613,'PROMIS 57 T-Score Conversions'!M$3:N$35,2,TRUE)</f>
        <v>39.3</v>
      </c>
      <c r="CX613" s="39" t="str">
        <f t="shared" si="25"/>
        <v>Moderate</v>
      </c>
      <c r="CY613" s="40">
        <f>VLOOKup(CH613,'PROMIS 57 T-Score Conversions'!I$3:J$35,2,TRUE)</f>
        <v>61.5</v>
      </c>
      <c r="CZ613" s="39" t="str">
        <f t="shared" si="26"/>
        <v>Moderate</v>
      </c>
      <c r="DA613" s="37">
        <f>VLOOKUP(CJ613,'PROMIS 57 T-Score Conversions'!AC$3:AD$35,2,TRUE)</f>
        <v>44.43</v>
      </c>
      <c r="DB613" s="44" t="str">
        <f t="shared" si="30"/>
        <v>Mild</v>
      </c>
      <c r="DC613" s="40">
        <f>VLOOKUP(CK613,'PROMIS 57 T-Score Conversions'!AG$3:AH$35,2,TRUE)</f>
        <v>35.07</v>
      </c>
      <c r="DD613" s="39" t="str">
        <f t="shared" si="31"/>
        <v>Normal</v>
      </c>
    </row>
    <row r="614">
      <c r="A614" s="1" t="b">
        <v>1</v>
      </c>
      <c r="B614" s="1" t="b">
        <v>1</v>
      </c>
      <c r="C614" s="20">
        <v>43979.54941927083</v>
      </c>
      <c r="D614" s="1" t="s">
        <v>400</v>
      </c>
      <c r="E614" s="1">
        <v>2216.0</v>
      </c>
      <c r="F614" s="1">
        <v>2.0</v>
      </c>
      <c r="G614" s="1">
        <v>4.0</v>
      </c>
      <c r="H614" s="1">
        <v>4.0</v>
      </c>
      <c r="I614" s="1">
        <v>2.0</v>
      </c>
      <c r="J614" s="1">
        <v>1.0</v>
      </c>
      <c r="K614" s="1">
        <v>2.0</v>
      </c>
      <c r="L614" s="1">
        <v>2.0</v>
      </c>
      <c r="M614" s="1">
        <v>1.0</v>
      </c>
      <c r="N614" s="1">
        <v>2.0</v>
      </c>
      <c r="O614" s="1">
        <v>4.0</v>
      </c>
      <c r="P614" s="1">
        <v>3.0</v>
      </c>
      <c r="Q614" s="1">
        <v>2.0</v>
      </c>
      <c r="R614" s="1">
        <v>3.0</v>
      </c>
      <c r="S614" s="1">
        <v>4.0</v>
      </c>
      <c r="T614" s="1">
        <v>4.0</v>
      </c>
      <c r="U614" s="1">
        <v>3.0</v>
      </c>
      <c r="V614" s="1">
        <v>2.0</v>
      </c>
      <c r="W614" s="1">
        <v>3.0</v>
      </c>
      <c r="X614" s="1">
        <v>3.0</v>
      </c>
      <c r="Y614" s="1">
        <v>3.0</v>
      </c>
      <c r="Z614" s="1">
        <v>4.0</v>
      </c>
      <c r="AA614" s="1">
        <v>4.0</v>
      </c>
      <c r="AB614" s="1">
        <v>4.0</v>
      </c>
      <c r="AC614" s="1">
        <v>2.0</v>
      </c>
      <c r="AD614" s="1">
        <v>3.0</v>
      </c>
      <c r="AE614" s="1">
        <v>3.0</v>
      </c>
      <c r="AF614" s="1">
        <v>3.0</v>
      </c>
      <c r="AG614" s="1">
        <v>3.0</v>
      </c>
      <c r="AH614" s="1">
        <v>3.0</v>
      </c>
      <c r="AI614" s="1">
        <v>4.0</v>
      </c>
      <c r="AJ614" s="1">
        <v>3.0</v>
      </c>
      <c r="AK614" s="1">
        <v>3.0</v>
      </c>
      <c r="AL614" s="1">
        <v>2.0</v>
      </c>
      <c r="AM614" s="1">
        <v>2.0</v>
      </c>
      <c r="AN614" s="1">
        <v>1.0</v>
      </c>
      <c r="AO614" s="1">
        <v>1.0</v>
      </c>
      <c r="AP614" s="1">
        <v>2.0</v>
      </c>
      <c r="AQ614" s="1">
        <v>1.0</v>
      </c>
      <c r="AR614" s="1">
        <v>1.0</v>
      </c>
      <c r="AS614" s="1">
        <v>1.0</v>
      </c>
      <c r="AT614" s="1">
        <v>2.0</v>
      </c>
      <c r="AU614" s="1">
        <v>2.0</v>
      </c>
      <c r="AV614" s="1">
        <v>2.0</v>
      </c>
      <c r="AW614" s="1">
        <v>2.0</v>
      </c>
      <c r="AX614" s="1">
        <v>1.0</v>
      </c>
      <c r="AY614" s="1">
        <v>1.0</v>
      </c>
      <c r="AZ614" s="1">
        <v>1.0</v>
      </c>
      <c r="BA614" s="1">
        <v>1.0</v>
      </c>
      <c r="BB614" s="1">
        <v>2.0</v>
      </c>
      <c r="BC614" s="1">
        <v>3.0</v>
      </c>
      <c r="BD614" s="1">
        <v>2.0</v>
      </c>
      <c r="BE614" s="1">
        <v>3.0</v>
      </c>
      <c r="BF614" s="1">
        <v>3.0</v>
      </c>
      <c r="BG614" s="1">
        <v>2.0</v>
      </c>
      <c r="BH614" s="1">
        <v>2.0</v>
      </c>
      <c r="BI614" s="1">
        <v>2.0</v>
      </c>
      <c r="BJ614" s="1">
        <v>3.0</v>
      </c>
      <c r="BK614" s="1">
        <v>3.0</v>
      </c>
      <c r="BL614" s="1">
        <v>3.0</v>
      </c>
      <c r="BM614" s="1">
        <v>3.0</v>
      </c>
      <c r="BN614" s="1">
        <v>2.0</v>
      </c>
      <c r="BO614" s="1">
        <v>2.0</v>
      </c>
      <c r="BP614" s="1">
        <v>3.0</v>
      </c>
      <c r="BQ614" s="1">
        <v>2.0</v>
      </c>
      <c r="BR614" s="1">
        <v>2.0</v>
      </c>
      <c r="BS614" s="1">
        <v>3.0</v>
      </c>
      <c r="BT614" s="1">
        <v>3.0</v>
      </c>
      <c r="BU614" s="1">
        <v>4.0</v>
      </c>
      <c r="BV614" s="1">
        <v>4.0</v>
      </c>
      <c r="BW614" s="1">
        <v>4.0</v>
      </c>
      <c r="BX614" s="1">
        <v>3.0</v>
      </c>
      <c r="BY614" s="1">
        <v>3.0</v>
      </c>
      <c r="BZ614" s="1">
        <v>3.0</v>
      </c>
      <c r="CA614" s="64">
        <f t="shared" si="32"/>
        <v>185</v>
      </c>
      <c r="CB614" s="45">
        <f t="shared" si="33"/>
        <v>18</v>
      </c>
      <c r="CC614" s="45">
        <f t="shared" si="34"/>
        <v>25</v>
      </c>
      <c r="CD614" s="45">
        <f t="shared" si="35"/>
        <v>25</v>
      </c>
      <c r="CE614" s="45">
        <f t="shared" si="36"/>
        <v>25</v>
      </c>
      <c r="CF614" s="45">
        <f t="shared" si="37"/>
        <v>11</v>
      </c>
      <c r="CG614" s="45">
        <f t="shared" si="38"/>
        <v>12</v>
      </c>
      <c r="CH614" s="45">
        <f t="shared" si="39"/>
        <v>19</v>
      </c>
      <c r="CI614" s="45">
        <f t="shared" si="40"/>
        <v>0.3</v>
      </c>
      <c r="CJ614">
        <f t="shared" si="10"/>
        <v>20</v>
      </c>
      <c r="CK614" s="45">
        <f t="shared" si="41"/>
        <v>27</v>
      </c>
      <c r="CM614" s="40">
        <f>VLOOKUP(CB614,'PROMIS 57 T-Score Conversions'!Q$3:R$35,2,TRUE)</f>
        <v>34</v>
      </c>
      <c r="CN614" s="44" t="str">
        <f t="shared" si="20"/>
        <v>Moderate</v>
      </c>
      <c r="CO614" s="40">
        <f>VLOOKUP(CC614,'PROMIS 57 T-Score Conversions'!A$3:B$35,2,TRUE)</f>
        <v>63.5</v>
      </c>
      <c r="CP614" s="39" t="str">
        <f t="shared" si="21"/>
        <v>Moderate</v>
      </c>
      <c r="CQ614" s="40">
        <f>VLOOKUP(CD614,'PROMIS 57 T-Score Conversions'!E$3:F$35,2,TRUE)</f>
        <v>63</v>
      </c>
      <c r="CR614" s="39" t="str">
        <f t="shared" si="22"/>
        <v>Moderate</v>
      </c>
      <c r="CS614" s="40">
        <f>VLOOKUP(CE614,'PROMIS 57 T-Score Conversions'!U$3:V$35,2,TRUE)</f>
        <v>58.5</v>
      </c>
      <c r="CT614" s="39" t="str">
        <f t="shared" si="42"/>
        <v>Mild</v>
      </c>
      <c r="CU614" s="40">
        <f>VLOOKUP(CF614,'PROMIS 57 T-Score Conversions'!Y$3:Z$35,2,TRUE)</f>
        <v>38</v>
      </c>
      <c r="CV614" s="39" t="str">
        <f t="shared" si="24"/>
        <v>Normal</v>
      </c>
      <c r="CW614" s="40">
        <f>vlookup(CG614,'PROMIS 57 T-Score Conversions'!M$3:N$35,2,TRUE)</f>
        <v>33.6</v>
      </c>
      <c r="CX614" s="39" t="str">
        <f t="shared" si="25"/>
        <v>Moderate</v>
      </c>
      <c r="CY614" s="40">
        <f>VLOOKup(CH614,'PROMIS 57 T-Score Conversions'!I$3:J$35,2,TRUE)</f>
        <v>58.1</v>
      </c>
      <c r="CZ614" s="39" t="str">
        <f t="shared" si="26"/>
        <v>Mild</v>
      </c>
      <c r="DA614" s="37">
        <f>VLOOKUP(CJ614,'PROMIS 57 T-Score Conversions'!AC$3:AD$35,2,TRUE)</f>
        <v>37.15</v>
      </c>
      <c r="DB614" s="44" t="str">
        <f t="shared" si="30"/>
        <v>Moderate</v>
      </c>
      <c r="DC614" s="40">
        <f>VLOOKUP(CK614,'PROMIS 57 T-Score Conversions'!AG$3:AH$35,2,TRUE)</f>
        <v>46.21</v>
      </c>
      <c r="DD614" s="39" t="str">
        <f t="shared" si="31"/>
        <v>Normal</v>
      </c>
    </row>
    <row r="615">
      <c r="A615" s="1" t="b">
        <v>1</v>
      </c>
      <c r="B615" s="1" t="b">
        <v>1</v>
      </c>
      <c r="C615" s="20">
        <v>43982.57476127315</v>
      </c>
      <c r="D615" s="1" t="s">
        <v>412</v>
      </c>
      <c r="E615" s="1">
        <v>2233.0</v>
      </c>
      <c r="F615" s="1">
        <v>5.0</v>
      </c>
      <c r="G615" s="1">
        <v>5.0</v>
      </c>
      <c r="H615" s="1">
        <v>5.0</v>
      </c>
      <c r="I615" s="1">
        <v>4.0</v>
      </c>
      <c r="J615" s="1">
        <v>4.0</v>
      </c>
      <c r="K615" s="1">
        <v>5.0</v>
      </c>
      <c r="L615" s="1">
        <v>5.0</v>
      </c>
      <c r="M615" s="1">
        <v>4.0</v>
      </c>
      <c r="N615" s="1">
        <v>1.0</v>
      </c>
      <c r="O615" s="1">
        <v>1.0</v>
      </c>
      <c r="P615" s="1">
        <v>1.0</v>
      </c>
      <c r="Q615" s="1">
        <v>1.0</v>
      </c>
      <c r="R615" s="1">
        <v>1.0</v>
      </c>
      <c r="S615" s="1">
        <v>1.0</v>
      </c>
      <c r="T615" s="1">
        <v>1.0</v>
      </c>
      <c r="U615" s="1">
        <v>2.0</v>
      </c>
      <c r="V615" s="1">
        <v>1.0</v>
      </c>
      <c r="W615" s="1">
        <v>1.0</v>
      </c>
      <c r="X615" s="1">
        <v>1.0</v>
      </c>
      <c r="Y615" s="1">
        <v>1.0</v>
      </c>
      <c r="Z615" s="1">
        <v>1.0</v>
      </c>
      <c r="AA615" s="1">
        <v>1.0</v>
      </c>
      <c r="AB615" s="1">
        <v>1.0</v>
      </c>
      <c r="AC615" s="1">
        <v>1.0</v>
      </c>
      <c r="AD615" s="1">
        <v>1.0</v>
      </c>
      <c r="AE615" s="1">
        <v>2.0</v>
      </c>
      <c r="AF615" s="1">
        <v>1.0</v>
      </c>
      <c r="AG615" s="1">
        <v>1.0</v>
      </c>
      <c r="AH615" s="1">
        <v>1.0</v>
      </c>
      <c r="AI615" s="1">
        <v>1.0</v>
      </c>
      <c r="AJ615" s="1">
        <v>1.0</v>
      </c>
      <c r="AK615" s="1">
        <v>2.0</v>
      </c>
      <c r="AL615" s="1">
        <v>1.0</v>
      </c>
      <c r="AM615" s="1">
        <v>1.0</v>
      </c>
      <c r="AN615" s="1">
        <v>1.0</v>
      </c>
      <c r="AO615" s="1">
        <v>2.0</v>
      </c>
      <c r="AP615" s="1">
        <v>1.0</v>
      </c>
      <c r="AQ615" s="1">
        <v>2.0</v>
      </c>
      <c r="AR615" s="1">
        <v>2.0</v>
      </c>
      <c r="AS615" s="1">
        <v>1.0</v>
      </c>
      <c r="AT615" s="1">
        <v>2.0</v>
      </c>
      <c r="AU615" s="1">
        <v>4.0</v>
      </c>
      <c r="AV615" s="1">
        <v>3.0</v>
      </c>
      <c r="AW615" s="1">
        <v>2.0</v>
      </c>
      <c r="AX615" s="1">
        <v>2.0</v>
      </c>
      <c r="AY615" s="1">
        <v>2.0</v>
      </c>
      <c r="AZ615" s="1">
        <v>4.0</v>
      </c>
      <c r="BA615" s="1">
        <v>2.0</v>
      </c>
      <c r="BB615" s="1">
        <v>3.0</v>
      </c>
      <c r="BC615" s="1">
        <v>3.0</v>
      </c>
      <c r="BD615" s="1">
        <v>4.0</v>
      </c>
      <c r="BE615" s="1">
        <v>2.0</v>
      </c>
      <c r="BF615" s="1">
        <v>3.0</v>
      </c>
      <c r="BG615" s="1">
        <v>4.0</v>
      </c>
      <c r="BH615" s="1">
        <v>4.0</v>
      </c>
      <c r="BI615" s="1">
        <v>3.0</v>
      </c>
      <c r="BJ615" s="1">
        <v>3.0</v>
      </c>
      <c r="BK615" s="1">
        <v>4.0</v>
      </c>
      <c r="BL615" s="1">
        <v>5.0</v>
      </c>
      <c r="BM615" s="1">
        <v>5.0</v>
      </c>
      <c r="BN615" s="1">
        <v>4.0</v>
      </c>
      <c r="BO615" s="1">
        <v>4.0</v>
      </c>
      <c r="BP615" s="1">
        <v>4.0</v>
      </c>
      <c r="BQ615" s="1">
        <v>4.0</v>
      </c>
      <c r="BR615" s="1">
        <v>4.0</v>
      </c>
      <c r="BS615" s="1">
        <v>1.0</v>
      </c>
      <c r="BT615" s="1">
        <v>2.0</v>
      </c>
      <c r="BU615" s="1">
        <v>2.0</v>
      </c>
      <c r="BV615" s="1">
        <v>1.0</v>
      </c>
      <c r="BW615" s="1">
        <v>2.0</v>
      </c>
      <c r="BX615" s="1">
        <v>2.0</v>
      </c>
      <c r="BY615" s="1">
        <v>2.0</v>
      </c>
      <c r="BZ615" s="1">
        <v>2.0</v>
      </c>
      <c r="CA615" s="64">
        <f t="shared" si="32"/>
        <v>173</v>
      </c>
      <c r="CB615" s="45">
        <f t="shared" si="33"/>
        <v>37</v>
      </c>
      <c r="CC615" s="45">
        <f t="shared" si="34"/>
        <v>9</v>
      </c>
      <c r="CD615" s="45">
        <f t="shared" si="35"/>
        <v>8</v>
      </c>
      <c r="CE615" s="45">
        <f t="shared" si="36"/>
        <v>10</v>
      </c>
      <c r="CF615" s="45">
        <f t="shared" si="37"/>
        <v>11</v>
      </c>
      <c r="CG615" s="45">
        <f t="shared" si="38"/>
        <v>21</v>
      </c>
      <c r="CH615" s="45">
        <f t="shared" si="39"/>
        <v>26</v>
      </c>
      <c r="CI615" s="45">
        <f t="shared" si="40"/>
        <v>0.3</v>
      </c>
      <c r="CJ615">
        <f t="shared" si="10"/>
        <v>34</v>
      </c>
      <c r="CK615" s="45">
        <f t="shared" si="41"/>
        <v>14</v>
      </c>
      <c r="CM615" s="40">
        <f>VLOOKUP(CB615,'PROMIS 57 T-Score Conversions'!Q$3:R$35,2,TRUE)</f>
        <v>49.2</v>
      </c>
      <c r="CN615" s="44" t="str">
        <f t="shared" si="20"/>
        <v>Normal</v>
      </c>
      <c r="CO615" s="40">
        <f>VLOOKUP(CC615,'PROMIS 57 T-Score Conversions'!A$3:B$35,2,TRUE)</f>
        <v>43.2</v>
      </c>
      <c r="CP615" s="39" t="str">
        <f t="shared" si="21"/>
        <v>Normal</v>
      </c>
      <c r="CQ615" s="40">
        <f>VLOOKUP(CD615,'PROMIS 57 T-Score Conversions'!E$3:F$35,2,TRUE)</f>
        <v>38.2</v>
      </c>
      <c r="CR615" s="39" t="str">
        <f t="shared" si="22"/>
        <v>Normal</v>
      </c>
      <c r="CS615" s="40">
        <f>VLOOKUP(CE615,'PROMIS 57 T-Score Conversions'!U$3:V$35,2,TRUE)</f>
        <v>41</v>
      </c>
      <c r="CT615" s="39" t="str">
        <f t="shared" si="42"/>
        <v>Normal</v>
      </c>
      <c r="CU615" s="40">
        <f>VLOOKUP(CF615,'PROMIS 57 T-Score Conversions'!Y$3:Z$35,2,TRUE)</f>
        <v>38</v>
      </c>
      <c r="CV615" s="39" t="str">
        <f t="shared" si="24"/>
        <v>Normal</v>
      </c>
      <c r="CW615" s="40">
        <f>vlookup(CG615,'PROMIS 57 T-Score Conversions'!M$3:N$35,2,TRUE)</f>
        <v>41.1</v>
      </c>
      <c r="CX615" s="39" t="str">
        <f t="shared" si="25"/>
        <v>Mild</v>
      </c>
      <c r="CY615" s="40">
        <f>VLOOKup(CH615,'PROMIS 57 T-Score Conversions'!I$3:J$35,2,TRUE)</f>
        <v>62.8</v>
      </c>
      <c r="CZ615" s="39" t="str">
        <f t="shared" si="26"/>
        <v>Moderate</v>
      </c>
      <c r="DA615" s="37">
        <f>VLOOKUP(CJ615,'PROMIS 57 T-Score Conversions'!AC$3:AD$35,2,TRUE)</f>
        <v>49.26</v>
      </c>
      <c r="DB615" s="44" t="str">
        <f t="shared" si="30"/>
        <v>Normal</v>
      </c>
      <c r="DC615" s="40">
        <f>VLOOKUP(CK615,'PROMIS 57 T-Score Conversions'!AG$3:AH$35,2,TRUE)</f>
        <v>34.01</v>
      </c>
      <c r="DD615" s="39" t="str">
        <f t="shared" si="31"/>
        <v>Normal</v>
      </c>
    </row>
    <row r="616">
      <c r="A616" s="1" t="b">
        <v>1</v>
      </c>
      <c r="B616" s="1" t="b">
        <v>1</v>
      </c>
      <c r="C616" s="20">
        <v>43982.717703726856</v>
      </c>
      <c r="D616" s="1" t="s">
        <v>334</v>
      </c>
      <c r="E616" s="1">
        <v>2112.0</v>
      </c>
      <c r="F616" s="1">
        <v>3.0</v>
      </c>
      <c r="G616" s="1">
        <v>4.0</v>
      </c>
      <c r="H616" s="1">
        <v>2.0</v>
      </c>
      <c r="I616" s="1">
        <v>3.0</v>
      </c>
      <c r="J616" s="1">
        <v>2.0</v>
      </c>
      <c r="K616" s="1">
        <v>3.0</v>
      </c>
      <c r="L616" s="1">
        <v>3.0</v>
      </c>
      <c r="M616" s="1">
        <v>2.0</v>
      </c>
      <c r="N616" s="1">
        <v>3.0</v>
      </c>
      <c r="O616" s="1">
        <v>3.0</v>
      </c>
      <c r="P616" s="1">
        <v>3.0</v>
      </c>
      <c r="Q616" s="1">
        <v>4.0</v>
      </c>
      <c r="R616" s="1">
        <v>3.0</v>
      </c>
      <c r="S616" s="1">
        <v>3.0</v>
      </c>
      <c r="T616" s="1">
        <v>3.0</v>
      </c>
      <c r="U616" s="1">
        <v>4.0</v>
      </c>
      <c r="V616" s="1">
        <v>3.0</v>
      </c>
      <c r="W616" s="1">
        <v>3.0</v>
      </c>
      <c r="X616" s="1">
        <v>3.0</v>
      </c>
      <c r="Y616" s="1">
        <v>3.0</v>
      </c>
      <c r="Z616" s="1">
        <v>3.0</v>
      </c>
      <c r="AA616" s="1">
        <v>4.0</v>
      </c>
      <c r="AB616" s="1">
        <v>3.0</v>
      </c>
      <c r="AC616" s="1">
        <v>2.0</v>
      </c>
      <c r="AD616" s="1">
        <v>4.0</v>
      </c>
      <c r="AE616" s="1">
        <v>3.0</v>
      </c>
      <c r="AF616" s="1">
        <v>4.0</v>
      </c>
      <c r="AG616" s="1">
        <v>3.0</v>
      </c>
      <c r="AH616" s="1">
        <v>4.0</v>
      </c>
      <c r="AI616" s="1">
        <v>4.0</v>
      </c>
      <c r="AJ616" s="1">
        <v>3.0</v>
      </c>
      <c r="AK616" s="1">
        <v>3.0</v>
      </c>
      <c r="AL616" s="1">
        <v>3.0</v>
      </c>
      <c r="AM616" s="1">
        <v>4.0</v>
      </c>
      <c r="AN616" s="1">
        <v>3.0</v>
      </c>
      <c r="AO616" s="1">
        <v>3.0</v>
      </c>
      <c r="AP616" s="1">
        <v>4.0</v>
      </c>
      <c r="AQ616" s="1">
        <v>3.0</v>
      </c>
      <c r="AR616" s="1">
        <v>2.0</v>
      </c>
      <c r="AS616" s="1">
        <v>4.0</v>
      </c>
      <c r="AT616" s="1">
        <v>3.0</v>
      </c>
      <c r="AU616" s="1">
        <v>3.0</v>
      </c>
      <c r="AV616" s="1">
        <v>4.0</v>
      </c>
      <c r="AW616" s="1">
        <v>4.0</v>
      </c>
      <c r="AX616" s="1">
        <v>3.0</v>
      </c>
      <c r="AY616" s="1">
        <v>3.0</v>
      </c>
      <c r="AZ616" s="1">
        <v>3.0</v>
      </c>
      <c r="BA616" s="1">
        <v>3.0</v>
      </c>
      <c r="BB616" s="1">
        <v>4.0</v>
      </c>
      <c r="BC616" s="1">
        <v>4.0</v>
      </c>
      <c r="BD616" s="1">
        <v>3.0</v>
      </c>
      <c r="BE616" s="1">
        <v>4.0</v>
      </c>
      <c r="BF616" s="1">
        <v>3.0</v>
      </c>
      <c r="BG616" s="1">
        <v>3.0</v>
      </c>
      <c r="BH616" s="1">
        <v>4.0</v>
      </c>
      <c r="BI616" s="1">
        <v>3.0</v>
      </c>
      <c r="BJ616" s="1">
        <v>7.0</v>
      </c>
      <c r="BK616" s="1">
        <v>3.0</v>
      </c>
      <c r="BL616" s="1">
        <v>2.0</v>
      </c>
      <c r="BM616" s="1">
        <v>2.0</v>
      </c>
      <c r="BN616" s="1">
        <v>2.0</v>
      </c>
      <c r="BO616" s="1">
        <v>2.0</v>
      </c>
      <c r="BP616" s="1">
        <v>3.0</v>
      </c>
      <c r="BQ616" s="1">
        <v>3.0</v>
      </c>
      <c r="BR616" s="1">
        <v>3.0</v>
      </c>
      <c r="BS616" s="1">
        <v>4.0</v>
      </c>
      <c r="BT616" s="1">
        <v>4.0</v>
      </c>
      <c r="BU616" s="1">
        <v>4.0</v>
      </c>
      <c r="BV616" s="1">
        <v>3.0</v>
      </c>
      <c r="BW616" s="1">
        <v>3.0</v>
      </c>
      <c r="BX616" s="1">
        <v>3.0</v>
      </c>
      <c r="BY616" s="1">
        <v>3.0</v>
      </c>
      <c r="BZ616" s="1">
        <v>3.0</v>
      </c>
      <c r="CA616" s="64">
        <f t="shared" si="32"/>
        <v>234</v>
      </c>
      <c r="CB616" s="45">
        <f t="shared" si="33"/>
        <v>22</v>
      </c>
      <c r="CC616" s="45">
        <f t="shared" si="34"/>
        <v>26</v>
      </c>
      <c r="CD616" s="45">
        <f t="shared" si="35"/>
        <v>24</v>
      </c>
      <c r="CE616" s="45">
        <f t="shared" si="36"/>
        <v>28</v>
      </c>
      <c r="CF616" s="45">
        <f t="shared" si="37"/>
        <v>26</v>
      </c>
      <c r="CG616" s="45">
        <f t="shared" si="38"/>
        <v>26</v>
      </c>
      <c r="CH616" s="45">
        <f t="shared" si="39"/>
        <v>28</v>
      </c>
      <c r="CI616" s="45">
        <f t="shared" si="40"/>
        <v>0.7</v>
      </c>
      <c r="CJ616">
        <f t="shared" si="10"/>
        <v>20</v>
      </c>
      <c r="CK616" s="45">
        <f t="shared" si="41"/>
        <v>27</v>
      </c>
      <c r="CM616" s="40">
        <f>VLOOKUP(CB616,'PROMIS 57 T-Score Conversions'!Q$3:R$35,2,TRUE)</f>
        <v>36.7</v>
      </c>
      <c r="CN616" s="44" t="str">
        <f t="shared" si="20"/>
        <v>Moderate</v>
      </c>
      <c r="CO616" s="40">
        <f>VLOOKUP(CC616,'PROMIS 57 T-Score Conversions'!A$3:B$35,2,TRUE)</f>
        <v>64.5</v>
      </c>
      <c r="CP616" s="39" t="str">
        <f t="shared" si="21"/>
        <v>Moderate</v>
      </c>
      <c r="CQ616" s="40">
        <f>VLOOKUP(CD616,'PROMIS 57 T-Score Conversions'!E$3:F$35,2,TRUE)</f>
        <v>62.1</v>
      </c>
      <c r="CR616" s="39" t="str">
        <f t="shared" si="22"/>
        <v>Moderate</v>
      </c>
      <c r="CS616" s="40">
        <f>VLOOKUP(CE616,'PROMIS 57 T-Score Conversions'!U$3:V$35,2,TRUE)</f>
        <v>61.3</v>
      </c>
      <c r="CT616" s="39" t="str">
        <f t="shared" si="42"/>
        <v>Moderate</v>
      </c>
      <c r="CU616" s="40">
        <f>VLOOKUP(CF616,'PROMIS 57 T-Score Conversions'!Y$3:Z$35,2,TRUE)</f>
        <v>56.3</v>
      </c>
      <c r="CV616" s="39" t="str">
        <f t="shared" si="24"/>
        <v>Mild</v>
      </c>
      <c r="CW616" s="40">
        <f>vlookup(CG616,'PROMIS 57 T-Score Conversions'!M$3:N$35,2,TRUE)</f>
        <v>46</v>
      </c>
      <c r="CX616" s="39" t="str">
        <f t="shared" si="25"/>
        <v>Normal</v>
      </c>
      <c r="CY616" s="40">
        <f>VLOOKup(CH616,'PROMIS 57 T-Score Conversions'!I$3:J$35,2,TRUE)</f>
        <v>64.1</v>
      </c>
      <c r="CZ616" s="39" t="str">
        <f t="shared" si="26"/>
        <v>Moderate</v>
      </c>
      <c r="DA616" s="37">
        <f>VLOOKUP(CJ616,'PROMIS 57 T-Score Conversions'!AC$3:AD$35,2,TRUE)</f>
        <v>37.15</v>
      </c>
      <c r="DB616" s="44" t="str">
        <f t="shared" si="30"/>
        <v>Moderate</v>
      </c>
      <c r="DC616" s="40">
        <f>VLOOKUP(CK616,'PROMIS 57 T-Score Conversions'!AG$3:AH$35,2,TRUE)</f>
        <v>46.21</v>
      </c>
      <c r="DD616" s="39" t="str">
        <f t="shared" si="31"/>
        <v>Normal</v>
      </c>
    </row>
    <row r="617">
      <c r="A617" s="1" t="b">
        <v>1</v>
      </c>
      <c r="B617" s="1" t="b">
        <v>1</v>
      </c>
      <c r="C617" s="20">
        <v>43982.87157717593</v>
      </c>
      <c r="D617" s="1" t="s">
        <v>423</v>
      </c>
      <c r="E617" s="1">
        <v>2242.0</v>
      </c>
      <c r="F617" s="1">
        <v>4.0</v>
      </c>
      <c r="G617" s="1">
        <v>4.0</v>
      </c>
      <c r="H617" s="1">
        <v>5.0</v>
      </c>
      <c r="I617" s="1">
        <v>4.0</v>
      </c>
      <c r="J617" s="1">
        <v>3.0</v>
      </c>
      <c r="K617" s="1">
        <v>4.0</v>
      </c>
      <c r="L617" s="1">
        <v>5.0</v>
      </c>
      <c r="M617" s="1">
        <v>4.0</v>
      </c>
      <c r="N617" s="1">
        <v>3.0</v>
      </c>
      <c r="O617" s="1">
        <v>2.0</v>
      </c>
      <c r="P617" s="1">
        <v>2.0</v>
      </c>
      <c r="Q617" s="1">
        <v>4.0</v>
      </c>
      <c r="R617" s="1">
        <v>3.0</v>
      </c>
      <c r="S617" s="1">
        <v>2.0</v>
      </c>
      <c r="T617" s="1">
        <v>4.0</v>
      </c>
      <c r="U617" s="1">
        <v>3.0</v>
      </c>
      <c r="V617" s="1">
        <v>2.0</v>
      </c>
      <c r="W617" s="1">
        <v>3.0</v>
      </c>
      <c r="X617" s="1">
        <v>2.0</v>
      </c>
      <c r="Y617" s="1">
        <v>3.0</v>
      </c>
      <c r="Z617" s="1">
        <v>1.0</v>
      </c>
      <c r="AA617" s="1">
        <v>2.0</v>
      </c>
      <c r="AB617" s="1">
        <v>1.0</v>
      </c>
      <c r="AC617" s="1">
        <v>1.0</v>
      </c>
      <c r="AD617" s="1">
        <v>3.0</v>
      </c>
      <c r="AE617" s="1">
        <v>3.0</v>
      </c>
      <c r="AF617" s="1">
        <v>3.0</v>
      </c>
      <c r="AG617" s="1">
        <v>4.0</v>
      </c>
      <c r="AH617" s="1">
        <v>4.0</v>
      </c>
      <c r="AI617" s="1">
        <v>4.0</v>
      </c>
      <c r="AJ617" s="1">
        <v>3.0</v>
      </c>
      <c r="AK617" s="1">
        <v>4.0</v>
      </c>
      <c r="AL617" s="1">
        <v>4.0</v>
      </c>
      <c r="AM617" s="1">
        <v>5.0</v>
      </c>
      <c r="AN617" s="1">
        <v>5.0</v>
      </c>
      <c r="AO617" s="1">
        <v>2.0</v>
      </c>
      <c r="AP617" s="1">
        <v>5.0</v>
      </c>
      <c r="AQ617" s="1">
        <v>2.0</v>
      </c>
      <c r="AR617" s="1">
        <v>1.0</v>
      </c>
      <c r="AS617" s="1">
        <v>5.0</v>
      </c>
      <c r="AT617" s="1">
        <v>2.0</v>
      </c>
      <c r="AU617" s="1">
        <v>3.0</v>
      </c>
      <c r="AV617" s="1">
        <v>1.0</v>
      </c>
      <c r="AW617" s="1">
        <v>2.0</v>
      </c>
      <c r="AX617" s="1">
        <v>2.0</v>
      </c>
      <c r="AY617" s="1">
        <v>2.0</v>
      </c>
      <c r="AZ617" s="1">
        <v>3.0</v>
      </c>
      <c r="BA617" s="1">
        <v>1.0</v>
      </c>
      <c r="BB617" s="1">
        <v>2.0</v>
      </c>
      <c r="BC617" s="1">
        <v>3.0</v>
      </c>
      <c r="BD617" s="1">
        <v>3.0</v>
      </c>
      <c r="BE617" s="1">
        <v>2.0</v>
      </c>
      <c r="BF617" s="1">
        <v>3.0</v>
      </c>
      <c r="BG617" s="1">
        <v>3.0</v>
      </c>
      <c r="BH617" s="1">
        <v>3.0</v>
      </c>
      <c r="BI617" s="1">
        <v>2.0</v>
      </c>
      <c r="BJ617" s="1">
        <v>2.0</v>
      </c>
      <c r="BK617" s="1">
        <v>3.0</v>
      </c>
      <c r="BL617" s="1">
        <v>3.0</v>
      </c>
      <c r="BM617" s="1">
        <v>2.0</v>
      </c>
      <c r="BN617" s="1">
        <v>2.0</v>
      </c>
      <c r="BO617" s="1">
        <v>3.0</v>
      </c>
      <c r="BP617" s="1">
        <v>2.0</v>
      </c>
      <c r="BQ617" s="1">
        <v>2.0</v>
      </c>
      <c r="BR617" s="1">
        <v>2.0</v>
      </c>
      <c r="BS617" s="1">
        <v>4.0</v>
      </c>
      <c r="BT617" s="1">
        <v>5.0</v>
      </c>
      <c r="BU617" s="1">
        <v>3.0</v>
      </c>
      <c r="BV617" s="1">
        <v>3.0</v>
      </c>
      <c r="BW617" s="1">
        <v>5.0</v>
      </c>
      <c r="BX617" s="1">
        <v>2.0</v>
      </c>
      <c r="BY617" s="1">
        <v>2.0</v>
      </c>
      <c r="BZ617" s="1">
        <v>4.0</v>
      </c>
      <c r="CA617" s="64">
        <f t="shared" si="32"/>
        <v>214</v>
      </c>
      <c r="CB617" s="45">
        <f t="shared" si="33"/>
        <v>33</v>
      </c>
      <c r="CC617" s="45">
        <f t="shared" si="34"/>
        <v>23</v>
      </c>
      <c r="CD617" s="45">
        <f t="shared" si="35"/>
        <v>15</v>
      </c>
      <c r="CE617" s="45">
        <f t="shared" si="36"/>
        <v>28</v>
      </c>
      <c r="CF617" s="45">
        <f t="shared" si="37"/>
        <v>29</v>
      </c>
      <c r="CG617" s="45">
        <f t="shared" si="38"/>
        <v>16</v>
      </c>
      <c r="CH617" s="45">
        <f t="shared" si="39"/>
        <v>21</v>
      </c>
      <c r="CI617" s="45">
        <f t="shared" si="40"/>
        <v>0.2</v>
      </c>
      <c r="CJ617">
        <f t="shared" si="10"/>
        <v>19</v>
      </c>
      <c r="CK617" s="45">
        <f t="shared" si="41"/>
        <v>28</v>
      </c>
      <c r="CM617" s="40">
        <f>VLOOKUP(CB617,'PROMIS 57 T-Score Conversions'!Q$3:R$35,2,TRUE)</f>
        <v>44.7</v>
      </c>
      <c r="CN617" s="44" t="str">
        <f t="shared" si="20"/>
        <v>Mild</v>
      </c>
      <c r="CO617" s="40">
        <f>VLOOKUP(CC617,'PROMIS 57 T-Score Conversions'!A$3:B$35,2,TRUE)</f>
        <v>61.4</v>
      </c>
      <c r="CP617" s="39" t="str">
        <f t="shared" si="21"/>
        <v>Moderate</v>
      </c>
      <c r="CQ617" s="40">
        <f>VLOOKUP(CD617,'PROMIS 57 T-Score Conversions'!E$3:F$35,2,TRUE)</f>
        <v>54.1</v>
      </c>
      <c r="CR617" s="39" t="str">
        <f t="shared" si="22"/>
        <v>Normal</v>
      </c>
      <c r="CS617" s="40">
        <f>VLOOKUP(CE617,'PROMIS 57 T-Score Conversions'!U$3:V$35,2,TRUE)</f>
        <v>61.3</v>
      </c>
      <c r="CT617" s="39" t="str">
        <f t="shared" si="42"/>
        <v>Moderate</v>
      </c>
      <c r="CU617" s="40">
        <f>VLOOKUP(CF617,'PROMIS 57 T-Score Conversions'!Y$3:Z$35,2,TRUE)</f>
        <v>59.4</v>
      </c>
      <c r="CV617" s="39" t="str">
        <f t="shared" si="24"/>
        <v>Mild</v>
      </c>
      <c r="CW617" s="40">
        <f>vlookup(CG617,'PROMIS 57 T-Score Conversions'!M$3:N$35,2,TRUE)</f>
        <v>36.9</v>
      </c>
      <c r="CX617" s="39" t="str">
        <f t="shared" si="25"/>
        <v>Moderate</v>
      </c>
      <c r="CY617" s="40">
        <f>VLOOKup(CH617,'PROMIS 57 T-Score Conversions'!I$3:J$35,2,TRUE)</f>
        <v>59.5</v>
      </c>
      <c r="CZ617" s="39" t="str">
        <f t="shared" si="26"/>
        <v>Mild</v>
      </c>
      <c r="DA617" s="37">
        <f>VLOOKUP(CJ617,'PROMIS 57 T-Score Conversions'!AC$3:AD$35,2,TRUE)</f>
        <v>36.36</v>
      </c>
      <c r="DB617" s="44" t="str">
        <f t="shared" si="30"/>
        <v>Moderate</v>
      </c>
      <c r="DC617" s="40">
        <f>VLOOKUP(CK617,'PROMIS 57 T-Score Conversions'!AG$3:AH$35,2,TRUE)</f>
        <v>47.18</v>
      </c>
      <c r="DD617" s="39" t="str">
        <f t="shared" si="31"/>
        <v>Normal</v>
      </c>
    </row>
    <row r="618">
      <c r="A618" s="1" t="b">
        <v>1</v>
      </c>
      <c r="B618" s="1" t="b">
        <v>1</v>
      </c>
      <c r="C618" s="20">
        <v>43983.342420671295</v>
      </c>
      <c r="D618" s="1" t="s">
        <v>333</v>
      </c>
      <c r="E618" s="1">
        <v>2133.0</v>
      </c>
      <c r="F618" s="1">
        <v>4.0</v>
      </c>
      <c r="G618" s="1">
        <v>5.0</v>
      </c>
      <c r="H618" s="1">
        <v>5.0</v>
      </c>
      <c r="I618" s="1">
        <v>5.0</v>
      </c>
      <c r="J618" s="1">
        <v>5.0</v>
      </c>
      <c r="K618" s="1">
        <v>4.0</v>
      </c>
      <c r="L618" s="1">
        <v>4.0</v>
      </c>
      <c r="M618" s="1">
        <v>4.0</v>
      </c>
      <c r="N618" s="1">
        <v>1.0</v>
      </c>
      <c r="O618" s="1">
        <v>1.0</v>
      </c>
      <c r="P618" s="1">
        <v>1.0</v>
      </c>
      <c r="Q618" s="1">
        <v>1.0</v>
      </c>
      <c r="R618" s="1">
        <v>2.0</v>
      </c>
      <c r="S618" s="1">
        <v>1.0</v>
      </c>
      <c r="T618" s="1">
        <v>2.0</v>
      </c>
      <c r="U618" s="1">
        <v>2.0</v>
      </c>
      <c r="V618" s="1">
        <v>1.0</v>
      </c>
      <c r="W618" s="1">
        <v>1.0</v>
      </c>
      <c r="X618" s="1">
        <v>1.0</v>
      </c>
      <c r="Y618" s="1">
        <v>1.0</v>
      </c>
      <c r="Z618" s="1">
        <v>1.0</v>
      </c>
      <c r="AA618" s="1">
        <v>1.0</v>
      </c>
      <c r="AB618" s="1">
        <v>1.0</v>
      </c>
      <c r="AC618" s="1">
        <v>1.0</v>
      </c>
      <c r="AD618" s="1">
        <v>3.0</v>
      </c>
      <c r="AE618" s="1">
        <v>2.0</v>
      </c>
      <c r="AF618" s="1">
        <v>3.0</v>
      </c>
      <c r="AG618" s="1">
        <v>3.0</v>
      </c>
      <c r="AH618" s="1">
        <v>3.0</v>
      </c>
      <c r="AI618" s="1">
        <v>2.0</v>
      </c>
      <c r="AJ618" s="1">
        <v>4.0</v>
      </c>
      <c r="AK618" s="1">
        <v>2.0</v>
      </c>
      <c r="AL618" s="1">
        <v>3.0</v>
      </c>
      <c r="AM618" s="1">
        <v>4.0</v>
      </c>
      <c r="AN618" s="1">
        <v>4.0</v>
      </c>
      <c r="AO618" s="1">
        <v>2.0</v>
      </c>
      <c r="AP618" s="1">
        <v>4.0</v>
      </c>
      <c r="AQ618" s="1">
        <v>4.0</v>
      </c>
      <c r="AR618" s="1">
        <v>2.0</v>
      </c>
      <c r="AS618" s="1">
        <v>4.0</v>
      </c>
      <c r="AT618" s="1">
        <v>4.0</v>
      </c>
      <c r="AU618" s="1">
        <v>5.0</v>
      </c>
      <c r="AV618" s="1">
        <v>4.0</v>
      </c>
      <c r="AW618" s="1">
        <v>5.0</v>
      </c>
      <c r="AX618" s="1">
        <v>5.0</v>
      </c>
      <c r="AY618" s="1">
        <v>5.0</v>
      </c>
      <c r="AZ618" s="1">
        <v>5.0</v>
      </c>
      <c r="BA618" s="1">
        <v>5.0</v>
      </c>
      <c r="BB618" s="1">
        <v>3.0</v>
      </c>
      <c r="BC618" s="1">
        <v>3.0</v>
      </c>
      <c r="BD618" s="1">
        <v>3.0</v>
      </c>
      <c r="BE618" s="1">
        <v>3.0</v>
      </c>
      <c r="BF618" s="1">
        <v>3.0</v>
      </c>
      <c r="BG618" s="1">
        <v>3.0</v>
      </c>
      <c r="BH618" s="1">
        <v>3.0</v>
      </c>
      <c r="BI618" s="1">
        <v>3.0</v>
      </c>
      <c r="BJ618" s="1">
        <v>4.0</v>
      </c>
      <c r="BK618" s="1">
        <v>3.0</v>
      </c>
      <c r="BL618" s="1">
        <v>2.0</v>
      </c>
      <c r="BM618" s="1">
        <v>3.0</v>
      </c>
      <c r="BN618" s="1">
        <v>3.0</v>
      </c>
      <c r="BO618" s="1">
        <v>3.0</v>
      </c>
      <c r="BP618" s="1">
        <v>3.0</v>
      </c>
      <c r="BQ618" s="1">
        <v>4.0</v>
      </c>
      <c r="BR618" s="1">
        <v>2.0</v>
      </c>
      <c r="BS618" s="1">
        <v>3.0</v>
      </c>
      <c r="BT618" s="1">
        <v>2.0</v>
      </c>
      <c r="BU618" s="1">
        <v>2.0</v>
      </c>
      <c r="BV618" s="1">
        <v>2.0</v>
      </c>
      <c r="BW618" s="1">
        <v>2.0</v>
      </c>
      <c r="BX618" s="1">
        <v>2.0</v>
      </c>
      <c r="BY618" s="1">
        <v>2.0</v>
      </c>
      <c r="BZ618" s="1">
        <v>2.0</v>
      </c>
      <c r="CA618" s="64">
        <f t="shared" si="32"/>
        <v>210</v>
      </c>
      <c r="CB618" s="45">
        <f t="shared" si="33"/>
        <v>36</v>
      </c>
      <c r="CC618" s="45">
        <f t="shared" si="34"/>
        <v>11</v>
      </c>
      <c r="CD618" s="45">
        <f t="shared" si="35"/>
        <v>8</v>
      </c>
      <c r="CE618" s="45">
        <f t="shared" si="36"/>
        <v>22</v>
      </c>
      <c r="CF618" s="45">
        <f t="shared" si="37"/>
        <v>27</v>
      </c>
      <c r="CG618" s="45">
        <f t="shared" si="38"/>
        <v>38</v>
      </c>
      <c r="CH618" s="45">
        <f t="shared" si="39"/>
        <v>24</v>
      </c>
      <c r="CI618" s="45">
        <f t="shared" si="40"/>
        <v>0.4</v>
      </c>
      <c r="CJ618">
        <f t="shared" si="10"/>
        <v>23</v>
      </c>
      <c r="CK618" s="45">
        <f t="shared" si="41"/>
        <v>17</v>
      </c>
      <c r="CM618" s="40">
        <f>VLOOKUP(CB618,'PROMIS 57 T-Score Conversions'!Q$3:R$35,2,TRUE)</f>
        <v>47.8</v>
      </c>
      <c r="CN618" s="44" t="str">
        <f t="shared" si="20"/>
        <v>Normal</v>
      </c>
      <c r="CO618" s="40">
        <f>VLOOKUP(CC618,'PROMIS 57 T-Score Conversions'!A$3:B$35,2,TRUE)</f>
        <v>47.8</v>
      </c>
      <c r="CP618" s="39" t="str">
        <f t="shared" si="21"/>
        <v>Normal</v>
      </c>
      <c r="CQ618" s="40">
        <f>VLOOKUP(CD618,'PROMIS 57 T-Score Conversions'!E$3:F$35,2,TRUE)</f>
        <v>38.2</v>
      </c>
      <c r="CR618" s="39" t="str">
        <f t="shared" si="22"/>
        <v>Normal</v>
      </c>
      <c r="CS618" s="40">
        <f>VLOOKUP(CE618,'PROMIS 57 T-Score Conversions'!U$3:V$35,2,TRUE)</f>
        <v>55.6</v>
      </c>
      <c r="CT618" s="39" t="str">
        <f t="shared" si="42"/>
        <v>Mild</v>
      </c>
      <c r="CU618" s="40">
        <f>VLOOKUP(CF618,'PROMIS 57 T-Score Conversions'!Y$3:Z$35,2,TRUE)</f>
        <v>57.3</v>
      </c>
      <c r="CV618" s="39" t="str">
        <f t="shared" si="24"/>
        <v>Mild</v>
      </c>
      <c r="CW618" s="40">
        <f>vlookup(CG618,'PROMIS 57 T-Score Conversions'!M$3:N$35,2,TRUE)</f>
        <v>58.2</v>
      </c>
      <c r="CX618" s="39" t="str">
        <f t="shared" si="25"/>
        <v>Normal</v>
      </c>
      <c r="CY618" s="40">
        <f>VLOOKup(CH618,'PROMIS 57 T-Score Conversions'!I$3:J$35,2,TRUE)</f>
        <v>61.5</v>
      </c>
      <c r="CZ618" s="39" t="str">
        <f t="shared" si="26"/>
        <v>Moderate</v>
      </c>
      <c r="DA618" s="37">
        <f>VLOOKUP(CJ618,'PROMIS 57 T-Score Conversions'!AC$3:AD$35,2,TRUE)</f>
        <v>39.5</v>
      </c>
      <c r="DB618" s="44" t="str">
        <f t="shared" si="30"/>
        <v>Moderate</v>
      </c>
      <c r="DC618" s="40">
        <f>VLOOKUP(CK618,'PROMIS 57 T-Score Conversions'!AG$3:AH$35,2,TRUE)</f>
        <v>37.04</v>
      </c>
      <c r="DD618" s="39" t="str">
        <f t="shared" si="31"/>
        <v>Normal</v>
      </c>
    </row>
    <row r="619">
      <c r="A619" s="1" t="b">
        <v>1</v>
      </c>
      <c r="B619" s="1" t="b">
        <v>1</v>
      </c>
      <c r="C619" s="20">
        <v>43983.597514305555</v>
      </c>
      <c r="D619" s="1" t="s">
        <v>329</v>
      </c>
      <c r="E619" s="1">
        <v>2128.0</v>
      </c>
      <c r="F619" s="1">
        <v>5.0</v>
      </c>
      <c r="G619" s="1">
        <v>5.0</v>
      </c>
      <c r="H619" s="1">
        <v>5.0</v>
      </c>
      <c r="I619" s="1">
        <v>5.0</v>
      </c>
      <c r="J619" s="1">
        <v>5.0</v>
      </c>
      <c r="K619" s="1">
        <v>5.0</v>
      </c>
      <c r="L619" s="1">
        <v>5.0</v>
      </c>
      <c r="M619" s="1">
        <v>5.0</v>
      </c>
      <c r="N619" s="1">
        <v>1.0</v>
      </c>
      <c r="O619" s="1">
        <v>1.0</v>
      </c>
      <c r="P619" s="1">
        <v>1.0</v>
      </c>
      <c r="Q619" s="1">
        <v>1.0</v>
      </c>
      <c r="R619" s="1">
        <v>1.0</v>
      </c>
      <c r="S619" s="1">
        <v>1.0</v>
      </c>
      <c r="T619" s="1">
        <v>1.0</v>
      </c>
      <c r="U619" s="1">
        <v>1.0</v>
      </c>
      <c r="V619" s="1">
        <v>1.0</v>
      </c>
      <c r="W619" s="1">
        <v>1.0</v>
      </c>
      <c r="X619" s="1">
        <v>1.0</v>
      </c>
      <c r="Y619" s="1">
        <v>1.0</v>
      </c>
      <c r="Z619" s="1">
        <v>1.0</v>
      </c>
      <c r="AA619" s="1">
        <v>2.0</v>
      </c>
      <c r="AB619" s="1">
        <v>1.0</v>
      </c>
      <c r="AC619" s="1">
        <v>1.0</v>
      </c>
      <c r="AD619" s="1">
        <v>1.0</v>
      </c>
      <c r="AE619" s="1">
        <v>1.0</v>
      </c>
      <c r="AF619" s="1">
        <v>1.0</v>
      </c>
      <c r="AG619" s="1">
        <v>1.0</v>
      </c>
      <c r="AH619" s="1">
        <v>1.0</v>
      </c>
      <c r="AI619" s="1">
        <v>1.0</v>
      </c>
      <c r="AJ619" s="1">
        <v>1.0</v>
      </c>
      <c r="AK619" s="1">
        <v>1.0</v>
      </c>
      <c r="AL619" s="1">
        <v>2.0</v>
      </c>
      <c r="AM619" s="1">
        <v>2.0</v>
      </c>
      <c r="AN619" s="1">
        <v>2.0</v>
      </c>
      <c r="AO619" s="1">
        <v>2.0</v>
      </c>
      <c r="AP619" s="1">
        <v>3.0</v>
      </c>
      <c r="AQ619" s="1">
        <v>2.0</v>
      </c>
      <c r="AR619" s="1">
        <v>2.0</v>
      </c>
      <c r="AS619" s="1">
        <v>2.0</v>
      </c>
      <c r="AT619" s="1">
        <v>5.0</v>
      </c>
      <c r="AU619" s="1">
        <v>5.0</v>
      </c>
      <c r="AV619" s="1">
        <v>5.0</v>
      </c>
      <c r="AW619" s="1">
        <v>5.0</v>
      </c>
      <c r="AX619" s="1">
        <v>4.0</v>
      </c>
      <c r="AY619" s="1">
        <v>4.0</v>
      </c>
      <c r="AZ619" s="1">
        <v>5.0</v>
      </c>
      <c r="BA619" s="1">
        <v>4.0</v>
      </c>
      <c r="BB619" s="1">
        <v>1.0</v>
      </c>
      <c r="BC619" s="1">
        <v>1.0</v>
      </c>
      <c r="BD619" s="1">
        <v>1.0</v>
      </c>
      <c r="BE619" s="1">
        <v>1.0</v>
      </c>
      <c r="BF619" s="1">
        <v>1.0</v>
      </c>
      <c r="BG619" s="1">
        <v>1.0</v>
      </c>
      <c r="BH619" s="1">
        <v>1.0</v>
      </c>
      <c r="BI619" s="1">
        <v>1.0</v>
      </c>
      <c r="BJ619" s="1">
        <v>1.0</v>
      </c>
      <c r="BK619" s="1">
        <v>4.0</v>
      </c>
      <c r="BL619" s="1">
        <v>4.0</v>
      </c>
      <c r="BM619" s="1">
        <v>4.0</v>
      </c>
      <c r="BN619" s="1">
        <v>4.0</v>
      </c>
      <c r="BO619" s="1">
        <v>4.0</v>
      </c>
      <c r="BP619" s="1">
        <v>4.0</v>
      </c>
      <c r="BQ619" s="1">
        <v>4.0</v>
      </c>
      <c r="BR619" s="1">
        <v>4.0</v>
      </c>
      <c r="BS619" s="1">
        <v>2.0</v>
      </c>
      <c r="BT619" s="1">
        <v>1.0</v>
      </c>
      <c r="BU619" s="1">
        <v>2.0</v>
      </c>
      <c r="BV619" s="1">
        <v>2.0</v>
      </c>
      <c r="BW619" s="1">
        <v>2.0</v>
      </c>
      <c r="BX619" s="1">
        <v>1.0</v>
      </c>
      <c r="BY619" s="1">
        <v>1.0</v>
      </c>
      <c r="BZ619" s="1">
        <v>2.0</v>
      </c>
      <c r="CA619" s="64">
        <f t="shared" si="32"/>
        <v>173</v>
      </c>
      <c r="CB619" s="45">
        <f t="shared" si="33"/>
        <v>40</v>
      </c>
      <c r="CC619" s="45">
        <f t="shared" si="34"/>
        <v>8</v>
      </c>
      <c r="CD619" s="45">
        <f t="shared" si="35"/>
        <v>9</v>
      </c>
      <c r="CE619" s="45">
        <f t="shared" si="36"/>
        <v>8</v>
      </c>
      <c r="CF619" s="45">
        <f t="shared" si="37"/>
        <v>17</v>
      </c>
      <c r="CG619" s="45">
        <f t="shared" si="38"/>
        <v>37</v>
      </c>
      <c r="CH619" s="45">
        <f t="shared" si="39"/>
        <v>8</v>
      </c>
      <c r="CI619" s="45">
        <f t="shared" si="40"/>
        <v>0.1</v>
      </c>
      <c r="CJ619">
        <f t="shared" si="10"/>
        <v>32</v>
      </c>
      <c r="CK619" s="45">
        <f t="shared" si="41"/>
        <v>13</v>
      </c>
      <c r="CM619" s="40">
        <f>VLOOKUP(CB619,'PROMIS 57 T-Score Conversions'!Q$3:R$35,2,TRUE)</f>
        <v>60.1</v>
      </c>
      <c r="CN619" s="44" t="str">
        <f t="shared" si="20"/>
        <v>Normal</v>
      </c>
      <c r="CO619" s="40">
        <f>VLOOKUP(CC619,'PROMIS 57 T-Score Conversions'!A$3:B$35,2,TRUE)</f>
        <v>37.1</v>
      </c>
      <c r="CP619" s="39" t="str">
        <f t="shared" si="21"/>
        <v>Normal</v>
      </c>
      <c r="CQ619" s="40">
        <f>VLOOKUP(CD619,'PROMIS 57 T-Score Conversions'!E$3:F$35,2,TRUE)</f>
        <v>44.7</v>
      </c>
      <c r="CR619" s="39" t="str">
        <f t="shared" si="22"/>
        <v>Normal</v>
      </c>
      <c r="CS619" s="40">
        <f>VLOOKUP(CE619,'PROMIS 57 T-Score Conversions'!U$3:V$35,2,TRUE)</f>
        <v>33.1</v>
      </c>
      <c r="CT619" s="39" t="str">
        <f t="shared" si="42"/>
        <v>Normal</v>
      </c>
      <c r="CU619" s="40">
        <f>VLOOKUP(CF619,'PROMIS 57 T-Score Conversions'!Y$3:Z$35,2,TRUE)</f>
        <v>46.7</v>
      </c>
      <c r="CV619" s="39" t="str">
        <f t="shared" si="24"/>
        <v>Normal</v>
      </c>
      <c r="CW619" s="40">
        <f>vlookup(CG619,'PROMIS 57 T-Score Conversions'!M$3:N$35,2,TRUE)</f>
        <v>56.8</v>
      </c>
      <c r="CX619" s="39" t="str">
        <f t="shared" si="25"/>
        <v>Normal</v>
      </c>
      <c r="CY619" s="40">
        <f>VLOOKup(CH619,'PROMIS 57 T-Score Conversions'!I$3:J$35,2,TRUE)</f>
        <v>40.7</v>
      </c>
      <c r="CZ619" s="39" t="str">
        <f t="shared" si="26"/>
        <v>Normal</v>
      </c>
      <c r="DA619" s="37">
        <f>VLOOKUP(CJ619,'PROMIS 57 T-Score Conversions'!AC$3:AD$35,2,TRUE)</f>
        <v>47.17</v>
      </c>
      <c r="DB619" s="44" t="str">
        <f t="shared" si="30"/>
        <v>Normal</v>
      </c>
      <c r="DC619" s="40">
        <f>VLOOKUP(CK619,'PROMIS 57 T-Score Conversions'!AG$3:AH$35,2,TRUE)</f>
        <v>32.87</v>
      </c>
      <c r="DD619" s="39" t="str">
        <f t="shared" si="31"/>
        <v>Normal</v>
      </c>
    </row>
    <row r="620">
      <c r="A620" s="1" t="b">
        <v>1</v>
      </c>
      <c r="B620" s="1" t="b">
        <v>1</v>
      </c>
      <c r="C620" s="20">
        <v>43983.67260318287</v>
      </c>
      <c r="D620" s="1" t="s">
        <v>434</v>
      </c>
      <c r="E620" s="1">
        <v>2256.0</v>
      </c>
      <c r="F620" s="1">
        <v>1.0</v>
      </c>
      <c r="G620" s="1">
        <v>4.0</v>
      </c>
      <c r="H620" s="1">
        <v>5.0</v>
      </c>
      <c r="I620" s="1">
        <v>3.0</v>
      </c>
      <c r="J620" s="1">
        <v>2.0</v>
      </c>
      <c r="K620" s="1">
        <v>2.0</v>
      </c>
      <c r="L620" s="1">
        <v>2.0</v>
      </c>
      <c r="M620" s="1">
        <v>1.0</v>
      </c>
      <c r="N620" s="1">
        <v>4.0</v>
      </c>
      <c r="O620" s="1">
        <v>4.0</v>
      </c>
      <c r="P620" s="1">
        <v>4.0</v>
      </c>
      <c r="Q620" s="1">
        <v>4.0</v>
      </c>
      <c r="R620" s="1">
        <v>4.0</v>
      </c>
      <c r="S620" s="1">
        <v>4.0</v>
      </c>
      <c r="T620" s="1">
        <v>4.0</v>
      </c>
      <c r="U620" s="1">
        <v>4.0</v>
      </c>
      <c r="V620" s="1">
        <v>2.0</v>
      </c>
      <c r="W620" s="1">
        <v>3.0</v>
      </c>
      <c r="X620" s="1">
        <v>4.0</v>
      </c>
      <c r="Y620" s="1">
        <v>4.0</v>
      </c>
      <c r="Z620" s="1">
        <v>3.0</v>
      </c>
      <c r="AA620" s="1">
        <v>4.0</v>
      </c>
      <c r="AB620" s="1">
        <v>3.0</v>
      </c>
      <c r="AC620" s="1">
        <v>3.0</v>
      </c>
      <c r="AD620" s="1">
        <v>3.0</v>
      </c>
      <c r="AE620" s="1">
        <v>4.0</v>
      </c>
      <c r="AF620" s="1">
        <v>4.0</v>
      </c>
      <c r="AG620" s="1">
        <v>3.0</v>
      </c>
      <c r="AH620" s="1">
        <v>5.0</v>
      </c>
      <c r="AI620" s="1">
        <v>3.0</v>
      </c>
      <c r="AJ620" s="1">
        <v>4.0</v>
      </c>
      <c r="AK620" s="1">
        <v>4.0</v>
      </c>
      <c r="AL620" s="1">
        <v>2.0</v>
      </c>
      <c r="AM620" s="1">
        <v>4.0</v>
      </c>
      <c r="AN620" s="1">
        <v>2.0</v>
      </c>
      <c r="AO620" s="1">
        <v>3.0</v>
      </c>
      <c r="AP620" s="1">
        <v>4.0</v>
      </c>
      <c r="AQ620" s="1">
        <v>3.0</v>
      </c>
      <c r="AR620" s="1">
        <v>3.0</v>
      </c>
      <c r="AS620" s="1">
        <v>4.0</v>
      </c>
      <c r="AT620" s="1">
        <v>2.0</v>
      </c>
      <c r="AU620" s="1">
        <v>2.0</v>
      </c>
      <c r="AV620" s="1">
        <v>1.0</v>
      </c>
      <c r="AW620" s="1">
        <v>1.0</v>
      </c>
      <c r="AX620" s="1">
        <v>1.0</v>
      </c>
      <c r="AY620" s="1">
        <v>1.0</v>
      </c>
      <c r="AZ620" s="1">
        <v>1.0</v>
      </c>
      <c r="BA620" s="1">
        <v>1.0</v>
      </c>
      <c r="BB620" s="1">
        <v>4.0</v>
      </c>
      <c r="BC620" s="1">
        <v>4.0</v>
      </c>
      <c r="BD620" s="1">
        <v>4.0</v>
      </c>
      <c r="BE620" s="1">
        <v>4.0</v>
      </c>
      <c r="BF620" s="1">
        <v>5.0</v>
      </c>
      <c r="BG620" s="1">
        <v>5.0</v>
      </c>
      <c r="BH620" s="1">
        <v>5.0</v>
      </c>
      <c r="BI620" s="1">
        <v>4.0</v>
      </c>
      <c r="BJ620" s="1">
        <v>6.0</v>
      </c>
      <c r="BK620" s="1">
        <v>1.0</v>
      </c>
      <c r="BL620" s="1">
        <v>1.0</v>
      </c>
      <c r="BM620" s="1">
        <v>1.0</v>
      </c>
      <c r="BN620" s="1">
        <v>1.0</v>
      </c>
      <c r="BO620" s="1">
        <v>1.0</v>
      </c>
      <c r="BP620" s="1">
        <v>1.0</v>
      </c>
      <c r="BQ620" s="1">
        <v>1.0</v>
      </c>
      <c r="BR620" s="1">
        <v>1.0</v>
      </c>
      <c r="BS620" s="1">
        <v>4.0</v>
      </c>
      <c r="BT620" s="1">
        <v>4.0</v>
      </c>
      <c r="BU620" s="1">
        <v>4.0</v>
      </c>
      <c r="BV620" s="1">
        <v>4.0</v>
      </c>
      <c r="BW620" s="1">
        <v>4.0</v>
      </c>
      <c r="BX620" s="1">
        <v>4.0</v>
      </c>
      <c r="BY620" s="1">
        <v>4.0</v>
      </c>
      <c r="BZ620" s="1">
        <v>4.0</v>
      </c>
      <c r="CA620" s="64">
        <f t="shared" si="32"/>
        <v>224</v>
      </c>
      <c r="CB620" s="45">
        <f t="shared" si="33"/>
        <v>20</v>
      </c>
      <c r="CC620" s="45">
        <f t="shared" si="34"/>
        <v>32</v>
      </c>
      <c r="CD620" s="45">
        <f t="shared" si="35"/>
        <v>26</v>
      </c>
      <c r="CE620" s="45">
        <f t="shared" si="36"/>
        <v>30</v>
      </c>
      <c r="CF620" s="45">
        <f t="shared" si="37"/>
        <v>25</v>
      </c>
      <c r="CG620" s="45">
        <f t="shared" si="38"/>
        <v>10</v>
      </c>
      <c r="CH620" s="45">
        <f t="shared" si="39"/>
        <v>35</v>
      </c>
      <c r="CI620" s="45">
        <f t="shared" si="40"/>
        <v>0.6</v>
      </c>
      <c r="CJ620">
        <f t="shared" si="10"/>
        <v>8</v>
      </c>
      <c r="CK620" s="45">
        <f t="shared" si="41"/>
        <v>32</v>
      </c>
      <c r="CM620" s="40">
        <f>VLOOKUP(CB620,'PROMIS 57 T-Score Conversions'!Q$3:R$35,2,TRUE)</f>
        <v>35.4</v>
      </c>
      <c r="CN620" s="44" t="str">
        <f t="shared" si="20"/>
        <v>Moderate</v>
      </c>
      <c r="CO620" s="40">
        <f>VLOOKUP(CC620,'PROMIS 57 T-Score Conversions'!A$3:B$35,2,TRUE)</f>
        <v>70.8</v>
      </c>
      <c r="CP620" s="39" t="str">
        <f t="shared" si="21"/>
        <v>Severe</v>
      </c>
      <c r="CQ620" s="40">
        <f>VLOOKUP(CD620,'PROMIS 57 T-Score Conversions'!E$3:F$35,2,TRUE)</f>
        <v>63.9</v>
      </c>
      <c r="CR620" s="39" t="str">
        <f t="shared" si="22"/>
        <v>Moderate</v>
      </c>
      <c r="CS620" s="40">
        <f>VLOOKUP(CE620,'PROMIS 57 T-Score Conversions'!U$3:V$35,2,TRUE)</f>
        <v>63.3</v>
      </c>
      <c r="CT620" s="39" t="str">
        <f t="shared" si="42"/>
        <v>Moderate</v>
      </c>
      <c r="CU620" s="40">
        <f>VLOOKUP(CF620,'PROMIS 57 T-Score Conversions'!Y$3:Z$35,2,TRUE)</f>
        <v>55.3</v>
      </c>
      <c r="CV620" s="39" t="str">
        <f t="shared" si="24"/>
        <v>Mild</v>
      </c>
      <c r="CW620" s="40">
        <f>vlookup(CG620,'PROMIS 57 T-Score Conversions'!M$3:N$35,2,TRUE)</f>
        <v>31.3</v>
      </c>
      <c r="CX620" s="39" t="str">
        <f t="shared" si="25"/>
        <v>Moderate</v>
      </c>
      <c r="CY620" s="40">
        <f>VLOOKup(CH620,'PROMIS 57 T-Score Conversions'!I$3:J$35,2,TRUE)</f>
        <v>69.2</v>
      </c>
      <c r="CZ620" s="39" t="str">
        <f t="shared" si="26"/>
        <v>Moderate</v>
      </c>
      <c r="DA620" s="37">
        <f>VLOOKUP(CJ620,'PROMIS 57 T-Score Conversions'!AC$3:AD$35,2,TRUE)</f>
        <v>22.41</v>
      </c>
      <c r="DB620" s="44" t="str">
        <f t="shared" si="30"/>
        <v>Severe</v>
      </c>
      <c r="DC620" s="40">
        <f>VLOOKUP(CK620,'PROMIS 57 T-Score Conversions'!AG$3:AH$35,2,TRUE)</f>
        <v>51.29</v>
      </c>
      <c r="DD620" s="39" t="str">
        <f t="shared" si="31"/>
        <v>Normal</v>
      </c>
    </row>
    <row r="621">
      <c r="A621" s="1" t="b">
        <v>1</v>
      </c>
      <c r="B621" s="1" t="b">
        <v>1</v>
      </c>
      <c r="C621" s="20">
        <v>43983.924155416666</v>
      </c>
      <c r="D621" s="1" t="s">
        <v>260</v>
      </c>
      <c r="E621" s="1">
        <v>1993.0</v>
      </c>
      <c r="F621" s="1">
        <v>3.0</v>
      </c>
      <c r="G621" s="1">
        <v>3.0</v>
      </c>
      <c r="H621" s="1">
        <v>4.0</v>
      </c>
      <c r="I621" s="1">
        <v>3.0</v>
      </c>
      <c r="J621" s="1">
        <v>3.0</v>
      </c>
      <c r="K621" s="1">
        <v>2.0</v>
      </c>
      <c r="L621" s="1">
        <v>2.0</v>
      </c>
      <c r="M621" s="1">
        <v>2.0</v>
      </c>
      <c r="N621" s="1">
        <v>3.0</v>
      </c>
      <c r="O621" s="1">
        <v>4.0</v>
      </c>
      <c r="P621" s="1">
        <v>4.0</v>
      </c>
      <c r="Q621" s="1">
        <v>4.0</v>
      </c>
      <c r="R621" s="1">
        <v>3.0</v>
      </c>
      <c r="S621" s="1">
        <v>4.0</v>
      </c>
      <c r="T621" s="1">
        <v>4.0</v>
      </c>
      <c r="U621" s="1">
        <v>4.0</v>
      </c>
      <c r="V621" s="1">
        <v>1.0</v>
      </c>
      <c r="W621" s="1">
        <v>1.0</v>
      </c>
      <c r="X621" s="1">
        <v>4.0</v>
      </c>
      <c r="Y621" s="1">
        <v>1.0</v>
      </c>
      <c r="Z621" s="1">
        <v>3.0</v>
      </c>
      <c r="AA621" s="1">
        <v>4.0</v>
      </c>
      <c r="AB621" s="1">
        <v>3.0</v>
      </c>
      <c r="AC621" s="1">
        <v>4.0</v>
      </c>
      <c r="AD621" s="1">
        <v>3.0</v>
      </c>
      <c r="AE621" s="1">
        <v>4.0</v>
      </c>
      <c r="AF621" s="1">
        <v>4.0</v>
      </c>
      <c r="AG621" s="1">
        <v>3.0</v>
      </c>
      <c r="AH621" s="1">
        <v>3.0</v>
      </c>
      <c r="AI621" s="1">
        <v>3.0</v>
      </c>
      <c r="AJ621" s="1">
        <v>3.0</v>
      </c>
      <c r="AK621" s="1">
        <v>3.0</v>
      </c>
      <c r="AL621" s="1">
        <v>2.0</v>
      </c>
      <c r="AM621" s="1">
        <v>4.0</v>
      </c>
      <c r="AN621" s="1">
        <v>3.0</v>
      </c>
      <c r="AO621" s="1">
        <v>3.0</v>
      </c>
      <c r="AP621" s="1">
        <v>4.0</v>
      </c>
      <c r="AQ621" s="1">
        <v>4.0</v>
      </c>
      <c r="AR621" s="1">
        <v>3.0</v>
      </c>
      <c r="AS621" s="1">
        <v>4.0</v>
      </c>
      <c r="AT621" s="1">
        <v>3.0</v>
      </c>
      <c r="AU621" s="1">
        <v>4.0</v>
      </c>
      <c r="AV621" s="1">
        <v>3.0</v>
      </c>
      <c r="AW621" s="1">
        <v>3.0</v>
      </c>
      <c r="AX621" s="1">
        <v>3.0</v>
      </c>
      <c r="AY621" s="1">
        <v>2.0</v>
      </c>
      <c r="AZ621" s="1">
        <v>2.0</v>
      </c>
      <c r="BA621" s="1">
        <v>2.0</v>
      </c>
      <c r="BB621" s="1">
        <v>3.0</v>
      </c>
      <c r="BC621" s="1">
        <v>3.0</v>
      </c>
      <c r="BD621" s="1">
        <v>3.0</v>
      </c>
      <c r="BE621" s="1">
        <v>3.0</v>
      </c>
      <c r="BF621" s="1">
        <v>4.0</v>
      </c>
      <c r="BG621" s="1">
        <v>4.0</v>
      </c>
      <c r="BH621" s="1">
        <v>4.0</v>
      </c>
      <c r="BI621" s="1">
        <v>2.0</v>
      </c>
      <c r="BJ621" s="1">
        <v>4.0</v>
      </c>
      <c r="BK621" s="1">
        <v>2.0</v>
      </c>
      <c r="BL621" s="1">
        <v>2.0</v>
      </c>
      <c r="BM621" s="1">
        <v>2.0</v>
      </c>
      <c r="BN621" s="1">
        <v>2.0</v>
      </c>
      <c r="BO621" s="1">
        <v>2.0</v>
      </c>
      <c r="BP621" s="1">
        <v>2.0</v>
      </c>
      <c r="BQ621" s="1">
        <v>2.0</v>
      </c>
      <c r="BR621" s="1">
        <v>2.0</v>
      </c>
      <c r="BS621" s="1">
        <v>4.0</v>
      </c>
      <c r="BT621" s="1">
        <v>4.0</v>
      </c>
      <c r="BU621" s="1">
        <v>4.0</v>
      </c>
      <c r="BV621" s="1">
        <v>4.0</v>
      </c>
      <c r="BW621" s="1">
        <v>4.0</v>
      </c>
      <c r="BX621" s="1">
        <v>4.0</v>
      </c>
      <c r="BY621" s="1">
        <v>4.0</v>
      </c>
      <c r="BZ621" s="1">
        <v>5.0</v>
      </c>
      <c r="CA621" s="64">
        <f t="shared" si="32"/>
        <v>227</v>
      </c>
      <c r="CB621" s="45">
        <f t="shared" si="33"/>
        <v>22</v>
      </c>
      <c r="CC621" s="45">
        <f t="shared" si="34"/>
        <v>30</v>
      </c>
      <c r="CD621" s="45">
        <f t="shared" si="35"/>
        <v>21</v>
      </c>
      <c r="CE621" s="45">
        <f t="shared" si="36"/>
        <v>26</v>
      </c>
      <c r="CF621" s="45">
        <f t="shared" si="37"/>
        <v>27</v>
      </c>
      <c r="CG621" s="45">
        <f t="shared" si="38"/>
        <v>22</v>
      </c>
      <c r="CH621" s="45">
        <f t="shared" si="39"/>
        <v>26</v>
      </c>
      <c r="CI621" s="45">
        <f t="shared" si="40"/>
        <v>0.4</v>
      </c>
      <c r="CJ621">
        <f t="shared" si="10"/>
        <v>16</v>
      </c>
      <c r="CK621" s="45">
        <f t="shared" si="41"/>
        <v>33</v>
      </c>
      <c r="CM621" s="40">
        <f>VLOOKUP(CB621,'PROMIS 57 T-Score Conversions'!Q$3:R$35,2,TRUE)</f>
        <v>36.7</v>
      </c>
      <c r="CN621" s="44" t="str">
        <f t="shared" si="20"/>
        <v>Moderate</v>
      </c>
      <c r="CO621" s="40">
        <f>VLOOKUP(CC621,'PROMIS 57 T-Score Conversions'!A$3:B$35,2,TRUE)</f>
        <v>68.7</v>
      </c>
      <c r="CP621" s="39" t="str">
        <f t="shared" si="21"/>
        <v>Severe</v>
      </c>
      <c r="CQ621" s="40">
        <f>VLOOKUP(CD621,'PROMIS 57 T-Score Conversions'!E$3:F$35,2,TRUE)</f>
        <v>59.4</v>
      </c>
      <c r="CR621" s="39" t="str">
        <f t="shared" si="22"/>
        <v>Mild</v>
      </c>
      <c r="CS621" s="40">
        <f>VLOOKUP(CE621,'PROMIS 57 T-Score Conversions'!U$3:V$35,2,TRUE)</f>
        <v>59.4</v>
      </c>
      <c r="CT621" s="39" t="str">
        <f t="shared" si="42"/>
        <v>Mild</v>
      </c>
      <c r="CU621" s="40">
        <f>VLOOKUP(CF621,'PROMIS 57 T-Score Conversions'!Y$3:Z$35,2,TRUE)</f>
        <v>57.3</v>
      </c>
      <c r="CV621" s="39" t="str">
        <f t="shared" si="24"/>
        <v>Mild</v>
      </c>
      <c r="CW621" s="40">
        <f>vlookup(CG621,'PROMIS 57 T-Score Conversions'!M$3:N$35,2,TRUE)</f>
        <v>42</v>
      </c>
      <c r="CX621" s="39" t="str">
        <f t="shared" si="25"/>
        <v>Mild</v>
      </c>
      <c r="CY621" s="40">
        <f>VLOOKup(CH621,'PROMIS 57 T-Score Conversions'!I$3:J$35,2,TRUE)</f>
        <v>62.8</v>
      </c>
      <c r="CZ621" s="39" t="str">
        <f t="shared" si="26"/>
        <v>Moderate</v>
      </c>
      <c r="DA621" s="37">
        <f>VLOOKUP(CJ621,'PROMIS 57 T-Score Conversions'!AC$3:AD$35,2,TRUE)</f>
        <v>33.92</v>
      </c>
      <c r="DB621" s="44" t="str">
        <f t="shared" si="30"/>
        <v>Moderate</v>
      </c>
      <c r="DC621" s="40">
        <f>VLOOKUP(CK621,'PROMIS 57 T-Score Conversions'!AG$3:AH$35,2,TRUE)</f>
        <v>52.42</v>
      </c>
      <c r="DD621" s="39" t="str">
        <f t="shared" si="31"/>
        <v>Normal</v>
      </c>
    </row>
    <row r="622">
      <c r="A622" s="1" t="b">
        <v>1</v>
      </c>
      <c r="B622" s="1" t="b">
        <v>1</v>
      </c>
      <c r="C622" s="20">
        <v>43984.55399962963</v>
      </c>
      <c r="D622" s="1" t="s">
        <v>435</v>
      </c>
      <c r="E622" s="1">
        <v>2237.0</v>
      </c>
      <c r="F622" s="1">
        <v>3.0</v>
      </c>
      <c r="G622" s="1">
        <v>3.0</v>
      </c>
      <c r="H622" s="1">
        <v>3.0</v>
      </c>
      <c r="I622" s="1">
        <v>3.0</v>
      </c>
      <c r="J622" s="1">
        <v>2.0</v>
      </c>
      <c r="K622" s="1">
        <v>3.0</v>
      </c>
      <c r="L622" s="1">
        <v>3.0</v>
      </c>
      <c r="M622" s="1">
        <v>3.0</v>
      </c>
      <c r="N622" s="1">
        <v>4.0</v>
      </c>
      <c r="O622" s="1">
        <v>3.0</v>
      </c>
      <c r="P622" s="1">
        <v>3.0</v>
      </c>
      <c r="Q622" s="1">
        <v>3.0</v>
      </c>
      <c r="R622" s="1">
        <v>3.0</v>
      </c>
      <c r="S622" s="1">
        <v>5.0</v>
      </c>
      <c r="T622" s="1">
        <v>3.0</v>
      </c>
      <c r="U622" s="1">
        <v>2.0</v>
      </c>
      <c r="V622" s="1">
        <v>4.0</v>
      </c>
      <c r="W622" s="1">
        <v>3.0</v>
      </c>
      <c r="X622" s="1">
        <v>3.0</v>
      </c>
      <c r="Y622" s="1">
        <v>3.0</v>
      </c>
      <c r="Z622" s="1">
        <v>5.0</v>
      </c>
      <c r="AA622" s="1">
        <v>3.0</v>
      </c>
      <c r="AB622" s="1">
        <v>4.0</v>
      </c>
      <c r="AC622" s="1">
        <v>2.0</v>
      </c>
      <c r="AD622" s="1">
        <v>5.0</v>
      </c>
      <c r="AE622" s="1">
        <v>4.0</v>
      </c>
      <c r="AF622" s="1">
        <v>3.0</v>
      </c>
      <c r="AG622" s="1">
        <v>4.0</v>
      </c>
      <c r="AH622" s="1">
        <v>3.0</v>
      </c>
      <c r="AI622" s="1">
        <v>3.0</v>
      </c>
      <c r="AJ622" s="1">
        <v>4.0</v>
      </c>
      <c r="AK622" s="1">
        <v>3.0</v>
      </c>
      <c r="AL622" s="1">
        <v>5.0</v>
      </c>
      <c r="AM622" s="1">
        <v>4.0</v>
      </c>
      <c r="AN622" s="1">
        <v>5.0</v>
      </c>
      <c r="AO622" s="1">
        <v>3.0</v>
      </c>
      <c r="AP622" s="1">
        <v>5.0</v>
      </c>
      <c r="AQ622" s="1">
        <v>4.0</v>
      </c>
      <c r="AR622" s="1">
        <v>2.0</v>
      </c>
      <c r="AS622" s="1">
        <v>4.0</v>
      </c>
      <c r="AT622" s="1">
        <v>2.0</v>
      </c>
      <c r="AU622" s="1">
        <v>1.0</v>
      </c>
      <c r="AV622" s="1">
        <v>2.0</v>
      </c>
      <c r="AW622" s="1">
        <v>1.0</v>
      </c>
      <c r="AX622" s="1">
        <v>1.0</v>
      </c>
      <c r="AY622" s="1">
        <v>1.0</v>
      </c>
      <c r="AZ622" s="1">
        <v>1.0</v>
      </c>
      <c r="BA622" s="1">
        <v>1.0</v>
      </c>
      <c r="BB622" s="1">
        <v>4.0</v>
      </c>
      <c r="BC622" s="1">
        <v>4.0</v>
      </c>
      <c r="BD622" s="1">
        <v>4.0</v>
      </c>
      <c r="BE622" s="1">
        <v>5.0</v>
      </c>
      <c r="BF622" s="1">
        <v>4.0</v>
      </c>
      <c r="BG622" s="1">
        <v>4.0</v>
      </c>
      <c r="BH622" s="1">
        <v>4.0</v>
      </c>
      <c r="BI622" s="1">
        <v>3.0</v>
      </c>
      <c r="BJ622" s="1">
        <v>5.0</v>
      </c>
      <c r="BK622" s="1">
        <v>2.0</v>
      </c>
      <c r="BL622" s="1">
        <v>3.0</v>
      </c>
      <c r="BM622" s="1">
        <v>3.0</v>
      </c>
      <c r="BN622" s="1">
        <v>4.0</v>
      </c>
      <c r="BO622" s="1">
        <v>3.0</v>
      </c>
      <c r="BP622" s="1">
        <v>3.0</v>
      </c>
      <c r="BQ622" s="1">
        <v>3.0</v>
      </c>
      <c r="BR622" s="1">
        <v>3.0</v>
      </c>
      <c r="BS622" s="1">
        <v>3.0</v>
      </c>
      <c r="BT622" s="1">
        <v>3.0</v>
      </c>
      <c r="BU622" s="1">
        <v>4.0</v>
      </c>
      <c r="BV622" s="1">
        <v>3.0</v>
      </c>
      <c r="BW622" s="1">
        <v>4.0</v>
      </c>
      <c r="BX622" s="1">
        <v>3.0</v>
      </c>
      <c r="BY622" s="1">
        <v>3.0</v>
      </c>
      <c r="BZ622" s="1">
        <v>3.0</v>
      </c>
      <c r="CA622" s="64">
        <f t="shared" si="32"/>
        <v>234</v>
      </c>
      <c r="CB622" s="45">
        <f t="shared" si="33"/>
        <v>23</v>
      </c>
      <c r="CC622" s="45">
        <f t="shared" si="34"/>
        <v>26</v>
      </c>
      <c r="CD622" s="45">
        <f t="shared" si="35"/>
        <v>27</v>
      </c>
      <c r="CE622" s="45">
        <f t="shared" si="36"/>
        <v>29</v>
      </c>
      <c r="CF622" s="45">
        <f t="shared" si="37"/>
        <v>32</v>
      </c>
      <c r="CG622" s="45">
        <f t="shared" si="38"/>
        <v>10</v>
      </c>
      <c r="CH622" s="45">
        <f t="shared" si="39"/>
        <v>32</v>
      </c>
      <c r="CI622" s="45">
        <f t="shared" si="40"/>
        <v>0.5</v>
      </c>
      <c r="CJ622">
        <f t="shared" si="10"/>
        <v>24</v>
      </c>
      <c r="CK622" s="45">
        <f t="shared" si="41"/>
        <v>26</v>
      </c>
      <c r="CM622" s="40">
        <f>VLOOKUP(CB622,'PROMIS 57 T-Score Conversions'!Q$3:R$35,2,TRUE)</f>
        <v>37.4</v>
      </c>
      <c r="CN622" s="44" t="str">
        <f t="shared" si="20"/>
        <v>Moderate</v>
      </c>
      <c r="CO622" s="40">
        <f>VLOOKUP(CC622,'PROMIS 57 T-Score Conversions'!A$3:B$35,2,TRUE)</f>
        <v>64.5</v>
      </c>
      <c r="CP622" s="39" t="str">
        <f t="shared" si="21"/>
        <v>Moderate</v>
      </c>
      <c r="CQ622" s="40">
        <f>VLOOKUP(CD622,'PROMIS 57 T-Score Conversions'!E$3:F$35,2,TRUE)</f>
        <v>64.9</v>
      </c>
      <c r="CR622" s="39" t="str">
        <f t="shared" si="22"/>
        <v>Moderate</v>
      </c>
      <c r="CS622" s="40">
        <f>VLOOKUP(CE622,'PROMIS 57 T-Score Conversions'!U$3:V$35,2,TRUE)</f>
        <v>62.3</v>
      </c>
      <c r="CT622" s="39" t="str">
        <f t="shared" si="42"/>
        <v>Moderate</v>
      </c>
      <c r="CU622" s="40">
        <f>VLOOKUP(CF622,'PROMIS 57 T-Score Conversions'!Y$3:Z$35,2,TRUE)</f>
        <v>62.6</v>
      </c>
      <c r="CV622" s="39" t="str">
        <f t="shared" si="24"/>
        <v>Moderate</v>
      </c>
      <c r="CW622" s="40">
        <f>vlookup(CG622,'PROMIS 57 T-Score Conversions'!M$3:N$35,2,TRUE)</f>
        <v>31.3</v>
      </c>
      <c r="CX622" s="39" t="str">
        <f t="shared" si="25"/>
        <v>Moderate</v>
      </c>
      <c r="CY622" s="40">
        <f>VLOOKup(CH622,'PROMIS 57 T-Score Conversions'!I$3:J$35,2,TRUE)</f>
        <v>66.9</v>
      </c>
      <c r="CZ622" s="39" t="str">
        <f t="shared" si="26"/>
        <v>Moderate</v>
      </c>
      <c r="DA622" s="37">
        <f>VLOOKUP(CJ622,'PROMIS 57 T-Score Conversions'!AC$3:AD$35,2,TRUE)</f>
        <v>40.29</v>
      </c>
      <c r="DB622" s="44" t="str">
        <f t="shared" si="30"/>
        <v>Mild</v>
      </c>
      <c r="DC622" s="40">
        <f>VLOOKUP(CK622,'PROMIS 57 T-Score Conversions'!AG$3:AH$35,2,TRUE)</f>
        <v>45.27</v>
      </c>
      <c r="DD622" s="39" t="str">
        <f t="shared" si="31"/>
        <v>Normal</v>
      </c>
    </row>
    <row r="623">
      <c r="C623" s="20">
        <v>43984.566270138894</v>
      </c>
      <c r="D623" s="1" t="s">
        <v>436</v>
      </c>
      <c r="E623" s="1">
        <v>2257.0</v>
      </c>
      <c r="F623" s="1">
        <v>3.0</v>
      </c>
      <c r="G623" s="1">
        <v>4.0</v>
      </c>
      <c r="H623" s="1">
        <v>5.0</v>
      </c>
      <c r="I623" s="1">
        <v>4.0</v>
      </c>
      <c r="J623" s="1">
        <v>2.0</v>
      </c>
      <c r="K623" s="1">
        <v>3.0</v>
      </c>
      <c r="L623" s="1">
        <v>3.0</v>
      </c>
      <c r="M623" s="1">
        <v>3.0</v>
      </c>
      <c r="N623" s="1">
        <v>2.0</v>
      </c>
      <c r="O623" s="1">
        <v>1.0</v>
      </c>
      <c r="P623" s="1">
        <v>2.0</v>
      </c>
      <c r="Q623" s="1">
        <v>2.0</v>
      </c>
      <c r="R623" s="1">
        <v>2.0</v>
      </c>
      <c r="S623" s="1">
        <v>2.0</v>
      </c>
      <c r="T623" s="1">
        <v>3.0</v>
      </c>
      <c r="U623" s="1">
        <v>3.0</v>
      </c>
      <c r="V623" s="1">
        <v>1.0</v>
      </c>
      <c r="W623" s="1">
        <v>2.0</v>
      </c>
      <c r="X623" s="1">
        <v>2.0</v>
      </c>
      <c r="Y623" s="1">
        <v>1.0</v>
      </c>
      <c r="Z623" s="1">
        <v>1.0</v>
      </c>
      <c r="AA623" s="1">
        <v>2.0</v>
      </c>
      <c r="AB623" s="1">
        <v>2.0</v>
      </c>
      <c r="AC623" s="1">
        <v>1.0</v>
      </c>
      <c r="AD623" s="1">
        <v>4.0</v>
      </c>
      <c r="AE623" s="1">
        <v>3.0</v>
      </c>
      <c r="AF623" s="1">
        <v>3.0</v>
      </c>
      <c r="AG623" s="1">
        <v>3.0</v>
      </c>
      <c r="AH623" s="1">
        <v>4.0</v>
      </c>
      <c r="AI623" s="1">
        <v>4.0</v>
      </c>
      <c r="AJ623" s="1">
        <v>4.0</v>
      </c>
      <c r="AK623" s="1">
        <v>3.0</v>
      </c>
      <c r="AL623" s="1">
        <v>5.0</v>
      </c>
      <c r="AM623" s="1">
        <v>5.0</v>
      </c>
      <c r="AN623" s="1">
        <v>5.0</v>
      </c>
      <c r="AO623" s="1">
        <v>4.0</v>
      </c>
      <c r="AP623" s="1">
        <v>3.0</v>
      </c>
      <c r="AQ623" s="1">
        <v>2.0</v>
      </c>
      <c r="AR623" s="1">
        <v>2.0</v>
      </c>
      <c r="AS623" s="1">
        <v>5.0</v>
      </c>
      <c r="AT623" s="1">
        <v>2.0</v>
      </c>
      <c r="AU623" s="1">
        <v>2.0</v>
      </c>
      <c r="AV623" s="1">
        <v>3.0</v>
      </c>
      <c r="AW623" s="1">
        <v>1.0</v>
      </c>
      <c r="AX623" s="1">
        <v>1.0</v>
      </c>
      <c r="AY623" s="1">
        <v>1.0</v>
      </c>
      <c r="AZ623" s="1">
        <v>2.0</v>
      </c>
      <c r="BA623" s="1">
        <v>2.0</v>
      </c>
      <c r="BB623" s="1">
        <v>2.0</v>
      </c>
      <c r="BC623" s="1">
        <v>2.0</v>
      </c>
      <c r="BD623" s="1">
        <v>2.0</v>
      </c>
      <c r="BE623" s="1">
        <v>2.0</v>
      </c>
      <c r="BF623" s="1">
        <v>2.0</v>
      </c>
      <c r="BG623" s="1">
        <v>2.0</v>
      </c>
      <c r="BH623" s="1">
        <v>2.0</v>
      </c>
      <c r="BI623" s="1">
        <v>2.0</v>
      </c>
      <c r="BJ623" s="1">
        <v>6.0</v>
      </c>
      <c r="BK623" s="1">
        <v>3.0</v>
      </c>
      <c r="BL623" s="1">
        <v>3.0</v>
      </c>
      <c r="BM623" s="1">
        <v>4.0</v>
      </c>
      <c r="BN623" s="1">
        <v>4.0</v>
      </c>
      <c r="BO623" s="1">
        <v>4.0</v>
      </c>
      <c r="BP623" s="1">
        <v>3.0</v>
      </c>
      <c r="BQ623" s="1">
        <v>3.0</v>
      </c>
      <c r="BR623" s="1">
        <v>3.0</v>
      </c>
      <c r="BS623" s="1">
        <v>2.0</v>
      </c>
      <c r="BT623" s="1">
        <v>2.0</v>
      </c>
      <c r="BU623" s="1">
        <v>3.0</v>
      </c>
      <c r="BV623" s="1">
        <v>3.0</v>
      </c>
      <c r="BW623" s="1">
        <v>2.0</v>
      </c>
      <c r="BX623" s="1">
        <v>3.0</v>
      </c>
      <c r="BY623" s="1">
        <v>2.0</v>
      </c>
      <c r="BZ623" s="1">
        <v>3.0</v>
      </c>
      <c r="CA623" s="64">
        <f t="shared" si="32"/>
        <v>198</v>
      </c>
      <c r="CB623" s="45">
        <f t="shared" si="33"/>
        <v>27</v>
      </c>
      <c r="CC623" s="45">
        <f t="shared" si="34"/>
        <v>17</v>
      </c>
      <c r="CD623" s="45">
        <f t="shared" si="35"/>
        <v>12</v>
      </c>
      <c r="CE623" s="45">
        <f t="shared" si="36"/>
        <v>28</v>
      </c>
      <c r="CF623" s="45">
        <f t="shared" si="37"/>
        <v>31</v>
      </c>
      <c r="CG623" s="45">
        <f t="shared" si="38"/>
        <v>14</v>
      </c>
      <c r="CH623" s="45">
        <f t="shared" si="39"/>
        <v>16</v>
      </c>
      <c r="CI623" s="45">
        <f t="shared" si="40"/>
        <v>0.6</v>
      </c>
      <c r="CJ623">
        <f t="shared" si="10"/>
        <v>27</v>
      </c>
      <c r="CK623" s="45">
        <f t="shared" si="41"/>
        <v>20</v>
      </c>
      <c r="CM623" s="40">
        <f>VLOOKUP(CB623,'PROMIS 57 T-Score Conversions'!Q$3:R$35,2,TRUE)</f>
        <v>40.1</v>
      </c>
      <c r="CN623" s="44" t="str">
        <f t="shared" si="20"/>
        <v>Mild</v>
      </c>
      <c r="CO623" s="40">
        <f>VLOOKUP(CC623,'PROMIS 57 T-Score Conversions'!A$3:B$35,2,TRUE)</f>
        <v>55.4</v>
      </c>
      <c r="CP623" s="39" t="str">
        <f t="shared" si="21"/>
        <v>Moderate</v>
      </c>
      <c r="CQ623" s="40">
        <f>VLOOKUP(CD623,'PROMIS 57 T-Score Conversions'!E$3:F$35,2,TRUE)</f>
        <v>50.9</v>
      </c>
      <c r="CR623" s="39" t="str">
        <f t="shared" si="22"/>
        <v>Normal</v>
      </c>
      <c r="CS623" s="40">
        <f>VLOOKUP(CE623,'PROMIS 57 T-Score Conversions'!U$3:V$35,2,TRUE)</f>
        <v>61.3</v>
      </c>
      <c r="CT623" s="39" t="str">
        <f t="shared" si="42"/>
        <v>Moderate</v>
      </c>
      <c r="CU623" s="40">
        <f>VLOOKUP(CF623,'PROMIS 57 T-Score Conversions'!Y$3:Z$35,2,TRUE)</f>
        <v>61.5</v>
      </c>
      <c r="CV623" s="39" t="str">
        <f t="shared" si="24"/>
        <v>Moderate</v>
      </c>
      <c r="CW623" s="40">
        <f>vlookup(CG623,'PROMIS 57 T-Score Conversions'!M$3:N$35,2,TRUE)</f>
        <v>35.3</v>
      </c>
      <c r="CX623" s="39" t="str">
        <f t="shared" si="25"/>
        <v>Moderate</v>
      </c>
      <c r="CY623" s="40">
        <f>VLOOKup(CH623,'PROMIS 57 T-Score Conversions'!I$3:J$35,2,TRUE)</f>
        <v>55.8</v>
      </c>
      <c r="CZ623" s="39" t="str">
        <f t="shared" si="26"/>
        <v>Mild</v>
      </c>
      <c r="DA623" s="37">
        <f>VLOOKUP(CJ623,'PROMIS 57 T-Score Conversions'!AC$3:AD$35,2,TRUE)</f>
        <v>42.72</v>
      </c>
      <c r="DB623" s="44" t="str">
        <f t="shared" si="30"/>
        <v>Mild</v>
      </c>
      <c r="DC623" s="40">
        <f>VLOOKUP(CK623,'PROMIS 57 T-Score Conversions'!AG$3:AH$35,2,TRUE)</f>
        <v>39.81</v>
      </c>
      <c r="DD623" s="39" t="str">
        <f t="shared" si="31"/>
        <v>Normal</v>
      </c>
    </row>
    <row r="624">
      <c r="A624" s="1" t="b">
        <v>1</v>
      </c>
      <c r="B624" s="1" t="b">
        <v>1</v>
      </c>
      <c r="C624" s="20">
        <v>43984.586935775464</v>
      </c>
      <c r="D624" s="1" t="s">
        <v>424</v>
      </c>
      <c r="E624" s="1">
        <v>2197.0</v>
      </c>
      <c r="F624" s="1">
        <v>4.0</v>
      </c>
      <c r="G624" s="1">
        <v>5.0</v>
      </c>
      <c r="H624" s="1">
        <v>5.0</v>
      </c>
      <c r="I624" s="1">
        <v>4.0</v>
      </c>
      <c r="J624" s="1">
        <v>3.0</v>
      </c>
      <c r="K624" s="1">
        <v>5.0</v>
      </c>
      <c r="L624" s="1">
        <v>5.0</v>
      </c>
      <c r="M624" s="1">
        <v>2.0</v>
      </c>
      <c r="N624" s="1">
        <v>1.0</v>
      </c>
      <c r="O624" s="1">
        <v>1.0</v>
      </c>
      <c r="P624" s="1">
        <v>1.0</v>
      </c>
      <c r="Q624" s="1">
        <v>1.0</v>
      </c>
      <c r="R624" s="1">
        <v>1.0</v>
      </c>
      <c r="S624" s="1">
        <v>1.0</v>
      </c>
      <c r="T624" s="1">
        <v>1.0</v>
      </c>
      <c r="U624" s="1">
        <v>1.0</v>
      </c>
      <c r="V624" s="1">
        <v>1.0</v>
      </c>
      <c r="W624" s="1">
        <v>2.0</v>
      </c>
      <c r="X624" s="1">
        <v>1.0</v>
      </c>
      <c r="Y624" s="1">
        <v>2.0</v>
      </c>
      <c r="Z624" s="1">
        <v>1.0</v>
      </c>
      <c r="AA624" s="1">
        <v>2.0</v>
      </c>
      <c r="AB624" s="1">
        <v>2.0</v>
      </c>
      <c r="AC624" s="1">
        <v>1.0</v>
      </c>
      <c r="AD624" s="1">
        <v>1.0</v>
      </c>
      <c r="AE624" s="1">
        <v>1.0</v>
      </c>
      <c r="AF624" s="1">
        <v>1.0</v>
      </c>
      <c r="AG624" s="1">
        <v>1.0</v>
      </c>
      <c r="AH624" s="1">
        <v>1.0</v>
      </c>
      <c r="AI624" s="1">
        <v>1.0</v>
      </c>
      <c r="AJ624" s="1">
        <v>1.0</v>
      </c>
      <c r="AK624" s="1">
        <v>1.0</v>
      </c>
      <c r="AL624" s="1">
        <v>2.0</v>
      </c>
      <c r="AM624" s="1">
        <v>1.0</v>
      </c>
      <c r="AN624" s="1">
        <v>1.0</v>
      </c>
      <c r="AO624" s="1">
        <v>1.0</v>
      </c>
      <c r="AP624" s="1">
        <v>1.0</v>
      </c>
      <c r="AQ624" s="1">
        <v>1.0</v>
      </c>
      <c r="AR624" s="1">
        <v>1.0</v>
      </c>
      <c r="AS624" s="1">
        <v>1.0</v>
      </c>
      <c r="AT624" s="1">
        <v>1.0</v>
      </c>
      <c r="AU624" s="1">
        <v>5.0</v>
      </c>
      <c r="AV624" s="1">
        <v>2.0</v>
      </c>
      <c r="AW624" s="1">
        <v>1.0</v>
      </c>
      <c r="AX624" s="1">
        <v>1.0</v>
      </c>
      <c r="AY624" s="1">
        <v>1.0</v>
      </c>
      <c r="AZ624" s="1">
        <v>5.0</v>
      </c>
      <c r="BA624" s="1">
        <v>4.0</v>
      </c>
      <c r="BB624" s="1">
        <v>3.0</v>
      </c>
      <c r="BC624" s="1">
        <v>3.0</v>
      </c>
      <c r="BD624" s="1">
        <v>4.0</v>
      </c>
      <c r="BE624" s="1">
        <v>4.0</v>
      </c>
      <c r="BF624" s="1">
        <v>5.0</v>
      </c>
      <c r="BG624" s="1">
        <v>2.0</v>
      </c>
      <c r="BH624" s="1">
        <v>4.0</v>
      </c>
      <c r="BI624" s="1">
        <v>1.0</v>
      </c>
      <c r="BJ624" s="1">
        <v>5.0</v>
      </c>
      <c r="BK624" s="1">
        <v>5.0</v>
      </c>
      <c r="BL624" s="1">
        <v>3.0</v>
      </c>
      <c r="BM624" s="1">
        <v>4.0</v>
      </c>
      <c r="BN624" s="1">
        <v>5.0</v>
      </c>
      <c r="BO624" s="1">
        <v>5.0</v>
      </c>
      <c r="BP624" s="1">
        <v>5.0</v>
      </c>
      <c r="BQ624" s="1">
        <v>5.0</v>
      </c>
      <c r="BR624" s="1">
        <v>3.0</v>
      </c>
      <c r="BS624" s="1">
        <v>1.0</v>
      </c>
      <c r="BT624" s="1">
        <v>1.0</v>
      </c>
      <c r="BU624" s="1">
        <v>1.0</v>
      </c>
      <c r="BV624" s="1">
        <v>2.0</v>
      </c>
      <c r="BW624" s="1">
        <v>2.0</v>
      </c>
      <c r="BX624" s="1">
        <v>1.0</v>
      </c>
      <c r="BY624" s="1">
        <v>2.0</v>
      </c>
      <c r="BZ624" s="1">
        <v>1.0</v>
      </c>
      <c r="CA624" s="64">
        <f t="shared" si="32"/>
        <v>167</v>
      </c>
      <c r="CB624" s="45">
        <f t="shared" si="33"/>
        <v>33</v>
      </c>
      <c r="CC624" s="45">
        <f t="shared" si="34"/>
        <v>8</v>
      </c>
      <c r="CD624" s="45">
        <f t="shared" si="35"/>
        <v>12</v>
      </c>
      <c r="CE624" s="45">
        <f t="shared" si="36"/>
        <v>8</v>
      </c>
      <c r="CF624" s="45">
        <f t="shared" si="37"/>
        <v>9</v>
      </c>
      <c r="CG624" s="45">
        <f t="shared" si="38"/>
        <v>20</v>
      </c>
      <c r="CH624" s="45">
        <f t="shared" si="39"/>
        <v>26</v>
      </c>
      <c r="CI624" s="45">
        <f t="shared" si="40"/>
        <v>0.5</v>
      </c>
      <c r="CJ624">
        <f t="shared" si="10"/>
        <v>35</v>
      </c>
      <c r="CK624" s="45">
        <f t="shared" si="41"/>
        <v>11</v>
      </c>
      <c r="CM624" s="40">
        <f>VLOOKUP(CB624,'PROMIS 57 T-Score Conversions'!Q$3:R$35,2,TRUE)</f>
        <v>44.7</v>
      </c>
      <c r="CN624" s="44" t="str">
        <f t="shared" si="20"/>
        <v>Mild</v>
      </c>
      <c r="CO624" s="40">
        <f>VLOOKUP(CC624,'PROMIS 57 T-Score Conversions'!A$3:B$35,2,TRUE)</f>
        <v>37.1</v>
      </c>
      <c r="CP624" s="39" t="str">
        <f t="shared" si="21"/>
        <v>Normal</v>
      </c>
      <c r="CQ624" s="40">
        <f>VLOOKUP(CD624,'PROMIS 57 T-Score Conversions'!E$3:F$35,2,TRUE)</f>
        <v>50.9</v>
      </c>
      <c r="CR624" s="39" t="str">
        <f t="shared" si="22"/>
        <v>Normal</v>
      </c>
      <c r="CS624" s="40">
        <f>VLOOKUP(CE624,'PROMIS 57 T-Score Conversions'!U$3:V$35,2,TRUE)</f>
        <v>33.1</v>
      </c>
      <c r="CT624" s="39" t="str">
        <f t="shared" si="42"/>
        <v>Normal</v>
      </c>
      <c r="CU624" s="40">
        <f>VLOOKUP(CF624,'PROMIS 57 T-Score Conversions'!Y$3:Z$35,2,TRUE)</f>
        <v>33.1</v>
      </c>
      <c r="CV624" s="39" t="str">
        <f t="shared" si="24"/>
        <v>Normal</v>
      </c>
      <c r="CW624" s="40">
        <f>vlookup(CG624,'PROMIS 57 T-Score Conversions'!M$3:N$35,2,TRUE)</f>
        <v>40.2</v>
      </c>
      <c r="CX624" s="39" t="str">
        <f t="shared" si="25"/>
        <v>Mild</v>
      </c>
      <c r="CY624" s="40">
        <f>VLOOKup(CH624,'PROMIS 57 T-Score Conversions'!I$3:J$35,2,TRUE)</f>
        <v>62.8</v>
      </c>
      <c r="CZ624" s="39" t="str">
        <f t="shared" si="26"/>
        <v>Moderate</v>
      </c>
      <c r="DA624" s="37">
        <f>VLOOKUP(CJ624,'PROMIS 57 T-Score Conversions'!AC$3:AD$35,2,TRUE)</f>
        <v>50.45</v>
      </c>
      <c r="DB624" s="44" t="str">
        <f t="shared" si="30"/>
        <v>Normal</v>
      </c>
      <c r="DC624" s="40">
        <f>VLOOKUP(CK624,'PROMIS 57 T-Score Conversions'!AG$3:AH$35,2,TRUE)</f>
        <v>30.23</v>
      </c>
      <c r="DD624" s="39" t="str">
        <f t="shared" si="31"/>
        <v>Normal</v>
      </c>
    </row>
    <row r="625">
      <c r="A625" s="1" t="b">
        <v>1</v>
      </c>
      <c r="B625" s="1" t="b">
        <v>1</v>
      </c>
      <c r="C625" s="20">
        <v>43985.34089708333</v>
      </c>
      <c r="D625" s="1" t="s">
        <v>407</v>
      </c>
      <c r="E625" s="1">
        <v>2212.0</v>
      </c>
      <c r="F625" s="1">
        <v>4.0</v>
      </c>
      <c r="G625" s="1">
        <v>5.0</v>
      </c>
      <c r="H625" s="1">
        <v>5.0</v>
      </c>
      <c r="I625" s="1">
        <v>4.0</v>
      </c>
      <c r="J625" s="1">
        <v>2.0</v>
      </c>
      <c r="K625" s="1">
        <v>4.0</v>
      </c>
      <c r="L625" s="1">
        <v>5.0</v>
      </c>
      <c r="M625" s="1">
        <v>3.0</v>
      </c>
      <c r="N625" s="1">
        <v>1.0</v>
      </c>
      <c r="O625" s="1">
        <v>1.0</v>
      </c>
      <c r="P625" s="1">
        <v>2.0</v>
      </c>
      <c r="Q625" s="1">
        <v>2.0</v>
      </c>
      <c r="R625" s="1">
        <v>2.0</v>
      </c>
      <c r="S625" s="1">
        <v>1.0</v>
      </c>
      <c r="T625" s="1">
        <v>1.0</v>
      </c>
      <c r="U625" s="1">
        <v>2.0</v>
      </c>
      <c r="V625" s="1">
        <v>1.0</v>
      </c>
      <c r="W625" s="1">
        <v>1.0</v>
      </c>
      <c r="X625" s="1">
        <v>1.0</v>
      </c>
      <c r="Y625" s="1">
        <v>1.0</v>
      </c>
      <c r="Z625" s="1">
        <v>2.0</v>
      </c>
      <c r="AA625" s="1">
        <v>2.0</v>
      </c>
      <c r="AB625" s="1">
        <v>1.0</v>
      </c>
      <c r="AC625" s="1">
        <v>1.0</v>
      </c>
      <c r="AD625" s="1">
        <v>2.0</v>
      </c>
      <c r="AE625" s="1">
        <v>2.0</v>
      </c>
      <c r="AF625" s="1">
        <v>2.0</v>
      </c>
      <c r="AG625" s="1">
        <v>2.0</v>
      </c>
      <c r="AH625" s="1">
        <v>2.0</v>
      </c>
      <c r="AI625" s="1">
        <v>2.0</v>
      </c>
      <c r="AJ625" s="1">
        <v>2.0</v>
      </c>
      <c r="AK625" s="1">
        <v>2.0</v>
      </c>
      <c r="AL625" s="1">
        <v>3.0</v>
      </c>
      <c r="AM625" s="1">
        <v>3.0</v>
      </c>
      <c r="AN625" s="1">
        <v>2.0</v>
      </c>
      <c r="AO625" s="1">
        <v>4.0</v>
      </c>
      <c r="AP625" s="1">
        <v>3.0</v>
      </c>
      <c r="AQ625" s="1">
        <v>4.0</v>
      </c>
      <c r="AR625" s="1">
        <v>1.0</v>
      </c>
      <c r="AS625" s="1">
        <v>2.0</v>
      </c>
      <c r="AT625" s="1">
        <v>3.0</v>
      </c>
      <c r="AU625" s="1">
        <v>2.0</v>
      </c>
      <c r="AV625" s="1">
        <v>2.0</v>
      </c>
      <c r="AW625" s="1">
        <v>3.0</v>
      </c>
      <c r="AX625" s="1">
        <v>2.0</v>
      </c>
      <c r="AY625" s="1">
        <v>3.0</v>
      </c>
      <c r="AZ625" s="1">
        <v>2.0</v>
      </c>
      <c r="BA625" s="1">
        <v>3.0</v>
      </c>
      <c r="BB625" s="1">
        <v>2.0</v>
      </c>
      <c r="BC625" s="1">
        <v>2.0</v>
      </c>
      <c r="BD625" s="1">
        <v>1.0</v>
      </c>
      <c r="BE625" s="1">
        <v>2.0</v>
      </c>
      <c r="BF625" s="1">
        <v>2.0</v>
      </c>
      <c r="BG625" s="1">
        <v>2.0</v>
      </c>
      <c r="BH625" s="1">
        <v>1.0</v>
      </c>
      <c r="BI625" s="1">
        <v>2.0</v>
      </c>
      <c r="BJ625" s="1">
        <v>2.0</v>
      </c>
      <c r="BK625" s="1">
        <v>2.0</v>
      </c>
      <c r="BL625" s="1">
        <v>3.0</v>
      </c>
      <c r="BM625" s="1">
        <v>3.0</v>
      </c>
      <c r="BN625" s="1">
        <v>4.0</v>
      </c>
      <c r="BO625" s="1">
        <v>2.0</v>
      </c>
      <c r="BP625" s="1">
        <v>4.0</v>
      </c>
      <c r="BQ625" s="1">
        <v>4.0</v>
      </c>
      <c r="BR625" s="1">
        <v>3.0</v>
      </c>
      <c r="BS625" s="1">
        <v>4.0</v>
      </c>
      <c r="BT625" s="1">
        <v>4.0</v>
      </c>
      <c r="BU625" s="1">
        <v>2.0</v>
      </c>
      <c r="BV625" s="1">
        <v>2.0</v>
      </c>
      <c r="BW625" s="1">
        <v>3.0</v>
      </c>
      <c r="BX625" s="1">
        <v>3.0</v>
      </c>
      <c r="BY625" s="1">
        <v>2.0</v>
      </c>
      <c r="BZ625" s="1">
        <v>2.0</v>
      </c>
      <c r="CA625" s="64">
        <f t="shared" si="32"/>
        <v>175</v>
      </c>
      <c r="CB625" s="45">
        <f t="shared" si="33"/>
        <v>32</v>
      </c>
      <c r="CC625" s="45">
        <f t="shared" si="34"/>
        <v>12</v>
      </c>
      <c r="CD625" s="45">
        <f t="shared" si="35"/>
        <v>10</v>
      </c>
      <c r="CE625" s="45">
        <f t="shared" si="36"/>
        <v>16</v>
      </c>
      <c r="CF625" s="45">
        <f t="shared" si="37"/>
        <v>22</v>
      </c>
      <c r="CG625" s="45">
        <f t="shared" si="38"/>
        <v>20</v>
      </c>
      <c r="CH625" s="45">
        <f t="shared" si="39"/>
        <v>14</v>
      </c>
      <c r="CI625" s="45">
        <f t="shared" si="40"/>
        <v>0.2</v>
      </c>
      <c r="CJ625">
        <f t="shared" si="10"/>
        <v>25</v>
      </c>
      <c r="CK625" s="45">
        <f t="shared" si="41"/>
        <v>22</v>
      </c>
      <c r="CM625" s="40">
        <f>VLOOKUP(CB625,'PROMIS 57 T-Score Conversions'!Q$3:R$35,2,TRUE)</f>
        <v>43.9</v>
      </c>
      <c r="CN625" s="44" t="str">
        <f t="shared" si="20"/>
        <v>Mild</v>
      </c>
      <c r="CO625" s="40">
        <f>VLOOKUP(CC625,'PROMIS 57 T-Score Conversions'!A$3:B$35,2,TRUE)</f>
        <v>49.4</v>
      </c>
      <c r="CP625" s="39" t="str">
        <f t="shared" si="21"/>
        <v>Normal</v>
      </c>
      <c r="CQ625" s="40">
        <f>VLOOKUP(CD625,'PROMIS 57 T-Score Conversions'!E$3:F$35,2,TRUE)</f>
        <v>47.5</v>
      </c>
      <c r="CR625" s="39" t="str">
        <f t="shared" si="22"/>
        <v>Normal</v>
      </c>
      <c r="CS625" s="40">
        <f>VLOOKUP(CE625,'PROMIS 57 T-Score Conversions'!U$3:V$35,2,TRUE)</f>
        <v>49.2</v>
      </c>
      <c r="CT625" s="39" t="str">
        <f t="shared" si="42"/>
        <v>Normal</v>
      </c>
      <c r="CU625" s="40">
        <f>VLOOKUP(CF625,'PROMIS 57 T-Score Conversions'!Y$3:Z$35,2,TRUE)</f>
        <v>52.2</v>
      </c>
      <c r="CV625" s="39" t="str">
        <f t="shared" si="24"/>
        <v>Normal</v>
      </c>
      <c r="CW625" s="40">
        <f>vlookup(CG625,'PROMIS 57 T-Score Conversions'!M$3:N$35,2,TRUE)</f>
        <v>40.2</v>
      </c>
      <c r="CX625" s="39" t="str">
        <f t="shared" si="25"/>
        <v>Mild</v>
      </c>
      <c r="CY625" s="40">
        <f>VLOOKup(CH625,'PROMIS 57 T-Score Conversions'!I$3:J$35,2,TRUE)</f>
        <v>54.1</v>
      </c>
      <c r="CZ625" s="39" t="str">
        <f t="shared" si="26"/>
        <v>Normal</v>
      </c>
      <c r="DA625" s="37">
        <f>VLOOKUP(CJ625,'PROMIS 57 T-Score Conversions'!AC$3:AD$35,2,TRUE)</f>
        <v>41.09</v>
      </c>
      <c r="DB625" s="44" t="str">
        <f t="shared" si="30"/>
        <v>Mild</v>
      </c>
      <c r="DC625" s="40">
        <f>VLOOKUP(CK625,'PROMIS 57 T-Score Conversions'!AG$3:AH$35,2,TRUE)</f>
        <v>41.61</v>
      </c>
      <c r="DD625" s="39" t="str">
        <f t="shared" si="31"/>
        <v>Normal</v>
      </c>
    </row>
    <row r="626">
      <c r="A626" s="1" t="b">
        <v>1</v>
      </c>
      <c r="B626" s="1" t="b">
        <v>1</v>
      </c>
      <c r="C626" s="20">
        <v>43985.425717025464</v>
      </c>
      <c r="D626" s="1" t="s">
        <v>436</v>
      </c>
      <c r="E626" s="1">
        <v>2257.0</v>
      </c>
      <c r="F626" s="1">
        <v>2.0</v>
      </c>
      <c r="G626" s="1">
        <v>2.0</v>
      </c>
      <c r="H626" s="1">
        <v>4.0</v>
      </c>
      <c r="I626" s="1">
        <v>2.0</v>
      </c>
      <c r="J626" s="1">
        <v>1.0</v>
      </c>
      <c r="K626" s="1">
        <v>2.0</v>
      </c>
      <c r="L626" s="1">
        <v>2.0</v>
      </c>
      <c r="M626" s="1">
        <v>2.0</v>
      </c>
      <c r="N626" s="1">
        <v>4.0</v>
      </c>
      <c r="O626" s="1">
        <v>5.0</v>
      </c>
      <c r="P626" s="1">
        <v>5.0</v>
      </c>
      <c r="Q626" s="1">
        <v>5.0</v>
      </c>
      <c r="R626" s="1">
        <v>5.0</v>
      </c>
      <c r="S626" s="1">
        <v>4.0</v>
      </c>
      <c r="T626" s="1">
        <v>4.0</v>
      </c>
      <c r="U626" s="1">
        <v>4.0</v>
      </c>
      <c r="V626" s="1">
        <v>3.0</v>
      </c>
      <c r="W626" s="1">
        <v>5.0</v>
      </c>
      <c r="X626" s="1">
        <v>5.0</v>
      </c>
      <c r="Y626" s="1">
        <v>4.0</v>
      </c>
      <c r="Z626" s="1">
        <v>5.0</v>
      </c>
      <c r="AA626" s="1">
        <v>5.0</v>
      </c>
      <c r="AB626" s="1">
        <v>4.0</v>
      </c>
      <c r="AC626" s="1">
        <v>5.0</v>
      </c>
      <c r="AD626" s="1">
        <v>5.0</v>
      </c>
      <c r="AE626" s="1">
        <v>5.0</v>
      </c>
      <c r="AF626" s="1">
        <v>5.0</v>
      </c>
      <c r="AG626" s="1">
        <v>5.0</v>
      </c>
      <c r="AH626" s="1">
        <v>5.0</v>
      </c>
      <c r="AI626" s="1">
        <v>5.0</v>
      </c>
      <c r="AJ626" s="1">
        <v>5.0</v>
      </c>
      <c r="AK626" s="1">
        <v>5.0</v>
      </c>
      <c r="AL626" s="1">
        <v>5.0</v>
      </c>
      <c r="AM626" s="1">
        <v>5.0</v>
      </c>
      <c r="AN626" s="1">
        <v>5.0</v>
      </c>
      <c r="AO626" s="1">
        <v>4.0</v>
      </c>
      <c r="AP626" s="1">
        <v>5.0</v>
      </c>
      <c r="AQ626" s="1">
        <v>5.0</v>
      </c>
      <c r="AR626" s="1">
        <v>4.0</v>
      </c>
      <c r="AS626" s="1">
        <v>5.0</v>
      </c>
      <c r="AT626" s="1">
        <v>1.0</v>
      </c>
      <c r="AU626" s="1">
        <v>1.0</v>
      </c>
      <c r="AV626" s="1">
        <v>1.0</v>
      </c>
      <c r="AW626" s="1">
        <v>1.0</v>
      </c>
      <c r="AX626" s="1">
        <v>1.0</v>
      </c>
      <c r="AY626" s="1">
        <v>1.0</v>
      </c>
      <c r="AZ626" s="1">
        <v>1.0</v>
      </c>
      <c r="BA626" s="1">
        <v>1.0</v>
      </c>
      <c r="BB626" s="1">
        <v>5.0</v>
      </c>
      <c r="BC626" s="1">
        <v>5.0</v>
      </c>
      <c r="BD626" s="1">
        <v>5.0</v>
      </c>
      <c r="BE626" s="1">
        <v>5.0</v>
      </c>
      <c r="BF626" s="1">
        <v>5.0</v>
      </c>
      <c r="BG626" s="1">
        <v>5.0</v>
      </c>
      <c r="BH626" s="1">
        <v>5.0</v>
      </c>
      <c r="BI626" s="1">
        <v>5.0</v>
      </c>
      <c r="BJ626" s="1">
        <v>9.0</v>
      </c>
      <c r="BK626" s="1">
        <v>2.0</v>
      </c>
      <c r="BL626" s="1">
        <v>2.0</v>
      </c>
      <c r="BM626" s="1">
        <v>1.0</v>
      </c>
      <c r="BN626" s="1">
        <v>2.0</v>
      </c>
      <c r="BO626" s="1">
        <v>2.0</v>
      </c>
      <c r="BP626" s="1">
        <v>1.0</v>
      </c>
      <c r="BQ626" s="1">
        <v>1.0</v>
      </c>
      <c r="BR626" s="1">
        <v>1.0</v>
      </c>
      <c r="BS626" s="1">
        <v>5.0</v>
      </c>
      <c r="BT626" s="1">
        <v>4.0</v>
      </c>
      <c r="BU626" s="1">
        <v>5.0</v>
      </c>
      <c r="BV626" s="1">
        <v>5.0</v>
      </c>
      <c r="BW626" s="1">
        <v>5.0</v>
      </c>
      <c r="BX626" s="1">
        <v>4.0</v>
      </c>
      <c r="BY626" s="1">
        <v>4.0</v>
      </c>
      <c r="BZ626" s="1">
        <v>5.0</v>
      </c>
      <c r="CA626" s="64">
        <f t="shared" si="32"/>
        <v>273</v>
      </c>
      <c r="CB626" s="45">
        <f t="shared" si="33"/>
        <v>17</v>
      </c>
      <c r="CC626" s="45">
        <f t="shared" si="34"/>
        <v>36</v>
      </c>
      <c r="CD626" s="45">
        <f t="shared" si="35"/>
        <v>36</v>
      </c>
      <c r="CE626" s="45">
        <f t="shared" si="36"/>
        <v>40</v>
      </c>
      <c r="CF626" s="45">
        <f t="shared" si="37"/>
        <v>38</v>
      </c>
      <c r="CG626" s="45">
        <f t="shared" si="38"/>
        <v>8</v>
      </c>
      <c r="CH626" s="45">
        <f t="shared" si="39"/>
        <v>40</v>
      </c>
      <c r="CI626" s="45">
        <f t="shared" si="40"/>
        <v>0.9</v>
      </c>
      <c r="CJ626">
        <f t="shared" si="10"/>
        <v>12</v>
      </c>
      <c r="CK626" s="45">
        <f t="shared" si="41"/>
        <v>37</v>
      </c>
      <c r="CM626" s="40">
        <f>VLOOKUP(CB626,'PROMIS 57 T-Score Conversions'!Q$3:R$35,2,TRUE)</f>
        <v>33.2</v>
      </c>
      <c r="CN626" s="44" t="str">
        <f t="shared" si="20"/>
        <v>Moderate</v>
      </c>
      <c r="CO626" s="40">
        <f>VLOOKUP(CC626,'PROMIS 57 T-Score Conversions'!A$3:B$35,2,TRUE)</f>
        <v>75.4</v>
      </c>
      <c r="CP626" s="39" t="str">
        <f t="shared" si="21"/>
        <v>Severe</v>
      </c>
      <c r="CQ626" s="40">
        <f>VLOOKUP(CD626,'PROMIS 57 T-Score Conversions'!E$3:F$35,2,TRUE)</f>
        <v>73.9</v>
      </c>
      <c r="CR626" s="39" t="str">
        <f t="shared" si="22"/>
        <v>Severe</v>
      </c>
      <c r="CS626" s="40">
        <f>VLOOKUP(CE626,'PROMIS 57 T-Score Conversions'!U$3:V$35,2,TRUE)</f>
        <v>77.8</v>
      </c>
      <c r="CT626" s="39" t="str">
        <f t="shared" si="42"/>
        <v>Severe</v>
      </c>
      <c r="CU626" s="40">
        <f>VLOOKUP(CF626,'PROMIS 57 T-Score Conversions'!Y$3:Z$35,2,TRUE)</f>
        <v>70.8</v>
      </c>
      <c r="CV626" s="39" t="str">
        <f t="shared" si="24"/>
        <v>Severe</v>
      </c>
      <c r="CW626" s="40">
        <f>vlookup(CG626,'PROMIS 57 T-Score Conversions'!M$3:N$35,2,TRUE)</f>
        <v>25.91</v>
      </c>
      <c r="CX626" s="39" t="str">
        <f t="shared" si="25"/>
        <v>Severe</v>
      </c>
      <c r="CY626" s="40">
        <f>VLOOKup(CH626,'PROMIS 57 T-Score Conversions'!I$3:J$35,2,TRUE)</f>
        <v>77</v>
      </c>
      <c r="CZ626" s="39" t="str">
        <f t="shared" si="26"/>
        <v>Severe</v>
      </c>
      <c r="DA626" s="37">
        <f>VLOOKUP(CJ626,'PROMIS 57 T-Score Conversions'!AC$3:AD$35,2,TRUE)</f>
        <v>30.11</v>
      </c>
      <c r="DB626" s="44" t="str">
        <f t="shared" si="30"/>
        <v>Moderate</v>
      </c>
      <c r="DC626" s="40">
        <f>VLOOKUP(CK626,'PROMIS 57 T-Score Conversions'!AG$3:AH$35,2,TRUE)</f>
        <v>58.03</v>
      </c>
      <c r="DD626" s="39" t="str">
        <f t="shared" si="31"/>
        <v>Mild</v>
      </c>
    </row>
    <row r="627">
      <c r="A627" s="1" t="b">
        <v>1</v>
      </c>
      <c r="B627" s="1" t="b">
        <v>1</v>
      </c>
      <c r="C627" s="20">
        <v>43985.67852086805</v>
      </c>
      <c r="D627" s="1" t="s">
        <v>394</v>
      </c>
      <c r="E627" s="1">
        <v>2203.0</v>
      </c>
      <c r="F627" s="1">
        <v>2.0</v>
      </c>
      <c r="G627" s="1">
        <v>2.0</v>
      </c>
      <c r="H627" s="1">
        <v>1.0</v>
      </c>
      <c r="I627" s="1">
        <v>2.0</v>
      </c>
      <c r="J627" s="1">
        <v>2.0</v>
      </c>
      <c r="K627" s="1">
        <v>2.0</v>
      </c>
      <c r="L627" s="1">
        <v>2.0</v>
      </c>
      <c r="M627" s="1">
        <v>2.0</v>
      </c>
      <c r="N627" s="1">
        <v>3.0</v>
      </c>
      <c r="O627" s="1">
        <v>2.0</v>
      </c>
      <c r="P627" s="1">
        <v>2.0</v>
      </c>
      <c r="Q627" s="1">
        <v>3.0</v>
      </c>
      <c r="R627" s="1">
        <v>2.0</v>
      </c>
      <c r="S627" s="1">
        <v>2.0</v>
      </c>
      <c r="T627" s="1">
        <v>3.0</v>
      </c>
      <c r="U627" s="1">
        <v>2.0</v>
      </c>
      <c r="V627" s="1">
        <v>2.0</v>
      </c>
      <c r="W627" s="1">
        <v>3.0</v>
      </c>
      <c r="X627" s="1">
        <v>3.0</v>
      </c>
      <c r="Y627" s="1">
        <v>2.0</v>
      </c>
      <c r="Z627" s="1">
        <v>2.0</v>
      </c>
      <c r="AA627" s="1">
        <v>3.0</v>
      </c>
      <c r="AB627" s="1">
        <v>2.0</v>
      </c>
      <c r="AC627" s="1">
        <v>2.0</v>
      </c>
      <c r="AD627" s="1">
        <v>5.0</v>
      </c>
      <c r="AE627" s="1">
        <v>5.0</v>
      </c>
      <c r="AF627" s="1">
        <v>5.0</v>
      </c>
      <c r="AG627" s="1">
        <v>5.0</v>
      </c>
      <c r="AH627" s="1">
        <v>5.0</v>
      </c>
      <c r="AI627" s="1">
        <v>5.0</v>
      </c>
      <c r="AJ627" s="1">
        <v>5.0</v>
      </c>
      <c r="AK627" s="1">
        <v>5.0</v>
      </c>
      <c r="AL627" s="1">
        <v>5.0</v>
      </c>
      <c r="AM627" s="1">
        <v>5.0</v>
      </c>
      <c r="AN627" s="1">
        <v>5.0</v>
      </c>
      <c r="AO627" s="1">
        <v>5.0</v>
      </c>
      <c r="AP627" s="1">
        <v>5.0</v>
      </c>
      <c r="AQ627" s="1">
        <v>5.0</v>
      </c>
      <c r="AR627" s="1">
        <v>5.0</v>
      </c>
      <c r="AS627" s="1">
        <v>5.0</v>
      </c>
      <c r="AT627" s="1">
        <v>1.0</v>
      </c>
      <c r="AU627" s="1">
        <v>1.0</v>
      </c>
      <c r="AV627" s="1">
        <v>1.0</v>
      </c>
      <c r="AW627" s="1">
        <v>1.0</v>
      </c>
      <c r="AX627" s="1">
        <v>1.0</v>
      </c>
      <c r="AY627" s="1">
        <v>1.0</v>
      </c>
      <c r="AZ627" s="1">
        <v>1.0</v>
      </c>
      <c r="BA627" s="1">
        <v>1.0</v>
      </c>
      <c r="BB627" s="1">
        <v>5.0</v>
      </c>
      <c r="BC627" s="1">
        <v>5.0</v>
      </c>
      <c r="BD627" s="1">
        <v>5.0</v>
      </c>
      <c r="BE627" s="1">
        <v>5.0</v>
      </c>
      <c r="BF627" s="1">
        <v>5.0</v>
      </c>
      <c r="BG627" s="1">
        <v>5.0</v>
      </c>
      <c r="BH627" s="1">
        <v>5.0</v>
      </c>
      <c r="BI627" s="1">
        <v>5.0</v>
      </c>
      <c r="BJ627" s="1">
        <v>9.0</v>
      </c>
      <c r="BK627" s="1">
        <v>1.0</v>
      </c>
      <c r="BL627" s="1">
        <v>2.0</v>
      </c>
      <c r="BM627" s="1">
        <v>2.0</v>
      </c>
      <c r="BN627" s="1">
        <v>2.0</v>
      </c>
      <c r="BO627" s="1">
        <v>2.0</v>
      </c>
      <c r="BP627" s="1">
        <v>2.0</v>
      </c>
      <c r="BQ627" s="1">
        <v>2.0</v>
      </c>
      <c r="BR627" s="1">
        <v>3.0</v>
      </c>
      <c r="BS627" s="1">
        <v>3.0</v>
      </c>
      <c r="BT627" s="1">
        <v>4.0</v>
      </c>
      <c r="BU627" s="1">
        <v>4.0</v>
      </c>
      <c r="BV627" s="1">
        <v>4.0</v>
      </c>
      <c r="BW627" s="1">
        <v>4.0</v>
      </c>
      <c r="BX627" s="1">
        <v>4.0</v>
      </c>
      <c r="BY627" s="1">
        <v>3.0</v>
      </c>
      <c r="BZ627" s="1">
        <v>4.0</v>
      </c>
      <c r="CA627" s="64">
        <f t="shared" si="32"/>
        <v>236</v>
      </c>
      <c r="CB627" s="45">
        <f t="shared" si="33"/>
        <v>15</v>
      </c>
      <c r="CC627" s="45">
        <f t="shared" si="34"/>
        <v>19</v>
      </c>
      <c r="CD627" s="45">
        <f t="shared" si="35"/>
        <v>19</v>
      </c>
      <c r="CE627" s="45">
        <f t="shared" si="36"/>
        <v>40</v>
      </c>
      <c r="CF627" s="45">
        <f t="shared" si="37"/>
        <v>40</v>
      </c>
      <c r="CG627" s="45">
        <f t="shared" si="38"/>
        <v>8</v>
      </c>
      <c r="CH627" s="45">
        <f t="shared" si="39"/>
        <v>40</v>
      </c>
      <c r="CI627" s="45">
        <f t="shared" si="40"/>
        <v>0.9</v>
      </c>
      <c r="CJ627">
        <f t="shared" si="10"/>
        <v>16</v>
      </c>
      <c r="CK627" s="45">
        <f t="shared" si="41"/>
        <v>30</v>
      </c>
      <c r="CM627" s="40">
        <f>VLOOKUP(CB627,'PROMIS 57 T-Score Conversions'!Q$3:R$35,2,TRUE)</f>
        <v>31.7</v>
      </c>
      <c r="CN627" s="44" t="str">
        <f t="shared" si="20"/>
        <v>Moderate</v>
      </c>
      <c r="CO627" s="40">
        <f>VLOOKUP(CC627,'PROMIS 57 T-Score Conversions'!A$3:B$35,2,TRUE)</f>
        <v>57.4</v>
      </c>
      <c r="CP627" s="39" t="str">
        <f t="shared" si="21"/>
        <v>Moderate</v>
      </c>
      <c r="CQ627" s="40">
        <f>VLOOKUP(CD627,'PROMIS 57 T-Score Conversions'!E$3:F$35,2,TRUE)</f>
        <v>57.7</v>
      </c>
      <c r="CR627" s="39" t="str">
        <f t="shared" si="22"/>
        <v>Mild</v>
      </c>
      <c r="CS627" s="40">
        <f>VLOOKUP(CE627,'PROMIS 57 T-Score Conversions'!U$3:V$35,2,TRUE)</f>
        <v>77.8</v>
      </c>
      <c r="CT627" s="39" t="str">
        <f t="shared" si="42"/>
        <v>Severe</v>
      </c>
      <c r="CU627" s="40">
        <f>VLOOKUP(CF627,'PROMIS 57 T-Score Conversions'!Y$3:Z$35,2,TRUE)</f>
        <v>76.5</v>
      </c>
      <c r="CV627" s="39" t="str">
        <f t="shared" si="24"/>
        <v>Severe</v>
      </c>
      <c r="CW627" s="40">
        <f>vlookup(CG627,'PROMIS 57 T-Score Conversions'!M$3:N$35,2,TRUE)</f>
        <v>25.91</v>
      </c>
      <c r="CX627" s="39" t="str">
        <f t="shared" si="25"/>
        <v>Severe</v>
      </c>
      <c r="CY627" s="40">
        <f>VLOOKup(CH627,'PROMIS 57 T-Score Conversions'!I$3:J$35,2,TRUE)</f>
        <v>77</v>
      </c>
      <c r="CZ627" s="39" t="str">
        <f t="shared" si="26"/>
        <v>Severe</v>
      </c>
      <c r="DA627" s="37">
        <f>VLOOKUP(CJ627,'PROMIS 57 T-Score Conversions'!AC$3:AD$35,2,TRUE)</f>
        <v>33.92</v>
      </c>
      <c r="DB627" s="44" t="str">
        <f t="shared" si="30"/>
        <v>Moderate</v>
      </c>
      <c r="DC627" s="40">
        <f>VLOOKUP(CK627,'PROMIS 57 T-Score Conversions'!AG$3:AH$35,2,TRUE)</f>
        <v>49.17</v>
      </c>
      <c r="DD627" s="39" t="str">
        <f t="shared" si="31"/>
        <v>Normal</v>
      </c>
    </row>
    <row r="628">
      <c r="A628" s="1" t="b">
        <v>1</v>
      </c>
      <c r="B628" s="1" t="b">
        <v>1</v>
      </c>
      <c r="C628" s="20">
        <v>43986.3973315162</v>
      </c>
      <c r="D628" s="1" t="s">
        <v>394</v>
      </c>
      <c r="E628" s="1">
        <v>2203.0</v>
      </c>
      <c r="F628" s="1">
        <v>2.0</v>
      </c>
      <c r="G628" s="1">
        <v>2.0</v>
      </c>
      <c r="H628" s="1">
        <v>2.0</v>
      </c>
      <c r="I628" s="1">
        <v>2.0</v>
      </c>
      <c r="J628" s="1">
        <v>2.0</v>
      </c>
      <c r="K628" s="1">
        <v>2.0</v>
      </c>
      <c r="L628" s="1">
        <v>2.0</v>
      </c>
      <c r="M628" s="1">
        <v>2.0</v>
      </c>
      <c r="N628" s="1">
        <v>2.0</v>
      </c>
      <c r="O628" s="1">
        <v>2.0</v>
      </c>
      <c r="P628" s="1">
        <v>2.0</v>
      </c>
      <c r="Q628" s="1">
        <v>3.0</v>
      </c>
      <c r="R628" s="1">
        <v>3.0</v>
      </c>
      <c r="S628" s="1">
        <v>2.0</v>
      </c>
      <c r="T628" s="1">
        <v>2.0</v>
      </c>
      <c r="U628" s="1">
        <v>3.0</v>
      </c>
      <c r="V628" s="1">
        <v>2.0</v>
      </c>
      <c r="W628" s="1">
        <v>2.0</v>
      </c>
      <c r="X628" s="1">
        <v>3.0</v>
      </c>
      <c r="Y628" s="1">
        <v>3.0</v>
      </c>
      <c r="Z628" s="1">
        <v>2.0</v>
      </c>
      <c r="AA628" s="1">
        <v>3.0</v>
      </c>
      <c r="AB628" s="1">
        <v>3.0</v>
      </c>
      <c r="AC628" s="1">
        <v>3.0</v>
      </c>
      <c r="AD628" s="1">
        <v>5.0</v>
      </c>
      <c r="AE628" s="1">
        <v>5.0</v>
      </c>
      <c r="AF628" s="1">
        <v>5.0</v>
      </c>
      <c r="AG628" s="1">
        <v>5.0</v>
      </c>
      <c r="AH628" s="1">
        <v>5.0</v>
      </c>
      <c r="AI628" s="1">
        <v>5.0</v>
      </c>
      <c r="AJ628" s="1">
        <v>5.0</v>
      </c>
      <c r="AK628" s="1">
        <v>5.0</v>
      </c>
      <c r="AL628" s="1">
        <v>5.0</v>
      </c>
      <c r="AM628" s="1">
        <v>5.0</v>
      </c>
      <c r="AN628" s="1">
        <v>5.0</v>
      </c>
      <c r="AO628" s="1">
        <v>5.0</v>
      </c>
      <c r="AP628" s="1">
        <v>5.0</v>
      </c>
      <c r="AQ628" s="1">
        <v>5.0</v>
      </c>
      <c r="AR628" s="1">
        <v>5.0</v>
      </c>
      <c r="AS628" s="1">
        <v>5.0</v>
      </c>
      <c r="AT628" s="1">
        <v>1.0</v>
      </c>
      <c r="AU628" s="1">
        <v>1.0</v>
      </c>
      <c r="AV628" s="1">
        <v>1.0</v>
      </c>
      <c r="AW628" s="1">
        <v>1.0</v>
      </c>
      <c r="AX628" s="1">
        <v>1.0</v>
      </c>
      <c r="AY628" s="1">
        <v>1.0</v>
      </c>
      <c r="AZ628" s="1">
        <v>1.0</v>
      </c>
      <c r="BA628" s="1">
        <v>1.0</v>
      </c>
      <c r="BB628" s="1">
        <v>5.0</v>
      </c>
      <c r="BC628" s="1">
        <v>5.0</v>
      </c>
      <c r="BD628" s="1">
        <v>5.0</v>
      </c>
      <c r="BE628" s="1">
        <v>5.0</v>
      </c>
      <c r="BF628" s="1">
        <v>5.0</v>
      </c>
      <c r="BG628" s="1">
        <v>5.0</v>
      </c>
      <c r="BH628" s="1">
        <v>5.0</v>
      </c>
      <c r="BI628" s="1">
        <v>5.0</v>
      </c>
      <c r="BJ628" s="1">
        <v>9.0</v>
      </c>
      <c r="BK628" s="1">
        <v>2.0</v>
      </c>
      <c r="BL628" s="1">
        <v>2.0</v>
      </c>
      <c r="BM628" s="1">
        <v>1.0</v>
      </c>
      <c r="BN628" s="1">
        <v>2.0</v>
      </c>
      <c r="BO628" s="1">
        <v>1.0</v>
      </c>
      <c r="BP628" s="1">
        <v>1.0</v>
      </c>
      <c r="BQ628" s="1">
        <v>2.0</v>
      </c>
      <c r="BR628" s="1">
        <v>1.0</v>
      </c>
      <c r="BS628" s="1">
        <v>5.0</v>
      </c>
      <c r="BT628" s="1">
        <v>4.0</v>
      </c>
      <c r="BU628" s="1">
        <v>5.0</v>
      </c>
      <c r="BV628" s="1">
        <v>5.0</v>
      </c>
      <c r="BW628" s="1">
        <v>5.0</v>
      </c>
      <c r="BX628" s="1">
        <v>5.0</v>
      </c>
      <c r="BY628" s="1">
        <v>5.0</v>
      </c>
      <c r="BZ628" s="1">
        <v>5.0</v>
      </c>
      <c r="CA628" s="64">
        <f t="shared" si="32"/>
        <v>244</v>
      </c>
      <c r="CB628" s="45">
        <f t="shared" si="33"/>
        <v>16</v>
      </c>
      <c r="CC628" s="45">
        <f t="shared" si="34"/>
        <v>19</v>
      </c>
      <c r="CD628" s="45">
        <f t="shared" si="35"/>
        <v>21</v>
      </c>
      <c r="CE628" s="45">
        <f t="shared" si="36"/>
        <v>40</v>
      </c>
      <c r="CF628" s="45">
        <f t="shared" si="37"/>
        <v>40</v>
      </c>
      <c r="CG628" s="45">
        <f t="shared" si="38"/>
        <v>8</v>
      </c>
      <c r="CH628" s="45">
        <f t="shared" si="39"/>
        <v>40</v>
      </c>
      <c r="CI628" s="45">
        <f t="shared" si="40"/>
        <v>0.9</v>
      </c>
      <c r="CJ628">
        <f t="shared" si="10"/>
        <v>12</v>
      </c>
      <c r="CK628" s="45">
        <f t="shared" si="41"/>
        <v>39</v>
      </c>
      <c r="CM628" s="40">
        <f>VLOOKUP(CB628,'PROMIS 57 T-Score Conversions'!Q$3:R$35,2,TRUE)</f>
        <v>32.5</v>
      </c>
      <c r="CN628" s="44" t="str">
        <f t="shared" si="20"/>
        <v>Moderate</v>
      </c>
      <c r="CO628" s="40">
        <f>VLOOKUP(CC628,'PROMIS 57 T-Score Conversions'!A$3:B$35,2,TRUE)</f>
        <v>57.4</v>
      </c>
      <c r="CP628" s="39" t="str">
        <f t="shared" si="21"/>
        <v>Moderate</v>
      </c>
      <c r="CQ628" s="40">
        <f>VLOOKUP(CD628,'PROMIS 57 T-Score Conversions'!E$3:F$35,2,TRUE)</f>
        <v>59.4</v>
      </c>
      <c r="CR628" s="39" t="str">
        <f t="shared" si="22"/>
        <v>Mild</v>
      </c>
      <c r="CS628" s="40">
        <f>VLOOKUP(CE628,'PROMIS 57 T-Score Conversions'!U$3:V$35,2,TRUE)</f>
        <v>77.8</v>
      </c>
      <c r="CT628" s="39" t="str">
        <f t="shared" si="42"/>
        <v>Severe</v>
      </c>
      <c r="CU628" s="40">
        <f>VLOOKUP(CF628,'PROMIS 57 T-Score Conversions'!Y$3:Z$35,2,TRUE)</f>
        <v>76.5</v>
      </c>
      <c r="CV628" s="39" t="str">
        <f t="shared" si="24"/>
        <v>Severe</v>
      </c>
      <c r="CW628" s="40">
        <f>vlookup(CG628,'PROMIS 57 T-Score Conversions'!M$3:N$35,2,TRUE)</f>
        <v>25.91</v>
      </c>
      <c r="CX628" s="39" t="str">
        <f t="shared" si="25"/>
        <v>Severe</v>
      </c>
      <c r="CY628" s="40">
        <f>VLOOKup(CH628,'PROMIS 57 T-Score Conversions'!I$3:J$35,2,TRUE)</f>
        <v>77</v>
      </c>
      <c r="CZ628" s="39" t="str">
        <f t="shared" si="26"/>
        <v>Severe</v>
      </c>
      <c r="DA628" s="37">
        <f>VLOOKUP(CJ628,'PROMIS 57 T-Score Conversions'!AC$3:AD$35,2,TRUE)</f>
        <v>30.11</v>
      </c>
      <c r="DB628" s="44" t="str">
        <f t="shared" si="30"/>
        <v>Moderate</v>
      </c>
      <c r="DC628" s="40">
        <f>VLOOKUP(CK628,'PROMIS 57 T-Score Conversions'!AG$3:AH$35,2,TRUE)</f>
        <v>62.52</v>
      </c>
      <c r="DD628" s="39" t="str">
        <f t="shared" si="31"/>
        <v>Moderate</v>
      </c>
    </row>
    <row r="629">
      <c r="A629" s="1" t="b">
        <v>1</v>
      </c>
      <c r="B629" s="1" t="b">
        <v>1</v>
      </c>
      <c r="C629" s="20">
        <v>43986.442662754635</v>
      </c>
      <c r="D629" s="1" t="s">
        <v>141</v>
      </c>
      <c r="E629" s="1">
        <v>1909.0</v>
      </c>
      <c r="F629" s="1">
        <v>3.0</v>
      </c>
      <c r="G629" s="1">
        <v>4.0</v>
      </c>
      <c r="H629" s="1">
        <v>4.0</v>
      </c>
      <c r="I629" s="1">
        <v>3.0</v>
      </c>
      <c r="J629" s="1">
        <v>3.0</v>
      </c>
      <c r="K629" s="1">
        <v>4.0</v>
      </c>
      <c r="L629" s="1">
        <v>4.0</v>
      </c>
      <c r="M629" s="1">
        <v>4.0</v>
      </c>
      <c r="N629" s="1">
        <v>2.0</v>
      </c>
      <c r="O629" s="1">
        <v>2.0</v>
      </c>
      <c r="P629" s="1">
        <v>2.0</v>
      </c>
      <c r="Q629" s="1">
        <v>2.0</v>
      </c>
      <c r="R629" s="1">
        <v>2.0</v>
      </c>
      <c r="S629" s="1">
        <v>1.0</v>
      </c>
      <c r="T629" s="1">
        <v>2.0</v>
      </c>
      <c r="U629" s="1">
        <v>2.0</v>
      </c>
      <c r="V629" s="1">
        <v>1.0</v>
      </c>
      <c r="W629" s="1">
        <v>1.0</v>
      </c>
      <c r="X629" s="1">
        <v>1.0</v>
      </c>
      <c r="Y629" s="1">
        <v>2.0</v>
      </c>
      <c r="Z629" s="1">
        <v>1.0</v>
      </c>
      <c r="AA629" s="1">
        <v>1.0</v>
      </c>
      <c r="AB629" s="1">
        <v>1.0</v>
      </c>
      <c r="AC629" s="1">
        <v>1.0</v>
      </c>
      <c r="AD629" s="1">
        <v>3.0</v>
      </c>
      <c r="AE629" s="1">
        <v>2.0</v>
      </c>
      <c r="AF629" s="1">
        <v>4.0</v>
      </c>
      <c r="AG629" s="1">
        <v>3.0</v>
      </c>
      <c r="AH629" s="1">
        <v>3.0</v>
      </c>
      <c r="AI629" s="1">
        <v>3.0</v>
      </c>
      <c r="AJ629" s="1">
        <v>4.0</v>
      </c>
      <c r="AK629" s="1">
        <v>3.0</v>
      </c>
      <c r="AL629" s="1">
        <v>4.0</v>
      </c>
      <c r="AM629" s="1">
        <v>3.0</v>
      </c>
      <c r="AN629" s="1">
        <v>4.0</v>
      </c>
      <c r="AO629" s="1">
        <v>2.0</v>
      </c>
      <c r="AP629" s="1">
        <v>3.0</v>
      </c>
      <c r="AQ629" s="1">
        <v>2.0</v>
      </c>
      <c r="AR629" s="1">
        <v>1.0</v>
      </c>
      <c r="AS629" s="1">
        <v>3.0</v>
      </c>
      <c r="AT629" s="1">
        <v>4.0</v>
      </c>
      <c r="AU629" s="1">
        <v>4.0</v>
      </c>
      <c r="AV629" s="1">
        <v>3.0</v>
      </c>
      <c r="AW629" s="1">
        <v>4.0</v>
      </c>
      <c r="AX629" s="1">
        <v>3.0</v>
      </c>
      <c r="AY629" s="1">
        <v>3.0</v>
      </c>
      <c r="AZ629" s="1">
        <v>4.0</v>
      </c>
      <c r="BA629" s="1">
        <v>3.0</v>
      </c>
      <c r="BB629" s="1">
        <v>2.0</v>
      </c>
      <c r="BC629" s="1">
        <v>2.0</v>
      </c>
      <c r="BD629" s="1">
        <v>3.0</v>
      </c>
      <c r="BE629" s="1">
        <v>3.0</v>
      </c>
      <c r="BF629" s="1">
        <v>2.0</v>
      </c>
      <c r="BG629" s="1">
        <v>3.0</v>
      </c>
      <c r="BH629" s="1">
        <v>2.0</v>
      </c>
      <c r="BI629" s="1">
        <v>2.0</v>
      </c>
      <c r="BJ629" s="1">
        <v>2.0</v>
      </c>
      <c r="BK629" s="1">
        <v>4.0</v>
      </c>
      <c r="BL629" s="1">
        <v>3.0</v>
      </c>
      <c r="BM629" s="1">
        <v>4.0</v>
      </c>
      <c r="BN629" s="1">
        <v>4.0</v>
      </c>
      <c r="BO629" s="1">
        <v>4.0</v>
      </c>
      <c r="BP629" s="1">
        <v>4.0</v>
      </c>
      <c r="BQ629" s="1">
        <v>3.0</v>
      </c>
      <c r="BR629" s="1">
        <v>3.0</v>
      </c>
      <c r="BS629" s="1">
        <v>2.0</v>
      </c>
      <c r="BT629" s="1">
        <v>2.0</v>
      </c>
      <c r="BU629" s="1">
        <v>3.0</v>
      </c>
      <c r="BV629" s="1">
        <v>2.0</v>
      </c>
      <c r="BW629" s="1">
        <v>3.0</v>
      </c>
      <c r="BX629" s="1">
        <v>2.0</v>
      </c>
      <c r="BY629" s="1">
        <v>3.0</v>
      </c>
      <c r="BZ629" s="1">
        <v>2.0</v>
      </c>
      <c r="CA629" s="64">
        <f t="shared" si="32"/>
        <v>197</v>
      </c>
      <c r="CB629" s="45">
        <f t="shared" si="33"/>
        <v>29</v>
      </c>
      <c r="CC629" s="45">
        <f t="shared" si="34"/>
        <v>15</v>
      </c>
      <c r="CD629" s="45">
        <f t="shared" si="35"/>
        <v>9</v>
      </c>
      <c r="CE629" s="45">
        <f t="shared" si="36"/>
        <v>25</v>
      </c>
      <c r="CF629" s="45">
        <f t="shared" si="37"/>
        <v>22</v>
      </c>
      <c r="CG629" s="45">
        <f t="shared" si="38"/>
        <v>28</v>
      </c>
      <c r="CH629" s="45">
        <f t="shared" si="39"/>
        <v>19</v>
      </c>
      <c r="CI629" s="45">
        <f t="shared" si="40"/>
        <v>0.2</v>
      </c>
      <c r="CJ629">
        <f t="shared" si="10"/>
        <v>29</v>
      </c>
      <c r="CK629" s="45">
        <f t="shared" si="41"/>
        <v>19</v>
      </c>
      <c r="CM629" s="40">
        <f>VLOOKUP(CB629,'PROMIS 57 T-Score Conversions'!Q$3:R$35,2,TRUE)</f>
        <v>41.6</v>
      </c>
      <c r="CN629" s="44" t="str">
        <f t="shared" si="20"/>
        <v>Mild</v>
      </c>
      <c r="CO629" s="40">
        <f>VLOOKUP(CC629,'PROMIS 57 T-Score Conversions'!A$3:B$35,2,TRUE)</f>
        <v>53.2</v>
      </c>
      <c r="CP629" s="39" t="str">
        <f t="shared" si="21"/>
        <v>Mild</v>
      </c>
      <c r="CQ629" s="40">
        <f>VLOOKUP(CD629,'PROMIS 57 T-Score Conversions'!E$3:F$35,2,TRUE)</f>
        <v>44.7</v>
      </c>
      <c r="CR629" s="39" t="str">
        <f t="shared" si="22"/>
        <v>Normal</v>
      </c>
      <c r="CS629" s="40">
        <f>VLOOKUP(CE629,'PROMIS 57 T-Score Conversions'!U$3:V$35,2,TRUE)</f>
        <v>58.5</v>
      </c>
      <c r="CT629" s="39" t="str">
        <f t="shared" si="42"/>
        <v>Mild</v>
      </c>
      <c r="CU629" s="40">
        <f>VLOOKUP(CF629,'PROMIS 57 T-Score Conversions'!Y$3:Z$35,2,TRUE)</f>
        <v>52.2</v>
      </c>
      <c r="CV629" s="39" t="str">
        <f t="shared" si="24"/>
        <v>Normal</v>
      </c>
      <c r="CW629" s="40">
        <f>vlookup(CG629,'PROMIS 57 T-Score Conversions'!M$3:N$35,2,TRUE)</f>
        <v>48</v>
      </c>
      <c r="CX629" s="39" t="str">
        <f t="shared" si="25"/>
        <v>Normal</v>
      </c>
      <c r="CY629" s="40">
        <f>VLOOKup(CH629,'PROMIS 57 T-Score Conversions'!I$3:J$35,2,TRUE)</f>
        <v>58.1</v>
      </c>
      <c r="CZ629" s="39" t="str">
        <f t="shared" si="26"/>
        <v>Mild</v>
      </c>
      <c r="DA629" s="37">
        <f>VLOOKUP(CJ629,'PROMIS 57 T-Score Conversions'!AC$3:AD$35,2,TRUE)</f>
        <v>44.43</v>
      </c>
      <c r="DB629" s="44" t="str">
        <f t="shared" si="30"/>
        <v>Mild</v>
      </c>
      <c r="DC629" s="40">
        <f>VLOOKUP(CK629,'PROMIS 57 T-Score Conversions'!AG$3:AH$35,2,TRUE)</f>
        <v>38.9</v>
      </c>
      <c r="DD629" s="39" t="str">
        <f t="shared" si="31"/>
        <v>Normal</v>
      </c>
    </row>
    <row r="630">
      <c r="A630" s="1" t="b">
        <v>1</v>
      </c>
      <c r="B630" s="1" t="b">
        <v>1</v>
      </c>
      <c r="C630" s="20">
        <v>43986.53759385417</v>
      </c>
      <c r="D630" s="1" t="s">
        <v>409</v>
      </c>
      <c r="E630" s="1">
        <v>2227.0</v>
      </c>
      <c r="F630" s="1">
        <v>5.0</v>
      </c>
      <c r="G630" s="1">
        <v>5.0</v>
      </c>
      <c r="H630" s="1">
        <v>5.0</v>
      </c>
      <c r="I630" s="1">
        <v>4.0</v>
      </c>
      <c r="J630" s="1">
        <v>4.0</v>
      </c>
      <c r="K630" s="1">
        <v>5.0</v>
      </c>
      <c r="L630" s="1">
        <v>5.0</v>
      </c>
      <c r="M630" s="1">
        <v>5.0</v>
      </c>
      <c r="N630" s="1">
        <v>1.0</v>
      </c>
      <c r="O630" s="1">
        <v>3.0</v>
      </c>
      <c r="P630" s="1">
        <v>2.0</v>
      </c>
      <c r="Q630" s="1">
        <v>1.0</v>
      </c>
      <c r="R630" s="1">
        <v>2.0</v>
      </c>
      <c r="S630" s="1">
        <v>3.0</v>
      </c>
      <c r="T630" s="1">
        <v>2.0</v>
      </c>
      <c r="U630" s="1">
        <v>2.0</v>
      </c>
      <c r="V630" s="1">
        <v>3.0</v>
      </c>
      <c r="W630" s="1">
        <v>1.0</v>
      </c>
      <c r="X630" s="1">
        <v>2.0</v>
      </c>
      <c r="Y630" s="1">
        <v>1.0</v>
      </c>
      <c r="Z630" s="1">
        <v>1.0</v>
      </c>
      <c r="AA630" s="1">
        <v>2.0</v>
      </c>
      <c r="AB630" s="1">
        <v>1.0</v>
      </c>
      <c r="AC630" s="1">
        <v>2.0</v>
      </c>
      <c r="AD630" s="1">
        <v>1.0</v>
      </c>
      <c r="AE630" s="1">
        <v>1.0</v>
      </c>
      <c r="AF630" s="1">
        <v>2.0</v>
      </c>
      <c r="AG630" s="1">
        <v>2.0</v>
      </c>
      <c r="AH630" s="1">
        <v>1.0</v>
      </c>
      <c r="AI630" s="1">
        <v>1.0</v>
      </c>
      <c r="AJ630" s="1">
        <v>3.0</v>
      </c>
      <c r="AK630" s="1">
        <v>2.0</v>
      </c>
      <c r="AL630" s="1">
        <v>3.0</v>
      </c>
      <c r="AM630" s="1">
        <v>2.0</v>
      </c>
      <c r="AN630" s="1">
        <v>2.0</v>
      </c>
      <c r="AO630" s="1">
        <v>3.0</v>
      </c>
      <c r="AP630" s="1">
        <v>3.0</v>
      </c>
      <c r="AQ630" s="1">
        <v>2.0</v>
      </c>
      <c r="AR630" s="1">
        <v>2.0</v>
      </c>
      <c r="AS630" s="1">
        <v>3.0</v>
      </c>
      <c r="AT630" s="1">
        <v>5.0</v>
      </c>
      <c r="AU630" s="1">
        <v>5.0</v>
      </c>
      <c r="AV630" s="1">
        <v>5.0</v>
      </c>
      <c r="AW630" s="1">
        <v>5.0</v>
      </c>
      <c r="AX630" s="1">
        <v>5.0</v>
      </c>
      <c r="AY630" s="1">
        <v>5.0</v>
      </c>
      <c r="AZ630" s="1">
        <v>5.0</v>
      </c>
      <c r="BA630" s="1">
        <v>5.0</v>
      </c>
      <c r="BB630" s="1">
        <v>1.0</v>
      </c>
      <c r="BC630" s="1">
        <v>1.0</v>
      </c>
      <c r="BD630" s="1">
        <v>1.0</v>
      </c>
      <c r="BE630" s="1">
        <v>1.0</v>
      </c>
      <c r="BF630" s="1">
        <v>2.0</v>
      </c>
      <c r="BG630" s="1">
        <v>1.0</v>
      </c>
      <c r="BH630" s="1">
        <v>2.0</v>
      </c>
      <c r="BI630" s="1">
        <v>1.0</v>
      </c>
      <c r="BJ630" s="1">
        <v>1.0</v>
      </c>
      <c r="BK630" s="1">
        <v>4.0</v>
      </c>
      <c r="BL630" s="1">
        <v>3.0</v>
      </c>
      <c r="BM630" s="1">
        <v>4.0</v>
      </c>
      <c r="BN630" s="1">
        <v>2.0</v>
      </c>
      <c r="BO630" s="1">
        <v>2.0</v>
      </c>
      <c r="BP630" s="1">
        <v>3.0</v>
      </c>
      <c r="BQ630" s="1">
        <v>3.0</v>
      </c>
      <c r="BR630" s="1">
        <v>2.0</v>
      </c>
      <c r="BS630" s="1">
        <v>3.0</v>
      </c>
      <c r="BT630" s="1">
        <v>2.0</v>
      </c>
      <c r="BU630" s="1">
        <v>3.0</v>
      </c>
      <c r="BV630" s="1">
        <v>2.0</v>
      </c>
      <c r="BW630" s="1">
        <v>2.0</v>
      </c>
      <c r="BX630" s="1">
        <v>2.0</v>
      </c>
      <c r="BY630" s="1">
        <v>1.0</v>
      </c>
      <c r="BZ630" s="1">
        <v>2.0</v>
      </c>
      <c r="CA630" s="64">
        <f t="shared" si="32"/>
        <v>191</v>
      </c>
      <c r="CB630" s="45">
        <f t="shared" si="33"/>
        <v>38</v>
      </c>
      <c r="CC630" s="45">
        <f t="shared" si="34"/>
        <v>16</v>
      </c>
      <c r="CD630" s="45">
        <f t="shared" si="35"/>
        <v>13</v>
      </c>
      <c r="CE630" s="45">
        <f t="shared" si="36"/>
        <v>13</v>
      </c>
      <c r="CF630" s="45">
        <f t="shared" si="37"/>
        <v>20</v>
      </c>
      <c r="CG630" s="45">
        <f t="shared" si="38"/>
        <v>40</v>
      </c>
      <c r="CH630" s="45">
        <f t="shared" si="39"/>
        <v>10</v>
      </c>
      <c r="CI630" s="45">
        <f t="shared" si="40"/>
        <v>0.1</v>
      </c>
      <c r="CJ630">
        <f t="shared" si="10"/>
        <v>23</v>
      </c>
      <c r="CK630" s="45">
        <f t="shared" si="41"/>
        <v>17</v>
      </c>
      <c r="CM630" s="40">
        <f>VLOOKUP(CB630,'PROMIS 57 T-Score Conversions'!Q$3:R$35,2,TRUE)</f>
        <v>50.8</v>
      </c>
      <c r="CN630" s="44" t="str">
        <f t="shared" si="20"/>
        <v>Normal</v>
      </c>
      <c r="CO630" s="40">
        <f>VLOOKUP(CC630,'PROMIS 57 T-Score Conversions'!A$3:B$35,2,TRUE)</f>
        <v>54.3</v>
      </c>
      <c r="CP630" s="39" t="str">
        <f t="shared" si="21"/>
        <v>Mild</v>
      </c>
      <c r="CQ630" s="40">
        <f>VLOOKUP(CD630,'PROMIS 57 T-Score Conversions'!E$3:F$35,2,TRUE)</f>
        <v>52.1</v>
      </c>
      <c r="CR630" s="39" t="str">
        <f t="shared" si="22"/>
        <v>Normal</v>
      </c>
      <c r="CS630" s="40">
        <f>VLOOKUP(CE630,'PROMIS 57 T-Score Conversions'!U$3:V$35,2,TRUE)</f>
        <v>45.6</v>
      </c>
      <c r="CT630" s="39" t="str">
        <f t="shared" si="42"/>
        <v>Normal</v>
      </c>
      <c r="CU630" s="40">
        <f>VLOOKUP(CF630,'PROMIS 57 T-Score Conversions'!Y$3:Z$35,2,TRUE)</f>
        <v>50.1</v>
      </c>
      <c r="CV630" s="39" t="str">
        <f t="shared" si="24"/>
        <v>Normal</v>
      </c>
      <c r="CW630" s="40">
        <f>vlookup(CG630,'PROMIS 57 T-Score Conversions'!M$3:N$35,2,TRUE)</f>
        <v>65.4</v>
      </c>
      <c r="CX630" s="39" t="str">
        <f t="shared" si="25"/>
        <v>Normal</v>
      </c>
      <c r="CY630" s="40">
        <f>VLOOKup(CH630,'PROMIS 57 T-Score Conversions'!I$3:J$35,2,TRUE)</f>
        <v>49.9</v>
      </c>
      <c r="CZ630" s="39" t="str">
        <f t="shared" si="26"/>
        <v>Normal</v>
      </c>
      <c r="DA630" s="37">
        <f>VLOOKUP(CJ630,'PROMIS 57 T-Score Conversions'!AC$3:AD$35,2,TRUE)</f>
        <v>39.5</v>
      </c>
      <c r="DB630" s="44" t="str">
        <f t="shared" si="30"/>
        <v>Moderate</v>
      </c>
      <c r="DC630" s="40">
        <f>VLOOKUP(CK630,'PROMIS 57 T-Score Conversions'!AG$3:AH$35,2,TRUE)</f>
        <v>37.04</v>
      </c>
      <c r="DD630" s="39" t="str">
        <f t="shared" si="31"/>
        <v>Normal</v>
      </c>
    </row>
    <row r="631">
      <c r="A631" s="1" t="b">
        <v>1</v>
      </c>
      <c r="B631" s="1" t="b">
        <v>1</v>
      </c>
      <c r="C631" s="20">
        <v>43986.973606562504</v>
      </c>
      <c r="D631" s="1" t="s">
        <v>329</v>
      </c>
      <c r="E631" s="1">
        <v>2128.0</v>
      </c>
      <c r="F631" s="1">
        <v>5.0</v>
      </c>
      <c r="G631" s="1">
        <v>5.0</v>
      </c>
      <c r="H631" s="1">
        <v>5.0</v>
      </c>
      <c r="I631" s="1">
        <v>5.0</v>
      </c>
      <c r="J631" s="1">
        <v>5.0</v>
      </c>
      <c r="K631" s="1">
        <v>5.0</v>
      </c>
      <c r="L631" s="1">
        <v>5.0</v>
      </c>
      <c r="M631" s="1">
        <v>5.0</v>
      </c>
      <c r="N631" s="1">
        <v>1.0</v>
      </c>
      <c r="O631" s="1">
        <v>1.0</v>
      </c>
      <c r="P631" s="1">
        <v>1.0</v>
      </c>
      <c r="Q631" s="1">
        <v>1.0</v>
      </c>
      <c r="R631" s="1">
        <v>1.0</v>
      </c>
      <c r="S631" s="1">
        <v>1.0</v>
      </c>
      <c r="T631" s="1">
        <v>1.0</v>
      </c>
      <c r="U631" s="1">
        <v>1.0</v>
      </c>
      <c r="V631" s="1">
        <v>1.0</v>
      </c>
      <c r="W631" s="1">
        <v>1.0</v>
      </c>
      <c r="X631" s="1">
        <v>1.0</v>
      </c>
      <c r="Y631" s="1">
        <v>1.0</v>
      </c>
      <c r="Z631" s="1">
        <v>1.0</v>
      </c>
      <c r="AA631" s="1">
        <v>2.0</v>
      </c>
      <c r="AB631" s="1">
        <v>1.0</v>
      </c>
      <c r="AC631" s="1">
        <v>1.0</v>
      </c>
      <c r="AD631" s="1">
        <v>1.0</v>
      </c>
      <c r="AE631" s="1">
        <v>1.0</v>
      </c>
      <c r="AF631" s="1">
        <v>1.0</v>
      </c>
      <c r="AG631" s="1">
        <v>1.0</v>
      </c>
      <c r="AH631" s="1">
        <v>1.0</v>
      </c>
      <c r="AI631" s="1">
        <v>1.0</v>
      </c>
      <c r="AJ631" s="1">
        <v>1.0</v>
      </c>
      <c r="AK631" s="1">
        <v>1.0</v>
      </c>
      <c r="AL631" s="1">
        <v>2.0</v>
      </c>
      <c r="AM631" s="1">
        <v>2.0</v>
      </c>
      <c r="AN631" s="1">
        <v>2.0</v>
      </c>
      <c r="AO631" s="1">
        <v>2.0</v>
      </c>
      <c r="AP631" s="1">
        <v>3.0</v>
      </c>
      <c r="AQ631" s="1">
        <v>2.0</v>
      </c>
      <c r="AR631" s="1">
        <v>2.0</v>
      </c>
      <c r="AS631" s="1">
        <v>2.0</v>
      </c>
      <c r="AT631" s="1">
        <v>5.0</v>
      </c>
      <c r="AU631" s="1">
        <v>5.0</v>
      </c>
      <c r="AV631" s="1">
        <v>5.0</v>
      </c>
      <c r="AW631" s="1">
        <v>5.0</v>
      </c>
      <c r="AX631" s="1">
        <v>4.0</v>
      </c>
      <c r="AY631" s="1">
        <v>4.0</v>
      </c>
      <c r="AZ631" s="1">
        <v>5.0</v>
      </c>
      <c r="BA631" s="1">
        <v>4.0</v>
      </c>
      <c r="BB631" s="1">
        <v>1.0</v>
      </c>
      <c r="BC631" s="1">
        <v>1.0</v>
      </c>
      <c r="BD631" s="1">
        <v>1.0</v>
      </c>
      <c r="BE631" s="1">
        <v>1.0</v>
      </c>
      <c r="BF631" s="1">
        <v>1.0</v>
      </c>
      <c r="BG631" s="1">
        <v>1.0</v>
      </c>
      <c r="BH631" s="1">
        <v>1.0</v>
      </c>
      <c r="BI631" s="1">
        <v>1.0</v>
      </c>
      <c r="BJ631" s="1">
        <v>1.0</v>
      </c>
      <c r="BK631" s="1">
        <v>4.0</v>
      </c>
      <c r="BL631" s="1">
        <v>4.0</v>
      </c>
      <c r="BM631" s="1">
        <v>4.0</v>
      </c>
      <c r="BN631" s="1">
        <v>4.0</v>
      </c>
      <c r="BO631" s="1">
        <v>4.0</v>
      </c>
      <c r="BP631" s="1">
        <v>4.0</v>
      </c>
      <c r="BQ631" s="1">
        <v>4.0</v>
      </c>
      <c r="BR631" s="1">
        <v>4.0</v>
      </c>
      <c r="BS631" s="1">
        <v>2.0</v>
      </c>
      <c r="BT631" s="1">
        <v>1.0</v>
      </c>
      <c r="BU631" s="1">
        <v>2.0</v>
      </c>
      <c r="BV631" s="1">
        <v>2.0</v>
      </c>
      <c r="BW631" s="1">
        <v>2.0</v>
      </c>
      <c r="BX631" s="1">
        <v>1.0</v>
      </c>
      <c r="BY631" s="1">
        <v>1.0</v>
      </c>
      <c r="BZ631" s="1">
        <v>2.0</v>
      </c>
      <c r="CA631" s="64">
        <f t="shared" si="32"/>
        <v>173</v>
      </c>
      <c r="CB631" s="45">
        <f t="shared" si="33"/>
        <v>40</v>
      </c>
      <c r="CC631" s="45">
        <f t="shared" si="34"/>
        <v>8</v>
      </c>
      <c r="CD631" s="45">
        <f t="shared" si="35"/>
        <v>9</v>
      </c>
      <c r="CE631" s="45">
        <f t="shared" si="36"/>
        <v>8</v>
      </c>
      <c r="CF631" s="45">
        <f t="shared" si="37"/>
        <v>17</v>
      </c>
      <c r="CG631" s="45">
        <f t="shared" si="38"/>
        <v>37</v>
      </c>
      <c r="CH631" s="45">
        <f t="shared" si="39"/>
        <v>8</v>
      </c>
      <c r="CI631" s="45">
        <f t="shared" si="40"/>
        <v>0.1</v>
      </c>
      <c r="CJ631">
        <f t="shared" si="10"/>
        <v>32</v>
      </c>
      <c r="CK631" s="45">
        <f t="shared" si="41"/>
        <v>13</v>
      </c>
      <c r="CM631" s="40">
        <f>VLOOKUP(CB631,'PROMIS 57 T-Score Conversions'!Q$3:R$35,2,TRUE)</f>
        <v>60.1</v>
      </c>
      <c r="CN631" s="44" t="str">
        <f t="shared" si="20"/>
        <v>Normal</v>
      </c>
      <c r="CO631" s="40">
        <f>VLOOKUP(CC631,'PROMIS 57 T-Score Conversions'!A$3:B$35,2,TRUE)</f>
        <v>37.1</v>
      </c>
      <c r="CP631" s="39" t="str">
        <f t="shared" si="21"/>
        <v>Normal</v>
      </c>
      <c r="CQ631" s="40">
        <f>VLOOKUP(CD631,'PROMIS 57 T-Score Conversions'!E$3:F$35,2,TRUE)</f>
        <v>44.7</v>
      </c>
      <c r="CR631" s="39" t="str">
        <f t="shared" si="22"/>
        <v>Normal</v>
      </c>
      <c r="CS631" s="40">
        <f>VLOOKUP(CE631,'PROMIS 57 T-Score Conversions'!U$3:V$35,2,TRUE)</f>
        <v>33.1</v>
      </c>
      <c r="CT631" s="39" t="str">
        <f t="shared" si="42"/>
        <v>Normal</v>
      </c>
      <c r="CU631" s="40">
        <f>VLOOKUP(CF631,'PROMIS 57 T-Score Conversions'!Y$3:Z$35,2,TRUE)</f>
        <v>46.7</v>
      </c>
      <c r="CV631" s="39" t="str">
        <f t="shared" si="24"/>
        <v>Normal</v>
      </c>
      <c r="CW631" s="40">
        <f>vlookup(CG631,'PROMIS 57 T-Score Conversions'!M$3:N$35,2,TRUE)</f>
        <v>56.8</v>
      </c>
      <c r="CX631" s="39" t="str">
        <f t="shared" si="25"/>
        <v>Normal</v>
      </c>
      <c r="CY631" s="40">
        <f>VLOOKup(CH631,'PROMIS 57 T-Score Conversions'!I$3:J$35,2,TRUE)</f>
        <v>40.7</v>
      </c>
      <c r="CZ631" s="39" t="str">
        <f t="shared" si="26"/>
        <v>Normal</v>
      </c>
      <c r="DA631" s="37">
        <f>VLOOKUP(CJ631,'PROMIS 57 T-Score Conversions'!AC$3:AD$35,2,TRUE)</f>
        <v>47.17</v>
      </c>
      <c r="DB631" s="44" t="str">
        <f t="shared" si="30"/>
        <v>Normal</v>
      </c>
      <c r="DC631" s="40">
        <f>VLOOKUP(CK631,'PROMIS 57 T-Score Conversions'!AG$3:AH$35,2,TRUE)</f>
        <v>32.87</v>
      </c>
      <c r="DD631" s="39" t="str">
        <f t="shared" si="31"/>
        <v>Normal</v>
      </c>
    </row>
    <row r="632">
      <c r="A632" s="1" t="b">
        <v>1</v>
      </c>
      <c r="B632" s="1" t="b">
        <v>1</v>
      </c>
      <c r="C632" s="20">
        <v>43987.63764099537</v>
      </c>
      <c r="D632" s="1" t="s">
        <v>273</v>
      </c>
      <c r="E632" s="1">
        <v>2028.0</v>
      </c>
      <c r="F632" s="1">
        <v>3.0</v>
      </c>
      <c r="G632" s="1">
        <v>2.0</v>
      </c>
      <c r="H632" s="1">
        <v>4.0</v>
      </c>
      <c r="I632" s="1">
        <v>2.0</v>
      </c>
      <c r="J632" s="1">
        <v>2.0</v>
      </c>
      <c r="K632" s="1">
        <v>3.0</v>
      </c>
      <c r="L632" s="1">
        <v>2.0</v>
      </c>
      <c r="M632" s="1">
        <v>1.0</v>
      </c>
      <c r="N632" s="1">
        <v>3.0</v>
      </c>
      <c r="O632" s="1">
        <v>3.0</v>
      </c>
      <c r="P632" s="1">
        <v>3.0</v>
      </c>
      <c r="Q632" s="1">
        <v>3.0</v>
      </c>
      <c r="R632" s="1">
        <v>3.0</v>
      </c>
      <c r="S632" s="1">
        <v>3.0</v>
      </c>
      <c r="T632" s="1">
        <v>3.0</v>
      </c>
      <c r="U632" s="1">
        <v>2.0</v>
      </c>
      <c r="V632" s="1">
        <v>1.0</v>
      </c>
      <c r="W632" s="1">
        <v>3.0</v>
      </c>
      <c r="X632" s="1">
        <v>3.0</v>
      </c>
      <c r="Y632" s="1">
        <v>2.0</v>
      </c>
      <c r="Z632" s="1">
        <v>1.0</v>
      </c>
      <c r="AA632" s="1">
        <v>3.0</v>
      </c>
      <c r="AB632" s="1">
        <v>1.0</v>
      </c>
      <c r="AC632" s="1">
        <v>2.0</v>
      </c>
      <c r="AD632" s="1">
        <v>4.0</v>
      </c>
      <c r="AE632" s="1">
        <v>3.0</v>
      </c>
      <c r="AF632" s="1">
        <v>3.0</v>
      </c>
      <c r="AG632" s="1">
        <v>3.0</v>
      </c>
      <c r="AH632" s="1">
        <v>3.0</v>
      </c>
      <c r="AI632" s="1">
        <v>3.0</v>
      </c>
      <c r="AJ632" s="1">
        <v>4.0</v>
      </c>
      <c r="AK632" s="1">
        <v>4.0</v>
      </c>
      <c r="AL632" s="1">
        <v>2.0</v>
      </c>
      <c r="AM632" s="1">
        <v>3.0</v>
      </c>
      <c r="AN632" s="1">
        <v>3.0</v>
      </c>
      <c r="AO632" s="1">
        <v>2.0</v>
      </c>
      <c r="AP632" s="1">
        <v>3.0</v>
      </c>
      <c r="AQ632" s="1">
        <v>2.0</v>
      </c>
      <c r="AR632" s="1">
        <v>1.0</v>
      </c>
      <c r="AS632" s="1">
        <v>4.0</v>
      </c>
      <c r="AT632" s="1">
        <v>1.0</v>
      </c>
      <c r="AU632" s="1">
        <v>1.0</v>
      </c>
      <c r="AV632" s="1">
        <v>1.0</v>
      </c>
      <c r="AW632" s="1">
        <v>1.0</v>
      </c>
      <c r="AX632" s="1">
        <v>1.0</v>
      </c>
      <c r="AY632" s="1">
        <v>1.0</v>
      </c>
      <c r="AZ632" s="1">
        <v>1.0</v>
      </c>
      <c r="BA632" s="1">
        <v>1.0</v>
      </c>
      <c r="BB632" s="1">
        <v>2.0</v>
      </c>
      <c r="BC632" s="1">
        <v>2.0</v>
      </c>
      <c r="BD632" s="1">
        <v>2.0</v>
      </c>
      <c r="BE632" s="1">
        <v>2.0</v>
      </c>
      <c r="BF632" s="1">
        <v>2.0</v>
      </c>
      <c r="BG632" s="1">
        <v>2.0</v>
      </c>
      <c r="BH632" s="1">
        <v>2.0</v>
      </c>
      <c r="BI632" s="1">
        <v>2.0</v>
      </c>
      <c r="BJ632" s="1">
        <v>3.0</v>
      </c>
      <c r="BK632" s="1">
        <v>1.0</v>
      </c>
      <c r="BL632" s="1">
        <v>2.0</v>
      </c>
      <c r="BM632" s="1">
        <v>1.0</v>
      </c>
      <c r="BN632" s="1">
        <v>2.0</v>
      </c>
      <c r="BO632" s="1">
        <v>2.0</v>
      </c>
      <c r="BP632" s="1">
        <v>2.0</v>
      </c>
      <c r="BQ632" s="1">
        <v>2.0</v>
      </c>
      <c r="BR632" s="1">
        <v>2.0</v>
      </c>
      <c r="BS632" s="1">
        <v>4.0</v>
      </c>
      <c r="BT632" s="1">
        <v>4.0</v>
      </c>
      <c r="BU632" s="1">
        <v>5.0</v>
      </c>
      <c r="BV632" s="1">
        <v>4.0</v>
      </c>
      <c r="BW632" s="1">
        <v>3.0</v>
      </c>
      <c r="BX632" s="1">
        <v>3.0</v>
      </c>
      <c r="BY632" s="1">
        <v>5.0</v>
      </c>
      <c r="BZ632" s="1">
        <v>4.0</v>
      </c>
      <c r="CA632" s="64">
        <f t="shared" si="32"/>
        <v>178</v>
      </c>
      <c r="CB632" s="45">
        <f t="shared" si="33"/>
        <v>19</v>
      </c>
      <c r="CC632" s="45">
        <f t="shared" si="34"/>
        <v>23</v>
      </c>
      <c r="CD632" s="45">
        <f t="shared" si="35"/>
        <v>16</v>
      </c>
      <c r="CE632" s="45">
        <f t="shared" si="36"/>
        <v>27</v>
      </c>
      <c r="CF632" s="45">
        <f t="shared" si="37"/>
        <v>20</v>
      </c>
      <c r="CG632" s="45">
        <f t="shared" si="38"/>
        <v>8</v>
      </c>
      <c r="CH632" s="45">
        <f t="shared" si="39"/>
        <v>16</v>
      </c>
      <c r="CI632" s="45">
        <f t="shared" si="40"/>
        <v>0.3</v>
      </c>
      <c r="CJ632">
        <f t="shared" si="10"/>
        <v>14</v>
      </c>
      <c r="CK632" s="45">
        <f t="shared" si="41"/>
        <v>32</v>
      </c>
      <c r="CM632" s="40">
        <f>VLOOKUP(CB632,'PROMIS 57 T-Score Conversions'!Q$3:R$35,2,TRUE)</f>
        <v>34.7</v>
      </c>
      <c r="CN632" s="44" t="str">
        <f t="shared" si="20"/>
        <v>Moderate</v>
      </c>
      <c r="CO632" s="40">
        <f>VLOOKUP(CC632,'PROMIS 57 T-Score Conversions'!A$3:B$35,2,TRUE)</f>
        <v>61.4</v>
      </c>
      <c r="CP632" s="39" t="str">
        <f t="shared" si="21"/>
        <v>Moderate</v>
      </c>
      <c r="CQ632" s="40">
        <f>VLOOKUP(CD632,'PROMIS 57 T-Score Conversions'!E$3:F$35,2,TRUE)</f>
        <v>55.1</v>
      </c>
      <c r="CR632" s="39" t="str">
        <f t="shared" si="22"/>
        <v>Mild</v>
      </c>
      <c r="CS632" s="40">
        <f>VLOOKUP(CE632,'PROMIS 57 T-Score Conversions'!U$3:V$35,2,TRUE)</f>
        <v>60.4</v>
      </c>
      <c r="CT632" s="39" t="str">
        <f t="shared" si="42"/>
        <v>Moderate</v>
      </c>
      <c r="CU632" s="40">
        <f>VLOOKUP(CF632,'PROMIS 57 T-Score Conversions'!Y$3:Z$35,2,TRUE)</f>
        <v>50.1</v>
      </c>
      <c r="CV632" s="39" t="str">
        <f t="shared" si="24"/>
        <v>Normal</v>
      </c>
      <c r="CW632" s="40">
        <f>vlookup(CG632,'PROMIS 57 T-Score Conversions'!M$3:N$35,2,TRUE)</f>
        <v>25.91</v>
      </c>
      <c r="CX632" s="39" t="str">
        <f t="shared" si="25"/>
        <v>Severe</v>
      </c>
      <c r="CY632" s="40">
        <f>VLOOKup(CH632,'PROMIS 57 T-Score Conversions'!I$3:J$35,2,TRUE)</f>
        <v>55.8</v>
      </c>
      <c r="CZ632" s="39" t="str">
        <f t="shared" si="26"/>
        <v>Mild</v>
      </c>
      <c r="DA632" s="37">
        <f>VLOOKUP(CJ632,'PROMIS 57 T-Score Conversions'!AC$3:AD$35,2,TRUE)</f>
        <v>32.15</v>
      </c>
      <c r="DB632" s="44" t="str">
        <f t="shared" si="30"/>
        <v>Moderate</v>
      </c>
      <c r="DC632" s="40">
        <f>VLOOKUP(CK632,'PROMIS 57 T-Score Conversions'!AG$3:AH$35,2,TRUE)</f>
        <v>51.29</v>
      </c>
      <c r="DD632" s="39" t="str">
        <f t="shared" si="31"/>
        <v>Normal</v>
      </c>
    </row>
    <row r="633">
      <c r="A633" s="1" t="b">
        <v>1</v>
      </c>
      <c r="B633" s="1" t="b">
        <v>1</v>
      </c>
      <c r="C633" s="20">
        <v>43988.577802604166</v>
      </c>
      <c r="D633" s="1" t="s">
        <v>144</v>
      </c>
      <c r="E633" s="1">
        <v>1792.0</v>
      </c>
      <c r="F633" s="1">
        <v>1.0</v>
      </c>
      <c r="G633" s="1">
        <v>2.0</v>
      </c>
      <c r="H633" s="1">
        <v>3.0</v>
      </c>
      <c r="I633" s="1">
        <v>1.0</v>
      </c>
      <c r="J633" s="1">
        <v>1.0</v>
      </c>
      <c r="K633" s="1">
        <v>2.0</v>
      </c>
      <c r="L633" s="1">
        <v>3.0</v>
      </c>
      <c r="M633" s="1">
        <v>2.0</v>
      </c>
      <c r="N633" s="1">
        <v>2.0</v>
      </c>
      <c r="O633" s="1">
        <v>1.0</v>
      </c>
      <c r="P633" s="1">
        <v>2.0</v>
      </c>
      <c r="Q633" s="1">
        <v>2.0</v>
      </c>
      <c r="R633" s="1">
        <v>1.0</v>
      </c>
      <c r="S633" s="1">
        <v>1.0</v>
      </c>
      <c r="T633" s="1">
        <v>2.0</v>
      </c>
      <c r="U633" s="1">
        <v>4.0</v>
      </c>
      <c r="V633" s="1">
        <v>2.0</v>
      </c>
      <c r="W633" s="1">
        <v>3.0</v>
      </c>
      <c r="X633" s="1">
        <v>2.0</v>
      </c>
      <c r="Y633" s="1">
        <v>2.0</v>
      </c>
      <c r="Z633" s="1">
        <v>1.0</v>
      </c>
      <c r="AA633" s="1">
        <v>3.0</v>
      </c>
      <c r="AB633" s="1">
        <v>1.0</v>
      </c>
      <c r="AC633" s="1">
        <v>2.0</v>
      </c>
      <c r="AD633" s="1">
        <v>4.0</v>
      </c>
      <c r="AE633" s="1">
        <v>4.0</v>
      </c>
      <c r="AF633" s="1">
        <v>4.0</v>
      </c>
      <c r="AG633" s="1">
        <v>4.0</v>
      </c>
      <c r="AH633" s="1">
        <v>3.0</v>
      </c>
      <c r="AI633" s="1">
        <v>4.0</v>
      </c>
      <c r="AJ633" s="1">
        <v>4.0</v>
      </c>
      <c r="AK633" s="1">
        <v>4.0</v>
      </c>
      <c r="AL633" s="1">
        <v>5.0</v>
      </c>
      <c r="AM633" s="1">
        <v>5.0</v>
      </c>
      <c r="AN633" s="1">
        <v>5.0</v>
      </c>
      <c r="AO633" s="1">
        <v>4.0</v>
      </c>
      <c r="AP633" s="1">
        <v>4.0</v>
      </c>
      <c r="AQ633" s="1">
        <v>4.0</v>
      </c>
      <c r="AR633" s="1">
        <v>2.0</v>
      </c>
      <c r="AS633" s="1">
        <v>5.0</v>
      </c>
      <c r="AT633" s="1">
        <v>1.0</v>
      </c>
      <c r="AU633" s="1">
        <v>1.0</v>
      </c>
      <c r="AV633" s="1">
        <v>1.0</v>
      </c>
      <c r="AW633" s="1">
        <v>1.0</v>
      </c>
      <c r="AX633" s="1">
        <v>1.0</v>
      </c>
      <c r="AY633" s="1">
        <v>1.0</v>
      </c>
      <c r="AZ633" s="1">
        <v>1.0</v>
      </c>
      <c r="BA633" s="1">
        <v>1.0</v>
      </c>
      <c r="BB633" s="1">
        <v>5.0</v>
      </c>
      <c r="BC633" s="1">
        <v>5.0</v>
      </c>
      <c r="BD633" s="1">
        <v>5.0</v>
      </c>
      <c r="BE633" s="1">
        <v>5.0</v>
      </c>
      <c r="BF633" s="1">
        <v>5.0</v>
      </c>
      <c r="BG633" s="1">
        <v>5.0</v>
      </c>
      <c r="BH633" s="1">
        <v>5.0</v>
      </c>
      <c r="BI633" s="1">
        <v>5.0</v>
      </c>
      <c r="BJ633" s="1">
        <v>5.0</v>
      </c>
      <c r="BK633" s="1">
        <v>1.0</v>
      </c>
      <c r="BL633" s="1">
        <v>1.0</v>
      </c>
      <c r="BM633" s="1">
        <v>1.0</v>
      </c>
      <c r="BN633" s="1">
        <v>1.0</v>
      </c>
      <c r="BO633" s="1">
        <v>2.0</v>
      </c>
      <c r="BP633" s="1">
        <v>2.0</v>
      </c>
      <c r="BQ633" s="1">
        <v>2.0</v>
      </c>
      <c r="BR633" s="1">
        <v>2.0</v>
      </c>
      <c r="BS633" s="1">
        <v>4.0</v>
      </c>
      <c r="BT633" s="1">
        <v>5.0</v>
      </c>
      <c r="BU633" s="1">
        <v>5.0</v>
      </c>
      <c r="BV633" s="1">
        <v>4.0</v>
      </c>
      <c r="BW633" s="1">
        <v>4.0</v>
      </c>
      <c r="BX633" s="1">
        <v>5.0</v>
      </c>
      <c r="BY633" s="1">
        <v>4.0</v>
      </c>
      <c r="BZ633" s="1">
        <v>5.0</v>
      </c>
      <c r="CA633" s="64">
        <f t="shared" si="32"/>
        <v>212</v>
      </c>
      <c r="CB633" s="45">
        <f t="shared" si="33"/>
        <v>15</v>
      </c>
      <c r="CC633" s="45">
        <f t="shared" si="34"/>
        <v>15</v>
      </c>
      <c r="CD633" s="45">
        <f t="shared" si="35"/>
        <v>16</v>
      </c>
      <c r="CE633" s="45">
        <f t="shared" si="36"/>
        <v>31</v>
      </c>
      <c r="CF633" s="45">
        <f t="shared" si="37"/>
        <v>34</v>
      </c>
      <c r="CG633" s="45">
        <f t="shared" si="38"/>
        <v>8</v>
      </c>
      <c r="CH633" s="45">
        <f t="shared" si="39"/>
        <v>40</v>
      </c>
      <c r="CI633" s="45">
        <f t="shared" si="40"/>
        <v>0.5</v>
      </c>
      <c r="CJ633">
        <f t="shared" si="10"/>
        <v>12</v>
      </c>
      <c r="CK633" s="45">
        <f t="shared" si="41"/>
        <v>36</v>
      </c>
      <c r="CM633" s="40">
        <f>VLOOKUP(CB633,'PROMIS 57 T-Score Conversions'!Q$3:R$35,2,TRUE)</f>
        <v>31.7</v>
      </c>
      <c r="CN633" s="44" t="str">
        <f t="shared" si="20"/>
        <v>Moderate</v>
      </c>
      <c r="CO633" s="40">
        <f>VLOOKUP(CC633,'PROMIS 57 T-Score Conversions'!A$3:B$35,2,TRUE)</f>
        <v>53.2</v>
      </c>
      <c r="CP633" s="39" t="str">
        <f t="shared" si="21"/>
        <v>Mild</v>
      </c>
      <c r="CQ633" s="40">
        <f>VLOOKUP(CD633,'PROMIS 57 T-Score Conversions'!E$3:F$35,2,TRUE)</f>
        <v>55.1</v>
      </c>
      <c r="CR633" s="39" t="str">
        <f t="shared" si="22"/>
        <v>Mild</v>
      </c>
      <c r="CS633" s="40">
        <f>VLOOKUP(CE633,'PROMIS 57 T-Score Conversions'!U$3:V$35,2,TRUE)</f>
        <v>64.3</v>
      </c>
      <c r="CT633" s="39" t="str">
        <f t="shared" si="42"/>
        <v>Moderate</v>
      </c>
      <c r="CU633" s="40">
        <f>VLOOKUP(CF633,'PROMIS 57 T-Score Conversions'!Y$3:Z$35,2,TRUE)</f>
        <v>64.8</v>
      </c>
      <c r="CV633" s="39" t="str">
        <f t="shared" si="24"/>
        <v>Moderate</v>
      </c>
      <c r="CW633" s="40">
        <f>vlookup(CG633,'PROMIS 57 T-Score Conversions'!M$3:N$35,2,TRUE)</f>
        <v>25.91</v>
      </c>
      <c r="CX633" s="39" t="str">
        <f t="shared" si="25"/>
        <v>Severe</v>
      </c>
      <c r="CY633" s="40">
        <f>VLOOKup(CH633,'PROMIS 57 T-Score Conversions'!I$3:J$35,2,TRUE)</f>
        <v>77</v>
      </c>
      <c r="CZ633" s="39" t="str">
        <f t="shared" si="26"/>
        <v>Severe</v>
      </c>
      <c r="DA633" s="37">
        <f>VLOOKUP(CJ633,'PROMIS 57 T-Score Conversions'!AC$3:AD$35,2,TRUE)</f>
        <v>30.11</v>
      </c>
      <c r="DB633" s="44" t="str">
        <f t="shared" si="30"/>
        <v>Moderate</v>
      </c>
      <c r="DC633" s="40">
        <f>VLOOKUP(CK633,'PROMIS 57 T-Score Conversions'!AG$3:AH$35,2,TRUE)</f>
        <v>56.39</v>
      </c>
      <c r="DD633" s="39" t="str">
        <f t="shared" si="31"/>
        <v>Mild</v>
      </c>
    </row>
    <row r="634">
      <c r="A634" s="1" t="b">
        <v>1</v>
      </c>
      <c r="B634" s="1" t="b">
        <v>1</v>
      </c>
      <c r="C634" s="20">
        <v>43988.663415937495</v>
      </c>
      <c r="D634" s="1" t="s">
        <v>437</v>
      </c>
      <c r="E634" s="1">
        <v>1989.0</v>
      </c>
      <c r="F634" s="1">
        <v>3.0</v>
      </c>
      <c r="G634" s="1">
        <v>4.0</v>
      </c>
      <c r="H634" s="1">
        <v>4.0</v>
      </c>
      <c r="I634" s="1">
        <v>3.0</v>
      </c>
      <c r="J634" s="1">
        <v>1.0</v>
      </c>
      <c r="K634" s="1">
        <v>4.0</v>
      </c>
      <c r="L634" s="1">
        <v>5.0</v>
      </c>
      <c r="M634" s="1">
        <v>4.0</v>
      </c>
      <c r="N634" s="1">
        <v>4.0</v>
      </c>
      <c r="O634" s="1">
        <v>2.0</v>
      </c>
      <c r="P634" s="1">
        <v>3.0</v>
      </c>
      <c r="Q634" s="1">
        <v>3.0</v>
      </c>
      <c r="R634" s="1">
        <v>2.0</v>
      </c>
      <c r="S634" s="1">
        <v>1.0</v>
      </c>
      <c r="T634" s="1">
        <v>2.0</v>
      </c>
      <c r="U634" s="1">
        <v>2.0</v>
      </c>
      <c r="V634" s="1">
        <v>3.0</v>
      </c>
      <c r="W634" s="1">
        <v>3.0</v>
      </c>
      <c r="X634" s="1">
        <v>3.0</v>
      </c>
      <c r="Y634" s="1">
        <v>2.0</v>
      </c>
      <c r="Z634" s="1">
        <v>2.0</v>
      </c>
      <c r="AA634" s="1">
        <v>2.0</v>
      </c>
      <c r="AB634" s="1">
        <v>3.0</v>
      </c>
      <c r="AC634" s="1">
        <v>2.0</v>
      </c>
      <c r="AD634" s="1">
        <v>3.0</v>
      </c>
      <c r="AE634" s="1">
        <v>4.0</v>
      </c>
      <c r="AF634" s="1">
        <v>3.0</v>
      </c>
      <c r="AG634" s="1">
        <v>3.0</v>
      </c>
      <c r="AH634" s="1">
        <v>5.0</v>
      </c>
      <c r="AI634" s="1">
        <v>4.0</v>
      </c>
      <c r="AJ634" s="1">
        <v>4.0</v>
      </c>
      <c r="AK634" s="1">
        <v>4.0</v>
      </c>
      <c r="AL634" s="1">
        <v>3.0</v>
      </c>
      <c r="AM634" s="1">
        <v>4.0</v>
      </c>
      <c r="AN634" s="1">
        <v>2.0</v>
      </c>
      <c r="AO634" s="1">
        <v>4.0</v>
      </c>
      <c r="AP634" s="1">
        <v>4.0</v>
      </c>
      <c r="AQ634" s="1">
        <v>4.0</v>
      </c>
      <c r="AR634" s="1">
        <v>2.0</v>
      </c>
      <c r="AS634" s="1">
        <v>2.0</v>
      </c>
      <c r="AT634" s="1">
        <v>1.0</v>
      </c>
      <c r="AU634" s="1">
        <v>1.0</v>
      </c>
      <c r="AV634" s="1">
        <v>1.0</v>
      </c>
      <c r="AW634" s="1">
        <v>2.0</v>
      </c>
      <c r="AX634" s="1">
        <v>1.0</v>
      </c>
      <c r="AY634" s="1">
        <v>1.0</v>
      </c>
      <c r="AZ634" s="1">
        <v>1.0</v>
      </c>
      <c r="BA634" s="1">
        <v>1.0</v>
      </c>
      <c r="BB634" s="1">
        <v>2.0</v>
      </c>
      <c r="BC634" s="1">
        <v>1.0</v>
      </c>
      <c r="BD634" s="1">
        <v>1.0</v>
      </c>
      <c r="BE634" s="1">
        <v>1.0</v>
      </c>
      <c r="BF634" s="1">
        <v>1.0</v>
      </c>
      <c r="BG634" s="1">
        <v>1.0</v>
      </c>
      <c r="BH634" s="1">
        <v>1.0</v>
      </c>
      <c r="BI634" s="1">
        <v>1.0</v>
      </c>
      <c r="BJ634" s="1">
        <v>1.0</v>
      </c>
      <c r="BK634" s="1">
        <v>1.0</v>
      </c>
      <c r="BL634" s="1">
        <v>2.0</v>
      </c>
      <c r="BM634" s="1">
        <v>1.0</v>
      </c>
      <c r="BN634" s="1">
        <v>1.0</v>
      </c>
      <c r="BO634" s="1">
        <v>2.0</v>
      </c>
      <c r="BP634" s="1">
        <v>2.0</v>
      </c>
      <c r="BQ634" s="1">
        <v>2.0</v>
      </c>
      <c r="BR634" s="1">
        <v>3.0</v>
      </c>
      <c r="BS634" s="1">
        <v>2.0</v>
      </c>
      <c r="BT634" s="1">
        <v>2.0</v>
      </c>
      <c r="BU634" s="1">
        <v>1.0</v>
      </c>
      <c r="BV634" s="1">
        <v>2.0</v>
      </c>
      <c r="BW634" s="1">
        <v>2.0</v>
      </c>
      <c r="BX634" s="1">
        <v>2.0</v>
      </c>
      <c r="BY634" s="1">
        <v>3.0</v>
      </c>
      <c r="BZ634" s="1">
        <v>2.0</v>
      </c>
      <c r="CA634" s="64">
        <f t="shared" si="32"/>
        <v>171</v>
      </c>
      <c r="CB634" s="45">
        <f t="shared" si="33"/>
        <v>28</v>
      </c>
      <c r="CC634" s="45">
        <f t="shared" si="34"/>
        <v>19</v>
      </c>
      <c r="CD634" s="45">
        <f t="shared" si="35"/>
        <v>20</v>
      </c>
      <c r="CE634" s="45">
        <f t="shared" si="36"/>
        <v>30</v>
      </c>
      <c r="CF634" s="45">
        <f t="shared" si="37"/>
        <v>25</v>
      </c>
      <c r="CG634" s="45">
        <f t="shared" si="38"/>
        <v>9</v>
      </c>
      <c r="CH634" s="45">
        <f t="shared" si="39"/>
        <v>9</v>
      </c>
      <c r="CI634" s="45">
        <f t="shared" si="40"/>
        <v>0.1</v>
      </c>
      <c r="CJ634">
        <f t="shared" si="10"/>
        <v>14</v>
      </c>
      <c r="CK634" s="45">
        <f t="shared" si="41"/>
        <v>16</v>
      </c>
      <c r="CM634" s="40">
        <f>VLOOKUP(CB634,'PROMIS 57 T-Score Conversions'!Q$3:R$35,2,TRUE)</f>
        <v>40.8</v>
      </c>
      <c r="CN634" s="44" t="str">
        <f t="shared" si="20"/>
        <v>Mild</v>
      </c>
      <c r="CO634" s="40">
        <f>VLOOKUP(CC634,'PROMIS 57 T-Score Conversions'!A$3:B$35,2,TRUE)</f>
        <v>57.4</v>
      </c>
      <c r="CP634" s="39" t="str">
        <f t="shared" si="21"/>
        <v>Moderate</v>
      </c>
      <c r="CQ634" s="40">
        <f>VLOOKUP(CD634,'PROMIS 57 T-Score Conversions'!E$3:F$35,2,TRUE)</f>
        <v>58.5</v>
      </c>
      <c r="CR634" s="39" t="str">
        <f t="shared" si="22"/>
        <v>Mild</v>
      </c>
      <c r="CS634" s="40">
        <f>VLOOKUP(CE634,'PROMIS 57 T-Score Conversions'!U$3:V$35,2,TRUE)</f>
        <v>63.3</v>
      </c>
      <c r="CT634" s="39" t="str">
        <f t="shared" si="42"/>
        <v>Moderate</v>
      </c>
      <c r="CU634" s="40">
        <f>VLOOKUP(CF634,'PROMIS 57 T-Score Conversions'!Y$3:Z$35,2,TRUE)</f>
        <v>55.3</v>
      </c>
      <c r="CV634" s="39" t="str">
        <f t="shared" si="24"/>
        <v>Mild</v>
      </c>
      <c r="CW634" s="40">
        <f>vlookup(CG634,'PROMIS 57 T-Score Conversions'!M$3:N$35,2,TRUE)</f>
        <v>29.7</v>
      </c>
      <c r="CX634" s="39" t="str">
        <f t="shared" si="25"/>
        <v>Severe</v>
      </c>
      <c r="CY634" s="40">
        <f>VLOOKup(CH634,'PROMIS 57 T-Score Conversions'!I$3:J$35,2,TRUE)</f>
        <v>47.9</v>
      </c>
      <c r="CZ634" s="39" t="str">
        <f t="shared" si="26"/>
        <v>Normal</v>
      </c>
      <c r="DA634" s="37">
        <f>VLOOKUP(CJ634,'PROMIS 57 T-Score Conversions'!AC$3:AD$35,2,TRUE)</f>
        <v>32.15</v>
      </c>
      <c r="DB634" s="44" t="str">
        <f t="shared" si="30"/>
        <v>Moderate</v>
      </c>
      <c r="DC634" s="40">
        <f>VLOOKUP(CK634,'PROMIS 57 T-Score Conversions'!AG$3:AH$35,2,TRUE)</f>
        <v>36.07</v>
      </c>
      <c r="DD634" s="39" t="str">
        <f t="shared" si="31"/>
        <v>Normal</v>
      </c>
    </row>
    <row r="635">
      <c r="A635" s="1" t="b">
        <v>1</v>
      </c>
      <c r="B635" s="1" t="b">
        <v>1</v>
      </c>
      <c r="C635" s="20">
        <v>43989.39574274306</v>
      </c>
      <c r="D635" s="1" t="s">
        <v>137</v>
      </c>
      <c r="E635" s="1">
        <v>1883.0</v>
      </c>
      <c r="F635" s="1">
        <v>4.0</v>
      </c>
      <c r="G635" s="1">
        <v>4.0</v>
      </c>
      <c r="H635" s="1">
        <v>4.0</v>
      </c>
      <c r="I635" s="1">
        <v>3.0</v>
      </c>
      <c r="J635" s="1">
        <v>3.0</v>
      </c>
      <c r="K635" s="1">
        <v>4.0</v>
      </c>
      <c r="L635" s="1">
        <v>4.0</v>
      </c>
      <c r="M635" s="1">
        <v>3.0</v>
      </c>
      <c r="N635" s="1">
        <v>3.0</v>
      </c>
      <c r="O635" s="1">
        <v>3.0</v>
      </c>
      <c r="P635" s="1">
        <v>2.0</v>
      </c>
      <c r="Q635" s="1">
        <v>4.0</v>
      </c>
      <c r="R635" s="1">
        <v>3.0</v>
      </c>
      <c r="S635" s="1">
        <v>3.0</v>
      </c>
      <c r="T635" s="1">
        <v>4.0</v>
      </c>
      <c r="U635" s="1">
        <v>3.0</v>
      </c>
      <c r="V635" s="1">
        <v>3.0</v>
      </c>
      <c r="W635" s="1">
        <v>2.0</v>
      </c>
      <c r="X635" s="1">
        <v>3.0</v>
      </c>
      <c r="Y635" s="1">
        <v>2.0</v>
      </c>
      <c r="Z635" s="1">
        <v>4.0</v>
      </c>
      <c r="AA635" s="1">
        <v>3.0</v>
      </c>
      <c r="AB635" s="1">
        <v>2.0</v>
      </c>
      <c r="AC635" s="1">
        <v>2.0</v>
      </c>
      <c r="AD635" s="1">
        <v>4.0</v>
      </c>
      <c r="AE635" s="1">
        <v>4.0</v>
      </c>
      <c r="AF635" s="1">
        <v>3.0</v>
      </c>
      <c r="AG635" s="1">
        <v>3.0</v>
      </c>
      <c r="AH635" s="1">
        <v>4.0</v>
      </c>
      <c r="AI635" s="1">
        <v>3.0</v>
      </c>
      <c r="AJ635" s="1">
        <v>5.0</v>
      </c>
      <c r="AK635" s="1">
        <v>5.0</v>
      </c>
      <c r="AL635" s="1">
        <v>3.0</v>
      </c>
      <c r="AM635" s="1">
        <v>4.0</v>
      </c>
      <c r="AN635" s="1">
        <v>2.0</v>
      </c>
      <c r="AO635" s="1">
        <v>2.0</v>
      </c>
      <c r="AP635" s="1">
        <v>2.0</v>
      </c>
      <c r="AQ635" s="1">
        <v>1.0</v>
      </c>
      <c r="AR635" s="1">
        <v>1.0</v>
      </c>
      <c r="AS635" s="1">
        <v>3.0</v>
      </c>
      <c r="AT635" s="1">
        <v>2.0</v>
      </c>
      <c r="AU635" s="1">
        <v>2.0</v>
      </c>
      <c r="AV635" s="1">
        <v>2.0</v>
      </c>
      <c r="AW635" s="1">
        <v>1.0</v>
      </c>
      <c r="AX635" s="1">
        <v>1.0</v>
      </c>
      <c r="AY635" s="1">
        <v>1.0</v>
      </c>
      <c r="AZ635" s="1">
        <v>2.0</v>
      </c>
      <c r="BA635" s="1">
        <v>2.0</v>
      </c>
      <c r="BB635" s="1">
        <v>4.0</v>
      </c>
      <c r="BC635" s="1">
        <v>4.0</v>
      </c>
      <c r="BD635" s="1">
        <v>4.0</v>
      </c>
      <c r="BE635" s="1">
        <v>3.0</v>
      </c>
      <c r="BF635" s="1">
        <v>5.0</v>
      </c>
      <c r="BG635" s="1">
        <v>5.0</v>
      </c>
      <c r="BH635" s="1">
        <v>5.0</v>
      </c>
      <c r="BI635" s="1">
        <v>4.0</v>
      </c>
      <c r="BJ635" s="1">
        <v>6.0</v>
      </c>
      <c r="BK635" s="1">
        <v>2.0</v>
      </c>
      <c r="BL635" s="1">
        <v>3.0</v>
      </c>
      <c r="BM635" s="1">
        <v>2.0</v>
      </c>
      <c r="BN635" s="1">
        <v>2.0</v>
      </c>
      <c r="BO635" s="1">
        <v>2.0</v>
      </c>
      <c r="BP635" s="1">
        <v>1.0</v>
      </c>
      <c r="BQ635" s="1">
        <v>1.0</v>
      </c>
      <c r="BR635" s="1">
        <v>1.0</v>
      </c>
      <c r="BS635" s="1">
        <v>4.0</v>
      </c>
      <c r="BT635" s="1">
        <v>5.0</v>
      </c>
      <c r="BU635" s="1">
        <v>5.0</v>
      </c>
      <c r="BV635" s="1">
        <v>5.0</v>
      </c>
      <c r="BW635" s="1">
        <v>5.0</v>
      </c>
      <c r="BX635" s="1">
        <v>5.0</v>
      </c>
      <c r="BY635" s="1">
        <v>4.0</v>
      </c>
      <c r="BZ635" s="1">
        <v>4.0</v>
      </c>
      <c r="CA635" s="64">
        <f t="shared" si="32"/>
        <v>228</v>
      </c>
      <c r="CB635" s="45">
        <f t="shared" si="33"/>
        <v>29</v>
      </c>
      <c r="CC635" s="45">
        <f t="shared" si="34"/>
        <v>25</v>
      </c>
      <c r="CD635" s="45">
        <f t="shared" si="35"/>
        <v>21</v>
      </c>
      <c r="CE635" s="45">
        <f t="shared" si="36"/>
        <v>31</v>
      </c>
      <c r="CF635" s="45">
        <f t="shared" si="37"/>
        <v>18</v>
      </c>
      <c r="CG635" s="45">
        <f t="shared" si="38"/>
        <v>13</v>
      </c>
      <c r="CH635" s="45">
        <f t="shared" si="39"/>
        <v>34</v>
      </c>
      <c r="CI635" s="45">
        <f t="shared" si="40"/>
        <v>0.6</v>
      </c>
      <c r="CJ635">
        <f t="shared" si="10"/>
        <v>14</v>
      </c>
      <c r="CK635" s="45">
        <f t="shared" si="41"/>
        <v>37</v>
      </c>
      <c r="CM635" s="40">
        <f>VLOOKUP(CB635,'PROMIS 57 T-Score Conversions'!Q$3:R$35,2,TRUE)</f>
        <v>41.6</v>
      </c>
      <c r="CN635" s="44" t="str">
        <f t="shared" si="20"/>
        <v>Mild</v>
      </c>
      <c r="CO635" s="40">
        <f>VLOOKUP(CC635,'PROMIS 57 T-Score Conversions'!A$3:B$35,2,TRUE)</f>
        <v>63.5</v>
      </c>
      <c r="CP635" s="39" t="str">
        <f t="shared" si="21"/>
        <v>Moderate</v>
      </c>
      <c r="CQ635" s="40">
        <f>VLOOKUP(CD635,'PROMIS 57 T-Score Conversions'!E$3:F$35,2,TRUE)</f>
        <v>59.4</v>
      </c>
      <c r="CR635" s="39" t="str">
        <f t="shared" si="22"/>
        <v>Mild</v>
      </c>
      <c r="CS635" s="40">
        <f>VLOOKUP(CE635,'PROMIS 57 T-Score Conversions'!U$3:V$35,2,TRUE)</f>
        <v>64.3</v>
      </c>
      <c r="CT635" s="39" t="str">
        <f t="shared" si="42"/>
        <v>Moderate</v>
      </c>
      <c r="CU635" s="40">
        <f>VLOOKUP(CF635,'PROMIS 57 T-Score Conversions'!Y$3:Z$35,2,TRUE)</f>
        <v>47.9</v>
      </c>
      <c r="CV635" s="39" t="str">
        <f t="shared" si="24"/>
        <v>Normal</v>
      </c>
      <c r="CW635" s="40">
        <f>vlookup(CG635,'PROMIS 57 T-Score Conversions'!M$3:N$35,2,TRUE)</f>
        <v>34.5</v>
      </c>
      <c r="CX635" s="39" t="str">
        <f t="shared" si="25"/>
        <v>Moderate</v>
      </c>
      <c r="CY635" s="40">
        <f>VLOOKup(CH635,'PROMIS 57 T-Score Conversions'!I$3:J$35,2,TRUE)</f>
        <v>68.4</v>
      </c>
      <c r="CZ635" s="39" t="str">
        <f t="shared" si="26"/>
        <v>Moderate</v>
      </c>
      <c r="DA635" s="37">
        <f>VLOOKUP(CJ635,'PROMIS 57 T-Score Conversions'!AC$3:AD$35,2,TRUE)</f>
        <v>32.15</v>
      </c>
      <c r="DB635" s="44" t="str">
        <f t="shared" si="30"/>
        <v>Moderate</v>
      </c>
      <c r="DC635" s="40">
        <f>VLOOKUP(CK635,'PROMIS 57 T-Score Conversions'!AG$3:AH$35,2,TRUE)</f>
        <v>58.03</v>
      </c>
      <c r="DD635" s="39" t="str">
        <f t="shared" si="31"/>
        <v>Mild</v>
      </c>
    </row>
    <row r="636">
      <c r="A636" s="1" t="b">
        <v>1</v>
      </c>
      <c r="B636" s="1" t="b">
        <v>1</v>
      </c>
      <c r="C636" s="20">
        <v>43989.47160655093</v>
      </c>
      <c r="D636" s="1" t="s">
        <v>427</v>
      </c>
      <c r="E636" s="1">
        <v>2243.0</v>
      </c>
      <c r="F636" s="1">
        <v>3.0</v>
      </c>
      <c r="G636" s="1">
        <v>3.0</v>
      </c>
      <c r="H636" s="1">
        <v>4.0</v>
      </c>
      <c r="I636" s="1">
        <v>4.0</v>
      </c>
      <c r="J636" s="1">
        <v>1.0</v>
      </c>
      <c r="K636" s="1">
        <v>2.0</v>
      </c>
      <c r="L636" s="1">
        <v>4.0</v>
      </c>
      <c r="M636" s="1">
        <v>2.0</v>
      </c>
      <c r="N636" s="1">
        <v>2.0</v>
      </c>
      <c r="O636" s="1">
        <v>2.0</v>
      </c>
      <c r="P636" s="1">
        <v>3.0</v>
      </c>
      <c r="Q636" s="1">
        <v>2.0</v>
      </c>
      <c r="R636" s="1">
        <v>3.0</v>
      </c>
      <c r="S636" s="1">
        <v>1.0</v>
      </c>
      <c r="T636" s="1">
        <v>3.0</v>
      </c>
      <c r="U636" s="1">
        <v>3.0</v>
      </c>
      <c r="V636" s="1">
        <v>2.0</v>
      </c>
      <c r="W636" s="1">
        <v>2.0</v>
      </c>
      <c r="X636" s="1">
        <v>3.0</v>
      </c>
      <c r="Y636" s="1">
        <v>2.0</v>
      </c>
      <c r="Z636" s="1">
        <v>2.0</v>
      </c>
      <c r="AA636" s="1">
        <v>3.0</v>
      </c>
      <c r="AB636" s="1">
        <v>2.0</v>
      </c>
      <c r="AC636" s="1">
        <v>2.0</v>
      </c>
      <c r="AD636" s="1">
        <v>4.0</v>
      </c>
      <c r="AE636" s="1">
        <v>3.0</v>
      </c>
      <c r="AF636" s="1">
        <v>3.0</v>
      </c>
      <c r="AG636" s="1">
        <v>3.0</v>
      </c>
      <c r="AH636" s="1">
        <v>3.0</v>
      </c>
      <c r="AI636" s="1">
        <v>3.0</v>
      </c>
      <c r="AJ636" s="1">
        <v>3.0</v>
      </c>
      <c r="AK636" s="1">
        <v>3.0</v>
      </c>
      <c r="AL636" s="1">
        <v>3.0</v>
      </c>
      <c r="AM636" s="1">
        <v>3.0</v>
      </c>
      <c r="AN636" s="1">
        <v>2.0</v>
      </c>
      <c r="AO636" s="1">
        <v>2.0</v>
      </c>
      <c r="AP636" s="1">
        <v>2.0</v>
      </c>
      <c r="AQ636" s="1">
        <v>2.0</v>
      </c>
      <c r="AR636" s="1">
        <v>1.0</v>
      </c>
      <c r="AS636" s="1">
        <v>2.0</v>
      </c>
      <c r="AT636" s="1">
        <v>2.0</v>
      </c>
      <c r="AU636" s="1">
        <v>2.0</v>
      </c>
      <c r="AV636" s="1">
        <v>1.0</v>
      </c>
      <c r="AW636" s="1">
        <v>2.0</v>
      </c>
      <c r="AX636" s="1">
        <v>2.0</v>
      </c>
      <c r="AY636" s="1">
        <v>2.0</v>
      </c>
      <c r="AZ636" s="1">
        <v>3.0</v>
      </c>
      <c r="BA636" s="1">
        <v>1.0</v>
      </c>
      <c r="BB636" s="1">
        <v>5.0</v>
      </c>
      <c r="BC636" s="1">
        <v>4.0</v>
      </c>
      <c r="BD636" s="1">
        <v>4.0</v>
      </c>
      <c r="BE636" s="1">
        <v>3.0</v>
      </c>
      <c r="BF636" s="1">
        <v>4.0</v>
      </c>
      <c r="BG636" s="1">
        <v>4.0</v>
      </c>
      <c r="BH636" s="1">
        <v>4.0</v>
      </c>
      <c r="BI636" s="1">
        <v>3.0</v>
      </c>
      <c r="BJ636" s="1">
        <v>5.0</v>
      </c>
      <c r="BK636" s="1">
        <v>2.0</v>
      </c>
      <c r="BL636" s="1">
        <v>2.0</v>
      </c>
      <c r="BM636" s="1">
        <v>2.0</v>
      </c>
      <c r="BN636" s="1">
        <v>2.0</v>
      </c>
      <c r="BO636" s="1">
        <v>2.0</v>
      </c>
      <c r="BP636" s="1">
        <v>1.0</v>
      </c>
      <c r="BQ636" s="1">
        <v>1.0</v>
      </c>
      <c r="BR636" s="1">
        <v>2.0</v>
      </c>
      <c r="BS636" s="1">
        <v>5.0</v>
      </c>
      <c r="BT636" s="1">
        <v>5.0</v>
      </c>
      <c r="BU636" s="1">
        <v>5.0</v>
      </c>
      <c r="BV636" s="1">
        <v>5.0</v>
      </c>
      <c r="BW636" s="1">
        <v>5.0</v>
      </c>
      <c r="BX636" s="1">
        <v>4.0</v>
      </c>
      <c r="BY636" s="1">
        <v>4.0</v>
      </c>
      <c r="BZ636" s="1">
        <v>4.0</v>
      </c>
      <c r="CA636" s="64">
        <f t="shared" si="32"/>
        <v>204</v>
      </c>
      <c r="CB636" s="45">
        <f t="shared" si="33"/>
        <v>23</v>
      </c>
      <c r="CC636" s="45">
        <f t="shared" si="34"/>
        <v>19</v>
      </c>
      <c r="CD636" s="45">
        <f t="shared" si="35"/>
        <v>18</v>
      </c>
      <c r="CE636" s="45">
        <f t="shared" si="36"/>
        <v>25</v>
      </c>
      <c r="CF636" s="45">
        <f t="shared" si="37"/>
        <v>17</v>
      </c>
      <c r="CG636" s="45">
        <f t="shared" si="38"/>
        <v>15</v>
      </c>
      <c r="CH636" s="45">
        <f t="shared" si="39"/>
        <v>31</v>
      </c>
      <c r="CI636" s="45">
        <f t="shared" si="40"/>
        <v>0.5</v>
      </c>
      <c r="CJ636">
        <f t="shared" si="10"/>
        <v>14</v>
      </c>
      <c r="CK636" s="45">
        <f t="shared" si="41"/>
        <v>37</v>
      </c>
      <c r="CM636" s="40">
        <f>VLOOKUP(CB636,'PROMIS 57 T-Score Conversions'!Q$3:R$35,2,TRUE)</f>
        <v>37.4</v>
      </c>
      <c r="CN636" s="44" t="str">
        <f t="shared" si="20"/>
        <v>Moderate</v>
      </c>
      <c r="CO636" s="40">
        <f>VLOOKUP(CC636,'PROMIS 57 T-Score Conversions'!A$3:B$35,2,TRUE)</f>
        <v>57.4</v>
      </c>
      <c r="CP636" s="39" t="str">
        <f t="shared" si="21"/>
        <v>Moderate</v>
      </c>
      <c r="CQ636" s="40">
        <f>VLOOKUP(CD636,'PROMIS 57 T-Score Conversions'!E$3:F$35,2,TRUE)</f>
        <v>56.8</v>
      </c>
      <c r="CR636" s="39" t="str">
        <f t="shared" si="22"/>
        <v>Mild</v>
      </c>
      <c r="CS636" s="40">
        <f>VLOOKUP(CE636,'PROMIS 57 T-Score Conversions'!U$3:V$35,2,TRUE)</f>
        <v>58.5</v>
      </c>
      <c r="CT636" s="39" t="str">
        <f t="shared" si="42"/>
        <v>Mild</v>
      </c>
      <c r="CU636" s="40">
        <f>VLOOKUP(CF636,'PROMIS 57 T-Score Conversions'!Y$3:Z$35,2,TRUE)</f>
        <v>46.7</v>
      </c>
      <c r="CV636" s="39" t="str">
        <f t="shared" si="24"/>
        <v>Normal</v>
      </c>
      <c r="CW636" s="40">
        <f>vlookup(CG636,'PROMIS 57 T-Score Conversions'!M$3:N$35,2,TRUE)</f>
        <v>36.2</v>
      </c>
      <c r="CX636" s="39" t="str">
        <f t="shared" si="25"/>
        <v>Moderate</v>
      </c>
      <c r="CY636" s="40">
        <f>VLOOKup(CH636,'PROMIS 57 T-Score Conversions'!I$3:J$35,2,TRUE)</f>
        <v>66.2</v>
      </c>
      <c r="CZ636" s="39" t="str">
        <f t="shared" si="26"/>
        <v>Moderate</v>
      </c>
      <c r="DA636" s="37">
        <f>VLOOKUP(CJ636,'PROMIS 57 T-Score Conversions'!AC$3:AD$35,2,TRUE)</f>
        <v>32.15</v>
      </c>
      <c r="DB636" s="44" t="str">
        <f t="shared" si="30"/>
        <v>Moderate</v>
      </c>
      <c r="DC636" s="40">
        <f>VLOOKUP(CK636,'PROMIS 57 T-Score Conversions'!AG$3:AH$35,2,TRUE)</f>
        <v>58.03</v>
      </c>
      <c r="DD636" s="39" t="str">
        <f t="shared" si="31"/>
        <v>Mild</v>
      </c>
    </row>
    <row r="637">
      <c r="A637" s="1" t="b">
        <v>1</v>
      </c>
      <c r="B637" s="1" t="b">
        <v>1</v>
      </c>
      <c r="C637" s="20">
        <v>43990.50950159722</v>
      </c>
      <c r="D637" s="1" t="s">
        <v>438</v>
      </c>
      <c r="E637" s="1">
        <v>2246.0</v>
      </c>
      <c r="F637" s="1">
        <v>1.0</v>
      </c>
      <c r="G637" s="1">
        <v>3.0</v>
      </c>
      <c r="H637" s="1">
        <v>2.0</v>
      </c>
      <c r="I637" s="1">
        <v>1.0</v>
      </c>
      <c r="J637" s="1">
        <v>1.0</v>
      </c>
      <c r="K637" s="1">
        <v>1.0</v>
      </c>
      <c r="L637" s="1">
        <v>1.0</v>
      </c>
      <c r="M637" s="1">
        <v>1.0</v>
      </c>
      <c r="N637" s="1">
        <v>2.0</v>
      </c>
      <c r="O637" s="1">
        <v>2.0</v>
      </c>
      <c r="P637" s="1">
        <v>3.0</v>
      </c>
      <c r="Q637" s="1">
        <v>2.0</v>
      </c>
      <c r="R637" s="1">
        <v>3.0</v>
      </c>
      <c r="S637" s="1">
        <v>3.0</v>
      </c>
      <c r="T637" s="1">
        <v>3.0</v>
      </c>
      <c r="U637" s="1">
        <v>4.0</v>
      </c>
      <c r="V637" s="1">
        <v>3.0</v>
      </c>
      <c r="W637" s="1">
        <v>2.0</v>
      </c>
      <c r="X637" s="1">
        <v>2.0</v>
      </c>
      <c r="Y637" s="1">
        <v>1.0</v>
      </c>
      <c r="Z637" s="1">
        <v>4.0</v>
      </c>
      <c r="AA637" s="1">
        <v>2.0</v>
      </c>
      <c r="AB637" s="1">
        <v>1.0</v>
      </c>
      <c r="AC637" s="1">
        <v>2.0</v>
      </c>
      <c r="AD637" s="1">
        <v>4.0</v>
      </c>
      <c r="AE637" s="1">
        <v>3.0</v>
      </c>
      <c r="AF637" s="1">
        <v>4.0</v>
      </c>
      <c r="AG637" s="1">
        <v>4.0</v>
      </c>
      <c r="AH637" s="1">
        <v>5.0</v>
      </c>
      <c r="AI637" s="1">
        <v>5.0</v>
      </c>
      <c r="AJ637" s="1">
        <v>4.0</v>
      </c>
      <c r="AK637" s="1">
        <v>3.0</v>
      </c>
      <c r="AL637" s="1">
        <v>5.0</v>
      </c>
      <c r="AM637" s="1">
        <v>5.0</v>
      </c>
      <c r="AN637" s="1">
        <v>5.0</v>
      </c>
      <c r="AO637" s="1">
        <v>5.0</v>
      </c>
      <c r="AP637" s="1">
        <v>5.0</v>
      </c>
      <c r="AQ637" s="1">
        <v>5.0</v>
      </c>
      <c r="AR637" s="1">
        <v>1.0</v>
      </c>
      <c r="AS637" s="1">
        <v>5.0</v>
      </c>
      <c r="AT637" s="1">
        <v>1.0</v>
      </c>
      <c r="AU637" s="1">
        <v>2.0</v>
      </c>
      <c r="AV637" s="1">
        <v>1.0</v>
      </c>
      <c r="AW637" s="1">
        <v>2.0</v>
      </c>
      <c r="AX637" s="1">
        <v>1.0</v>
      </c>
      <c r="AY637" s="1">
        <v>1.0</v>
      </c>
      <c r="AZ637" s="1">
        <v>1.0</v>
      </c>
      <c r="BA637" s="1">
        <v>1.0</v>
      </c>
      <c r="BB637" s="1">
        <v>4.0</v>
      </c>
      <c r="BC637" s="1">
        <v>5.0</v>
      </c>
      <c r="BD637" s="1">
        <v>5.0</v>
      </c>
      <c r="BE637" s="1">
        <v>5.0</v>
      </c>
      <c r="BF637" s="1">
        <v>5.0</v>
      </c>
      <c r="BG637" s="1">
        <v>4.0</v>
      </c>
      <c r="BH637" s="1">
        <v>5.0</v>
      </c>
      <c r="BI637" s="1">
        <v>5.0</v>
      </c>
      <c r="BJ637" s="1">
        <v>8.0</v>
      </c>
      <c r="BK637" s="1">
        <v>2.0</v>
      </c>
      <c r="BL637" s="1">
        <v>1.0</v>
      </c>
      <c r="BM637" s="1">
        <v>2.0</v>
      </c>
      <c r="BN637" s="1">
        <v>1.0</v>
      </c>
      <c r="BO637" s="1">
        <v>2.0</v>
      </c>
      <c r="BP637" s="1">
        <v>2.0</v>
      </c>
      <c r="BQ637" s="1">
        <v>1.0</v>
      </c>
      <c r="BR637" s="1">
        <v>1.0</v>
      </c>
      <c r="BS637" s="1">
        <v>5.0</v>
      </c>
      <c r="BT637" s="1">
        <v>5.0</v>
      </c>
      <c r="BU637" s="1">
        <v>5.0</v>
      </c>
      <c r="BV637" s="1">
        <v>5.0</v>
      </c>
      <c r="BW637" s="1">
        <v>5.0</v>
      </c>
      <c r="BX637" s="1">
        <v>4.0</v>
      </c>
      <c r="BY637" s="1">
        <v>4.0</v>
      </c>
      <c r="BZ637" s="1">
        <v>5.0</v>
      </c>
      <c r="CA637" s="64">
        <f t="shared" si="32"/>
        <v>224</v>
      </c>
      <c r="CB637" s="45">
        <f t="shared" si="33"/>
        <v>11</v>
      </c>
      <c r="CC637" s="45">
        <f t="shared" si="34"/>
        <v>22</v>
      </c>
      <c r="CD637" s="45">
        <f t="shared" si="35"/>
        <v>17</v>
      </c>
      <c r="CE637" s="45">
        <f t="shared" si="36"/>
        <v>32</v>
      </c>
      <c r="CF637" s="45">
        <f t="shared" si="37"/>
        <v>36</v>
      </c>
      <c r="CG637" s="45">
        <f t="shared" si="38"/>
        <v>10</v>
      </c>
      <c r="CH637" s="45">
        <f t="shared" si="39"/>
        <v>38</v>
      </c>
      <c r="CI637" s="45">
        <f t="shared" si="40"/>
        <v>0.8</v>
      </c>
      <c r="CJ637">
        <f t="shared" si="10"/>
        <v>12</v>
      </c>
      <c r="CK637" s="45">
        <f t="shared" si="41"/>
        <v>38</v>
      </c>
      <c r="CM637" s="40">
        <f>VLOOKUP(CB637,'PROMIS 57 T-Score Conversions'!Q$3:R$35,2,TRUE)</f>
        <v>27.5</v>
      </c>
      <c r="CN637" s="44" t="str">
        <f t="shared" si="20"/>
        <v>Severe</v>
      </c>
      <c r="CO637" s="40">
        <f>VLOOKUP(CC637,'PROMIS 57 T-Score Conversions'!A$3:B$35,2,TRUE)</f>
        <v>60.4</v>
      </c>
      <c r="CP637" s="39" t="str">
        <f t="shared" si="21"/>
        <v>Moderate</v>
      </c>
      <c r="CQ637" s="40">
        <f>VLOOKUP(CD637,'PROMIS 57 T-Score Conversions'!E$3:F$35,2,TRUE)</f>
        <v>55.9</v>
      </c>
      <c r="CR637" s="39" t="str">
        <f t="shared" si="22"/>
        <v>Mild</v>
      </c>
      <c r="CS637" s="40">
        <f>VLOOKUP(CE637,'PROMIS 57 T-Score Conversions'!U$3:V$35,2,TRUE)</f>
        <v>65.3</v>
      </c>
      <c r="CT637" s="39" t="str">
        <f t="shared" si="42"/>
        <v>Moderate</v>
      </c>
      <c r="CU637" s="40">
        <f>VLOOKUP(CF637,'PROMIS 57 T-Score Conversions'!Y$3:Z$35,2,TRUE)</f>
        <v>67.5</v>
      </c>
      <c r="CV637" s="39" t="str">
        <f t="shared" si="24"/>
        <v>Moderate</v>
      </c>
      <c r="CW637" s="40">
        <f>vlookup(CG637,'PROMIS 57 T-Score Conversions'!M$3:N$35,2,TRUE)</f>
        <v>31.3</v>
      </c>
      <c r="CX637" s="39" t="str">
        <f t="shared" si="25"/>
        <v>Moderate</v>
      </c>
      <c r="CY637" s="40">
        <f>VLOOKup(CH637,'PROMIS 57 T-Score Conversions'!I$3:J$35,2,TRUE)</f>
        <v>72.1</v>
      </c>
      <c r="CZ637" s="39" t="str">
        <f t="shared" si="26"/>
        <v>Severe</v>
      </c>
      <c r="DA637" s="37">
        <f>VLOOKUP(CJ637,'PROMIS 57 T-Score Conversions'!AC$3:AD$35,2,TRUE)</f>
        <v>30.11</v>
      </c>
      <c r="DB637" s="44" t="str">
        <f t="shared" si="30"/>
        <v>Moderate</v>
      </c>
      <c r="DC637" s="40">
        <f>VLOOKUP(CK637,'PROMIS 57 T-Score Conversions'!AG$3:AH$35,2,TRUE)</f>
        <v>59.95</v>
      </c>
      <c r="DD637" s="39" t="str">
        <f t="shared" si="31"/>
        <v>Mild</v>
      </c>
    </row>
    <row r="638">
      <c r="A638" s="1" t="b">
        <v>1</v>
      </c>
      <c r="B638" s="1" t="b">
        <v>1</v>
      </c>
      <c r="C638" s="20">
        <v>43990.5852865162</v>
      </c>
      <c r="D638" s="1" t="s">
        <v>281</v>
      </c>
      <c r="E638" s="1">
        <v>2037.0</v>
      </c>
      <c r="F638" s="1">
        <v>4.0</v>
      </c>
      <c r="G638" s="1">
        <v>3.0</v>
      </c>
      <c r="H638" s="1">
        <v>5.0</v>
      </c>
      <c r="I638" s="1">
        <v>4.0</v>
      </c>
      <c r="J638" s="1">
        <v>1.0</v>
      </c>
      <c r="K638" s="1">
        <v>4.0</v>
      </c>
      <c r="L638" s="1">
        <v>5.0</v>
      </c>
      <c r="M638" s="1">
        <v>3.0</v>
      </c>
      <c r="N638" s="1">
        <v>3.0</v>
      </c>
      <c r="O638" s="1">
        <v>3.0</v>
      </c>
      <c r="P638" s="1">
        <v>3.0</v>
      </c>
      <c r="Q638" s="1">
        <v>3.0</v>
      </c>
      <c r="R638" s="1">
        <v>2.0</v>
      </c>
      <c r="S638" s="1">
        <v>4.0</v>
      </c>
      <c r="T638" s="1">
        <v>3.0</v>
      </c>
      <c r="U638" s="1">
        <v>4.0</v>
      </c>
      <c r="V638" s="1">
        <v>2.0</v>
      </c>
      <c r="W638" s="1">
        <v>1.0</v>
      </c>
      <c r="X638" s="1">
        <v>3.0</v>
      </c>
      <c r="Y638" s="1">
        <v>1.0</v>
      </c>
      <c r="Z638" s="1">
        <v>3.0</v>
      </c>
      <c r="AA638" s="1">
        <v>4.0</v>
      </c>
      <c r="AB638" s="1">
        <v>5.0</v>
      </c>
      <c r="AC638" s="1">
        <v>2.0</v>
      </c>
      <c r="AD638" s="1">
        <v>5.0</v>
      </c>
      <c r="AE638" s="1">
        <v>4.0</v>
      </c>
      <c r="AF638" s="1">
        <v>3.0</v>
      </c>
      <c r="AG638" s="1">
        <v>4.0</v>
      </c>
      <c r="AH638" s="1">
        <v>4.0</v>
      </c>
      <c r="AI638" s="1">
        <v>3.0</v>
      </c>
      <c r="AJ638" s="1">
        <v>4.0</v>
      </c>
      <c r="AK638" s="1">
        <v>5.0</v>
      </c>
      <c r="AL638" s="1">
        <v>2.0</v>
      </c>
      <c r="AM638" s="1">
        <v>4.0</v>
      </c>
      <c r="AN638" s="1">
        <v>5.0</v>
      </c>
      <c r="AO638" s="1">
        <v>2.0</v>
      </c>
      <c r="AP638" s="1">
        <v>5.0</v>
      </c>
      <c r="AQ638" s="1">
        <v>2.0</v>
      </c>
      <c r="AR638" s="1">
        <v>1.0</v>
      </c>
      <c r="AS638" s="1">
        <v>4.0</v>
      </c>
      <c r="AT638" s="1">
        <v>1.0</v>
      </c>
      <c r="AU638" s="1">
        <v>3.0</v>
      </c>
      <c r="AV638" s="1">
        <v>2.0</v>
      </c>
      <c r="AW638" s="1">
        <v>1.0</v>
      </c>
      <c r="AX638" s="1">
        <v>1.0</v>
      </c>
      <c r="AY638" s="1">
        <v>2.0</v>
      </c>
      <c r="AZ638" s="1">
        <v>2.0</v>
      </c>
      <c r="BA638" s="1">
        <v>2.0</v>
      </c>
      <c r="BB638" s="1">
        <v>3.0</v>
      </c>
      <c r="BC638" s="1">
        <v>2.0</v>
      </c>
      <c r="BD638" s="1">
        <v>2.0</v>
      </c>
      <c r="BE638" s="1">
        <v>3.0</v>
      </c>
      <c r="BF638" s="1">
        <v>2.0</v>
      </c>
      <c r="BG638" s="1">
        <v>2.0</v>
      </c>
      <c r="BH638" s="1">
        <v>3.0</v>
      </c>
      <c r="BI638" s="1">
        <v>4.0</v>
      </c>
      <c r="BJ638" s="1">
        <v>2.0</v>
      </c>
      <c r="BK638" s="1">
        <v>2.0</v>
      </c>
      <c r="BL638" s="1">
        <v>4.0</v>
      </c>
      <c r="BM638" s="1">
        <v>2.0</v>
      </c>
      <c r="BN638" s="1">
        <v>2.0</v>
      </c>
      <c r="BO638" s="1">
        <v>4.0</v>
      </c>
      <c r="BP638" s="1">
        <v>3.0</v>
      </c>
      <c r="BQ638" s="1">
        <v>3.0</v>
      </c>
      <c r="BR638" s="1">
        <v>3.0</v>
      </c>
      <c r="BS638" s="1">
        <v>5.0</v>
      </c>
      <c r="BT638" s="1">
        <v>5.0</v>
      </c>
      <c r="BU638" s="1">
        <v>3.0</v>
      </c>
      <c r="BV638" s="1">
        <v>3.0</v>
      </c>
      <c r="BW638" s="1">
        <v>4.0</v>
      </c>
      <c r="BX638" s="1">
        <v>2.0</v>
      </c>
      <c r="BY638" s="1">
        <v>2.0</v>
      </c>
      <c r="BZ638" s="1">
        <v>4.0</v>
      </c>
      <c r="CA638" s="64">
        <f t="shared" si="32"/>
        <v>220</v>
      </c>
      <c r="CB638" s="45">
        <f t="shared" si="33"/>
        <v>29</v>
      </c>
      <c r="CC638" s="45">
        <f t="shared" si="34"/>
        <v>25</v>
      </c>
      <c r="CD638" s="45">
        <f t="shared" si="35"/>
        <v>21</v>
      </c>
      <c r="CE638" s="45">
        <f t="shared" si="36"/>
        <v>32</v>
      </c>
      <c r="CF638" s="45">
        <f t="shared" si="37"/>
        <v>25</v>
      </c>
      <c r="CG638" s="45">
        <f t="shared" si="38"/>
        <v>14</v>
      </c>
      <c r="CH638" s="45">
        <f t="shared" si="39"/>
        <v>21</v>
      </c>
      <c r="CI638" s="45">
        <f t="shared" si="40"/>
        <v>0.2</v>
      </c>
      <c r="CJ638">
        <f t="shared" si="10"/>
        <v>23</v>
      </c>
      <c r="CK638" s="45">
        <f t="shared" si="41"/>
        <v>28</v>
      </c>
      <c r="CM638" s="40">
        <f>VLOOKUP(CB638,'PROMIS 57 T-Score Conversions'!Q$3:R$35,2,TRUE)</f>
        <v>41.6</v>
      </c>
      <c r="CN638" s="44" t="str">
        <f t="shared" si="20"/>
        <v>Mild</v>
      </c>
      <c r="CO638" s="40">
        <f>VLOOKUP(CC638,'PROMIS 57 T-Score Conversions'!A$3:B$35,2,TRUE)</f>
        <v>63.5</v>
      </c>
      <c r="CP638" s="39" t="str">
        <f t="shared" si="21"/>
        <v>Moderate</v>
      </c>
      <c r="CQ638" s="40">
        <f>VLOOKUP(CD638,'PROMIS 57 T-Score Conversions'!E$3:F$35,2,TRUE)</f>
        <v>59.4</v>
      </c>
      <c r="CR638" s="39" t="str">
        <f t="shared" si="22"/>
        <v>Mild</v>
      </c>
      <c r="CS638" s="40">
        <f>VLOOKUP(CE638,'PROMIS 57 T-Score Conversions'!U$3:V$35,2,TRUE)</f>
        <v>65.3</v>
      </c>
      <c r="CT638" s="39" t="str">
        <f t="shared" si="42"/>
        <v>Moderate</v>
      </c>
      <c r="CU638" s="40">
        <f>VLOOKUP(CF638,'PROMIS 57 T-Score Conversions'!Y$3:Z$35,2,TRUE)</f>
        <v>55.3</v>
      </c>
      <c r="CV638" s="39" t="str">
        <f t="shared" si="24"/>
        <v>Mild</v>
      </c>
      <c r="CW638" s="40">
        <f>vlookup(CG638,'PROMIS 57 T-Score Conversions'!M$3:N$35,2,TRUE)</f>
        <v>35.3</v>
      </c>
      <c r="CX638" s="39" t="str">
        <f t="shared" si="25"/>
        <v>Moderate</v>
      </c>
      <c r="CY638" s="40">
        <f>VLOOKup(CH638,'PROMIS 57 T-Score Conversions'!I$3:J$35,2,TRUE)</f>
        <v>59.5</v>
      </c>
      <c r="CZ638" s="39" t="str">
        <f t="shared" si="26"/>
        <v>Mild</v>
      </c>
      <c r="DA638" s="37">
        <f>VLOOKUP(CJ638,'PROMIS 57 T-Score Conversions'!AC$3:AD$35,2,TRUE)</f>
        <v>39.5</v>
      </c>
      <c r="DB638" s="44" t="str">
        <f t="shared" si="30"/>
        <v>Moderate</v>
      </c>
      <c r="DC638" s="40">
        <f>VLOOKUP(CK638,'PROMIS 57 T-Score Conversions'!AG$3:AH$35,2,TRUE)</f>
        <v>47.18</v>
      </c>
      <c r="DD638" s="39" t="str">
        <f t="shared" si="31"/>
        <v>Normal</v>
      </c>
    </row>
    <row r="639">
      <c r="A639" s="1" t="b">
        <v>1</v>
      </c>
      <c r="B639" s="1" t="b">
        <v>1</v>
      </c>
      <c r="C639" s="20">
        <v>43991.620509942135</v>
      </c>
      <c r="D639" s="1" t="s">
        <v>239</v>
      </c>
      <c r="E639" s="1">
        <v>1995.0</v>
      </c>
      <c r="F639" s="1">
        <v>4.0</v>
      </c>
      <c r="G639" s="1">
        <v>5.0</v>
      </c>
      <c r="H639" s="1">
        <v>5.0</v>
      </c>
      <c r="I639" s="1">
        <v>4.0</v>
      </c>
      <c r="J639" s="1">
        <v>3.0</v>
      </c>
      <c r="K639" s="1">
        <v>5.0</v>
      </c>
      <c r="L639" s="1">
        <v>5.0</v>
      </c>
      <c r="M639" s="1">
        <v>4.0</v>
      </c>
      <c r="N639" s="1">
        <v>2.0</v>
      </c>
      <c r="O639" s="1">
        <v>2.0</v>
      </c>
      <c r="P639" s="1">
        <v>2.0</v>
      </c>
      <c r="Q639" s="1">
        <v>2.0</v>
      </c>
      <c r="R639" s="1">
        <v>2.0</v>
      </c>
      <c r="S639" s="1">
        <v>2.0</v>
      </c>
      <c r="T639" s="1">
        <v>2.0</v>
      </c>
      <c r="U639" s="1">
        <v>2.0</v>
      </c>
      <c r="V639" s="1">
        <v>1.0</v>
      </c>
      <c r="W639" s="1">
        <v>1.0</v>
      </c>
      <c r="X639" s="1">
        <v>1.0</v>
      </c>
      <c r="Y639" s="1">
        <v>1.0</v>
      </c>
      <c r="Z639" s="1">
        <v>1.0</v>
      </c>
      <c r="AA639" s="1">
        <v>2.0</v>
      </c>
      <c r="AB639" s="1">
        <v>1.0</v>
      </c>
      <c r="AC639" s="1">
        <v>1.0</v>
      </c>
      <c r="AD639" s="1">
        <v>3.0</v>
      </c>
      <c r="AE639" s="1">
        <v>2.0</v>
      </c>
      <c r="AF639" s="1">
        <v>2.0</v>
      </c>
      <c r="AG639" s="1">
        <v>2.0</v>
      </c>
      <c r="AH639" s="1">
        <v>3.0</v>
      </c>
      <c r="AI639" s="1">
        <v>3.0</v>
      </c>
      <c r="AJ639" s="1">
        <v>2.0</v>
      </c>
      <c r="AK639" s="1">
        <v>2.0</v>
      </c>
      <c r="AL639" s="1">
        <v>2.0</v>
      </c>
      <c r="AM639" s="1">
        <v>2.0</v>
      </c>
      <c r="AN639" s="1">
        <v>2.0</v>
      </c>
      <c r="AO639" s="1">
        <v>3.0</v>
      </c>
      <c r="AP639" s="1">
        <v>2.0</v>
      </c>
      <c r="AQ639" s="1">
        <v>2.0</v>
      </c>
      <c r="AR639" s="1">
        <v>3.0</v>
      </c>
      <c r="AS639" s="1">
        <v>2.0</v>
      </c>
      <c r="AT639" s="1">
        <v>4.0</v>
      </c>
      <c r="AU639" s="1">
        <v>4.0</v>
      </c>
      <c r="AV639" s="1">
        <v>4.0</v>
      </c>
      <c r="AW639" s="1">
        <v>4.0</v>
      </c>
      <c r="AX639" s="1">
        <v>3.0</v>
      </c>
      <c r="AY639" s="1">
        <v>4.0</v>
      </c>
      <c r="AZ639" s="1">
        <v>4.0</v>
      </c>
      <c r="BA639" s="1">
        <v>4.0</v>
      </c>
      <c r="BB639" s="1">
        <v>2.0</v>
      </c>
      <c r="BC639" s="1">
        <v>1.0</v>
      </c>
      <c r="BD639" s="1">
        <v>1.0</v>
      </c>
      <c r="BE639" s="1">
        <v>1.0</v>
      </c>
      <c r="BF639" s="1">
        <v>2.0</v>
      </c>
      <c r="BG639" s="1">
        <v>2.0</v>
      </c>
      <c r="BH639" s="1">
        <v>2.0</v>
      </c>
      <c r="BI639" s="1">
        <v>2.0</v>
      </c>
      <c r="BJ639" s="1">
        <v>2.0</v>
      </c>
      <c r="BK639" s="1">
        <v>4.0</v>
      </c>
      <c r="BL639" s="1">
        <v>4.0</v>
      </c>
      <c r="BM639" s="1">
        <v>4.0</v>
      </c>
      <c r="BN639" s="1">
        <v>4.0</v>
      </c>
      <c r="BO639" s="1">
        <v>4.0</v>
      </c>
      <c r="BP639" s="1">
        <v>4.0</v>
      </c>
      <c r="BQ639" s="1">
        <v>4.0</v>
      </c>
      <c r="BR639" s="1">
        <v>3.0</v>
      </c>
      <c r="BS639" s="1">
        <v>2.0</v>
      </c>
      <c r="BT639" s="1">
        <v>1.0</v>
      </c>
      <c r="BU639" s="1">
        <v>2.0</v>
      </c>
      <c r="BV639" s="1">
        <v>3.0</v>
      </c>
      <c r="BW639" s="1">
        <v>2.0</v>
      </c>
      <c r="BX639" s="1">
        <v>2.0</v>
      </c>
      <c r="BY639" s="1">
        <v>1.0</v>
      </c>
      <c r="BZ639" s="1">
        <v>2.0</v>
      </c>
      <c r="CA639" s="64">
        <f t="shared" si="32"/>
        <v>189</v>
      </c>
      <c r="CB639" s="45">
        <f t="shared" si="33"/>
        <v>35</v>
      </c>
      <c r="CC639" s="45">
        <f t="shared" si="34"/>
        <v>16</v>
      </c>
      <c r="CD639" s="45">
        <f t="shared" si="35"/>
        <v>9</v>
      </c>
      <c r="CE639" s="45">
        <f t="shared" si="36"/>
        <v>19</v>
      </c>
      <c r="CF639" s="45">
        <f t="shared" si="37"/>
        <v>18</v>
      </c>
      <c r="CG639" s="45">
        <f t="shared" si="38"/>
        <v>31</v>
      </c>
      <c r="CH639" s="45">
        <f t="shared" si="39"/>
        <v>13</v>
      </c>
      <c r="CI639" s="45">
        <f t="shared" si="40"/>
        <v>0.2</v>
      </c>
      <c r="CJ639">
        <f t="shared" si="10"/>
        <v>31</v>
      </c>
      <c r="CK639" s="45">
        <f t="shared" si="41"/>
        <v>15</v>
      </c>
      <c r="CM639" s="40">
        <f>VLOOKUP(CB639,'PROMIS 57 T-Score Conversions'!Q$3:R$35,2,TRUE)</f>
        <v>46.7</v>
      </c>
      <c r="CN639" s="44" t="str">
        <f t="shared" si="20"/>
        <v>Normal</v>
      </c>
      <c r="CO639" s="40">
        <f>VLOOKUP(CC639,'PROMIS 57 T-Score Conversions'!A$3:B$35,2,TRUE)</f>
        <v>54.3</v>
      </c>
      <c r="CP639" s="39" t="str">
        <f t="shared" si="21"/>
        <v>Mild</v>
      </c>
      <c r="CQ639" s="40">
        <f>VLOOKUP(CD639,'PROMIS 57 T-Score Conversions'!E$3:F$35,2,TRUE)</f>
        <v>44.7</v>
      </c>
      <c r="CR639" s="39" t="str">
        <f t="shared" si="22"/>
        <v>Normal</v>
      </c>
      <c r="CS639" s="40">
        <f>VLOOKUP(CE639,'PROMIS 57 T-Score Conversions'!U$3:V$35,2,TRUE)</f>
        <v>52.5</v>
      </c>
      <c r="CT639" s="39" t="str">
        <f t="shared" si="42"/>
        <v>Normal</v>
      </c>
      <c r="CU639" s="40">
        <f>VLOOKUP(CF639,'PROMIS 57 T-Score Conversions'!Y$3:Z$35,2,TRUE)</f>
        <v>47.9</v>
      </c>
      <c r="CV639" s="39" t="str">
        <f t="shared" si="24"/>
        <v>Normal</v>
      </c>
      <c r="CW639" s="40">
        <f>vlookup(CG639,'PROMIS 57 T-Score Conversions'!M$3:N$35,2,TRUE)</f>
        <v>50.8</v>
      </c>
      <c r="CX639" s="39" t="str">
        <f t="shared" si="25"/>
        <v>Normal</v>
      </c>
      <c r="CY639" s="40">
        <f>VLOOKup(CH639,'PROMIS 57 T-Score Conversions'!I$3:J$35,2,TRUE)</f>
        <v>53.2</v>
      </c>
      <c r="CZ639" s="39" t="str">
        <f t="shared" si="26"/>
        <v>Normal</v>
      </c>
      <c r="DA639" s="37">
        <f>VLOOKUP(CJ639,'PROMIS 57 T-Score Conversions'!AC$3:AD$35,2,TRUE)</f>
        <v>46.22</v>
      </c>
      <c r="DB639" s="44" t="str">
        <f t="shared" si="30"/>
        <v>Normal</v>
      </c>
      <c r="DC639" s="40">
        <f>VLOOKUP(CK639,'PROMIS 57 T-Score Conversions'!AG$3:AH$35,2,TRUE)</f>
        <v>35.07</v>
      </c>
      <c r="DD639" s="39" t="str">
        <f t="shared" si="31"/>
        <v>Normal</v>
      </c>
    </row>
    <row r="640">
      <c r="A640" s="1" t="b">
        <v>1</v>
      </c>
      <c r="B640" s="1" t="b">
        <v>1</v>
      </c>
      <c r="C640" s="20">
        <v>43992.49813771991</v>
      </c>
      <c r="D640" s="1" t="s">
        <v>421</v>
      </c>
      <c r="E640" s="1">
        <v>2222.0</v>
      </c>
      <c r="F640" s="1">
        <v>5.0</v>
      </c>
      <c r="G640" s="1">
        <v>4.0</v>
      </c>
      <c r="H640" s="1">
        <v>4.0</v>
      </c>
      <c r="I640" s="1">
        <v>4.0</v>
      </c>
      <c r="J640" s="1">
        <v>2.0</v>
      </c>
      <c r="K640" s="1">
        <v>4.0</v>
      </c>
      <c r="L640" s="1">
        <v>4.0</v>
      </c>
      <c r="M640" s="1">
        <v>3.0</v>
      </c>
      <c r="N640" s="1">
        <v>2.0</v>
      </c>
      <c r="O640" s="1">
        <v>1.0</v>
      </c>
      <c r="P640" s="1">
        <v>2.0</v>
      </c>
      <c r="Q640" s="1">
        <v>2.0</v>
      </c>
      <c r="R640" s="1">
        <v>3.0</v>
      </c>
      <c r="S640" s="1">
        <v>2.0</v>
      </c>
      <c r="T640" s="1">
        <v>2.0</v>
      </c>
      <c r="U640" s="1">
        <v>3.0</v>
      </c>
      <c r="V640" s="1">
        <v>4.0</v>
      </c>
      <c r="W640" s="1">
        <v>3.0</v>
      </c>
      <c r="X640" s="1">
        <v>3.0</v>
      </c>
      <c r="Y640" s="1">
        <v>3.0</v>
      </c>
      <c r="Z640" s="1">
        <v>4.0</v>
      </c>
      <c r="AA640" s="1">
        <v>4.0</v>
      </c>
      <c r="AB640" s="1">
        <v>4.0</v>
      </c>
      <c r="AC640" s="1">
        <v>2.0</v>
      </c>
      <c r="AD640" s="1">
        <v>5.0</v>
      </c>
      <c r="AE640" s="1">
        <v>5.0</v>
      </c>
      <c r="AF640" s="1">
        <v>4.0</v>
      </c>
      <c r="AG640" s="1">
        <v>4.0</v>
      </c>
      <c r="AH640" s="1">
        <v>5.0</v>
      </c>
      <c r="AI640" s="1">
        <v>3.0</v>
      </c>
      <c r="AJ640" s="1">
        <v>4.0</v>
      </c>
      <c r="AK640" s="1">
        <v>4.0</v>
      </c>
      <c r="AL640" s="1">
        <v>4.0</v>
      </c>
      <c r="AM640" s="1">
        <v>5.0</v>
      </c>
      <c r="AN640" s="1">
        <v>4.0</v>
      </c>
      <c r="AO640" s="1">
        <v>4.0</v>
      </c>
      <c r="AP640" s="1">
        <v>2.0</v>
      </c>
      <c r="AQ640" s="1">
        <v>4.0</v>
      </c>
      <c r="AR640" s="1">
        <v>4.0</v>
      </c>
      <c r="AS640" s="1">
        <v>4.0</v>
      </c>
      <c r="AT640" s="1">
        <v>2.0</v>
      </c>
      <c r="AU640" s="1">
        <v>2.0</v>
      </c>
      <c r="AV640" s="1">
        <v>3.0</v>
      </c>
      <c r="AW640" s="1">
        <v>2.0</v>
      </c>
      <c r="AX640" s="1">
        <v>2.0</v>
      </c>
      <c r="AY640" s="1">
        <v>2.0</v>
      </c>
      <c r="AZ640" s="1">
        <v>3.0</v>
      </c>
      <c r="BA640" s="1">
        <v>3.0</v>
      </c>
      <c r="BB640" s="1">
        <v>4.0</v>
      </c>
      <c r="BC640" s="1">
        <v>4.0</v>
      </c>
      <c r="BD640" s="1">
        <v>5.0</v>
      </c>
      <c r="BE640" s="1">
        <v>3.0</v>
      </c>
      <c r="BF640" s="1">
        <v>4.0</v>
      </c>
      <c r="BG640" s="1">
        <v>4.0</v>
      </c>
      <c r="BH640" s="1">
        <v>4.0</v>
      </c>
      <c r="BI640" s="1">
        <v>5.0</v>
      </c>
      <c r="BJ640" s="1">
        <v>6.0</v>
      </c>
      <c r="BK640" s="1">
        <v>2.0</v>
      </c>
      <c r="BL640" s="1">
        <v>4.0</v>
      </c>
      <c r="BM640" s="1">
        <v>3.0</v>
      </c>
      <c r="BN640" s="1">
        <v>2.0</v>
      </c>
      <c r="BO640" s="1">
        <v>2.0</v>
      </c>
      <c r="BP640" s="1">
        <v>2.0</v>
      </c>
      <c r="BQ640" s="1">
        <v>2.0</v>
      </c>
      <c r="BR640" s="1">
        <v>3.0</v>
      </c>
      <c r="BS640" s="1">
        <v>3.0</v>
      </c>
      <c r="BT640" s="1">
        <v>3.0</v>
      </c>
      <c r="BU640" s="1">
        <v>4.0</v>
      </c>
      <c r="BV640" s="1">
        <v>4.0</v>
      </c>
      <c r="BW640" s="1">
        <v>4.0</v>
      </c>
      <c r="BX640" s="1">
        <v>2.0</v>
      </c>
      <c r="BY640" s="1">
        <v>3.0</v>
      </c>
      <c r="BZ640" s="1">
        <v>3.0</v>
      </c>
      <c r="CA640" s="64">
        <f t="shared" si="32"/>
        <v>243</v>
      </c>
      <c r="CB640" s="45">
        <f t="shared" si="33"/>
        <v>30</v>
      </c>
      <c r="CC640" s="45">
        <f t="shared" si="34"/>
        <v>17</v>
      </c>
      <c r="CD640" s="45">
        <f t="shared" si="35"/>
        <v>27</v>
      </c>
      <c r="CE640" s="45">
        <f t="shared" si="36"/>
        <v>34</v>
      </c>
      <c r="CF640" s="45">
        <f t="shared" si="37"/>
        <v>31</v>
      </c>
      <c r="CG640" s="45">
        <f t="shared" si="38"/>
        <v>19</v>
      </c>
      <c r="CH640" s="45">
        <f t="shared" si="39"/>
        <v>33</v>
      </c>
      <c r="CI640" s="45">
        <f t="shared" si="40"/>
        <v>0.6</v>
      </c>
      <c r="CJ640">
        <f t="shared" si="10"/>
        <v>20</v>
      </c>
      <c r="CK640" s="45">
        <f t="shared" si="41"/>
        <v>26</v>
      </c>
      <c r="CM640" s="40">
        <f>VLOOKUP(CB640,'PROMIS 57 T-Score Conversions'!Q$3:R$35,2,TRUE)</f>
        <v>42.3</v>
      </c>
      <c r="CN640" s="44" t="str">
        <f t="shared" si="20"/>
        <v>Mild</v>
      </c>
      <c r="CO640" s="40">
        <f>VLOOKUP(CC640,'PROMIS 57 T-Score Conversions'!A$3:B$35,2,TRUE)</f>
        <v>55.4</v>
      </c>
      <c r="CP640" s="39" t="str">
        <f t="shared" si="21"/>
        <v>Moderate</v>
      </c>
      <c r="CQ640" s="40">
        <f>VLOOKUP(CD640,'PROMIS 57 T-Score Conversions'!E$3:F$35,2,TRUE)</f>
        <v>64.9</v>
      </c>
      <c r="CR640" s="39" t="str">
        <f t="shared" si="22"/>
        <v>Moderate</v>
      </c>
      <c r="CS640" s="40">
        <f>VLOOKUP(CE640,'PROMIS 57 T-Score Conversions'!U$3:V$35,2,TRUE)</f>
        <v>67.5</v>
      </c>
      <c r="CT640" s="39" t="str">
        <f t="shared" si="42"/>
        <v>Moderate</v>
      </c>
      <c r="CU640" s="40">
        <f>VLOOKUP(CF640,'PROMIS 57 T-Score Conversions'!Y$3:Z$35,2,TRUE)</f>
        <v>61.5</v>
      </c>
      <c r="CV640" s="39" t="str">
        <f t="shared" si="24"/>
        <v>Moderate</v>
      </c>
      <c r="CW640" s="40">
        <f>vlookup(CG640,'PROMIS 57 T-Score Conversions'!M$3:N$35,2,TRUE)</f>
        <v>39.3</v>
      </c>
      <c r="CX640" s="39" t="str">
        <f t="shared" si="25"/>
        <v>Moderate</v>
      </c>
      <c r="CY640" s="40">
        <f>VLOOKup(CH640,'PROMIS 57 T-Score Conversions'!I$3:J$35,2,TRUE)</f>
        <v>67.7</v>
      </c>
      <c r="CZ640" s="39" t="str">
        <f t="shared" si="26"/>
        <v>Moderate</v>
      </c>
      <c r="DA640" s="37">
        <f>VLOOKUP(CJ640,'PROMIS 57 T-Score Conversions'!AC$3:AD$35,2,TRUE)</f>
        <v>37.15</v>
      </c>
      <c r="DB640" s="44" t="str">
        <f t="shared" si="30"/>
        <v>Moderate</v>
      </c>
      <c r="DC640" s="40">
        <f>VLOOKUP(CK640,'PROMIS 57 T-Score Conversions'!AG$3:AH$35,2,TRUE)</f>
        <v>45.27</v>
      </c>
      <c r="DD640" s="39" t="str">
        <f t="shared" si="31"/>
        <v>Normal</v>
      </c>
    </row>
    <row r="641">
      <c r="A641" s="1" t="b">
        <v>1</v>
      </c>
      <c r="B641" s="1" t="b">
        <v>1</v>
      </c>
      <c r="C641" s="20">
        <v>43994.39872232639</v>
      </c>
      <c r="D641" s="1" t="s">
        <v>385</v>
      </c>
      <c r="E641" s="1">
        <v>2196.0</v>
      </c>
      <c r="F641" s="1">
        <v>5.0</v>
      </c>
      <c r="G641" s="1">
        <v>5.0</v>
      </c>
      <c r="H641" s="1">
        <v>5.0</v>
      </c>
      <c r="I641" s="1">
        <v>5.0</v>
      </c>
      <c r="J641" s="1">
        <v>5.0</v>
      </c>
      <c r="K641" s="1">
        <v>5.0</v>
      </c>
      <c r="L641" s="1">
        <v>5.0</v>
      </c>
      <c r="M641" s="1">
        <v>5.0</v>
      </c>
      <c r="N641" s="1">
        <v>1.0</v>
      </c>
      <c r="O641" s="1">
        <v>1.0</v>
      </c>
      <c r="P641" s="1">
        <v>1.0</v>
      </c>
      <c r="Q641" s="1">
        <v>1.0</v>
      </c>
      <c r="R641" s="1">
        <v>1.0</v>
      </c>
      <c r="S641" s="1">
        <v>1.0</v>
      </c>
      <c r="T641" s="1">
        <v>1.0</v>
      </c>
      <c r="U641" s="1">
        <v>1.0</v>
      </c>
      <c r="V641" s="1">
        <v>1.0</v>
      </c>
      <c r="W641" s="1">
        <v>1.0</v>
      </c>
      <c r="X641" s="1">
        <v>1.0</v>
      </c>
      <c r="Y641" s="1">
        <v>1.0</v>
      </c>
      <c r="Z641" s="1">
        <v>1.0</v>
      </c>
      <c r="AA641" s="1">
        <v>1.0</v>
      </c>
      <c r="AB641" s="1">
        <v>1.0</v>
      </c>
      <c r="AC641" s="1">
        <v>1.0</v>
      </c>
      <c r="AD641" s="1">
        <v>1.0</v>
      </c>
      <c r="AE641" s="1">
        <v>1.0</v>
      </c>
      <c r="AF641" s="1">
        <v>1.0</v>
      </c>
      <c r="AG641" s="1">
        <v>1.0</v>
      </c>
      <c r="AH641" s="1">
        <v>1.0</v>
      </c>
      <c r="AI641" s="1">
        <v>1.0</v>
      </c>
      <c r="AJ641" s="1">
        <v>1.0</v>
      </c>
      <c r="AK641" s="1">
        <v>1.0</v>
      </c>
      <c r="AL641" s="1">
        <v>1.0</v>
      </c>
      <c r="AM641" s="1">
        <v>1.0</v>
      </c>
      <c r="AN641" s="1">
        <v>1.0</v>
      </c>
      <c r="AO641" s="1">
        <v>1.0</v>
      </c>
      <c r="AP641" s="1">
        <v>1.0</v>
      </c>
      <c r="AQ641" s="1">
        <v>1.0</v>
      </c>
      <c r="AR641" s="1">
        <v>1.0</v>
      </c>
      <c r="AS641" s="1">
        <v>1.0</v>
      </c>
      <c r="AT641" s="1">
        <v>5.0</v>
      </c>
      <c r="AU641" s="1">
        <v>5.0</v>
      </c>
      <c r="AV641" s="1">
        <v>5.0</v>
      </c>
      <c r="AW641" s="1">
        <v>5.0</v>
      </c>
      <c r="AX641" s="1">
        <v>5.0</v>
      </c>
      <c r="AY641" s="1">
        <v>5.0</v>
      </c>
      <c r="AZ641" s="1">
        <v>5.0</v>
      </c>
      <c r="BA641" s="1">
        <v>5.0</v>
      </c>
      <c r="BB641" s="1">
        <v>1.0</v>
      </c>
      <c r="BC641" s="1">
        <v>1.0</v>
      </c>
      <c r="BD641" s="1">
        <v>1.0</v>
      </c>
      <c r="BE641" s="1">
        <v>1.0</v>
      </c>
      <c r="BF641" s="1">
        <v>1.0</v>
      </c>
      <c r="BG641" s="1">
        <v>1.0</v>
      </c>
      <c r="BH641" s="1">
        <v>1.0</v>
      </c>
      <c r="BI641" s="1">
        <v>1.0</v>
      </c>
      <c r="BJ641" s="1">
        <v>0.0</v>
      </c>
      <c r="BK641" s="1">
        <v>5.0</v>
      </c>
      <c r="BL641" s="1">
        <v>5.0</v>
      </c>
      <c r="BM641" s="1">
        <v>5.0</v>
      </c>
      <c r="BN641" s="1">
        <v>5.0</v>
      </c>
      <c r="BO641" s="1">
        <v>5.0</v>
      </c>
      <c r="BP641" s="1">
        <v>5.0</v>
      </c>
      <c r="BQ641" s="1">
        <v>5.0</v>
      </c>
      <c r="BR641" s="1">
        <v>5.0</v>
      </c>
      <c r="BS641" s="1">
        <v>1.0</v>
      </c>
      <c r="BT641" s="1">
        <v>1.0</v>
      </c>
      <c r="BU641" s="1">
        <v>1.0</v>
      </c>
      <c r="BV641" s="1">
        <v>1.0</v>
      </c>
      <c r="BW641" s="1">
        <v>1.0</v>
      </c>
      <c r="BX641" s="1">
        <v>1.0</v>
      </c>
      <c r="BY641" s="1">
        <v>1.0</v>
      </c>
      <c r="BZ641" s="1">
        <v>1.0</v>
      </c>
      <c r="CA641" s="64">
        <f t="shared" si="32"/>
        <v>168</v>
      </c>
      <c r="CB641" s="45">
        <f t="shared" si="33"/>
        <v>40</v>
      </c>
      <c r="CC641" s="45">
        <f t="shared" si="34"/>
        <v>8</v>
      </c>
      <c r="CD641" s="45">
        <f t="shared" si="35"/>
        <v>8</v>
      </c>
      <c r="CE641" s="45">
        <f t="shared" si="36"/>
        <v>8</v>
      </c>
      <c r="CF641" s="45">
        <f t="shared" si="37"/>
        <v>8</v>
      </c>
      <c r="CG641" s="45">
        <f t="shared" si="38"/>
        <v>40</v>
      </c>
      <c r="CH641" s="45">
        <f t="shared" si="39"/>
        <v>8</v>
      </c>
      <c r="CI641" s="45">
        <f t="shared" si="40"/>
        <v>0</v>
      </c>
      <c r="CJ641">
        <f t="shared" si="10"/>
        <v>40</v>
      </c>
      <c r="CK641" s="45">
        <f t="shared" si="41"/>
        <v>8</v>
      </c>
      <c r="CM641" s="40">
        <f>VLOOKUP(CB641,'PROMIS 57 T-Score Conversions'!Q$3:R$35,2,TRUE)</f>
        <v>60.1</v>
      </c>
      <c r="CN641" s="44" t="str">
        <f t="shared" si="20"/>
        <v>Normal</v>
      </c>
      <c r="CO641" s="40">
        <f>VLOOKUP(CC641,'PROMIS 57 T-Score Conversions'!A$3:B$35,2,TRUE)</f>
        <v>37.1</v>
      </c>
      <c r="CP641" s="39" t="str">
        <f t="shared" si="21"/>
        <v>Normal</v>
      </c>
      <c r="CQ641" s="40">
        <f>VLOOKUP(CD641,'PROMIS 57 T-Score Conversions'!E$3:F$35,2,TRUE)</f>
        <v>38.2</v>
      </c>
      <c r="CR641" s="39" t="str">
        <f t="shared" si="22"/>
        <v>Normal</v>
      </c>
      <c r="CS641" s="40">
        <f>VLOOKUP(CE641,'PROMIS 57 T-Score Conversions'!U$3:V$35,2,TRUE)</f>
        <v>33.1</v>
      </c>
      <c r="CT641" s="39" t="str">
        <f t="shared" si="42"/>
        <v>Normal</v>
      </c>
      <c r="CU641" s="40">
        <f>VLOOKUP(CF641,'PROMIS 57 T-Score Conversions'!Y$3:Z$35,2,TRUE)</f>
        <v>28.9</v>
      </c>
      <c r="CV641" s="39" t="str">
        <f t="shared" si="24"/>
        <v>Normal</v>
      </c>
      <c r="CW641" s="40">
        <f>vlookup(CG641,'PROMIS 57 T-Score Conversions'!M$3:N$35,2,TRUE)</f>
        <v>65.4</v>
      </c>
      <c r="CX641" s="39" t="str">
        <f t="shared" si="25"/>
        <v>Normal</v>
      </c>
      <c r="CY641" s="40">
        <f>VLOOKup(CH641,'PROMIS 57 T-Score Conversions'!I$3:J$35,2,TRUE)</f>
        <v>40.7</v>
      </c>
      <c r="CZ641" s="39" t="str">
        <f t="shared" si="26"/>
        <v>Normal</v>
      </c>
      <c r="DA641" s="37">
        <f>VLOOKUP(CJ641,'PROMIS 57 T-Score Conversions'!AC$3:AD$35,2,TRUE)</f>
        <v>63.48</v>
      </c>
      <c r="DB641" s="44" t="str">
        <f t="shared" si="30"/>
        <v>Normal</v>
      </c>
      <c r="DC641" s="40">
        <f>VLOOKUP(CK641,'PROMIS 57 T-Score Conversions'!AG$3:AH$35,2,TRUE)</f>
        <v>23.27</v>
      </c>
      <c r="DD641" s="39" t="str">
        <f t="shared" si="31"/>
        <v>Normal</v>
      </c>
    </row>
    <row r="642">
      <c r="A642" s="1" t="b">
        <v>1</v>
      </c>
      <c r="B642" s="1" t="b">
        <v>1</v>
      </c>
      <c r="C642" s="20">
        <v>43994.4515243287</v>
      </c>
      <c r="D642" s="1" t="s">
        <v>373</v>
      </c>
      <c r="E642" s="1">
        <v>2161.0</v>
      </c>
      <c r="F642" s="1">
        <v>1.0</v>
      </c>
      <c r="G642" s="1">
        <v>3.0</v>
      </c>
      <c r="H642" s="1">
        <v>3.0</v>
      </c>
      <c r="I642" s="1">
        <v>2.0</v>
      </c>
      <c r="J642" s="1">
        <v>2.0</v>
      </c>
      <c r="K642" s="1">
        <v>2.0</v>
      </c>
      <c r="L642" s="1">
        <v>2.0</v>
      </c>
      <c r="M642" s="1">
        <v>2.0</v>
      </c>
      <c r="N642" s="1">
        <v>2.0</v>
      </c>
      <c r="O642" s="1">
        <v>2.0</v>
      </c>
      <c r="P642" s="1">
        <v>2.0</v>
      </c>
      <c r="Q642" s="1">
        <v>2.0</v>
      </c>
      <c r="R642" s="1">
        <v>2.0</v>
      </c>
      <c r="S642" s="1">
        <v>1.0</v>
      </c>
      <c r="T642" s="1">
        <v>2.0</v>
      </c>
      <c r="U642" s="1">
        <v>2.0</v>
      </c>
      <c r="V642" s="1">
        <v>1.0</v>
      </c>
      <c r="W642" s="1">
        <v>1.0</v>
      </c>
      <c r="X642" s="1">
        <v>1.0</v>
      </c>
      <c r="Y642" s="1">
        <v>1.0</v>
      </c>
      <c r="Z642" s="1">
        <v>1.0</v>
      </c>
      <c r="AA642" s="1">
        <v>1.0</v>
      </c>
      <c r="AB642" s="1">
        <v>1.0</v>
      </c>
      <c r="AC642" s="1">
        <v>1.0</v>
      </c>
      <c r="AD642" s="1">
        <v>3.0</v>
      </c>
      <c r="AE642" s="1">
        <v>3.0</v>
      </c>
      <c r="AF642" s="1">
        <v>3.0</v>
      </c>
      <c r="AG642" s="1">
        <v>3.0</v>
      </c>
      <c r="AH642" s="1">
        <v>3.0</v>
      </c>
      <c r="AI642" s="1">
        <v>3.0</v>
      </c>
      <c r="AJ642" s="1">
        <v>3.0</v>
      </c>
      <c r="AK642" s="1">
        <v>3.0</v>
      </c>
      <c r="AL642" s="1">
        <v>4.0</v>
      </c>
      <c r="AM642" s="1">
        <v>3.0</v>
      </c>
      <c r="AN642" s="1">
        <v>3.0</v>
      </c>
      <c r="AO642" s="1">
        <v>2.0</v>
      </c>
      <c r="AP642" s="1">
        <v>2.0</v>
      </c>
      <c r="AQ642" s="1">
        <v>2.0</v>
      </c>
      <c r="AR642" s="1">
        <v>2.0</v>
      </c>
      <c r="AS642" s="1">
        <v>4.0</v>
      </c>
      <c r="AT642" s="1">
        <v>2.0</v>
      </c>
      <c r="AU642" s="1">
        <v>2.0</v>
      </c>
      <c r="AV642" s="1">
        <v>3.0</v>
      </c>
      <c r="AW642" s="1">
        <v>3.0</v>
      </c>
      <c r="AX642" s="1">
        <v>3.0</v>
      </c>
      <c r="AY642" s="1">
        <v>3.0</v>
      </c>
      <c r="AZ642" s="1">
        <v>3.0</v>
      </c>
      <c r="BA642" s="1">
        <v>3.0</v>
      </c>
      <c r="BB642" s="1">
        <v>4.0</v>
      </c>
      <c r="BC642" s="1">
        <v>4.0</v>
      </c>
      <c r="BD642" s="1">
        <v>4.0</v>
      </c>
      <c r="BE642" s="1">
        <v>4.0</v>
      </c>
      <c r="BF642" s="1">
        <v>4.0</v>
      </c>
      <c r="BG642" s="1">
        <v>4.0</v>
      </c>
      <c r="BH642" s="1">
        <v>4.0</v>
      </c>
      <c r="BI642" s="1">
        <v>4.0</v>
      </c>
      <c r="BJ642" s="1">
        <v>6.0</v>
      </c>
      <c r="BK642" s="1">
        <v>3.0</v>
      </c>
      <c r="BL642" s="1">
        <v>3.0</v>
      </c>
      <c r="BM642" s="1">
        <v>3.0</v>
      </c>
      <c r="BN642" s="1">
        <v>3.0</v>
      </c>
      <c r="BO642" s="1">
        <v>3.0</v>
      </c>
      <c r="BP642" s="1">
        <v>3.0</v>
      </c>
      <c r="BQ642" s="1">
        <v>3.0</v>
      </c>
      <c r="BR642" s="1">
        <v>3.0</v>
      </c>
      <c r="BS642" s="1">
        <v>3.0</v>
      </c>
      <c r="BT642" s="1">
        <v>2.0</v>
      </c>
      <c r="BU642" s="1">
        <v>3.0</v>
      </c>
      <c r="BV642" s="1">
        <v>2.0</v>
      </c>
      <c r="BW642" s="1">
        <v>2.0</v>
      </c>
      <c r="BX642" s="1">
        <v>3.0</v>
      </c>
      <c r="BY642" s="1">
        <v>3.0</v>
      </c>
      <c r="BZ642" s="1">
        <v>3.0</v>
      </c>
      <c r="CA642" s="64">
        <f t="shared" si="32"/>
        <v>191</v>
      </c>
      <c r="CB642" s="45">
        <f t="shared" si="33"/>
        <v>17</v>
      </c>
      <c r="CC642" s="45">
        <f t="shared" si="34"/>
        <v>15</v>
      </c>
      <c r="CD642" s="45">
        <f t="shared" si="35"/>
        <v>8</v>
      </c>
      <c r="CE642" s="45">
        <f t="shared" si="36"/>
        <v>24</v>
      </c>
      <c r="CF642" s="45">
        <f t="shared" si="37"/>
        <v>22</v>
      </c>
      <c r="CG642" s="45">
        <f t="shared" si="38"/>
        <v>22</v>
      </c>
      <c r="CH642" s="45">
        <f t="shared" si="39"/>
        <v>32</v>
      </c>
      <c r="CI642" s="45">
        <f t="shared" si="40"/>
        <v>0.6</v>
      </c>
      <c r="CJ642">
        <f t="shared" si="10"/>
        <v>24</v>
      </c>
      <c r="CK642" s="45">
        <f t="shared" si="41"/>
        <v>21</v>
      </c>
      <c r="CM642" s="40">
        <f>VLOOKUP(CB642,'PROMIS 57 T-Score Conversions'!Q$3:R$35,2,TRUE)</f>
        <v>33.2</v>
      </c>
      <c r="CN642" s="44" t="str">
        <f t="shared" si="20"/>
        <v>Moderate</v>
      </c>
      <c r="CO642" s="40">
        <f>VLOOKUP(CC642,'PROMIS 57 T-Score Conversions'!A$3:B$35,2,TRUE)</f>
        <v>53.2</v>
      </c>
      <c r="CP642" s="39" t="str">
        <f t="shared" si="21"/>
        <v>Mild</v>
      </c>
      <c r="CQ642" s="40">
        <f>VLOOKUP(CD642,'PROMIS 57 T-Score Conversions'!E$3:F$35,2,TRUE)</f>
        <v>38.2</v>
      </c>
      <c r="CR642" s="39" t="str">
        <f t="shared" si="22"/>
        <v>Normal</v>
      </c>
      <c r="CS642" s="40">
        <f>VLOOKUP(CE642,'PROMIS 57 T-Score Conversions'!U$3:V$35,2,TRUE)</f>
        <v>57.5</v>
      </c>
      <c r="CT642" s="39" t="str">
        <f t="shared" si="42"/>
        <v>Mild</v>
      </c>
      <c r="CU642" s="40">
        <f>VLOOKUP(CF642,'PROMIS 57 T-Score Conversions'!Y$3:Z$35,2,TRUE)</f>
        <v>52.2</v>
      </c>
      <c r="CV642" s="39" t="str">
        <f t="shared" si="24"/>
        <v>Normal</v>
      </c>
      <c r="CW642" s="40">
        <f>vlookup(CG642,'PROMIS 57 T-Score Conversions'!M$3:N$35,2,TRUE)</f>
        <v>42</v>
      </c>
      <c r="CX642" s="39" t="str">
        <f t="shared" si="25"/>
        <v>Mild</v>
      </c>
      <c r="CY642" s="40">
        <f>VLOOKup(CH642,'PROMIS 57 T-Score Conversions'!I$3:J$35,2,TRUE)</f>
        <v>66.9</v>
      </c>
      <c r="CZ642" s="39" t="str">
        <f t="shared" si="26"/>
        <v>Moderate</v>
      </c>
      <c r="DA642" s="37">
        <f>VLOOKUP(CJ642,'PROMIS 57 T-Score Conversions'!AC$3:AD$35,2,TRUE)</f>
        <v>40.29</v>
      </c>
      <c r="DB642" s="44" t="str">
        <f t="shared" si="30"/>
        <v>Mild</v>
      </c>
      <c r="DC642" s="40">
        <f>VLOOKUP(CK642,'PROMIS 57 T-Score Conversions'!AG$3:AH$35,2,TRUE)</f>
        <v>40.71</v>
      </c>
      <c r="DD642" s="39" t="str">
        <f t="shared" si="31"/>
        <v>Normal</v>
      </c>
    </row>
    <row r="643">
      <c r="A643" s="1" t="b">
        <v>1</v>
      </c>
      <c r="B643" s="1" t="b">
        <v>1</v>
      </c>
      <c r="C643" s="20">
        <v>43995.51230569444</v>
      </c>
      <c r="D643" s="1" t="s">
        <v>439</v>
      </c>
      <c r="E643" s="1">
        <v>2260.0</v>
      </c>
      <c r="F643" s="1">
        <v>3.0</v>
      </c>
      <c r="G643" s="1">
        <v>5.0</v>
      </c>
      <c r="H643" s="1">
        <v>5.0</v>
      </c>
      <c r="I643" s="1">
        <v>4.0</v>
      </c>
      <c r="J643" s="1">
        <v>2.0</v>
      </c>
      <c r="K643" s="1">
        <v>4.0</v>
      </c>
      <c r="L643" s="1">
        <v>4.0</v>
      </c>
      <c r="M643" s="1">
        <v>2.0</v>
      </c>
      <c r="N643" s="1">
        <v>2.0</v>
      </c>
      <c r="O643" s="1">
        <v>2.0</v>
      </c>
      <c r="P643" s="1">
        <v>2.0</v>
      </c>
      <c r="Q643" s="1">
        <v>3.0</v>
      </c>
      <c r="R643" s="1">
        <v>2.0</v>
      </c>
      <c r="S643" s="1">
        <v>1.0</v>
      </c>
      <c r="T643" s="1">
        <v>2.0</v>
      </c>
      <c r="U643" s="1">
        <v>3.0</v>
      </c>
      <c r="V643" s="1">
        <v>2.0</v>
      </c>
      <c r="W643" s="1">
        <v>3.0</v>
      </c>
      <c r="X643" s="1">
        <v>4.0</v>
      </c>
      <c r="Y643" s="1">
        <v>4.0</v>
      </c>
      <c r="Z643" s="1">
        <v>2.0</v>
      </c>
      <c r="AA643" s="1">
        <v>4.0</v>
      </c>
      <c r="AB643" s="1">
        <v>4.0</v>
      </c>
      <c r="AC643" s="1">
        <v>5.0</v>
      </c>
      <c r="AD643" s="1">
        <v>4.0</v>
      </c>
      <c r="AE643" s="1">
        <v>5.0</v>
      </c>
      <c r="AF643" s="1">
        <v>4.0</v>
      </c>
      <c r="AG643" s="1">
        <v>3.0</v>
      </c>
      <c r="AH643" s="1">
        <v>5.0</v>
      </c>
      <c r="AI643" s="1">
        <v>3.0</v>
      </c>
      <c r="AJ643" s="1">
        <v>3.0</v>
      </c>
      <c r="AK643" s="1">
        <v>3.0</v>
      </c>
      <c r="AL643" s="1">
        <v>2.0</v>
      </c>
      <c r="AM643" s="1">
        <v>3.0</v>
      </c>
      <c r="AN643" s="1">
        <v>3.0</v>
      </c>
      <c r="AO643" s="1">
        <v>4.0</v>
      </c>
      <c r="AP643" s="1">
        <v>3.0</v>
      </c>
      <c r="AQ643" s="1">
        <v>4.0</v>
      </c>
      <c r="AR643" s="1">
        <v>3.0</v>
      </c>
      <c r="AS643" s="1">
        <v>4.0</v>
      </c>
      <c r="AT643" s="1">
        <v>2.0</v>
      </c>
      <c r="AU643" s="1">
        <v>2.0</v>
      </c>
      <c r="AV643" s="1">
        <v>2.0</v>
      </c>
      <c r="AW643" s="1">
        <v>2.0</v>
      </c>
      <c r="AX643" s="1">
        <v>2.0</v>
      </c>
      <c r="AY643" s="1">
        <v>2.0</v>
      </c>
      <c r="AZ643" s="1">
        <v>2.0</v>
      </c>
      <c r="BA643" s="1">
        <v>1.0</v>
      </c>
      <c r="BB643" s="1">
        <v>2.0</v>
      </c>
      <c r="BC643" s="1">
        <v>2.0</v>
      </c>
      <c r="BD643" s="1">
        <v>1.0</v>
      </c>
      <c r="BE643" s="1">
        <v>2.0</v>
      </c>
      <c r="BF643" s="1">
        <v>2.0</v>
      </c>
      <c r="BG643" s="1">
        <v>2.0</v>
      </c>
      <c r="BH643" s="1">
        <v>1.0</v>
      </c>
      <c r="BI643" s="1">
        <v>1.0</v>
      </c>
      <c r="BJ643" s="1">
        <v>2.0</v>
      </c>
      <c r="BK643" s="1">
        <v>2.0</v>
      </c>
      <c r="BL643" s="1">
        <v>2.0</v>
      </c>
      <c r="BM643" s="1">
        <v>2.0</v>
      </c>
      <c r="BN643" s="1">
        <v>3.0</v>
      </c>
      <c r="BO643" s="1">
        <v>3.0</v>
      </c>
      <c r="BP643" s="1">
        <v>3.0</v>
      </c>
      <c r="BQ643" s="1">
        <v>3.0</v>
      </c>
      <c r="BR643" s="1">
        <v>3.0</v>
      </c>
      <c r="BS643" s="1">
        <v>3.0</v>
      </c>
      <c r="BT643" s="1">
        <v>3.0</v>
      </c>
      <c r="BU643" s="1">
        <v>2.0</v>
      </c>
      <c r="BV643" s="1">
        <v>2.0</v>
      </c>
      <c r="BW643" s="1">
        <v>2.0</v>
      </c>
      <c r="BX643" s="1">
        <v>2.0</v>
      </c>
      <c r="BY643" s="1">
        <v>1.0</v>
      </c>
      <c r="BZ643" s="1">
        <v>2.0</v>
      </c>
      <c r="CA643" s="64">
        <f t="shared" si="32"/>
        <v>198</v>
      </c>
      <c r="CB643" s="45">
        <f t="shared" si="33"/>
        <v>29</v>
      </c>
      <c r="CC643" s="45">
        <f t="shared" si="34"/>
        <v>17</v>
      </c>
      <c r="CD643" s="45">
        <f t="shared" si="35"/>
        <v>28</v>
      </c>
      <c r="CE643" s="45">
        <f t="shared" si="36"/>
        <v>30</v>
      </c>
      <c r="CF643" s="45">
        <f t="shared" si="37"/>
        <v>26</v>
      </c>
      <c r="CG643" s="45">
        <f t="shared" si="38"/>
        <v>15</v>
      </c>
      <c r="CH643" s="45">
        <f t="shared" si="39"/>
        <v>13</v>
      </c>
      <c r="CI643" s="45">
        <f t="shared" si="40"/>
        <v>0.2</v>
      </c>
      <c r="CJ643">
        <f t="shared" si="10"/>
        <v>21</v>
      </c>
      <c r="CK643" s="45">
        <f t="shared" si="41"/>
        <v>17</v>
      </c>
      <c r="CM643" s="40">
        <f>VLOOKUP(CB643,'PROMIS 57 T-Score Conversions'!Q$3:R$35,2,TRUE)</f>
        <v>41.6</v>
      </c>
      <c r="CN643" s="44" t="str">
        <f t="shared" si="20"/>
        <v>Mild</v>
      </c>
      <c r="CO643" s="40">
        <f>VLOOKUP(CC643,'PROMIS 57 T-Score Conversions'!A$3:B$35,2,TRUE)</f>
        <v>55.4</v>
      </c>
      <c r="CP643" s="39" t="str">
        <f t="shared" si="21"/>
        <v>Moderate</v>
      </c>
      <c r="CQ643" s="40">
        <f>VLOOKUP(CD643,'PROMIS 57 T-Score Conversions'!E$3:F$35,2,TRUE)</f>
        <v>65.8</v>
      </c>
      <c r="CR643" s="39" t="str">
        <f t="shared" si="22"/>
        <v>Moderate</v>
      </c>
      <c r="CS643" s="40">
        <f>VLOOKUP(CE643,'PROMIS 57 T-Score Conversions'!U$3:V$35,2,TRUE)</f>
        <v>63.3</v>
      </c>
      <c r="CT643" s="39" t="str">
        <f t="shared" si="42"/>
        <v>Moderate</v>
      </c>
      <c r="CU643" s="40">
        <f>VLOOKUP(CF643,'PROMIS 57 T-Score Conversions'!Y$3:Z$35,2,TRUE)</f>
        <v>56.3</v>
      </c>
      <c r="CV643" s="39" t="str">
        <f t="shared" si="24"/>
        <v>Mild</v>
      </c>
      <c r="CW643" s="40">
        <f>vlookup(CG643,'PROMIS 57 T-Score Conversions'!M$3:N$35,2,TRUE)</f>
        <v>36.2</v>
      </c>
      <c r="CX643" s="39" t="str">
        <f t="shared" si="25"/>
        <v>Moderate</v>
      </c>
      <c r="CY643" s="40">
        <f>VLOOKup(CH643,'PROMIS 57 T-Score Conversions'!I$3:J$35,2,TRUE)</f>
        <v>53.2</v>
      </c>
      <c r="CZ643" s="39" t="str">
        <f t="shared" si="26"/>
        <v>Normal</v>
      </c>
      <c r="DA643" s="37">
        <f>VLOOKUP(CJ643,'PROMIS 57 T-Score Conversions'!AC$3:AD$35,2,TRUE)</f>
        <v>37.93</v>
      </c>
      <c r="DB643" s="44" t="str">
        <f t="shared" si="30"/>
        <v>Moderate</v>
      </c>
      <c r="DC643" s="40">
        <f>VLOOKUP(CK643,'PROMIS 57 T-Score Conversions'!AG$3:AH$35,2,TRUE)</f>
        <v>37.04</v>
      </c>
      <c r="DD643" s="39" t="str">
        <f t="shared" si="31"/>
        <v>Normal</v>
      </c>
    </row>
    <row r="644">
      <c r="A644" s="1" t="b">
        <v>1</v>
      </c>
      <c r="B644" s="1" t="b">
        <v>1</v>
      </c>
      <c r="C644" s="20">
        <v>43995.928980613426</v>
      </c>
      <c r="D644" s="1" t="s">
        <v>440</v>
      </c>
      <c r="E644" s="1">
        <v>2259.0</v>
      </c>
      <c r="F644" s="1">
        <v>3.0</v>
      </c>
      <c r="G644" s="1">
        <v>4.0</v>
      </c>
      <c r="H644" s="1">
        <v>5.0</v>
      </c>
      <c r="I644" s="1">
        <v>3.0</v>
      </c>
      <c r="J644" s="1">
        <v>2.0</v>
      </c>
      <c r="K644" s="1">
        <v>2.0</v>
      </c>
      <c r="L644" s="1">
        <v>2.0</v>
      </c>
      <c r="M644" s="1">
        <v>2.0</v>
      </c>
      <c r="N644" s="1">
        <v>4.0</v>
      </c>
      <c r="O644" s="1">
        <v>2.0</v>
      </c>
      <c r="P644" s="1">
        <v>3.0</v>
      </c>
      <c r="Q644" s="1">
        <v>4.0</v>
      </c>
      <c r="R644" s="1">
        <v>1.0</v>
      </c>
      <c r="S644" s="1">
        <v>3.0</v>
      </c>
      <c r="T644" s="1">
        <v>4.0</v>
      </c>
      <c r="U644" s="1">
        <v>5.0</v>
      </c>
      <c r="V644" s="1">
        <v>1.0</v>
      </c>
      <c r="W644" s="1">
        <v>2.0</v>
      </c>
      <c r="X644" s="1">
        <v>2.0</v>
      </c>
      <c r="Y644" s="1">
        <v>1.0</v>
      </c>
      <c r="Z644" s="1">
        <v>1.0</v>
      </c>
      <c r="AA644" s="1">
        <v>2.0</v>
      </c>
      <c r="AB644" s="1">
        <v>1.0</v>
      </c>
      <c r="AC644" s="1">
        <v>1.0</v>
      </c>
      <c r="AD644" s="1">
        <v>2.0</v>
      </c>
      <c r="AE644" s="1">
        <v>2.0</v>
      </c>
      <c r="AF644" s="1">
        <v>2.0</v>
      </c>
      <c r="AG644" s="1">
        <v>2.0</v>
      </c>
      <c r="AH644" s="1">
        <v>1.0</v>
      </c>
      <c r="AI644" s="1">
        <v>1.0</v>
      </c>
      <c r="AJ644" s="1">
        <v>1.0</v>
      </c>
      <c r="AK644" s="1">
        <v>2.0</v>
      </c>
      <c r="AL644" s="1">
        <v>4.0</v>
      </c>
      <c r="AM644" s="1">
        <v>4.0</v>
      </c>
      <c r="AN644" s="1">
        <v>4.0</v>
      </c>
      <c r="AO644" s="1">
        <v>4.0</v>
      </c>
      <c r="AP644" s="1">
        <v>4.0</v>
      </c>
      <c r="AQ644" s="1">
        <v>4.0</v>
      </c>
      <c r="AR644" s="1">
        <v>4.0</v>
      </c>
      <c r="AS644" s="1">
        <v>4.0</v>
      </c>
      <c r="AT644" s="1">
        <v>4.0</v>
      </c>
      <c r="AU644" s="1">
        <v>3.0</v>
      </c>
      <c r="AV644" s="1">
        <v>1.0</v>
      </c>
      <c r="AW644" s="1">
        <v>3.0</v>
      </c>
      <c r="AX644" s="1">
        <v>2.0</v>
      </c>
      <c r="AY644" s="1">
        <v>3.0</v>
      </c>
      <c r="AZ644" s="1">
        <v>3.0</v>
      </c>
      <c r="BA644" s="1">
        <v>1.0</v>
      </c>
      <c r="BB644" s="1">
        <v>5.0</v>
      </c>
      <c r="BC644" s="1">
        <v>5.0</v>
      </c>
      <c r="BD644" s="1">
        <v>3.0</v>
      </c>
      <c r="BE644" s="1">
        <v>5.0</v>
      </c>
      <c r="BF644" s="1">
        <v>5.0</v>
      </c>
      <c r="BG644" s="1">
        <v>4.0</v>
      </c>
      <c r="BH644" s="1">
        <v>5.0</v>
      </c>
      <c r="BI644" s="1">
        <v>3.0</v>
      </c>
      <c r="BJ644" s="1">
        <v>3.0</v>
      </c>
      <c r="BK644" s="1">
        <v>4.0</v>
      </c>
      <c r="BL644" s="1">
        <v>4.0</v>
      </c>
      <c r="BM644" s="1">
        <v>4.0</v>
      </c>
      <c r="BN644" s="1">
        <v>5.0</v>
      </c>
      <c r="BO644" s="1">
        <v>4.0</v>
      </c>
      <c r="BP644" s="1">
        <v>5.0</v>
      </c>
      <c r="BQ644" s="1">
        <v>5.0</v>
      </c>
      <c r="BR644" s="1">
        <v>5.0</v>
      </c>
      <c r="BS644" s="1">
        <v>2.0</v>
      </c>
      <c r="BT644" s="1">
        <v>1.0</v>
      </c>
      <c r="BU644" s="1">
        <v>1.0</v>
      </c>
      <c r="BV644" s="1">
        <v>1.0</v>
      </c>
      <c r="BW644" s="1">
        <v>1.0</v>
      </c>
      <c r="BX644" s="1">
        <v>1.0</v>
      </c>
      <c r="BY644" s="1">
        <v>1.0</v>
      </c>
      <c r="BZ644" s="1">
        <v>1.0</v>
      </c>
      <c r="CA644" s="64">
        <f t="shared" si="32"/>
        <v>208</v>
      </c>
      <c r="CB644" s="45">
        <f t="shared" si="33"/>
        <v>23</v>
      </c>
      <c r="CC644" s="45">
        <f t="shared" si="34"/>
        <v>26</v>
      </c>
      <c r="CD644" s="45">
        <f t="shared" si="35"/>
        <v>11</v>
      </c>
      <c r="CE644" s="45">
        <f t="shared" si="36"/>
        <v>13</v>
      </c>
      <c r="CF644" s="45">
        <f t="shared" si="37"/>
        <v>32</v>
      </c>
      <c r="CG644" s="45">
        <f t="shared" si="38"/>
        <v>20</v>
      </c>
      <c r="CH644" s="45">
        <f t="shared" si="39"/>
        <v>35</v>
      </c>
      <c r="CI644" s="45">
        <f t="shared" si="40"/>
        <v>0.3</v>
      </c>
      <c r="CJ644">
        <f t="shared" si="10"/>
        <v>36</v>
      </c>
      <c r="CK644" s="45">
        <f t="shared" si="41"/>
        <v>9</v>
      </c>
      <c r="CM644" s="40">
        <f>VLOOKUP(CB644,'PROMIS 57 T-Score Conversions'!Q$3:R$35,2,TRUE)</f>
        <v>37.4</v>
      </c>
      <c r="CN644" s="44" t="str">
        <f t="shared" si="20"/>
        <v>Moderate</v>
      </c>
      <c r="CO644" s="40">
        <f>VLOOKUP(CC644,'PROMIS 57 T-Score Conversions'!A$3:B$35,2,TRUE)</f>
        <v>64.5</v>
      </c>
      <c r="CP644" s="39" t="str">
        <f t="shared" si="21"/>
        <v>Moderate</v>
      </c>
      <c r="CQ644" s="40">
        <f>VLOOKUP(CD644,'PROMIS 57 T-Score Conversions'!E$3:F$35,2,TRUE)</f>
        <v>49.4</v>
      </c>
      <c r="CR644" s="39" t="str">
        <f t="shared" si="22"/>
        <v>Normal</v>
      </c>
      <c r="CS644" s="40">
        <f>VLOOKUP(CE644,'PROMIS 57 T-Score Conversions'!U$3:V$35,2,TRUE)</f>
        <v>45.6</v>
      </c>
      <c r="CT644" s="39" t="str">
        <f t="shared" si="42"/>
        <v>Normal</v>
      </c>
      <c r="CU644" s="40">
        <f>VLOOKUP(CF644,'PROMIS 57 T-Score Conversions'!Y$3:Z$35,2,TRUE)</f>
        <v>62.6</v>
      </c>
      <c r="CV644" s="39" t="str">
        <f t="shared" si="24"/>
        <v>Moderate</v>
      </c>
      <c r="CW644" s="40">
        <f>vlookup(CG644,'PROMIS 57 T-Score Conversions'!M$3:N$35,2,TRUE)</f>
        <v>40.2</v>
      </c>
      <c r="CX644" s="39" t="str">
        <f t="shared" si="25"/>
        <v>Mild</v>
      </c>
      <c r="CY644" s="40">
        <f>VLOOKup(CH644,'PROMIS 57 T-Score Conversions'!I$3:J$35,2,TRUE)</f>
        <v>69.2</v>
      </c>
      <c r="CZ644" s="39" t="str">
        <f t="shared" si="26"/>
        <v>Moderate</v>
      </c>
      <c r="DA644" s="37">
        <f>VLOOKUP(CJ644,'PROMIS 57 T-Score Conversions'!AC$3:AD$35,2,TRUE)</f>
        <v>51.8</v>
      </c>
      <c r="DB644" s="44" t="str">
        <f t="shared" si="30"/>
        <v>Normal</v>
      </c>
      <c r="DC644" s="40">
        <f>VLOOKUP(CK644,'PROMIS 57 T-Score Conversions'!AG$3:AH$35,2,TRUE)</f>
        <v>26.59</v>
      </c>
      <c r="DD644" s="39" t="str">
        <f t="shared" si="31"/>
        <v>Normal</v>
      </c>
    </row>
    <row r="645">
      <c r="A645" s="1" t="b">
        <v>1</v>
      </c>
      <c r="B645" s="1" t="b">
        <v>1</v>
      </c>
      <c r="C645" s="20">
        <v>43996.57406501158</v>
      </c>
      <c r="D645" s="1" t="s">
        <v>328</v>
      </c>
      <c r="E645" s="1">
        <v>2126.0</v>
      </c>
      <c r="F645" s="1">
        <v>3.0</v>
      </c>
      <c r="G645" s="1">
        <v>3.0</v>
      </c>
      <c r="H645" s="1">
        <v>3.0</v>
      </c>
      <c r="I645" s="1">
        <v>2.0</v>
      </c>
      <c r="J645" s="1">
        <v>3.0</v>
      </c>
      <c r="K645" s="1">
        <v>3.0</v>
      </c>
      <c r="L645" s="1">
        <v>3.0</v>
      </c>
      <c r="M645" s="1">
        <v>2.0</v>
      </c>
      <c r="N645" s="1">
        <v>4.0</v>
      </c>
      <c r="O645" s="1">
        <v>3.0</v>
      </c>
      <c r="P645" s="1">
        <v>3.0</v>
      </c>
      <c r="Q645" s="1">
        <v>3.0</v>
      </c>
      <c r="R645" s="1">
        <v>3.0</v>
      </c>
      <c r="S645" s="1">
        <v>3.0</v>
      </c>
      <c r="T645" s="1">
        <v>3.0</v>
      </c>
      <c r="U645" s="1">
        <v>5.0</v>
      </c>
      <c r="V645" s="1">
        <v>3.0</v>
      </c>
      <c r="W645" s="1">
        <v>3.0</v>
      </c>
      <c r="X645" s="1">
        <v>4.0</v>
      </c>
      <c r="Y645" s="1">
        <v>3.0</v>
      </c>
      <c r="Z645" s="1">
        <v>3.0</v>
      </c>
      <c r="AA645" s="1">
        <v>4.0</v>
      </c>
      <c r="AB645" s="1">
        <v>3.0</v>
      </c>
      <c r="AC645" s="1">
        <v>3.0</v>
      </c>
      <c r="AD645" s="1">
        <v>4.0</v>
      </c>
      <c r="AE645" s="1">
        <v>3.0</v>
      </c>
      <c r="AF645" s="1">
        <v>3.0</v>
      </c>
      <c r="AG645" s="1">
        <v>4.0</v>
      </c>
      <c r="AH645" s="1">
        <v>3.0</v>
      </c>
      <c r="AI645" s="1">
        <v>3.0</v>
      </c>
      <c r="AJ645" s="1">
        <v>3.0</v>
      </c>
      <c r="AK645" s="1">
        <v>3.0</v>
      </c>
      <c r="AL645" s="1">
        <v>3.0</v>
      </c>
      <c r="AM645" s="1">
        <v>3.0</v>
      </c>
      <c r="AN645" s="1">
        <v>3.0</v>
      </c>
      <c r="AO645" s="1">
        <v>3.0</v>
      </c>
      <c r="AP645" s="1">
        <v>3.0</v>
      </c>
      <c r="AQ645" s="1">
        <v>3.0</v>
      </c>
      <c r="AR645" s="1">
        <v>3.0</v>
      </c>
      <c r="AS645" s="1">
        <v>3.0</v>
      </c>
      <c r="AT645" s="1">
        <v>4.0</v>
      </c>
      <c r="AU645" s="1">
        <v>3.0</v>
      </c>
      <c r="AV645" s="1">
        <v>3.0</v>
      </c>
      <c r="AW645" s="1">
        <v>3.0</v>
      </c>
      <c r="AX645" s="1">
        <v>3.0</v>
      </c>
      <c r="AY645" s="1">
        <v>3.0</v>
      </c>
      <c r="AZ645" s="1">
        <v>3.0</v>
      </c>
      <c r="BA645" s="1">
        <v>3.0</v>
      </c>
      <c r="BB645" s="1">
        <v>4.0</v>
      </c>
      <c r="BC645" s="1">
        <v>4.0</v>
      </c>
      <c r="BD645" s="1">
        <v>4.0</v>
      </c>
      <c r="BE645" s="1">
        <v>3.0</v>
      </c>
      <c r="BF645" s="1">
        <v>3.0</v>
      </c>
      <c r="BG645" s="1">
        <v>3.0</v>
      </c>
      <c r="BH645" s="1">
        <v>4.0</v>
      </c>
      <c r="BI645" s="1">
        <v>3.0</v>
      </c>
      <c r="BJ645" s="1">
        <v>7.0</v>
      </c>
      <c r="BK645" s="1">
        <v>3.0</v>
      </c>
      <c r="BL645" s="1">
        <v>4.0</v>
      </c>
      <c r="BM645" s="1">
        <v>3.0</v>
      </c>
      <c r="BN645" s="1">
        <v>3.0</v>
      </c>
      <c r="BO645" s="1">
        <v>3.0</v>
      </c>
      <c r="BP645" s="1">
        <v>3.0</v>
      </c>
      <c r="BQ645" s="1">
        <v>3.0</v>
      </c>
      <c r="BR645" s="1">
        <v>3.0</v>
      </c>
      <c r="BS645" s="1">
        <v>3.0</v>
      </c>
      <c r="BT645" s="1">
        <v>3.0</v>
      </c>
      <c r="BU645" s="1">
        <v>3.0</v>
      </c>
      <c r="BV645" s="1">
        <v>3.0</v>
      </c>
      <c r="BW645" s="1">
        <v>3.0</v>
      </c>
      <c r="BX645" s="1">
        <v>4.0</v>
      </c>
      <c r="BY645" s="1">
        <v>3.0</v>
      </c>
      <c r="BZ645" s="1">
        <v>3.0</v>
      </c>
      <c r="CA645" s="64">
        <f t="shared" si="32"/>
        <v>235</v>
      </c>
      <c r="CB645" s="45">
        <f t="shared" si="33"/>
        <v>22</v>
      </c>
      <c r="CC645" s="45">
        <f t="shared" si="34"/>
        <v>27</v>
      </c>
      <c r="CD645" s="45">
        <f t="shared" si="35"/>
        <v>26</v>
      </c>
      <c r="CE645" s="45">
        <f t="shared" si="36"/>
        <v>26</v>
      </c>
      <c r="CF645" s="45">
        <f t="shared" si="37"/>
        <v>24</v>
      </c>
      <c r="CG645" s="45">
        <f t="shared" si="38"/>
        <v>25</v>
      </c>
      <c r="CH645" s="45">
        <f t="shared" si="39"/>
        <v>28</v>
      </c>
      <c r="CI645" s="45">
        <f t="shared" si="40"/>
        <v>0.7</v>
      </c>
      <c r="CJ645">
        <f t="shared" si="10"/>
        <v>25</v>
      </c>
      <c r="CK645" s="45">
        <f t="shared" si="41"/>
        <v>25</v>
      </c>
      <c r="CM645" s="40">
        <f>VLOOKUP(CB645,'PROMIS 57 T-Score Conversions'!Q$3:R$35,2,TRUE)</f>
        <v>36.7</v>
      </c>
      <c r="CN645" s="44" t="str">
        <f t="shared" si="20"/>
        <v>Moderate</v>
      </c>
      <c r="CO645" s="40">
        <f>VLOOKUP(CC645,'PROMIS 57 T-Score Conversions'!A$3:B$35,2,TRUE)</f>
        <v>65.6</v>
      </c>
      <c r="CP645" s="39" t="str">
        <f t="shared" si="21"/>
        <v>Severe</v>
      </c>
      <c r="CQ645" s="40">
        <f>VLOOKUP(CD645,'PROMIS 57 T-Score Conversions'!E$3:F$35,2,TRUE)</f>
        <v>63.9</v>
      </c>
      <c r="CR645" s="39" t="str">
        <f t="shared" si="22"/>
        <v>Moderate</v>
      </c>
      <c r="CS645" s="40">
        <f>VLOOKUP(CE645,'PROMIS 57 T-Score Conversions'!U$3:V$35,2,TRUE)</f>
        <v>59.4</v>
      </c>
      <c r="CT645" s="39" t="str">
        <f t="shared" si="42"/>
        <v>Mild</v>
      </c>
      <c r="CU645" s="40">
        <f>VLOOKUP(CF645,'PROMIS 57 T-Score Conversions'!Y$3:Z$35,2,TRUE)</f>
        <v>54.3</v>
      </c>
      <c r="CV645" s="39" t="str">
        <f t="shared" si="24"/>
        <v>Normal</v>
      </c>
      <c r="CW645" s="40">
        <f>vlookup(CG645,'PROMIS 57 T-Score Conversions'!M$3:N$35,2,TRUE)</f>
        <v>45</v>
      </c>
      <c r="CX645" s="39" t="str">
        <f t="shared" si="25"/>
        <v>Normal</v>
      </c>
      <c r="CY645" s="40">
        <f>VLOOKup(CH645,'PROMIS 57 T-Score Conversions'!I$3:J$35,2,TRUE)</f>
        <v>64.1</v>
      </c>
      <c r="CZ645" s="39" t="str">
        <f t="shared" si="26"/>
        <v>Moderate</v>
      </c>
      <c r="DA645" s="37">
        <f>VLOOKUP(CJ645,'PROMIS 57 T-Score Conversions'!AC$3:AD$35,2,TRUE)</f>
        <v>41.09</v>
      </c>
      <c r="DB645" s="44" t="str">
        <f t="shared" si="30"/>
        <v>Mild</v>
      </c>
      <c r="DC645" s="40">
        <f>VLOOKUP(CK645,'PROMIS 57 T-Score Conversions'!AG$3:AH$35,2,TRUE)</f>
        <v>44.34</v>
      </c>
      <c r="DD645" s="39" t="str">
        <f t="shared" si="31"/>
        <v>Normal</v>
      </c>
    </row>
    <row r="646">
      <c r="A646" s="1" t="b">
        <v>1</v>
      </c>
      <c r="B646" s="1" t="b">
        <v>1</v>
      </c>
      <c r="C646" s="20">
        <v>43998.45416621528</v>
      </c>
      <c r="D646" s="1" t="s">
        <v>402</v>
      </c>
      <c r="E646" s="1">
        <v>2210.0</v>
      </c>
      <c r="F646" s="1">
        <v>3.0</v>
      </c>
      <c r="G646" s="1">
        <v>2.0</v>
      </c>
      <c r="H646" s="1">
        <v>3.0</v>
      </c>
      <c r="I646" s="1">
        <v>3.0</v>
      </c>
      <c r="J646" s="1">
        <v>1.0</v>
      </c>
      <c r="K646" s="1">
        <v>2.0</v>
      </c>
      <c r="L646" s="1">
        <v>2.0</v>
      </c>
      <c r="M646" s="1">
        <v>2.0</v>
      </c>
      <c r="N646" s="1">
        <v>1.0</v>
      </c>
      <c r="O646" s="1">
        <v>1.0</v>
      </c>
      <c r="P646" s="1">
        <v>1.0</v>
      </c>
      <c r="Q646" s="1">
        <v>2.0</v>
      </c>
      <c r="R646" s="1">
        <v>2.0</v>
      </c>
      <c r="S646" s="1">
        <v>1.0</v>
      </c>
      <c r="T646" s="1">
        <v>2.0</v>
      </c>
      <c r="U646" s="1">
        <v>2.0</v>
      </c>
      <c r="V646" s="1">
        <v>1.0</v>
      </c>
      <c r="W646" s="1">
        <v>1.0</v>
      </c>
      <c r="X646" s="1">
        <v>1.0</v>
      </c>
      <c r="Y646" s="1">
        <v>1.0</v>
      </c>
      <c r="Z646" s="1">
        <v>1.0</v>
      </c>
      <c r="AA646" s="1">
        <v>2.0</v>
      </c>
      <c r="AB646" s="1">
        <v>1.0</v>
      </c>
      <c r="AC646" s="1">
        <v>1.0</v>
      </c>
      <c r="AD646" s="1">
        <v>4.0</v>
      </c>
      <c r="AE646" s="1">
        <v>2.0</v>
      </c>
      <c r="AF646" s="1">
        <v>2.0</v>
      </c>
      <c r="AG646" s="1">
        <v>2.0</v>
      </c>
      <c r="AH646" s="1">
        <v>3.0</v>
      </c>
      <c r="AI646" s="1">
        <v>3.0</v>
      </c>
      <c r="AJ646" s="1">
        <v>3.0</v>
      </c>
      <c r="AK646" s="1">
        <v>3.0</v>
      </c>
      <c r="AL646" s="1">
        <v>3.0</v>
      </c>
      <c r="AM646" s="1">
        <v>3.0</v>
      </c>
      <c r="AN646" s="1">
        <v>4.0</v>
      </c>
      <c r="AO646" s="1">
        <v>3.0</v>
      </c>
      <c r="AP646" s="1">
        <v>3.0</v>
      </c>
      <c r="AQ646" s="1">
        <v>3.0</v>
      </c>
      <c r="AR646" s="1">
        <v>2.0</v>
      </c>
      <c r="AS646" s="1">
        <v>4.0</v>
      </c>
      <c r="AT646" s="1">
        <v>1.0</v>
      </c>
      <c r="AU646" s="1">
        <v>1.0</v>
      </c>
      <c r="AV646" s="1">
        <v>1.0</v>
      </c>
      <c r="AW646" s="1">
        <v>1.0</v>
      </c>
      <c r="AX646" s="1">
        <v>1.0</v>
      </c>
      <c r="AY646" s="1">
        <v>1.0</v>
      </c>
      <c r="AZ646" s="1">
        <v>1.0</v>
      </c>
      <c r="BA646" s="1">
        <v>1.0</v>
      </c>
      <c r="BB646" s="1">
        <v>3.0</v>
      </c>
      <c r="BC646" s="1">
        <v>3.0</v>
      </c>
      <c r="BD646" s="1">
        <v>4.0</v>
      </c>
      <c r="BE646" s="1">
        <v>3.0</v>
      </c>
      <c r="BF646" s="1">
        <v>5.0</v>
      </c>
      <c r="BG646" s="1">
        <v>5.0</v>
      </c>
      <c r="BH646" s="1">
        <v>5.0</v>
      </c>
      <c r="BI646" s="1">
        <v>5.0</v>
      </c>
      <c r="BJ646" s="1">
        <v>3.0</v>
      </c>
      <c r="BK646" s="1">
        <v>2.0</v>
      </c>
      <c r="BL646" s="1">
        <v>2.0</v>
      </c>
      <c r="BM646" s="1">
        <v>2.0</v>
      </c>
      <c r="BN646" s="1">
        <v>2.0</v>
      </c>
      <c r="BO646" s="1">
        <v>3.0</v>
      </c>
      <c r="BP646" s="1">
        <v>3.0</v>
      </c>
      <c r="BQ646" s="1">
        <v>3.0</v>
      </c>
      <c r="BR646" s="1">
        <v>3.0</v>
      </c>
      <c r="BS646" s="1">
        <v>3.0</v>
      </c>
      <c r="BT646" s="1">
        <v>4.0</v>
      </c>
      <c r="BU646" s="1">
        <v>4.0</v>
      </c>
      <c r="BV646" s="1">
        <v>4.0</v>
      </c>
      <c r="BW646" s="1">
        <v>4.0</v>
      </c>
      <c r="BX646" s="1">
        <v>3.0</v>
      </c>
      <c r="BY646" s="1">
        <v>3.0</v>
      </c>
      <c r="BZ646" s="1">
        <v>4.0</v>
      </c>
      <c r="CA646" s="64">
        <f t="shared" si="32"/>
        <v>179</v>
      </c>
      <c r="CB646" s="45">
        <f t="shared" si="33"/>
        <v>18</v>
      </c>
      <c r="CC646" s="45">
        <f t="shared" si="34"/>
        <v>12</v>
      </c>
      <c r="CD646" s="45">
        <f t="shared" si="35"/>
        <v>9</v>
      </c>
      <c r="CE646" s="45">
        <f t="shared" si="36"/>
        <v>22</v>
      </c>
      <c r="CF646" s="45">
        <f t="shared" si="37"/>
        <v>25</v>
      </c>
      <c r="CG646" s="45">
        <f t="shared" si="38"/>
        <v>8</v>
      </c>
      <c r="CH646" s="45">
        <f t="shared" si="39"/>
        <v>33</v>
      </c>
      <c r="CI646" s="45">
        <f t="shared" si="40"/>
        <v>0.3</v>
      </c>
      <c r="CJ646">
        <f t="shared" si="10"/>
        <v>20</v>
      </c>
      <c r="CK646" s="45">
        <f t="shared" si="41"/>
        <v>29</v>
      </c>
      <c r="CM646" s="40">
        <f>VLOOKUP(CB646,'PROMIS 57 T-Score Conversions'!Q$3:R$35,2,TRUE)</f>
        <v>34</v>
      </c>
      <c r="CN646" s="44" t="str">
        <f t="shared" si="20"/>
        <v>Moderate</v>
      </c>
      <c r="CO646" s="40">
        <f>VLOOKUP(CC646,'PROMIS 57 T-Score Conversions'!A$3:B$35,2,TRUE)</f>
        <v>49.4</v>
      </c>
      <c r="CP646" s="39" t="str">
        <f t="shared" si="21"/>
        <v>Normal</v>
      </c>
      <c r="CQ646" s="40">
        <f>VLOOKUP(CD646,'PROMIS 57 T-Score Conversions'!E$3:F$35,2,TRUE)</f>
        <v>44.7</v>
      </c>
      <c r="CR646" s="39" t="str">
        <f t="shared" si="22"/>
        <v>Normal</v>
      </c>
      <c r="CS646" s="40">
        <f>VLOOKUP(CE646,'PROMIS 57 T-Score Conversions'!U$3:V$35,2,TRUE)</f>
        <v>55.6</v>
      </c>
      <c r="CT646" s="39" t="str">
        <f t="shared" si="42"/>
        <v>Mild</v>
      </c>
      <c r="CU646" s="40">
        <f>VLOOKUP(CF646,'PROMIS 57 T-Score Conversions'!Y$3:Z$35,2,TRUE)</f>
        <v>55.3</v>
      </c>
      <c r="CV646" s="39" t="str">
        <f t="shared" si="24"/>
        <v>Mild</v>
      </c>
      <c r="CW646" s="40">
        <f>vlookup(CG646,'PROMIS 57 T-Score Conversions'!M$3:N$35,2,TRUE)</f>
        <v>25.91</v>
      </c>
      <c r="CX646" s="39" t="str">
        <f t="shared" si="25"/>
        <v>Severe</v>
      </c>
      <c r="CY646" s="40">
        <f>VLOOKup(CH646,'PROMIS 57 T-Score Conversions'!I$3:J$35,2,TRUE)</f>
        <v>67.7</v>
      </c>
      <c r="CZ646" s="39" t="str">
        <f t="shared" si="26"/>
        <v>Moderate</v>
      </c>
      <c r="DA646" s="37">
        <f>VLOOKUP(CJ646,'PROMIS 57 T-Score Conversions'!AC$3:AD$35,2,TRUE)</f>
        <v>37.15</v>
      </c>
      <c r="DB646" s="44" t="str">
        <f t="shared" si="30"/>
        <v>Moderate</v>
      </c>
      <c r="DC646" s="40">
        <f>VLOOKUP(CK646,'PROMIS 57 T-Score Conversions'!AG$3:AH$35,2,TRUE)</f>
        <v>48.16</v>
      </c>
      <c r="DD646" s="39" t="str">
        <f t="shared" si="31"/>
        <v>Normal</v>
      </c>
    </row>
    <row r="647">
      <c r="A647" s="1" t="b">
        <v>1</v>
      </c>
      <c r="B647" s="1" t="b">
        <v>1</v>
      </c>
      <c r="C647" s="20">
        <v>43998.61312119213</v>
      </c>
      <c r="D647" s="1" t="s">
        <v>426</v>
      </c>
      <c r="E647" s="1">
        <v>247.0</v>
      </c>
      <c r="F647" s="1">
        <v>3.0</v>
      </c>
      <c r="G647" s="1">
        <v>3.0</v>
      </c>
      <c r="H647" s="1">
        <v>4.0</v>
      </c>
      <c r="I647" s="1">
        <v>4.0</v>
      </c>
      <c r="J647" s="1">
        <v>2.0</v>
      </c>
      <c r="K647" s="1">
        <v>3.0</v>
      </c>
      <c r="L647" s="1">
        <v>3.0</v>
      </c>
      <c r="M647" s="1">
        <v>1.0</v>
      </c>
      <c r="N647" s="1">
        <v>4.0</v>
      </c>
      <c r="O647" s="1">
        <v>4.0</v>
      </c>
      <c r="P647" s="1">
        <v>4.0</v>
      </c>
      <c r="Q647" s="1">
        <v>4.0</v>
      </c>
      <c r="R647" s="1">
        <v>4.0</v>
      </c>
      <c r="S647" s="1">
        <v>3.0</v>
      </c>
      <c r="T647" s="1">
        <v>4.0</v>
      </c>
      <c r="U647" s="1">
        <v>4.0</v>
      </c>
      <c r="V647" s="1">
        <v>4.0</v>
      </c>
      <c r="W647" s="1">
        <v>3.0</v>
      </c>
      <c r="X647" s="1">
        <v>5.0</v>
      </c>
      <c r="Y647" s="1">
        <v>4.0</v>
      </c>
      <c r="Z647" s="1">
        <v>3.0</v>
      </c>
      <c r="AA647" s="1">
        <v>4.0</v>
      </c>
      <c r="AB647" s="1">
        <v>3.0</v>
      </c>
      <c r="AC647" s="1">
        <v>3.0</v>
      </c>
      <c r="AD647" s="1">
        <v>4.0</v>
      </c>
      <c r="AE647" s="1">
        <v>4.0</v>
      </c>
      <c r="AF647" s="1">
        <v>5.0</v>
      </c>
      <c r="AG647" s="1">
        <v>4.0</v>
      </c>
      <c r="AH647" s="1">
        <v>5.0</v>
      </c>
      <c r="AI647" s="1">
        <v>5.0</v>
      </c>
      <c r="AJ647" s="1">
        <v>5.0</v>
      </c>
      <c r="AK647" s="1">
        <v>4.0</v>
      </c>
      <c r="AL647" s="1">
        <v>5.0</v>
      </c>
      <c r="AM647" s="1">
        <v>4.0</v>
      </c>
      <c r="AN647" s="1">
        <v>5.0</v>
      </c>
      <c r="AO647" s="1">
        <v>4.0</v>
      </c>
      <c r="AP647" s="1">
        <v>5.0</v>
      </c>
      <c r="AQ647" s="1">
        <v>4.0</v>
      </c>
      <c r="AR647" s="1">
        <v>4.0</v>
      </c>
      <c r="AS647" s="1">
        <v>4.0</v>
      </c>
      <c r="AT647" s="1">
        <v>2.0</v>
      </c>
      <c r="AU647" s="1">
        <v>2.0</v>
      </c>
      <c r="AV647" s="1">
        <v>2.0</v>
      </c>
      <c r="AW647" s="1">
        <v>2.0</v>
      </c>
      <c r="AX647" s="1">
        <v>2.0</v>
      </c>
      <c r="AY647" s="1">
        <v>2.0</v>
      </c>
      <c r="AZ647" s="1">
        <v>3.0</v>
      </c>
      <c r="BA647" s="1">
        <v>2.0</v>
      </c>
      <c r="BB647" s="1">
        <v>4.0</v>
      </c>
      <c r="BC647" s="1">
        <v>4.0</v>
      </c>
      <c r="BD647" s="1">
        <v>4.0</v>
      </c>
      <c r="BE647" s="1">
        <v>4.0</v>
      </c>
      <c r="BF647" s="1">
        <v>4.0</v>
      </c>
      <c r="BG647" s="1">
        <v>4.0</v>
      </c>
      <c r="BH647" s="1">
        <v>4.0</v>
      </c>
      <c r="BI647" s="1">
        <v>3.0</v>
      </c>
      <c r="BJ647" s="1">
        <v>7.0</v>
      </c>
      <c r="BK647" s="1">
        <v>1.0</v>
      </c>
      <c r="BL647" s="1">
        <v>1.0</v>
      </c>
      <c r="BM647" s="1">
        <v>1.0</v>
      </c>
      <c r="BN647" s="1">
        <v>2.0</v>
      </c>
      <c r="BO647" s="1">
        <v>2.0</v>
      </c>
      <c r="BP647" s="1">
        <v>1.0</v>
      </c>
      <c r="BQ647" s="1">
        <v>1.0</v>
      </c>
      <c r="BR647" s="1">
        <v>2.0</v>
      </c>
      <c r="BS647" s="1">
        <v>4.0</v>
      </c>
      <c r="BT647" s="1">
        <v>4.0</v>
      </c>
      <c r="BU647" s="1">
        <v>4.0</v>
      </c>
      <c r="BV647" s="1">
        <v>5.0</v>
      </c>
      <c r="BW647" s="1">
        <v>4.0</v>
      </c>
      <c r="BX647" s="1">
        <v>3.0</v>
      </c>
      <c r="BY647" s="1">
        <v>3.0</v>
      </c>
      <c r="BZ647" s="1">
        <v>4.0</v>
      </c>
      <c r="CA647" s="64">
        <f t="shared" si="32"/>
        <v>251</v>
      </c>
      <c r="CB647" s="45">
        <f t="shared" si="33"/>
        <v>23</v>
      </c>
      <c r="CC647" s="45">
        <f t="shared" si="34"/>
        <v>31</v>
      </c>
      <c r="CD647" s="45">
        <f t="shared" si="35"/>
        <v>29</v>
      </c>
      <c r="CE647" s="45">
        <f t="shared" si="36"/>
        <v>36</v>
      </c>
      <c r="CF647" s="45">
        <f t="shared" si="37"/>
        <v>35</v>
      </c>
      <c r="CG647" s="45">
        <f t="shared" si="38"/>
        <v>17</v>
      </c>
      <c r="CH647" s="45">
        <f t="shared" si="39"/>
        <v>31</v>
      </c>
      <c r="CI647" s="45">
        <f t="shared" si="40"/>
        <v>0.7</v>
      </c>
      <c r="CJ647">
        <f t="shared" si="10"/>
        <v>11</v>
      </c>
      <c r="CK647" s="45">
        <f t="shared" si="41"/>
        <v>31</v>
      </c>
      <c r="CM647" s="40">
        <f>VLOOKUP(CB647,'PROMIS 57 T-Score Conversions'!Q$3:R$35,2,TRUE)</f>
        <v>37.4</v>
      </c>
      <c r="CN647" s="44" t="str">
        <f t="shared" si="20"/>
        <v>Moderate</v>
      </c>
      <c r="CO647" s="40">
        <f>VLOOKUP(CC647,'PROMIS 57 T-Score Conversions'!A$3:B$35,2,TRUE)</f>
        <v>69.8</v>
      </c>
      <c r="CP647" s="39" t="str">
        <f t="shared" si="21"/>
        <v>Severe</v>
      </c>
      <c r="CQ647" s="40">
        <f>VLOOKUP(CD647,'PROMIS 57 T-Score Conversions'!E$3:F$35,2,TRUE)</f>
        <v>66.8</v>
      </c>
      <c r="CR647" s="39" t="str">
        <f t="shared" si="22"/>
        <v>Moderate</v>
      </c>
      <c r="CS647" s="40">
        <f>VLOOKUP(CE647,'PROMIS 57 T-Score Conversions'!U$3:V$35,2,TRUE)</f>
        <v>69.8</v>
      </c>
      <c r="CT647" s="39" t="str">
        <f t="shared" si="42"/>
        <v>Moderate</v>
      </c>
      <c r="CU647" s="40">
        <f>VLOOKUP(CF647,'PROMIS 57 T-Score Conversions'!Y$3:Z$35,2,TRUE)</f>
        <v>66.1</v>
      </c>
      <c r="CV647" s="39" t="str">
        <f t="shared" si="24"/>
        <v>Moderate</v>
      </c>
      <c r="CW647" s="40">
        <f>vlookup(CG647,'PROMIS 57 T-Score Conversions'!M$3:N$35,2,TRUE)</f>
        <v>37.7</v>
      </c>
      <c r="CX647" s="39" t="str">
        <f t="shared" si="25"/>
        <v>Moderate</v>
      </c>
      <c r="CY647" s="40">
        <f>VLOOKup(CH647,'PROMIS 57 T-Score Conversions'!I$3:J$35,2,TRUE)</f>
        <v>66.2</v>
      </c>
      <c r="CZ647" s="39" t="str">
        <f t="shared" si="26"/>
        <v>Moderate</v>
      </c>
      <c r="DA647" s="37">
        <f>VLOOKUP(CJ647,'PROMIS 57 T-Score Conversions'!AC$3:AD$35,2,TRUE)</f>
        <v>28.9</v>
      </c>
      <c r="DB647" s="44" t="str">
        <f t="shared" si="30"/>
        <v>Severe</v>
      </c>
      <c r="DC647" s="40">
        <f>VLOOKUP(CK647,'PROMIS 57 T-Score Conversions'!AG$3:AH$35,2,TRUE)</f>
        <v>50.21</v>
      </c>
      <c r="DD647" s="39" t="str">
        <f t="shared" si="31"/>
        <v>Normal</v>
      </c>
    </row>
    <row r="648">
      <c r="A648" s="1" t="b">
        <v>1</v>
      </c>
      <c r="B648" s="1" t="b">
        <v>1</v>
      </c>
      <c r="C648" s="20">
        <v>43999.38407185185</v>
      </c>
      <c r="D648" s="1" t="s">
        <v>104</v>
      </c>
      <c r="E648" s="1">
        <v>1872.0</v>
      </c>
      <c r="F648" s="1">
        <v>2.0</v>
      </c>
      <c r="G648" s="1">
        <v>2.0</v>
      </c>
      <c r="H648" s="1">
        <v>2.0</v>
      </c>
      <c r="I648" s="1">
        <v>3.0</v>
      </c>
      <c r="J648" s="1">
        <v>1.0</v>
      </c>
      <c r="K648" s="1">
        <v>2.0</v>
      </c>
      <c r="L648" s="1">
        <v>2.0</v>
      </c>
      <c r="M648" s="1">
        <v>1.0</v>
      </c>
      <c r="N648" s="1">
        <v>2.0</v>
      </c>
      <c r="O648" s="1">
        <v>3.0</v>
      </c>
      <c r="P648" s="1">
        <v>3.0</v>
      </c>
      <c r="Q648" s="1">
        <v>3.0</v>
      </c>
      <c r="R648" s="1">
        <v>4.0</v>
      </c>
      <c r="S648" s="1">
        <v>2.0</v>
      </c>
      <c r="T648" s="1">
        <v>2.0</v>
      </c>
      <c r="U648" s="1">
        <v>5.0</v>
      </c>
      <c r="V648" s="1">
        <v>1.0</v>
      </c>
      <c r="W648" s="1">
        <v>4.0</v>
      </c>
      <c r="X648" s="1">
        <v>2.0</v>
      </c>
      <c r="Y648" s="1">
        <v>4.0</v>
      </c>
      <c r="Z648" s="1">
        <v>4.0</v>
      </c>
      <c r="AA648" s="1">
        <v>2.0</v>
      </c>
      <c r="AB648" s="1">
        <v>1.0</v>
      </c>
      <c r="AC648" s="1">
        <v>1.0</v>
      </c>
      <c r="AD648" s="1">
        <v>4.0</v>
      </c>
      <c r="AE648" s="1">
        <v>3.0</v>
      </c>
      <c r="AF648" s="1">
        <v>3.0</v>
      </c>
      <c r="AG648" s="1">
        <v>3.0</v>
      </c>
      <c r="AH648" s="1">
        <v>3.0</v>
      </c>
      <c r="AI648" s="1">
        <v>3.0</v>
      </c>
      <c r="AJ648" s="1">
        <v>4.0</v>
      </c>
      <c r="AK648" s="1">
        <v>4.0</v>
      </c>
      <c r="AL648" s="1">
        <v>4.0</v>
      </c>
      <c r="AM648" s="1">
        <v>4.0</v>
      </c>
      <c r="AN648" s="1">
        <v>5.0</v>
      </c>
      <c r="AO648" s="1">
        <v>1.0</v>
      </c>
      <c r="AP648" s="1">
        <v>4.0</v>
      </c>
      <c r="AQ648" s="1">
        <v>1.0</v>
      </c>
      <c r="AR648" s="1">
        <v>1.0</v>
      </c>
      <c r="AS648" s="1">
        <v>5.0</v>
      </c>
      <c r="AT648" s="1">
        <v>1.0</v>
      </c>
      <c r="AU648" s="1">
        <v>1.0</v>
      </c>
      <c r="AV648" s="1">
        <v>1.0</v>
      </c>
      <c r="AW648" s="1">
        <v>1.0</v>
      </c>
      <c r="AX648" s="1">
        <v>1.0</v>
      </c>
      <c r="AY648" s="1">
        <v>1.0</v>
      </c>
      <c r="AZ648" s="1">
        <v>1.0</v>
      </c>
      <c r="BA648" s="1">
        <v>1.0</v>
      </c>
      <c r="BB648" s="1">
        <v>4.0</v>
      </c>
      <c r="BC648" s="1">
        <v>4.0</v>
      </c>
      <c r="BD648" s="1">
        <v>4.0</v>
      </c>
      <c r="BE648" s="1">
        <v>4.0</v>
      </c>
      <c r="BF648" s="1">
        <v>5.0</v>
      </c>
      <c r="BG648" s="1">
        <v>5.0</v>
      </c>
      <c r="BH648" s="1">
        <v>4.0</v>
      </c>
      <c r="BI648" s="1">
        <v>5.0</v>
      </c>
      <c r="BJ648" s="1">
        <v>8.0</v>
      </c>
      <c r="BK648" s="1">
        <v>1.0</v>
      </c>
      <c r="BL648" s="1">
        <v>1.0</v>
      </c>
      <c r="BM648" s="1">
        <v>1.0</v>
      </c>
      <c r="BN648" s="1">
        <v>1.0</v>
      </c>
      <c r="BO648" s="1">
        <v>1.0</v>
      </c>
      <c r="BP648" s="1">
        <v>1.0</v>
      </c>
      <c r="BQ648" s="1">
        <v>1.0</v>
      </c>
      <c r="BR648" s="1">
        <v>1.0</v>
      </c>
      <c r="BS648" s="1">
        <v>5.0</v>
      </c>
      <c r="BT648" s="1">
        <v>5.0</v>
      </c>
      <c r="BU648" s="1">
        <v>5.0</v>
      </c>
      <c r="BV648" s="1">
        <v>5.0</v>
      </c>
      <c r="BW648" s="1">
        <v>5.0</v>
      </c>
      <c r="BX648" s="1">
        <v>3.0</v>
      </c>
      <c r="BY648" s="1">
        <v>3.0</v>
      </c>
      <c r="BZ648" s="1">
        <v>5.0</v>
      </c>
      <c r="CA648" s="64">
        <f t="shared" si="32"/>
        <v>205</v>
      </c>
      <c r="CB648" s="45">
        <f t="shared" si="33"/>
        <v>15</v>
      </c>
      <c r="CC648" s="45">
        <f t="shared" si="34"/>
        <v>24</v>
      </c>
      <c r="CD648" s="45">
        <f t="shared" si="35"/>
        <v>19</v>
      </c>
      <c r="CE648" s="45">
        <f t="shared" si="36"/>
        <v>27</v>
      </c>
      <c r="CF648" s="45">
        <f t="shared" si="37"/>
        <v>25</v>
      </c>
      <c r="CG648" s="45">
        <f t="shared" si="38"/>
        <v>8</v>
      </c>
      <c r="CH648" s="45">
        <f t="shared" si="39"/>
        <v>35</v>
      </c>
      <c r="CI648" s="45">
        <f t="shared" si="40"/>
        <v>0.8</v>
      </c>
      <c r="CJ648">
        <f t="shared" si="10"/>
        <v>8</v>
      </c>
      <c r="CK648" s="45">
        <f t="shared" si="41"/>
        <v>36</v>
      </c>
      <c r="CM648" s="40">
        <f>VLOOKUP(CB648,'PROMIS 57 T-Score Conversions'!Q$3:R$35,2,TRUE)</f>
        <v>31.7</v>
      </c>
      <c r="CN648" s="44" t="str">
        <f t="shared" si="20"/>
        <v>Moderate</v>
      </c>
      <c r="CO648" s="40">
        <f>VLOOKUP(CC648,'PROMIS 57 T-Score Conversions'!A$3:B$35,2,TRUE)</f>
        <v>62.5</v>
      </c>
      <c r="CP648" s="39" t="str">
        <f t="shared" si="21"/>
        <v>Moderate</v>
      </c>
      <c r="CQ648" s="40">
        <f>VLOOKUP(CD648,'PROMIS 57 T-Score Conversions'!E$3:F$35,2,TRUE)</f>
        <v>57.7</v>
      </c>
      <c r="CR648" s="39" t="str">
        <f t="shared" si="22"/>
        <v>Mild</v>
      </c>
      <c r="CS648" s="40">
        <f>VLOOKUP(CE648,'PROMIS 57 T-Score Conversions'!U$3:V$35,2,TRUE)</f>
        <v>60.4</v>
      </c>
      <c r="CT648" s="39" t="str">
        <f t="shared" si="42"/>
        <v>Moderate</v>
      </c>
      <c r="CU648" s="40">
        <f>VLOOKUP(CF648,'PROMIS 57 T-Score Conversions'!Y$3:Z$35,2,TRUE)</f>
        <v>55.3</v>
      </c>
      <c r="CV648" s="39" t="str">
        <f t="shared" si="24"/>
        <v>Mild</v>
      </c>
      <c r="CW648" s="40">
        <f>vlookup(CG648,'PROMIS 57 T-Score Conversions'!M$3:N$35,2,TRUE)</f>
        <v>25.91</v>
      </c>
      <c r="CX648" s="39" t="str">
        <f t="shared" si="25"/>
        <v>Severe</v>
      </c>
      <c r="CY648" s="40">
        <f>VLOOKup(CH648,'PROMIS 57 T-Score Conversions'!I$3:J$35,2,TRUE)</f>
        <v>69.2</v>
      </c>
      <c r="CZ648" s="39" t="str">
        <f t="shared" si="26"/>
        <v>Moderate</v>
      </c>
      <c r="DA648" s="37">
        <f>VLOOKUP(CJ648,'PROMIS 57 T-Score Conversions'!AC$3:AD$35,2,TRUE)</f>
        <v>22.41</v>
      </c>
      <c r="DB648" s="44" t="str">
        <f t="shared" si="30"/>
        <v>Severe</v>
      </c>
      <c r="DC648" s="40">
        <f>VLOOKUP(CK648,'PROMIS 57 T-Score Conversions'!AG$3:AH$35,2,TRUE)</f>
        <v>56.39</v>
      </c>
      <c r="DD648" s="39" t="str">
        <f t="shared" si="31"/>
        <v>Mild</v>
      </c>
    </row>
    <row r="649">
      <c r="A649" s="1" t="b">
        <v>1</v>
      </c>
      <c r="B649" s="1" t="b">
        <v>1</v>
      </c>
      <c r="C649" s="20">
        <v>44001.46644425926</v>
      </c>
      <c r="D649" s="1" t="s">
        <v>322</v>
      </c>
      <c r="E649" s="1">
        <v>2110.0</v>
      </c>
      <c r="F649" s="1">
        <v>3.0</v>
      </c>
      <c r="G649" s="1">
        <v>3.0</v>
      </c>
      <c r="H649" s="1">
        <v>4.0</v>
      </c>
      <c r="I649" s="1">
        <v>2.0</v>
      </c>
      <c r="J649" s="1">
        <v>2.0</v>
      </c>
      <c r="K649" s="1">
        <v>2.0</v>
      </c>
      <c r="L649" s="1">
        <v>4.0</v>
      </c>
      <c r="M649" s="1">
        <v>2.0</v>
      </c>
      <c r="N649" s="1">
        <v>4.0</v>
      </c>
      <c r="O649" s="1">
        <v>4.0</v>
      </c>
      <c r="P649" s="1">
        <v>4.0</v>
      </c>
      <c r="Q649" s="1">
        <v>5.0</v>
      </c>
      <c r="R649" s="1">
        <v>4.0</v>
      </c>
      <c r="S649" s="1">
        <v>4.0</v>
      </c>
      <c r="T649" s="1">
        <v>4.0</v>
      </c>
      <c r="U649" s="1">
        <v>4.0</v>
      </c>
      <c r="V649" s="1">
        <v>3.0</v>
      </c>
      <c r="W649" s="1">
        <v>4.0</v>
      </c>
      <c r="X649" s="1">
        <v>4.0</v>
      </c>
      <c r="Y649" s="1">
        <v>3.0</v>
      </c>
      <c r="Z649" s="1">
        <v>4.0</v>
      </c>
      <c r="AA649" s="1">
        <v>4.0</v>
      </c>
      <c r="AB649" s="1">
        <v>4.0</v>
      </c>
      <c r="AC649" s="1">
        <v>3.0</v>
      </c>
      <c r="AD649" s="1">
        <v>4.0</v>
      </c>
      <c r="AE649" s="1">
        <v>4.0</v>
      </c>
      <c r="AF649" s="1">
        <v>4.0</v>
      </c>
      <c r="AG649" s="1">
        <v>4.0</v>
      </c>
      <c r="AH649" s="1">
        <v>4.0</v>
      </c>
      <c r="AI649" s="1">
        <v>4.0</v>
      </c>
      <c r="AJ649" s="1">
        <v>4.0</v>
      </c>
      <c r="AK649" s="1">
        <v>3.0</v>
      </c>
      <c r="AL649" s="1">
        <v>5.0</v>
      </c>
      <c r="AM649" s="1">
        <v>5.0</v>
      </c>
      <c r="AN649" s="1">
        <v>5.0</v>
      </c>
      <c r="AO649" s="1">
        <v>4.0</v>
      </c>
      <c r="AP649" s="1">
        <v>4.0</v>
      </c>
      <c r="AQ649" s="1">
        <v>4.0</v>
      </c>
      <c r="AR649" s="1">
        <v>5.0</v>
      </c>
      <c r="AS649" s="1">
        <v>5.0</v>
      </c>
      <c r="AT649" s="1">
        <v>1.0</v>
      </c>
      <c r="AU649" s="1">
        <v>1.0</v>
      </c>
      <c r="AV649" s="1">
        <v>2.0</v>
      </c>
      <c r="AW649" s="1">
        <v>1.0</v>
      </c>
      <c r="AX649" s="1">
        <v>2.0</v>
      </c>
      <c r="AY649" s="1">
        <v>2.0</v>
      </c>
      <c r="AZ649" s="1">
        <v>2.0</v>
      </c>
      <c r="BA649" s="1">
        <v>2.0</v>
      </c>
      <c r="BB649" s="1">
        <v>3.0</v>
      </c>
      <c r="BC649" s="1">
        <v>3.0</v>
      </c>
      <c r="BD649" s="1">
        <v>3.0</v>
      </c>
      <c r="BE649" s="1">
        <v>3.0</v>
      </c>
      <c r="BF649" s="1">
        <v>4.0</v>
      </c>
      <c r="BG649" s="1">
        <v>3.0</v>
      </c>
      <c r="BH649" s="1">
        <v>3.0</v>
      </c>
      <c r="BI649" s="1">
        <v>2.0</v>
      </c>
      <c r="BJ649" s="1">
        <v>4.0</v>
      </c>
      <c r="BK649" s="1">
        <v>1.0</v>
      </c>
      <c r="BL649" s="1">
        <v>1.0</v>
      </c>
      <c r="BM649" s="1">
        <v>1.0</v>
      </c>
      <c r="BN649" s="1">
        <v>2.0</v>
      </c>
      <c r="BO649" s="1">
        <v>2.0</v>
      </c>
      <c r="BP649" s="1">
        <v>2.0</v>
      </c>
      <c r="BQ649" s="1">
        <v>2.0</v>
      </c>
      <c r="BR649" s="1">
        <v>2.0</v>
      </c>
      <c r="BS649" s="1">
        <v>5.0</v>
      </c>
      <c r="BT649" s="1">
        <v>5.0</v>
      </c>
      <c r="BU649" s="1">
        <v>4.0</v>
      </c>
      <c r="BV649" s="1">
        <v>4.0</v>
      </c>
      <c r="BW649" s="1">
        <v>4.0</v>
      </c>
      <c r="BX649" s="1">
        <v>4.0</v>
      </c>
      <c r="BY649" s="1">
        <v>3.0</v>
      </c>
      <c r="BZ649" s="1">
        <v>5.0</v>
      </c>
      <c r="CA649" s="64">
        <f t="shared" si="32"/>
        <v>240</v>
      </c>
      <c r="CB649" s="45">
        <f t="shared" si="33"/>
        <v>22</v>
      </c>
      <c r="CC649" s="45">
        <f t="shared" si="34"/>
        <v>33</v>
      </c>
      <c r="CD649" s="45">
        <f t="shared" si="35"/>
        <v>29</v>
      </c>
      <c r="CE649" s="45">
        <f t="shared" si="36"/>
        <v>31</v>
      </c>
      <c r="CF649" s="45">
        <f t="shared" si="37"/>
        <v>37</v>
      </c>
      <c r="CG649" s="45">
        <f t="shared" si="38"/>
        <v>13</v>
      </c>
      <c r="CH649" s="45">
        <f t="shared" si="39"/>
        <v>24</v>
      </c>
      <c r="CI649" s="45">
        <f t="shared" si="40"/>
        <v>0.4</v>
      </c>
      <c r="CJ649">
        <f t="shared" si="10"/>
        <v>13</v>
      </c>
      <c r="CK649" s="45">
        <f t="shared" si="41"/>
        <v>34</v>
      </c>
      <c r="CM649" s="40">
        <f>VLOOKUP(CB649,'PROMIS 57 T-Score Conversions'!Q$3:R$35,2,TRUE)</f>
        <v>36.7</v>
      </c>
      <c r="CN649" s="44" t="str">
        <f t="shared" si="20"/>
        <v>Moderate</v>
      </c>
      <c r="CO649" s="40">
        <f>VLOOKUP(CC649,'PROMIS 57 T-Score Conversions'!A$3:B$35,2,TRUE)</f>
        <v>71.9</v>
      </c>
      <c r="CP649" s="39" t="str">
        <f t="shared" si="21"/>
        <v>Severe</v>
      </c>
      <c r="CQ649" s="40">
        <f>VLOOKUP(CD649,'PROMIS 57 T-Score Conversions'!E$3:F$35,2,TRUE)</f>
        <v>66.8</v>
      </c>
      <c r="CR649" s="39" t="str">
        <f t="shared" si="22"/>
        <v>Moderate</v>
      </c>
      <c r="CS649" s="40">
        <f>VLOOKUP(CE649,'PROMIS 57 T-Score Conversions'!U$3:V$35,2,TRUE)</f>
        <v>64.3</v>
      </c>
      <c r="CT649" s="39" t="str">
        <f t="shared" si="42"/>
        <v>Moderate</v>
      </c>
      <c r="CU649" s="40">
        <f>VLOOKUP(CF649,'PROMIS 57 T-Score Conversions'!Y$3:Z$35,2,TRUE)</f>
        <v>69</v>
      </c>
      <c r="CV649" s="39" t="str">
        <f t="shared" si="24"/>
        <v>Moderate</v>
      </c>
      <c r="CW649" s="40">
        <f>vlookup(CG649,'PROMIS 57 T-Score Conversions'!M$3:N$35,2,TRUE)</f>
        <v>34.5</v>
      </c>
      <c r="CX649" s="39" t="str">
        <f t="shared" si="25"/>
        <v>Moderate</v>
      </c>
      <c r="CY649" s="40">
        <f>VLOOKup(CH649,'PROMIS 57 T-Score Conversions'!I$3:J$35,2,TRUE)</f>
        <v>61.5</v>
      </c>
      <c r="CZ649" s="39" t="str">
        <f t="shared" si="26"/>
        <v>Moderate</v>
      </c>
      <c r="DA649" s="37">
        <f>VLOOKUP(CJ649,'PROMIS 57 T-Score Conversions'!AC$3:AD$35,2,TRUE)</f>
        <v>31.18</v>
      </c>
      <c r="DB649" s="44" t="str">
        <f t="shared" si="30"/>
        <v>Moderate</v>
      </c>
      <c r="DC649" s="40">
        <f>VLOOKUP(CK649,'PROMIS 57 T-Score Conversions'!AG$3:AH$35,2,TRUE)</f>
        <v>53.63</v>
      </c>
      <c r="DD649" s="39" t="str">
        <f t="shared" si="31"/>
        <v>Normal</v>
      </c>
    </row>
    <row r="650">
      <c r="A650" s="1" t="b">
        <v>1</v>
      </c>
      <c r="B650" s="1" t="b">
        <v>1</v>
      </c>
      <c r="C650" s="20">
        <v>44001.592509131944</v>
      </c>
      <c r="D650" s="1" t="s">
        <v>441</v>
      </c>
      <c r="E650" s="1">
        <v>2268.0</v>
      </c>
      <c r="F650" s="1">
        <v>4.0</v>
      </c>
      <c r="G650" s="1">
        <v>4.0</v>
      </c>
      <c r="H650" s="1">
        <v>5.0</v>
      </c>
      <c r="I650" s="1">
        <v>4.0</v>
      </c>
      <c r="J650" s="1">
        <v>4.0</v>
      </c>
      <c r="K650" s="1">
        <v>4.0</v>
      </c>
      <c r="L650" s="1">
        <v>5.0</v>
      </c>
      <c r="M650" s="1">
        <v>5.0</v>
      </c>
      <c r="N650" s="1">
        <v>3.0</v>
      </c>
      <c r="O650" s="1">
        <v>1.0</v>
      </c>
      <c r="P650" s="1">
        <v>2.0</v>
      </c>
      <c r="Q650" s="1">
        <v>2.0</v>
      </c>
      <c r="R650" s="1">
        <v>2.0</v>
      </c>
      <c r="S650" s="1">
        <v>1.0</v>
      </c>
      <c r="T650" s="1">
        <v>2.0</v>
      </c>
      <c r="U650" s="1">
        <v>2.0</v>
      </c>
      <c r="V650" s="1">
        <v>1.0</v>
      </c>
      <c r="W650" s="1">
        <v>1.0</v>
      </c>
      <c r="X650" s="1">
        <v>1.0</v>
      </c>
      <c r="Y650" s="1">
        <v>3.0</v>
      </c>
      <c r="Z650" s="1">
        <v>1.0</v>
      </c>
      <c r="AA650" s="1">
        <v>2.0</v>
      </c>
      <c r="AB650" s="1">
        <v>1.0</v>
      </c>
      <c r="AC650" s="1">
        <v>1.0</v>
      </c>
      <c r="AD650" s="1">
        <v>4.0</v>
      </c>
      <c r="AE650" s="1">
        <v>3.0</v>
      </c>
      <c r="AF650" s="1">
        <v>4.0</v>
      </c>
      <c r="AG650" s="1">
        <v>4.0</v>
      </c>
      <c r="AH650" s="1">
        <v>5.0</v>
      </c>
      <c r="AI650" s="1">
        <v>3.0</v>
      </c>
      <c r="AJ650" s="1">
        <v>3.0</v>
      </c>
      <c r="AK650" s="1">
        <v>3.0</v>
      </c>
      <c r="AL650" s="1">
        <v>3.0</v>
      </c>
      <c r="AM650" s="1">
        <v>2.0</v>
      </c>
      <c r="AN650" s="1">
        <v>3.0</v>
      </c>
      <c r="AO650" s="1">
        <v>4.0</v>
      </c>
      <c r="AP650" s="1">
        <v>1.0</v>
      </c>
      <c r="AQ650" s="1">
        <v>3.0</v>
      </c>
      <c r="AR650" s="1">
        <v>3.0</v>
      </c>
      <c r="AS650" s="1">
        <v>2.0</v>
      </c>
      <c r="AT650" s="1">
        <v>2.0</v>
      </c>
      <c r="AU650" s="1">
        <v>4.0</v>
      </c>
      <c r="AV650" s="1">
        <v>2.0</v>
      </c>
      <c r="AW650" s="1">
        <v>2.0</v>
      </c>
      <c r="AX650" s="1">
        <v>2.0</v>
      </c>
      <c r="AY650" s="1">
        <v>2.0</v>
      </c>
      <c r="AZ650" s="1">
        <v>4.0</v>
      </c>
      <c r="BA650" s="1">
        <v>2.0</v>
      </c>
      <c r="BB650" s="1">
        <v>3.0</v>
      </c>
      <c r="BC650" s="1">
        <v>2.0</v>
      </c>
      <c r="BD650" s="1">
        <v>4.0</v>
      </c>
      <c r="BE650" s="1">
        <v>1.0</v>
      </c>
      <c r="BF650" s="1">
        <v>5.0</v>
      </c>
      <c r="BG650" s="1">
        <v>5.0</v>
      </c>
      <c r="BH650" s="1">
        <v>5.0</v>
      </c>
      <c r="BI650" s="1">
        <v>2.0</v>
      </c>
      <c r="BJ650" s="1">
        <v>2.0</v>
      </c>
      <c r="BK650" s="1">
        <v>4.0</v>
      </c>
      <c r="BL650" s="1">
        <v>4.0</v>
      </c>
      <c r="BM650" s="1">
        <v>2.0</v>
      </c>
      <c r="BN650" s="1">
        <v>5.0</v>
      </c>
      <c r="BO650" s="1">
        <v>3.0</v>
      </c>
      <c r="BP650" s="1">
        <v>3.0</v>
      </c>
      <c r="BQ650" s="1">
        <v>4.0</v>
      </c>
      <c r="BR650" s="1">
        <v>3.0</v>
      </c>
      <c r="BS650" s="1">
        <v>3.0</v>
      </c>
      <c r="BT650" s="1">
        <v>1.0</v>
      </c>
      <c r="BU650" s="1">
        <v>1.0</v>
      </c>
      <c r="BV650" s="1">
        <v>3.0</v>
      </c>
      <c r="BW650" s="1">
        <v>2.0</v>
      </c>
      <c r="BX650" s="1">
        <v>1.0</v>
      </c>
      <c r="BY650" s="1">
        <v>1.0</v>
      </c>
      <c r="BZ650" s="1">
        <v>2.0</v>
      </c>
      <c r="CA650" s="64">
        <f t="shared" si="32"/>
        <v>202</v>
      </c>
      <c r="CB650" s="45">
        <f t="shared" si="33"/>
        <v>35</v>
      </c>
      <c r="CC650" s="45">
        <f t="shared" si="34"/>
        <v>15</v>
      </c>
      <c r="CD650" s="45">
        <f t="shared" si="35"/>
        <v>11</v>
      </c>
      <c r="CE650" s="45">
        <f t="shared" si="36"/>
        <v>29</v>
      </c>
      <c r="CF650" s="45">
        <f t="shared" si="37"/>
        <v>21</v>
      </c>
      <c r="CG650" s="45">
        <f t="shared" si="38"/>
        <v>20</v>
      </c>
      <c r="CH650" s="45">
        <f t="shared" si="39"/>
        <v>27</v>
      </c>
      <c r="CI650" s="45">
        <f t="shared" si="40"/>
        <v>0.2</v>
      </c>
      <c r="CJ650">
        <f t="shared" si="10"/>
        <v>28</v>
      </c>
      <c r="CK650" s="45">
        <f t="shared" si="41"/>
        <v>14</v>
      </c>
      <c r="CM650" s="40">
        <f>VLOOKUP(CB650,'PROMIS 57 T-Score Conversions'!Q$3:R$35,2,TRUE)</f>
        <v>46.7</v>
      </c>
      <c r="CN650" s="44" t="str">
        <f t="shared" si="20"/>
        <v>Normal</v>
      </c>
      <c r="CO650" s="40">
        <f>VLOOKUP(CC650,'PROMIS 57 T-Score Conversions'!A$3:B$35,2,TRUE)</f>
        <v>53.2</v>
      </c>
      <c r="CP650" s="39" t="str">
        <f t="shared" si="21"/>
        <v>Mild</v>
      </c>
      <c r="CQ650" s="40">
        <f>VLOOKUP(CD650,'PROMIS 57 T-Score Conversions'!E$3:F$35,2,TRUE)</f>
        <v>49.4</v>
      </c>
      <c r="CR650" s="39" t="str">
        <f t="shared" si="22"/>
        <v>Normal</v>
      </c>
      <c r="CS650" s="40">
        <f>VLOOKUP(CE650,'PROMIS 57 T-Score Conversions'!U$3:V$35,2,TRUE)</f>
        <v>62.3</v>
      </c>
      <c r="CT650" s="39" t="str">
        <f t="shared" si="42"/>
        <v>Moderate</v>
      </c>
      <c r="CU650" s="40">
        <f>VLOOKUP(CF650,'PROMIS 57 T-Score Conversions'!Y$3:Z$35,2,TRUE)</f>
        <v>51.2</v>
      </c>
      <c r="CV650" s="39" t="str">
        <f t="shared" si="24"/>
        <v>Normal</v>
      </c>
      <c r="CW650" s="40">
        <f>vlookup(CG650,'PROMIS 57 T-Score Conversions'!M$3:N$35,2,TRUE)</f>
        <v>40.2</v>
      </c>
      <c r="CX650" s="39" t="str">
        <f t="shared" si="25"/>
        <v>Mild</v>
      </c>
      <c r="CY650" s="40">
        <f>VLOOKup(CH650,'PROMIS 57 T-Score Conversions'!I$3:J$35,2,TRUE)</f>
        <v>63.5</v>
      </c>
      <c r="CZ650" s="39" t="str">
        <f t="shared" si="26"/>
        <v>Moderate</v>
      </c>
      <c r="DA650" s="37">
        <f>VLOOKUP(CJ650,'PROMIS 57 T-Score Conversions'!AC$3:AD$35,2,TRUE)</f>
        <v>43.57</v>
      </c>
      <c r="DB650" s="44" t="str">
        <f t="shared" si="30"/>
        <v>Mild</v>
      </c>
      <c r="DC650" s="40">
        <f>VLOOKUP(CK650,'PROMIS 57 T-Score Conversions'!AG$3:AH$35,2,TRUE)</f>
        <v>34.01</v>
      </c>
      <c r="DD650" s="39" t="str">
        <f t="shared" si="31"/>
        <v>Normal</v>
      </c>
    </row>
    <row r="651">
      <c r="A651" s="1" t="b">
        <v>1</v>
      </c>
      <c r="B651" s="1" t="b">
        <v>1</v>
      </c>
      <c r="C651" s="20">
        <v>44003.94584704861</v>
      </c>
      <c r="D651" s="1" t="s">
        <v>317</v>
      </c>
      <c r="E651" s="1">
        <v>2087.0</v>
      </c>
      <c r="F651" s="1">
        <v>4.0</v>
      </c>
      <c r="G651" s="1">
        <v>5.0</v>
      </c>
      <c r="H651" s="1">
        <v>5.0</v>
      </c>
      <c r="I651" s="1">
        <v>2.0</v>
      </c>
      <c r="J651" s="1">
        <v>3.0</v>
      </c>
      <c r="K651" s="1">
        <v>3.0</v>
      </c>
      <c r="L651" s="1">
        <v>5.0</v>
      </c>
      <c r="M651" s="1">
        <v>4.0</v>
      </c>
      <c r="N651" s="1">
        <v>2.0</v>
      </c>
      <c r="O651" s="1">
        <v>3.0</v>
      </c>
      <c r="P651" s="1">
        <v>3.0</v>
      </c>
      <c r="Q651" s="1">
        <v>4.0</v>
      </c>
      <c r="R651" s="1">
        <v>2.0</v>
      </c>
      <c r="S651" s="1">
        <v>2.0</v>
      </c>
      <c r="T651" s="1">
        <v>2.0</v>
      </c>
      <c r="U651" s="1">
        <v>5.0</v>
      </c>
      <c r="V651" s="1">
        <v>2.0</v>
      </c>
      <c r="W651" s="1">
        <v>3.0</v>
      </c>
      <c r="X651" s="1">
        <v>4.0</v>
      </c>
      <c r="Y651" s="1">
        <v>2.0</v>
      </c>
      <c r="Z651" s="1">
        <v>1.0</v>
      </c>
      <c r="AA651" s="1">
        <v>4.0</v>
      </c>
      <c r="AB651" s="1">
        <v>2.0</v>
      </c>
      <c r="AC651" s="1">
        <v>2.0</v>
      </c>
      <c r="AD651" s="1">
        <v>5.0</v>
      </c>
      <c r="AE651" s="1">
        <v>4.0</v>
      </c>
      <c r="AF651" s="1">
        <v>5.0</v>
      </c>
      <c r="AG651" s="1">
        <v>5.0</v>
      </c>
      <c r="AH651" s="1">
        <v>5.0</v>
      </c>
      <c r="AI651" s="1">
        <v>4.0</v>
      </c>
      <c r="AJ651" s="1">
        <v>5.0</v>
      </c>
      <c r="AK651" s="1">
        <v>4.0</v>
      </c>
      <c r="AL651" s="1">
        <v>3.0</v>
      </c>
      <c r="AM651" s="1">
        <v>3.0</v>
      </c>
      <c r="AN651" s="1">
        <v>4.0</v>
      </c>
      <c r="AO651" s="1">
        <v>3.0</v>
      </c>
      <c r="AP651" s="1">
        <v>3.0</v>
      </c>
      <c r="AQ651" s="1">
        <v>2.0</v>
      </c>
      <c r="AR651" s="1">
        <v>2.0</v>
      </c>
      <c r="AS651" s="1">
        <v>4.0</v>
      </c>
      <c r="AT651" s="1">
        <v>2.0</v>
      </c>
      <c r="AU651" s="1">
        <v>3.0</v>
      </c>
      <c r="AV651" s="1">
        <v>2.0</v>
      </c>
      <c r="AW651" s="1">
        <v>1.0</v>
      </c>
      <c r="AX651" s="1">
        <v>1.0</v>
      </c>
      <c r="AY651" s="1">
        <v>1.0</v>
      </c>
      <c r="AZ651" s="1">
        <v>3.0</v>
      </c>
      <c r="BA651" s="1">
        <v>2.0</v>
      </c>
      <c r="BB651" s="1">
        <v>4.0</v>
      </c>
      <c r="BC651" s="1">
        <v>4.0</v>
      </c>
      <c r="BD651" s="1">
        <v>2.0</v>
      </c>
      <c r="BE651" s="1">
        <v>5.0</v>
      </c>
      <c r="BF651" s="1">
        <v>4.0</v>
      </c>
      <c r="BG651" s="1">
        <v>3.0</v>
      </c>
      <c r="BH651" s="1">
        <v>4.0</v>
      </c>
      <c r="BI651" s="1">
        <v>3.0</v>
      </c>
      <c r="BJ651" s="1">
        <v>5.0</v>
      </c>
      <c r="BK651" s="1">
        <v>3.0</v>
      </c>
      <c r="BL651" s="1">
        <v>4.0</v>
      </c>
      <c r="BM651" s="1">
        <v>4.0</v>
      </c>
      <c r="BN651" s="1">
        <v>2.0</v>
      </c>
      <c r="BO651" s="1">
        <v>2.0</v>
      </c>
      <c r="BP651" s="1">
        <v>2.0</v>
      </c>
      <c r="BQ651" s="1">
        <v>1.0</v>
      </c>
      <c r="BR651" s="1">
        <v>3.0</v>
      </c>
      <c r="BS651" s="1">
        <v>2.0</v>
      </c>
      <c r="BT651" s="1">
        <v>2.0</v>
      </c>
      <c r="BU651" s="1">
        <v>2.0</v>
      </c>
      <c r="BV651" s="1">
        <v>5.0</v>
      </c>
      <c r="BW651" s="1">
        <v>4.0</v>
      </c>
      <c r="BX651" s="1">
        <v>3.0</v>
      </c>
      <c r="BY651" s="1">
        <v>2.0</v>
      </c>
      <c r="BZ651" s="1">
        <v>5.0</v>
      </c>
      <c r="CA651" s="64">
        <f t="shared" si="32"/>
        <v>230</v>
      </c>
      <c r="CB651" s="45">
        <f t="shared" si="33"/>
        <v>31</v>
      </c>
      <c r="CC651" s="45">
        <f t="shared" si="34"/>
        <v>23</v>
      </c>
      <c r="CD651" s="45">
        <f t="shared" si="35"/>
        <v>20</v>
      </c>
      <c r="CE651" s="45">
        <f t="shared" si="36"/>
        <v>37</v>
      </c>
      <c r="CF651" s="45">
        <f t="shared" si="37"/>
        <v>24</v>
      </c>
      <c r="CG651" s="45">
        <f t="shared" si="38"/>
        <v>15</v>
      </c>
      <c r="CH651" s="45">
        <f t="shared" si="39"/>
        <v>29</v>
      </c>
      <c r="CI651" s="45">
        <f t="shared" si="40"/>
        <v>0.5</v>
      </c>
      <c r="CJ651">
        <f t="shared" si="10"/>
        <v>21</v>
      </c>
      <c r="CK651" s="45">
        <f t="shared" si="41"/>
        <v>25</v>
      </c>
      <c r="CM651" s="40">
        <f>VLOOKUP(CB651,'PROMIS 57 T-Score Conversions'!Q$3:R$35,2,TRUE)</f>
        <v>43.1</v>
      </c>
      <c r="CN651" s="44" t="str">
        <f t="shared" si="20"/>
        <v>Mild</v>
      </c>
      <c r="CO651" s="40">
        <f>VLOOKUP(CC651,'PROMIS 57 T-Score Conversions'!A$3:B$35,2,TRUE)</f>
        <v>61.4</v>
      </c>
      <c r="CP651" s="39" t="str">
        <f t="shared" si="21"/>
        <v>Moderate</v>
      </c>
      <c r="CQ651" s="40">
        <f>VLOOKUP(CD651,'PROMIS 57 T-Score Conversions'!E$3:F$35,2,TRUE)</f>
        <v>58.5</v>
      </c>
      <c r="CR651" s="39" t="str">
        <f t="shared" si="22"/>
        <v>Mild</v>
      </c>
      <c r="CS651" s="40">
        <f>VLOOKUP(CE651,'PROMIS 57 T-Score Conversions'!U$3:V$35,2,TRUE)</f>
        <v>71</v>
      </c>
      <c r="CT651" s="39" t="str">
        <f t="shared" si="42"/>
        <v>Severe</v>
      </c>
      <c r="CU651" s="40">
        <f>VLOOKUP(CF651,'PROMIS 57 T-Score Conversions'!Y$3:Z$35,2,TRUE)</f>
        <v>54.3</v>
      </c>
      <c r="CV651" s="39" t="str">
        <f t="shared" si="24"/>
        <v>Normal</v>
      </c>
      <c r="CW651" s="40">
        <f>vlookup(CG651,'PROMIS 57 T-Score Conversions'!M$3:N$35,2,TRUE)</f>
        <v>36.2</v>
      </c>
      <c r="CX651" s="39" t="str">
        <f t="shared" si="25"/>
        <v>Moderate</v>
      </c>
      <c r="CY651" s="40">
        <f>VLOOKup(CH651,'PROMIS 57 T-Score Conversions'!I$3:J$35,2,TRUE)</f>
        <v>64.8</v>
      </c>
      <c r="CZ651" s="39" t="str">
        <f t="shared" si="26"/>
        <v>Moderate</v>
      </c>
      <c r="DA651" s="37">
        <f>VLOOKUP(CJ651,'PROMIS 57 T-Score Conversions'!AC$3:AD$35,2,TRUE)</f>
        <v>37.93</v>
      </c>
      <c r="DB651" s="44" t="str">
        <f t="shared" si="30"/>
        <v>Moderate</v>
      </c>
      <c r="DC651" s="40">
        <f>VLOOKUP(CK651,'PROMIS 57 T-Score Conversions'!AG$3:AH$35,2,TRUE)</f>
        <v>44.34</v>
      </c>
      <c r="DD651" s="39" t="str">
        <f t="shared" si="31"/>
        <v>Normal</v>
      </c>
    </row>
    <row r="652">
      <c r="A652" s="1" t="b">
        <v>1</v>
      </c>
      <c r="B652" s="1" t="b">
        <v>1</v>
      </c>
      <c r="C652" s="20">
        <v>44005.81881696759</v>
      </c>
      <c r="D652" s="1" t="s">
        <v>320</v>
      </c>
      <c r="E652" s="1">
        <v>2104.0</v>
      </c>
      <c r="F652" s="1">
        <v>5.0</v>
      </c>
      <c r="G652" s="1">
        <v>5.0</v>
      </c>
      <c r="H652" s="1">
        <v>5.0</v>
      </c>
      <c r="I652" s="1">
        <v>5.0</v>
      </c>
      <c r="J652" s="1">
        <v>5.0</v>
      </c>
      <c r="K652" s="1">
        <v>5.0</v>
      </c>
      <c r="L652" s="1">
        <v>5.0</v>
      </c>
      <c r="M652" s="1">
        <v>5.0</v>
      </c>
      <c r="N652" s="1">
        <v>1.0</v>
      </c>
      <c r="O652" s="1">
        <v>1.0</v>
      </c>
      <c r="P652" s="1">
        <v>1.0</v>
      </c>
      <c r="Q652" s="1">
        <v>1.0</v>
      </c>
      <c r="R652" s="1">
        <v>1.0</v>
      </c>
      <c r="S652" s="1">
        <v>1.0</v>
      </c>
      <c r="T652" s="1">
        <v>1.0</v>
      </c>
      <c r="U652" s="1">
        <v>1.0</v>
      </c>
      <c r="V652" s="1">
        <v>1.0</v>
      </c>
      <c r="W652" s="1">
        <v>1.0</v>
      </c>
      <c r="X652" s="1">
        <v>1.0</v>
      </c>
      <c r="Y652" s="1">
        <v>1.0</v>
      </c>
      <c r="Z652" s="1">
        <v>1.0</v>
      </c>
      <c r="AA652" s="1">
        <v>2.0</v>
      </c>
      <c r="AB652" s="1">
        <v>1.0</v>
      </c>
      <c r="AC652" s="1">
        <v>1.0</v>
      </c>
      <c r="AD652" s="1">
        <v>1.0</v>
      </c>
      <c r="AE652" s="1">
        <v>1.0</v>
      </c>
      <c r="AF652" s="1">
        <v>1.0</v>
      </c>
      <c r="AG652" s="1">
        <v>2.0</v>
      </c>
      <c r="AH652" s="1">
        <v>1.0</v>
      </c>
      <c r="AI652" s="1">
        <v>1.0</v>
      </c>
      <c r="AJ652" s="1">
        <v>2.0</v>
      </c>
      <c r="AK652" s="1">
        <v>1.0</v>
      </c>
      <c r="AL652" s="1">
        <v>1.0</v>
      </c>
      <c r="AM652" s="1">
        <v>1.0</v>
      </c>
      <c r="AN652" s="1">
        <v>1.0</v>
      </c>
      <c r="AO652" s="1">
        <v>1.0</v>
      </c>
      <c r="AP652" s="1">
        <v>1.0</v>
      </c>
      <c r="AQ652" s="1">
        <v>1.0</v>
      </c>
      <c r="AR652" s="1">
        <v>1.0</v>
      </c>
      <c r="AS652" s="1">
        <v>1.0</v>
      </c>
      <c r="AT652" s="1">
        <v>5.0</v>
      </c>
      <c r="AU652" s="1">
        <v>5.0</v>
      </c>
      <c r="AV652" s="1">
        <v>5.0</v>
      </c>
      <c r="AW652" s="1">
        <v>5.0</v>
      </c>
      <c r="AX652" s="1">
        <v>5.0</v>
      </c>
      <c r="AY652" s="1">
        <v>5.0</v>
      </c>
      <c r="AZ652" s="1">
        <v>5.0</v>
      </c>
      <c r="BA652" s="1">
        <v>5.0</v>
      </c>
      <c r="BB652" s="1">
        <v>1.0</v>
      </c>
      <c r="BC652" s="1">
        <v>1.0</v>
      </c>
      <c r="BD652" s="1">
        <v>1.0</v>
      </c>
      <c r="BE652" s="1">
        <v>1.0</v>
      </c>
      <c r="BF652" s="1">
        <v>1.0</v>
      </c>
      <c r="BG652" s="1">
        <v>1.0</v>
      </c>
      <c r="BH652" s="1">
        <v>1.0</v>
      </c>
      <c r="BI652" s="1">
        <v>1.0</v>
      </c>
      <c r="BJ652" s="1">
        <v>0.0</v>
      </c>
      <c r="BK652" s="1">
        <v>4.0</v>
      </c>
      <c r="BL652" s="1">
        <v>4.0</v>
      </c>
      <c r="BM652" s="1">
        <v>5.0</v>
      </c>
      <c r="BN652" s="1">
        <v>5.0</v>
      </c>
      <c r="BO652" s="1">
        <v>5.0</v>
      </c>
      <c r="BP652" s="1">
        <v>5.0</v>
      </c>
      <c r="BQ652" s="1">
        <v>5.0</v>
      </c>
      <c r="BR652" s="1">
        <v>4.0</v>
      </c>
      <c r="BS652" s="1">
        <v>1.0</v>
      </c>
      <c r="BT652" s="1">
        <v>1.0</v>
      </c>
      <c r="BU652" s="1">
        <v>1.0</v>
      </c>
      <c r="BV652" s="1">
        <v>1.0</v>
      </c>
      <c r="BW652" s="1">
        <v>2.0</v>
      </c>
      <c r="BX652" s="1">
        <v>1.0</v>
      </c>
      <c r="BY652" s="1">
        <v>1.0</v>
      </c>
      <c r="BZ652" s="1">
        <v>1.0</v>
      </c>
      <c r="CA652" s="64">
        <f t="shared" si="32"/>
        <v>169</v>
      </c>
      <c r="CB652" s="45">
        <f t="shared" si="33"/>
        <v>40</v>
      </c>
      <c r="CC652" s="45">
        <f t="shared" si="34"/>
        <v>8</v>
      </c>
      <c r="CD652" s="45">
        <f t="shared" si="35"/>
        <v>9</v>
      </c>
      <c r="CE652" s="45">
        <f t="shared" si="36"/>
        <v>10</v>
      </c>
      <c r="CF652" s="45">
        <f t="shared" si="37"/>
        <v>8</v>
      </c>
      <c r="CG652" s="45">
        <f t="shared" si="38"/>
        <v>40</v>
      </c>
      <c r="CH652" s="45">
        <f t="shared" si="39"/>
        <v>8</v>
      </c>
      <c r="CI652" s="45">
        <f t="shared" si="40"/>
        <v>0</v>
      </c>
      <c r="CJ652">
        <f t="shared" si="10"/>
        <v>37</v>
      </c>
      <c r="CK652" s="45">
        <f t="shared" si="41"/>
        <v>9</v>
      </c>
      <c r="CM652" s="40">
        <f>VLOOKUP(CB652,'PROMIS 57 T-Score Conversions'!Q$3:R$35,2,TRUE)</f>
        <v>60.1</v>
      </c>
      <c r="CN652" s="44" t="str">
        <f t="shared" si="20"/>
        <v>Normal</v>
      </c>
      <c r="CO652" s="40">
        <f>VLOOKUP(CC652,'PROMIS 57 T-Score Conversions'!A$3:B$35,2,TRUE)</f>
        <v>37.1</v>
      </c>
      <c r="CP652" s="39" t="str">
        <f t="shared" si="21"/>
        <v>Normal</v>
      </c>
      <c r="CQ652" s="40">
        <f>VLOOKUP(CD652,'PROMIS 57 T-Score Conversions'!E$3:F$35,2,TRUE)</f>
        <v>44.7</v>
      </c>
      <c r="CR652" s="39" t="str">
        <f t="shared" si="22"/>
        <v>Normal</v>
      </c>
      <c r="CS652" s="40">
        <f>VLOOKUP(CE652,'PROMIS 57 T-Score Conversions'!U$3:V$35,2,TRUE)</f>
        <v>41</v>
      </c>
      <c r="CT652" s="39" t="str">
        <f t="shared" si="42"/>
        <v>Normal</v>
      </c>
      <c r="CU652" s="40">
        <f>VLOOKUP(CF652,'PROMIS 57 T-Score Conversions'!Y$3:Z$35,2,TRUE)</f>
        <v>28.9</v>
      </c>
      <c r="CV652" s="39" t="str">
        <f t="shared" si="24"/>
        <v>Normal</v>
      </c>
      <c r="CW652" s="40">
        <f>vlookup(CG652,'PROMIS 57 T-Score Conversions'!M$3:N$35,2,TRUE)</f>
        <v>65.4</v>
      </c>
      <c r="CX652" s="39" t="str">
        <f t="shared" si="25"/>
        <v>Normal</v>
      </c>
      <c r="CY652" s="40">
        <f>VLOOKup(CH652,'PROMIS 57 T-Score Conversions'!I$3:J$35,2,TRUE)</f>
        <v>40.7</v>
      </c>
      <c r="CZ652" s="39" t="str">
        <f t="shared" si="26"/>
        <v>Normal</v>
      </c>
      <c r="DA652" s="37">
        <f>VLOOKUP(CJ652,'PROMIS 57 T-Score Conversions'!AC$3:AD$35,2,TRUE)</f>
        <v>53.36</v>
      </c>
      <c r="DB652" s="44" t="str">
        <f t="shared" si="30"/>
        <v>Normal</v>
      </c>
      <c r="DC652" s="40">
        <f>VLOOKUP(CK652,'PROMIS 57 T-Score Conversions'!AG$3:AH$35,2,TRUE)</f>
        <v>26.59</v>
      </c>
      <c r="DD652" s="39" t="str">
        <f t="shared" si="31"/>
        <v>Normal</v>
      </c>
    </row>
    <row r="653">
      <c r="A653" s="1" t="b">
        <v>1</v>
      </c>
      <c r="B653" s="1" t="b">
        <v>1</v>
      </c>
      <c r="C653" s="20">
        <v>44005.82105153935</v>
      </c>
      <c r="D653" s="1" t="s">
        <v>442</v>
      </c>
      <c r="E653" s="1">
        <v>2270.0</v>
      </c>
      <c r="F653" s="1">
        <v>5.0</v>
      </c>
      <c r="G653" s="1">
        <v>5.0</v>
      </c>
      <c r="H653" s="1">
        <v>5.0</v>
      </c>
      <c r="I653" s="1">
        <v>5.0</v>
      </c>
      <c r="J653" s="1">
        <v>3.0</v>
      </c>
      <c r="K653" s="1">
        <v>5.0</v>
      </c>
      <c r="L653" s="1">
        <v>5.0</v>
      </c>
      <c r="M653" s="1">
        <v>5.0</v>
      </c>
      <c r="N653" s="1">
        <v>4.0</v>
      </c>
      <c r="O653" s="1">
        <v>4.0</v>
      </c>
      <c r="P653" s="1">
        <v>3.0</v>
      </c>
      <c r="Q653" s="1">
        <v>4.0</v>
      </c>
      <c r="R653" s="1">
        <v>4.0</v>
      </c>
      <c r="S653" s="1">
        <v>4.0</v>
      </c>
      <c r="T653" s="1">
        <v>4.0</v>
      </c>
      <c r="U653" s="1">
        <v>4.0</v>
      </c>
      <c r="V653" s="1">
        <v>4.0</v>
      </c>
      <c r="W653" s="1">
        <v>2.0</v>
      </c>
      <c r="X653" s="1">
        <v>4.0</v>
      </c>
      <c r="Y653" s="1">
        <v>3.0</v>
      </c>
      <c r="Z653" s="1">
        <v>3.0</v>
      </c>
      <c r="AA653" s="1">
        <v>3.0</v>
      </c>
      <c r="AB653" s="1">
        <v>5.0</v>
      </c>
      <c r="AC653" s="1">
        <v>3.0</v>
      </c>
      <c r="AD653" s="1">
        <v>5.0</v>
      </c>
      <c r="AE653" s="1">
        <v>5.0</v>
      </c>
      <c r="AF653" s="1">
        <v>5.0</v>
      </c>
      <c r="AG653" s="1">
        <v>5.0</v>
      </c>
      <c r="AH653" s="1">
        <v>5.0</v>
      </c>
      <c r="AI653" s="1">
        <v>5.0</v>
      </c>
      <c r="AJ653" s="1">
        <v>4.0</v>
      </c>
      <c r="AK653" s="1">
        <v>4.0</v>
      </c>
      <c r="AL653" s="1">
        <v>1.0</v>
      </c>
      <c r="AM653" s="1">
        <v>3.0</v>
      </c>
      <c r="AN653" s="1">
        <v>3.0</v>
      </c>
      <c r="AO653" s="1">
        <v>1.0</v>
      </c>
      <c r="AP653" s="1">
        <v>3.0</v>
      </c>
      <c r="AQ653" s="1">
        <v>1.0</v>
      </c>
      <c r="AR653" s="1">
        <v>1.0</v>
      </c>
      <c r="AS653" s="1">
        <v>3.0</v>
      </c>
      <c r="AT653" s="1">
        <v>2.0</v>
      </c>
      <c r="AU653" s="1">
        <v>2.0</v>
      </c>
      <c r="AV653" s="1">
        <v>2.0</v>
      </c>
      <c r="AW653" s="1">
        <v>2.0</v>
      </c>
      <c r="AX653" s="1">
        <v>3.0</v>
      </c>
      <c r="AY653" s="1">
        <v>3.0</v>
      </c>
      <c r="AZ653" s="1">
        <v>2.0</v>
      </c>
      <c r="BA653" s="1">
        <v>2.0</v>
      </c>
      <c r="BB653" s="1">
        <v>4.0</v>
      </c>
      <c r="BC653" s="1">
        <v>4.0</v>
      </c>
      <c r="BD653" s="1">
        <v>5.0</v>
      </c>
      <c r="BE653" s="1">
        <v>4.0</v>
      </c>
      <c r="BF653" s="1">
        <v>4.0</v>
      </c>
      <c r="BG653" s="1">
        <v>4.0</v>
      </c>
      <c r="BH653" s="1">
        <v>4.0</v>
      </c>
      <c r="BI653" s="1">
        <v>4.0</v>
      </c>
      <c r="BJ653" s="1">
        <v>2.0</v>
      </c>
      <c r="BK653" s="1">
        <v>1.0</v>
      </c>
      <c r="BL653" s="1">
        <v>1.0</v>
      </c>
      <c r="BM653" s="1">
        <v>1.0</v>
      </c>
      <c r="BN653" s="1">
        <v>1.0</v>
      </c>
      <c r="BO653" s="1">
        <v>1.0</v>
      </c>
      <c r="BP653" s="1">
        <v>2.0</v>
      </c>
      <c r="BQ653" s="1">
        <v>2.0</v>
      </c>
      <c r="BR653" s="1">
        <v>2.0</v>
      </c>
      <c r="BS653" s="1">
        <v>5.0</v>
      </c>
      <c r="BT653" s="1">
        <v>5.0</v>
      </c>
      <c r="BU653" s="1">
        <v>5.0</v>
      </c>
      <c r="BV653" s="1">
        <v>5.0</v>
      </c>
      <c r="BW653" s="1">
        <v>5.0</v>
      </c>
      <c r="BX653" s="1">
        <v>5.0</v>
      </c>
      <c r="BY653" s="1">
        <v>5.0</v>
      </c>
      <c r="BZ653" s="1">
        <v>5.0</v>
      </c>
      <c r="CA653" s="64">
        <f t="shared" si="32"/>
        <v>254</v>
      </c>
      <c r="CB653" s="45">
        <f t="shared" si="33"/>
        <v>38</v>
      </c>
      <c r="CC653" s="45">
        <f t="shared" si="34"/>
        <v>31</v>
      </c>
      <c r="CD653" s="45">
        <f t="shared" si="35"/>
        <v>27</v>
      </c>
      <c r="CE653" s="45">
        <f t="shared" si="36"/>
        <v>38</v>
      </c>
      <c r="CF653" s="45">
        <f t="shared" si="37"/>
        <v>16</v>
      </c>
      <c r="CG653" s="45">
        <f t="shared" si="38"/>
        <v>18</v>
      </c>
      <c r="CH653" s="45">
        <f t="shared" si="39"/>
        <v>33</v>
      </c>
      <c r="CI653" s="45">
        <f t="shared" si="40"/>
        <v>0.2</v>
      </c>
      <c r="CJ653">
        <f t="shared" si="10"/>
        <v>11</v>
      </c>
      <c r="CK653" s="45">
        <f t="shared" si="41"/>
        <v>40</v>
      </c>
      <c r="CM653" s="40">
        <f>VLOOKUP(CB653,'PROMIS 57 T-Score Conversions'!Q$3:R$35,2,TRUE)</f>
        <v>50.8</v>
      </c>
      <c r="CN653" s="44" t="str">
        <f t="shared" si="20"/>
        <v>Normal</v>
      </c>
      <c r="CO653" s="40">
        <f>VLOOKUP(CC653,'PROMIS 57 T-Score Conversions'!A$3:B$35,2,TRUE)</f>
        <v>69.8</v>
      </c>
      <c r="CP653" s="39" t="str">
        <f t="shared" si="21"/>
        <v>Severe</v>
      </c>
      <c r="CQ653" s="40">
        <f>VLOOKUP(CD653,'PROMIS 57 T-Score Conversions'!E$3:F$35,2,TRUE)</f>
        <v>64.9</v>
      </c>
      <c r="CR653" s="39" t="str">
        <f t="shared" si="22"/>
        <v>Moderate</v>
      </c>
      <c r="CS653" s="40">
        <f>VLOOKUP(CE653,'PROMIS 57 T-Score Conversions'!U$3:V$35,2,TRUE)</f>
        <v>72.4</v>
      </c>
      <c r="CT653" s="39" t="str">
        <f t="shared" si="42"/>
        <v>Severe</v>
      </c>
      <c r="CU653" s="40">
        <f>VLOOKUP(CF653,'PROMIS 57 T-Score Conversions'!Y$3:Z$35,2,TRUE)</f>
        <v>45.5</v>
      </c>
      <c r="CV653" s="39" t="str">
        <f t="shared" si="24"/>
        <v>Normal</v>
      </c>
      <c r="CW653" s="40">
        <f>vlookup(CG653,'PROMIS 57 T-Score Conversions'!M$3:N$35,2,TRUE)</f>
        <v>38.5</v>
      </c>
      <c r="CX653" s="39" t="str">
        <f t="shared" si="25"/>
        <v>Moderate</v>
      </c>
      <c r="CY653" s="40">
        <f>VLOOKup(CH653,'PROMIS 57 T-Score Conversions'!I$3:J$35,2,TRUE)</f>
        <v>67.7</v>
      </c>
      <c r="CZ653" s="39" t="str">
        <f t="shared" si="26"/>
        <v>Moderate</v>
      </c>
      <c r="DA653" s="37">
        <f>VLOOKUP(CJ653,'PROMIS 57 T-Score Conversions'!AC$3:AD$35,2,TRUE)</f>
        <v>28.9</v>
      </c>
      <c r="DB653" s="44" t="str">
        <f t="shared" si="30"/>
        <v>Severe</v>
      </c>
      <c r="DC653" s="40">
        <f>VLOOKUP(CK653,'PROMIS 57 T-Score Conversions'!AG$3:AH$35,2,TRUE)</f>
        <v>67.09</v>
      </c>
      <c r="DD653" s="39" t="str">
        <f t="shared" si="31"/>
        <v>Moderate</v>
      </c>
    </row>
    <row r="654">
      <c r="A654" s="1" t="b">
        <v>1</v>
      </c>
      <c r="B654" s="1" t="b">
        <v>1</v>
      </c>
      <c r="C654" s="20">
        <v>44006.35022237268</v>
      </c>
      <c r="D654" s="1" t="s">
        <v>133</v>
      </c>
      <c r="E654" s="1">
        <v>1903.0</v>
      </c>
      <c r="F654" s="1">
        <v>1.0</v>
      </c>
      <c r="G654" s="1">
        <v>1.0</v>
      </c>
      <c r="H654" s="1">
        <v>2.0</v>
      </c>
      <c r="I654" s="1">
        <v>1.0</v>
      </c>
      <c r="J654" s="1">
        <v>1.0</v>
      </c>
      <c r="K654" s="1">
        <v>1.0</v>
      </c>
      <c r="L654" s="1">
        <v>3.0</v>
      </c>
      <c r="M654" s="1">
        <v>1.0</v>
      </c>
      <c r="N654" s="1">
        <v>3.0</v>
      </c>
      <c r="O654" s="1">
        <v>2.0</v>
      </c>
      <c r="P654" s="1">
        <v>2.0</v>
      </c>
      <c r="Q654" s="1">
        <v>2.0</v>
      </c>
      <c r="R654" s="1">
        <v>2.0</v>
      </c>
      <c r="S654" s="1">
        <v>2.0</v>
      </c>
      <c r="T654" s="1">
        <v>2.0</v>
      </c>
      <c r="U654" s="1">
        <v>2.0</v>
      </c>
      <c r="V654" s="1">
        <v>2.0</v>
      </c>
      <c r="W654" s="1">
        <v>2.0</v>
      </c>
      <c r="X654" s="1">
        <v>2.0</v>
      </c>
      <c r="Y654" s="1">
        <v>2.0</v>
      </c>
      <c r="Z654" s="1">
        <v>1.0</v>
      </c>
      <c r="AA654" s="1">
        <v>2.0</v>
      </c>
      <c r="AB654" s="1">
        <v>2.0</v>
      </c>
      <c r="AC654" s="1">
        <v>1.0</v>
      </c>
      <c r="AD654" s="1">
        <v>5.0</v>
      </c>
      <c r="AE654" s="1">
        <v>5.0</v>
      </c>
      <c r="AF654" s="1">
        <v>5.0</v>
      </c>
      <c r="AG654" s="1">
        <v>5.0</v>
      </c>
      <c r="AH654" s="1">
        <v>5.0</v>
      </c>
      <c r="AI654" s="1">
        <v>5.0</v>
      </c>
      <c r="AJ654" s="1">
        <v>5.0</v>
      </c>
      <c r="AK654" s="1">
        <v>5.0</v>
      </c>
      <c r="AL654" s="1">
        <v>2.0</v>
      </c>
      <c r="AM654" s="1">
        <v>5.0</v>
      </c>
      <c r="AN654" s="1">
        <v>2.0</v>
      </c>
      <c r="AO654" s="1">
        <v>4.0</v>
      </c>
      <c r="AP654" s="1">
        <v>2.0</v>
      </c>
      <c r="AQ654" s="1">
        <v>2.0</v>
      </c>
      <c r="AR654" s="1">
        <v>1.0</v>
      </c>
      <c r="AS654" s="1">
        <v>4.0</v>
      </c>
      <c r="AT654" s="1">
        <v>1.0</v>
      </c>
      <c r="AU654" s="1">
        <v>1.0</v>
      </c>
      <c r="AV654" s="1">
        <v>1.0</v>
      </c>
      <c r="AW654" s="1">
        <v>1.0</v>
      </c>
      <c r="AX654" s="1">
        <v>1.0</v>
      </c>
      <c r="AY654" s="1">
        <v>1.0</v>
      </c>
      <c r="AZ654" s="1">
        <v>1.0</v>
      </c>
      <c r="BA654" s="1">
        <v>1.0</v>
      </c>
      <c r="BB654" s="1">
        <v>5.0</v>
      </c>
      <c r="BC654" s="1">
        <v>5.0</v>
      </c>
      <c r="BD654" s="1">
        <v>5.0</v>
      </c>
      <c r="BE654" s="1">
        <v>5.0</v>
      </c>
      <c r="BF654" s="1">
        <v>5.0</v>
      </c>
      <c r="BG654" s="1">
        <v>5.0</v>
      </c>
      <c r="BH654" s="1">
        <v>5.0</v>
      </c>
      <c r="BI654" s="1">
        <v>5.0</v>
      </c>
      <c r="BJ654" s="1">
        <v>8.0</v>
      </c>
      <c r="BK654" s="1">
        <v>1.0</v>
      </c>
      <c r="BL654" s="1">
        <v>1.0</v>
      </c>
      <c r="BM654" s="1">
        <v>1.0</v>
      </c>
      <c r="BN654" s="1">
        <v>1.0</v>
      </c>
      <c r="BO654" s="1">
        <v>1.0</v>
      </c>
      <c r="BP654" s="1">
        <v>1.0</v>
      </c>
      <c r="BQ654" s="1">
        <v>1.0</v>
      </c>
      <c r="BR654" s="1">
        <v>1.0</v>
      </c>
      <c r="BS654" s="1">
        <v>5.0</v>
      </c>
      <c r="BT654" s="1">
        <v>5.0</v>
      </c>
      <c r="BU654" s="1">
        <v>5.0</v>
      </c>
      <c r="BV654" s="1">
        <v>5.0</v>
      </c>
      <c r="BW654" s="1">
        <v>5.0</v>
      </c>
      <c r="BX654" s="1">
        <v>5.0</v>
      </c>
      <c r="BY654" s="1">
        <v>5.0</v>
      </c>
      <c r="BZ654" s="1">
        <v>5.0</v>
      </c>
      <c r="CA654" s="64">
        <f t="shared" si="32"/>
        <v>208</v>
      </c>
      <c r="CB654" s="45">
        <f t="shared" si="33"/>
        <v>11</v>
      </c>
      <c r="CC654" s="45">
        <f t="shared" si="34"/>
        <v>17</v>
      </c>
      <c r="CD654" s="45">
        <f t="shared" si="35"/>
        <v>14</v>
      </c>
      <c r="CE654" s="45">
        <f t="shared" si="36"/>
        <v>40</v>
      </c>
      <c r="CF654" s="45">
        <f t="shared" si="37"/>
        <v>22</v>
      </c>
      <c r="CG654" s="45">
        <f t="shared" si="38"/>
        <v>8</v>
      </c>
      <c r="CH654" s="45">
        <f t="shared" si="39"/>
        <v>40</v>
      </c>
      <c r="CI654" s="45">
        <f t="shared" si="40"/>
        <v>0.8</v>
      </c>
      <c r="CJ654">
        <f t="shared" si="10"/>
        <v>8</v>
      </c>
      <c r="CK654" s="45">
        <f t="shared" si="41"/>
        <v>40</v>
      </c>
      <c r="CM654" s="40">
        <f>VLOOKUP(CB654,'PROMIS 57 T-Score Conversions'!Q$3:R$35,2,TRUE)</f>
        <v>27.5</v>
      </c>
      <c r="CN654" s="44" t="str">
        <f t="shared" si="20"/>
        <v>Severe</v>
      </c>
      <c r="CO654" s="40">
        <f>VLOOKUP(CC654,'PROMIS 57 T-Score Conversions'!A$3:B$35,2,TRUE)</f>
        <v>55.4</v>
      </c>
      <c r="CP654" s="39" t="str">
        <f t="shared" si="21"/>
        <v>Moderate</v>
      </c>
      <c r="CQ654" s="40">
        <f>VLOOKUP(CD654,'PROMIS 57 T-Score Conversions'!E$3:F$35,2,TRUE)</f>
        <v>53.2</v>
      </c>
      <c r="CR654" s="39" t="str">
        <f t="shared" si="22"/>
        <v>Normal</v>
      </c>
      <c r="CS654" s="40">
        <f>VLOOKUP(CE654,'PROMIS 57 T-Score Conversions'!U$3:V$35,2,TRUE)</f>
        <v>77.8</v>
      </c>
      <c r="CT654" s="39" t="str">
        <f t="shared" si="42"/>
        <v>Severe</v>
      </c>
      <c r="CU654" s="40">
        <f>VLOOKUP(CF654,'PROMIS 57 T-Score Conversions'!Y$3:Z$35,2,TRUE)</f>
        <v>52.2</v>
      </c>
      <c r="CV654" s="39" t="str">
        <f t="shared" si="24"/>
        <v>Normal</v>
      </c>
      <c r="CW654" s="40">
        <f>vlookup(CG654,'PROMIS 57 T-Score Conversions'!M$3:N$35,2,TRUE)</f>
        <v>25.91</v>
      </c>
      <c r="CX654" s="39" t="str">
        <f t="shared" si="25"/>
        <v>Severe</v>
      </c>
      <c r="CY654" s="40">
        <f>VLOOKup(CH654,'PROMIS 57 T-Score Conversions'!I$3:J$35,2,TRUE)</f>
        <v>77</v>
      </c>
      <c r="CZ654" s="39" t="str">
        <f t="shared" si="26"/>
        <v>Severe</v>
      </c>
      <c r="DA654" s="37">
        <f>VLOOKUP(CJ654,'PROMIS 57 T-Score Conversions'!AC$3:AD$35,2,TRUE)</f>
        <v>22.41</v>
      </c>
      <c r="DB654" s="44" t="str">
        <f t="shared" si="30"/>
        <v>Severe</v>
      </c>
      <c r="DC654" s="40">
        <f>VLOOKUP(CK654,'PROMIS 57 T-Score Conversions'!AG$3:AH$35,2,TRUE)</f>
        <v>67.09</v>
      </c>
      <c r="DD654" s="39" t="str">
        <f t="shared" si="31"/>
        <v>Moderate</v>
      </c>
    </row>
    <row r="655">
      <c r="A655" s="1" t="b">
        <v>1</v>
      </c>
      <c r="B655" s="1" t="b">
        <v>0</v>
      </c>
      <c r="C655" s="20">
        <v>44006.85516229167</v>
      </c>
      <c r="D655" s="1" t="s">
        <v>338</v>
      </c>
      <c r="E655" s="1">
        <v>2125.0</v>
      </c>
      <c r="F655" s="1">
        <v>1.0</v>
      </c>
      <c r="G655" s="1">
        <v>2.0</v>
      </c>
      <c r="H655" s="1">
        <v>2.0</v>
      </c>
      <c r="I655" s="1">
        <v>1.0</v>
      </c>
      <c r="J655" s="1">
        <v>1.0</v>
      </c>
      <c r="K655" s="1">
        <v>2.0</v>
      </c>
      <c r="L655" s="1">
        <v>2.0</v>
      </c>
      <c r="M655" s="1">
        <v>1.0</v>
      </c>
      <c r="N655" s="1">
        <v>3.0</v>
      </c>
      <c r="O655" s="1">
        <v>4.0</v>
      </c>
      <c r="P655" s="1">
        <v>4.0</v>
      </c>
      <c r="Q655" s="1">
        <v>4.0</v>
      </c>
      <c r="R655" s="1">
        <v>3.0</v>
      </c>
      <c r="S655" s="1">
        <v>4.0</v>
      </c>
      <c r="T655" s="1">
        <v>4.0</v>
      </c>
      <c r="U655" s="1">
        <v>4.0</v>
      </c>
      <c r="V655" s="1">
        <v>3.0</v>
      </c>
      <c r="W655" s="1">
        <v>2.0</v>
      </c>
      <c r="X655" s="1">
        <v>5.0</v>
      </c>
      <c r="Y655" s="1">
        <v>2.0</v>
      </c>
      <c r="Z655" s="1">
        <v>4.0</v>
      </c>
      <c r="AA655" s="1">
        <v>5.0</v>
      </c>
      <c r="AB655" s="1">
        <v>1.0</v>
      </c>
      <c r="AC655" s="1">
        <v>1.0</v>
      </c>
      <c r="AD655" s="1">
        <v>5.0</v>
      </c>
      <c r="AE655" s="1">
        <v>3.0</v>
      </c>
      <c r="AF655" s="1">
        <v>5.0</v>
      </c>
      <c r="AG655" s="1">
        <v>5.0</v>
      </c>
      <c r="AH655" s="1">
        <v>5.0</v>
      </c>
      <c r="AI655" s="1">
        <v>5.0</v>
      </c>
      <c r="AJ655" s="1">
        <v>5.0</v>
      </c>
      <c r="AK655" s="1">
        <v>5.0</v>
      </c>
      <c r="AL655" s="1">
        <v>5.0</v>
      </c>
      <c r="AM655" s="1">
        <v>5.0</v>
      </c>
      <c r="AN655" s="1">
        <v>5.0</v>
      </c>
      <c r="AO655" s="1">
        <v>5.0</v>
      </c>
      <c r="AP655" s="1">
        <v>5.0</v>
      </c>
      <c r="AQ655" s="1">
        <v>5.0</v>
      </c>
      <c r="AR655" s="1">
        <v>5.0</v>
      </c>
      <c r="AS655" s="1">
        <v>5.0</v>
      </c>
      <c r="AT655" s="1">
        <v>1.0</v>
      </c>
      <c r="AU655" s="1">
        <v>1.0</v>
      </c>
      <c r="AV655" s="1">
        <v>1.0</v>
      </c>
      <c r="AW655" s="1">
        <v>1.0</v>
      </c>
      <c r="AX655" s="1">
        <v>1.0</v>
      </c>
      <c r="AY655" s="1">
        <v>1.0</v>
      </c>
      <c r="AZ655" s="1">
        <v>1.0</v>
      </c>
      <c r="BA655" s="1">
        <v>3.0</v>
      </c>
      <c r="BB655" s="1">
        <v>5.0</v>
      </c>
      <c r="BC655" s="1">
        <v>5.0</v>
      </c>
      <c r="BD655" s="1">
        <v>5.0</v>
      </c>
      <c r="BE655" s="1">
        <v>5.0</v>
      </c>
      <c r="BF655" s="1">
        <v>5.0</v>
      </c>
      <c r="BG655" s="1">
        <v>5.0</v>
      </c>
      <c r="BH655" s="1">
        <v>5.0</v>
      </c>
      <c r="BI655" s="1">
        <v>5.0</v>
      </c>
      <c r="BJ655" s="1">
        <v>9.0</v>
      </c>
      <c r="BK655" s="1">
        <v>2.0</v>
      </c>
      <c r="BL655" s="1">
        <v>3.0</v>
      </c>
      <c r="BM655" s="1">
        <v>3.0</v>
      </c>
      <c r="BN655" s="1">
        <v>1.0</v>
      </c>
      <c r="BO655" s="1">
        <v>2.0</v>
      </c>
      <c r="BP655" s="1">
        <v>1.0</v>
      </c>
      <c r="BQ655" s="1">
        <v>1.0</v>
      </c>
      <c r="BR655" s="1">
        <v>1.0</v>
      </c>
      <c r="BS655" s="1">
        <v>4.0</v>
      </c>
      <c r="BT655" s="1">
        <v>4.0</v>
      </c>
      <c r="BU655" s="1">
        <v>5.0</v>
      </c>
      <c r="BV655" s="1">
        <v>5.0</v>
      </c>
      <c r="BW655" s="1">
        <v>5.0</v>
      </c>
      <c r="BX655" s="1">
        <v>5.0</v>
      </c>
      <c r="BY655" s="1">
        <v>3.0</v>
      </c>
      <c r="BZ655" s="1">
        <v>4.0</v>
      </c>
      <c r="CA655" s="64">
        <f t="shared" si="32"/>
        <v>251</v>
      </c>
      <c r="CB655" s="45">
        <f t="shared" si="33"/>
        <v>12</v>
      </c>
      <c r="CC655" s="45">
        <f t="shared" si="34"/>
        <v>30</v>
      </c>
      <c r="CD655" s="45">
        <f t="shared" si="35"/>
        <v>23</v>
      </c>
      <c r="CE655" s="45">
        <f t="shared" si="36"/>
        <v>38</v>
      </c>
      <c r="CF655" s="45">
        <f t="shared" si="37"/>
        <v>40</v>
      </c>
      <c r="CG655" s="45">
        <f t="shared" si="38"/>
        <v>10</v>
      </c>
      <c r="CH655" s="45">
        <f t="shared" si="39"/>
        <v>40</v>
      </c>
      <c r="CI655" s="45">
        <f t="shared" si="40"/>
        <v>0.9</v>
      </c>
      <c r="CJ655">
        <f t="shared" si="10"/>
        <v>14</v>
      </c>
      <c r="CK655" s="45">
        <f t="shared" si="41"/>
        <v>35</v>
      </c>
      <c r="CM655" s="40">
        <f>VLOOKUP(CB655,'PROMIS 57 T-Score Conversions'!Q$3:R$35,2,TRUE)</f>
        <v>28.8</v>
      </c>
      <c r="CN655" s="44" t="str">
        <f t="shared" si="20"/>
        <v>Severe</v>
      </c>
      <c r="CO655" s="40">
        <f>VLOOKUP(CC655,'PROMIS 57 T-Score Conversions'!A$3:B$35,2,TRUE)</f>
        <v>68.7</v>
      </c>
      <c r="CP655" s="39" t="str">
        <f t="shared" si="21"/>
        <v>Severe</v>
      </c>
      <c r="CQ655" s="40">
        <f>VLOOKUP(CD655,'PROMIS 57 T-Score Conversions'!E$3:F$35,2,TRUE)</f>
        <v>61.2</v>
      </c>
      <c r="CR655" s="39" t="str">
        <f t="shared" si="22"/>
        <v>Moderate</v>
      </c>
      <c r="CS655" s="40">
        <f>VLOOKUP(CE655,'PROMIS 57 T-Score Conversions'!U$3:V$35,2,TRUE)</f>
        <v>72.4</v>
      </c>
      <c r="CT655" s="39" t="str">
        <f t="shared" si="42"/>
        <v>Severe</v>
      </c>
      <c r="CU655" s="40">
        <f>VLOOKUP(CF655,'PROMIS 57 T-Score Conversions'!Y$3:Z$35,2,TRUE)</f>
        <v>76.5</v>
      </c>
      <c r="CV655" s="39" t="str">
        <f t="shared" si="24"/>
        <v>Severe</v>
      </c>
      <c r="CW655" s="40">
        <f>vlookup(CG655,'PROMIS 57 T-Score Conversions'!M$3:N$35,2,TRUE)</f>
        <v>31.3</v>
      </c>
      <c r="CX655" s="39" t="str">
        <f t="shared" si="25"/>
        <v>Moderate</v>
      </c>
      <c r="CY655" s="40">
        <f>VLOOKup(CH655,'PROMIS 57 T-Score Conversions'!I$3:J$35,2,TRUE)</f>
        <v>77</v>
      </c>
      <c r="CZ655" s="39" t="str">
        <f t="shared" si="26"/>
        <v>Severe</v>
      </c>
      <c r="DA655" s="37">
        <f>VLOOKUP(CJ655,'PROMIS 57 T-Score Conversions'!AC$3:AD$35,2,TRUE)</f>
        <v>32.15</v>
      </c>
      <c r="DB655" s="44" t="str">
        <f t="shared" si="30"/>
        <v>Moderate</v>
      </c>
      <c r="DC655" s="40">
        <f>VLOOKUP(CK655,'PROMIS 57 T-Score Conversions'!AG$3:AH$35,2,TRUE)</f>
        <v>54.94</v>
      </c>
      <c r="DD655" s="39" t="str">
        <f t="shared" si="31"/>
        <v>Normal</v>
      </c>
    </row>
    <row r="656">
      <c r="A656" s="1" t="b">
        <v>1</v>
      </c>
      <c r="B656" s="1" t="b">
        <v>1</v>
      </c>
      <c r="C656" s="20">
        <v>44007.512499097225</v>
      </c>
      <c r="D656" s="1" t="s">
        <v>416</v>
      </c>
      <c r="E656" s="1">
        <v>2221.0</v>
      </c>
      <c r="F656" s="1">
        <v>3.0</v>
      </c>
      <c r="G656" s="1">
        <v>4.0</v>
      </c>
      <c r="H656" s="1">
        <v>5.0</v>
      </c>
      <c r="I656" s="1">
        <v>3.0</v>
      </c>
      <c r="J656" s="1">
        <v>3.0</v>
      </c>
      <c r="K656" s="1">
        <v>3.0</v>
      </c>
      <c r="L656" s="1">
        <v>4.0</v>
      </c>
      <c r="M656" s="1">
        <v>3.0</v>
      </c>
      <c r="N656" s="1">
        <v>3.0</v>
      </c>
      <c r="O656" s="1">
        <v>3.0</v>
      </c>
      <c r="P656" s="1">
        <v>2.0</v>
      </c>
      <c r="Q656" s="1">
        <v>3.0</v>
      </c>
      <c r="R656" s="1">
        <v>3.0</v>
      </c>
      <c r="S656" s="1">
        <v>3.0</v>
      </c>
      <c r="T656" s="1">
        <v>4.0</v>
      </c>
      <c r="U656" s="1">
        <v>3.0</v>
      </c>
      <c r="V656" s="1">
        <v>1.0</v>
      </c>
      <c r="W656" s="1">
        <v>1.0</v>
      </c>
      <c r="X656" s="1">
        <v>2.0</v>
      </c>
      <c r="Y656" s="1">
        <v>1.0</v>
      </c>
      <c r="Z656" s="1">
        <v>2.0</v>
      </c>
      <c r="AA656" s="1">
        <v>2.0</v>
      </c>
      <c r="AB656" s="1">
        <v>1.0</v>
      </c>
      <c r="AC656" s="1">
        <v>1.0</v>
      </c>
      <c r="AD656" s="1">
        <v>4.0</v>
      </c>
      <c r="AE656" s="1">
        <v>4.0</v>
      </c>
      <c r="AF656" s="1">
        <v>4.0</v>
      </c>
      <c r="AG656" s="1">
        <v>4.0</v>
      </c>
      <c r="AH656" s="1">
        <v>4.0</v>
      </c>
      <c r="AI656" s="1">
        <v>4.0</v>
      </c>
      <c r="AJ656" s="1">
        <v>5.0</v>
      </c>
      <c r="AK656" s="1">
        <v>5.0</v>
      </c>
      <c r="AL656" s="1">
        <v>2.0</v>
      </c>
      <c r="AM656" s="1">
        <v>3.0</v>
      </c>
      <c r="AN656" s="1">
        <v>2.0</v>
      </c>
      <c r="AO656" s="1">
        <v>2.0</v>
      </c>
      <c r="AP656" s="1">
        <v>2.0</v>
      </c>
      <c r="AQ656" s="1">
        <v>2.0</v>
      </c>
      <c r="AR656" s="1">
        <v>1.0</v>
      </c>
      <c r="AS656" s="1">
        <v>2.0</v>
      </c>
      <c r="AT656" s="1">
        <v>3.0</v>
      </c>
      <c r="AU656" s="1">
        <v>2.0</v>
      </c>
      <c r="AV656" s="1">
        <v>2.0</v>
      </c>
      <c r="AW656" s="1">
        <v>2.0</v>
      </c>
      <c r="AX656" s="1">
        <v>2.0</v>
      </c>
      <c r="AY656" s="1">
        <v>2.0</v>
      </c>
      <c r="AZ656" s="1">
        <v>3.0</v>
      </c>
      <c r="BA656" s="1">
        <v>2.0</v>
      </c>
      <c r="BB656" s="1">
        <v>2.0</v>
      </c>
      <c r="BC656" s="1">
        <v>2.0</v>
      </c>
      <c r="BD656" s="1">
        <v>1.0</v>
      </c>
      <c r="BE656" s="1">
        <v>2.0</v>
      </c>
      <c r="BF656" s="1">
        <v>2.0</v>
      </c>
      <c r="BG656" s="1">
        <v>1.0</v>
      </c>
      <c r="BH656" s="1">
        <v>2.0</v>
      </c>
      <c r="BI656" s="1">
        <v>2.0</v>
      </c>
      <c r="BJ656" s="1">
        <v>4.0</v>
      </c>
      <c r="BK656" s="1">
        <v>2.0</v>
      </c>
      <c r="BL656" s="1">
        <v>2.0</v>
      </c>
      <c r="BM656" s="1">
        <v>2.0</v>
      </c>
      <c r="BN656" s="1">
        <v>1.0</v>
      </c>
      <c r="BO656" s="1">
        <v>2.0</v>
      </c>
      <c r="BP656" s="1">
        <v>1.0</v>
      </c>
      <c r="BQ656" s="1">
        <v>2.0</v>
      </c>
      <c r="BR656" s="1">
        <v>2.0</v>
      </c>
      <c r="BS656" s="1">
        <v>4.0</v>
      </c>
      <c r="BT656" s="1">
        <v>4.0</v>
      </c>
      <c r="BU656" s="1">
        <v>5.0</v>
      </c>
      <c r="BV656" s="1">
        <v>5.0</v>
      </c>
      <c r="BW656" s="1">
        <v>5.0</v>
      </c>
      <c r="BX656" s="1">
        <v>4.0</v>
      </c>
      <c r="BY656" s="1">
        <v>3.0</v>
      </c>
      <c r="BZ656" s="1">
        <v>4.0</v>
      </c>
      <c r="CA656" s="64">
        <f t="shared" si="32"/>
        <v>197</v>
      </c>
      <c r="CB656" s="45">
        <f t="shared" si="33"/>
        <v>28</v>
      </c>
      <c r="CC656" s="45">
        <f t="shared" si="34"/>
        <v>24</v>
      </c>
      <c r="CD656" s="45">
        <f t="shared" si="35"/>
        <v>11</v>
      </c>
      <c r="CE656" s="45">
        <f t="shared" si="36"/>
        <v>34</v>
      </c>
      <c r="CF656" s="45">
        <f t="shared" si="37"/>
        <v>16</v>
      </c>
      <c r="CG656" s="45">
        <f t="shared" si="38"/>
        <v>18</v>
      </c>
      <c r="CH656" s="45">
        <f t="shared" si="39"/>
        <v>14</v>
      </c>
      <c r="CI656" s="45">
        <f t="shared" si="40"/>
        <v>0.4</v>
      </c>
      <c r="CJ656">
        <f t="shared" si="10"/>
        <v>14</v>
      </c>
      <c r="CK656" s="45">
        <f t="shared" si="41"/>
        <v>34</v>
      </c>
      <c r="CM656" s="40">
        <f>VLOOKUP(CB656,'PROMIS 57 T-Score Conversions'!Q$3:R$35,2,TRUE)</f>
        <v>40.8</v>
      </c>
      <c r="CN656" s="44" t="str">
        <f t="shared" si="20"/>
        <v>Mild</v>
      </c>
      <c r="CO656" s="40">
        <f>VLOOKUP(CC656,'PROMIS 57 T-Score Conversions'!A$3:B$35,2,TRUE)</f>
        <v>62.5</v>
      </c>
      <c r="CP656" s="39" t="str">
        <f t="shared" si="21"/>
        <v>Moderate</v>
      </c>
      <c r="CQ656" s="40">
        <f>VLOOKUP(CD656,'PROMIS 57 T-Score Conversions'!E$3:F$35,2,TRUE)</f>
        <v>49.4</v>
      </c>
      <c r="CR656" s="39" t="str">
        <f t="shared" si="22"/>
        <v>Normal</v>
      </c>
      <c r="CS656" s="40">
        <f>VLOOKUP(CE656,'PROMIS 57 T-Score Conversions'!U$3:V$35,2,TRUE)</f>
        <v>67.5</v>
      </c>
      <c r="CT656" s="39" t="str">
        <f t="shared" si="42"/>
        <v>Moderate</v>
      </c>
      <c r="CU656" s="40">
        <f>VLOOKUP(CF656,'PROMIS 57 T-Score Conversions'!Y$3:Z$35,2,TRUE)</f>
        <v>45.5</v>
      </c>
      <c r="CV656" s="39" t="str">
        <f t="shared" si="24"/>
        <v>Normal</v>
      </c>
      <c r="CW656" s="40">
        <f>vlookup(CG656,'PROMIS 57 T-Score Conversions'!M$3:N$35,2,TRUE)</f>
        <v>38.5</v>
      </c>
      <c r="CX656" s="39" t="str">
        <f t="shared" si="25"/>
        <v>Moderate</v>
      </c>
      <c r="CY656" s="40">
        <f>VLOOKup(CH656,'PROMIS 57 T-Score Conversions'!I$3:J$35,2,TRUE)</f>
        <v>54.1</v>
      </c>
      <c r="CZ656" s="39" t="str">
        <f t="shared" si="26"/>
        <v>Normal</v>
      </c>
      <c r="DA656" s="37">
        <f>VLOOKUP(CJ656,'PROMIS 57 T-Score Conversions'!AC$3:AD$35,2,TRUE)</f>
        <v>32.15</v>
      </c>
      <c r="DB656" s="44" t="str">
        <f t="shared" si="30"/>
        <v>Moderate</v>
      </c>
      <c r="DC656" s="40">
        <f>VLOOKUP(CK656,'PROMIS 57 T-Score Conversions'!AG$3:AH$35,2,TRUE)</f>
        <v>53.63</v>
      </c>
      <c r="DD656" s="39" t="str">
        <f t="shared" si="31"/>
        <v>Normal</v>
      </c>
    </row>
    <row r="657">
      <c r="A657" s="1" t="b">
        <v>1</v>
      </c>
      <c r="B657" s="1" t="b">
        <v>1</v>
      </c>
      <c r="C657" s="20">
        <v>44007.623662453705</v>
      </c>
      <c r="D657" s="1" t="s">
        <v>141</v>
      </c>
      <c r="E657" s="1">
        <v>1909.0</v>
      </c>
      <c r="F657" s="1">
        <v>3.0</v>
      </c>
      <c r="G657" s="1">
        <v>4.0</v>
      </c>
      <c r="H657" s="1">
        <v>4.0</v>
      </c>
      <c r="I657" s="1">
        <v>4.0</v>
      </c>
      <c r="J657" s="1">
        <v>4.0</v>
      </c>
      <c r="K657" s="1">
        <v>4.0</v>
      </c>
      <c r="L657" s="1">
        <v>4.0</v>
      </c>
      <c r="M657" s="1">
        <v>3.0</v>
      </c>
      <c r="N657" s="1">
        <v>1.0</v>
      </c>
      <c r="O657" s="1">
        <v>1.0</v>
      </c>
      <c r="P657" s="1">
        <v>1.0</v>
      </c>
      <c r="Q657" s="1">
        <v>2.0</v>
      </c>
      <c r="R657" s="1">
        <v>2.0</v>
      </c>
      <c r="S657" s="1">
        <v>2.0</v>
      </c>
      <c r="T657" s="1">
        <v>2.0</v>
      </c>
      <c r="U657" s="1">
        <v>3.0</v>
      </c>
      <c r="V657" s="1">
        <v>1.0</v>
      </c>
      <c r="W657" s="1">
        <v>1.0</v>
      </c>
      <c r="X657" s="1">
        <v>2.0</v>
      </c>
      <c r="Y657" s="1">
        <v>1.0</v>
      </c>
      <c r="Z657" s="1">
        <v>1.0</v>
      </c>
      <c r="AA657" s="1">
        <v>2.0</v>
      </c>
      <c r="AB657" s="1">
        <v>1.0</v>
      </c>
      <c r="AC657" s="1">
        <v>1.0</v>
      </c>
      <c r="AD657" s="1">
        <v>4.0</v>
      </c>
      <c r="AE657" s="1">
        <v>2.0</v>
      </c>
      <c r="AF657" s="1">
        <v>4.0</v>
      </c>
      <c r="AG657" s="1">
        <v>3.0</v>
      </c>
      <c r="AH657" s="1">
        <v>4.0</v>
      </c>
      <c r="AI657" s="1">
        <v>3.0</v>
      </c>
      <c r="AJ657" s="1">
        <v>4.0</v>
      </c>
      <c r="AK657" s="1">
        <v>4.0</v>
      </c>
      <c r="AL657" s="1">
        <v>2.0</v>
      </c>
      <c r="AM657" s="1">
        <v>3.0</v>
      </c>
      <c r="AN657" s="1">
        <v>2.0</v>
      </c>
      <c r="AO657" s="1">
        <v>1.0</v>
      </c>
      <c r="AP657" s="1">
        <v>2.0</v>
      </c>
      <c r="AQ657" s="1">
        <v>1.0</v>
      </c>
      <c r="AR657" s="1">
        <v>1.0</v>
      </c>
      <c r="AS657" s="1">
        <v>3.0</v>
      </c>
      <c r="AT657" s="1">
        <v>3.0</v>
      </c>
      <c r="AU657" s="1">
        <v>3.0</v>
      </c>
      <c r="AV657" s="1">
        <v>1.0</v>
      </c>
      <c r="AW657" s="1">
        <v>3.0</v>
      </c>
      <c r="AX657" s="1">
        <v>3.0</v>
      </c>
      <c r="AY657" s="1">
        <v>3.0</v>
      </c>
      <c r="AZ657" s="1">
        <v>3.0</v>
      </c>
      <c r="BA657" s="1">
        <v>2.0</v>
      </c>
      <c r="BB657" s="1">
        <v>3.0</v>
      </c>
      <c r="BC657" s="1">
        <v>3.0</v>
      </c>
      <c r="BD657" s="1">
        <v>2.0</v>
      </c>
      <c r="BE657" s="1">
        <v>4.0</v>
      </c>
      <c r="BF657" s="1">
        <v>3.0</v>
      </c>
      <c r="BG657" s="1">
        <v>3.0</v>
      </c>
      <c r="BH657" s="1">
        <v>2.0</v>
      </c>
      <c r="BI657" s="1">
        <v>2.0</v>
      </c>
      <c r="BJ657" s="1">
        <v>3.0</v>
      </c>
      <c r="BK657" s="1">
        <v>4.0</v>
      </c>
      <c r="BL657" s="1">
        <v>3.0</v>
      </c>
      <c r="BM657" s="1">
        <v>4.0</v>
      </c>
      <c r="BN657" s="1">
        <v>3.0</v>
      </c>
      <c r="BO657" s="1">
        <v>4.0</v>
      </c>
      <c r="BP657" s="1">
        <v>3.0</v>
      </c>
      <c r="BQ657" s="1">
        <v>4.0</v>
      </c>
      <c r="BR657" s="1">
        <v>3.0</v>
      </c>
      <c r="BS657" s="1">
        <v>2.0</v>
      </c>
      <c r="BT657" s="1">
        <v>2.0</v>
      </c>
      <c r="BU657" s="1">
        <v>3.0</v>
      </c>
      <c r="BV657" s="1">
        <v>2.0</v>
      </c>
      <c r="BW657" s="1">
        <v>4.0</v>
      </c>
      <c r="BX657" s="1">
        <v>3.0</v>
      </c>
      <c r="BY657" s="1">
        <v>4.0</v>
      </c>
      <c r="BZ657" s="1">
        <v>3.0</v>
      </c>
      <c r="CA657" s="64">
        <f t="shared" si="32"/>
        <v>194</v>
      </c>
      <c r="CB657" s="45">
        <f t="shared" si="33"/>
        <v>30</v>
      </c>
      <c r="CC657" s="45">
        <f t="shared" si="34"/>
        <v>14</v>
      </c>
      <c r="CD657" s="45">
        <f t="shared" si="35"/>
        <v>10</v>
      </c>
      <c r="CE657" s="45">
        <f t="shared" si="36"/>
        <v>28</v>
      </c>
      <c r="CF657" s="45">
        <f t="shared" si="37"/>
        <v>15</v>
      </c>
      <c r="CG657" s="45">
        <f t="shared" si="38"/>
        <v>21</v>
      </c>
      <c r="CH657" s="45">
        <f t="shared" si="39"/>
        <v>22</v>
      </c>
      <c r="CI657" s="45">
        <f t="shared" si="40"/>
        <v>0.3</v>
      </c>
      <c r="CJ657">
        <f t="shared" si="10"/>
        <v>28</v>
      </c>
      <c r="CK657" s="45">
        <f t="shared" si="41"/>
        <v>23</v>
      </c>
      <c r="CM657" s="40">
        <f>VLOOKUP(CB657,'PROMIS 57 T-Score Conversions'!Q$3:R$35,2,TRUE)</f>
        <v>42.3</v>
      </c>
      <c r="CN657" s="44" t="str">
        <f t="shared" si="20"/>
        <v>Mild</v>
      </c>
      <c r="CO657" s="40">
        <f>VLOOKUP(CC657,'PROMIS 57 T-Score Conversions'!A$3:B$35,2,TRUE)</f>
        <v>52.1</v>
      </c>
      <c r="CP657" s="39" t="str">
        <f t="shared" si="21"/>
        <v>Mild</v>
      </c>
      <c r="CQ657" s="40">
        <f>VLOOKUP(CD657,'PROMIS 57 T-Score Conversions'!E$3:F$35,2,TRUE)</f>
        <v>47.5</v>
      </c>
      <c r="CR657" s="39" t="str">
        <f t="shared" si="22"/>
        <v>Normal</v>
      </c>
      <c r="CS657" s="40">
        <f>VLOOKUP(CE657,'PROMIS 57 T-Score Conversions'!U$3:V$35,2,TRUE)</f>
        <v>61.3</v>
      </c>
      <c r="CT657" s="39" t="str">
        <f t="shared" si="42"/>
        <v>Moderate</v>
      </c>
      <c r="CU657" s="40">
        <f>VLOOKUP(CF657,'PROMIS 57 T-Score Conversions'!Y$3:Z$35,2,TRUE)</f>
        <v>44.2</v>
      </c>
      <c r="CV657" s="39" t="str">
        <f t="shared" si="24"/>
        <v>Normal</v>
      </c>
      <c r="CW657" s="40">
        <f>vlookup(CG657,'PROMIS 57 T-Score Conversions'!M$3:N$35,2,TRUE)</f>
        <v>41.1</v>
      </c>
      <c r="CX657" s="39" t="str">
        <f t="shared" si="25"/>
        <v>Mild</v>
      </c>
      <c r="CY657" s="40">
        <f>VLOOKup(CH657,'PROMIS 57 T-Score Conversions'!I$3:J$35,2,TRUE)</f>
        <v>60.2</v>
      </c>
      <c r="CZ657" s="39" t="str">
        <f t="shared" si="26"/>
        <v>Moderate</v>
      </c>
      <c r="DA657" s="37">
        <f>VLOOKUP(CJ657,'PROMIS 57 T-Score Conversions'!AC$3:AD$35,2,TRUE)</f>
        <v>43.57</v>
      </c>
      <c r="DB657" s="44" t="str">
        <f t="shared" si="30"/>
        <v>Mild</v>
      </c>
      <c r="DC657" s="40">
        <f>VLOOKUP(CK657,'PROMIS 57 T-Score Conversions'!AG$3:AH$35,2,TRUE)</f>
        <v>42.51</v>
      </c>
      <c r="DD657" s="39" t="str">
        <f t="shared" si="31"/>
        <v>Normal</v>
      </c>
    </row>
    <row r="658">
      <c r="A658" s="1" t="b">
        <v>1</v>
      </c>
      <c r="B658" s="1" t="b">
        <v>1</v>
      </c>
      <c r="C658" s="20">
        <v>44008.42916645833</v>
      </c>
      <c r="D658" s="1" t="s">
        <v>381</v>
      </c>
      <c r="E658" s="1">
        <v>2185.0</v>
      </c>
      <c r="F658" s="1">
        <v>3.0</v>
      </c>
      <c r="G658" s="1">
        <v>3.0</v>
      </c>
      <c r="H658" s="1">
        <v>4.0</v>
      </c>
      <c r="I658" s="1">
        <v>3.0</v>
      </c>
      <c r="J658" s="1">
        <v>3.0</v>
      </c>
      <c r="K658" s="1">
        <v>3.0</v>
      </c>
      <c r="L658" s="1">
        <v>3.0</v>
      </c>
      <c r="M658" s="1">
        <v>2.0</v>
      </c>
      <c r="N658" s="1">
        <v>3.0</v>
      </c>
      <c r="O658" s="1">
        <v>3.0</v>
      </c>
      <c r="P658" s="1">
        <v>2.0</v>
      </c>
      <c r="Q658" s="1">
        <v>2.0</v>
      </c>
      <c r="R658" s="1">
        <v>3.0</v>
      </c>
      <c r="S658" s="1">
        <v>3.0</v>
      </c>
      <c r="T658" s="1">
        <v>4.0</v>
      </c>
      <c r="U658" s="1">
        <v>3.0</v>
      </c>
      <c r="V658" s="1">
        <v>2.0</v>
      </c>
      <c r="W658" s="1">
        <v>2.0</v>
      </c>
      <c r="X658" s="1">
        <v>2.0</v>
      </c>
      <c r="Y658" s="1">
        <v>2.0</v>
      </c>
      <c r="Z658" s="1">
        <v>2.0</v>
      </c>
      <c r="AA658" s="1">
        <v>3.0</v>
      </c>
      <c r="AB658" s="1">
        <v>2.0</v>
      </c>
      <c r="AC658" s="1">
        <v>3.0</v>
      </c>
      <c r="AD658" s="1">
        <v>3.0</v>
      </c>
      <c r="AE658" s="1">
        <v>3.0</v>
      </c>
      <c r="AF658" s="1">
        <v>3.0</v>
      </c>
      <c r="AG658" s="1">
        <v>3.0</v>
      </c>
      <c r="AH658" s="1">
        <v>3.0</v>
      </c>
      <c r="AI658" s="1">
        <v>3.0</v>
      </c>
      <c r="AJ658" s="1">
        <v>3.0</v>
      </c>
      <c r="AK658" s="1">
        <v>3.0</v>
      </c>
      <c r="AL658" s="1">
        <v>3.0</v>
      </c>
      <c r="AM658" s="1">
        <v>3.0</v>
      </c>
      <c r="AN658" s="1">
        <v>3.0</v>
      </c>
      <c r="AO658" s="1">
        <v>3.0</v>
      </c>
      <c r="AP658" s="1">
        <v>3.0</v>
      </c>
      <c r="AQ658" s="1">
        <v>3.0</v>
      </c>
      <c r="AR658" s="1">
        <v>3.0</v>
      </c>
      <c r="AS658" s="1">
        <v>3.0</v>
      </c>
      <c r="AT658" s="1">
        <v>3.0</v>
      </c>
      <c r="AU658" s="1">
        <v>3.0</v>
      </c>
      <c r="AV658" s="1">
        <v>3.0</v>
      </c>
      <c r="AW658" s="1">
        <v>3.0</v>
      </c>
      <c r="AX658" s="1">
        <v>3.0</v>
      </c>
      <c r="AY658" s="1">
        <v>3.0</v>
      </c>
      <c r="AZ658" s="1">
        <v>3.0</v>
      </c>
      <c r="BA658" s="1">
        <v>3.0</v>
      </c>
      <c r="BB658" s="1">
        <v>3.0</v>
      </c>
      <c r="BC658" s="1">
        <v>3.0</v>
      </c>
      <c r="BD658" s="1">
        <v>3.0</v>
      </c>
      <c r="BE658" s="1">
        <v>3.0</v>
      </c>
      <c r="BF658" s="1">
        <v>3.0</v>
      </c>
      <c r="BG658" s="1">
        <v>3.0</v>
      </c>
      <c r="BH658" s="1">
        <v>3.0</v>
      </c>
      <c r="BI658" s="1">
        <v>3.0</v>
      </c>
      <c r="BJ658" s="1">
        <v>5.0</v>
      </c>
      <c r="BK658" s="1">
        <v>3.0</v>
      </c>
      <c r="BL658" s="1">
        <v>3.0</v>
      </c>
      <c r="BM658" s="1">
        <v>3.0</v>
      </c>
      <c r="BN658" s="1">
        <v>3.0</v>
      </c>
      <c r="BO658" s="1">
        <v>3.0</v>
      </c>
      <c r="BP658" s="1">
        <v>3.0</v>
      </c>
      <c r="BQ658" s="1">
        <v>3.0</v>
      </c>
      <c r="BR658" s="1">
        <v>3.0</v>
      </c>
      <c r="BS658" s="1">
        <v>3.0</v>
      </c>
      <c r="BT658" s="1">
        <v>3.0</v>
      </c>
      <c r="BU658" s="1">
        <v>3.0</v>
      </c>
      <c r="BV658" s="1">
        <v>3.0</v>
      </c>
      <c r="BW658" s="1">
        <v>3.0</v>
      </c>
      <c r="BX658" s="1">
        <v>3.0</v>
      </c>
      <c r="BY658" s="1">
        <v>3.0</v>
      </c>
      <c r="BZ658" s="1">
        <v>3.0</v>
      </c>
      <c r="CA658" s="64">
        <f t="shared" si="32"/>
        <v>214</v>
      </c>
      <c r="CB658" s="45">
        <f t="shared" si="33"/>
        <v>24</v>
      </c>
      <c r="CC658" s="45">
        <f t="shared" si="34"/>
        <v>23</v>
      </c>
      <c r="CD658" s="45">
        <f t="shared" si="35"/>
        <v>18</v>
      </c>
      <c r="CE658" s="45">
        <f t="shared" si="36"/>
        <v>24</v>
      </c>
      <c r="CF658" s="45">
        <f t="shared" si="37"/>
        <v>24</v>
      </c>
      <c r="CG658" s="45">
        <f t="shared" si="38"/>
        <v>24</v>
      </c>
      <c r="CH658" s="45">
        <f t="shared" si="39"/>
        <v>24</v>
      </c>
      <c r="CI658" s="45">
        <f t="shared" si="40"/>
        <v>0.5</v>
      </c>
      <c r="CJ658">
        <f t="shared" si="10"/>
        <v>24</v>
      </c>
      <c r="CK658" s="45">
        <f t="shared" si="41"/>
        <v>24</v>
      </c>
      <c r="CM658" s="40">
        <f>VLOOKUP(CB658,'PROMIS 57 T-Score Conversions'!Q$3:R$35,2,TRUE)</f>
        <v>38.1</v>
      </c>
      <c r="CN658" s="44" t="str">
        <f t="shared" si="20"/>
        <v>Moderate</v>
      </c>
      <c r="CO658" s="40">
        <f>VLOOKUP(CC658,'PROMIS 57 T-Score Conversions'!A$3:B$35,2,TRUE)</f>
        <v>61.4</v>
      </c>
      <c r="CP658" s="39" t="str">
        <f t="shared" si="21"/>
        <v>Moderate</v>
      </c>
      <c r="CQ658" s="40">
        <f>VLOOKUP(CD658,'PROMIS 57 T-Score Conversions'!E$3:F$35,2,TRUE)</f>
        <v>56.8</v>
      </c>
      <c r="CR658" s="39" t="str">
        <f t="shared" si="22"/>
        <v>Mild</v>
      </c>
      <c r="CS658" s="40">
        <f>VLOOKUP(CE658,'PROMIS 57 T-Score Conversions'!U$3:V$35,2,TRUE)</f>
        <v>57.5</v>
      </c>
      <c r="CT658" s="39" t="str">
        <f t="shared" si="42"/>
        <v>Mild</v>
      </c>
      <c r="CU658" s="40">
        <f>VLOOKUP(CF658,'PROMIS 57 T-Score Conversions'!Y$3:Z$35,2,TRUE)</f>
        <v>54.3</v>
      </c>
      <c r="CV658" s="39" t="str">
        <f t="shared" si="24"/>
        <v>Normal</v>
      </c>
      <c r="CW658" s="40">
        <f>vlookup(CG658,'PROMIS 57 T-Score Conversions'!M$3:N$35,2,TRUE)</f>
        <v>44</v>
      </c>
      <c r="CX658" s="39" t="str">
        <f t="shared" si="25"/>
        <v>Mild</v>
      </c>
      <c r="CY658" s="40">
        <f>VLOOKup(CH658,'PROMIS 57 T-Score Conversions'!I$3:J$35,2,TRUE)</f>
        <v>61.5</v>
      </c>
      <c r="CZ658" s="39" t="str">
        <f t="shared" si="26"/>
        <v>Moderate</v>
      </c>
      <c r="DA658" s="37">
        <f>VLOOKUP(CJ658,'PROMIS 57 T-Score Conversions'!AC$3:AD$35,2,TRUE)</f>
        <v>40.29</v>
      </c>
      <c r="DB658" s="44" t="str">
        <f t="shared" si="30"/>
        <v>Mild</v>
      </c>
      <c r="DC658" s="40">
        <f>VLOOKUP(CK658,'PROMIS 57 T-Score Conversions'!AG$3:AH$35,2,TRUE)</f>
        <v>43.42</v>
      </c>
      <c r="DD658" s="39" t="str">
        <f t="shared" si="31"/>
        <v>Normal</v>
      </c>
    </row>
    <row r="659">
      <c r="A659" s="1" t="b">
        <v>1</v>
      </c>
      <c r="B659" s="1" t="b">
        <v>1</v>
      </c>
      <c r="C659" s="20">
        <v>44008.44878443287</v>
      </c>
      <c r="D659" s="1" t="s">
        <v>443</v>
      </c>
      <c r="E659" s="1">
        <v>2269.0</v>
      </c>
      <c r="F659" s="1">
        <v>2.0</v>
      </c>
      <c r="G659" s="1">
        <v>4.0</v>
      </c>
      <c r="H659" s="1">
        <v>3.0</v>
      </c>
      <c r="I659" s="1">
        <v>3.0</v>
      </c>
      <c r="J659" s="1">
        <v>1.0</v>
      </c>
      <c r="K659" s="1">
        <v>2.0</v>
      </c>
      <c r="L659" s="1">
        <v>2.0</v>
      </c>
      <c r="M659" s="1">
        <v>1.0</v>
      </c>
      <c r="N659" s="1">
        <v>3.0</v>
      </c>
      <c r="O659" s="1">
        <v>3.0</v>
      </c>
      <c r="P659" s="1">
        <v>3.0</v>
      </c>
      <c r="Q659" s="1">
        <v>3.0</v>
      </c>
      <c r="R659" s="1">
        <v>1.0</v>
      </c>
      <c r="S659" s="1">
        <v>3.0</v>
      </c>
      <c r="T659" s="1">
        <v>3.0</v>
      </c>
      <c r="U659" s="1">
        <v>3.0</v>
      </c>
      <c r="V659" s="1">
        <v>1.0</v>
      </c>
      <c r="W659" s="1">
        <v>3.0</v>
      </c>
      <c r="X659" s="1">
        <v>2.0</v>
      </c>
      <c r="Y659" s="1">
        <v>1.0</v>
      </c>
      <c r="Z659" s="1">
        <v>1.0</v>
      </c>
      <c r="AA659" s="1">
        <v>4.0</v>
      </c>
      <c r="AB659" s="1">
        <v>1.0</v>
      </c>
      <c r="AC659" s="1">
        <v>2.0</v>
      </c>
      <c r="AD659" s="1">
        <v>4.0</v>
      </c>
      <c r="AE659" s="1">
        <v>2.0</v>
      </c>
      <c r="AF659" s="1">
        <v>3.0</v>
      </c>
      <c r="AG659" s="1">
        <v>4.0</v>
      </c>
      <c r="AH659" s="1">
        <v>2.0</v>
      </c>
      <c r="AI659" s="1">
        <v>2.0</v>
      </c>
      <c r="AJ659" s="1">
        <v>1.0</v>
      </c>
      <c r="AK659" s="1">
        <v>2.0</v>
      </c>
      <c r="AL659" s="1">
        <v>5.0</v>
      </c>
      <c r="AM659" s="1">
        <v>5.0</v>
      </c>
      <c r="AN659" s="1">
        <v>5.0</v>
      </c>
      <c r="AO659" s="1">
        <v>4.0</v>
      </c>
      <c r="AP659" s="1">
        <v>5.0</v>
      </c>
      <c r="AQ659" s="1">
        <v>4.0</v>
      </c>
      <c r="AR659" s="1">
        <v>4.0</v>
      </c>
      <c r="AS659" s="1">
        <v>5.0</v>
      </c>
      <c r="AT659" s="1">
        <v>1.0</v>
      </c>
      <c r="AU659" s="1">
        <v>2.0</v>
      </c>
      <c r="AV659" s="1">
        <v>1.0</v>
      </c>
      <c r="AW659" s="1">
        <v>1.0</v>
      </c>
      <c r="AX659" s="1">
        <v>1.0</v>
      </c>
      <c r="AY659" s="1">
        <v>1.0</v>
      </c>
      <c r="AZ659" s="1">
        <v>2.0</v>
      </c>
      <c r="BA659" s="1">
        <v>1.0</v>
      </c>
      <c r="BB659" s="1">
        <v>4.0</v>
      </c>
      <c r="BC659" s="1">
        <v>4.0</v>
      </c>
      <c r="BD659" s="1">
        <v>4.0</v>
      </c>
      <c r="BE659" s="1">
        <v>5.0</v>
      </c>
      <c r="BF659" s="1">
        <v>5.0</v>
      </c>
      <c r="BG659" s="1">
        <v>5.0</v>
      </c>
      <c r="BH659" s="1">
        <v>5.0</v>
      </c>
      <c r="BI659" s="1">
        <v>4.0</v>
      </c>
      <c r="BJ659" s="1">
        <v>7.0</v>
      </c>
      <c r="BK659" s="1">
        <v>1.0</v>
      </c>
      <c r="BL659" s="1">
        <v>1.0</v>
      </c>
      <c r="BM659" s="1">
        <v>1.0</v>
      </c>
      <c r="BN659" s="1">
        <v>2.0</v>
      </c>
      <c r="BO659" s="1">
        <v>2.0</v>
      </c>
      <c r="BP659" s="1">
        <v>2.0</v>
      </c>
      <c r="BQ659" s="1">
        <v>2.0</v>
      </c>
      <c r="BR659" s="1">
        <v>2.0</v>
      </c>
      <c r="BS659" s="1">
        <v>4.0</v>
      </c>
      <c r="BT659" s="1">
        <v>5.0</v>
      </c>
      <c r="BU659" s="1">
        <v>4.0</v>
      </c>
      <c r="BV659" s="1">
        <v>5.0</v>
      </c>
      <c r="BW659" s="1">
        <v>3.0</v>
      </c>
      <c r="BX659" s="1">
        <v>5.0</v>
      </c>
      <c r="BY659" s="1">
        <v>4.0</v>
      </c>
      <c r="BZ659" s="1">
        <v>3.0</v>
      </c>
      <c r="CA659" s="64">
        <f t="shared" si="32"/>
        <v>211</v>
      </c>
      <c r="CB659" s="45">
        <f t="shared" si="33"/>
        <v>18</v>
      </c>
      <c r="CC659" s="45">
        <f t="shared" si="34"/>
        <v>22</v>
      </c>
      <c r="CD659" s="45">
        <f t="shared" si="35"/>
        <v>15</v>
      </c>
      <c r="CE659" s="45">
        <f t="shared" si="36"/>
        <v>20</v>
      </c>
      <c r="CF659" s="45">
        <f t="shared" si="37"/>
        <v>37</v>
      </c>
      <c r="CG659" s="45">
        <f t="shared" si="38"/>
        <v>10</v>
      </c>
      <c r="CH659" s="45">
        <f t="shared" si="39"/>
        <v>36</v>
      </c>
      <c r="CI659" s="45">
        <f t="shared" si="40"/>
        <v>0.7</v>
      </c>
      <c r="CJ659">
        <f t="shared" si="10"/>
        <v>13</v>
      </c>
      <c r="CK659" s="45">
        <f t="shared" si="41"/>
        <v>33</v>
      </c>
      <c r="CM659" s="40">
        <f>VLOOKUP(CB659,'PROMIS 57 T-Score Conversions'!Q$3:R$35,2,TRUE)</f>
        <v>34</v>
      </c>
      <c r="CN659" s="44" t="str">
        <f t="shared" si="20"/>
        <v>Moderate</v>
      </c>
      <c r="CO659" s="40">
        <f>VLOOKUP(CC659,'PROMIS 57 T-Score Conversions'!A$3:B$35,2,TRUE)</f>
        <v>60.4</v>
      </c>
      <c r="CP659" s="39" t="str">
        <f t="shared" si="21"/>
        <v>Moderate</v>
      </c>
      <c r="CQ659" s="40">
        <f>VLOOKUP(CD659,'PROMIS 57 T-Score Conversions'!E$3:F$35,2,TRUE)</f>
        <v>54.1</v>
      </c>
      <c r="CR659" s="39" t="str">
        <f t="shared" si="22"/>
        <v>Normal</v>
      </c>
      <c r="CS659" s="40">
        <f>VLOOKUP(CE659,'PROMIS 57 T-Score Conversions'!U$3:V$35,2,TRUE)</f>
        <v>53.6</v>
      </c>
      <c r="CT659" s="39" t="str">
        <f t="shared" si="42"/>
        <v>Normal</v>
      </c>
      <c r="CU659" s="40">
        <f>VLOOKUP(CF659,'PROMIS 57 T-Score Conversions'!Y$3:Z$35,2,TRUE)</f>
        <v>69</v>
      </c>
      <c r="CV659" s="39" t="str">
        <f t="shared" si="24"/>
        <v>Moderate</v>
      </c>
      <c r="CW659" s="40">
        <f>vlookup(CG659,'PROMIS 57 T-Score Conversions'!M$3:N$35,2,TRUE)</f>
        <v>31.3</v>
      </c>
      <c r="CX659" s="39" t="str">
        <f t="shared" si="25"/>
        <v>Moderate</v>
      </c>
      <c r="CY659" s="40">
        <f>VLOOKup(CH659,'PROMIS 57 T-Score Conversions'!I$3:J$35,2,TRUE)</f>
        <v>70.1</v>
      </c>
      <c r="CZ659" s="39" t="str">
        <f t="shared" si="26"/>
        <v>Severe</v>
      </c>
      <c r="DA659" s="37">
        <f>VLOOKUP(CJ659,'PROMIS 57 T-Score Conversions'!AC$3:AD$35,2,TRUE)</f>
        <v>31.18</v>
      </c>
      <c r="DB659" s="44" t="str">
        <f t="shared" si="30"/>
        <v>Moderate</v>
      </c>
      <c r="DC659" s="40">
        <f>VLOOKUP(CK659,'PROMIS 57 T-Score Conversions'!AG$3:AH$35,2,TRUE)</f>
        <v>52.42</v>
      </c>
      <c r="DD659" s="39" t="str">
        <f t="shared" si="31"/>
        <v>Normal</v>
      </c>
    </row>
    <row r="660">
      <c r="A660" s="1" t="b">
        <v>1</v>
      </c>
      <c r="B660" s="1" t="b">
        <v>1</v>
      </c>
      <c r="C660" s="20">
        <v>44008.59576615741</v>
      </c>
      <c r="D660" s="1" t="s">
        <v>423</v>
      </c>
      <c r="E660" s="1">
        <v>2242.0</v>
      </c>
      <c r="F660" s="1">
        <v>5.0</v>
      </c>
      <c r="G660" s="1">
        <v>4.0</v>
      </c>
      <c r="H660" s="1">
        <v>5.0</v>
      </c>
      <c r="I660" s="1">
        <v>5.0</v>
      </c>
      <c r="J660" s="1">
        <v>3.0</v>
      </c>
      <c r="K660" s="1">
        <v>5.0</v>
      </c>
      <c r="L660" s="1">
        <v>5.0</v>
      </c>
      <c r="M660" s="1">
        <v>5.0</v>
      </c>
      <c r="N660" s="1">
        <v>1.0</v>
      </c>
      <c r="O660" s="1">
        <v>2.0</v>
      </c>
      <c r="P660" s="1">
        <v>1.0</v>
      </c>
      <c r="Q660" s="1">
        <v>2.0</v>
      </c>
      <c r="R660" s="1">
        <v>1.0</v>
      </c>
      <c r="S660" s="1">
        <v>1.0</v>
      </c>
      <c r="T660" s="1">
        <v>2.0</v>
      </c>
      <c r="U660" s="1">
        <v>2.0</v>
      </c>
      <c r="V660" s="1">
        <v>1.0</v>
      </c>
      <c r="W660" s="1">
        <v>1.0</v>
      </c>
      <c r="X660" s="1">
        <v>1.0</v>
      </c>
      <c r="Y660" s="1">
        <v>1.0</v>
      </c>
      <c r="Z660" s="1">
        <v>1.0</v>
      </c>
      <c r="AA660" s="1">
        <v>2.0</v>
      </c>
      <c r="AB660" s="1">
        <v>1.0</v>
      </c>
      <c r="AC660" s="1">
        <v>1.0</v>
      </c>
      <c r="AD660" s="1">
        <v>3.0</v>
      </c>
      <c r="AE660" s="1">
        <v>4.0</v>
      </c>
      <c r="AF660" s="1">
        <v>3.0</v>
      </c>
      <c r="AG660" s="1">
        <v>3.0</v>
      </c>
      <c r="AH660" s="1">
        <v>3.0</v>
      </c>
      <c r="AI660" s="1">
        <v>3.0</v>
      </c>
      <c r="AJ660" s="1">
        <v>4.0</v>
      </c>
      <c r="AK660" s="1">
        <v>2.0</v>
      </c>
      <c r="AL660" s="1">
        <v>3.0</v>
      </c>
      <c r="AM660" s="1">
        <v>4.0</v>
      </c>
      <c r="AN660" s="1">
        <v>4.0</v>
      </c>
      <c r="AO660" s="1">
        <v>2.0</v>
      </c>
      <c r="AP660" s="1">
        <v>5.0</v>
      </c>
      <c r="AQ660" s="1">
        <v>1.0</v>
      </c>
      <c r="AR660" s="1">
        <v>1.0</v>
      </c>
      <c r="AS660" s="1">
        <v>4.0</v>
      </c>
      <c r="AT660" s="1">
        <v>4.0</v>
      </c>
      <c r="AU660" s="1">
        <v>4.0</v>
      </c>
      <c r="AV660" s="1">
        <v>4.0</v>
      </c>
      <c r="AW660" s="1">
        <v>3.0</v>
      </c>
      <c r="AX660" s="1">
        <v>3.0</v>
      </c>
      <c r="AY660" s="1">
        <v>4.0</v>
      </c>
      <c r="AZ660" s="1">
        <v>4.0</v>
      </c>
      <c r="BA660" s="1">
        <v>3.0</v>
      </c>
      <c r="BB660" s="1">
        <v>2.0</v>
      </c>
      <c r="BC660" s="1">
        <v>2.0</v>
      </c>
      <c r="BD660" s="1">
        <v>1.0</v>
      </c>
      <c r="BE660" s="1">
        <v>2.0</v>
      </c>
      <c r="BF660" s="1">
        <v>2.0</v>
      </c>
      <c r="BG660" s="1">
        <v>1.0</v>
      </c>
      <c r="BH660" s="1">
        <v>3.0</v>
      </c>
      <c r="BI660" s="1">
        <v>1.0</v>
      </c>
      <c r="BJ660" s="1">
        <v>3.0</v>
      </c>
      <c r="BK660" s="1">
        <v>3.0</v>
      </c>
      <c r="BL660" s="1">
        <v>3.0</v>
      </c>
      <c r="BM660" s="1">
        <v>4.0</v>
      </c>
      <c r="BN660" s="1">
        <v>3.0</v>
      </c>
      <c r="BO660" s="1">
        <v>4.0</v>
      </c>
      <c r="BP660" s="1">
        <v>4.0</v>
      </c>
      <c r="BQ660" s="1">
        <v>5.0</v>
      </c>
      <c r="BR660" s="1">
        <v>3.0</v>
      </c>
      <c r="BS660" s="1">
        <v>2.0</v>
      </c>
      <c r="BT660" s="1">
        <v>3.0</v>
      </c>
      <c r="BU660" s="1">
        <v>3.0</v>
      </c>
      <c r="BV660" s="1">
        <v>2.0</v>
      </c>
      <c r="BW660" s="1">
        <v>4.0</v>
      </c>
      <c r="BX660" s="1">
        <v>2.0</v>
      </c>
      <c r="BY660" s="1">
        <v>2.0</v>
      </c>
      <c r="BZ660" s="1">
        <v>1.0</v>
      </c>
      <c r="CA660" s="64">
        <f t="shared" si="32"/>
        <v>201</v>
      </c>
      <c r="CB660" s="45">
        <f t="shared" si="33"/>
        <v>37</v>
      </c>
      <c r="CC660" s="45">
        <f t="shared" si="34"/>
        <v>12</v>
      </c>
      <c r="CD660" s="45">
        <f t="shared" si="35"/>
        <v>9</v>
      </c>
      <c r="CE660" s="45">
        <f t="shared" si="36"/>
        <v>25</v>
      </c>
      <c r="CF660" s="45">
        <f t="shared" si="37"/>
        <v>24</v>
      </c>
      <c r="CG660" s="45">
        <f t="shared" si="38"/>
        <v>29</v>
      </c>
      <c r="CH660" s="45">
        <f t="shared" si="39"/>
        <v>14</v>
      </c>
      <c r="CI660" s="45">
        <f t="shared" si="40"/>
        <v>0.3</v>
      </c>
      <c r="CJ660">
        <f t="shared" si="10"/>
        <v>29</v>
      </c>
      <c r="CK660" s="45">
        <f t="shared" si="41"/>
        <v>19</v>
      </c>
      <c r="CM660" s="40">
        <f>VLOOKUP(CB660,'PROMIS 57 T-Score Conversions'!Q$3:R$35,2,TRUE)</f>
        <v>49.2</v>
      </c>
      <c r="CN660" s="44" t="str">
        <f t="shared" si="20"/>
        <v>Normal</v>
      </c>
      <c r="CO660" s="40">
        <f>VLOOKUP(CC660,'PROMIS 57 T-Score Conversions'!A$3:B$35,2,TRUE)</f>
        <v>49.4</v>
      </c>
      <c r="CP660" s="39" t="str">
        <f t="shared" si="21"/>
        <v>Normal</v>
      </c>
      <c r="CQ660" s="40">
        <f>VLOOKUP(CD660,'PROMIS 57 T-Score Conversions'!E$3:F$35,2,TRUE)</f>
        <v>44.7</v>
      </c>
      <c r="CR660" s="39" t="str">
        <f t="shared" si="22"/>
        <v>Normal</v>
      </c>
      <c r="CS660" s="40">
        <f>VLOOKUP(CE660,'PROMIS 57 T-Score Conversions'!U$3:V$35,2,TRUE)</f>
        <v>58.5</v>
      </c>
      <c r="CT660" s="39" t="str">
        <f t="shared" si="42"/>
        <v>Mild</v>
      </c>
      <c r="CU660" s="40">
        <f>VLOOKUP(CF660,'PROMIS 57 T-Score Conversions'!Y$3:Z$35,2,TRUE)</f>
        <v>54.3</v>
      </c>
      <c r="CV660" s="39" t="str">
        <f t="shared" si="24"/>
        <v>Normal</v>
      </c>
      <c r="CW660" s="40">
        <f>vlookup(CG660,'PROMIS 57 T-Score Conversions'!M$3:N$35,2,TRUE)</f>
        <v>48.9</v>
      </c>
      <c r="CX660" s="39" t="str">
        <f t="shared" si="25"/>
        <v>Normal</v>
      </c>
      <c r="CY660" s="40">
        <f>VLOOKup(CH660,'PROMIS 57 T-Score Conversions'!I$3:J$35,2,TRUE)</f>
        <v>54.1</v>
      </c>
      <c r="CZ660" s="39" t="str">
        <f t="shared" si="26"/>
        <v>Normal</v>
      </c>
      <c r="DA660" s="37">
        <f>VLOOKUP(CJ660,'PROMIS 57 T-Score Conversions'!AC$3:AD$35,2,TRUE)</f>
        <v>44.43</v>
      </c>
      <c r="DB660" s="44" t="str">
        <f t="shared" si="30"/>
        <v>Mild</v>
      </c>
      <c r="DC660" s="40">
        <f>VLOOKUP(CK660,'PROMIS 57 T-Score Conversions'!AG$3:AH$35,2,TRUE)</f>
        <v>38.9</v>
      </c>
      <c r="DD660" s="39" t="str">
        <f t="shared" si="31"/>
        <v>Normal</v>
      </c>
    </row>
    <row r="661">
      <c r="A661" s="1" t="b">
        <v>1</v>
      </c>
      <c r="B661" s="1" t="b">
        <v>1</v>
      </c>
      <c r="C661" s="20">
        <v>44010.728198680554</v>
      </c>
      <c r="D661" s="1" t="s">
        <v>444</v>
      </c>
      <c r="E661" s="1">
        <v>2271.0</v>
      </c>
      <c r="F661" s="1">
        <v>1.0</v>
      </c>
      <c r="G661" s="1">
        <v>3.0</v>
      </c>
      <c r="H661" s="1">
        <v>5.0</v>
      </c>
      <c r="I661" s="1">
        <v>3.0</v>
      </c>
      <c r="J661" s="1">
        <v>1.0</v>
      </c>
      <c r="K661" s="1">
        <v>2.0</v>
      </c>
      <c r="L661" s="1">
        <v>3.0</v>
      </c>
      <c r="M661" s="1">
        <v>1.0</v>
      </c>
      <c r="N661" s="1">
        <v>1.0</v>
      </c>
      <c r="O661" s="1">
        <v>1.0</v>
      </c>
      <c r="P661" s="1">
        <v>3.0</v>
      </c>
      <c r="Q661" s="1">
        <v>2.0</v>
      </c>
      <c r="R661" s="1">
        <v>1.0</v>
      </c>
      <c r="S661" s="1">
        <v>1.0</v>
      </c>
      <c r="T661" s="1">
        <v>2.0</v>
      </c>
      <c r="U661" s="1">
        <v>1.0</v>
      </c>
      <c r="V661" s="1">
        <v>3.0</v>
      </c>
      <c r="W661" s="1">
        <v>3.0</v>
      </c>
      <c r="X661" s="1">
        <v>4.0</v>
      </c>
      <c r="Y661" s="1">
        <v>2.0</v>
      </c>
      <c r="Z661" s="1">
        <v>2.0</v>
      </c>
      <c r="AA661" s="1">
        <v>3.0</v>
      </c>
      <c r="AB661" s="1">
        <v>3.0</v>
      </c>
      <c r="AC661" s="1">
        <v>2.0</v>
      </c>
      <c r="AD661" s="1">
        <v>2.0</v>
      </c>
      <c r="AE661" s="1">
        <v>2.0</v>
      </c>
      <c r="AF661" s="1">
        <v>2.0</v>
      </c>
      <c r="AG661" s="1">
        <v>2.0</v>
      </c>
      <c r="AH661" s="1">
        <v>2.0</v>
      </c>
      <c r="AI661" s="1">
        <v>1.0</v>
      </c>
      <c r="AJ661" s="1">
        <v>2.0</v>
      </c>
      <c r="AK661" s="1">
        <v>2.0</v>
      </c>
      <c r="AL661" s="1">
        <v>1.0</v>
      </c>
      <c r="AM661" s="1">
        <v>1.0</v>
      </c>
      <c r="AN661" s="1">
        <v>2.0</v>
      </c>
      <c r="AO661" s="1">
        <v>1.0</v>
      </c>
      <c r="AP661" s="1">
        <v>2.0</v>
      </c>
      <c r="AQ661" s="1">
        <v>2.0</v>
      </c>
      <c r="AR661" s="1">
        <v>1.0</v>
      </c>
      <c r="AS661" s="1">
        <v>1.0</v>
      </c>
      <c r="AT661" s="1">
        <v>2.0</v>
      </c>
      <c r="AU661" s="1">
        <v>2.0</v>
      </c>
      <c r="AV661" s="1">
        <v>1.0</v>
      </c>
      <c r="AW661" s="1">
        <v>1.0</v>
      </c>
      <c r="AX661" s="1">
        <v>1.0</v>
      </c>
      <c r="AY661" s="1">
        <v>1.0</v>
      </c>
      <c r="AZ661" s="1">
        <v>3.0</v>
      </c>
      <c r="BA661" s="1">
        <v>1.0</v>
      </c>
      <c r="BB661" s="1">
        <v>2.0</v>
      </c>
      <c r="BC661" s="1">
        <v>2.0</v>
      </c>
      <c r="BD661" s="1">
        <v>3.0</v>
      </c>
      <c r="BE661" s="1">
        <v>1.0</v>
      </c>
      <c r="BF661" s="1">
        <v>3.0</v>
      </c>
      <c r="BG661" s="1">
        <v>3.0</v>
      </c>
      <c r="BH661" s="1">
        <v>2.0</v>
      </c>
      <c r="BI661" s="1">
        <v>1.0</v>
      </c>
      <c r="BJ661" s="1">
        <v>4.0</v>
      </c>
      <c r="BK661" s="1">
        <v>2.0</v>
      </c>
      <c r="BL661" s="1">
        <v>2.0</v>
      </c>
      <c r="BM661" s="1">
        <v>2.0</v>
      </c>
      <c r="BN661" s="1">
        <v>3.0</v>
      </c>
      <c r="BO661" s="1">
        <v>1.0</v>
      </c>
      <c r="BP661" s="1">
        <v>2.0</v>
      </c>
      <c r="BQ661" s="1">
        <v>3.0</v>
      </c>
      <c r="BR661" s="1">
        <v>2.0</v>
      </c>
      <c r="BS661" s="1">
        <v>3.0</v>
      </c>
      <c r="BT661" s="1">
        <v>3.0</v>
      </c>
      <c r="BU661" s="1">
        <v>2.0</v>
      </c>
      <c r="BV661" s="1">
        <v>3.0</v>
      </c>
      <c r="BW661" s="1">
        <v>2.0</v>
      </c>
      <c r="BX661" s="1">
        <v>3.0</v>
      </c>
      <c r="BY661" s="1">
        <v>2.0</v>
      </c>
      <c r="BZ661" s="1">
        <v>2.0</v>
      </c>
      <c r="CA661" s="64">
        <f t="shared" si="32"/>
        <v>149</v>
      </c>
      <c r="CB661" s="45">
        <f t="shared" si="33"/>
        <v>19</v>
      </c>
      <c r="CC661" s="45">
        <f t="shared" si="34"/>
        <v>12</v>
      </c>
      <c r="CD661" s="45">
        <f t="shared" si="35"/>
        <v>22</v>
      </c>
      <c r="CE661" s="45">
        <f t="shared" si="36"/>
        <v>15</v>
      </c>
      <c r="CF661" s="45">
        <f t="shared" si="37"/>
        <v>11</v>
      </c>
      <c r="CG661" s="45">
        <f t="shared" si="38"/>
        <v>12</v>
      </c>
      <c r="CH661" s="45">
        <f t="shared" si="39"/>
        <v>17</v>
      </c>
      <c r="CI661" s="45">
        <f t="shared" si="40"/>
        <v>0.4</v>
      </c>
      <c r="CJ661">
        <f t="shared" si="10"/>
        <v>17</v>
      </c>
      <c r="CK661" s="45">
        <f t="shared" si="41"/>
        <v>20</v>
      </c>
      <c r="CM661" s="40">
        <f>VLOOKUP(CB661,'PROMIS 57 T-Score Conversions'!Q$3:R$35,2,TRUE)</f>
        <v>34.7</v>
      </c>
      <c r="CN661" s="44" t="str">
        <f t="shared" si="20"/>
        <v>Moderate</v>
      </c>
      <c r="CO661" s="40">
        <f>VLOOKUP(CC661,'PROMIS 57 T-Score Conversions'!A$3:B$35,2,TRUE)</f>
        <v>49.4</v>
      </c>
      <c r="CP661" s="39" t="str">
        <f t="shared" si="21"/>
        <v>Normal</v>
      </c>
      <c r="CQ661" s="40">
        <f>VLOOKUP(CD661,'PROMIS 57 T-Score Conversions'!E$3:F$35,2,TRUE)</f>
        <v>60.3</v>
      </c>
      <c r="CR661" s="39" t="str">
        <f t="shared" si="22"/>
        <v>Moderate</v>
      </c>
      <c r="CS661" s="40">
        <f>VLOOKUP(CE661,'PROMIS 57 T-Score Conversions'!U$3:V$35,2,TRUE)</f>
        <v>48.1</v>
      </c>
      <c r="CT661" s="39" t="str">
        <f t="shared" si="42"/>
        <v>Normal</v>
      </c>
      <c r="CU661" s="40">
        <f>VLOOKUP(CF661,'PROMIS 57 T-Score Conversions'!Y$3:Z$35,2,TRUE)</f>
        <v>38</v>
      </c>
      <c r="CV661" s="39" t="str">
        <f t="shared" si="24"/>
        <v>Normal</v>
      </c>
      <c r="CW661" s="40">
        <f>vlookup(CG661,'PROMIS 57 T-Score Conversions'!M$3:N$35,2,TRUE)</f>
        <v>33.6</v>
      </c>
      <c r="CX661" s="39" t="str">
        <f t="shared" si="25"/>
        <v>Moderate</v>
      </c>
      <c r="CY661" s="40">
        <f>VLOOKup(CH661,'PROMIS 57 T-Score Conversions'!I$3:J$35,2,TRUE)</f>
        <v>56.6</v>
      </c>
      <c r="CZ661" s="39" t="str">
        <f t="shared" si="26"/>
        <v>Mild</v>
      </c>
      <c r="DA661" s="37">
        <f>VLOOKUP(CJ661,'PROMIS 57 T-Score Conversions'!AC$3:AD$35,2,TRUE)</f>
        <v>34.75</v>
      </c>
      <c r="DB661" s="44" t="str">
        <f t="shared" si="30"/>
        <v>Moderate</v>
      </c>
      <c r="DC661" s="40">
        <f>VLOOKUP(CK661,'PROMIS 57 T-Score Conversions'!AG$3:AH$35,2,TRUE)</f>
        <v>39.81</v>
      </c>
      <c r="DD661" s="39" t="str">
        <f t="shared" si="31"/>
        <v>Normal</v>
      </c>
    </row>
    <row r="662">
      <c r="A662" s="1" t="b">
        <v>1</v>
      </c>
      <c r="B662" s="1" t="b">
        <v>1</v>
      </c>
      <c r="C662" s="20">
        <v>44010.84548521991</v>
      </c>
      <c r="D662" s="1" t="s">
        <v>445</v>
      </c>
      <c r="E662" s="1">
        <v>2266.0</v>
      </c>
      <c r="F662" s="1">
        <v>3.0</v>
      </c>
      <c r="G662" s="1">
        <v>4.0</v>
      </c>
      <c r="H662" s="1">
        <v>4.0</v>
      </c>
      <c r="I662" s="1">
        <v>3.0</v>
      </c>
      <c r="J662" s="1">
        <v>1.0</v>
      </c>
      <c r="K662" s="1">
        <v>3.0</v>
      </c>
      <c r="L662" s="1">
        <v>5.0</v>
      </c>
      <c r="M662" s="1">
        <v>4.0</v>
      </c>
      <c r="N662" s="1">
        <v>1.0</v>
      </c>
      <c r="O662" s="1">
        <v>3.0</v>
      </c>
      <c r="P662" s="1">
        <v>2.0</v>
      </c>
      <c r="Q662" s="1">
        <v>4.0</v>
      </c>
      <c r="R662" s="1">
        <v>2.0</v>
      </c>
      <c r="S662" s="1">
        <v>2.0</v>
      </c>
      <c r="T662" s="1">
        <v>5.0</v>
      </c>
      <c r="U662" s="1">
        <v>5.0</v>
      </c>
      <c r="V662" s="1">
        <v>1.0</v>
      </c>
      <c r="W662" s="1">
        <v>4.0</v>
      </c>
      <c r="X662" s="1">
        <v>3.0</v>
      </c>
      <c r="Y662" s="1">
        <v>2.0</v>
      </c>
      <c r="Z662" s="1">
        <v>1.0</v>
      </c>
      <c r="AA662" s="1">
        <v>3.0</v>
      </c>
      <c r="AB662" s="1">
        <v>1.0</v>
      </c>
      <c r="AC662" s="1">
        <v>1.0</v>
      </c>
      <c r="AD662" s="1">
        <v>5.0</v>
      </c>
      <c r="AE662" s="1">
        <v>5.0</v>
      </c>
      <c r="AF662" s="1">
        <v>3.0</v>
      </c>
      <c r="AG662" s="1">
        <v>3.0</v>
      </c>
      <c r="AH662" s="1">
        <v>2.0</v>
      </c>
      <c r="AI662" s="1">
        <v>2.0</v>
      </c>
      <c r="AJ662" s="1">
        <v>3.0</v>
      </c>
      <c r="AK662" s="1">
        <v>3.0</v>
      </c>
      <c r="AL662" s="1">
        <v>4.0</v>
      </c>
      <c r="AM662" s="1">
        <v>4.0</v>
      </c>
      <c r="AN662" s="1">
        <v>4.0</v>
      </c>
      <c r="AO662" s="1">
        <v>5.0</v>
      </c>
      <c r="AP662" s="1">
        <v>1.0</v>
      </c>
      <c r="AQ662" s="1">
        <v>5.0</v>
      </c>
      <c r="AR662" s="1">
        <v>1.0</v>
      </c>
      <c r="AS662" s="1">
        <v>4.0</v>
      </c>
      <c r="AT662" s="1">
        <v>2.0</v>
      </c>
      <c r="AU662" s="1">
        <v>3.0</v>
      </c>
      <c r="AV662" s="1">
        <v>1.0</v>
      </c>
      <c r="AW662" s="1">
        <v>1.0</v>
      </c>
      <c r="AX662" s="1">
        <v>1.0</v>
      </c>
      <c r="AY662" s="1">
        <v>1.0</v>
      </c>
      <c r="AZ662" s="1">
        <v>4.0</v>
      </c>
      <c r="BA662" s="1">
        <v>2.0</v>
      </c>
      <c r="BB662" s="1">
        <v>3.0</v>
      </c>
      <c r="BC662" s="1">
        <v>3.0</v>
      </c>
      <c r="BD662" s="1">
        <v>4.0</v>
      </c>
      <c r="BE662" s="1">
        <v>3.0</v>
      </c>
      <c r="BF662" s="1">
        <v>5.0</v>
      </c>
      <c r="BG662" s="1">
        <v>5.0</v>
      </c>
      <c r="BH662" s="1">
        <v>2.0</v>
      </c>
      <c r="BI662" s="1">
        <v>2.0</v>
      </c>
      <c r="BJ662" s="1">
        <v>4.0</v>
      </c>
      <c r="BK662" s="1">
        <v>3.0</v>
      </c>
      <c r="BL662" s="1">
        <v>1.0</v>
      </c>
      <c r="BM662" s="1">
        <v>4.0</v>
      </c>
      <c r="BN662" s="1">
        <v>1.0</v>
      </c>
      <c r="BO662" s="1">
        <v>1.0</v>
      </c>
      <c r="BP662" s="1">
        <v>2.0</v>
      </c>
      <c r="BQ662" s="1">
        <v>1.0</v>
      </c>
      <c r="BR662" s="1">
        <v>1.0</v>
      </c>
      <c r="BS662" s="1">
        <v>1.0</v>
      </c>
      <c r="BT662" s="1">
        <v>4.0</v>
      </c>
      <c r="BU662" s="1">
        <v>3.0</v>
      </c>
      <c r="BV662" s="1">
        <v>5.0</v>
      </c>
      <c r="BW662" s="1">
        <v>1.0</v>
      </c>
      <c r="BX662" s="1">
        <v>3.0</v>
      </c>
      <c r="BY662" s="1">
        <v>1.0</v>
      </c>
      <c r="BZ662" s="1">
        <v>3.0</v>
      </c>
      <c r="CA662" s="64">
        <f t="shared" si="32"/>
        <v>202</v>
      </c>
      <c r="CB662" s="45">
        <f t="shared" si="33"/>
        <v>27</v>
      </c>
      <c r="CC662" s="45">
        <f t="shared" si="34"/>
        <v>24</v>
      </c>
      <c r="CD662" s="45">
        <f t="shared" si="35"/>
        <v>16</v>
      </c>
      <c r="CE662" s="45">
        <f t="shared" si="36"/>
        <v>26</v>
      </c>
      <c r="CF662" s="45">
        <f t="shared" si="37"/>
        <v>28</v>
      </c>
      <c r="CG662" s="45">
        <f t="shared" si="38"/>
        <v>15</v>
      </c>
      <c r="CH662" s="45">
        <f t="shared" si="39"/>
        <v>27</v>
      </c>
      <c r="CI662" s="45">
        <f t="shared" si="40"/>
        <v>0.4</v>
      </c>
      <c r="CJ662">
        <f t="shared" si="10"/>
        <v>14</v>
      </c>
      <c r="CK662" s="45">
        <f t="shared" si="41"/>
        <v>21</v>
      </c>
      <c r="CM662" s="40">
        <f>VLOOKUP(CB662,'PROMIS 57 T-Score Conversions'!Q$3:R$35,2,TRUE)</f>
        <v>40.1</v>
      </c>
      <c r="CN662" s="44" t="str">
        <f t="shared" si="20"/>
        <v>Mild</v>
      </c>
      <c r="CO662" s="40">
        <f>VLOOKUP(CC662,'PROMIS 57 T-Score Conversions'!A$3:B$35,2,TRUE)</f>
        <v>62.5</v>
      </c>
      <c r="CP662" s="39" t="str">
        <f t="shared" si="21"/>
        <v>Moderate</v>
      </c>
      <c r="CQ662" s="40">
        <f>VLOOKUP(CD662,'PROMIS 57 T-Score Conversions'!E$3:F$35,2,TRUE)</f>
        <v>55.1</v>
      </c>
      <c r="CR662" s="39" t="str">
        <f t="shared" si="22"/>
        <v>Mild</v>
      </c>
      <c r="CS662" s="40">
        <f>VLOOKUP(CE662,'PROMIS 57 T-Score Conversions'!U$3:V$35,2,TRUE)</f>
        <v>59.4</v>
      </c>
      <c r="CT662" s="39" t="str">
        <f t="shared" si="42"/>
        <v>Mild</v>
      </c>
      <c r="CU662" s="40">
        <f>VLOOKUP(CF662,'PROMIS 57 T-Score Conversions'!Y$3:Z$35,2,TRUE)</f>
        <v>58.3</v>
      </c>
      <c r="CV662" s="39" t="str">
        <f t="shared" si="24"/>
        <v>Mild</v>
      </c>
      <c r="CW662" s="40">
        <f>vlookup(CG662,'PROMIS 57 T-Score Conversions'!M$3:N$35,2,TRUE)</f>
        <v>36.2</v>
      </c>
      <c r="CX662" s="39" t="str">
        <f t="shared" si="25"/>
        <v>Moderate</v>
      </c>
      <c r="CY662" s="40">
        <f>VLOOKup(CH662,'PROMIS 57 T-Score Conversions'!I$3:J$35,2,TRUE)</f>
        <v>63.5</v>
      </c>
      <c r="CZ662" s="39" t="str">
        <f t="shared" si="26"/>
        <v>Moderate</v>
      </c>
      <c r="DA662" s="37">
        <f>VLOOKUP(CJ662,'PROMIS 57 T-Score Conversions'!AC$3:AD$35,2,TRUE)</f>
        <v>32.15</v>
      </c>
      <c r="DB662" s="44" t="str">
        <f t="shared" si="30"/>
        <v>Moderate</v>
      </c>
      <c r="DC662" s="40">
        <f>VLOOKUP(CK662,'PROMIS 57 T-Score Conversions'!AG$3:AH$35,2,TRUE)</f>
        <v>40.71</v>
      </c>
      <c r="DD662" s="39" t="str">
        <f t="shared" si="31"/>
        <v>Normal</v>
      </c>
    </row>
    <row r="663">
      <c r="A663" s="1" t="b">
        <v>1</v>
      </c>
      <c r="B663" s="1" t="b">
        <v>1</v>
      </c>
      <c r="C663" s="20">
        <v>44011.507708703706</v>
      </c>
      <c r="D663" s="1" t="s">
        <v>385</v>
      </c>
      <c r="E663" s="1">
        <v>2196.0</v>
      </c>
      <c r="F663" s="1">
        <v>5.0</v>
      </c>
      <c r="G663" s="1">
        <v>5.0</v>
      </c>
      <c r="H663" s="1">
        <v>5.0</v>
      </c>
      <c r="I663" s="1">
        <v>5.0</v>
      </c>
      <c r="J663" s="1">
        <v>5.0</v>
      </c>
      <c r="K663" s="1">
        <v>5.0</v>
      </c>
      <c r="L663" s="1">
        <v>5.0</v>
      </c>
      <c r="M663" s="1">
        <v>5.0</v>
      </c>
      <c r="N663" s="1">
        <v>1.0</v>
      </c>
      <c r="O663" s="1">
        <v>1.0</v>
      </c>
      <c r="P663" s="1">
        <v>1.0</v>
      </c>
      <c r="Q663" s="1">
        <v>1.0</v>
      </c>
      <c r="R663" s="1">
        <v>1.0</v>
      </c>
      <c r="S663" s="1">
        <v>1.0</v>
      </c>
      <c r="T663" s="1">
        <v>1.0</v>
      </c>
      <c r="U663" s="1">
        <v>1.0</v>
      </c>
      <c r="V663" s="1">
        <v>1.0</v>
      </c>
      <c r="W663" s="1">
        <v>1.0</v>
      </c>
      <c r="X663" s="1">
        <v>1.0</v>
      </c>
      <c r="Y663" s="1">
        <v>1.0</v>
      </c>
      <c r="Z663" s="1">
        <v>1.0</v>
      </c>
      <c r="AA663" s="1">
        <v>1.0</v>
      </c>
      <c r="AB663" s="1">
        <v>1.0</v>
      </c>
      <c r="AC663" s="1">
        <v>1.0</v>
      </c>
      <c r="AD663" s="1">
        <v>1.0</v>
      </c>
      <c r="AE663" s="1">
        <v>1.0</v>
      </c>
      <c r="AF663" s="1">
        <v>1.0</v>
      </c>
      <c r="AG663" s="1">
        <v>1.0</v>
      </c>
      <c r="AH663" s="1">
        <v>1.0</v>
      </c>
      <c r="AI663" s="1">
        <v>1.0</v>
      </c>
      <c r="AJ663" s="1">
        <v>1.0</v>
      </c>
      <c r="AK663" s="1">
        <v>1.0</v>
      </c>
      <c r="AL663" s="1">
        <v>1.0</v>
      </c>
      <c r="AM663" s="1">
        <v>1.0</v>
      </c>
      <c r="AN663" s="1">
        <v>1.0</v>
      </c>
      <c r="AO663" s="1">
        <v>1.0</v>
      </c>
      <c r="AP663" s="1">
        <v>1.0</v>
      </c>
      <c r="AQ663" s="1">
        <v>1.0</v>
      </c>
      <c r="AR663" s="1">
        <v>1.0</v>
      </c>
      <c r="AS663" s="1">
        <v>1.0</v>
      </c>
      <c r="AT663" s="1">
        <v>5.0</v>
      </c>
      <c r="AU663" s="1">
        <v>5.0</v>
      </c>
      <c r="AV663" s="1">
        <v>5.0</v>
      </c>
      <c r="AW663" s="1">
        <v>5.0</v>
      </c>
      <c r="AX663" s="1">
        <v>5.0</v>
      </c>
      <c r="AY663" s="1">
        <v>5.0</v>
      </c>
      <c r="AZ663" s="1">
        <v>5.0</v>
      </c>
      <c r="BA663" s="1">
        <v>5.0</v>
      </c>
      <c r="BB663" s="1">
        <v>1.0</v>
      </c>
      <c r="BC663" s="1">
        <v>1.0</v>
      </c>
      <c r="BD663" s="1">
        <v>1.0</v>
      </c>
      <c r="BE663" s="1">
        <v>1.0</v>
      </c>
      <c r="BF663" s="1">
        <v>1.0</v>
      </c>
      <c r="BG663" s="1">
        <v>1.0</v>
      </c>
      <c r="BH663" s="1">
        <v>1.0</v>
      </c>
      <c r="BI663" s="1">
        <v>1.0</v>
      </c>
      <c r="BJ663" s="1">
        <v>0.0</v>
      </c>
      <c r="BK663" s="1">
        <v>5.0</v>
      </c>
      <c r="BL663" s="1">
        <v>5.0</v>
      </c>
      <c r="BM663" s="1">
        <v>5.0</v>
      </c>
      <c r="BN663" s="1">
        <v>5.0</v>
      </c>
      <c r="BO663" s="1">
        <v>5.0</v>
      </c>
      <c r="BP663" s="1">
        <v>5.0</v>
      </c>
      <c r="BQ663" s="1">
        <v>5.0</v>
      </c>
      <c r="BR663" s="1">
        <v>5.0</v>
      </c>
      <c r="BS663" s="1">
        <v>1.0</v>
      </c>
      <c r="BT663" s="1">
        <v>1.0</v>
      </c>
      <c r="BU663" s="1">
        <v>1.0</v>
      </c>
      <c r="BV663" s="1">
        <v>1.0</v>
      </c>
      <c r="BW663" s="1">
        <v>1.0</v>
      </c>
      <c r="BX663" s="1">
        <v>1.0</v>
      </c>
      <c r="BY663" s="1">
        <v>1.0</v>
      </c>
      <c r="BZ663" s="1">
        <v>1.0</v>
      </c>
      <c r="CA663" s="64">
        <f t="shared" si="32"/>
        <v>168</v>
      </c>
      <c r="CB663" s="45">
        <f t="shared" si="33"/>
        <v>40</v>
      </c>
      <c r="CC663" s="45">
        <f t="shared" si="34"/>
        <v>8</v>
      </c>
      <c r="CD663" s="45">
        <f t="shared" si="35"/>
        <v>8</v>
      </c>
      <c r="CE663" s="45">
        <f t="shared" si="36"/>
        <v>8</v>
      </c>
      <c r="CF663" s="45">
        <f t="shared" si="37"/>
        <v>8</v>
      </c>
      <c r="CG663" s="45">
        <f t="shared" si="38"/>
        <v>40</v>
      </c>
      <c r="CH663" s="45">
        <f t="shared" si="39"/>
        <v>8</v>
      </c>
      <c r="CI663" s="45">
        <f t="shared" si="40"/>
        <v>0</v>
      </c>
      <c r="CJ663">
        <f t="shared" si="10"/>
        <v>40</v>
      </c>
      <c r="CK663" s="45">
        <f t="shared" si="41"/>
        <v>8</v>
      </c>
      <c r="CM663" s="40">
        <f>VLOOKUP(CB663,'PROMIS 57 T-Score Conversions'!Q$3:R$35,2,TRUE)</f>
        <v>60.1</v>
      </c>
      <c r="CN663" s="44" t="str">
        <f t="shared" si="20"/>
        <v>Normal</v>
      </c>
      <c r="CO663" s="40">
        <f>VLOOKUP(CC663,'PROMIS 57 T-Score Conversions'!A$3:B$35,2,TRUE)</f>
        <v>37.1</v>
      </c>
      <c r="CP663" s="39" t="str">
        <f t="shared" si="21"/>
        <v>Normal</v>
      </c>
      <c r="CQ663" s="40">
        <f>VLOOKUP(CD663,'PROMIS 57 T-Score Conversions'!E$3:F$35,2,TRUE)</f>
        <v>38.2</v>
      </c>
      <c r="CR663" s="39" t="str">
        <f t="shared" si="22"/>
        <v>Normal</v>
      </c>
      <c r="CS663" s="40">
        <f>VLOOKUP(CE663,'PROMIS 57 T-Score Conversions'!U$3:V$35,2,TRUE)</f>
        <v>33.1</v>
      </c>
      <c r="CT663" s="39" t="str">
        <f t="shared" si="42"/>
        <v>Normal</v>
      </c>
      <c r="CU663" s="40">
        <f>VLOOKUP(CF663,'PROMIS 57 T-Score Conversions'!Y$3:Z$35,2,TRUE)</f>
        <v>28.9</v>
      </c>
      <c r="CV663" s="39" t="str">
        <f t="shared" si="24"/>
        <v>Normal</v>
      </c>
      <c r="CW663" s="40">
        <f>vlookup(CG663,'PROMIS 57 T-Score Conversions'!M$3:N$35,2,TRUE)</f>
        <v>65.4</v>
      </c>
      <c r="CX663" s="39" t="str">
        <f t="shared" si="25"/>
        <v>Normal</v>
      </c>
      <c r="CY663" s="40">
        <f>VLOOKup(CH663,'PROMIS 57 T-Score Conversions'!I$3:J$35,2,TRUE)</f>
        <v>40.7</v>
      </c>
      <c r="CZ663" s="39" t="str">
        <f t="shared" si="26"/>
        <v>Normal</v>
      </c>
      <c r="DA663" s="37">
        <f>VLOOKUP(CJ663,'PROMIS 57 T-Score Conversions'!AC$3:AD$35,2,TRUE)</f>
        <v>63.48</v>
      </c>
      <c r="DB663" s="44" t="str">
        <f t="shared" si="30"/>
        <v>Normal</v>
      </c>
      <c r="DC663" s="40">
        <f>VLOOKUP(CK663,'PROMIS 57 T-Score Conversions'!AG$3:AH$35,2,TRUE)</f>
        <v>23.27</v>
      </c>
      <c r="DD663" s="39" t="str">
        <f t="shared" si="31"/>
        <v>Normal</v>
      </c>
    </row>
    <row r="664">
      <c r="A664" s="1" t="b">
        <v>1</v>
      </c>
      <c r="B664" s="1" t="b">
        <v>1</v>
      </c>
      <c r="C664" s="20">
        <v>44011.525805509256</v>
      </c>
      <c r="D664" s="1" t="s">
        <v>446</v>
      </c>
      <c r="E664" s="1">
        <v>1153.0</v>
      </c>
      <c r="F664" s="1">
        <v>3.0</v>
      </c>
      <c r="G664" s="1">
        <v>3.0</v>
      </c>
      <c r="H664" s="1">
        <v>4.0</v>
      </c>
      <c r="I664" s="1">
        <v>4.0</v>
      </c>
      <c r="J664" s="1">
        <v>2.0</v>
      </c>
      <c r="K664" s="1">
        <v>2.0</v>
      </c>
      <c r="L664" s="1">
        <v>2.0</v>
      </c>
      <c r="M664" s="1">
        <v>2.0</v>
      </c>
      <c r="N664" s="1">
        <v>4.0</v>
      </c>
      <c r="O664" s="1">
        <v>3.0</v>
      </c>
      <c r="P664" s="1">
        <v>3.0</v>
      </c>
      <c r="Q664" s="1">
        <v>3.0</v>
      </c>
      <c r="R664" s="1">
        <v>4.0</v>
      </c>
      <c r="S664" s="1">
        <v>3.0</v>
      </c>
      <c r="T664" s="1">
        <v>3.0</v>
      </c>
      <c r="U664" s="1">
        <v>3.0</v>
      </c>
      <c r="V664" s="1">
        <v>1.0</v>
      </c>
      <c r="W664" s="1">
        <v>2.0</v>
      </c>
      <c r="X664" s="1">
        <v>3.0</v>
      </c>
      <c r="Y664" s="1">
        <v>1.0</v>
      </c>
      <c r="Z664" s="1">
        <v>1.0</v>
      </c>
      <c r="AA664" s="1">
        <v>2.0</v>
      </c>
      <c r="AB664" s="1">
        <v>3.0</v>
      </c>
      <c r="AC664" s="1">
        <v>1.0</v>
      </c>
      <c r="AD664" s="1">
        <v>4.0</v>
      </c>
      <c r="AE664" s="1">
        <v>3.0</v>
      </c>
      <c r="AF664" s="1">
        <v>2.0</v>
      </c>
      <c r="AG664" s="1">
        <v>2.0</v>
      </c>
      <c r="AH664" s="1">
        <v>2.0</v>
      </c>
      <c r="AI664" s="1">
        <v>2.0</v>
      </c>
      <c r="AJ664" s="1">
        <v>3.0</v>
      </c>
      <c r="AK664" s="1">
        <v>2.0</v>
      </c>
      <c r="AL664" s="1">
        <v>2.0</v>
      </c>
      <c r="AM664" s="1">
        <v>3.0</v>
      </c>
      <c r="AN664" s="1">
        <v>1.0</v>
      </c>
      <c r="AO664" s="1">
        <v>3.0</v>
      </c>
      <c r="AP664" s="1">
        <v>2.0</v>
      </c>
      <c r="AQ664" s="1">
        <v>2.0</v>
      </c>
      <c r="AR664" s="1">
        <v>1.0</v>
      </c>
      <c r="AS664" s="1">
        <v>3.0</v>
      </c>
      <c r="AT664" s="1">
        <v>4.0</v>
      </c>
      <c r="AU664" s="1">
        <v>4.0</v>
      </c>
      <c r="AV664" s="1">
        <v>4.0</v>
      </c>
      <c r="AW664" s="1">
        <v>4.0</v>
      </c>
      <c r="AX664" s="1">
        <v>4.0</v>
      </c>
      <c r="AY664" s="1">
        <v>4.0</v>
      </c>
      <c r="AZ664" s="1">
        <v>5.0</v>
      </c>
      <c r="BA664" s="1">
        <v>4.0</v>
      </c>
      <c r="BB664" s="1">
        <v>5.0</v>
      </c>
      <c r="BC664" s="1">
        <v>4.0</v>
      </c>
      <c r="BD664" s="1">
        <v>4.0</v>
      </c>
      <c r="BE664" s="1">
        <v>4.0</v>
      </c>
      <c r="BF664" s="1">
        <v>4.0</v>
      </c>
      <c r="BG664" s="1">
        <v>4.0</v>
      </c>
      <c r="BH664" s="1">
        <v>3.0</v>
      </c>
      <c r="BI664" s="1">
        <v>4.0</v>
      </c>
      <c r="BJ664" s="1">
        <v>6.0</v>
      </c>
      <c r="BK664" s="1">
        <v>3.0</v>
      </c>
      <c r="BL664" s="1">
        <v>3.0</v>
      </c>
      <c r="BM664" s="1">
        <v>2.0</v>
      </c>
      <c r="BN664" s="1">
        <v>3.0</v>
      </c>
      <c r="BO664" s="1">
        <v>3.0</v>
      </c>
      <c r="BP664" s="1">
        <v>3.0</v>
      </c>
      <c r="BQ664" s="1">
        <v>3.0</v>
      </c>
      <c r="BR664" s="1">
        <v>3.0</v>
      </c>
      <c r="BS664" s="1">
        <v>4.0</v>
      </c>
      <c r="BT664" s="1">
        <v>4.0</v>
      </c>
      <c r="BU664" s="1">
        <v>3.0</v>
      </c>
      <c r="BV664" s="1">
        <v>4.0</v>
      </c>
      <c r="BW664" s="1">
        <v>4.0</v>
      </c>
      <c r="BX664" s="1">
        <v>3.0</v>
      </c>
      <c r="BY664" s="1">
        <v>4.0</v>
      </c>
      <c r="BZ664" s="1">
        <v>4.0</v>
      </c>
      <c r="CA664" s="64">
        <f t="shared" si="32"/>
        <v>223</v>
      </c>
      <c r="CB664" s="45">
        <f t="shared" si="33"/>
        <v>22</v>
      </c>
      <c r="CC664" s="45">
        <f t="shared" si="34"/>
        <v>26</v>
      </c>
      <c r="CD664" s="45">
        <f t="shared" si="35"/>
        <v>14</v>
      </c>
      <c r="CE664" s="45">
        <f t="shared" si="36"/>
        <v>20</v>
      </c>
      <c r="CF664" s="45">
        <f t="shared" si="37"/>
        <v>17</v>
      </c>
      <c r="CG664" s="45">
        <f t="shared" si="38"/>
        <v>33</v>
      </c>
      <c r="CH664" s="45">
        <f t="shared" si="39"/>
        <v>32</v>
      </c>
      <c r="CI664" s="45">
        <f t="shared" si="40"/>
        <v>0.6</v>
      </c>
      <c r="CJ664">
        <f t="shared" si="10"/>
        <v>23</v>
      </c>
      <c r="CK664" s="45">
        <f t="shared" si="41"/>
        <v>30</v>
      </c>
      <c r="CM664" s="40">
        <f>VLOOKUP(CB664,'PROMIS 57 T-Score Conversions'!Q$3:R$35,2,TRUE)</f>
        <v>36.7</v>
      </c>
      <c r="CN664" s="44" t="str">
        <f t="shared" si="20"/>
        <v>Moderate</v>
      </c>
      <c r="CO664" s="40">
        <f>VLOOKUP(CC664,'PROMIS 57 T-Score Conversions'!A$3:B$35,2,TRUE)</f>
        <v>64.5</v>
      </c>
      <c r="CP664" s="39" t="str">
        <f t="shared" si="21"/>
        <v>Moderate</v>
      </c>
      <c r="CQ664" s="40">
        <f>VLOOKUP(CD664,'PROMIS 57 T-Score Conversions'!E$3:F$35,2,TRUE)</f>
        <v>53.2</v>
      </c>
      <c r="CR664" s="39" t="str">
        <f t="shared" si="22"/>
        <v>Normal</v>
      </c>
      <c r="CS664" s="40">
        <f>VLOOKUP(CE664,'PROMIS 57 T-Score Conversions'!U$3:V$35,2,TRUE)</f>
        <v>53.6</v>
      </c>
      <c r="CT664" s="39" t="str">
        <f t="shared" si="42"/>
        <v>Normal</v>
      </c>
      <c r="CU664" s="40">
        <f>VLOOKUP(CF664,'PROMIS 57 T-Score Conversions'!Y$3:Z$35,2,TRUE)</f>
        <v>46.7</v>
      </c>
      <c r="CV664" s="39" t="str">
        <f t="shared" si="24"/>
        <v>Normal</v>
      </c>
      <c r="CW664" s="40">
        <f>vlookup(CG664,'PROMIS 57 T-Score Conversions'!M$3:N$35,2,TRUE)</f>
        <v>52.7</v>
      </c>
      <c r="CX664" s="39" t="str">
        <f t="shared" si="25"/>
        <v>Normal</v>
      </c>
      <c r="CY664" s="40">
        <f>VLOOKup(CH664,'PROMIS 57 T-Score Conversions'!I$3:J$35,2,TRUE)</f>
        <v>66.9</v>
      </c>
      <c r="CZ664" s="39" t="str">
        <f t="shared" si="26"/>
        <v>Moderate</v>
      </c>
      <c r="DA664" s="37">
        <f>VLOOKUP(CJ664,'PROMIS 57 T-Score Conversions'!AC$3:AD$35,2,TRUE)</f>
        <v>39.5</v>
      </c>
      <c r="DB664" s="44" t="str">
        <f t="shared" si="30"/>
        <v>Moderate</v>
      </c>
      <c r="DC664" s="40">
        <f>VLOOKUP(CK664,'PROMIS 57 T-Score Conversions'!AG$3:AH$35,2,TRUE)</f>
        <v>49.17</v>
      </c>
      <c r="DD664" s="39" t="str">
        <f t="shared" si="31"/>
        <v>Normal</v>
      </c>
    </row>
    <row r="665">
      <c r="A665" s="1" t="b">
        <v>1</v>
      </c>
      <c r="B665" s="1" t="b">
        <v>1</v>
      </c>
      <c r="C665" s="20">
        <v>44011.56695078703</v>
      </c>
      <c r="D665" s="1" t="s">
        <v>374</v>
      </c>
      <c r="E665" s="1">
        <v>2181.0</v>
      </c>
      <c r="F665" s="1">
        <v>4.0</v>
      </c>
      <c r="G665" s="1">
        <v>3.0</v>
      </c>
      <c r="H665" s="1">
        <v>4.0</v>
      </c>
      <c r="I665" s="1">
        <v>2.0</v>
      </c>
      <c r="J665" s="1">
        <v>2.0</v>
      </c>
      <c r="K665" s="1">
        <v>2.0</v>
      </c>
      <c r="L665" s="1">
        <v>2.0</v>
      </c>
      <c r="M665" s="1">
        <v>2.0</v>
      </c>
      <c r="N665" s="1">
        <v>4.0</v>
      </c>
      <c r="O665" s="1">
        <v>3.0</v>
      </c>
      <c r="P665" s="1">
        <v>2.0</v>
      </c>
      <c r="Q665" s="1">
        <v>2.0</v>
      </c>
      <c r="R665" s="1">
        <v>4.0</v>
      </c>
      <c r="S665" s="1">
        <v>3.0</v>
      </c>
      <c r="T665" s="1">
        <v>3.0</v>
      </c>
      <c r="U665" s="1">
        <v>4.0</v>
      </c>
      <c r="V665" s="1">
        <v>4.0</v>
      </c>
      <c r="W665" s="1">
        <v>5.0</v>
      </c>
      <c r="X665" s="1">
        <v>4.0</v>
      </c>
      <c r="Y665" s="1">
        <v>4.0</v>
      </c>
      <c r="Z665" s="1">
        <v>5.0</v>
      </c>
      <c r="AA665" s="1">
        <v>4.0</v>
      </c>
      <c r="AB665" s="1">
        <v>2.0</v>
      </c>
      <c r="AC665" s="1">
        <v>2.0</v>
      </c>
      <c r="AD665" s="1">
        <v>5.0</v>
      </c>
      <c r="AE665" s="1">
        <v>5.0</v>
      </c>
      <c r="AF665" s="1">
        <v>4.0</v>
      </c>
      <c r="AG665" s="1">
        <v>4.0</v>
      </c>
      <c r="AH665" s="1">
        <v>3.0</v>
      </c>
      <c r="AI665" s="1">
        <v>4.0</v>
      </c>
      <c r="AJ665" s="1">
        <v>5.0</v>
      </c>
      <c r="AK665" s="1">
        <v>3.0</v>
      </c>
      <c r="AL665" s="1">
        <v>1.0</v>
      </c>
      <c r="AM665" s="1">
        <v>2.0</v>
      </c>
      <c r="AN665" s="1">
        <v>2.0</v>
      </c>
      <c r="AO665" s="1">
        <v>2.0</v>
      </c>
      <c r="AP665" s="1">
        <v>2.0</v>
      </c>
      <c r="AQ665" s="1">
        <v>5.0</v>
      </c>
      <c r="AR665" s="1">
        <v>4.0</v>
      </c>
      <c r="AS665" s="1">
        <v>2.0</v>
      </c>
      <c r="AT665" s="1">
        <v>1.0</v>
      </c>
      <c r="AU665" s="1">
        <v>1.0</v>
      </c>
      <c r="AV665" s="1">
        <v>1.0</v>
      </c>
      <c r="AW665" s="1">
        <v>2.0</v>
      </c>
      <c r="AX665" s="1">
        <v>1.0</v>
      </c>
      <c r="AY665" s="1">
        <v>1.0</v>
      </c>
      <c r="AZ665" s="1">
        <v>1.0</v>
      </c>
      <c r="BA665" s="1">
        <v>1.0</v>
      </c>
      <c r="BB665" s="1">
        <v>2.0</v>
      </c>
      <c r="BC665" s="1">
        <v>2.0</v>
      </c>
      <c r="BD665" s="1">
        <v>4.0</v>
      </c>
      <c r="BE665" s="1">
        <v>4.0</v>
      </c>
      <c r="BF665" s="1">
        <v>4.0</v>
      </c>
      <c r="BG665" s="1">
        <v>3.0</v>
      </c>
      <c r="BH665" s="1">
        <v>4.0</v>
      </c>
      <c r="BI665" s="1">
        <v>3.0</v>
      </c>
      <c r="BJ665" s="1">
        <v>4.0</v>
      </c>
      <c r="BK665" s="1">
        <v>1.0</v>
      </c>
      <c r="BL665" s="1">
        <v>1.0</v>
      </c>
      <c r="BM665" s="1">
        <v>1.0</v>
      </c>
      <c r="BN665" s="1">
        <v>2.0</v>
      </c>
      <c r="BO665" s="1">
        <v>2.0</v>
      </c>
      <c r="BP665" s="1">
        <v>1.0</v>
      </c>
      <c r="BQ665" s="1">
        <v>1.0</v>
      </c>
      <c r="BR665" s="1">
        <v>1.0</v>
      </c>
      <c r="BS665" s="1">
        <v>5.0</v>
      </c>
      <c r="BT665" s="1">
        <v>5.0</v>
      </c>
      <c r="BU665" s="1">
        <v>5.0</v>
      </c>
      <c r="BV665" s="1">
        <v>5.0</v>
      </c>
      <c r="BW665" s="1">
        <v>5.0</v>
      </c>
      <c r="BX665" s="1">
        <v>4.0</v>
      </c>
      <c r="BY665" s="1">
        <v>4.0</v>
      </c>
      <c r="BZ665" s="1">
        <v>5.0</v>
      </c>
      <c r="CA665" s="64">
        <f t="shared" si="32"/>
        <v>216</v>
      </c>
      <c r="CB665" s="45">
        <f t="shared" si="33"/>
        <v>21</v>
      </c>
      <c r="CC665" s="45">
        <f t="shared" si="34"/>
        <v>25</v>
      </c>
      <c r="CD665" s="45">
        <f t="shared" si="35"/>
        <v>30</v>
      </c>
      <c r="CE665" s="45">
        <f t="shared" si="36"/>
        <v>33</v>
      </c>
      <c r="CF665" s="45">
        <f t="shared" si="37"/>
        <v>20</v>
      </c>
      <c r="CG665" s="45">
        <f t="shared" si="38"/>
        <v>9</v>
      </c>
      <c r="CH665" s="45">
        <f t="shared" si="39"/>
        <v>26</v>
      </c>
      <c r="CI665" s="45">
        <f t="shared" si="40"/>
        <v>0.4</v>
      </c>
      <c r="CJ665">
        <f t="shared" si="10"/>
        <v>10</v>
      </c>
      <c r="CK665" s="45">
        <f t="shared" si="41"/>
        <v>38</v>
      </c>
      <c r="CM665" s="40">
        <f>VLOOKUP(CB665,'PROMIS 57 T-Score Conversions'!Q$3:R$35,2,TRUE)</f>
        <v>36.1</v>
      </c>
      <c r="CN665" s="44" t="str">
        <f t="shared" si="20"/>
        <v>Moderate</v>
      </c>
      <c r="CO665" s="40">
        <f>VLOOKUP(CC665,'PROMIS 57 T-Score Conversions'!A$3:B$35,2,TRUE)</f>
        <v>63.5</v>
      </c>
      <c r="CP665" s="39" t="str">
        <f t="shared" si="21"/>
        <v>Moderate</v>
      </c>
      <c r="CQ665" s="40">
        <f>VLOOKUP(CD665,'PROMIS 57 T-Score Conversions'!E$3:F$35,2,TRUE)</f>
        <v>67.7</v>
      </c>
      <c r="CR665" s="39" t="str">
        <f t="shared" si="22"/>
        <v>Moderate</v>
      </c>
      <c r="CS665" s="40">
        <f>VLOOKUP(CE665,'PROMIS 57 T-Score Conversions'!U$3:V$35,2,TRUE)</f>
        <v>66.4</v>
      </c>
      <c r="CT665" s="39" t="str">
        <f t="shared" si="42"/>
        <v>Moderate</v>
      </c>
      <c r="CU665" s="40">
        <f>VLOOKUP(CF665,'PROMIS 57 T-Score Conversions'!Y$3:Z$35,2,TRUE)</f>
        <v>50.1</v>
      </c>
      <c r="CV665" s="39" t="str">
        <f t="shared" si="24"/>
        <v>Normal</v>
      </c>
      <c r="CW665" s="40">
        <f>vlookup(CG665,'PROMIS 57 T-Score Conversions'!M$3:N$35,2,TRUE)</f>
        <v>29.7</v>
      </c>
      <c r="CX665" s="39" t="str">
        <f t="shared" si="25"/>
        <v>Severe</v>
      </c>
      <c r="CY665" s="40">
        <f>VLOOKup(CH665,'PROMIS 57 T-Score Conversions'!I$3:J$35,2,TRUE)</f>
        <v>62.8</v>
      </c>
      <c r="CZ665" s="39" t="str">
        <f t="shared" si="26"/>
        <v>Moderate</v>
      </c>
      <c r="DA665" s="37">
        <f>VLOOKUP(CJ665,'PROMIS 57 T-Score Conversions'!AC$3:AD$35,2,TRUE)</f>
        <v>27.45</v>
      </c>
      <c r="DB665" s="44" t="str">
        <f t="shared" si="30"/>
        <v>Severe</v>
      </c>
      <c r="DC665" s="40">
        <f>VLOOKUP(CK665,'PROMIS 57 T-Score Conversions'!AG$3:AH$35,2,TRUE)</f>
        <v>59.95</v>
      </c>
      <c r="DD665" s="39" t="str">
        <f t="shared" si="31"/>
        <v>Mild</v>
      </c>
    </row>
    <row r="666">
      <c r="A666" s="1" t="b">
        <v>1</v>
      </c>
      <c r="B666" s="1" t="b">
        <v>1</v>
      </c>
      <c r="C666" s="20">
        <v>44012.4349974537</v>
      </c>
      <c r="D666" s="1" t="s">
        <v>412</v>
      </c>
      <c r="E666" s="1">
        <v>2233.0</v>
      </c>
      <c r="F666" s="1">
        <v>5.0</v>
      </c>
      <c r="G666" s="1">
        <v>5.0</v>
      </c>
      <c r="H666" s="1">
        <v>5.0</v>
      </c>
      <c r="I666" s="1">
        <v>5.0</v>
      </c>
      <c r="J666" s="1">
        <v>4.0</v>
      </c>
      <c r="K666" s="1">
        <v>5.0</v>
      </c>
      <c r="L666" s="1">
        <v>5.0</v>
      </c>
      <c r="M666" s="1">
        <v>4.0</v>
      </c>
      <c r="N666" s="1">
        <v>2.0</v>
      </c>
      <c r="O666" s="1">
        <v>1.0</v>
      </c>
      <c r="P666" s="1">
        <v>1.0</v>
      </c>
      <c r="Q666" s="1">
        <v>1.0</v>
      </c>
      <c r="R666" s="1">
        <v>2.0</v>
      </c>
      <c r="S666" s="1">
        <v>1.0</v>
      </c>
      <c r="T666" s="1">
        <v>2.0</v>
      </c>
      <c r="U666" s="1">
        <v>1.0</v>
      </c>
      <c r="V666" s="1">
        <v>1.0</v>
      </c>
      <c r="W666" s="1">
        <v>1.0</v>
      </c>
      <c r="X666" s="1">
        <v>1.0</v>
      </c>
      <c r="Y666" s="1">
        <v>1.0</v>
      </c>
      <c r="Z666" s="1">
        <v>1.0</v>
      </c>
      <c r="AA666" s="1">
        <v>1.0</v>
      </c>
      <c r="AB666" s="1">
        <v>1.0</v>
      </c>
      <c r="AC666" s="1">
        <v>1.0</v>
      </c>
      <c r="AD666" s="1">
        <v>1.0</v>
      </c>
      <c r="AE666" s="1">
        <v>2.0</v>
      </c>
      <c r="AF666" s="1">
        <v>1.0</v>
      </c>
      <c r="AG666" s="1">
        <v>1.0</v>
      </c>
      <c r="AH666" s="1">
        <v>1.0</v>
      </c>
      <c r="AI666" s="1">
        <v>1.0</v>
      </c>
      <c r="AJ666" s="1">
        <v>1.0</v>
      </c>
      <c r="AK666" s="1">
        <v>1.0</v>
      </c>
      <c r="AL666" s="1">
        <v>3.0</v>
      </c>
      <c r="AM666" s="1">
        <v>3.0</v>
      </c>
      <c r="AN666" s="1">
        <v>3.0</v>
      </c>
      <c r="AO666" s="1">
        <v>3.0</v>
      </c>
      <c r="AP666" s="1">
        <v>3.0</v>
      </c>
      <c r="AQ666" s="1">
        <v>3.0</v>
      </c>
      <c r="AR666" s="1">
        <v>3.0</v>
      </c>
      <c r="AS666" s="1">
        <v>3.0</v>
      </c>
      <c r="AT666" s="1">
        <v>4.0</v>
      </c>
      <c r="AU666" s="1">
        <v>5.0</v>
      </c>
      <c r="AV666" s="1">
        <v>4.0</v>
      </c>
      <c r="AW666" s="1">
        <v>5.0</v>
      </c>
      <c r="AX666" s="1">
        <v>4.0</v>
      </c>
      <c r="AY666" s="1">
        <v>4.0</v>
      </c>
      <c r="AZ666" s="1">
        <v>5.0</v>
      </c>
      <c r="BA666" s="1">
        <v>4.0</v>
      </c>
      <c r="BB666" s="1">
        <v>2.0</v>
      </c>
      <c r="BC666" s="1">
        <v>2.0</v>
      </c>
      <c r="BD666" s="1">
        <v>2.0</v>
      </c>
      <c r="BE666" s="1">
        <v>2.0</v>
      </c>
      <c r="BF666" s="1">
        <v>2.0</v>
      </c>
      <c r="BG666" s="1">
        <v>2.0</v>
      </c>
      <c r="BH666" s="1">
        <v>2.0</v>
      </c>
      <c r="BI666" s="1">
        <v>1.0</v>
      </c>
      <c r="BJ666" s="1">
        <v>2.0</v>
      </c>
      <c r="BK666" s="1">
        <v>4.0</v>
      </c>
      <c r="BL666" s="1">
        <v>4.0</v>
      </c>
      <c r="BM666" s="1">
        <v>4.0</v>
      </c>
      <c r="BN666" s="1">
        <v>4.0</v>
      </c>
      <c r="BO666" s="1">
        <v>4.0</v>
      </c>
      <c r="BP666" s="1">
        <v>4.0</v>
      </c>
      <c r="BQ666" s="1">
        <v>4.0</v>
      </c>
      <c r="BR666" s="1">
        <v>4.0</v>
      </c>
      <c r="BS666" s="1">
        <v>1.0</v>
      </c>
      <c r="BT666" s="1">
        <v>1.0</v>
      </c>
      <c r="BU666" s="1">
        <v>2.0</v>
      </c>
      <c r="BV666" s="1">
        <v>2.0</v>
      </c>
      <c r="BW666" s="1">
        <v>2.0</v>
      </c>
      <c r="BX666" s="1">
        <v>2.0</v>
      </c>
      <c r="BY666" s="1">
        <v>2.0</v>
      </c>
      <c r="BZ666" s="1">
        <v>2.0</v>
      </c>
      <c r="CA666" s="64">
        <f t="shared" si="32"/>
        <v>188</v>
      </c>
      <c r="CB666" s="45">
        <f t="shared" si="33"/>
        <v>38</v>
      </c>
      <c r="CC666" s="45">
        <f t="shared" si="34"/>
        <v>11</v>
      </c>
      <c r="CD666" s="45">
        <f t="shared" si="35"/>
        <v>8</v>
      </c>
      <c r="CE666" s="45">
        <f t="shared" si="36"/>
        <v>9</v>
      </c>
      <c r="CF666" s="45">
        <f t="shared" si="37"/>
        <v>24</v>
      </c>
      <c r="CG666" s="45">
        <f t="shared" si="38"/>
        <v>35</v>
      </c>
      <c r="CH666" s="45">
        <f t="shared" si="39"/>
        <v>15</v>
      </c>
      <c r="CI666" s="45">
        <f t="shared" si="40"/>
        <v>0.2</v>
      </c>
      <c r="CJ666">
        <f t="shared" si="10"/>
        <v>32</v>
      </c>
      <c r="CK666" s="45">
        <f t="shared" si="41"/>
        <v>14</v>
      </c>
      <c r="CM666" s="40">
        <f>VLOOKUP(CB666,'PROMIS 57 T-Score Conversions'!Q$3:R$35,2,TRUE)</f>
        <v>50.8</v>
      </c>
      <c r="CN666" s="44" t="str">
        <f t="shared" si="20"/>
        <v>Normal</v>
      </c>
      <c r="CO666" s="40">
        <f>VLOOKUP(CC666,'PROMIS 57 T-Score Conversions'!A$3:B$35,2,TRUE)</f>
        <v>47.8</v>
      </c>
      <c r="CP666" s="39" t="str">
        <f t="shared" si="21"/>
        <v>Normal</v>
      </c>
      <c r="CQ666" s="40">
        <f>VLOOKUP(CD666,'PROMIS 57 T-Score Conversions'!E$3:F$35,2,TRUE)</f>
        <v>38.2</v>
      </c>
      <c r="CR666" s="39" t="str">
        <f t="shared" si="22"/>
        <v>Normal</v>
      </c>
      <c r="CS666" s="40">
        <f>VLOOKUP(CE666,'PROMIS 57 T-Score Conversions'!U$3:V$35,2,TRUE)</f>
        <v>38.5</v>
      </c>
      <c r="CT666" s="39" t="str">
        <f t="shared" si="42"/>
        <v>Normal</v>
      </c>
      <c r="CU666" s="40">
        <f>VLOOKUP(CF666,'PROMIS 57 T-Score Conversions'!Y$3:Z$35,2,TRUE)</f>
        <v>54.3</v>
      </c>
      <c r="CV666" s="39" t="str">
        <f t="shared" si="24"/>
        <v>Normal</v>
      </c>
      <c r="CW666" s="40">
        <f>vlookup(CG666,'PROMIS 57 T-Score Conversions'!M$3:N$35,2,TRUE)</f>
        <v>54.6</v>
      </c>
      <c r="CX666" s="39" t="str">
        <f t="shared" si="25"/>
        <v>Normal</v>
      </c>
      <c r="CY666" s="40">
        <f>VLOOKup(CH666,'PROMIS 57 T-Score Conversions'!I$3:J$35,2,TRUE)</f>
        <v>55</v>
      </c>
      <c r="CZ666" s="39" t="str">
        <f t="shared" si="26"/>
        <v>Mild</v>
      </c>
      <c r="DA666" s="37">
        <f>VLOOKUP(CJ666,'PROMIS 57 T-Score Conversions'!AC$3:AD$35,2,TRUE)</f>
        <v>47.17</v>
      </c>
      <c r="DB666" s="44" t="str">
        <f t="shared" si="30"/>
        <v>Normal</v>
      </c>
      <c r="DC666" s="40">
        <f>VLOOKUP(CK666,'PROMIS 57 T-Score Conversions'!AG$3:AH$35,2,TRUE)</f>
        <v>34.01</v>
      </c>
      <c r="DD666" s="39" t="str">
        <f t="shared" si="31"/>
        <v>Normal</v>
      </c>
    </row>
    <row r="667">
      <c r="A667" s="1" t="b">
        <v>1</v>
      </c>
      <c r="B667" s="1" t="b">
        <v>1</v>
      </c>
      <c r="C667" s="20">
        <v>44012.43852034722</v>
      </c>
      <c r="D667" s="1" t="s">
        <v>433</v>
      </c>
      <c r="E667" s="1">
        <v>2253.0</v>
      </c>
      <c r="F667" s="1">
        <v>5.0</v>
      </c>
      <c r="G667" s="1">
        <v>5.0</v>
      </c>
      <c r="H667" s="1">
        <v>5.0</v>
      </c>
      <c r="I667" s="1">
        <v>5.0</v>
      </c>
      <c r="J667" s="1">
        <v>5.0</v>
      </c>
      <c r="K667" s="1">
        <v>5.0</v>
      </c>
      <c r="L667" s="1">
        <v>5.0</v>
      </c>
      <c r="M667" s="1">
        <v>5.0</v>
      </c>
      <c r="N667" s="1">
        <v>2.0</v>
      </c>
      <c r="O667" s="1">
        <v>2.0</v>
      </c>
      <c r="P667" s="1">
        <v>1.0</v>
      </c>
      <c r="Q667" s="1">
        <v>1.0</v>
      </c>
      <c r="R667" s="1">
        <v>1.0</v>
      </c>
      <c r="S667" s="1">
        <v>1.0</v>
      </c>
      <c r="T667" s="1">
        <v>2.0</v>
      </c>
      <c r="U667" s="1">
        <v>1.0</v>
      </c>
      <c r="V667" s="1">
        <v>1.0</v>
      </c>
      <c r="W667" s="1">
        <v>1.0</v>
      </c>
      <c r="X667" s="1">
        <v>1.0</v>
      </c>
      <c r="Y667" s="1">
        <v>1.0</v>
      </c>
      <c r="Z667" s="1">
        <v>1.0</v>
      </c>
      <c r="AA667" s="1">
        <v>1.0</v>
      </c>
      <c r="AB667" s="1">
        <v>1.0</v>
      </c>
      <c r="AC667" s="1">
        <v>1.0</v>
      </c>
      <c r="AD667" s="1">
        <v>2.0</v>
      </c>
      <c r="AE667" s="1">
        <v>2.0</v>
      </c>
      <c r="AF667" s="1">
        <v>1.0</v>
      </c>
      <c r="AG667" s="1">
        <v>1.0</v>
      </c>
      <c r="AH667" s="1">
        <v>1.0</v>
      </c>
      <c r="AI667" s="1">
        <v>1.0</v>
      </c>
      <c r="AJ667" s="1">
        <v>1.0</v>
      </c>
      <c r="AK667" s="1">
        <v>1.0</v>
      </c>
      <c r="AL667" s="1">
        <v>1.0</v>
      </c>
      <c r="AM667" s="1">
        <v>1.0</v>
      </c>
      <c r="AN667" s="1">
        <v>1.0</v>
      </c>
      <c r="AO667" s="1">
        <v>1.0</v>
      </c>
      <c r="AP667" s="1">
        <v>2.0</v>
      </c>
      <c r="AQ667" s="1">
        <v>1.0</v>
      </c>
      <c r="AR667" s="1">
        <v>1.0</v>
      </c>
      <c r="AS667" s="1">
        <v>1.0</v>
      </c>
      <c r="AT667" s="1">
        <v>4.0</v>
      </c>
      <c r="AU667" s="1">
        <v>4.0</v>
      </c>
      <c r="AV667" s="1">
        <v>5.0</v>
      </c>
      <c r="AW667" s="1">
        <v>4.0</v>
      </c>
      <c r="AX667" s="1">
        <v>3.0</v>
      </c>
      <c r="AY667" s="1">
        <v>3.0</v>
      </c>
      <c r="AZ667" s="1">
        <v>5.0</v>
      </c>
      <c r="BA667" s="1">
        <v>5.0</v>
      </c>
      <c r="BB667" s="1">
        <v>1.0</v>
      </c>
      <c r="BC667" s="1">
        <v>1.0</v>
      </c>
      <c r="BD667" s="1">
        <v>2.0</v>
      </c>
      <c r="BE667" s="1">
        <v>1.0</v>
      </c>
      <c r="BF667" s="1">
        <v>2.0</v>
      </c>
      <c r="BG667" s="1">
        <v>1.0</v>
      </c>
      <c r="BH667" s="1">
        <v>1.0</v>
      </c>
      <c r="BI667" s="1">
        <v>1.0</v>
      </c>
      <c r="BJ667" s="1">
        <v>0.0</v>
      </c>
      <c r="BK667" s="1">
        <v>5.0</v>
      </c>
      <c r="BL667" s="1">
        <v>5.0</v>
      </c>
      <c r="BM667" s="1">
        <v>5.0</v>
      </c>
      <c r="BN667" s="1">
        <v>5.0</v>
      </c>
      <c r="BO667" s="1">
        <v>5.0</v>
      </c>
      <c r="BP667" s="1">
        <v>5.0</v>
      </c>
      <c r="BQ667" s="1">
        <v>5.0</v>
      </c>
      <c r="BR667" s="1">
        <v>5.0</v>
      </c>
      <c r="BS667" s="1">
        <v>1.0</v>
      </c>
      <c r="BT667" s="1">
        <v>1.0</v>
      </c>
      <c r="BU667" s="1">
        <v>1.0</v>
      </c>
      <c r="BV667" s="1">
        <v>1.0</v>
      </c>
      <c r="BW667" s="1">
        <v>1.0</v>
      </c>
      <c r="BX667" s="1">
        <v>1.0</v>
      </c>
      <c r="BY667" s="1">
        <v>2.0</v>
      </c>
      <c r="BZ667" s="1">
        <v>1.0</v>
      </c>
      <c r="CA667" s="64">
        <f t="shared" si="32"/>
        <v>170</v>
      </c>
      <c r="CB667" s="45">
        <f t="shared" si="33"/>
        <v>40</v>
      </c>
      <c r="CC667" s="45">
        <f t="shared" si="34"/>
        <v>11</v>
      </c>
      <c r="CD667" s="45">
        <f t="shared" si="35"/>
        <v>8</v>
      </c>
      <c r="CE667" s="45">
        <f t="shared" si="36"/>
        <v>10</v>
      </c>
      <c r="CF667" s="45">
        <f t="shared" si="37"/>
        <v>9</v>
      </c>
      <c r="CG667" s="45">
        <f t="shared" si="38"/>
        <v>33</v>
      </c>
      <c r="CH667" s="45">
        <f t="shared" si="39"/>
        <v>10</v>
      </c>
      <c r="CI667" s="45">
        <f t="shared" si="40"/>
        <v>0</v>
      </c>
      <c r="CJ667">
        <f t="shared" si="10"/>
        <v>40</v>
      </c>
      <c r="CK667" s="45">
        <f t="shared" si="41"/>
        <v>9</v>
      </c>
      <c r="CM667" s="40">
        <f>VLOOKUP(CB667,'PROMIS 57 T-Score Conversions'!Q$3:R$35,2,TRUE)</f>
        <v>60.1</v>
      </c>
      <c r="CN667" s="44" t="str">
        <f t="shared" si="20"/>
        <v>Normal</v>
      </c>
      <c r="CO667" s="40">
        <f>VLOOKUP(CC667,'PROMIS 57 T-Score Conversions'!A$3:B$35,2,TRUE)</f>
        <v>47.8</v>
      </c>
      <c r="CP667" s="39" t="str">
        <f t="shared" si="21"/>
        <v>Normal</v>
      </c>
      <c r="CQ667" s="40">
        <f>VLOOKUP(CD667,'PROMIS 57 T-Score Conversions'!E$3:F$35,2,TRUE)</f>
        <v>38.2</v>
      </c>
      <c r="CR667" s="39" t="str">
        <f t="shared" si="22"/>
        <v>Normal</v>
      </c>
      <c r="CS667" s="40">
        <f>VLOOKUP(CE667,'PROMIS 57 T-Score Conversions'!U$3:V$35,2,TRUE)</f>
        <v>41</v>
      </c>
      <c r="CT667" s="39" t="str">
        <f t="shared" si="42"/>
        <v>Normal</v>
      </c>
      <c r="CU667" s="40">
        <f>VLOOKUP(CF667,'PROMIS 57 T-Score Conversions'!Y$3:Z$35,2,TRUE)</f>
        <v>33.1</v>
      </c>
      <c r="CV667" s="39" t="str">
        <f t="shared" si="24"/>
        <v>Normal</v>
      </c>
      <c r="CW667" s="40">
        <f>vlookup(CG667,'PROMIS 57 T-Score Conversions'!M$3:N$35,2,TRUE)</f>
        <v>52.7</v>
      </c>
      <c r="CX667" s="39" t="str">
        <f t="shared" si="25"/>
        <v>Normal</v>
      </c>
      <c r="CY667" s="40">
        <f>VLOOKup(CH667,'PROMIS 57 T-Score Conversions'!I$3:J$35,2,TRUE)</f>
        <v>49.9</v>
      </c>
      <c r="CZ667" s="39" t="str">
        <f t="shared" si="26"/>
        <v>Normal</v>
      </c>
      <c r="DA667" s="37">
        <f>VLOOKUP(CJ667,'PROMIS 57 T-Score Conversions'!AC$3:AD$35,2,TRUE)</f>
        <v>63.48</v>
      </c>
      <c r="DB667" s="44" t="str">
        <f t="shared" si="30"/>
        <v>Normal</v>
      </c>
      <c r="DC667" s="40">
        <f>VLOOKUP(CK667,'PROMIS 57 T-Score Conversions'!AG$3:AH$35,2,TRUE)</f>
        <v>26.59</v>
      </c>
      <c r="DD667" s="39" t="str">
        <f t="shared" si="31"/>
        <v>Normal</v>
      </c>
    </row>
    <row r="668">
      <c r="A668" s="1" t="b">
        <v>1</v>
      </c>
      <c r="B668" s="1" t="b">
        <v>1</v>
      </c>
      <c r="C668" s="20">
        <v>44012.462511516205</v>
      </c>
      <c r="D668" s="1" t="s">
        <v>417</v>
      </c>
      <c r="E668" s="1">
        <v>2238.0</v>
      </c>
      <c r="F668" s="1">
        <v>4.0</v>
      </c>
      <c r="G668" s="1">
        <v>5.0</v>
      </c>
      <c r="H668" s="1">
        <v>5.0</v>
      </c>
      <c r="I668" s="1">
        <v>4.0</v>
      </c>
      <c r="J668" s="1">
        <v>4.0</v>
      </c>
      <c r="K668" s="1">
        <v>4.0</v>
      </c>
      <c r="L668" s="1">
        <v>5.0</v>
      </c>
      <c r="M668" s="1">
        <v>4.0</v>
      </c>
      <c r="N668" s="1">
        <v>2.0</v>
      </c>
      <c r="O668" s="1">
        <v>1.0</v>
      </c>
      <c r="P668" s="1">
        <v>1.0</v>
      </c>
      <c r="Q668" s="1">
        <v>2.0</v>
      </c>
      <c r="R668" s="1">
        <v>2.0</v>
      </c>
      <c r="S668" s="1">
        <v>2.0</v>
      </c>
      <c r="T668" s="1">
        <v>3.0</v>
      </c>
      <c r="U668" s="1">
        <v>2.0</v>
      </c>
      <c r="V668" s="1">
        <v>1.0</v>
      </c>
      <c r="W668" s="1">
        <v>1.0</v>
      </c>
      <c r="X668" s="1">
        <v>1.0</v>
      </c>
      <c r="Y668" s="1">
        <v>1.0</v>
      </c>
      <c r="Z668" s="1">
        <v>1.0</v>
      </c>
      <c r="AA668" s="1">
        <v>2.0</v>
      </c>
      <c r="AB668" s="1">
        <v>1.0</v>
      </c>
      <c r="AC668" s="1">
        <v>1.0</v>
      </c>
      <c r="AD668" s="1">
        <v>3.0</v>
      </c>
      <c r="AE668" s="1">
        <v>2.0</v>
      </c>
      <c r="AF668" s="1">
        <v>2.0</v>
      </c>
      <c r="AG668" s="1">
        <v>3.0</v>
      </c>
      <c r="AH668" s="1">
        <v>2.0</v>
      </c>
      <c r="AI668" s="1">
        <v>2.0</v>
      </c>
      <c r="AJ668" s="1">
        <v>2.0</v>
      </c>
      <c r="AK668" s="1">
        <v>2.0</v>
      </c>
      <c r="AL668" s="1">
        <v>2.0</v>
      </c>
      <c r="AM668" s="1">
        <v>2.0</v>
      </c>
      <c r="AN668" s="1">
        <v>2.0</v>
      </c>
      <c r="AO668" s="1">
        <v>2.0</v>
      </c>
      <c r="AP668" s="1">
        <v>2.0</v>
      </c>
      <c r="AQ668" s="1">
        <v>2.0</v>
      </c>
      <c r="AR668" s="1">
        <v>2.0</v>
      </c>
      <c r="AS668" s="1">
        <v>2.0</v>
      </c>
      <c r="AT668" s="1">
        <v>4.0</v>
      </c>
      <c r="AU668" s="1">
        <v>4.0</v>
      </c>
      <c r="AV668" s="1">
        <v>4.0</v>
      </c>
      <c r="AW668" s="1">
        <v>4.0</v>
      </c>
      <c r="AX668" s="1">
        <v>4.0</v>
      </c>
      <c r="AY668" s="1">
        <v>4.0</v>
      </c>
      <c r="AZ668" s="1">
        <v>4.0</v>
      </c>
      <c r="BA668" s="1">
        <v>4.0</v>
      </c>
      <c r="BB668" s="1">
        <v>2.0</v>
      </c>
      <c r="BC668" s="1">
        <v>2.0</v>
      </c>
      <c r="BD668" s="1">
        <v>2.0</v>
      </c>
      <c r="BE668" s="1">
        <v>2.0</v>
      </c>
      <c r="BF668" s="1">
        <v>2.0</v>
      </c>
      <c r="BG668" s="1">
        <v>2.0</v>
      </c>
      <c r="BH668" s="1">
        <v>1.0</v>
      </c>
      <c r="BI668" s="1">
        <v>1.0</v>
      </c>
      <c r="BJ668" s="1">
        <v>2.0</v>
      </c>
      <c r="BK668" s="1">
        <v>2.0</v>
      </c>
      <c r="BL668" s="1">
        <v>3.0</v>
      </c>
      <c r="BM668" s="1">
        <v>2.0</v>
      </c>
      <c r="BN668" s="1">
        <v>4.0</v>
      </c>
      <c r="BO668" s="1">
        <v>3.0</v>
      </c>
      <c r="BP668" s="1">
        <v>2.0</v>
      </c>
      <c r="BQ668" s="1">
        <v>3.0</v>
      </c>
      <c r="BR668" s="1">
        <v>3.0</v>
      </c>
      <c r="BS668" s="1">
        <v>4.0</v>
      </c>
      <c r="BT668" s="1">
        <v>3.0</v>
      </c>
      <c r="BU668" s="1">
        <v>3.0</v>
      </c>
      <c r="BV668" s="1">
        <v>3.0</v>
      </c>
      <c r="BW668" s="1">
        <v>3.0</v>
      </c>
      <c r="BX668" s="1">
        <v>3.0</v>
      </c>
      <c r="BY668" s="1">
        <v>3.0</v>
      </c>
      <c r="BZ668" s="1">
        <v>3.0</v>
      </c>
      <c r="CA668" s="64">
        <f t="shared" si="32"/>
        <v>188</v>
      </c>
      <c r="CB668" s="45">
        <f t="shared" si="33"/>
        <v>35</v>
      </c>
      <c r="CC668" s="45">
        <f t="shared" si="34"/>
        <v>15</v>
      </c>
      <c r="CD668" s="45">
        <f t="shared" si="35"/>
        <v>9</v>
      </c>
      <c r="CE668" s="45">
        <f t="shared" si="36"/>
        <v>18</v>
      </c>
      <c r="CF668" s="45">
        <f t="shared" si="37"/>
        <v>16</v>
      </c>
      <c r="CG668" s="45">
        <f t="shared" si="38"/>
        <v>32</v>
      </c>
      <c r="CH668" s="45">
        <f t="shared" si="39"/>
        <v>14</v>
      </c>
      <c r="CI668" s="45">
        <f t="shared" si="40"/>
        <v>0.2</v>
      </c>
      <c r="CJ668">
        <f t="shared" si="10"/>
        <v>22</v>
      </c>
      <c r="CK668" s="45">
        <f t="shared" si="41"/>
        <v>25</v>
      </c>
      <c r="CM668" s="40">
        <f>VLOOKUP(CB668,'PROMIS 57 T-Score Conversions'!Q$3:R$35,2,TRUE)</f>
        <v>46.7</v>
      </c>
      <c r="CN668" s="44" t="str">
        <f t="shared" si="20"/>
        <v>Normal</v>
      </c>
      <c r="CO668" s="40">
        <f>VLOOKUP(CC668,'PROMIS 57 T-Score Conversions'!A$3:B$35,2,TRUE)</f>
        <v>53.2</v>
      </c>
      <c r="CP668" s="39" t="str">
        <f t="shared" si="21"/>
        <v>Mild</v>
      </c>
      <c r="CQ668" s="40">
        <f>VLOOKUP(CD668,'PROMIS 57 T-Score Conversions'!E$3:F$35,2,TRUE)</f>
        <v>44.7</v>
      </c>
      <c r="CR668" s="39" t="str">
        <f t="shared" si="22"/>
        <v>Normal</v>
      </c>
      <c r="CS668" s="40">
        <f>VLOOKUP(CE668,'PROMIS 57 T-Score Conversions'!U$3:V$35,2,TRUE)</f>
        <v>51.5</v>
      </c>
      <c r="CT668" s="39" t="str">
        <f t="shared" si="42"/>
        <v>Normal</v>
      </c>
      <c r="CU668" s="40">
        <f>VLOOKUP(CF668,'PROMIS 57 T-Score Conversions'!Y$3:Z$35,2,TRUE)</f>
        <v>45.5</v>
      </c>
      <c r="CV668" s="39" t="str">
        <f t="shared" si="24"/>
        <v>Normal</v>
      </c>
      <c r="CW668" s="40">
        <f>vlookup(CG668,'PROMIS 57 T-Score Conversions'!M$3:N$35,2,TRUE)</f>
        <v>51.7</v>
      </c>
      <c r="CX668" s="39" t="str">
        <f t="shared" si="25"/>
        <v>Normal</v>
      </c>
      <c r="CY668" s="40">
        <f>VLOOKup(CH668,'PROMIS 57 T-Score Conversions'!I$3:J$35,2,TRUE)</f>
        <v>54.1</v>
      </c>
      <c r="CZ668" s="39" t="str">
        <f t="shared" si="26"/>
        <v>Normal</v>
      </c>
      <c r="DA668" s="37">
        <f>VLOOKUP(CJ668,'PROMIS 57 T-Score Conversions'!AC$3:AD$35,2,TRUE)</f>
        <v>38.71</v>
      </c>
      <c r="DB668" s="44" t="str">
        <f t="shared" si="30"/>
        <v>Moderate</v>
      </c>
      <c r="DC668" s="40">
        <f>VLOOKUP(CK668,'PROMIS 57 T-Score Conversions'!AG$3:AH$35,2,TRUE)</f>
        <v>44.34</v>
      </c>
      <c r="DD668" s="39" t="str">
        <f t="shared" si="31"/>
        <v>Normal</v>
      </c>
    </row>
    <row r="669">
      <c r="A669" s="1" t="b">
        <v>1</v>
      </c>
      <c r="B669" s="1" t="b">
        <v>1</v>
      </c>
      <c r="C669" s="20">
        <v>44012.488831435185</v>
      </c>
      <c r="D669" s="1" t="s">
        <v>447</v>
      </c>
      <c r="E669" s="1">
        <v>846.0</v>
      </c>
      <c r="F669" s="1">
        <v>5.0</v>
      </c>
      <c r="G669" s="1">
        <v>5.0</v>
      </c>
      <c r="H669" s="1">
        <v>5.0</v>
      </c>
      <c r="I669" s="1">
        <v>5.0</v>
      </c>
      <c r="J669" s="1">
        <v>5.0</v>
      </c>
      <c r="K669" s="1">
        <v>5.0</v>
      </c>
      <c r="L669" s="1">
        <v>5.0</v>
      </c>
      <c r="M669" s="1">
        <v>4.0</v>
      </c>
      <c r="N669" s="1">
        <v>3.0</v>
      </c>
      <c r="O669" s="1">
        <v>2.0</v>
      </c>
      <c r="P669" s="1">
        <v>1.0</v>
      </c>
      <c r="Q669" s="1">
        <v>1.0</v>
      </c>
      <c r="R669" s="1">
        <v>2.0</v>
      </c>
      <c r="S669" s="1">
        <v>2.0</v>
      </c>
      <c r="T669" s="1">
        <v>3.0</v>
      </c>
      <c r="U669" s="1">
        <v>3.0</v>
      </c>
      <c r="V669" s="1">
        <v>1.0</v>
      </c>
      <c r="W669" s="1">
        <v>1.0</v>
      </c>
      <c r="X669" s="1">
        <v>1.0</v>
      </c>
      <c r="Y669" s="1">
        <v>1.0</v>
      </c>
      <c r="Z669" s="1">
        <v>1.0</v>
      </c>
      <c r="AA669" s="1">
        <v>1.0</v>
      </c>
      <c r="AB669" s="1">
        <v>1.0</v>
      </c>
      <c r="AC669" s="1">
        <v>1.0</v>
      </c>
      <c r="AD669" s="1">
        <v>2.0</v>
      </c>
      <c r="AE669" s="1">
        <v>2.0</v>
      </c>
      <c r="AF669" s="1">
        <v>2.0</v>
      </c>
      <c r="AG669" s="1">
        <v>2.0</v>
      </c>
      <c r="AH669" s="1">
        <v>1.0</v>
      </c>
      <c r="AI669" s="1">
        <v>1.0</v>
      </c>
      <c r="AJ669" s="1">
        <v>2.0</v>
      </c>
      <c r="AK669" s="1">
        <v>2.0</v>
      </c>
      <c r="AL669" s="1">
        <v>4.0</v>
      </c>
      <c r="AM669" s="1">
        <v>4.0</v>
      </c>
      <c r="AN669" s="1">
        <v>4.0</v>
      </c>
      <c r="AO669" s="1">
        <v>4.0</v>
      </c>
      <c r="AP669" s="1">
        <v>4.0</v>
      </c>
      <c r="AQ669" s="1">
        <v>2.0</v>
      </c>
      <c r="AR669" s="1">
        <v>1.0</v>
      </c>
      <c r="AS669" s="1">
        <v>3.0</v>
      </c>
      <c r="AT669" s="1">
        <v>5.0</v>
      </c>
      <c r="AU669" s="1">
        <v>5.0</v>
      </c>
      <c r="AV669" s="1">
        <v>5.0</v>
      </c>
      <c r="AW669" s="1">
        <v>5.0</v>
      </c>
      <c r="AX669" s="1">
        <v>5.0</v>
      </c>
      <c r="AY669" s="1">
        <v>5.0</v>
      </c>
      <c r="AZ669" s="1">
        <v>5.0</v>
      </c>
      <c r="BA669" s="1">
        <v>5.0</v>
      </c>
      <c r="BB669" s="1">
        <v>1.0</v>
      </c>
      <c r="BC669" s="1">
        <v>2.0</v>
      </c>
      <c r="BD669" s="1">
        <v>1.0</v>
      </c>
      <c r="BE669" s="1">
        <v>2.0</v>
      </c>
      <c r="BF669" s="1">
        <v>1.0</v>
      </c>
      <c r="BG669" s="1">
        <v>1.0</v>
      </c>
      <c r="BH669" s="1">
        <v>1.0</v>
      </c>
      <c r="BI669" s="1">
        <v>1.0</v>
      </c>
      <c r="BJ669" s="1">
        <v>2.0</v>
      </c>
      <c r="BK669" s="1">
        <v>3.0</v>
      </c>
      <c r="BL669" s="1">
        <v>4.0</v>
      </c>
      <c r="BM669" s="1">
        <v>4.0</v>
      </c>
      <c r="BN669" s="1">
        <v>4.0</v>
      </c>
      <c r="BO669" s="1">
        <v>3.0</v>
      </c>
      <c r="BP669" s="1">
        <v>3.0</v>
      </c>
      <c r="BQ669" s="1">
        <v>3.0</v>
      </c>
      <c r="BR669" s="1">
        <v>4.0</v>
      </c>
      <c r="BS669" s="1">
        <v>2.0</v>
      </c>
      <c r="BT669" s="1">
        <v>2.0</v>
      </c>
      <c r="BU669" s="1">
        <v>1.0</v>
      </c>
      <c r="BV669" s="1">
        <v>2.0</v>
      </c>
      <c r="BW669" s="1">
        <v>1.0</v>
      </c>
      <c r="BX669" s="1">
        <v>2.0</v>
      </c>
      <c r="BY669" s="1">
        <v>2.0</v>
      </c>
      <c r="BZ669" s="1">
        <v>1.0</v>
      </c>
      <c r="CA669" s="64">
        <f t="shared" si="32"/>
        <v>197</v>
      </c>
      <c r="CB669" s="45">
        <f t="shared" si="33"/>
        <v>39</v>
      </c>
      <c r="CC669" s="45">
        <f t="shared" si="34"/>
        <v>17</v>
      </c>
      <c r="CD669" s="45">
        <f t="shared" si="35"/>
        <v>8</v>
      </c>
      <c r="CE669" s="45">
        <f t="shared" si="36"/>
        <v>14</v>
      </c>
      <c r="CF669" s="45">
        <f t="shared" si="37"/>
        <v>26</v>
      </c>
      <c r="CG669" s="45">
        <f t="shared" si="38"/>
        <v>40</v>
      </c>
      <c r="CH669" s="45">
        <f t="shared" si="39"/>
        <v>10</v>
      </c>
      <c r="CI669" s="45">
        <f t="shared" si="40"/>
        <v>0.2</v>
      </c>
      <c r="CJ669">
        <f t="shared" si="10"/>
        <v>28</v>
      </c>
      <c r="CK669" s="45">
        <f t="shared" si="41"/>
        <v>13</v>
      </c>
      <c r="CM669" s="40">
        <f>VLOOKUP(CB669,'PROMIS 57 T-Score Conversions'!Q$3:R$35,2,TRUE)</f>
        <v>53</v>
      </c>
      <c r="CN669" s="44" t="str">
        <f t="shared" si="20"/>
        <v>Normal</v>
      </c>
      <c r="CO669" s="40">
        <f>VLOOKUP(CC669,'PROMIS 57 T-Score Conversions'!A$3:B$35,2,TRUE)</f>
        <v>55.4</v>
      </c>
      <c r="CP669" s="39" t="str">
        <f t="shared" si="21"/>
        <v>Moderate</v>
      </c>
      <c r="CQ669" s="40">
        <f>VLOOKUP(CD669,'PROMIS 57 T-Score Conversions'!E$3:F$35,2,TRUE)</f>
        <v>38.2</v>
      </c>
      <c r="CR669" s="39" t="str">
        <f t="shared" si="22"/>
        <v>Normal</v>
      </c>
      <c r="CS669" s="40">
        <f>VLOOKUP(CE669,'PROMIS 57 T-Score Conversions'!U$3:V$35,2,TRUE)</f>
        <v>46.9</v>
      </c>
      <c r="CT669" s="39" t="str">
        <f t="shared" si="42"/>
        <v>Normal</v>
      </c>
      <c r="CU669" s="40">
        <f>VLOOKUP(CF669,'PROMIS 57 T-Score Conversions'!Y$3:Z$35,2,TRUE)</f>
        <v>56.3</v>
      </c>
      <c r="CV669" s="39" t="str">
        <f t="shared" si="24"/>
        <v>Mild</v>
      </c>
      <c r="CW669" s="40">
        <f>vlookup(CG669,'PROMIS 57 T-Score Conversions'!M$3:N$35,2,TRUE)</f>
        <v>65.4</v>
      </c>
      <c r="CX669" s="39" t="str">
        <f t="shared" si="25"/>
        <v>Normal</v>
      </c>
      <c r="CY669" s="40">
        <f>VLOOKup(CH669,'PROMIS 57 T-Score Conversions'!I$3:J$35,2,TRUE)</f>
        <v>49.9</v>
      </c>
      <c r="CZ669" s="39" t="str">
        <f t="shared" si="26"/>
        <v>Normal</v>
      </c>
      <c r="DA669" s="37">
        <f>VLOOKUP(CJ669,'PROMIS 57 T-Score Conversions'!AC$3:AD$35,2,TRUE)</f>
        <v>43.57</v>
      </c>
      <c r="DB669" s="44" t="str">
        <f t="shared" si="30"/>
        <v>Mild</v>
      </c>
      <c r="DC669" s="40">
        <f>VLOOKUP(CK669,'PROMIS 57 T-Score Conversions'!AG$3:AH$35,2,TRUE)</f>
        <v>32.87</v>
      </c>
      <c r="DD669" s="39" t="str">
        <f t="shared" si="31"/>
        <v>Normal</v>
      </c>
    </row>
    <row r="670">
      <c r="A670" s="1" t="b">
        <v>1</v>
      </c>
      <c r="B670" s="1" t="b">
        <v>1</v>
      </c>
      <c r="C670" s="20">
        <v>44012.572494155094</v>
      </c>
      <c r="D670" s="1" t="s">
        <v>316</v>
      </c>
      <c r="E670" s="1">
        <v>2103.0</v>
      </c>
      <c r="F670" s="1">
        <v>1.0</v>
      </c>
      <c r="G670" s="1">
        <v>2.0</v>
      </c>
      <c r="H670" s="1">
        <v>3.0</v>
      </c>
      <c r="I670" s="1">
        <v>2.0</v>
      </c>
      <c r="J670" s="1">
        <v>1.0</v>
      </c>
      <c r="K670" s="1">
        <v>1.0</v>
      </c>
      <c r="L670" s="1">
        <v>1.0</v>
      </c>
      <c r="M670" s="1">
        <v>1.0</v>
      </c>
      <c r="N670" s="1">
        <v>2.0</v>
      </c>
      <c r="O670" s="1">
        <v>3.0</v>
      </c>
      <c r="P670" s="1">
        <v>3.0</v>
      </c>
      <c r="Q670" s="1">
        <v>3.0</v>
      </c>
      <c r="R670" s="1">
        <v>4.0</v>
      </c>
      <c r="S670" s="1">
        <v>3.0</v>
      </c>
      <c r="T670" s="1">
        <v>4.0</v>
      </c>
      <c r="U670" s="1">
        <v>5.0</v>
      </c>
      <c r="V670" s="1">
        <v>1.0</v>
      </c>
      <c r="W670" s="1">
        <v>2.0</v>
      </c>
      <c r="X670" s="1">
        <v>2.0</v>
      </c>
      <c r="Y670" s="1">
        <v>2.0</v>
      </c>
      <c r="Z670" s="1">
        <v>2.0</v>
      </c>
      <c r="AA670" s="1">
        <v>3.0</v>
      </c>
      <c r="AB670" s="1">
        <v>1.0</v>
      </c>
      <c r="AC670" s="1">
        <v>3.0</v>
      </c>
      <c r="AD670" s="1">
        <v>5.0</v>
      </c>
      <c r="AE670" s="1">
        <v>4.0</v>
      </c>
      <c r="AF670" s="1">
        <v>5.0</v>
      </c>
      <c r="AG670" s="1">
        <v>5.0</v>
      </c>
      <c r="AH670" s="1">
        <v>5.0</v>
      </c>
      <c r="AI670" s="1">
        <v>5.0</v>
      </c>
      <c r="AJ670" s="1">
        <v>4.0</v>
      </c>
      <c r="AK670" s="1">
        <v>4.0</v>
      </c>
      <c r="AL670" s="1">
        <v>4.0</v>
      </c>
      <c r="AM670" s="1">
        <v>5.0</v>
      </c>
      <c r="AN670" s="1">
        <v>4.0</v>
      </c>
      <c r="AO670" s="1">
        <v>4.0</v>
      </c>
      <c r="AP670" s="1">
        <v>4.0</v>
      </c>
      <c r="AQ670" s="1">
        <v>3.0</v>
      </c>
      <c r="AR670" s="1">
        <v>3.0</v>
      </c>
      <c r="AS670" s="1">
        <v>4.0</v>
      </c>
      <c r="AT670" s="1">
        <v>1.0</v>
      </c>
      <c r="AU670" s="1">
        <v>1.0</v>
      </c>
      <c r="AV670" s="1">
        <v>1.0</v>
      </c>
      <c r="AW670" s="1">
        <v>1.0</v>
      </c>
      <c r="AX670" s="1">
        <v>1.0</v>
      </c>
      <c r="AY670" s="1">
        <v>1.0</v>
      </c>
      <c r="AZ670" s="1">
        <v>2.0</v>
      </c>
      <c r="BA670" s="1">
        <v>2.0</v>
      </c>
      <c r="BB670" s="1">
        <v>5.0</v>
      </c>
      <c r="BC670" s="1">
        <v>5.0</v>
      </c>
      <c r="BD670" s="1">
        <v>5.0</v>
      </c>
      <c r="BE670" s="1">
        <v>5.0</v>
      </c>
      <c r="BF670" s="1">
        <v>5.0</v>
      </c>
      <c r="BG670" s="1">
        <v>5.0</v>
      </c>
      <c r="BH670" s="1">
        <v>5.0</v>
      </c>
      <c r="BI670" s="1">
        <v>5.0</v>
      </c>
      <c r="BJ670" s="1">
        <v>8.0</v>
      </c>
      <c r="BK670" s="1">
        <v>2.0</v>
      </c>
      <c r="BL670" s="1">
        <v>3.0</v>
      </c>
      <c r="BM670" s="1">
        <v>3.0</v>
      </c>
      <c r="BN670" s="1">
        <v>3.0</v>
      </c>
      <c r="BO670" s="1">
        <v>3.0</v>
      </c>
      <c r="BP670" s="1">
        <v>3.0</v>
      </c>
      <c r="BQ670" s="1">
        <v>3.0</v>
      </c>
      <c r="BR670" s="1">
        <v>3.0</v>
      </c>
      <c r="BS670" s="1">
        <v>3.0</v>
      </c>
      <c r="BT670" s="1">
        <v>4.0</v>
      </c>
      <c r="BU670" s="1">
        <v>5.0</v>
      </c>
      <c r="BV670" s="1">
        <v>4.0</v>
      </c>
      <c r="BW670" s="1">
        <v>4.0</v>
      </c>
      <c r="BX670" s="1">
        <v>3.0</v>
      </c>
      <c r="BY670" s="1">
        <v>5.0</v>
      </c>
      <c r="BZ670" s="1">
        <v>4.0</v>
      </c>
      <c r="CA670" s="64">
        <f t="shared" si="32"/>
        <v>236</v>
      </c>
      <c r="CB670" s="45">
        <f t="shared" si="33"/>
        <v>12</v>
      </c>
      <c r="CC670" s="45">
        <f t="shared" si="34"/>
        <v>27</v>
      </c>
      <c r="CD670" s="45">
        <f t="shared" si="35"/>
        <v>16</v>
      </c>
      <c r="CE670" s="45">
        <f t="shared" si="36"/>
        <v>37</v>
      </c>
      <c r="CF670" s="45">
        <f t="shared" si="37"/>
        <v>31</v>
      </c>
      <c r="CG670" s="45">
        <f t="shared" si="38"/>
        <v>10</v>
      </c>
      <c r="CH670" s="45">
        <f t="shared" si="39"/>
        <v>40</v>
      </c>
      <c r="CI670" s="45">
        <f t="shared" si="40"/>
        <v>0.8</v>
      </c>
      <c r="CJ670">
        <f t="shared" si="10"/>
        <v>23</v>
      </c>
      <c r="CK670" s="45">
        <f t="shared" si="41"/>
        <v>32</v>
      </c>
      <c r="CM670" s="40">
        <f>VLOOKUP(CB670,'PROMIS 57 T-Score Conversions'!Q$3:R$35,2,TRUE)</f>
        <v>28.8</v>
      </c>
      <c r="CN670" s="44" t="str">
        <f t="shared" si="20"/>
        <v>Severe</v>
      </c>
      <c r="CO670" s="40">
        <f>VLOOKUP(CC670,'PROMIS 57 T-Score Conversions'!A$3:B$35,2,TRUE)</f>
        <v>65.6</v>
      </c>
      <c r="CP670" s="39" t="str">
        <f t="shared" si="21"/>
        <v>Severe</v>
      </c>
      <c r="CQ670" s="40">
        <f>VLOOKUP(CD670,'PROMIS 57 T-Score Conversions'!E$3:F$35,2,TRUE)</f>
        <v>55.1</v>
      </c>
      <c r="CR670" s="39" t="str">
        <f t="shared" si="22"/>
        <v>Mild</v>
      </c>
      <c r="CS670" s="40">
        <f>VLOOKUP(CE670,'PROMIS 57 T-Score Conversions'!U$3:V$35,2,TRUE)</f>
        <v>71</v>
      </c>
      <c r="CT670" s="39" t="str">
        <f t="shared" si="42"/>
        <v>Severe</v>
      </c>
      <c r="CU670" s="40">
        <f>VLOOKUP(CF670,'PROMIS 57 T-Score Conversions'!Y$3:Z$35,2,TRUE)</f>
        <v>61.5</v>
      </c>
      <c r="CV670" s="39" t="str">
        <f t="shared" si="24"/>
        <v>Moderate</v>
      </c>
      <c r="CW670" s="40">
        <f>vlookup(CG670,'PROMIS 57 T-Score Conversions'!M$3:N$35,2,TRUE)</f>
        <v>31.3</v>
      </c>
      <c r="CX670" s="39" t="str">
        <f t="shared" si="25"/>
        <v>Moderate</v>
      </c>
      <c r="CY670" s="40">
        <f>VLOOKup(CH670,'PROMIS 57 T-Score Conversions'!I$3:J$35,2,TRUE)</f>
        <v>77</v>
      </c>
      <c r="CZ670" s="39" t="str">
        <f t="shared" si="26"/>
        <v>Severe</v>
      </c>
      <c r="DA670" s="37">
        <f>VLOOKUP(CJ670,'PROMIS 57 T-Score Conversions'!AC$3:AD$35,2,TRUE)</f>
        <v>39.5</v>
      </c>
      <c r="DB670" s="44" t="str">
        <f t="shared" si="30"/>
        <v>Moderate</v>
      </c>
      <c r="DC670" s="40">
        <f>VLOOKUP(CK670,'PROMIS 57 T-Score Conversions'!AG$3:AH$35,2,TRUE)</f>
        <v>51.29</v>
      </c>
      <c r="DD670" s="39" t="str">
        <f t="shared" si="31"/>
        <v>Normal</v>
      </c>
    </row>
    <row r="671">
      <c r="A671" s="1" t="b">
        <v>1</v>
      </c>
      <c r="B671" s="1" t="b">
        <v>1</v>
      </c>
      <c r="C671" s="20">
        <v>44014.5977225463</v>
      </c>
      <c r="D671" s="1" t="s">
        <v>273</v>
      </c>
      <c r="E671" s="1">
        <v>2028.0</v>
      </c>
      <c r="F671" s="1">
        <v>2.0</v>
      </c>
      <c r="G671" s="1">
        <v>3.0</v>
      </c>
      <c r="H671" s="1">
        <v>4.0</v>
      </c>
      <c r="I671" s="1">
        <v>4.0</v>
      </c>
      <c r="J671" s="1">
        <v>1.0</v>
      </c>
      <c r="K671" s="1">
        <v>3.0</v>
      </c>
      <c r="L671" s="1">
        <v>2.0</v>
      </c>
      <c r="M671" s="1">
        <v>1.0</v>
      </c>
      <c r="N671" s="1">
        <v>2.0</v>
      </c>
      <c r="O671" s="1">
        <v>2.0</v>
      </c>
      <c r="P671" s="1">
        <v>3.0</v>
      </c>
      <c r="Q671" s="1">
        <v>3.0</v>
      </c>
      <c r="R671" s="1">
        <v>4.0</v>
      </c>
      <c r="S671" s="1">
        <v>4.0</v>
      </c>
      <c r="T671" s="1">
        <v>4.0</v>
      </c>
      <c r="U671" s="1">
        <v>4.0</v>
      </c>
      <c r="V671" s="1">
        <v>3.0</v>
      </c>
      <c r="W671" s="1">
        <v>4.0</v>
      </c>
      <c r="X671" s="1">
        <v>3.0</v>
      </c>
      <c r="Y671" s="1">
        <v>2.0</v>
      </c>
      <c r="Z671" s="1">
        <v>3.0</v>
      </c>
      <c r="AA671" s="1">
        <v>2.0</v>
      </c>
      <c r="AB671" s="1">
        <v>2.0</v>
      </c>
      <c r="AC671" s="1">
        <v>2.0</v>
      </c>
      <c r="AD671" s="1">
        <v>4.0</v>
      </c>
      <c r="AE671" s="1">
        <v>4.0</v>
      </c>
      <c r="AF671" s="1">
        <v>3.0</v>
      </c>
      <c r="AG671" s="1">
        <v>3.0</v>
      </c>
      <c r="AH671" s="1">
        <v>4.0</v>
      </c>
      <c r="AI671" s="1">
        <v>4.0</v>
      </c>
      <c r="AJ671" s="1">
        <v>4.0</v>
      </c>
      <c r="AK671" s="1">
        <v>4.0</v>
      </c>
      <c r="AL671" s="1">
        <v>3.0</v>
      </c>
      <c r="AM671" s="1">
        <v>3.0</v>
      </c>
      <c r="AN671" s="1">
        <v>3.0</v>
      </c>
      <c r="AO671" s="1">
        <v>2.0</v>
      </c>
      <c r="AP671" s="1">
        <v>3.0</v>
      </c>
      <c r="AQ671" s="1">
        <v>2.0</v>
      </c>
      <c r="AR671" s="1">
        <v>1.0</v>
      </c>
      <c r="AS671" s="1">
        <v>3.0</v>
      </c>
      <c r="AT671" s="1">
        <v>3.0</v>
      </c>
      <c r="AU671" s="1">
        <v>3.0</v>
      </c>
      <c r="AV671" s="1">
        <v>1.0</v>
      </c>
      <c r="AW671" s="1">
        <v>3.0</v>
      </c>
      <c r="AX671" s="1">
        <v>2.0</v>
      </c>
      <c r="AY671" s="1">
        <v>2.0</v>
      </c>
      <c r="AZ671" s="1">
        <v>2.0</v>
      </c>
      <c r="BA671" s="1">
        <v>1.0</v>
      </c>
      <c r="BB671" s="1">
        <v>4.0</v>
      </c>
      <c r="BC671" s="1">
        <v>4.0</v>
      </c>
      <c r="BD671" s="1">
        <v>4.0</v>
      </c>
      <c r="BE671" s="1">
        <v>4.0</v>
      </c>
      <c r="BF671" s="1">
        <v>4.0</v>
      </c>
      <c r="BG671" s="1">
        <v>4.0</v>
      </c>
      <c r="BH671" s="1">
        <v>4.0</v>
      </c>
      <c r="BI671" s="1">
        <v>4.0</v>
      </c>
      <c r="BJ671" s="1">
        <v>5.0</v>
      </c>
      <c r="BK671" s="1">
        <v>1.0</v>
      </c>
      <c r="BL671" s="1">
        <v>1.0</v>
      </c>
      <c r="BM671" s="1">
        <v>1.0</v>
      </c>
      <c r="BN671" s="1">
        <v>1.0</v>
      </c>
      <c r="BO671" s="1">
        <v>1.0</v>
      </c>
      <c r="BP671" s="1">
        <v>1.0</v>
      </c>
      <c r="BQ671" s="1">
        <v>1.0</v>
      </c>
      <c r="BR671" s="1">
        <v>1.0</v>
      </c>
      <c r="BS671" s="1">
        <v>5.0</v>
      </c>
      <c r="BT671" s="1">
        <v>5.0</v>
      </c>
      <c r="BU671" s="1">
        <v>5.0</v>
      </c>
      <c r="BV671" s="1">
        <v>5.0</v>
      </c>
      <c r="BW671" s="1">
        <v>5.0</v>
      </c>
      <c r="BX671" s="1">
        <v>5.0</v>
      </c>
      <c r="BY671" s="1">
        <v>5.0</v>
      </c>
      <c r="BZ671" s="1">
        <v>5.0</v>
      </c>
      <c r="CA671" s="64">
        <f t="shared" si="32"/>
        <v>219</v>
      </c>
      <c r="CB671" s="45">
        <f t="shared" si="33"/>
        <v>20</v>
      </c>
      <c r="CC671" s="45">
        <f t="shared" si="34"/>
        <v>26</v>
      </c>
      <c r="CD671" s="45">
        <f t="shared" si="35"/>
        <v>21</v>
      </c>
      <c r="CE671" s="45">
        <f t="shared" si="36"/>
        <v>30</v>
      </c>
      <c r="CF671" s="45">
        <f t="shared" si="37"/>
        <v>20</v>
      </c>
      <c r="CG671" s="45">
        <f t="shared" si="38"/>
        <v>17</v>
      </c>
      <c r="CH671" s="45">
        <f t="shared" si="39"/>
        <v>32</v>
      </c>
      <c r="CI671" s="45">
        <f t="shared" si="40"/>
        <v>0.5</v>
      </c>
      <c r="CJ671">
        <f t="shared" si="10"/>
        <v>8</v>
      </c>
      <c r="CK671" s="45">
        <f t="shared" si="41"/>
        <v>40</v>
      </c>
      <c r="CM671" s="40">
        <f>VLOOKUP(CB671,'PROMIS 57 T-Score Conversions'!Q$3:R$35,2,TRUE)</f>
        <v>35.4</v>
      </c>
      <c r="CN671" s="44" t="str">
        <f t="shared" si="20"/>
        <v>Moderate</v>
      </c>
      <c r="CO671" s="40">
        <f>VLOOKUP(CC671,'PROMIS 57 T-Score Conversions'!A$3:B$35,2,TRUE)</f>
        <v>64.5</v>
      </c>
      <c r="CP671" s="39" t="str">
        <f t="shared" si="21"/>
        <v>Moderate</v>
      </c>
      <c r="CQ671" s="40">
        <f>VLOOKUP(CD671,'PROMIS 57 T-Score Conversions'!E$3:F$35,2,TRUE)</f>
        <v>59.4</v>
      </c>
      <c r="CR671" s="39" t="str">
        <f t="shared" si="22"/>
        <v>Mild</v>
      </c>
      <c r="CS671" s="40">
        <f>VLOOKUP(CE671,'PROMIS 57 T-Score Conversions'!U$3:V$35,2,TRUE)</f>
        <v>63.3</v>
      </c>
      <c r="CT671" s="39" t="str">
        <f t="shared" si="42"/>
        <v>Moderate</v>
      </c>
      <c r="CU671" s="40">
        <f>VLOOKUP(CF671,'PROMIS 57 T-Score Conversions'!Y$3:Z$35,2,TRUE)</f>
        <v>50.1</v>
      </c>
      <c r="CV671" s="39" t="str">
        <f t="shared" si="24"/>
        <v>Normal</v>
      </c>
      <c r="CW671" s="40">
        <f>vlookup(CG671,'PROMIS 57 T-Score Conversions'!M$3:N$35,2,TRUE)</f>
        <v>37.7</v>
      </c>
      <c r="CX671" s="39" t="str">
        <f t="shared" si="25"/>
        <v>Moderate</v>
      </c>
      <c r="CY671" s="40">
        <f>VLOOKup(CH671,'PROMIS 57 T-Score Conversions'!I$3:J$35,2,TRUE)</f>
        <v>66.9</v>
      </c>
      <c r="CZ671" s="39" t="str">
        <f t="shared" si="26"/>
        <v>Moderate</v>
      </c>
      <c r="DA671" s="37">
        <f>VLOOKUP(CJ671,'PROMIS 57 T-Score Conversions'!AC$3:AD$35,2,TRUE)</f>
        <v>22.41</v>
      </c>
      <c r="DB671" s="44" t="str">
        <f t="shared" si="30"/>
        <v>Severe</v>
      </c>
      <c r="DC671" s="40">
        <f>VLOOKUP(CK671,'PROMIS 57 T-Score Conversions'!AG$3:AH$35,2,TRUE)</f>
        <v>67.09</v>
      </c>
      <c r="DD671" s="39" t="str">
        <f t="shared" si="31"/>
        <v>Moderate</v>
      </c>
    </row>
    <row r="672">
      <c r="A672" s="1" t="b">
        <v>1</v>
      </c>
      <c r="B672" s="1" t="b">
        <v>1</v>
      </c>
      <c r="C672" s="20">
        <v>44015.41570761574</v>
      </c>
      <c r="D672" s="1" t="s">
        <v>348</v>
      </c>
      <c r="E672" s="1">
        <v>2130.0</v>
      </c>
      <c r="F672" s="1">
        <v>5.0</v>
      </c>
      <c r="G672" s="1">
        <v>5.0</v>
      </c>
      <c r="H672" s="1">
        <v>5.0</v>
      </c>
      <c r="I672" s="1">
        <v>5.0</v>
      </c>
      <c r="J672" s="1">
        <v>5.0</v>
      </c>
      <c r="K672" s="1">
        <v>5.0</v>
      </c>
      <c r="L672" s="1">
        <v>5.0</v>
      </c>
      <c r="M672" s="1">
        <v>5.0</v>
      </c>
      <c r="N672" s="1">
        <v>1.0</v>
      </c>
      <c r="O672" s="1">
        <v>2.0</v>
      </c>
      <c r="P672" s="1">
        <v>2.0</v>
      </c>
      <c r="Q672" s="1">
        <v>2.0</v>
      </c>
      <c r="R672" s="1">
        <v>3.0</v>
      </c>
      <c r="S672" s="1">
        <v>1.0</v>
      </c>
      <c r="T672" s="1">
        <v>2.0</v>
      </c>
      <c r="U672" s="1">
        <v>3.0</v>
      </c>
      <c r="V672" s="1">
        <v>1.0</v>
      </c>
      <c r="W672" s="1">
        <v>1.0</v>
      </c>
      <c r="X672" s="1">
        <v>2.0</v>
      </c>
      <c r="Y672" s="1">
        <v>2.0</v>
      </c>
      <c r="Z672" s="1">
        <v>3.0</v>
      </c>
      <c r="AA672" s="1">
        <v>2.0</v>
      </c>
      <c r="AB672" s="1">
        <v>4.0</v>
      </c>
      <c r="AC672" s="1">
        <v>1.0</v>
      </c>
      <c r="AD672" s="1">
        <v>4.0</v>
      </c>
      <c r="AE672" s="1">
        <v>3.0</v>
      </c>
      <c r="AF672" s="1">
        <v>3.0</v>
      </c>
      <c r="AG672" s="1">
        <v>3.0</v>
      </c>
      <c r="AH672" s="1">
        <v>3.0</v>
      </c>
      <c r="AI672" s="1">
        <v>2.0</v>
      </c>
      <c r="AJ672" s="1">
        <v>3.0</v>
      </c>
      <c r="AK672" s="1">
        <v>2.0</v>
      </c>
      <c r="AL672" s="1">
        <v>3.0</v>
      </c>
      <c r="AM672" s="1">
        <v>3.0</v>
      </c>
      <c r="AN672" s="1">
        <v>3.0</v>
      </c>
      <c r="AO672" s="1">
        <v>1.0</v>
      </c>
      <c r="AP672" s="1">
        <v>3.0</v>
      </c>
      <c r="AQ672" s="1">
        <v>3.0</v>
      </c>
      <c r="AR672" s="1">
        <v>1.0</v>
      </c>
      <c r="AS672" s="1">
        <v>4.0</v>
      </c>
      <c r="AT672" s="1">
        <v>5.0</v>
      </c>
      <c r="AU672" s="1">
        <v>5.0</v>
      </c>
      <c r="AV672" s="1">
        <v>5.0</v>
      </c>
      <c r="AW672" s="1">
        <v>5.0</v>
      </c>
      <c r="AX672" s="1">
        <v>4.0</v>
      </c>
      <c r="AY672" s="1">
        <v>4.0</v>
      </c>
      <c r="AZ672" s="1">
        <v>5.0</v>
      </c>
      <c r="BA672" s="1">
        <v>5.0</v>
      </c>
      <c r="BB672" s="1">
        <v>3.0</v>
      </c>
      <c r="BC672" s="1">
        <v>1.0</v>
      </c>
      <c r="BD672" s="1">
        <v>1.0</v>
      </c>
      <c r="BE672" s="1">
        <v>1.0</v>
      </c>
      <c r="BF672" s="1">
        <v>2.0</v>
      </c>
      <c r="BG672" s="1">
        <v>1.0</v>
      </c>
      <c r="BH672" s="1">
        <v>2.0</v>
      </c>
      <c r="BI672" s="1">
        <v>1.0</v>
      </c>
      <c r="BJ672" s="1">
        <v>4.0</v>
      </c>
      <c r="BK672" s="1">
        <v>3.0</v>
      </c>
      <c r="BL672" s="1">
        <v>4.0</v>
      </c>
      <c r="BM672" s="1">
        <v>4.0</v>
      </c>
      <c r="BN672" s="1">
        <v>4.0</v>
      </c>
      <c r="BO672" s="1">
        <v>3.0</v>
      </c>
      <c r="BP672" s="1">
        <v>4.0</v>
      </c>
      <c r="BQ672" s="1">
        <v>4.0</v>
      </c>
      <c r="BR672" s="1">
        <v>4.0</v>
      </c>
      <c r="BS672" s="1">
        <v>2.0</v>
      </c>
      <c r="BT672" s="1">
        <v>2.0</v>
      </c>
      <c r="BU672" s="1">
        <v>3.0</v>
      </c>
      <c r="BV672" s="1">
        <v>2.0</v>
      </c>
      <c r="BW672" s="1">
        <v>2.0</v>
      </c>
      <c r="BX672" s="1">
        <v>1.0</v>
      </c>
      <c r="BY672" s="1">
        <v>2.0</v>
      </c>
      <c r="BZ672" s="1">
        <v>2.0</v>
      </c>
      <c r="CA672" s="64">
        <f t="shared" si="32"/>
        <v>216</v>
      </c>
      <c r="CB672" s="45">
        <f t="shared" si="33"/>
        <v>40</v>
      </c>
      <c r="CC672" s="45">
        <f t="shared" si="34"/>
        <v>16</v>
      </c>
      <c r="CD672" s="45">
        <f t="shared" si="35"/>
        <v>16</v>
      </c>
      <c r="CE672" s="45">
        <f t="shared" si="36"/>
        <v>23</v>
      </c>
      <c r="CF672" s="45">
        <f t="shared" si="37"/>
        <v>21</v>
      </c>
      <c r="CG672" s="45">
        <f t="shared" si="38"/>
        <v>38</v>
      </c>
      <c r="CH672" s="45">
        <f t="shared" si="39"/>
        <v>12</v>
      </c>
      <c r="CI672" s="45">
        <f t="shared" si="40"/>
        <v>0.4</v>
      </c>
      <c r="CJ672">
        <f t="shared" si="10"/>
        <v>30</v>
      </c>
      <c r="CK672" s="45">
        <f t="shared" si="41"/>
        <v>16</v>
      </c>
      <c r="CM672" s="40">
        <f>VLOOKUP(CB672,'PROMIS 57 T-Score Conversions'!Q$3:R$35,2,TRUE)</f>
        <v>60.1</v>
      </c>
      <c r="CN672" s="44" t="str">
        <f t="shared" si="20"/>
        <v>Normal</v>
      </c>
      <c r="CO672" s="40">
        <f>VLOOKUP(CC672,'PROMIS 57 T-Score Conversions'!A$3:B$35,2,TRUE)</f>
        <v>54.3</v>
      </c>
      <c r="CP672" s="39" t="str">
        <f t="shared" si="21"/>
        <v>Mild</v>
      </c>
      <c r="CQ672" s="40">
        <f>VLOOKUP(CD672,'PROMIS 57 T-Score Conversions'!E$3:F$35,2,TRUE)</f>
        <v>55.1</v>
      </c>
      <c r="CR672" s="39" t="str">
        <f t="shared" si="22"/>
        <v>Mild</v>
      </c>
      <c r="CS672" s="40">
        <f>VLOOKUP(CE672,'PROMIS 57 T-Score Conversions'!U$3:V$35,2,TRUE)</f>
        <v>56.6</v>
      </c>
      <c r="CT672" s="39" t="str">
        <f t="shared" si="42"/>
        <v>Mild</v>
      </c>
      <c r="CU672" s="40">
        <f>VLOOKUP(CF672,'PROMIS 57 T-Score Conversions'!Y$3:Z$35,2,TRUE)</f>
        <v>51.2</v>
      </c>
      <c r="CV672" s="39" t="str">
        <f t="shared" si="24"/>
        <v>Normal</v>
      </c>
      <c r="CW672" s="40">
        <f>vlookup(CG672,'PROMIS 57 T-Score Conversions'!M$3:N$35,2,TRUE)</f>
        <v>58.2</v>
      </c>
      <c r="CX672" s="39" t="str">
        <f t="shared" si="25"/>
        <v>Normal</v>
      </c>
      <c r="CY672" s="40">
        <f>VLOOKup(CH672,'PROMIS 57 T-Score Conversions'!I$3:J$35,2,TRUE)</f>
        <v>52.3</v>
      </c>
      <c r="CZ672" s="39" t="str">
        <f t="shared" si="26"/>
        <v>Normal</v>
      </c>
      <c r="DA672" s="37">
        <f>VLOOKUP(CJ672,'PROMIS 57 T-Score Conversions'!AC$3:AD$35,2,TRUE)</f>
        <v>45.31</v>
      </c>
      <c r="DB672" s="44" t="str">
        <f t="shared" si="30"/>
        <v>Normal</v>
      </c>
      <c r="DC672" s="40">
        <f>VLOOKUP(CK672,'PROMIS 57 T-Score Conversions'!AG$3:AH$35,2,TRUE)</f>
        <v>36.07</v>
      </c>
      <c r="DD672" s="39" t="str">
        <f t="shared" si="31"/>
        <v>Normal</v>
      </c>
    </row>
    <row r="673">
      <c r="A673" s="1" t="b">
        <v>1</v>
      </c>
      <c r="B673" s="1" t="b">
        <v>1</v>
      </c>
      <c r="C673" s="20">
        <v>44015.48490892361</v>
      </c>
      <c r="D673" s="1" t="s">
        <v>448</v>
      </c>
      <c r="E673" s="1">
        <v>2264.0</v>
      </c>
      <c r="F673" s="1">
        <v>4.0</v>
      </c>
      <c r="G673" s="1">
        <v>5.0</v>
      </c>
      <c r="H673" s="1">
        <v>5.0</v>
      </c>
      <c r="I673" s="1">
        <v>4.0</v>
      </c>
      <c r="J673" s="1">
        <v>3.0</v>
      </c>
      <c r="K673" s="1">
        <v>4.0</v>
      </c>
      <c r="L673" s="1">
        <v>5.0</v>
      </c>
      <c r="M673" s="1">
        <v>4.0</v>
      </c>
      <c r="N673" s="1">
        <v>1.0</v>
      </c>
      <c r="O673" s="1">
        <v>1.0</v>
      </c>
      <c r="P673" s="1">
        <v>1.0</v>
      </c>
      <c r="Q673" s="1">
        <v>1.0</v>
      </c>
      <c r="R673" s="1">
        <v>1.0</v>
      </c>
      <c r="S673" s="1">
        <v>1.0</v>
      </c>
      <c r="T673" s="1">
        <v>2.0</v>
      </c>
      <c r="U673" s="1">
        <v>2.0</v>
      </c>
      <c r="V673" s="1">
        <v>1.0</v>
      </c>
      <c r="W673" s="1">
        <v>1.0</v>
      </c>
      <c r="X673" s="1">
        <v>1.0</v>
      </c>
      <c r="Y673" s="1">
        <v>1.0</v>
      </c>
      <c r="Z673" s="1">
        <v>1.0</v>
      </c>
      <c r="AA673" s="1">
        <v>1.0</v>
      </c>
      <c r="AB673" s="1">
        <v>1.0</v>
      </c>
      <c r="AC673" s="1">
        <v>1.0</v>
      </c>
      <c r="AD673" s="1">
        <v>4.0</v>
      </c>
      <c r="AE673" s="1">
        <v>4.0</v>
      </c>
      <c r="AF673" s="1">
        <v>4.0</v>
      </c>
      <c r="AG673" s="1">
        <v>4.0</v>
      </c>
      <c r="AH673" s="1">
        <v>4.0</v>
      </c>
      <c r="AI673" s="1">
        <v>4.0</v>
      </c>
      <c r="AJ673" s="1">
        <v>4.0</v>
      </c>
      <c r="AK673" s="1">
        <v>4.0</v>
      </c>
      <c r="AL673" s="1">
        <v>4.0</v>
      </c>
      <c r="AM673" s="1">
        <v>4.0</v>
      </c>
      <c r="AN673" s="1">
        <v>4.0</v>
      </c>
      <c r="AO673" s="1">
        <v>3.0</v>
      </c>
      <c r="AP673" s="1">
        <v>4.0</v>
      </c>
      <c r="AQ673" s="1">
        <v>4.0</v>
      </c>
      <c r="AR673" s="1">
        <v>2.0</v>
      </c>
      <c r="AS673" s="1">
        <v>4.0</v>
      </c>
      <c r="AT673" s="1">
        <v>3.0</v>
      </c>
      <c r="AU673" s="1">
        <v>3.0</v>
      </c>
      <c r="AV673" s="1">
        <v>3.0</v>
      </c>
      <c r="AW673" s="1">
        <v>3.0</v>
      </c>
      <c r="AX673" s="1">
        <v>3.0</v>
      </c>
      <c r="AY673" s="1">
        <v>3.0</v>
      </c>
      <c r="AZ673" s="1">
        <v>3.0</v>
      </c>
      <c r="BA673" s="1">
        <v>3.0</v>
      </c>
      <c r="BB673" s="1">
        <v>3.0</v>
      </c>
      <c r="BC673" s="1">
        <v>3.0</v>
      </c>
      <c r="BD673" s="1">
        <v>3.0</v>
      </c>
      <c r="BE673" s="1">
        <v>2.0</v>
      </c>
      <c r="BF673" s="1">
        <v>3.0</v>
      </c>
      <c r="BG673" s="1">
        <v>2.0</v>
      </c>
      <c r="BH673" s="1">
        <v>2.0</v>
      </c>
      <c r="BI673" s="1">
        <v>2.0</v>
      </c>
      <c r="BJ673" s="1">
        <v>2.0</v>
      </c>
      <c r="BK673" s="1">
        <v>2.0</v>
      </c>
      <c r="BL673" s="1">
        <v>4.0</v>
      </c>
      <c r="BM673" s="1">
        <v>3.0</v>
      </c>
      <c r="BN673" s="1">
        <v>4.0</v>
      </c>
      <c r="BO673" s="1">
        <v>2.0</v>
      </c>
      <c r="BP673" s="1">
        <v>2.0</v>
      </c>
      <c r="BQ673" s="1">
        <v>3.0</v>
      </c>
      <c r="BR673" s="1">
        <v>3.0</v>
      </c>
      <c r="BS673" s="1">
        <v>3.0</v>
      </c>
      <c r="BT673" s="1">
        <v>3.0</v>
      </c>
      <c r="BU673" s="1">
        <v>4.0</v>
      </c>
      <c r="BV673" s="1">
        <v>4.0</v>
      </c>
      <c r="BW673" s="1">
        <v>5.0</v>
      </c>
      <c r="BX673" s="1">
        <v>3.0</v>
      </c>
      <c r="BY673" s="1">
        <v>3.0</v>
      </c>
      <c r="BZ673" s="1">
        <v>3.0</v>
      </c>
      <c r="CA673" s="64">
        <f t="shared" si="32"/>
        <v>210</v>
      </c>
      <c r="CB673" s="45">
        <f t="shared" si="33"/>
        <v>34</v>
      </c>
      <c r="CC673" s="45">
        <f t="shared" si="34"/>
        <v>10</v>
      </c>
      <c r="CD673" s="45">
        <f t="shared" si="35"/>
        <v>8</v>
      </c>
      <c r="CE673" s="45">
        <f t="shared" si="36"/>
        <v>32</v>
      </c>
      <c r="CF673" s="45">
        <f t="shared" si="37"/>
        <v>29</v>
      </c>
      <c r="CG673" s="45">
        <f t="shared" si="38"/>
        <v>24</v>
      </c>
      <c r="CH673" s="45">
        <f t="shared" si="39"/>
        <v>20</v>
      </c>
      <c r="CI673" s="45">
        <f t="shared" si="40"/>
        <v>0.2</v>
      </c>
      <c r="CJ673">
        <f t="shared" si="10"/>
        <v>23</v>
      </c>
      <c r="CK673" s="45">
        <f t="shared" si="41"/>
        <v>28</v>
      </c>
      <c r="CM673" s="40">
        <f>VLOOKUP(CB673,'PROMIS 57 T-Score Conversions'!Q$3:R$35,2,TRUE)</f>
        <v>45.7</v>
      </c>
      <c r="CN673" s="44" t="str">
        <f t="shared" si="20"/>
        <v>Normal</v>
      </c>
      <c r="CO673" s="40">
        <f>VLOOKUP(CC673,'PROMIS 57 T-Score Conversions'!A$3:B$35,2,TRUE)</f>
        <v>45.9</v>
      </c>
      <c r="CP673" s="39" t="str">
        <f t="shared" si="21"/>
        <v>Normal</v>
      </c>
      <c r="CQ673" s="40">
        <f>VLOOKUP(CD673,'PROMIS 57 T-Score Conversions'!E$3:F$35,2,TRUE)</f>
        <v>38.2</v>
      </c>
      <c r="CR673" s="39" t="str">
        <f t="shared" si="22"/>
        <v>Normal</v>
      </c>
      <c r="CS673" s="40">
        <f>VLOOKUP(CE673,'PROMIS 57 T-Score Conversions'!U$3:V$35,2,TRUE)</f>
        <v>65.3</v>
      </c>
      <c r="CT673" s="39" t="str">
        <f t="shared" si="42"/>
        <v>Moderate</v>
      </c>
      <c r="CU673" s="40">
        <f>VLOOKUP(CF673,'PROMIS 57 T-Score Conversions'!Y$3:Z$35,2,TRUE)</f>
        <v>59.4</v>
      </c>
      <c r="CV673" s="39" t="str">
        <f t="shared" si="24"/>
        <v>Mild</v>
      </c>
      <c r="CW673" s="40">
        <f>vlookup(CG673,'PROMIS 57 T-Score Conversions'!M$3:N$35,2,TRUE)</f>
        <v>44</v>
      </c>
      <c r="CX673" s="39" t="str">
        <f t="shared" si="25"/>
        <v>Mild</v>
      </c>
      <c r="CY673" s="40">
        <f>VLOOKup(CH673,'PROMIS 57 T-Score Conversions'!I$3:J$35,2,TRUE)</f>
        <v>58.8</v>
      </c>
      <c r="CZ673" s="39" t="str">
        <f t="shared" si="26"/>
        <v>Mild</v>
      </c>
      <c r="DA673" s="37">
        <f>VLOOKUP(CJ673,'PROMIS 57 T-Score Conversions'!AC$3:AD$35,2,TRUE)</f>
        <v>39.5</v>
      </c>
      <c r="DB673" s="44" t="str">
        <f t="shared" si="30"/>
        <v>Moderate</v>
      </c>
      <c r="DC673" s="40">
        <f>VLOOKUP(CK673,'PROMIS 57 T-Score Conversions'!AG$3:AH$35,2,TRUE)</f>
        <v>47.18</v>
      </c>
      <c r="DD673" s="39" t="str">
        <f t="shared" si="31"/>
        <v>Normal</v>
      </c>
    </row>
    <row r="674">
      <c r="A674" s="1" t="b">
        <v>1</v>
      </c>
      <c r="B674" s="1" t="b">
        <v>1</v>
      </c>
      <c r="C674" s="20">
        <v>44015.49272232639</v>
      </c>
      <c r="D674" s="1" t="s">
        <v>449</v>
      </c>
      <c r="E674" s="1">
        <v>2273.0</v>
      </c>
      <c r="F674" s="1">
        <v>2.0</v>
      </c>
      <c r="G674" s="1">
        <v>3.0</v>
      </c>
      <c r="H674" s="1">
        <v>2.0</v>
      </c>
      <c r="I674" s="1">
        <v>1.0</v>
      </c>
      <c r="J674" s="1">
        <v>1.0</v>
      </c>
      <c r="K674" s="1">
        <v>3.0</v>
      </c>
      <c r="L674" s="1">
        <v>1.0</v>
      </c>
      <c r="M674" s="1">
        <v>1.0</v>
      </c>
      <c r="N674" s="1">
        <v>1.0</v>
      </c>
      <c r="O674" s="1">
        <v>3.0</v>
      </c>
      <c r="P674" s="1">
        <v>2.0</v>
      </c>
      <c r="Q674" s="1">
        <v>3.0</v>
      </c>
      <c r="R674" s="1">
        <v>3.0</v>
      </c>
      <c r="S674" s="1">
        <v>1.0</v>
      </c>
      <c r="T674" s="1">
        <v>2.0</v>
      </c>
      <c r="U674" s="1">
        <v>2.0</v>
      </c>
      <c r="V674" s="1">
        <v>2.0</v>
      </c>
      <c r="W674" s="1">
        <v>3.0</v>
      </c>
      <c r="X674" s="1">
        <v>3.0</v>
      </c>
      <c r="Y674" s="1">
        <v>3.0</v>
      </c>
      <c r="Z674" s="1">
        <v>2.0</v>
      </c>
      <c r="AA674" s="1">
        <v>3.0</v>
      </c>
      <c r="AB674" s="1">
        <v>3.0</v>
      </c>
      <c r="AC674" s="1">
        <v>2.0</v>
      </c>
      <c r="AD674" s="1">
        <v>4.0</v>
      </c>
      <c r="AE674" s="1">
        <v>4.0</v>
      </c>
      <c r="AF674" s="1">
        <v>4.0</v>
      </c>
      <c r="AG674" s="1">
        <v>4.0</v>
      </c>
      <c r="AH674" s="1">
        <v>5.0</v>
      </c>
      <c r="AI674" s="1">
        <v>3.0</v>
      </c>
      <c r="AJ674" s="1">
        <v>5.0</v>
      </c>
      <c r="AK674" s="1">
        <v>3.0</v>
      </c>
      <c r="AL674" s="1">
        <v>5.0</v>
      </c>
      <c r="AM674" s="1">
        <v>4.0</v>
      </c>
      <c r="AN674" s="1">
        <v>4.0</v>
      </c>
      <c r="AO674" s="1">
        <v>5.0</v>
      </c>
      <c r="AP674" s="1">
        <v>5.0</v>
      </c>
      <c r="AQ674" s="1">
        <v>5.0</v>
      </c>
      <c r="AR674" s="1">
        <v>5.0</v>
      </c>
      <c r="AS674" s="1">
        <v>4.0</v>
      </c>
      <c r="AT674" s="1">
        <v>3.0</v>
      </c>
      <c r="AU674" s="1">
        <v>4.0</v>
      </c>
      <c r="AV674" s="1">
        <v>1.0</v>
      </c>
      <c r="AW674" s="1">
        <v>2.0</v>
      </c>
      <c r="AX674" s="1">
        <v>1.0</v>
      </c>
      <c r="AY674" s="1">
        <v>3.0</v>
      </c>
      <c r="AZ674" s="1">
        <v>3.0</v>
      </c>
      <c r="BA674" s="1">
        <v>2.0</v>
      </c>
      <c r="BB674" s="1">
        <v>5.0</v>
      </c>
      <c r="BC674" s="1">
        <v>5.0</v>
      </c>
      <c r="BD674" s="1">
        <v>4.0</v>
      </c>
      <c r="BE674" s="1">
        <v>5.0</v>
      </c>
      <c r="BF674" s="1">
        <v>5.0</v>
      </c>
      <c r="BG674" s="1">
        <v>3.0</v>
      </c>
      <c r="BH674" s="1">
        <v>3.0</v>
      </c>
      <c r="BI674" s="1">
        <v>3.0</v>
      </c>
      <c r="BJ674" s="1">
        <v>6.0</v>
      </c>
      <c r="BK674" s="1">
        <v>1.0</v>
      </c>
      <c r="BL674" s="1">
        <v>2.0</v>
      </c>
      <c r="BM674" s="1">
        <v>2.0</v>
      </c>
      <c r="BN674" s="1">
        <v>2.0</v>
      </c>
      <c r="BO674" s="1">
        <v>3.0</v>
      </c>
      <c r="BP674" s="1">
        <v>3.0</v>
      </c>
      <c r="BQ674" s="1">
        <v>3.0</v>
      </c>
      <c r="BR674" s="1">
        <v>3.0</v>
      </c>
      <c r="BS674" s="1">
        <v>5.0</v>
      </c>
      <c r="BT674" s="1">
        <v>5.0</v>
      </c>
      <c r="BU674" s="1">
        <v>2.0</v>
      </c>
      <c r="BV674" s="1">
        <v>4.0</v>
      </c>
      <c r="BW674" s="1">
        <v>3.0</v>
      </c>
      <c r="BX674" s="1">
        <v>2.0</v>
      </c>
      <c r="BY674" s="1">
        <v>1.0</v>
      </c>
      <c r="BZ674" s="1">
        <v>3.0</v>
      </c>
      <c r="CA674" s="64">
        <f t="shared" si="32"/>
        <v>223</v>
      </c>
      <c r="CB674" s="45">
        <f t="shared" si="33"/>
        <v>14</v>
      </c>
      <c r="CC674" s="45">
        <f t="shared" si="34"/>
        <v>17</v>
      </c>
      <c r="CD674" s="45">
        <f t="shared" si="35"/>
        <v>21</v>
      </c>
      <c r="CE674" s="45">
        <f t="shared" si="36"/>
        <v>32</v>
      </c>
      <c r="CF674" s="45">
        <f t="shared" si="37"/>
        <v>37</v>
      </c>
      <c r="CG674" s="45">
        <f t="shared" si="38"/>
        <v>19</v>
      </c>
      <c r="CH674" s="45">
        <f t="shared" si="39"/>
        <v>33</v>
      </c>
      <c r="CI674" s="45">
        <f t="shared" si="40"/>
        <v>0.6</v>
      </c>
      <c r="CJ674">
        <f t="shared" si="10"/>
        <v>19</v>
      </c>
      <c r="CK674" s="45">
        <f t="shared" si="41"/>
        <v>25</v>
      </c>
      <c r="CM674" s="40">
        <f>VLOOKUP(CB674,'PROMIS 57 T-Score Conversions'!Q$3:R$35,2,TRUE)</f>
        <v>30.8</v>
      </c>
      <c r="CN674" s="44" t="str">
        <f t="shared" si="20"/>
        <v>Moderate</v>
      </c>
      <c r="CO674" s="40">
        <f>VLOOKUP(CC674,'PROMIS 57 T-Score Conversions'!A$3:B$35,2,TRUE)</f>
        <v>55.4</v>
      </c>
      <c r="CP674" s="39" t="str">
        <f t="shared" si="21"/>
        <v>Moderate</v>
      </c>
      <c r="CQ674" s="40">
        <f>VLOOKUP(CD674,'PROMIS 57 T-Score Conversions'!E$3:F$35,2,TRUE)</f>
        <v>59.4</v>
      </c>
      <c r="CR674" s="39" t="str">
        <f t="shared" si="22"/>
        <v>Mild</v>
      </c>
      <c r="CS674" s="40">
        <f>VLOOKUP(CE674,'PROMIS 57 T-Score Conversions'!U$3:V$35,2,TRUE)</f>
        <v>65.3</v>
      </c>
      <c r="CT674" s="39" t="str">
        <f t="shared" si="42"/>
        <v>Moderate</v>
      </c>
      <c r="CU674" s="40">
        <f>VLOOKUP(CF674,'PROMIS 57 T-Score Conversions'!Y$3:Z$35,2,TRUE)</f>
        <v>69</v>
      </c>
      <c r="CV674" s="39" t="str">
        <f t="shared" si="24"/>
        <v>Moderate</v>
      </c>
      <c r="CW674" s="40">
        <f>vlookup(CG674,'PROMIS 57 T-Score Conversions'!M$3:N$35,2,TRUE)</f>
        <v>39.3</v>
      </c>
      <c r="CX674" s="39" t="str">
        <f t="shared" si="25"/>
        <v>Moderate</v>
      </c>
      <c r="CY674" s="40">
        <f>VLOOKup(CH674,'PROMIS 57 T-Score Conversions'!I$3:J$35,2,TRUE)</f>
        <v>67.7</v>
      </c>
      <c r="CZ674" s="39" t="str">
        <f t="shared" si="26"/>
        <v>Moderate</v>
      </c>
      <c r="DA674" s="37">
        <f>VLOOKUP(CJ674,'PROMIS 57 T-Score Conversions'!AC$3:AD$35,2,TRUE)</f>
        <v>36.36</v>
      </c>
      <c r="DB674" s="44" t="str">
        <f t="shared" si="30"/>
        <v>Moderate</v>
      </c>
      <c r="DC674" s="40">
        <f>VLOOKUP(CK674,'PROMIS 57 T-Score Conversions'!AG$3:AH$35,2,TRUE)</f>
        <v>44.34</v>
      </c>
      <c r="DD674" s="39" t="str">
        <f t="shared" si="31"/>
        <v>Normal</v>
      </c>
    </row>
    <row r="675">
      <c r="A675" s="1" t="b">
        <v>1</v>
      </c>
      <c r="B675" s="1" t="b">
        <v>1</v>
      </c>
      <c r="C675" s="20">
        <v>44015.61440733796</v>
      </c>
      <c r="D675" s="1" t="s">
        <v>450</v>
      </c>
      <c r="E675" s="1">
        <v>2225.0</v>
      </c>
      <c r="F675" s="1">
        <v>2.0</v>
      </c>
      <c r="G675" s="1">
        <v>1.0</v>
      </c>
      <c r="H675" s="1">
        <v>1.0</v>
      </c>
      <c r="I675" s="1">
        <v>3.0</v>
      </c>
      <c r="J675" s="1">
        <v>1.0</v>
      </c>
      <c r="K675" s="1">
        <v>3.0</v>
      </c>
      <c r="L675" s="1">
        <v>3.0</v>
      </c>
      <c r="M675" s="1">
        <v>1.0</v>
      </c>
      <c r="N675" s="1">
        <v>2.0</v>
      </c>
      <c r="O675" s="1">
        <v>2.0</v>
      </c>
      <c r="P675" s="1">
        <v>3.0</v>
      </c>
      <c r="Q675" s="1">
        <v>2.0</v>
      </c>
      <c r="R675" s="1">
        <v>1.0</v>
      </c>
      <c r="S675" s="1">
        <v>2.0</v>
      </c>
      <c r="T675" s="1">
        <v>2.0</v>
      </c>
      <c r="U675" s="1">
        <v>3.0</v>
      </c>
      <c r="V675" s="1">
        <v>4.0</v>
      </c>
      <c r="W675" s="1">
        <v>4.0</v>
      </c>
      <c r="X675" s="1">
        <v>4.0</v>
      </c>
      <c r="Y675" s="1">
        <v>3.0</v>
      </c>
      <c r="Z675" s="1">
        <v>2.0</v>
      </c>
      <c r="AA675" s="1">
        <v>3.0</v>
      </c>
      <c r="AB675" s="1">
        <v>4.0</v>
      </c>
      <c r="AC675" s="1">
        <v>3.0</v>
      </c>
      <c r="AD675" s="1">
        <v>4.0</v>
      </c>
      <c r="AE675" s="1">
        <v>3.0</v>
      </c>
      <c r="AF675" s="1">
        <v>3.0</v>
      </c>
      <c r="AG675" s="1">
        <v>3.0</v>
      </c>
      <c r="AH675" s="1">
        <v>3.0</v>
      </c>
      <c r="AI675" s="1">
        <v>3.0</v>
      </c>
      <c r="AJ675" s="1">
        <v>2.0</v>
      </c>
      <c r="AK675" s="1">
        <v>2.0</v>
      </c>
      <c r="AL675" s="1">
        <v>4.0</v>
      </c>
      <c r="AM675" s="1">
        <v>2.0</v>
      </c>
      <c r="AN675" s="1">
        <v>3.0</v>
      </c>
      <c r="AO675" s="1">
        <v>3.0</v>
      </c>
      <c r="AP675" s="1">
        <v>3.0</v>
      </c>
      <c r="AQ675" s="1">
        <v>5.0</v>
      </c>
      <c r="AR675" s="1">
        <v>3.0</v>
      </c>
      <c r="AS675" s="1">
        <v>3.0</v>
      </c>
      <c r="AT675" s="1">
        <v>1.0</v>
      </c>
      <c r="AU675" s="1">
        <v>1.0</v>
      </c>
      <c r="AV675" s="1">
        <v>1.0</v>
      </c>
      <c r="AW675" s="1">
        <v>1.0</v>
      </c>
      <c r="AX675" s="1">
        <v>1.0</v>
      </c>
      <c r="AY675" s="1">
        <v>1.0</v>
      </c>
      <c r="AZ675" s="1">
        <v>1.0</v>
      </c>
      <c r="BA675" s="1">
        <v>1.0</v>
      </c>
      <c r="BB675" s="1">
        <v>5.0</v>
      </c>
      <c r="BC675" s="1">
        <v>4.0</v>
      </c>
      <c r="BD675" s="1">
        <v>5.0</v>
      </c>
      <c r="BE675" s="1">
        <v>4.0</v>
      </c>
      <c r="BF675" s="1">
        <v>5.0</v>
      </c>
      <c r="BG675" s="1">
        <v>5.0</v>
      </c>
      <c r="BH675" s="1">
        <v>5.0</v>
      </c>
      <c r="BI675" s="1">
        <v>5.0</v>
      </c>
      <c r="BJ675" s="1">
        <v>9.0</v>
      </c>
      <c r="BK675" s="1">
        <v>1.0</v>
      </c>
      <c r="BL675" s="1">
        <v>1.0</v>
      </c>
      <c r="BM675" s="1">
        <v>2.0</v>
      </c>
      <c r="BN675" s="1">
        <v>2.0</v>
      </c>
      <c r="BO675" s="1">
        <v>2.0</v>
      </c>
      <c r="BP675" s="1">
        <v>2.0</v>
      </c>
      <c r="BQ675" s="1">
        <v>2.0</v>
      </c>
      <c r="BR675" s="1">
        <v>1.0</v>
      </c>
      <c r="BS675" s="1">
        <v>4.0</v>
      </c>
      <c r="BT675" s="1">
        <v>4.0</v>
      </c>
      <c r="BU675" s="1">
        <v>4.0</v>
      </c>
      <c r="BV675" s="1">
        <v>4.0</v>
      </c>
      <c r="BW675" s="1">
        <v>4.0</v>
      </c>
      <c r="BX675" s="1">
        <v>3.0</v>
      </c>
      <c r="BY675" s="1">
        <v>4.0</v>
      </c>
      <c r="BZ675" s="1">
        <v>4.0</v>
      </c>
      <c r="CA675" s="64">
        <f t="shared" si="32"/>
        <v>207</v>
      </c>
      <c r="CB675" s="45">
        <f t="shared" si="33"/>
        <v>15</v>
      </c>
      <c r="CC675" s="45">
        <f t="shared" si="34"/>
        <v>17</v>
      </c>
      <c r="CD675" s="45">
        <f t="shared" si="35"/>
        <v>27</v>
      </c>
      <c r="CE675" s="45">
        <f t="shared" si="36"/>
        <v>23</v>
      </c>
      <c r="CF675" s="45">
        <f t="shared" si="37"/>
        <v>26</v>
      </c>
      <c r="CG675" s="45">
        <f t="shared" si="38"/>
        <v>8</v>
      </c>
      <c r="CH675" s="45">
        <f t="shared" si="39"/>
        <v>38</v>
      </c>
      <c r="CI675" s="45">
        <f t="shared" si="40"/>
        <v>0.9</v>
      </c>
      <c r="CJ675">
        <f t="shared" si="10"/>
        <v>13</v>
      </c>
      <c r="CK675" s="45">
        <f t="shared" si="41"/>
        <v>31</v>
      </c>
      <c r="CM675" s="40">
        <f>VLOOKUP(CB675,'PROMIS 57 T-Score Conversions'!Q$3:R$35,2,TRUE)</f>
        <v>31.7</v>
      </c>
      <c r="CN675" s="44" t="str">
        <f t="shared" si="20"/>
        <v>Moderate</v>
      </c>
      <c r="CO675" s="40">
        <f>VLOOKUP(CC675,'PROMIS 57 T-Score Conversions'!A$3:B$35,2,TRUE)</f>
        <v>55.4</v>
      </c>
      <c r="CP675" s="39" t="str">
        <f t="shared" si="21"/>
        <v>Moderate</v>
      </c>
      <c r="CQ675" s="40">
        <f>VLOOKUP(CD675,'PROMIS 57 T-Score Conversions'!E$3:F$35,2,TRUE)</f>
        <v>64.9</v>
      </c>
      <c r="CR675" s="39" t="str">
        <f t="shared" si="22"/>
        <v>Moderate</v>
      </c>
      <c r="CS675" s="40">
        <f>VLOOKUP(CE675,'PROMIS 57 T-Score Conversions'!U$3:V$35,2,TRUE)</f>
        <v>56.6</v>
      </c>
      <c r="CT675" s="39" t="str">
        <f t="shared" si="42"/>
        <v>Mild</v>
      </c>
      <c r="CU675" s="40">
        <f>VLOOKUP(CF675,'PROMIS 57 T-Score Conversions'!Y$3:Z$35,2,TRUE)</f>
        <v>56.3</v>
      </c>
      <c r="CV675" s="39" t="str">
        <f t="shared" si="24"/>
        <v>Mild</v>
      </c>
      <c r="CW675" s="40">
        <f>vlookup(CG675,'PROMIS 57 T-Score Conversions'!M$3:N$35,2,TRUE)</f>
        <v>25.91</v>
      </c>
      <c r="CX675" s="39" t="str">
        <f t="shared" si="25"/>
        <v>Severe</v>
      </c>
      <c r="CY675" s="40">
        <f>VLOOKup(CH675,'PROMIS 57 T-Score Conversions'!I$3:J$35,2,TRUE)</f>
        <v>72.1</v>
      </c>
      <c r="CZ675" s="39" t="str">
        <f t="shared" si="26"/>
        <v>Severe</v>
      </c>
      <c r="DA675" s="37">
        <f>VLOOKUP(CJ675,'PROMIS 57 T-Score Conversions'!AC$3:AD$35,2,TRUE)</f>
        <v>31.18</v>
      </c>
      <c r="DB675" s="44" t="str">
        <f t="shared" si="30"/>
        <v>Moderate</v>
      </c>
      <c r="DC675" s="40">
        <f>VLOOKUP(CK675,'PROMIS 57 T-Score Conversions'!AG$3:AH$35,2,TRUE)</f>
        <v>50.21</v>
      </c>
      <c r="DD675" s="39" t="str">
        <f t="shared" si="31"/>
        <v>Normal</v>
      </c>
    </row>
    <row r="676">
      <c r="A676" s="1" t="b">
        <v>1</v>
      </c>
      <c r="B676" s="1" t="b">
        <v>1</v>
      </c>
      <c r="C676" s="20">
        <v>44015.697777037036</v>
      </c>
      <c r="D676" s="1" t="s">
        <v>394</v>
      </c>
      <c r="E676" s="1">
        <v>2203.0</v>
      </c>
      <c r="F676" s="1">
        <v>2.0</v>
      </c>
      <c r="G676" s="1">
        <v>2.0</v>
      </c>
      <c r="H676" s="1">
        <v>2.0</v>
      </c>
      <c r="I676" s="1">
        <v>2.0</v>
      </c>
      <c r="J676" s="1">
        <v>2.0</v>
      </c>
      <c r="K676" s="1">
        <v>2.0</v>
      </c>
      <c r="L676" s="1">
        <v>2.0</v>
      </c>
      <c r="M676" s="1">
        <v>2.0</v>
      </c>
      <c r="N676" s="1">
        <v>3.0</v>
      </c>
      <c r="O676" s="1">
        <v>3.0</v>
      </c>
      <c r="P676" s="1">
        <v>2.0</v>
      </c>
      <c r="Q676" s="1">
        <v>3.0</v>
      </c>
      <c r="R676" s="1">
        <v>2.0</v>
      </c>
      <c r="S676" s="1">
        <v>1.0</v>
      </c>
      <c r="T676" s="1">
        <v>1.0</v>
      </c>
      <c r="U676" s="1">
        <v>3.0</v>
      </c>
      <c r="V676" s="1">
        <v>2.0</v>
      </c>
      <c r="W676" s="1">
        <v>2.0</v>
      </c>
      <c r="X676" s="1">
        <v>1.0</v>
      </c>
      <c r="Y676" s="1">
        <v>2.0</v>
      </c>
      <c r="Z676" s="1">
        <v>1.0</v>
      </c>
      <c r="AA676" s="1">
        <v>2.0</v>
      </c>
      <c r="AB676" s="1">
        <v>3.0</v>
      </c>
      <c r="AC676" s="1">
        <v>2.0</v>
      </c>
      <c r="AD676" s="1">
        <v>5.0</v>
      </c>
      <c r="AE676" s="1">
        <v>5.0</v>
      </c>
      <c r="AF676" s="1">
        <v>5.0</v>
      </c>
      <c r="AG676" s="1">
        <v>5.0</v>
      </c>
      <c r="AH676" s="1">
        <v>5.0</v>
      </c>
      <c r="AI676" s="1">
        <v>5.0</v>
      </c>
      <c r="AJ676" s="1">
        <v>5.0</v>
      </c>
      <c r="AK676" s="1">
        <v>5.0</v>
      </c>
      <c r="AL676" s="1">
        <v>5.0</v>
      </c>
      <c r="AM676" s="1">
        <v>5.0</v>
      </c>
      <c r="AN676" s="1">
        <v>5.0</v>
      </c>
      <c r="AO676" s="1">
        <v>5.0</v>
      </c>
      <c r="AP676" s="1">
        <v>5.0</v>
      </c>
      <c r="AQ676" s="1">
        <v>5.0</v>
      </c>
      <c r="AR676" s="1">
        <v>5.0</v>
      </c>
      <c r="AS676" s="1">
        <v>5.0</v>
      </c>
      <c r="AT676" s="1">
        <v>1.0</v>
      </c>
      <c r="AU676" s="1">
        <v>1.0</v>
      </c>
      <c r="AV676" s="1">
        <v>1.0</v>
      </c>
      <c r="AW676" s="1">
        <v>1.0</v>
      </c>
      <c r="AX676" s="1">
        <v>1.0</v>
      </c>
      <c r="AY676" s="1">
        <v>1.0</v>
      </c>
      <c r="AZ676" s="1">
        <v>1.0</v>
      </c>
      <c r="BA676" s="1">
        <v>1.0</v>
      </c>
      <c r="BB676" s="1">
        <v>5.0</v>
      </c>
      <c r="BC676" s="1">
        <v>5.0</v>
      </c>
      <c r="BD676" s="1">
        <v>5.0</v>
      </c>
      <c r="BE676" s="1">
        <v>5.0</v>
      </c>
      <c r="BF676" s="1">
        <v>5.0</v>
      </c>
      <c r="BG676" s="1">
        <v>5.0</v>
      </c>
      <c r="BH676" s="1">
        <v>5.0</v>
      </c>
      <c r="BI676" s="1">
        <v>5.0</v>
      </c>
      <c r="BJ676" s="1">
        <v>9.0</v>
      </c>
      <c r="BK676" s="1">
        <v>1.0</v>
      </c>
      <c r="BL676" s="1">
        <v>1.0</v>
      </c>
      <c r="BM676" s="1">
        <v>1.0</v>
      </c>
      <c r="BN676" s="1">
        <v>2.0</v>
      </c>
      <c r="BO676" s="1">
        <v>1.0</v>
      </c>
      <c r="BP676" s="1">
        <v>1.0</v>
      </c>
      <c r="BQ676" s="1">
        <v>1.0</v>
      </c>
      <c r="BR676" s="1">
        <v>1.0</v>
      </c>
      <c r="BS676" s="1">
        <v>4.0</v>
      </c>
      <c r="BT676" s="1">
        <v>4.0</v>
      </c>
      <c r="BU676" s="1">
        <v>4.0</v>
      </c>
      <c r="BV676" s="1">
        <v>5.0</v>
      </c>
      <c r="BW676" s="1">
        <v>5.0</v>
      </c>
      <c r="BX676" s="1">
        <v>5.0</v>
      </c>
      <c r="BY676" s="1">
        <v>5.0</v>
      </c>
      <c r="BZ676" s="1">
        <v>5.0</v>
      </c>
      <c r="CA676" s="64">
        <f t="shared" si="32"/>
        <v>232</v>
      </c>
      <c r="CB676" s="45">
        <f t="shared" si="33"/>
        <v>16</v>
      </c>
      <c r="CC676" s="45">
        <f t="shared" si="34"/>
        <v>18</v>
      </c>
      <c r="CD676" s="45">
        <f t="shared" si="35"/>
        <v>15</v>
      </c>
      <c r="CE676" s="45">
        <f t="shared" si="36"/>
        <v>40</v>
      </c>
      <c r="CF676" s="45">
        <f t="shared" si="37"/>
        <v>40</v>
      </c>
      <c r="CG676" s="45">
        <f t="shared" si="38"/>
        <v>8</v>
      </c>
      <c r="CH676" s="45">
        <f t="shared" si="39"/>
        <v>40</v>
      </c>
      <c r="CI676" s="45">
        <f t="shared" si="40"/>
        <v>0.9</v>
      </c>
      <c r="CJ676">
        <f t="shared" si="10"/>
        <v>9</v>
      </c>
      <c r="CK676" s="45">
        <f t="shared" si="41"/>
        <v>37</v>
      </c>
      <c r="CM676" s="40">
        <f>VLOOKUP(CB676,'PROMIS 57 T-Score Conversions'!Q$3:R$35,2,TRUE)</f>
        <v>32.5</v>
      </c>
      <c r="CN676" s="44" t="str">
        <f t="shared" si="20"/>
        <v>Moderate</v>
      </c>
      <c r="CO676" s="40">
        <f>VLOOKUP(CC676,'PROMIS 57 T-Score Conversions'!A$3:B$35,2,TRUE)</f>
        <v>56.4</v>
      </c>
      <c r="CP676" s="39" t="str">
        <f t="shared" si="21"/>
        <v>Moderate</v>
      </c>
      <c r="CQ676" s="40">
        <f>VLOOKUP(CD676,'PROMIS 57 T-Score Conversions'!E$3:F$35,2,TRUE)</f>
        <v>54.1</v>
      </c>
      <c r="CR676" s="39" t="str">
        <f t="shared" si="22"/>
        <v>Normal</v>
      </c>
      <c r="CS676" s="40">
        <f>VLOOKUP(CE676,'PROMIS 57 T-Score Conversions'!U$3:V$35,2,TRUE)</f>
        <v>77.8</v>
      </c>
      <c r="CT676" s="39" t="str">
        <f t="shared" si="42"/>
        <v>Severe</v>
      </c>
      <c r="CU676" s="40">
        <f>VLOOKUP(CF676,'PROMIS 57 T-Score Conversions'!Y$3:Z$35,2,TRUE)</f>
        <v>76.5</v>
      </c>
      <c r="CV676" s="39" t="str">
        <f t="shared" si="24"/>
        <v>Severe</v>
      </c>
      <c r="CW676" s="40">
        <f>vlookup(CG676,'PROMIS 57 T-Score Conversions'!M$3:N$35,2,TRUE)</f>
        <v>25.91</v>
      </c>
      <c r="CX676" s="39" t="str">
        <f t="shared" si="25"/>
        <v>Severe</v>
      </c>
      <c r="CY676" s="40">
        <f>VLOOKup(CH676,'PROMIS 57 T-Score Conversions'!I$3:J$35,2,TRUE)</f>
        <v>77</v>
      </c>
      <c r="CZ676" s="39" t="str">
        <f t="shared" si="26"/>
        <v>Severe</v>
      </c>
      <c r="DA676" s="37">
        <f>VLOOKUP(CJ676,'PROMIS 57 T-Score Conversions'!AC$3:AD$35,2,TRUE)</f>
        <v>25.73</v>
      </c>
      <c r="DB676" s="44" t="str">
        <f t="shared" si="30"/>
        <v>Severe</v>
      </c>
      <c r="DC676" s="40">
        <f>VLOOKUP(CK676,'PROMIS 57 T-Score Conversions'!AG$3:AH$35,2,TRUE)</f>
        <v>58.03</v>
      </c>
      <c r="DD676" s="39" t="str">
        <f t="shared" si="31"/>
        <v>Mild</v>
      </c>
    </row>
    <row r="677">
      <c r="A677" s="1" t="b">
        <v>1</v>
      </c>
      <c r="B677" s="1" t="b">
        <v>1</v>
      </c>
      <c r="C677" s="20">
        <v>44016.48939567129</v>
      </c>
      <c r="D677" s="1" t="s">
        <v>334</v>
      </c>
      <c r="E677" s="1">
        <v>2112.0</v>
      </c>
      <c r="F677" s="1">
        <v>3.0</v>
      </c>
      <c r="G677" s="1">
        <v>4.0</v>
      </c>
      <c r="H677" s="1">
        <v>4.0</v>
      </c>
      <c r="I677" s="1">
        <v>3.0</v>
      </c>
      <c r="J677" s="1">
        <v>2.0</v>
      </c>
      <c r="K677" s="1">
        <v>3.0</v>
      </c>
      <c r="L677" s="1">
        <v>2.0</v>
      </c>
      <c r="M677" s="1">
        <v>3.0</v>
      </c>
      <c r="N677" s="1">
        <v>3.0</v>
      </c>
      <c r="O677" s="1">
        <v>3.0</v>
      </c>
      <c r="P677" s="1">
        <v>3.0</v>
      </c>
      <c r="Q677" s="1">
        <v>3.0</v>
      </c>
      <c r="R677" s="1">
        <v>3.0</v>
      </c>
      <c r="S677" s="1">
        <v>2.0</v>
      </c>
      <c r="T677" s="1">
        <v>3.0</v>
      </c>
      <c r="U677" s="1">
        <v>3.0</v>
      </c>
      <c r="V677" s="1">
        <v>3.0</v>
      </c>
      <c r="W677" s="1">
        <v>3.0</v>
      </c>
      <c r="X677" s="1">
        <v>3.0</v>
      </c>
      <c r="Y677" s="1">
        <v>3.0</v>
      </c>
      <c r="Z677" s="1">
        <v>3.0</v>
      </c>
      <c r="AA677" s="1">
        <v>3.0</v>
      </c>
      <c r="AB677" s="1">
        <v>4.0</v>
      </c>
      <c r="AC677" s="1">
        <v>2.0</v>
      </c>
      <c r="AD677" s="1">
        <v>3.0</v>
      </c>
      <c r="AE677" s="1">
        <v>3.0</v>
      </c>
      <c r="AF677" s="1">
        <v>3.0</v>
      </c>
      <c r="AG677" s="1">
        <v>3.0</v>
      </c>
      <c r="AH677" s="1">
        <v>2.0</v>
      </c>
      <c r="AI677" s="1">
        <v>3.0</v>
      </c>
      <c r="AJ677" s="1">
        <v>3.0</v>
      </c>
      <c r="AK677" s="1">
        <v>2.0</v>
      </c>
      <c r="AL677" s="1">
        <v>4.0</v>
      </c>
      <c r="AM677" s="1">
        <v>4.0</v>
      </c>
      <c r="AN677" s="1">
        <v>4.0</v>
      </c>
      <c r="AO677" s="1">
        <v>2.0</v>
      </c>
      <c r="AP677" s="1">
        <v>4.0</v>
      </c>
      <c r="AQ677" s="1">
        <v>2.0</v>
      </c>
      <c r="AR677" s="1">
        <v>2.0</v>
      </c>
      <c r="AS677" s="1">
        <v>4.0</v>
      </c>
      <c r="AT677" s="1">
        <v>3.0</v>
      </c>
      <c r="AU677" s="1">
        <v>3.0</v>
      </c>
      <c r="AV677" s="1">
        <v>2.0</v>
      </c>
      <c r="AW677" s="1">
        <v>3.0</v>
      </c>
      <c r="AX677" s="1">
        <v>3.0</v>
      </c>
      <c r="AY677" s="1">
        <v>3.0</v>
      </c>
      <c r="AZ677" s="1">
        <v>3.0</v>
      </c>
      <c r="BA677" s="1">
        <v>3.0</v>
      </c>
      <c r="BB677" s="1">
        <v>3.0</v>
      </c>
      <c r="BC677" s="1">
        <v>3.0</v>
      </c>
      <c r="BD677" s="1">
        <v>3.0</v>
      </c>
      <c r="BE677" s="1">
        <v>3.0</v>
      </c>
      <c r="BF677" s="1">
        <v>3.0</v>
      </c>
      <c r="BG677" s="1">
        <v>3.0</v>
      </c>
      <c r="BH677" s="1">
        <v>3.0</v>
      </c>
      <c r="BI677" s="1">
        <v>2.0</v>
      </c>
      <c r="BJ677" s="1">
        <v>4.0</v>
      </c>
      <c r="BK677" s="1">
        <v>3.0</v>
      </c>
      <c r="BL677" s="1">
        <v>3.0</v>
      </c>
      <c r="BM677" s="1">
        <v>3.0</v>
      </c>
      <c r="BN677" s="1">
        <v>3.0</v>
      </c>
      <c r="BO677" s="1">
        <v>3.0</v>
      </c>
      <c r="BP677" s="1">
        <v>3.0</v>
      </c>
      <c r="BQ677" s="1">
        <v>3.0</v>
      </c>
      <c r="BR677" s="1">
        <v>3.0</v>
      </c>
      <c r="BS677" s="1">
        <v>3.0</v>
      </c>
      <c r="BT677" s="1">
        <v>3.0</v>
      </c>
      <c r="BU677" s="1">
        <v>3.0</v>
      </c>
      <c r="BV677" s="1">
        <v>3.0</v>
      </c>
      <c r="BW677" s="1">
        <v>4.0</v>
      </c>
      <c r="BX677" s="1">
        <v>3.0</v>
      </c>
      <c r="BY677" s="1">
        <v>2.0</v>
      </c>
      <c r="BZ677" s="1">
        <v>3.0</v>
      </c>
      <c r="CA677" s="64">
        <f t="shared" si="32"/>
        <v>217</v>
      </c>
      <c r="CB677" s="45">
        <f t="shared" si="33"/>
        <v>24</v>
      </c>
      <c r="CC677" s="45">
        <f t="shared" si="34"/>
        <v>23</v>
      </c>
      <c r="CD677" s="45">
        <f t="shared" si="35"/>
        <v>24</v>
      </c>
      <c r="CE677" s="45">
        <f t="shared" si="36"/>
        <v>22</v>
      </c>
      <c r="CF677" s="45">
        <f t="shared" si="37"/>
        <v>26</v>
      </c>
      <c r="CG677" s="45">
        <f t="shared" si="38"/>
        <v>23</v>
      </c>
      <c r="CH677" s="45">
        <f t="shared" si="39"/>
        <v>23</v>
      </c>
      <c r="CI677" s="45">
        <f t="shared" si="40"/>
        <v>0.4</v>
      </c>
      <c r="CJ677">
        <f t="shared" si="10"/>
        <v>24</v>
      </c>
      <c r="CK677" s="45">
        <f t="shared" si="41"/>
        <v>24</v>
      </c>
      <c r="CM677" s="40">
        <f>VLOOKUP(CB677,'PROMIS 57 T-Score Conversions'!Q$3:R$35,2,TRUE)</f>
        <v>38.1</v>
      </c>
      <c r="CN677" s="44" t="str">
        <f t="shared" si="20"/>
        <v>Moderate</v>
      </c>
      <c r="CO677" s="40">
        <f>VLOOKUP(CC677,'PROMIS 57 T-Score Conversions'!A$3:B$35,2,TRUE)</f>
        <v>61.4</v>
      </c>
      <c r="CP677" s="39" t="str">
        <f t="shared" si="21"/>
        <v>Moderate</v>
      </c>
      <c r="CQ677" s="40">
        <f>VLOOKUP(CD677,'PROMIS 57 T-Score Conversions'!E$3:F$35,2,TRUE)</f>
        <v>62.1</v>
      </c>
      <c r="CR677" s="39" t="str">
        <f t="shared" si="22"/>
        <v>Moderate</v>
      </c>
      <c r="CS677" s="40">
        <f>VLOOKUP(CE677,'PROMIS 57 T-Score Conversions'!U$3:V$35,2,TRUE)</f>
        <v>55.6</v>
      </c>
      <c r="CT677" s="39" t="str">
        <f t="shared" si="42"/>
        <v>Mild</v>
      </c>
      <c r="CU677" s="40">
        <f>VLOOKUP(CF677,'PROMIS 57 T-Score Conversions'!Y$3:Z$35,2,TRUE)</f>
        <v>56.3</v>
      </c>
      <c r="CV677" s="39" t="str">
        <f t="shared" si="24"/>
        <v>Mild</v>
      </c>
      <c r="CW677" s="40">
        <f>vlookup(CG677,'PROMIS 57 T-Score Conversions'!M$3:N$35,2,TRUE)</f>
        <v>43</v>
      </c>
      <c r="CX677" s="39" t="str">
        <f t="shared" si="25"/>
        <v>Mild</v>
      </c>
      <c r="CY677" s="40">
        <f>VLOOKup(CH677,'PROMIS 57 T-Score Conversions'!I$3:J$35,2,TRUE)</f>
        <v>60.8</v>
      </c>
      <c r="CZ677" s="39" t="str">
        <f t="shared" si="26"/>
        <v>Moderate</v>
      </c>
      <c r="DA677" s="37">
        <f>VLOOKUP(CJ677,'PROMIS 57 T-Score Conversions'!AC$3:AD$35,2,TRUE)</f>
        <v>40.29</v>
      </c>
      <c r="DB677" s="44" t="str">
        <f t="shared" si="30"/>
        <v>Mild</v>
      </c>
      <c r="DC677" s="40">
        <f>VLOOKUP(CK677,'PROMIS 57 T-Score Conversions'!AG$3:AH$35,2,TRUE)</f>
        <v>43.42</v>
      </c>
      <c r="DD677" s="39" t="str">
        <f t="shared" si="31"/>
        <v>Normal</v>
      </c>
    </row>
    <row r="678">
      <c r="A678" s="1" t="b">
        <v>1</v>
      </c>
      <c r="B678" s="1" t="b">
        <v>1</v>
      </c>
      <c r="C678" s="20">
        <v>44017.377137800926</v>
      </c>
      <c r="D678" s="1" t="s">
        <v>451</v>
      </c>
      <c r="E678" s="1">
        <v>2279.0</v>
      </c>
      <c r="F678" s="1">
        <v>1.0</v>
      </c>
      <c r="G678" s="1">
        <v>3.0</v>
      </c>
      <c r="H678" s="1">
        <v>2.0</v>
      </c>
      <c r="I678" s="1">
        <v>2.0</v>
      </c>
      <c r="J678" s="1">
        <v>1.0</v>
      </c>
      <c r="K678" s="1">
        <v>2.0</v>
      </c>
      <c r="L678" s="1">
        <v>2.0</v>
      </c>
      <c r="M678" s="1">
        <v>1.0</v>
      </c>
      <c r="N678" s="1">
        <v>3.0</v>
      </c>
      <c r="O678" s="1">
        <v>2.0</v>
      </c>
      <c r="P678" s="1">
        <v>3.0</v>
      </c>
      <c r="Q678" s="1">
        <v>3.0</v>
      </c>
      <c r="R678" s="1">
        <v>3.0</v>
      </c>
      <c r="S678" s="1">
        <v>3.0</v>
      </c>
      <c r="T678" s="1">
        <v>4.0</v>
      </c>
      <c r="U678" s="1">
        <v>3.0</v>
      </c>
      <c r="V678" s="1">
        <v>4.0</v>
      </c>
      <c r="W678" s="1">
        <v>4.0</v>
      </c>
      <c r="X678" s="1">
        <v>4.0</v>
      </c>
      <c r="Y678" s="1">
        <v>3.0</v>
      </c>
      <c r="Z678" s="1">
        <v>2.0</v>
      </c>
      <c r="AA678" s="1">
        <v>4.0</v>
      </c>
      <c r="AB678" s="1">
        <v>4.0</v>
      </c>
      <c r="AC678" s="1">
        <v>3.0</v>
      </c>
      <c r="AD678" s="1">
        <v>5.0</v>
      </c>
      <c r="AE678" s="1">
        <v>5.0</v>
      </c>
      <c r="AF678" s="1">
        <v>5.0</v>
      </c>
      <c r="AG678" s="1">
        <v>5.0</v>
      </c>
      <c r="AH678" s="1">
        <v>5.0</v>
      </c>
      <c r="AI678" s="1">
        <v>5.0</v>
      </c>
      <c r="AJ678" s="1">
        <v>5.0</v>
      </c>
      <c r="AK678" s="1">
        <v>4.0</v>
      </c>
      <c r="AL678" s="1">
        <v>3.0</v>
      </c>
      <c r="AM678" s="1">
        <v>4.0</v>
      </c>
      <c r="AN678" s="1">
        <v>4.0</v>
      </c>
      <c r="AO678" s="1">
        <v>4.0</v>
      </c>
      <c r="AP678" s="1">
        <v>3.0</v>
      </c>
      <c r="AQ678" s="1">
        <v>3.0</v>
      </c>
      <c r="AR678" s="1">
        <v>3.0</v>
      </c>
      <c r="AS678" s="1">
        <v>3.0</v>
      </c>
      <c r="AT678" s="1">
        <v>2.0</v>
      </c>
      <c r="AU678" s="1">
        <v>1.0</v>
      </c>
      <c r="AV678" s="1">
        <v>1.0</v>
      </c>
      <c r="AW678" s="1">
        <v>1.0</v>
      </c>
      <c r="AX678" s="1">
        <v>1.0</v>
      </c>
      <c r="AY678" s="1">
        <v>1.0</v>
      </c>
      <c r="AZ678" s="1">
        <v>1.0</v>
      </c>
      <c r="BA678" s="1">
        <v>1.0</v>
      </c>
      <c r="BB678" s="1">
        <v>4.0</v>
      </c>
      <c r="BC678" s="1">
        <v>4.0</v>
      </c>
      <c r="BD678" s="1">
        <v>4.0</v>
      </c>
      <c r="BE678" s="1">
        <v>4.0</v>
      </c>
      <c r="BF678" s="1">
        <v>4.0</v>
      </c>
      <c r="BG678" s="1">
        <v>5.0</v>
      </c>
      <c r="BH678" s="1">
        <v>4.0</v>
      </c>
      <c r="BI678" s="1">
        <v>4.0</v>
      </c>
      <c r="BJ678" s="1">
        <v>7.0</v>
      </c>
      <c r="BK678" s="1">
        <v>1.0</v>
      </c>
      <c r="BL678" s="1">
        <v>1.0</v>
      </c>
      <c r="BM678" s="1">
        <v>1.0</v>
      </c>
      <c r="BN678" s="1">
        <v>1.0</v>
      </c>
      <c r="BO678" s="1">
        <v>2.0</v>
      </c>
      <c r="BP678" s="1">
        <v>2.0</v>
      </c>
      <c r="BQ678" s="1">
        <v>2.0</v>
      </c>
      <c r="BR678" s="1">
        <v>2.0</v>
      </c>
      <c r="BS678" s="1">
        <v>4.0</v>
      </c>
      <c r="BT678" s="1">
        <v>4.0</v>
      </c>
      <c r="BU678" s="1">
        <v>5.0</v>
      </c>
      <c r="BV678" s="1">
        <v>5.0</v>
      </c>
      <c r="BW678" s="1">
        <v>5.0</v>
      </c>
      <c r="BX678" s="1">
        <v>3.0</v>
      </c>
      <c r="BY678" s="1">
        <v>4.0</v>
      </c>
      <c r="BZ678" s="1">
        <v>4.0</v>
      </c>
      <c r="CA678" s="64">
        <f t="shared" si="32"/>
        <v>227</v>
      </c>
      <c r="CB678" s="45">
        <f t="shared" si="33"/>
        <v>14</v>
      </c>
      <c r="CC678" s="45">
        <f t="shared" si="34"/>
        <v>24</v>
      </c>
      <c r="CD678" s="45">
        <f t="shared" si="35"/>
        <v>28</v>
      </c>
      <c r="CE678" s="45">
        <f t="shared" si="36"/>
        <v>39</v>
      </c>
      <c r="CF678" s="45">
        <f t="shared" si="37"/>
        <v>27</v>
      </c>
      <c r="CG678" s="45">
        <f t="shared" si="38"/>
        <v>9</v>
      </c>
      <c r="CH678" s="45">
        <f t="shared" si="39"/>
        <v>33</v>
      </c>
      <c r="CI678" s="45">
        <f t="shared" si="40"/>
        <v>0.7</v>
      </c>
      <c r="CJ678">
        <f t="shared" si="10"/>
        <v>12</v>
      </c>
      <c r="CK678" s="45">
        <f t="shared" si="41"/>
        <v>34</v>
      </c>
      <c r="CM678" s="40">
        <f>VLOOKUP(CB678,'PROMIS 57 T-Score Conversions'!Q$3:R$35,2,TRUE)</f>
        <v>30.8</v>
      </c>
      <c r="CN678" s="44" t="str">
        <f t="shared" si="20"/>
        <v>Moderate</v>
      </c>
      <c r="CO678" s="40">
        <f>VLOOKUP(CC678,'PROMIS 57 T-Score Conversions'!A$3:B$35,2,TRUE)</f>
        <v>62.5</v>
      </c>
      <c r="CP678" s="39" t="str">
        <f t="shared" si="21"/>
        <v>Moderate</v>
      </c>
      <c r="CQ678" s="40">
        <f>VLOOKUP(CD678,'PROMIS 57 T-Score Conversions'!E$3:F$35,2,TRUE)</f>
        <v>65.8</v>
      </c>
      <c r="CR678" s="39" t="str">
        <f t="shared" si="22"/>
        <v>Moderate</v>
      </c>
      <c r="CS678" s="40">
        <f>VLOOKUP(CE678,'PROMIS 57 T-Score Conversions'!U$3:V$35,2,TRUE)</f>
        <v>74.2</v>
      </c>
      <c r="CT678" s="39" t="str">
        <f t="shared" si="42"/>
        <v>Severe</v>
      </c>
      <c r="CU678" s="40">
        <f>VLOOKUP(CF678,'PROMIS 57 T-Score Conversions'!Y$3:Z$35,2,TRUE)</f>
        <v>57.3</v>
      </c>
      <c r="CV678" s="39" t="str">
        <f t="shared" si="24"/>
        <v>Mild</v>
      </c>
      <c r="CW678" s="40">
        <f>vlookup(CG678,'PROMIS 57 T-Score Conversions'!M$3:N$35,2,TRUE)</f>
        <v>29.7</v>
      </c>
      <c r="CX678" s="39" t="str">
        <f t="shared" si="25"/>
        <v>Severe</v>
      </c>
      <c r="CY678" s="40">
        <f>VLOOKup(CH678,'PROMIS 57 T-Score Conversions'!I$3:J$35,2,TRUE)</f>
        <v>67.7</v>
      </c>
      <c r="CZ678" s="39" t="str">
        <f t="shared" si="26"/>
        <v>Moderate</v>
      </c>
      <c r="DA678" s="37">
        <f>VLOOKUP(CJ678,'PROMIS 57 T-Score Conversions'!AC$3:AD$35,2,TRUE)</f>
        <v>30.11</v>
      </c>
      <c r="DB678" s="44" t="str">
        <f t="shared" si="30"/>
        <v>Moderate</v>
      </c>
      <c r="DC678" s="40">
        <f>VLOOKUP(CK678,'PROMIS 57 T-Score Conversions'!AG$3:AH$35,2,TRUE)</f>
        <v>53.63</v>
      </c>
      <c r="DD678" s="39" t="str">
        <f t="shared" si="31"/>
        <v>Normal</v>
      </c>
    </row>
    <row r="679">
      <c r="A679" s="1" t="b">
        <v>1</v>
      </c>
      <c r="B679" s="1" t="b">
        <v>1</v>
      </c>
      <c r="C679" s="20">
        <v>44017.474570185186</v>
      </c>
      <c r="D679" s="1" t="s">
        <v>407</v>
      </c>
      <c r="E679" s="1">
        <v>2212.0</v>
      </c>
      <c r="F679" s="1">
        <v>4.0</v>
      </c>
      <c r="G679" s="1">
        <v>4.0</v>
      </c>
      <c r="H679" s="1">
        <v>5.0</v>
      </c>
      <c r="I679" s="1">
        <v>3.0</v>
      </c>
      <c r="J679" s="1">
        <v>4.0</v>
      </c>
      <c r="K679" s="1">
        <v>5.0</v>
      </c>
      <c r="L679" s="1">
        <v>5.0</v>
      </c>
      <c r="M679" s="1">
        <v>4.0</v>
      </c>
      <c r="N679" s="1">
        <v>2.0</v>
      </c>
      <c r="O679" s="1">
        <v>1.0</v>
      </c>
      <c r="P679" s="1">
        <v>1.0</v>
      </c>
      <c r="Q679" s="1">
        <v>2.0</v>
      </c>
      <c r="R679" s="1">
        <v>2.0</v>
      </c>
      <c r="S679" s="1">
        <v>1.0</v>
      </c>
      <c r="T679" s="1">
        <v>1.0</v>
      </c>
      <c r="U679" s="1">
        <v>1.0</v>
      </c>
      <c r="V679" s="1">
        <v>1.0</v>
      </c>
      <c r="W679" s="1">
        <v>1.0</v>
      </c>
      <c r="X679" s="1">
        <v>1.0</v>
      </c>
      <c r="Y679" s="1">
        <v>1.0</v>
      </c>
      <c r="Z679" s="1">
        <v>2.0</v>
      </c>
      <c r="AA679" s="1">
        <v>2.0</v>
      </c>
      <c r="AB679" s="1">
        <v>1.0</v>
      </c>
      <c r="AC679" s="1">
        <v>1.0</v>
      </c>
      <c r="AD679" s="1">
        <v>2.0</v>
      </c>
      <c r="AE679" s="1">
        <v>2.0</v>
      </c>
      <c r="AF679" s="1">
        <v>2.0</v>
      </c>
      <c r="AG679" s="1">
        <v>2.0</v>
      </c>
      <c r="AH679" s="1">
        <v>2.0</v>
      </c>
      <c r="AI679" s="1">
        <v>2.0</v>
      </c>
      <c r="AJ679" s="1">
        <v>2.0</v>
      </c>
      <c r="AK679" s="1">
        <v>1.0</v>
      </c>
      <c r="AL679" s="1">
        <v>3.0</v>
      </c>
      <c r="AM679" s="1">
        <v>4.0</v>
      </c>
      <c r="AN679" s="1">
        <v>4.0</v>
      </c>
      <c r="AO679" s="1">
        <v>4.0</v>
      </c>
      <c r="AP679" s="1">
        <v>3.0</v>
      </c>
      <c r="AQ679" s="1">
        <v>4.0</v>
      </c>
      <c r="AR679" s="1">
        <v>3.0</v>
      </c>
      <c r="AS679" s="1">
        <v>4.0</v>
      </c>
      <c r="AT679" s="1">
        <v>4.0</v>
      </c>
      <c r="AU679" s="1">
        <v>3.0</v>
      </c>
      <c r="AV679" s="1">
        <v>1.0</v>
      </c>
      <c r="AW679" s="1">
        <v>4.0</v>
      </c>
      <c r="AX679" s="1">
        <v>4.0</v>
      </c>
      <c r="AY679" s="1">
        <v>4.0</v>
      </c>
      <c r="AZ679" s="1">
        <v>4.0</v>
      </c>
      <c r="BA679" s="1">
        <v>1.0</v>
      </c>
      <c r="BB679" s="1">
        <v>3.0</v>
      </c>
      <c r="BC679" s="1">
        <v>3.0</v>
      </c>
      <c r="BD679" s="1">
        <v>4.0</v>
      </c>
      <c r="BE679" s="1">
        <v>3.0</v>
      </c>
      <c r="BF679" s="1">
        <v>4.0</v>
      </c>
      <c r="BG679" s="1">
        <v>3.0</v>
      </c>
      <c r="BH679" s="1">
        <v>3.0</v>
      </c>
      <c r="BI679" s="1">
        <v>2.0</v>
      </c>
      <c r="BJ679" s="1">
        <v>6.0</v>
      </c>
      <c r="BK679" s="1">
        <v>4.0</v>
      </c>
      <c r="BL679" s="1">
        <v>4.0</v>
      </c>
      <c r="BM679" s="1">
        <v>4.0</v>
      </c>
      <c r="BN679" s="1">
        <v>2.0</v>
      </c>
      <c r="BO679" s="1">
        <v>2.0</v>
      </c>
      <c r="BP679" s="1">
        <v>3.0</v>
      </c>
      <c r="BQ679" s="1">
        <v>3.0</v>
      </c>
      <c r="BR679" s="1">
        <v>4.0</v>
      </c>
      <c r="BS679" s="1">
        <v>2.0</v>
      </c>
      <c r="BT679" s="1">
        <v>2.0</v>
      </c>
      <c r="BU679" s="1">
        <v>2.0</v>
      </c>
      <c r="BV679" s="1">
        <v>4.0</v>
      </c>
      <c r="BW679" s="1">
        <v>4.0</v>
      </c>
      <c r="BX679" s="1">
        <v>2.0</v>
      </c>
      <c r="BY679" s="1">
        <v>3.0</v>
      </c>
      <c r="BZ679" s="1">
        <v>2.0</v>
      </c>
      <c r="CA679" s="64">
        <f t="shared" si="32"/>
        <v>202</v>
      </c>
      <c r="CB679" s="45">
        <f t="shared" si="33"/>
        <v>34</v>
      </c>
      <c r="CC679" s="45">
        <f t="shared" si="34"/>
        <v>11</v>
      </c>
      <c r="CD679" s="45">
        <f t="shared" si="35"/>
        <v>10</v>
      </c>
      <c r="CE679" s="45">
        <f t="shared" si="36"/>
        <v>15</v>
      </c>
      <c r="CF679" s="45">
        <f t="shared" si="37"/>
        <v>29</v>
      </c>
      <c r="CG679" s="45">
        <f t="shared" si="38"/>
        <v>25</v>
      </c>
      <c r="CH679" s="45">
        <f t="shared" si="39"/>
        <v>25</v>
      </c>
      <c r="CI679" s="45">
        <f t="shared" si="40"/>
        <v>0.6</v>
      </c>
      <c r="CJ679">
        <f t="shared" si="10"/>
        <v>26</v>
      </c>
      <c r="CK679" s="45">
        <f t="shared" si="41"/>
        <v>21</v>
      </c>
      <c r="CM679" s="40">
        <f>VLOOKUP(CB679,'PROMIS 57 T-Score Conversions'!Q$3:R$35,2,TRUE)</f>
        <v>45.7</v>
      </c>
      <c r="CN679" s="44" t="str">
        <f t="shared" si="20"/>
        <v>Normal</v>
      </c>
      <c r="CO679" s="40">
        <f>VLOOKUP(CC679,'PROMIS 57 T-Score Conversions'!A$3:B$35,2,TRUE)</f>
        <v>47.8</v>
      </c>
      <c r="CP679" s="39" t="str">
        <f t="shared" si="21"/>
        <v>Normal</v>
      </c>
      <c r="CQ679" s="40">
        <f>VLOOKUP(CD679,'PROMIS 57 T-Score Conversions'!E$3:F$35,2,TRUE)</f>
        <v>47.5</v>
      </c>
      <c r="CR679" s="39" t="str">
        <f t="shared" si="22"/>
        <v>Normal</v>
      </c>
      <c r="CS679" s="40">
        <f>VLOOKUP(CE679,'PROMIS 57 T-Score Conversions'!U$3:V$35,2,TRUE)</f>
        <v>48.1</v>
      </c>
      <c r="CT679" s="39" t="str">
        <f t="shared" si="42"/>
        <v>Normal</v>
      </c>
      <c r="CU679" s="40">
        <f>VLOOKUP(CF679,'PROMIS 57 T-Score Conversions'!Y$3:Z$35,2,TRUE)</f>
        <v>59.4</v>
      </c>
      <c r="CV679" s="39" t="str">
        <f t="shared" si="24"/>
        <v>Mild</v>
      </c>
      <c r="CW679" s="40">
        <f>vlookup(CG679,'PROMIS 57 T-Score Conversions'!M$3:N$35,2,TRUE)</f>
        <v>45</v>
      </c>
      <c r="CX679" s="39" t="str">
        <f t="shared" si="25"/>
        <v>Normal</v>
      </c>
      <c r="CY679" s="40">
        <f>VLOOKup(CH679,'PROMIS 57 T-Score Conversions'!I$3:J$35,2,TRUE)</f>
        <v>62.1</v>
      </c>
      <c r="CZ679" s="39" t="str">
        <f t="shared" si="26"/>
        <v>Moderate</v>
      </c>
      <c r="DA679" s="37">
        <f>VLOOKUP(CJ679,'PROMIS 57 T-Score Conversions'!AC$3:AD$35,2,TRUE)</f>
        <v>41.9</v>
      </c>
      <c r="DB679" s="44" t="str">
        <f t="shared" si="30"/>
        <v>Mild</v>
      </c>
      <c r="DC679" s="40">
        <f>VLOOKUP(CK679,'PROMIS 57 T-Score Conversions'!AG$3:AH$35,2,TRUE)</f>
        <v>40.71</v>
      </c>
      <c r="DD679" s="39" t="str">
        <f t="shared" si="31"/>
        <v>Normal</v>
      </c>
    </row>
    <row r="680">
      <c r="A680" s="1" t="b">
        <v>1</v>
      </c>
      <c r="B680" s="1" t="b">
        <v>1</v>
      </c>
      <c r="C680" s="20">
        <v>44018.3623552662</v>
      </c>
      <c r="D680" s="1" t="s">
        <v>452</v>
      </c>
      <c r="E680" s="1">
        <v>2265.0</v>
      </c>
      <c r="F680" s="1">
        <v>2.0</v>
      </c>
      <c r="G680" s="1">
        <v>4.0</v>
      </c>
      <c r="H680" s="1">
        <v>4.0</v>
      </c>
      <c r="I680" s="1">
        <v>4.0</v>
      </c>
      <c r="J680" s="1">
        <v>2.0</v>
      </c>
      <c r="K680" s="1">
        <v>4.0</v>
      </c>
      <c r="L680" s="1">
        <v>3.0</v>
      </c>
      <c r="M680" s="1">
        <v>1.0</v>
      </c>
      <c r="N680" s="1">
        <v>4.0</v>
      </c>
      <c r="O680" s="1">
        <v>3.0</v>
      </c>
      <c r="P680" s="1">
        <v>5.0</v>
      </c>
      <c r="Q680" s="1">
        <v>5.0</v>
      </c>
      <c r="R680" s="1">
        <v>4.0</v>
      </c>
      <c r="S680" s="1">
        <v>2.0</v>
      </c>
      <c r="T680" s="1">
        <v>4.0</v>
      </c>
      <c r="U680" s="1">
        <v>5.0</v>
      </c>
      <c r="V680" s="1">
        <v>1.0</v>
      </c>
      <c r="W680" s="1">
        <v>4.0</v>
      </c>
      <c r="X680" s="1">
        <v>3.0</v>
      </c>
      <c r="Y680" s="1">
        <v>4.0</v>
      </c>
      <c r="Z680" s="1">
        <v>4.0</v>
      </c>
      <c r="AA680" s="1">
        <v>5.0</v>
      </c>
      <c r="AB680" s="1">
        <v>5.0</v>
      </c>
      <c r="AC680" s="1">
        <v>5.0</v>
      </c>
      <c r="AD680" s="1">
        <v>5.0</v>
      </c>
      <c r="AE680" s="1">
        <v>5.0</v>
      </c>
      <c r="AF680" s="1">
        <v>5.0</v>
      </c>
      <c r="AG680" s="1">
        <v>5.0</v>
      </c>
      <c r="AH680" s="1">
        <v>5.0</v>
      </c>
      <c r="AI680" s="1">
        <v>4.0</v>
      </c>
      <c r="AJ680" s="1">
        <v>4.0</v>
      </c>
      <c r="AK680" s="1">
        <v>4.0</v>
      </c>
      <c r="AL680" s="1">
        <v>4.0</v>
      </c>
      <c r="AM680" s="1">
        <v>4.0</v>
      </c>
      <c r="AN680" s="1">
        <v>4.0</v>
      </c>
      <c r="AO680" s="1">
        <v>5.0</v>
      </c>
      <c r="AP680" s="1">
        <v>5.0</v>
      </c>
      <c r="AQ680" s="1">
        <v>5.0</v>
      </c>
      <c r="AR680" s="1">
        <v>2.0</v>
      </c>
      <c r="AS680" s="1">
        <v>3.0</v>
      </c>
      <c r="AT680" s="1">
        <v>2.0</v>
      </c>
      <c r="AU680" s="1">
        <v>3.0</v>
      </c>
      <c r="AV680" s="1">
        <v>2.0</v>
      </c>
      <c r="AW680" s="1">
        <v>2.0</v>
      </c>
      <c r="AX680" s="1">
        <v>1.0</v>
      </c>
      <c r="AY680" s="1">
        <v>2.0</v>
      </c>
      <c r="AZ680" s="1">
        <v>4.0</v>
      </c>
      <c r="BA680" s="1">
        <v>2.0</v>
      </c>
      <c r="BB680" s="1">
        <v>4.0</v>
      </c>
      <c r="BC680" s="1">
        <v>4.0</v>
      </c>
      <c r="BD680" s="1">
        <v>4.0</v>
      </c>
      <c r="BE680" s="1">
        <v>3.0</v>
      </c>
      <c r="BF680" s="1">
        <v>4.0</v>
      </c>
      <c r="BG680" s="1">
        <v>4.0</v>
      </c>
      <c r="BH680" s="1">
        <v>4.0</v>
      </c>
      <c r="BI680" s="1">
        <v>5.0</v>
      </c>
      <c r="BJ680" s="1">
        <v>7.0</v>
      </c>
      <c r="BK680" s="1">
        <v>1.0</v>
      </c>
      <c r="BL680" s="1">
        <v>1.0</v>
      </c>
      <c r="BM680" s="1">
        <v>1.0</v>
      </c>
      <c r="BN680" s="1">
        <v>1.0</v>
      </c>
      <c r="BO680" s="1">
        <v>1.0</v>
      </c>
      <c r="BP680" s="1">
        <v>2.0</v>
      </c>
      <c r="BQ680" s="1">
        <v>1.0</v>
      </c>
      <c r="BR680" s="1">
        <v>1.0</v>
      </c>
      <c r="BS680" s="1">
        <v>5.0</v>
      </c>
      <c r="BT680" s="1">
        <v>5.0</v>
      </c>
      <c r="BU680" s="1">
        <v>5.0</v>
      </c>
      <c r="BV680" s="1">
        <v>5.0</v>
      </c>
      <c r="BW680" s="1">
        <v>5.0</v>
      </c>
      <c r="BX680" s="1">
        <v>3.0</v>
      </c>
      <c r="BY680" s="1">
        <v>2.0</v>
      </c>
      <c r="BZ680" s="1">
        <v>5.0</v>
      </c>
      <c r="CA680" s="64">
        <f t="shared" si="32"/>
        <v>257</v>
      </c>
      <c r="CB680" s="45">
        <f t="shared" si="33"/>
        <v>24</v>
      </c>
      <c r="CC680" s="45">
        <f t="shared" si="34"/>
        <v>32</v>
      </c>
      <c r="CD680" s="45">
        <f t="shared" si="35"/>
        <v>31</v>
      </c>
      <c r="CE680" s="45">
        <f t="shared" si="36"/>
        <v>37</v>
      </c>
      <c r="CF680" s="45">
        <f t="shared" si="37"/>
        <v>32</v>
      </c>
      <c r="CG680" s="45">
        <f t="shared" si="38"/>
        <v>18</v>
      </c>
      <c r="CH680" s="45">
        <f t="shared" si="39"/>
        <v>32</v>
      </c>
      <c r="CI680" s="45">
        <f t="shared" si="40"/>
        <v>0.7</v>
      </c>
      <c r="CJ680">
        <f t="shared" si="10"/>
        <v>9</v>
      </c>
      <c r="CK680" s="45">
        <f t="shared" si="41"/>
        <v>35</v>
      </c>
      <c r="CM680" s="40">
        <f>VLOOKUP(CB680,'PROMIS 57 T-Score Conversions'!Q$3:R$35,2,TRUE)</f>
        <v>38.1</v>
      </c>
      <c r="CN680" s="44" t="str">
        <f t="shared" si="20"/>
        <v>Moderate</v>
      </c>
      <c r="CO680" s="40">
        <f>VLOOKUP(CC680,'PROMIS 57 T-Score Conversions'!A$3:B$35,2,TRUE)</f>
        <v>70.8</v>
      </c>
      <c r="CP680" s="39" t="str">
        <f t="shared" si="21"/>
        <v>Severe</v>
      </c>
      <c r="CQ680" s="40">
        <f>VLOOKUP(CD680,'PROMIS 57 T-Score Conversions'!E$3:F$35,2,TRUE)</f>
        <v>68.7</v>
      </c>
      <c r="CR680" s="39" t="str">
        <f t="shared" si="22"/>
        <v>Moderate</v>
      </c>
      <c r="CS680" s="40">
        <f>VLOOKUP(CE680,'PROMIS 57 T-Score Conversions'!U$3:V$35,2,TRUE)</f>
        <v>71</v>
      </c>
      <c r="CT680" s="39" t="str">
        <f t="shared" si="42"/>
        <v>Severe</v>
      </c>
      <c r="CU680" s="40">
        <f>VLOOKUP(CF680,'PROMIS 57 T-Score Conversions'!Y$3:Z$35,2,TRUE)</f>
        <v>62.6</v>
      </c>
      <c r="CV680" s="39" t="str">
        <f t="shared" si="24"/>
        <v>Moderate</v>
      </c>
      <c r="CW680" s="40">
        <f>vlookup(CG680,'PROMIS 57 T-Score Conversions'!M$3:N$35,2,TRUE)</f>
        <v>38.5</v>
      </c>
      <c r="CX680" s="39" t="str">
        <f t="shared" si="25"/>
        <v>Moderate</v>
      </c>
      <c r="CY680" s="40">
        <f>VLOOKup(CH680,'PROMIS 57 T-Score Conversions'!I$3:J$35,2,TRUE)</f>
        <v>66.9</v>
      </c>
      <c r="CZ680" s="39" t="str">
        <f t="shared" si="26"/>
        <v>Moderate</v>
      </c>
      <c r="DA680" s="37">
        <f>VLOOKUP(CJ680,'PROMIS 57 T-Score Conversions'!AC$3:AD$35,2,TRUE)</f>
        <v>25.73</v>
      </c>
      <c r="DB680" s="44" t="str">
        <f t="shared" si="30"/>
        <v>Severe</v>
      </c>
      <c r="DC680" s="40">
        <f>VLOOKUP(CK680,'PROMIS 57 T-Score Conversions'!AG$3:AH$35,2,TRUE)</f>
        <v>54.94</v>
      </c>
      <c r="DD680" s="39" t="str">
        <f t="shared" si="31"/>
        <v>Normal</v>
      </c>
    </row>
    <row r="681">
      <c r="A681" s="1" t="b">
        <v>1</v>
      </c>
      <c r="B681" s="1" t="b">
        <v>1</v>
      </c>
      <c r="C681" s="20">
        <v>44018.50450293982</v>
      </c>
      <c r="D681" s="1" t="s">
        <v>354</v>
      </c>
      <c r="E681" s="1">
        <v>2156.0</v>
      </c>
      <c r="F681" s="1">
        <v>4.0</v>
      </c>
      <c r="G681" s="1">
        <v>4.0</v>
      </c>
      <c r="H681" s="1">
        <v>4.0</v>
      </c>
      <c r="I681" s="1">
        <v>4.0</v>
      </c>
      <c r="J681" s="1">
        <v>3.0</v>
      </c>
      <c r="K681" s="1">
        <v>4.0</v>
      </c>
      <c r="L681" s="1">
        <v>4.0</v>
      </c>
      <c r="M681" s="1">
        <v>4.0</v>
      </c>
      <c r="N681" s="1">
        <v>2.0</v>
      </c>
      <c r="O681" s="1">
        <v>2.0</v>
      </c>
      <c r="P681" s="1">
        <v>2.0</v>
      </c>
      <c r="Q681" s="1">
        <v>3.0</v>
      </c>
      <c r="R681" s="1">
        <v>3.0</v>
      </c>
      <c r="S681" s="1">
        <v>2.0</v>
      </c>
      <c r="T681" s="1">
        <v>2.0</v>
      </c>
      <c r="U681" s="1">
        <v>3.0</v>
      </c>
      <c r="V681" s="1">
        <v>2.0</v>
      </c>
      <c r="W681" s="1">
        <v>2.0</v>
      </c>
      <c r="X681" s="1">
        <v>2.0</v>
      </c>
      <c r="Y681" s="1">
        <v>2.0</v>
      </c>
      <c r="Z681" s="1">
        <v>3.0</v>
      </c>
      <c r="AA681" s="1">
        <v>2.0</v>
      </c>
      <c r="AB681" s="1">
        <v>1.0</v>
      </c>
      <c r="AC681" s="1">
        <v>2.0</v>
      </c>
      <c r="AD681" s="1">
        <v>5.0</v>
      </c>
      <c r="AE681" s="1">
        <v>4.0</v>
      </c>
      <c r="AF681" s="1">
        <v>4.0</v>
      </c>
      <c r="AG681" s="1">
        <v>4.0</v>
      </c>
      <c r="AH681" s="1">
        <v>4.0</v>
      </c>
      <c r="AI681" s="1">
        <v>4.0</v>
      </c>
      <c r="AJ681" s="1">
        <v>5.0</v>
      </c>
      <c r="AK681" s="1">
        <v>3.0</v>
      </c>
      <c r="AL681" s="1">
        <v>5.0</v>
      </c>
      <c r="AM681" s="1">
        <v>4.0</v>
      </c>
      <c r="AN681" s="1">
        <v>5.0</v>
      </c>
      <c r="AO681" s="1">
        <v>5.0</v>
      </c>
      <c r="AP681" s="1">
        <v>5.0</v>
      </c>
      <c r="AQ681" s="1">
        <v>3.0</v>
      </c>
      <c r="AR681" s="1">
        <v>3.0</v>
      </c>
      <c r="AS681" s="1">
        <v>5.0</v>
      </c>
      <c r="AT681" s="1">
        <v>3.0</v>
      </c>
      <c r="AU681" s="1">
        <v>3.0</v>
      </c>
      <c r="AV681" s="1">
        <v>3.0</v>
      </c>
      <c r="AW681" s="1">
        <v>3.0</v>
      </c>
      <c r="AX681" s="1">
        <v>2.0</v>
      </c>
      <c r="AY681" s="1">
        <v>2.0</v>
      </c>
      <c r="AZ681" s="1">
        <v>3.0</v>
      </c>
      <c r="BA681" s="1">
        <v>3.0</v>
      </c>
      <c r="BB681" s="1">
        <v>3.0</v>
      </c>
      <c r="BC681" s="1">
        <v>2.0</v>
      </c>
      <c r="BD681" s="1">
        <v>4.0</v>
      </c>
      <c r="BE681" s="1">
        <v>3.0</v>
      </c>
      <c r="BF681" s="1">
        <v>4.0</v>
      </c>
      <c r="BG681" s="1">
        <v>4.0</v>
      </c>
      <c r="BH681" s="1">
        <v>4.0</v>
      </c>
      <c r="BI681" s="1">
        <v>3.0</v>
      </c>
      <c r="BJ681" s="1">
        <v>4.0</v>
      </c>
      <c r="BK681" s="1">
        <v>2.0</v>
      </c>
      <c r="BL681" s="1">
        <v>2.0</v>
      </c>
      <c r="BM681" s="1">
        <v>2.0</v>
      </c>
      <c r="BN681" s="1">
        <v>1.0</v>
      </c>
      <c r="BO681" s="1">
        <v>2.0</v>
      </c>
      <c r="BP681" s="1">
        <v>1.0</v>
      </c>
      <c r="BQ681" s="1">
        <v>2.0</v>
      </c>
      <c r="BR681" s="1">
        <v>1.0</v>
      </c>
      <c r="BS681" s="1">
        <v>5.0</v>
      </c>
      <c r="BT681" s="1">
        <v>5.0</v>
      </c>
      <c r="BU681" s="1">
        <v>4.0</v>
      </c>
      <c r="BV681" s="1">
        <v>5.0</v>
      </c>
      <c r="BW681" s="1">
        <v>4.0</v>
      </c>
      <c r="BX681" s="1">
        <v>3.0</v>
      </c>
      <c r="BY681" s="1">
        <v>3.0</v>
      </c>
      <c r="BZ681" s="1">
        <v>4.0</v>
      </c>
      <c r="CA681" s="64">
        <f t="shared" si="32"/>
        <v>233</v>
      </c>
      <c r="CB681" s="45">
        <f t="shared" si="33"/>
        <v>31</v>
      </c>
      <c r="CC681" s="45">
        <f t="shared" si="34"/>
        <v>19</v>
      </c>
      <c r="CD681" s="45">
        <f t="shared" si="35"/>
        <v>16</v>
      </c>
      <c r="CE681" s="45">
        <f t="shared" si="36"/>
        <v>33</v>
      </c>
      <c r="CF681" s="45">
        <f t="shared" si="37"/>
        <v>35</v>
      </c>
      <c r="CG681" s="45">
        <f t="shared" si="38"/>
        <v>22</v>
      </c>
      <c r="CH681" s="45">
        <f t="shared" si="39"/>
        <v>27</v>
      </c>
      <c r="CI681" s="45">
        <f t="shared" si="40"/>
        <v>0.4</v>
      </c>
      <c r="CJ681">
        <f t="shared" si="10"/>
        <v>13</v>
      </c>
      <c r="CK681" s="45">
        <f t="shared" si="41"/>
        <v>33</v>
      </c>
      <c r="CM681" s="40">
        <f>VLOOKUP(CB681,'PROMIS 57 T-Score Conversions'!Q$3:R$35,2,TRUE)</f>
        <v>43.1</v>
      </c>
      <c r="CN681" s="44" t="str">
        <f t="shared" si="20"/>
        <v>Mild</v>
      </c>
      <c r="CO681" s="40">
        <f>VLOOKUP(CC681,'PROMIS 57 T-Score Conversions'!A$3:B$35,2,TRUE)</f>
        <v>57.4</v>
      </c>
      <c r="CP681" s="39" t="str">
        <f t="shared" si="21"/>
        <v>Moderate</v>
      </c>
      <c r="CQ681" s="40">
        <f>VLOOKUP(CD681,'PROMIS 57 T-Score Conversions'!E$3:F$35,2,TRUE)</f>
        <v>55.1</v>
      </c>
      <c r="CR681" s="39" t="str">
        <f t="shared" si="22"/>
        <v>Mild</v>
      </c>
      <c r="CS681" s="40">
        <f>VLOOKUP(CE681,'PROMIS 57 T-Score Conversions'!U$3:V$35,2,TRUE)</f>
        <v>66.4</v>
      </c>
      <c r="CT681" s="39" t="str">
        <f t="shared" si="42"/>
        <v>Moderate</v>
      </c>
      <c r="CU681" s="40">
        <f>VLOOKUP(CF681,'PROMIS 57 T-Score Conversions'!Y$3:Z$35,2,TRUE)</f>
        <v>66.1</v>
      </c>
      <c r="CV681" s="39" t="str">
        <f t="shared" si="24"/>
        <v>Moderate</v>
      </c>
      <c r="CW681" s="40">
        <f>vlookup(CG681,'PROMIS 57 T-Score Conversions'!M$3:N$35,2,TRUE)</f>
        <v>42</v>
      </c>
      <c r="CX681" s="39" t="str">
        <f t="shared" si="25"/>
        <v>Mild</v>
      </c>
      <c r="CY681" s="40">
        <f>VLOOKup(CH681,'PROMIS 57 T-Score Conversions'!I$3:J$35,2,TRUE)</f>
        <v>63.5</v>
      </c>
      <c r="CZ681" s="39" t="str">
        <f t="shared" si="26"/>
        <v>Moderate</v>
      </c>
      <c r="DA681" s="37">
        <f>VLOOKUP(CJ681,'PROMIS 57 T-Score Conversions'!AC$3:AD$35,2,TRUE)</f>
        <v>31.18</v>
      </c>
      <c r="DB681" s="44" t="str">
        <f t="shared" si="30"/>
        <v>Moderate</v>
      </c>
      <c r="DC681" s="40">
        <f>VLOOKUP(CK681,'PROMIS 57 T-Score Conversions'!AG$3:AH$35,2,TRUE)</f>
        <v>52.42</v>
      </c>
      <c r="DD681" s="39" t="str">
        <f t="shared" si="31"/>
        <v>Normal</v>
      </c>
    </row>
    <row r="682">
      <c r="A682" s="1" t="b">
        <v>1</v>
      </c>
      <c r="B682" s="1" t="b">
        <v>1</v>
      </c>
      <c r="C682" s="20">
        <v>44020.488233738426</v>
      </c>
      <c r="D682" s="1" t="s">
        <v>323</v>
      </c>
      <c r="E682" s="1">
        <v>2068.0</v>
      </c>
      <c r="F682" s="1">
        <v>1.0</v>
      </c>
      <c r="G682" s="1">
        <v>5.0</v>
      </c>
      <c r="H682" s="1">
        <v>5.0</v>
      </c>
      <c r="I682" s="1">
        <v>4.0</v>
      </c>
      <c r="J682" s="1">
        <v>1.0</v>
      </c>
      <c r="K682" s="1">
        <v>2.0</v>
      </c>
      <c r="L682" s="1">
        <v>3.0</v>
      </c>
      <c r="M682" s="1">
        <v>1.0</v>
      </c>
      <c r="N682" s="1">
        <v>3.0</v>
      </c>
      <c r="O682" s="1">
        <v>4.0</v>
      </c>
      <c r="P682" s="1">
        <v>4.0</v>
      </c>
      <c r="Q682" s="1">
        <v>3.0</v>
      </c>
      <c r="R682" s="1">
        <v>4.0</v>
      </c>
      <c r="S682" s="1">
        <v>5.0</v>
      </c>
      <c r="T682" s="1">
        <v>4.0</v>
      </c>
      <c r="U682" s="1">
        <v>3.0</v>
      </c>
      <c r="V682" s="1">
        <v>2.0</v>
      </c>
      <c r="W682" s="1">
        <v>3.0</v>
      </c>
      <c r="X682" s="1">
        <v>4.0</v>
      </c>
      <c r="Y682" s="1">
        <v>3.0</v>
      </c>
      <c r="Z682" s="1">
        <v>4.0</v>
      </c>
      <c r="AA682" s="1">
        <v>4.0</v>
      </c>
      <c r="AB682" s="1">
        <v>3.0</v>
      </c>
      <c r="AC682" s="1">
        <v>3.0</v>
      </c>
      <c r="AD682" s="1">
        <v>4.0</v>
      </c>
      <c r="AE682" s="1">
        <v>4.0</v>
      </c>
      <c r="AF682" s="1">
        <v>4.0</v>
      </c>
      <c r="AG682" s="1">
        <v>4.0</v>
      </c>
      <c r="AH682" s="1">
        <v>4.0</v>
      </c>
      <c r="AI682" s="1">
        <v>4.0</v>
      </c>
      <c r="AJ682" s="1">
        <v>4.0</v>
      </c>
      <c r="AK682" s="1">
        <v>4.0</v>
      </c>
      <c r="AL682" s="1">
        <v>2.0</v>
      </c>
      <c r="AM682" s="1">
        <v>4.0</v>
      </c>
      <c r="AN682" s="1">
        <v>2.0</v>
      </c>
      <c r="AO682" s="1">
        <v>2.0</v>
      </c>
      <c r="AP682" s="1">
        <v>4.0</v>
      </c>
      <c r="AQ682" s="1">
        <v>2.0</v>
      </c>
      <c r="AR682" s="1">
        <v>2.0</v>
      </c>
      <c r="AS682" s="1">
        <v>4.0</v>
      </c>
      <c r="AT682" s="1">
        <v>2.0</v>
      </c>
      <c r="AU682" s="1">
        <v>2.0</v>
      </c>
      <c r="AV682" s="1">
        <v>2.0</v>
      </c>
      <c r="AW682" s="1">
        <v>1.0</v>
      </c>
      <c r="AX682" s="1">
        <v>1.0</v>
      </c>
      <c r="AY682" s="1">
        <v>1.0</v>
      </c>
      <c r="AZ682" s="1">
        <v>2.0</v>
      </c>
      <c r="BA682" s="1">
        <v>1.0</v>
      </c>
      <c r="BB682" s="1">
        <v>3.0</v>
      </c>
      <c r="BC682" s="1">
        <v>3.0</v>
      </c>
      <c r="BD682" s="1">
        <v>3.0</v>
      </c>
      <c r="BE682" s="1">
        <v>3.0</v>
      </c>
      <c r="BF682" s="1">
        <v>3.0</v>
      </c>
      <c r="BG682" s="1">
        <v>3.0</v>
      </c>
      <c r="BH682" s="1">
        <v>3.0</v>
      </c>
      <c r="BI682" s="1">
        <v>3.0</v>
      </c>
      <c r="BJ682" s="1">
        <v>8.0</v>
      </c>
      <c r="BK682" s="1">
        <v>3.0</v>
      </c>
      <c r="BL682" s="1">
        <v>3.0</v>
      </c>
      <c r="BM682" s="1">
        <v>3.0</v>
      </c>
      <c r="BN682" s="1">
        <v>3.0</v>
      </c>
      <c r="BO682" s="1">
        <v>3.0</v>
      </c>
      <c r="BP682" s="1">
        <v>3.0</v>
      </c>
      <c r="BQ682" s="1">
        <v>3.0</v>
      </c>
      <c r="BR682" s="1">
        <v>3.0</v>
      </c>
      <c r="BS682" s="1">
        <v>3.0</v>
      </c>
      <c r="BT682" s="1">
        <v>3.0</v>
      </c>
      <c r="BU682" s="1">
        <v>3.0</v>
      </c>
      <c r="BV682" s="1">
        <v>3.0</v>
      </c>
      <c r="BW682" s="1">
        <v>4.0</v>
      </c>
      <c r="BX682" s="1">
        <v>4.0</v>
      </c>
      <c r="BY682" s="1">
        <v>4.0</v>
      </c>
      <c r="BZ682" s="1">
        <v>3.0</v>
      </c>
      <c r="CA682" s="64">
        <f t="shared" si="32"/>
        <v>227</v>
      </c>
      <c r="CB682" s="45">
        <f t="shared" si="33"/>
        <v>22</v>
      </c>
      <c r="CC682" s="45">
        <f t="shared" si="34"/>
        <v>30</v>
      </c>
      <c r="CD682" s="45">
        <f t="shared" si="35"/>
        <v>26</v>
      </c>
      <c r="CE682" s="45">
        <f t="shared" si="36"/>
        <v>32</v>
      </c>
      <c r="CF682" s="45">
        <f t="shared" si="37"/>
        <v>22</v>
      </c>
      <c r="CG682" s="45">
        <f t="shared" si="38"/>
        <v>12</v>
      </c>
      <c r="CH682" s="45">
        <f t="shared" si="39"/>
        <v>24</v>
      </c>
      <c r="CI682" s="45">
        <f t="shared" si="40"/>
        <v>0.8</v>
      </c>
      <c r="CJ682">
        <f t="shared" si="10"/>
        <v>24</v>
      </c>
      <c r="CK682" s="45">
        <f t="shared" si="41"/>
        <v>27</v>
      </c>
      <c r="CM682" s="40">
        <f>VLOOKUP(CB682,'PROMIS 57 T-Score Conversions'!Q$3:R$35,2,TRUE)</f>
        <v>36.7</v>
      </c>
      <c r="CN682" s="44" t="str">
        <f t="shared" si="20"/>
        <v>Moderate</v>
      </c>
      <c r="CO682" s="40">
        <f>VLOOKUP(CC682,'PROMIS 57 T-Score Conversions'!A$3:B$35,2,TRUE)</f>
        <v>68.7</v>
      </c>
      <c r="CP682" s="39" t="str">
        <f t="shared" si="21"/>
        <v>Severe</v>
      </c>
      <c r="CQ682" s="40">
        <f>VLOOKUP(CD682,'PROMIS 57 T-Score Conversions'!E$3:F$35,2,TRUE)</f>
        <v>63.9</v>
      </c>
      <c r="CR682" s="39" t="str">
        <f t="shared" si="22"/>
        <v>Moderate</v>
      </c>
      <c r="CS682" s="40">
        <f>VLOOKUP(CE682,'PROMIS 57 T-Score Conversions'!U$3:V$35,2,TRUE)</f>
        <v>65.3</v>
      </c>
      <c r="CT682" s="39" t="str">
        <f t="shared" si="42"/>
        <v>Moderate</v>
      </c>
      <c r="CU682" s="40">
        <f>VLOOKUP(CF682,'PROMIS 57 T-Score Conversions'!Y$3:Z$35,2,TRUE)</f>
        <v>52.2</v>
      </c>
      <c r="CV682" s="39" t="str">
        <f t="shared" si="24"/>
        <v>Normal</v>
      </c>
      <c r="CW682" s="40">
        <f>vlookup(CG682,'PROMIS 57 T-Score Conversions'!M$3:N$35,2,TRUE)</f>
        <v>33.6</v>
      </c>
      <c r="CX682" s="39" t="str">
        <f t="shared" si="25"/>
        <v>Moderate</v>
      </c>
      <c r="CY682" s="40">
        <f>VLOOKup(CH682,'PROMIS 57 T-Score Conversions'!I$3:J$35,2,TRUE)</f>
        <v>61.5</v>
      </c>
      <c r="CZ682" s="39" t="str">
        <f t="shared" si="26"/>
        <v>Moderate</v>
      </c>
      <c r="DA682" s="37">
        <f>VLOOKUP(CJ682,'PROMIS 57 T-Score Conversions'!AC$3:AD$35,2,TRUE)</f>
        <v>40.29</v>
      </c>
      <c r="DB682" s="44" t="str">
        <f t="shared" si="30"/>
        <v>Mild</v>
      </c>
      <c r="DC682" s="40">
        <f>VLOOKUP(CK682,'PROMIS 57 T-Score Conversions'!AG$3:AH$35,2,TRUE)</f>
        <v>46.21</v>
      </c>
      <c r="DD682" s="39" t="str">
        <f t="shared" si="31"/>
        <v>Normal</v>
      </c>
    </row>
    <row r="683">
      <c r="A683" s="1" t="b">
        <v>1</v>
      </c>
      <c r="B683" s="1" t="b">
        <v>1</v>
      </c>
      <c r="C683" s="20">
        <v>44020.67866878472</v>
      </c>
      <c r="D683" s="1" t="s">
        <v>276</v>
      </c>
      <c r="E683" s="1">
        <v>1941.0</v>
      </c>
      <c r="F683" s="1">
        <v>4.0</v>
      </c>
      <c r="G683" s="1">
        <v>4.0</v>
      </c>
      <c r="H683" s="1">
        <v>4.0</v>
      </c>
      <c r="I683" s="1">
        <v>4.0</v>
      </c>
      <c r="J683" s="1">
        <v>4.0</v>
      </c>
      <c r="K683" s="1">
        <v>4.0</v>
      </c>
      <c r="L683" s="1">
        <v>2.0</v>
      </c>
      <c r="M683" s="1">
        <v>1.0</v>
      </c>
      <c r="N683" s="1">
        <v>3.0</v>
      </c>
      <c r="O683" s="1">
        <v>3.0</v>
      </c>
      <c r="P683" s="1">
        <v>3.0</v>
      </c>
      <c r="Q683" s="1">
        <v>3.0</v>
      </c>
      <c r="R683" s="1">
        <v>3.0</v>
      </c>
      <c r="S683" s="1">
        <v>3.0</v>
      </c>
      <c r="T683" s="1">
        <v>3.0</v>
      </c>
      <c r="U683" s="1">
        <v>4.0</v>
      </c>
      <c r="V683" s="1">
        <v>3.0</v>
      </c>
      <c r="W683" s="1">
        <v>3.0</v>
      </c>
      <c r="X683" s="1">
        <v>3.0</v>
      </c>
      <c r="Y683" s="1">
        <v>2.0</v>
      </c>
      <c r="Z683" s="1">
        <v>2.0</v>
      </c>
      <c r="AA683" s="1">
        <v>2.0</v>
      </c>
      <c r="AB683" s="1">
        <v>2.0</v>
      </c>
      <c r="AC683" s="1">
        <v>2.0</v>
      </c>
      <c r="AD683" s="1">
        <v>3.0</v>
      </c>
      <c r="AE683" s="1">
        <v>3.0</v>
      </c>
      <c r="AF683" s="1">
        <v>3.0</v>
      </c>
      <c r="AG683" s="1">
        <v>3.0</v>
      </c>
      <c r="AH683" s="1">
        <v>3.0</v>
      </c>
      <c r="AI683" s="1">
        <v>4.0</v>
      </c>
      <c r="AJ683" s="1">
        <v>3.0</v>
      </c>
      <c r="AK683" s="1">
        <v>3.0</v>
      </c>
      <c r="AL683" s="1">
        <v>3.0</v>
      </c>
      <c r="AM683" s="1">
        <v>3.0</v>
      </c>
      <c r="AN683" s="1">
        <v>3.0</v>
      </c>
      <c r="AO683" s="1">
        <v>2.0</v>
      </c>
      <c r="AP683" s="1">
        <v>4.0</v>
      </c>
      <c r="AQ683" s="1">
        <v>2.0</v>
      </c>
      <c r="AR683" s="1">
        <v>2.0</v>
      </c>
      <c r="AS683" s="1">
        <v>3.0</v>
      </c>
      <c r="AT683" s="1">
        <v>4.0</v>
      </c>
      <c r="AU683" s="1">
        <v>4.0</v>
      </c>
      <c r="AV683" s="1">
        <v>3.0</v>
      </c>
      <c r="AW683" s="1">
        <v>4.0</v>
      </c>
      <c r="AX683" s="1">
        <v>4.0</v>
      </c>
      <c r="AY683" s="1">
        <v>4.0</v>
      </c>
      <c r="AZ683" s="1">
        <v>4.0</v>
      </c>
      <c r="BA683" s="1">
        <v>4.0</v>
      </c>
      <c r="BB683" s="1">
        <v>3.0</v>
      </c>
      <c r="BC683" s="1">
        <v>3.0</v>
      </c>
      <c r="BD683" s="1">
        <v>3.0</v>
      </c>
      <c r="BE683" s="1">
        <v>3.0</v>
      </c>
      <c r="BF683" s="1">
        <v>2.0</v>
      </c>
      <c r="BG683" s="1">
        <v>3.0</v>
      </c>
      <c r="BH683" s="1">
        <v>3.0</v>
      </c>
      <c r="BI683" s="1">
        <v>3.0</v>
      </c>
      <c r="BJ683" s="1">
        <v>4.0</v>
      </c>
      <c r="BK683" s="1">
        <v>1.0</v>
      </c>
      <c r="BL683" s="1">
        <v>2.0</v>
      </c>
      <c r="BM683" s="1">
        <v>1.0</v>
      </c>
      <c r="BN683" s="1">
        <v>1.0</v>
      </c>
      <c r="BO683" s="1">
        <v>3.0</v>
      </c>
      <c r="BP683" s="1">
        <v>1.0</v>
      </c>
      <c r="BQ683" s="1">
        <v>1.0</v>
      </c>
      <c r="BR683" s="1">
        <v>2.0</v>
      </c>
      <c r="BS683" s="1">
        <v>5.0</v>
      </c>
      <c r="BT683" s="1">
        <v>5.0</v>
      </c>
      <c r="BU683" s="1">
        <v>5.0</v>
      </c>
      <c r="BV683" s="1">
        <v>4.0</v>
      </c>
      <c r="BW683" s="1">
        <v>5.0</v>
      </c>
      <c r="BX683" s="1">
        <v>5.0</v>
      </c>
      <c r="BY683" s="1">
        <v>5.0</v>
      </c>
      <c r="BZ683" s="1">
        <v>5.0</v>
      </c>
      <c r="CA683" s="64">
        <f t="shared" si="32"/>
        <v>227</v>
      </c>
      <c r="CB683" s="45">
        <f t="shared" si="33"/>
        <v>27</v>
      </c>
      <c r="CC683" s="45">
        <f t="shared" si="34"/>
        <v>25</v>
      </c>
      <c r="CD683" s="45">
        <f t="shared" si="35"/>
        <v>19</v>
      </c>
      <c r="CE683" s="45">
        <f t="shared" si="36"/>
        <v>25</v>
      </c>
      <c r="CF683" s="45">
        <f t="shared" si="37"/>
        <v>22</v>
      </c>
      <c r="CG683" s="45">
        <f t="shared" si="38"/>
        <v>31</v>
      </c>
      <c r="CH683" s="45">
        <f t="shared" si="39"/>
        <v>23</v>
      </c>
      <c r="CI683" s="45">
        <f t="shared" si="40"/>
        <v>0.4</v>
      </c>
      <c r="CJ683">
        <f t="shared" si="10"/>
        <v>12</v>
      </c>
      <c r="CK683" s="45">
        <f t="shared" si="41"/>
        <v>39</v>
      </c>
      <c r="CM683" s="40">
        <f>VLOOKUP(CB683,'PROMIS 57 T-Score Conversions'!Q$3:R$35,2,TRUE)</f>
        <v>40.1</v>
      </c>
      <c r="CN683" s="44" t="str">
        <f t="shared" si="20"/>
        <v>Mild</v>
      </c>
      <c r="CO683" s="40">
        <f>VLOOKUP(CC683,'PROMIS 57 T-Score Conversions'!A$3:B$35,2,TRUE)</f>
        <v>63.5</v>
      </c>
      <c r="CP683" s="39" t="str">
        <f t="shared" si="21"/>
        <v>Moderate</v>
      </c>
      <c r="CQ683" s="40">
        <f>VLOOKUP(CD683,'PROMIS 57 T-Score Conversions'!E$3:F$35,2,TRUE)</f>
        <v>57.7</v>
      </c>
      <c r="CR683" s="39" t="str">
        <f t="shared" si="22"/>
        <v>Mild</v>
      </c>
      <c r="CS683" s="40">
        <f>VLOOKUP(CE683,'PROMIS 57 T-Score Conversions'!U$3:V$35,2,TRUE)</f>
        <v>58.5</v>
      </c>
      <c r="CT683" s="39" t="str">
        <f t="shared" si="42"/>
        <v>Mild</v>
      </c>
      <c r="CU683" s="40">
        <f>VLOOKUP(CF683,'PROMIS 57 T-Score Conversions'!Y$3:Z$35,2,TRUE)</f>
        <v>52.2</v>
      </c>
      <c r="CV683" s="39" t="str">
        <f t="shared" si="24"/>
        <v>Normal</v>
      </c>
      <c r="CW683" s="40">
        <f>vlookup(CG683,'PROMIS 57 T-Score Conversions'!M$3:N$35,2,TRUE)</f>
        <v>50.8</v>
      </c>
      <c r="CX683" s="39" t="str">
        <f t="shared" si="25"/>
        <v>Normal</v>
      </c>
      <c r="CY683" s="40">
        <f>VLOOKup(CH683,'PROMIS 57 T-Score Conversions'!I$3:J$35,2,TRUE)</f>
        <v>60.8</v>
      </c>
      <c r="CZ683" s="39" t="str">
        <f t="shared" si="26"/>
        <v>Moderate</v>
      </c>
      <c r="DA683" s="37">
        <f>VLOOKUP(CJ683,'PROMIS 57 T-Score Conversions'!AC$3:AD$35,2,TRUE)</f>
        <v>30.11</v>
      </c>
      <c r="DB683" s="44" t="str">
        <f t="shared" si="30"/>
        <v>Moderate</v>
      </c>
      <c r="DC683" s="40">
        <f>VLOOKUP(CK683,'PROMIS 57 T-Score Conversions'!AG$3:AH$35,2,TRUE)</f>
        <v>62.52</v>
      </c>
      <c r="DD683" s="39" t="str">
        <f t="shared" si="31"/>
        <v>Moderate</v>
      </c>
    </row>
    <row r="684">
      <c r="A684" s="1" t="b">
        <v>1</v>
      </c>
      <c r="B684" s="1" t="b">
        <v>1</v>
      </c>
      <c r="C684" s="20">
        <v>44022.44629378473</v>
      </c>
      <c r="D684" s="1" t="s">
        <v>453</v>
      </c>
      <c r="E684" s="1">
        <v>153.0</v>
      </c>
      <c r="F684" s="1">
        <v>5.0</v>
      </c>
      <c r="G684" s="1">
        <v>5.0</v>
      </c>
      <c r="H684" s="1">
        <v>5.0</v>
      </c>
      <c r="I684" s="1">
        <v>5.0</v>
      </c>
      <c r="J684" s="1">
        <v>5.0</v>
      </c>
      <c r="K684" s="1">
        <v>5.0</v>
      </c>
      <c r="L684" s="1">
        <v>5.0</v>
      </c>
      <c r="M684" s="1">
        <v>5.0</v>
      </c>
      <c r="N684" s="1">
        <v>1.0</v>
      </c>
      <c r="O684" s="1">
        <v>1.0</v>
      </c>
      <c r="P684" s="1">
        <v>1.0</v>
      </c>
      <c r="Q684" s="1">
        <v>2.0</v>
      </c>
      <c r="R684" s="1">
        <v>3.0</v>
      </c>
      <c r="S684" s="1">
        <v>1.0</v>
      </c>
      <c r="T684" s="1">
        <v>2.0</v>
      </c>
      <c r="U684" s="1">
        <v>2.0</v>
      </c>
      <c r="V684" s="1">
        <v>1.0</v>
      </c>
      <c r="W684" s="1">
        <v>1.0</v>
      </c>
      <c r="X684" s="1">
        <v>1.0</v>
      </c>
      <c r="Y684" s="1">
        <v>1.0</v>
      </c>
      <c r="Z684" s="1">
        <v>1.0</v>
      </c>
      <c r="AA684" s="1">
        <v>2.0</v>
      </c>
      <c r="AB684" s="1">
        <v>1.0</v>
      </c>
      <c r="AC684" s="1">
        <v>1.0</v>
      </c>
      <c r="AD684" s="1">
        <v>2.0</v>
      </c>
      <c r="AE684" s="1">
        <v>1.0</v>
      </c>
      <c r="AF684" s="1">
        <v>2.0</v>
      </c>
      <c r="AG684" s="1">
        <v>2.0</v>
      </c>
      <c r="AH684" s="1">
        <v>2.0</v>
      </c>
      <c r="AI684" s="1">
        <v>1.0</v>
      </c>
      <c r="AJ684" s="1">
        <v>2.0</v>
      </c>
      <c r="AK684" s="1">
        <v>1.0</v>
      </c>
      <c r="AL684" s="1">
        <v>2.0</v>
      </c>
      <c r="AM684" s="1">
        <v>2.0</v>
      </c>
      <c r="AN684" s="1">
        <v>2.0</v>
      </c>
      <c r="AO684" s="1">
        <v>1.0</v>
      </c>
      <c r="AP684" s="1">
        <v>2.0</v>
      </c>
      <c r="AQ684" s="1">
        <v>1.0</v>
      </c>
      <c r="AR684" s="1">
        <v>1.0</v>
      </c>
      <c r="AS684" s="1">
        <v>1.0</v>
      </c>
      <c r="AT684" s="1">
        <v>5.0</v>
      </c>
      <c r="AU684" s="1">
        <v>5.0</v>
      </c>
      <c r="AV684" s="1">
        <v>4.0</v>
      </c>
      <c r="AW684" s="1">
        <v>5.0</v>
      </c>
      <c r="AX684" s="1">
        <v>4.0</v>
      </c>
      <c r="AY684" s="1">
        <v>5.0</v>
      </c>
      <c r="AZ684" s="1">
        <v>5.0</v>
      </c>
      <c r="BA684" s="1">
        <v>5.0</v>
      </c>
      <c r="BB684" s="1">
        <v>2.0</v>
      </c>
      <c r="BC684" s="1">
        <v>2.0</v>
      </c>
      <c r="BD684" s="1">
        <v>1.0</v>
      </c>
      <c r="BE684" s="1">
        <v>1.0</v>
      </c>
      <c r="BF684" s="1">
        <v>1.0</v>
      </c>
      <c r="BG684" s="1">
        <v>1.0</v>
      </c>
      <c r="BH684" s="1">
        <v>1.0</v>
      </c>
      <c r="BI684" s="1">
        <v>1.0</v>
      </c>
      <c r="BJ684" s="1">
        <v>1.0</v>
      </c>
      <c r="BK684" s="1">
        <v>5.0</v>
      </c>
      <c r="BL684" s="1">
        <v>4.0</v>
      </c>
      <c r="BM684" s="1">
        <v>5.0</v>
      </c>
      <c r="BN684" s="1">
        <v>5.0</v>
      </c>
      <c r="BO684" s="1">
        <v>5.0</v>
      </c>
      <c r="BP684" s="1">
        <v>4.0</v>
      </c>
      <c r="BQ684" s="1">
        <v>5.0</v>
      </c>
      <c r="BR684" s="1">
        <v>5.0</v>
      </c>
      <c r="BS684" s="1">
        <v>1.0</v>
      </c>
      <c r="BT684" s="1">
        <v>1.0</v>
      </c>
      <c r="BU684" s="1">
        <v>1.0</v>
      </c>
      <c r="BV684" s="1">
        <v>1.0</v>
      </c>
      <c r="BW684" s="1">
        <v>2.0</v>
      </c>
      <c r="BX684" s="1">
        <v>2.0</v>
      </c>
      <c r="BY684" s="1">
        <v>1.0</v>
      </c>
      <c r="BZ684" s="1">
        <v>1.0</v>
      </c>
      <c r="CA684" s="64">
        <f t="shared" si="32"/>
        <v>184</v>
      </c>
      <c r="CB684" s="45">
        <f t="shared" si="33"/>
        <v>40</v>
      </c>
      <c r="CC684" s="45">
        <f t="shared" si="34"/>
        <v>13</v>
      </c>
      <c r="CD684" s="45">
        <f t="shared" si="35"/>
        <v>9</v>
      </c>
      <c r="CE684" s="45">
        <f t="shared" si="36"/>
        <v>13</v>
      </c>
      <c r="CF684" s="45">
        <f t="shared" si="37"/>
        <v>12</v>
      </c>
      <c r="CG684" s="45">
        <f t="shared" si="38"/>
        <v>38</v>
      </c>
      <c r="CH684" s="45">
        <f t="shared" si="39"/>
        <v>10</v>
      </c>
      <c r="CI684" s="45">
        <f t="shared" si="40"/>
        <v>0.1</v>
      </c>
      <c r="CJ684">
        <f t="shared" si="10"/>
        <v>38</v>
      </c>
      <c r="CK684" s="45">
        <f t="shared" si="41"/>
        <v>10</v>
      </c>
      <c r="CM684" s="40">
        <f>VLOOKUP(CB684,'PROMIS 57 T-Score Conversions'!Q$3:R$35,2,TRUE)</f>
        <v>60.1</v>
      </c>
      <c r="CN684" s="44" t="str">
        <f t="shared" si="20"/>
        <v>Normal</v>
      </c>
      <c r="CO684" s="40">
        <f>VLOOKUP(CC684,'PROMIS 57 T-Score Conversions'!A$3:B$35,2,TRUE)</f>
        <v>50.8</v>
      </c>
      <c r="CP684" s="39" t="str">
        <f t="shared" si="21"/>
        <v>Mild</v>
      </c>
      <c r="CQ684" s="40">
        <f>VLOOKUP(CD684,'PROMIS 57 T-Score Conversions'!E$3:F$35,2,TRUE)</f>
        <v>44.7</v>
      </c>
      <c r="CR684" s="39" t="str">
        <f t="shared" si="22"/>
        <v>Normal</v>
      </c>
      <c r="CS684" s="40">
        <f>VLOOKUP(CE684,'PROMIS 57 T-Score Conversions'!U$3:V$35,2,TRUE)</f>
        <v>45.6</v>
      </c>
      <c r="CT684" s="39" t="str">
        <f t="shared" si="42"/>
        <v>Normal</v>
      </c>
      <c r="CU684" s="40">
        <f>VLOOKUP(CF684,'PROMIS 57 T-Score Conversions'!Y$3:Z$35,2,TRUE)</f>
        <v>39.8</v>
      </c>
      <c r="CV684" s="39" t="str">
        <f t="shared" si="24"/>
        <v>Normal</v>
      </c>
      <c r="CW684" s="40">
        <f>vlookup(CG684,'PROMIS 57 T-Score Conversions'!M$3:N$35,2,TRUE)</f>
        <v>58.2</v>
      </c>
      <c r="CX684" s="39" t="str">
        <f t="shared" si="25"/>
        <v>Normal</v>
      </c>
      <c r="CY684" s="40">
        <f>VLOOKup(CH684,'PROMIS 57 T-Score Conversions'!I$3:J$35,2,TRUE)</f>
        <v>49.9</v>
      </c>
      <c r="CZ684" s="39" t="str">
        <f t="shared" si="26"/>
        <v>Normal</v>
      </c>
      <c r="DA684" s="37">
        <f>VLOOKUP(CJ684,'PROMIS 57 T-Score Conversions'!AC$3:AD$35,2,TRUE)</f>
        <v>55.36</v>
      </c>
      <c r="DB684" s="44" t="str">
        <f t="shared" si="30"/>
        <v>Normal</v>
      </c>
      <c r="DC684" s="40">
        <f>VLOOKUP(CK684,'PROMIS 57 T-Score Conversions'!AG$3:AH$35,2,TRUE)</f>
        <v>28.63</v>
      </c>
      <c r="DD684" s="39" t="str">
        <f t="shared" si="31"/>
        <v>Normal</v>
      </c>
    </row>
    <row r="685">
      <c r="A685" s="1" t="b">
        <v>1</v>
      </c>
      <c r="B685" s="1" t="b">
        <v>1</v>
      </c>
      <c r="C685" s="20">
        <v>44022.484792118055</v>
      </c>
      <c r="D685" s="1" t="s">
        <v>454</v>
      </c>
      <c r="E685" s="1">
        <v>2284.0</v>
      </c>
      <c r="F685" s="1">
        <v>5.0</v>
      </c>
      <c r="G685" s="1">
        <v>5.0</v>
      </c>
      <c r="H685" s="1">
        <v>5.0</v>
      </c>
      <c r="I685" s="1">
        <v>3.0</v>
      </c>
      <c r="J685" s="1">
        <v>1.0</v>
      </c>
      <c r="K685" s="1">
        <v>5.0</v>
      </c>
      <c r="L685" s="1">
        <v>5.0</v>
      </c>
      <c r="M685" s="1">
        <v>5.0</v>
      </c>
      <c r="N685" s="1">
        <v>3.0</v>
      </c>
      <c r="O685" s="1">
        <v>3.0</v>
      </c>
      <c r="P685" s="1">
        <v>3.0</v>
      </c>
      <c r="Q685" s="1">
        <v>2.0</v>
      </c>
      <c r="R685" s="1">
        <v>2.0</v>
      </c>
      <c r="S685" s="1">
        <v>3.0</v>
      </c>
      <c r="T685" s="1">
        <v>4.0</v>
      </c>
      <c r="U685" s="1">
        <v>3.0</v>
      </c>
      <c r="V685" s="1">
        <v>1.0</v>
      </c>
      <c r="W685" s="1">
        <v>4.0</v>
      </c>
      <c r="X685" s="1">
        <v>2.0</v>
      </c>
      <c r="Y685" s="1">
        <v>2.0</v>
      </c>
      <c r="Z685" s="1">
        <v>2.0</v>
      </c>
      <c r="AA685" s="1">
        <v>3.0</v>
      </c>
      <c r="AB685" s="1">
        <v>3.0</v>
      </c>
      <c r="AC685" s="1">
        <v>2.0</v>
      </c>
      <c r="AD685" s="1">
        <v>4.0</v>
      </c>
      <c r="AE685" s="1">
        <v>4.0</v>
      </c>
      <c r="AF685" s="1">
        <v>2.0</v>
      </c>
      <c r="AG685" s="1">
        <v>2.0</v>
      </c>
      <c r="AH685" s="1">
        <v>5.0</v>
      </c>
      <c r="AI685" s="1">
        <v>4.0</v>
      </c>
      <c r="AJ685" s="1">
        <v>2.0</v>
      </c>
      <c r="AK685" s="1">
        <v>2.0</v>
      </c>
      <c r="AL685" s="1">
        <v>3.0</v>
      </c>
      <c r="AM685" s="1">
        <v>3.0</v>
      </c>
      <c r="AN685" s="1">
        <v>3.0</v>
      </c>
      <c r="AO685" s="1">
        <v>3.0</v>
      </c>
      <c r="AP685" s="1">
        <v>3.0</v>
      </c>
      <c r="AQ685" s="1">
        <v>3.0</v>
      </c>
      <c r="AR685" s="1">
        <v>3.0</v>
      </c>
      <c r="AS685" s="1">
        <v>3.0</v>
      </c>
      <c r="AT685" s="1">
        <v>1.0</v>
      </c>
      <c r="AU685" s="1">
        <v>1.0</v>
      </c>
      <c r="AV685" s="1">
        <v>1.0</v>
      </c>
      <c r="AW685" s="1">
        <v>1.0</v>
      </c>
      <c r="AX685" s="1">
        <v>1.0</v>
      </c>
      <c r="AY685" s="1">
        <v>1.0</v>
      </c>
      <c r="AZ685" s="1">
        <v>1.0</v>
      </c>
      <c r="BA685" s="1">
        <v>1.0</v>
      </c>
      <c r="BB685" s="1">
        <v>4.0</v>
      </c>
      <c r="BC685" s="1">
        <v>4.0</v>
      </c>
      <c r="BD685" s="1">
        <v>4.0</v>
      </c>
      <c r="BE685" s="1">
        <v>1.0</v>
      </c>
      <c r="BF685" s="1">
        <v>4.0</v>
      </c>
      <c r="BG685" s="1">
        <v>3.0</v>
      </c>
      <c r="BH685" s="1">
        <v>2.0</v>
      </c>
      <c r="BI685" s="1">
        <v>2.0</v>
      </c>
      <c r="BJ685" s="1">
        <v>3.0</v>
      </c>
      <c r="BK685" s="1">
        <v>1.0</v>
      </c>
      <c r="BL685" s="1">
        <v>2.0</v>
      </c>
      <c r="BM685" s="1">
        <v>1.0</v>
      </c>
      <c r="BN685" s="1">
        <v>3.0</v>
      </c>
      <c r="BO685" s="1">
        <v>3.0</v>
      </c>
      <c r="BP685" s="1">
        <v>2.0</v>
      </c>
      <c r="BQ685" s="1">
        <v>2.0</v>
      </c>
      <c r="BR685" s="1">
        <v>4.0</v>
      </c>
      <c r="BS685" s="1">
        <v>4.0</v>
      </c>
      <c r="BT685" s="1">
        <v>5.0</v>
      </c>
      <c r="BU685" s="1">
        <v>5.0</v>
      </c>
      <c r="BV685" s="1">
        <v>2.0</v>
      </c>
      <c r="BW685" s="1">
        <v>2.0</v>
      </c>
      <c r="BX685" s="1">
        <v>2.0</v>
      </c>
      <c r="BY685" s="1">
        <v>1.0</v>
      </c>
      <c r="BZ685" s="1">
        <v>3.0</v>
      </c>
      <c r="CA685" s="64">
        <f t="shared" si="32"/>
        <v>202</v>
      </c>
      <c r="CB685" s="45">
        <f t="shared" si="33"/>
        <v>34</v>
      </c>
      <c r="CC685" s="45">
        <f t="shared" si="34"/>
        <v>23</v>
      </c>
      <c r="CD685" s="45">
        <f t="shared" si="35"/>
        <v>19</v>
      </c>
      <c r="CE685" s="45">
        <f t="shared" si="36"/>
        <v>25</v>
      </c>
      <c r="CF685" s="45">
        <f t="shared" si="37"/>
        <v>24</v>
      </c>
      <c r="CG685" s="45">
        <f t="shared" si="38"/>
        <v>8</v>
      </c>
      <c r="CH685" s="45">
        <f t="shared" si="39"/>
        <v>24</v>
      </c>
      <c r="CI685" s="45">
        <f t="shared" si="40"/>
        <v>0.3</v>
      </c>
      <c r="CJ685">
        <f t="shared" si="10"/>
        <v>18</v>
      </c>
      <c r="CK685" s="45">
        <f t="shared" si="41"/>
        <v>24</v>
      </c>
      <c r="CM685" s="40">
        <f>VLOOKUP(CB685,'PROMIS 57 T-Score Conversions'!Q$3:R$35,2,TRUE)</f>
        <v>45.7</v>
      </c>
      <c r="CN685" s="44" t="str">
        <f t="shared" si="20"/>
        <v>Normal</v>
      </c>
      <c r="CO685" s="40">
        <f>VLOOKUP(CC685,'PROMIS 57 T-Score Conversions'!A$3:B$35,2,TRUE)</f>
        <v>61.4</v>
      </c>
      <c r="CP685" s="39" t="str">
        <f t="shared" si="21"/>
        <v>Moderate</v>
      </c>
      <c r="CQ685" s="40">
        <f>VLOOKUP(CD685,'PROMIS 57 T-Score Conversions'!E$3:F$35,2,TRUE)</f>
        <v>57.7</v>
      </c>
      <c r="CR685" s="39" t="str">
        <f t="shared" si="22"/>
        <v>Mild</v>
      </c>
      <c r="CS685" s="40">
        <f>VLOOKUP(CE685,'PROMIS 57 T-Score Conversions'!U$3:V$35,2,TRUE)</f>
        <v>58.5</v>
      </c>
      <c r="CT685" s="39" t="str">
        <f t="shared" si="42"/>
        <v>Mild</v>
      </c>
      <c r="CU685" s="40">
        <f>VLOOKUP(CF685,'PROMIS 57 T-Score Conversions'!Y$3:Z$35,2,TRUE)</f>
        <v>54.3</v>
      </c>
      <c r="CV685" s="39" t="str">
        <f t="shared" si="24"/>
        <v>Normal</v>
      </c>
      <c r="CW685" s="40">
        <f>vlookup(CG685,'PROMIS 57 T-Score Conversions'!M$3:N$35,2,TRUE)</f>
        <v>25.91</v>
      </c>
      <c r="CX685" s="39" t="str">
        <f t="shared" si="25"/>
        <v>Severe</v>
      </c>
      <c r="CY685" s="40">
        <f>VLOOKup(CH685,'PROMIS 57 T-Score Conversions'!I$3:J$35,2,TRUE)</f>
        <v>61.5</v>
      </c>
      <c r="CZ685" s="39" t="str">
        <f t="shared" si="26"/>
        <v>Moderate</v>
      </c>
      <c r="DA685" s="37">
        <f>VLOOKUP(CJ685,'PROMIS 57 T-Score Conversions'!AC$3:AD$35,2,TRUE)</f>
        <v>35.56</v>
      </c>
      <c r="DB685" s="44" t="str">
        <f t="shared" si="30"/>
        <v>Moderate</v>
      </c>
      <c r="DC685" s="40">
        <f>VLOOKUP(CK685,'PROMIS 57 T-Score Conversions'!AG$3:AH$35,2,TRUE)</f>
        <v>43.42</v>
      </c>
      <c r="DD685" s="39" t="str">
        <f t="shared" si="31"/>
        <v>Normal</v>
      </c>
    </row>
    <row r="686">
      <c r="A686" s="1" t="b">
        <v>1</v>
      </c>
      <c r="B686" s="1" t="b">
        <v>1</v>
      </c>
      <c r="C686" s="20">
        <v>44022.493577291665</v>
      </c>
      <c r="D686" s="1" t="s">
        <v>144</v>
      </c>
      <c r="E686" s="1">
        <v>1792.0</v>
      </c>
      <c r="F686" s="1">
        <v>3.0</v>
      </c>
      <c r="G686" s="1">
        <v>3.0</v>
      </c>
      <c r="H686" s="1">
        <v>3.0</v>
      </c>
      <c r="I686" s="1">
        <v>2.0</v>
      </c>
      <c r="J686" s="1">
        <v>1.0</v>
      </c>
      <c r="K686" s="1">
        <v>3.0</v>
      </c>
      <c r="L686" s="1">
        <v>3.0</v>
      </c>
      <c r="M686" s="1">
        <v>2.0</v>
      </c>
      <c r="N686" s="1">
        <v>2.0</v>
      </c>
      <c r="O686" s="1">
        <v>2.0</v>
      </c>
      <c r="P686" s="1">
        <v>2.0</v>
      </c>
      <c r="Q686" s="1">
        <v>3.0</v>
      </c>
      <c r="R686" s="1">
        <v>3.0</v>
      </c>
      <c r="S686" s="1">
        <v>2.0</v>
      </c>
      <c r="T686" s="1">
        <v>3.0</v>
      </c>
      <c r="U686" s="1">
        <v>3.0</v>
      </c>
      <c r="V686" s="1">
        <v>1.0</v>
      </c>
      <c r="W686" s="1">
        <v>2.0</v>
      </c>
      <c r="X686" s="1">
        <v>2.0</v>
      </c>
      <c r="Y686" s="1">
        <v>2.0</v>
      </c>
      <c r="Z686" s="1">
        <v>1.0</v>
      </c>
      <c r="AA686" s="1">
        <v>2.0</v>
      </c>
      <c r="AB686" s="1">
        <v>1.0</v>
      </c>
      <c r="AC686" s="1">
        <v>2.0</v>
      </c>
      <c r="AD686" s="1">
        <v>4.0</v>
      </c>
      <c r="AE686" s="1">
        <v>4.0</v>
      </c>
      <c r="AF686" s="1">
        <v>4.0</v>
      </c>
      <c r="AG686" s="1">
        <v>4.0</v>
      </c>
      <c r="AH686" s="1">
        <v>4.0</v>
      </c>
      <c r="AI686" s="1">
        <v>4.0</v>
      </c>
      <c r="AJ686" s="1">
        <v>4.0</v>
      </c>
      <c r="AK686" s="1">
        <v>4.0</v>
      </c>
      <c r="AL686" s="1">
        <v>5.0</v>
      </c>
      <c r="AM686" s="1">
        <v>5.0</v>
      </c>
      <c r="AN686" s="1">
        <v>5.0</v>
      </c>
      <c r="AO686" s="1">
        <v>5.0</v>
      </c>
      <c r="AP686" s="1">
        <v>4.0</v>
      </c>
      <c r="AQ686" s="1">
        <v>4.0</v>
      </c>
      <c r="AR686" s="1">
        <v>2.0</v>
      </c>
      <c r="AS686" s="1">
        <v>5.0</v>
      </c>
      <c r="AT686" s="1">
        <v>1.0</v>
      </c>
      <c r="AU686" s="1">
        <v>1.0</v>
      </c>
      <c r="AV686" s="1">
        <v>1.0</v>
      </c>
      <c r="AW686" s="1">
        <v>1.0</v>
      </c>
      <c r="AX686" s="1">
        <v>1.0</v>
      </c>
      <c r="AY686" s="1">
        <v>1.0</v>
      </c>
      <c r="AZ686" s="1">
        <v>1.0</v>
      </c>
      <c r="BA686" s="1">
        <v>1.0</v>
      </c>
      <c r="BB686" s="1">
        <v>4.0</v>
      </c>
      <c r="BC686" s="1">
        <v>5.0</v>
      </c>
      <c r="BD686" s="1">
        <v>5.0</v>
      </c>
      <c r="BE686" s="1">
        <v>5.0</v>
      </c>
      <c r="BF686" s="1">
        <v>5.0</v>
      </c>
      <c r="BG686" s="1">
        <v>5.0</v>
      </c>
      <c r="BH686" s="1">
        <v>5.0</v>
      </c>
      <c r="BI686" s="1">
        <v>5.0</v>
      </c>
      <c r="BJ686" s="1">
        <v>4.0</v>
      </c>
      <c r="BK686" s="1">
        <v>2.0</v>
      </c>
      <c r="BL686" s="1">
        <v>2.0</v>
      </c>
      <c r="BM686" s="1">
        <v>2.0</v>
      </c>
      <c r="BN686" s="1">
        <v>2.0</v>
      </c>
      <c r="BO686" s="1">
        <v>2.0</v>
      </c>
      <c r="BP686" s="1">
        <v>2.0</v>
      </c>
      <c r="BQ686" s="1">
        <v>2.0</v>
      </c>
      <c r="BR686" s="1">
        <v>2.0</v>
      </c>
      <c r="BS686" s="1">
        <v>5.0</v>
      </c>
      <c r="BT686" s="1">
        <v>5.0</v>
      </c>
      <c r="BU686" s="1">
        <v>5.0</v>
      </c>
      <c r="BV686" s="1">
        <v>5.0</v>
      </c>
      <c r="BW686" s="1">
        <v>4.0</v>
      </c>
      <c r="BX686" s="1">
        <v>5.0</v>
      </c>
      <c r="BY686" s="1">
        <v>4.0</v>
      </c>
      <c r="BZ686" s="1">
        <v>5.0</v>
      </c>
      <c r="CA686" s="64">
        <f t="shared" si="32"/>
        <v>225</v>
      </c>
      <c r="CB686" s="45">
        <f t="shared" si="33"/>
        <v>20</v>
      </c>
      <c r="CC686" s="45">
        <f t="shared" si="34"/>
        <v>20</v>
      </c>
      <c r="CD686" s="45">
        <f t="shared" si="35"/>
        <v>13</v>
      </c>
      <c r="CE686" s="45">
        <f t="shared" si="36"/>
        <v>32</v>
      </c>
      <c r="CF686" s="45">
        <f t="shared" si="37"/>
        <v>35</v>
      </c>
      <c r="CG686" s="45">
        <f t="shared" si="38"/>
        <v>8</v>
      </c>
      <c r="CH686" s="45">
        <f t="shared" si="39"/>
        <v>39</v>
      </c>
      <c r="CI686" s="45">
        <f t="shared" si="40"/>
        <v>0.4</v>
      </c>
      <c r="CJ686">
        <f t="shared" si="10"/>
        <v>16</v>
      </c>
      <c r="CK686" s="45">
        <f t="shared" si="41"/>
        <v>38</v>
      </c>
      <c r="CM686" s="40">
        <f>VLOOKUP(CB686,'PROMIS 57 T-Score Conversions'!Q$3:R$35,2,TRUE)</f>
        <v>35.4</v>
      </c>
      <c r="CN686" s="44" t="str">
        <f t="shared" si="20"/>
        <v>Moderate</v>
      </c>
      <c r="CO686" s="40">
        <f>VLOOKUP(CC686,'PROMIS 57 T-Score Conversions'!A$3:B$35,2,TRUE)</f>
        <v>58.4</v>
      </c>
      <c r="CP686" s="39" t="str">
        <f t="shared" si="21"/>
        <v>Moderate</v>
      </c>
      <c r="CQ686" s="40">
        <f>VLOOKUP(CD686,'PROMIS 57 T-Score Conversions'!E$3:F$35,2,TRUE)</f>
        <v>52.1</v>
      </c>
      <c r="CR686" s="39" t="str">
        <f t="shared" si="22"/>
        <v>Normal</v>
      </c>
      <c r="CS686" s="40">
        <f>VLOOKUP(CE686,'PROMIS 57 T-Score Conversions'!U$3:V$35,2,TRUE)</f>
        <v>65.3</v>
      </c>
      <c r="CT686" s="39" t="str">
        <f t="shared" si="42"/>
        <v>Moderate</v>
      </c>
      <c r="CU686" s="40">
        <f>VLOOKUP(CF686,'PROMIS 57 T-Score Conversions'!Y$3:Z$35,2,TRUE)</f>
        <v>66.1</v>
      </c>
      <c r="CV686" s="39" t="str">
        <f t="shared" si="24"/>
        <v>Moderate</v>
      </c>
      <c r="CW686" s="40">
        <f>vlookup(CG686,'PROMIS 57 T-Score Conversions'!M$3:N$35,2,TRUE)</f>
        <v>25.91</v>
      </c>
      <c r="CX686" s="39" t="str">
        <f t="shared" si="25"/>
        <v>Severe</v>
      </c>
      <c r="CY686" s="40">
        <f>VLOOKup(CH686,'PROMIS 57 T-Score Conversions'!I$3:J$35,2,TRUE)</f>
        <v>73.5</v>
      </c>
      <c r="CZ686" s="39" t="str">
        <f t="shared" si="26"/>
        <v>Severe</v>
      </c>
      <c r="DA686" s="37">
        <f>VLOOKUP(CJ686,'PROMIS 57 T-Score Conversions'!AC$3:AD$35,2,TRUE)</f>
        <v>33.92</v>
      </c>
      <c r="DB686" s="44" t="str">
        <f t="shared" si="30"/>
        <v>Moderate</v>
      </c>
      <c r="DC686" s="40">
        <f>VLOOKUP(CK686,'PROMIS 57 T-Score Conversions'!AG$3:AH$35,2,TRUE)</f>
        <v>59.95</v>
      </c>
      <c r="DD686" s="39" t="str">
        <f t="shared" si="31"/>
        <v>Mild</v>
      </c>
    </row>
    <row r="687">
      <c r="A687" s="1" t="b">
        <v>1</v>
      </c>
      <c r="B687" s="1" t="b">
        <v>1</v>
      </c>
      <c r="C687" s="20">
        <v>44022.56717966435</v>
      </c>
      <c r="D687" s="1" t="s">
        <v>254</v>
      </c>
      <c r="E687" s="1">
        <v>2005.0</v>
      </c>
      <c r="F687" s="1">
        <v>3.0</v>
      </c>
      <c r="G687" s="1">
        <v>3.0</v>
      </c>
      <c r="H687" s="1">
        <v>5.0</v>
      </c>
      <c r="I687" s="1">
        <v>4.0</v>
      </c>
      <c r="J687" s="1">
        <v>2.0</v>
      </c>
      <c r="K687" s="1">
        <v>4.0</v>
      </c>
      <c r="L687" s="1">
        <v>4.0</v>
      </c>
      <c r="M687" s="1">
        <v>2.0</v>
      </c>
      <c r="N687" s="1">
        <v>2.0</v>
      </c>
      <c r="O687" s="1">
        <v>3.0</v>
      </c>
      <c r="P687" s="1">
        <v>3.0</v>
      </c>
      <c r="Q687" s="1">
        <v>4.0</v>
      </c>
      <c r="R687" s="1">
        <v>4.0</v>
      </c>
      <c r="S687" s="1">
        <v>2.0</v>
      </c>
      <c r="T687" s="1">
        <v>3.0</v>
      </c>
      <c r="U687" s="1">
        <v>3.0</v>
      </c>
      <c r="V687" s="1">
        <v>2.0</v>
      </c>
      <c r="W687" s="1">
        <v>3.0</v>
      </c>
      <c r="X687" s="1">
        <v>2.0</v>
      </c>
      <c r="Y687" s="1">
        <v>3.0</v>
      </c>
      <c r="Z687" s="1">
        <v>2.0</v>
      </c>
      <c r="AA687" s="1">
        <v>2.0</v>
      </c>
      <c r="AB687" s="1">
        <v>3.0</v>
      </c>
      <c r="AC687" s="1">
        <v>1.0</v>
      </c>
      <c r="AD687" s="1">
        <v>5.0</v>
      </c>
      <c r="AE687" s="1">
        <v>5.0</v>
      </c>
      <c r="AF687" s="1">
        <v>4.0</v>
      </c>
      <c r="AG687" s="1">
        <v>4.0</v>
      </c>
      <c r="AH687" s="1">
        <v>5.0</v>
      </c>
      <c r="AI687" s="1">
        <v>4.0</v>
      </c>
      <c r="AJ687" s="1">
        <v>4.0</v>
      </c>
      <c r="AK687" s="1">
        <v>4.0</v>
      </c>
      <c r="AL687" s="1">
        <v>4.0</v>
      </c>
      <c r="AM687" s="1">
        <v>2.0</v>
      </c>
      <c r="AN687" s="1">
        <v>4.0</v>
      </c>
      <c r="AO687" s="1">
        <v>5.0</v>
      </c>
      <c r="AP687" s="1">
        <v>4.0</v>
      </c>
      <c r="AQ687" s="1">
        <v>4.0</v>
      </c>
      <c r="AR687" s="1">
        <v>4.0</v>
      </c>
      <c r="AS687" s="1">
        <v>5.0</v>
      </c>
      <c r="AT687" s="1">
        <v>3.0</v>
      </c>
      <c r="AU687" s="1">
        <v>3.0</v>
      </c>
      <c r="AV687" s="1">
        <v>2.0</v>
      </c>
      <c r="AW687" s="1">
        <v>1.0</v>
      </c>
      <c r="AX687" s="1">
        <v>1.0</v>
      </c>
      <c r="AY687" s="1">
        <v>2.0</v>
      </c>
      <c r="AZ687" s="1">
        <v>2.0</v>
      </c>
      <c r="BA687" s="1">
        <v>2.0</v>
      </c>
      <c r="BB687" s="1">
        <v>4.0</v>
      </c>
      <c r="BC687" s="1">
        <v>3.0</v>
      </c>
      <c r="BD687" s="1">
        <v>3.0</v>
      </c>
      <c r="BE687" s="1">
        <v>3.0</v>
      </c>
      <c r="BF687" s="1">
        <v>3.0</v>
      </c>
      <c r="BG687" s="1">
        <v>4.0</v>
      </c>
      <c r="BH687" s="1">
        <v>4.0</v>
      </c>
      <c r="BI687" s="1">
        <v>3.0</v>
      </c>
      <c r="BJ687" s="1">
        <v>6.0</v>
      </c>
      <c r="BK687" s="1">
        <v>2.0</v>
      </c>
      <c r="BL687" s="1">
        <v>2.0</v>
      </c>
      <c r="BM687" s="1">
        <v>2.0</v>
      </c>
      <c r="BN687" s="1">
        <v>3.0</v>
      </c>
      <c r="BO687" s="1">
        <v>3.0</v>
      </c>
      <c r="BP687" s="1">
        <v>2.0</v>
      </c>
      <c r="BQ687" s="1">
        <v>2.0</v>
      </c>
      <c r="BR687" s="1">
        <v>2.0</v>
      </c>
      <c r="BS687" s="1">
        <v>5.0</v>
      </c>
      <c r="BT687" s="1">
        <v>4.0</v>
      </c>
      <c r="BU687" s="1">
        <v>4.0</v>
      </c>
      <c r="BV687" s="1">
        <v>5.0</v>
      </c>
      <c r="BW687" s="1">
        <v>5.0</v>
      </c>
      <c r="BX687" s="1">
        <v>4.0</v>
      </c>
      <c r="BY687" s="1">
        <v>4.0</v>
      </c>
      <c r="BZ687" s="1">
        <v>5.0</v>
      </c>
      <c r="CA687" s="64">
        <f t="shared" si="32"/>
        <v>239</v>
      </c>
      <c r="CB687" s="45">
        <f t="shared" si="33"/>
        <v>27</v>
      </c>
      <c r="CC687" s="45">
        <f t="shared" si="34"/>
        <v>24</v>
      </c>
      <c r="CD687" s="45">
        <f t="shared" si="35"/>
        <v>18</v>
      </c>
      <c r="CE687" s="45">
        <f t="shared" si="36"/>
        <v>35</v>
      </c>
      <c r="CF687" s="45">
        <f t="shared" si="37"/>
        <v>32</v>
      </c>
      <c r="CG687" s="45">
        <f t="shared" si="38"/>
        <v>16</v>
      </c>
      <c r="CH687" s="45">
        <f t="shared" si="39"/>
        <v>27</v>
      </c>
      <c r="CI687" s="45">
        <f t="shared" si="40"/>
        <v>0.6</v>
      </c>
      <c r="CJ687">
        <f t="shared" si="10"/>
        <v>18</v>
      </c>
      <c r="CK687" s="45">
        <f t="shared" si="41"/>
        <v>36</v>
      </c>
      <c r="CM687" s="40">
        <f>VLOOKUP(CB687,'PROMIS 57 T-Score Conversions'!Q$3:R$35,2,TRUE)</f>
        <v>40.1</v>
      </c>
      <c r="CN687" s="44" t="str">
        <f t="shared" si="20"/>
        <v>Mild</v>
      </c>
      <c r="CO687" s="40">
        <f>VLOOKUP(CC687,'PROMIS 57 T-Score Conversions'!A$3:B$35,2,TRUE)</f>
        <v>62.5</v>
      </c>
      <c r="CP687" s="39" t="str">
        <f t="shared" si="21"/>
        <v>Moderate</v>
      </c>
      <c r="CQ687" s="40">
        <f>VLOOKUP(CD687,'PROMIS 57 T-Score Conversions'!E$3:F$35,2,TRUE)</f>
        <v>56.8</v>
      </c>
      <c r="CR687" s="39" t="str">
        <f t="shared" si="22"/>
        <v>Mild</v>
      </c>
      <c r="CS687" s="40">
        <f>VLOOKUP(CE687,'PROMIS 57 T-Score Conversions'!U$3:V$35,2,TRUE)</f>
        <v>68.6</v>
      </c>
      <c r="CT687" s="39" t="str">
        <f t="shared" si="42"/>
        <v>Moderate</v>
      </c>
      <c r="CU687" s="40">
        <f>VLOOKUP(CF687,'PROMIS 57 T-Score Conversions'!Y$3:Z$35,2,TRUE)</f>
        <v>62.6</v>
      </c>
      <c r="CV687" s="39" t="str">
        <f t="shared" si="24"/>
        <v>Moderate</v>
      </c>
      <c r="CW687" s="40">
        <f>vlookup(CG687,'PROMIS 57 T-Score Conversions'!M$3:N$35,2,TRUE)</f>
        <v>36.9</v>
      </c>
      <c r="CX687" s="39" t="str">
        <f t="shared" si="25"/>
        <v>Moderate</v>
      </c>
      <c r="CY687" s="40">
        <f>VLOOKup(CH687,'PROMIS 57 T-Score Conversions'!I$3:J$35,2,TRUE)</f>
        <v>63.5</v>
      </c>
      <c r="CZ687" s="39" t="str">
        <f t="shared" si="26"/>
        <v>Moderate</v>
      </c>
      <c r="DA687" s="37">
        <f>VLOOKUP(CJ687,'PROMIS 57 T-Score Conversions'!AC$3:AD$35,2,TRUE)</f>
        <v>35.56</v>
      </c>
      <c r="DB687" s="44" t="str">
        <f t="shared" si="30"/>
        <v>Moderate</v>
      </c>
      <c r="DC687" s="40">
        <f>VLOOKUP(CK687,'PROMIS 57 T-Score Conversions'!AG$3:AH$35,2,TRUE)</f>
        <v>56.39</v>
      </c>
      <c r="DD687" s="39" t="str">
        <f t="shared" si="31"/>
        <v>Mild</v>
      </c>
    </row>
    <row r="688">
      <c r="A688" s="1" t="b">
        <v>1</v>
      </c>
      <c r="B688" s="1" t="b">
        <v>1</v>
      </c>
      <c r="C688" s="20">
        <v>44024.416784988425</v>
      </c>
      <c r="D688" s="1" t="s">
        <v>438</v>
      </c>
      <c r="E688" s="1">
        <v>2246.0</v>
      </c>
      <c r="F688" s="1">
        <v>2.0</v>
      </c>
      <c r="G688" s="1">
        <v>3.0</v>
      </c>
      <c r="H688" s="1">
        <v>2.0</v>
      </c>
      <c r="I688" s="1">
        <v>1.0</v>
      </c>
      <c r="J688" s="1">
        <v>1.0</v>
      </c>
      <c r="K688" s="1">
        <v>2.0</v>
      </c>
      <c r="L688" s="1">
        <v>4.0</v>
      </c>
      <c r="M688" s="1">
        <v>1.0</v>
      </c>
      <c r="N688" s="1">
        <v>4.0</v>
      </c>
      <c r="O688" s="1">
        <v>2.0</v>
      </c>
      <c r="P688" s="1">
        <v>2.0</v>
      </c>
      <c r="Q688" s="1">
        <v>4.0</v>
      </c>
      <c r="R688" s="1">
        <v>4.0</v>
      </c>
      <c r="S688" s="1">
        <v>2.0</v>
      </c>
      <c r="T688" s="1">
        <v>2.0</v>
      </c>
      <c r="U688" s="1">
        <v>4.0</v>
      </c>
      <c r="V688" s="1">
        <v>4.0</v>
      </c>
      <c r="W688" s="1">
        <v>4.0</v>
      </c>
      <c r="X688" s="1">
        <v>2.0</v>
      </c>
      <c r="Y688" s="1">
        <v>3.0</v>
      </c>
      <c r="Z688" s="1">
        <v>4.0</v>
      </c>
      <c r="AA688" s="1">
        <v>3.0</v>
      </c>
      <c r="AB688" s="1">
        <v>2.0</v>
      </c>
      <c r="AC688" s="1">
        <v>1.0</v>
      </c>
      <c r="AD688" s="1">
        <v>3.0</v>
      </c>
      <c r="AE688" s="1">
        <v>4.0</v>
      </c>
      <c r="AF688" s="1">
        <v>3.0</v>
      </c>
      <c r="AG688" s="1">
        <v>5.0</v>
      </c>
      <c r="AH688" s="1">
        <v>5.0</v>
      </c>
      <c r="AI688" s="1">
        <v>5.0</v>
      </c>
      <c r="AJ688" s="1">
        <v>5.0</v>
      </c>
      <c r="AK688" s="1">
        <v>3.0</v>
      </c>
      <c r="AL688" s="1">
        <v>4.0</v>
      </c>
      <c r="AM688" s="1">
        <v>4.0</v>
      </c>
      <c r="AN688" s="1">
        <v>5.0</v>
      </c>
      <c r="AO688" s="1">
        <v>1.0</v>
      </c>
      <c r="AP688" s="1">
        <v>3.0</v>
      </c>
      <c r="AQ688" s="1">
        <v>1.0</v>
      </c>
      <c r="AR688" s="1">
        <v>1.0</v>
      </c>
      <c r="AS688" s="1">
        <v>4.0</v>
      </c>
      <c r="AT688" s="1">
        <v>1.0</v>
      </c>
      <c r="AU688" s="1">
        <v>1.0</v>
      </c>
      <c r="AV688" s="1">
        <v>1.0</v>
      </c>
      <c r="AW688" s="1">
        <v>1.0</v>
      </c>
      <c r="AX688" s="1">
        <v>1.0</v>
      </c>
      <c r="AY688" s="1">
        <v>1.0</v>
      </c>
      <c r="AZ688" s="1">
        <v>1.0</v>
      </c>
      <c r="BA688" s="1">
        <v>1.0</v>
      </c>
      <c r="BB688" s="1">
        <v>4.0</v>
      </c>
      <c r="BC688" s="1">
        <v>5.0</v>
      </c>
      <c r="BD688" s="1">
        <v>4.0</v>
      </c>
      <c r="BE688" s="1">
        <v>4.0</v>
      </c>
      <c r="BF688" s="1">
        <v>5.0</v>
      </c>
      <c r="BG688" s="1">
        <v>4.0</v>
      </c>
      <c r="BH688" s="1">
        <v>5.0</v>
      </c>
      <c r="BI688" s="1">
        <v>4.0</v>
      </c>
      <c r="BJ688" s="1">
        <v>6.0</v>
      </c>
      <c r="BK688" s="1">
        <v>1.0</v>
      </c>
      <c r="BL688" s="1">
        <v>1.0</v>
      </c>
      <c r="BM688" s="1">
        <v>1.0</v>
      </c>
      <c r="BN688" s="1">
        <v>2.0</v>
      </c>
      <c r="BO688" s="1">
        <v>3.0</v>
      </c>
      <c r="BP688" s="1">
        <v>2.0</v>
      </c>
      <c r="BQ688" s="1">
        <v>2.0</v>
      </c>
      <c r="BR688" s="1">
        <v>1.0</v>
      </c>
      <c r="BS688" s="1">
        <v>4.0</v>
      </c>
      <c r="BT688" s="1">
        <v>5.0</v>
      </c>
      <c r="BU688" s="1">
        <v>5.0</v>
      </c>
      <c r="BV688" s="1">
        <v>4.0</v>
      </c>
      <c r="BW688" s="1">
        <v>5.0</v>
      </c>
      <c r="BX688" s="1">
        <v>5.0</v>
      </c>
      <c r="BY688" s="1">
        <v>4.0</v>
      </c>
      <c r="BZ688" s="1">
        <v>4.0</v>
      </c>
      <c r="CA688" s="64">
        <f t="shared" si="32"/>
        <v>217</v>
      </c>
      <c r="CB688" s="45">
        <f t="shared" si="33"/>
        <v>16</v>
      </c>
      <c r="CC688" s="45">
        <f t="shared" si="34"/>
        <v>24</v>
      </c>
      <c r="CD688" s="45">
        <f t="shared" si="35"/>
        <v>23</v>
      </c>
      <c r="CE688" s="45">
        <f t="shared" si="36"/>
        <v>33</v>
      </c>
      <c r="CF688" s="45">
        <f t="shared" si="37"/>
        <v>23</v>
      </c>
      <c r="CG688" s="45">
        <f t="shared" si="38"/>
        <v>8</v>
      </c>
      <c r="CH688" s="45">
        <f t="shared" si="39"/>
        <v>35</v>
      </c>
      <c r="CI688" s="45">
        <f t="shared" si="40"/>
        <v>0.6</v>
      </c>
      <c r="CJ688">
        <f t="shared" si="10"/>
        <v>13</v>
      </c>
      <c r="CK688" s="45">
        <f t="shared" si="41"/>
        <v>36</v>
      </c>
      <c r="CM688" s="40">
        <f>VLOOKUP(CB688,'PROMIS 57 T-Score Conversions'!Q$3:R$35,2,TRUE)</f>
        <v>32.5</v>
      </c>
      <c r="CN688" s="44" t="str">
        <f t="shared" si="20"/>
        <v>Moderate</v>
      </c>
      <c r="CO688" s="40">
        <f>VLOOKUP(CC688,'PROMIS 57 T-Score Conversions'!A$3:B$35,2,TRUE)</f>
        <v>62.5</v>
      </c>
      <c r="CP688" s="39" t="str">
        <f t="shared" si="21"/>
        <v>Moderate</v>
      </c>
      <c r="CQ688" s="40">
        <f>VLOOKUP(CD688,'PROMIS 57 T-Score Conversions'!E$3:F$35,2,TRUE)</f>
        <v>61.2</v>
      </c>
      <c r="CR688" s="39" t="str">
        <f t="shared" si="22"/>
        <v>Moderate</v>
      </c>
      <c r="CS688" s="40">
        <f>VLOOKUP(CE688,'PROMIS 57 T-Score Conversions'!U$3:V$35,2,TRUE)</f>
        <v>66.4</v>
      </c>
      <c r="CT688" s="39" t="str">
        <f t="shared" si="42"/>
        <v>Moderate</v>
      </c>
      <c r="CU688" s="40">
        <f>VLOOKUP(CF688,'PROMIS 57 T-Score Conversions'!Y$3:Z$35,2,TRUE)</f>
        <v>53.3</v>
      </c>
      <c r="CV688" s="39" t="str">
        <f t="shared" si="24"/>
        <v>Normal</v>
      </c>
      <c r="CW688" s="40">
        <f>vlookup(CG688,'PROMIS 57 T-Score Conversions'!M$3:N$35,2,TRUE)</f>
        <v>25.91</v>
      </c>
      <c r="CX688" s="39" t="str">
        <f t="shared" si="25"/>
        <v>Severe</v>
      </c>
      <c r="CY688" s="40">
        <f>VLOOKup(CH688,'PROMIS 57 T-Score Conversions'!I$3:J$35,2,TRUE)</f>
        <v>69.2</v>
      </c>
      <c r="CZ688" s="39" t="str">
        <f t="shared" si="26"/>
        <v>Moderate</v>
      </c>
      <c r="DA688" s="37">
        <f>VLOOKUP(CJ688,'PROMIS 57 T-Score Conversions'!AC$3:AD$35,2,TRUE)</f>
        <v>31.18</v>
      </c>
      <c r="DB688" s="44" t="str">
        <f t="shared" si="30"/>
        <v>Moderate</v>
      </c>
      <c r="DC688" s="40">
        <f>VLOOKUP(CK688,'PROMIS 57 T-Score Conversions'!AG$3:AH$35,2,TRUE)</f>
        <v>56.39</v>
      </c>
      <c r="DD688" s="39" t="str">
        <f t="shared" si="31"/>
        <v>Mild</v>
      </c>
    </row>
    <row r="689">
      <c r="A689" s="1" t="b">
        <v>1</v>
      </c>
      <c r="B689" s="1" t="b">
        <v>1</v>
      </c>
      <c r="C689" s="20">
        <v>44024.63376945602</v>
      </c>
      <c r="D689" s="1" t="s">
        <v>455</v>
      </c>
      <c r="E689" s="1">
        <v>2142.0</v>
      </c>
      <c r="F689" s="1">
        <v>3.0</v>
      </c>
      <c r="G689" s="1">
        <v>5.0</v>
      </c>
      <c r="H689" s="1">
        <v>4.0</v>
      </c>
      <c r="I689" s="1">
        <v>5.0</v>
      </c>
      <c r="J689" s="1">
        <v>3.0</v>
      </c>
      <c r="K689" s="1">
        <v>5.0</v>
      </c>
      <c r="L689" s="1">
        <v>5.0</v>
      </c>
      <c r="M689" s="1">
        <v>3.0</v>
      </c>
      <c r="N689" s="1">
        <v>4.0</v>
      </c>
      <c r="O689" s="1">
        <v>4.0</v>
      </c>
      <c r="P689" s="1">
        <v>4.0</v>
      </c>
      <c r="Q689" s="1">
        <v>5.0</v>
      </c>
      <c r="R689" s="1">
        <v>4.0</v>
      </c>
      <c r="S689" s="1">
        <v>5.0</v>
      </c>
      <c r="T689" s="1">
        <v>4.0</v>
      </c>
      <c r="U689" s="1">
        <v>5.0</v>
      </c>
      <c r="V689" s="1">
        <v>5.0</v>
      </c>
      <c r="W689" s="1">
        <v>3.0</v>
      </c>
      <c r="X689" s="1">
        <v>3.0</v>
      </c>
      <c r="Y689" s="1">
        <v>4.0</v>
      </c>
      <c r="Z689" s="1">
        <v>5.0</v>
      </c>
      <c r="AA689" s="1">
        <v>4.0</v>
      </c>
      <c r="AB689" s="1">
        <v>4.0</v>
      </c>
      <c r="AC689" s="1">
        <v>4.0</v>
      </c>
      <c r="AD689" s="1">
        <v>5.0</v>
      </c>
      <c r="AE689" s="1">
        <v>5.0</v>
      </c>
      <c r="AF689" s="1">
        <v>4.0</v>
      </c>
      <c r="AG689" s="1">
        <v>4.0</v>
      </c>
      <c r="AH689" s="1">
        <v>4.0</v>
      </c>
      <c r="AI689" s="1">
        <v>3.0</v>
      </c>
      <c r="AJ689" s="1">
        <v>4.0</v>
      </c>
      <c r="AK689" s="1">
        <v>4.0</v>
      </c>
      <c r="AL689" s="1">
        <v>4.0</v>
      </c>
      <c r="AM689" s="1">
        <v>5.0</v>
      </c>
      <c r="AN689" s="1">
        <v>4.0</v>
      </c>
      <c r="AO689" s="1">
        <v>4.0</v>
      </c>
      <c r="AP689" s="1">
        <v>4.0</v>
      </c>
      <c r="AQ689" s="1">
        <v>5.0</v>
      </c>
      <c r="AR689" s="1">
        <v>4.0</v>
      </c>
      <c r="AS689" s="1">
        <v>4.0</v>
      </c>
      <c r="AT689" s="1">
        <v>3.0</v>
      </c>
      <c r="AU689" s="1">
        <v>3.0</v>
      </c>
      <c r="AV689" s="1">
        <v>3.0</v>
      </c>
      <c r="AW689" s="1">
        <v>3.0</v>
      </c>
      <c r="AX689" s="1">
        <v>3.0</v>
      </c>
      <c r="AY689" s="1">
        <v>3.0</v>
      </c>
      <c r="AZ689" s="1">
        <v>3.0</v>
      </c>
      <c r="BA689" s="1">
        <v>2.0</v>
      </c>
      <c r="BB689" s="1">
        <v>2.0</v>
      </c>
      <c r="BC689" s="1">
        <v>2.0</v>
      </c>
      <c r="BD689" s="1">
        <v>2.0</v>
      </c>
      <c r="BE689" s="1">
        <v>2.0</v>
      </c>
      <c r="BF689" s="1">
        <v>2.0</v>
      </c>
      <c r="BG689" s="1">
        <v>2.0</v>
      </c>
      <c r="BH689" s="1">
        <v>3.0</v>
      </c>
      <c r="BI689" s="1">
        <v>1.0</v>
      </c>
      <c r="BJ689" s="1">
        <v>3.0</v>
      </c>
      <c r="BK689" s="1">
        <v>4.0</v>
      </c>
      <c r="BL689" s="1">
        <v>3.0</v>
      </c>
      <c r="BM689" s="1">
        <v>4.0</v>
      </c>
      <c r="BN689" s="1">
        <v>2.0</v>
      </c>
      <c r="BO689" s="1">
        <v>3.0</v>
      </c>
      <c r="BP689" s="1">
        <v>4.0</v>
      </c>
      <c r="BQ689" s="1">
        <v>3.0</v>
      </c>
      <c r="BR689" s="1">
        <v>3.0</v>
      </c>
      <c r="BS689" s="1">
        <v>2.0</v>
      </c>
      <c r="BT689" s="1">
        <v>3.0</v>
      </c>
      <c r="BU689" s="1">
        <v>3.0</v>
      </c>
      <c r="BV689" s="1">
        <v>3.0</v>
      </c>
      <c r="BW689" s="1">
        <v>4.0</v>
      </c>
      <c r="BX689" s="1">
        <v>3.0</v>
      </c>
      <c r="BY689" s="1">
        <v>3.0</v>
      </c>
      <c r="BZ689" s="1">
        <v>4.0</v>
      </c>
      <c r="CA689" s="64">
        <f t="shared" si="32"/>
        <v>260</v>
      </c>
      <c r="CB689" s="45">
        <f t="shared" si="33"/>
        <v>33</v>
      </c>
      <c r="CC689" s="45">
        <f t="shared" si="34"/>
        <v>35</v>
      </c>
      <c r="CD689" s="45">
        <f t="shared" si="35"/>
        <v>32</v>
      </c>
      <c r="CE689" s="45">
        <f t="shared" si="36"/>
        <v>33</v>
      </c>
      <c r="CF689" s="45">
        <f t="shared" si="37"/>
        <v>34</v>
      </c>
      <c r="CG689" s="45">
        <f t="shared" si="38"/>
        <v>23</v>
      </c>
      <c r="CH689" s="45">
        <f t="shared" si="39"/>
        <v>16</v>
      </c>
      <c r="CI689" s="45">
        <f t="shared" si="40"/>
        <v>0.3</v>
      </c>
      <c r="CJ689">
        <f t="shared" si="10"/>
        <v>26</v>
      </c>
      <c r="CK689" s="45">
        <f t="shared" si="41"/>
        <v>25</v>
      </c>
      <c r="CM689" s="40">
        <f>VLOOKUP(CB689,'PROMIS 57 T-Score Conversions'!Q$3:R$35,2,TRUE)</f>
        <v>44.7</v>
      </c>
      <c r="CN689" s="44" t="str">
        <f t="shared" si="20"/>
        <v>Mild</v>
      </c>
      <c r="CO689" s="40">
        <f>VLOOKUP(CC689,'PROMIS 57 T-Score Conversions'!A$3:B$35,2,TRUE)</f>
        <v>74.1</v>
      </c>
      <c r="CP689" s="39" t="str">
        <f t="shared" si="21"/>
        <v>Severe</v>
      </c>
      <c r="CQ689" s="40">
        <f>VLOOKUP(CD689,'PROMIS 57 T-Score Conversions'!E$3:F$35,2,TRUE)</f>
        <v>69.7</v>
      </c>
      <c r="CR689" s="39" t="str">
        <f t="shared" si="22"/>
        <v>Moderate</v>
      </c>
      <c r="CS689" s="40">
        <f>VLOOKUP(CE689,'PROMIS 57 T-Score Conversions'!U$3:V$35,2,TRUE)</f>
        <v>66.4</v>
      </c>
      <c r="CT689" s="39" t="str">
        <f t="shared" si="42"/>
        <v>Moderate</v>
      </c>
      <c r="CU689" s="40">
        <f>VLOOKUP(CF689,'PROMIS 57 T-Score Conversions'!Y$3:Z$35,2,TRUE)</f>
        <v>64.8</v>
      </c>
      <c r="CV689" s="39" t="str">
        <f t="shared" si="24"/>
        <v>Moderate</v>
      </c>
      <c r="CW689" s="40">
        <f>vlookup(CG689,'PROMIS 57 T-Score Conversions'!M$3:N$35,2,TRUE)</f>
        <v>43</v>
      </c>
      <c r="CX689" s="39" t="str">
        <f t="shared" si="25"/>
        <v>Mild</v>
      </c>
      <c r="CY689" s="40">
        <f>VLOOKup(CH689,'PROMIS 57 T-Score Conversions'!I$3:J$35,2,TRUE)</f>
        <v>55.8</v>
      </c>
      <c r="CZ689" s="39" t="str">
        <f t="shared" si="26"/>
        <v>Mild</v>
      </c>
      <c r="DA689" s="37">
        <f>VLOOKUP(CJ689,'PROMIS 57 T-Score Conversions'!AC$3:AD$35,2,TRUE)</f>
        <v>41.9</v>
      </c>
      <c r="DB689" s="44" t="str">
        <f t="shared" si="30"/>
        <v>Mild</v>
      </c>
      <c r="DC689" s="40">
        <f>VLOOKUP(CK689,'PROMIS 57 T-Score Conversions'!AG$3:AH$35,2,TRUE)</f>
        <v>44.34</v>
      </c>
      <c r="DD689" s="39" t="str">
        <f t="shared" si="31"/>
        <v>Normal</v>
      </c>
    </row>
    <row r="690">
      <c r="A690" s="1" t="b">
        <v>1</v>
      </c>
      <c r="B690" s="1" t="b">
        <v>1</v>
      </c>
      <c r="C690" s="20">
        <v>44025.38171232639</v>
      </c>
      <c r="D690" s="1" t="s">
        <v>456</v>
      </c>
      <c r="E690" s="1">
        <v>2274.0</v>
      </c>
      <c r="F690" s="1">
        <v>3.0</v>
      </c>
      <c r="G690" s="1">
        <v>5.0</v>
      </c>
      <c r="H690" s="1">
        <v>5.0</v>
      </c>
      <c r="I690" s="1">
        <v>3.0</v>
      </c>
      <c r="J690" s="1">
        <v>3.0</v>
      </c>
      <c r="K690" s="1">
        <v>3.0</v>
      </c>
      <c r="L690" s="1">
        <v>3.0</v>
      </c>
      <c r="M690" s="1">
        <v>3.0</v>
      </c>
      <c r="N690" s="1">
        <v>4.0</v>
      </c>
      <c r="O690" s="1">
        <v>3.0</v>
      </c>
      <c r="P690" s="1">
        <v>3.0</v>
      </c>
      <c r="Q690" s="1">
        <v>3.0</v>
      </c>
      <c r="R690" s="1">
        <v>3.0</v>
      </c>
      <c r="S690" s="1">
        <v>3.0</v>
      </c>
      <c r="T690" s="1">
        <v>3.0</v>
      </c>
      <c r="U690" s="1">
        <v>4.0</v>
      </c>
      <c r="V690" s="1">
        <v>3.0</v>
      </c>
      <c r="W690" s="1">
        <v>3.0</v>
      </c>
      <c r="X690" s="1">
        <v>4.0</v>
      </c>
      <c r="Y690" s="1">
        <v>4.0</v>
      </c>
      <c r="Z690" s="1">
        <v>4.0</v>
      </c>
      <c r="AA690" s="1">
        <v>4.0</v>
      </c>
      <c r="AB690" s="1">
        <v>4.0</v>
      </c>
      <c r="AC690" s="1">
        <v>4.0</v>
      </c>
      <c r="AD690" s="1">
        <v>4.0</v>
      </c>
      <c r="AE690" s="1">
        <v>3.0</v>
      </c>
      <c r="AF690" s="1">
        <v>3.0</v>
      </c>
      <c r="AG690" s="1">
        <v>4.0</v>
      </c>
      <c r="AH690" s="1">
        <v>5.0</v>
      </c>
      <c r="AI690" s="1">
        <v>4.0</v>
      </c>
      <c r="AJ690" s="1">
        <v>4.0</v>
      </c>
      <c r="AK690" s="1">
        <v>3.0</v>
      </c>
      <c r="AL690" s="1">
        <v>5.0</v>
      </c>
      <c r="AM690" s="1">
        <v>5.0</v>
      </c>
      <c r="AN690" s="1">
        <v>5.0</v>
      </c>
      <c r="AO690" s="1">
        <v>5.0</v>
      </c>
      <c r="AP690" s="1">
        <v>5.0</v>
      </c>
      <c r="AQ690" s="1">
        <v>5.0</v>
      </c>
      <c r="AR690" s="1">
        <v>3.0</v>
      </c>
      <c r="AS690" s="1">
        <v>5.0</v>
      </c>
      <c r="AT690" s="1">
        <v>2.0</v>
      </c>
      <c r="AU690" s="1">
        <v>2.0</v>
      </c>
      <c r="AV690" s="1">
        <v>2.0</v>
      </c>
      <c r="AW690" s="1">
        <v>2.0</v>
      </c>
      <c r="AX690" s="1">
        <v>2.0</v>
      </c>
      <c r="AY690" s="1">
        <v>2.0</v>
      </c>
      <c r="AZ690" s="1">
        <v>2.0</v>
      </c>
      <c r="BA690" s="1">
        <v>2.0</v>
      </c>
      <c r="BB690" s="1">
        <v>3.0</v>
      </c>
      <c r="BC690" s="1">
        <v>3.0</v>
      </c>
      <c r="BD690" s="1">
        <v>3.0</v>
      </c>
      <c r="BE690" s="1">
        <v>3.0</v>
      </c>
      <c r="BF690" s="1">
        <v>4.0</v>
      </c>
      <c r="BG690" s="1">
        <v>4.0</v>
      </c>
      <c r="BH690" s="1">
        <v>4.0</v>
      </c>
      <c r="BI690" s="1">
        <v>3.0</v>
      </c>
      <c r="BJ690" s="1">
        <v>5.0</v>
      </c>
      <c r="BK690" s="1">
        <v>2.0</v>
      </c>
      <c r="BL690" s="1">
        <v>1.0</v>
      </c>
      <c r="BM690" s="1">
        <v>1.0</v>
      </c>
      <c r="BN690" s="1">
        <v>2.0</v>
      </c>
      <c r="BO690" s="1">
        <v>3.0</v>
      </c>
      <c r="BP690" s="1">
        <v>2.0</v>
      </c>
      <c r="BQ690" s="1">
        <v>2.0</v>
      </c>
      <c r="BR690" s="1">
        <v>1.0</v>
      </c>
      <c r="BS690" s="1">
        <v>5.0</v>
      </c>
      <c r="BT690" s="1">
        <v>4.0</v>
      </c>
      <c r="BU690" s="1">
        <v>4.0</v>
      </c>
      <c r="BV690" s="1">
        <v>4.0</v>
      </c>
      <c r="BW690" s="1">
        <v>4.0</v>
      </c>
      <c r="BX690" s="1">
        <v>3.0</v>
      </c>
      <c r="BY690" s="1">
        <v>3.0</v>
      </c>
      <c r="BZ690" s="1">
        <v>4.0</v>
      </c>
      <c r="CA690" s="64">
        <f t="shared" si="32"/>
        <v>245</v>
      </c>
      <c r="CB690" s="45">
        <f t="shared" si="33"/>
        <v>28</v>
      </c>
      <c r="CC690" s="45">
        <f t="shared" si="34"/>
        <v>26</v>
      </c>
      <c r="CD690" s="45">
        <f t="shared" si="35"/>
        <v>30</v>
      </c>
      <c r="CE690" s="45">
        <f t="shared" si="36"/>
        <v>30</v>
      </c>
      <c r="CF690" s="45">
        <f t="shared" si="37"/>
        <v>38</v>
      </c>
      <c r="CG690" s="45">
        <f t="shared" si="38"/>
        <v>16</v>
      </c>
      <c r="CH690" s="45">
        <f t="shared" si="39"/>
        <v>27</v>
      </c>
      <c r="CI690" s="45">
        <f t="shared" si="40"/>
        <v>0.5</v>
      </c>
      <c r="CJ690">
        <f t="shared" si="10"/>
        <v>14</v>
      </c>
      <c r="CK690" s="45">
        <f t="shared" si="41"/>
        <v>31</v>
      </c>
      <c r="CM690" s="40">
        <f>VLOOKUP(CB690,'PROMIS 57 T-Score Conversions'!Q$3:R$35,2,TRUE)</f>
        <v>40.8</v>
      </c>
      <c r="CN690" s="44" t="str">
        <f t="shared" si="20"/>
        <v>Mild</v>
      </c>
      <c r="CO690" s="40">
        <f>VLOOKUP(CC690,'PROMIS 57 T-Score Conversions'!A$3:B$35,2,TRUE)</f>
        <v>64.5</v>
      </c>
      <c r="CP690" s="39" t="str">
        <f t="shared" si="21"/>
        <v>Moderate</v>
      </c>
      <c r="CQ690" s="40">
        <f>VLOOKUP(CD690,'PROMIS 57 T-Score Conversions'!E$3:F$35,2,TRUE)</f>
        <v>67.7</v>
      </c>
      <c r="CR690" s="39" t="str">
        <f t="shared" si="22"/>
        <v>Moderate</v>
      </c>
      <c r="CS690" s="40">
        <f>VLOOKUP(CE690,'PROMIS 57 T-Score Conversions'!U$3:V$35,2,TRUE)</f>
        <v>63.3</v>
      </c>
      <c r="CT690" s="39" t="str">
        <f t="shared" si="42"/>
        <v>Moderate</v>
      </c>
      <c r="CU690" s="40">
        <f>VLOOKUP(CF690,'PROMIS 57 T-Score Conversions'!Y$3:Z$35,2,TRUE)</f>
        <v>70.8</v>
      </c>
      <c r="CV690" s="39" t="str">
        <f t="shared" si="24"/>
        <v>Severe</v>
      </c>
      <c r="CW690" s="40">
        <f>vlookup(CG690,'PROMIS 57 T-Score Conversions'!M$3:N$35,2,TRUE)</f>
        <v>36.9</v>
      </c>
      <c r="CX690" s="39" t="str">
        <f t="shared" si="25"/>
        <v>Moderate</v>
      </c>
      <c r="CY690" s="40">
        <f>VLOOKup(CH690,'PROMIS 57 T-Score Conversions'!I$3:J$35,2,TRUE)</f>
        <v>63.5</v>
      </c>
      <c r="CZ690" s="39" t="str">
        <f t="shared" si="26"/>
        <v>Moderate</v>
      </c>
      <c r="DA690" s="37">
        <f>VLOOKUP(CJ690,'PROMIS 57 T-Score Conversions'!AC$3:AD$35,2,TRUE)</f>
        <v>32.15</v>
      </c>
      <c r="DB690" s="44" t="str">
        <f t="shared" si="30"/>
        <v>Moderate</v>
      </c>
      <c r="DC690" s="40">
        <f>VLOOKUP(CK690,'PROMIS 57 T-Score Conversions'!AG$3:AH$35,2,TRUE)</f>
        <v>50.21</v>
      </c>
      <c r="DD690" s="39" t="str">
        <f t="shared" si="31"/>
        <v>Normal</v>
      </c>
    </row>
    <row r="691">
      <c r="A691" s="1" t="b">
        <v>1</v>
      </c>
      <c r="B691" s="1" t="b">
        <v>1</v>
      </c>
      <c r="C691" s="20">
        <v>44025.647392962965</v>
      </c>
      <c r="D691" s="1" t="s">
        <v>457</v>
      </c>
      <c r="E691" s="1">
        <v>2276.0</v>
      </c>
      <c r="F691" s="1">
        <v>4.0</v>
      </c>
      <c r="G691" s="1">
        <v>4.0</v>
      </c>
      <c r="H691" s="1">
        <v>5.0</v>
      </c>
      <c r="I691" s="1">
        <v>5.0</v>
      </c>
      <c r="J691" s="1">
        <v>3.0</v>
      </c>
      <c r="K691" s="1">
        <v>4.0</v>
      </c>
      <c r="L691" s="1">
        <v>5.0</v>
      </c>
      <c r="M691" s="1">
        <v>4.0</v>
      </c>
      <c r="N691" s="1">
        <v>1.0</v>
      </c>
      <c r="O691" s="1">
        <v>2.0</v>
      </c>
      <c r="P691" s="1">
        <v>2.0</v>
      </c>
      <c r="Q691" s="1">
        <v>1.0</v>
      </c>
      <c r="R691" s="1">
        <v>1.0</v>
      </c>
      <c r="S691" s="1">
        <v>1.0</v>
      </c>
      <c r="T691" s="1">
        <v>1.0</v>
      </c>
      <c r="U691" s="1">
        <v>2.0</v>
      </c>
      <c r="V691" s="1">
        <v>2.0</v>
      </c>
      <c r="W691" s="1">
        <v>3.0</v>
      </c>
      <c r="X691" s="1">
        <v>2.0</v>
      </c>
      <c r="Y691" s="1">
        <v>2.0</v>
      </c>
      <c r="Z691" s="1">
        <v>4.0</v>
      </c>
      <c r="AA691" s="1">
        <v>3.0</v>
      </c>
      <c r="AB691" s="1">
        <v>3.0</v>
      </c>
      <c r="AC691" s="1">
        <v>3.0</v>
      </c>
      <c r="AD691" s="1">
        <v>2.0</v>
      </c>
      <c r="AE691" s="1">
        <v>2.0</v>
      </c>
      <c r="AF691" s="1">
        <v>2.0</v>
      </c>
      <c r="AG691" s="1">
        <v>3.0</v>
      </c>
      <c r="AH691" s="1">
        <v>3.0</v>
      </c>
      <c r="AI691" s="1">
        <v>2.0</v>
      </c>
      <c r="AJ691" s="1">
        <v>3.0</v>
      </c>
      <c r="AK691" s="1">
        <v>3.0</v>
      </c>
      <c r="AL691" s="1">
        <v>3.0</v>
      </c>
      <c r="AM691" s="1">
        <v>4.0</v>
      </c>
      <c r="AN691" s="1">
        <v>4.0</v>
      </c>
      <c r="AO691" s="1">
        <v>4.0</v>
      </c>
      <c r="AP691" s="1">
        <v>1.0</v>
      </c>
      <c r="AQ691" s="1">
        <v>4.0</v>
      </c>
      <c r="AR691" s="1">
        <v>3.0</v>
      </c>
      <c r="AS691" s="1">
        <v>2.0</v>
      </c>
      <c r="AT691" s="1">
        <v>4.0</v>
      </c>
      <c r="AU691" s="1">
        <v>4.0</v>
      </c>
      <c r="AV691" s="1">
        <v>4.0</v>
      </c>
      <c r="AW691" s="1">
        <v>4.0</v>
      </c>
      <c r="AX691" s="1">
        <v>3.0</v>
      </c>
      <c r="AY691" s="1">
        <v>4.0</v>
      </c>
      <c r="AZ691" s="1">
        <v>4.0</v>
      </c>
      <c r="BA691" s="1">
        <v>3.0</v>
      </c>
      <c r="BB691" s="1">
        <v>2.0</v>
      </c>
      <c r="BC691" s="1">
        <v>2.0</v>
      </c>
      <c r="BD691" s="1">
        <v>2.0</v>
      </c>
      <c r="BE691" s="1">
        <v>2.0</v>
      </c>
      <c r="BF691" s="1">
        <v>2.0</v>
      </c>
      <c r="BG691" s="1">
        <v>3.0</v>
      </c>
      <c r="BH691" s="1">
        <v>3.0</v>
      </c>
      <c r="BI691" s="1">
        <v>2.0</v>
      </c>
      <c r="BJ691" s="1">
        <v>3.0</v>
      </c>
      <c r="BK691" s="1">
        <v>5.0</v>
      </c>
      <c r="BL691" s="1">
        <v>5.0</v>
      </c>
      <c r="BM691" s="1">
        <v>5.0</v>
      </c>
      <c r="BN691" s="1">
        <v>4.0</v>
      </c>
      <c r="BO691" s="1">
        <v>5.0</v>
      </c>
      <c r="BP691" s="1">
        <v>5.0</v>
      </c>
      <c r="BQ691" s="1">
        <v>5.0</v>
      </c>
      <c r="BR691" s="1">
        <v>5.0</v>
      </c>
      <c r="BS691" s="1">
        <v>1.0</v>
      </c>
      <c r="BT691" s="1">
        <v>1.0</v>
      </c>
      <c r="BU691" s="1">
        <v>2.0</v>
      </c>
      <c r="BV691" s="1">
        <v>1.0</v>
      </c>
      <c r="BW691" s="1">
        <v>1.0</v>
      </c>
      <c r="BX691" s="1">
        <v>1.0</v>
      </c>
      <c r="BY691" s="1">
        <v>1.0</v>
      </c>
      <c r="BZ691" s="1">
        <v>2.0</v>
      </c>
      <c r="CA691" s="64">
        <f t="shared" si="32"/>
        <v>212</v>
      </c>
      <c r="CB691" s="45">
        <f t="shared" si="33"/>
        <v>34</v>
      </c>
      <c r="CC691" s="45">
        <f t="shared" si="34"/>
        <v>11</v>
      </c>
      <c r="CD691" s="45">
        <f t="shared" si="35"/>
        <v>22</v>
      </c>
      <c r="CE691" s="45">
        <f t="shared" si="36"/>
        <v>20</v>
      </c>
      <c r="CF691" s="45">
        <f t="shared" si="37"/>
        <v>25</v>
      </c>
      <c r="CG691" s="45">
        <f t="shared" si="38"/>
        <v>30</v>
      </c>
      <c r="CH691" s="45">
        <f t="shared" si="39"/>
        <v>18</v>
      </c>
      <c r="CI691" s="45">
        <f t="shared" si="40"/>
        <v>0.3</v>
      </c>
      <c r="CJ691">
        <f t="shared" si="10"/>
        <v>39</v>
      </c>
      <c r="CK691" s="45">
        <f t="shared" si="41"/>
        <v>10</v>
      </c>
      <c r="CM691" s="40">
        <f>VLOOKUP(CB691,'PROMIS 57 T-Score Conversions'!Q$3:R$35,2,TRUE)</f>
        <v>45.7</v>
      </c>
      <c r="CN691" s="44" t="str">
        <f t="shared" si="20"/>
        <v>Normal</v>
      </c>
      <c r="CO691" s="40">
        <f>VLOOKUP(CC691,'PROMIS 57 T-Score Conversions'!A$3:B$35,2,TRUE)</f>
        <v>47.8</v>
      </c>
      <c r="CP691" s="39" t="str">
        <f t="shared" si="21"/>
        <v>Normal</v>
      </c>
      <c r="CQ691" s="40">
        <f>VLOOKUP(CD691,'PROMIS 57 T-Score Conversions'!E$3:F$35,2,TRUE)</f>
        <v>60.3</v>
      </c>
      <c r="CR691" s="39" t="str">
        <f t="shared" si="22"/>
        <v>Moderate</v>
      </c>
      <c r="CS691" s="40">
        <f>VLOOKUP(CE691,'PROMIS 57 T-Score Conversions'!U$3:V$35,2,TRUE)</f>
        <v>53.6</v>
      </c>
      <c r="CT691" s="39" t="str">
        <f t="shared" si="42"/>
        <v>Normal</v>
      </c>
      <c r="CU691" s="40">
        <f>VLOOKUP(CF691,'PROMIS 57 T-Score Conversions'!Y$3:Z$35,2,TRUE)</f>
        <v>55.3</v>
      </c>
      <c r="CV691" s="39" t="str">
        <f t="shared" si="24"/>
        <v>Mild</v>
      </c>
      <c r="CW691" s="40">
        <f>vlookup(CG691,'PROMIS 57 T-Score Conversions'!M$3:N$35,2,TRUE)</f>
        <v>49.9</v>
      </c>
      <c r="CX691" s="39" t="str">
        <f t="shared" si="25"/>
        <v>Normal</v>
      </c>
      <c r="CY691" s="40">
        <f>VLOOKup(CH691,'PROMIS 57 T-Score Conversions'!I$3:J$35,2,TRUE)</f>
        <v>58.1</v>
      </c>
      <c r="CZ691" s="39" t="str">
        <f t="shared" si="26"/>
        <v>Mild</v>
      </c>
      <c r="DA691" s="37">
        <f>VLOOKUP(CJ691,'PROMIS 57 T-Score Conversions'!AC$3:AD$35,2,TRUE)</f>
        <v>58.08</v>
      </c>
      <c r="DB691" s="44" t="str">
        <f t="shared" si="30"/>
        <v>Normal</v>
      </c>
      <c r="DC691" s="40">
        <f>VLOOKUP(CK691,'PROMIS 57 T-Score Conversions'!AG$3:AH$35,2,TRUE)</f>
        <v>28.63</v>
      </c>
      <c r="DD691" s="39" t="str">
        <f t="shared" si="31"/>
        <v>Normal</v>
      </c>
    </row>
    <row r="692">
      <c r="A692" s="1" t="b">
        <v>1</v>
      </c>
      <c r="B692" s="1" t="b">
        <v>1</v>
      </c>
      <c r="C692" s="20">
        <v>44026.46203105324</v>
      </c>
      <c r="D692" s="1" t="s">
        <v>402</v>
      </c>
      <c r="E692" s="1">
        <v>2210.0</v>
      </c>
      <c r="F692" s="1">
        <v>2.0</v>
      </c>
      <c r="G692" s="1">
        <v>1.0</v>
      </c>
      <c r="H692" s="1">
        <v>4.0</v>
      </c>
      <c r="I692" s="1">
        <v>2.0</v>
      </c>
      <c r="J692" s="1">
        <v>1.0</v>
      </c>
      <c r="K692" s="1">
        <v>3.0</v>
      </c>
      <c r="L692" s="1">
        <v>3.0</v>
      </c>
      <c r="M692" s="1">
        <v>1.0</v>
      </c>
      <c r="N692" s="1">
        <v>1.0</v>
      </c>
      <c r="O692" s="1">
        <v>1.0</v>
      </c>
      <c r="P692" s="1">
        <v>1.0</v>
      </c>
      <c r="Q692" s="1">
        <v>2.0</v>
      </c>
      <c r="R692" s="1">
        <v>2.0</v>
      </c>
      <c r="S692" s="1">
        <v>2.0</v>
      </c>
      <c r="T692" s="1">
        <v>2.0</v>
      </c>
      <c r="U692" s="1">
        <v>2.0</v>
      </c>
      <c r="V692" s="1">
        <v>1.0</v>
      </c>
      <c r="W692" s="1">
        <v>1.0</v>
      </c>
      <c r="X692" s="1">
        <v>1.0</v>
      </c>
      <c r="Y692" s="1">
        <v>2.0</v>
      </c>
      <c r="Z692" s="1">
        <v>2.0</v>
      </c>
      <c r="AA692" s="1">
        <v>2.0</v>
      </c>
      <c r="AB692" s="1">
        <v>1.0</v>
      </c>
      <c r="AC692" s="1">
        <v>1.0</v>
      </c>
      <c r="AD692" s="1">
        <v>5.0</v>
      </c>
      <c r="AE692" s="1">
        <v>2.0</v>
      </c>
      <c r="AF692" s="1">
        <v>2.0</v>
      </c>
      <c r="AG692" s="1">
        <v>4.0</v>
      </c>
      <c r="AH692" s="1">
        <v>2.0</v>
      </c>
      <c r="AI692" s="1">
        <v>5.0</v>
      </c>
      <c r="AJ692" s="1">
        <v>3.0</v>
      </c>
      <c r="AK692" s="1">
        <v>4.0</v>
      </c>
      <c r="AL692" s="1">
        <v>3.0</v>
      </c>
      <c r="AM692" s="1">
        <v>4.0</v>
      </c>
      <c r="AN692" s="1">
        <v>4.0</v>
      </c>
      <c r="AO692" s="1">
        <v>3.0</v>
      </c>
      <c r="AP692" s="1">
        <v>4.0</v>
      </c>
      <c r="AQ692" s="1">
        <v>3.0</v>
      </c>
      <c r="AR692" s="1">
        <v>2.0</v>
      </c>
      <c r="AS692" s="1">
        <v>3.0</v>
      </c>
      <c r="AT692" s="1">
        <v>1.0</v>
      </c>
      <c r="AU692" s="1">
        <v>1.0</v>
      </c>
      <c r="AV692" s="1">
        <v>1.0</v>
      </c>
      <c r="AW692" s="1">
        <v>1.0</v>
      </c>
      <c r="AX692" s="1">
        <v>1.0</v>
      </c>
      <c r="AY692" s="1">
        <v>1.0</v>
      </c>
      <c r="AZ692" s="1">
        <v>1.0</v>
      </c>
      <c r="BA692" s="1">
        <v>1.0</v>
      </c>
      <c r="BB692" s="1">
        <v>4.0</v>
      </c>
      <c r="BC692" s="1">
        <v>4.0</v>
      </c>
      <c r="BD692" s="1">
        <v>5.0</v>
      </c>
      <c r="BE692" s="1">
        <v>4.0</v>
      </c>
      <c r="BF692" s="1">
        <v>5.0</v>
      </c>
      <c r="BG692" s="1">
        <v>5.0</v>
      </c>
      <c r="BH692" s="1">
        <v>5.0</v>
      </c>
      <c r="BI692" s="1">
        <v>4.0</v>
      </c>
      <c r="BJ692" s="1">
        <v>6.0</v>
      </c>
      <c r="BK692" s="1">
        <v>2.0</v>
      </c>
      <c r="BL692" s="1">
        <v>2.0</v>
      </c>
      <c r="BM692" s="1">
        <v>3.0</v>
      </c>
      <c r="BN692" s="1">
        <v>2.0</v>
      </c>
      <c r="BO692" s="1">
        <v>3.0</v>
      </c>
      <c r="BP692" s="1">
        <v>2.0</v>
      </c>
      <c r="BQ692" s="1">
        <v>2.0</v>
      </c>
      <c r="BR692" s="1">
        <v>3.0</v>
      </c>
      <c r="BS692" s="1">
        <v>4.0</v>
      </c>
      <c r="BT692" s="1">
        <v>3.0</v>
      </c>
      <c r="BU692" s="1">
        <v>3.0</v>
      </c>
      <c r="BV692" s="1">
        <v>4.0</v>
      </c>
      <c r="BW692" s="1">
        <v>4.0</v>
      </c>
      <c r="BX692" s="1">
        <v>4.0</v>
      </c>
      <c r="BY692" s="1">
        <v>4.0</v>
      </c>
      <c r="BZ692" s="1">
        <v>3.0</v>
      </c>
      <c r="CA692" s="64">
        <f t="shared" si="32"/>
        <v>192</v>
      </c>
      <c r="CB692" s="45">
        <f t="shared" si="33"/>
        <v>17</v>
      </c>
      <c r="CC692" s="45">
        <f t="shared" si="34"/>
        <v>13</v>
      </c>
      <c r="CD692" s="45">
        <f t="shared" si="35"/>
        <v>11</v>
      </c>
      <c r="CE692" s="45">
        <f t="shared" si="36"/>
        <v>27</v>
      </c>
      <c r="CF692" s="45">
        <f t="shared" si="37"/>
        <v>26</v>
      </c>
      <c r="CG692" s="45">
        <f t="shared" si="38"/>
        <v>8</v>
      </c>
      <c r="CH692" s="45">
        <f t="shared" si="39"/>
        <v>36</v>
      </c>
      <c r="CI692" s="45">
        <f t="shared" si="40"/>
        <v>0.6</v>
      </c>
      <c r="CJ692">
        <f t="shared" si="10"/>
        <v>19</v>
      </c>
      <c r="CK692" s="45">
        <f t="shared" si="41"/>
        <v>29</v>
      </c>
      <c r="CM692" s="40">
        <f>VLOOKUP(CB692,'PROMIS 57 T-Score Conversions'!Q$3:R$35,2,TRUE)</f>
        <v>33.2</v>
      </c>
      <c r="CN692" s="44" t="str">
        <f t="shared" si="20"/>
        <v>Moderate</v>
      </c>
      <c r="CO692" s="40">
        <f>VLOOKUP(CC692,'PROMIS 57 T-Score Conversions'!A$3:B$35,2,TRUE)</f>
        <v>50.8</v>
      </c>
      <c r="CP692" s="39" t="str">
        <f t="shared" si="21"/>
        <v>Mild</v>
      </c>
      <c r="CQ692" s="40">
        <f>VLOOKUP(CD692,'PROMIS 57 T-Score Conversions'!E$3:F$35,2,TRUE)</f>
        <v>49.4</v>
      </c>
      <c r="CR692" s="39" t="str">
        <f t="shared" si="22"/>
        <v>Normal</v>
      </c>
      <c r="CS692" s="40">
        <f>VLOOKUP(CE692,'PROMIS 57 T-Score Conversions'!U$3:V$35,2,TRUE)</f>
        <v>60.4</v>
      </c>
      <c r="CT692" s="39" t="str">
        <f t="shared" si="42"/>
        <v>Moderate</v>
      </c>
      <c r="CU692" s="40">
        <f>VLOOKUP(CF692,'PROMIS 57 T-Score Conversions'!Y$3:Z$35,2,TRUE)</f>
        <v>56.3</v>
      </c>
      <c r="CV692" s="39" t="str">
        <f t="shared" si="24"/>
        <v>Mild</v>
      </c>
      <c r="CW692" s="40">
        <f>vlookup(CG692,'PROMIS 57 T-Score Conversions'!M$3:N$35,2,TRUE)</f>
        <v>25.91</v>
      </c>
      <c r="CX692" s="39" t="str">
        <f t="shared" si="25"/>
        <v>Severe</v>
      </c>
      <c r="CY692" s="40">
        <f>VLOOKup(CH692,'PROMIS 57 T-Score Conversions'!I$3:J$35,2,TRUE)</f>
        <v>70.1</v>
      </c>
      <c r="CZ692" s="39" t="str">
        <f t="shared" si="26"/>
        <v>Severe</v>
      </c>
      <c r="DA692" s="37">
        <f>VLOOKUP(CJ692,'PROMIS 57 T-Score Conversions'!AC$3:AD$35,2,TRUE)</f>
        <v>36.36</v>
      </c>
      <c r="DB692" s="44" t="str">
        <f t="shared" si="30"/>
        <v>Moderate</v>
      </c>
      <c r="DC692" s="40">
        <f>VLOOKUP(CK692,'PROMIS 57 T-Score Conversions'!AG$3:AH$35,2,TRUE)</f>
        <v>48.16</v>
      </c>
      <c r="DD692" s="39" t="str">
        <f t="shared" si="31"/>
        <v>Normal</v>
      </c>
    </row>
    <row r="693">
      <c r="A693" s="1" t="b">
        <v>1</v>
      </c>
      <c r="B693" s="1" t="b">
        <v>1</v>
      </c>
      <c r="C693" s="20">
        <v>44026.71498259259</v>
      </c>
      <c r="D693" s="1" t="s">
        <v>408</v>
      </c>
      <c r="E693" s="1">
        <v>2204.0</v>
      </c>
      <c r="F693" s="1">
        <v>4.0</v>
      </c>
      <c r="G693" s="1">
        <v>4.0</v>
      </c>
      <c r="H693" s="1">
        <v>4.0</v>
      </c>
      <c r="I693" s="1">
        <v>4.0</v>
      </c>
      <c r="J693" s="1">
        <v>2.0</v>
      </c>
      <c r="K693" s="1">
        <v>4.0</v>
      </c>
      <c r="L693" s="1">
        <v>3.0</v>
      </c>
      <c r="M693" s="1">
        <v>1.0</v>
      </c>
      <c r="N693" s="1">
        <v>3.0</v>
      </c>
      <c r="O693" s="1">
        <v>2.0</v>
      </c>
      <c r="P693" s="1">
        <v>1.0</v>
      </c>
      <c r="Q693" s="1">
        <v>3.0</v>
      </c>
      <c r="R693" s="1">
        <v>3.0</v>
      </c>
      <c r="S693" s="1">
        <v>1.0</v>
      </c>
      <c r="T693" s="1">
        <v>2.0</v>
      </c>
      <c r="U693" s="1">
        <v>3.0</v>
      </c>
      <c r="V693" s="1">
        <v>1.0</v>
      </c>
      <c r="W693" s="1">
        <v>1.0</v>
      </c>
      <c r="X693" s="1">
        <v>1.0</v>
      </c>
      <c r="Y693" s="1">
        <v>1.0</v>
      </c>
      <c r="Z693" s="1">
        <v>2.0</v>
      </c>
      <c r="AA693" s="1">
        <v>2.0</v>
      </c>
      <c r="AB693" s="1">
        <v>1.0</v>
      </c>
      <c r="AC693" s="1">
        <v>1.0</v>
      </c>
      <c r="AD693" s="1">
        <v>4.0</v>
      </c>
      <c r="AE693" s="1">
        <v>1.0</v>
      </c>
      <c r="AF693" s="1">
        <v>2.0</v>
      </c>
      <c r="AG693" s="1">
        <v>3.0</v>
      </c>
      <c r="AH693" s="1">
        <v>4.0</v>
      </c>
      <c r="AI693" s="1">
        <v>2.0</v>
      </c>
      <c r="AJ693" s="1">
        <v>3.0</v>
      </c>
      <c r="AK693" s="1">
        <v>3.0</v>
      </c>
      <c r="AL693" s="1">
        <v>3.0</v>
      </c>
      <c r="AM693" s="1">
        <v>3.0</v>
      </c>
      <c r="AN693" s="1">
        <v>3.0</v>
      </c>
      <c r="AO693" s="1">
        <v>1.0</v>
      </c>
      <c r="AP693" s="1">
        <v>4.0</v>
      </c>
      <c r="AQ693" s="1">
        <v>1.0</v>
      </c>
      <c r="AR693" s="1">
        <v>1.0</v>
      </c>
      <c r="AS693" s="1">
        <v>4.0</v>
      </c>
      <c r="AT693" s="1">
        <v>2.0</v>
      </c>
      <c r="AU693" s="1">
        <v>3.0</v>
      </c>
      <c r="AV693" s="1">
        <v>4.0</v>
      </c>
      <c r="AW693" s="1">
        <v>3.0</v>
      </c>
      <c r="AX693" s="1">
        <v>2.0</v>
      </c>
      <c r="AY693" s="1">
        <v>2.0</v>
      </c>
      <c r="AZ693" s="1">
        <v>3.0</v>
      </c>
      <c r="BA693" s="1">
        <v>3.0</v>
      </c>
      <c r="BB693" s="1">
        <v>3.0</v>
      </c>
      <c r="BC693" s="1">
        <v>3.0</v>
      </c>
      <c r="BD693" s="1">
        <v>3.0</v>
      </c>
      <c r="BE693" s="1">
        <v>3.0</v>
      </c>
      <c r="BF693" s="1">
        <v>3.0</v>
      </c>
      <c r="BG693" s="1">
        <v>3.0</v>
      </c>
      <c r="BH693" s="1">
        <v>3.0</v>
      </c>
      <c r="BI693" s="1">
        <v>3.0</v>
      </c>
      <c r="BJ693" s="1">
        <v>6.0</v>
      </c>
      <c r="BK693" s="1">
        <v>3.0</v>
      </c>
      <c r="BL693" s="1">
        <v>2.0</v>
      </c>
      <c r="BM693" s="1">
        <v>2.0</v>
      </c>
      <c r="BN693" s="1">
        <v>2.0</v>
      </c>
      <c r="BO693" s="1">
        <v>3.0</v>
      </c>
      <c r="BP693" s="1">
        <v>3.0</v>
      </c>
      <c r="BQ693" s="1">
        <v>3.0</v>
      </c>
      <c r="BR693" s="1">
        <v>2.0</v>
      </c>
      <c r="BS693" s="1">
        <v>4.0</v>
      </c>
      <c r="BT693" s="1">
        <v>4.0</v>
      </c>
      <c r="BU693" s="1">
        <v>4.0</v>
      </c>
      <c r="BV693" s="1">
        <v>4.0</v>
      </c>
      <c r="BW693" s="1">
        <v>4.0</v>
      </c>
      <c r="BX693" s="1">
        <v>3.0</v>
      </c>
      <c r="BY693" s="1">
        <v>3.0</v>
      </c>
      <c r="BZ693" s="1">
        <v>4.0</v>
      </c>
      <c r="CA693" s="64">
        <f t="shared" si="32"/>
        <v>198</v>
      </c>
      <c r="CB693" s="45">
        <f t="shared" si="33"/>
        <v>26</v>
      </c>
      <c r="CC693" s="45">
        <f t="shared" si="34"/>
        <v>18</v>
      </c>
      <c r="CD693" s="45">
        <f t="shared" si="35"/>
        <v>10</v>
      </c>
      <c r="CE693" s="45">
        <f t="shared" si="36"/>
        <v>22</v>
      </c>
      <c r="CF693" s="45">
        <f t="shared" si="37"/>
        <v>20</v>
      </c>
      <c r="CG693" s="45">
        <f t="shared" si="38"/>
        <v>22</v>
      </c>
      <c r="CH693" s="45">
        <f t="shared" si="39"/>
        <v>24</v>
      </c>
      <c r="CI693" s="45">
        <f t="shared" si="40"/>
        <v>0.6</v>
      </c>
      <c r="CJ693">
        <f t="shared" si="10"/>
        <v>20</v>
      </c>
      <c r="CK693" s="45">
        <f t="shared" si="41"/>
        <v>30</v>
      </c>
      <c r="CM693" s="40">
        <f>VLOOKUP(CB693,'PROMIS 57 T-Score Conversions'!Q$3:R$35,2,TRUE)</f>
        <v>39.5</v>
      </c>
      <c r="CN693" s="44" t="str">
        <f t="shared" si="20"/>
        <v>Moderate</v>
      </c>
      <c r="CO693" s="40">
        <f>VLOOKUP(CC693,'PROMIS 57 T-Score Conversions'!A$3:B$35,2,TRUE)</f>
        <v>56.4</v>
      </c>
      <c r="CP693" s="39" t="str">
        <f t="shared" si="21"/>
        <v>Moderate</v>
      </c>
      <c r="CQ693" s="40">
        <f>VLOOKUP(CD693,'PROMIS 57 T-Score Conversions'!E$3:F$35,2,TRUE)</f>
        <v>47.5</v>
      </c>
      <c r="CR693" s="39" t="str">
        <f t="shared" si="22"/>
        <v>Normal</v>
      </c>
      <c r="CS693" s="40">
        <f>VLOOKUP(CE693,'PROMIS 57 T-Score Conversions'!U$3:V$35,2,TRUE)</f>
        <v>55.6</v>
      </c>
      <c r="CT693" s="39" t="str">
        <f t="shared" si="42"/>
        <v>Mild</v>
      </c>
      <c r="CU693" s="40">
        <f>VLOOKUP(CF693,'PROMIS 57 T-Score Conversions'!Y$3:Z$35,2,TRUE)</f>
        <v>50.1</v>
      </c>
      <c r="CV693" s="39" t="str">
        <f t="shared" si="24"/>
        <v>Normal</v>
      </c>
      <c r="CW693" s="40">
        <f>vlookup(CG693,'PROMIS 57 T-Score Conversions'!M$3:N$35,2,TRUE)</f>
        <v>42</v>
      </c>
      <c r="CX693" s="39" t="str">
        <f t="shared" si="25"/>
        <v>Mild</v>
      </c>
      <c r="CY693" s="40">
        <f>VLOOKup(CH693,'PROMIS 57 T-Score Conversions'!I$3:J$35,2,TRUE)</f>
        <v>61.5</v>
      </c>
      <c r="CZ693" s="39" t="str">
        <f t="shared" si="26"/>
        <v>Moderate</v>
      </c>
      <c r="DA693" s="37">
        <f>VLOOKUP(CJ693,'PROMIS 57 T-Score Conversions'!AC$3:AD$35,2,TRUE)</f>
        <v>37.15</v>
      </c>
      <c r="DB693" s="44" t="str">
        <f t="shared" si="30"/>
        <v>Moderate</v>
      </c>
      <c r="DC693" s="40">
        <f>VLOOKUP(CK693,'PROMIS 57 T-Score Conversions'!AG$3:AH$35,2,TRUE)</f>
        <v>49.17</v>
      </c>
      <c r="DD693" s="39" t="str">
        <f t="shared" si="31"/>
        <v>Normal</v>
      </c>
    </row>
    <row r="694">
      <c r="A694" s="1" t="b">
        <v>1</v>
      </c>
      <c r="B694" s="1" t="b">
        <v>1</v>
      </c>
      <c r="C694" s="20">
        <v>44027.30614728009</v>
      </c>
      <c r="D694" s="1" t="s">
        <v>458</v>
      </c>
      <c r="E694" s="1">
        <v>2290.0</v>
      </c>
      <c r="F694" s="1">
        <v>5.0</v>
      </c>
      <c r="G694" s="1">
        <v>4.0</v>
      </c>
      <c r="H694" s="1">
        <v>5.0</v>
      </c>
      <c r="I694" s="1">
        <v>5.0</v>
      </c>
      <c r="J694" s="1">
        <v>5.0</v>
      </c>
      <c r="K694" s="1">
        <v>5.0</v>
      </c>
      <c r="L694" s="1">
        <v>5.0</v>
      </c>
      <c r="M694" s="1">
        <v>4.0</v>
      </c>
      <c r="N694" s="1">
        <v>1.0</v>
      </c>
      <c r="O694" s="1">
        <v>1.0</v>
      </c>
      <c r="P694" s="1">
        <v>1.0</v>
      </c>
      <c r="Q694" s="1">
        <v>1.0</v>
      </c>
      <c r="R694" s="1">
        <v>1.0</v>
      </c>
      <c r="S694" s="1">
        <v>1.0</v>
      </c>
      <c r="T694" s="1">
        <v>1.0</v>
      </c>
      <c r="U694" s="1">
        <v>1.0</v>
      </c>
      <c r="V694" s="1">
        <v>1.0</v>
      </c>
      <c r="W694" s="1">
        <v>1.0</v>
      </c>
      <c r="X694" s="1">
        <v>1.0</v>
      </c>
      <c r="Y694" s="1">
        <v>1.0</v>
      </c>
      <c r="Z694" s="1">
        <v>1.0</v>
      </c>
      <c r="AA694" s="1">
        <v>1.0</v>
      </c>
      <c r="AB694" s="1">
        <v>1.0</v>
      </c>
      <c r="AC694" s="1">
        <v>1.0</v>
      </c>
      <c r="AD694" s="1">
        <v>3.0</v>
      </c>
      <c r="AE694" s="1">
        <v>2.0</v>
      </c>
      <c r="AF694" s="1">
        <v>2.0</v>
      </c>
      <c r="AG694" s="1">
        <v>2.0</v>
      </c>
      <c r="AH694" s="1">
        <v>2.0</v>
      </c>
      <c r="AI694" s="1">
        <v>2.0</v>
      </c>
      <c r="AJ694" s="1">
        <v>3.0</v>
      </c>
      <c r="AK694" s="1">
        <v>2.0</v>
      </c>
      <c r="AL694" s="1">
        <v>3.0</v>
      </c>
      <c r="AM694" s="1">
        <v>3.0</v>
      </c>
      <c r="AN694" s="1">
        <v>4.0</v>
      </c>
      <c r="AO694" s="1">
        <v>2.0</v>
      </c>
      <c r="AP694" s="1">
        <v>3.0</v>
      </c>
      <c r="AQ694" s="1">
        <v>2.0</v>
      </c>
      <c r="AR694" s="1">
        <v>2.0</v>
      </c>
      <c r="AS694" s="1">
        <v>3.0</v>
      </c>
      <c r="AT694" s="1">
        <v>4.0</v>
      </c>
      <c r="AU694" s="1">
        <v>4.0</v>
      </c>
      <c r="AV694" s="1">
        <v>3.0</v>
      </c>
      <c r="AW694" s="1">
        <v>4.0</v>
      </c>
      <c r="AX694" s="1">
        <v>4.0</v>
      </c>
      <c r="AY694" s="1">
        <v>4.0</v>
      </c>
      <c r="AZ694" s="1">
        <v>4.0</v>
      </c>
      <c r="BA694" s="1">
        <v>3.0</v>
      </c>
      <c r="BB694" s="1">
        <v>2.0</v>
      </c>
      <c r="BC694" s="1">
        <v>2.0</v>
      </c>
      <c r="BD694" s="1">
        <v>2.0</v>
      </c>
      <c r="BE694" s="1">
        <v>2.0</v>
      </c>
      <c r="BF694" s="1">
        <v>2.0</v>
      </c>
      <c r="BG694" s="1">
        <v>2.0</v>
      </c>
      <c r="BH694" s="1">
        <v>3.0</v>
      </c>
      <c r="BI694" s="1">
        <v>2.0</v>
      </c>
      <c r="BJ694" s="1">
        <v>3.0</v>
      </c>
      <c r="BK694" s="1">
        <v>3.0</v>
      </c>
      <c r="BL694" s="1">
        <v>2.0</v>
      </c>
      <c r="BM694" s="1">
        <v>3.0</v>
      </c>
      <c r="BN694" s="1">
        <v>2.0</v>
      </c>
      <c r="BO694" s="1">
        <v>3.0</v>
      </c>
      <c r="BP694" s="1">
        <v>3.0</v>
      </c>
      <c r="BQ694" s="1">
        <v>3.0</v>
      </c>
      <c r="BR694" s="1">
        <v>2.0</v>
      </c>
      <c r="BS694" s="1">
        <v>3.0</v>
      </c>
      <c r="BT694" s="1">
        <v>3.0</v>
      </c>
      <c r="BU694" s="1">
        <v>4.0</v>
      </c>
      <c r="BV694" s="1">
        <v>3.0</v>
      </c>
      <c r="BW694" s="1">
        <v>4.0</v>
      </c>
      <c r="BX694" s="1">
        <v>2.0</v>
      </c>
      <c r="BY694" s="1">
        <v>2.0</v>
      </c>
      <c r="BZ694" s="1">
        <v>4.0</v>
      </c>
      <c r="CA694" s="64">
        <f t="shared" si="32"/>
        <v>190</v>
      </c>
      <c r="CB694" s="45">
        <f t="shared" si="33"/>
        <v>38</v>
      </c>
      <c r="CC694" s="45">
        <f t="shared" si="34"/>
        <v>8</v>
      </c>
      <c r="CD694" s="45">
        <f t="shared" si="35"/>
        <v>8</v>
      </c>
      <c r="CE694" s="45">
        <f t="shared" si="36"/>
        <v>18</v>
      </c>
      <c r="CF694" s="45">
        <f t="shared" si="37"/>
        <v>22</v>
      </c>
      <c r="CG694" s="45">
        <f t="shared" si="38"/>
        <v>30</v>
      </c>
      <c r="CH694" s="45">
        <f t="shared" si="39"/>
        <v>17</v>
      </c>
      <c r="CI694" s="45">
        <f t="shared" si="40"/>
        <v>0.3</v>
      </c>
      <c r="CJ694">
        <f t="shared" si="10"/>
        <v>21</v>
      </c>
      <c r="CK694" s="45">
        <f t="shared" si="41"/>
        <v>25</v>
      </c>
      <c r="CM694" s="40">
        <f>VLOOKUP(CB694,'PROMIS 57 T-Score Conversions'!Q$3:R$35,2,TRUE)</f>
        <v>50.8</v>
      </c>
      <c r="CN694" s="44" t="str">
        <f t="shared" si="20"/>
        <v>Normal</v>
      </c>
      <c r="CO694" s="40">
        <f>VLOOKUP(CC694,'PROMIS 57 T-Score Conversions'!A$3:B$35,2,TRUE)</f>
        <v>37.1</v>
      </c>
      <c r="CP694" s="39" t="str">
        <f t="shared" si="21"/>
        <v>Normal</v>
      </c>
      <c r="CQ694" s="40">
        <f>VLOOKUP(CD694,'PROMIS 57 T-Score Conversions'!E$3:F$35,2,TRUE)</f>
        <v>38.2</v>
      </c>
      <c r="CR694" s="39" t="str">
        <f t="shared" si="22"/>
        <v>Normal</v>
      </c>
      <c r="CS694" s="40">
        <f>VLOOKUP(CE694,'PROMIS 57 T-Score Conversions'!U$3:V$35,2,TRUE)</f>
        <v>51.5</v>
      </c>
      <c r="CT694" s="39" t="str">
        <f t="shared" si="42"/>
        <v>Normal</v>
      </c>
      <c r="CU694" s="40">
        <f>VLOOKUP(CF694,'PROMIS 57 T-Score Conversions'!Y$3:Z$35,2,TRUE)</f>
        <v>52.2</v>
      </c>
      <c r="CV694" s="39" t="str">
        <f t="shared" si="24"/>
        <v>Normal</v>
      </c>
      <c r="CW694" s="40">
        <f>vlookup(CG694,'PROMIS 57 T-Score Conversions'!M$3:N$35,2,TRUE)</f>
        <v>49.9</v>
      </c>
      <c r="CX694" s="39" t="str">
        <f t="shared" si="25"/>
        <v>Normal</v>
      </c>
      <c r="CY694" s="40">
        <f>VLOOKup(CH694,'PROMIS 57 T-Score Conversions'!I$3:J$35,2,TRUE)</f>
        <v>56.6</v>
      </c>
      <c r="CZ694" s="39" t="str">
        <f t="shared" si="26"/>
        <v>Mild</v>
      </c>
      <c r="DA694" s="37">
        <f>VLOOKUP(CJ694,'PROMIS 57 T-Score Conversions'!AC$3:AD$35,2,TRUE)</f>
        <v>37.93</v>
      </c>
      <c r="DB694" s="44" t="str">
        <f t="shared" si="30"/>
        <v>Moderate</v>
      </c>
      <c r="DC694" s="40">
        <f>VLOOKUP(CK694,'PROMIS 57 T-Score Conversions'!AG$3:AH$35,2,TRUE)</f>
        <v>44.34</v>
      </c>
      <c r="DD694" s="39" t="str">
        <f t="shared" si="31"/>
        <v>Normal</v>
      </c>
    </row>
    <row r="695">
      <c r="A695" s="1" t="b">
        <v>1</v>
      </c>
      <c r="B695" s="1" t="b">
        <v>1</v>
      </c>
      <c r="C695" s="20">
        <v>44027.378692847225</v>
      </c>
      <c r="D695" s="1" t="s">
        <v>347</v>
      </c>
      <c r="E695" s="1">
        <v>2129.0</v>
      </c>
      <c r="F695" s="1">
        <v>4.0</v>
      </c>
      <c r="G695" s="1">
        <v>4.0</v>
      </c>
      <c r="H695" s="1">
        <v>4.0</v>
      </c>
      <c r="I695" s="1">
        <v>3.0</v>
      </c>
      <c r="J695" s="1">
        <v>1.0</v>
      </c>
      <c r="K695" s="1">
        <v>3.0</v>
      </c>
      <c r="L695" s="1">
        <v>3.0</v>
      </c>
      <c r="M695" s="1">
        <v>1.0</v>
      </c>
      <c r="N695" s="1">
        <v>4.0</v>
      </c>
      <c r="O695" s="1">
        <v>4.0</v>
      </c>
      <c r="P695" s="1">
        <v>4.0</v>
      </c>
      <c r="Q695" s="1">
        <v>4.0</v>
      </c>
      <c r="R695" s="1">
        <v>4.0</v>
      </c>
      <c r="S695" s="1">
        <v>4.0</v>
      </c>
      <c r="T695" s="1">
        <v>4.0</v>
      </c>
      <c r="U695" s="1">
        <v>4.0</v>
      </c>
      <c r="V695" s="1">
        <v>4.0</v>
      </c>
      <c r="W695" s="1">
        <v>4.0</v>
      </c>
      <c r="X695" s="1">
        <v>4.0</v>
      </c>
      <c r="Y695" s="1">
        <v>5.0</v>
      </c>
      <c r="Z695" s="1">
        <v>5.0</v>
      </c>
      <c r="AA695" s="1">
        <v>5.0</v>
      </c>
      <c r="AB695" s="1">
        <v>5.0</v>
      </c>
      <c r="AC695" s="1">
        <v>3.0</v>
      </c>
      <c r="AD695" s="1">
        <v>5.0</v>
      </c>
      <c r="AE695" s="1">
        <v>5.0</v>
      </c>
      <c r="AF695" s="1">
        <v>5.0</v>
      </c>
      <c r="AG695" s="1">
        <v>5.0</v>
      </c>
      <c r="AH695" s="1">
        <v>5.0</v>
      </c>
      <c r="AI695" s="1">
        <v>5.0</v>
      </c>
      <c r="AJ695" s="1">
        <v>4.0</v>
      </c>
      <c r="AK695" s="1">
        <v>4.0</v>
      </c>
      <c r="AL695" s="1">
        <v>5.0</v>
      </c>
      <c r="AM695" s="1">
        <v>5.0</v>
      </c>
      <c r="AN695" s="1">
        <v>5.0</v>
      </c>
      <c r="AO695" s="1">
        <v>3.0</v>
      </c>
      <c r="AP695" s="1">
        <v>5.0</v>
      </c>
      <c r="AQ695" s="1">
        <v>5.0</v>
      </c>
      <c r="AR695" s="1">
        <v>3.0</v>
      </c>
      <c r="AS695" s="1">
        <v>5.0</v>
      </c>
      <c r="AT695" s="1">
        <v>1.0</v>
      </c>
      <c r="AU695" s="1">
        <v>2.0</v>
      </c>
      <c r="AV695" s="1">
        <v>1.0</v>
      </c>
      <c r="AW695" s="1">
        <v>1.0</v>
      </c>
      <c r="AX695" s="1">
        <v>1.0</v>
      </c>
      <c r="AY695" s="1">
        <v>1.0</v>
      </c>
      <c r="AZ695" s="1">
        <v>1.0</v>
      </c>
      <c r="BA695" s="1">
        <v>1.0</v>
      </c>
      <c r="BB695" s="1">
        <v>5.0</v>
      </c>
      <c r="BC695" s="1">
        <v>5.0</v>
      </c>
      <c r="BD695" s="1">
        <v>5.0</v>
      </c>
      <c r="BE695" s="1">
        <v>5.0</v>
      </c>
      <c r="BF695" s="1">
        <v>5.0</v>
      </c>
      <c r="BG695" s="1">
        <v>5.0</v>
      </c>
      <c r="BH695" s="1">
        <v>5.0</v>
      </c>
      <c r="BI695" s="1">
        <v>5.0</v>
      </c>
      <c r="BJ695" s="1">
        <v>8.0</v>
      </c>
      <c r="BK695" s="1">
        <v>1.0</v>
      </c>
      <c r="BL695" s="1">
        <v>1.0</v>
      </c>
      <c r="BM695" s="1">
        <v>1.0</v>
      </c>
      <c r="BN695" s="1">
        <v>1.0</v>
      </c>
      <c r="BO695" s="1">
        <v>1.0</v>
      </c>
      <c r="BP695" s="1">
        <v>1.0</v>
      </c>
      <c r="BQ695" s="1">
        <v>1.0</v>
      </c>
      <c r="BR695" s="1">
        <v>1.0</v>
      </c>
      <c r="BS695" s="1">
        <v>5.0</v>
      </c>
      <c r="BT695" s="1">
        <v>5.0</v>
      </c>
      <c r="BU695" s="1">
        <v>5.0</v>
      </c>
      <c r="BV695" s="1">
        <v>5.0</v>
      </c>
      <c r="BW695" s="1">
        <v>5.0</v>
      </c>
      <c r="BX695" s="1">
        <v>5.0</v>
      </c>
      <c r="BY695" s="1">
        <v>5.0</v>
      </c>
      <c r="BZ695" s="1">
        <v>5.0</v>
      </c>
      <c r="CA695" s="64">
        <f t="shared" si="32"/>
        <v>269</v>
      </c>
      <c r="CB695" s="45">
        <f t="shared" si="33"/>
        <v>23</v>
      </c>
      <c r="CC695" s="45">
        <f t="shared" si="34"/>
        <v>32</v>
      </c>
      <c r="CD695" s="45">
        <f t="shared" si="35"/>
        <v>35</v>
      </c>
      <c r="CE695" s="45">
        <f t="shared" si="36"/>
        <v>38</v>
      </c>
      <c r="CF695" s="45">
        <f t="shared" si="37"/>
        <v>36</v>
      </c>
      <c r="CG695" s="45">
        <f t="shared" si="38"/>
        <v>9</v>
      </c>
      <c r="CH695" s="45">
        <f t="shared" si="39"/>
        <v>40</v>
      </c>
      <c r="CI695" s="45">
        <f t="shared" si="40"/>
        <v>0.8</v>
      </c>
      <c r="CJ695">
        <f t="shared" si="10"/>
        <v>8</v>
      </c>
      <c r="CK695" s="45">
        <f t="shared" si="41"/>
        <v>40</v>
      </c>
      <c r="CM695" s="40">
        <f>VLOOKUP(CB695,'PROMIS 57 T-Score Conversions'!Q$3:R$35,2,TRUE)</f>
        <v>37.4</v>
      </c>
      <c r="CN695" s="44" t="str">
        <f t="shared" si="20"/>
        <v>Moderate</v>
      </c>
      <c r="CO695" s="40">
        <f>VLOOKUP(CC695,'PROMIS 57 T-Score Conversions'!A$3:B$35,2,TRUE)</f>
        <v>70.8</v>
      </c>
      <c r="CP695" s="39" t="str">
        <f t="shared" si="21"/>
        <v>Severe</v>
      </c>
      <c r="CQ695" s="40">
        <f>VLOOKUP(CD695,'PROMIS 57 T-Score Conversions'!E$3:F$35,2,TRUE)</f>
        <v>72.8</v>
      </c>
      <c r="CR695" s="39" t="str">
        <f t="shared" si="22"/>
        <v>Severe</v>
      </c>
      <c r="CS695" s="40">
        <f>VLOOKUP(CE695,'PROMIS 57 T-Score Conversions'!U$3:V$35,2,TRUE)</f>
        <v>72.4</v>
      </c>
      <c r="CT695" s="39" t="str">
        <f t="shared" si="42"/>
        <v>Severe</v>
      </c>
      <c r="CU695" s="40">
        <f>VLOOKUP(CF695,'PROMIS 57 T-Score Conversions'!Y$3:Z$35,2,TRUE)</f>
        <v>67.5</v>
      </c>
      <c r="CV695" s="39" t="str">
        <f t="shared" si="24"/>
        <v>Moderate</v>
      </c>
      <c r="CW695" s="40">
        <f>vlookup(CG695,'PROMIS 57 T-Score Conversions'!M$3:N$35,2,TRUE)</f>
        <v>29.7</v>
      </c>
      <c r="CX695" s="39" t="str">
        <f t="shared" si="25"/>
        <v>Severe</v>
      </c>
      <c r="CY695" s="40">
        <f>VLOOKup(CH695,'PROMIS 57 T-Score Conversions'!I$3:J$35,2,TRUE)</f>
        <v>77</v>
      </c>
      <c r="CZ695" s="39" t="str">
        <f t="shared" si="26"/>
        <v>Severe</v>
      </c>
      <c r="DA695" s="37">
        <f>VLOOKUP(CJ695,'PROMIS 57 T-Score Conversions'!AC$3:AD$35,2,TRUE)</f>
        <v>22.41</v>
      </c>
      <c r="DB695" s="44" t="str">
        <f t="shared" si="30"/>
        <v>Severe</v>
      </c>
      <c r="DC695" s="40">
        <f>VLOOKUP(CK695,'PROMIS 57 T-Score Conversions'!AG$3:AH$35,2,TRUE)</f>
        <v>67.09</v>
      </c>
      <c r="DD695" s="39" t="str">
        <f t="shared" si="31"/>
        <v>Moderate</v>
      </c>
    </row>
    <row r="696">
      <c r="A696" s="1" t="b">
        <v>1</v>
      </c>
      <c r="B696" s="1" t="b">
        <v>1</v>
      </c>
      <c r="C696" s="20">
        <v>44027.38350362268</v>
      </c>
      <c r="D696" s="1" t="s">
        <v>459</v>
      </c>
      <c r="E696" s="1">
        <v>2249.0</v>
      </c>
      <c r="F696" s="1">
        <v>1.0</v>
      </c>
      <c r="G696" s="1">
        <v>1.0</v>
      </c>
      <c r="H696" s="1">
        <v>4.0</v>
      </c>
      <c r="I696" s="1">
        <v>1.0</v>
      </c>
      <c r="J696" s="1">
        <v>1.0</v>
      </c>
      <c r="K696" s="1">
        <v>2.0</v>
      </c>
      <c r="L696" s="1">
        <v>1.0</v>
      </c>
      <c r="M696" s="1">
        <v>1.0</v>
      </c>
      <c r="N696" s="1">
        <v>5.0</v>
      </c>
      <c r="O696" s="1">
        <v>5.0</v>
      </c>
      <c r="P696" s="1">
        <v>5.0</v>
      </c>
      <c r="Q696" s="1">
        <v>5.0</v>
      </c>
      <c r="R696" s="1">
        <v>5.0</v>
      </c>
      <c r="S696" s="1">
        <v>5.0</v>
      </c>
      <c r="T696" s="1">
        <v>5.0</v>
      </c>
      <c r="U696" s="1">
        <v>5.0</v>
      </c>
      <c r="V696" s="1">
        <v>5.0</v>
      </c>
      <c r="W696" s="1">
        <v>5.0</v>
      </c>
      <c r="X696" s="1">
        <v>5.0</v>
      </c>
      <c r="Y696" s="1">
        <v>5.0</v>
      </c>
      <c r="Z696" s="1">
        <v>5.0</v>
      </c>
      <c r="AA696" s="1">
        <v>5.0</v>
      </c>
      <c r="AB696" s="1">
        <v>5.0</v>
      </c>
      <c r="AC696" s="1">
        <v>3.0</v>
      </c>
      <c r="AD696" s="1">
        <v>5.0</v>
      </c>
      <c r="AE696" s="1">
        <v>5.0</v>
      </c>
      <c r="AF696" s="1">
        <v>5.0</v>
      </c>
      <c r="AG696" s="1">
        <v>5.0</v>
      </c>
      <c r="AH696" s="1">
        <v>5.0</v>
      </c>
      <c r="AI696" s="1">
        <v>5.0</v>
      </c>
      <c r="AJ696" s="1">
        <v>5.0</v>
      </c>
      <c r="AK696" s="1">
        <v>5.0</v>
      </c>
      <c r="AL696" s="1">
        <v>5.0</v>
      </c>
      <c r="AM696" s="1">
        <v>5.0</v>
      </c>
      <c r="AN696" s="1">
        <v>5.0</v>
      </c>
      <c r="AO696" s="1">
        <v>5.0</v>
      </c>
      <c r="AP696" s="1">
        <v>5.0</v>
      </c>
      <c r="AQ696" s="1">
        <v>5.0</v>
      </c>
      <c r="AR696" s="1">
        <v>5.0</v>
      </c>
      <c r="AS696" s="1">
        <v>5.0</v>
      </c>
      <c r="AT696" s="1">
        <v>1.0</v>
      </c>
      <c r="AU696" s="1">
        <v>1.0</v>
      </c>
      <c r="AV696" s="1">
        <v>1.0</v>
      </c>
      <c r="AW696" s="1">
        <v>1.0</v>
      </c>
      <c r="AX696" s="1">
        <v>1.0</v>
      </c>
      <c r="AY696" s="1">
        <v>1.0</v>
      </c>
      <c r="AZ696" s="1">
        <v>1.0</v>
      </c>
      <c r="BA696" s="1">
        <v>1.0</v>
      </c>
      <c r="BB696" s="1">
        <v>5.0</v>
      </c>
      <c r="BC696" s="1">
        <v>5.0</v>
      </c>
      <c r="BD696" s="1">
        <v>5.0</v>
      </c>
      <c r="BE696" s="1">
        <v>5.0</v>
      </c>
      <c r="BF696" s="1">
        <v>5.0</v>
      </c>
      <c r="BG696" s="1">
        <v>5.0</v>
      </c>
      <c r="BH696" s="1">
        <v>5.0</v>
      </c>
      <c r="BI696" s="1">
        <v>5.0</v>
      </c>
      <c r="BJ696" s="1">
        <v>10.0</v>
      </c>
      <c r="BK696" s="1">
        <v>1.0</v>
      </c>
      <c r="BL696" s="1">
        <v>1.0</v>
      </c>
      <c r="BM696" s="1">
        <v>1.0</v>
      </c>
      <c r="BN696" s="1">
        <v>1.0</v>
      </c>
      <c r="BO696" s="1">
        <v>1.0</v>
      </c>
      <c r="BP696" s="1">
        <v>1.0</v>
      </c>
      <c r="BQ696" s="1">
        <v>1.0</v>
      </c>
      <c r="BR696" s="1">
        <v>1.0</v>
      </c>
      <c r="BS696" s="1">
        <v>5.0</v>
      </c>
      <c r="BT696" s="1">
        <v>5.0</v>
      </c>
      <c r="BU696" s="1">
        <v>5.0</v>
      </c>
      <c r="BV696" s="1">
        <v>5.0</v>
      </c>
      <c r="BW696" s="1">
        <v>5.0</v>
      </c>
      <c r="BX696" s="1">
        <v>5.0</v>
      </c>
      <c r="BY696" s="1">
        <v>5.0</v>
      </c>
      <c r="BZ696" s="1">
        <v>5.0</v>
      </c>
      <c r="CA696" s="64">
        <f t="shared" si="32"/>
        <v>276</v>
      </c>
      <c r="CB696" s="45">
        <f t="shared" si="33"/>
        <v>12</v>
      </c>
      <c r="CC696" s="45">
        <f t="shared" si="34"/>
        <v>40</v>
      </c>
      <c r="CD696" s="45">
        <f t="shared" si="35"/>
        <v>38</v>
      </c>
      <c r="CE696" s="45">
        <f t="shared" si="36"/>
        <v>40</v>
      </c>
      <c r="CF696" s="45">
        <f t="shared" si="37"/>
        <v>40</v>
      </c>
      <c r="CG696" s="45">
        <f t="shared" si="38"/>
        <v>8</v>
      </c>
      <c r="CH696" s="45">
        <f t="shared" si="39"/>
        <v>40</v>
      </c>
      <c r="CI696" s="45">
        <f t="shared" si="40"/>
        <v>1</v>
      </c>
      <c r="CJ696">
        <f t="shared" si="10"/>
        <v>8</v>
      </c>
      <c r="CK696" s="45">
        <f t="shared" si="41"/>
        <v>40</v>
      </c>
      <c r="CM696" s="40">
        <f>VLOOKUP(CB696,'PROMIS 57 T-Score Conversions'!Q$3:R$35,2,TRUE)</f>
        <v>28.8</v>
      </c>
      <c r="CN696" s="44" t="str">
        <f t="shared" si="20"/>
        <v>Severe</v>
      </c>
      <c r="CO696" s="40">
        <f>VLOOKUP(CC696,'PROMIS 57 T-Score Conversions'!A$3:B$35,2,TRUE)</f>
        <v>83.1</v>
      </c>
      <c r="CP696" s="39" t="str">
        <f t="shared" si="21"/>
        <v>Severe</v>
      </c>
      <c r="CQ696" s="40">
        <f>VLOOKUP(CD696,'PROMIS 57 T-Score Conversions'!E$3:F$35,2,TRUE)</f>
        <v>76.4</v>
      </c>
      <c r="CR696" s="39" t="str">
        <f t="shared" si="22"/>
        <v>Severe</v>
      </c>
      <c r="CS696" s="40">
        <f>VLOOKUP(CE696,'PROMIS 57 T-Score Conversions'!U$3:V$35,2,TRUE)</f>
        <v>77.8</v>
      </c>
      <c r="CT696" s="39" t="str">
        <f t="shared" si="42"/>
        <v>Severe</v>
      </c>
      <c r="CU696" s="40">
        <f>VLOOKUP(CF696,'PROMIS 57 T-Score Conversions'!Y$3:Z$35,2,TRUE)</f>
        <v>76.5</v>
      </c>
      <c r="CV696" s="39" t="str">
        <f t="shared" si="24"/>
        <v>Severe</v>
      </c>
      <c r="CW696" s="40">
        <f>vlookup(CG696,'PROMIS 57 T-Score Conversions'!M$3:N$35,2,TRUE)</f>
        <v>25.91</v>
      </c>
      <c r="CX696" s="39" t="str">
        <f t="shared" si="25"/>
        <v>Severe</v>
      </c>
      <c r="CY696" s="40">
        <f>VLOOKup(CH696,'PROMIS 57 T-Score Conversions'!I$3:J$35,2,TRUE)</f>
        <v>77</v>
      </c>
      <c r="CZ696" s="39" t="str">
        <f t="shared" si="26"/>
        <v>Severe</v>
      </c>
      <c r="DA696" s="37">
        <f>VLOOKUP(CJ696,'PROMIS 57 T-Score Conversions'!AC$3:AD$35,2,TRUE)</f>
        <v>22.41</v>
      </c>
      <c r="DB696" s="44" t="str">
        <f t="shared" si="30"/>
        <v>Severe</v>
      </c>
      <c r="DC696" s="40">
        <f>VLOOKUP(CK696,'PROMIS 57 T-Score Conversions'!AG$3:AH$35,2,TRUE)</f>
        <v>67.09</v>
      </c>
      <c r="DD696" s="39" t="str">
        <f t="shared" si="31"/>
        <v>Moderate</v>
      </c>
    </row>
    <row r="697">
      <c r="A697" s="1" t="b">
        <v>1</v>
      </c>
      <c r="B697" s="1" t="b">
        <v>1</v>
      </c>
      <c r="C697" s="20">
        <v>44027.40711921296</v>
      </c>
      <c r="D697" s="1" t="s">
        <v>328</v>
      </c>
      <c r="E697" s="1">
        <v>2126.0</v>
      </c>
      <c r="F697" s="1">
        <v>4.0</v>
      </c>
      <c r="G697" s="1">
        <v>3.0</v>
      </c>
      <c r="H697" s="1">
        <v>3.0</v>
      </c>
      <c r="I697" s="1">
        <v>3.0</v>
      </c>
      <c r="J697" s="1">
        <v>3.0</v>
      </c>
      <c r="K697" s="1">
        <v>2.0</v>
      </c>
      <c r="L697" s="1">
        <v>2.0</v>
      </c>
      <c r="M697" s="1">
        <v>2.0</v>
      </c>
      <c r="N697" s="1">
        <v>3.0</v>
      </c>
      <c r="O697" s="1">
        <v>3.0</v>
      </c>
      <c r="P697" s="1">
        <v>3.0</v>
      </c>
      <c r="Q697" s="1">
        <v>4.0</v>
      </c>
      <c r="R697" s="1">
        <v>3.0</v>
      </c>
      <c r="S697" s="1">
        <v>4.0</v>
      </c>
      <c r="T697" s="1">
        <v>4.0</v>
      </c>
      <c r="U697" s="1">
        <v>5.0</v>
      </c>
      <c r="V697" s="1">
        <v>3.0</v>
      </c>
      <c r="W697" s="1">
        <v>3.0</v>
      </c>
      <c r="X697" s="1">
        <v>3.0</v>
      </c>
      <c r="Y697" s="1">
        <v>3.0</v>
      </c>
      <c r="Z697" s="1">
        <v>2.0</v>
      </c>
      <c r="AA697" s="1">
        <v>3.0</v>
      </c>
      <c r="AB697" s="1">
        <v>2.0</v>
      </c>
      <c r="AC697" s="1">
        <v>3.0</v>
      </c>
      <c r="AD697" s="1">
        <v>4.0</v>
      </c>
      <c r="AE697" s="1">
        <v>3.0</v>
      </c>
      <c r="AF697" s="1">
        <v>3.0</v>
      </c>
      <c r="AG697" s="1">
        <v>3.0</v>
      </c>
      <c r="AH697" s="1">
        <v>4.0</v>
      </c>
      <c r="AI697" s="1">
        <v>4.0</v>
      </c>
      <c r="AJ697" s="1">
        <v>3.0</v>
      </c>
      <c r="AK697" s="1">
        <v>3.0</v>
      </c>
      <c r="AL697" s="1">
        <v>3.0</v>
      </c>
      <c r="AM697" s="1">
        <v>3.0</v>
      </c>
      <c r="AN697" s="1">
        <v>3.0</v>
      </c>
      <c r="AO697" s="1">
        <v>3.0</v>
      </c>
      <c r="AP697" s="1">
        <v>4.0</v>
      </c>
      <c r="AQ697" s="1">
        <v>3.0</v>
      </c>
      <c r="AR697" s="1">
        <v>3.0</v>
      </c>
      <c r="AS697" s="1">
        <v>3.0</v>
      </c>
      <c r="AT697" s="1">
        <v>3.0</v>
      </c>
      <c r="AU697" s="1">
        <v>3.0</v>
      </c>
      <c r="AV697" s="1">
        <v>3.0</v>
      </c>
      <c r="AW697" s="1">
        <v>3.0</v>
      </c>
      <c r="AX697" s="1">
        <v>3.0</v>
      </c>
      <c r="AY697" s="1">
        <v>2.0</v>
      </c>
      <c r="AZ697" s="1">
        <v>3.0</v>
      </c>
      <c r="BA697" s="1">
        <v>3.0</v>
      </c>
      <c r="BB697" s="1">
        <v>4.0</v>
      </c>
      <c r="BC697" s="1">
        <v>4.0</v>
      </c>
      <c r="BD697" s="1">
        <v>4.0</v>
      </c>
      <c r="BE697" s="1">
        <v>3.0</v>
      </c>
      <c r="BF697" s="1">
        <v>4.0</v>
      </c>
      <c r="BG697" s="1">
        <v>4.0</v>
      </c>
      <c r="BH697" s="1">
        <v>4.0</v>
      </c>
      <c r="BI697" s="1">
        <v>3.0</v>
      </c>
      <c r="BJ697" s="1">
        <v>7.0</v>
      </c>
      <c r="BK697" s="1">
        <v>3.0</v>
      </c>
      <c r="BL697" s="1">
        <v>3.0</v>
      </c>
      <c r="BM697" s="1">
        <v>3.0</v>
      </c>
      <c r="BN697" s="1">
        <v>3.0</v>
      </c>
      <c r="BO697" s="1">
        <v>3.0</v>
      </c>
      <c r="BP697" s="1">
        <v>3.0</v>
      </c>
      <c r="BQ697" s="1">
        <v>3.0</v>
      </c>
      <c r="BR697" s="1">
        <v>3.0</v>
      </c>
      <c r="BS697" s="1">
        <v>3.0</v>
      </c>
      <c r="BT697" s="1">
        <v>3.0</v>
      </c>
      <c r="BU697" s="1">
        <v>3.0</v>
      </c>
      <c r="BV697" s="1">
        <v>3.0</v>
      </c>
      <c r="BW697" s="1">
        <v>3.0</v>
      </c>
      <c r="BX697" s="1">
        <v>3.0</v>
      </c>
      <c r="BY697" s="1">
        <v>3.0</v>
      </c>
      <c r="BZ697" s="1">
        <v>3.0</v>
      </c>
      <c r="CA697" s="64">
        <f t="shared" si="32"/>
        <v>233</v>
      </c>
      <c r="CB697" s="45">
        <f t="shared" si="33"/>
        <v>22</v>
      </c>
      <c r="CC697" s="45">
        <f t="shared" si="34"/>
        <v>29</v>
      </c>
      <c r="CD697" s="45">
        <f t="shared" si="35"/>
        <v>22</v>
      </c>
      <c r="CE697" s="45">
        <f t="shared" si="36"/>
        <v>27</v>
      </c>
      <c r="CF697" s="45">
        <f t="shared" si="37"/>
        <v>25</v>
      </c>
      <c r="CG697" s="45">
        <f t="shared" si="38"/>
        <v>23</v>
      </c>
      <c r="CH697" s="45">
        <f t="shared" si="39"/>
        <v>30</v>
      </c>
      <c r="CI697" s="45">
        <f t="shared" si="40"/>
        <v>0.7</v>
      </c>
      <c r="CJ697">
        <f t="shared" si="10"/>
        <v>24</v>
      </c>
      <c r="CK697" s="45">
        <f t="shared" si="41"/>
        <v>24</v>
      </c>
      <c r="CM697" s="40">
        <f>VLOOKUP(CB697,'PROMIS 57 T-Score Conversions'!Q$3:R$35,2,TRUE)</f>
        <v>36.7</v>
      </c>
      <c r="CN697" s="44" t="str">
        <f t="shared" si="20"/>
        <v>Moderate</v>
      </c>
      <c r="CO697" s="40">
        <f>VLOOKUP(CC697,'PROMIS 57 T-Score Conversions'!A$3:B$35,2,TRUE)</f>
        <v>67.7</v>
      </c>
      <c r="CP697" s="39" t="str">
        <f t="shared" si="21"/>
        <v>Severe</v>
      </c>
      <c r="CQ697" s="40">
        <f>VLOOKUP(CD697,'PROMIS 57 T-Score Conversions'!E$3:F$35,2,TRUE)</f>
        <v>60.3</v>
      </c>
      <c r="CR697" s="39" t="str">
        <f t="shared" si="22"/>
        <v>Moderate</v>
      </c>
      <c r="CS697" s="40">
        <f>VLOOKUP(CE697,'PROMIS 57 T-Score Conversions'!U$3:V$35,2,TRUE)</f>
        <v>60.4</v>
      </c>
      <c r="CT697" s="39" t="str">
        <f t="shared" si="42"/>
        <v>Moderate</v>
      </c>
      <c r="CU697" s="40">
        <f>VLOOKUP(CF697,'PROMIS 57 T-Score Conversions'!Y$3:Z$35,2,TRUE)</f>
        <v>55.3</v>
      </c>
      <c r="CV697" s="39" t="str">
        <f t="shared" si="24"/>
        <v>Mild</v>
      </c>
      <c r="CW697" s="40">
        <f>vlookup(CG697,'PROMIS 57 T-Score Conversions'!M$3:N$35,2,TRUE)</f>
        <v>43</v>
      </c>
      <c r="CX697" s="39" t="str">
        <f t="shared" si="25"/>
        <v>Mild</v>
      </c>
      <c r="CY697" s="40">
        <f>VLOOKup(CH697,'PROMIS 57 T-Score Conversions'!I$3:J$35,2,TRUE)</f>
        <v>65.5</v>
      </c>
      <c r="CZ697" s="39" t="str">
        <f t="shared" si="26"/>
        <v>Moderate</v>
      </c>
      <c r="DA697" s="37">
        <f>VLOOKUP(CJ697,'PROMIS 57 T-Score Conversions'!AC$3:AD$35,2,TRUE)</f>
        <v>40.29</v>
      </c>
      <c r="DB697" s="44" t="str">
        <f t="shared" si="30"/>
        <v>Mild</v>
      </c>
      <c r="DC697" s="40">
        <f>VLOOKUP(CK697,'PROMIS 57 T-Score Conversions'!AG$3:AH$35,2,TRUE)</f>
        <v>43.42</v>
      </c>
      <c r="DD697" s="39" t="str">
        <f t="shared" si="31"/>
        <v>Normal</v>
      </c>
    </row>
    <row r="698">
      <c r="A698" s="1" t="b">
        <v>1</v>
      </c>
      <c r="B698" s="1" t="b">
        <v>0</v>
      </c>
      <c r="C698" s="20">
        <v>44028.382729143515</v>
      </c>
      <c r="D698" s="1" t="s">
        <v>373</v>
      </c>
      <c r="E698" s="1">
        <v>2161.0</v>
      </c>
      <c r="F698" s="1">
        <v>2.0</v>
      </c>
      <c r="G698" s="1">
        <v>4.0</v>
      </c>
      <c r="H698" s="1">
        <v>3.0</v>
      </c>
      <c r="I698" s="1">
        <v>3.0</v>
      </c>
      <c r="J698" s="1">
        <v>1.0</v>
      </c>
      <c r="K698" s="1">
        <v>2.0</v>
      </c>
      <c r="L698" s="1">
        <v>2.0</v>
      </c>
      <c r="M698" s="1">
        <v>1.0</v>
      </c>
      <c r="N698" s="1">
        <v>2.0</v>
      </c>
      <c r="O698" s="1">
        <v>2.0</v>
      </c>
      <c r="P698" s="1">
        <v>3.0</v>
      </c>
      <c r="Q698" s="1">
        <v>2.0</v>
      </c>
      <c r="R698" s="1">
        <v>2.0</v>
      </c>
      <c r="S698" s="1">
        <v>2.0</v>
      </c>
      <c r="T698" s="1">
        <v>2.0</v>
      </c>
      <c r="U698" s="1">
        <v>3.0</v>
      </c>
      <c r="V698" s="1">
        <v>2.0</v>
      </c>
      <c r="W698" s="1">
        <v>2.0</v>
      </c>
      <c r="X698" s="1">
        <v>2.0</v>
      </c>
      <c r="Y698" s="1">
        <v>2.0</v>
      </c>
      <c r="Z698" s="1">
        <v>1.0</v>
      </c>
      <c r="AA698" s="1">
        <v>1.0</v>
      </c>
      <c r="AB698" s="1">
        <v>1.0</v>
      </c>
      <c r="AC698" s="1">
        <v>1.0</v>
      </c>
      <c r="AD698" s="1">
        <v>4.0</v>
      </c>
      <c r="AE698" s="1">
        <v>3.0</v>
      </c>
      <c r="AF698" s="1">
        <v>3.0</v>
      </c>
      <c r="AG698" s="1">
        <v>3.0</v>
      </c>
      <c r="AH698" s="1">
        <v>4.0</v>
      </c>
      <c r="AI698" s="1">
        <v>4.0</v>
      </c>
      <c r="AJ698" s="1">
        <v>4.0</v>
      </c>
      <c r="AK698" s="1">
        <v>3.0</v>
      </c>
      <c r="AL698" s="1">
        <v>4.0</v>
      </c>
      <c r="AM698" s="1">
        <v>4.0</v>
      </c>
      <c r="AN698" s="1">
        <v>3.0</v>
      </c>
      <c r="AO698" s="1">
        <v>2.0</v>
      </c>
      <c r="AP698" s="1">
        <v>4.0</v>
      </c>
      <c r="AQ698" s="1">
        <v>4.0</v>
      </c>
      <c r="AR698" s="1">
        <v>3.0</v>
      </c>
      <c r="AS698" s="1">
        <v>4.0</v>
      </c>
      <c r="AT698" s="1">
        <v>3.0</v>
      </c>
      <c r="AU698" s="1">
        <v>2.0</v>
      </c>
      <c r="AV698" s="1">
        <v>2.0</v>
      </c>
      <c r="AW698" s="1">
        <v>2.0</v>
      </c>
      <c r="AX698" s="1">
        <v>2.0</v>
      </c>
      <c r="AY698" s="1">
        <v>2.0</v>
      </c>
      <c r="AZ698" s="1">
        <v>2.0</v>
      </c>
      <c r="BA698" s="1">
        <v>2.0</v>
      </c>
      <c r="BB698" s="1">
        <v>4.0</v>
      </c>
      <c r="BC698" s="1">
        <v>4.0</v>
      </c>
      <c r="BD698" s="1">
        <v>4.0</v>
      </c>
      <c r="BE698" s="1">
        <v>4.0</v>
      </c>
      <c r="BF698" s="1">
        <v>4.0</v>
      </c>
      <c r="BG698" s="1">
        <v>4.0</v>
      </c>
      <c r="BH698" s="1">
        <v>4.0</v>
      </c>
      <c r="BI698" s="1">
        <v>4.0</v>
      </c>
      <c r="BJ698" s="1">
        <v>6.0</v>
      </c>
      <c r="BK698" s="1">
        <v>3.0</v>
      </c>
      <c r="BL698" s="1">
        <v>2.0</v>
      </c>
      <c r="BM698" s="1">
        <v>3.0</v>
      </c>
      <c r="BN698" s="1">
        <v>2.0</v>
      </c>
      <c r="BO698" s="1">
        <v>3.0</v>
      </c>
      <c r="BP698" s="1">
        <v>3.0</v>
      </c>
      <c r="BQ698" s="1">
        <v>3.0</v>
      </c>
      <c r="BR698" s="1">
        <v>2.0</v>
      </c>
      <c r="BS698" s="1">
        <v>3.0</v>
      </c>
      <c r="BT698" s="1">
        <v>3.0</v>
      </c>
      <c r="BU698" s="1">
        <v>4.0</v>
      </c>
      <c r="BV698" s="1">
        <v>4.0</v>
      </c>
      <c r="BW698" s="1">
        <v>4.0</v>
      </c>
      <c r="BX698" s="1">
        <v>3.0</v>
      </c>
      <c r="BY698" s="1">
        <v>3.0</v>
      </c>
      <c r="BZ698" s="1">
        <v>4.0</v>
      </c>
      <c r="CA698" s="64">
        <f t="shared" si="32"/>
        <v>208</v>
      </c>
      <c r="CB698" s="45">
        <f t="shared" si="33"/>
        <v>18</v>
      </c>
      <c r="CC698" s="45">
        <f t="shared" si="34"/>
        <v>18</v>
      </c>
      <c r="CD698" s="45">
        <f t="shared" si="35"/>
        <v>12</v>
      </c>
      <c r="CE698" s="45">
        <f t="shared" si="36"/>
        <v>28</v>
      </c>
      <c r="CF698" s="45">
        <f t="shared" si="37"/>
        <v>28</v>
      </c>
      <c r="CG698" s="45">
        <f t="shared" si="38"/>
        <v>17</v>
      </c>
      <c r="CH698" s="45">
        <f t="shared" si="39"/>
        <v>32</v>
      </c>
      <c r="CI698" s="45">
        <f t="shared" si="40"/>
        <v>0.6</v>
      </c>
      <c r="CJ698">
        <f t="shared" si="10"/>
        <v>21</v>
      </c>
      <c r="CK698" s="45">
        <f t="shared" si="41"/>
        <v>28</v>
      </c>
      <c r="CM698" s="40">
        <f>VLOOKUP(CB698,'PROMIS 57 T-Score Conversions'!Q$3:R$35,2,TRUE)</f>
        <v>34</v>
      </c>
      <c r="CN698" s="44" t="str">
        <f t="shared" si="20"/>
        <v>Moderate</v>
      </c>
      <c r="CO698" s="40">
        <f>VLOOKUP(CC698,'PROMIS 57 T-Score Conversions'!A$3:B$35,2,TRUE)</f>
        <v>56.4</v>
      </c>
      <c r="CP698" s="39" t="str">
        <f t="shared" si="21"/>
        <v>Moderate</v>
      </c>
      <c r="CQ698" s="40">
        <f>VLOOKUP(CD698,'PROMIS 57 T-Score Conversions'!E$3:F$35,2,TRUE)</f>
        <v>50.9</v>
      </c>
      <c r="CR698" s="39" t="str">
        <f t="shared" si="22"/>
        <v>Normal</v>
      </c>
      <c r="CS698" s="40">
        <f>VLOOKUP(CE698,'PROMIS 57 T-Score Conversions'!U$3:V$35,2,TRUE)</f>
        <v>61.3</v>
      </c>
      <c r="CT698" s="39" t="str">
        <f t="shared" si="42"/>
        <v>Moderate</v>
      </c>
      <c r="CU698" s="40">
        <f>VLOOKUP(CF698,'PROMIS 57 T-Score Conversions'!Y$3:Z$35,2,TRUE)</f>
        <v>58.3</v>
      </c>
      <c r="CV698" s="39" t="str">
        <f t="shared" si="24"/>
        <v>Mild</v>
      </c>
      <c r="CW698" s="40">
        <f>vlookup(CG698,'PROMIS 57 T-Score Conversions'!M$3:N$35,2,TRUE)</f>
        <v>37.7</v>
      </c>
      <c r="CX698" s="39" t="str">
        <f t="shared" si="25"/>
        <v>Moderate</v>
      </c>
      <c r="CY698" s="40">
        <f>VLOOKup(CH698,'PROMIS 57 T-Score Conversions'!I$3:J$35,2,TRUE)</f>
        <v>66.9</v>
      </c>
      <c r="CZ698" s="39" t="str">
        <f t="shared" si="26"/>
        <v>Moderate</v>
      </c>
      <c r="DA698" s="37">
        <f>VLOOKUP(CJ698,'PROMIS 57 T-Score Conversions'!AC$3:AD$35,2,TRUE)</f>
        <v>37.93</v>
      </c>
      <c r="DB698" s="44" t="str">
        <f t="shared" si="30"/>
        <v>Moderate</v>
      </c>
      <c r="DC698" s="40">
        <f>VLOOKUP(CK698,'PROMIS 57 T-Score Conversions'!AG$3:AH$35,2,TRUE)</f>
        <v>47.18</v>
      </c>
      <c r="DD698" s="39" t="str">
        <f t="shared" si="31"/>
        <v>Normal</v>
      </c>
    </row>
    <row r="699">
      <c r="A699" s="1" t="b">
        <v>1</v>
      </c>
      <c r="B699" s="1" t="b">
        <v>1</v>
      </c>
      <c r="C699" s="20">
        <v>44028.58998924769</v>
      </c>
      <c r="D699" s="1" t="s">
        <v>427</v>
      </c>
      <c r="E699" s="1">
        <v>2243.0</v>
      </c>
      <c r="F699" s="1">
        <v>3.0</v>
      </c>
      <c r="G699" s="1">
        <v>4.0</v>
      </c>
      <c r="H699" s="1">
        <v>5.0</v>
      </c>
      <c r="I699" s="1">
        <v>4.0</v>
      </c>
      <c r="J699" s="1">
        <v>1.0</v>
      </c>
      <c r="K699" s="1">
        <v>4.0</v>
      </c>
      <c r="L699" s="1">
        <v>4.0</v>
      </c>
      <c r="M699" s="1">
        <v>1.0</v>
      </c>
      <c r="N699" s="1">
        <v>1.0</v>
      </c>
      <c r="O699" s="1">
        <v>2.0</v>
      </c>
      <c r="P699" s="1">
        <v>2.0</v>
      </c>
      <c r="Q699" s="1">
        <v>2.0</v>
      </c>
      <c r="R699" s="1">
        <v>2.0</v>
      </c>
      <c r="S699" s="1">
        <v>2.0</v>
      </c>
      <c r="T699" s="1">
        <v>2.0</v>
      </c>
      <c r="U699" s="1">
        <v>2.0</v>
      </c>
      <c r="V699" s="1">
        <v>1.0</v>
      </c>
      <c r="W699" s="1">
        <v>1.0</v>
      </c>
      <c r="X699" s="1">
        <v>2.0</v>
      </c>
      <c r="Y699" s="1">
        <v>1.0</v>
      </c>
      <c r="Z699" s="1">
        <v>2.0</v>
      </c>
      <c r="AA699" s="1">
        <v>2.0</v>
      </c>
      <c r="AB699" s="1">
        <v>1.0</v>
      </c>
      <c r="AC699" s="1">
        <v>1.0</v>
      </c>
      <c r="AD699" s="1">
        <v>2.0</v>
      </c>
      <c r="AE699" s="1">
        <v>2.0</v>
      </c>
      <c r="AF699" s="1">
        <v>2.0</v>
      </c>
      <c r="AG699" s="1">
        <v>2.0</v>
      </c>
      <c r="AH699" s="1">
        <v>2.0</v>
      </c>
      <c r="AI699" s="1">
        <v>2.0</v>
      </c>
      <c r="AJ699" s="1">
        <v>2.0</v>
      </c>
      <c r="AK699" s="1">
        <v>2.0</v>
      </c>
      <c r="AL699" s="1">
        <v>4.0</v>
      </c>
      <c r="AM699" s="1">
        <v>3.0</v>
      </c>
      <c r="AN699" s="1">
        <v>4.0</v>
      </c>
      <c r="AO699" s="1">
        <v>5.0</v>
      </c>
      <c r="AP699" s="1">
        <v>1.0</v>
      </c>
      <c r="AQ699" s="1">
        <v>5.0</v>
      </c>
      <c r="AR699" s="1">
        <v>4.0</v>
      </c>
      <c r="AS699" s="1">
        <v>3.0</v>
      </c>
      <c r="AT699" s="1">
        <v>4.0</v>
      </c>
      <c r="AU699" s="1">
        <v>4.0</v>
      </c>
      <c r="AV699" s="1">
        <v>2.0</v>
      </c>
      <c r="AW699" s="1">
        <v>4.0</v>
      </c>
      <c r="AX699" s="1">
        <v>2.0</v>
      </c>
      <c r="AY699" s="1">
        <v>4.0</v>
      </c>
      <c r="AZ699" s="1">
        <v>4.0</v>
      </c>
      <c r="BA699" s="1">
        <v>2.0</v>
      </c>
      <c r="BB699" s="1">
        <v>2.0</v>
      </c>
      <c r="BC699" s="1">
        <v>2.0</v>
      </c>
      <c r="BD699" s="1">
        <v>1.0</v>
      </c>
      <c r="BE699" s="1">
        <v>2.0</v>
      </c>
      <c r="BF699" s="1">
        <v>2.0</v>
      </c>
      <c r="BG699" s="1">
        <v>2.0</v>
      </c>
      <c r="BH699" s="1">
        <v>2.0</v>
      </c>
      <c r="BI699" s="1">
        <v>2.0</v>
      </c>
      <c r="BJ699" s="1">
        <v>2.0</v>
      </c>
      <c r="BK699" s="1">
        <v>3.0</v>
      </c>
      <c r="BL699" s="1">
        <v>2.0</v>
      </c>
      <c r="BM699" s="1">
        <v>2.0</v>
      </c>
      <c r="BN699" s="1">
        <v>2.0</v>
      </c>
      <c r="BO699" s="1">
        <v>2.0</v>
      </c>
      <c r="BP699" s="1">
        <v>3.0</v>
      </c>
      <c r="BQ699" s="1">
        <v>2.0</v>
      </c>
      <c r="BR699" s="1">
        <v>3.0</v>
      </c>
      <c r="BS699" s="1">
        <v>3.0</v>
      </c>
      <c r="BT699" s="1">
        <v>4.0</v>
      </c>
      <c r="BU699" s="1">
        <v>4.0</v>
      </c>
      <c r="BV699" s="1">
        <v>3.0</v>
      </c>
      <c r="BW699" s="1">
        <v>4.0</v>
      </c>
      <c r="BX699" s="1">
        <v>3.0</v>
      </c>
      <c r="BY699" s="1">
        <v>3.0</v>
      </c>
      <c r="BZ699" s="1">
        <v>3.0</v>
      </c>
      <c r="CA699" s="64">
        <f t="shared" si="32"/>
        <v>186</v>
      </c>
      <c r="CB699" s="45">
        <f t="shared" si="33"/>
        <v>26</v>
      </c>
      <c r="CC699" s="45">
        <f t="shared" si="34"/>
        <v>15</v>
      </c>
      <c r="CD699" s="45">
        <f t="shared" si="35"/>
        <v>11</v>
      </c>
      <c r="CE699" s="45">
        <f t="shared" si="36"/>
        <v>16</v>
      </c>
      <c r="CF699" s="45">
        <f t="shared" si="37"/>
        <v>29</v>
      </c>
      <c r="CG699" s="45">
        <f t="shared" si="38"/>
        <v>26</v>
      </c>
      <c r="CH699" s="45">
        <f t="shared" si="39"/>
        <v>15</v>
      </c>
      <c r="CI699" s="45">
        <f t="shared" si="40"/>
        <v>0.2</v>
      </c>
      <c r="CJ699">
        <f t="shared" si="10"/>
        <v>19</v>
      </c>
      <c r="CK699" s="45">
        <f t="shared" si="41"/>
        <v>27</v>
      </c>
      <c r="CM699" s="40">
        <f>VLOOKUP(CB699,'PROMIS 57 T-Score Conversions'!Q$3:R$35,2,TRUE)</f>
        <v>39.5</v>
      </c>
      <c r="CN699" s="44" t="str">
        <f t="shared" si="20"/>
        <v>Moderate</v>
      </c>
      <c r="CO699" s="40">
        <f>VLOOKUP(CC699,'PROMIS 57 T-Score Conversions'!A$3:B$35,2,TRUE)</f>
        <v>53.2</v>
      </c>
      <c r="CP699" s="39" t="str">
        <f t="shared" si="21"/>
        <v>Mild</v>
      </c>
      <c r="CQ699" s="40">
        <f>VLOOKUP(CD699,'PROMIS 57 T-Score Conversions'!E$3:F$35,2,TRUE)</f>
        <v>49.4</v>
      </c>
      <c r="CR699" s="39" t="str">
        <f t="shared" si="22"/>
        <v>Normal</v>
      </c>
      <c r="CS699" s="40">
        <f>VLOOKUP(CE699,'PROMIS 57 T-Score Conversions'!U$3:V$35,2,TRUE)</f>
        <v>49.2</v>
      </c>
      <c r="CT699" s="39" t="str">
        <f t="shared" si="42"/>
        <v>Normal</v>
      </c>
      <c r="CU699" s="40">
        <f>VLOOKUP(CF699,'PROMIS 57 T-Score Conversions'!Y$3:Z$35,2,TRUE)</f>
        <v>59.4</v>
      </c>
      <c r="CV699" s="39" t="str">
        <f t="shared" si="24"/>
        <v>Mild</v>
      </c>
      <c r="CW699" s="40">
        <f>vlookup(CG699,'PROMIS 57 T-Score Conversions'!M$3:N$35,2,TRUE)</f>
        <v>46</v>
      </c>
      <c r="CX699" s="39" t="str">
        <f t="shared" si="25"/>
        <v>Normal</v>
      </c>
      <c r="CY699" s="40">
        <f>VLOOKup(CH699,'PROMIS 57 T-Score Conversions'!I$3:J$35,2,TRUE)</f>
        <v>55</v>
      </c>
      <c r="CZ699" s="39" t="str">
        <f t="shared" si="26"/>
        <v>Mild</v>
      </c>
      <c r="DA699" s="37">
        <f>VLOOKUP(CJ699,'PROMIS 57 T-Score Conversions'!AC$3:AD$35,2,TRUE)</f>
        <v>36.36</v>
      </c>
      <c r="DB699" s="44" t="str">
        <f t="shared" si="30"/>
        <v>Moderate</v>
      </c>
      <c r="DC699" s="40">
        <f>VLOOKUP(CK699,'PROMIS 57 T-Score Conversions'!AG$3:AH$35,2,TRUE)</f>
        <v>46.21</v>
      </c>
      <c r="DD699" s="39" t="str">
        <f t="shared" si="31"/>
        <v>Normal</v>
      </c>
    </row>
    <row r="700">
      <c r="A700" s="1" t="b">
        <v>1</v>
      </c>
      <c r="B700" s="1" t="b">
        <v>1</v>
      </c>
      <c r="C700" s="20">
        <v>44029.432943287036</v>
      </c>
      <c r="D700" s="1" t="s">
        <v>460</v>
      </c>
      <c r="E700" s="1">
        <v>2283.0</v>
      </c>
      <c r="F700" s="1">
        <v>4.0</v>
      </c>
      <c r="G700" s="1">
        <v>5.0</v>
      </c>
      <c r="H700" s="1">
        <v>5.0</v>
      </c>
      <c r="I700" s="1">
        <v>4.0</v>
      </c>
      <c r="J700" s="1">
        <v>3.0</v>
      </c>
      <c r="K700" s="1">
        <v>4.0</v>
      </c>
      <c r="L700" s="1">
        <v>5.0</v>
      </c>
      <c r="M700" s="1">
        <v>4.0</v>
      </c>
      <c r="N700" s="1">
        <v>2.0</v>
      </c>
      <c r="O700" s="1">
        <v>1.0</v>
      </c>
      <c r="P700" s="1">
        <v>2.0</v>
      </c>
      <c r="Q700" s="1">
        <v>2.0</v>
      </c>
      <c r="R700" s="1">
        <v>2.0</v>
      </c>
      <c r="S700" s="1">
        <v>1.0</v>
      </c>
      <c r="T700" s="1">
        <v>2.0</v>
      </c>
      <c r="U700" s="1">
        <v>3.0</v>
      </c>
      <c r="V700" s="1">
        <v>1.0</v>
      </c>
      <c r="W700" s="1">
        <v>2.0</v>
      </c>
      <c r="X700" s="1">
        <v>1.0</v>
      </c>
      <c r="Y700" s="1">
        <v>2.0</v>
      </c>
      <c r="Z700" s="1">
        <v>1.0</v>
      </c>
      <c r="AA700" s="1">
        <v>1.0</v>
      </c>
      <c r="AB700" s="1">
        <v>1.0</v>
      </c>
      <c r="AC700" s="1">
        <v>1.0</v>
      </c>
      <c r="AD700" s="1">
        <v>2.0</v>
      </c>
      <c r="AE700" s="1">
        <v>2.0</v>
      </c>
      <c r="AF700" s="1">
        <v>1.0</v>
      </c>
      <c r="AG700" s="1">
        <v>2.0</v>
      </c>
      <c r="AH700" s="1">
        <v>2.0</v>
      </c>
      <c r="AI700" s="1">
        <v>2.0</v>
      </c>
      <c r="AJ700" s="1">
        <v>1.0</v>
      </c>
      <c r="AK700" s="1">
        <v>2.0</v>
      </c>
      <c r="AL700" s="1">
        <v>1.0</v>
      </c>
      <c r="AM700" s="1">
        <v>1.0</v>
      </c>
      <c r="AN700" s="1">
        <v>1.0</v>
      </c>
      <c r="AO700" s="1">
        <v>1.0</v>
      </c>
      <c r="AP700" s="1">
        <v>1.0</v>
      </c>
      <c r="AQ700" s="1">
        <v>2.0</v>
      </c>
      <c r="AR700" s="1">
        <v>1.0</v>
      </c>
      <c r="AS700" s="1">
        <v>1.0</v>
      </c>
      <c r="AT700" s="1">
        <v>4.0</v>
      </c>
      <c r="AU700" s="1">
        <v>4.0</v>
      </c>
      <c r="AV700" s="1">
        <v>2.0</v>
      </c>
      <c r="AW700" s="1">
        <v>4.0</v>
      </c>
      <c r="AX700" s="1">
        <v>3.0</v>
      </c>
      <c r="AY700" s="1">
        <v>4.0</v>
      </c>
      <c r="AZ700" s="1">
        <v>3.0</v>
      </c>
      <c r="BA700" s="1">
        <v>1.0</v>
      </c>
      <c r="BB700" s="1">
        <v>3.0</v>
      </c>
      <c r="BC700" s="1">
        <v>4.0</v>
      </c>
      <c r="BD700" s="1">
        <v>2.0</v>
      </c>
      <c r="BE700" s="1">
        <v>2.0</v>
      </c>
      <c r="BF700" s="1">
        <v>4.0</v>
      </c>
      <c r="BG700" s="1">
        <v>2.0</v>
      </c>
      <c r="BH700" s="1">
        <v>3.0</v>
      </c>
      <c r="BI700" s="1">
        <v>2.0</v>
      </c>
      <c r="BJ700" s="1">
        <v>4.0</v>
      </c>
      <c r="BK700" s="1">
        <v>4.0</v>
      </c>
      <c r="BL700" s="1">
        <v>4.0</v>
      </c>
      <c r="BM700" s="1">
        <v>4.0</v>
      </c>
      <c r="BN700" s="1">
        <v>4.0</v>
      </c>
      <c r="BO700" s="1">
        <v>4.0</v>
      </c>
      <c r="BP700" s="1">
        <v>4.0</v>
      </c>
      <c r="BQ700" s="1">
        <v>4.0</v>
      </c>
      <c r="BR700" s="1">
        <v>4.0</v>
      </c>
      <c r="BS700" s="1">
        <v>2.0</v>
      </c>
      <c r="BT700" s="1">
        <v>2.0</v>
      </c>
      <c r="BU700" s="1">
        <v>2.0</v>
      </c>
      <c r="BV700" s="1">
        <v>2.0</v>
      </c>
      <c r="BW700" s="1">
        <v>2.0</v>
      </c>
      <c r="BX700" s="1">
        <v>1.0</v>
      </c>
      <c r="BY700" s="1">
        <v>1.0</v>
      </c>
      <c r="BZ700" s="1">
        <v>2.0</v>
      </c>
      <c r="CA700" s="64">
        <f t="shared" si="32"/>
        <v>179</v>
      </c>
      <c r="CB700" s="45">
        <f t="shared" si="33"/>
        <v>34</v>
      </c>
      <c r="CC700" s="45">
        <f t="shared" si="34"/>
        <v>15</v>
      </c>
      <c r="CD700" s="45">
        <f t="shared" si="35"/>
        <v>10</v>
      </c>
      <c r="CE700" s="45">
        <f t="shared" si="36"/>
        <v>14</v>
      </c>
      <c r="CF700" s="45">
        <f t="shared" si="37"/>
        <v>9</v>
      </c>
      <c r="CG700" s="45">
        <f t="shared" si="38"/>
        <v>25</v>
      </c>
      <c r="CH700" s="45">
        <f t="shared" si="39"/>
        <v>22</v>
      </c>
      <c r="CI700" s="45">
        <f t="shared" si="40"/>
        <v>0.4</v>
      </c>
      <c r="CJ700">
        <f t="shared" si="10"/>
        <v>32</v>
      </c>
      <c r="CK700" s="45">
        <f t="shared" si="41"/>
        <v>14</v>
      </c>
      <c r="CM700" s="40">
        <f>VLOOKUP(CB700,'PROMIS 57 T-Score Conversions'!Q$3:R$35,2,TRUE)</f>
        <v>45.7</v>
      </c>
      <c r="CN700" s="44" t="str">
        <f t="shared" si="20"/>
        <v>Normal</v>
      </c>
      <c r="CO700" s="40">
        <f>VLOOKUP(CC700,'PROMIS 57 T-Score Conversions'!A$3:B$35,2,TRUE)</f>
        <v>53.2</v>
      </c>
      <c r="CP700" s="39" t="str">
        <f t="shared" si="21"/>
        <v>Mild</v>
      </c>
      <c r="CQ700" s="40">
        <f>VLOOKUP(CD700,'PROMIS 57 T-Score Conversions'!E$3:F$35,2,TRUE)</f>
        <v>47.5</v>
      </c>
      <c r="CR700" s="39" t="str">
        <f t="shared" si="22"/>
        <v>Normal</v>
      </c>
      <c r="CS700" s="40">
        <f>VLOOKUP(CE700,'PROMIS 57 T-Score Conversions'!U$3:V$35,2,TRUE)</f>
        <v>46.9</v>
      </c>
      <c r="CT700" s="39" t="str">
        <f t="shared" si="42"/>
        <v>Normal</v>
      </c>
      <c r="CU700" s="40">
        <f>VLOOKUP(CF700,'PROMIS 57 T-Score Conversions'!Y$3:Z$35,2,TRUE)</f>
        <v>33.1</v>
      </c>
      <c r="CV700" s="39" t="str">
        <f t="shared" si="24"/>
        <v>Normal</v>
      </c>
      <c r="CW700" s="40">
        <f>vlookup(CG700,'PROMIS 57 T-Score Conversions'!M$3:N$35,2,TRUE)</f>
        <v>45</v>
      </c>
      <c r="CX700" s="39" t="str">
        <f t="shared" si="25"/>
        <v>Normal</v>
      </c>
      <c r="CY700" s="40">
        <f>VLOOKup(CH700,'PROMIS 57 T-Score Conversions'!I$3:J$35,2,TRUE)</f>
        <v>60.2</v>
      </c>
      <c r="CZ700" s="39" t="str">
        <f t="shared" si="26"/>
        <v>Moderate</v>
      </c>
      <c r="DA700" s="37">
        <f>VLOOKUP(CJ700,'PROMIS 57 T-Score Conversions'!AC$3:AD$35,2,TRUE)</f>
        <v>47.17</v>
      </c>
      <c r="DB700" s="44" t="str">
        <f t="shared" si="30"/>
        <v>Normal</v>
      </c>
      <c r="DC700" s="40">
        <f>VLOOKUP(CK700,'PROMIS 57 T-Score Conversions'!AG$3:AH$35,2,TRUE)</f>
        <v>34.01</v>
      </c>
      <c r="DD700" s="39" t="str">
        <f t="shared" si="31"/>
        <v>Normal</v>
      </c>
    </row>
    <row r="701">
      <c r="A701" s="1" t="b">
        <v>1</v>
      </c>
      <c r="B701" s="1" t="b">
        <v>1</v>
      </c>
      <c r="C701" s="20">
        <v>44029.486641655094</v>
      </c>
      <c r="D701" s="1" t="s">
        <v>461</v>
      </c>
      <c r="E701" s="1">
        <v>1755.0</v>
      </c>
      <c r="F701" s="1">
        <v>3.0</v>
      </c>
      <c r="G701" s="1">
        <v>3.0</v>
      </c>
      <c r="H701" s="1">
        <v>4.0</v>
      </c>
      <c r="I701" s="1">
        <v>3.0</v>
      </c>
      <c r="J701" s="1">
        <v>1.0</v>
      </c>
      <c r="K701" s="1">
        <v>2.0</v>
      </c>
      <c r="L701" s="1">
        <v>2.0</v>
      </c>
      <c r="M701" s="1">
        <v>1.0</v>
      </c>
      <c r="N701" s="1">
        <v>5.0</v>
      </c>
      <c r="O701" s="1">
        <v>4.0</v>
      </c>
      <c r="P701" s="1">
        <v>5.0</v>
      </c>
      <c r="Q701" s="1">
        <v>4.0</v>
      </c>
      <c r="R701" s="1">
        <v>4.0</v>
      </c>
      <c r="S701" s="1">
        <v>4.0</v>
      </c>
      <c r="T701" s="1">
        <v>4.0</v>
      </c>
      <c r="U701" s="1">
        <v>4.0</v>
      </c>
      <c r="V701" s="1">
        <v>4.0</v>
      </c>
      <c r="W701" s="1">
        <v>4.0</v>
      </c>
      <c r="X701" s="1">
        <v>4.0</v>
      </c>
      <c r="Y701" s="1">
        <v>4.0</v>
      </c>
      <c r="Z701" s="1">
        <v>4.0</v>
      </c>
      <c r="AA701" s="1">
        <v>4.0</v>
      </c>
      <c r="AB701" s="1">
        <v>4.0</v>
      </c>
      <c r="AC701" s="1">
        <v>4.0</v>
      </c>
      <c r="AD701" s="1">
        <v>5.0</v>
      </c>
      <c r="AE701" s="1">
        <v>5.0</v>
      </c>
      <c r="AF701" s="1">
        <v>5.0</v>
      </c>
      <c r="AG701" s="1">
        <v>5.0</v>
      </c>
      <c r="AH701" s="1">
        <v>5.0</v>
      </c>
      <c r="AI701" s="1">
        <v>5.0</v>
      </c>
      <c r="AJ701" s="1">
        <v>5.0</v>
      </c>
      <c r="AK701" s="1">
        <v>5.0</v>
      </c>
      <c r="AL701" s="1">
        <v>4.0</v>
      </c>
      <c r="AM701" s="1">
        <v>4.0</v>
      </c>
      <c r="AN701" s="1">
        <v>3.0</v>
      </c>
      <c r="AO701" s="1">
        <v>4.0</v>
      </c>
      <c r="AP701" s="1">
        <v>4.0</v>
      </c>
      <c r="AQ701" s="1">
        <v>5.0</v>
      </c>
      <c r="AR701" s="1">
        <v>5.0</v>
      </c>
      <c r="AS701" s="1">
        <v>4.0</v>
      </c>
      <c r="AT701" s="1">
        <v>1.0</v>
      </c>
      <c r="AU701" s="1">
        <v>2.0</v>
      </c>
      <c r="AV701" s="1">
        <v>1.0</v>
      </c>
      <c r="AW701" s="1">
        <v>1.0</v>
      </c>
      <c r="AX701" s="1">
        <v>1.0</v>
      </c>
      <c r="AY701" s="1">
        <v>1.0</v>
      </c>
      <c r="AZ701" s="1">
        <v>1.0</v>
      </c>
      <c r="BA701" s="1">
        <v>1.0</v>
      </c>
      <c r="BB701" s="1">
        <v>5.0</v>
      </c>
      <c r="BC701" s="1">
        <v>4.0</v>
      </c>
      <c r="BD701" s="1">
        <v>5.0</v>
      </c>
      <c r="BE701" s="1">
        <v>4.0</v>
      </c>
      <c r="BF701" s="1">
        <v>5.0</v>
      </c>
      <c r="BG701" s="1">
        <v>4.0</v>
      </c>
      <c r="BH701" s="1">
        <v>4.0</v>
      </c>
      <c r="BI701" s="1">
        <v>4.0</v>
      </c>
      <c r="BJ701" s="1">
        <v>7.0</v>
      </c>
      <c r="BK701" s="1">
        <v>2.0</v>
      </c>
      <c r="BL701" s="1">
        <v>2.0</v>
      </c>
      <c r="BM701" s="1">
        <v>2.0</v>
      </c>
      <c r="BN701" s="1">
        <v>2.0</v>
      </c>
      <c r="BO701" s="1">
        <v>2.0</v>
      </c>
      <c r="BP701" s="1">
        <v>2.0</v>
      </c>
      <c r="BQ701" s="1">
        <v>2.0</v>
      </c>
      <c r="BR701" s="1">
        <v>2.0</v>
      </c>
      <c r="BS701" s="1">
        <v>4.0</v>
      </c>
      <c r="BT701" s="1">
        <v>4.0</v>
      </c>
      <c r="BU701" s="1">
        <v>4.0</v>
      </c>
      <c r="BV701" s="1">
        <v>5.0</v>
      </c>
      <c r="BW701" s="1">
        <v>4.0</v>
      </c>
      <c r="BX701" s="1">
        <v>4.0</v>
      </c>
      <c r="BY701" s="1">
        <v>4.0</v>
      </c>
      <c r="BZ701" s="1">
        <v>4.0</v>
      </c>
      <c r="CA701" s="64">
        <f t="shared" si="32"/>
        <v>258</v>
      </c>
      <c r="CB701" s="45">
        <f t="shared" si="33"/>
        <v>19</v>
      </c>
      <c r="CC701" s="45">
        <f t="shared" si="34"/>
        <v>34</v>
      </c>
      <c r="CD701" s="45">
        <f t="shared" si="35"/>
        <v>32</v>
      </c>
      <c r="CE701" s="45">
        <f t="shared" si="36"/>
        <v>40</v>
      </c>
      <c r="CF701" s="45">
        <f t="shared" si="37"/>
        <v>33</v>
      </c>
      <c r="CG701" s="45">
        <f t="shared" si="38"/>
        <v>9</v>
      </c>
      <c r="CH701" s="45">
        <f t="shared" si="39"/>
        <v>35</v>
      </c>
      <c r="CI701" s="45">
        <f t="shared" si="40"/>
        <v>0.7</v>
      </c>
      <c r="CJ701">
        <f t="shared" si="10"/>
        <v>16</v>
      </c>
      <c r="CK701" s="45">
        <f t="shared" si="41"/>
        <v>33</v>
      </c>
      <c r="CM701" s="40">
        <f>VLOOKUP(CB701,'PROMIS 57 T-Score Conversions'!Q$3:R$35,2,TRUE)</f>
        <v>34.7</v>
      </c>
      <c r="CN701" s="44" t="str">
        <f t="shared" si="20"/>
        <v>Moderate</v>
      </c>
      <c r="CO701" s="40">
        <f>VLOOKUP(CC701,'PROMIS 57 T-Score Conversions'!A$3:B$35,2,TRUE)</f>
        <v>73</v>
      </c>
      <c r="CP701" s="39" t="str">
        <f t="shared" si="21"/>
        <v>Severe</v>
      </c>
      <c r="CQ701" s="40">
        <f>VLOOKUP(CD701,'PROMIS 57 T-Score Conversions'!E$3:F$35,2,TRUE)</f>
        <v>69.7</v>
      </c>
      <c r="CR701" s="39" t="str">
        <f t="shared" si="22"/>
        <v>Moderate</v>
      </c>
      <c r="CS701" s="40">
        <f>VLOOKUP(CE701,'PROMIS 57 T-Score Conversions'!U$3:V$35,2,TRUE)</f>
        <v>77.8</v>
      </c>
      <c r="CT701" s="39" t="str">
        <f t="shared" si="42"/>
        <v>Severe</v>
      </c>
      <c r="CU701" s="40">
        <f>VLOOKUP(CF701,'PROMIS 57 T-Score Conversions'!Y$3:Z$35,2,TRUE)</f>
        <v>63.7</v>
      </c>
      <c r="CV701" s="39" t="str">
        <f t="shared" si="24"/>
        <v>Moderate</v>
      </c>
      <c r="CW701" s="40">
        <f>vlookup(CG701,'PROMIS 57 T-Score Conversions'!M$3:N$35,2,TRUE)</f>
        <v>29.7</v>
      </c>
      <c r="CX701" s="39" t="str">
        <f t="shared" si="25"/>
        <v>Severe</v>
      </c>
      <c r="CY701" s="40">
        <f>VLOOKup(CH701,'PROMIS 57 T-Score Conversions'!I$3:J$35,2,TRUE)</f>
        <v>69.2</v>
      </c>
      <c r="CZ701" s="39" t="str">
        <f t="shared" si="26"/>
        <v>Moderate</v>
      </c>
      <c r="DA701" s="37">
        <f>VLOOKUP(CJ701,'PROMIS 57 T-Score Conversions'!AC$3:AD$35,2,TRUE)</f>
        <v>33.92</v>
      </c>
      <c r="DB701" s="44" t="str">
        <f t="shared" si="30"/>
        <v>Moderate</v>
      </c>
      <c r="DC701" s="40">
        <f>VLOOKUP(CK701,'PROMIS 57 T-Score Conversions'!AG$3:AH$35,2,TRUE)</f>
        <v>52.42</v>
      </c>
      <c r="DD701" s="39" t="str">
        <f t="shared" si="31"/>
        <v>Normal</v>
      </c>
    </row>
    <row r="702">
      <c r="A702" s="1" t="b">
        <v>1</v>
      </c>
      <c r="B702" s="1" t="b">
        <v>1</v>
      </c>
      <c r="C702" s="20">
        <v>44032.43878</v>
      </c>
      <c r="D702" s="1" t="s">
        <v>462</v>
      </c>
      <c r="E702" s="1">
        <v>2280.0</v>
      </c>
      <c r="F702" s="1">
        <v>5.0</v>
      </c>
      <c r="G702" s="1">
        <v>5.0</v>
      </c>
      <c r="H702" s="1">
        <v>5.0</v>
      </c>
      <c r="I702" s="1">
        <v>5.0</v>
      </c>
      <c r="J702" s="1">
        <v>5.0</v>
      </c>
      <c r="K702" s="1">
        <v>5.0</v>
      </c>
      <c r="L702" s="1">
        <v>5.0</v>
      </c>
      <c r="M702" s="1">
        <v>5.0</v>
      </c>
      <c r="N702" s="1">
        <v>2.0</v>
      </c>
      <c r="O702" s="1">
        <v>1.0</v>
      </c>
      <c r="P702" s="1">
        <v>1.0</v>
      </c>
      <c r="Q702" s="1">
        <v>2.0</v>
      </c>
      <c r="R702" s="1">
        <v>2.0</v>
      </c>
      <c r="S702" s="1">
        <v>2.0</v>
      </c>
      <c r="T702" s="1">
        <v>2.0</v>
      </c>
      <c r="U702" s="1">
        <v>2.0</v>
      </c>
      <c r="V702" s="1">
        <v>1.0</v>
      </c>
      <c r="W702" s="1">
        <v>1.0</v>
      </c>
      <c r="X702" s="1">
        <v>1.0</v>
      </c>
      <c r="Y702" s="1">
        <v>1.0</v>
      </c>
      <c r="Z702" s="1">
        <v>1.0</v>
      </c>
      <c r="AA702" s="1">
        <v>2.0</v>
      </c>
      <c r="AB702" s="1">
        <v>1.0</v>
      </c>
      <c r="AC702" s="1">
        <v>1.0</v>
      </c>
      <c r="AD702" s="1">
        <v>2.0</v>
      </c>
      <c r="AE702" s="1">
        <v>2.0</v>
      </c>
      <c r="AF702" s="1">
        <v>2.0</v>
      </c>
      <c r="AG702" s="1">
        <v>2.0</v>
      </c>
      <c r="AH702" s="1">
        <v>2.0</v>
      </c>
      <c r="AI702" s="1">
        <v>1.0</v>
      </c>
      <c r="AJ702" s="1">
        <v>1.0</v>
      </c>
      <c r="AK702" s="1">
        <v>2.0</v>
      </c>
      <c r="AL702" s="1">
        <v>2.0</v>
      </c>
      <c r="AM702" s="1">
        <v>2.0</v>
      </c>
      <c r="AN702" s="1">
        <v>2.0</v>
      </c>
      <c r="AO702" s="1">
        <v>2.0</v>
      </c>
      <c r="AP702" s="1">
        <v>2.0</v>
      </c>
      <c r="AQ702" s="1">
        <v>1.0</v>
      </c>
      <c r="AR702" s="1">
        <v>2.0</v>
      </c>
      <c r="AS702" s="1">
        <v>2.0</v>
      </c>
      <c r="AT702" s="1">
        <v>5.0</v>
      </c>
      <c r="AU702" s="1">
        <v>5.0</v>
      </c>
      <c r="AV702" s="1">
        <v>5.0</v>
      </c>
      <c r="AW702" s="1">
        <v>5.0</v>
      </c>
      <c r="AX702" s="1">
        <v>5.0</v>
      </c>
      <c r="AY702" s="1">
        <v>5.0</v>
      </c>
      <c r="AZ702" s="1">
        <v>5.0</v>
      </c>
      <c r="BA702" s="1">
        <v>5.0</v>
      </c>
      <c r="BB702" s="1">
        <v>2.0</v>
      </c>
      <c r="BC702" s="1">
        <v>2.0</v>
      </c>
      <c r="BD702" s="1">
        <v>3.0</v>
      </c>
      <c r="BE702" s="1">
        <v>1.0</v>
      </c>
      <c r="BF702" s="1">
        <v>3.0</v>
      </c>
      <c r="BG702" s="1">
        <v>3.0</v>
      </c>
      <c r="BH702" s="1">
        <v>3.0</v>
      </c>
      <c r="BI702" s="1">
        <v>2.0</v>
      </c>
      <c r="BJ702" s="1">
        <v>4.0</v>
      </c>
      <c r="BK702" s="1">
        <v>4.0</v>
      </c>
      <c r="BL702" s="1">
        <v>4.0</v>
      </c>
      <c r="BM702" s="1">
        <v>4.0</v>
      </c>
      <c r="BN702" s="1">
        <v>4.0</v>
      </c>
      <c r="BO702" s="1">
        <v>4.0</v>
      </c>
      <c r="BP702" s="1">
        <v>4.0</v>
      </c>
      <c r="BQ702" s="1">
        <v>4.0</v>
      </c>
      <c r="BR702" s="1">
        <v>4.0</v>
      </c>
      <c r="BS702" s="1">
        <v>2.0</v>
      </c>
      <c r="BT702" s="1">
        <v>2.0</v>
      </c>
      <c r="BU702" s="1">
        <v>2.0</v>
      </c>
      <c r="BV702" s="1">
        <v>2.0</v>
      </c>
      <c r="BW702" s="1">
        <v>2.0</v>
      </c>
      <c r="BX702" s="1">
        <v>1.0</v>
      </c>
      <c r="BY702" s="1">
        <v>1.0</v>
      </c>
      <c r="BZ702" s="1">
        <v>2.0</v>
      </c>
      <c r="CA702" s="64">
        <f t="shared" si="32"/>
        <v>201</v>
      </c>
      <c r="CB702" s="45">
        <f t="shared" si="33"/>
        <v>40</v>
      </c>
      <c r="CC702" s="45">
        <f t="shared" si="34"/>
        <v>14</v>
      </c>
      <c r="CD702" s="45">
        <f t="shared" si="35"/>
        <v>9</v>
      </c>
      <c r="CE702" s="45">
        <f t="shared" si="36"/>
        <v>14</v>
      </c>
      <c r="CF702" s="45">
        <f t="shared" si="37"/>
        <v>15</v>
      </c>
      <c r="CG702" s="45">
        <f t="shared" si="38"/>
        <v>40</v>
      </c>
      <c r="CH702" s="45">
        <f t="shared" si="39"/>
        <v>19</v>
      </c>
      <c r="CI702" s="45">
        <f t="shared" si="40"/>
        <v>0.4</v>
      </c>
      <c r="CJ702">
        <f t="shared" si="10"/>
        <v>32</v>
      </c>
      <c r="CK702" s="45">
        <f t="shared" si="41"/>
        <v>14</v>
      </c>
      <c r="CM702" s="40">
        <f>VLOOKUP(CB702,'PROMIS 57 T-Score Conversions'!Q$3:R$35,2,TRUE)</f>
        <v>60.1</v>
      </c>
      <c r="CN702" s="44" t="str">
        <f t="shared" si="20"/>
        <v>Normal</v>
      </c>
      <c r="CO702" s="40">
        <f>VLOOKUP(CC702,'PROMIS 57 T-Score Conversions'!A$3:B$35,2,TRUE)</f>
        <v>52.1</v>
      </c>
      <c r="CP702" s="39" t="str">
        <f t="shared" si="21"/>
        <v>Mild</v>
      </c>
      <c r="CQ702" s="40">
        <f>VLOOKUP(CD702,'PROMIS 57 T-Score Conversions'!E$3:F$35,2,TRUE)</f>
        <v>44.7</v>
      </c>
      <c r="CR702" s="39" t="str">
        <f t="shared" si="22"/>
        <v>Normal</v>
      </c>
      <c r="CS702" s="40">
        <f>VLOOKUP(CE702,'PROMIS 57 T-Score Conversions'!U$3:V$35,2,TRUE)</f>
        <v>46.9</v>
      </c>
      <c r="CT702" s="39" t="str">
        <f t="shared" si="42"/>
        <v>Normal</v>
      </c>
      <c r="CU702" s="40">
        <f>VLOOKUP(CF702,'PROMIS 57 T-Score Conversions'!Y$3:Z$35,2,TRUE)</f>
        <v>44.2</v>
      </c>
      <c r="CV702" s="39" t="str">
        <f t="shared" si="24"/>
        <v>Normal</v>
      </c>
      <c r="CW702" s="40">
        <f>vlookup(CG702,'PROMIS 57 T-Score Conversions'!M$3:N$35,2,TRUE)</f>
        <v>65.4</v>
      </c>
      <c r="CX702" s="39" t="str">
        <f t="shared" si="25"/>
        <v>Normal</v>
      </c>
      <c r="CY702" s="40">
        <f>VLOOKup(CH702,'PROMIS 57 T-Score Conversions'!I$3:J$35,2,TRUE)</f>
        <v>58.1</v>
      </c>
      <c r="CZ702" s="39" t="str">
        <f t="shared" si="26"/>
        <v>Mild</v>
      </c>
      <c r="DA702" s="37">
        <f>VLOOKUP(CJ702,'PROMIS 57 T-Score Conversions'!AC$3:AD$35,2,TRUE)</f>
        <v>47.17</v>
      </c>
      <c r="DB702" s="44" t="str">
        <f t="shared" si="30"/>
        <v>Normal</v>
      </c>
      <c r="DC702" s="40">
        <f>VLOOKUP(CK702,'PROMIS 57 T-Score Conversions'!AG$3:AH$35,2,TRUE)</f>
        <v>34.01</v>
      </c>
      <c r="DD702" s="39" t="str">
        <f t="shared" si="31"/>
        <v>Normal</v>
      </c>
    </row>
    <row r="703">
      <c r="A703" s="1" t="b">
        <v>1</v>
      </c>
      <c r="B703" s="1" t="b">
        <v>1</v>
      </c>
      <c r="C703" s="20">
        <v>44032.497277800925</v>
      </c>
      <c r="D703" s="1" t="s">
        <v>410</v>
      </c>
      <c r="E703" s="1">
        <v>2189.0</v>
      </c>
      <c r="F703" s="1">
        <v>2.0</v>
      </c>
      <c r="G703" s="1">
        <v>4.0</v>
      </c>
      <c r="H703" s="1">
        <v>3.0</v>
      </c>
      <c r="I703" s="1">
        <v>3.0</v>
      </c>
      <c r="J703" s="1">
        <v>2.0</v>
      </c>
      <c r="K703" s="1">
        <v>2.0</v>
      </c>
      <c r="L703" s="1">
        <v>2.0</v>
      </c>
      <c r="M703" s="1">
        <v>2.0</v>
      </c>
      <c r="N703" s="1">
        <v>4.0</v>
      </c>
      <c r="O703" s="1">
        <v>4.0</v>
      </c>
      <c r="P703" s="1">
        <v>4.0</v>
      </c>
      <c r="Q703" s="1">
        <v>4.0</v>
      </c>
      <c r="R703" s="1">
        <v>4.0</v>
      </c>
      <c r="S703" s="1">
        <v>4.0</v>
      </c>
      <c r="T703" s="1">
        <v>4.0</v>
      </c>
      <c r="U703" s="1">
        <v>4.0</v>
      </c>
      <c r="V703" s="1">
        <v>3.0</v>
      </c>
      <c r="W703" s="1">
        <v>4.0</v>
      </c>
      <c r="X703" s="1">
        <v>4.0</v>
      </c>
      <c r="Y703" s="1">
        <v>4.0</v>
      </c>
      <c r="Z703" s="1">
        <v>4.0</v>
      </c>
      <c r="AA703" s="1">
        <v>5.0</v>
      </c>
      <c r="AB703" s="1">
        <v>4.0</v>
      </c>
      <c r="AC703" s="1">
        <v>4.0</v>
      </c>
      <c r="AD703" s="1">
        <v>4.0</v>
      </c>
      <c r="AE703" s="1">
        <v>4.0</v>
      </c>
      <c r="AF703" s="1">
        <v>4.0</v>
      </c>
      <c r="AG703" s="1">
        <v>4.0</v>
      </c>
      <c r="AH703" s="1">
        <v>4.0</v>
      </c>
      <c r="AI703" s="1">
        <v>4.0</v>
      </c>
      <c r="AJ703" s="1">
        <v>4.0</v>
      </c>
      <c r="AK703" s="1">
        <v>4.0</v>
      </c>
      <c r="AL703" s="1">
        <v>5.0</v>
      </c>
      <c r="AM703" s="1">
        <v>5.0</v>
      </c>
      <c r="AN703" s="1">
        <v>5.0</v>
      </c>
      <c r="AO703" s="1">
        <v>4.0</v>
      </c>
      <c r="AP703" s="1">
        <v>3.0</v>
      </c>
      <c r="AQ703" s="1">
        <v>4.0</v>
      </c>
      <c r="AR703" s="1">
        <v>3.0</v>
      </c>
      <c r="AS703" s="1">
        <v>4.0</v>
      </c>
      <c r="AT703" s="1">
        <v>2.0</v>
      </c>
      <c r="AU703" s="1">
        <v>2.0</v>
      </c>
      <c r="AV703" s="1">
        <v>3.0</v>
      </c>
      <c r="AW703" s="1">
        <v>2.0</v>
      </c>
      <c r="AX703" s="1">
        <v>2.0</v>
      </c>
      <c r="AY703" s="1">
        <v>2.0</v>
      </c>
      <c r="AZ703" s="1">
        <v>2.0</v>
      </c>
      <c r="BA703" s="1">
        <v>2.0</v>
      </c>
      <c r="BB703" s="1">
        <v>3.0</v>
      </c>
      <c r="BC703" s="1">
        <v>3.0</v>
      </c>
      <c r="BD703" s="1">
        <v>3.0</v>
      </c>
      <c r="BE703" s="1">
        <v>4.0</v>
      </c>
      <c r="BF703" s="1">
        <v>4.0</v>
      </c>
      <c r="BG703" s="1">
        <v>3.0</v>
      </c>
      <c r="BH703" s="1">
        <v>3.0</v>
      </c>
      <c r="BI703" s="1">
        <v>3.0</v>
      </c>
      <c r="BJ703" s="1">
        <v>7.0</v>
      </c>
      <c r="BK703" s="1">
        <v>2.0</v>
      </c>
      <c r="BL703" s="1">
        <v>1.0</v>
      </c>
      <c r="BM703" s="1">
        <v>1.0</v>
      </c>
      <c r="BN703" s="1">
        <v>2.0</v>
      </c>
      <c r="BO703" s="1">
        <v>1.0</v>
      </c>
      <c r="BP703" s="1">
        <v>1.0</v>
      </c>
      <c r="BQ703" s="1">
        <v>1.0</v>
      </c>
      <c r="BR703" s="1">
        <v>1.0</v>
      </c>
      <c r="BS703" s="1">
        <v>4.0</v>
      </c>
      <c r="BT703" s="1">
        <v>4.0</v>
      </c>
      <c r="BU703" s="1">
        <v>4.0</v>
      </c>
      <c r="BV703" s="1">
        <v>4.0</v>
      </c>
      <c r="BW703" s="1">
        <v>4.0</v>
      </c>
      <c r="BX703" s="1">
        <v>5.0</v>
      </c>
      <c r="BY703" s="1">
        <v>4.0</v>
      </c>
      <c r="BZ703" s="1">
        <v>5.0</v>
      </c>
      <c r="CA703" s="64">
        <f t="shared" si="32"/>
        <v>243</v>
      </c>
      <c r="CB703" s="45">
        <f t="shared" si="33"/>
        <v>20</v>
      </c>
      <c r="CC703" s="45">
        <f t="shared" si="34"/>
        <v>32</v>
      </c>
      <c r="CD703" s="45">
        <f t="shared" si="35"/>
        <v>32</v>
      </c>
      <c r="CE703" s="45">
        <f t="shared" si="36"/>
        <v>32</v>
      </c>
      <c r="CF703" s="45">
        <f t="shared" si="37"/>
        <v>33</v>
      </c>
      <c r="CG703" s="45">
        <f t="shared" si="38"/>
        <v>17</v>
      </c>
      <c r="CH703" s="45">
        <f t="shared" si="39"/>
        <v>26</v>
      </c>
      <c r="CI703" s="45">
        <f t="shared" si="40"/>
        <v>0.7</v>
      </c>
      <c r="CJ703">
        <f t="shared" si="10"/>
        <v>10</v>
      </c>
      <c r="CK703" s="45">
        <f t="shared" si="41"/>
        <v>34</v>
      </c>
      <c r="CM703" s="40">
        <f>VLOOKUP(CB703,'PROMIS 57 T-Score Conversions'!Q$3:R$35,2,TRUE)</f>
        <v>35.4</v>
      </c>
      <c r="CN703" s="44" t="str">
        <f t="shared" si="20"/>
        <v>Moderate</v>
      </c>
      <c r="CO703" s="40">
        <f>VLOOKUP(CC703,'PROMIS 57 T-Score Conversions'!A$3:B$35,2,TRUE)</f>
        <v>70.8</v>
      </c>
      <c r="CP703" s="39" t="str">
        <f t="shared" si="21"/>
        <v>Severe</v>
      </c>
      <c r="CQ703" s="40">
        <f>VLOOKUP(CD703,'PROMIS 57 T-Score Conversions'!E$3:F$35,2,TRUE)</f>
        <v>69.7</v>
      </c>
      <c r="CR703" s="39" t="str">
        <f t="shared" si="22"/>
        <v>Moderate</v>
      </c>
      <c r="CS703" s="40">
        <f>VLOOKUP(CE703,'PROMIS 57 T-Score Conversions'!U$3:V$35,2,TRUE)</f>
        <v>65.3</v>
      </c>
      <c r="CT703" s="39" t="str">
        <f t="shared" si="42"/>
        <v>Moderate</v>
      </c>
      <c r="CU703" s="40">
        <f>VLOOKUP(CF703,'PROMIS 57 T-Score Conversions'!Y$3:Z$35,2,TRUE)</f>
        <v>63.7</v>
      </c>
      <c r="CV703" s="39" t="str">
        <f t="shared" si="24"/>
        <v>Moderate</v>
      </c>
      <c r="CW703" s="40">
        <f>vlookup(CG703,'PROMIS 57 T-Score Conversions'!M$3:N$35,2,TRUE)</f>
        <v>37.7</v>
      </c>
      <c r="CX703" s="39" t="str">
        <f t="shared" si="25"/>
        <v>Moderate</v>
      </c>
      <c r="CY703" s="40">
        <f>VLOOKup(CH703,'PROMIS 57 T-Score Conversions'!I$3:J$35,2,TRUE)</f>
        <v>62.8</v>
      </c>
      <c r="CZ703" s="39" t="str">
        <f t="shared" si="26"/>
        <v>Moderate</v>
      </c>
      <c r="DA703" s="37">
        <f>VLOOKUP(CJ703,'PROMIS 57 T-Score Conversions'!AC$3:AD$35,2,TRUE)</f>
        <v>27.45</v>
      </c>
      <c r="DB703" s="44" t="str">
        <f t="shared" si="30"/>
        <v>Severe</v>
      </c>
      <c r="DC703" s="40">
        <f>VLOOKUP(CK703,'PROMIS 57 T-Score Conversions'!AG$3:AH$35,2,TRUE)</f>
        <v>53.63</v>
      </c>
      <c r="DD703" s="39" t="str">
        <f t="shared" si="31"/>
        <v>Normal</v>
      </c>
    </row>
    <row r="704">
      <c r="A704" s="1" t="b">
        <v>1</v>
      </c>
      <c r="B704" s="1" t="b">
        <v>1</v>
      </c>
      <c r="C704" s="20">
        <v>44032.577741863424</v>
      </c>
      <c r="D704" s="1" t="s">
        <v>322</v>
      </c>
      <c r="E704" s="1">
        <v>2110.0</v>
      </c>
      <c r="F704" s="1">
        <v>4.0</v>
      </c>
      <c r="G704" s="1">
        <v>3.0</v>
      </c>
      <c r="H704" s="1">
        <v>4.0</v>
      </c>
      <c r="I704" s="1">
        <v>4.0</v>
      </c>
      <c r="J704" s="1">
        <v>3.0</v>
      </c>
      <c r="K704" s="1">
        <v>4.0</v>
      </c>
      <c r="L704" s="1">
        <v>4.0</v>
      </c>
      <c r="M704" s="1">
        <v>3.0</v>
      </c>
      <c r="N704" s="1">
        <v>3.0</v>
      </c>
      <c r="O704" s="1">
        <v>2.0</v>
      </c>
      <c r="P704" s="1">
        <v>2.0</v>
      </c>
      <c r="Q704" s="1">
        <v>3.0</v>
      </c>
      <c r="R704" s="1">
        <v>3.0</v>
      </c>
      <c r="S704" s="1">
        <v>2.0</v>
      </c>
      <c r="T704" s="1">
        <v>3.0</v>
      </c>
      <c r="U704" s="1">
        <v>3.0</v>
      </c>
      <c r="V704" s="1">
        <v>3.0</v>
      </c>
      <c r="W704" s="1">
        <v>3.0</v>
      </c>
      <c r="X704" s="1">
        <v>4.0</v>
      </c>
      <c r="Y704" s="1">
        <v>3.0</v>
      </c>
      <c r="Z704" s="1">
        <v>3.0</v>
      </c>
      <c r="AA704" s="1">
        <v>3.0</v>
      </c>
      <c r="AB704" s="1">
        <v>4.0</v>
      </c>
      <c r="AC704" s="1">
        <v>3.0</v>
      </c>
      <c r="AD704" s="1">
        <v>4.0</v>
      </c>
      <c r="AE704" s="1">
        <v>4.0</v>
      </c>
      <c r="AF704" s="1">
        <v>4.0</v>
      </c>
      <c r="AG704" s="1">
        <v>4.0</v>
      </c>
      <c r="AH704" s="1">
        <v>4.0</v>
      </c>
      <c r="AI704" s="1">
        <v>4.0</v>
      </c>
      <c r="AJ704" s="1">
        <v>4.0</v>
      </c>
      <c r="AK704" s="1">
        <v>4.0</v>
      </c>
      <c r="AL704" s="1">
        <v>4.0</v>
      </c>
      <c r="AM704" s="1">
        <v>4.0</v>
      </c>
      <c r="AN704" s="1">
        <v>4.0</v>
      </c>
      <c r="AO704" s="1">
        <v>3.0</v>
      </c>
      <c r="AP704" s="1">
        <v>4.0</v>
      </c>
      <c r="AQ704" s="1">
        <v>3.0</v>
      </c>
      <c r="AR704" s="1">
        <v>4.0</v>
      </c>
      <c r="AS704" s="1">
        <v>4.0</v>
      </c>
      <c r="AT704" s="1">
        <v>2.0</v>
      </c>
      <c r="AU704" s="1">
        <v>3.0</v>
      </c>
      <c r="AV704" s="1">
        <v>2.0</v>
      </c>
      <c r="AW704" s="1">
        <v>2.0</v>
      </c>
      <c r="AX704" s="1">
        <v>2.0</v>
      </c>
      <c r="AY704" s="1">
        <v>2.0</v>
      </c>
      <c r="AZ704" s="1">
        <v>3.0</v>
      </c>
      <c r="BA704" s="1">
        <v>2.0</v>
      </c>
      <c r="BB704" s="1">
        <v>4.0</v>
      </c>
      <c r="BC704" s="1">
        <v>3.0</v>
      </c>
      <c r="BD704" s="1">
        <v>4.0</v>
      </c>
      <c r="BE704" s="1">
        <v>3.0</v>
      </c>
      <c r="BF704" s="1">
        <v>4.0</v>
      </c>
      <c r="BG704" s="1">
        <v>4.0</v>
      </c>
      <c r="BH704" s="1">
        <v>4.0</v>
      </c>
      <c r="BI704" s="1">
        <v>3.0</v>
      </c>
      <c r="BJ704" s="1">
        <v>4.0</v>
      </c>
      <c r="BK704" s="1">
        <v>2.0</v>
      </c>
      <c r="BL704" s="1">
        <v>3.0</v>
      </c>
      <c r="BM704" s="1">
        <v>2.0</v>
      </c>
      <c r="BN704" s="1">
        <v>3.0</v>
      </c>
      <c r="BO704" s="1">
        <v>2.0</v>
      </c>
      <c r="BP704" s="1">
        <v>2.0</v>
      </c>
      <c r="BQ704" s="1">
        <v>3.0</v>
      </c>
      <c r="BR704" s="1">
        <v>2.0</v>
      </c>
      <c r="BS704" s="1">
        <v>4.0</v>
      </c>
      <c r="BT704" s="1">
        <v>4.0</v>
      </c>
      <c r="BU704" s="1">
        <v>3.0</v>
      </c>
      <c r="BV704" s="1">
        <v>4.0</v>
      </c>
      <c r="BW704" s="1">
        <v>4.0</v>
      </c>
      <c r="BX704" s="1">
        <v>4.0</v>
      </c>
      <c r="BY704" s="1">
        <v>3.0</v>
      </c>
      <c r="BZ704" s="1">
        <v>4.0</v>
      </c>
      <c r="CA704" s="64">
        <f t="shared" si="32"/>
        <v>238</v>
      </c>
      <c r="CB704" s="45">
        <f t="shared" si="33"/>
        <v>29</v>
      </c>
      <c r="CC704" s="45">
        <f t="shared" si="34"/>
        <v>21</v>
      </c>
      <c r="CD704" s="45">
        <f t="shared" si="35"/>
        <v>26</v>
      </c>
      <c r="CE704" s="45">
        <f t="shared" si="36"/>
        <v>32</v>
      </c>
      <c r="CF704" s="45">
        <f t="shared" si="37"/>
        <v>30</v>
      </c>
      <c r="CG704" s="45">
        <f t="shared" si="38"/>
        <v>18</v>
      </c>
      <c r="CH704" s="45">
        <f t="shared" si="39"/>
        <v>29</v>
      </c>
      <c r="CI704" s="45">
        <f t="shared" si="40"/>
        <v>0.4</v>
      </c>
      <c r="CJ704">
        <f t="shared" si="10"/>
        <v>19</v>
      </c>
      <c r="CK704" s="45">
        <f t="shared" si="41"/>
        <v>30</v>
      </c>
      <c r="CM704" s="40">
        <f>VLOOKUP(CB704,'PROMIS 57 T-Score Conversions'!Q$3:R$35,2,TRUE)</f>
        <v>41.6</v>
      </c>
      <c r="CN704" s="44" t="str">
        <f t="shared" si="20"/>
        <v>Mild</v>
      </c>
      <c r="CO704" s="40">
        <f>VLOOKUP(CC704,'PROMIS 57 T-Score Conversions'!A$3:B$35,2,TRUE)</f>
        <v>59.4</v>
      </c>
      <c r="CP704" s="39" t="str">
        <f t="shared" si="21"/>
        <v>Moderate</v>
      </c>
      <c r="CQ704" s="40">
        <f>VLOOKUP(CD704,'PROMIS 57 T-Score Conversions'!E$3:F$35,2,TRUE)</f>
        <v>63.9</v>
      </c>
      <c r="CR704" s="39" t="str">
        <f t="shared" si="22"/>
        <v>Moderate</v>
      </c>
      <c r="CS704" s="40">
        <f>VLOOKUP(CE704,'PROMIS 57 T-Score Conversions'!U$3:V$35,2,TRUE)</f>
        <v>65.3</v>
      </c>
      <c r="CT704" s="39" t="str">
        <f t="shared" si="42"/>
        <v>Moderate</v>
      </c>
      <c r="CU704" s="40">
        <f>VLOOKUP(CF704,'PROMIS 57 T-Score Conversions'!Y$3:Z$35,2,TRUE)</f>
        <v>60.4</v>
      </c>
      <c r="CV704" s="39" t="str">
        <f t="shared" si="24"/>
        <v>Moderate</v>
      </c>
      <c r="CW704" s="40">
        <f>vlookup(CG704,'PROMIS 57 T-Score Conversions'!M$3:N$35,2,TRUE)</f>
        <v>38.5</v>
      </c>
      <c r="CX704" s="39" t="str">
        <f t="shared" si="25"/>
        <v>Moderate</v>
      </c>
      <c r="CY704" s="40">
        <f>VLOOKup(CH704,'PROMIS 57 T-Score Conversions'!I$3:J$35,2,TRUE)</f>
        <v>64.8</v>
      </c>
      <c r="CZ704" s="39" t="str">
        <f t="shared" si="26"/>
        <v>Moderate</v>
      </c>
      <c r="DA704" s="37">
        <f>VLOOKUP(CJ704,'PROMIS 57 T-Score Conversions'!AC$3:AD$35,2,TRUE)</f>
        <v>36.36</v>
      </c>
      <c r="DB704" s="44" t="str">
        <f t="shared" si="30"/>
        <v>Moderate</v>
      </c>
      <c r="DC704" s="40">
        <f>VLOOKUP(CK704,'PROMIS 57 T-Score Conversions'!AG$3:AH$35,2,TRUE)</f>
        <v>49.17</v>
      </c>
      <c r="DD704" s="39" t="str">
        <f t="shared" si="31"/>
        <v>Normal</v>
      </c>
    </row>
    <row r="705">
      <c r="A705" s="1" t="b">
        <v>1</v>
      </c>
      <c r="B705" s="1" t="b">
        <v>1</v>
      </c>
      <c r="C705" s="20">
        <v>44033.43252696759</v>
      </c>
      <c r="D705" s="1" t="s">
        <v>400</v>
      </c>
      <c r="E705" s="1">
        <v>2216.0</v>
      </c>
      <c r="F705" s="1">
        <v>3.0</v>
      </c>
      <c r="G705" s="1">
        <v>4.0</v>
      </c>
      <c r="H705" s="1">
        <v>5.0</v>
      </c>
      <c r="I705" s="1">
        <v>3.0</v>
      </c>
      <c r="J705" s="1">
        <v>1.0</v>
      </c>
      <c r="K705" s="1">
        <v>3.0</v>
      </c>
      <c r="L705" s="1">
        <v>2.0</v>
      </c>
      <c r="M705" s="1">
        <v>1.0</v>
      </c>
      <c r="N705" s="1">
        <v>1.0</v>
      </c>
      <c r="O705" s="1">
        <v>3.0</v>
      </c>
      <c r="P705" s="1">
        <v>3.0</v>
      </c>
      <c r="Q705" s="1">
        <v>2.0</v>
      </c>
      <c r="R705" s="1">
        <v>1.0</v>
      </c>
      <c r="S705" s="1">
        <v>3.0</v>
      </c>
      <c r="T705" s="1">
        <v>3.0</v>
      </c>
      <c r="U705" s="1">
        <v>2.0</v>
      </c>
      <c r="V705" s="1">
        <v>1.0</v>
      </c>
      <c r="W705" s="1">
        <v>3.0</v>
      </c>
      <c r="X705" s="1">
        <v>2.0</v>
      </c>
      <c r="Y705" s="1">
        <v>2.0</v>
      </c>
      <c r="Z705" s="1">
        <v>2.0</v>
      </c>
      <c r="AA705" s="1">
        <v>3.0</v>
      </c>
      <c r="AB705" s="1">
        <v>2.0</v>
      </c>
      <c r="AC705" s="1">
        <v>1.0</v>
      </c>
      <c r="AD705" s="1">
        <v>4.0</v>
      </c>
      <c r="AE705" s="1">
        <v>3.0</v>
      </c>
      <c r="AF705" s="1">
        <v>3.0</v>
      </c>
      <c r="AG705" s="1">
        <v>3.0</v>
      </c>
      <c r="AH705" s="1">
        <v>3.0</v>
      </c>
      <c r="AI705" s="1">
        <v>3.0</v>
      </c>
      <c r="AJ705" s="1">
        <v>4.0</v>
      </c>
      <c r="AK705" s="1">
        <v>3.0</v>
      </c>
      <c r="AL705" s="1">
        <v>3.0</v>
      </c>
      <c r="AM705" s="1">
        <v>3.0</v>
      </c>
      <c r="AN705" s="1">
        <v>2.0</v>
      </c>
      <c r="AO705" s="1">
        <v>2.0</v>
      </c>
      <c r="AP705" s="1">
        <v>2.0</v>
      </c>
      <c r="AQ705" s="1">
        <v>1.0</v>
      </c>
      <c r="AR705" s="1">
        <v>1.0</v>
      </c>
      <c r="AS705" s="1">
        <v>3.0</v>
      </c>
      <c r="AT705" s="1">
        <v>2.0</v>
      </c>
      <c r="AU705" s="1">
        <v>2.0</v>
      </c>
      <c r="AV705" s="1">
        <v>2.0</v>
      </c>
      <c r="AW705" s="1">
        <v>2.0</v>
      </c>
      <c r="AX705" s="1">
        <v>1.0</v>
      </c>
      <c r="AY705" s="1">
        <v>1.0</v>
      </c>
      <c r="AZ705" s="1">
        <v>1.0</v>
      </c>
      <c r="BA705" s="1">
        <v>2.0</v>
      </c>
      <c r="BB705" s="1">
        <v>2.0</v>
      </c>
      <c r="BC705" s="1">
        <v>2.0</v>
      </c>
      <c r="BD705" s="1">
        <v>2.0</v>
      </c>
      <c r="BE705" s="1">
        <v>2.0</v>
      </c>
      <c r="BF705" s="1">
        <v>2.0</v>
      </c>
      <c r="BG705" s="1">
        <v>2.0</v>
      </c>
      <c r="BH705" s="1">
        <v>2.0</v>
      </c>
      <c r="BI705" s="1">
        <v>2.0</v>
      </c>
      <c r="BJ705" s="1">
        <v>3.0</v>
      </c>
      <c r="BK705" s="1">
        <v>2.0</v>
      </c>
      <c r="BL705" s="1">
        <v>2.0</v>
      </c>
      <c r="BM705" s="1">
        <v>2.0</v>
      </c>
      <c r="BN705" s="1">
        <v>2.0</v>
      </c>
      <c r="BO705" s="1">
        <v>2.0</v>
      </c>
      <c r="BP705" s="1">
        <v>2.0</v>
      </c>
      <c r="BQ705" s="1">
        <v>2.0</v>
      </c>
      <c r="BR705" s="1">
        <v>2.0</v>
      </c>
      <c r="BS705" s="1">
        <v>3.0</v>
      </c>
      <c r="BT705" s="1">
        <v>3.0</v>
      </c>
      <c r="BU705" s="1">
        <v>4.0</v>
      </c>
      <c r="BV705" s="1">
        <v>3.0</v>
      </c>
      <c r="BW705" s="1">
        <v>4.0</v>
      </c>
      <c r="BX705" s="1">
        <v>3.0</v>
      </c>
      <c r="BY705" s="1">
        <v>4.0</v>
      </c>
      <c r="BZ705" s="1">
        <v>3.0</v>
      </c>
      <c r="CA705" s="64">
        <f t="shared" si="32"/>
        <v>174</v>
      </c>
      <c r="CB705" s="45">
        <f t="shared" si="33"/>
        <v>22</v>
      </c>
      <c r="CC705" s="45">
        <f t="shared" si="34"/>
        <v>18</v>
      </c>
      <c r="CD705" s="45">
        <f t="shared" si="35"/>
        <v>16</v>
      </c>
      <c r="CE705" s="45">
        <f t="shared" si="36"/>
        <v>26</v>
      </c>
      <c r="CF705" s="45">
        <f t="shared" si="37"/>
        <v>17</v>
      </c>
      <c r="CG705" s="45">
        <f t="shared" si="38"/>
        <v>13</v>
      </c>
      <c r="CH705" s="45">
        <f t="shared" si="39"/>
        <v>16</v>
      </c>
      <c r="CI705" s="45">
        <f t="shared" si="40"/>
        <v>0.3</v>
      </c>
      <c r="CJ705">
        <f t="shared" si="10"/>
        <v>16</v>
      </c>
      <c r="CK705" s="45">
        <f t="shared" si="41"/>
        <v>27</v>
      </c>
      <c r="CM705" s="40">
        <f>VLOOKUP(CB705,'PROMIS 57 T-Score Conversions'!Q$3:R$35,2,TRUE)</f>
        <v>36.7</v>
      </c>
      <c r="CN705" s="44" t="str">
        <f t="shared" si="20"/>
        <v>Moderate</v>
      </c>
      <c r="CO705" s="40">
        <f>VLOOKUP(CC705,'PROMIS 57 T-Score Conversions'!A$3:B$35,2,TRUE)</f>
        <v>56.4</v>
      </c>
      <c r="CP705" s="39" t="str">
        <f t="shared" si="21"/>
        <v>Moderate</v>
      </c>
      <c r="CQ705" s="40">
        <f>VLOOKUP(CD705,'PROMIS 57 T-Score Conversions'!E$3:F$35,2,TRUE)</f>
        <v>55.1</v>
      </c>
      <c r="CR705" s="39" t="str">
        <f t="shared" si="22"/>
        <v>Mild</v>
      </c>
      <c r="CS705" s="40">
        <f>VLOOKUP(CE705,'PROMIS 57 T-Score Conversions'!U$3:V$35,2,TRUE)</f>
        <v>59.4</v>
      </c>
      <c r="CT705" s="39" t="str">
        <f t="shared" si="42"/>
        <v>Mild</v>
      </c>
      <c r="CU705" s="40">
        <f>VLOOKUP(CF705,'PROMIS 57 T-Score Conversions'!Y$3:Z$35,2,TRUE)</f>
        <v>46.7</v>
      </c>
      <c r="CV705" s="39" t="str">
        <f t="shared" si="24"/>
        <v>Normal</v>
      </c>
      <c r="CW705" s="40">
        <f>vlookup(CG705,'PROMIS 57 T-Score Conversions'!M$3:N$35,2,TRUE)</f>
        <v>34.5</v>
      </c>
      <c r="CX705" s="39" t="str">
        <f t="shared" si="25"/>
        <v>Moderate</v>
      </c>
      <c r="CY705" s="40">
        <f>VLOOKup(CH705,'PROMIS 57 T-Score Conversions'!I$3:J$35,2,TRUE)</f>
        <v>55.8</v>
      </c>
      <c r="CZ705" s="39" t="str">
        <f t="shared" si="26"/>
        <v>Mild</v>
      </c>
      <c r="DA705" s="37">
        <f>VLOOKUP(CJ705,'PROMIS 57 T-Score Conversions'!AC$3:AD$35,2,TRUE)</f>
        <v>33.92</v>
      </c>
      <c r="DB705" s="44" t="str">
        <f t="shared" si="30"/>
        <v>Moderate</v>
      </c>
      <c r="DC705" s="40">
        <f>VLOOKUP(CK705,'PROMIS 57 T-Score Conversions'!AG$3:AH$35,2,TRUE)</f>
        <v>46.21</v>
      </c>
      <c r="DD705" s="39" t="str">
        <f t="shared" si="31"/>
        <v>Normal</v>
      </c>
    </row>
    <row r="706">
      <c r="A706" s="1" t="b">
        <v>1</v>
      </c>
      <c r="B706" s="1" t="b">
        <v>1</v>
      </c>
      <c r="C706" s="20">
        <v>44034.45303744213</v>
      </c>
      <c r="D706" s="1" t="s">
        <v>463</v>
      </c>
      <c r="E706" s="1">
        <v>92.0</v>
      </c>
      <c r="F706" s="1">
        <v>4.0</v>
      </c>
      <c r="G706" s="1">
        <v>4.0</v>
      </c>
      <c r="H706" s="1">
        <v>4.0</v>
      </c>
      <c r="I706" s="1">
        <v>3.0</v>
      </c>
      <c r="J706" s="1">
        <v>1.0</v>
      </c>
      <c r="K706" s="1">
        <v>4.0</v>
      </c>
      <c r="L706" s="1">
        <v>5.0</v>
      </c>
      <c r="M706" s="1">
        <v>3.0</v>
      </c>
      <c r="N706" s="1">
        <v>4.0</v>
      </c>
      <c r="O706" s="1">
        <v>3.0</v>
      </c>
      <c r="P706" s="1">
        <v>3.0</v>
      </c>
      <c r="Q706" s="1">
        <v>4.0</v>
      </c>
      <c r="R706" s="1">
        <v>4.0</v>
      </c>
      <c r="S706" s="1">
        <v>3.0</v>
      </c>
      <c r="T706" s="1">
        <v>2.0</v>
      </c>
      <c r="U706" s="1">
        <v>3.0</v>
      </c>
      <c r="V706" s="1">
        <v>1.0</v>
      </c>
      <c r="W706" s="1">
        <v>1.0</v>
      </c>
      <c r="X706" s="1">
        <v>3.0</v>
      </c>
      <c r="Y706" s="1">
        <v>1.0</v>
      </c>
      <c r="Z706" s="1">
        <v>1.0</v>
      </c>
      <c r="AA706" s="1">
        <v>2.0</v>
      </c>
      <c r="AB706" s="1">
        <v>1.0</v>
      </c>
      <c r="AC706" s="1">
        <v>2.0</v>
      </c>
      <c r="AD706" s="1">
        <v>4.0</v>
      </c>
      <c r="AE706" s="1">
        <v>4.0</v>
      </c>
      <c r="AF706" s="1">
        <v>4.0</v>
      </c>
      <c r="AG706" s="1">
        <v>4.0</v>
      </c>
      <c r="AH706" s="1">
        <v>4.0</v>
      </c>
      <c r="AI706" s="1">
        <v>4.0</v>
      </c>
      <c r="AJ706" s="1">
        <v>4.0</v>
      </c>
      <c r="AK706" s="1">
        <v>4.0</v>
      </c>
      <c r="AL706" s="1">
        <v>1.0</v>
      </c>
      <c r="AM706" s="1">
        <v>1.0</v>
      </c>
      <c r="AN706" s="1">
        <v>1.0</v>
      </c>
      <c r="AO706" s="1">
        <v>1.0</v>
      </c>
      <c r="AP706" s="1">
        <v>1.0</v>
      </c>
      <c r="AQ706" s="1">
        <v>1.0</v>
      </c>
      <c r="AR706" s="1">
        <v>1.0</v>
      </c>
      <c r="AS706" s="1">
        <v>1.0</v>
      </c>
      <c r="AT706" s="1">
        <v>4.0</v>
      </c>
      <c r="AU706" s="1">
        <v>4.0</v>
      </c>
      <c r="AV706" s="1">
        <v>1.0</v>
      </c>
      <c r="AW706" s="1">
        <v>4.0</v>
      </c>
      <c r="AX706" s="1">
        <v>4.0</v>
      </c>
      <c r="AY706" s="1">
        <v>4.0</v>
      </c>
      <c r="AZ706" s="1">
        <v>4.0</v>
      </c>
      <c r="BA706" s="1">
        <v>1.0</v>
      </c>
      <c r="BB706" s="1">
        <v>2.0</v>
      </c>
      <c r="BC706" s="1">
        <v>2.0</v>
      </c>
      <c r="BD706" s="1">
        <v>2.0</v>
      </c>
      <c r="BE706" s="1">
        <v>2.0</v>
      </c>
      <c r="BF706" s="1">
        <v>2.0</v>
      </c>
      <c r="BG706" s="1">
        <v>2.0</v>
      </c>
      <c r="BH706" s="1">
        <v>2.0</v>
      </c>
      <c r="BI706" s="1">
        <v>2.0</v>
      </c>
      <c r="BJ706" s="1">
        <v>2.0</v>
      </c>
      <c r="BK706" s="1">
        <v>3.0</v>
      </c>
      <c r="BL706" s="1">
        <v>1.0</v>
      </c>
      <c r="BM706" s="1">
        <v>1.0</v>
      </c>
      <c r="BN706" s="1">
        <v>2.0</v>
      </c>
      <c r="BO706" s="1">
        <v>3.0</v>
      </c>
      <c r="BP706" s="1">
        <v>1.0</v>
      </c>
      <c r="BQ706" s="1">
        <v>3.0</v>
      </c>
      <c r="BR706" s="1">
        <v>2.0</v>
      </c>
      <c r="BS706" s="1">
        <v>4.0</v>
      </c>
      <c r="BT706" s="1">
        <v>4.0</v>
      </c>
      <c r="BU706" s="1">
        <v>4.0</v>
      </c>
      <c r="BV706" s="1">
        <v>3.0</v>
      </c>
      <c r="BW706" s="1">
        <v>2.0</v>
      </c>
      <c r="BX706" s="1">
        <v>2.0</v>
      </c>
      <c r="BY706" s="1">
        <v>3.0</v>
      </c>
      <c r="BZ706" s="1">
        <v>4.0</v>
      </c>
      <c r="CA706" s="64">
        <f t="shared" si="32"/>
        <v>192</v>
      </c>
      <c r="CB706" s="45">
        <f t="shared" si="33"/>
        <v>28</v>
      </c>
      <c r="CC706" s="45">
        <f t="shared" si="34"/>
        <v>26</v>
      </c>
      <c r="CD706" s="45">
        <f t="shared" si="35"/>
        <v>12</v>
      </c>
      <c r="CE706" s="45">
        <f t="shared" si="36"/>
        <v>32</v>
      </c>
      <c r="CF706" s="45">
        <f t="shared" si="37"/>
        <v>8</v>
      </c>
      <c r="CG706" s="45">
        <f t="shared" si="38"/>
        <v>26</v>
      </c>
      <c r="CH706" s="45">
        <f t="shared" si="39"/>
        <v>16</v>
      </c>
      <c r="CI706" s="45">
        <f t="shared" si="40"/>
        <v>0.2</v>
      </c>
      <c r="CJ706">
        <f t="shared" si="10"/>
        <v>16</v>
      </c>
      <c r="CK706" s="45">
        <f t="shared" si="41"/>
        <v>26</v>
      </c>
      <c r="CM706" s="40">
        <f>VLOOKUP(CB706,'PROMIS 57 T-Score Conversions'!Q$3:R$35,2,TRUE)</f>
        <v>40.8</v>
      </c>
      <c r="CN706" s="44" t="str">
        <f t="shared" si="20"/>
        <v>Mild</v>
      </c>
      <c r="CO706" s="40">
        <f>VLOOKUP(CC706,'PROMIS 57 T-Score Conversions'!A$3:B$35,2,TRUE)</f>
        <v>64.5</v>
      </c>
      <c r="CP706" s="39" t="str">
        <f t="shared" si="21"/>
        <v>Moderate</v>
      </c>
      <c r="CQ706" s="40">
        <f>VLOOKUP(CD706,'PROMIS 57 T-Score Conversions'!E$3:F$35,2,TRUE)</f>
        <v>50.9</v>
      </c>
      <c r="CR706" s="39" t="str">
        <f t="shared" si="22"/>
        <v>Normal</v>
      </c>
      <c r="CS706" s="40">
        <f>VLOOKUP(CE706,'PROMIS 57 T-Score Conversions'!U$3:V$35,2,TRUE)</f>
        <v>65.3</v>
      </c>
      <c r="CT706" s="39" t="str">
        <f t="shared" si="42"/>
        <v>Moderate</v>
      </c>
      <c r="CU706" s="40">
        <f>VLOOKUP(CF706,'PROMIS 57 T-Score Conversions'!Y$3:Z$35,2,TRUE)</f>
        <v>28.9</v>
      </c>
      <c r="CV706" s="39" t="str">
        <f t="shared" si="24"/>
        <v>Normal</v>
      </c>
      <c r="CW706" s="40">
        <f>vlookup(CG706,'PROMIS 57 T-Score Conversions'!M$3:N$35,2,TRUE)</f>
        <v>46</v>
      </c>
      <c r="CX706" s="39" t="str">
        <f t="shared" si="25"/>
        <v>Normal</v>
      </c>
      <c r="CY706" s="40">
        <f>VLOOKup(CH706,'PROMIS 57 T-Score Conversions'!I$3:J$35,2,TRUE)</f>
        <v>55.8</v>
      </c>
      <c r="CZ706" s="39" t="str">
        <f t="shared" si="26"/>
        <v>Mild</v>
      </c>
      <c r="DA706" s="37">
        <f>VLOOKUP(CJ706,'PROMIS 57 T-Score Conversions'!AC$3:AD$35,2,TRUE)</f>
        <v>33.92</v>
      </c>
      <c r="DB706" s="44" t="str">
        <f t="shared" si="30"/>
        <v>Moderate</v>
      </c>
      <c r="DC706" s="40">
        <f>VLOOKUP(CK706,'PROMIS 57 T-Score Conversions'!AG$3:AH$35,2,TRUE)</f>
        <v>45.27</v>
      </c>
      <c r="DD706" s="39" t="str">
        <f t="shared" si="31"/>
        <v>Normal</v>
      </c>
    </row>
    <row r="707">
      <c r="A707" s="1" t="b">
        <v>1</v>
      </c>
      <c r="B707" s="1" t="b">
        <v>1</v>
      </c>
      <c r="C707" s="20">
        <v>44035.631868310185</v>
      </c>
      <c r="D707" s="1" t="s">
        <v>405</v>
      </c>
      <c r="E707" s="1">
        <v>2219.0</v>
      </c>
      <c r="F707" s="1">
        <v>3.0</v>
      </c>
      <c r="G707" s="1">
        <v>5.0</v>
      </c>
      <c r="H707" s="1">
        <v>5.0</v>
      </c>
      <c r="I707" s="1">
        <v>3.0</v>
      </c>
      <c r="J707" s="1">
        <v>3.0</v>
      </c>
      <c r="K707" s="1">
        <v>2.0</v>
      </c>
      <c r="L707" s="1">
        <v>5.0</v>
      </c>
      <c r="M707" s="1">
        <v>2.0</v>
      </c>
      <c r="N707" s="1">
        <v>1.0</v>
      </c>
      <c r="O707" s="1">
        <v>3.0</v>
      </c>
      <c r="P707" s="1">
        <v>3.0</v>
      </c>
      <c r="Q707" s="1">
        <v>3.0</v>
      </c>
      <c r="R707" s="1">
        <v>3.0</v>
      </c>
      <c r="S707" s="1">
        <v>4.0</v>
      </c>
      <c r="T707" s="1">
        <v>4.0</v>
      </c>
      <c r="U707" s="1">
        <v>4.0</v>
      </c>
      <c r="V707" s="1">
        <v>2.0</v>
      </c>
      <c r="W707" s="1">
        <v>1.0</v>
      </c>
      <c r="X707" s="1">
        <v>2.0</v>
      </c>
      <c r="Y707" s="1">
        <v>2.0</v>
      </c>
      <c r="Z707" s="1">
        <v>2.0</v>
      </c>
      <c r="AA707" s="1">
        <v>3.0</v>
      </c>
      <c r="AB707" s="1">
        <v>2.0</v>
      </c>
      <c r="AC707" s="1">
        <v>2.0</v>
      </c>
      <c r="AD707" s="1">
        <v>5.0</v>
      </c>
      <c r="AE707" s="1">
        <v>5.0</v>
      </c>
      <c r="AF707" s="1">
        <v>5.0</v>
      </c>
      <c r="AG707" s="1">
        <v>5.0</v>
      </c>
      <c r="AH707" s="1">
        <v>5.0</v>
      </c>
      <c r="AI707" s="1">
        <v>5.0</v>
      </c>
      <c r="AJ707" s="1">
        <v>5.0</v>
      </c>
      <c r="AK707" s="1">
        <v>5.0</v>
      </c>
      <c r="AL707" s="1">
        <v>4.0</v>
      </c>
      <c r="AM707" s="1">
        <v>4.0</v>
      </c>
      <c r="AN707" s="1">
        <v>4.0</v>
      </c>
      <c r="AO707" s="1">
        <v>1.0</v>
      </c>
      <c r="AP707" s="1">
        <v>4.0</v>
      </c>
      <c r="AQ707" s="1">
        <v>1.0</v>
      </c>
      <c r="AR707" s="1">
        <v>1.0</v>
      </c>
      <c r="AS707" s="1">
        <v>4.0</v>
      </c>
      <c r="AT707" s="1">
        <v>2.0</v>
      </c>
      <c r="AU707" s="1">
        <v>2.0</v>
      </c>
      <c r="AV707" s="1">
        <v>2.0</v>
      </c>
      <c r="AW707" s="1">
        <v>2.0</v>
      </c>
      <c r="AX707" s="1">
        <v>2.0</v>
      </c>
      <c r="AY707" s="1">
        <v>2.0</v>
      </c>
      <c r="AZ707" s="1">
        <v>2.0</v>
      </c>
      <c r="BA707" s="1">
        <v>2.0</v>
      </c>
      <c r="BB707" s="1">
        <v>5.0</v>
      </c>
      <c r="BC707" s="1">
        <v>5.0</v>
      </c>
      <c r="BD707" s="1">
        <v>5.0</v>
      </c>
      <c r="BE707" s="1">
        <v>5.0</v>
      </c>
      <c r="BF707" s="1">
        <v>5.0</v>
      </c>
      <c r="BG707" s="1">
        <v>5.0</v>
      </c>
      <c r="BH707" s="1">
        <v>5.0</v>
      </c>
      <c r="BI707" s="1">
        <v>5.0</v>
      </c>
      <c r="BJ707" s="1">
        <v>7.0</v>
      </c>
      <c r="BK707" s="1">
        <v>1.0</v>
      </c>
      <c r="BL707" s="1">
        <v>1.0</v>
      </c>
      <c r="BM707" s="1">
        <v>1.0</v>
      </c>
      <c r="BN707" s="1">
        <v>1.0</v>
      </c>
      <c r="BO707" s="1">
        <v>1.0</v>
      </c>
      <c r="BP707" s="1">
        <v>1.0</v>
      </c>
      <c r="BQ707" s="1">
        <v>1.0</v>
      </c>
      <c r="BR707" s="1">
        <v>1.0</v>
      </c>
      <c r="BS707" s="1">
        <v>5.0</v>
      </c>
      <c r="BT707" s="1">
        <v>5.0</v>
      </c>
      <c r="BU707" s="1">
        <v>5.0</v>
      </c>
      <c r="BV707" s="1">
        <v>5.0</v>
      </c>
      <c r="BW707" s="1">
        <v>5.0</v>
      </c>
      <c r="BX707" s="1">
        <v>5.0</v>
      </c>
      <c r="BY707" s="1">
        <v>1.0</v>
      </c>
      <c r="BZ707" s="1">
        <v>5.0</v>
      </c>
      <c r="CA707" s="64">
        <f t="shared" si="32"/>
        <v>239</v>
      </c>
      <c r="CB707" s="45">
        <f t="shared" si="33"/>
        <v>28</v>
      </c>
      <c r="CC707" s="45">
        <f t="shared" si="34"/>
        <v>25</v>
      </c>
      <c r="CD707" s="45">
        <f t="shared" si="35"/>
        <v>16</v>
      </c>
      <c r="CE707" s="45">
        <f t="shared" si="36"/>
        <v>40</v>
      </c>
      <c r="CF707" s="45">
        <f t="shared" si="37"/>
        <v>23</v>
      </c>
      <c r="CG707" s="45">
        <f t="shared" si="38"/>
        <v>16</v>
      </c>
      <c r="CH707" s="45">
        <f t="shared" si="39"/>
        <v>40</v>
      </c>
      <c r="CI707" s="45">
        <f t="shared" si="40"/>
        <v>0.7</v>
      </c>
      <c r="CJ707">
        <f t="shared" si="10"/>
        <v>8</v>
      </c>
      <c r="CK707" s="45">
        <f t="shared" si="41"/>
        <v>36</v>
      </c>
      <c r="CM707" s="40">
        <f>VLOOKUP(CB707,'PROMIS 57 T-Score Conversions'!Q$3:R$35,2,TRUE)</f>
        <v>40.8</v>
      </c>
      <c r="CN707" s="44" t="str">
        <f t="shared" si="20"/>
        <v>Mild</v>
      </c>
      <c r="CO707" s="40">
        <f>VLOOKUP(CC707,'PROMIS 57 T-Score Conversions'!A$3:B$35,2,TRUE)</f>
        <v>63.5</v>
      </c>
      <c r="CP707" s="39" t="str">
        <f t="shared" si="21"/>
        <v>Moderate</v>
      </c>
      <c r="CQ707" s="40">
        <f>VLOOKUP(CD707,'PROMIS 57 T-Score Conversions'!E$3:F$35,2,TRUE)</f>
        <v>55.1</v>
      </c>
      <c r="CR707" s="39" t="str">
        <f t="shared" si="22"/>
        <v>Mild</v>
      </c>
      <c r="CS707" s="40">
        <f>VLOOKUP(CE707,'PROMIS 57 T-Score Conversions'!U$3:V$35,2,TRUE)</f>
        <v>77.8</v>
      </c>
      <c r="CT707" s="39" t="str">
        <f t="shared" si="42"/>
        <v>Severe</v>
      </c>
      <c r="CU707" s="40">
        <f>VLOOKUP(CF707,'PROMIS 57 T-Score Conversions'!Y$3:Z$35,2,TRUE)</f>
        <v>53.3</v>
      </c>
      <c r="CV707" s="39" t="str">
        <f t="shared" si="24"/>
        <v>Normal</v>
      </c>
      <c r="CW707" s="40">
        <f>vlookup(CG707,'PROMIS 57 T-Score Conversions'!M$3:N$35,2,TRUE)</f>
        <v>36.9</v>
      </c>
      <c r="CX707" s="39" t="str">
        <f t="shared" si="25"/>
        <v>Moderate</v>
      </c>
      <c r="CY707" s="40">
        <f>VLOOKup(CH707,'PROMIS 57 T-Score Conversions'!I$3:J$35,2,TRUE)</f>
        <v>77</v>
      </c>
      <c r="CZ707" s="39" t="str">
        <f t="shared" si="26"/>
        <v>Severe</v>
      </c>
      <c r="DA707" s="37">
        <f>VLOOKUP(CJ707,'PROMIS 57 T-Score Conversions'!AC$3:AD$35,2,TRUE)</f>
        <v>22.41</v>
      </c>
      <c r="DB707" s="44" t="str">
        <f t="shared" si="30"/>
        <v>Severe</v>
      </c>
      <c r="DC707" s="40">
        <f>VLOOKUP(CK707,'PROMIS 57 T-Score Conversions'!AG$3:AH$35,2,TRUE)</f>
        <v>56.39</v>
      </c>
      <c r="DD707" s="39" t="str">
        <f t="shared" si="31"/>
        <v>Mild</v>
      </c>
    </row>
    <row r="708">
      <c r="A708" s="1" t="b">
        <v>1</v>
      </c>
      <c r="B708" s="1" t="b">
        <v>1</v>
      </c>
      <c r="C708" s="20">
        <v>44035.84496945602</v>
      </c>
      <c r="D708" s="1" t="s">
        <v>464</v>
      </c>
      <c r="E708" s="1">
        <v>2287.0</v>
      </c>
      <c r="F708" s="1">
        <v>4.0</v>
      </c>
      <c r="G708" s="1">
        <v>3.0</v>
      </c>
      <c r="H708" s="1">
        <v>5.0</v>
      </c>
      <c r="I708" s="1">
        <v>4.0</v>
      </c>
      <c r="J708" s="1">
        <v>3.0</v>
      </c>
      <c r="K708" s="1">
        <v>4.0</v>
      </c>
      <c r="L708" s="1">
        <v>5.0</v>
      </c>
      <c r="M708" s="1">
        <v>3.0</v>
      </c>
      <c r="N708" s="1">
        <v>3.0</v>
      </c>
      <c r="O708" s="1">
        <v>3.0</v>
      </c>
      <c r="P708" s="1">
        <v>3.0</v>
      </c>
      <c r="Q708" s="1">
        <v>3.0</v>
      </c>
      <c r="R708" s="1">
        <v>3.0</v>
      </c>
      <c r="S708" s="1">
        <v>3.0</v>
      </c>
      <c r="T708" s="1">
        <v>3.0</v>
      </c>
      <c r="U708" s="1">
        <v>3.0</v>
      </c>
      <c r="V708" s="1">
        <v>4.0</v>
      </c>
      <c r="W708" s="1">
        <v>3.0</v>
      </c>
      <c r="X708" s="1">
        <v>4.0</v>
      </c>
      <c r="Y708" s="1">
        <v>3.0</v>
      </c>
      <c r="Z708" s="1">
        <v>4.0</v>
      </c>
      <c r="AA708" s="1">
        <v>3.0</v>
      </c>
      <c r="AB708" s="1">
        <v>3.0</v>
      </c>
      <c r="AC708" s="1">
        <v>3.0</v>
      </c>
      <c r="AD708" s="1">
        <v>4.0</v>
      </c>
      <c r="AE708" s="1">
        <v>4.0</v>
      </c>
      <c r="AF708" s="1">
        <v>4.0</v>
      </c>
      <c r="AG708" s="1">
        <v>4.0</v>
      </c>
      <c r="AH708" s="1">
        <v>4.0</v>
      </c>
      <c r="AI708" s="1">
        <v>4.0</v>
      </c>
      <c r="AJ708" s="1">
        <v>4.0</v>
      </c>
      <c r="AK708" s="1">
        <v>4.0</v>
      </c>
      <c r="AL708" s="1">
        <v>2.0</v>
      </c>
      <c r="AM708" s="1">
        <v>2.0</v>
      </c>
      <c r="AN708" s="1">
        <v>2.0</v>
      </c>
      <c r="AO708" s="1">
        <v>1.0</v>
      </c>
      <c r="AP708" s="1">
        <v>3.0</v>
      </c>
      <c r="AQ708" s="1">
        <v>1.0</v>
      </c>
      <c r="AR708" s="1">
        <v>2.0</v>
      </c>
      <c r="AS708" s="1">
        <v>3.0</v>
      </c>
      <c r="AT708" s="1">
        <v>1.0</v>
      </c>
      <c r="AU708" s="1">
        <v>1.0</v>
      </c>
      <c r="AV708" s="1">
        <v>1.0</v>
      </c>
      <c r="AW708" s="1">
        <v>1.0</v>
      </c>
      <c r="AX708" s="1">
        <v>1.0</v>
      </c>
      <c r="AY708" s="1">
        <v>1.0</v>
      </c>
      <c r="AZ708" s="1">
        <v>1.0</v>
      </c>
      <c r="BA708" s="1">
        <v>1.0</v>
      </c>
      <c r="BB708" s="1">
        <v>4.0</v>
      </c>
      <c r="BC708" s="1">
        <v>4.0</v>
      </c>
      <c r="BD708" s="1">
        <v>4.0</v>
      </c>
      <c r="BE708" s="1">
        <v>3.0</v>
      </c>
      <c r="BF708" s="1">
        <v>5.0</v>
      </c>
      <c r="BG708" s="1">
        <v>4.0</v>
      </c>
      <c r="BH708" s="1">
        <v>4.0</v>
      </c>
      <c r="BI708" s="1">
        <v>2.0</v>
      </c>
      <c r="BJ708" s="1">
        <v>7.0</v>
      </c>
      <c r="BK708" s="1">
        <v>1.0</v>
      </c>
      <c r="BL708" s="1">
        <v>1.0</v>
      </c>
      <c r="BM708" s="1">
        <v>1.0</v>
      </c>
      <c r="BN708" s="1">
        <v>2.0</v>
      </c>
      <c r="BO708" s="1">
        <v>2.0</v>
      </c>
      <c r="BP708" s="1">
        <v>2.0</v>
      </c>
      <c r="BQ708" s="1">
        <v>2.0</v>
      </c>
      <c r="BR708" s="1">
        <v>2.0</v>
      </c>
      <c r="BS708" s="1">
        <v>5.0</v>
      </c>
      <c r="BT708" s="1">
        <v>5.0</v>
      </c>
      <c r="BU708" s="1">
        <v>5.0</v>
      </c>
      <c r="BV708" s="1">
        <v>4.0</v>
      </c>
      <c r="BW708" s="1">
        <v>3.0</v>
      </c>
      <c r="BX708" s="1">
        <v>4.0</v>
      </c>
      <c r="BY708" s="1">
        <v>3.0</v>
      </c>
      <c r="BZ708" s="1">
        <v>4.0</v>
      </c>
      <c r="CA708" s="64">
        <f t="shared" si="32"/>
        <v>221</v>
      </c>
      <c r="CB708" s="45">
        <f t="shared" si="33"/>
        <v>31</v>
      </c>
      <c r="CC708" s="45">
        <f t="shared" si="34"/>
        <v>24</v>
      </c>
      <c r="CD708" s="45">
        <f t="shared" si="35"/>
        <v>27</v>
      </c>
      <c r="CE708" s="45">
        <f t="shared" si="36"/>
        <v>32</v>
      </c>
      <c r="CF708" s="45">
        <f t="shared" si="37"/>
        <v>16</v>
      </c>
      <c r="CG708" s="45">
        <f t="shared" si="38"/>
        <v>8</v>
      </c>
      <c r="CH708" s="45">
        <f t="shared" si="39"/>
        <v>30</v>
      </c>
      <c r="CI708" s="45">
        <f t="shared" si="40"/>
        <v>0.7</v>
      </c>
      <c r="CJ708">
        <f t="shared" si="10"/>
        <v>13</v>
      </c>
      <c r="CK708" s="45">
        <f t="shared" si="41"/>
        <v>33</v>
      </c>
      <c r="CM708" s="40">
        <f>VLOOKUP(CB708,'PROMIS 57 T-Score Conversions'!Q$3:R$35,2,TRUE)</f>
        <v>43.1</v>
      </c>
      <c r="CN708" s="44" t="str">
        <f t="shared" si="20"/>
        <v>Mild</v>
      </c>
      <c r="CO708" s="40">
        <f>VLOOKUP(CC708,'PROMIS 57 T-Score Conversions'!A$3:B$35,2,TRUE)</f>
        <v>62.5</v>
      </c>
      <c r="CP708" s="39" t="str">
        <f t="shared" si="21"/>
        <v>Moderate</v>
      </c>
      <c r="CQ708" s="40">
        <f>VLOOKUP(CD708,'PROMIS 57 T-Score Conversions'!E$3:F$35,2,TRUE)</f>
        <v>64.9</v>
      </c>
      <c r="CR708" s="39" t="str">
        <f t="shared" si="22"/>
        <v>Moderate</v>
      </c>
      <c r="CS708" s="40">
        <f>VLOOKUP(CE708,'PROMIS 57 T-Score Conversions'!U$3:V$35,2,TRUE)</f>
        <v>65.3</v>
      </c>
      <c r="CT708" s="39" t="str">
        <f t="shared" si="42"/>
        <v>Moderate</v>
      </c>
      <c r="CU708" s="40">
        <f>VLOOKUP(CF708,'PROMIS 57 T-Score Conversions'!Y$3:Z$35,2,TRUE)</f>
        <v>45.5</v>
      </c>
      <c r="CV708" s="39" t="str">
        <f t="shared" si="24"/>
        <v>Normal</v>
      </c>
      <c r="CW708" s="40">
        <f>vlookup(CG708,'PROMIS 57 T-Score Conversions'!M$3:N$35,2,TRUE)</f>
        <v>25.91</v>
      </c>
      <c r="CX708" s="39" t="str">
        <f t="shared" si="25"/>
        <v>Severe</v>
      </c>
      <c r="CY708" s="40">
        <f>VLOOKup(CH708,'PROMIS 57 T-Score Conversions'!I$3:J$35,2,TRUE)</f>
        <v>65.5</v>
      </c>
      <c r="CZ708" s="39" t="str">
        <f t="shared" si="26"/>
        <v>Moderate</v>
      </c>
      <c r="DA708" s="37">
        <f>VLOOKUP(CJ708,'PROMIS 57 T-Score Conversions'!AC$3:AD$35,2,TRUE)</f>
        <v>31.18</v>
      </c>
      <c r="DB708" s="44" t="str">
        <f t="shared" si="30"/>
        <v>Moderate</v>
      </c>
      <c r="DC708" s="40">
        <f>VLOOKUP(CK708,'PROMIS 57 T-Score Conversions'!AG$3:AH$35,2,TRUE)</f>
        <v>52.42</v>
      </c>
      <c r="DD708" s="39" t="str">
        <f t="shared" si="31"/>
        <v>Normal</v>
      </c>
    </row>
    <row r="709">
      <c r="A709" s="1" t="b">
        <v>1</v>
      </c>
      <c r="B709" s="1" t="b">
        <v>1</v>
      </c>
      <c r="C709" s="20">
        <v>44036.30431392361</v>
      </c>
      <c r="D709" s="1" t="s">
        <v>192</v>
      </c>
      <c r="E709" s="1">
        <v>1956.0</v>
      </c>
      <c r="F709" s="1">
        <v>4.0</v>
      </c>
      <c r="G709" s="1">
        <v>5.0</v>
      </c>
      <c r="H709" s="1">
        <v>5.0</v>
      </c>
      <c r="I709" s="1">
        <v>5.0</v>
      </c>
      <c r="J709" s="1">
        <v>4.0</v>
      </c>
      <c r="K709" s="1">
        <v>4.0</v>
      </c>
      <c r="L709" s="1">
        <v>5.0</v>
      </c>
      <c r="M709" s="1">
        <v>3.0</v>
      </c>
      <c r="N709" s="1">
        <v>1.0</v>
      </c>
      <c r="O709" s="1">
        <v>2.0</v>
      </c>
      <c r="P709" s="1">
        <v>2.0</v>
      </c>
      <c r="Q709" s="1">
        <v>2.0</v>
      </c>
      <c r="R709" s="1">
        <v>2.0</v>
      </c>
      <c r="S709" s="1">
        <v>2.0</v>
      </c>
      <c r="T709" s="1">
        <v>2.0</v>
      </c>
      <c r="U709" s="1">
        <v>2.0</v>
      </c>
      <c r="V709" s="1">
        <v>1.0</v>
      </c>
      <c r="W709" s="1">
        <v>2.0</v>
      </c>
      <c r="X709" s="1">
        <v>2.0</v>
      </c>
      <c r="Y709" s="1">
        <v>1.0</v>
      </c>
      <c r="Z709" s="1">
        <v>1.0</v>
      </c>
      <c r="AA709" s="1">
        <v>2.0</v>
      </c>
      <c r="AB709" s="1">
        <v>1.0</v>
      </c>
      <c r="AC709" s="1">
        <v>1.0</v>
      </c>
      <c r="AD709" s="1">
        <v>3.0</v>
      </c>
      <c r="AE709" s="1">
        <v>3.0</v>
      </c>
      <c r="AF709" s="1">
        <v>3.0</v>
      </c>
      <c r="AG709" s="1">
        <v>3.0</v>
      </c>
      <c r="AH709" s="1">
        <v>3.0</v>
      </c>
      <c r="AI709" s="1">
        <v>2.0</v>
      </c>
      <c r="AJ709" s="1">
        <v>3.0</v>
      </c>
      <c r="AK709" s="1">
        <v>3.0</v>
      </c>
      <c r="AL709" s="1">
        <v>2.0</v>
      </c>
      <c r="AM709" s="1">
        <v>2.0</v>
      </c>
      <c r="AN709" s="1">
        <v>4.0</v>
      </c>
      <c r="AO709" s="1">
        <v>1.0</v>
      </c>
      <c r="AP709" s="1">
        <v>4.0</v>
      </c>
      <c r="AQ709" s="1">
        <v>1.0</v>
      </c>
      <c r="AR709" s="1">
        <v>1.0</v>
      </c>
      <c r="AS709" s="1">
        <v>4.0</v>
      </c>
      <c r="AT709" s="1">
        <v>3.0</v>
      </c>
      <c r="AU709" s="1">
        <v>2.0</v>
      </c>
      <c r="AV709" s="1">
        <v>3.0</v>
      </c>
      <c r="AW709" s="1">
        <v>2.0</v>
      </c>
      <c r="AX709" s="1">
        <v>2.0</v>
      </c>
      <c r="AY709" s="1">
        <v>2.0</v>
      </c>
      <c r="AZ709" s="1">
        <v>2.0</v>
      </c>
      <c r="BA709" s="1">
        <v>3.0</v>
      </c>
      <c r="BB709" s="1">
        <v>2.0</v>
      </c>
      <c r="BC709" s="1">
        <v>2.0</v>
      </c>
      <c r="BD709" s="1">
        <v>2.0</v>
      </c>
      <c r="BE709" s="1">
        <v>3.0</v>
      </c>
      <c r="BF709" s="1">
        <v>2.0</v>
      </c>
      <c r="BG709" s="1">
        <v>2.0</v>
      </c>
      <c r="BH709" s="1">
        <v>2.0</v>
      </c>
      <c r="BI709" s="1">
        <v>2.0</v>
      </c>
      <c r="BJ709" s="1">
        <v>4.0</v>
      </c>
      <c r="BK709" s="1">
        <v>3.0</v>
      </c>
      <c r="BL709" s="1">
        <v>3.0</v>
      </c>
      <c r="BM709" s="1">
        <v>3.0</v>
      </c>
      <c r="BN709" s="1">
        <v>2.0</v>
      </c>
      <c r="BO709" s="1">
        <v>3.0</v>
      </c>
      <c r="BP709" s="1">
        <v>3.0</v>
      </c>
      <c r="BQ709" s="1">
        <v>3.0</v>
      </c>
      <c r="BR709" s="1">
        <v>3.0</v>
      </c>
      <c r="BS709" s="1">
        <v>3.0</v>
      </c>
      <c r="BT709" s="1">
        <v>3.0</v>
      </c>
      <c r="BU709" s="1">
        <v>3.0</v>
      </c>
      <c r="BV709" s="1">
        <v>3.0</v>
      </c>
      <c r="BW709" s="1">
        <v>3.0</v>
      </c>
      <c r="BX709" s="1">
        <v>3.0</v>
      </c>
      <c r="BY709" s="1">
        <v>3.0</v>
      </c>
      <c r="BZ709" s="1">
        <v>3.0</v>
      </c>
      <c r="CA709" s="64">
        <f t="shared" si="32"/>
        <v>190</v>
      </c>
      <c r="CB709" s="45">
        <f t="shared" si="33"/>
        <v>35</v>
      </c>
      <c r="CC709" s="45">
        <f t="shared" si="34"/>
        <v>15</v>
      </c>
      <c r="CD709" s="45">
        <f t="shared" si="35"/>
        <v>11</v>
      </c>
      <c r="CE709" s="45">
        <f t="shared" si="36"/>
        <v>23</v>
      </c>
      <c r="CF709" s="45">
        <f t="shared" si="37"/>
        <v>19</v>
      </c>
      <c r="CG709" s="45">
        <f t="shared" si="38"/>
        <v>19</v>
      </c>
      <c r="CH709" s="45">
        <f t="shared" si="39"/>
        <v>17</v>
      </c>
      <c r="CI709" s="45">
        <f t="shared" si="40"/>
        <v>0.4</v>
      </c>
      <c r="CJ709">
        <f t="shared" si="10"/>
        <v>23</v>
      </c>
      <c r="CK709" s="45">
        <f t="shared" si="41"/>
        <v>24</v>
      </c>
      <c r="CM709" s="40">
        <f>VLOOKUP(CB709,'PROMIS 57 T-Score Conversions'!Q$3:R$35,2,TRUE)</f>
        <v>46.7</v>
      </c>
      <c r="CN709" s="44" t="str">
        <f t="shared" si="20"/>
        <v>Normal</v>
      </c>
      <c r="CO709" s="40">
        <f>VLOOKUP(CC709,'PROMIS 57 T-Score Conversions'!A$3:B$35,2,TRUE)</f>
        <v>53.2</v>
      </c>
      <c r="CP709" s="39" t="str">
        <f t="shared" si="21"/>
        <v>Mild</v>
      </c>
      <c r="CQ709" s="40">
        <f>VLOOKUP(CD709,'PROMIS 57 T-Score Conversions'!E$3:F$35,2,TRUE)</f>
        <v>49.4</v>
      </c>
      <c r="CR709" s="39" t="str">
        <f t="shared" si="22"/>
        <v>Normal</v>
      </c>
      <c r="CS709" s="40">
        <f>VLOOKUP(CE709,'PROMIS 57 T-Score Conversions'!U$3:V$35,2,TRUE)</f>
        <v>56.6</v>
      </c>
      <c r="CT709" s="39" t="str">
        <f t="shared" si="42"/>
        <v>Mild</v>
      </c>
      <c r="CU709" s="40">
        <f>VLOOKUP(CF709,'PROMIS 57 T-Score Conversions'!Y$3:Z$35,2,TRUE)</f>
        <v>49</v>
      </c>
      <c r="CV709" s="39" t="str">
        <f t="shared" si="24"/>
        <v>Normal</v>
      </c>
      <c r="CW709" s="40">
        <f>vlookup(CG709,'PROMIS 57 T-Score Conversions'!M$3:N$35,2,TRUE)</f>
        <v>39.3</v>
      </c>
      <c r="CX709" s="39" t="str">
        <f t="shared" si="25"/>
        <v>Moderate</v>
      </c>
      <c r="CY709" s="40">
        <f>VLOOKup(CH709,'PROMIS 57 T-Score Conversions'!I$3:J$35,2,TRUE)</f>
        <v>56.6</v>
      </c>
      <c r="CZ709" s="39" t="str">
        <f t="shared" si="26"/>
        <v>Mild</v>
      </c>
      <c r="DA709" s="37">
        <f>VLOOKUP(CJ709,'PROMIS 57 T-Score Conversions'!AC$3:AD$35,2,TRUE)</f>
        <v>39.5</v>
      </c>
      <c r="DB709" s="44" t="str">
        <f t="shared" si="30"/>
        <v>Moderate</v>
      </c>
      <c r="DC709" s="40">
        <f>VLOOKUP(CK709,'PROMIS 57 T-Score Conversions'!AG$3:AH$35,2,TRUE)</f>
        <v>43.42</v>
      </c>
      <c r="DD709" s="39" t="str">
        <f t="shared" si="31"/>
        <v>Normal</v>
      </c>
    </row>
    <row r="710">
      <c r="A710" s="1" t="b">
        <v>1</v>
      </c>
      <c r="B710" s="1" t="b">
        <v>1</v>
      </c>
      <c r="C710" s="20">
        <v>44036.31768439815</v>
      </c>
      <c r="D710" s="1" t="s">
        <v>464</v>
      </c>
      <c r="E710" s="1">
        <v>2287.0</v>
      </c>
      <c r="F710" s="1">
        <v>4.0</v>
      </c>
      <c r="G710" s="1">
        <v>3.0</v>
      </c>
      <c r="H710" s="1">
        <v>5.0</v>
      </c>
      <c r="I710" s="1">
        <v>4.0</v>
      </c>
      <c r="J710" s="1">
        <v>3.0</v>
      </c>
      <c r="K710" s="1">
        <v>4.0</v>
      </c>
      <c r="L710" s="1">
        <v>5.0</v>
      </c>
      <c r="M710" s="1">
        <v>3.0</v>
      </c>
      <c r="N710" s="1">
        <v>3.0</v>
      </c>
      <c r="O710" s="1">
        <v>3.0</v>
      </c>
      <c r="P710" s="1">
        <v>3.0</v>
      </c>
      <c r="Q710" s="1">
        <v>3.0</v>
      </c>
      <c r="R710" s="1">
        <v>3.0</v>
      </c>
      <c r="S710" s="1">
        <v>3.0</v>
      </c>
      <c r="T710" s="1">
        <v>3.0</v>
      </c>
      <c r="U710" s="1">
        <v>3.0</v>
      </c>
      <c r="V710" s="1">
        <v>4.0</v>
      </c>
      <c r="W710" s="1">
        <v>3.0</v>
      </c>
      <c r="X710" s="1">
        <v>4.0</v>
      </c>
      <c r="Y710" s="1">
        <v>3.0</v>
      </c>
      <c r="Z710" s="1">
        <v>4.0</v>
      </c>
      <c r="AA710" s="1">
        <v>3.0</v>
      </c>
      <c r="AB710" s="1">
        <v>3.0</v>
      </c>
      <c r="AC710" s="1">
        <v>3.0</v>
      </c>
      <c r="AD710" s="1">
        <v>4.0</v>
      </c>
      <c r="AE710" s="1">
        <v>4.0</v>
      </c>
      <c r="AF710" s="1">
        <v>4.0</v>
      </c>
      <c r="AG710" s="1">
        <v>4.0</v>
      </c>
      <c r="AH710" s="1">
        <v>4.0</v>
      </c>
      <c r="AI710" s="1">
        <v>4.0</v>
      </c>
      <c r="AJ710" s="1">
        <v>4.0</v>
      </c>
      <c r="AK710" s="1">
        <v>4.0</v>
      </c>
      <c r="AL710" s="1">
        <v>2.0</v>
      </c>
      <c r="AM710" s="1">
        <v>2.0</v>
      </c>
      <c r="AN710" s="1">
        <v>2.0</v>
      </c>
      <c r="AO710" s="1">
        <v>1.0</v>
      </c>
      <c r="AP710" s="1">
        <v>3.0</v>
      </c>
      <c r="AQ710" s="1">
        <v>1.0</v>
      </c>
      <c r="AR710" s="1">
        <v>2.0</v>
      </c>
      <c r="AS710" s="1">
        <v>3.0</v>
      </c>
      <c r="AT710" s="1">
        <v>1.0</v>
      </c>
      <c r="AU710" s="1">
        <v>1.0</v>
      </c>
      <c r="AV710" s="1">
        <v>1.0</v>
      </c>
      <c r="AW710" s="1">
        <v>1.0</v>
      </c>
      <c r="AX710" s="1">
        <v>1.0</v>
      </c>
      <c r="AY710" s="1">
        <v>1.0</v>
      </c>
      <c r="AZ710" s="1">
        <v>1.0</v>
      </c>
      <c r="BA710" s="1">
        <v>1.0</v>
      </c>
      <c r="BB710" s="1">
        <v>4.0</v>
      </c>
      <c r="BC710" s="1">
        <v>4.0</v>
      </c>
      <c r="BD710" s="1">
        <v>4.0</v>
      </c>
      <c r="BE710" s="1">
        <v>3.0</v>
      </c>
      <c r="BF710" s="1">
        <v>5.0</v>
      </c>
      <c r="BG710" s="1">
        <v>4.0</v>
      </c>
      <c r="BH710" s="1">
        <v>4.0</v>
      </c>
      <c r="BI710" s="1">
        <v>2.0</v>
      </c>
      <c r="BJ710" s="1">
        <v>7.0</v>
      </c>
      <c r="BK710" s="1">
        <v>1.0</v>
      </c>
      <c r="BL710" s="1">
        <v>1.0</v>
      </c>
      <c r="BM710" s="1">
        <v>1.0</v>
      </c>
      <c r="BN710" s="1">
        <v>2.0</v>
      </c>
      <c r="BO710" s="1">
        <v>2.0</v>
      </c>
      <c r="BP710" s="1">
        <v>2.0</v>
      </c>
      <c r="BQ710" s="1">
        <v>2.0</v>
      </c>
      <c r="BR710" s="1">
        <v>2.0</v>
      </c>
      <c r="BS710" s="1">
        <v>5.0</v>
      </c>
      <c r="BT710" s="1">
        <v>5.0</v>
      </c>
      <c r="BU710" s="1">
        <v>5.0</v>
      </c>
      <c r="BV710" s="1">
        <v>4.0</v>
      </c>
      <c r="BW710" s="1">
        <v>3.0</v>
      </c>
      <c r="BX710" s="1">
        <v>4.0</v>
      </c>
      <c r="BY710" s="1">
        <v>3.0</v>
      </c>
      <c r="BZ710" s="1">
        <v>4.0</v>
      </c>
      <c r="CA710" s="64">
        <f t="shared" si="32"/>
        <v>221</v>
      </c>
      <c r="CB710" s="45">
        <f t="shared" si="33"/>
        <v>31</v>
      </c>
      <c r="CC710" s="45">
        <f t="shared" si="34"/>
        <v>24</v>
      </c>
      <c r="CD710" s="45">
        <f t="shared" si="35"/>
        <v>27</v>
      </c>
      <c r="CE710" s="45">
        <f t="shared" si="36"/>
        <v>32</v>
      </c>
      <c r="CF710" s="45">
        <f t="shared" si="37"/>
        <v>16</v>
      </c>
      <c r="CG710" s="45">
        <f t="shared" si="38"/>
        <v>8</v>
      </c>
      <c r="CH710" s="45">
        <f t="shared" si="39"/>
        <v>30</v>
      </c>
      <c r="CI710" s="45">
        <f t="shared" si="40"/>
        <v>0.7</v>
      </c>
      <c r="CJ710">
        <f t="shared" si="10"/>
        <v>13</v>
      </c>
      <c r="CK710" s="45">
        <f t="shared" si="41"/>
        <v>33</v>
      </c>
      <c r="CM710" s="40">
        <f>VLOOKUP(CB710,'PROMIS 57 T-Score Conversions'!Q$3:R$35,2,TRUE)</f>
        <v>43.1</v>
      </c>
      <c r="CN710" s="44" t="str">
        <f t="shared" si="20"/>
        <v>Mild</v>
      </c>
      <c r="CO710" s="40">
        <f>VLOOKUP(CC710,'PROMIS 57 T-Score Conversions'!A$3:B$35,2,TRUE)</f>
        <v>62.5</v>
      </c>
      <c r="CP710" s="39" t="str">
        <f t="shared" si="21"/>
        <v>Moderate</v>
      </c>
      <c r="CQ710" s="40">
        <f>VLOOKUP(CD710,'PROMIS 57 T-Score Conversions'!E$3:F$35,2,TRUE)</f>
        <v>64.9</v>
      </c>
      <c r="CR710" s="39" t="str">
        <f t="shared" si="22"/>
        <v>Moderate</v>
      </c>
      <c r="CS710" s="40">
        <f>VLOOKUP(CE710,'PROMIS 57 T-Score Conversions'!U$3:V$35,2,TRUE)</f>
        <v>65.3</v>
      </c>
      <c r="CT710" s="39" t="str">
        <f t="shared" si="42"/>
        <v>Moderate</v>
      </c>
      <c r="CU710" s="40">
        <f>VLOOKUP(CF710,'PROMIS 57 T-Score Conversions'!Y$3:Z$35,2,TRUE)</f>
        <v>45.5</v>
      </c>
      <c r="CV710" s="39" t="str">
        <f t="shared" si="24"/>
        <v>Normal</v>
      </c>
      <c r="CW710" s="40">
        <f>vlookup(CG710,'PROMIS 57 T-Score Conversions'!M$3:N$35,2,TRUE)</f>
        <v>25.91</v>
      </c>
      <c r="CX710" s="39" t="str">
        <f t="shared" si="25"/>
        <v>Severe</v>
      </c>
      <c r="CY710" s="40">
        <f>VLOOKup(CH710,'PROMIS 57 T-Score Conversions'!I$3:J$35,2,TRUE)</f>
        <v>65.5</v>
      </c>
      <c r="CZ710" s="39" t="str">
        <f t="shared" si="26"/>
        <v>Moderate</v>
      </c>
      <c r="DA710" s="37">
        <f>VLOOKUP(CJ710,'PROMIS 57 T-Score Conversions'!AC$3:AD$35,2,TRUE)</f>
        <v>31.18</v>
      </c>
      <c r="DB710" s="44" t="str">
        <f t="shared" si="30"/>
        <v>Moderate</v>
      </c>
      <c r="DC710" s="40">
        <f>VLOOKUP(CK710,'PROMIS 57 T-Score Conversions'!AG$3:AH$35,2,TRUE)</f>
        <v>52.42</v>
      </c>
      <c r="DD710" s="39" t="str">
        <f t="shared" si="31"/>
        <v>Normal</v>
      </c>
    </row>
    <row r="711">
      <c r="A711" s="1" t="b">
        <v>1</v>
      </c>
      <c r="B711" s="1" t="b">
        <v>1</v>
      </c>
      <c r="C711" s="20">
        <v>44036.45602607639</v>
      </c>
      <c r="D711" s="1" t="s">
        <v>141</v>
      </c>
      <c r="E711" s="1">
        <v>1909.0</v>
      </c>
      <c r="F711" s="1">
        <v>4.0</v>
      </c>
      <c r="G711" s="1">
        <v>3.0</v>
      </c>
      <c r="H711" s="1">
        <v>4.0</v>
      </c>
      <c r="I711" s="1">
        <v>4.0</v>
      </c>
      <c r="J711" s="1">
        <v>3.0</v>
      </c>
      <c r="K711" s="1">
        <v>3.0</v>
      </c>
      <c r="L711" s="1">
        <v>3.0</v>
      </c>
      <c r="M711" s="1">
        <v>3.0</v>
      </c>
      <c r="N711" s="1">
        <v>1.0</v>
      </c>
      <c r="O711" s="1">
        <v>1.0</v>
      </c>
      <c r="P711" s="1">
        <v>2.0</v>
      </c>
      <c r="Q711" s="1">
        <v>2.0</v>
      </c>
      <c r="R711" s="1">
        <v>1.0</v>
      </c>
      <c r="S711" s="1">
        <v>1.0</v>
      </c>
      <c r="T711" s="1">
        <v>1.0</v>
      </c>
      <c r="U711" s="1">
        <v>2.0</v>
      </c>
      <c r="V711" s="1">
        <v>1.0</v>
      </c>
      <c r="W711" s="1">
        <v>2.0</v>
      </c>
      <c r="X711" s="1">
        <v>2.0</v>
      </c>
      <c r="Y711" s="1">
        <v>2.0</v>
      </c>
      <c r="Z711" s="1">
        <v>1.0</v>
      </c>
      <c r="AA711" s="1">
        <v>1.0</v>
      </c>
      <c r="AB711" s="1">
        <v>1.0</v>
      </c>
      <c r="AC711" s="1">
        <v>2.0</v>
      </c>
      <c r="AD711" s="1">
        <v>3.0</v>
      </c>
      <c r="AE711" s="1">
        <v>3.0</v>
      </c>
      <c r="AF711" s="1">
        <v>2.0</v>
      </c>
      <c r="AG711" s="1">
        <v>2.0</v>
      </c>
      <c r="AH711" s="1">
        <v>3.0</v>
      </c>
      <c r="AI711" s="1">
        <v>3.0</v>
      </c>
      <c r="AJ711" s="1">
        <v>3.0</v>
      </c>
      <c r="AK711" s="1">
        <v>3.0</v>
      </c>
      <c r="AL711" s="1">
        <v>2.0</v>
      </c>
      <c r="AM711" s="1">
        <v>2.0</v>
      </c>
      <c r="AN711" s="1">
        <v>1.0</v>
      </c>
      <c r="AO711" s="1">
        <v>2.0</v>
      </c>
      <c r="AP711" s="1">
        <v>2.0</v>
      </c>
      <c r="AQ711" s="1">
        <v>1.0</v>
      </c>
      <c r="AR711" s="1">
        <v>1.0</v>
      </c>
      <c r="AS711" s="1">
        <v>2.0</v>
      </c>
      <c r="AT711" s="1">
        <v>2.0</v>
      </c>
      <c r="AU711" s="1">
        <v>2.0</v>
      </c>
      <c r="AV711" s="1">
        <v>1.0</v>
      </c>
      <c r="AW711" s="1">
        <v>2.0</v>
      </c>
      <c r="AX711" s="1">
        <v>2.0</v>
      </c>
      <c r="AY711" s="1">
        <v>2.0</v>
      </c>
      <c r="AZ711" s="1">
        <v>2.0</v>
      </c>
      <c r="BA711" s="1">
        <v>2.0</v>
      </c>
      <c r="BB711" s="1">
        <v>5.0</v>
      </c>
      <c r="BC711" s="1">
        <v>4.0</v>
      </c>
      <c r="BD711" s="1">
        <v>4.0</v>
      </c>
      <c r="BE711" s="1">
        <v>4.0</v>
      </c>
      <c r="BF711" s="1">
        <v>4.0</v>
      </c>
      <c r="BG711" s="1">
        <v>4.0</v>
      </c>
      <c r="BH711" s="1">
        <v>5.0</v>
      </c>
      <c r="BI711" s="1">
        <v>4.0</v>
      </c>
      <c r="BJ711" s="1">
        <v>6.0</v>
      </c>
      <c r="BK711" s="1">
        <v>2.0</v>
      </c>
      <c r="BL711" s="1">
        <v>3.0</v>
      </c>
      <c r="BM711" s="1">
        <v>2.0</v>
      </c>
      <c r="BN711" s="1">
        <v>2.0</v>
      </c>
      <c r="BO711" s="1">
        <v>3.0</v>
      </c>
      <c r="BP711" s="1">
        <v>2.0</v>
      </c>
      <c r="BQ711" s="1">
        <v>3.0</v>
      </c>
      <c r="BR711" s="1">
        <v>3.0</v>
      </c>
      <c r="BS711" s="1">
        <v>4.0</v>
      </c>
      <c r="BT711" s="1">
        <v>4.0</v>
      </c>
      <c r="BU711" s="1">
        <v>4.0</v>
      </c>
      <c r="BV711" s="1">
        <v>4.0</v>
      </c>
      <c r="BW711" s="1">
        <v>4.0</v>
      </c>
      <c r="BX711" s="1">
        <v>3.0</v>
      </c>
      <c r="BY711" s="1">
        <v>3.0</v>
      </c>
      <c r="BZ711" s="1">
        <v>4.0</v>
      </c>
      <c r="CA711" s="64">
        <f t="shared" si="32"/>
        <v>190</v>
      </c>
      <c r="CB711" s="45">
        <f t="shared" si="33"/>
        <v>27</v>
      </c>
      <c r="CC711" s="45">
        <f t="shared" si="34"/>
        <v>11</v>
      </c>
      <c r="CD711" s="45">
        <f t="shared" si="35"/>
        <v>12</v>
      </c>
      <c r="CE711" s="45">
        <f t="shared" si="36"/>
        <v>22</v>
      </c>
      <c r="CF711" s="45">
        <f t="shared" si="37"/>
        <v>13</v>
      </c>
      <c r="CG711" s="45">
        <f t="shared" si="38"/>
        <v>15</v>
      </c>
      <c r="CH711" s="45">
        <f t="shared" si="39"/>
        <v>34</v>
      </c>
      <c r="CI711" s="45">
        <f t="shared" si="40"/>
        <v>0.6</v>
      </c>
      <c r="CJ711">
        <f t="shared" si="10"/>
        <v>20</v>
      </c>
      <c r="CK711" s="45">
        <f t="shared" si="41"/>
        <v>30</v>
      </c>
      <c r="CM711" s="40">
        <f>VLOOKUP(CB711,'PROMIS 57 T-Score Conversions'!Q$3:R$35,2,TRUE)</f>
        <v>40.1</v>
      </c>
      <c r="CN711" s="44" t="str">
        <f t="shared" si="20"/>
        <v>Mild</v>
      </c>
      <c r="CO711" s="40">
        <f>VLOOKUP(CC711,'PROMIS 57 T-Score Conversions'!A$3:B$35,2,TRUE)</f>
        <v>47.8</v>
      </c>
      <c r="CP711" s="39" t="str">
        <f t="shared" si="21"/>
        <v>Normal</v>
      </c>
      <c r="CQ711" s="40">
        <f>VLOOKUP(CD711,'PROMIS 57 T-Score Conversions'!E$3:F$35,2,TRUE)</f>
        <v>50.9</v>
      </c>
      <c r="CR711" s="39" t="str">
        <f t="shared" si="22"/>
        <v>Normal</v>
      </c>
      <c r="CS711" s="40">
        <f>VLOOKUP(CE711,'PROMIS 57 T-Score Conversions'!U$3:V$35,2,TRUE)</f>
        <v>55.6</v>
      </c>
      <c r="CT711" s="39" t="str">
        <f t="shared" si="42"/>
        <v>Mild</v>
      </c>
      <c r="CU711" s="40">
        <f>VLOOKUP(CF711,'PROMIS 57 T-Score Conversions'!Y$3:Z$35,2,TRUE)</f>
        <v>41.4</v>
      </c>
      <c r="CV711" s="39" t="str">
        <f t="shared" si="24"/>
        <v>Normal</v>
      </c>
      <c r="CW711" s="40">
        <f>vlookup(CG711,'PROMIS 57 T-Score Conversions'!M$3:N$35,2,TRUE)</f>
        <v>36.2</v>
      </c>
      <c r="CX711" s="39" t="str">
        <f t="shared" si="25"/>
        <v>Moderate</v>
      </c>
      <c r="CY711" s="40">
        <f>VLOOKup(CH711,'PROMIS 57 T-Score Conversions'!I$3:J$35,2,TRUE)</f>
        <v>68.4</v>
      </c>
      <c r="CZ711" s="39" t="str">
        <f t="shared" si="26"/>
        <v>Moderate</v>
      </c>
      <c r="DA711" s="37">
        <f>VLOOKUP(CJ711,'PROMIS 57 T-Score Conversions'!AC$3:AD$35,2,TRUE)</f>
        <v>37.15</v>
      </c>
      <c r="DB711" s="44" t="str">
        <f t="shared" si="30"/>
        <v>Moderate</v>
      </c>
      <c r="DC711" s="40">
        <f>VLOOKUP(CK711,'PROMIS 57 T-Score Conversions'!AG$3:AH$35,2,TRUE)</f>
        <v>49.17</v>
      </c>
      <c r="DD711" s="39" t="str">
        <f t="shared" si="31"/>
        <v>Normal</v>
      </c>
    </row>
    <row r="712">
      <c r="A712" s="1" t="b">
        <v>1</v>
      </c>
      <c r="B712" s="1" t="b">
        <v>1</v>
      </c>
      <c r="C712" s="20">
        <v>44036.54076105324</v>
      </c>
      <c r="D712" s="1" t="s">
        <v>465</v>
      </c>
      <c r="E712" s="1">
        <v>2294.0</v>
      </c>
      <c r="F712" s="1">
        <v>2.0</v>
      </c>
      <c r="G712" s="1">
        <v>4.0</v>
      </c>
      <c r="H712" s="1">
        <v>4.0</v>
      </c>
      <c r="I712" s="1">
        <v>4.0</v>
      </c>
      <c r="J712" s="1">
        <v>1.0</v>
      </c>
      <c r="K712" s="1">
        <v>2.0</v>
      </c>
      <c r="L712" s="1">
        <v>2.0</v>
      </c>
      <c r="M712" s="1">
        <v>1.0</v>
      </c>
      <c r="N712" s="1">
        <v>4.0</v>
      </c>
      <c r="O712" s="1">
        <v>3.0</v>
      </c>
      <c r="P712" s="1">
        <v>5.0</v>
      </c>
      <c r="Q712" s="1">
        <v>4.0</v>
      </c>
      <c r="R712" s="1">
        <v>3.0</v>
      </c>
      <c r="S712" s="1">
        <v>3.0</v>
      </c>
      <c r="T712" s="1">
        <v>4.0</v>
      </c>
      <c r="U712" s="1">
        <v>4.0</v>
      </c>
      <c r="V712" s="1">
        <v>3.0</v>
      </c>
      <c r="W712" s="1">
        <v>3.0</v>
      </c>
      <c r="X712" s="1">
        <v>3.0</v>
      </c>
      <c r="Y712" s="1">
        <v>3.0</v>
      </c>
      <c r="Z712" s="1">
        <v>3.0</v>
      </c>
      <c r="AA712" s="1">
        <v>3.0</v>
      </c>
      <c r="AB712" s="1">
        <v>4.0</v>
      </c>
      <c r="AC712" s="1">
        <v>4.0</v>
      </c>
      <c r="AD712" s="1">
        <v>4.0</v>
      </c>
      <c r="AE712" s="1">
        <v>4.0</v>
      </c>
      <c r="AF712" s="1">
        <v>4.0</v>
      </c>
      <c r="AG712" s="1">
        <v>4.0</v>
      </c>
      <c r="AH712" s="1">
        <v>4.0</v>
      </c>
      <c r="AI712" s="1">
        <v>5.0</v>
      </c>
      <c r="AJ712" s="1">
        <v>5.0</v>
      </c>
      <c r="AK712" s="1">
        <v>4.0</v>
      </c>
      <c r="AL712" s="1">
        <v>4.0</v>
      </c>
      <c r="AM712" s="1">
        <v>4.0</v>
      </c>
      <c r="AN712" s="1">
        <v>4.0</v>
      </c>
      <c r="AO712" s="1">
        <v>5.0</v>
      </c>
      <c r="AP712" s="1">
        <v>5.0</v>
      </c>
      <c r="AQ712" s="1">
        <v>4.0</v>
      </c>
      <c r="AR712" s="1">
        <v>5.0</v>
      </c>
      <c r="AS712" s="1">
        <v>5.0</v>
      </c>
      <c r="AT712" s="1">
        <v>3.0</v>
      </c>
      <c r="AU712" s="1">
        <v>3.0</v>
      </c>
      <c r="AV712" s="1">
        <v>3.0</v>
      </c>
      <c r="AW712" s="1">
        <v>3.0</v>
      </c>
      <c r="AX712" s="1">
        <v>3.0</v>
      </c>
      <c r="AY712" s="1">
        <v>3.0</v>
      </c>
      <c r="AZ712" s="1">
        <v>3.0</v>
      </c>
      <c r="BA712" s="1">
        <v>3.0</v>
      </c>
      <c r="BB712" s="1">
        <v>4.0</v>
      </c>
      <c r="BC712" s="1">
        <v>4.0</v>
      </c>
      <c r="BD712" s="1">
        <v>4.0</v>
      </c>
      <c r="BE712" s="1">
        <v>4.0</v>
      </c>
      <c r="BF712" s="1">
        <v>4.0</v>
      </c>
      <c r="BG712" s="1">
        <v>4.0</v>
      </c>
      <c r="BH712" s="1">
        <v>4.0</v>
      </c>
      <c r="BI712" s="1">
        <v>4.0</v>
      </c>
      <c r="BJ712" s="1">
        <v>6.0</v>
      </c>
      <c r="BK712" s="1">
        <v>2.0</v>
      </c>
      <c r="BL712" s="1">
        <v>2.0</v>
      </c>
      <c r="BM712" s="1">
        <v>2.0</v>
      </c>
      <c r="BN712" s="1">
        <v>2.0</v>
      </c>
      <c r="BO712" s="1">
        <v>2.0</v>
      </c>
      <c r="BP712" s="1">
        <v>2.0</v>
      </c>
      <c r="BQ712" s="1">
        <v>2.0</v>
      </c>
      <c r="BR712" s="1">
        <v>2.0</v>
      </c>
      <c r="BS712" s="1">
        <v>4.0</v>
      </c>
      <c r="BT712" s="1">
        <v>3.0</v>
      </c>
      <c r="BU712" s="1">
        <v>4.0</v>
      </c>
      <c r="BV712" s="1">
        <v>4.0</v>
      </c>
      <c r="BW712" s="1">
        <v>4.0</v>
      </c>
      <c r="BX712" s="1">
        <v>4.0</v>
      </c>
      <c r="BY712" s="1">
        <v>4.0</v>
      </c>
      <c r="BZ712" s="1">
        <v>4.0</v>
      </c>
      <c r="CA712" s="64">
        <f t="shared" si="32"/>
        <v>255</v>
      </c>
      <c r="CB712" s="45">
        <f t="shared" si="33"/>
        <v>20</v>
      </c>
      <c r="CC712" s="45">
        <f t="shared" si="34"/>
        <v>30</v>
      </c>
      <c r="CD712" s="45">
        <f t="shared" si="35"/>
        <v>26</v>
      </c>
      <c r="CE712" s="45">
        <f t="shared" si="36"/>
        <v>34</v>
      </c>
      <c r="CF712" s="45">
        <f t="shared" si="37"/>
        <v>36</v>
      </c>
      <c r="CG712" s="45">
        <f t="shared" si="38"/>
        <v>24</v>
      </c>
      <c r="CH712" s="45">
        <f t="shared" si="39"/>
        <v>32</v>
      </c>
      <c r="CI712" s="45">
        <f t="shared" si="40"/>
        <v>0.6</v>
      </c>
      <c r="CJ712">
        <f t="shared" si="10"/>
        <v>16</v>
      </c>
      <c r="CK712" s="45">
        <f t="shared" si="41"/>
        <v>31</v>
      </c>
      <c r="CM712" s="40">
        <f>VLOOKUP(CB712,'PROMIS 57 T-Score Conversions'!Q$3:R$35,2,TRUE)</f>
        <v>35.4</v>
      </c>
      <c r="CN712" s="44" t="str">
        <f t="shared" si="20"/>
        <v>Moderate</v>
      </c>
      <c r="CO712" s="40">
        <f>VLOOKUP(CC712,'PROMIS 57 T-Score Conversions'!A$3:B$35,2,TRUE)</f>
        <v>68.7</v>
      </c>
      <c r="CP712" s="39" t="str">
        <f t="shared" si="21"/>
        <v>Severe</v>
      </c>
      <c r="CQ712" s="40">
        <f>VLOOKUP(CD712,'PROMIS 57 T-Score Conversions'!E$3:F$35,2,TRUE)</f>
        <v>63.9</v>
      </c>
      <c r="CR712" s="39" t="str">
        <f t="shared" si="22"/>
        <v>Moderate</v>
      </c>
      <c r="CS712" s="40">
        <f>VLOOKUP(CE712,'PROMIS 57 T-Score Conversions'!U$3:V$35,2,TRUE)</f>
        <v>67.5</v>
      </c>
      <c r="CT712" s="39" t="str">
        <f t="shared" si="42"/>
        <v>Moderate</v>
      </c>
      <c r="CU712" s="40">
        <f>VLOOKUP(CF712,'PROMIS 57 T-Score Conversions'!Y$3:Z$35,2,TRUE)</f>
        <v>67.5</v>
      </c>
      <c r="CV712" s="39" t="str">
        <f t="shared" si="24"/>
        <v>Moderate</v>
      </c>
      <c r="CW712" s="40">
        <f>vlookup(CG712,'PROMIS 57 T-Score Conversions'!M$3:N$35,2,TRUE)</f>
        <v>44</v>
      </c>
      <c r="CX712" s="39" t="str">
        <f t="shared" si="25"/>
        <v>Mild</v>
      </c>
      <c r="CY712" s="40">
        <f>VLOOKup(CH712,'PROMIS 57 T-Score Conversions'!I$3:J$35,2,TRUE)</f>
        <v>66.9</v>
      </c>
      <c r="CZ712" s="39" t="str">
        <f t="shared" si="26"/>
        <v>Moderate</v>
      </c>
      <c r="DA712" s="37">
        <f>VLOOKUP(CJ712,'PROMIS 57 T-Score Conversions'!AC$3:AD$35,2,TRUE)</f>
        <v>33.92</v>
      </c>
      <c r="DB712" s="44" t="str">
        <f t="shared" si="30"/>
        <v>Moderate</v>
      </c>
      <c r="DC712" s="40">
        <f>VLOOKUP(CK712,'PROMIS 57 T-Score Conversions'!AG$3:AH$35,2,TRUE)</f>
        <v>50.21</v>
      </c>
      <c r="DD712" s="39" t="str">
        <f t="shared" si="31"/>
        <v>Normal</v>
      </c>
    </row>
    <row r="713">
      <c r="A713" s="1" t="b">
        <v>1</v>
      </c>
      <c r="B713" s="1" t="b">
        <v>1</v>
      </c>
      <c r="C713" s="20">
        <v>44037.48380255787</v>
      </c>
      <c r="D713" s="1" t="s">
        <v>466</v>
      </c>
      <c r="E713" s="1">
        <v>2295.0</v>
      </c>
      <c r="F713" s="1">
        <v>3.0</v>
      </c>
      <c r="G713" s="1">
        <v>4.0</v>
      </c>
      <c r="H713" s="1">
        <v>4.0</v>
      </c>
      <c r="I713" s="1">
        <v>4.0</v>
      </c>
      <c r="J713" s="1">
        <v>2.0</v>
      </c>
      <c r="K713" s="1">
        <v>2.0</v>
      </c>
      <c r="L713" s="1">
        <v>3.0</v>
      </c>
      <c r="M713" s="1">
        <v>3.0</v>
      </c>
      <c r="N713" s="1">
        <v>4.0</v>
      </c>
      <c r="O713" s="1">
        <v>3.0</v>
      </c>
      <c r="P713" s="1">
        <v>3.0</v>
      </c>
      <c r="Q713" s="1">
        <v>4.0</v>
      </c>
      <c r="R713" s="1">
        <v>3.0</v>
      </c>
      <c r="S713" s="1">
        <v>2.0</v>
      </c>
      <c r="T713" s="1">
        <v>2.0</v>
      </c>
      <c r="U713" s="1">
        <v>3.0</v>
      </c>
      <c r="V713" s="1">
        <v>2.0</v>
      </c>
      <c r="W713" s="1">
        <v>4.0</v>
      </c>
      <c r="X713" s="1">
        <v>3.0</v>
      </c>
      <c r="Y713" s="1">
        <v>3.0</v>
      </c>
      <c r="Z713" s="1">
        <v>2.0</v>
      </c>
      <c r="AA713" s="1">
        <v>3.0</v>
      </c>
      <c r="AB713" s="1">
        <v>4.0</v>
      </c>
      <c r="AC713" s="1">
        <v>3.0</v>
      </c>
      <c r="AD713" s="1">
        <v>4.0</v>
      </c>
      <c r="AE713" s="1">
        <v>4.0</v>
      </c>
      <c r="AF713" s="1">
        <v>4.0</v>
      </c>
      <c r="AG713" s="1">
        <v>4.0</v>
      </c>
      <c r="AH713" s="1">
        <v>4.0</v>
      </c>
      <c r="AI713" s="1">
        <v>4.0</v>
      </c>
      <c r="AJ713" s="1">
        <v>4.0</v>
      </c>
      <c r="AK713" s="1">
        <v>4.0</v>
      </c>
      <c r="AL713" s="1">
        <v>1.0</v>
      </c>
      <c r="AM713" s="1">
        <v>1.0</v>
      </c>
      <c r="AN713" s="1">
        <v>3.0</v>
      </c>
      <c r="AO713" s="1">
        <v>4.0</v>
      </c>
      <c r="AP713" s="1">
        <v>1.0</v>
      </c>
      <c r="AQ713" s="1">
        <v>3.0</v>
      </c>
      <c r="AR713" s="1">
        <v>3.0</v>
      </c>
      <c r="AS713" s="1">
        <v>2.0</v>
      </c>
      <c r="AT713" s="1">
        <v>1.0</v>
      </c>
      <c r="AU713" s="1">
        <v>1.0</v>
      </c>
      <c r="AV713" s="1">
        <v>1.0</v>
      </c>
      <c r="AW713" s="1">
        <v>1.0</v>
      </c>
      <c r="AX713" s="1">
        <v>1.0</v>
      </c>
      <c r="AY713" s="1">
        <v>1.0</v>
      </c>
      <c r="AZ713" s="1">
        <v>1.0</v>
      </c>
      <c r="BA713" s="1">
        <v>1.0</v>
      </c>
      <c r="BB713" s="1">
        <v>5.0</v>
      </c>
      <c r="BC713" s="1">
        <v>5.0</v>
      </c>
      <c r="BD713" s="1">
        <v>5.0</v>
      </c>
      <c r="BE713" s="1">
        <v>5.0</v>
      </c>
      <c r="BF713" s="1">
        <v>5.0</v>
      </c>
      <c r="BG713" s="1">
        <v>5.0</v>
      </c>
      <c r="BH713" s="1">
        <v>5.0</v>
      </c>
      <c r="BI713" s="1">
        <v>5.0</v>
      </c>
      <c r="BJ713" s="1">
        <v>7.0</v>
      </c>
      <c r="BK713" s="1">
        <v>2.0</v>
      </c>
      <c r="BL713" s="1">
        <v>2.0</v>
      </c>
      <c r="BM713" s="1">
        <v>2.0</v>
      </c>
      <c r="BN713" s="1">
        <v>2.0</v>
      </c>
      <c r="BO713" s="1">
        <v>4.0</v>
      </c>
      <c r="BP713" s="1">
        <v>2.0</v>
      </c>
      <c r="BQ713" s="1">
        <v>2.0</v>
      </c>
      <c r="BR713" s="1">
        <v>2.0</v>
      </c>
      <c r="BS713" s="1">
        <v>4.0</v>
      </c>
      <c r="BT713" s="1">
        <v>4.0</v>
      </c>
      <c r="BU713" s="1">
        <v>4.0</v>
      </c>
      <c r="BV713" s="1">
        <v>4.0</v>
      </c>
      <c r="BW713" s="1">
        <v>4.0</v>
      </c>
      <c r="BX713" s="1">
        <v>4.0</v>
      </c>
      <c r="BY713" s="1">
        <v>4.0</v>
      </c>
      <c r="BZ713" s="1">
        <v>4.0</v>
      </c>
      <c r="CA713" s="64">
        <f t="shared" si="32"/>
        <v>228</v>
      </c>
      <c r="CB713" s="45">
        <f t="shared" si="33"/>
        <v>25</v>
      </c>
      <c r="CC713" s="45">
        <f t="shared" si="34"/>
        <v>24</v>
      </c>
      <c r="CD713" s="45">
        <f t="shared" si="35"/>
        <v>24</v>
      </c>
      <c r="CE713" s="45">
        <f t="shared" si="36"/>
        <v>32</v>
      </c>
      <c r="CF713" s="45">
        <f t="shared" si="37"/>
        <v>18</v>
      </c>
      <c r="CG713" s="45">
        <f t="shared" si="38"/>
        <v>8</v>
      </c>
      <c r="CH713" s="45">
        <f t="shared" si="39"/>
        <v>40</v>
      </c>
      <c r="CI713" s="45">
        <f t="shared" si="40"/>
        <v>0.7</v>
      </c>
      <c r="CJ713">
        <f t="shared" si="10"/>
        <v>18</v>
      </c>
      <c r="CK713" s="45">
        <f t="shared" si="41"/>
        <v>32</v>
      </c>
      <c r="CM713" s="40">
        <f>VLOOKUP(CB713,'PROMIS 57 T-Score Conversions'!Q$3:R$35,2,TRUE)</f>
        <v>38.8</v>
      </c>
      <c r="CN713" s="44" t="str">
        <f t="shared" si="20"/>
        <v>Moderate</v>
      </c>
      <c r="CO713" s="40">
        <f>VLOOKUP(CC713,'PROMIS 57 T-Score Conversions'!A$3:B$35,2,TRUE)</f>
        <v>62.5</v>
      </c>
      <c r="CP713" s="39" t="str">
        <f t="shared" si="21"/>
        <v>Moderate</v>
      </c>
      <c r="CQ713" s="40">
        <f>VLOOKUP(CD713,'PROMIS 57 T-Score Conversions'!E$3:F$35,2,TRUE)</f>
        <v>62.1</v>
      </c>
      <c r="CR713" s="39" t="str">
        <f t="shared" si="22"/>
        <v>Moderate</v>
      </c>
      <c r="CS713" s="40">
        <f>VLOOKUP(CE713,'PROMIS 57 T-Score Conversions'!U$3:V$35,2,TRUE)</f>
        <v>65.3</v>
      </c>
      <c r="CT713" s="39" t="str">
        <f t="shared" si="42"/>
        <v>Moderate</v>
      </c>
      <c r="CU713" s="40">
        <f>VLOOKUP(CF713,'PROMIS 57 T-Score Conversions'!Y$3:Z$35,2,TRUE)</f>
        <v>47.9</v>
      </c>
      <c r="CV713" s="39" t="str">
        <f t="shared" si="24"/>
        <v>Normal</v>
      </c>
      <c r="CW713" s="40">
        <f>vlookup(CG713,'PROMIS 57 T-Score Conversions'!M$3:N$35,2,TRUE)</f>
        <v>25.91</v>
      </c>
      <c r="CX713" s="39" t="str">
        <f t="shared" si="25"/>
        <v>Severe</v>
      </c>
      <c r="CY713" s="40">
        <f>VLOOKup(CH713,'PROMIS 57 T-Score Conversions'!I$3:J$35,2,TRUE)</f>
        <v>77</v>
      </c>
      <c r="CZ713" s="39" t="str">
        <f t="shared" si="26"/>
        <v>Severe</v>
      </c>
      <c r="DA713" s="37">
        <f>VLOOKUP(CJ713,'PROMIS 57 T-Score Conversions'!AC$3:AD$35,2,TRUE)</f>
        <v>35.56</v>
      </c>
      <c r="DB713" s="44" t="str">
        <f t="shared" si="30"/>
        <v>Moderate</v>
      </c>
      <c r="DC713" s="40">
        <f>VLOOKUP(CK713,'PROMIS 57 T-Score Conversions'!AG$3:AH$35,2,TRUE)</f>
        <v>51.29</v>
      </c>
      <c r="DD713" s="39" t="str">
        <f t="shared" si="31"/>
        <v>Normal</v>
      </c>
    </row>
    <row r="714">
      <c r="A714" s="1" t="b">
        <v>1</v>
      </c>
      <c r="B714" s="1" t="b">
        <v>0</v>
      </c>
      <c r="C714" s="20">
        <v>44038.71115659722</v>
      </c>
      <c r="D714" s="1" t="s">
        <v>467</v>
      </c>
      <c r="E714" s="1">
        <v>2258.0</v>
      </c>
      <c r="F714" s="1">
        <v>4.0</v>
      </c>
      <c r="G714" s="1">
        <v>4.0</v>
      </c>
      <c r="H714" s="1">
        <v>5.0</v>
      </c>
      <c r="I714" s="1">
        <v>4.0</v>
      </c>
      <c r="J714" s="1">
        <v>3.0</v>
      </c>
      <c r="K714" s="1">
        <v>3.0</v>
      </c>
      <c r="L714" s="1">
        <v>3.0</v>
      </c>
      <c r="M714" s="1">
        <v>2.0</v>
      </c>
      <c r="N714" s="1">
        <v>4.0</v>
      </c>
      <c r="O714" s="1">
        <v>4.0</v>
      </c>
      <c r="P714" s="1">
        <v>4.0</v>
      </c>
      <c r="Q714" s="1">
        <v>4.0</v>
      </c>
      <c r="R714" s="1">
        <v>4.0</v>
      </c>
      <c r="S714" s="1">
        <v>4.0</v>
      </c>
      <c r="T714" s="1">
        <v>4.0</v>
      </c>
      <c r="U714" s="1">
        <v>4.0</v>
      </c>
      <c r="V714" s="1">
        <v>3.0</v>
      </c>
      <c r="W714" s="1">
        <v>3.0</v>
      </c>
      <c r="X714" s="1">
        <v>3.0</v>
      </c>
      <c r="Y714" s="1">
        <v>3.0</v>
      </c>
      <c r="Z714" s="1">
        <v>4.0</v>
      </c>
      <c r="AA714" s="1">
        <v>3.0</v>
      </c>
      <c r="AB714" s="1">
        <v>3.0</v>
      </c>
      <c r="AC714" s="1">
        <v>2.0</v>
      </c>
      <c r="AD714" s="1">
        <v>3.0</v>
      </c>
      <c r="AE714" s="1">
        <v>3.0</v>
      </c>
      <c r="AF714" s="1">
        <v>3.0</v>
      </c>
      <c r="AG714" s="1">
        <v>3.0</v>
      </c>
      <c r="AH714" s="1">
        <v>3.0</v>
      </c>
      <c r="AI714" s="1">
        <v>2.0</v>
      </c>
      <c r="AJ714" s="1">
        <v>3.0</v>
      </c>
      <c r="AK714" s="1">
        <v>4.0</v>
      </c>
      <c r="AL714" s="1">
        <v>1.0</v>
      </c>
      <c r="AM714" s="1">
        <v>1.0</v>
      </c>
      <c r="AN714" s="1">
        <v>1.0</v>
      </c>
      <c r="AO714" s="1">
        <v>1.0</v>
      </c>
      <c r="AP714" s="1">
        <v>1.0</v>
      </c>
      <c r="AQ714" s="1">
        <v>1.0</v>
      </c>
      <c r="AR714" s="1">
        <v>1.0</v>
      </c>
      <c r="AS714" s="1">
        <v>1.0</v>
      </c>
      <c r="AT714" s="1">
        <v>2.0</v>
      </c>
      <c r="AU714" s="1">
        <v>3.0</v>
      </c>
      <c r="AV714" s="1">
        <v>3.0</v>
      </c>
      <c r="AW714" s="1">
        <v>3.0</v>
      </c>
      <c r="AX714" s="1">
        <v>3.0</v>
      </c>
      <c r="AY714" s="1">
        <v>3.0</v>
      </c>
      <c r="AZ714" s="1">
        <v>3.0</v>
      </c>
      <c r="BA714" s="1">
        <v>2.0</v>
      </c>
      <c r="BB714" s="1">
        <v>1.0</v>
      </c>
      <c r="BC714" s="1">
        <v>1.0</v>
      </c>
      <c r="BD714" s="1">
        <v>4.0</v>
      </c>
      <c r="BE714" s="1">
        <v>1.0</v>
      </c>
      <c r="BF714" s="1">
        <v>4.0</v>
      </c>
      <c r="BG714" s="1">
        <v>4.0</v>
      </c>
      <c r="BH714" s="1">
        <v>3.0</v>
      </c>
      <c r="BI714" s="1">
        <v>3.0</v>
      </c>
      <c r="BJ714" s="1">
        <v>4.0</v>
      </c>
      <c r="BK714" s="1">
        <v>3.0</v>
      </c>
      <c r="BL714" s="1">
        <v>4.0</v>
      </c>
      <c r="BM714" s="1">
        <v>2.0</v>
      </c>
      <c r="BN714" s="1">
        <v>2.0</v>
      </c>
      <c r="BO714" s="1">
        <v>2.0</v>
      </c>
      <c r="BP714" s="1">
        <v>2.0</v>
      </c>
      <c r="BQ714" s="1">
        <v>2.0</v>
      </c>
      <c r="BR714" s="1">
        <v>3.0</v>
      </c>
      <c r="BS714" s="1">
        <v>3.0</v>
      </c>
      <c r="BT714" s="1">
        <v>3.0</v>
      </c>
      <c r="BU714" s="1">
        <v>4.0</v>
      </c>
      <c r="BV714" s="1">
        <v>4.0</v>
      </c>
      <c r="BW714" s="1">
        <v>3.0</v>
      </c>
      <c r="BX714" s="1">
        <v>4.0</v>
      </c>
      <c r="BY714" s="1">
        <v>4.0</v>
      </c>
      <c r="BZ714" s="1">
        <v>4.0</v>
      </c>
      <c r="CA714" s="64">
        <f t="shared" si="32"/>
        <v>212</v>
      </c>
      <c r="CB714" s="45">
        <f t="shared" si="33"/>
        <v>28</v>
      </c>
      <c r="CC714" s="45">
        <f t="shared" si="34"/>
        <v>32</v>
      </c>
      <c r="CD714" s="45">
        <f t="shared" si="35"/>
        <v>24</v>
      </c>
      <c r="CE714" s="45">
        <f t="shared" si="36"/>
        <v>24</v>
      </c>
      <c r="CF714" s="45">
        <f t="shared" si="37"/>
        <v>8</v>
      </c>
      <c r="CG714" s="45">
        <f t="shared" si="38"/>
        <v>22</v>
      </c>
      <c r="CH714" s="45">
        <f t="shared" si="39"/>
        <v>21</v>
      </c>
      <c r="CI714" s="45">
        <f t="shared" si="40"/>
        <v>0.4</v>
      </c>
      <c r="CJ714">
        <f t="shared" si="10"/>
        <v>20</v>
      </c>
      <c r="CK714" s="45">
        <f t="shared" si="41"/>
        <v>29</v>
      </c>
      <c r="CM714" s="40">
        <f>VLOOKUP(CB714,'PROMIS 57 T-Score Conversions'!Q$3:R$35,2,TRUE)</f>
        <v>40.8</v>
      </c>
      <c r="CN714" s="44" t="str">
        <f t="shared" si="20"/>
        <v>Mild</v>
      </c>
      <c r="CO714" s="40">
        <f>VLOOKUP(CC714,'PROMIS 57 T-Score Conversions'!A$3:B$35,2,TRUE)</f>
        <v>70.8</v>
      </c>
      <c r="CP714" s="39" t="str">
        <f t="shared" si="21"/>
        <v>Severe</v>
      </c>
      <c r="CQ714" s="40">
        <f>VLOOKUP(CD714,'PROMIS 57 T-Score Conversions'!E$3:F$35,2,TRUE)</f>
        <v>62.1</v>
      </c>
      <c r="CR714" s="39" t="str">
        <f t="shared" si="22"/>
        <v>Moderate</v>
      </c>
      <c r="CS714" s="40">
        <f>VLOOKUP(CE714,'PROMIS 57 T-Score Conversions'!U$3:V$35,2,TRUE)</f>
        <v>57.5</v>
      </c>
      <c r="CT714" s="39" t="str">
        <f t="shared" si="42"/>
        <v>Mild</v>
      </c>
      <c r="CU714" s="40">
        <f>VLOOKUP(CF714,'PROMIS 57 T-Score Conversions'!Y$3:Z$35,2,TRUE)</f>
        <v>28.9</v>
      </c>
      <c r="CV714" s="39" t="str">
        <f t="shared" si="24"/>
        <v>Normal</v>
      </c>
      <c r="CW714" s="40">
        <f>vlookup(CG714,'PROMIS 57 T-Score Conversions'!M$3:N$35,2,TRUE)</f>
        <v>42</v>
      </c>
      <c r="CX714" s="39" t="str">
        <f t="shared" si="25"/>
        <v>Mild</v>
      </c>
      <c r="CY714" s="40">
        <f>VLOOKup(CH714,'PROMIS 57 T-Score Conversions'!I$3:J$35,2,TRUE)</f>
        <v>59.5</v>
      </c>
      <c r="CZ714" s="39" t="str">
        <f t="shared" si="26"/>
        <v>Mild</v>
      </c>
      <c r="DA714" s="37">
        <f>VLOOKUP(CJ714,'PROMIS 57 T-Score Conversions'!AC$3:AD$35,2,TRUE)</f>
        <v>37.15</v>
      </c>
      <c r="DB714" s="44" t="str">
        <f t="shared" si="30"/>
        <v>Moderate</v>
      </c>
      <c r="DC714" s="40">
        <f>VLOOKUP(CK714,'PROMIS 57 T-Score Conversions'!AG$3:AH$35,2,TRUE)</f>
        <v>48.16</v>
      </c>
      <c r="DD714" s="39" t="str">
        <f t="shared" si="31"/>
        <v>Normal</v>
      </c>
    </row>
    <row r="715">
      <c r="A715" s="1" t="b">
        <v>1</v>
      </c>
      <c r="B715" s="1" t="b">
        <v>1</v>
      </c>
      <c r="C715" s="20">
        <v>44038.860423969905</v>
      </c>
      <c r="D715" s="1" t="s">
        <v>468</v>
      </c>
      <c r="E715" s="1">
        <v>1849.0</v>
      </c>
      <c r="F715" s="1">
        <v>5.0</v>
      </c>
      <c r="G715" s="1">
        <v>5.0</v>
      </c>
      <c r="H715" s="1">
        <v>5.0</v>
      </c>
      <c r="I715" s="1">
        <v>5.0</v>
      </c>
      <c r="J715" s="1">
        <v>4.0</v>
      </c>
      <c r="K715" s="1">
        <v>5.0</v>
      </c>
      <c r="L715" s="1">
        <v>5.0</v>
      </c>
      <c r="M715" s="1">
        <v>5.0</v>
      </c>
      <c r="N715" s="1">
        <v>2.0</v>
      </c>
      <c r="O715" s="1">
        <v>2.0</v>
      </c>
      <c r="P715" s="1">
        <v>1.0</v>
      </c>
      <c r="Q715" s="1">
        <v>3.0</v>
      </c>
      <c r="R715" s="1">
        <v>3.0</v>
      </c>
      <c r="S715" s="1">
        <v>1.0</v>
      </c>
      <c r="T715" s="1">
        <v>3.0</v>
      </c>
      <c r="U715" s="1">
        <v>3.0</v>
      </c>
      <c r="V715" s="1">
        <v>1.0</v>
      </c>
      <c r="W715" s="1">
        <v>1.0</v>
      </c>
      <c r="X715" s="1">
        <v>3.0</v>
      </c>
      <c r="Y715" s="1">
        <v>3.0</v>
      </c>
      <c r="Z715" s="1">
        <v>1.0</v>
      </c>
      <c r="AA715" s="1">
        <v>3.0</v>
      </c>
      <c r="AB715" s="1">
        <v>2.0</v>
      </c>
      <c r="AC715" s="1">
        <v>1.0</v>
      </c>
      <c r="AD715" s="1">
        <v>4.0</v>
      </c>
      <c r="AE715" s="1">
        <v>4.0</v>
      </c>
      <c r="AF715" s="1">
        <v>3.0</v>
      </c>
      <c r="AG715" s="1">
        <v>3.0</v>
      </c>
      <c r="AH715" s="1">
        <v>3.0</v>
      </c>
      <c r="AI715" s="1">
        <v>3.0</v>
      </c>
      <c r="AJ715" s="1">
        <v>2.0</v>
      </c>
      <c r="AK715" s="1">
        <v>3.0</v>
      </c>
      <c r="AL715" s="1">
        <v>2.0</v>
      </c>
      <c r="AM715" s="1">
        <v>2.0</v>
      </c>
      <c r="AN715" s="1">
        <v>3.0</v>
      </c>
      <c r="AO715" s="1">
        <v>3.0</v>
      </c>
      <c r="AP715" s="1">
        <v>3.0</v>
      </c>
      <c r="AQ715" s="1">
        <v>2.0</v>
      </c>
      <c r="AR715" s="1">
        <v>1.0</v>
      </c>
      <c r="AS715" s="1">
        <v>2.0</v>
      </c>
      <c r="AT715" s="1">
        <v>3.0</v>
      </c>
      <c r="AU715" s="1">
        <v>3.0</v>
      </c>
      <c r="AV715" s="1">
        <v>3.0</v>
      </c>
      <c r="AW715" s="1">
        <v>2.0</v>
      </c>
      <c r="AX715" s="1">
        <v>2.0</v>
      </c>
      <c r="AY715" s="1">
        <v>2.0</v>
      </c>
      <c r="AZ715" s="1">
        <v>2.0</v>
      </c>
      <c r="BA715" s="1">
        <v>3.0</v>
      </c>
      <c r="BB715" s="1">
        <v>3.0</v>
      </c>
      <c r="BC715" s="1">
        <v>3.0</v>
      </c>
      <c r="BD715" s="1">
        <v>1.0</v>
      </c>
      <c r="BE715" s="1">
        <v>3.0</v>
      </c>
      <c r="BF715" s="1">
        <v>4.0</v>
      </c>
      <c r="BG715" s="1">
        <v>1.0</v>
      </c>
      <c r="BH715" s="1">
        <v>2.0</v>
      </c>
      <c r="BI715" s="1">
        <v>2.0</v>
      </c>
      <c r="BJ715" s="1">
        <v>1.0</v>
      </c>
      <c r="BK715" s="1">
        <v>2.0</v>
      </c>
      <c r="BL715" s="1">
        <v>2.0</v>
      </c>
      <c r="BM715" s="1">
        <v>2.0</v>
      </c>
      <c r="BN715" s="1">
        <v>3.0</v>
      </c>
      <c r="BO715" s="1">
        <v>3.0</v>
      </c>
      <c r="BP715" s="1">
        <v>2.0</v>
      </c>
      <c r="BQ715" s="1">
        <v>2.0</v>
      </c>
      <c r="BR715" s="1">
        <v>2.0</v>
      </c>
      <c r="BS715" s="1">
        <v>4.0</v>
      </c>
      <c r="BT715" s="1">
        <v>4.0</v>
      </c>
      <c r="BU715" s="1">
        <v>2.0</v>
      </c>
      <c r="BV715" s="1">
        <v>4.0</v>
      </c>
      <c r="BW715" s="1">
        <v>2.0</v>
      </c>
      <c r="BX715" s="1">
        <v>2.0</v>
      </c>
      <c r="BY715" s="1">
        <v>5.0</v>
      </c>
      <c r="BZ715" s="1">
        <v>3.0</v>
      </c>
      <c r="CA715" s="64">
        <f t="shared" si="32"/>
        <v>199</v>
      </c>
      <c r="CB715" s="45">
        <f t="shared" si="33"/>
        <v>39</v>
      </c>
      <c r="CC715" s="45">
        <f t="shared" si="34"/>
        <v>18</v>
      </c>
      <c r="CD715" s="45">
        <f t="shared" si="35"/>
        <v>15</v>
      </c>
      <c r="CE715" s="45">
        <f t="shared" si="36"/>
        <v>25</v>
      </c>
      <c r="CF715" s="45">
        <f t="shared" si="37"/>
        <v>18</v>
      </c>
      <c r="CG715" s="45">
        <f t="shared" si="38"/>
        <v>20</v>
      </c>
      <c r="CH715" s="45">
        <f t="shared" si="39"/>
        <v>19</v>
      </c>
      <c r="CI715" s="45">
        <f t="shared" si="40"/>
        <v>0.1</v>
      </c>
      <c r="CJ715">
        <f t="shared" si="10"/>
        <v>18</v>
      </c>
      <c r="CK715" s="45">
        <f t="shared" si="41"/>
        <v>26</v>
      </c>
      <c r="CM715" s="40">
        <f>VLOOKUP(CB715,'PROMIS 57 T-Score Conversions'!Q$3:R$35,2,TRUE)</f>
        <v>53</v>
      </c>
      <c r="CN715" s="44" t="str">
        <f t="shared" si="20"/>
        <v>Normal</v>
      </c>
      <c r="CO715" s="40">
        <f>VLOOKUP(CC715,'PROMIS 57 T-Score Conversions'!A$3:B$35,2,TRUE)</f>
        <v>56.4</v>
      </c>
      <c r="CP715" s="39" t="str">
        <f t="shared" si="21"/>
        <v>Moderate</v>
      </c>
      <c r="CQ715" s="40">
        <f>VLOOKUP(CD715,'PROMIS 57 T-Score Conversions'!E$3:F$35,2,TRUE)</f>
        <v>54.1</v>
      </c>
      <c r="CR715" s="39" t="str">
        <f t="shared" si="22"/>
        <v>Normal</v>
      </c>
      <c r="CS715" s="40">
        <f>VLOOKUP(CE715,'PROMIS 57 T-Score Conversions'!U$3:V$35,2,TRUE)</f>
        <v>58.5</v>
      </c>
      <c r="CT715" s="39" t="str">
        <f t="shared" si="42"/>
        <v>Mild</v>
      </c>
      <c r="CU715" s="40">
        <f>VLOOKUP(CF715,'PROMIS 57 T-Score Conversions'!Y$3:Z$35,2,TRUE)</f>
        <v>47.9</v>
      </c>
      <c r="CV715" s="39" t="str">
        <f t="shared" si="24"/>
        <v>Normal</v>
      </c>
      <c r="CW715" s="40">
        <f>vlookup(CG715,'PROMIS 57 T-Score Conversions'!M$3:N$35,2,TRUE)</f>
        <v>40.2</v>
      </c>
      <c r="CX715" s="39" t="str">
        <f t="shared" si="25"/>
        <v>Mild</v>
      </c>
      <c r="CY715" s="40">
        <f>VLOOKup(CH715,'PROMIS 57 T-Score Conversions'!I$3:J$35,2,TRUE)</f>
        <v>58.1</v>
      </c>
      <c r="CZ715" s="39" t="str">
        <f t="shared" si="26"/>
        <v>Mild</v>
      </c>
      <c r="DA715" s="37">
        <f>VLOOKUP(CJ715,'PROMIS 57 T-Score Conversions'!AC$3:AD$35,2,TRUE)</f>
        <v>35.56</v>
      </c>
      <c r="DB715" s="44" t="str">
        <f t="shared" si="30"/>
        <v>Moderate</v>
      </c>
      <c r="DC715" s="40">
        <f>VLOOKUP(CK715,'PROMIS 57 T-Score Conversions'!AG$3:AH$35,2,TRUE)</f>
        <v>45.27</v>
      </c>
      <c r="DD715" s="39" t="str">
        <f t="shared" si="31"/>
        <v>Normal</v>
      </c>
    </row>
    <row r="716">
      <c r="A716" s="1" t="b">
        <v>1</v>
      </c>
      <c r="B716" s="1" t="b">
        <v>1</v>
      </c>
      <c r="C716" s="20">
        <v>44039.54665959491</v>
      </c>
      <c r="D716" s="1" t="s">
        <v>385</v>
      </c>
      <c r="E716" s="1">
        <v>2196.0</v>
      </c>
      <c r="F716" s="1">
        <v>5.0</v>
      </c>
      <c r="G716" s="1">
        <v>5.0</v>
      </c>
      <c r="H716" s="1">
        <v>5.0</v>
      </c>
      <c r="I716" s="1">
        <v>5.0</v>
      </c>
      <c r="J716" s="1">
        <v>5.0</v>
      </c>
      <c r="K716" s="1">
        <v>5.0</v>
      </c>
      <c r="L716" s="1">
        <v>5.0</v>
      </c>
      <c r="M716" s="1">
        <v>5.0</v>
      </c>
      <c r="N716" s="1">
        <v>1.0</v>
      </c>
      <c r="O716" s="1">
        <v>1.0</v>
      </c>
      <c r="P716" s="1">
        <v>1.0</v>
      </c>
      <c r="Q716" s="1">
        <v>1.0</v>
      </c>
      <c r="R716" s="1">
        <v>1.0</v>
      </c>
      <c r="S716" s="1">
        <v>1.0</v>
      </c>
      <c r="T716" s="1">
        <v>1.0</v>
      </c>
      <c r="U716" s="1">
        <v>1.0</v>
      </c>
      <c r="V716" s="1">
        <v>1.0</v>
      </c>
      <c r="W716" s="1">
        <v>1.0</v>
      </c>
      <c r="X716" s="1">
        <v>1.0</v>
      </c>
      <c r="Y716" s="1">
        <v>1.0</v>
      </c>
      <c r="Z716" s="1">
        <v>1.0</v>
      </c>
      <c r="AA716" s="1">
        <v>1.0</v>
      </c>
      <c r="AB716" s="1">
        <v>1.0</v>
      </c>
      <c r="AC716" s="1">
        <v>1.0</v>
      </c>
      <c r="AD716" s="1">
        <v>1.0</v>
      </c>
      <c r="AE716" s="1">
        <v>1.0</v>
      </c>
      <c r="AF716" s="1">
        <v>1.0</v>
      </c>
      <c r="AG716" s="1">
        <v>1.0</v>
      </c>
      <c r="AH716" s="1">
        <v>1.0</v>
      </c>
      <c r="AI716" s="1">
        <v>1.0</v>
      </c>
      <c r="AJ716" s="1">
        <v>1.0</v>
      </c>
      <c r="AK716" s="1">
        <v>1.0</v>
      </c>
      <c r="AL716" s="1">
        <v>1.0</v>
      </c>
      <c r="AM716" s="1">
        <v>1.0</v>
      </c>
      <c r="AN716" s="1">
        <v>1.0</v>
      </c>
      <c r="AO716" s="1">
        <v>1.0</v>
      </c>
      <c r="AP716" s="1">
        <v>1.0</v>
      </c>
      <c r="AQ716" s="1">
        <v>1.0</v>
      </c>
      <c r="AR716" s="1">
        <v>1.0</v>
      </c>
      <c r="AS716" s="1">
        <v>1.0</v>
      </c>
      <c r="AT716" s="1">
        <v>5.0</v>
      </c>
      <c r="AU716" s="1">
        <v>5.0</v>
      </c>
      <c r="AV716" s="1">
        <v>5.0</v>
      </c>
      <c r="AW716" s="1">
        <v>5.0</v>
      </c>
      <c r="AX716" s="1">
        <v>5.0</v>
      </c>
      <c r="AY716" s="1">
        <v>5.0</v>
      </c>
      <c r="AZ716" s="1">
        <v>5.0</v>
      </c>
      <c r="BA716" s="1">
        <v>5.0</v>
      </c>
      <c r="BB716" s="1">
        <v>1.0</v>
      </c>
      <c r="BC716" s="1">
        <v>1.0</v>
      </c>
      <c r="BD716" s="1">
        <v>1.0</v>
      </c>
      <c r="BE716" s="1">
        <v>1.0</v>
      </c>
      <c r="BF716" s="1">
        <v>1.0</v>
      </c>
      <c r="BG716" s="1">
        <v>1.0</v>
      </c>
      <c r="BH716" s="1">
        <v>1.0</v>
      </c>
      <c r="BI716" s="1">
        <v>1.0</v>
      </c>
      <c r="BJ716" s="1">
        <v>0.0</v>
      </c>
      <c r="BK716" s="1">
        <v>5.0</v>
      </c>
      <c r="BL716" s="1">
        <v>5.0</v>
      </c>
      <c r="BM716" s="1">
        <v>5.0</v>
      </c>
      <c r="BN716" s="1">
        <v>5.0</v>
      </c>
      <c r="BO716" s="1">
        <v>5.0</v>
      </c>
      <c r="BP716" s="1">
        <v>5.0</v>
      </c>
      <c r="BQ716" s="1">
        <v>5.0</v>
      </c>
      <c r="BR716" s="1">
        <v>5.0</v>
      </c>
      <c r="BS716" s="1">
        <v>1.0</v>
      </c>
      <c r="BT716" s="1">
        <v>1.0</v>
      </c>
      <c r="BU716" s="1">
        <v>1.0</v>
      </c>
      <c r="BV716" s="1">
        <v>1.0</v>
      </c>
      <c r="BW716" s="1">
        <v>1.0</v>
      </c>
      <c r="BX716" s="1">
        <v>1.0</v>
      </c>
      <c r="BY716" s="1">
        <v>1.0</v>
      </c>
      <c r="BZ716" s="1">
        <v>1.0</v>
      </c>
      <c r="CA716" s="64">
        <f t="shared" si="32"/>
        <v>168</v>
      </c>
      <c r="CB716" s="45">
        <f t="shared" si="33"/>
        <v>40</v>
      </c>
      <c r="CC716" s="45">
        <f t="shared" si="34"/>
        <v>8</v>
      </c>
      <c r="CD716" s="45">
        <f t="shared" si="35"/>
        <v>8</v>
      </c>
      <c r="CE716" s="45">
        <f t="shared" si="36"/>
        <v>8</v>
      </c>
      <c r="CF716" s="45">
        <f t="shared" si="37"/>
        <v>8</v>
      </c>
      <c r="CG716" s="45">
        <f t="shared" si="38"/>
        <v>40</v>
      </c>
      <c r="CH716" s="45">
        <f t="shared" si="39"/>
        <v>8</v>
      </c>
      <c r="CI716" s="45">
        <f t="shared" si="40"/>
        <v>0</v>
      </c>
      <c r="CJ716">
        <f t="shared" si="10"/>
        <v>40</v>
      </c>
      <c r="CK716" s="45">
        <f t="shared" si="41"/>
        <v>8</v>
      </c>
      <c r="CM716" s="40">
        <f>VLOOKUP(CB716,'PROMIS 57 T-Score Conversions'!Q$3:R$35,2,TRUE)</f>
        <v>60.1</v>
      </c>
      <c r="CN716" s="44" t="str">
        <f t="shared" si="20"/>
        <v>Normal</v>
      </c>
      <c r="CO716" s="40">
        <f>VLOOKUP(CC716,'PROMIS 57 T-Score Conversions'!A$3:B$35,2,TRUE)</f>
        <v>37.1</v>
      </c>
      <c r="CP716" s="39" t="str">
        <f t="shared" si="21"/>
        <v>Normal</v>
      </c>
      <c r="CQ716" s="40">
        <f>VLOOKUP(CD716,'PROMIS 57 T-Score Conversions'!E$3:F$35,2,TRUE)</f>
        <v>38.2</v>
      </c>
      <c r="CR716" s="39" t="str">
        <f t="shared" si="22"/>
        <v>Normal</v>
      </c>
      <c r="CS716" s="40">
        <f>VLOOKUP(CE716,'PROMIS 57 T-Score Conversions'!U$3:V$35,2,TRUE)</f>
        <v>33.1</v>
      </c>
      <c r="CT716" s="39" t="str">
        <f t="shared" si="42"/>
        <v>Normal</v>
      </c>
      <c r="CU716" s="40">
        <f>VLOOKUP(CF716,'PROMIS 57 T-Score Conversions'!Y$3:Z$35,2,TRUE)</f>
        <v>28.9</v>
      </c>
      <c r="CV716" s="39" t="str">
        <f t="shared" si="24"/>
        <v>Normal</v>
      </c>
      <c r="CW716" s="40">
        <f>vlookup(CG716,'PROMIS 57 T-Score Conversions'!M$3:N$35,2,TRUE)</f>
        <v>65.4</v>
      </c>
      <c r="CX716" s="39" t="str">
        <f t="shared" si="25"/>
        <v>Normal</v>
      </c>
      <c r="CY716" s="40">
        <f>VLOOKup(CH716,'PROMIS 57 T-Score Conversions'!I$3:J$35,2,TRUE)</f>
        <v>40.7</v>
      </c>
      <c r="CZ716" s="39" t="str">
        <f t="shared" si="26"/>
        <v>Normal</v>
      </c>
      <c r="DA716" s="37">
        <f>VLOOKUP(CJ716,'PROMIS 57 T-Score Conversions'!AC$3:AD$35,2,TRUE)</f>
        <v>63.48</v>
      </c>
      <c r="DB716" s="44" t="str">
        <f t="shared" si="30"/>
        <v>Normal</v>
      </c>
      <c r="DC716" s="40">
        <f>VLOOKUP(CK716,'PROMIS 57 T-Score Conversions'!AG$3:AH$35,2,TRUE)</f>
        <v>23.27</v>
      </c>
      <c r="DD716" s="39" t="str">
        <f t="shared" si="31"/>
        <v>Normal</v>
      </c>
    </row>
    <row r="717">
      <c r="A717" s="1" t="b">
        <v>1</v>
      </c>
      <c r="B717" s="1" t="b">
        <v>1</v>
      </c>
      <c r="C717" s="20">
        <v>44039.6206124537</v>
      </c>
      <c r="D717" s="1" t="s">
        <v>469</v>
      </c>
      <c r="E717" s="1">
        <v>2292.0</v>
      </c>
      <c r="F717" s="1">
        <v>4.0</v>
      </c>
      <c r="G717" s="1">
        <v>3.0</v>
      </c>
      <c r="H717" s="1">
        <v>4.0</v>
      </c>
      <c r="I717" s="1">
        <v>4.0</v>
      </c>
      <c r="J717" s="1">
        <v>2.0</v>
      </c>
      <c r="K717" s="1">
        <v>4.0</v>
      </c>
      <c r="L717" s="1">
        <v>3.0</v>
      </c>
      <c r="M717" s="1">
        <v>3.0</v>
      </c>
      <c r="N717" s="1">
        <v>4.0</v>
      </c>
      <c r="O717" s="1">
        <v>4.0</v>
      </c>
      <c r="P717" s="1">
        <v>4.0</v>
      </c>
      <c r="Q717" s="1">
        <v>5.0</v>
      </c>
      <c r="R717" s="1">
        <v>4.0</v>
      </c>
      <c r="S717" s="1">
        <v>5.0</v>
      </c>
      <c r="T717" s="1">
        <v>4.0</v>
      </c>
      <c r="U717" s="1">
        <v>5.0</v>
      </c>
      <c r="V717" s="1">
        <v>2.0</v>
      </c>
      <c r="W717" s="1">
        <v>3.0</v>
      </c>
      <c r="X717" s="1">
        <v>4.0</v>
      </c>
      <c r="Y717" s="1">
        <v>3.0</v>
      </c>
      <c r="Z717" s="1">
        <v>1.0</v>
      </c>
      <c r="AA717" s="1">
        <v>4.0</v>
      </c>
      <c r="AB717" s="1">
        <v>4.0</v>
      </c>
      <c r="AC717" s="1">
        <v>4.0</v>
      </c>
      <c r="AD717" s="1">
        <v>5.0</v>
      </c>
      <c r="AE717" s="1">
        <v>5.0</v>
      </c>
      <c r="AF717" s="1">
        <v>4.0</v>
      </c>
      <c r="AG717" s="1">
        <v>5.0</v>
      </c>
      <c r="AH717" s="1">
        <v>4.0</v>
      </c>
      <c r="AI717" s="1">
        <v>4.0</v>
      </c>
      <c r="AJ717" s="1">
        <v>4.0</v>
      </c>
      <c r="AK717" s="1">
        <v>4.0</v>
      </c>
      <c r="AL717" s="1">
        <v>5.0</v>
      </c>
      <c r="AM717" s="1">
        <v>4.0</v>
      </c>
      <c r="AN717" s="1">
        <v>4.0</v>
      </c>
      <c r="AO717" s="1">
        <v>2.0</v>
      </c>
      <c r="AP717" s="1">
        <v>5.0</v>
      </c>
      <c r="AQ717" s="1">
        <v>2.0</v>
      </c>
      <c r="AR717" s="1">
        <v>2.0</v>
      </c>
      <c r="AS717" s="1">
        <v>4.0</v>
      </c>
      <c r="AT717" s="1">
        <v>1.0</v>
      </c>
      <c r="AU717" s="1">
        <v>1.0</v>
      </c>
      <c r="AV717" s="1">
        <v>2.0</v>
      </c>
      <c r="AW717" s="1">
        <v>1.0</v>
      </c>
      <c r="AX717" s="1">
        <v>1.0</v>
      </c>
      <c r="AY717" s="1">
        <v>1.0</v>
      </c>
      <c r="AZ717" s="1">
        <v>2.0</v>
      </c>
      <c r="BA717" s="1">
        <v>3.0</v>
      </c>
      <c r="BB717" s="1">
        <v>4.0</v>
      </c>
      <c r="BC717" s="1">
        <v>3.0</v>
      </c>
      <c r="BD717" s="1">
        <v>4.0</v>
      </c>
      <c r="BE717" s="1">
        <v>4.0</v>
      </c>
      <c r="BF717" s="1">
        <v>5.0</v>
      </c>
      <c r="BG717" s="1">
        <v>5.0</v>
      </c>
      <c r="BH717" s="1">
        <v>4.0</v>
      </c>
      <c r="BI717" s="1">
        <v>4.0</v>
      </c>
      <c r="BJ717" s="1">
        <v>6.0</v>
      </c>
      <c r="BK717" s="1">
        <v>1.0</v>
      </c>
      <c r="BL717" s="1">
        <v>3.0</v>
      </c>
      <c r="BM717" s="1">
        <v>2.0</v>
      </c>
      <c r="BN717" s="1">
        <v>1.0</v>
      </c>
      <c r="BO717" s="1">
        <v>1.0</v>
      </c>
      <c r="BP717" s="1">
        <v>2.0</v>
      </c>
      <c r="BQ717" s="1">
        <v>2.0</v>
      </c>
      <c r="BR717" s="1">
        <v>2.0</v>
      </c>
      <c r="BS717" s="1">
        <v>4.0</v>
      </c>
      <c r="BT717" s="1">
        <v>5.0</v>
      </c>
      <c r="BU717" s="1">
        <v>5.0</v>
      </c>
      <c r="BV717" s="1">
        <v>4.0</v>
      </c>
      <c r="BW717" s="1">
        <v>4.0</v>
      </c>
      <c r="BX717" s="1">
        <v>3.0</v>
      </c>
      <c r="BY717" s="1">
        <v>2.0</v>
      </c>
      <c r="BZ717" s="1">
        <v>5.0</v>
      </c>
      <c r="CA717" s="64">
        <f t="shared" si="32"/>
        <v>247</v>
      </c>
      <c r="CB717" s="45">
        <f t="shared" si="33"/>
        <v>27</v>
      </c>
      <c r="CC717" s="45">
        <f t="shared" si="34"/>
        <v>35</v>
      </c>
      <c r="CD717" s="45">
        <f t="shared" si="35"/>
        <v>25</v>
      </c>
      <c r="CE717" s="45">
        <f t="shared" si="36"/>
        <v>35</v>
      </c>
      <c r="CF717" s="45">
        <f t="shared" si="37"/>
        <v>28</v>
      </c>
      <c r="CG717" s="45">
        <f t="shared" si="38"/>
        <v>12</v>
      </c>
      <c r="CH717" s="45">
        <f t="shared" si="39"/>
        <v>33</v>
      </c>
      <c r="CI717" s="45">
        <f t="shared" si="40"/>
        <v>0.6</v>
      </c>
      <c r="CJ717">
        <f t="shared" si="10"/>
        <v>14</v>
      </c>
      <c r="CK717" s="45">
        <f t="shared" si="41"/>
        <v>32</v>
      </c>
      <c r="CM717" s="40">
        <f>VLOOKUP(CB717,'PROMIS 57 T-Score Conversions'!Q$3:R$35,2,TRUE)</f>
        <v>40.1</v>
      </c>
      <c r="CN717" s="44" t="str">
        <f t="shared" si="20"/>
        <v>Mild</v>
      </c>
      <c r="CO717" s="40">
        <f>VLOOKUP(CC717,'PROMIS 57 T-Score Conversions'!A$3:B$35,2,TRUE)</f>
        <v>74.1</v>
      </c>
      <c r="CP717" s="39" t="str">
        <f t="shared" si="21"/>
        <v>Severe</v>
      </c>
      <c r="CQ717" s="40">
        <f>VLOOKUP(CD717,'PROMIS 57 T-Score Conversions'!E$3:F$35,2,TRUE)</f>
        <v>63</v>
      </c>
      <c r="CR717" s="39" t="str">
        <f t="shared" si="22"/>
        <v>Moderate</v>
      </c>
      <c r="CS717" s="40">
        <f>VLOOKUP(CE717,'PROMIS 57 T-Score Conversions'!U$3:V$35,2,TRUE)</f>
        <v>68.6</v>
      </c>
      <c r="CT717" s="39" t="str">
        <f t="shared" si="42"/>
        <v>Moderate</v>
      </c>
      <c r="CU717" s="40">
        <f>VLOOKUP(CF717,'PROMIS 57 T-Score Conversions'!Y$3:Z$35,2,TRUE)</f>
        <v>58.3</v>
      </c>
      <c r="CV717" s="39" t="str">
        <f t="shared" si="24"/>
        <v>Mild</v>
      </c>
      <c r="CW717" s="40">
        <f>vlookup(CG717,'PROMIS 57 T-Score Conversions'!M$3:N$35,2,TRUE)</f>
        <v>33.6</v>
      </c>
      <c r="CX717" s="39" t="str">
        <f t="shared" si="25"/>
        <v>Moderate</v>
      </c>
      <c r="CY717" s="40">
        <f>VLOOKup(CH717,'PROMIS 57 T-Score Conversions'!I$3:J$35,2,TRUE)</f>
        <v>67.7</v>
      </c>
      <c r="CZ717" s="39" t="str">
        <f t="shared" si="26"/>
        <v>Moderate</v>
      </c>
      <c r="DA717" s="37">
        <f>VLOOKUP(CJ717,'PROMIS 57 T-Score Conversions'!AC$3:AD$35,2,TRUE)</f>
        <v>32.15</v>
      </c>
      <c r="DB717" s="44" t="str">
        <f t="shared" si="30"/>
        <v>Moderate</v>
      </c>
      <c r="DC717" s="40">
        <f>VLOOKUP(CK717,'PROMIS 57 T-Score Conversions'!AG$3:AH$35,2,TRUE)</f>
        <v>51.29</v>
      </c>
      <c r="DD717" s="39" t="str">
        <f t="shared" si="31"/>
        <v>Normal</v>
      </c>
    </row>
    <row r="718">
      <c r="A718" s="1" t="b">
        <v>1</v>
      </c>
      <c r="B718" s="1" t="b">
        <v>1</v>
      </c>
      <c r="C718" s="20">
        <v>44039.621577453705</v>
      </c>
      <c r="D718" s="1" t="s">
        <v>469</v>
      </c>
      <c r="E718" s="1">
        <v>2292.0</v>
      </c>
      <c r="F718" s="1">
        <v>4.0</v>
      </c>
      <c r="G718" s="1">
        <v>3.0</v>
      </c>
      <c r="H718" s="1">
        <v>4.0</v>
      </c>
      <c r="I718" s="1">
        <v>4.0</v>
      </c>
      <c r="J718" s="1">
        <v>2.0</v>
      </c>
      <c r="K718" s="1">
        <v>4.0</v>
      </c>
      <c r="L718" s="1">
        <v>3.0</v>
      </c>
      <c r="M718" s="1">
        <v>3.0</v>
      </c>
      <c r="N718" s="1">
        <v>4.0</v>
      </c>
      <c r="O718" s="1">
        <v>4.0</v>
      </c>
      <c r="P718" s="1">
        <v>4.0</v>
      </c>
      <c r="Q718" s="1">
        <v>5.0</v>
      </c>
      <c r="R718" s="1">
        <v>4.0</v>
      </c>
      <c r="S718" s="1">
        <v>5.0</v>
      </c>
      <c r="T718" s="1">
        <v>4.0</v>
      </c>
      <c r="U718" s="1">
        <v>5.0</v>
      </c>
      <c r="V718" s="1">
        <v>2.0</v>
      </c>
      <c r="W718" s="1">
        <v>3.0</v>
      </c>
      <c r="X718" s="1">
        <v>4.0</v>
      </c>
      <c r="Y718" s="1">
        <v>3.0</v>
      </c>
      <c r="Z718" s="1">
        <v>1.0</v>
      </c>
      <c r="AA718" s="1">
        <v>4.0</v>
      </c>
      <c r="AB718" s="1">
        <v>4.0</v>
      </c>
      <c r="AC718" s="1">
        <v>4.0</v>
      </c>
      <c r="AD718" s="1">
        <v>5.0</v>
      </c>
      <c r="AE718" s="1">
        <v>5.0</v>
      </c>
      <c r="AF718" s="1">
        <v>4.0</v>
      </c>
      <c r="AG718" s="1">
        <v>5.0</v>
      </c>
      <c r="AH718" s="1">
        <v>4.0</v>
      </c>
      <c r="AI718" s="1">
        <v>4.0</v>
      </c>
      <c r="AJ718" s="1">
        <v>4.0</v>
      </c>
      <c r="AK718" s="1">
        <v>4.0</v>
      </c>
      <c r="AL718" s="1">
        <v>5.0</v>
      </c>
      <c r="AM718" s="1">
        <v>4.0</v>
      </c>
      <c r="AN718" s="1">
        <v>4.0</v>
      </c>
      <c r="AO718" s="1">
        <v>2.0</v>
      </c>
      <c r="AP718" s="1">
        <v>5.0</v>
      </c>
      <c r="AQ718" s="1">
        <v>2.0</v>
      </c>
      <c r="AR718" s="1">
        <v>2.0</v>
      </c>
      <c r="AS718" s="1">
        <v>4.0</v>
      </c>
      <c r="AT718" s="1">
        <v>1.0</v>
      </c>
      <c r="AU718" s="1">
        <v>1.0</v>
      </c>
      <c r="AV718" s="1">
        <v>2.0</v>
      </c>
      <c r="AW718" s="1">
        <v>1.0</v>
      </c>
      <c r="AX718" s="1">
        <v>1.0</v>
      </c>
      <c r="AY718" s="1">
        <v>1.0</v>
      </c>
      <c r="AZ718" s="1">
        <v>2.0</v>
      </c>
      <c r="BA718" s="1">
        <v>3.0</v>
      </c>
      <c r="BB718" s="1">
        <v>4.0</v>
      </c>
      <c r="BC718" s="1">
        <v>3.0</v>
      </c>
      <c r="BD718" s="1">
        <v>4.0</v>
      </c>
      <c r="BE718" s="1">
        <v>4.0</v>
      </c>
      <c r="BF718" s="1">
        <v>5.0</v>
      </c>
      <c r="BG718" s="1">
        <v>5.0</v>
      </c>
      <c r="BH718" s="1">
        <v>4.0</v>
      </c>
      <c r="BI718" s="1">
        <v>4.0</v>
      </c>
      <c r="BJ718" s="1">
        <v>6.0</v>
      </c>
      <c r="BK718" s="1">
        <v>1.0</v>
      </c>
      <c r="BL718" s="1">
        <v>3.0</v>
      </c>
      <c r="BM718" s="1">
        <v>2.0</v>
      </c>
      <c r="BN718" s="1">
        <v>1.0</v>
      </c>
      <c r="BO718" s="1">
        <v>1.0</v>
      </c>
      <c r="BP718" s="1">
        <v>2.0</v>
      </c>
      <c r="BQ718" s="1">
        <v>2.0</v>
      </c>
      <c r="BR718" s="1">
        <v>2.0</v>
      </c>
      <c r="BS718" s="1">
        <v>4.0</v>
      </c>
      <c r="BT718" s="1">
        <v>5.0</v>
      </c>
      <c r="BU718" s="1">
        <v>5.0</v>
      </c>
      <c r="BV718" s="1">
        <v>4.0</v>
      </c>
      <c r="BW718" s="1">
        <v>4.0</v>
      </c>
      <c r="BX718" s="1">
        <v>3.0</v>
      </c>
      <c r="BY718" s="1">
        <v>2.0</v>
      </c>
      <c r="BZ718" s="1">
        <v>5.0</v>
      </c>
      <c r="CA718" s="64">
        <f t="shared" si="32"/>
        <v>247</v>
      </c>
      <c r="CB718" s="45">
        <f t="shared" si="33"/>
        <v>27</v>
      </c>
      <c r="CC718" s="45">
        <f t="shared" si="34"/>
        <v>35</v>
      </c>
      <c r="CD718" s="45">
        <f t="shared" si="35"/>
        <v>25</v>
      </c>
      <c r="CE718" s="45">
        <f t="shared" si="36"/>
        <v>35</v>
      </c>
      <c r="CF718" s="45">
        <f t="shared" si="37"/>
        <v>28</v>
      </c>
      <c r="CG718" s="45">
        <f t="shared" si="38"/>
        <v>12</v>
      </c>
      <c r="CH718" s="45">
        <f t="shared" si="39"/>
        <v>33</v>
      </c>
      <c r="CI718" s="45">
        <f t="shared" si="40"/>
        <v>0.6</v>
      </c>
      <c r="CJ718">
        <f t="shared" si="10"/>
        <v>14</v>
      </c>
      <c r="CK718" s="45">
        <f t="shared" si="41"/>
        <v>32</v>
      </c>
      <c r="CM718" s="40">
        <f>VLOOKUP(CB718,'PROMIS 57 T-Score Conversions'!Q$3:R$35,2,TRUE)</f>
        <v>40.1</v>
      </c>
      <c r="CN718" s="44" t="str">
        <f t="shared" si="20"/>
        <v>Mild</v>
      </c>
      <c r="CO718" s="40">
        <f>VLOOKUP(CC718,'PROMIS 57 T-Score Conversions'!A$3:B$35,2,TRUE)</f>
        <v>74.1</v>
      </c>
      <c r="CP718" s="39" t="str">
        <f t="shared" si="21"/>
        <v>Severe</v>
      </c>
      <c r="CQ718" s="40">
        <f>VLOOKUP(CD718,'PROMIS 57 T-Score Conversions'!E$3:F$35,2,TRUE)</f>
        <v>63</v>
      </c>
      <c r="CR718" s="39" t="str">
        <f t="shared" si="22"/>
        <v>Moderate</v>
      </c>
      <c r="CS718" s="40">
        <f>VLOOKUP(CE718,'PROMIS 57 T-Score Conversions'!U$3:V$35,2,TRUE)</f>
        <v>68.6</v>
      </c>
      <c r="CT718" s="39" t="str">
        <f t="shared" si="42"/>
        <v>Moderate</v>
      </c>
      <c r="CU718" s="40">
        <f>VLOOKUP(CF718,'PROMIS 57 T-Score Conversions'!Y$3:Z$35,2,TRUE)</f>
        <v>58.3</v>
      </c>
      <c r="CV718" s="39" t="str">
        <f t="shared" si="24"/>
        <v>Mild</v>
      </c>
      <c r="CW718" s="40">
        <f>vlookup(CG718,'PROMIS 57 T-Score Conversions'!M$3:N$35,2,TRUE)</f>
        <v>33.6</v>
      </c>
      <c r="CX718" s="39" t="str">
        <f t="shared" si="25"/>
        <v>Moderate</v>
      </c>
      <c r="CY718" s="40">
        <f>VLOOKup(CH718,'PROMIS 57 T-Score Conversions'!I$3:J$35,2,TRUE)</f>
        <v>67.7</v>
      </c>
      <c r="CZ718" s="39" t="str">
        <f t="shared" si="26"/>
        <v>Moderate</v>
      </c>
      <c r="DA718" s="37">
        <f>VLOOKUP(CJ718,'PROMIS 57 T-Score Conversions'!AC$3:AD$35,2,TRUE)</f>
        <v>32.15</v>
      </c>
      <c r="DB718" s="44" t="str">
        <f t="shared" si="30"/>
        <v>Moderate</v>
      </c>
      <c r="DC718" s="40">
        <f>VLOOKUP(CK718,'PROMIS 57 T-Score Conversions'!AG$3:AH$35,2,TRUE)</f>
        <v>51.29</v>
      </c>
      <c r="DD718" s="39" t="str">
        <f t="shared" si="31"/>
        <v>Normal</v>
      </c>
    </row>
    <row r="719">
      <c r="A719" s="1" t="b">
        <v>1</v>
      </c>
      <c r="B719" t="b">
        <v>0</v>
      </c>
      <c r="C719" s="20">
        <v>44040.49943059028</v>
      </c>
      <c r="D719" s="1" t="s">
        <v>316</v>
      </c>
      <c r="E719" s="1">
        <v>2103.0</v>
      </c>
      <c r="F719" s="1">
        <v>1.0</v>
      </c>
      <c r="G719" s="1">
        <v>1.0</v>
      </c>
      <c r="H719" s="1">
        <v>3.0</v>
      </c>
      <c r="I719" s="1">
        <v>2.0</v>
      </c>
      <c r="J719" s="1">
        <v>1.0</v>
      </c>
      <c r="K719" s="1">
        <v>1.0</v>
      </c>
      <c r="L719" s="1">
        <v>1.0</v>
      </c>
      <c r="M719" s="1">
        <v>1.0</v>
      </c>
      <c r="N719" s="1">
        <v>3.0</v>
      </c>
      <c r="O719" s="1">
        <v>3.0</v>
      </c>
      <c r="P719" s="1">
        <v>2.0</v>
      </c>
      <c r="Q719" s="1">
        <v>5.0</v>
      </c>
      <c r="R719" s="1">
        <v>4.0</v>
      </c>
      <c r="S719" s="1">
        <v>4.0</v>
      </c>
      <c r="T719" s="1">
        <v>5.0</v>
      </c>
      <c r="U719" s="1">
        <v>5.0</v>
      </c>
      <c r="V719" s="1">
        <v>1.0</v>
      </c>
      <c r="W719" s="1">
        <v>4.0</v>
      </c>
      <c r="X719" s="1">
        <v>3.0</v>
      </c>
      <c r="Y719" s="1">
        <v>3.0</v>
      </c>
      <c r="Z719" s="1">
        <v>2.0</v>
      </c>
      <c r="AA719" s="1">
        <v>3.0</v>
      </c>
      <c r="AB719" s="1">
        <v>1.0</v>
      </c>
      <c r="AC719" s="1">
        <v>3.0</v>
      </c>
      <c r="AD719" s="1">
        <v>3.0</v>
      </c>
      <c r="AE719" s="1">
        <v>4.0</v>
      </c>
      <c r="AF719" s="1">
        <v>4.0</v>
      </c>
      <c r="AG719" s="1">
        <v>4.0</v>
      </c>
      <c r="AH719" s="1">
        <v>4.0</v>
      </c>
      <c r="AI719" s="1">
        <v>5.0</v>
      </c>
      <c r="AJ719" s="1">
        <v>5.0</v>
      </c>
      <c r="AK719" s="1">
        <v>4.0</v>
      </c>
      <c r="AL719" s="1">
        <v>4.0</v>
      </c>
      <c r="AM719" s="1">
        <v>4.0</v>
      </c>
      <c r="AN719" s="1">
        <v>5.0</v>
      </c>
      <c r="AO719" s="1">
        <v>4.0</v>
      </c>
      <c r="AP719" s="1">
        <v>4.0</v>
      </c>
      <c r="AQ719" s="1">
        <v>3.0</v>
      </c>
      <c r="AR719" s="1">
        <v>3.0</v>
      </c>
      <c r="AS719" s="1">
        <v>4.0</v>
      </c>
      <c r="AT719" s="1">
        <v>1.0</v>
      </c>
      <c r="AU719" s="1">
        <v>1.0</v>
      </c>
      <c r="AV719" s="1">
        <v>1.0</v>
      </c>
      <c r="AW719" s="1">
        <v>1.0</v>
      </c>
      <c r="AX719" s="1">
        <v>1.0</v>
      </c>
      <c r="AY719" s="1">
        <v>1.0</v>
      </c>
      <c r="AZ719" s="1">
        <v>1.0</v>
      </c>
      <c r="BA719" s="1">
        <v>1.0</v>
      </c>
      <c r="BB719" s="1">
        <v>5.0</v>
      </c>
      <c r="BC719" s="1">
        <v>5.0</v>
      </c>
      <c r="BD719" s="1">
        <v>5.0</v>
      </c>
      <c r="BE719" s="1">
        <v>5.0</v>
      </c>
      <c r="BF719" s="1">
        <v>5.0</v>
      </c>
      <c r="BG719" s="1">
        <v>5.0</v>
      </c>
      <c r="BH719" s="1">
        <v>4.0</v>
      </c>
      <c r="BI719" s="1">
        <v>4.0</v>
      </c>
      <c r="BJ719" s="1">
        <v>8.0</v>
      </c>
      <c r="BK719" s="1">
        <v>2.0</v>
      </c>
      <c r="BL719" s="1">
        <v>3.0</v>
      </c>
      <c r="BM719" s="1">
        <v>2.0</v>
      </c>
      <c r="BN719" s="1">
        <v>3.0</v>
      </c>
      <c r="BO719" s="1">
        <v>3.0</v>
      </c>
      <c r="BP719" s="1">
        <v>2.0</v>
      </c>
      <c r="BQ719" s="1">
        <v>2.0</v>
      </c>
      <c r="BR719" s="1">
        <v>3.0</v>
      </c>
      <c r="BS719" s="1">
        <v>4.0</v>
      </c>
      <c r="BT719" s="1">
        <v>4.0</v>
      </c>
      <c r="BU719" s="1">
        <v>4.0</v>
      </c>
      <c r="BV719" s="1">
        <v>3.0</v>
      </c>
      <c r="BW719" s="1">
        <v>5.0</v>
      </c>
      <c r="BX719" s="1">
        <v>3.0</v>
      </c>
      <c r="BY719" s="1">
        <v>5.0</v>
      </c>
      <c r="BZ719" s="1">
        <v>4.0</v>
      </c>
      <c r="CA719" s="64">
        <f t="shared" si="32"/>
        <v>232</v>
      </c>
      <c r="CB719" s="45">
        <f t="shared" si="33"/>
        <v>11</v>
      </c>
      <c r="CC719" s="45">
        <f t="shared" si="34"/>
        <v>31</v>
      </c>
      <c r="CD719" s="45">
        <f t="shared" si="35"/>
        <v>20</v>
      </c>
      <c r="CE719" s="45">
        <f t="shared" si="36"/>
        <v>33</v>
      </c>
      <c r="CF719" s="45">
        <f t="shared" si="37"/>
        <v>31</v>
      </c>
      <c r="CG719" s="45">
        <f t="shared" si="38"/>
        <v>8</v>
      </c>
      <c r="CH719" s="45">
        <f t="shared" si="39"/>
        <v>38</v>
      </c>
      <c r="CI719" s="45">
        <f t="shared" si="40"/>
        <v>0.8</v>
      </c>
      <c r="CJ719">
        <f t="shared" si="10"/>
        <v>20</v>
      </c>
      <c r="CK719" s="45">
        <f t="shared" si="41"/>
        <v>32</v>
      </c>
      <c r="CM719" s="40">
        <f>VLOOKUP(CB719,'PROMIS 57 T-Score Conversions'!Q$3:R$35,2,TRUE)</f>
        <v>27.5</v>
      </c>
      <c r="CN719" s="44" t="str">
        <f t="shared" si="20"/>
        <v>Severe</v>
      </c>
      <c r="CO719" s="40">
        <f>VLOOKUP(CC719,'PROMIS 57 T-Score Conversions'!A$3:B$35,2,TRUE)</f>
        <v>69.8</v>
      </c>
      <c r="CP719" s="39" t="str">
        <f t="shared" si="21"/>
        <v>Severe</v>
      </c>
      <c r="CQ719" s="40">
        <f>VLOOKUP(CD719,'PROMIS 57 T-Score Conversions'!E$3:F$35,2,TRUE)</f>
        <v>58.5</v>
      </c>
      <c r="CR719" s="39" t="str">
        <f t="shared" si="22"/>
        <v>Mild</v>
      </c>
      <c r="CS719" s="40">
        <f>VLOOKUP(CE719,'PROMIS 57 T-Score Conversions'!U$3:V$35,2,TRUE)</f>
        <v>66.4</v>
      </c>
      <c r="CT719" s="39" t="str">
        <f t="shared" si="42"/>
        <v>Moderate</v>
      </c>
      <c r="CU719" s="40">
        <f>VLOOKUP(CF719,'PROMIS 57 T-Score Conversions'!Y$3:Z$35,2,TRUE)</f>
        <v>61.5</v>
      </c>
      <c r="CV719" s="39" t="str">
        <f t="shared" si="24"/>
        <v>Moderate</v>
      </c>
      <c r="CW719" s="40">
        <f>vlookup(CG719,'PROMIS 57 T-Score Conversions'!M$3:N$35,2,TRUE)</f>
        <v>25.91</v>
      </c>
      <c r="CX719" s="39" t="str">
        <f t="shared" si="25"/>
        <v>Severe</v>
      </c>
      <c r="CY719" s="40">
        <f>VLOOKup(CH719,'PROMIS 57 T-Score Conversions'!I$3:J$35,2,TRUE)</f>
        <v>72.1</v>
      </c>
      <c r="CZ719" s="39" t="str">
        <f t="shared" si="26"/>
        <v>Severe</v>
      </c>
      <c r="DA719" s="37">
        <f>VLOOKUP(CJ719,'PROMIS 57 T-Score Conversions'!AC$3:AD$35,2,TRUE)</f>
        <v>37.15</v>
      </c>
      <c r="DB719" s="44" t="str">
        <f t="shared" si="30"/>
        <v>Moderate</v>
      </c>
      <c r="DC719" s="40">
        <f>VLOOKUP(CK719,'PROMIS 57 T-Score Conversions'!AG$3:AH$35,2,TRUE)</f>
        <v>51.29</v>
      </c>
      <c r="DD719" s="39" t="str">
        <f t="shared" si="31"/>
        <v>Normal</v>
      </c>
    </row>
    <row r="720">
      <c r="A720" s="1" t="b">
        <v>1</v>
      </c>
      <c r="B720" s="1" t="b">
        <v>1</v>
      </c>
      <c r="C720" s="20">
        <v>44041.470223344906</v>
      </c>
      <c r="D720" s="1" t="s">
        <v>446</v>
      </c>
      <c r="E720" s="1">
        <v>1153.0</v>
      </c>
      <c r="F720" s="1">
        <v>4.0</v>
      </c>
      <c r="G720" s="1">
        <v>3.0</v>
      </c>
      <c r="H720" s="1">
        <v>4.0</v>
      </c>
      <c r="I720" s="1">
        <v>4.0</v>
      </c>
      <c r="J720" s="1">
        <v>3.0</v>
      </c>
      <c r="K720" s="1">
        <v>4.0</v>
      </c>
      <c r="L720" s="1">
        <v>3.0</v>
      </c>
      <c r="M720" s="1">
        <v>2.0</v>
      </c>
      <c r="N720" s="1">
        <v>2.0</v>
      </c>
      <c r="O720" s="1">
        <v>2.0</v>
      </c>
      <c r="P720" s="1">
        <v>1.0</v>
      </c>
      <c r="Q720" s="1">
        <v>3.0</v>
      </c>
      <c r="R720" s="1">
        <v>4.0</v>
      </c>
      <c r="S720" s="1">
        <v>5.0</v>
      </c>
      <c r="T720" s="1">
        <v>4.0</v>
      </c>
      <c r="U720" s="1">
        <v>4.0</v>
      </c>
      <c r="V720" s="1">
        <v>1.0</v>
      </c>
      <c r="W720" s="1">
        <v>1.0</v>
      </c>
      <c r="X720" s="1">
        <v>2.0</v>
      </c>
      <c r="Y720" s="1">
        <v>1.0</v>
      </c>
      <c r="Z720" s="1">
        <v>1.0</v>
      </c>
      <c r="AA720" s="1">
        <v>3.0</v>
      </c>
      <c r="AB720" s="1">
        <v>1.0</v>
      </c>
      <c r="AC720" s="1">
        <v>1.0</v>
      </c>
      <c r="AD720" s="1">
        <v>4.0</v>
      </c>
      <c r="AE720" s="1">
        <v>3.0</v>
      </c>
      <c r="AF720" s="1">
        <v>3.0</v>
      </c>
      <c r="AG720" s="1">
        <v>2.0</v>
      </c>
      <c r="AH720" s="1">
        <v>1.0</v>
      </c>
      <c r="AI720" s="1">
        <v>2.0</v>
      </c>
      <c r="AJ720" s="1">
        <v>3.0</v>
      </c>
      <c r="AK720" s="1">
        <v>2.0</v>
      </c>
      <c r="AL720" s="1">
        <v>2.0</v>
      </c>
      <c r="AM720" s="1">
        <v>3.0</v>
      </c>
      <c r="AN720" s="1">
        <v>1.0</v>
      </c>
      <c r="AO720" s="1">
        <v>1.0</v>
      </c>
      <c r="AP720" s="1">
        <v>1.0</v>
      </c>
      <c r="AQ720" s="1">
        <v>1.0</v>
      </c>
      <c r="AR720" s="1">
        <v>1.0</v>
      </c>
      <c r="AS720" s="1">
        <v>3.0</v>
      </c>
      <c r="AT720" s="1">
        <v>4.0</v>
      </c>
      <c r="AU720" s="1">
        <v>4.0</v>
      </c>
      <c r="AV720" s="1">
        <v>4.0</v>
      </c>
      <c r="AW720" s="1">
        <v>4.0</v>
      </c>
      <c r="AX720" s="1">
        <v>3.0</v>
      </c>
      <c r="AY720" s="1">
        <v>4.0</v>
      </c>
      <c r="AZ720" s="1">
        <v>4.0</v>
      </c>
      <c r="BA720" s="1">
        <v>4.0</v>
      </c>
      <c r="BB720" s="1">
        <v>4.0</v>
      </c>
      <c r="BC720" s="1">
        <v>3.0</v>
      </c>
      <c r="BD720" s="1">
        <v>2.0</v>
      </c>
      <c r="BE720" s="1">
        <v>3.0</v>
      </c>
      <c r="BF720" s="1">
        <v>2.0</v>
      </c>
      <c r="BG720" s="1">
        <v>3.0</v>
      </c>
      <c r="BH720" s="1">
        <v>1.0</v>
      </c>
      <c r="BI720" s="1">
        <v>1.0</v>
      </c>
      <c r="BJ720" s="1">
        <v>3.0</v>
      </c>
      <c r="BK720" s="1">
        <v>4.0</v>
      </c>
      <c r="BL720" s="1">
        <v>3.0</v>
      </c>
      <c r="BM720" s="1">
        <v>3.0</v>
      </c>
      <c r="BN720" s="1">
        <v>3.0</v>
      </c>
      <c r="BO720" s="1">
        <v>2.0</v>
      </c>
      <c r="BP720" s="1">
        <v>2.0</v>
      </c>
      <c r="BQ720" s="1">
        <v>2.0</v>
      </c>
      <c r="BR720" s="1">
        <v>2.0</v>
      </c>
      <c r="BS720" s="1">
        <v>5.0</v>
      </c>
      <c r="BT720" s="1">
        <v>5.0</v>
      </c>
      <c r="BU720" s="1">
        <v>3.0</v>
      </c>
      <c r="BV720" s="1">
        <v>4.0</v>
      </c>
      <c r="BW720" s="1">
        <v>3.0</v>
      </c>
      <c r="BX720" s="1">
        <v>3.0</v>
      </c>
      <c r="BY720" s="1">
        <v>2.0</v>
      </c>
      <c r="BZ720" s="1">
        <v>4.0</v>
      </c>
      <c r="CA720" s="64">
        <f t="shared" si="32"/>
        <v>199</v>
      </c>
      <c r="CB720" s="45">
        <f t="shared" si="33"/>
        <v>27</v>
      </c>
      <c r="CC720" s="45">
        <f t="shared" si="34"/>
        <v>25</v>
      </c>
      <c r="CD720" s="45">
        <f t="shared" si="35"/>
        <v>11</v>
      </c>
      <c r="CE720" s="45">
        <f t="shared" si="36"/>
        <v>20</v>
      </c>
      <c r="CF720" s="45">
        <f t="shared" si="37"/>
        <v>13</v>
      </c>
      <c r="CG720" s="45">
        <f t="shared" si="38"/>
        <v>31</v>
      </c>
      <c r="CH720" s="45">
        <f t="shared" si="39"/>
        <v>19</v>
      </c>
      <c r="CI720" s="45">
        <f t="shared" si="40"/>
        <v>0.3</v>
      </c>
      <c r="CJ720">
        <f t="shared" si="10"/>
        <v>21</v>
      </c>
      <c r="CK720" s="45">
        <f t="shared" si="41"/>
        <v>29</v>
      </c>
      <c r="CM720" s="40">
        <f>VLOOKUP(CB720,'PROMIS 57 T-Score Conversions'!Q$3:R$35,2,TRUE)</f>
        <v>40.1</v>
      </c>
      <c r="CN720" s="44" t="str">
        <f t="shared" si="20"/>
        <v>Mild</v>
      </c>
      <c r="CO720" s="40">
        <f>VLOOKUP(CC720,'PROMIS 57 T-Score Conversions'!A$3:B$35,2,TRUE)</f>
        <v>63.5</v>
      </c>
      <c r="CP720" s="39" t="str">
        <f t="shared" si="21"/>
        <v>Moderate</v>
      </c>
      <c r="CQ720" s="40">
        <f>VLOOKUP(CD720,'PROMIS 57 T-Score Conversions'!E$3:F$35,2,TRUE)</f>
        <v>49.4</v>
      </c>
      <c r="CR720" s="39" t="str">
        <f t="shared" si="22"/>
        <v>Normal</v>
      </c>
      <c r="CS720" s="40">
        <f>VLOOKUP(CE720,'PROMIS 57 T-Score Conversions'!U$3:V$35,2,TRUE)</f>
        <v>53.6</v>
      </c>
      <c r="CT720" s="39" t="str">
        <f t="shared" si="42"/>
        <v>Normal</v>
      </c>
      <c r="CU720" s="40">
        <f>VLOOKUP(CF720,'PROMIS 57 T-Score Conversions'!Y$3:Z$35,2,TRUE)</f>
        <v>41.4</v>
      </c>
      <c r="CV720" s="39" t="str">
        <f t="shared" si="24"/>
        <v>Normal</v>
      </c>
      <c r="CW720" s="40">
        <f>vlookup(CG720,'PROMIS 57 T-Score Conversions'!M$3:N$35,2,TRUE)</f>
        <v>50.8</v>
      </c>
      <c r="CX720" s="39" t="str">
        <f t="shared" si="25"/>
        <v>Normal</v>
      </c>
      <c r="CY720" s="40">
        <f>VLOOKup(CH720,'PROMIS 57 T-Score Conversions'!I$3:J$35,2,TRUE)</f>
        <v>58.1</v>
      </c>
      <c r="CZ720" s="39" t="str">
        <f t="shared" si="26"/>
        <v>Mild</v>
      </c>
      <c r="DA720" s="37">
        <f>VLOOKUP(CJ720,'PROMIS 57 T-Score Conversions'!AC$3:AD$35,2,TRUE)</f>
        <v>37.93</v>
      </c>
      <c r="DB720" s="44" t="str">
        <f t="shared" si="30"/>
        <v>Moderate</v>
      </c>
      <c r="DC720" s="40">
        <f>VLOOKUP(CK720,'PROMIS 57 T-Score Conversions'!AG$3:AH$35,2,TRUE)</f>
        <v>48.16</v>
      </c>
      <c r="DD720" s="39" t="str">
        <f t="shared" si="31"/>
        <v>Normal</v>
      </c>
    </row>
    <row r="721">
      <c r="A721" s="1" t="b">
        <v>1</v>
      </c>
      <c r="B721" s="1" t="b">
        <v>1</v>
      </c>
      <c r="C721" s="20">
        <v>44041.597830162034</v>
      </c>
      <c r="D721" s="1" t="s">
        <v>376</v>
      </c>
      <c r="E721" s="1">
        <v>2175.0</v>
      </c>
      <c r="F721" s="1">
        <v>4.0</v>
      </c>
      <c r="G721" s="1">
        <v>3.0</v>
      </c>
      <c r="H721" s="1">
        <v>5.0</v>
      </c>
      <c r="I721" s="1">
        <v>2.0</v>
      </c>
      <c r="J721" s="1">
        <v>3.0</v>
      </c>
      <c r="K721" s="1">
        <v>3.0</v>
      </c>
      <c r="L721" s="1">
        <v>4.0</v>
      </c>
      <c r="M721" s="1">
        <v>2.0</v>
      </c>
      <c r="N721" s="1">
        <v>4.0</v>
      </c>
      <c r="O721" s="1">
        <v>4.0</v>
      </c>
      <c r="P721" s="1">
        <v>4.0</v>
      </c>
      <c r="Q721" s="1">
        <v>3.0</v>
      </c>
      <c r="R721" s="1">
        <v>3.0</v>
      </c>
      <c r="S721" s="1">
        <v>3.0</v>
      </c>
      <c r="T721" s="1">
        <v>4.0</v>
      </c>
      <c r="U721" s="1">
        <v>4.0</v>
      </c>
      <c r="V721" s="1">
        <v>4.0</v>
      </c>
      <c r="W721" s="1">
        <v>3.0</v>
      </c>
      <c r="X721" s="1">
        <v>3.0</v>
      </c>
      <c r="Y721" s="1">
        <v>3.0</v>
      </c>
      <c r="Z721" s="1">
        <v>4.0</v>
      </c>
      <c r="AA721" s="1">
        <v>4.0</v>
      </c>
      <c r="AB721" s="1">
        <v>5.0</v>
      </c>
      <c r="AC721" s="1">
        <v>4.0</v>
      </c>
      <c r="AD721" s="1">
        <v>4.0</v>
      </c>
      <c r="AE721" s="1">
        <v>5.0</v>
      </c>
      <c r="AF721" s="1">
        <v>4.0</v>
      </c>
      <c r="AG721" s="1">
        <v>4.0</v>
      </c>
      <c r="AH721" s="1">
        <v>5.0</v>
      </c>
      <c r="AI721" s="1">
        <v>4.0</v>
      </c>
      <c r="AJ721" s="1">
        <v>5.0</v>
      </c>
      <c r="AK721" s="1">
        <v>4.0</v>
      </c>
      <c r="AL721" s="1">
        <v>3.0</v>
      </c>
      <c r="AM721" s="1">
        <v>4.0</v>
      </c>
      <c r="AN721" s="1">
        <v>3.0</v>
      </c>
      <c r="AO721" s="1">
        <v>4.0</v>
      </c>
      <c r="AP721" s="1">
        <v>5.0</v>
      </c>
      <c r="AQ721" s="1">
        <v>4.0</v>
      </c>
      <c r="AR721" s="1">
        <v>4.0</v>
      </c>
      <c r="AS721" s="1">
        <v>4.0</v>
      </c>
      <c r="AT721" s="1">
        <v>2.0</v>
      </c>
      <c r="AU721" s="1">
        <v>1.0</v>
      </c>
      <c r="AV721" s="1">
        <v>2.0</v>
      </c>
      <c r="AW721" s="1">
        <v>3.0</v>
      </c>
      <c r="AX721" s="1">
        <v>3.0</v>
      </c>
      <c r="AY721" s="1">
        <v>3.0</v>
      </c>
      <c r="AZ721" s="1">
        <v>2.0</v>
      </c>
      <c r="BA721" s="1">
        <v>2.0</v>
      </c>
      <c r="BB721" s="1">
        <v>2.0</v>
      </c>
      <c r="BC721" s="1">
        <v>2.0</v>
      </c>
      <c r="BD721" s="1">
        <v>2.0</v>
      </c>
      <c r="BE721" s="1">
        <v>1.0</v>
      </c>
      <c r="BF721" s="1">
        <v>1.0</v>
      </c>
      <c r="BG721" s="1">
        <v>1.0</v>
      </c>
      <c r="BH721" s="1">
        <v>2.0</v>
      </c>
      <c r="BI721" s="1">
        <v>2.0</v>
      </c>
      <c r="BJ721" s="1">
        <v>1.0</v>
      </c>
      <c r="BK721" s="1">
        <v>2.0</v>
      </c>
      <c r="BL721" s="1">
        <v>2.0</v>
      </c>
      <c r="BM721" s="1">
        <v>2.0</v>
      </c>
      <c r="BN721" s="1">
        <v>2.0</v>
      </c>
      <c r="BO721" s="1">
        <v>3.0</v>
      </c>
      <c r="BP721" s="1">
        <v>2.0</v>
      </c>
      <c r="BQ721" s="1">
        <v>2.0</v>
      </c>
      <c r="BR721" s="1">
        <v>2.0</v>
      </c>
      <c r="BS721" s="1">
        <v>4.0</v>
      </c>
      <c r="BT721" s="1">
        <v>3.0</v>
      </c>
      <c r="BU721" s="1">
        <v>4.0</v>
      </c>
      <c r="BV721" s="1">
        <v>3.0</v>
      </c>
      <c r="BW721" s="1">
        <v>3.0</v>
      </c>
      <c r="BX721" s="1">
        <v>3.0</v>
      </c>
      <c r="BY721" s="1">
        <v>3.0</v>
      </c>
      <c r="BZ721" s="1">
        <v>3.0</v>
      </c>
      <c r="CA721" s="64">
        <f t="shared" si="32"/>
        <v>226</v>
      </c>
      <c r="CB721" s="45">
        <f t="shared" si="33"/>
        <v>26</v>
      </c>
      <c r="CC721" s="45">
        <f t="shared" si="34"/>
        <v>29</v>
      </c>
      <c r="CD721" s="45">
        <f t="shared" si="35"/>
        <v>30</v>
      </c>
      <c r="CE721" s="45">
        <f t="shared" si="36"/>
        <v>35</v>
      </c>
      <c r="CF721" s="45">
        <f t="shared" si="37"/>
        <v>31</v>
      </c>
      <c r="CG721" s="45">
        <f t="shared" si="38"/>
        <v>18</v>
      </c>
      <c r="CH721" s="45">
        <f t="shared" si="39"/>
        <v>13</v>
      </c>
      <c r="CI721" s="45">
        <f t="shared" si="40"/>
        <v>0.1</v>
      </c>
      <c r="CJ721">
        <f t="shared" si="10"/>
        <v>17</v>
      </c>
      <c r="CK721" s="45">
        <f t="shared" si="41"/>
        <v>26</v>
      </c>
      <c r="CM721" s="40">
        <f>VLOOKUP(CB721,'PROMIS 57 T-Score Conversions'!Q$3:R$35,2,TRUE)</f>
        <v>39.5</v>
      </c>
      <c r="CN721" s="44" t="str">
        <f t="shared" si="20"/>
        <v>Moderate</v>
      </c>
      <c r="CO721" s="40">
        <f>VLOOKUP(CC721,'PROMIS 57 T-Score Conversions'!A$3:B$35,2,TRUE)</f>
        <v>67.7</v>
      </c>
      <c r="CP721" s="39" t="str">
        <f t="shared" si="21"/>
        <v>Severe</v>
      </c>
      <c r="CQ721" s="40">
        <f>VLOOKUP(CD721,'PROMIS 57 T-Score Conversions'!E$3:F$35,2,TRUE)</f>
        <v>67.7</v>
      </c>
      <c r="CR721" s="39" t="str">
        <f t="shared" si="22"/>
        <v>Moderate</v>
      </c>
      <c r="CS721" s="40">
        <f>VLOOKUP(CE721,'PROMIS 57 T-Score Conversions'!U$3:V$35,2,TRUE)</f>
        <v>68.6</v>
      </c>
      <c r="CT721" s="39" t="str">
        <f t="shared" si="42"/>
        <v>Moderate</v>
      </c>
      <c r="CU721" s="40">
        <f>VLOOKUP(CF721,'PROMIS 57 T-Score Conversions'!Y$3:Z$35,2,TRUE)</f>
        <v>61.5</v>
      </c>
      <c r="CV721" s="39" t="str">
        <f t="shared" si="24"/>
        <v>Moderate</v>
      </c>
      <c r="CW721" s="40">
        <f>vlookup(CG721,'PROMIS 57 T-Score Conversions'!M$3:N$35,2,TRUE)</f>
        <v>38.5</v>
      </c>
      <c r="CX721" s="39" t="str">
        <f t="shared" si="25"/>
        <v>Moderate</v>
      </c>
      <c r="CY721" s="40">
        <f>VLOOKup(CH721,'PROMIS 57 T-Score Conversions'!I$3:J$35,2,TRUE)</f>
        <v>53.2</v>
      </c>
      <c r="CZ721" s="39" t="str">
        <f t="shared" si="26"/>
        <v>Normal</v>
      </c>
      <c r="DA721" s="37">
        <f>VLOOKUP(CJ721,'PROMIS 57 T-Score Conversions'!AC$3:AD$35,2,TRUE)</f>
        <v>34.75</v>
      </c>
      <c r="DB721" s="44" t="str">
        <f t="shared" si="30"/>
        <v>Moderate</v>
      </c>
      <c r="DC721" s="40">
        <f>VLOOKUP(CK721,'PROMIS 57 T-Score Conversions'!AG$3:AH$35,2,TRUE)</f>
        <v>45.27</v>
      </c>
      <c r="DD721" s="39" t="str">
        <f t="shared" si="31"/>
        <v>Normal</v>
      </c>
    </row>
    <row r="722">
      <c r="A722" s="1" t="b">
        <v>1</v>
      </c>
      <c r="B722" s="1" t="b">
        <v>1</v>
      </c>
      <c r="C722" s="20">
        <v>44041.680486365745</v>
      </c>
      <c r="D722" s="1" t="s">
        <v>470</v>
      </c>
      <c r="E722" s="1">
        <v>2222.0</v>
      </c>
      <c r="F722" s="1">
        <v>5.0</v>
      </c>
      <c r="G722" s="1">
        <v>5.0</v>
      </c>
      <c r="H722" s="1">
        <v>5.0</v>
      </c>
      <c r="I722" s="1">
        <v>5.0</v>
      </c>
      <c r="J722" s="1">
        <v>3.0</v>
      </c>
      <c r="K722" s="1">
        <v>3.0</v>
      </c>
      <c r="L722" s="1">
        <v>3.0</v>
      </c>
      <c r="M722" s="1">
        <v>3.0</v>
      </c>
      <c r="N722" s="1">
        <v>3.0</v>
      </c>
      <c r="O722" s="1">
        <v>2.0</v>
      </c>
      <c r="P722" s="1">
        <v>2.0</v>
      </c>
      <c r="Q722" s="1">
        <v>2.0</v>
      </c>
      <c r="R722" s="1">
        <v>2.0</v>
      </c>
      <c r="S722" s="1">
        <v>1.0</v>
      </c>
      <c r="T722" s="1">
        <v>2.0</v>
      </c>
      <c r="U722" s="1">
        <v>4.0</v>
      </c>
      <c r="V722" s="1">
        <v>1.0</v>
      </c>
      <c r="W722" s="1">
        <v>2.0</v>
      </c>
      <c r="X722" s="1">
        <v>2.0</v>
      </c>
      <c r="Y722" s="1">
        <v>2.0</v>
      </c>
      <c r="Z722" s="1">
        <v>2.0</v>
      </c>
      <c r="AA722" s="1">
        <v>2.0</v>
      </c>
      <c r="AB722" s="1">
        <v>2.0</v>
      </c>
      <c r="AC722" s="1">
        <v>1.0</v>
      </c>
      <c r="AD722" s="1">
        <v>4.0</v>
      </c>
      <c r="AE722" s="1">
        <v>3.0</v>
      </c>
      <c r="AF722" s="1">
        <v>3.0</v>
      </c>
      <c r="AG722" s="1">
        <v>3.0</v>
      </c>
      <c r="AH722" s="1">
        <v>4.0</v>
      </c>
      <c r="AI722" s="1">
        <v>3.0</v>
      </c>
      <c r="AJ722" s="1">
        <v>3.0</v>
      </c>
      <c r="AK722" s="1">
        <v>2.0</v>
      </c>
      <c r="AL722" s="1">
        <v>3.0</v>
      </c>
      <c r="AM722" s="1">
        <v>4.0</v>
      </c>
      <c r="AN722" s="1">
        <v>3.0</v>
      </c>
      <c r="AO722" s="1">
        <v>3.0</v>
      </c>
      <c r="AP722" s="1">
        <v>2.0</v>
      </c>
      <c r="AQ722" s="1">
        <v>3.0</v>
      </c>
      <c r="AR722" s="1">
        <v>3.0</v>
      </c>
      <c r="AS722" s="1">
        <v>3.0</v>
      </c>
      <c r="AT722" s="1">
        <v>4.0</v>
      </c>
      <c r="AU722" s="1">
        <v>4.0</v>
      </c>
      <c r="AV722" s="1">
        <v>2.0</v>
      </c>
      <c r="AW722" s="1">
        <v>3.0</v>
      </c>
      <c r="AX722" s="1">
        <v>3.0</v>
      </c>
      <c r="AY722" s="1">
        <v>4.0</v>
      </c>
      <c r="AZ722" s="1">
        <v>4.0</v>
      </c>
      <c r="BA722" s="1">
        <v>3.0</v>
      </c>
      <c r="BB722" s="1">
        <v>3.0</v>
      </c>
      <c r="BC722" s="1">
        <v>3.0</v>
      </c>
      <c r="BD722" s="1">
        <v>3.0</v>
      </c>
      <c r="BE722" s="1">
        <v>3.0</v>
      </c>
      <c r="BF722" s="1">
        <v>3.0</v>
      </c>
      <c r="BG722" s="1">
        <v>4.0</v>
      </c>
      <c r="BH722" s="1">
        <v>4.0</v>
      </c>
      <c r="BI722" s="1">
        <v>4.0</v>
      </c>
      <c r="BJ722" s="1">
        <v>4.0</v>
      </c>
      <c r="BK722" s="1">
        <v>3.0</v>
      </c>
      <c r="BL722" s="1">
        <v>4.0</v>
      </c>
      <c r="BM722" s="1">
        <v>4.0</v>
      </c>
      <c r="BN722" s="1">
        <v>2.0</v>
      </c>
      <c r="BO722" s="1">
        <v>3.0</v>
      </c>
      <c r="BP722" s="1">
        <v>3.0</v>
      </c>
      <c r="BQ722" s="1">
        <v>3.0</v>
      </c>
      <c r="BR722" s="1">
        <v>4.0</v>
      </c>
      <c r="BS722" s="1">
        <v>3.0</v>
      </c>
      <c r="BT722" s="1">
        <v>3.0</v>
      </c>
      <c r="BU722" s="1">
        <v>3.0</v>
      </c>
      <c r="BV722" s="1">
        <v>2.0</v>
      </c>
      <c r="BW722" s="1">
        <v>4.0</v>
      </c>
      <c r="BX722" s="1">
        <v>3.0</v>
      </c>
      <c r="BY722" s="1">
        <v>3.0</v>
      </c>
      <c r="BZ722" s="1">
        <v>3.0</v>
      </c>
      <c r="CA722" s="64">
        <f t="shared" si="32"/>
        <v>221</v>
      </c>
      <c r="CB722" s="45">
        <f t="shared" si="33"/>
        <v>32</v>
      </c>
      <c r="CC722" s="45">
        <f t="shared" si="34"/>
        <v>18</v>
      </c>
      <c r="CD722" s="45">
        <f t="shared" si="35"/>
        <v>14</v>
      </c>
      <c r="CE722" s="45">
        <f t="shared" si="36"/>
        <v>25</v>
      </c>
      <c r="CF722" s="45">
        <f t="shared" si="37"/>
        <v>24</v>
      </c>
      <c r="CG722" s="45">
        <f t="shared" si="38"/>
        <v>27</v>
      </c>
      <c r="CH722" s="45">
        <f t="shared" si="39"/>
        <v>27</v>
      </c>
      <c r="CI722" s="45">
        <f t="shared" si="40"/>
        <v>0.4</v>
      </c>
      <c r="CJ722">
        <f t="shared" si="10"/>
        <v>26</v>
      </c>
      <c r="CK722" s="45">
        <f t="shared" si="41"/>
        <v>24</v>
      </c>
      <c r="CM722" s="40">
        <f>VLOOKUP(CB722,'PROMIS 57 T-Score Conversions'!Q$3:R$35,2,TRUE)</f>
        <v>43.9</v>
      </c>
      <c r="CN722" s="44" t="str">
        <f t="shared" si="20"/>
        <v>Mild</v>
      </c>
      <c r="CO722" s="40">
        <f>VLOOKUP(CC722,'PROMIS 57 T-Score Conversions'!A$3:B$35,2,TRUE)</f>
        <v>56.4</v>
      </c>
      <c r="CP722" s="39" t="str">
        <f t="shared" si="21"/>
        <v>Moderate</v>
      </c>
      <c r="CQ722" s="40">
        <f>VLOOKUP(CD722,'PROMIS 57 T-Score Conversions'!E$3:F$35,2,TRUE)</f>
        <v>53.2</v>
      </c>
      <c r="CR722" s="39" t="str">
        <f t="shared" si="22"/>
        <v>Normal</v>
      </c>
      <c r="CS722" s="40">
        <f>VLOOKUP(CE722,'PROMIS 57 T-Score Conversions'!U$3:V$35,2,TRUE)</f>
        <v>58.5</v>
      </c>
      <c r="CT722" s="39" t="str">
        <f t="shared" si="42"/>
        <v>Mild</v>
      </c>
      <c r="CU722" s="40">
        <f>VLOOKUP(CF722,'PROMIS 57 T-Score Conversions'!Y$3:Z$35,2,TRUE)</f>
        <v>54.3</v>
      </c>
      <c r="CV722" s="39" t="str">
        <f t="shared" si="24"/>
        <v>Normal</v>
      </c>
      <c r="CW722" s="40">
        <f>vlookup(CG722,'PROMIS 57 T-Score Conversions'!M$3:N$35,2,TRUE)</f>
        <v>47</v>
      </c>
      <c r="CX722" s="39" t="str">
        <f t="shared" si="25"/>
        <v>Normal</v>
      </c>
      <c r="CY722" s="40">
        <f>VLOOKup(CH722,'PROMIS 57 T-Score Conversions'!I$3:J$35,2,TRUE)</f>
        <v>63.5</v>
      </c>
      <c r="CZ722" s="39" t="str">
        <f t="shared" si="26"/>
        <v>Moderate</v>
      </c>
      <c r="DA722" s="37">
        <f>VLOOKUP(CJ722,'PROMIS 57 T-Score Conversions'!AC$3:AD$35,2,TRUE)</f>
        <v>41.9</v>
      </c>
      <c r="DB722" s="44" t="str">
        <f t="shared" si="30"/>
        <v>Mild</v>
      </c>
      <c r="DC722" s="40">
        <f>VLOOKUP(CK722,'PROMIS 57 T-Score Conversions'!AG$3:AH$35,2,TRUE)</f>
        <v>43.42</v>
      </c>
      <c r="DD722" s="39" t="str">
        <f t="shared" si="31"/>
        <v>Normal</v>
      </c>
    </row>
    <row r="723">
      <c r="A723" s="1" t="b">
        <v>1</v>
      </c>
      <c r="B723" s="1" t="b">
        <v>1</v>
      </c>
      <c r="C723" s="20">
        <v>44042.48216865741</v>
      </c>
      <c r="D723" s="1" t="s">
        <v>317</v>
      </c>
      <c r="E723" s="1">
        <v>2087.0</v>
      </c>
      <c r="F723" s="1">
        <v>4.0</v>
      </c>
      <c r="G723" s="1">
        <v>5.0</v>
      </c>
      <c r="H723" s="1">
        <v>5.0</v>
      </c>
      <c r="I723" s="1">
        <v>3.0</v>
      </c>
      <c r="J723" s="1">
        <v>3.0</v>
      </c>
      <c r="K723" s="1">
        <v>5.0</v>
      </c>
      <c r="L723" s="1">
        <v>5.0</v>
      </c>
      <c r="M723" s="1">
        <v>4.0</v>
      </c>
      <c r="N723" s="1">
        <v>2.0</v>
      </c>
      <c r="O723" s="1">
        <v>2.0</v>
      </c>
      <c r="P723" s="1">
        <v>4.0</v>
      </c>
      <c r="Q723" s="1">
        <v>3.0</v>
      </c>
      <c r="R723" s="1">
        <v>2.0</v>
      </c>
      <c r="S723" s="1">
        <v>2.0</v>
      </c>
      <c r="T723" s="1">
        <v>3.0</v>
      </c>
      <c r="U723" s="1">
        <v>3.0</v>
      </c>
      <c r="V723" s="1">
        <v>1.0</v>
      </c>
      <c r="W723" s="1">
        <v>3.0</v>
      </c>
      <c r="X723" s="1">
        <v>4.0</v>
      </c>
      <c r="Y723" s="1">
        <v>2.0</v>
      </c>
      <c r="Z723" s="1">
        <v>1.0</v>
      </c>
      <c r="AA723" s="1">
        <v>4.0</v>
      </c>
      <c r="AB723" s="1">
        <v>3.0</v>
      </c>
      <c r="AC723" s="1">
        <v>2.0</v>
      </c>
      <c r="AD723" s="1">
        <v>5.0</v>
      </c>
      <c r="AE723" s="1">
        <v>5.0</v>
      </c>
      <c r="AF723" s="1">
        <v>5.0</v>
      </c>
      <c r="AG723" s="1">
        <v>5.0</v>
      </c>
      <c r="AH723" s="1">
        <v>5.0</v>
      </c>
      <c r="AI723" s="1">
        <v>4.0</v>
      </c>
      <c r="AJ723" s="1">
        <v>5.0</v>
      </c>
      <c r="AK723" s="1">
        <v>4.0</v>
      </c>
      <c r="AL723" s="1">
        <v>4.0</v>
      </c>
      <c r="AM723" s="1">
        <v>5.0</v>
      </c>
      <c r="AN723" s="1">
        <v>5.0</v>
      </c>
      <c r="AO723" s="1">
        <v>3.0</v>
      </c>
      <c r="AP723" s="1">
        <v>4.0</v>
      </c>
      <c r="AQ723" s="1">
        <v>1.0</v>
      </c>
      <c r="AR723" s="1">
        <v>3.0</v>
      </c>
      <c r="AS723" s="1">
        <v>5.0</v>
      </c>
      <c r="AT723" s="1">
        <v>1.0</v>
      </c>
      <c r="AU723" s="1">
        <v>4.0</v>
      </c>
      <c r="AV723" s="1">
        <v>2.0</v>
      </c>
      <c r="AW723" s="1">
        <v>1.0</v>
      </c>
      <c r="AX723" s="1">
        <v>1.0</v>
      </c>
      <c r="AY723" s="1">
        <v>1.0</v>
      </c>
      <c r="AZ723" s="1">
        <v>4.0</v>
      </c>
      <c r="BA723" s="1">
        <v>2.0</v>
      </c>
      <c r="BB723" s="1">
        <v>2.0</v>
      </c>
      <c r="BC723" s="1">
        <v>2.0</v>
      </c>
      <c r="BD723" s="1">
        <v>2.0</v>
      </c>
      <c r="BE723" s="1">
        <v>1.0</v>
      </c>
      <c r="BF723" s="1">
        <v>2.0</v>
      </c>
      <c r="BG723" s="1">
        <v>2.0</v>
      </c>
      <c r="BH723" s="1">
        <v>3.0</v>
      </c>
      <c r="BI723" s="1">
        <v>2.0</v>
      </c>
      <c r="BJ723" s="1">
        <v>3.0</v>
      </c>
      <c r="BK723" s="1">
        <v>1.0</v>
      </c>
      <c r="BL723" s="1">
        <v>2.0</v>
      </c>
      <c r="BM723" s="1">
        <v>4.0</v>
      </c>
      <c r="BN723" s="1">
        <v>2.0</v>
      </c>
      <c r="BO723" s="1">
        <v>1.0</v>
      </c>
      <c r="BP723" s="1">
        <v>2.0</v>
      </c>
      <c r="BQ723" s="1">
        <v>2.0</v>
      </c>
      <c r="BR723" s="1">
        <v>4.0</v>
      </c>
      <c r="BS723" s="1">
        <v>2.0</v>
      </c>
      <c r="BT723" s="1">
        <v>3.0</v>
      </c>
      <c r="BU723" s="1">
        <v>4.0</v>
      </c>
      <c r="BV723" s="1">
        <v>5.0</v>
      </c>
      <c r="BW723" s="1">
        <v>4.0</v>
      </c>
      <c r="BX723" s="1">
        <v>2.0</v>
      </c>
      <c r="BY723" s="1">
        <v>3.0</v>
      </c>
      <c r="BZ723" s="1">
        <v>3.0</v>
      </c>
      <c r="CA723" s="64">
        <f t="shared" si="32"/>
        <v>222</v>
      </c>
      <c r="CB723" s="45">
        <f t="shared" si="33"/>
        <v>34</v>
      </c>
      <c r="CC723" s="45">
        <f t="shared" si="34"/>
        <v>21</v>
      </c>
      <c r="CD723" s="45">
        <f t="shared" si="35"/>
        <v>20</v>
      </c>
      <c r="CE723" s="45">
        <f t="shared" si="36"/>
        <v>38</v>
      </c>
      <c r="CF723" s="45">
        <f t="shared" si="37"/>
        <v>30</v>
      </c>
      <c r="CG723" s="45">
        <f t="shared" si="38"/>
        <v>16</v>
      </c>
      <c r="CH723" s="45">
        <f t="shared" si="39"/>
        <v>16</v>
      </c>
      <c r="CI723" s="45">
        <f t="shared" si="40"/>
        <v>0.3</v>
      </c>
      <c r="CJ723">
        <f t="shared" si="10"/>
        <v>18</v>
      </c>
      <c r="CK723" s="45">
        <f t="shared" si="41"/>
        <v>26</v>
      </c>
      <c r="CM723" s="40">
        <f>VLOOKUP(CB723,'PROMIS 57 T-Score Conversions'!Q$3:R$35,2,TRUE)</f>
        <v>45.7</v>
      </c>
      <c r="CN723" s="44" t="str">
        <f t="shared" si="20"/>
        <v>Normal</v>
      </c>
      <c r="CO723" s="40">
        <f>VLOOKUP(CC723,'PROMIS 57 T-Score Conversions'!A$3:B$35,2,TRUE)</f>
        <v>59.4</v>
      </c>
      <c r="CP723" s="39" t="str">
        <f t="shared" si="21"/>
        <v>Moderate</v>
      </c>
      <c r="CQ723" s="40">
        <f>VLOOKUP(CD723,'PROMIS 57 T-Score Conversions'!E$3:F$35,2,TRUE)</f>
        <v>58.5</v>
      </c>
      <c r="CR723" s="39" t="str">
        <f t="shared" si="22"/>
        <v>Mild</v>
      </c>
      <c r="CS723" s="40">
        <f>VLOOKUP(CE723,'PROMIS 57 T-Score Conversions'!U$3:V$35,2,TRUE)</f>
        <v>72.4</v>
      </c>
      <c r="CT723" s="39" t="str">
        <f t="shared" si="42"/>
        <v>Severe</v>
      </c>
      <c r="CU723" s="40">
        <f>VLOOKUP(CF723,'PROMIS 57 T-Score Conversions'!Y$3:Z$35,2,TRUE)</f>
        <v>60.4</v>
      </c>
      <c r="CV723" s="39" t="str">
        <f t="shared" si="24"/>
        <v>Moderate</v>
      </c>
      <c r="CW723" s="40">
        <f>vlookup(CG723,'PROMIS 57 T-Score Conversions'!M$3:N$35,2,TRUE)</f>
        <v>36.9</v>
      </c>
      <c r="CX723" s="39" t="str">
        <f t="shared" si="25"/>
        <v>Moderate</v>
      </c>
      <c r="CY723" s="40">
        <f>VLOOKup(CH723,'PROMIS 57 T-Score Conversions'!I$3:J$35,2,TRUE)</f>
        <v>55.8</v>
      </c>
      <c r="CZ723" s="39" t="str">
        <f t="shared" si="26"/>
        <v>Mild</v>
      </c>
      <c r="DA723" s="37">
        <f>VLOOKUP(CJ723,'PROMIS 57 T-Score Conversions'!AC$3:AD$35,2,TRUE)</f>
        <v>35.56</v>
      </c>
      <c r="DB723" s="44" t="str">
        <f t="shared" si="30"/>
        <v>Moderate</v>
      </c>
      <c r="DC723" s="40">
        <f>VLOOKUP(CK723,'PROMIS 57 T-Score Conversions'!AG$3:AH$35,2,TRUE)</f>
        <v>45.27</v>
      </c>
      <c r="DD723" s="39" t="str">
        <f t="shared" si="31"/>
        <v>Normal</v>
      </c>
    </row>
    <row r="724">
      <c r="A724" s="1" t="b">
        <v>1</v>
      </c>
      <c r="B724" s="1" t="b">
        <v>1</v>
      </c>
      <c r="C724" s="20">
        <v>44042.53025229167</v>
      </c>
      <c r="D724" s="1" t="s">
        <v>471</v>
      </c>
      <c r="E724" s="1">
        <v>2293.0</v>
      </c>
      <c r="F724" s="1">
        <v>3.0</v>
      </c>
      <c r="G724" s="1">
        <v>2.0</v>
      </c>
      <c r="H724" s="1">
        <v>3.0</v>
      </c>
      <c r="I724" s="1">
        <v>3.0</v>
      </c>
      <c r="J724" s="1">
        <v>2.0</v>
      </c>
      <c r="K724" s="1">
        <v>2.0</v>
      </c>
      <c r="L724" s="1">
        <v>3.0</v>
      </c>
      <c r="M724" s="1">
        <v>1.0</v>
      </c>
      <c r="N724" s="1">
        <v>3.0</v>
      </c>
      <c r="O724" s="1">
        <v>4.0</v>
      </c>
      <c r="P724" s="1">
        <v>4.0</v>
      </c>
      <c r="Q724" s="1">
        <v>5.0</v>
      </c>
      <c r="R724" s="1">
        <v>4.0</v>
      </c>
      <c r="S724" s="1">
        <v>4.0</v>
      </c>
      <c r="T724" s="1">
        <v>5.0</v>
      </c>
      <c r="U724" s="1">
        <v>5.0</v>
      </c>
      <c r="V724" s="1">
        <v>5.0</v>
      </c>
      <c r="W724" s="1">
        <v>5.0</v>
      </c>
      <c r="X724" s="1">
        <v>5.0</v>
      </c>
      <c r="Y724" s="1">
        <v>4.0</v>
      </c>
      <c r="Z724" s="1">
        <v>5.0</v>
      </c>
      <c r="AA724" s="1">
        <v>5.0</v>
      </c>
      <c r="AB724" s="1">
        <v>5.0</v>
      </c>
      <c r="AC724" s="1">
        <v>4.0</v>
      </c>
      <c r="AD724" s="1">
        <v>4.0</v>
      </c>
      <c r="AE724" s="1">
        <v>4.0</v>
      </c>
      <c r="AF724" s="1">
        <v>4.0</v>
      </c>
      <c r="AG724" s="1">
        <v>3.0</v>
      </c>
      <c r="AH724" s="1">
        <v>4.0</v>
      </c>
      <c r="AI724" s="1">
        <v>4.0</v>
      </c>
      <c r="AJ724" s="1">
        <v>4.0</v>
      </c>
      <c r="AK724" s="1">
        <v>4.0</v>
      </c>
      <c r="AL724" s="1">
        <v>5.0</v>
      </c>
      <c r="AM724" s="1">
        <v>5.0</v>
      </c>
      <c r="AN724" s="1">
        <v>5.0</v>
      </c>
      <c r="AO724" s="1">
        <v>5.0</v>
      </c>
      <c r="AP724" s="1">
        <v>5.0</v>
      </c>
      <c r="AQ724" s="1">
        <v>5.0</v>
      </c>
      <c r="AR724" s="1">
        <v>4.0</v>
      </c>
      <c r="AS724" s="1">
        <v>5.0</v>
      </c>
      <c r="AT724" s="1">
        <v>2.0</v>
      </c>
      <c r="AU724" s="1">
        <v>2.0</v>
      </c>
      <c r="AV724" s="1">
        <v>2.0</v>
      </c>
      <c r="AW724" s="1">
        <v>2.0</v>
      </c>
      <c r="AX724" s="1">
        <v>1.0</v>
      </c>
      <c r="AY724" s="1">
        <v>1.0</v>
      </c>
      <c r="AZ724" s="1">
        <v>3.0</v>
      </c>
      <c r="BA724" s="1">
        <v>2.0</v>
      </c>
      <c r="BB724" s="1">
        <v>4.0</v>
      </c>
      <c r="BC724" s="1">
        <v>4.0</v>
      </c>
      <c r="BD724" s="1">
        <v>4.0</v>
      </c>
      <c r="BE724" s="1">
        <v>4.0</v>
      </c>
      <c r="BF724" s="1">
        <v>3.0</v>
      </c>
      <c r="BG724" s="1">
        <v>3.0</v>
      </c>
      <c r="BH724" s="1">
        <v>4.0</v>
      </c>
      <c r="BI724" s="1">
        <v>3.0</v>
      </c>
      <c r="BJ724" s="1">
        <v>8.0</v>
      </c>
      <c r="BK724" s="1">
        <v>1.0</v>
      </c>
      <c r="BL724" s="1">
        <v>1.0</v>
      </c>
      <c r="BM724" s="1">
        <v>2.0</v>
      </c>
      <c r="BN724" s="1">
        <v>1.0</v>
      </c>
      <c r="BO724" s="1">
        <v>1.0</v>
      </c>
      <c r="BP724" s="1">
        <v>1.0</v>
      </c>
      <c r="BQ724" s="1">
        <v>1.0</v>
      </c>
      <c r="BR724" s="1">
        <v>1.0</v>
      </c>
      <c r="BS724" s="1">
        <v>4.0</v>
      </c>
      <c r="BT724" s="1">
        <v>5.0</v>
      </c>
      <c r="BU724" s="1">
        <v>5.0</v>
      </c>
      <c r="BV724" s="1">
        <v>5.0</v>
      </c>
      <c r="BW724" s="1">
        <v>5.0</v>
      </c>
      <c r="BX724" s="1">
        <v>4.0</v>
      </c>
      <c r="BY724" s="1">
        <v>3.0</v>
      </c>
      <c r="BZ724" s="1">
        <v>5.0</v>
      </c>
      <c r="CA724" s="64">
        <f t="shared" si="32"/>
        <v>258</v>
      </c>
      <c r="CB724" s="45">
        <f t="shared" si="33"/>
        <v>19</v>
      </c>
      <c r="CC724" s="45">
        <f t="shared" si="34"/>
        <v>34</v>
      </c>
      <c r="CD724" s="45">
        <f t="shared" si="35"/>
        <v>38</v>
      </c>
      <c r="CE724" s="45">
        <f t="shared" si="36"/>
        <v>31</v>
      </c>
      <c r="CF724" s="45">
        <f t="shared" si="37"/>
        <v>39</v>
      </c>
      <c r="CG724" s="45">
        <f t="shared" si="38"/>
        <v>15</v>
      </c>
      <c r="CH724" s="45">
        <f t="shared" si="39"/>
        <v>29</v>
      </c>
      <c r="CI724" s="45">
        <f t="shared" si="40"/>
        <v>0.8</v>
      </c>
      <c r="CJ724">
        <f t="shared" si="10"/>
        <v>9</v>
      </c>
      <c r="CK724" s="45">
        <f t="shared" si="41"/>
        <v>36</v>
      </c>
      <c r="CM724" s="40">
        <f>VLOOKUP(CB724,'PROMIS 57 T-Score Conversions'!Q$3:R$35,2,TRUE)</f>
        <v>34.7</v>
      </c>
      <c r="CN724" s="44" t="str">
        <f t="shared" si="20"/>
        <v>Moderate</v>
      </c>
      <c r="CO724" s="40">
        <f>VLOOKUP(CC724,'PROMIS 57 T-Score Conversions'!A$3:B$35,2,TRUE)</f>
        <v>73</v>
      </c>
      <c r="CP724" s="39" t="str">
        <f t="shared" si="21"/>
        <v>Severe</v>
      </c>
      <c r="CQ724" s="40">
        <f>VLOOKUP(CD724,'PROMIS 57 T-Score Conversions'!E$3:F$35,2,TRUE)</f>
        <v>76.4</v>
      </c>
      <c r="CR724" s="39" t="str">
        <f t="shared" si="22"/>
        <v>Severe</v>
      </c>
      <c r="CS724" s="40">
        <f>VLOOKUP(CE724,'PROMIS 57 T-Score Conversions'!U$3:V$35,2,TRUE)</f>
        <v>64.3</v>
      </c>
      <c r="CT724" s="39" t="str">
        <f t="shared" si="42"/>
        <v>Moderate</v>
      </c>
      <c r="CU724" s="40">
        <f>VLOOKUP(CF724,'PROMIS 57 T-Score Conversions'!Y$3:Z$35,2,TRUE)</f>
        <v>73</v>
      </c>
      <c r="CV724" s="39" t="str">
        <f t="shared" si="24"/>
        <v>Severe</v>
      </c>
      <c r="CW724" s="40">
        <f>vlookup(CG724,'PROMIS 57 T-Score Conversions'!M$3:N$35,2,TRUE)</f>
        <v>36.2</v>
      </c>
      <c r="CX724" s="39" t="str">
        <f t="shared" si="25"/>
        <v>Moderate</v>
      </c>
      <c r="CY724" s="40">
        <f>VLOOKup(CH724,'PROMIS 57 T-Score Conversions'!I$3:J$35,2,TRUE)</f>
        <v>64.8</v>
      </c>
      <c r="CZ724" s="39" t="str">
        <f t="shared" si="26"/>
        <v>Moderate</v>
      </c>
      <c r="DA724" s="37">
        <f>VLOOKUP(CJ724,'PROMIS 57 T-Score Conversions'!AC$3:AD$35,2,TRUE)</f>
        <v>25.73</v>
      </c>
      <c r="DB724" s="44" t="str">
        <f t="shared" si="30"/>
        <v>Severe</v>
      </c>
      <c r="DC724" s="40">
        <f>VLOOKUP(CK724,'PROMIS 57 T-Score Conversions'!AG$3:AH$35,2,TRUE)</f>
        <v>56.39</v>
      </c>
      <c r="DD724" s="39" t="str">
        <f t="shared" si="31"/>
        <v>Mild</v>
      </c>
    </row>
    <row r="725">
      <c r="A725" s="1" t="b">
        <v>1</v>
      </c>
      <c r="B725" s="1" t="b">
        <v>1</v>
      </c>
      <c r="C725" s="20">
        <v>44043.61877361111</v>
      </c>
      <c r="D725" s="1" t="s">
        <v>472</v>
      </c>
      <c r="E725" s="1">
        <v>2297.0</v>
      </c>
      <c r="F725" s="1">
        <v>3.0</v>
      </c>
      <c r="G725" s="1">
        <v>3.0</v>
      </c>
      <c r="H725" s="1">
        <v>5.0</v>
      </c>
      <c r="I725" s="1">
        <v>4.0</v>
      </c>
      <c r="J725" s="1">
        <v>1.0</v>
      </c>
      <c r="K725" s="1">
        <v>4.0</v>
      </c>
      <c r="L725" s="1">
        <v>2.0</v>
      </c>
      <c r="M725" s="1">
        <v>1.0</v>
      </c>
      <c r="N725" s="1">
        <v>2.0</v>
      </c>
      <c r="O725" s="1">
        <v>3.0</v>
      </c>
      <c r="P725" s="1">
        <v>4.0</v>
      </c>
      <c r="Q725" s="1">
        <v>2.0</v>
      </c>
      <c r="R725" s="1">
        <v>2.0</v>
      </c>
      <c r="S725" s="1">
        <v>4.0</v>
      </c>
      <c r="T725" s="1">
        <v>3.0</v>
      </c>
      <c r="U725" s="1">
        <v>2.0</v>
      </c>
      <c r="V725" s="1">
        <v>2.0</v>
      </c>
      <c r="W725" s="1">
        <v>2.0</v>
      </c>
      <c r="X725" s="1">
        <v>4.0</v>
      </c>
      <c r="Y725" s="1">
        <v>2.0</v>
      </c>
      <c r="Z725" s="1">
        <v>4.0</v>
      </c>
      <c r="AA725" s="1">
        <v>3.0</v>
      </c>
      <c r="AB725" s="1">
        <v>3.0</v>
      </c>
      <c r="AC725" s="1">
        <v>3.0</v>
      </c>
      <c r="AD725" s="1">
        <v>5.0</v>
      </c>
      <c r="AE725" s="1">
        <v>5.0</v>
      </c>
      <c r="AF725" s="1">
        <v>5.0</v>
      </c>
      <c r="AG725" s="1">
        <v>5.0</v>
      </c>
      <c r="AH725" s="1">
        <v>5.0</v>
      </c>
      <c r="AI725" s="1">
        <v>3.0</v>
      </c>
      <c r="AJ725" s="1">
        <v>5.0</v>
      </c>
      <c r="AK725" s="1">
        <v>5.0</v>
      </c>
      <c r="AL725" s="1">
        <v>3.0</v>
      </c>
      <c r="AM725" s="1">
        <v>5.0</v>
      </c>
      <c r="AN725" s="1">
        <v>4.0</v>
      </c>
      <c r="AO725" s="1">
        <v>4.0</v>
      </c>
      <c r="AP725" s="1">
        <v>3.0</v>
      </c>
      <c r="AQ725" s="1">
        <v>5.0</v>
      </c>
      <c r="AR725" s="1">
        <v>4.0</v>
      </c>
      <c r="AS725" s="1">
        <v>5.0</v>
      </c>
      <c r="AT725" s="1">
        <v>3.0</v>
      </c>
      <c r="AU725" s="1">
        <v>2.0</v>
      </c>
      <c r="AV725" s="1">
        <v>2.0</v>
      </c>
      <c r="AW725" s="1">
        <v>2.0</v>
      </c>
      <c r="AX725" s="1">
        <v>3.0</v>
      </c>
      <c r="AY725" s="1">
        <v>3.0</v>
      </c>
      <c r="AZ725" s="1">
        <v>3.0</v>
      </c>
      <c r="BA725" s="1">
        <v>2.0</v>
      </c>
      <c r="BB725" s="1">
        <v>3.0</v>
      </c>
      <c r="BC725" s="1">
        <v>4.0</v>
      </c>
      <c r="BD725" s="1">
        <v>4.0</v>
      </c>
      <c r="BE725" s="1">
        <v>4.0</v>
      </c>
      <c r="BF725" s="1">
        <v>3.0</v>
      </c>
      <c r="BG725" s="1">
        <v>4.0</v>
      </c>
      <c r="BH725" s="1">
        <v>4.0</v>
      </c>
      <c r="BI725" s="1">
        <v>4.0</v>
      </c>
      <c r="BJ725" s="1">
        <v>5.0</v>
      </c>
      <c r="BK725" s="1">
        <v>2.0</v>
      </c>
      <c r="BL725" s="1">
        <v>1.0</v>
      </c>
      <c r="BM725" s="1">
        <v>1.0</v>
      </c>
      <c r="BN725" s="1">
        <v>2.0</v>
      </c>
      <c r="BO725" s="1">
        <v>2.0</v>
      </c>
      <c r="BP725" s="1">
        <v>2.0</v>
      </c>
      <c r="BQ725" s="1">
        <v>1.0</v>
      </c>
      <c r="BR725" s="1">
        <v>1.0</v>
      </c>
      <c r="BS725" s="1">
        <v>4.0</v>
      </c>
      <c r="BT725" s="1">
        <v>4.0</v>
      </c>
      <c r="BU725" s="1">
        <v>5.0</v>
      </c>
      <c r="BV725" s="1">
        <v>5.0</v>
      </c>
      <c r="BW725" s="1">
        <v>5.0</v>
      </c>
      <c r="BX725" s="1">
        <v>5.0</v>
      </c>
      <c r="BY725" s="1">
        <v>5.0</v>
      </c>
      <c r="BZ725" s="1">
        <v>4.0</v>
      </c>
      <c r="CA725" s="64">
        <f t="shared" si="32"/>
        <v>243</v>
      </c>
      <c r="CB725" s="45">
        <f t="shared" si="33"/>
        <v>23</v>
      </c>
      <c r="CC725" s="45">
        <f t="shared" si="34"/>
        <v>22</v>
      </c>
      <c r="CD725" s="45">
        <f t="shared" si="35"/>
        <v>23</v>
      </c>
      <c r="CE725" s="45">
        <f t="shared" si="36"/>
        <v>38</v>
      </c>
      <c r="CF725" s="45">
        <f t="shared" si="37"/>
        <v>33</v>
      </c>
      <c r="CG725" s="45">
        <f t="shared" si="38"/>
        <v>20</v>
      </c>
      <c r="CH725" s="45">
        <f t="shared" si="39"/>
        <v>30</v>
      </c>
      <c r="CI725" s="45">
        <f t="shared" si="40"/>
        <v>0.5</v>
      </c>
      <c r="CJ725">
        <f t="shared" si="10"/>
        <v>12</v>
      </c>
      <c r="CK725" s="45">
        <f t="shared" si="41"/>
        <v>37</v>
      </c>
      <c r="CM725" s="40">
        <f>VLOOKUP(CB725,'PROMIS 57 T-Score Conversions'!Q$3:R$35,2,TRUE)</f>
        <v>37.4</v>
      </c>
      <c r="CN725" s="44" t="str">
        <f t="shared" si="20"/>
        <v>Moderate</v>
      </c>
      <c r="CO725" s="40">
        <f>VLOOKUP(CC725,'PROMIS 57 T-Score Conversions'!A$3:B$35,2,TRUE)</f>
        <v>60.4</v>
      </c>
      <c r="CP725" s="39" t="str">
        <f t="shared" si="21"/>
        <v>Moderate</v>
      </c>
      <c r="CQ725" s="40">
        <f>VLOOKUP(CD725,'PROMIS 57 T-Score Conversions'!E$3:F$35,2,TRUE)</f>
        <v>61.2</v>
      </c>
      <c r="CR725" s="39" t="str">
        <f t="shared" si="22"/>
        <v>Moderate</v>
      </c>
      <c r="CS725" s="40">
        <f>VLOOKUP(CE725,'PROMIS 57 T-Score Conversions'!U$3:V$35,2,TRUE)</f>
        <v>72.4</v>
      </c>
      <c r="CT725" s="39" t="str">
        <f t="shared" si="42"/>
        <v>Severe</v>
      </c>
      <c r="CU725" s="40">
        <f>VLOOKUP(CF725,'PROMIS 57 T-Score Conversions'!Y$3:Z$35,2,TRUE)</f>
        <v>63.7</v>
      </c>
      <c r="CV725" s="39" t="str">
        <f t="shared" si="24"/>
        <v>Moderate</v>
      </c>
      <c r="CW725" s="40">
        <f>vlookup(CG725,'PROMIS 57 T-Score Conversions'!M$3:N$35,2,TRUE)</f>
        <v>40.2</v>
      </c>
      <c r="CX725" s="39" t="str">
        <f t="shared" si="25"/>
        <v>Mild</v>
      </c>
      <c r="CY725" s="40">
        <f>VLOOKup(CH725,'PROMIS 57 T-Score Conversions'!I$3:J$35,2,TRUE)</f>
        <v>65.5</v>
      </c>
      <c r="CZ725" s="39" t="str">
        <f t="shared" si="26"/>
        <v>Moderate</v>
      </c>
      <c r="DA725" s="37">
        <f>VLOOKUP(CJ725,'PROMIS 57 T-Score Conversions'!AC$3:AD$35,2,TRUE)</f>
        <v>30.11</v>
      </c>
      <c r="DB725" s="44" t="str">
        <f t="shared" si="30"/>
        <v>Moderate</v>
      </c>
      <c r="DC725" s="40">
        <f>VLOOKUP(CK725,'PROMIS 57 T-Score Conversions'!AG$3:AH$35,2,TRUE)</f>
        <v>58.03</v>
      </c>
      <c r="DD725" s="39" t="str">
        <f t="shared" si="31"/>
        <v>Mild</v>
      </c>
    </row>
    <row r="726">
      <c r="A726" s="1" t="b">
        <v>1</v>
      </c>
      <c r="B726" s="1" t="b">
        <v>1</v>
      </c>
      <c r="C726" s="20">
        <v>44044.40861778935</v>
      </c>
      <c r="D726" s="1" t="s">
        <v>399</v>
      </c>
      <c r="E726" s="1">
        <v>2049.0</v>
      </c>
      <c r="F726" s="1">
        <v>3.0</v>
      </c>
      <c r="G726" s="1">
        <v>3.0</v>
      </c>
      <c r="H726" s="1">
        <v>4.0</v>
      </c>
      <c r="I726" s="1">
        <v>3.0</v>
      </c>
      <c r="J726" s="1">
        <v>2.0</v>
      </c>
      <c r="K726" s="1">
        <v>3.0</v>
      </c>
      <c r="L726" s="1">
        <v>4.0</v>
      </c>
      <c r="M726" s="1">
        <v>2.0</v>
      </c>
      <c r="N726" s="1">
        <v>2.0</v>
      </c>
      <c r="O726" s="1">
        <v>2.0</v>
      </c>
      <c r="P726" s="1">
        <v>3.0</v>
      </c>
      <c r="Q726" s="1">
        <v>2.0</v>
      </c>
      <c r="R726" s="1">
        <v>2.0</v>
      </c>
      <c r="S726" s="1">
        <v>2.0</v>
      </c>
      <c r="T726" s="1">
        <v>2.0</v>
      </c>
      <c r="U726" s="1">
        <v>3.0</v>
      </c>
      <c r="V726" s="1">
        <v>2.0</v>
      </c>
      <c r="W726" s="1">
        <v>2.0</v>
      </c>
      <c r="X726" s="1">
        <v>3.0</v>
      </c>
      <c r="Y726" s="1">
        <v>2.0</v>
      </c>
      <c r="Z726" s="1">
        <v>1.0</v>
      </c>
      <c r="AA726" s="1">
        <v>2.0</v>
      </c>
      <c r="AB726" s="1">
        <v>2.0</v>
      </c>
      <c r="AC726" s="1">
        <v>2.0</v>
      </c>
      <c r="AD726" s="1">
        <v>4.0</v>
      </c>
      <c r="AE726" s="1">
        <v>4.0</v>
      </c>
      <c r="AF726" s="1">
        <v>4.0</v>
      </c>
      <c r="AG726" s="1">
        <v>4.0</v>
      </c>
      <c r="AH726" s="1">
        <v>4.0</v>
      </c>
      <c r="AI726" s="1">
        <v>4.0</v>
      </c>
      <c r="AJ726" s="1">
        <v>4.0</v>
      </c>
      <c r="AK726" s="1">
        <v>4.0</v>
      </c>
      <c r="AL726" s="1">
        <v>4.0</v>
      </c>
      <c r="AM726" s="1">
        <v>4.0</v>
      </c>
      <c r="AN726" s="1">
        <v>4.0</v>
      </c>
      <c r="AO726" s="1">
        <v>3.0</v>
      </c>
      <c r="AP726" s="1">
        <v>4.0</v>
      </c>
      <c r="AQ726" s="1">
        <v>3.0</v>
      </c>
      <c r="AR726" s="1">
        <v>1.0</v>
      </c>
      <c r="AS726" s="1">
        <v>5.0</v>
      </c>
      <c r="AT726" s="1">
        <v>3.0</v>
      </c>
      <c r="AU726" s="1">
        <v>3.0</v>
      </c>
      <c r="AV726" s="1">
        <v>3.0</v>
      </c>
      <c r="AW726" s="1">
        <v>3.0</v>
      </c>
      <c r="AX726" s="1">
        <v>3.0</v>
      </c>
      <c r="AY726" s="1">
        <v>3.0</v>
      </c>
      <c r="AZ726" s="1">
        <v>3.0</v>
      </c>
      <c r="BA726" s="1">
        <v>3.0</v>
      </c>
      <c r="BB726" s="1">
        <v>2.0</v>
      </c>
      <c r="BC726" s="1">
        <v>2.0</v>
      </c>
      <c r="BD726" s="1">
        <v>2.0</v>
      </c>
      <c r="BE726" s="1">
        <v>2.0</v>
      </c>
      <c r="BF726" s="1">
        <v>2.0</v>
      </c>
      <c r="BG726" s="1">
        <v>2.0</v>
      </c>
      <c r="BH726" s="1">
        <v>2.0</v>
      </c>
      <c r="BI726" s="1">
        <v>2.0</v>
      </c>
      <c r="BJ726" s="1">
        <v>5.0</v>
      </c>
      <c r="BK726" s="1">
        <v>4.0</v>
      </c>
      <c r="BL726" s="1">
        <v>4.0</v>
      </c>
      <c r="BM726" s="1">
        <v>3.0</v>
      </c>
      <c r="BN726" s="1">
        <v>3.0</v>
      </c>
      <c r="BO726" s="1">
        <v>3.0</v>
      </c>
      <c r="BP726" s="1">
        <v>3.0</v>
      </c>
      <c r="BQ726" s="1">
        <v>3.0</v>
      </c>
      <c r="BR726" s="1">
        <v>3.0</v>
      </c>
      <c r="BS726" s="1">
        <v>3.0</v>
      </c>
      <c r="BT726" s="1">
        <v>3.0</v>
      </c>
      <c r="BU726" s="1">
        <v>4.0</v>
      </c>
      <c r="BV726" s="1">
        <v>3.0</v>
      </c>
      <c r="BW726" s="1">
        <v>3.0</v>
      </c>
      <c r="BX726" s="1">
        <v>3.0</v>
      </c>
      <c r="BY726" s="1">
        <v>3.0</v>
      </c>
      <c r="BZ726" s="1">
        <v>3.0</v>
      </c>
      <c r="CA726" s="64">
        <f t="shared" si="32"/>
        <v>214</v>
      </c>
      <c r="CB726" s="45">
        <f t="shared" si="33"/>
        <v>24</v>
      </c>
      <c r="CC726" s="45">
        <f t="shared" si="34"/>
        <v>18</v>
      </c>
      <c r="CD726" s="45">
        <f t="shared" si="35"/>
        <v>16</v>
      </c>
      <c r="CE726" s="45">
        <f t="shared" si="36"/>
        <v>32</v>
      </c>
      <c r="CF726" s="45">
        <f t="shared" si="37"/>
        <v>28</v>
      </c>
      <c r="CG726" s="45">
        <f t="shared" si="38"/>
        <v>24</v>
      </c>
      <c r="CH726" s="45">
        <f t="shared" si="39"/>
        <v>16</v>
      </c>
      <c r="CI726" s="45">
        <f t="shared" si="40"/>
        <v>0.5</v>
      </c>
      <c r="CJ726">
        <f t="shared" si="10"/>
        <v>26</v>
      </c>
      <c r="CK726" s="45">
        <f t="shared" si="41"/>
        <v>25</v>
      </c>
      <c r="CM726" s="40">
        <f>VLOOKUP(CB726,'PROMIS 57 T-Score Conversions'!Q$3:R$35,2,TRUE)</f>
        <v>38.1</v>
      </c>
      <c r="CN726" s="44" t="str">
        <f t="shared" si="20"/>
        <v>Moderate</v>
      </c>
      <c r="CO726" s="40">
        <f>VLOOKUP(CC726,'PROMIS 57 T-Score Conversions'!A$3:B$35,2,TRUE)</f>
        <v>56.4</v>
      </c>
      <c r="CP726" s="39" t="str">
        <f t="shared" si="21"/>
        <v>Moderate</v>
      </c>
      <c r="CQ726" s="40">
        <f>VLOOKUP(CD726,'PROMIS 57 T-Score Conversions'!E$3:F$35,2,TRUE)</f>
        <v>55.1</v>
      </c>
      <c r="CR726" s="39" t="str">
        <f t="shared" si="22"/>
        <v>Mild</v>
      </c>
      <c r="CS726" s="40">
        <f>VLOOKUP(CE726,'PROMIS 57 T-Score Conversions'!U$3:V$35,2,TRUE)</f>
        <v>65.3</v>
      </c>
      <c r="CT726" s="39" t="str">
        <f t="shared" si="42"/>
        <v>Moderate</v>
      </c>
      <c r="CU726" s="40">
        <f>VLOOKUP(CF726,'PROMIS 57 T-Score Conversions'!Y$3:Z$35,2,TRUE)</f>
        <v>58.3</v>
      </c>
      <c r="CV726" s="39" t="str">
        <f t="shared" si="24"/>
        <v>Mild</v>
      </c>
      <c r="CW726" s="40">
        <f>vlookup(CG726,'PROMIS 57 T-Score Conversions'!M$3:N$35,2,TRUE)</f>
        <v>44</v>
      </c>
      <c r="CX726" s="39" t="str">
        <f t="shared" si="25"/>
        <v>Mild</v>
      </c>
      <c r="CY726" s="40">
        <f>VLOOKup(CH726,'PROMIS 57 T-Score Conversions'!I$3:J$35,2,TRUE)</f>
        <v>55.8</v>
      </c>
      <c r="CZ726" s="39" t="str">
        <f t="shared" si="26"/>
        <v>Mild</v>
      </c>
      <c r="DA726" s="37">
        <f>VLOOKUP(CJ726,'PROMIS 57 T-Score Conversions'!AC$3:AD$35,2,TRUE)</f>
        <v>41.9</v>
      </c>
      <c r="DB726" s="44" t="str">
        <f t="shared" si="30"/>
        <v>Mild</v>
      </c>
      <c r="DC726" s="40">
        <f>VLOOKUP(CK726,'PROMIS 57 T-Score Conversions'!AG$3:AH$35,2,TRUE)</f>
        <v>44.34</v>
      </c>
      <c r="DD726" s="39" t="str">
        <f t="shared" si="31"/>
        <v>Normal</v>
      </c>
    </row>
    <row r="727">
      <c r="A727" s="1" t="b">
        <v>1</v>
      </c>
      <c r="B727" s="1" t="b">
        <v>1</v>
      </c>
      <c r="C727" s="20">
        <v>44048.862697696764</v>
      </c>
      <c r="D727" s="1" t="s">
        <v>407</v>
      </c>
      <c r="E727" s="1">
        <v>2212.0</v>
      </c>
      <c r="F727" s="1">
        <v>5.0</v>
      </c>
      <c r="G727" s="1">
        <v>5.0</v>
      </c>
      <c r="H727" s="1">
        <v>5.0</v>
      </c>
      <c r="I727" s="1">
        <v>4.0</v>
      </c>
      <c r="J727" s="1">
        <v>5.0</v>
      </c>
      <c r="K727" s="1">
        <v>5.0</v>
      </c>
      <c r="L727" s="1">
        <v>5.0</v>
      </c>
      <c r="M727" s="1">
        <v>5.0</v>
      </c>
      <c r="N727" s="1">
        <v>1.0</v>
      </c>
      <c r="O727" s="1">
        <v>1.0</v>
      </c>
      <c r="P727" s="1">
        <v>1.0</v>
      </c>
      <c r="Q727" s="1">
        <v>1.0</v>
      </c>
      <c r="R727" s="1">
        <v>1.0</v>
      </c>
      <c r="S727" s="1">
        <v>1.0</v>
      </c>
      <c r="T727" s="1">
        <v>3.0</v>
      </c>
      <c r="U727" s="1">
        <v>1.0</v>
      </c>
      <c r="V727" s="1">
        <v>1.0</v>
      </c>
      <c r="W727" s="1">
        <v>1.0</v>
      </c>
      <c r="X727" s="1">
        <v>1.0</v>
      </c>
      <c r="Y727" s="1">
        <v>1.0</v>
      </c>
      <c r="Z727" s="1">
        <v>1.0</v>
      </c>
      <c r="AA727" s="1">
        <v>1.0</v>
      </c>
      <c r="AB727" s="1">
        <v>1.0</v>
      </c>
      <c r="AC727" s="1">
        <v>1.0</v>
      </c>
      <c r="AD727" s="1">
        <v>2.0</v>
      </c>
      <c r="AE727" s="1">
        <v>2.0</v>
      </c>
      <c r="AF727" s="1">
        <v>2.0</v>
      </c>
      <c r="AG727" s="1">
        <v>2.0</v>
      </c>
      <c r="AH727" s="1">
        <v>2.0</v>
      </c>
      <c r="AI727" s="1">
        <v>1.0</v>
      </c>
      <c r="AJ727" s="1">
        <v>2.0</v>
      </c>
      <c r="AK727" s="1">
        <v>2.0</v>
      </c>
      <c r="AL727" s="1">
        <v>2.0</v>
      </c>
      <c r="AM727" s="1">
        <v>2.0</v>
      </c>
      <c r="AN727" s="1">
        <v>2.0</v>
      </c>
      <c r="AO727" s="1">
        <v>2.0</v>
      </c>
      <c r="AP727" s="1">
        <v>2.0</v>
      </c>
      <c r="AQ727" s="1">
        <v>2.0</v>
      </c>
      <c r="AR727" s="1">
        <v>1.0</v>
      </c>
      <c r="AS727" s="1">
        <v>2.0</v>
      </c>
      <c r="AT727" s="1">
        <v>4.0</v>
      </c>
      <c r="AU727" s="1">
        <v>5.0</v>
      </c>
      <c r="AV727" s="1">
        <v>1.0</v>
      </c>
      <c r="AW727" s="1">
        <v>4.0</v>
      </c>
      <c r="AX727" s="1">
        <v>4.0</v>
      </c>
      <c r="AY727" s="1">
        <v>4.0</v>
      </c>
      <c r="AZ727" s="1">
        <v>4.0</v>
      </c>
      <c r="BA727" s="1">
        <v>4.0</v>
      </c>
      <c r="BB727" s="1">
        <v>2.0</v>
      </c>
      <c r="BC727" s="1">
        <v>1.0</v>
      </c>
      <c r="BD727" s="1">
        <v>1.0</v>
      </c>
      <c r="BE727" s="1">
        <v>1.0</v>
      </c>
      <c r="BF727" s="1">
        <v>1.0</v>
      </c>
      <c r="BG727" s="1">
        <v>2.0</v>
      </c>
      <c r="BH727" s="1">
        <v>2.0</v>
      </c>
      <c r="BI727" s="1">
        <v>1.0</v>
      </c>
      <c r="BJ727" s="1">
        <v>2.0</v>
      </c>
      <c r="BK727" s="1">
        <v>4.0</v>
      </c>
      <c r="BL727" s="1">
        <v>4.0</v>
      </c>
      <c r="BM727" s="1">
        <v>4.0</v>
      </c>
      <c r="BN727" s="1">
        <v>4.0</v>
      </c>
      <c r="BO727" s="1">
        <v>4.0</v>
      </c>
      <c r="BP727" s="1">
        <v>4.0</v>
      </c>
      <c r="BQ727" s="1">
        <v>4.0</v>
      </c>
      <c r="BR727" s="1">
        <v>5.0</v>
      </c>
      <c r="BS727" s="1">
        <v>2.0</v>
      </c>
      <c r="BT727" s="1">
        <v>2.0</v>
      </c>
      <c r="BU727" s="1">
        <v>2.0</v>
      </c>
      <c r="BV727" s="1">
        <v>2.0</v>
      </c>
      <c r="BW727" s="1">
        <v>1.0</v>
      </c>
      <c r="BX727" s="1">
        <v>2.0</v>
      </c>
      <c r="BY727" s="1">
        <v>2.0</v>
      </c>
      <c r="BZ727" s="1">
        <v>2.0</v>
      </c>
      <c r="CA727" s="64">
        <f t="shared" si="32"/>
        <v>178</v>
      </c>
      <c r="CB727" s="45">
        <f t="shared" si="33"/>
        <v>39</v>
      </c>
      <c r="CC727" s="45">
        <f t="shared" si="34"/>
        <v>10</v>
      </c>
      <c r="CD727" s="45">
        <f t="shared" si="35"/>
        <v>8</v>
      </c>
      <c r="CE727" s="45">
        <f t="shared" si="36"/>
        <v>15</v>
      </c>
      <c r="CF727" s="45">
        <f t="shared" si="37"/>
        <v>15</v>
      </c>
      <c r="CG727" s="45">
        <f t="shared" si="38"/>
        <v>30</v>
      </c>
      <c r="CH727" s="45">
        <f t="shared" si="39"/>
        <v>11</v>
      </c>
      <c r="CI727" s="45">
        <f t="shared" si="40"/>
        <v>0.2</v>
      </c>
      <c r="CJ727">
        <f t="shared" si="10"/>
        <v>33</v>
      </c>
      <c r="CK727" s="45">
        <f t="shared" si="41"/>
        <v>15</v>
      </c>
      <c r="CM727" s="40">
        <f>VLOOKUP(CB727,'PROMIS 57 T-Score Conversions'!Q$3:R$35,2,TRUE)</f>
        <v>53</v>
      </c>
      <c r="CN727" s="44" t="str">
        <f t="shared" si="20"/>
        <v>Normal</v>
      </c>
      <c r="CO727" s="40">
        <f>VLOOKUP(CC727,'PROMIS 57 T-Score Conversions'!A$3:B$35,2,TRUE)</f>
        <v>45.9</v>
      </c>
      <c r="CP727" s="39" t="str">
        <f t="shared" si="21"/>
        <v>Normal</v>
      </c>
      <c r="CQ727" s="40">
        <f>VLOOKUP(CD727,'PROMIS 57 T-Score Conversions'!E$3:F$35,2,TRUE)</f>
        <v>38.2</v>
      </c>
      <c r="CR727" s="39" t="str">
        <f t="shared" si="22"/>
        <v>Normal</v>
      </c>
      <c r="CS727" s="40">
        <f>VLOOKUP(CE727,'PROMIS 57 T-Score Conversions'!U$3:V$35,2,TRUE)</f>
        <v>48.1</v>
      </c>
      <c r="CT727" s="39" t="str">
        <f t="shared" si="42"/>
        <v>Normal</v>
      </c>
      <c r="CU727" s="40">
        <f>VLOOKUP(CF727,'PROMIS 57 T-Score Conversions'!Y$3:Z$35,2,TRUE)</f>
        <v>44.2</v>
      </c>
      <c r="CV727" s="39" t="str">
        <f t="shared" si="24"/>
        <v>Normal</v>
      </c>
      <c r="CW727" s="40">
        <f>vlookup(CG727,'PROMIS 57 T-Score Conversions'!M$3:N$35,2,TRUE)</f>
        <v>49.9</v>
      </c>
      <c r="CX727" s="39" t="str">
        <f t="shared" si="25"/>
        <v>Normal</v>
      </c>
      <c r="CY727" s="40">
        <f>VLOOKup(CH727,'PROMIS 57 T-Score Conversions'!I$3:J$35,2,TRUE)</f>
        <v>51.2</v>
      </c>
      <c r="CZ727" s="39" t="str">
        <f t="shared" si="26"/>
        <v>Normal</v>
      </c>
      <c r="DA727" s="37">
        <f>VLOOKUP(CJ727,'PROMIS 57 T-Score Conversions'!AC$3:AD$35,2,TRUE)</f>
        <v>48.18</v>
      </c>
      <c r="DB727" s="44" t="str">
        <f t="shared" si="30"/>
        <v>Normal</v>
      </c>
      <c r="DC727" s="40">
        <f>VLOOKUP(CK727,'PROMIS 57 T-Score Conversions'!AG$3:AH$35,2,TRUE)</f>
        <v>35.07</v>
      </c>
      <c r="DD727" s="39" t="str">
        <f t="shared" si="31"/>
        <v>Normal</v>
      </c>
    </row>
    <row r="728">
      <c r="A728" s="1" t="b">
        <v>1</v>
      </c>
      <c r="B728" s="1" t="b">
        <v>1</v>
      </c>
      <c r="C728" s="20">
        <v>44048.89316112269</v>
      </c>
      <c r="D728" s="1" t="s">
        <v>473</v>
      </c>
      <c r="E728" s="1">
        <v>2303.0</v>
      </c>
      <c r="F728" s="1">
        <v>3.0</v>
      </c>
      <c r="G728" s="1">
        <v>4.0</v>
      </c>
      <c r="H728" s="1">
        <v>4.0</v>
      </c>
      <c r="I728" s="1">
        <v>3.0</v>
      </c>
      <c r="J728" s="1">
        <v>2.0</v>
      </c>
      <c r="K728" s="1">
        <v>3.0</v>
      </c>
      <c r="L728" s="1">
        <v>5.0</v>
      </c>
      <c r="M728" s="1">
        <v>3.0</v>
      </c>
      <c r="N728" s="1">
        <v>2.0</v>
      </c>
      <c r="O728" s="1">
        <v>2.0</v>
      </c>
      <c r="P728" s="1">
        <v>3.0</v>
      </c>
      <c r="Q728" s="1">
        <v>3.0</v>
      </c>
      <c r="R728" s="1">
        <v>3.0</v>
      </c>
      <c r="S728" s="1">
        <v>2.0</v>
      </c>
      <c r="T728" s="1">
        <v>3.0</v>
      </c>
      <c r="U728" s="1">
        <v>3.0</v>
      </c>
      <c r="V728" s="1">
        <v>1.0</v>
      </c>
      <c r="W728" s="1">
        <v>1.0</v>
      </c>
      <c r="X728" s="1">
        <v>3.0</v>
      </c>
      <c r="Y728" s="1">
        <v>2.0</v>
      </c>
      <c r="Z728" s="1">
        <v>1.0</v>
      </c>
      <c r="AA728" s="1">
        <v>4.0</v>
      </c>
      <c r="AB728" s="1">
        <v>2.0</v>
      </c>
      <c r="AC728" s="1">
        <v>2.0</v>
      </c>
      <c r="AD728" s="1">
        <v>5.0</v>
      </c>
      <c r="AE728" s="1">
        <v>4.0</v>
      </c>
      <c r="AF728" s="1">
        <v>4.0</v>
      </c>
      <c r="AG728" s="1">
        <v>4.0</v>
      </c>
      <c r="AH728" s="1">
        <v>4.0</v>
      </c>
      <c r="AI728" s="1">
        <v>4.0</v>
      </c>
      <c r="AJ728" s="1">
        <v>4.0</v>
      </c>
      <c r="AK728" s="1">
        <v>5.0</v>
      </c>
      <c r="AL728" s="1">
        <v>3.0</v>
      </c>
      <c r="AM728" s="1">
        <v>4.0</v>
      </c>
      <c r="AN728" s="1">
        <v>3.0</v>
      </c>
      <c r="AO728" s="1">
        <v>3.0</v>
      </c>
      <c r="AP728" s="1">
        <v>3.0</v>
      </c>
      <c r="AQ728" s="1">
        <v>3.0</v>
      </c>
      <c r="AR728" s="1">
        <v>2.0</v>
      </c>
      <c r="AS728" s="1">
        <v>4.0</v>
      </c>
      <c r="AT728" s="1">
        <v>2.0</v>
      </c>
      <c r="AU728" s="1">
        <v>2.0</v>
      </c>
      <c r="AV728" s="1">
        <v>2.0</v>
      </c>
      <c r="AW728" s="1">
        <v>2.0</v>
      </c>
      <c r="AX728" s="1">
        <v>1.0</v>
      </c>
      <c r="AY728" s="1">
        <v>1.0</v>
      </c>
      <c r="AZ728" s="1">
        <v>1.0</v>
      </c>
      <c r="BA728" s="1">
        <v>1.0</v>
      </c>
      <c r="BB728" s="1">
        <v>4.0</v>
      </c>
      <c r="BC728" s="1">
        <v>4.0</v>
      </c>
      <c r="BD728" s="1">
        <v>4.0</v>
      </c>
      <c r="BE728" s="1">
        <v>4.0</v>
      </c>
      <c r="BF728" s="1">
        <v>4.0</v>
      </c>
      <c r="BG728" s="1">
        <v>4.0</v>
      </c>
      <c r="BH728" s="1">
        <v>5.0</v>
      </c>
      <c r="BI728" s="1">
        <v>4.0</v>
      </c>
      <c r="BJ728" s="1">
        <v>6.0</v>
      </c>
      <c r="BK728" s="1">
        <v>2.0</v>
      </c>
      <c r="BL728" s="1">
        <v>3.0</v>
      </c>
      <c r="BM728" s="1">
        <v>2.0</v>
      </c>
      <c r="BN728" s="1">
        <v>2.0</v>
      </c>
      <c r="BO728" s="1">
        <v>3.0</v>
      </c>
      <c r="BP728" s="1">
        <v>2.0</v>
      </c>
      <c r="BQ728" s="1">
        <v>2.0</v>
      </c>
      <c r="BR728" s="1">
        <v>3.0</v>
      </c>
      <c r="BS728" s="1">
        <v>4.0</v>
      </c>
      <c r="BT728" s="1">
        <v>3.0</v>
      </c>
      <c r="BU728" s="1">
        <v>3.0</v>
      </c>
      <c r="BV728" s="1">
        <v>3.0</v>
      </c>
      <c r="BW728" s="1">
        <v>3.0</v>
      </c>
      <c r="BX728" s="1">
        <v>3.0</v>
      </c>
      <c r="BY728" s="1">
        <v>3.0</v>
      </c>
      <c r="BZ728" s="1">
        <v>4.0</v>
      </c>
      <c r="CA728" s="64">
        <f t="shared" si="32"/>
        <v>219</v>
      </c>
      <c r="CB728" s="45">
        <f t="shared" si="33"/>
        <v>27</v>
      </c>
      <c r="CC728" s="45">
        <f t="shared" si="34"/>
        <v>21</v>
      </c>
      <c r="CD728" s="45">
        <f t="shared" si="35"/>
        <v>16</v>
      </c>
      <c r="CE728" s="45">
        <f t="shared" si="36"/>
        <v>34</v>
      </c>
      <c r="CF728" s="45">
        <f t="shared" si="37"/>
        <v>25</v>
      </c>
      <c r="CG728" s="45">
        <f t="shared" si="38"/>
        <v>12</v>
      </c>
      <c r="CH728" s="45">
        <f t="shared" si="39"/>
        <v>33</v>
      </c>
      <c r="CI728" s="45">
        <f t="shared" si="40"/>
        <v>0.6</v>
      </c>
      <c r="CJ728">
        <f t="shared" si="10"/>
        <v>19</v>
      </c>
      <c r="CK728" s="45">
        <f t="shared" si="41"/>
        <v>26</v>
      </c>
      <c r="CM728" s="40">
        <f>VLOOKUP(CB728,'PROMIS 57 T-Score Conversions'!Q$3:R$35,2,TRUE)</f>
        <v>40.1</v>
      </c>
      <c r="CN728" s="44" t="str">
        <f t="shared" si="20"/>
        <v>Mild</v>
      </c>
      <c r="CO728" s="40">
        <f>VLOOKUP(CC728,'PROMIS 57 T-Score Conversions'!A$3:B$35,2,TRUE)</f>
        <v>59.4</v>
      </c>
      <c r="CP728" s="39" t="str">
        <f t="shared" si="21"/>
        <v>Moderate</v>
      </c>
      <c r="CQ728" s="40">
        <f>VLOOKUP(CD728,'PROMIS 57 T-Score Conversions'!E$3:F$35,2,TRUE)</f>
        <v>55.1</v>
      </c>
      <c r="CR728" s="39" t="str">
        <f t="shared" si="22"/>
        <v>Mild</v>
      </c>
      <c r="CS728" s="40">
        <f>VLOOKUP(CE728,'PROMIS 57 T-Score Conversions'!U$3:V$35,2,TRUE)</f>
        <v>67.5</v>
      </c>
      <c r="CT728" s="39" t="str">
        <f t="shared" si="42"/>
        <v>Moderate</v>
      </c>
      <c r="CU728" s="40">
        <f>VLOOKUP(CF728,'PROMIS 57 T-Score Conversions'!Y$3:Z$35,2,TRUE)</f>
        <v>55.3</v>
      </c>
      <c r="CV728" s="39" t="str">
        <f t="shared" si="24"/>
        <v>Mild</v>
      </c>
      <c r="CW728" s="40">
        <f>vlookup(CG728,'PROMIS 57 T-Score Conversions'!M$3:N$35,2,TRUE)</f>
        <v>33.6</v>
      </c>
      <c r="CX728" s="39" t="str">
        <f t="shared" si="25"/>
        <v>Moderate</v>
      </c>
      <c r="CY728" s="40">
        <f>VLOOKup(CH728,'PROMIS 57 T-Score Conversions'!I$3:J$35,2,TRUE)</f>
        <v>67.7</v>
      </c>
      <c r="CZ728" s="39" t="str">
        <f t="shared" si="26"/>
        <v>Moderate</v>
      </c>
      <c r="DA728" s="37">
        <f>VLOOKUP(CJ728,'PROMIS 57 T-Score Conversions'!AC$3:AD$35,2,TRUE)</f>
        <v>36.36</v>
      </c>
      <c r="DB728" s="44" t="str">
        <f t="shared" si="30"/>
        <v>Moderate</v>
      </c>
      <c r="DC728" s="40">
        <f>VLOOKUP(CK728,'PROMIS 57 T-Score Conversions'!AG$3:AH$35,2,TRUE)</f>
        <v>45.27</v>
      </c>
      <c r="DD728" s="39" t="str">
        <f t="shared" si="31"/>
        <v>Normal</v>
      </c>
    </row>
    <row r="729">
      <c r="A729" s="1" t="b">
        <v>1</v>
      </c>
      <c r="B729" s="1" t="b">
        <v>1</v>
      </c>
      <c r="C729" s="20">
        <v>44049.35569429398</v>
      </c>
      <c r="D729" s="1" t="s">
        <v>323</v>
      </c>
      <c r="E729" s="1">
        <v>2068.0</v>
      </c>
      <c r="F729" s="1">
        <v>1.0</v>
      </c>
      <c r="G729" s="1">
        <v>5.0</v>
      </c>
      <c r="H729" s="1">
        <v>5.0</v>
      </c>
      <c r="I729" s="1">
        <v>4.0</v>
      </c>
      <c r="J729" s="1">
        <v>2.0</v>
      </c>
      <c r="K729" s="1">
        <v>4.0</v>
      </c>
      <c r="L729" s="1">
        <v>4.0</v>
      </c>
      <c r="M729" s="1">
        <v>1.0</v>
      </c>
      <c r="N729" s="1">
        <v>2.0</v>
      </c>
      <c r="O729" s="1">
        <v>2.0</v>
      </c>
      <c r="P729" s="1">
        <v>4.0</v>
      </c>
      <c r="Q729" s="1">
        <v>2.0</v>
      </c>
      <c r="R729" s="1">
        <v>3.0</v>
      </c>
      <c r="S729" s="1">
        <v>3.0</v>
      </c>
      <c r="T729" s="1">
        <v>3.0</v>
      </c>
      <c r="U729" s="1">
        <v>2.0</v>
      </c>
      <c r="V729" s="1">
        <v>2.0</v>
      </c>
      <c r="W729" s="1">
        <v>2.0</v>
      </c>
      <c r="X729" s="1">
        <v>3.0</v>
      </c>
      <c r="Y729" s="1">
        <v>2.0</v>
      </c>
      <c r="Z729" s="1">
        <v>2.0</v>
      </c>
      <c r="AA729" s="1">
        <v>2.0</v>
      </c>
      <c r="AB729" s="1">
        <v>2.0</v>
      </c>
      <c r="AC729" s="1">
        <v>2.0</v>
      </c>
      <c r="AD729" s="1">
        <v>4.0</v>
      </c>
      <c r="AE729" s="1">
        <v>3.0</v>
      </c>
      <c r="AF729" s="1">
        <v>3.0</v>
      </c>
      <c r="AG729" s="1">
        <v>3.0</v>
      </c>
      <c r="AH729" s="1">
        <v>3.0</v>
      </c>
      <c r="AI729" s="1">
        <v>3.0</v>
      </c>
      <c r="AJ729" s="1">
        <v>3.0</v>
      </c>
      <c r="AK729" s="1">
        <v>3.0</v>
      </c>
      <c r="AL729" s="1">
        <v>3.0</v>
      </c>
      <c r="AM729" s="1">
        <v>3.0</v>
      </c>
      <c r="AN729" s="1">
        <v>3.0</v>
      </c>
      <c r="AO729" s="1">
        <v>4.0</v>
      </c>
      <c r="AP729" s="1">
        <v>4.0</v>
      </c>
      <c r="AQ729" s="1">
        <v>3.0</v>
      </c>
      <c r="AR729" s="1">
        <v>3.0</v>
      </c>
      <c r="AS729" s="1">
        <v>4.0</v>
      </c>
      <c r="AT729" s="1">
        <v>4.0</v>
      </c>
      <c r="AU729" s="1">
        <v>4.0</v>
      </c>
      <c r="AV729" s="1">
        <v>4.0</v>
      </c>
      <c r="AW729" s="1">
        <v>4.0</v>
      </c>
      <c r="AX729" s="1">
        <v>4.0</v>
      </c>
      <c r="AY729" s="1">
        <v>3.0</v>
      </c>
      <c r="AZ729" s="1">
        <v>3.0</v>
      </c>
      <c r="BA729" s="1">
        <v>2.0</v>
      </c>
      <c r="BB729" s="1">
        <v>3.0</v>
      </c>
      <c r="BC729" s="1">
        <v>3.0</v>
      </c>
      <c r="BD729" s="1">
        <v>3.0</v>
      </c>
      <c r="BE729" s="1">
        <v>4.0</v>
      </c>
      <c r="BF729" s="1">
        <v>4.0</v>
      </c>
      <c r="BG729" s="1">
        <v>3.0</v>
      </c>
      <c r="BH729" s="1">
        <v>4.0</v>
      </c>
      <c r="BI729" s="1">
        <v>3.0</v>
      </c>
      <c r="BJ729" s="1">
        <v>7.0</v>
      </c>
      <c r="BK729" s="1">
        <v>3.0</v>
      </c>
      <c r="BL729" s="1">
        <v>3.0</v>
      </c>
      <c r="BM729" s="1">
        <v>3.0</v>
      </c>
      <c r="BN729" s="1">
        <v>3.0</v>
      </c>
      <c r="BO729" s="1">
        <v>4.0</v>
      </c>
      <c r="BP729" s="1">
        <v>3.0</v>
      </c>
      <c r="BQ729" s="1">
        <v>4.0</v>
      </c>
      <c r="BR729" s="1">
        <v>4.0</v>
      </c>
      <c r="BS729" s="1">
        <v>2.0</v>
      </c>
      <c r="BT729" s="1">
        <v>2.0</v>
      </c>
      <c r="BU729" s="1">
        <v>3.0</v>
      </c>
      <c r="BV729" s="1">
        <v>3.0</v>
      </c>
      <c r="BW729" s="1">
        <v>3.0</v>
      </c>
      <c r="BX729" s="1">
        <v>3.0</v>
      </c>
      <c r="BY729" s="1">
        <v>3.0</v>
      </c>
      <c r="BZ729" s="1">
        <v>3.0</v>
      </c>
      <c r="CA729" s="64">
        <f t="shared" si="32"/>
        <v>227</v>
      </c>
      <c r="CB729" s="45">
        <f t="shared" si="33"/>
        <v>26</v>
      </c>
      <c r="CC729" s="45">
        <f t="shared" si="34"/>
        <v>21</v>
      </c>
      <c r="CD729" s="45">
        <f t="shared" si="35"/>
        <v>17</v>
      </c>
      <c r="CE729" s="45">
        <f t="shared" si="36"/>
        <v>25</v>
      </c>
      <c r="CF729" s="45">
        <f t="shared" si="37"/>
        <v>27</v>
      </c>
      <c r="CG729" s="45">
        <f t="shared" si="38"/>
        <v>28</v>
      </c>
      <c r="CH729" s="45">
        <f t="shared" si="39"/>
        <v>27</v>
      </c>
      <c r="CI729" s="45">
        <f t="shared" si="40"/>
        <v>0.7</v>
      </c>
      <c r="CJ729">
        <f t="shared" si="10"/>
        <v>27</v>
      </c>
      <c r="CK729" s="45">
        <f t="shared" si="41"/>
        <v>22</v>
      </c>
      <c r="CM729" s="40">
        <f>VLOOKUP(CB729,'PROMIS 57 T-Score Conversions'!Q$3:R$35,2,TRUE)</f>
        <v>39.5</v>
      </c>
      <c r="CN729" s="44" t="str">
        <f t="shared" si="20"/>
        <v>Moderate</v>
      </c>
      <c r="CO729" s="40">
        <f>VLOOKUP(CC729,'PROMIS 57 T-Score Conversions'!A$3:B$35,2,TRUE)</f>
        <v>59.4</v>
      </c>
      <c r="CP729" s="39" t="str">
        <f t="shared" si="21"/>
        <v>Moderate</v>
      </c>
      <c r="CQ729" s="40">
        <f>VLOOKUP(CD729,'PROMIS 57 T-Score Conversions'!E$3:F$35,2,TRUE)</f>
        <v>55.9</v>
      </c>
      <c r="CR729" s="39" t="str">
        <f t="shared" si="22"/>
        <v>Mild</v>
      </c>
      <c r="CS729" s="40">
        <f>VLOOKUP(CE729,'PROMIS 57 T-Score Conversions'!U$3:V$35,2,TRUE)</f>
        <v>58.5</v>
      </c>
      <c r="CT729" s="39" t="str">
        <f t="shared" si="42"/>
        <v>Mild</v>
      </c>
      <c r="CU729" s="40">
        <f>VLOOKUP(CF729,'PROMIS 57 T-Score Conversions'!Y$3:Z$35,2,TRUE)</f>
        <v>57.3</v>
      </c>
      <c r="CV729" s="39" t="str">
        <f t="shared" si="24"/>
        <v>Mild</v>
      </c>
      <c r="CW729" s="40">
        <f>vlookup(CG729,'PROMIS 57 T-Score Conversions'!M$3:N$35,2,TRUE)</f>
        <v>48</v>
      </c>
      <c r="CX729" s="39" t="str">
        <f t="shared" si="25"/>
        <v>Normal</v>
      </c>
      <c r="CY729" s="40">
        <f>VLOOKup(CH729,'PROMIS 57 T-Score Conversions'!I$3:J$35,2,TRUE)</f>
        <v>63.5</v>
      </c>
      <c r="CZ729" s="39" t="str">
        <f t="shared" si="26"/>
        <v>Moderate</v>
      </c>
      <c r="DA729" s="37">
        <f>VLOOKUP(CJ729,'PROMIS 57 T-Score Conversions'!AC$3:AD$35,2,TRUE)</f>
        <v>42.72</v>
      </c>
      <c r="DB729" s="44" t="str">
        <f t="shared" si="30"/>
        <v>Mild</v>
      </c>
      <c r="DC729" s="40">
        <f>VLOOKUP(CK729,'PROMIS 57 T-Score Conversions'!AG$3:AH$35,2,TRUE)</f>
        <v>41.61</v>
      </c>
      <c r="DD729" s="39" t="str">
        <f t="shared" si="31"/>
        <v>Normal</v>
      </c>
    </row>
    <row r="730">
      <c r="A730" s="1" t="b">
        <v>1</v>
      </c>
      <c r="B730" s="1" t="b">
        <v>0</v>
      </c>
      <c r="C730" s="20">
        <v>44050.52160724537</v>
      </c>
      <c r="D730" s="1" t="s">
        <v>474</v>
      </c>
      <c r="E730" s="1">
        <v>1988.0</v>
      </c>
      <c r="F730" s="1">
        <v>2.0</v>
      </c>
      <c r="G730" s="1">
        <v>1.0</v>
      </c>
      <c r="H730" s="1">
        <v>2.0</v>
      </c>
      <c r="I730" s="1">
        <v>2.0</v>
      </c>
      <c r="J730" s="1">
        <v>2.0</v>
      </c>
      <c r="K730" s="1">
        <v>2.0</v>
      </c>
      <c r="L730" s="1">
        <v>2.0</v>
      </c>
      <c r="M730" s="1">
        <v>1.0</v>
      </c>
      <c r="N730" s="1">
        <v>2.0</v>
      </c>
      <c r="O730" s="1">
        <v>3.0</v>
      </c>
      <c r="P730" s="1">
        <v>2.0</v>
      </c>
      <c r="Q730" s="1">
        <v>2.0</v>
      </c>
      <c r="R730" s="1">
        <v>4.0</v>
      </c>
      <c r="S730" s="1">
        <v>3.0</v>
      </c>
      <c r="T730" s="1">
        <v>3.0</v>
      </c>
      <c r="U730" s="1">
        <v>3.0</v>
      </c>
      <c r="V730" s="1">
        <v>2.0</v>
      </c>
      <c r="W730" s="1">
        <v>2.0</v>
      </c>
      <c r="X730" s="1">
        <v>3.0</v>
      </c>
      <c r="Y730" s="1">
        <v>2.0</v>
      </c>
      <c r="Z730" s="1">
        <v>1.0</v>
      </c>
      <c r="AA730" s="1">
        <v>2.0</v>
      </c>
      <c r="AB730" s="1">
        <v>3.0</v>
      </c>
      <c r="AC730" s="1">
        <v>3.0</v>
      </c>
      <c r="AD730" s="1">
        <v>5.0</v>
      </c>
      <c r="AE730" s="1">
        <v>5.0</v>
      </c>
      <c r="AF730" s="1">
        <v>4.0</v>
      </c>
      <c r="AG730" s="1">
        <v>4.0</v>
      </c>
      <c r="AH730" s="1">
        <v>4.0</v>
      </c>
      <c r="AI730" s="1">
        <v>5.0</v>
      </c>
      <c r="AJ730" s="1">
        <v>5.0</v>
      </c>
      <c r="AK730" s="1">
        <v>5.0</v>
      </c>
      <c r="AL730" s="1">
        <v>5.0</v>
      </c>
      <c r="AM730" s="1">
        <v>2.0</v>
      </c>
      <c r="AN730" s="1">
        <v>4.0</v>
      </c>
      <c r="AO730" s="1">
        <v>4.0</v>
      </c>
      <c r="AP730" s="1">
        <v>4.0</v>
      </c>
      <c r="AQ730" s="1">
        <v>4.0</v>
      </c>
      <c r="AR730" s="1">
        <v>4.0</v>
      </c>
      <c r="AS730" s="1">
        <v>4.0</v>
      </c>
      <c r="AT730" s="1">
        <v>4.0</v>
      </c>
      <c r="AU730" s="1">
        <v>4.0</v>
      </c>
      <c r="AV730" s="1">
        <v>3.0</v>
      </c>
      <c r="AW730" s="1">
        <v>3.0</v>
      </c>
      <c r="AX730" s="1">
        <v>5.0</v>
      </c>
      <c r="AY730" s="1">
        <v>4.0</v>
      </c>
      <c r="AZ730" s="1">
        <v>4.0</v>
      </c>
      <c r="BA730" s="1">
        <v>4.0</v>
      </c>
      <c r="BB730" s="1">
        <v>5.0</v>
      </c>
      <c r="BC730" s="1">
        <v>5.0</v>
      </c>
      <c r="BD730" s="1">
        <v>5.0</v>
      </c>
      <c r="BE730" s="1">
        <v>4.0</v>
      </c>
      <c r="BF730" s="1">
        <v>5.0</v>
      </c>
      <c r="BG730" s="1">
        <v>4.0</v>
      </c>
      <c r="BH730" s="1">
        <v>5.0</v>
      </c>
      <c r="BI730" s="1">
        <v>4.0</v>
      </c>
      <c r="BJ730" s="1">
        <v>9.0</v>
      </c>
      <c r="BK730" s="1">
        <v>2.0</v>
      </c>
      <c r="BL730" s="1">
        <v>4.0</v>
      </c>
      <c r="BM730" s="1">
        <v>3.0</v>
      </c>
      <c r="BN730" s="1">
        <v>2.0</v>
      </c>
      <c r="BO730" s="1">
        <v>3.0</v>
      </c>
      <c r="BP730" s="1">
        <v>2.0</v>
      </c>
      <c r="BQ730" s="1">
        <v>2.0</v>
      </c>
      <c r="BR730" s="1">
        <v>2.0</v>
      </c>
      <c r="BS730" s="1">
        <v>4.0</v>
      </c>
      <c r="BT730" s="1">
        <v>4.0</v>
      </c>
      <c r="BU730" s="1">
        <v>4.0</v>
      </c>
      <c r="BV730" s="1">
        <v>2.0</v>
      </c>
      <c r="BW730" s="1">
        <v>2.0</v>
      </c>
      <c r="BX730" s="1">
        <v>2.0</v>
      </c>
      <c r="BY730" s="1">
        <v>2.0</v>
      </c>
      <c r="BZ730" s="1">
        <v>4.0</v>
      </c>
      <c r="CA730" s="64">
        <f t="shared" si="32"/>
        <v>243</v>
      </c>
      <c r="CB730" s="45">
        <f t="shared" si="33"/>
        <v>14</v>
      </c>
      <c r="CC730" s="45">
        <f t="shared" si="34"/>
        <v>22</v>
      </c>
      <c r="CD730" s="45">
        <f t="shared" si="35"/>
        <v>18</v>
      </c>
      <c r="CE730" s="45">
        <f t="shared" si="36"/>
        <v>37</v>
      </c>
      <c r="CF730" s="45">
        <f t="shared" si="37"/>
        <v>31</v>
      </c>
      <c r="CG730" s="45">
        <f t="shared" si="38"/>
        <v>31</v>
      </c>
      <c r="CH730" s="45">
        <f t="shared" si="39"/>
        <v>37</v>
      </c>
      <c r="CI730" s="45">
        <f t="shared" si="40"/>
        <v>0.9</v>
      </c>
      <c r="CJ730">
        <f t="shared" si="10"/>
        <v>20</v>
      </c>
      <c r="CK730" s="45">
        <f t="shared" si="41"/>
        <v>24</v>
      </c>
      <c r="CM730" s="40">
        <f>VLOOKUP(CB730,'PROMIS 57 T-Score Conversions'!Q$3:R$35,2,TRUE)</f>
        <v>30.8</v>
      </c>
      <c r="CN730" s="44" t="str">
        <f t="shared" si="20"/>
        <v>Moderate</v>
      </c>
      <c r="CO730" s="40">
        <f>VLOOKUP(CC730,'PROMIS 57 T-Score Conversions'!A$3:B$35,2,TRUE)</f>
        <v>60.4</v>
      </c>
      <c r="CP730" s="39" t="str">
        <f t="shared" si="21"/>
        <v>Moderate</v>
      </c>
      <c r="CQ730" s="40">
        <f>VLOOKUP(CD730,'PROMIS 57 T-Score Conversions'!E$3:F$35,2,TRUE)</f>
        <v>56.8</v>
      </c>
      <c r="CR730" s="39" t="str">
        <f t="shared" si="22"/>
        <v>Mild</v>
      </c>
      <c r="CS730" s="40">
        <f>VLOOKUP(CE730,'PROMIS 57 T-Score Conversions'!U$3:V$35,2,TRUE)</f>
        <v>71</v>
      </c>
      <c r="CT730" s="39" t="str">
        <f t="shared" si="42"/>
        <v>Severe</v>
      </c>
      <c r="CU730" s="40">
        <f>VLOOKUP(CF730,'PROMIS 57 T-Score Conversions'!Y$3:Z$35,2,TRUE)</f>
        <v>61.5</v>
      </c>
      <c r="CV730" s="39" t="str">
        <f t="shared" si="24"/>
        <v>Moderate</v>
      </c>
      <c r="CW730" s="40">
        <f>vlookup(CG730,'PROMIS 57 T-Score Conversions'!M$3:N$35,2,TRUE)</f>
        <v>50.8</v>
      </c>
      <c r="CX730" s="39" t="str">
        <f t="shared" si="25"/>
        <v>Normal</v>
      </c>
      <c r="CY730" s="40">
        <f>VLOOKup(CH730,'PROMIS 57 T-Score Conversions'!I$3:J$35,2,TRUE)</f>
        <v>71</v>
      </c>
      <c r="CZ730" s="39" t="str">
        <f t="shared" si="26"/>
        <v>Severe</v>
      </c>
      <c r="DA730" s="37">
        <f>VLOOKUP(CJ730,'PROMIS 57 T-Score Conversions'!AC$3:AD$35,2,TRUE)</f>
        <v>37.15</v>
      </c>
      <c r="DB730" s="44" t="str">
        <f t="shared" si="30"/>
        <v>Moderate</v>
      </c>
      <c r="DC730" s="40">
        <f>VLOOKUP(CK730,'PROMIS 57 T-Score Conversions'!AG$3:AH$35,2,TRUE)</f>
        <v>43.42</v>
      </c>
      <c r="DD730" s="39" t="str">
        <f t="shared" si="31"/>
        <v>Normal</v>
      </c>
    </row>
    <row r="731">
      <c r="A731" s="1" t="b">
        <v>1</v>
      </c>
      <c r="B731" s="1" t="b">
        <v>1</v>
      </c>
      <c r="C731" s="20">
        <v>44051.39401322917</v>
      </c>
      <c r="D731" s="1" t="s">
        <v>475</v>
      </c>
      <c r="E731" s="1">
        <v>2203.0</v>
      </c>
      <c r="F731" s="1">
        <v>2.0</v>
      </c>
      <c r="G731" s="1">
        <v>3.0</v>
      </c>
      <c r="H731" s="1">
        <v>3.0</v>
      </c>
      <c r="I731" s="1">
        <v>2.0</v>
      </c>
      <c r="J731" s="1">
        <v>3.0</v>
      </c>
      <c r="K731" s="1">
        <v>2.0</v>
      </c>
      <c r="L731" s="1">
        <v>3.0</v>
      </c>
      <c r="M731" s="1">
        <v>1.0</v>
      </c>
      <c r="N731" s="1">
        <v>3.0</v>
      </c>
      <c r="O731" s="1">
        <v>2.0</v>
      </c>
      <c r="P731" s="1">
        <v>3.0</v>
      </c>
      <c r="Q731" s="1">
        <v>3.0</v>
      </c>
      <c r="R731" s="1">
        <v>3.0</v>
      </c>
      <c r="S731" s="1">
        <v>2.0</v>
      </c>
      <c r="T731" s="1">
        <v>4.0</v>
      </c>
      <c r="U731" s="1">
        <v>4.0</v>
      </c>
      <c r="V731" s="1">
        <v>3.0</v>
      </c>
      <c r="W731" s="1">
        <v>2.0</v>
      </c>
      <c r="X731" s="1">
        <v>3.0</v>
      </c>
      <c r="Y731" s="1">
        <v>2.0</v>
      </c>
      <c r="Z731" s="1">
        <v>2.0</v>
      </c>
      <c r="AA731" s="1">
        <v>2.0</v>
      </c>
      <c r="AB731" s="1">
        <v>3.0</v>
      </c>
      <c r="AC731" s="1">
        <v>3.0</v>
      </c>
      <c r="AD731" s="1">
        <v>4.0</v>
      </c>
      <c r="AE731" s="1">
        <v>4.0</v>
      </c>
      <c r="AF731" s="1">
        <v>5.0</v>
      </c>
      <c r="AG731" s="1">
        <v>5.0</v>
      </c>
      <c r="AH731" s="1">
        <v>5.0</v>
      </c>
      <c r="AI731" s="1">
        <v>5.0</v>
      </c>
      <c r="AJ731" s="1">
        <v>5.0</v>
      </c>
      <c r="AK731" s="1">
        <v>5.0</v>
      </c>
      <c r="AL731" s="1">
        <v>4.0</v>
      </c>
      <c r="AM731" s="1">
        <v>5.0</v>
      </c>
      <c r="AN731" s="1">
        <v>5.0</v>
      </c>
      <c r="AO731" s="1">
        <v>5.0</v>
      </c>
      <c r="AP731" s="1">
        <v>5.0</v>
      </c>
      <c r="AQ731" s="1">
        <v>5.0</v>
      </c>
      <c r="AR731" s="1">
        <v>5.0</v>
      </c>
      <c r="AS731" s="1">
        <v>5.0</v>
      </c>
      <c r="AT731" s="1">
        <v>2.0</v>
      </c>
      <c r="AU731" s="1">
        <v>2.0</v>
      </c>
      <c r="AV731" s="1">
        <v>2.0</v>
      </c>
      <c r="AW731" s="1">
        <v>2.0</v>
      </c>
      <c r="AX731" s="1">
        <v>2.0</v>
      </c>
      <c r="AY731" s="1">
        <v>2.0</v>
      </c>
      <c r="AZ731" s="1">
        <v>2.0</v>
      </c>
      <c r="BA731" s="1">
        <v>1.0</v>
      </c>
      <c r="BB731" s="1">
        <v>5.0</v>
      </c>
      <c r="BC731" s="1">
        <v>5.0</v>
      </c>
      <c r="BD731" s="1">
        <v>5.0</v>
      </c>
      <c r="BE731" s="1">
        <v>5.0</v>
      </c>
      <c r="BF731" s="1">
        <v>5.0</v>
      </c>
      <c r="BG731" s="1">
        <v>4.0</v>
      </c>
      <c r="BH731" s="1">
        <v>5.0</v>
      </c>
      <c r="BI731" s="1">
        <v>4.0</v>
      </c>
      <c r="BJ731" s="1">
        <v>9.0</v>
      </c>
      <c r="BK731" s="1">
        <v>1.0</v>
      </c>
      <c r="BL731" s="1">
        <v>1.0</v>
      </c>
      <c r="BM731" s="1">
        <v>2.0</v>
      </c>
      <c r="BN731" s="1">
        <v>2.0</v>
      </c>
      <c r="BO731" s="1">
        <v>2.0</v>
      </c>
      <c r="BP731" s="1">
        <v>1.0</v>
      </c>
      <c r="BQ731" s="1">
        <v>1.0</v>
      </c>
      <c r="BR731" s="1">
        <v>1.0</v>
      </c>
      <c r="BS731" s="1">
        <v>5.0</v>
      </c>
      <c r="BT731" s="1">
        <v>5.0</v>
      </c>
      <c r="BU731" s="1">
        <v>5.0</v>
      </c>
      <c r="BV731" s="1">
        <v>5.0</v>
      </c>
      <c r="BW731" s="1">
        <v>5.0</v>
      </c>
      <c r="BX731" s="1">
        <v>4.0</v>
      </c>
      <c r="BY731" s="1">
        <v>5.0</v>
      </c>
      <c r="BZ731" s="1">
        <v>5.0</v>
      </c>
      <c r="CA731" s="64">
        <f t="shared" si="32"/>
        <v>252</v>
      </c>
      <c r="CB731" s="45">
        <f t="shared" si="33"/>
        <v>19</v>
      </c>
      <c r="CC731" s="45">
        <f t="shared" si="34"/>
        <v>24</v>
      </c>
      <c r="CD731" s="45">
        <f t="shared" si="35"/>
        <v>20</v>
      </c>
      <c r="CE731" s="45">
        <f t="shared" si="36"/>
        <v>38</v>
      </c>
      <c r="CF731" s="45">
        <f t="shared" si="37"/>
        <v>39</v>
      </c>
      <c r="CG731" s="45">
        <f t="shared" si="38"/>
        <v>15</v>
      </c>
      <c r="CH731" s="45">
        <f t="shared" si="39"/>
        <v>38</v>
      </c>
      <c r="CI731" s="45">
        <f t="shared" si="40"/>
        <v>0.9</v>
      </c>
      <c r="CJ731">
        <f t="shared" si="10"/>
        <v>11</v>
      </c>
      <c r="CK731" s="45">
        <f t="shared" si="41"/>
        <v>39</v>
      </c>
      <c r="CM731" s="40">
        <f>VLOOKUP(CB731,'PROMIS 57 T-Score Conversions'!Q$3:R$35,2,TRUE)</f>
        <v>34.7</v>
      </c>
      <c r="CN731" s="44" t="str">
        <f t="shared" si="20"/>
        <v>Moderate</v>
      </c>
      <c r="CO731" s="40">
        <f>VLOOKUP(CC731,'PROMIS 57 T-Score Conversions'!A$3:B$35,2,TRUE)</f>
        <v>62.5</v>
      </c>
      <c r="CP731" s="39" t="str">
        <f t="shared" si="21"/>
        <v>Moderate</v>
      </c>
      <c r="CQ731" s="40">
        <f>VLOOKUP(CD731,'PROMIS 57 T-Score Conversions'!E$3:F$35,2,TRUE)</f>
        <v>58.5</v>
      </c>
      <c r="CR731" s="39" t="str">
        <f t="shared" si="22"/>
        <v>Mild</v>
      </c>
      <c r="CS731" s="40">
        <f>VLOOKUP(CE731,'PROMIS 57 T-Score Conversions'!U$3:V$35,2,TRUE)</f>
        <v>72.4</v>
      </c>
      <c r="CT731" s="39" t="str">
        <f t="shared" si="42"/>
        <v>Severe</v>
      </c>
      <c r="CU731" s="40">
        <f>VLOOKUP(CF731,'PROMIS 57 T-Score Conversions'!Y$3:Z$35,2,TRUE)</f>
        <v>73</v>
      </c>
      <c r="CV731" s="39" t="str">
        <f t="shared" si="24"/>
        <v>Severe</v>
      </c>
      <c r="CW731" s="40">
        <f>vlookup(CG731,'PROMIS 57 T-Score Conversions'!M$3:N$35,2,TRUE)</f>
        <v>36.2</v>
      </c>
      <c r="CX731" s="39" t="str">
        <f t="shared" si="25"/>
        <v>Moderate</v>
      </c>
      <c r="CY731" s="40">
        <f>VLOOKup(CH731,'PROMIS 57 T-Score Conversions'!I$3:J$35,2,TRUE)</f>
        <v>72.1</v>
      </c>
      <c r="CZ731" s="39" t="str">
        <f t="shared" si="26"/>
        <v>Severe</v>
      </c>
      <c r="DA731" s="37">
        <f>VLOOKUP(CJ731,'PROMIS 57 T-Score Conversions'!AC$3:AD$35,2,TRUE)</f>
        <v>28.9</v>
      </c>
      <c r="DB731" s="44" t="str">
        <f t="shared" si="30"/>
        <v>Severe</v>
      </c>
      <c r="DC731" s="40">
        <f>VLOOKUP(CK731,'PROMIS 57 T-Score Conversions'!AG$3:AH$35,2,TRUE)</f>
        <v>62.52</v>
      </c>
      <c r="DD731" s="39" t="str">
        <f t="shared" si="31"/>
        <v>Moderate</v>
      </c>
    </row>
    <row r="732">
      <c r="A732" s="1" t="b">
        <v>1</v>
      </c>
      <c r="B732" s="1" t="b">
        <v>1</v>
      </c>
      <c r="C732" s="20">
        <v>44051.638062673606</v>
      </c>
      <c r="D732" s="1" t="s">
        <v>475</v>
      </c>
      <c r="E732" s="1">
        <v>2203.0</v>
      </c>
      <c r="F732" s="1">
        <v>2.0</v>
      </c>
      <c r="G732" s="1">
        <v>3.0</v>
      </c>
      <c r="H732" s="1">
        <v>3.0</v>
      </c>
      <c r="I732" s="1">
        <v>2.0</v>
      </c>
      <c r="J732" s="1">
        <v>3.0</v>
      </c>
      <c r="K732" s="1">
        <v>2.0</v>
      </c>
      <c r="L732" s="1">
        <v>3.0</v>
      </c>
      <c r="M732" s="1">
        <v>1.0</v>
      </c>
      <c r="N732" s="1">
        <v>3.0</v>
      </c>
      <c r="O732" s="1">
        <v>2.0</v>
      </c>
      <c r="P732" s="1">
        <v>3.0</v>
      </c>
      <c r="Q732" s="1">
        <v>3.0</v>
      </c>
      <c r="R732" s="1">
        <v>3.0</v>
      </c>
      <c r="S732" s="1">
        <v>2.0</v>
      </c>
      <c r="T732" s="1">
        <v>4.0</v>
      </c>
      <c r="U732" s="1">
        <v>4.0</v>
      </c>
      <c r="V732" s="1">
        <v>3.0</v>
      </c>
      <c r="W732" s="1">
        <v>2.0</v>
      </c>
      <c r="X732" s="1">
        <v>3.0</v>
      </c>
      <c r="Y732" s="1">
        <v>2.0</v>
      </c>
      <c r="Z732" s="1">
        <v>2.0</v>
      </c>
      <c r="AA732" s="1">
        <v>2.0</v>
      </c>
      <c r="AB732" s="1">
        <v>3.0</v>
      </c>
      <c r="AC732" s="1">
        <v>3.0</v>
      </c>
      <c r="AD732" s="1">
        <v>4.0</v>
      </c>
      <c r="AE732" s="1">
        <v>4.0</v>
      </c>
      <c r="AF732" s="1">
        <v>5.0</v>
      </c>
      <c r="AG732" s="1">
        <v>5.0</v>
      </c>
      <c r="AH732" s="1">
        <v>5.0</v>
      </c>
      <c r="AI732" s="1">
        <v>5.0</v>
      </c>
      <c r="AJ732" s="1">
        <v>5.0</v>
      </c>
      <c r="AK732" s="1">
        <v>5.0</v>
      </c>
      <c r="AL732" s="1">
        <v>4.0</v>
      </c>
      <c r="AM732" s="1">
        <v>5.0</v>
      </c>
      <c r="AN732" s="1">
        <v>5.0</v>
      </c>
      <c r="AO732" s="1">
        <v>5.0</v>
      </c>
      <c r="AP732" s="1">
        <v>5.0</v>
      </c>
      <c r="AQ732" s="1">
        <v>5.0</v>
      </c>
      <c r="AR732" s="1">
        <v>5.0</v>
      </c>
      <c r="AS732" s="1">
        <v>5.0</v>
      </c>
      <c r="AT732" s="1">
        <v>2.0</v>
      </c>
      <c r="AU732" s="1">
        <v>2.0</v>
      </c>
      <c r="AV732" s="1">
        <v>2.0</v>
      </c>
      <c r="AW732" s="1">
        <v>2.0</v>
      </c>
      <c r="AX732" s="1">
        <v>2.0</v>
      </c>
      <c r="AY732" s="1">
        <v>2.0</v>
      </c>
      <c r="AZ732" s="1">
        <v>2.0</v>
      </c>
      <c r="BA732" s="1">
        <v>1.0</v>
      </c>
      <c r="BB732" s="1">
        <v>5.0</v>
      </c>
      <c r="BC732" s="1">
        <v>5.0</v>
      </c>
      <c r="BD732" s="1">
        <v>5.0</v>
      </c>
      <c r="BE732" s="1">
        <v>5.0</v>
      </c>
      <c r="BF732" s="1">
        <v>5.0</v>
      </c>
      <c r="BG732" s="1">
        <v>4.0</v>
      </c>
      <c r="BH732" s="1">
        <v>5.0</v>
      </c>
      <c r="BI732" s="1">
        <v>4.0</v>
      </c>
      <c r="BJ732" s="1">
        <v>9.0</v>
      </c>
      <c r="BK732" s="1">
        <v>1.0</v>
      </c>
      <c r="BL732" s="1">
        <v>1.0</v>
      </c>
      <c r="BM732" s="1">
        <v>2.0</v>
      </c>
      <c r="BN732" s="1">
        <v>2.0</v>
      </c>
      <c r="BO732" s="1">
        <v>2.0</v>
      </c>
      <c r="BP732" s="1">
        <v>1.0</v>
      </c>
      <c r="BQ732" s="1">
        <v>1.0</v>
      </c>
      <c r="BR732" s="1">
        <v>1.0</v>
      </c>
      <c r="BS732" s="1">
        <v>5.0</v>
      </c>
      <c r="BT732" s="1">
        <v>5.0</v>
      </c>
      <c r="BU732" s="1">
        <v>5.0</v>
      </c>
      <c r="BV732" s="1">
        <v>5.0</v>
      </c>
      <c r="BW732" s="1">
        <v>5.0</v>
      </c>
      <c r="BX732" s="1">
        <v>4.0</v>
      </c>
      <c r="BY732" s="1">
        <v>5.0</v>
      </c>
      <c r="BZ732" s="1">
        <v>5.0</v>
      </c>
      <c r="CA732" s="64">
        <f t="shared" si="32"/>
        <v>252</v>
      </c>
      <c r="CB732" s="45">
        <f t="shared" si="33"/>
        <v>19</v>
      </c>
      <c r="CC732" s="45">
        <f t="shared" si="34"/>
        <v>24</v>
      </c>
      <c r="CD732" s="45">
        <f t="shared" si="35"/>
        <v>20</v>
      </c>
      <c r="CE732" s="45">
        <f t="shared" si="36"/>
        <v>38</v>
      </c>
      <c r="CF732" s="45">
        <f t="shared" si="37"/>
        <v>39</v>
      </c>
      <c r="CG732" s="45">
        <f t="shared" si="38"/>
        <v>15</v>
      </c>
      <c r="CH732" s="45">
        <f t="shared" si="39"/>
        <v>38</v>
      </c>
      <c r="CI732" s="45">
        <f t="shared" si="40"/>
        <v>0.9</v>
      </c>
      <c r="CJ732">
        <f t="shared" si="10"/>
        <v>11</v>
      </c>
      <c r="CK732" s="45">
        <f t="shared" si="41"/>
        <v>39</v>
      </c>
      <c r="CM732" s="40">
        <f>VLOOKUP(CB732,'PROMIS 57 T-Score Conversions'!Q$3:R$35,2,TRUE)</f>
        <v>34.7</v>
      </c>
      <c r="CN732" s="44" t="str">
        <f t="shared" si="20"/>
        <v>Moderate</v>
      </c>
      <c r="CO732" s="40">
        <f>VLOOKUP(CC732,'PROMIS 57 T-Score Conversions'!A$3:B$35,2,TRUE)</f>
        <v>62.5</v>
      </c>
      <c r="CP732" s="39" t="str">
        <f t="shared" si="21"/>
        <v>Moderate</v>
      </c>
      <c r="CQ732" s="40">
        <f>VLOOKUP(CD732,'PROMIS 57 T-Score Conversions'!E$3:F$35,2,TRUE)</f>
        <v>58.5</v>
      </c>
      <c r="CR732" s="39" t="str">
        <f t="shared" si="22"/>
        <v>Mild</v>
      </c>
      <c r="CS732" s="40">
        <f>VLOOKUP(CE732,'PROMIS 57 T-Score Conversions'!U$3:V$35,2,TRUE)</f>
        <v>72.4</v>
      </c>
      <c r="CT732" s="39" t="str">
        <f t="shared" si="42"/>
        <v>Severe</v>
      </c>
      <c r="CU732" s="40">
        <f>VLOOKUP(CF732,'PROMIS 57 T-Score Conversions'!Y$3:Z$35,2,TRUE)</f>
        <v>73</v>
      </c>
      <c r="CV732" s="39" t="str">
        <f t="shared" si="24"/>
        <v>Severe</v>
      </c>
      <c r="CW732" s="40">
        <f>vlookup(CG732,'PROMIS 57 T-Score Conversions'!M$3:N$35,2,TRUE)</f>
        <v>36.2</v>
      </c>
      <c r="CX732" s="39" t="str">
        <f t="shared" si="25"/>
        <v>Moderate</v>
      </c>
      <c r="CY732" s="40">
        <f>VLOOKup(CH732,'PROMIS 57 T-Score Conversions'!I$3:J$35,2,TRUE)</f>
        <v>72.1</v>
      </c>
      <c r="CZ732" s="39" t="str">
        <f t="shared" si="26"/>
        <v>Severe</v>
      </c>
      <c r="DA732" s="37">
        <f>VLOOKUP(CJ732,'PROMIS 57 T-Score Conversions'!AC$3:AD$35,2,TRUE)</f>
        <v>28.9</v>
      </c>
      <c r="DB732" s="44" t="str">
        <f t="shared" si="30"/>
        <v>Severe</v>
      </c>
      <c r="DC732" s="40">
        <f>VLOOKUP(CK732,'PROMIS 57 T-Score Conversions'!AG$3:AH$35,2,TRUE)</f>
        <v>62.52</v>
      </c>
      <c r="DD732" s="39" t="str">
        <f t="shared" si="31"/>
        <v>Moderate</v>
      </c>
    </row>
    <row r="733">
      <c r="A733" s="1" t="b">
        <v>1</v>
      </c>
      <c r="B733" s="1" t="b">
        <v>1</v>
      </c>
      <c r="C733" s="20">
        <v>44053.46142148148</v>
      </c>
      <c r="D733" s="1" t="s">
        <v>476</v>
      </c>
      <c r="E733" s="1">
        <v>2302.0</v>
      </c>
      <c r="F733" s="1">
        <v>3.0</v>
      </c>
      <c r="G733" s="1">
        <v>3.0</v>
      </c>
      <c r="H733" s="1">
        <v>4.0</v>
      </c>
      <c r="I733" s="1">
        <v>3.0</v>
      </c>
      <c r="J733" s="1">
        <v>1.0</v>
      </c>
      <c r="K733" s="1">
        <v>3.0</v>
      </c>
      <c r="L733" s="1">
        <v>5.0</v>
      </c>
      <c r="M733" s="1">
        <v>3.0</v>
      </c>
      <c r="N733" s="1">
        <v>4.0</v>
      </c>
      <c r="O733" s="1">
        <v>3.0</v>
      </c>
      <c r="P733" s="1">
        <v>3.0</v>
      </c>
      <c r="Q733" s="1">
        <v>4.0</v>
      </c>
      <c r="R733" s="1">
        <v>3.0</v>
      </c>
      <c r="S733" s="1">
        <v>3.0</v>
      </c>
      <c r="T733" s="1">
        <v>3.0</v>
      </c>
      <c r="U733" s="1">
        <v>4.0</v>
      </c>
      <c r="V733" s="1">
        <v>2.0</v>
      </c>
      <c r="W733" s="1">
        <v>2.0</v>
      </c>
      <c r="X733" s="1">
        <v>4.0</v>
      </c>
      <c r="Y733" s="1">
        <v>4.0</v>
      </c>
      <c r="Z733" s="1">
        <v>2.0</v>
      </c>
      <c r="AA733" s="1">
        <v>4.0</v>
      </c>
      <c r="AB733" s="1">
        <v>2.0</v>
      </c>
      <c r="AC733" s="1">
        <v>2.0</v>
      </c>
      <c r="AD733" s="1">
        <v>3.0</v>
      </c>
      <c r="AE733" s="1">
        <v>2.0</v>
      </c>
      <c r="AF733" s="1">
        <v>2.0</v>
      </c>
      <c r="AG733" s="1">
        <v>2.0</v>
      </c>
      <c r="AH733" s="1">
        <v>2.0</v>
      </c>
      <c r="AI733" s="1">
        <v>2.0</v>
      </c>
      <c r="AJ733" s="1">
        <v>2.0</v>
      </c>
      <c r="AK733" s="1">
        <v>2.0</v>
      </c>
      <c r="AL733" s="1">
        <v>3.0</v>
      </c>
      <c r="AM733" s="1">
        <v>5.0</v>
      </c>
      <c r="AN733" s="1">
        <v>3.0</v>
      </c>
      <c r="AO733" s="1">
        <v>1.0</v>
      </c>
      <c r="AP733" s="1">
        <v>4.0</v>
      </c>
      <c r="AQ733" s="1">
        <v>1.0</v>
      </c>
      <c r="AR733" s="1">
        <v>1.0</v>
      </c>
      <c r="AS733" s="1">
        <v>3.0</v>
      </c>
      <c r="AT733" s="1">
        <v>1.0</v>
      </c>
      <c r="AU733" s="1">
        <v>1.0</v>
      </c>
      <c r="AV733" s="1">
        <v>1.0</v>
      </c>
      <c r="AW733" s="1">
        <v>1.0</v>
      </c>
      <c r="AX733" s="1">
        <v>1.0</v>
      </c>
      <c r="AY733" s="1">
        <v>1.0</v>
      </c>
      <c r="AZ733" s="1">
        <v>1.0</v>
      </c>
      <c r="BA733" s="1">
        <v>1.0</v>
      </c>
      <c r="BB733" s="1">
        <v>2.0</v>
      </c>
      <c r="BC733" s="1">
        <v>1.0</v>
      </c>
      <c r="BD733" s="1">
        <v>1.0</v>
      </c>
      <c r="BE733" s="1">
        <v>1.0</v>
      </c>
      <c r="BF733" s="1">
        <v>1.0</v>
      </c>
      <c r="BG733" s="1">
        <v>1.0</v>
      </c>
      <c r="BH733" s="1">
        <v>1.0</v>
      </c>
      <c r="BI733" s="1">
        <v>1.0</v>
      </c>
      <c r="BJ733" s="1">
        <v>2.0</v>
      </c>
      <c r="BK733" s="1">
        <v>2.0</v>
      </c>
      <c r="BL733" s="1">
        <v>1.0</v>
      </c>
      <c r="BM733" s="1">
        <v>1.0</v>
      </c>
      <c r="BN733" s="1">
        <v>2.0</v>
      </c>
      <c r="BO733" s="1">
        <v>2.0</v>
      </c>
      <c r="BP733" s="1">
        <v>1.0</v>
      </c>
      <c r="BQ733" s="1">
        <v>1.0</v>
      </c>
      <c r="BR733" s="1">
        <v>1.0</v>
      </c>
      <c r="BS733" s="1">
        <v>4.0</v>
      </c>
      <c r="BT733" s="1">
        <v>5.0</v>
      </c>
      <c r="BU733" s="1">
        <v>5.0</v>
      </c>
      <c r="BV733" s="1">
        <v>4.0</v>
      </c>
      <c r="BW733" s="1">
        <v>5.0</v>
      </c>
      <c r="BX733" s="1">
        <v>3.0</v>
      </c>
      <c r="BY733" s="1">
        <v>3.0</v>
      </c>
      <c r="BZ733" s="1">
        <v>4.0</v>
      </c>
      <c r="CA733" s="64">
        <f t="shared" si="32"/>
        <v>175</v>
      </c>
      <c r="CB733" s="45">
        <f t="shared" si="33"/>
        <v>25</v>
      </c>
      <c r="CC733" s="45">
        <f t="shared" si="34"/>
        <v>27</v>
      </c>
      <c r="CD733" s="45">
        <f t="shared" si="35"/>
        <v>22</v>
      </c>
      <c r="CE733" s="45">
        <f t="shared" si="36"/>
        <v>17</v>
      </c>
      <c r="CF733" s="45">
        <f t="shared" si="37"/>
        <v>21</v>
      </c>
      <c r="CG733" s="45">
        <f t="shared" si="38"/>
        <v>8</v>
      </c>
      <c r="CH733" s="45">
        <f t="shared" si="39"/>
        <v>9</v>
      </c>
      <c r="CI733" s="45">
        <f t="shared" si="40"/>
        <v>0.2</v>
      </c>
      <c r="CJ733">
        <f t="shared" si="10"/>
        <v>11</v>
      </c>
      <c r="CK733" s="45">
        <f t="shared" si="41"/>
        <v>33</v>
      </c>
      <c r="CM733" s="40">
        <f>VLOOKUP(CB733,'PROMIS 57 T-Score Conversions'!Q$3:R$35,2,TRUE)</f>
        <v>38.8</v>
      </c>
      <c r="CN733" s="44" t="str">
        <f t="shared" si="20"/>
        <v>Moderate</v>
      </c>
      <c r="CO733" s="40">
        <f>VLOOKUP(CC733,'PROMIS 57 T-Score Conversions'!A$3:B$35,2,TRUE)</f>
        <v>65.6</v>
      </c>
      <c r="CP733" s="39" t="str">
        <f t="shared" si="21"/>
        <v>Severe</v>
      </c>
      <c r="CQ733" s="40">
        <f>VLOOKUP(CD733,'PROMIS 57 T-Score Conversions'!E$3:F$35,2,TRUE)</f>
        <v>60.3</v>
      </c>
      <c r="CR733" s="39" t="str">
        <f t="shared" si="22"/>
        <v>Moderate</v>
      </c>
      <c r="CS733" s="40">
        <f>VLOOKUP(CE733,'PROMIS 57 T-Score Conversions'!U$3:V$35,2,TRUE)</f>
        <v>50.4</v>
      </c>
      <c r="CT733" s="39" t="str">
        <f t="shared" si="42"/>
        <v>Normal</v>
      </c>
      <c r="CU733" s="40">
        <f>VLOOKUP(CF733,'PROMIS 57 T-Score Conversions'!Y$3:Z$35,2,TRUE)</f>
        <v>51.2</v>
      </c>
      <c r="CV733" s="39" t="str">
        <f t="shared" si="24"/>
        <v>Normal</v>
      </c>
      <c r="CW733" s="40">
        <f>vlookup(CG733,'PROMIS 57 T-Score Conversions'!M$3:N$35,2,TRUE)</f>
        <v>25.91</v>
      </c>
      <c r="CX733" s="39" t="str">
        <f t="shared" si="25"/>
        <v>Severe</v>
      </c>
      <c r="CY733" s="40">
        <f>VLOOKup(CH733,'PROMIS 57 T-Score Conversions'!I$3:J$35,2,TRUE)</f>
        <v>47.9</v>
      </c>
      <c r="CZ733" s="39" t="str">
        <f t="shared" si="26"/>
        <v>Normal</v>
      </c>
      <c r="DA733" s="37">
        <f>VLOOKUP(CJ733,'PROMIS 57 T-Score Conversions'!AC$3:AD$35,2,TRUE)</f>
        <v>28.9</v>
      </c>
      <c r="DB733" s="44" t="str">
        <f t="shared" si="30"/>
        <v>Severe</v>
      </c>
      <c r="DC733" s="40">
        <f>VLOOKUP(CK733,'PROMIS 57 T-Score Conversions'!AG$3:AH$35,2,TRUE)</f>
        <v>52.42</v>
      </c>
      <c r="DD733" s="39" t="str">
        <f t="shared" si="31"/>
        <v>Normal</v>
      </c>
    </row>
    <row r="734">
      <c r="A734" s="1" t="b">
        <v>1</v>
      </c>
      <c r="B734" s="1" t="b">
        <v>1</v>
      </c>
      <c r="C734" s="20">
        <v>44053.630535358796</v>
      </c>
      <c r="D734" s="1" t="s">
        <v>477</v>
      </c>
      <c r="E734" s="1">
        <v>2316.0</v>
      </c>
      <c r="F734" s="1">
        <v>4.0</v>
      </c>
      <c r="G734" s="1">
        <v>3.0</v>
      </c>
      <c r="H734" s="1">
        <v>5.0</v>
      </c>
      <c r="I734" s="1">
        <v>4.0</v>
      </c>
      <c r="J734" s="1">
        <v>3.0</v>
      </c>
      <c r="K734" s="1">
        <v>3.0</v>
      </c>
      <c r="L734" s="1">
        <v>4.0</v>
      </c>
      <c r="M734" s="1">
        <v>1.0</v>
      </c>
      <c r="N734" s="1">
        <v>2.0</v>
      </c>
      <c r="O734" s="1">
        <v>3.0</v>
      </c>
      <c r="P734" s="1">
        <v>3.0</v>
      </c>
      <c r="Q734" s="1">
        <v>3.0</v>
      </c>
      <c r="R734" s="1">
        <v>4.0</v>
      </c>
      <c r="S734" s="1">
        <v>4.0</v>
      </c>
      <c r="T734" s="1">
        <v>4.0</v>
      </c>
      <c r="U734" s="1">
        <v>3.0</v>
      </c>
      <c r="V734" s="1">
        <v>1.0</v>
      </c>
      <c r="W734" s="1">
        <v>2.0</v>
      </c>
      <c r="X734" s="1">
        <v>4.0</v>
      </c>
      <c r="Y734" s="1">
        <v>2.0</v>
      </c>
      <c r="Z734" s="1">
        <v>3.0</v>
      </c>
      <c r="AA734" s="1">
        <v>3.0</v>
      </c>
      <c r="AB734" s="1">
        <v>2.0</v>
      </c>
      <c r="AC734" s="1">
        <v>4.0</v>
      </c>
      <c r="AD734" s="1">
        <v>3.0</v>
      </c>
      <c r="AE734" s="1">
        <v>4.0</v>
      </c>
      <c r="AF734" s="1">
        <v>3.0</v>
      </c>
      <c r="AG734" s="1">
        <v>3.0</v>
      </c>
      <c r="AH734" s="1">
        <v>3.0</v>
      </c>
      <c r="AI734" s="1">
        <v>4.0</v>
      </c>
      <c r="AJ734" s="1">
        <v>4.0</v>
      </c>
      <c r="AK734" s="1">
        <v>4.0</v>
      </c>
      <c r="AL734" s="1">
        <v>4.0</v>
      </c>
      <c r="AM734" s="1">
        <v>4.0</v>
      </c>
      <c r="AN734" s="1">
        <v>4.0</v>
      </c>
      <c r="AO734" s="1">
        <v>5.0</v>
      </c>
      <c r="AP734" s="1">
        <v>3.0</v>
      </c>
      <c r="AQ734" s="1">
        <v>3.0</v>
      </c>
      <c r="AR734" s="1">
        <v>3.0</v>
      </c>
      <c r="AS734" s="1">
        <v>4.0</v>
      </c>
      <c r="AT734" s="1">
        <v>2.0</v>
      </c>
      <c r="AU734" s="1">
        <v>2.0</v>
      </c>
      <c r="AV734" s="1">
        <v>2.0</v>
      </c>
      <c r="AW734" s="1">
        <v>2.0</v>
      </c>
      <c r="AX734" s="1">
        <v>2.0</v>
      </c>
      <c r="AY734" s="1">
        <v>2.0</v>
      </c>
      <c r="AZ734" s="1">
        <v>2.0</v>
      </c>
      <c r="BA734" s="1">
        <v>2.0</v>
      </c>
      <c r="BB734" s="1">
        <v>4.0</v>
      </c>
      <c r="BC734" s="1">
        <v>4.0</v>
      </c>
      <c r="BD734" s="1">
        <v>4.0</v>
      </c>
      <c r="BE734" s="1">
        <v>3.0</v>
      </c>
      <c r="BF734" s="1">
        <v>4.0</v>
      </c>
      <c r="BG734" s="1">
        <v>4.0</v>
      </c>
      <c r="BH734" s="1">
        <v>5.0</v>
      </c>
      <c r="BI734" s="1">
        <v>3.0</v>
      </c>
      <c r="BJ734" s="1">
        <v>7.0</v>
      </c>
      <c r="BK734" s="1">
        <v>3.0</v>
      </c>
      <c r="BL734" s="1">
        <v>3.0</v>
      </c>
      <c r="BM734" s="1">
        <v>4.0</v>
      </c>
      <c r="BN734" s="1">
        <v>4.0</v>
      </c>
      <c r="BO734" s="1">
        <v>4.0</v>
      </c>
      <c r="BP734" s="1">
        <v>4.0</v>
      </c>
      <c r="BQ734" s="1">
        <v>4.0</v>
      </c>
      <c r="BR734" s="1">
        <v>3.0</v>
      </c>
      <c r="BS734" s="1">
        <v>3.0</v>
      </c>
      <c r="BT734" s="1">
        <v>3.0</v>
      </c>
      <c r="BU734" s="1">
        <v>2.0</v>
      </c>
      <c r="BV734" s="1">
        <v>3.0</v>
      </c>
      <c r="BW734" s="1">
        <v>2.0</v>
      </c>
      <c r="BX734" s="1">
        <v>2.0</v>
      </c>
      <c r="BY734" s="1">
        <v>4.0</v>
      </c>
      <c r="BZ734" s="1">
        <v>2.0</v>
      </c>
      <c r="CA734" s="64">
        <f t="shared" si="32"/>
        <v>236</v>
      </c>
      <c r="CB734" s="45">
        <f t="shared" si="33"/>
        <v>27</v>
      </c>
      <c r="CC734" s="45">
        <f t="shared" si="34"/>
        <v>26</v>
      </c>
      <c r="CD734" s="45">
        <f t="shared" si="35"/>
        <v>21</v>
      </c>
      <c r="CE734" s="45">
        <f t="shared" si="36"/>
        <v>28</v>
      </c>
      <c r="CF734" s="45">
        <f t="shared" si="37"/>
        <v>30</v>
      </c>
      <c r="CG734" s="45">
        <f t="shared" si="38"/>
        <v>16</v>
      </c>
      <c r="CH734" s="45">
        <f t="shared" si="39"/>
        <v>31</v>
      </c>
      <c r="CI734" s="45">
        <f t="shared" si="40"/>
        <v>0.7</v>
      </c>
      <c r="CJ734">
        <f t="shared" si="10"/>
        <v>29</v>
      </c>
      <c r="CK734" s="45">
        <f t="shared" si="41"/>
        <v>21</v>
      </c>
      <c r="CM734" s="40">
        <f>VLOOKUP(CB734,'PROMIS 57 T-Score Conversions'!Q$3:R$35,2,TRUE)</f>
        <v>40.1</v>
      </c>
      <c r="CN734" s="44" t="str">
        <f t="shared" si="20"/>
        <v>Mild</v>
      </c>
      <c r="CO734" s="40">
        <f>VLOOKUP(CC734,'PROMIS 57 T-Score Conversions'!A$3:B$35,2,TRUE)</f>
        <v>64.5</v>
      </c>
      <c r="CP734" s="39" t="str">
        <f t="shared" si="21"/>
        <v>Moderate</v>
      </c>
      <c r="CQ734" s="40">
        <f>VLOOKUP(CD734,'PROMIS 57 T-Score Conversions'!E$3:F$35,2,TRUE)</f>
        <v>59.4</v>
      </c>
      <c r="CR734" s="39" t="str">
        <f t="shared" si="22"/>
        <v>Mild</v>
      </c>
      <c r="CS734" s="40">
        <f>VLOOKUP(CE734,'PROMIS 57 T-Score Conversions'!U$3:V$35,2,TRUE)</f>
        <v>61.3</v>
      </c>
      <c r="CT734" s="39" t="str">
        <f t="shared" si="42"/>
        <v>Moderate</v>
      </c>
      <c r="CU734" s="40">
        <f>VLOOKUP(CF734,'PROMIS 57 T-Score Conversions'!Y$3:Z$35,2,TRUE)</f>
        <v>60.4</v>
      </c>
      <c r="CV734" s="39" t="str">
        <f t="shared" si="24"/>
        <v>Moderate</v>
      </c>
      <c r="CW734" s="40">
        <f>vlookup(CG734,'PROMIS 57 T-Score Conversions'!M$3:N$35,2,TRUE)</f>
        <v>36.9</v>
      </c>
      <c r="CX734" s="39" t="str">
        <f t="shared" si="25"/>
        <v>Moderate</v>
      </c>
      <c r="CY734" s="40">
        <f>VLOOKup(CH734,'PROMIS 57 T-Score Conversions'!I$3:J$35,2,TRUE)</f>
        <v>66.2</v>
      </c>
      <c r="CZ734" s="39" t="str">
        <f t="shared" si="26"/>
        <v>Moderate</v>
      </c>
      <c r="DA734" s="37">
        <f>VLOOKUP(CJ734,'PROMIS 57 T-Score Conversions'!AC$3:AD$35,2,TRUE)</f>
        <v>44.43</v>
      </c>
      <c r="DB734" s="44" t="str">
        <f t="shared" si="30"/>
        <v>Mild</v>
      </c>
      <c r="DC734" s="40">
        <f>VLOOKUP(CK734,'PROMIS 57 T-Score Conversions'!AG$3:AH$35,2,TRUE)</f>
        <v>40.71</v>
      </c>
      <c r="DD734" s="39" t="str">
        <f t="shared" si="31"/>
        <v>Normal</v>
      </c>
    </row>
    <row r="735">
      <c r="A735" s="1" t="b">
        <v>1</v>
      </c>
      <c r="B735" s="1" t="b">
        <v>1</v>
      </c>
      <c r="C735" s="20">
        <v>44053.73918278935</v>
      </c>
      <c r="D735" s="1" t="s">
        <v>478</v>
      </c>
      <c r="E735" s="1">
        <v>2299.0</v>
      </c>
      <c r="F735" s="1">
        <v>4.0</v>
      </c>
      <c r="G735" s="1">
        <v>5.0</v>
      </c>
      <c r="H735" s="1">
        <v>5.0</v>
      </c>
      <c r="I735" s="1">
        <v>5.0</v>
      </c>
      <c r="J735" s="1">
        <v>5.0</v>
      </c>
      <c r="K735" s="1">
        <v>5.0</v>
      </c>
      <c r="L735" s="1">
        <v>5.0</v>
      </c>
      <c r="M735" s="1">
        <v>5.0</v>
      </c>
      <c r="N735" s="1">
        <v>2.0</v>
      </c>
      <c r="O735" s="1">
        <v>2.0</v>
      </c>
      <c r="P735" s="1">
        <v>3.0</v>
      </c>
      <c r="Q735" s="1">
        <v>2.0</v>
      </c>
      <c r="R735" s="1">
        <v>1.0</v>
      </c>
      <c r="S735" s="1">
        <v>3.0</v>
      </c>
      <c r="T735" s="1">
        <v>3.0</v>
      </c>
      <c r="U735" s="1">
        <v>2.0</v>
      </c>
      <c r="V735" s="1">
        <v>3.0</v>
      </c>
      <c r="W735" s="1">
        <v>2.0</v>
      </c>
      <c r="X735" s="1">
        <v>3.0</v>
      </c>
      <c r="Y735" s="1">
        <v>2.0</v>
      </c>
      <c r="Z735" s="1">
        <v>3.0</v>
      </c>
      <c r="AA735" s="1">
        <v>2.0</v>
      </c>
      <c r="AB735" s="1">
        <v>2.0</v>
      </c>
      <c r="AC735" s="1">
        <v>2.0</v>
      </c>
      <c r="AD735" s="1">
        <v>2.0</v>
      </c>
      <c r="AE735" s="1">
        <v>2.0</v>
      </c>
      <c r="AF735" s="1">
        <v>2.0</v>
      </c>
      <c r="AG735" s="1">
        <v>2.0</v>
      </c>
      <c r="AH735" s="1">
        <v>2.0</v>
      </c>
      <c r="AI735" s="1">
        <v>2.0</v>
      </c>
      <c r="AJ735" s="1">
        <v>3.0</v>
      </c>
      <c r="AK735" s="1">
        <v>2.0</v>
      </c>
      <c r="AL735" s="1">
        <v>3.0</v>
      </c>
      <c r="AM735" s="1">
        <v>3.0</v>
      </c>
      <c r="AN735" s="1">
        <v>4.0</v>
      </c>
      <c r="AO735" s="1">
        <v>4.0</v>
      </c>
      <c r="AP735" s="1">
        <v>4.0</v>
      </c>
      <c r="AQ735" s="1">
        <v>4.0</v>
      </c>
      <c r="AR735" s="1">
        <v>4.0</v>
      </c>
      <c r="AS735" s="1">
        <v>1.0</v>
      </c>
      <c r="AT735" s="1">
        <v>3.0</v>
      </c>
      <c r="AU735" s="1">
        <v>3.0</v>
      </c>
      <c r="AV735" s="1">
        <v>4.0</v>
      </c>
      <c r="AW735" s="1">
        <v>3.0</v>
      </c>
      <c r="AX735" s="1">
        <v>1.0</v>
      </c>
      <c r="AY735" s="1">
        <v>1.0</v>
      </c>
      <c r="AZ735" s="1">
        <v>1.0</v>
      </c>
      <c r="BA735" s="1">
        <v>4.0</v>
      </c>
      <c r="BB735" s="1">
        <v>1.0</v>
      </c>
      <c r="BC735" s="1">
        <v>1.0</v>
      </c>
      <c r="BD735" s="1">
        <v>1.0</v>
      </c>
      <c r="BE735" s="1">
        <v>1.0</v>
      </c>
      <c r="BF735" s="1">
        <v>1.0</v>
      </c>
      <c r="BG735" s="1">
        <v>1.0</v>
      </c>
      <c r="BH735" s="1">
        <v>1.0</v>
      </c>
      <c r="BI735" s="1">
        <v>1.0</v>
      </c>
      <c r="BJ735" s="1">
        <v>1.0</v>
      </c>
      <c r="BK735" s="1">
        <v>3.0</v>
      </c>
      <c r="BL735" s="1">
        <v>3.0</v>
      </c>
      <c r="BM735" s="1">
        <v>2.0</v>
      </c>
      <c r="BN735" s="1">
        <v>2.0</v>
      </c>
      <c r="BO735" s="1">
        <v>2.0</v>
      </c>
      <c r="BP735" s="1">
        <v>2.0</v>
      </c>
      <c r="BQ735" s="1">
        <v>2.0</v>
      </c>
      <c r="BR735" s="1">
        <v>2.0</v>
      </c>
      <c r="BS735" s="1">
        <v>3.0</v>
      </c>
      <c r="BT735" s="1">
        <v>4.0</v>
      </c>
      <c r="BU735" s="1">
        <v>3.0</v>
      </c>
      <c r="BV735" s="1">
        <v>4.0</v>
      </c>
      <c r="BW735" s="1">
        <v>5.0</v>
      </c>
      <c r="BX735" s="1">
        <v>3.0</v>
      </c>
      <c r="BY735" s="1">
        <v>2.0</v>
      </c>
      <c r="BZ735" s="1">
        <v>4.0</v>
      </c>
      <c r="CA735" s="64">
        <f t="shared" si="32"/>
        <v>195</v>
      </c>
      <c r="CB735" s="45">
        <f t="shared" si="33"/>
        <v>39</v>
      </c>
      <c r="CC735" s="45">
        <f t="shared" si="34"/>
        <v>18</v>
      </c>
      <c r="CD735" s="45">
        <f t="shared" si="35"/>
        <v>19</v>
      </c>
      <c r="CE735" s="45">
        <f t="shared" si="36"/>
        <v>17</v>
      </c>
      <c r="CF735" s="45">
        <f t="shared" si="37"/>
        <v>27</v>
      </c>
      <c r="CG735" s="45">
        <f t="shared" si="38"/>
        <v>20</v>
      </c>
      <c r="CH735" s="45">
        <f t="shared" si="39"/>
        <v>8</v>
      </c>
      <c r="CI735" s="45">
        <f t="shared" si="40"/>
        <v>0.1</v>
      </c>
      <c r="CJ735">
        <f t="shared" si="10"/>
        <v>18</v>
      </c>
      <c r="CK735" s="45">
        <f t="shared" si="41"/>
        <v>28</v>
      </c>
      <c r="CM735" s="40">
        <f>VLOOKUP(CB735,'PROMIS 57 T-Score Conversions'!Q$3:R$35,2,TRUE)</f>
        <v>53</v>
      </c>
      <c r="CN735" s="44" t="str">
        <f t="shared" si="20"/>
        <v>Normal</v>
      </c>
      <c r="CO735" s="40">
        <f>VLOOKUP(CC735,'PROMIS 57 T-Score Conversions'!A$3:B$35,2,TRUE)</f>
        <v>56.4</v>
      </c>
      <c r="CP735" s="39" t="str">
        <f t="shared" si="21"/>
        <v>Moderate</v>
      </c>
      <c r="CQ735" s="40">
        <f>VLOOKUP(CD735,'PROMIS 57 T-Score Conversions'!E$3:F$35,2,TRUE)</f>
        <v>57.7</v>
      </c>
      <c r="CR735" s="39" t="str">
        <f t="shared" si="22"/>
        <v>Mild</v>
      </c>
      <c r="CS735" s="40">
        <f>VLOOKUP(CE735,'PROMIS 57 T-Score Conversions'!U$3:V$35,2,TRUE)</f>
        <v>50.4</v>
      </c>
      <c r="CT735" s="39" t="str">
        <f t="shared" si="42"/>
        <v>Normal</v>
      </c>
      <c r="CU735" s="40">
        <f>VLOOKUP(CF735,'PROMIS 57 T-Score Conversions'!Y$3:Z$35,2,TRUE)</f>
        <v>57.3</v>
      </c>
      <c r="CV735" s="39" t="str">
        <f t="shared" si="24"/>
        <v>Mild</v>
      </c>
      <c r="CW735" s="40">
        <f>vlookup(CG735,'PROMIS 57 T-Score Conversions'!M$3:N$35,2,TRUE)</f>
        <v>40.2</v>
      </c>
      <c r="CX735" s="39" t="str">
        <f t="shared" si="25"/>
        <v>Mild</v>
      </c>
      <c r="CY735" s="40">
        <f>VLOOKup(CH735,'PROMIS 57 T-Score Conversions'!I$3:J$35,2,TRUE)</f>
        <v>40.7</v>
      </c>
      <c r="CZ735" s="39" t="str">
        <f t="shared" si="26"/>
        <v>Normal</v>
      </c>
      <c r="DA735" s="37">
        <f>VLOOKUP(CJ735,'PROMIS 57 T-Score Conversions'!AC$3:AD$35,2,TRUE)</f>
        <v>35.56</v>
      </c>
      <c r="DB735" s="44" t="str">
        <f t="shared" si="30"/>
        <v>Moderate</v>
      </c>
      <c r="DC735" s="40">
        <f>VLOOKUP(CK735,'PROMIS 57 T-Score Conversions'!AG$3:AH$35,2,TRUE)</f>
        <v>47.18</v>
      </c>
      <c r="DD735" s="39" t="str">
        <f t="shared" si="31"/>
        <v>Normal</v>
      </c>
    </row>
    <row r="736">
      <c r="A736" s="1" t="b">
        <v>1</v>
      </c>
      <c r="B736" s="1" t="b">
        <v>1</v>
      </c>
      <c r="C736" s="20">
        <v>44053.8678565625</v>
      </c>
      <c r="D736" s="1" t="s">
        <v>479</v>
      </c>
      <c r="E736" s="1">
        <v>2308.0</v>
      </c>
      <c r="F736" s="1">
        <v>3.0</v>
      </c>
      <c r="G736" s="1">
        <v>5.0</v>
      </c>
      <c r="H736" s="1">
        <v>4.0</v>
      </c>
      <c r="I736" s="1">
        <v>4.0</v>
      </c>
      <c r="J736" s="1">
        <v>1.0</v>
      </c>
      <c r="K736" s="1">
        <v>3.0</v>
      </c>
      <c r="L736" s="1">
        <v>4.0</v>
      </c>
      <c r="M736" s="1">
        <v>3.0</v>
      </c>
      <c r="N736" s="1">
        <v>4.0</v>
      </c>
      <c r="O736" s="1">
        <v>3.0</v>
      </c>
      <c r="P736" s="1">
        <v>3.0</v>
      </c>
      <c r="Q736" s="1">
        <v>3.0</v>
      </c>
      <c r="R736" s="1">
        <v>3.0</v>
      </c>
      <c r="S736" s="1">
        <v>3.0</v>
      </c>
      <c r="T736" s="1">
        <v>4.0</v>
      </c>
      <c r="U736" s="1">
        <v>4.0</v>
      </c>
      <c r="V736" s="1">
        <v>1.0</v>
      </c>
      <c r="W736" s="1">
        <v>3.0</v>
      </c>
      <c r="X736" s="1">
        <v>3.0</v>
      </c>
      <c r="Y736" s="1">
        <v>2.0</v>
      </c>
      <c r="Z736" s="1">
        <v>2.0</v>
      </c>
      <c r="AA736" s="1">
        <v>3.0</v>
      </c>
      <c r="AB736" s="1">
        <v>1.0</v>
      </c>
      <c r="AC736" s="1">
        <v>1.0</v>
      </c>
      <c r="AD736" s="1">
        <v>3.0</v>
      </c>
      <c r="AE736" s="1">
        <v>3.0</v>
      </c>
      <c r="AF736" s="1">
        <v>3.0</v>
      </c>
      <c r="AG736" s="1">
        <v>3.0</v>
      </c>
      <c r="AH736" s="1">
        <v>4.0</v>
      </c>
      <c r="AI736" s="1">
        <v>3.0</v>
      </c>
      <c r="AJ736" s="1">
        <v>2.0</v>
      </c>
      <c r="AK736" s="1">
        <v>3.0</v>
      </c>
      <c r="AL736" s="1">
        <v>3.0</v>
      </c>
      <c r="AM736" s="1">
        <v>3.0</v>
      </c>
      <c r="AN736" s="1">
        <v>2.0</v>
      </c>
      <c r="AO736" s="1">
        <v>2.0</v>
      </c>
      <c r="AP736" s="1">
        <v>2.0</v>
      </c>
      <c r="AQ736" s="1">
        <v>2.0</v>
      </c>
      <c r="AR736" s="1">
        <v>2.0</v>
      </c>
      <c r="AS736" s="1">
        <v>3.0</v>
      </c>
      <c r="AT736" s="1">
        <v>2.0</v>
      </c>
      <c r="AU736" s="1">
        <v>2.0</v>
      </c>
      <c r="AV736" s="1">
        <v>1.0</v>
      </c>
      <c r="AW736" s="1">
        <v>2.0</v>
      </c>
      <c r="AX736" s="1">
        <v>2.0</v>
      </c>
      <c r="AY736" s="1">
        <v>2.0</v>
      </c>
      <c r="AZ736" s="1">
        <v>2.0</v>
      </c>
      <c r="BA736" s="1">
        <v>2.0</v>
      </c>
      <c r="BB736" s="1">
        <v>3.0</v>
      </c>
      <c r="BC736" s="1">
        <v>3.0</v>
      </c>
      <c r="BD736" s="1">
        <v>2.0</v>
      </c>
      <c r="BE736" s="1">
        <v>3.0</v>
      </c>
      <c r="BF736" s="1">
        <v>3.0</v>
      </c>
      <c r="BG736" s="1">
        <v>2.0</v>
      </c>
      <c r="BH736" s="1">
        <v>3.0</v>
      </c>
      <c r="BI736" s="1">
        <v>3.0</v>
      </c>
      <c r="BJ736" s="1">
        <v>3.0</v>
      </c>
      <c r="BK736" s="1">
        <v>4.0</v>
      </c>
      <c r="BL736" s="1">
        <v>4.0</v>
      </c>
      <c r="BM736" s="1">
        <v>4.0</v>
      </c>
      <c r="BN736" s="1">
        <v>3.0</v>
      </c>
      <c r="BO736" s="1">
        <v>3.0</v>
      </c>
      <c r="BP736" s="1">
        <v>3.0</v>
      </c>
      <c r="BQ736" s="1">
        <v>3.0</v>
      </c>
      <c r="BR736" s="1">
        <v>3.0</v>
      </c>
      <c r="BS736" s="1">
        <v>3.0</v>
      </c>
      <c r="BT736" s="1">
        <v>3.0</v>
      </c>
      <c r="BU736" s="1">
        <v>4.0</v>
      </c>
      <c r="BV736" s="1">
        <v>3.0</v>
      </c>
      <c r="BW736" s="1">
        <v>3.0</v>
      </c>
      <c r="BX736" s="1">
        <v>2.0</v>
      </c>
      <c r="BY736" s="1">
        <v>3.0</v>
      </c>
      <c r="BZ736" s="1">
        <v>4.0</v>
      </c>
      <c r="CA736" s="64">
        <f t="shared" si="32"/>
        <v>205</v>
      </c>
      <c r="CB736" s="45">
        <f t="shared" si="33"/>
        <v>27</v>
      </c>
      <c r="CC736" s="45">
        <f t="shared" si="34"/>
        <v>27</v>
      </c>
      <c r="CD736" s="45">
        <f t="shared" si="35"/>
        <v>16</v>
      </c>
      <c r="CE736" s="45">
        <f t="shared" si="36"/>
        <v>24</v>
      </c>
      <c r="CF736" s="45">
        <f t="shared" si="37"/>
        <v>19</v>
      </c>
      <c r="CG736" s="45">
        <f t="shared" si="38"/>
        <v>15</v>
      </c>
      <c r="CH736" s="45">
        <f t="shared" si="39"/>
        <v>22</v>
      </c>
      <c r="CI736" s="45">
        <f t="shared" si="40"/>
        <v>0.3</v>
      </c>
      <c r="CJ736">
        <f t="shared" si="10"/>
        <v>27</v>
      </c>
      <c r="CK736" s="45">
        <f t="shared" si="41"/>
        <v>25</v>
      </c>
      <c r="CM736" s="40">
        <f>VLOOKUP(CB736,'PROMIS 57 T-Score Conversions'!Q$3:R$35,2,TRUE)</f>
        <v>40.1</v>
      </c>
      <c r="CN736" s="44" t="str">
        <f t="shared" si="20"/>
        <v>Mild</v>
      </c>
      <c r="CO736" s="40">
        <f>VLOOKUP(CC736,'PROMIS 57 T-Score Conversions'!A$3:B$35,2,TRUE)</f>
        <v>65.6</v>
      </c>
      <c r="CP736" s="39" t="str">
        <f t="shared" si="21"/>
        <v>Severe</v>
      </c>
      <c r="CQ736" s="40">
        <f>VLOOKUP(CD736,'PROMIS 57 T-Score Conversions'!E$3:F$35,2,TRUE)</f>
        <v>55.1</v>
      </c>
      <c r="CR736" s="39" t="str">
        <f t="shared" si="22"/>
        <v>Mild</v>
      </c>
      <c r="CS736" s="40">
        <f>VLOOKUP(CE736,'PROMIS 57 T-Score Conversions'!U$3:V$35,2,TRUE)</f>
        <v>57.5</v>
      </c>
      <c r="CT736" s="39" t="str">
        <f t="shared" si="42"/>
        <v>Mild</v>
      </c>
      <c r="CU736" s="40">
        <f>VLOOKUP(CF736,'PROMIS 57 T-Score Conversions'!Y$3:Z$35,2,TRUE)</f>
        <v>49</v>
      </c>
      <c r="CV736" s="39" t="str">
        <f t="shared" si="24"/>
        <v>Normal</v>
      </c>
      <c r="CW736" s="40">
        <f>vlookup(CG736,'PROMIS 57 T-Score Conversions'!M$3:N$35,2,TRUE)</f>
        <v>36.2</v>
      </c>
      <c r="CX736" s="39" t="str">
        <f t="shared" si="25"/>
        <v>Moderate</v>
      </c>
      <c r="CY736" s="40">
        <f>VLOOKup(CH736,'PROMIS 57 T-Score Conversions'!I$3:J$35,2,TRUE)</f>
        <v>60.2</v>
      </c>
      <c r="CZ736" s="39" t="str">
        <f t="shared" si="26"/>
        <v>Moderate</v>
      </c>
      <c r="DA736" s="37">
        <f>VLOOKUP(CJ736,'PROMIS 57 T-Score Conversions'!AC$3:AD$35,2,TRUE)</f>
        <v>42.72</v>
      </c>
      <c r="DB736" s="44" t="str">
        <f t="shared" si="30"/>
        <v>Mild</v>
      </c>
      <c r="DC736" s="40">
        <f>VLOOKUP(CK736,'PROMIS 57 T-Score Conversions'!AG$3:AH$35,2,TRUE)</f>
        <v>44.34</v>
      </c>
      <c r="DD736" s="39" t="str">
        <f t="shared" si="31"/>
        <v>Normal</v>
      </c>
    </row>
    <row r="737">
      <c r="A737" s="1" t="b">
        <v>1</v>
      </c>
      <c r="B737" s="1" t="b">
        <v>1</v>
      </c>
      <c r="C737" s="20">
        <v>44053.890294895835</v>
      </c>
      <c r="D737" s="1" t="s">
        <v>480</v>
      </c>
      <c r="E737" s="1">
        <v>2309.0</v>
      </c>
      <c r="F737" s="1">
        <v>4.0</v>
      </c>
      <c r="G737" s="1">
        <v>5.0</v>
      </c>
      <c r="H737" s="1">
        <v>5.0</v>
      </c>
      <c r="I737" s="1">
        <v>5.0</v>
      </c>
      <c r="J737" s="1">
        <v>2.0</v>
      </c>
      <c r="K737" s="1">
        <v>4.0</v>
      </c>
      <c r="L737" s="1">
        <v>4.0</v>
      </c>
      <c r="M737" s="1">
        <v>4.0</v>
      </c>
      <c r="N737" s="1">
        <v>3.0</v>
      </c>
      <c r="O737" s="1">
        <v>2.0</v>
      </c>
      <c r="P737" s="1">
        <v>2.0</v>
      </c>
      <c r="Q737" s="1">
        <v>3.0</v>
      </c>
      <c r="R737" s="1">
        <v>4.0</v>
      </c>
      <c r="S737" s="1">
        <v>4.0</v>
      </c>
      <c r="T737" s="1">
        <v>4.0</v>
      </c>
      <c r="U737" s="1">
        <v>3.0</v>
      </c>
      <c r="V737" s="1">
        <v>1.0</v>
      </c>
      <c r="W737" s="1">
        <v>2.0</v>
      </c>
      <c r="X737" s="1">
        <v>2.0</v>
      </c>
      <c r="Y737" s="1">
        <v>2.0</v>
      </c>
      <c r="Z737" s="1">
        <v>1.0</v>
      </c>
      <c r="AA737" s="1">
        <v>2.0</v>
      </c>
      <c r="AB737" s="1">
        <v>1.0</v>
      </c>
      <c r="AC737" s="1">
        <v>1.0</v>
      </c>
      <c r="AD737" s="1">
        <v>4.0</v>
      </c>
      <c r="AE737" s="1">
        <v>2.0</v>
      </c>
      <c r="AF737" s="1">
        <v>3.0</v>
      </c>
      <c r="AG737" s="1">
        <v>3.0</v>
      </c>
      <c r="AH737" s="1">
        <v>3.0</v>
      </c>
      <c r="AI737" s="1">
        <v>4.0</v>
      </c>
      <c r="AJ737" s="1">
        <v>2.0</v>
      </c>
      <c r="AK737" s="1">
        <v>2.0</v>
      </c>
      <c r="AL737" s="1">
        <v>5.0</v>
      </c>
      <c r="AM737" s="1">
        <v>3.0</v>
      </c>
      <c r="AN737" s="1">
        <v>5.0</v>
      </c>
      <c r="AO737" s="1">
        <v>2.0</v>
      </c>
      <c r="AP737" s="1">
        <v>5.0</v>
      </c>
      <c r="AQ737" s="1">
        <v>2.0</v>
      </c>
      <c r="AR737" s="1">
        <v>3.0</v>
      </c>
      <c r="AS737" s="1">
        <v>4.0</v>
      </c>
      <c r="AT737" s="1">
        <v>3.0</v>
      </c>
      <c r="AU737" s="1">
        <v>3.0</v>
      </c>
      <c r="AV737" s="1">
        <v>1.0</v>
      </c>
      <c r="AW737" s="1">
        <v>3.0</v>
      </c>
      <c r="AX737" s="1">
        <v>3.0</v>
      </c>
      <c r="AY737" s="1">
        <v>3.0</v>
      </c>
      <c r="AZ737" s="1">
        <v>4.0</v>
      </c>
      <c r="BA737" s="1">
        <v>2.0</v>
      </c>
      <c r="BB737" s="1">
        <v>1.0</v>
      </c>
      <c r="BC737" s="1">
        <v>2.0</v>
      </c>
      <c r="BD737" s="1">
        <v>2.0</v>
      </c>
      <c r="BE737" s="1">
        <v>3.0</v>
      </c>
      <c r="BF737" s="1">
        <v>4.0</v>
      </c>
      <c r="BG737" s="1">
        <v>3.0</v>
      </c>
      <c r="BH737" s="1">
        <v>3.0</v>
      </c>
      <c r="BI737" s="1">
        <v>2.0</v>
      </c>
      <c r="BJ737" s="1">
        <v>2.0</v>
      </c>
      <c r="BK737" s="1">
        <v>2.0</v>
      </c>
      <c r="BL737" s="1">
        <v>4.0</v>
      </c>
      <c r="BM737" s="1">
        <v>3.0</v>
      </c>
      <c r="BN737" s="1">
        <v>3.0</v>
      </c>
      <c r="BO737" s="1">
        <v>4.0</v>
      </c>
      <c r="BP737" s="1">
        <v>3.0</v>
      </c>
      <c r="BQ737" s="1">
        <v>3.0</v>
      </c>
      <c r="BR737" s="1">
        <v>3.0</v>
      </c>
      <c r="BS737" s="1">
        <v>4.0</v>
      </c>
      <c r="BT737" s="1">
        <v>3.0</v>
      </c>
      <c r="BU737" s="1">
        <v>2.0</v>
      </c>
      <c r="BV737" s="1">
        <v>2.0</v>
      </c>
      <c r="BW737" s="1">
        <v>2.0</v>
      </c>
      <c r="BX737" s="1">
        <v>2.0</v>
      </c>
      <c r="BY737" s="1">
        <v>4.0</v>
      </c>
      <c r="BZ737" s="1">
        <v>2.0</v>
      </c>
      <c r="CA737" s="64">
        <f t="shared" si="32"/>
        <v>212</v>
      </c>
      <c r="CB737" s="45">
        <f t="shared" si="33"/>
        <v>33</v>
      </c>
      <c r="CC737" s="45">
        <f t="shared" si="34"/>
        <v>25</v>
      </c>
      <c r="CD737" s="45">
        <f t="shared" si="35"/>
        <v>12</v>
      </c>
      <c r="CE737" s="45">
        <f t="shared" si="36"/>
        <v>23</v>
      </c>
      <c r="CF737" s="45">
        <f t="shared" si="37"/>
        <v>29</v>
      </c>
      <c r="CG737" s="45">
        <f t="shared" si="38"/>
        <v>22</v>
      </c>
      <c r="CH737" s="45">
        <f t="shared" si="39"/>
        <v>20</v>
      </c>
      <c r="CI737" s="45">
        <f t="shared" si="40"/>
        <v>0.2</v>
      </c>
      <c r="CJ737">
        <f t="shared" si="10"/>
        <v>25</v>
      </c>
      <c r="CK737" s="45">
        <f t="shared" si="41"/>
        <v>21</v>
      </c>
      <c r="CM737" s="40">
        <f>VLOOKUP(CB737,'PROMIS 57 T-Score Conversions'!Q$3:R$35,2,TRUE)</f>
        <v>44.7</v>
      </c>
      <c r="CN737" s="44" t="str">
        <f t="shared" si="20"/>
        <v>Mild</v>
      </c>
      <c r="CO737" s="40">
        <f>VLOOKUP(CC737,'PROMIS 57 T-Score Conversions'!A$3:B$35,2,TRUE)</f>
        <v>63.5</v>
      </c>
      <c r="CP737" s="39" t="str">
        <f t="shared" si="21"/>
        <v>Moderate</v>
      </c>
      <c r="CQ737" s="40">
        <f>VLOOKUP(CD737,'PROMIS 57 T-Score Conversions'!E$3:F$35,2,TRUE)</f>
        <v>50.9</v>
      </c>
      <c r="CR737" s="39" t="str">
        <f t="shared" si="22"/>
        <v>Normal</v>
      </c>
      <c r="CS737" s="40">
        <f>VLOOKUP(CE737,'PROMIS 57 T-Score Conversions'!U$3:V$35,2,TRUE)</f>
        <v>56.6</v>
      </c>
      <c r="CT737" s="39" t="str">
        <f t="shared" si="42"/>
        <v>Mild</v>
      </c>
      <c r="CU737" s="40">
        <f>VLOOKUP(CF737,'PROMIS 57 T-Score Conversions'!Y$3:Z$35,2,TRUE)</f>
        <v>59.4</v>
      </c>
      <c r="CV737" s="39" t="str">
        <f t="shared" si="24"/>
        <v>Mild</v>
      </c>
      <c r="CW737" s="40">
        <f>vlookup(CG737,'PROMIS 57 T-Score Conversions'!M$3:N$35,2,TRUE)</f>
        <v>42</v>
      </c>
      <c r="CX737" s="39" t="str">
        <f t="shared" si="25"/>
        <v>Mild</v>
      </c>
      <c r="CY737" s="40">
        <f>VLOOKup(CH737,'PROMIS 57 T-Score Conversions'!I$3:J$35,2,TRUE)</f>
        <v>58.8</v>
      </c>
      <c r="CZ737" s="39" t="str">
        <f t="shared" si="26"/>
        <v>Mild</v>
      </c>
      <c r="DA737" s="37">
        <f>VLOOKUP(CJ737,'PROMIS 57 T-Score Conversions'!AC$3:AD$35,2,TRUE)</f>
        <v>41.09</v>
      </c>
      <c r="DB737" s="44" t="str">
        <f t="shared" si="30"/>
        <v>Mild</v>
      </c>
      <c r="DC737" s="40">
        <f>VLOOKUP(CK737,'PROMIS 57 T-Score Conversions'!AG$3:AH$35,2,TRUE)</f>
        <v>40.71</v>
      </c>
      <c r="DD737" s="39" t="str">
        <f t="shared" si="31"/>
        <v>Normal</v>
      </c>
    </row>
    <row r="738">
      <c r="A738" s="1" t="b">
        <v>1</v>
      </c>
      <c r="B738" s="1" t="b">
        <v>1</v>
      </c>
      <c r="C738" s="20">
        <v>44055.55171179398</v>
      </c>
      <c r="D738" s="1" t="s">
        <v>328</v>
      </c>
      <c r="E738" s="1">
        <v>2126.0</v>
      </c>
      <c r="F738" s="1">
        <v>3.0</v>
      </c>
      <c r="G738" s="1">
        <v>3.0</v>
      </c>
      <c r="H738" s="1">
        <v>4.0</v>
      </c>
      <c r="I738" s="1">
        <v>3.0</v>
      </c>
      <c r="J738" s="1">
        <v>3.0</v>
      </c>
      <c r="K738" s="1">
        <v>3.0</v>
      </c>
      <c r="L738" s="1">
        <v>3.0</v>
      </c>
      <c r="M738" s="1">
        <v>3.0</v>
      </c>
      <c r="N738" s="1">
        <v>2.0</v>
      </c>
      <c r="O738" s="1">
        <v>2.0</v>
      </c>
      <c r="P738" s="1">
        <v>3.0</v>
      </c>
      <c r="Q738" s="1">
        <v>3.0</v>
      </c>
      <c r="R738" s="1">
        <v>3.0</v>
      </c>
      <c r="S738" s="1">
        <v>3.0</v>
      </c>
      <c r="T738" s="1">
        <v>3.0</v>
      </c>
      <c r="U738" s="1">
        <v>4.0</v>
      </c>
      <c r="V738" s="1">
        <v>2.0</v>
      </c>
      <c r="W738" s="1">
        <v>2.0</v>
      </c>
      <c r="X738" s="1">
        <v>3.0</v>
      </c>
      <c r="Y738" s="1">
        <v>2.0</v>
      </c>
      <c r="Z738" s="1">
        <v>2.0</v>
      </c>
      <c r="AA738" s="1">
        <v>3.0</v>
      </c>
      <c r="AB738" s="1">
        <v>2.0</v>
      </c>
      <c r="AC738" s="1">
        <v>2.0</v>
      </c>
      <c r="AD738" s="1">
        <v>3.0</v>
      </c>
      <c r="AE738" s="1">
        <v>2.0</v>
      </c>
      <c r="AF738" s="1">
        <v>3.0</v>
      </c>
      <c r="AG738" s="1">
        <v>3.0</v>
      </c>
      <c r="AH738" s="1">
        <v>3.0</v>
      </c>
      <c r="AI738" s="1">
        <v>3.0</v>
      </c>
      <c r="AJ738" s="1">
        <v>4.0</v>
      </c>
      <c r="AK738" s="1">
        <v>3.0</v>
      </c>
      <c r="AL738" s="1">
        <v>3.0</v>
      </c>
      <c r="AM738" s="1">
        <v>3.0</v>
      </c>
      <c r="AN738" s="1">
        <v>4.0</v>
      </c>
      <c r="AO738" s="1">
        <v>3.0</v>
      </c>
      <c r="AP738" s="1">
        <v>3.0</v>
      </c>
      <c r="AQ738" s="1">
        <v>2.0</v>
      </c>
      <c r="AR738" s="1">
        <v>2.0</v>
      </c>
      <c r="AS738" s="1">
        <v>3.0</v>
      </c>
      <c r="AT738" s="1">
        <v>3.0</v>
      </c>
      <c r="AU738" s="1">
        <v>3.0</v>
      </c>
      <c r="AV738" s="1">
        <v>3.0</v>
      </c>
      <c r="AW738" s="1">
        <v>3.0</v>
      </c>
      <c r="AX738" s="1">
        <v>2.0</v>
      </c>
      <c r="AY738" s="1">
        <v>2.0</v>
      </c>
      <c r="AZ738" s="1">
        <v>3.0</v>
      </c>
      <c r="BA738" s="1">
        <v>3.0</v>
      </c>
      <c r="BB738" s="1">
        <v>4.0</v>
      </c>
      <c r="BC738" s="1">
        <v>4.0</v>
      </c>
      <c r="BD738" s="1">
        <v>5.0</v>
      </c>
      <c r="BE738" s="1">
        <v>3.0</v>
      </c>
      <c r="BF738" s="1">
        <v>4.0</v>
      </c>
      <c r="BG738" s="1">
        <v>4.0</v>
      </c>
      <c r="BH738" s="1">
        <v>3.0</v>
      </c>
      <c r="BI738" s="1">
        <v>3.0</v>
      </c>
      <c r="BJ738" s="1">
        <v>7.0</v>
      </c>
      <c r="BK738" s="1">
        <v>3.0</v>
      </c>
      <c r="BL738" s="1">
        <v>3.0</v>
      </c>
      <c r="BM738" s="1">
        <v>3.0</v>
      </c>
      <c r="BN738" s="1">
        <v>3.0</v>
      </c>
      <c r="BO738" s="1">
        <v>3.0</v>
      </c>
      <c r="BP738" s="1">
        <v>4.0</v>
      </c>
      <c r="BQ738" s="1">
        <v>3.0</v>
      </c>
      <c r="BR738" s="1">
        <v>3.0</v>
      </c>
      <c r="BS738" s="1">
        <v>3.0</v>
      </c>
      <c r="BT738" s="1">
        <v>3.0</v>
      </c>
      <c r="BU738" s="1">
        <v>3.0</v>
      </c>
      <c r="BV738" s="1">
        <v>3.0</v>
      </c>
      <c r="BW738" s="1">
        <v>3.0</v>
      </c>
      <c r="BX738" s="1">
        <v>3.0</v>
      </c>
      <c r="BY738" s="1">
        <v>3.0</v>
      </c>
      <c r="BZ738" s="1">
        <v>3.0</v>
      </c>
      <c r="CA738" s="64">
        <f t="shared" si="32"/>
        <v>221</v>
      </c>
      <c r="CB738" s="45">
        <f t="shared" si="33"/>
        <v>25</v>
      </c>
      <c r="CC738" s="45">
        <f t="shared" si="34"/>
        <v>23</v>
      </c>
      <c r="CD738" s="45">
        <f t="shared" si="35"/>
        <v>18</v>
      </c>
      <c r="CE738" s="45">
        <f t="shared" si="36"/>
        <v>24</v>
      </c>
      <c r="CF738" s="45">
        <f t="shared" si="37"/>
        <v>23</v>
      </c>
      <c r="CG738" s="45">
        <f t="shared" si="38"/>
        <v>22</v>
      </c>
      <c r="CH738" s="45">
        <f t="shared" si="39"/>
        <v>30</v>
      </c>
      <c r="CI738" s="45">
        <f t="shared" si="40"/>
        <v>0.7</v>
      </c>
      <c r="CJ738">
        <f t="shared" si="10"/>
        <v>25</v>
      </c>
      <c r="CK738" s="45">
        <f t="shared" si="41"/>
        <v>24</v>
      </c>
      <c r="CM738" s="40">
        <f>VLOOKUP(CB738,'PROMIS 57 T-Score Conversions'!Q$3:R$35,2,TRUE)</f>
        <v>38.8</v>
      </c>
      <c r="CN738" s="44" t="str">
        <f t="shared" si="20"/>
        <v>Moderate</v>
      </c>
      <c r="CO738" s="40">
        <f>VLOOKUP(CC738,'PROMIS 57 T-Score Conversions'!A$3:B$35,2,TRUE)</f>
        <v>61.4</v>
      </c>
      <c r="CP738" s="39" t="str">
        <f t="shared" si="21"/>
        <v>Moderate</v>
      </c>
      <c r="CQ738" s="40">
        <f>VLOOKUP(CD738,'PROMIS 57 T-Score Conversions'!E$3:F$35,2,TRUE)</f>
        <v>56.8</v>
      </c>
      <c r="CR738" s="39" t="str">
        <f t="shared" si="22"/>
        <v>Mild</v>
      </c>
      <c r="CS738" s="40">
        <f>VLOOKUP(CE738,'PROMIS 57 T-Score Conversions'!U$3:V$35,2,TRUE)</f>
        <v>57.5</v>
      </c>
      <c r="CT738" s="39" t="str">
        <f t="shared" si="42"/>
        <v>Mild</v>
      </c>
      <c r="CU738" s="40">
        <f>VLOOKUP(CF738,'PROMIS 57 T-Score Conversions'!Y$3:Z$35,2,TRUE)</f>
        <v>53.3</v>
      </c>
      <c r="CV738" s="39" t="str">
        <f t="shared" si="24"/>
        <v>Normal</v>
      </c>
      <c r="CW738" s="40">
        <f>vlookup(CG738,'PROMIS 57 T-Score Conversions'!M$3:N$35,2,TRUE)</f>
        <v>42</v>
      </c>
      <c r="CX738" s="39" t="str">
        <f t="shared" si="25"/>
        <v>Mild</v>
      </c>
      <c r="CY738" s="40">
        <f>VLOOKup(CH738,'PROMIS 57 T-Score Conversions'!I$3:J$35,2,TRUE)</f>
        <v>65.5</v>
      </c>
      <c r="CZ738" s="39" t="str">
        <f t="shared" si="26"/>
        <v>Moderate</v>
      </c>
      <c r="DA738" s="37">
        <f>VLOOKUP(CJ738,'PROMIS 57 T-Score Conversions'!AC$3:AD$35,2,TRUE)</f>
        <v>41.09</v>
      </c>
      <c r="DB738" s="44" t="str">
        <f t="shared" si="30"/>
        <v>Mild</v>
      </c>
      <c r="DC738" s="40">
        <f>VLOOKUP(CK738,'PROMIS 57 T-Score Conversions'!AG$3:AH$35,2,TRUE)</f>
        <v>43.42</v>
      </c>
      <c r="DD738" s="39" t="str">
        <f t="shared" si="31"/>
        <v>Normal</v>
      </c>
    </row>
    <row r="739">
      <c r="A739" s="1" t="b">
        <v>1</v>
      </c>
      <c r="B739" s="1" t="b">
        <v>1</v>
      </c>
      <c r="C739" s="20">
        <v>44056.39005004629</v>
      </c>
      <c r="D739" s="1" t="s">
        <v>481</v>
      </c>
      <c r="E739" s="1">
        <v>2305.0</v>
      </c>
      <c r="F739" s="1">
        <v>4.0</v>
      </c>
      <c r="G739" s="1">
        <v>3.0</v>
      </c>
      <c r="H739" s="1">
        <v>4.0</v>
      </c>
      <c r="I739" s="1">
        <v>4.0</v>
      </c>
      <c r="J739" s="1">
        <v>2.0</v>
      </c>
      <c r="K739" s="1">
        <v>3.0</v>
      </c>
      <c r="L739" s="1">
        <v>3.0</v>
      </c>
      <c r="M739" s="1">
        <v>2.0</v>
      </c>
      <c r="N739" s="1">
        <v>3.0</v>
      </c>
      <c r="O739" s="1">
        <v>2.0</v>
      </c>
      <c r="P739" s="1">
        <v>3.0</v>
      </c>
      <c r="Q739" s="1">
        <v>4.0</v>
      </c>
      <c r="R739" s="1">
        <v>2.0</v>
      </c>
      <c r="S739" s="1">
        <v>2.0</v>
      </c>
      <c r="T739" s="1">
        <v>3.0</v>
      </c>
      <c r="U739" s="1">
        <v>4.0</v>
      </c>
      <c r="V739" s="1">
        <v>1.0</v>
      </c>
      <c r="W739" s="1">
        <v>2.0</v>
      </c>
      <c r="X739" s="1">
        <v>2.0</v>
      </c>
      <c r="Y739" s="1">
        <v>1.0</v>
      </c>
      <c r="Z739" s="1">
        <v>2.0</v>
      </c>
      <c r="AA739" s="1">
        <v>4.0</v>
      </c>
      <c r="AB739" s="1">
        <v>5.0</v>
      </c>
      <c r="AC739" s="1">
        <v>3.0</v>
      </c>
      <c r="AD739" s="1">
        <v>5.0</v>
      </c>
      <c r="AE739" s="1">
        <v>4.0</v>
      </c>
      <c r="AF739" s="1">
        <v>3.0</v>
      </c>
      <c r="AG739" s="1">
        <v>4.0</v>
      </c>
      <c r="AH739" s="1">
        <v>4.0</v>
      </c>
      <c r="AI739" s="1">
        <v>4.0</v>
      </c>
      <c r="AJ739" s="1">
        <v>5.0</v>
      </c>
      <c r="AK739" s="1">
        <v>4.0</v>
      </c>
      <c r="AL739" s="1">
        <v>5.0</v>
      </c>
      <c r="AM739" s="1">
        <v>4.0</v>
      </c>
      <c r="AN739" s="1">
        <v>5.0</v>
      </c>
      <c r="AO739" s="1">
        <v>2.0</v>
      </c>
      <c r="AP739" s="1">
        <v>5.0</v>
      </c>
      <c r="AQ739" s="1">
        <v>2.0</v>
      </c>
      <c r="AR739" s="1">
        <v>1.0</v>
      </c>
      <c r="AS739" s="1">
        <v>4.0</v>
      </c>
      <c r="AT739" s="1">
        <v>2.0</v>
      </c>
      <c r="AU739" s="1">
        <v>2.0</v>
      </c>
      <c r="AV739" s="1">
        <v>2.0</v>
      </c>
      <c r="AW739" s="1">
        <v>2.0</v>
      </c>
      <c r="AX739" s="1">
        <v>2.0</v>
      </c>
      <c r="AY739" s="1">
        <v>2.0</v>
      </c>
      <c r="AZ739" s="1">
        <v>2.0</v>
      </c>
      <c r="BA739" s="1">
        <v>2.0</v>
      </c>
      <c r="BB739" s="1">
        <v>5.0</v>
      </c>
      <c r="BC739" s="1">
        <v>4.0</v>
      </c>
      <c r="BD739" s="1">
        <v>4.0</v>
      </c>
      <c r="BE739" s="1">
        <v>3.0</v>
      </c>
      <c r="BF739" s="1">
        <v>5.0</v>
      </c>
      <c r="BG739" s="1">
        <v>4.0</v>
      </c>
      <c r="BH739" s="1">
        <v>4.0</v>
      </c>
      <c r="BI739" s="1">
        <v>3.0</v>
      </c>
      <c r="BJ739" s="1">
        <v>4.0</v>
      </c>
      <c r="BK739" s="1">
        <v>2.0</v>
      </c>
      <c r="BL739" s="1">
        <v>1.0</v>
      </c>
      <c r="BM739" s="1">
        <v>2.0</v>
      </c>
      <c r="BN739" s="1">
        <v>3.0</v>
      </c>
      <c r="BO739" s="1">
        <v>2.0</v>
      </c>
      <c r="BP739" s="1">
        <v>2.0</v>
      </c>
      <c r="BQ739" s="1">
        <v>2.0</v>
      </c>
      <c r="BR739" s="1">
        <v>1.0</v>
      </c>
      <c r="BS739" s="1">
        <v>4.0</v>
      </c>
      <c r="BT739" s="1">
        <v>3.0</v>
      </c>
      <c r="BU739" s="1">
        <v>4.0</v>
      </c>
      <c r="BV739" s="1">
        <v>4.0</v>
      </c>
      <c r="BW739" s="1">
        <v>5.0</v>
      </c>
      <c r="BX739" s="1">
        <v>3.0</v>
      </c>
      <c r="BY739" s="1">
        <v>3.0</v>
      </c>
      <c r="BZ739" s="1">
        <v>3.0</v>
      </c>
      <c r="CA739" s="64">
        <f t="shared" si="32"/>
        <v>225</v>
      </c>
      <c r="CB739" s="45">
        <f t="shared" si="33"/>
        <v>25</v>
      </c>
      <c r="CC739" s="45">
        <f t="shared" si="34"/>
        <v>23</v>
      </c>
      <c r="CD739" s="45">
        <f t="shared" si="35"/>
        <v>20</v>
      </c>
      <c r="CE739" s="45">
        <f t="shared" si="36"/>
        <v>33</v>
      </c>
      <c r="CF739" s="45">
        <f t="shared" si="37"/>
        <v>28</v>
      </c>
      <c r="CG739" s="45">
        <f t="shared" si="38"/>
        <v>16</v>
      </c>
      <c r="CH739" s="45">
        <f t="shared" si="39"/>
        <v>32</v>
      </c>
      <c r="CI739" s="45">
        <f t="shared" si="40"/>
        <v>0.4</v>
      </c>
      <c r="CJ739">
        <f t="shared" si="10"/>
        <v>15</v>
      </c>
      <c r="CK739" s="45">
        <f t="shared" si="41"/>
        <v>29</v>
      </c>
      <c r="CM739" s="40">
        <f>VLOOKUP(CB739,'PROMIS 57 T-Score Conversions'!Q$3:R$35,2,TRUE)</f>
        <v>38.8</v>
      </c>
      <c r="CN739" s="44" t="str">
        <f t="shared" si="20"/>
        <v>Moderate</v>
      </c>
      <c r="CO739" s="40">
        <f>VLOOKUP(CC739,'PROMIS 57 T-Score Conversions'!A$3:B$35,2,TRUE)</f>
        <v>61.4</v>
      </c>
      <c r="CP739" s="39" t="str">
        <f t="shared" si="21"/>
        <v>Moderate</v>
      </c>
      <c r="CQ739" s="40">
        <f>VLOOKUP(CD739,'PROMIS 57 T-Score Conversions'!E$3:F$35,2,TRUE)</f>
        <v>58.5</v>
      </c>
      <c r="CR739" s="39" t="str">
        <f t="shared" si="22"/>
        <v>Mild</v>
      </c>
      <c r="CS739" s="40">
        <f>VLOOKUP(CE739,'PROMIS 57 T-Score Conversions'!U$3:V$35,2,TRUE)</f>
        <v>66.4</v>
      </c>
      <c r="CT739" s="39" t="str">
        <f t="shared" si="42"/>
        <v>Moderate</v>
      </c>
      <c r="CU739" s="40">
        <f>VLOOKUP(CF739,'PROMIS 57 T-Score Conversions'!Y$3:Z$35,2,TRUE)</f>
        <v>58.3</v>
      </c>
      <c r="CV739" s="39" t="str">
        <f t="shared" si="24"/>
        <v>Mild</v>
      </c>
      <c r="CW739" s="40">
        <f>vlookup(CG739,'PROMIS 57 T-Score Conversions'!M$3:N$35,2,TRUE)</f>
        <v>36.9</v>
      </c>
      <c r="CX739" s="39" t="str">
        <f t="shared" si="25"/>
        <v>Moderate</v>
      </c>
      <c r="CY739" s="40">
        <f>VLOOKup(CH739,'PROMIS 57 T-Score Conversions'!I$3:J$35,2,TRUE)</f>
        <v>66.9</v>
      </c>
      <c r="CZ739" s="39" t="str">
        <f t="shared" si="26"/>
        <v>Moderate</v>
      </c>
      <c r="DA739" s="37">
        <f>VLOOKUP(CJ739,'PROMIS 57 T-Score Conversions'!AC$3:AD$35,2,TRUE)</f>
        <v>33.06</v>
      </c>
      <c r="DB739" s="44" t="str">
        <f t="shared" si="30"/>
        <v>Moderate</v>
      </c>
      <c r="DC739" s="40">
        <f>VLOOKUP(CK739,'PROMIS 57 T-Score Conversions'!AG$3:AH$35,2,TRUE)</f>
        <v>48.16</v>
      </c>
      <c r="DD739" s="39" t="str">
        <f t="shared" si="31"/>
        <v>Normal</v>
      </c>
    </row>
    <row r="740">
      <c r="A740" s="1" t="b">
        <v>1</v>
      </c>
      <c r="B740" s="1" t="b">
        <v>1</v>
      </c>
      <c r="C740" s="20">
        <v>44056.88350660879</v>
      </c>
      <c r="D740" s="1" t="s">
        <v>321</v>
      </c>
      <c r="E740" s="1">
        <v>2105.0</v>
      </c>
      <c r="F740" s="1">
        <v>3.0</v>
      </c>
      <c r="G740" s="1">
        <v>3.0</v>
      </c>
      <c r="H740" s="1">
        <v>4.0</v>
      </c>
      <c r="I740" s="1">
        <v>3.0</v>
      </c>
      <c r="J740" s="1">
        <v>2.0</v>
      </c>
      <c r="K740" s="1">
        <v>4.0</v>
      </c>
      <c r="L740" s="1">
        <v>4.0</v>
      </c>
      <c r="M740" s="1">
        <v>3.0</v>
      </c>
      <c r="N740" s="1">
        <v>4.0</v>
      </c>
      <c r="O740" s="1">
        <v>4.0</v>
      </c>
      <c r="P740" s="1">
        <v>5.0</v>
      </c>
      <c r="Q740" s="1">
        <v>4.0</v>
      </c>
      <c r="R740" s="1">
        <v>5.0</v>
      </c>
      <c r="S740" s="1">
        <v>4.0</v>
      </c>
      <c r="T740" s="1">
        <v>4.0</v>
      </c>
      <c r="U740" s="1">
        <v>4.0</v>
      </c>
      <c r="V740" s="1">
        <v>5.0</v>
      </c>
      <c r="W740" s="1">
        <v>4.0</v>
      </c>
      <c r="X740" s="1">
        <v>3.0</v>
      </c>
      <c r="Y740" s="1">
        <v>4.0</v>
      </c>
      <c r="Z740" s="1">
        <v>4.0</v>
      </c>
      <c r="AA740" s="1">
        <v>2.0</v>
      </c>
      <c r="AB740" s="1">
        <v>3.0</v>
      </c>
      <c r="AC740" s="1">
        <v>4.0</v>
      </c>
      <c r="AD740" s="1">
        <v>4.0</v>
      </c>
      <c r="AE740" s="1">
        <v>4.0</v>
      </c>
      <c r="AF740" s="1">
        <v>4.0</v>
      </c>
      <c r="AG740" s="1">
        <v>4.0</v>
      </c>
      <c r="AH740" s="1">
        <v>4.0</v>
      </c>
      <c r="AI740" s="1">
        <v>4.0</v>
      </c>
      <c r="AJ740" s="1">
        <v>4.0</v>
      </c>
      <c r="AK740" s="1">
        <v>4.0</v>
      </c>
      <c r="AL740" s="1">
        <v>4.0</v>
      </c>
      <c r="AM740" s="1">
        <v>3.0</v>
      </c>
      <c r="AN740" s="1">
        <v>4.0</v>
      </c>
      <c r="AO740" s="1">
        <v>3.0</v>
      </c>
      <c r="AP740" s="1">
        <v>3.0</v>
      </c>
      <c r="AQ740" s="1">
        <v>3.0</v>
      </c>
      <c r="AR740" s="1">
        <v>3.0</v>
      </c>
      <c r="AS740" s="1">
        <v>3.0</v>
      </c>
      <c r="AT740" s="1">
        <v>3.0</v>
      </c>
      <c r="AU740" s="1">
        <v>3.0</v>
      </c>
      <c r="AV740" s="1">
        <v>3.0</v>
      </c>
      <c r="AW740" s="1">
        <v>3.0</v>
      </c>
      <c r="AX740" s="1">
        <v>3.0</v>
      </c>
      <c r="AY740" s="1">
        <v>3.0</v>
      </c>
      <c r="AZ740" s="1">
        <v>3.0</v>
      </c>
      <c r="BA740" s="1">
        <v>3.0</v>
      </c>
      <c r="BB740" s="1">
        <v>5.0</v>
      </c>
      <c r="BC740" s="1">
        <v>5.0</v>
      </c>
      <c r="BD740" s="1">
        <v>5.0</v>
      </c>
      <c r="BE740" s="1">
        <v>5.0</v>
      </c>
      <c r="BF740" s="1">
        <v>5.0</v>
      </c>
      <c r="BG740" s="1">
        <v>5.0</v>
      </c>
      <c r="BH740" s="1">
        <v>4.0</v>
      </c>
      <c r="BI740" s="1">
        <v>4.0</v>
      </c>
      <c r="BJ740" s="1">
        <v>8.0</v>
      </c>
      <c r="BK740" s="1">
        <v>2.0</v>
      </c>
      <c r="BL740" s="1">
        <v>3.0</v>
      </c>
      <c r="BM740" s="1">
        <v>3.0</v>
      </c>
      <c r="BN740" s="1">
        <v>2.0</v>
      </c>
      <c r="BO740" s="1">
        <v>3.0</v>
      </c>
      <c r="BP740" s="1">
        <v>3.0</v>
      </c>
      <c r="BQ740" s="1">
        <v>3.0</v>
      </c>
      <c r="BR740" s="1">
        <v>3.0</v>
      </c>
      <c r="BS740" s="1">
        <v>3.0</v>
      </c>
      <c r="BT740" s="1">
        <v>3.0</v>
      </c>
      <c r="BU740" s="1">
        <v>3.0</v>
      </c>
      <c r="BV740" s="1">
        <v>4.0</v>
      </c>
      <c r="BW740" s="1">
        <v>4.0</v>
      </c>
      <c r="BX740" s="1">
        <v>4.0</v>
      </c>
      <c r="BY740" s="1">
        <v>5.0</v>
      </c>
      <c r="BZ740" s="1">
        <v>3.0</v>
      </c>
      <c r="CA740" s="64">
        <f t="shared" si="32"/>
        <v>268</v>
      </c>
      <c r="CB740" s="45">
        <f t="shared" si="33"/>
        <v>26</v>
      </c>
      <c r="CC740" s="45">
        <f t="shared" si="34"/>
        <v>34</v>
      </c>
      <c r="CD740" s="45">
        <f t="shared" si="35"/>
        <v>29</v>
      </c>
      <c r="CE740" s="45">
        <f t="shared" si="36"/>
        <v>32</v>
      </c>
      <c r="CF740" s="45">
        <f t="shared" si="37"/>
        <v>26</v>
      </c>
      <c r="CG740" s="45">
        <f t="shared" si="38"/>
        <v>24</v>
      </c>
      <c r="CH740" s="45">
        <f t="shared" si="39"/>
        <v>38</v>
      </c>
      <c r="CI740" s="45">
        <f t="shared" si="40"/>
        <v>0.8</v>
      </c>
      <c r="CJ740">
        <f t="shared" si="10"/>
        <v>22</v>
      </c>
      <c r="CK740" s="45">
        <f t="shared" si="41"/>
        <v>29</v>
      </c>
      <c r="CM740" s="40">
        <f>VLOOKUP(CB740,'PROMIS 57 T-Score Conversions'!Q$3:R$35,2,TRUE)</f>
        <v>39.5</v>
      </c>
      <c r="CN740" s="44" t="str">
        <f t="shared" si="20"/>
        <v>Moderate</v>
      </c>
      <c r="CO740" s="40">
        <f>VLOOKUP(CC740,'PROMIS 57 T-Score Conversions'!A$3:B$35,2,TRUE)</f>
        <v>73</v>
      </c>
      <c r="CP740" s="39" t="str">
        <f t="shared" si="21"/>
        <v>Severe</v>
      </c>
      <c r="CQ740" s="40">
        <f>VLOOKUP(CD740,'PROMIS 57 T-Score Conversions'!E$3:F$35,2,TRUE)</f>
        <v>66.8</v>
      </c>
      <c r="CR740" s="39" t="str">
        <f t="shared" si="22"/>
        <v>Moderate</v>
      </c>
      <c r="CS740" s="40">
        <f>VLOOKUP(CE740,'PROMIS 57 T-Score Conversions'!U$3:V$35,2,TRUE)</f>
        <v>65.3</v>
      </c>
      <c r="CT740" s="39" t="str">
        <f t="shared" si="42"/>
        <v>Moderate</v>
      </c>
      <c r="CU740" s="40">
        <f>VLOOKUP(CF740,'PROMIS 57 T-Score Conversions'!Y$3:Z$35,2,TRUE)</f>
        <v>56.3</v>
      </c>
      <c r="CV740" s="39" t="str">
        <f t="shared" si="24"/>
        <v>Mild</v>
      </c>
      <c r="CW740" s="40">
        <f>vlookup(CG740,'PROMIS 57 T-Score Conversions'!M$3:N$35,2,TRUE)</f>
        <v>44</v>
      </c>
      <c r="CX740" s="39" t="str">
        <f t="shared" si="25"/>
        <v>Mild</v>
      </c>
      <c r="CY740" s="40">
        <f>VLOOKup(CH740,'PROMIS 57 T-Score Conversions'!I$3:J$35,2,TRUE)</f>
        <v>72.1</v>
      </c>
      <c r="CZ740" s="39" t="str">
        <f t="shared" si="26"/>
        <v>Severe</v>
      </c>
      <c r="DA740" s="37">
        <f>VLOOKUP(CJ740,'PROMIS 57 T-Score Conversions'!AC$3:AD$35,2,TRUE)</f>
        <v>38.71</v>
      </c>
      <c r="DB740" s="44" t="str">
        <f t="shared" si="30"/>
        <v>Moderate</v>
      </c>
      <c r="DC740" s="40">
        <f>VLOOKUP(CK740,'PROMIS 57 T-Score Conversions'!AG$3:AH$35,2,TRUE)</f>
        <v>48.16</v>
      </c>
      <c r="DD740" s="39" t="str">
        <f t="shared" si="31"/>
        <v>Normal</v>
      </c>
    </row>
    <row r="741">
      <c r="A741" s="1" t="b">
        <v>1</v>
      </c>
      <c r="B741" s="1" t="b">
        <v>1</v>
      </c>
      <c r="C741" s="20">
        <v>44057.42222221065</v>
      </c>
      <c r="D741" s="1" t="s">
        <v>417</v>
      </c>
      <c r="E741" s="1">
        <v>2238.0</v>
      </c>
      <c r="F741" s="1">
        <v>5.0</v>
      </c>
      <c r="G741" s="1">
        <v>5.0</v>
      </c>
      <c r="H741" s="1">
        <v>5.0</v>
      </c>
      <c r="I741" s="1">
        <v>5.0</v>
      </c>
      <c r="J741" s="1">
        <v>4.0</v>
      </c>
      <c r="K741" s="1">
        <v>4.0</v>
      </c>
      <c r="L741" s="1">
        <v>5.0</v>
      </c>
      <c r="M741" s="1">
        <v>4.0</v>
      </c>
      <c r="N741" s="1">
        <v>2.0</v>
      </c>
      <c r="O741" s="1">
        <v>1.0</v>
      </c>
      <c r="P741" s="1">
        <v>1.0</v>
      </c>
      <c r="Q741" s="1">
        <v>1.0</v>
      </c>
      <c r="R741" s="1">
        <v>2.0</v>
      </c>
      <c r="S741" s="1">
        <v>2.0</v>
      </c>
      <c r="T741" s="1">
        <v>2.0</v>
      </c>
      <c r="U741" s="1">
        <v>1.0</v>
      </c>
      <c r="V741" s="1">
        <v>1.0</v>
      </c>
      <c r="W741" s="1">
        <v>1.0</v>
      </c>
      <c r="X741" s="1">
        <v>1.0</v>
      </c>
      <c r="Y741" s="1">
        <v>1.0</v>
      </c>
      <c r="Z741" s="1">
        <v>1.0</v>
      </c>
      <c r="AA741" s="1">
        <v>2.0</v>
      </c>
      <c r="AB741" s="1">
        <v>1.0</v>
      </c>
      <c r="AC741" s="1">
        <v>1.0</v>
      </c>
      <c r="AD741" s="1">
        <v>2.0</v>
      </c>
      <c r="AE741" s="1">
        <v>2.0</v>
      </c>
      <c r="AF741" s="1">
        <v>2.0</v>
      </c>
      <c r="AG741" s="1">
        <v>2.0</v>
      </c>
      <c r="AH741" s="1">
        <v>2.0</v>
      </c>
      <c r="AI741" s="1">
        <v>2.0</v>
      </c>
      <c r="AJ741" s="1">
        <v>2.0</v>
      </c>
      <c r="AK741" s="1">
        <v>2.0</v>
      </c>
      <c r="AL741" s="1">
        <v>2.0</v>
      </c>
      <c r="AM741" s="1">
        <v>2.0</v>
      </c>
      <c r="AN741" s="1">
        <v>2.0</v>
      </c>
      <c r="AO741" s="1">
        <v>2.0</v>
      </c>
      <c r="AP741" s="1">
        <v>1.0</v>
      </c>
      <c r="AQ741" s="1">
        <v>2.0</v>
      </c>
      <c r="AR741" s="1">
        <v>1.0</v>
      </c>
      <c r="AS741" s="1">
        <v>2.0</v>
      </c>
      <c r="AT741" s="1">
        <v>5.0</v>
      </c>
      <c r="AU741" s="1">
        <v>4.0</v>
      </c>
      <c r="AV741" s="1">
        <v>5.0</v>
      </c>
      <c r="AW741" s="1">
        <v>4.0</v>
      </c>
      <c r="AX741" s="1">
        <v>4.0</v>
      </c>
      <c r="AY741" s="1">
        <v>5.0</v>
      </c>
      <c r="AZ741" s="1">
        <v>4.0</v>
      </c>
      <c r="BA741" s="1">
        <v>5.0</v>
      </c>
      <c r="BB741" s="1">
        <v>2.0</v>
      </c>
      <c r="BC741" s="1">
        <v>1.0</v>
      </c>
      <c r="BD741" s="1">
        <v>2.0</v>
      </c>
      <c r="BE741" s="1">
        <v>1.0</v>
      </c>
      <c r="BF741" s="1">
        <v>2.0</v>
      </c>
      <c r="BG741" s="1">
        <v>2.0</v>
      </c>
      <c r="BH741" s="1">
        <v>2.0</v>
      </c>
      <c r="BI741" s="1">
        <v>2.0</v>
      </c>
      <c r="BJ741" s="1">
        <v>2.0</v>
      </c>
      <c r="BK741" s="1">
        <v>4.0</v>
      </c>
      <c r="BL741" s="1">
        <v>3.0</v>
      </c>
      <c r="BM741" s="1">
        <v>4.0</v>
      </c>
      <c r="BN741" s="1">
        <v>5.0</v>
      </c>
      <c r="BO741" s="1">
        <v>5.0</v>
      </c>
      <c r="BP741" s="1">
        <v>4.0</v>
      </c>
      <c r="BQ741" s="1">
        <v>4.0</v>
      </c>
      <c r="BR741" s="1">
        <v>4.0</v>
      </c>
      <c r="BS741" s="1">
        <v>2.0</v>
      </c>
      <c r="BT741" s="1">
        <v>2.0</v>
      </c>
      <c r="BU741" s="1">
        <v>2.0</v>
      </c>
      <c r="BV741" s="1">
        <v>2.0</v>
      </c>
      <c r="BW741" s="1">
        <v>2.0</v>
      </c>
      <c r="BX741" s="1">
        <v>2.0</v>
      </c>
      <c r="BY741" s="1">
        <v>1.0</v>
      </c>
      <c r="BZ741" s="1">
        <v>2.0</v>
      </c>
      <c r="CA741" s="64">
        <f t="shared" si="32"/>
        <v>188</v>
      </c>
      <c r="CB741" s="45">
        <f t="shared" si="33"/>
        <v>37</v>
      </c>
      <c r="CC741" s="45">
        <f t="shared" si="34"/>
        <v>12</v>
      </c>
      <c r="CD741" s="45">
        <f t="shared" si="35"/>
        <v>9</v>
      </c>
      <c r="CE741" s="45">
        <f t="shared" si="36"/>
        <v>16</v>
      </c>
      <c r="CF741" s="45">
        <f t="shared" si="37"/>
        <v>14</v>
      </c>
      <c r="CG741" s="45">
        <f t="shared" si="38"/>
        <v>36</v>
      </c>
      <c r="CH741" s="45">
        <f t="shared" si="39"/>
        <v>14</v>
      </c>
      <c r="CI741" s="45">
        <f t="shared" si="40"/>
        <v>0.2</v>
      </c>
      <c r="CJ741">
        <f t="shared" si="10"/>
        <v>33</v>
      </c>
      <c r="CK741" s="45">
        <f t="shared" si="41"/>
        <v>15</v>
      </c>
      <c r="CM741" s="40">
        <f>VLOOKUP(CB741,'PROMIS 57 T-Score Conversions'!Q$3:R$35,2,TRUE)</f>
        <v>49.2</v>
      </c>
      <c r="CN741" s="44" t="str">
        <f t="shared" si="20"/>
        <v>Normal</v>
      </c>
      <c r="CO741" s="40">
        <f>VLOOKUP(CC741,'PROMIS 57 T-Score Conversions'!A$3:B$35,2,TRUE)</f>
        <v>49.4</v>
      </c>
      <c r="CP741" s="39" t="str">
        <f t="shared" si="21"/>
        <v>Normal</v>
      </c>
      <c r="CQ741" s="40">
        <f>VLOOKUP(CD741,'PROMIS 57 T-Score Conversions'!E$3:F$35,2,TRUE)</f>
        <v>44.7</v>
      </c>
      <c r="CR741" s="39" t="str">
        <f t="shared" si="22"/>
        <v>Normal</v>
      </c>
      <c r="CS741" s="40">
        <f>VLOOKUP(CE741,'PROMIS 57 T-Score Conversions'!U$3:V$35,2,TRUE)</f>
        <v>49.2</v>
      </c>
      <c r="CT741" s="39" t="str">
        <f t="shared" si="42"/>
        <v>Normal</v>
      </c>
      <c r="CU741" s="40">
        <f>VLOOKUP(CF741,'PROMIS 57 T-Score Conversions'!Y$3:Z$35,2,TRUE)</f>
        <v>42.9</v>
      </c>
      <c r="CV741" s="39" t="str">
        <f t="shared" si="24"/>
        <v>Normal</v>
      </c>
      <c r="CW741" s="40">
        <f>vlookup(CG741,'PROMIS 57 T-Score Conversions'!M$3:N$35,2,TRUE)</f>
        <v>55.7</v>
      </c>
      <c r="CX741" s="39" t="str">
        <f t="shared" si="25"/>
        <v>Normal</v>
      </c>
      <c r="CY741" s="40">
        <f>VLOOKup(CH741,'PROMIS 57 T-Score Conversions'!I$3:J$35,2,TRUE)</f>
        <v>54.1</v>
      </c>
      <c r="CZ741" s="39" t="str">
        <f t="shared" si="26"/>
        <v>Normal</v>
      </c>
      <c r="DA741" s="37">
        <f>VLOOKUP(CJ741,'PROMIS 57 T-Score Conversions'!AC$3:AD$35,2,TRUE)</f>
        <v>48.18</v>
      </c>
      <c r="DB741" s="44" t="str">
        <f t="shared" si="30"/>
        <v>Normal</v>
      </c>
      <c r="DC741" s="40">
        <f>VLOOKUP(CK741,'PROMIS 57 T-Score Conversions'!AG$3:AH$35,2,TRUE)</f>
        <v>35.07</v>
      </c>
      <c r="DD741" s="39" t="str">
        <f t="shared" si="31"/>
        <v>Normal</v>
      </c>
    </row>
    <row r="742">
      <c r="A742" s="1" t="b">
        <v>1</v>
      </c>
      <c r="B742" s="1" t="b">
        <v>1</v>
      </c>
      <c r="C742" s="20">
        <v>44057.50336537037</v>
      </c>
      <c r="D742" s="1" t="s">
        <v>482</v>
      </c>
      <c r="E742" s="1">
        <v>2281.0</v>
      </c>
      <c r="F742" s="1">
        <v>3.0</v>
      </c>
      <c r="G742" s="1">
        <v>4.0</v>
      </c>
      <c r="H742" s="1">
        <v>5.0</v>
      </c>
      <c r="I742" s="1">
        <v>3.0</v>
      </c>
      <c r="J742" s="1">
        <v>4.0</v>
      </c>
      <c r="K742" s="1">
        <v>4.0</v>
      </c>
      <c r="L742" s="1">
        <v>4.0</v>
      </c>
      <c r="M742" s="1">
        <v>4.0</v>
      </c>
      <c r="N742" s="1">
        <v>2.0</v>
      </c>
      <c r="O742" s="1">
        <v>2.0</v>
      </c>
      <c r="P742" s="1">
        <v>2.0</v>
      </c>
      <c r="Q742" s="1">
        <v>2.0</v>
      </c>
      <c r="R742" s="1">
        <v>2.0</v>
      </c>
      <c r="S742" s="1">
        <v>1.0</v>
      </c>
      <c r="T742" s="1">
        <v>3.0</v>
      </c>
      <c r="U742" s="1">
        <v>2.0</v>
      </c>
      <c r="V742" s="1">
        <v>2.0</v>
      </c>
      <c r="W742" s="1">
        <v>1.0</v>
      </c>
      <c r="X742" s="1">
        <v>1.0</v>
      </c>
      <c r="Y742" s="1">
        <v>2.0</v>
      </c>
      <c r="Z742" s="1">
        <v>1.0</v>
      </c>
      <c r="AA742" s="1">
        <v>2.0</v>
      </c>
      <c r="AB742" s="1">
        <v>1.0</v>
      </c>
      <c r="AC742" s="1">
        <v>1.0</v>
      </c>
      <c r="AD742" s="1">
        <v>2.0</v>
      </c>
      <c r="AE742" s="1">
        <v>2.0</v>
      </c>
      <c r="AF742" s="1">
        <v>2.0</v>
      </c>
      <c r="AG742" s="1">
        <v>2.0</v>
      </c>
      <c r="AH742" s="1">
        <v>2.0</v>
      </c>
      <c r="AI742" s="1">
        <v>2.0</v>
      </c>
      <c r="AJ742" s="1">
        <v>4.0</v>
      </c>
      <c r="AK742" s="1">
        <v>4.0</v>
      </c>
      <c r="AL742" s="1">
        <v>3.0</v>
      </c>
      <c r="AM742" s="1">
        <v>3.0</v>
      </c>
      <c r="AN742" s="1">
        <v>3.0</v>
      </c>
      <c r="AO742" s="1">
        <v>2.0</v>
      </c>
      <c r="AP742" s="1">
        <v>2.0</v>
      </c>
      <c r="AQ742" s="1">
        <v>2.0</v>
      </c>
      <c r="AR742" s="1">
        <v>2.0</v>
      </c>
      <c r="AS742" s="1">
        <v>2.0</v>
      </c>
      <c r="AT742" s="1">
        <v>3.0</v>
      </c>
      <c r="AU742" s="1">
        <v>3.0</v>
      </c>
      <c r="AV742" s="1">
        <v>3.0</v>
      </c>
      <c r="AW742" s="1">
        <v>3.0</v>
      </c>
      <c r="AX742" s="1">
        <v>4.0</v>
      </c>
      <c r="AY742" s="1">
        <v>4.0</v>
      </c>
      <c r="AZ742" s="1">
        <v>4.0</v>
      </c>
      <c r="BA742" s="1">
        <v>4.0</v>
      </c>
      <c r="BB742" s="1">
        <v>3.0</v>
      </c>
      <c r="BC742" s="1">
        <v>3.0</v>
      </c>
      <c r="BD742" s="1">
        <v>3.0</v>
      </c>
      <c r="BE742" s="1">
        <v>3.0</v>
      </c>
      <c r="BF742" s="1">
        <v>3.0</v>
      </c>
      <c r="BG742" s="1">
        <v>3.0</v>
      </c>
      <c r="BH742" s="1">
        <v>3.0</v>
      </c>
      <c r="BI742" s="1">
        <v>3.0</v>
      </c>
      <c r="BJ742" s="1">
        <v>3.0</v>
      </c>
      <c r="BK742" s="1">
        <v>2.0</v>
      </c>
      <c r="BL742" s="1">
        <v>2.0</v>
      </c>
      <c r="BM742" s="1">
        <v>2.0</v>
      </c>
      <c r="BN742" s="1">
        <v>2.0</v>
      </c>
      <c r="BO742" s="1">
        <v>2.0</v>
      </c>
      <c r="BP742" s="1">
        <v>2.0</v>
      </c>
      <c r="BQ742" s="1">
        <v>2.0</v>
      </c>
      <c r="BR742" s="1">
        <v>2.0</v>
      </c>
      <c r="BS742" s="1">
        <v>4.0</v>
      </c>
      <c r="BT742" s="1">
        <v>4.0</v>
      </c>
      <c r="BU742" s="1">
        <v>4.0</v>
      </c>
      <c r="BV742" s="1">
        <v>4.0</v>
      </c>
      <c r="BW742" s="1">
        <v>4.0</v>
      </c>
      <c r="BX742" s="1">
        <v>4.0</v>
      </c>
      <c r="BY742" s="1">
        <v>4.0</v>
      </c>
      <c r="BZ742" s="1">
        <v>4.0</v>
      </c>
      <c r="CA742" s="64">
        <f t="shared" si="32"/>
        <v>200</v>
      </c>
      <c r="CB742" s="45">
        <f t="shared" si="33"/>
        <v>31</v>
      </c>
      <c r="CC742" s="45">
        <f t="shared" si="34"/>
        <v>16</v>
      </c>
      <c r="CD742" s="45">
        <f t="shared" si="35"/>
        <v>11</v>
      </c>
      <c r="CE742" s="45">
        <f t="shared" si="36"/>
        <v>20</v>
      </c>
      <c r="CF742" s="45">
        <f t="shared" si="37"/>
        <v>19</v>
      </c>
      <c r="CG742" s="45">
        <f t="shared" si="38"/>
        <v>28</v>
      </c>
      <c r="CH742" s="45">
        <f t="shared" si="39"/>
        <v>24</v>
      </c>
      <c r="CI742" s="45">
        <f t="shared" si="40"/>
        <v>0.3</v>
      </c>
      <c r="CJ742">
        <f t="shared" si="10"/>
        <v>16</v>
      </c>
      <c r="CK742" s="45">
        <f t="shared" si="41"/>
        <v>32</v>
      </c>
      <c r="CM742" s="40">
        <f>VLOOKUP(CB742,'PROMIS 57 T-Score Conversions'!Q$3:R$35,2,TRUE)</f>
        <v>43.1</v>
      </c>
      <c r="CN742" s="44" t="str">
        <f t="shared" si="20"/>
        <v>Mild</v>
      </c>
      <c r="CO742" s="40">
        <f>VLOOKUP(CC742,'PROMIS 57 T-Score Conversions'!A$3:B$35,2,TRUE)</f>
        <v>54.3</v>
      </c>
      <c r="CP742" s="39" t="str">
        <f t="shared" si="21"/>
        <v>Mild</v>
      </c>
      <c r="CQ742" s="40">
        <f>VLOOKUP(CD742,'PROMIS 57 T-Score Conversions'!E$3:F$35,2,TRUE)</f>
        <v>49.4</v>
      </c>
      <c r="CR742" s="39" t="str">
        <f t="shared" si="22"/>
        <v>Normal</v>
      </c>
      <c r="CS742" s="40">
        <f>VLOOKUP(CE742,'PROMIS 57 T-Score Conversions'!U$3:V$35,2,TRUE)</f>
        <v>53.6</v>
      </c>
      <c r="CT742" s="39" t="str">
        <f t="shared" si="42"/>
        <v>Normal</v>
      </c>
      <c r="CU742" s="40">
        <f>VLOOKUP(CF742,'PROMIS 57 T-Score Conversions'!Y$3:Z$35,2,TRUE)</f>
        <v>49</v>
      </c>
      <c r="CV742" s="39" t="str">
        <f t="shared" si="24"/>
        <v>Normal</v>
      </c>
      <c r="CW742" s="40">
        <f>vlookup(CG742,'PROMIS 57 T-Score Conversions'!M$3:N$35,2,TRUE)</f>
        <v>48</v>
      </c>
      <c r="CX742" s="39" t="str">
        <f t="shared" si="25"/>
        <v>Normal</v>
      </c>
      <c r="CY742" s="40">
        <f>VLOOKup(CH742,'PROMIS 57 T-Score Conversions'!I$3:J$35,2,TRUE)</f>
        <v>61.5</v>
      </c>
      <c r="CZ742" s="39" t="str">
        <f t="shared" si="26"/>
        <v>Moderate</v>
      </c>
      <c r="DA742" s="37">
        <f>VLOOKUP(CJ742,'PROMIS 57 T-Score Conversions'!AC$3:AD$35,2,TRUE)</f>
        <v>33.92</v>
      </c>
      <c r="DB742" s="44" t="str">
        <f t="shared" si="30"/>
        <v>Moderate</v>
      </c>
      <c r="DC742" s="40">
        <f>VLOOKUP(CK742,'PROMIS 57 T-Score Conversions'!AG$3:AH$35,2,TRUE)</f>
        <v>51.29</v>
      </c>
      <c r="DD742" s="39" t="str">
        <f t="shared" si="31"/>
        <v>Normal</v>
      </c>
    </row>
    <row r="743">
      <c r="A743" s="1" t="b">
        <v>1</v>
      </c>
      <c r="B743" s="1" t="b">
        <v>1</v>
      </c>
      <c r="C743" s="20">
        <v>44057.59887533565</v>
      </c>
      <c r="D743" s="1" t="s">
        <v>438</v>
      </c>
      <c r="E743" s="1">
        <v>2246.0</v>
      </c>
      <c r="F743" s="1">
        <v>3.0</v>
      </c>
      <c r="G743" s="1">
        <v>3.0</v>
      </c>
      <c r="H743" s="1">
        <v>3.0</v>
      </c>
      <c r="I743" s="1">
        <v>2.0</v>
      </c>
      <c r="J743" s="1">
        <v>1.0</v>
      </c>
      <c r="K743" s="1">
        <v>3.0</v>
      </c>
      <c r="L743" s="1">
        <v>3.0</v>
      </c>
      <c r="M743" s="1">
        <v>1.0</v>
      </c>
      <c r="N743" s="1">
        <v>3.0</v>
      </c>
      <c r="O743" s="1">
        <v>2.0</v>
      </c>
      <c r="P743" s="1">
        <v>3.0</v>
      </c>
      <c r="Q743" s="1">
        <v>4.0</v>
      </c>
      <c r="R743" s="1">
        <v>3.0</v>
      </c>
      <c r="S743" s="1">
        <v>3.0</v>
      </c>
      <c r="T743" s="1">
        <v>3.0</v>
      </c>
      <c r="U743" s="1">
        <v>4.0</v>
      </c>
      <c r="V743" s="1">
        <v>3.0</v>
      </c>
      <c r="W743" s="1">
        <v>3.0</v>
      </c>
      <c r="X743" s="1">
        <v>2.0</v>
      </c>
      <c r="Y743" s="1">
        <v>3.0</v>
      </c>
      <c r="Z743" s="1">
        <v>4.0</v>
      </c>
      <c r="AA743" s="1">
        <v>2.0</v>
      </c>
      <c r="AB743" s="1">
        <v>3.0</v>
      </c>
      <c r="AC743" s="1">
        <v>1.0</v>
      </c>
      <c r="AD743" s="1">
        <v>4.0</v>
      </c>
      <c r="AE743" s="1">
        <v>2.0</v>
      </c>
      <c r="AF743" s="1">
        <v>3.0</v>
      </c>
      <c r="AG743" s="1">
        <v>4.0</v>
      </c>
      <c r="AH743" s="1">
        <v>5.0</v>
      </c>
      <c r="AI743" s="1">
        <v>5.0</v>
      </c>
      <c r="AJ743" s="1">
        <v>5.0</v>
      </c>
      <c r="AK743" s="1">
        <v>5.0</v>
      </c>
      <c r="AL743" s="1">
        <v>4.0</v>
      </c>
      <c r="AM743" s="1">
        <v>3.0</v>
      </c>
      <c r="AN743" s="1">
        <v>4.0</v>
      </c>
      <c r="AO743" s="1">
        <v>1.0</v>
      </c>
      <c r="AP743" s="1">
        <v>4.0</v>
      </c>
      <c r="AQ743" s="1">
        <v>1.0</v>
      </c>
      <c r="AR743" s="1">
        <v>1.0</v>
      </c>
      <c r="AS743" s="1">
        <v>3.0</v>
      </c>
      <c r="AT743" s="1">
        <v>1.0</v>
      </c>
      <c r="AU743" s="1">
        <v>1.0</v>
      </c>
      <c r="AV743" s="1">
        <v>1.0</v>
      </c>
      <c r="AW743" s="1">
        <v>2.0</v>
      </c>
      <c r="AX743" s="1">
        <v>2.0</v>
      </c>
      <c r="AY743" s="1">
        <v>2.0</v>
      </c>
      <c r="AZ743" s="1">
        <v>1.0</v>
      </c>
      <c r="BA743" s="1">
        <v>1.0</v>
      </c>
      <c r="BB743" s="1">
        <v>4.0</v>
      </c>
      <c r="BC743" s="1">
        <v>4.0</v>
      </c>
      <c r="BD743" s="1">
        <v>4.0</v>
      </c>
      <c r="BE743" s="1">
        <v>3.0</v>
      </c>
      <c r="BF743" s="1">
        <v>4.0</v>
      </c>
      <c r="BG743" s="1">
        <v>5.0</v>
      </c>
      <c r="BH743" s="1">
        <v>4.0</v>
      </c>
      <c r="BI743" s="1">
        <v>4.0</v>
      </c>
      <c r="BJ743" s="1">
        <v>4.0</v>
      </c>
      <c r="BK743" s="1">
        <v>1.0</v>
      </c>
      <c r="BL743" s="1">
        <v>1.0</v>
      </c>
      <c r="BM743" s="1">
        <v>2.0</v>
      </c>
      <c r="BN743" s="1">
        <v>1.0</v>
      </c>
      <c r="BO743" s="1">
        <v>2.0</v>
      </c>
      <c r="BP743" s="1">
        <v>2.0</v>
      </c>
      <c r="BQ743" s="1">
        <v>2.0</v>
      </c>
      <c r="BR743" s="1">
        <v>1.0</v>
      </c>
      <c r="BS743" s="1">
        <v>4.0</v>
      </c>
      <c r="BT743" s="1">
        <v>4.0</v>
      </c>
      <c r="BU743" s="1">
        <v>5.0</v>
      </c>
      <c r="BV743" s="1">
        <v>4.0</v>
      </c>
      <c r="BW743" s="1">
        <v>3.0</v>
      </c>
      <c r="BX743" s="1">
        <v>4.0</v>
      </c>
      <c r="BY743" s="1">
        <v>5.0</v>
      </c>
      <c r="BZ743" s="1">
        <v>4.0</v>
      </c>
      <c r="CA743" s="64">
        <f t="shared" si="32"/>
        <v>211</v>
      </c>
      <c r="CB743" s="45">
        <f t="shared" si="33"/>
        <v>19</v>
      </c>
      <c r="CC743" s="45">
        <f t="shared" si="34"/>
        <v>25</v>
      </c>
      <c r="CD743" s="45">
        <f t="shared" si="35"/>
        <v>21</v>
      </c>
      <c r="CE743" s="45">
        <f t="shared" si="36"/>
        <v>33</v>
      </c>
      <c r="CF743" s="45">
        <f t="shared" si="37"/>
        <v>21</v>
      </c>
      <c r="CG743" s="45">
        <f t="shared" si="38"/>
        <v>11</v>
      </c>
      <c r="CH743" s="45">
        <f t="shared" si="39"/>
        <v>32</v>
      </c>
      <c r="CI743" s="45">
        <f t="shared" si="40"/>
        <v>0.4</v>
      </c>
      <c r="CJ743">
        <f t="shared" si="10"/>
        <v>12</v>
      </c>
      <c r="CK743" s="45">
        <f t="shared" si="41"/>
        <v>33</v>
      </c>
      <c r="CM743" s="40">
        <f>VLOOKUP(CB743,'PROMIS 57 T-Score Conversions'!Q$3:R$35,2,TRUE)</f>
        <v>34.7</v>
      </c>
      <c r="CN743" s="44" t="str">
        <f t="shared" si="20"/>
        <v>Moderate</v>
      </c>
      <c r="CO743" s="40">
        <f>VLOOKUP(CC743,'PROMIS 57 T-Score Conversions'!A$3:B$35,2,TRUE)</f>
        <v>63.5</v>
      </c>
      <c r="CP743" s="39" t="str">
        <f t="shared" si="21"/>
        <v>Moderate</v>
      </c>
      <c r="CQ743" s="40">
        <f>VLOOKUP(CD743,'PROMIS 57 T-Score Conversions'!E$3:F$35,2,TRUE)</f>
        <v>59.4</v>
      </c>
      <c r="CR743" s="39" t="str">
        <f t="shared" si="22"/>
        <v>Mild</v>
      </c>
      <c r="CS743" s="40">
        <f>VLOOKUP(CE743,'PROMIS 57 T-Score Conversions'!U$3:V$35,2,TRUE)</f>
        <v>66.4</v>
      </c>
      <c r="CT743" s="39" t="str">
        <f t="shared" si="42"/>
        <v>Moderate</v>
      </c>
      <c r="CU743" s="40">
        <f>VLOOKUP(CF743,'PROMIS 57 T-Score Conversions'!Y$3:Z$35,2,TRUE)</f>
        <v>51.2</v>
      </c>
      <c r="CV743" s="39" t="str">
        <f t="shared" si="24"/>
        <v>Normal</v>
      </c>
      <c r="CW743" s="40">
        <f>vlookup(CG743,'PROMIS 57 T-Score Conversions'!M$3:N$35,2,TRUE)</f>
        <v>32.6</v>
      </c>
      <c r="CX743" s="39" t="str">
        <f t="shared" si="25"/>
        <v>Moderate</v>
      </c>
      <c r="CY743" s="40">
        <f>VLOOKup(CH743,'PROMIS 57 T-Score Conversions'!I$3:J$35,2,TRUE)</f>
        <v>66.9</v>
      </c>
      <c r="CZ743" s="39" t="str">
        <f t="shared" si="26"/>
        <v>Moderate</v>
      </c>
      <c r="DA743" s="37">
        <f>VLOOKUP(CJ743,'PROMIS 57 T-Score Conversions'!AC$3:AD$35,2,TRUE)</f>
        <v>30.11</v>
      </c>
      <c r="DB743" s="44" t="str">
        <f t="shared" si="30"/>
        <v>Moderate</v>
      </c>
      <c r="DC743" s="40">
        <f>VLOOKUP(CK743,'PROMIS 57 T-Score Conversions'!AG$3:AH$35,2,TRUE)</f>
        <v>52.42</v>
      </c>
      <c r="DD743" s="39" t="str">
        <f t="shared" si="31"/>
        <v>Normal</v>
      </c>
    </row>
    <row r="744">
      <c r="A744" s="1" t="b">
        <v>1</v>
      </c>
      <c r="B744" s="1" t="b">
        <v>1</v>
      </c>
      <c r="C744" s="20">
        <v>44057.77503164352</v>
      </c>
      <c r="D744" s="1" t="s">
        <v>338</v>
      </c>
      <c r="E744" s="1">
        <v>2125.0</v>
      </c>
      <c r="F744" s="1">
        <v>1.0</v>
      </c>
      <c r="G744" s="1">
        <v>2.0</v>
      </c>
      <c r="H744" s="1">
        <v>3.0</v>
      </c>
      <c r="I744" s="1">
        <v>3.0</v>
      </c>
      <c r="J744" s="1">
        <v>1.0</v>
      </c>
      <c r="K744" s="1">
        <v>2.0</v>
      </c>
      <c r="L744" s="1">
        <v>3.0</v>
      </c>
      <c r="M744" s="1">
        <v>1.0</v>
      </c>
      <c r="N744" s="1">
        <v>4.0</v>
      </c>
      <c r="O744" s="1">
        <v>4.0</v>
      </c>
      <c r="P744" s="1">
        <v>4.0</v>
      </c>
      <c r="Q744" s="1">
        <v>3.0</v>
      </c>
      <c r="R744" s="1">
        <v>3.0</v>
      </c>
      <c r="S744" s="1">
        <v>3.0</v>
      </c>
      <c r="T744" s="1">
        <v>3.0</v>
      </c>
      <c r="U744" s="1">
        <v>3.0</v>
      </c>
      <c r="V744" s="1">
        <v>3.0</v>
      </c>
      <c r="W744" s="1">
        <v>2.0</v>
      </c>
      <c r="X744" s="1">
        <v>4.0</v>
      </c>
      <c r="Y744" s="1">
        <v>2.0</v>
      </c>
      <c r="Z744" s="1">
        <v>3.0</v>
      </c>
      <c r="AA744" s="1">
        <v>3.0</v>
      </c>
      <c r="AB744" s="1">
        <v>2.0</v>
      </c>
      <c r="AC744" s="1">
        <v>2.0</v>
      </c>
      <c r="AD744" s="1">
        <v>4.0</v>
      </c>
      <c r="AE744" s="1">
        <v>3.0</v>
      </c>
      <c r="AF744" s="1">
        <v>3.0</v>
      </c>
      <c r="AG744" s="1">
        <v>4.0</v>
      </c>
      <c r="AH744" s="1">
        <v>5.0</v>
      </c>
      <c r="AI744" s="1">
        <v>4.0</v>
      </c>
      <c r="AJ744" s="1">
        <v>4.0</v>
      </c>
      <c r="AK744" s="1">
        <v>4.0</v>
      </c>
      <c r="AL744" s="1">
        <v>3.0</v>
      </c>
      <c r="AM744" s="1">
        <v>3.0</v>
      </c>
      <c r="AN744" s="1">
        <v>3.0</v>
      </c>
      <c r="AO744" s="1">
        <v>3.0</v>
      </c>
      <c r="AP744" s="1">
        <v>3.0</v>
      </c>
      <c r="AQ744" s="1">
        <v>2.0</v>
      </c>
      <c r="AR744" s="1">
        <v>2.0</v>
      </c>
      <c r="AS744" s="1">
        <v>3.0</v>
      </c>
      <c r="AT744" s="1">
        <v>1.0</v>
      </c>
      <c r="AU744" s="1">
        <v>2.0</v>
      </c>
      <c r="AV744" s="1">
        <v>1.0</v>
      </c>
      <c r="AW744" s="1">
        <v>1.0</v>
      </c>
      <c r="AX744" s="1">
        <v>1.0</v>
      </c>
      <c r="AY744" s="1">
        <v>1.0</v>
      </c>
      <c r="AZ744" s="1">
        <v>2.0</v>
      </c>
      <c r="BA744" s="1">
        <v>1.0</v>
      </c>
      <c r="BB744" s="1">
        <v>5.0</v>
      </c>
      <c r="BC744" s="1">
        <v>5.0</v>
      </c>
      <c r="BD744" s="1">
        <v>4.0</v>
      </c>
      <c r="BE744" s="1">
        <v>5.0</v>
      </c>
      <c r="BF744" s="1">
        <v>5.0</v>
      </c>
      <c r="BG744" s="1">
        <v>4.0</v>
      </c>
      <c r="BH744" s="1">
        <v>5.0</v>
      </c>
      <c r="BI744" s="1">
        <v>5.0</v>
      </c>
      <c r="BJ744" s="1">
        <v>8.0</v>
      </c>
      <c r="BK744" s="1">
        <v>2.0</v>
      </c>
      <c r="BL744" s="1">
        <v>2.0</v>
      </c>
      <c r="BM744" s="1">
        <v>3.0</v>
      </c>
      <c r="BN744" s="1">
        <v>2.0</v>
      </c>
      <c r="BO744" s="1">
        <v>2.0</v>
      </c>
      <c r="BP744" s="1">
        <v>2.0</v>
      </c>
      <c r="BQ744" s="1">
        <v>3.0</v>
      </c>
      <c r="BR744" s="1">
        <v>2.0</v>
      </c>
      <c r="BS744" s="1">
        <v>3.0</v>
      </c>
      <c r="BT744" s="1">
        <v>3.0</v>
      </c>
      <c r="BU744" s="1">
        <v>5.0</v>
      </c>
      <c r="BV744" s="1">
        <v>4.0</v>
      </c>
      <c r="BW744" s="1">
        <v>4.0</v>
      </c>
      <c r="BX744" s="1">
        <v>4.0</v>
      </c>
      <c r="BY744" s="1">
        <v>3.0</v>
      </c>
      <c r="BZ744" s="1">
        <v>3.0</v>
      </c>
      <c r="CA744" s="64">
        <f t="shared" si="32"/>
        <v>220</v>
      </c>
      <c r="CB744" s="45">
        <f t="shared" si="33"/>
        <v>16</v>
      </c>
      <c r="CC744" s="45">
        <f t="shared" si="34"/>
        <v>27</v>
      </c>
      <c r="CD744" s="45">
        <f t="shared" si="35"/>
        <v>21</v>
      </c>
      <c r="CE744" s="45">
        <f t="shared" si="36"/>
        <v>31</v>
      </c>
      <c r="CF744" s="45">
        <f t="shared" si="37"/>
        <v>22</v>
      </c>
      <c r="CG744" s="45">
        <f t="shared" si="38"/>
        <v>10</v>
      </c>
      <c r="CH744" s="45">
        <f t="shared" si="39"/>
        <v>38</v>
      </c>
      <c r="CI744" s="45">
        <f t="shared" si="40"/>
        <v>0.8</v>
      </c>
      <c r="CJ744">
        <f t="shared" si="10"/>
        <v>18</v>
      </c>
      <c r="CK744" s="45">
        <f t="shared" si="41"/>
        <v>29</v>
      </c>
      <c r="CM744" s="40">
        <f>VLOOKUP(CB744,'PROMIS 57 T-Score Conversions'!Q$3:R$35,2,TRUE)</f>
        <v>32.5</v>
      </c>
      <c r="CN744" s="44" t="str">
        <f t="shared" si="20"/>
        <v>Moderate</v>
      </c>
      <c r="CO744" s="40">
        <f>VLOOKUP(CC744,'PROMIS 57 T-Score Conversions'!A$3:B$35,2,TRUE)</f>
        <v>65.6</v>
      </c>
      <c r="CP744" s="39" t="str">
        <f t="shared" si="21"/>
        <v>Severe</v>
      </c>
      <c r="CQ744" s="40">
        <f>VLOOKUP(CD744,'PROMIS 57 T-Score Conversions'!E$3:F$35,2,TRUE)</f>
        <v>59.4</v>
      </c>
      <c r="CR744" s="39" t="str">
        <f t="shared" si="22"/>
        <v>Mild</v>
      </c>
      <c r="CS744" s="40">
        <f>VLOOKUP(CE744,'PROMIS 57 T-Score Conversions'!U$3:V$35,2,TRUE)</f>
        <v>64.3</v>
      </c>
      <c r="CT744" s="39" t="str">
        <f t="shared" si="42"/>
        <v>Moderate</v>
      </c>
      <c r="CU744" s="40">
        <f>VLOOKUP(CF744,'PROMIS 57 T-Score Conversions'!Y$3:Z$35,2,TRUE)</f>
        <v>52.2</v>
      </c>
      <c r="CV744" s="39" t="str">
        <f t="shared" si="24"/>
        <v>Normal</v>
      </c>
      <c r="CW744" s="40">
        <f>vlookup(CG744,'PROMIS 57 T-Score Conversions'!M$3:N$35,2,TRUE)</f>
        <v>31.3</v>
      </c>
      <c r="CX744" s="39" t="str">
        <f t="shared" si="25"/>
        <v>Moderate</v>
      </c>
      <c r="CY744" s="40">
        <f>VLOOKup(CH744,'PROMIS 57 T-Score Conversions'!I$3:J$35,2,TRUE)</f>
        <v>72.1</v>
      </c>
      <c r="CZ744" s="39" t="str">
        <f t="shared" si="26"/>
        <v>Severe</v>
      </c>
      <c r="DA744" s="37">
        <f>VLOOKUP(CJ744,'PROMIS 57 T-Score Conversions'!AC$3:AD$35,2,TRUE)</f>
        <v>35.56</v>
      </c>
      <c r="DB744" s="44" t="str">
        <f t="shared" si="30"/>
        <v>Moderate</v>
      </c>
      <c r="DC744" s="40">
        <f>VLOOKUP(CK744,'PROMIS 57 T-Score Conversions'!AG$3:AH$35,2,TRUE)</f>
        <v>48.16</v>
      </c>
      <c r="DD744" s="39" t="str">
        <f t="shared" si="31"/>
        <v>Normal</v>
      </c>
    </row>
    <row r="745">
      <c r="A745" s="1" t="b">
        <v>1</v>
      </c>
      <c r="B745" s="1" t="b">
        <v>1</v>
      </c>
      <c r="C745" s="20">
        <v>44058.81886796297</v>
      </c>
      <c r="D745" s="1" t="s">
        <v>373</v>
      </c>
      <c r="E745" s="1">
        <v>2161.0</v>
      </c>
      <c r="F745" s="1">
        <v>2.0</v>
      </c>
      <c r="G745" s="1">
        <v>4.0</v>
      </c>
      <c r="H745" s="1">
        <v>3.0</v>
      </c>
      <c r="I745" s="1">
        <v>3.0</v>
      </c>
      <c r="J745" s="1">
        <v>1.0</v>
      </c>
      <c r="K745" s="1">
        <v>2.0</v>
      </c>
      <c r="L745" s="1">
        <v>2.0</v>
      </c>
      <c r="M745" s="1">
        <v>1.0</v>
      </c>
      <c r="N745" s="1">
        <v>2.0</v>
      </c>
      <c r="O745" s="1">
        <v>2.0</v>
      </c>
      <c r="P745" s="1">
        <v>3.0</v>
      </c>
      <c r="Q745" s="1">
        <v>2.0</v>
      </c>
      <c r="R745" s="1">
        <v>2.0</v>
      </c>
      <c r="S745" s="1">
        <v>2.0</v>
      </c>
      <c r="T745" s="1">
        <v>2.0</v>
      </c>
      <c r="U745" s="1">
        <v>3.0</v>
      </c>
      <c r="V745" s="1">
        <v>2.0</v>
      </c>
      <c r="W745" s="1">
        <v>2.0</v>
      </c>
      <c r="X745" s="1">
        <v>2.0</v>
      </c>
      <c r="Y745" s="1">
        <v>2.0</v>
      </c>
      <c r="Z745" s="1">
        <v>1.0</v>
      </c>
      <c r="AA745" s="1">
        <v>1.0</v>
      </c>
      <c r="AB745" s="1">
        <v>1.0</v>
      </c>
      <c r="AC745" s="1">
        <v>1.0</v>
      </c>
      <c r="AD745" s="1">
        <v>4.0</v>
      </c>
      <c r="AE745" s="1">
        <v>3.0</v>
      </c>
      <c r="AF745" s="1">
        <v>3.0</v>
      </c>
      <c r="AG745" s="1">
        <v>3.0</v>
      </c>
      <c r="AH745" s="1">
        <v>4.0</v>
      </c>
      <c r="AI745" s="1">
        <v>4.0</v>
      </c>
      <c r="AJ745" s="1">
        <v>4.0</v>
      </c>
      <c r="AK745" s="1">
        <v>3.0</v>
      </c>
      <c r="AL745" s="1">
        <v>4.0</v>
      </c>
      <c r="AM745" s="1">
        <v>4.0</v>
      </c>
      <c r="AN745" s="1">
        <v>3.0</v>
      </c>
      <c r="AO745" s="1">
        <v>2.0</v>
      </c>
      <c r="AP745" s="1">
        <v>4.0</v>
      </c>
      <c r="AQ745" s="1">
        <v>4.0</v>
      </c>
      <c r="AR745" s="1">
        <v>3.0</v>
      </c>
      <c r="AS745" s="1">
        <v>4.0</v>
      </c>
      <c r="AT745" s="1">
        <v>3.0</v>
      </c>
      <c r="AU745" s="1">
        <v>2.0</v>
      </c>
      <c r="AV745" s="1">
        <v>2.0</v>
      </c>
      <c r="AW745" s="1">
        <v>2.0</v>
      </c>
      <c r="AX745" s="1">
        <v>2.0</v>
      </c>
      <c r="AY745" s="1">
        <v>2.0</v>
      </c>
      <c r="AZ745" s="1">
        <v>2.0</v>
      </c>
      <c r="BA745" s="1">
        <v>2.0</v>
      </c>
      <c r="BB745" s="1">
        <v>4.0</v>
      </c>
      <c r="BC745" s="1">
        <v>4.0</v>
      </c>
      <c r="BD745" s="1">
        <v>4.0</v>
      </c>
      <c r="BE745" s="1">
        <v>4.0</v>
      </c>
      <c r="BF745" s="1">
        <v>4.0</v>
      </c>
      <c r="BG745" s="1">
        <v>4.0</v>
      </c>
      <c r="BH745" s="1">
        <v>4.0</v>
      </c>
      <c r="BI745" s="1">
        <v>4.0</v>
      </c>
      <c r="BJ745" s="1">
        <v>6.0</v>
      </c>
      <c r="BK745" s="1">
        <v>3.0</v>
      </c>
      <c r="BL745" s="1">
        <v>2.0</v>
      </c>
      <c r="BM745" s="1">
        <v>3.0</v>
      </c>
      <c r="BN745" s="1">
        <v>2.0</v>
      </c>
      <c r="BO745" s="1">
        <v>3.0</v>
      </c>
      <c r="BP745" s="1">
        <v>3.0</v>
      </c>
      <c r="BQ745" s="1">
        <v>3.0</v>
      </c>
      <c r="BR745" s="1">
        <v>2.0</v>
      </c>
      <c r="BS745" s="1">
        <v>3.0</v>
      </c>
      <c r="BT745" s="1">
        <v>3.0</v>
      </c>
      <c r="BU745" s="1">
        <v>4.0</v>
      </c>
      <c r="BV745" s="1">
        <v>4.0</v>
      </c>
      <c r="BW745" s="1">
        <v>4.0</v>
      </c>
      <c r="BX745" s="1">
        <v>3.0</v>
      </c>
      <c r="BY745" s="1">
        <v>3.0</v>
      </c>
      <c r="BZ745" s="1">
        <v>4.0</v>
      </c>
      <c r="CA745" s="64">
        <f t="shared" si="32"/>
        <v>208</v>
      </c>
      <c r="CB745" s="45">
        <f t="shared" si="33"/>
        <v>18</v>
      </c>
      <c r="CC745" s="45">
        <f t="shared" si="34"/>
        <v>18</v>
      </c>
      <c r="CD745" s="45">
        <f t="shared" si="35"/>
        <v>12</v>
      </c>
      <c r="CE745" s="45">
        <f t="shared" si="36"/>
        <v>28</v>
      </c>
      <c r="CF745" s="45">
        <f t="shared" si="37"/>
        <v>28</v>
      </c>
      <c r="CG745" s="45">
        <f t="shared" si="38"/>
        <v>17</v>
      </c>
      <c r="CH745" s="45">
        <f t="shared" si="39"/>
        <v>32</v>
      </c>
      <c r="CI745" s="45">
        <f t="shared" si="40"/>
        <v>0.6</v>
      </c>
      <c r="CJ745">
        <f t="shared" si="10"/>
        <v>21</v>
      </c>
      <c r="CK745" s="45">
        <f t="shared" si="41"/>
        <v>28</v>
      </c>
      <c r="CM745" s="40">
        <f>VLOOKUP(CB745,'PROMIS 57 T-Score Conversions'!Q$3:R$35,2,TRUE)</f>
        <v>34</v>
      </c>
      <c r="CN745" s="44" t="str">
        <f t="shared" si="20"/>
        <v>Moderate</v>
      </c>
      <c r="CO745" s="40">
        <f>VLOOKUP(CC745,'PROMIS 57 T-Score Conversions'!A$3:B$35,2,TRUE)</f>
        <v>56.4</v>
      </c>
      <c r="CP745" s="39" t="str">
        <f t="shared" si="21"/>
        <v>Moderate</v>
      </c>
      <c r="CQ745" s="40">
        <f>VLOOKUP(CD745,'PROMIS 57 T-Score Conversions'!E$3:F$35,2,TRUE)</f>
        <v>50.9</v>
      </c>
      <c r="CR745" s="39" t="str">
        <f t="shared" si="22"/>
        <v>Normal</v>
      </c>
      <c r="CS745" s="40">
        <f>VLOOKUP(CE745,'PROMIS 57 T-Score Conversions'!U$3:V$35,2,TRUE)</f>
        <v>61.3</v>
      </c>
      <c r="CT745" s="39" t="str">
        <f t="shared" si="42"/>
        <v>Moderate</v>
      </c>
      <c r="CU745" s="40">
        <f>VLOOKUP(CF745,'PROMIS 57 T-Score Conversions'!Y$3:Z$35,2,TRUE)</f>
        <v>58.3</v>
      </c>
      <c r="CV745" s="39" t="str">
        <f t="shared" si="24"/>
        <v>Mild</v>
      </c>
      <c r="CW745" s="40">
        <f>vlookup(CG745,'PROMIS 57 T-Score Conversions'!M$3:N$35,2,TRUE)</f>
        <v>37.7</v>
      </c>
      <c r="CX745" s="39" t="str">
        <f t="shared" si="25"/>
        <v>Moderate</v>
      </c>
      <c r="CY745" s="40">
        <f>VLOOKup(CH745,'PROMIS 57 T-Score Conversions'!I$3:J$35,2,TRUE)</f>
        <v>66.9</v>
      </c>
      <c r="CZ745" s="39" t="str">
        <f t="shared" si="26"/>
        <v>Moderate</v>
      </c>
      <c r="DA745" s="37">
        <f>VLOOKUP(CJ745,'PROMIS 57 T-Score Conversions'!AC$3:AD$35,2,TRUE)</f>
        <v>37.93</v>
      </c>
      <c r="DB745" s="44" t="str">
        <f t="shared" si="30"/>
        <v>Moderate</v>
      </c>
      <c r="DC745" s="40">
        <f>VLOOKUP(CK745,'PROMIS 57 T-Score Conversions'!AG$3:AH$35,2,TRUE)</f>
        <v>47.18</v>
      </c>
      <c r="DD745" s="39" t="str">
        <f t="shared" si="31"/>
        <v>Normal</v>
      </c>
    </row>
    <row r="746">
      <c r="A746" s="1" t="b">
        <v>1</v>
      </c>
      <c r="B746" s="1" t="b">
        <v>1</v>
      </c>
      <c r="C746" s="20">
        <v>44060.40376357639</v>
      </c>
      <c r="D746" s="1" t="s">
        <v>483</v>
      </c>
      <c r="E746" s="1">
        <v>2245.0</v>
      </c>
      <c r="F746" s="1">
        <v>4.0</v>
      </c>
      <c r="G746" s="1">
        <v>1.0</v>
      </c>
      <c r="H746" s="1">
        <v>5.0</v>
      </c>
      <c r="I746" s="1">
        <v>3.0</v>
      </c>
      <c r="J746" s="1">
        <v>1.0</v>
      </c>
      <c r="K746" s="1">
        <v>3.0</v>
      </c>
      <c r="L746" s="1">
        <v>3.0</v>
      </c>
      <c r="M746" s="1">
        <v>2.0</v>
      </c>
      <c r="N746" s="1">
        <v>4.0</v>
      </c>
      <c r="O746" s="1">
        <v>5.0</v>
      </c>
      <c r="P746" s="1">
        <v>4.0</v>
      </c>
      <c r="Q746" s="1">
        <v>5.0</v>
      </c>
      <c r="R746" s="1">
        <v>5.0</v>
      </c>
      <c r="S746" s="1">
        <v>5.0</v>
      </c>
      <c r="T746" s="1">
        <v>5.0</v>
      </c>
      <c r="U746" s="1">
        <v>5.0</v>
      </c>
      <c r="V746" s="1">
        <v>5.0</v>
      </c>
      <c r="W746" s="1">
        <v>5.0</v>
      </c>
      <c r="X746" s="1">
        <v>5.0</v>
      </c>
      <c r="Y746" s="1">
        <v>5.0</v>
      </c>
      <c r="Z746" s="1">
        <v>5.0</v>
      </c>
      <c r="AA746" s="1">
        <v>5.0</v>
      </c>
      <c r="AB746" s="1">
        <v>2.0</v>
      </c>
      <c r="AC746" s="1">
        <v>2.0</v>
      </c>
      <c r="AD746" s="1">
        <v>5.0</v>
      </c>
      <c r="AE746" s="1">
        <v>5.0</v>
      </c>
      <c r="AF746" s="1">
        <v>5.0</v>
      </c>
      <c r="AG746" s="1">
        <v>5.0</v>
      </c>
      <c r="AH746" s="1">
        <v>5.0</v>
      </c>
      <c r="AI746" s="1">
        <v>5.0</v>
      </c>
      <c r="AJ746" s="1">
        <v>5.0</v>
      </c>
      <c r="AK746" s="1">
        <v>5.0</v>
      </c>
      <c r="AL746" s="1">
        <v>5.0</v>
      </c>
      <c r="AM746" s="1">
        <v>4.0</v>
      </c>
      <c r="AN746" s="1">
        <v>5.0</v>
      </c>
      <c r="AO746" s="1">
        <v>5.0</v>
      </c>
      <c r="AP746" s="1">
        <v>5.0</v>
      </c>
      <c r="AQ746" s="1">
        <v>5.0</v>
      </c>
      <c r="AR746" s="1">
        <v>5.0</v>
      </c>
      <c r="AS746" s="1">
        <v>5.0</v>
      </c>
      <c r="AT746" s="1">
        <v>3.0</v>
      </c>
      <c r="AU746" s="1">
        <v>3.0</v>
      </c>
      <c r="AV746" s="1">
        <v>2.0</v>
      </c>
      <c r="AW746" s="1">
        <v>2.0</v>
      </c>
      <c r="AX746" s="1">
        <v>2.0</v>
      </c>
      <c r="AY746" s="1">
        <v>2.0</v>
      </c>
      <c r="AZ746" s="1">
        <v>2.0</v>
      </c>
      <c r="BA746" s="1">
        <v>2.0</v>
      </c>
      <c r="BB746" s="1">
        <v>4.0</v>
      </c>
      <c r="BC746" s="1">
        <v>4.0</v>
      </c>
      <c r="BD746" s="1">
        <v>4.0</v>
      </c>
      <c r="BE746" s="1">
        <v>4.0</v>
      </c>
      <c r="BF746" s="1">
        <v>4.0</v>
      </c>
      <c r="BG746" s="1">
        <v>4.0</v>
      </c>
      <c r="BH746" s="1">
        <v>4.0</v>
      </c>
      <c r="BI746" s="1">
        <v>4.0</v>
      </c>
      <c r="BJ746" s="1">
        <v>7.0</v>
      </c>
      <c r="BK746" s="1">
        <v>1.0</v>
      </c>
      <c r="BL746" s="1">
        <v>1.0</v>
      </c>
      <c r="BM746" s="1">
        <v>1.0</v>
      </c>
      <c r="BN746" s="1">
        <v>1.0</v>
      </c>
      <c r="BO746" s="1">
        <v>3.0</v>
      </c>
      <c r="BP746" s="1">
        <v>2.0</v>
      </c>
      <c r="BQ746" s="1">
        <v>2.0</v>
      </c>
      <c r="BR746" s="1">
        <v>2.0</v>
      </c>
      <c r="BS746" s="1">
        <v>5.0</v>
      </c>
      <c r="BT746" s="1">
        <v>5.0</v>
      </c>
      <c r="BU746" s="1">
        <v>5.0</v>
      </c>
      <c r="BV746" s="1">
        <v>5.0</v>
      </c>
      <c r="BW746" s="1">
        <v>5.0</v>
      </c>
      <c r="BX746" s="1">
        <v>5.0</v>
      </c>
      <c r="BY746" s="1">
        <v>5.0</v>
      </c>
      <c r="BZ746" s="1">
        <v>5.0</v>
      </c>
      <c r="CA746" s="64">
        <f t="shared" si="32"/>
        <v>283</v>
      </c>
      <c r="CB746" s="45">
        <f t="shared" si="33"/>
        <v>22</v>
      </c>
      <c r="CC746" s="45">
        <f t="shared" si="34"/>
        <v>38</v>
      </c>
      <c r="CD746" s="45">
        <f t="shared" si="35"/>
        <v>34</v>
      </c>
      <c r="CE746" s="45">
        <f t="shared" si="36"/>
        <v>40</v>
      </c>
      <c r="CF746" s="45">
        <f t="shared" si="37"/>
        <v>39</v>
      </c>
      <c r="CG746" s="45">
        <f t="shared" si="38"/>
        <v>18</v>
      </c>
      <c r="CH746" s="45">
        <f t="shared" si="39"/>
        <v>32</v>
      </c>
      <c r="CI746" s="45">
        <f t="shared" si="40"/>
        <v>0.7</v>
      </c>
      <c r="CJ746">
        <f t="shared" si="10"/>
        <v>13</v>
      </c>
      <c r="CK746" s="45">
        <f t="shared" si="41"/>
        <v>40</v>
      </c>
      <c r="CM746" s="40">
        <f>VLOOKUP(CB746,'PROMIS 57 T-Score Conversions'!Q$3:R$35,2,TRUE)</f>
        <v>36.7</v>
      </c>
      <c r="CN746" s="44" t="str">
        <f t="shared" si="20"/>
        <v>Moderate</v>
      </c>
      <c r="CO746" s="40">
        <f>VLOOKUP(CC746,'PROMIS 57 T-Score Conversions'!A$3:B$35,2,TRUE)</f>
        <v>78.2</v>
      </c>
      <c r="CP746" s="39" t="str">
        <f t="shared" si="21"/>
        <v>Severe</v>
      </c>
      <c r="CQ746" s="40">
        <f>VLOOKUP(CD746,'PROMIS 57 T-Score Conversions'!E$3:F$35,2,TRUE)</f>
        <v>71.7</v>
      </c>
      <c r="CR746" s="39" t="str">
        <f t="shared" si="22"/>
        <v>Severe</v>
      </c>
      <c r="CS746" s="40">
        <f>VLOOKUP(CE746,'PROMIS 57 T-Score Conversions'!U$3:V$35,2,TRUE)</f>
        <v>77.8</v>
      </c>
      <c r="CT746" s="39" t="str">
        <f t="shared" si="42"/>
        <v>Severe</v>
      </c>
      <c r="CU746" s="40">
        <f>VLOOKUP(CF746,'PROMIS 57 T-Score Conversions'!Y$3:Z$35,2,TRUE)</f>
        <v>73</v>
      </c>
      <c r="CV746" s="39" t="str">
        <f t="shared" si="24"/>
        <v>Severe</v>
      </c>
      <c r="CW746" s="40">
        <f>vlookup(CG746,'PROMIS 57 T-Score Conversions'!M$3:N$35,2,TRUE)</f>
        <v>38.5</v>
      </c>
      <c r="CX746" s="39" t="str">
        <f t="shared" si="25"/>
        <v>Moderate</v>
      </c>
      <c r="CY746" s="40">
        <f>VLOOKup(CH746,'PROMIS 57 T-Score Conversions'!I$3:J$35,2,TRUE)</f>
        <v>66.9</v>
      </c>
      <c r="CZ746" s="39" t="str">
        <f t="shared" si="26"/>
        <v>Moderate</v>
      </c>
      <c r="DA746" s="37">
        <f>VLOOKUP(CJ746,'PROMIS 57 T-Score Conversions'!AC$3:AD$35,2,TRUE)</f>
        <v>31.18</v>
      </c>
      <c r="DB746" s="44" t="str">
        <f t="shared" si="30"/>
        <v>Moderate</v>
      </c>
      <c r="DC746" s="40">
        <f>VLOOKUP(CK746,'PROMIS 57 T-Score Conversions'!AG$3:AH$35,2,TRUE)</f>
        <v>67.09</v>
      </c>
      <c r="DD746" s="39" t="str">
        <f t="shared" si="31"/>
        <v>Moderate</v>
      </c>
    </row>
    <row r="747">
      <c r="A747" s="1" t="b">
        <v>1</v>
      </c>
      <c r="B747" s="1" t="b">
        <v>1</v>
      </c>
      <c r="C747" s="20">
        <v>44060.65477835648</v>
      </c>
      <c r="D747" s="1" t="s">
        <v>423</v>
      </c>
      <c r="E747" s="1">
        <v>2242.0</v>
      </c>
      <c r="F747" s="1">
        <v>5.0</v>
      </c>
      <c r="G747" s="1">
        <v>5.0</v>
      </c>
      <c r="H747" s="1">
        <v>5.0</v>
      </c>
      <c r="I747" s="1">
        <v>4.0</v>
      </c>
      <c r="J747" s="1">
        <v>4.0</v>
      </c>
      <c r="K747" s="1">
        <v>4.0</v>
      </c>
      <c r="L747" s="1">
        <v>5.0</v>
      </c>
      <c r="M747" s="1">
        <v>4.0</v>
      </c>
      <c r="N747" s="1">
        <v>1.0</v>
      </c>
      <c r="O747" s="1">
        <v>1.0</v>
      </c>
      <c r="P747" s="1">
        <v>2.0</v>
      </c>
      <c r="Q747" s="1">
        <v>3.0</v>
      </c>
      <c r="R747" s="1">
        <v>1.0</v>
      </c>
      <c r="S747" s="1">
        <v>1.0</v>
      </c>
      <c r="T747" s="1">
        <v>2.0</v>
      </c>
      <c r="U747" s="1">
        <v>2.0</v>
      </c>
      <c r="V747" s="1">
        <v>1.0</v>
      </c>
      <c r="W747" s="1">
        <v>2.0</v>
      </c>
      <c r="X747" s="1">
        <v>1.0</v>
      </c>
      <c r="Y747" s="1">
        <v>1.0</v>
      </c>
      <c r="Z747" s="1">
        <v>1.0</v>
      </c>
      <c r="AA747" s="1">
        <v>2.0</v>
      </c>
      <c r="AB747" s="1">
        <v>1.0</v>
      </c>
      <c r="AC747" s="1">
        <v>1.0</v>
      </c>
      <c r="AD747" s="1">
        <v>3.0</v>
      </c>
      <c r="AE747" s="1">
        <v>2.0</v>
      </c>
      <c r="AF747" s="1">
        <v>2.0</v>
      </c>
      <c r="AG747" s="1">
        <v>2.0</v>
      </c>
      <c r="AH747" s="1">
        <v>2.0</v>
      </c>
      <c r="AI747" s="1">
        <v>2.0</v>
      </c>
      <c r="AJ747" s="1">
        <v>3.0</v>
      </c>
      <c r="AK747" s="1">
        <v>2.0</v>
      </c>
      <c r="AL747" s="1">
        <v>3.0</v>
      </c>
      <c r="AM747" s="1">
        <v>4.0</v>
      </c>
      <c r="AN747" s="1">
        <v>4.0</v>
      </c>
      <c r="AO747" s="1">
        <v>2.0</v>
      </c>
      <c r="AP747" s="1">
        <v>5.0</v>
      </c>
      <c r="AQ747" s="1">
        <v>2.0</v>
      </c>
      <c r="AR747" s="1">
        <v>1.0</v>
      </c>
      <c r="AS747" s="1">
        <v>5.0</v>
      </c>
      <c r="AT747" s="1">
        <v>5.0</v>
      </c>
      <c r="AU747" s="1">
        <v>4.0</v>
      </c>
      <c r="AV747" s="1">
        <v>3.0</v>
      </c>
      <c r="AW747" s="1">
        <v>5.0</v>
      </c>
      <c r="AX747" s="1">
        <v>4.0</v>
      </c>
      <c r="AY747" s="1">
        <v>4.0</v>
      </c>
      <c r="AZ747" s="1">
        <v>4.0</v>
      </c>
      <c r="BA747" s="1">
        <v>3.0</v>
      </c>
      <c r="BB747" s="1">
        <v>1.0</v>
      </c>
      <c r="BC747" s="1">
        <v>1.0</v>
      </c>
      <c r="BD747" s="1">
        <v>1.0</v>
      </c>
      <c r="BE747" s="1">
        <v>1.0</v>
      </c>
      <c r="BF747" s="1">
        <v>1.0</v>
      </c>
      <c r="BG747" s="1">
        <v>1.0</v>
      </c>
      <c r="BH747" s="1">
        <v>1.0</v>
      </c>
      <c r="BI747" s="1">
        <v>1.0</v>
      </c>
      <c r="BJ747" s="1">
        <v>0.0</v>
      </c>
      <c r="BK747" s="1">
        <v>4.0</v>
      </c>
      <c r="BL747" s="1">
        <v>3.0</v>
      </c>
      <c r="BM747" s="1">
        <v>4.0</v>
      </c>
      <c r="BN747" s="1">
        <v>3.0</v>
      </c>
      <c r="BO747" s="1">
        <v>4.0</v>
      </c>
      <c r="BP747" s="1">
        <v>4.0</v>
      </c>
      <c r="BQ747" s="1">
        <v>3.0</v>
      </c>
      <c r="BR747" s="1">
        <v>3.0</v>
      </c>
      <c r="BS747" s="1">
        <v>2.0</v>
      </c>
      <c r="BT747" s="1">
        <v>3.0</v>
      </c>
      <c r="BU747" s="1">
        <v>2.0</v>
      </c>
      <c r="BV747" s="1">
        <v>2.0</v>
      </c>
      <c r="BW747" s="1">
        <v>5.0</v>
      </c>
      <c r="BX747" s="1">
        <v>2.0</v>
      </c>
      <c r="BY747" s="1">
        <v>2.0</v>
      </c>
      <c r="BZ747" s="1">
        <v>3.0</v>
      </c>
      <c r="CA747" s="64">
        <f t="shared" si="32"/>
        <v>192</v>
      </c>
      <c r="CB747" s="45">
        <f t="shared" si="33"/>
        <v>36</v>
      </c>
      <c r="CC747" s="45">
        <f t="shared" si="34"/>
        <v>13</v>
      </c>
      <c r="CD747" s="45">
        <f t="shared" si="35"/>
        <v>10</v>
      </c>
      <c r="CE747" s="45">
        <f t="shared" si="36"/>
        <v>18</v>
      </c>
      <c r="CF747" s="45">
        <f t="shared" si="37"/>
        <v>26</v>
      </c>
      <c r="CG747" s="45">
        <f t="shared" si="38"/>
        <v>32</v>
      </c>
      <c r="CH747" s="45">
        <f t="shared" si="39"/>
        <v>8</v>
      </c>
      <c r="CI747" s="45">
        <f t="shared" si="40"/>
        <v>0</v>
      </c>
      <c r="CJ747">
        <f t="shared" si="10"/>
        <v>28</v>
      </c>
      <c r="CK747" s="45">
        <f t="shared" si="41"/>
        <v>21</v>
      </c>
      <c r="CM747" s="40">
        <f>VLOOKUP(CB747,'PROMIS 57 T-Score Conversions'!Q$3:R$35,2,TRUE)</f>
        <v>47.8</v>
      </c>
      <c r="CN747" s="44" t="str">
        <f t="shared" si="20"/>
        <v>Normal</v>
      </c>
      <c r="CO747" s="40">
        <f>VLOOKUP(CC747,'PROMIS 57 T-Score Conversions'!A$3:B$35,2,TRUE)</f>
        <v>50.8</v>
      </c>
      <c r="CP747" s="39" t="str">
        <f t="shared" si="21"/>
        <v>Mild</v>
      </c>
      <c r="CQ747" s="40">
        <f>VLOOKUP(CD747,'PROMIS 57 T-Score Conversions'!E$3:F$35,2,TRUE)</f>
        <v>47.5</v>
      </c>
      <c r="CR747" s="39" t="str">
        <f t="shared" si="22"/>
        <v>Normal</v>
      </c>
      <c r="CS747" s="40">
        <f>VLOOKUP(CE747,'PROMIS 57 T-Score Conversions'!U$3:V$35,2,TRUE)</f>
        <v>51.5</v>
      </c>
      <c r="CT747" s="39" t="str">
        <f t="shared" si="42"/>
        <v>Normal</v>
      </c>
      <c r="CU747" s="40">
        <f>VLOOKUP(CF747,'PROMIS 57 T-Score Conversions'!Y$3:Z$35,2,TRUE)</f>
        <v>56.3</v>
      </c>
      <c r="CV747" s="39" t="str">
        <f t="shared" si="24"/>
        <v>Mild</v>
      </c>
      <c r="CW747" s="40">
        <f>vlookup(CG747,'PROMIS 57 T-Score Conversions'!M$3:N$35,2,TRUE)</f>
        <v>51.7</v>
      </c>
      <c r="CX747" s="39" t="str">
        <f t="shared" si="25"/>
        <v>Normal</v>
      </c>
      <c r="CY747" s="40">
        <f>VLOOKup(CH747,'PROMIS 57 T-Score Conversions'!I$3:J$35,2,TRUE)</f>
        <v>40.7</v>
      </c>
      <c r="CZ747" s="39" t="str">
        <f t="shared" si="26"/>
        <v>Normal</v>
      </c>
      <c r="DA747" s="37">
        <f>VLOOKUP(CJ747,'PROMIS 57 T-Score Conversions'!AC$3:AD$35,2,TRUE)</f>
        <v>43.57</v>
      </c>
      <c r="DB747" s="44" t="str">
        <f t="shared" si="30"/>
        <v>Mild</v>
      </c>
      <c r="DC747" s="40">
        <f>VLOOKUP(CK747,'PROMIS 57 T-Score Conversions'!AG$3:AH$35,2,TRUE)</f>
        <v>40.71</v>
      </c>
      <c r="DD747" s="39" t="str">
        <f t="shared" si="31"/>
        <v>Normal</v>
      </c>
    </row>
    <row r="748">
      <c r="A748" s="1" t="b">
        <v>1</v>
      </c>
      <c r="B748" s="1" t="b">
        <v>1</v>
      </c>
      <c r="C748" s="20">
        <v>44060.836219432866</v>
      </c>
      <c r="D748" s="1" t="s">
        <v>232</v>
      </c>
      <c r="E748" s="1">
        <v>1921.0</v>
      </c>
      <c r="F748" s="1">
        <v>4.0</v>
      </c>
      <c r="G748" s="1">
        <v>4.0</v>
      </c>
      <c r="H748" s="1">
        <v>4.0</v>
      </c>
      <c r="I748" s="1">
        <v>3.0</v>
      </c>
      <c r="J748" s="1">
        <v>3.0</v>
      </c>
      <c r="K748" s="1">
        <v>3.0</v>
      </c>
      <c r="L748" s="1">
        <v>4.0</v>
      </c>
      <c r="M748" s="1">
        <v>3.0</v>
      </c>
      <c r="N748" s="1">
        <v>2.0</v>
      </c>
      <c r="O748" s="1">
        <v>2.0</v>
      </c>
      <c r="P748" s="1">
        <v>3.0</v>
      </c>
      <c r="Q748" s="1">
        <v>2.0</v>
      </c>
      <c r="R748" s="1">
        <v>3.0</v>
      </c>
      <c r="S748" s="1">
        <v>2.0</v>
      </c>
      <c r="T748" s="1">
        <v>2.0</v>
      </c>
      <c r="U748" s="1">
        <v>2.0</v>
      </c>
      <c r="V748" s="1">
        <v>2.0</v>
      </c>
      <c r="W748" s="1">
        <v>2.0</v>
      </c>
      <c r="X748" s="1">
        <v>2.0</v>
      </c>
      <c r="Y748" s="1">
        <v>2.0</v>
      </c>
      <c r="Z748" s="1">
        <v>1.0</v>
      </c>
      <c r="AA748" s="1">
        <v>3.0</v>
      </c>
      <c r="AB748" s="1">
        <v>2.0</v>
      </c>
      <c r="AC748" s="1">
        <v>2.0</v>
      </c>
      <c r="AD748" s="1">
        <v>3.0</v>
      </c>
      <c r="AE748" s="1">
        <v>3.0</v>
      </c>
      <c r="AF748" s="1">
        <v>3.0</v>
      </c>
      <c r="AG748" s="1">
        <v>3.0</v>
      </c>
      <c r="AH748" s="1">
        <v>3.0</v>
      </c>
      <c r="AI748" s="1">
        <v>3.0</v>
      </c>
      <c r="AJ748" s="1">
        <v>3.0</v>
      </c>
      <c r="AK748" s="1">
        <v>3.0</v>
      </c>
      <c r="AL748" s="1">
        <v>3.0</v>
      </c>
      <c r="AM748" s="1">
        <v>3.0</v>
      </c>
      <c r="AN748" s="1">
        <v>3.0</v>
      </c>
      <c r="AO748" s="1">
        <v>3.0</v>
      </c>
      <c r="AP748" s="1">
        <v>3.0</v>
      </c>
      <c r="AQ748" s="1">
        <v>2.0</v>
      </c>
      <c r="AR748" s="1">
        <v>2.0</v>
      </c>
      <c r="AS748" s="1">
        <v>3.0</v>
      </c>
      <c r="AT748" s="1">
        <v>3.0</v>
      </c>
      <c r="AU748" s="1">
        <v>4.0</v>
      </c>
      <c r="AV748" s="1">
        <v>4.0</v>
      </c>
      <c r="AW748" s="1">
        <v>3.0</v>
      </c>
      <c r="AX748" s="1">
        <v>3.0</v>
      </c>
      <c r="AY748" s="1">
        <v>3.0</v>
      </c>
      <c r="AZ748" s="1">
        <v>3.0</v>
      </c>
      <c r="BA748" s="1">
        <v>3.0</v>
      </c>
      <c r="BB748" s="1">
        <v>3.0</v>
      </c>
      <c r="BC748" s="1">
        <v>3.0</v>
      </c>
      <c r="BD748" s="1">
        <v>3.0</v>
      </c>
      <c r="BE748" s="1">
        <v>3.0</v>
      </c>
      <c r="BF748" s="1">
        <v>3.0</v>
      </c>
      <c r="BG748" s="1">
        <v>3.0</v>
      </c>
      <c r="BH748" s="1">
        <v>3.0</v>
      </c>
      <c r="BI748" s="1">
        <v>3.0</v>
      </c>
      <c r="BJ748" s="1">
        <v>3.0</v>
      </c>
      <c r="BK748" s="1">
        <v>3.0</v>
      </c>
      <c r="BL748" s="1">
        <v>4.0</v>
      </c>
      <c r="BM748" s="1">
        <v>4.0</v>
      </c>
      <c r="BN748" s="1">
        <v>4.0</v>
      </c>
      <c r="BO748" s="1">
        <v>4.0</v>
      </c>
      <c r="BP748" s="1">
        <v>4.0</v>
      </c>
      <c r="BQ748" s="1">
        <v>4.0</v>
      </c>
      <c r="BR748" s="1">
        <v>4.0</v>
      </c>
      <c r="BS748" s="1">
        <v>3.0</v>
      </c>
      <c r="BT748" s="1">
        <v>3.0</v>
      </c>
      <c r="BU748" s="1">
        <v>3.0</v>
      </c>
      <c r="BV748" s="1">
        <v>3.0</v>
      </c>
      <c r="BW748" s="1">
        <v>3.0</v>
      </c>
      <c r="BX748" s="1">
        <v>3.0</v>
      </c>
      <c r="BY748" s="1">
        <v>3.0</v>
      </c>
      <c r="BZ748" s="1">
        <v>3.0</v>
      </c>
      <c r="CA748" s="64">
        <f t="shared" si="32"/>
        <v>216</v>
      </c>
      <c r="CB748" s="45">
        <f t="shared" si="33"/>
        <v>28</v>
      </c>
      <c r="CC748" s="45">
        <f t="shared" si="34"/>
        <v>18</v>
      </c>
      <c r="CD748" s="45">
        <f t="shared" si="35"/>
        <v>16</v>
      </c>
      <c r="CE748" s="45">
        <f t="shared" si="36"/>
        <v>24</v>
      </c>
      <c r="CF748" s="45">
        <f t="shared" si="37"/>
        <v>22</v>
      </c>
      <c r="CG748" s="45">
        <f t="shared" si="38"/>
        <v>26</v>
      </c>
      <c r="CH748" s="45">
        <f t="shared" si="39"/>
        <v>24</v>
      </c>
      <c r="CI748" s="45">
        <f t="shared" si="40"/>
        <v>0.3</v>
      </c>
      <c r="CJ748">
        <f t="shared" si="10"/>
        <v>31</v>
      </c>
      <c r="CK748" s="45">
        <f t="shared" si="41"/>
        <v>24</v>
      </c>
      <c r="CM748" s="40">
        <f>VLOOKUP(CB748,'PROMIS 57 T-Score Conversions'!Q$3:R$35,2,TRUE)</f>
        <v>40.8</v>
      </c>
      <c r="CN748" s="44" t="str">
        <f t="shared" si="20"/>
        <v>Mild</v>
      </c>
      <c r="CO748" s="40">
        <f>VLOOKUP(CC748,'PROMIS 57 T-Score Conversions'!A$3:B$35,2,TRUE)</f>
        <v>56.4</v>
      </c>
      <c r="CP748" s="39" t="str">
        <f t="shared" si="21"/>
        <v>Moderate</v>
      </c>
      <c r="CQ748" s="40">
        <f>VLOOKUP(CD748,'PROMIS 57 T-Score Conversions'!E$3:F$35,2,TRUE)</f>
        <v>55.1</v>
      </c>
      <c r="CR748" s="39" t="str">
        <f t="shared" si="22"/>
        <v>Mild</v>
      </c>
      <c r="CS748" s="40">
        <f>VLOOKUP(CE748,'PROMIS 57 T-Score Conversions'!U$3:V$35,2,TRUE)</f>
        <v>57.5</v>
      </c>
      <c r="CT748" s="39" t="str">
        <f t="shared" si="42"/>
        <v>Mild</v>
      </c>
      <c r="CU748" s="40">
        <f>VLOOKUP(CF748,'PROMIS 57 T-Score Conversions'!Y$3:Z$35,2,TRUE)</f>
        <v>52.2</v>
      </c>
      <c r="CV748" s="39" t="str">
        <f t="shared" si="24"/>
        <v>Normal</v>
      </c>
      <c r="CW748" s="40">
        <f>vlookup(CG748,'PROMIS 57 T-Score Conversions'!M$3:N$35,2,TRUE)</f>
        <v>46</v>
      </c>
      <c r="CX748" s="39" t="str">
        <f t="shared" si="25"/>
        <v>Normal</v>
      </c>
      <c r="CY748" s="40">
        <f>VLOOKup(CH748,'PROMIS 57 T-Score Conversions'!I$3:J$35,2,TRUE)</f>
        <v>61.5</v>
      </c>
      <c r="CZ748" s="39" t="str">
        <f t="shared" si="26"/>
        <v>Moderate</v>
      </c>
      <c r="DA748" s="37">
        <f>VLOOKUP(CJ748,'PROMIS 57 T-Score Conversions'!AC$3:AD$35,2,TRUE)</f>
        <v>46.22</v>
      </c>
      <c r="DB748" s="44" t="str">
        <f t="shared" si="30"/>
        <v>Normal</v>
      </c>
      <c r="DC748" s="40">
        <f>VLOOKUP(CK748,'PROMIS 57 T-Score Conversions'!AG$3:AH$35,2,TRUE)</f>
        <v>43.42</v>
      </c>
      <c r="DD748" s="39" t="str">
        <f t="shared" si="31"/>
        <v>Normal</v>
      </c>
    </row>
    <row r="749">
      <c r="A749" s="1" t="b">
        <v>1</v>
      </c>
      <c r="B749" s="1" t="b">
        <v>1</v>
      </c>
      <c r="C749" s="20">
        <v>44061.47603528935</v>
      </c>
      <c r="D749" s="1" t="s">
        <v>427</v>
      </c>
      <c r="E749" s="1">
        <v>2243.0</v>
      </c>
      <c r="F749" s="1">
        <v>3.0</v>
      </c>
      <c r="G749" s="1">
        <v>5.0</v>
      </c>
      <c r="H749" s="1">
        <v>5.0</v>
      </c>
      <c r="I749" s="1">
        <v>5.0</v>
      </c>
      <c r="J749" s="1">
        <v>3.0</v>
      </c>
      <c r="K749" s="1">
        <v>5.0</v>
      </c>
      <c r="L749" s="1">
        <v>5.0</v>
      </c>
      <c r="M749" s="1">
        <v>3.0</v>
      </c>
      <c r="N749" s="1">
        <v>2.0</v>
      </c>
      <c r="O749" s="1">
        <v>3.0</v>
      </c>
      <c r="P749" s="1">
        <v>4.0</v>
      </c>
      <c r="Q749" s="1">
        <v>3.0</v>
      </c>
      <c r="R749" s="1">
        <v>4.0</v>
      </c>
      <c r="S749" s="1">
        <v>2.0</v>
      </c>
      <c r="T749" s="1">
        <v>4.0</v>
      </c>
      <c r="U749" s="1">
        <v>4.0</v>
      </c>
      <c r="V749" s="1">
        <v>1.0</v>
      </c>
      <c r="W749" s="1">
        <v>1.0</v>
      </c>
      <c r="X749" s="1">
        <v>3.0</v>
      </c>
      <c r="Y749" s="1">
        <v>1.0</v>
      </c>
      <c r="Z749" s="1">
        <v>2.0</v>
      </c>
      <c r="AA749" s="1">
        <v>3.0</v>
      </c>
      <c r="AB749" s="1">
        <v>2.0</v>
      </c>
      <c r="AC749" s="1">
        <v>1.0</v>
      </c>
      <c r="AD749" s="1">
        <v>4.0</v>
      </c>
      <c r="AE749" s="1">
        <v>3.0</v>
      </c>
      <c r="AF749" s="1">
        <v>4.0</v>
      </c>
      <c r="AG749" s="1">
        <v>4.0</v>
      </c>
      <c r="AH749" s="1">
        <v>3.0</v>
      </c>
      <c r="AI749" s="1">
        <v>3.0</v>
      </c>
      <c r="AJ749" s="1">
        <v>5.0</v>
      </c>
      <c r="AK749" s="1">
        <v>2.0</v>
      </c>
      <c r="AL749" s="1">
        <v>5.0</v>
      </c>
      <c r="AM749" s="1">
        <v>2.0</v>
      </c>
      <c r="AN749" s="1">
        <v>5.0</v>
      </c>
      <c r="AO749" s="1">
        <v>5.0</v>
      </c>
      <c r="AP749" s="1">
        <v>1.0</v>
      </c>
      <c r="AQ749" s="1">
        <v>5.0</v>
      </c>
      <c r="AR749" s="1">
        <v>5.0</v>
      </c>
      <c r="AS749" s="1">
        <v>5.0</v>
      </c>
      <c r="AT749" s="1">
        <v>4.0</v>
      </c>
      <c r="AU749" s="1">
        <v>4.0</v>
      </c>
      <c r="AV749" s="1">
        <v>2.0</v>
      </c>
      <c r="AW749" s="1">
        <v>4.0</v>
      </c>
      <c r="AX749" s="1">
        <v>4.0</v>
      </c>
      <c r="AY749" s="1">
        <v>4.0</v>
      </c>
      <c r="AZ749" s="1">
        <v>4.0</v>
      </c>
      <c r="BA749" s="1">
        <v>2.0</v>
      </c>
      <c r="BB749" s="1">
        <v>2.0</v>
      </c>
      <c r="BC749" s="1">
        <v>2.0</v>
      </c>
      <c r="BD749" s="1">
        <v>2.0</v>
      </c>
      <c r="BE749" s="1">
        <v>2.0</v>
      </c>
      <c r="BF749" s="1">
        <v>2.0</v>
      </c>
      <c r="BG749" s="1">
        <v>2.0</v>
      </c>
      <c r="BH749" s="1">
        <v>2.0</v>
      </c>
      <c r="BI749" s="1">
        <v>2.0</v>
      </c>
      <c r="BJ749" s="1">
        <v>3.0</v>
      </c>
      <c r="BK749" s="1">
        <v>2.0</v>
      </c>
      <c r="BL749" s="1">
        <v>2.0</v>
      </c>
      <c r="BM749" s="1">
        <v>2.0</v>
      </c>
      <c r="BN749" s="1">
        <v>2.0</v>
      </c>
      <c r="BO749" s="1">
        <v>2.0</v>
      </c>
      <c r="BP749" s="1">
        <v>2.0</v>
      </c>
      <c r="BQ749" s="1">
        <v>2.0</v>
      </c>
      <c r="BR749" s="1">
        <v>1.0</v>
      </c>
      <c r="BS749" s="1">
        <v>4.0</v>
      </c>
      <c r="BT749" s="1">
        <v>4.0</v>
      </c>
      <c r="BU749" s="1">
        <v>5.0</v>
      </c>
      <c r="BV749" s="1">
        <v>4.0</v>
      </c>
      <c r="BW749" s="1">
        <v>5.0</v>
      </c>
      <c r="BX749" s="1">
        <v>4.0</v>
      </c>
      <c r="BY749" s="1">
        <v>4.0</v>
      </c>
      <c r="BZ749" s="1">
        <v>5.0</v>
      </c>
      <c r="CA749" s="64">
        <f t="shared" si="32"/>
        <v>232</v>
      </c>
      <c r="CB749" s="45">
        <f t="shared" si="33"/>
        <v>34</v>
      </c>
      <c r="CC749" s="45">
        <f t="shared" si="34"/>
        <v>26</v>
      </c>
      <c r="CD749" s="45">
        <f t="shared" si="35"/>
        <v>14</v>
      </c>
      <c r="CE749" s="45">
        <f t="shared" si="36"/>
        <v>28</v>
      </c>
      <c r="CF749" s="45">
        <f t="shared" si="37"/>
        <v>33</v>
      </c>
      <c r="CG749" s="45">
        <f t="shared" si="38"/>
        <v>28</v>
      </c>
      <c r="CH749" s="45">
        <f t="shared" si="39"/>
        <v>16</v>
      </c>
      <c r="CI749" s="45">
        <f t="shared" si="40"/>
        <v>0.3</v>
      </c>
      <c r="CJ749">
        <f t="shared" si="10"/>
        <v>15</v>
      </c>
      <c r="CK749" s="45">
        <f t="shared" si="41"/>
        <v>35</v>
      </c>
      <c r="CM749" s="40">
        <f>VLOOKUP(CB749,'PROMIS 57 T-Score Conversions'!Q$3:R$35,2,TRUE)</f>
        <v>45.7</v>
      </c>
      <c r="CN749" s="44" t="str">
        <f t="shared" si="20"/>
        <v>Normal</v>
      </c>
      <c r="CO749" s="40">
        <f>VLOOKUP(CC749,'PROMIS 57 T-Score Conversions'!A$3:B$35,2,TRUE)</f>
        <v>64.5</v>
      </c>
      <c r="CP749" s="39" t="str">
        <f t="shared" si="21"/>
        <v>Moderate</v>
      </c>
      <c r="CQ749" s="40">
        <f>VLOOKUP(CD749,'PROMIS 57 T-Score Conversions'!E$3:F$35,2,TRUE)</f>
        <v>53.2</v>
      </c>
      <c r="CR749" s="39" t="str">
        <f t="shared" si="22"/>
        <v>Normal</v>
      </c>
      <c r="CS749" s="40">
        <f>VLOOKUP(CE749,'PROMIS 57 T-Score Conversions'!U$3:V$35,2,TRUE)</f>
        <v>61.3</v>
      </c>
      <c r="CT749" s="39" t="str">
        <f t="shared" si="42"/>
        <v>Moderate</v>
      </c>
      <c r="CU749" s="40">
        <f>VLOOKUP(CF749,'PROMIS 57 T-Score Conversions'!Y$3:Z$35,2,TRUE)</f>
        <v>63.7</v>
      </c>
      <c r="CV749" s="39" t="str">
        <f t="shared" si="24"/>
        <v>Moderate</v>
      </c>
      <c r="CW749" s="40">
        <f>vlookup(CG749,'PROMIS 57 T-Score Conversions'!M$3:N$35,2,TRUE)</f>
        <v>48</v>
      </c>
      <c r="CX749" s="39" t="str">
        <f t="shared" si="25"/>
        <v>Normal</v>
      </c>
      <c r="CY749" s="40">
        <f>VLOOKup(CH749,'PROMIS 57 T-Score Conversions'!I$3:J$35,2,TRUE)</f>
        <v>55.8</v>
      </c>
      <c r="CZ749" s="39" t="str">
        <f t="shared" si="26"/>
        <v>Mild</v>
      </c>
      <c r="DA749" s="37">
        <f>VLOOKUP(CJ749,'PROMIS 57 T-Score Conversions'!AC$3:AD$35,2,TRUE)</f>
        <v>33.06</v>
      </c>
      <c r="DB749" s="44" t="str">
        <f t="shared" si="30"/>
        <v>Moderate</v>
      </c>
      <c r="DC749" s="40">
        <f>VLOOKUP(CK749,'PROMIS 57 T-Score Conversions'!AG$3:AH$35,2,TRUE)</f>
        <v>54.94</v>
      </c>
      <c r="DD749" s="39" t="str">
        <f t="shared" si="31"/>
        <v>Normal</v>
      </c>
    </row>
    <row r="750">
      <c r="A750" s="1" t="b">
        <v>1</v>
      </c>
      <c r="B750" s="1" t="b">
        <v>1</v>
      </c>
      <c r="C750" s="20">
        <v>44061.479795011575</v>
      </c>
      <c r="D750" s="1" t="s">
        <v>334</v>
      </c>
      <c r="E750" s="1">
        <v>2112.0</v>
      </c>
      <c r="F750" s="1">
        <v>1.0</v>
      </c>
      <c r="G750" s="1">
        <v>4.0</v>
      </c>
      <c r="H750" s="1">
        <v>3.0</v>
      </c>
      <c r="I750" s="1">
        <v>3.0</v>
      </c>
      <c r="J750" s="1">
        <v>1.0</v>
      </c>
      <c r="K750" s="1">
        <v>2.0</v>
      </c>
      <c r="L750" s="1">
        <v>1.0</v>
      </c>
      <c r="M750" s="1">
        <v>1.0</v>
      </c>
      <c r="N750" s="1">
        <v>5.0</v>
      </c>
      <c r="O750" s="1">
        <v>2.0</v>
      </c>
      <c r="P750" s="1">
        <v>3.0</v>
      </c>
      <c r="Q750" s="1">
        <v>5.0</v>
      </c>
      <c r="R750" s="1">
        <v>5.0</v>
      </c>
      <c r="S750" s="1">
        <v>2.0</v>
      </c>
      <c r="T750" s="1">
        <v>3.0</v>
      </c>
      <c r="U750" s="1">
        <v>3.0</v>
      </c>
      <c r="V750" s="1">
        <v>2.0</v>
      </c>
      <c r="W750" s="1">
        <v>3.0</v>
      </c>
      <c r="X750" s="1">
        <v>3.0</v>
      </c>
      <c r="Y750" s="1">
        <v>2.0</v>
      </c>
      <c r="Z750" s="1">
        <v>2.0</v>
      </c>
      <c r="AA750" s="1">
        <v>3.0</v>
      </c>
      <c r="AB750" s="1">
        <v>2.0</v>
      </c>
      <c r="AC750" s="1">
        <v>1.0</v>
      </c>
      <c r="AD750" s="1">
        <v>3.0</v>
      </c>
      <c r="AE750" s="1">
        <v>2.0</v>
      </c>
      <c r="AF750" s="1">
        <v>2.0</v>
      </c>
      <c r="AG750" s="1">
        <v>2.0</v>
      </c>
      <c r="AH750" s="1">
        <v>2.0</v>
      </c>
      <c r="AI750" s="1">
        <v>2.0</v>
      </c>
      <c r="AJ750" s="1">
        <v>2.0</v>
      </c>
      <c r="AK750" s="1">
        <v>1.0</v>
      </c>
      <c r="AL750" s="1">
        <v>3.0</v>
      </c>
      <c r="AM750" s="1">
        <v>4.0</v>
      </c>
      <c r="AN750" s="1">
        <v>3.0</v>
      </c>
      <c r="AO750" s="1">
        <v>1.0</v>
      </c>
      <c r="AP750" s="1">
        <v>3.0</v>
      </c>
      <c r="AQ750" s="1">
        <v>2.0</v>
      </c>
      <c r="AR750" s="1">
        <v>2.0</v>
      </c>
      <c r="AS750" s="1">
        <v>3.0</v>
      </c>
      <c r="AT750" s="1">
        <v>4.0</v>
      </c>
      <c r="AU750" s="1">
        <v>5.0</v>
      </c>
      <c r="AV750" s="1">
        <v>4.0</v>
      </c>
      <c r="AW750" s="1">
        <v>4.0</v>
      </c>
      <c r="AX750" s="1">
        <v>4.0</v>
      </c>
      <c r="AY750" s="1">
        <v>4.0</v>
      </c>
      <c r="AZ750" s="1">
        <v>5.0</v>
      </c>
      <c r="BA750" s="1">
        <v>3.0</v>
      </c>
      <c r="BB750" s="1">
        <v>4.0</v>
      </c>
      <c r="BC750" s="1">
        <v>4.0</v>
      </c>
      <c r="BD750" s="1">
        <v>1.0</v>
      </c>
      <c r="BE750" s="1">
        <v>5.0</v>
      </c>
      <c r="BF750" s="1">
        <v>5.0</v>
      </c>
      <c r="BG750" s="1">
        <v>4.0</v>
      </c>
      <c r="BH750" s="1">
        <v>4.0</v>
      </c>
      <c r="BI750" s="1">
        <v>1.0</v>
      </c>
      <c r="BJ750" s="1">
        <v>8.0</v>
      </c>
      <c r="BK750" s="1">
        <v>2.0</v>
      </c>
      <c r="BL750" s="1">
        <v>2.0</v>
      </c>
      <c r="BM750" s="1">
        <v>4.0</v>
      </c>
      <c r="BN750" s="1">
        <v>4.0</v>
      </c>
      <c r="BO750" s="1">
        <v>2.0</v>
      </c>
      <c r="BP750" s="1">
        <v>2.0</v>
      </c>
      <c r="BQ750" s="1">
        <v>2.0</v>
      </c>
      <c r="BR750" s="1">
        <v>2.0</v>
      </c>
      <c r="BS750" s="1">
        <v>2.0</v>
      </c>
      <c r="BT750" s="1">
        <v>3.0</v>
      </c>
      <c r="BU750" s="1">
        <v>3.0</v>
      </c>
      <c r="BV750" s="1">
        <v>3.0</v>
      </c>
      <c r="BW750" s="1">
        <v>3.0</v>
      </c>
      <c r="BX750" s="1">
        <v>3.0</v>
      </c>
      <c r="BY750" s="1">
        <v>2.0</v>
      </c>
      <c r="BZ750" s="1">
        <v>2.0</v>
      </c>
      <c r="CA750" s="64">
        <f t="shared" si="32"/>
        <v>209</v>
      </c>
      <c r="CB750" s="45">
        <f t="shared" si="33"/>
        <v>16</v>
      </c>
      <c r="CC750" s="45">
        <f t="shared" si="34"/>
        <v>28</v>
      </c>
      <c r="CD750" s="45">
        <f t="shared" si="35"/>
        <v>18</v>
      </c>
      <c r="CE750" s="45">
        <f t="shared" si="36"/>
        <v>16</v>
      </c>
      <c r="CF750" s="45">
        <f t="shared" si="37"/>
        <v>21</v>
      </c>
      <c r="CG750" s="45">
        <f t="shared" si="38"/>
        <v>33</v>
      </c>
      <c r="CH750" s="45">
        <f t="shared" si="39"/>
        <v>28</v>
      </c>
      <c r="CI750" s="45">
        <f t="shared" si="40"/>
        <v>0.8</v>
      </c>
      <c r="CJ750">
        <f t="shared" si="10"/>
        <v>20</v>
      </c>
      <c r="CK750" s="45">
        <f t="shared" si="41"/>
        <v>21</v>
      </c>
      <c r="CM750" s="40">
        <f>VLOOKUP(CB750,'PROMIS 57 T-Score Conversions'!Q$3:R$35,2,TRUE)</f>
        <v>32.5</v>
      </c>
      <c r="CN750" s="44" t="str">
        <f t="shared" si="20"/>
        <v>Moderate</v>
      </c>
      <c r="CO750" s="40">
        <f>VLOOKUP(CC750,'PROMIS 57 T-Score Conversions'!A$3:B$35,2,TRUE)</f>
        <v>66.6</v>
      </c>
      <c r="CP750" s="39" t="str">
        <f t="shared" si="21"/>
        <v>Severe</v>
      </c>
      <c r="CQ750" s="40">
        <f>VLOOKUP(CD750,'PROMIS 57 T-Score Conversions'!E$3:F$35,2,TRUE)</f>
        <v>56.8</v>
      </c>
      <c r="CR750" s="39" t="str">
        <f t="shared" si="22"/>
        <v>Mild</v>
      </c>
      <c r="CS750" s="40">
        <f>VLOOKUP(CE750,'PROMIS 57 T-Score Conversions'!U$3:V$35,2,TRUE)</f>
        <v>49.2</v>
      </c>
      <c r="CT750" s="39" t="str">
        <f t="shared" si="42"/>
        <v>Normal</v>
      </c>
      <c r="CU750" s="40">
        <f>VLOOKUP(CF750,'PROMIS 57 T-Score Conversions'!Y$3:Z$35,2,TRUE)</f>
        <v>51.2</v>
      </c>
      <c r="CV750" s="39" t="str">
        <f t="shared" si="24"/>
        <v>Normal</v>
      </c>
      <c r="CW750" s="40">
        <f>vlookup(CG750,'PROMIS 57 T-Score Conversions'!M$3:N$35,2,TRUE)</f>
        <v>52.7</v>
      </c>
      <c r="CX750" s="39" t="str">
        <f t="shared" si="25"/>
        <v>Normal</v>
      </c>
      <c r="CY750" s="40">
        <f>VLOOKup(CH750,'PROMIS 57 T-Score Conversions'!I$3:J$35,2,TRUE)</f>
        <v>64.1</v>
      </c>
      <c r="CZ750" s="39" t="str">
        <f t="shared" si="26"/>
        <v>Moderate</v>
      </c>
      <c r="DA750" s="37">
        <f>VLOOKUP(CJ750,'PROMIS 57 T-Score Conversions'!AC$3:AD$35,2,TRUE)</f>
        <v>37.15</v>
      </c>
      <c r="DB750" s="44" t="str">
        <f t="shared" si="30"/>
        <v>Moderate</v>
      </c>
      <c r="DC750" s="40">
        <f>VLOOKUP(CK750,'PROMIS 57 T-Score Conversions'!AG$3:AH$35,2,TRUE)</f>
        <v>40.71</v>
      </c>
      <c r="DD750" s="39" t="str">
        <f t="shared" si="31"/>
        <v>Normal</v>
      </c>
    </row>
    <row r="751">
      <c r="A751" s="1" t="b">
        <v>1</v>
      </c>
      <c r="B751" s="1" t="b">
        <v>1</v>
      </c>
      <c r="C751" s="20">
        <v>44061.488660613424</v>
      </c>
      <c r="D751" s="1" t="s">
        <v>402</v>
      </c>
      <c r="E751" s="1">
        <v>2210.0</v>
      </c>
      <c r="F751" s="1">
        <v>3.0</v>
      </c>
      <c r="G751" s="1">
        <v>2.0</v>
      </c>
      <c r="H751" s="1">
        <v>4.0</v>
      </c>
      <c r="I751" s="1">
        <v>3.0</v>
      </c>
      <c r="J751" s="1">
        <v>1.0</v>
      </c>
      <c r="K751" s="1">
        <v>4.0</v>
      </c>
      <c r="L751" s="1">
        <v>4.0</v>
      </c>
      <c r="M751" s="1">
        <v>2.0</v>
      </c>
      <c r="N751" s="1">
        <v>1.0</v>
      </c>
      <c r="O751" s="1">
        <v>1.0</v>
      </c>
      <c r="P751" s="1">
        <v>1.0</v>
      </c>
      <c r="Q751" s="1">
        <v>2.0</v>
      </c>
      <c r="R751" s="1">
        <v>1.0</v>
      </c>
      <c r="S751" s="1">
        <v>1.0</v>
      </c>
      <c r="T751" s="1">
        <v>1.0</v>
      </c>
      <c r="U751" s="1">
        <v>2.0</v>
      </c>
      <c r="V751" s="1">
        <v>1.0</v>
      </c>
      <c r="W751" s="1">
        <v>1.0</v>
      </c>
      <c r="X751" s="1">
        <v>1.0</v>
      </c>
      <c r="Y751" s="1">
        <v>1.0</v>
      </c>
      <c r="Z751" s="1">
        <v>1.0</v>
      </c>
      <c r="AA751" s="1">
        <v>2.0</v>
      </c>
      <c r="AB751" s="1">
        <v>1.0</v>
      </c>
      <c r="AC751" s="1">
        <v>1.0</v>
      </c>
      <c r="AD751" s="1">
        <v>3.0</v>
      </c>
      <c r="AE751" s="1">
        <v>2.0</v>
      </c>
      <c r="AF751" s="1">
        <v>3.0</v>
      </c>
      <c r="AG751" s="1">
        <v>3.0</v>
      </c>
      <c r="AH751" s="1">
        <v>3.0</v>
      </c>
      <c r="AI751" s="1">
        <v>3.0</v>
      </c>
      <c r="AJ751" s="1">
        <v>4.0</v>
      </c>
      <c r="AK751" s="1">
        <v>5.0</v>
      </c>
      <c r="AL751" s="1">
        <v>3.0</v>
      </c>
      <c r="AM751" s="1">
        <v>4.0</v>
      </c>
      <c r="AN751" s="1">
        <v>3.0</v>
      </c>
      <c r="AO751" s="1">
        <v>4.0</v>
      </c>
      <c r="AP751" s="1">
        <v>4.0</v>
      </c>
      <c r="AQ751" s="1">
        <v>3.0</v>
      </c>
      <c r="AR751" s="1">
        <v>2.0</v>
      </c>
      <c r="AS751" s="1">
        <v>3.0</v>
      </c>
      <c r="AT751" s="1">
        <v>1.0</v>
      </c>
      <c r="AU751" s="1">
        <v>1.0</v>
      </c>
      <c r="AV751" s="1">
        <v>1.0</v>
      </c>
      <c r="AW751" s="1">
        <v>1.0</v>
      </c>
      <c r="AX751" s="1">
        <v>1.0</v>
      </c>
      <c r="AY751" s="1">
        <v>1.0</v>
      </c>
      <c r="AZ751" s="1">
        <v>1.0</v>
      </c>
      <c r="BA751" s="1">
        <v>1.0</v>
      </c>
      <c r="BB751" s="1">
        <v>5.0</v>
      </c>
      <c r="BC751" s="1">
        <v>4.0</v>
      </c>
      <c r="BD751" s="1">
        <v>4.0</v>
      </c>
      <c r="BE751" s="1">
        <v>3.0</v>
      </c>
      <c r="BF751" s="1">
        <v>5.0</v>
      </c>
      <c r="BG751" s="1">
        <v>4.0</v>
      </c>
      <c r="BH751" s="1">
        <v>5.0</v>
      </c>
      <c r="BI751" s="1">
        <v>5.0</v>
      </c>
      <c r="BJ751" s="1">
        <v>3.0</v>
      </c>
      <c r="BK751" s="1">
        <v>2.0</v>
      </c>
      <c r="BL751" s="1">
        <v>2.0</v>
      </c>
      <c r="BM751" s="1">
        <v>2.0</v>
      </c>
      <c r="BN751" s="1">
        <v>2.0</v>
      </c>
      <c r="BO751" s="1">
        <v>2.0</v>
      </c>
      <c r="BP751" s="1">
        <v>2.0</v>
      </c>
      <c r="BQ751" s="1">
        <v>1.0</v>
      </c>
      <c r="BR751" s="1">
        <v>2.0</v>
      </c>
      <c r="BS751" s="1">
        <v>4.0</v>
      </c>
      <c r="BT751" s="1">
        <v>4.0</v>
      </c>
      <c r="BU751" s="1">
        <v>4.0</v>
      </c>
      <c r="BV751" s="1">
        <v>4.0</v>
      </c>
      <c r="BW751" s="1">
        <v>4.0</v>
      </c>
      <c r="BX751" s="1">
        <v>3.0</v>
      </c>
      <c r="BY751" s="1">
        <v>3.0</v>
      </c>
      <c r="BZ751" s="1">
        <v>3.0</v>
      </c>
      <c r="CA751" s="64">
        <f t="shared" si="32"/>
        <v>184</v>
      </c>
      <c r="CB751" s="45">
        <f t="shared" si="33"/>
        <v>23</v>
      </c>
      <c r="CC751" s="45">
        <f t="shared" si="34"/>
        <v>10</v>
      </c>
      <c r="CD751" s="45">
        <f t="shared" si="35"/>
        <v>9</v>
      </c>
      <c r="CE751" s="45">
        <f t="shared" si="36"/>
        <v>26</v>
      </c>
      <c r="CF751" s="45">
        <f t="shared" si="37"/>
        <v>26</v>
      </c>
      <c r="CG751" s="45">
        <f t="shared" si="38"/>
        <v>8</v>
      </c>
      <c r="CH751" s="45">
        <f t="shared" si="39"/>
        <v>35</v>
      </c>
      <c r="CI751" s="45">
        <f t="shared" si="40"/>
        <v>0.3</v>
      </c>
      <c r="CJ751">
        <f t="shared" si="10"/>
        <v>15</v>
      </c>
      <c r="CK751" s="45">
        <f t="shared" si="41"/>
        <v>29</v>
      </c>
      <c r="CM751" s="40">
        <f>VLOOKUP(CB751,'PROMIS 57 T-Score Conversions'!Q$3:R$35,2,TRUE)</f>
        <v>37.4</v>
      </c>
      <c r="CN751" s="44" t="str">
        <f t="shared" si="20"/>
        <v>Moderate</v>
      </c>
      <c r="CO751" s="40">
        <f>VLOOKUP(CC751,'PROMIS 57 T-Score Conversions'!A$3:B$35,2,TRUE)</f>
        <v>45.9</v>
      </c>
      <c r="CP751" s="39" t="str">
        <f t="shared" si="21"/>
        <v>Normal</v>
      </c>
      <c r="CQ751" s="40">
        <f>VLOOKUP(CD751,'PROMIS 57 T-Score Conversions'!E$3:F$35,2,TRUE)</f>
        <v>44.7</v>
      </c>
      <c r="CR751" s="39" t="str">
        <f t="shared" si="22"/>
        <v>Normal</v>
      </c>
      <c r="CS751" s="40">
        <f>VLOOKUP(CE751,'PROMIS 57 T-Score Conversions'!U$3:V$35,2,TRUE)</f>
        <v>59.4</v>
      </c>
      <c r="CT751" s="39" t="str">
        <f t="shared" si="42"/>
        <v>Mild</v>
      </c>
      <c r="CU751" s="40">
        <f>VLOOKUP(CF751,'PROMIS 57 T-Score Conversions'!Y$3:Z$35,2,TRUE)</f>
        <v>56.3</v>
      </c>
      <c r="CV751" s="39" t="str">
        <f t="shared" si="24"/>
        <v>Mild</v>
      </c>
      <c r="CW751" s="40">
        <f>vlookup(CG751,'PROMIS 57 T-Score Conversions'!M$3:N$35,2,TRUE)</f>
        <v>25.91</v>
      </c>
      <c r="CX751" s="39" t="str">
        <f t="shared" si="25"/>
        <v>Severe</v>
      </c>
      <c r="CY751" s="40">
        <f>VLOOKup(CH751,'PROMIS 57 T-Score Conversions'!I$3:J$35,2,TRUE)</f>
        <v>69.2</v>
      </c>
      <c r="CZ751" s="39" t="str">
        <f t="shared" si="26"/>
        <v>Moderate</v>
      </c>
      <c r="DA751" s="37">
        <f>VLOOKUP(CJ751,'PROMIS 57 T-Score Conversions'!AC$3:AD$35,2,TRUE)</f>
        <v>33.06</v>
      </c>
      <c r="DB751" s="44" t="str">
        <f t="shared" si="30"/>
        <v>Moderate</v>
      </c>
      <c r="DC751" s="40">
        <f>VLOOKUP(CK751,'PROMIS 57 T-Score Conversions'!AG$3:AH$35,2,TRUE)</f>
        <v>48.16</v>
      </c>
      <c r="DD751" s="39" t="str">
        <f t="shared" si="31"/>
        <v>Normal</v>
      </c>
    </row>
    <row r="752">
      <c r="A752" s="1" t="b">
        <v>1</v>
      </c>
      <c r="B752" s="1" t="b">
        <v>1</v>
      </c>
      <c r="C752" s="20">
        <v>44061.58917226852</v>
      </c>
      <c r="D752" s="1" t="s">
        <v>484</v>
      </c>
      <c r="E752" s="1">
        <v>2249.0</v>
      </c>
      <c r="F752" s="1">
        <v>3.0</v>
      </c>
      <c r="G752" s="1">
        <v>3.0</v>
      </c>
      <c r="H752" s="1">
        <v>5.0</v>
      </c>
      <c r="I752" s="1">
        <v>2.0</v>
      </c>
      <c r="J752" s="1">
        <v>2.0</v>
      </c>
      <c r="K752" s="1">
        <v>4.0</v>
      </c>
      <c r="L752" s="1">
        <v>3.0</v>
      </c>
      <c r="M752" s="1">
        <v>1.0</v>
      </c>
      <c r="N752" s="1">
        <v>5.0</v>
      </c>
      <c r="O752" s="1">
        <v>3.0</v>
      </c>
      <c r="P752" s="1">
        <v>4.0</v>
      </c>
      <c r="Q752" s="1">
        <v>4.0</v>
      </c>
      <c r="R752" s="1">
        <v>4.0</v>
      </c>
      <c r="S752" s="1">
        <v>5.0</v>
      </c>
      <c r="T752" s="1">
        <v>4.0</v>
      </c>
      <c r="U752" s="1">
        <v>5.0</v>
      </c>
      <c r="V752" s="1">
        <v>5.0</v>
      </c>
      <c r="W752" s="1">
        <v>4.0</v>
      </c>
      <c r="X752" s="1">
        <v>5.0</v>
      </c>
      <c r="Y752" s="1">
        <v>4.0</v>
      </c>
      <c r="Z752" s="1">
        <v>5.0</v>
      </c>
      <c r="AA752" s="1">
        <v>5.0</v>
      </c>
      <c r="AB752" s="1">
        <v>1.0</v>
      </c>
      <c r="AC752" s="1">
        <v>3.0</v>
      </c>
      <c r="AD752" s="1">
        <v>5.0</v>
      </c>
      <c r="AE752" s="1">
        <v>5.0</v>
      </c>
      <c r="AF752" s="1">
        <v>5.0</v>
      </c>
      <c r="AG752" s="1">
        <v>5.0</v>
      </c>
      <c r="AH752" s="1">
        <v>5.0</v>
      </c>
      <c r="AI752" s="1">
        <v>5.0</v>
      </c>
      <c r="AJ752" s="1">
        <v>5.0</v>
      </c>
      <c r="AK752" s="1">
        <v>5.0</v>
      </c>
      <c r="AL752" s="1">
        <v>5.0</v>
      </c>
      <c r="AM752" s="1">
        <v>5.0</v>
      </c>
      <c r="AN752" s="1">
        <v>5.0</v>
      </c>
      <c r="AO752" s="1">
        <v>5.0</v>
      </c>
      <c r="AP752" s="1">
        <v>5.0</v>
      </c>
      <c r="AQ752" s="1">
        <v>5.0</v>
      </c>
      <c r="AR752" s="1">
        <v>5.0</v>
      </c>
      <c r="AS752" s="1">
        <v>5.0</v>
      </c>
      <c r="AT752" s="1">
        <v>5.0</v>
      </c>
      <c r="AU752" s="1">
        <v>4.0</v>
      </c>
      <c r="AV752" s="1">
        <v>5.0</v>
      </c>
      <c r="AW752" s="1">
        <v>5.0</v>
      </c>
      <c r="AX752" s="1">
        <v>5.0</v>
      </c>
      <c r="AY752" s="1">
        <v>5.0</v>
      </c>
      <c r="AZ752" s="1">
        <v>5.0</v>
      </c>
      <c r="BA752" s="1">
        <v>5.0</v>
      </c>
      <c r="BB752" s="1">
        <v>5.0</v>
      </c>
      <c r="BC752" s="1">
        <v>5.0</v>
      </c>
      <c r="BD752" s="1">
        <v>5.0</v>
      </c>
      <c r="BE752" s="1">
        <v>4.0</v>
      </c>
      <c r="BF752" s="1">
        <v>5.0</v>
      </c>
      <c r="BG752" s="1">
        <v>5.0</v>
      </c>
      <c r="BH752" s="1">
        <v>5.0</v>
      </c>
      <c r="BI752" s="1">
        <v>5.0</v>
      </c>
      <c r="BJ752" s="1">
        <v>10.0</v>
      </c>
      <c r="BK752" s="1">
        <v>2.0</v>
      </c>
      <c r="BL752" s="1">
        <v>1.0</v>
      </c>
      <c r="BM752" s="1">
        <v>1.0</v>
      </c>
      <c r="BN752" s="1">
        <v>1.0</v>
      </c>
      <c r="BO752" s="1">
        <v>1.0</v>
      </c>
      <c r="BP752" s="1">
        <v>1.0</v>
      </c>
      <c r="BQ752" s="1">
        <v>1.0</v>
      </c>
      <c r="BR752" s="1">
        <v>1.0</v>
      </c>
      <c r="BS752" s="1">
        <v>5.0</v>
      </c>
      <c r="BT752" s="1">
        <v>5.0</v>
      </c>
      <c r="BU752" s="1">
        <v>5.0</v>
      </c>
      <c r="BV752" s="1">
        <v>5.0</v>
      </c>
      <c r="BW752" s="1">
        <v>5.0</v>
      </c>
      <c r="BX752" s="1">
        <v>5.0</v>
      </c>
      <c r="BY752" s="1">
        <v>5.0</v>
      </c>
      <c r="BZ752" s="1">
        <v>5.0</v>
      </c>
      <c r="CA752" s="64">
        <f t="shared" si="32"/>
        <v>306</v>
      </c>
      <c r="CB752" s="45">
        <f t="shared" si="33"/>
        <v>23</v>
      </c>
      <c r="CC752" s="45">
        <f t="shared" si="34"/>
        <v>34</v>
      </c>
      <c r="CD752" s="45">
        <f t="shared" si="35"/>
        <v>32</v>
      </c>
      <c r="CE752" s="45">
        <f t="shared" si="36"/>
        <v>40</v>
      </c>
      <c r="CF752" s="45">
        <f t="shared" si="37"/>
        <v>40</v>
      </c>
      <c r="CG752" s="45">
        <f t="shared" si="38"/>
        <v>39</v>
      </c>
      <c r="CH752" s="45">
        <f t="shared" si="39"/>
        <v>39</v>
      </c>
      <c r="CI752" s="45">
        <f t="shared" si="40"/>
        <v>1</v>
      </c>
      <c r="CJ752">
        <f t="shared" si="10"/>
        <v>9</v>
      </c>
      <c r="CK752" s="45">
        <f t="shared" si="41"/>
        <v>40</v>
      </c>
      <c r="CM752" s="40">
        <f>VLOOKUP(CB752,'PROMIS 57 T-Score Conversions'!Q$3:R$35,2,TRUE)</f>
        <v>37.4</v>
      </c>
      <c r="CN752" s="44" t="str">
        <f t="shared" si="20"/>
        <v>Moderate</v>
      </c>
      <c r="CO752" s="40">
        <f>VLOOKUP(CC752,'PROMIS 57 T-Score Conversions'!A$3:B$35,2,TRUE)</f>
        <v>73</v>
      </c>
      <c r="CP752" s="39" t="str">
        <f t="shared" si="21"/>
        <v>Severe</v>
      </c>
      <c r="CQ752" s="40">
        <f>VLOOKUP(CD752,'PROMIS 57 T-Score Conversions'!E$3:F$35,2,TRUE)</f>
        <v>69.7</v>
      </c>
      <c r="CR752" s="39" t="str">
        <f t="shared" si="22"/>
        <v>Moderate</v>
      </c>
      <c r="CS752" s="40">
        <f>VLOOKUP(CE752,'PROMIS 57 T-Score Conversions'!U$3:V$35,2,TRUE)</f>
        <v>77.8</v>
      </c>
      <c r="CT752" s="39" t="str">
        <f t="shared" si="42"/>
        <v>Severe</v>
      </c>
      <c r="CU752" s="40">
        <f>VLOOKUP(CF752,'PROMIS 57 T-Score Conversions'!Y$3:Z$35,2,TRUE)</f>
        <v>76.5</v>
      </c>
      <c r="CV752" s="39" t="str">
        <f t="shared" si="24"/>
        <v>Severe</v>
      </c>
      <c r="CW752" s="40">
        <f>vlookup(CG752,'PROMIS 57 T-Score Conversions'!M$3:N$35,2,TRUE)</f>
        <v>60.2</v>
      </c>
      <c r="CX752" s="39" t="str">
        <f t="shared" si="25"/>
        <v>Normal</v>
      </c>
      <c r="CY752" s="40">
        <f>VLOOKup(CH752,'PROMIS 57 T-Score Conversions'!I$3:J$35,2,TRUE)</f>
        <v>73.5</v>
      </c>
      <c r="CZ752" s="39" t="str">
        <f t="shared" si="26"/>
        <v>Severe</v>
      </c>
      <c r="DA752" s="37">
        <f>VLOOKUP(CJ752,'PROMIS 57 T-Score Conversions'!AC$3:AD$35,2,TRUE)</f>
        <v>25.73</v>
      </c>
      <c r="DB752" s="44" t="str">
        <f t="shared" si="30"/>
        <v>Severe</v>
      </c>
      <c r="DC752" s="40">
        <f>VLOOKUP(CK752,'PROMIS 57 T-Score Conversions'!AG$3:AH$35,2,TRUE)</f>
        <v>67.09</v>
      </c>
      <c r="DD752" s="39" t="str">
        <f t="shared" si="31"/>
        <v>Moderate</v>
      </c>
    </row>
    <row r="753">
      <c r="A753" s="1" t="b">
        <v>1</v>
      </c>
      <c r="B753" s="1" t="b">
        <v>1</v>
      </c>
      <c r="C753" s="20">
        <v>44062.47108528935</v>
      </c>
      <c r="D753" s="1" t="s">
        <v>254</v>
      </c>
      <c r="E753" s="1">
        <v>2005.0</v>
      </c>
      <c r="F753" s="1">
        <v>2.0</v>
      </c>
      <c r="G753" s="1">
        <v>3.0</v>
      </c>
      <c r="H753" s="1">
        <v>4.0</v>
      </c>
      <c r="I753" s="1">
        <v>3.0</v>
      </c>
      <c r="J753" s="1">
        <v>1.0</v>
      </c>
      <c r="K753" s="1">
        <v>2.0</v>
      </c>
      <c r="L753" s="1">
        <v>2.0</v>
      </c>
      <c r="M753" s="1">
        <v>2.0</v>
      </c>
      <c r="N753" s="1">
        <v>2.0</v>
      </c>
      <c r="O753" s="1">
        <v>2.0</v>
      </c>
      <c r="P753" s="1">
        <v>4.0</v>
      </c>
      <c r="Q753" s="1">
        <v>4.0</v>
      </c>
      <c r="R753" s="1">
        <v>3.0</v>
      </c>
      <c r="S753" s="1">
        <v>2.0</v>
      </c>
      <c r="T753" s="1">
        <v>3.0</v>
      </c>
      <c r="U753" s="1">
        <v>5.0</v>
      </c>
      <c r="V753" s="1">
        <v>2.0</v>
      </c>
      <c r="W753" s="1">
        <v>3.0</v>
      </c>
      <c r="X753" s="1">
        <v>3.0</v>
      </c>
      <c r="Y753" s="1">
        <v>2.0</v>
      </c>
      <c r="Z753" s="1">
        <v>4.0</v>
      </c>
      <c r="AA753" s="1">
        <v>3.0</v>
      </c>
      <c r="AB753" s="1">
        <v>2.0</v>
      </c>
      <c r="AC753" s="1">
        <v>2.0</v>
      </c>
      <c r="AD753" s="1">
        <v>5.0</v>
      </c>
      <c r="AE753" s="1">
        <v>4.0</v>
      </c>
      <c r="AF753" s="1">
        <v>5.0</v>
      </c>
      <c r="AG753" s="1">
        <v>4.0</v>
      </c>
      <c r="AH753" s="1">
        <v>5.0</v>
      </c>
      <c r="AI753" s="1">
        <v>4.0</v>
      </c>
      <c r="AJ753" s="1">
        <v>5.0</v>
      </c>
      <c r="AK753" s="1">
        <v>4.0</v>
      </c>
      <c r="AL753" s="1">
        <v>3.0</v>
      </c>
      <c r="AM753" s="1">
        <v>3.0</v>
      </c>
      <c r="AN753" s="1">
        <v>2.0</v>
      </c>
      <c r="AO753" s="1">
        <v>4.0</v>
      </c>
      <c r="AP753" s="1">
        <v>4.0</v>
      </c>
      <c r="AQ753" s="1">
        <v>4.0</v>
      </c>
      <c r="AR753" s="1">
        <v>3.0</v>
      </c>
      <c r="AS753" s="1">
        <v>3.0</v>
      </c>
      <c r="AT753" s="1">
        <v>2.0</v>
      </c>
      <c r="AU753" s="1">
        <v>1.0</v>
      </c>
      <c r="AV753" s="1">
        <v>2.0</v>
      </c>
      <c r="AW753" s="1">
        <v>1.0</v>
      </c>
      <c r="AX753" s="1">
        <v>1.0</v>
      </c>
      <c r="AY753" s="1">
        <v>1.0</v>
      </c>
      <c r="AZ753" s="1">
        <v>1.0</v>
      </c>
      <c r="BA753" s="1">
        <v>2.0</v>
      </c>
      <c r="BB753" s="1">
        <v>3.0</v>
      </c>
      <c r="BC753" s="1">
        <v>2.0</v>
      </c>
      <c r="BD753" s="1">
        <v>4.0</v>
      </c>
      <c r="BE753" s="1">
        <v>4.0</v>
      </c>
      <c r="BF753" s="1">
        <v>5.0</v>
      </c>
      <c r="BG753" s="1">
        <v>4.0</v>
      </c>
      <c r="BH753" s="1">
        <v>4.0</v>
      </c>
      <c r="BI753" s="1">
        <v>4.0</v>
      </c>
      <c r="BJ753" s="1">
        <v>6.0</v>
      </c>
      <c r="BK753" s="1">
        <v>2.0</v>
      </c>
      <c r="BL753" s="1">
        <v>2.0</v>
      </c>
      <c r="BM753" s="1">
        <v>1.0</v>
      </c>
      <c r="BN753" s="1">
        <v>2.0</v>
      </c>
      <c r="BO753" s="1">
        <v>2.0</v>
      </c>
      <c r="BP753" s="1">
        <v>1.0</v>
      </c>
      <c r="BQ753" s="1">
        <v>2.0</v>
      </c>
      <c r="BR753" s="1">
        <v>2.0</v>
      </c>
      <c r="BS753" s="1">
        <v>4.0</v>
      </c>
      <c r="BT753" s="1">
        <v>4.0</v>
      </c>
      <c r="BU753" s="1">
        <v>5.0</v>
      </c>
      <c r="BV753" s="1">
        <v>4.0</v>
      </c>
      <c r="BW753" s="1">
        <v>4.0</v>
      </c>
      <c r="BX753" s="1">
        <v>3.0</v>
      </c>
      <c r="BY753" s="1">
        <v>4.0</v>
      </c>
      <c r="BZ753" s="1">
        <v>4.0</v>
      </c>
      <c r="CA753" s="64">
        <f t="shared" si="32"/>
        <v>220</v>
      </c>
      <c r="CB753" s="45">
        <f t="shared" si="33"/>
        <v>19</v>
      </c>
      <c r="CC753" s="45">
        <f t="shared" si="34"/>
        <v>25</v>
      </c>
      <c r="CD753" s="45">
        <f t="shared" si="35"/>
        <v>21</v>
      </c>
      <c r="CE753" s="45">
        <f t="shared" si="36"/>
        <v>36</v>
      </c>
      <c r="CF753" s="45">
        <f t="shared" si="37"/>
        <v>26</v>
      </c>
      <c r="CG753" s="45">
        <f t="shared" si="38"/>
        <v>11</v>
      </c>
      <c r="CH753" s="45">
        <f t="shared" si="39"/>
        <v>30</v>
      </c>
      <c r="CI753" s="45">
        <f t="shared" si="40"/>
        <v>0.6</v>
      </c>
      <c r="CJ753">
        <f t="shared" si="10"/>
        <v>14</v>
      </c>
      <c r="CK753" s="45">
        <f t="shared" si="41"/>
        <v>32</v>
      </c>
      <c r="CM753" s="40">
        <f>VLOOKUP(CB753,'PROMIS 57 T-Score Conversions'!Q$3:R$35,2,TRUE)</f>
        <v>34.7</v>
      </c>
      <c r="CN753" s="44" t="str">
        <f t="shared" si="20"/>
        <v>Moderate</v>
      </c>
      <c r="CO753" s="40">
        <f>VLOOKUP(CC753,'PROMIS 57 T-Score Conversions'!A$3:B$35,2,TRUE)</f>
        <v>63.5</v>
      </c>
      <c r="CP753" s="39" t="str">
        <f t="shared" si="21"/>
        <v>Moderate</v>
      </c>
      <c r="CQ753" s="40">
        <f>VLOOKUP(CD753,'PROMIS 57 T-Score Conversions'!E$3:F$35,2,TRUE)</f>
        <v>59.4</v>
      </c>
      <c r="CR753" s="39" t="str">
        <f t="shared" si="22"/>
        <v>Mild</v>
      </c>
      <c r="CS753" s="40">
        <f>VLOOKUP(CE753,'PROMIS 57 T-Score Conversions'!U$3:V$35,2,TRUE)</f>
        <v>69.8</v>
      </c>
      <c r="CT753" s="39" t="str">
        <f t="shared" si="42"/>
        <v>Moderate</v>
      </c>
      <c r="CU753" s="40">
        <f>VLOOKUP(CF753,'PROMIS 57 T-Score Conversions'!Y$3:Z$35,2,TRUE)</f>
        <v>56.3</v>
      </c>
      <c r="CV753" s="39" t="str">
        <f t="shared" si="24"/>
        <v>Mild</v>
      </c>
      <c r="CW753" s="40">
        <f>vlookup(CG753,'PROMIS 57 T-Score Conversions'!M$3:N$35,2,TRUE)</f>
        <v>32.6</v>
      </c>
      <c r="CX753" s="39" t="str">
        <f t="shared" si="25"/>
        <v>Moderate</v>
      </c>
      <c r="CY753" s="40">
        <f>VLOOKup(CH753,'PROMIS 57 T-Score Conversions'!I$3:J$35,2,TRUE)</f>
        <v>65.5</v>
      </c>
      <c r="CZ753" s="39" t="str">
        <f t="shared" si="26"/>
        <v>Moderate</v>
      </c>
      <c r="DA753" s="37">
        <f>VLOOKUP(CJ753,'PROMIS 57 T-Score Conversions'!AC$3:AD$35,2,TRUE)</f>
        <v>32.15</v>
      </c>
      <c r="DB753" s="44" t="str">
        <f t="shared" si="30"/>
        <v>Moderate</v>
      </c>
      <c r="DC753" s="40">
        <f>VLOOKUP(CK753,'PROMIS 57 T-Score Conversions'!AG$3:AH$35,2,TRUE)</f>
        <v>51.29</v>
      </c>
      <c r="DD753" s="39" t="str">
        <f t="shared" si="31"/>
        <v>Normal</v>
      </c>
    </row>
    <row r="754">
      <c r="A754" s="1" t="b">
        <v>1</v>
      </c>
      <c r="B754" s="1" t="b">
        <v>1</v>
      </c>
      <c r="C754" s="20">
        <v>44062.64163384259</v>
      </c>
      <c r="D754" s="1" t="s">
        <v>400</v>
      </c>
      <c r="E754" s="1">
        <v>2216.0</v>
      </c>
      <c r="F754" s="1">
        <v>2.0</v>
      </c>
      <c r="G754" s="1">
        <v>4.0</v>
      </c>
      <c r="H754" s="1">
        <v>5.0</v>
      </c>
      <c r="I754" s="1">
        <v>2.0</v>
      </c>
      <c r="J754" s="1">
        <v>1.0</v>
      </c>
      <c r="K754" s="1">
        <v>3.0</v>
      </c>
      <c r="L754" s="1">
        <v>3.0</v>
      </c>
      <c r="M754" s="1">
        <v>1.0</v>
      </c>
      <c r="N754" s="1">
        <v>1.0</v>
      </c>
      <c r="O754" s="1">
        <v>2.0</v>
      </c>
      <c r="P754" s="1">
        <v>2.0</v>
      </c>
      <c r="Q754" s="1">
        <v>2.0</v>
      </c>
      <c r="R754" s="1">
        <v>2.0</v>
      </c>
      <c r="S754" s="1">
        <v>3.0</v>
      </c>
      <c r="T754" s="1">
        <v>3.0</v>
      </c>
      <c r="U754" s="1">
        <v>2.0</v>
      </c>
      <c r="V754" s="1">
        <v>1.0</v>
      </c>
      <c r="W754" s="1">
        <v>3.0</v>
      </c>
      <c r="X754" s="1">
        <v>2.0</v>
      </c>
      <c r="Y754" s="1">
        <v>2.0</v>
      </c>
      <c r="Z754" s="1">
        <v>1.0</v>
      </c>
      <c r="AA754" s="1">
        <v>3.0</v>
      </c>
      <c r="AB754" s="1">
        <v>1.0</v>
      </c>
      <c r="AC754" s="1">
        <v>1.0</v>
      </c>
      <c r="AD754" s="1">
        <v>4.0</v>
      </c>
      <c r="AE754" s="1">
        <v>4.0</v>
      </c>
      <c r="AF754" s="1">
        <v>4.0</v>
      </c>
      <c r="AG754" s="1">
        <v>4.0</v>
      </c>
      <c r="AH754" s="1">
        <v>4.0</v>
      </c>
      <c r="AI754" s="1">
        <v>4.0</v>
      </c>
      <c r="AJ754" s="1">
        <v>4.0</v>
      </c>
      <c r="AK754" s="1">
        <v>4.0</v>
      </c>
      <c r="AL754" s="1">
        <v>3.0</v>
      </c>
      <c r="AM754" s="1">
        <v>4.0</v>
      </c>
      <c r="AN754" s="1">
        <v>3.0</v>
      </c>
      <c r="AO754" s="1">
        <v>1.0</v>
      </c>
      <c r="AP754" s="1">
        <v>3.0</v>
      </c>
      <c r="AQ754" s="1">
        <v>1.0</v>
      </c>
      <c r="AR754" s="1">
        <v>1.0</v>
      </c>
      <c r="AS754" s="1">
        <v>4.0</v>
      </c>
      <c r="AT754" s="1">
        <v>3.0</v>
      </c>
      <c r="AU754" s="1">
        <v>3.0</v>
      </c>
      <c r="AV754" s="1">
        <v>2.0</v>
      </c>
      <c r="AW754" s="1">
        <v>3.0</v>
      </c>
      <c r="AX754" s="1">
        <v>3.0</v>
      </c>
      <c r="AY754" s="1">
        <v>3.0</v>
      </c>
      <c r="AZ754" s="1">
        <v>3.0</v>
      </c>
      <c r="BA754" s="1">
        <v>3.0</v>
      </c>
      <c r="BB754" s="1">
        <v>3.0</v>
      </c>
      <c r="BC754" s="1">
        <v>3.0</v>
      </c>
      <c r="BD754" s="1">
        <v>2.0</v>
      </c>
      <c r="BE754" s="1">
        <v>3.0</v>
      </c>
      <c r="BF754" s="1">
        <v>2.0</v>
      </c>
      <c r="BG754" s="1">
        <v>2.0</v>
      </c>
      <c r="BH754" s="1">
        <v>2.0</v>
      </c>
      <c r="BI754" s="1">
        <v>2.0</v>
      </c>
      <c r="BJ754" s="1">
        <v>5.0</v>
      </c>
      <c r="BK754" s="1">
        <v>2.0</v>
      </c>
      <c r="BL754" s="1">
        <v>2.0</v>
      </c>
      <c r="BM754" s="1">
        <v>2.0</v>
      </c>
      <c r="BN754" s="1">
        <v>2.0</v>
      </c>
      <c r="BO754" s="1">
        <v>2.0</v>
      </c>
      <c r="BP754" s="1">
        <v>2.0</v>
      </c>
      <c r="BQ754" s="1">
        <v>2.0</v>
      </c>
      <c r="BR754" s="1">
        <v>2.0</v>
      </c>
      <c r="BS754" s="1">
        <v>4.0</v>
      </c>
      <c r="BT754" s="1">
        <v>4.0</v>
      </c>
      <c r="BU754" s="1">
        <v>5.0</v>
      </c>
      <c r="BV754" s="1">
        <v>4.0</v>
      </c>
      <c r="BW754" s="1">
        <v>4.0</v>
      </c>
      <c r="BX754" s="1">
        <v>4.0</v>
      </c>
      <c r="BY754" s="1">
        <v>3.0</v>
      </c>
      <c r="BZ754" s="1">
        <v>4.0</v>
      </c>
      <c r="CA754" s="64">
        <f t="shared" si="32"/>
        <v>199</v>
      </c>
      <c r="CB754" s="45">
        <f t="shared" si="33"/>
        <v>21</v>
      </c>
      <c r="CC754" s="45">
        <f t="shared" si="34"/>
        <v>17</v>
      </c>
      <c r="CD754" s="45">
        <f t="shared" si="35"/>
        <v>14</v>
      </c>
      <c r="CE754" s="45">
        <f t="shared" si="36"/>
        <v>32</v>
      </c>
      <c r="CF754" s="45">
        <f t="shared" si="37"/>
        <v>20</v>
      </c>
      <c r="CG754" s="45">
        <f t="shared" si="38"/>
        <v>23</v>
      </c>
      <c r="CH754" s="45">
        <f t="shared" si="39"/>
        <v>19</v>
      </c>
      <c r="CI754" s="45">
        <f t="shared" si="40"/>
        <v>0.5</v>
      </c>
      <c r="CJ754">
        <f t="shared" si="10"/>
        <v>16</v>
      </c>
      <c r="CK754" s="45">
        <f t="shared" si="41"/>
        <v>32</v>
      </c>
      <c r="CM754" s="40">
        <f>VLOOKUP(CB754,'PROMIS 57 T-Score Conversions'!Q$3:R$35,2,TRUE)</f>
        <v>36.1</v>
      </c>
      <c r="CN754" s="44" t="str">
        <f t="shared" si="20"/>
        <v>Moderate</v>
      </c>
      <c r="CO754" s="40">
        <f>VLOOKUP(CC754,'PROMIS 57 T-Score Conversions'!A$3:B$35,2,TRUE)</f>
        <v>55.4</v>
      </c>
      <c r="CP754" s="39" t="str">
        <f t="shared" si="21"/>
        <v>Moderate</v>
      </c>
      <c r="CQ754" s="40">
        <f>VLOOKUP(CD754,'PROMIS 57 T-Score Conversions'!E$3:F$35,2,TRUE)</f>
        <v>53.2</v>
      </c>
      <c r="CR754" s="39" t="str">
        <f t="shared" si="22"/>
        <v>Normal</v>
      </c>
      <c r="CS754" s="40">
        <f>VLOOKUP(CE754,'PROMIS 57 T-Score Conversions'!U$3:V$35,2,TRUE)</f>
        <v>65.3</v>
      </c>
      <c r="CT754" s="39" t="str">
        <f t="shared" si="42"/>
        <v>Moderate</v>
      </c>
      <c r="CU754" s="40">
        <f>VLOOKUP(CF754,'PROMIS 57 T-Score Conversions'!Y$3:Z$35,2,TRUE)</f>
        <v>50.1</v>
      </c>
      <c r="CV754" s="39" t="str">
        <f t="shared" si="24"/>
        <v>Normal</v>
      </c>
      <c r="CW754" s="40">
        <f>vlookup(CG754,'PROMIS 57 T-Score Conversions'!M$3:N$35,2,TRUE)</f>
        <v>43</v>
      </c>
      <c r="CX754" s="39" t="str">
        <f t="shared" si="25"/>
        <v>Mild</v>
      </c>
      <c r="CY754" s="40">
        <f>VLOOKup(CH754,'PROMIS 57 T-Score Conversions'!I$3:J$35,2,TRUE)</f>
        <v>58.1</v>
      </c>
      <c r="CZ754" s="39" t="str">
        <f t="shared" si="26"/>
        <v>Mild</v>
      </c>
      <c r="DA754" s="37">
        <f>VLOOKUP(CJ754,'PROMIS 57 T-Score Conversions'!AC$3:AD$35,2,TRUE)</f>
        <v>33.92</v>
      </c>
      <c r="DB754" s="44" t="str">
        <f t="shared" si="30"/>
        <v>Moderate</v>
      </c>
      <c r="DC754" s="40">
        <f>VLOOKUP(CK754,'PROMIS 57 T-Score Conversions'!AG$3:AH$35,2,TRUE)</f>
        <v>51.29</v>
      </c>
      <c r="DD754" s="39" t="str">
        <f t="shared" si="31"/>
        <v>Normal</v>
      </c>
    </row>
    <row r="755">
      <c r="A755" s="1" t="b">
        <v>1</v>
      </c>
      <c r="B755" s="1" t="b">
        <v>1</v>
      </c>
      <c r="C755" s="20">
        <v>44063.47386478009</v>
      </c>
      <c r="D755" s="1" t="s">
        <v>485</v>
      </c>
      <c r="E755" s="1">
        <v>2320.0</v>
      </c>
      <c r="F755" s="1">
        <v>4.0</v>
      </c>
      <c r="G755" s="1">
        <v>4.0</v>
      </c>
      <c r="H755" s="1">
        <v>4.0</v>
      </c>
      <c r="I755" s="1">
        <v>3.0</v>
      </c>
      <c r="J755" s="1">
        <v>1.0</v>
      </c>
      <c r="K755" s="1">
        <v>3.0</v>
      </c>
      <c r="L755" s="1">
        <v>3.0</v>
      </c>
      <c r="M755" s="1">
        <v>3.0</v>
      </c>
      <c r="N755" s="1">
        <v>1.0</v>
      </c>
      <c r="O755" s="1">
        <v>1.0</v>
      </c>
      <c r="P755" s="1">
        <v>1.0</v>
      </c>
      <c r="Q755" s="1">
        <v>1.0</v>
      </c>
      <c r="R755" s="1">
        <v>1.0</v>
      </c>
      <c r="S755" s="1">
        <v>1.0</v>
      </c>
      <c r="T755" s="1">
        <v>1.0</v>
      </c>
      <c r="U755" s="1">
        <v>1.0</v>
      </c>
      <c r="V755" s="1">
        <v>1.0</v>
      </c>
      <c r="W755" s="1">
        <v>1.0</v>
      </c>
      <c r="X755" s="1">
        <v>3.0</v>
      </c>
      <c r="Y755" s="1">
        <v>1.0</v>
      </c>
      <c r="Z755" s="1">
        <v>3.0</v>
      </c>
      <c r="AA755" s="1">
        <v>3.0</v>
      </c>
      <c r="AB755" s="1">
        <v>3.0</v>
      </c>
      <c r="AC755" s="1">
        <v>3.0</v>
      </c>
      <c r="AD755" s="1">
        <v>4.0</v>
      </c>
      <c r="AE755" s="1">
        <v>4.0</v>
      </c>
      <c r="AF755" s="1">
        <v>4.0</v>
      </c>
      <c r="AG755" s="1">
        <v>4.0</v>
      </c>
      <c r="AH755" s="1">
        <v>4.0</v>
      </c>
      <c r="AI755" s="1">
        <v>4.0</v>
      </c>
      <c r="AJ755" s="1">
        <v>4.0</v>
      </c>
      <c r="AK755" s="1">
        <v>4.0</v>
      </c>
      <c r="AL755" s="1">
        <v>5.0</v>
      </c>
      <c r="AM755" s="1">
        <v>5.0</v>
      </c>
      <c r="AN755" s="1">
        <v>5.0</v>
      </c>
      <c r="AO755" s="1">
        <v>3.0</v>
      </c>
      <c r="AP755" s="1">
        <v>5.0</v>
      </c>
      <c r="AQ755" s="1">
        <v>3.0</v>
      </c>
      <c r="AR755" s="1">
        <v>3.0</v>
      </c>
      <c r="AS755" s="1">
        <v>5.0</v>
      </c>
      <c r="AT755" s="1">
        <v>2.0</v>
      </c>
      <c r="AU755" s="1">
        <v>2.0</v>
      </c>
      <c r="AV755" s="1">
        <v>2.0</v>
      </c>
      <c r="AW755" s="1">
        <v>2.0</v>
      </c>
      <c r="AX755" s="1">
        <v>2.0</v>
      </c>
      <c r="AY755" s="1">
        <v>2.0</v>
      </c>
      <c r="AZ755" s="1">
        <v>2.0</v>
      </c>
      <c r="BA755" s="1">
        <v>2.0</v>
      </c>
      <c r="BB755" s="1">
        <v>3.0</v>
      </c>
      <c r="BC755" s="1">
        <v>3.0</v>
      </c>
      <c r="BD755" s="1">
        <v>3.0</v>
      </c>
      <c r="BE755" s="1">
        <v>3.0</v>
      </c>
      <c r="BF755" s="1">
        <v>3.0</v>
      </c>
      <c r="BG755" s="1">
        <v>3.0</v>
      </c>
      <c r="BH755" s="1">
        <v>3.0</v>
      </c>
      <c r="BI755" s="1">
        <v>3.0</v>
      </c>
      <c r="BJ755" s="1">
        <v>6.0</v>
      </c>
      <c r="BK755" s="1">
        <v>2.0</v>
      </c>
      <c r="BL755" s="1">
        <v>2.0</v>
      </c>
      <c r="BM755" s="1">
        <v>2.0</v>
      </c>
      <c r="BN755" s="1">
        <v>3.0</v>
      </c>
      <c r="BO755" s="1">
        <v>2.0</v>
      </c>
      <c r="BP755" s="1">
        <v>2.0</v>
      </c>
      <c r="BQ755" s="1">
        <v>3.0</v>
      </c>
      <c r="BR755" s="1">
        <v>2.0</v>
      </c>
      <c r="BS755" s="1">
        <v>4.0</v>
      </c>
      <c r="BT755" s="1">
        <v>4.0</v>
      </c>
      <c r="BU755" s="1">
        <v>3.0</v>
      </c>
      <c r="BV755" s="1">
        <v>4.0</v>
      </c>
      <c r="BW755" s="1">
        <v>3.0</v>
      </c>
      <c r="BX755" s="1">
        <v>4.0</v>
      </c>
      <c r="BY755" s="1">
        <v>4.0</v>
      </c>
      <c r="BZ755" s="1">
        <v>3.0</v>
      </c>
      <c r="CA755" s="64">
        <f t="shared" si="32"/>
        <v>210</v>
      </c>
      <c r="CB755" s="45">
        <f t="shared" si="33"/>
        <v>25</v>
      </c>
      <c r="CC755" s="45">
        <f t="shared" si="34"/>
        <v>8</v>
      </c>
      <c r="CD755" s="45">
        <f t="shared" si="35"/>
        <v>18</v>
      </c>
      <c r="CE755" s="45">
        <f t="shared" si="36"/>
        <v>32</v>
      </c>
      <c r="CF755" s="45">
        <f t="shared" si="37"/>
        <v>34</v>
      </c>
      <c r="CG755" s="45">
        <f t="shared" si="38"/>
        <v>16</v>
      </c>
      <c r="CH755" s="45">
        <f t="shared" si="39"/>
        <v>24</v>
      </c>
      <c r="CI755" s="45">
        <f t="shared" si="40"/>
        <v>0.6</v>
      </c>
      <c r="CJ755">
        <f t="shared" si="10"/>
        <v>18</v>
      </c>
      <c r="CK755" s="45">
        <f t="shared" si="41"/>
        <v>29</v>
      </c>
      <c r="CM755" s="40">
        <f>VLOOKUP(CB755,'PROMIS 57 T-Score Conversions'!Q$3:R$35,2,TRUE)</f>
        <v>38.8</v>
      </c>
      <c r="CN755" s="44" t="str">
        <f t="shared" si="20"/>
        <v>Moderate</v>
      </c>
      <c r="CO755" s="40">
        <f>VLOOKUP(CC755,'PROMIS 57 T-Score Conversions'!A$3:B$35,2,TRUE)</f>
        <v>37.1</v>
      </c>
      <c r="CP755" s="39" t="str">
        <f t="shared" si="21"/>
        <v>Normal</v>
      </c>
      <c r="CQ755" s="40">
        <f>VLOOKUP(CD755,'PROMIS 57 T-Score Conversions'!E$3:F$35,2,TRUE)</f>
        <v>56.8</v>
      </c>
      <c r="CR755" s="39" t="str">
        <f t="shared" si="22"/>
        <v>Mild</v>
      </c>
      <c r="CS755" s="40">
        <f>VLOOKUP(CE755,'PROMIS 57 T-Score Conversions'!U$3:V$35,2,TRUE)</f>
        <v>65.3</v>
      </c>
      <c r="CT755" s="39" t="str">
        <f t="shared" si="42"/>
        <v>Moderate</v>
      </c>
      <c r="CU755" s="40">
        <f>VLOOKUP(CF755,'PROMIS 57 T-Score Conversions'!Y$3:Z$35,2,TRUE)</f>
        <v>64.8</v>
      </c>
      <c r="CV755" s="39" t="str">
        <f t="shared" si="24"/>
        <v>Moderate</v>
      </c>
      <c r="CW755" s="40">
        <f>vlookup(CG755,'PROMIS 57 T-Score Conversions'!M$3:N$35,2,TRUE)</f>
        <v>36.9</v>
      </c>
      <c r="CX755" s="39" t="str">
        <f t="shared" si="25"/>
        <v>Moderate</v>
      </c>
      <c r="CY755" s="40">
        <f>VLOOKup(CH755,'PROMIS 57 T-Score Conversions'!I$3:J$35,2,TRUE)</f>
        <v>61.5</v>
      </c>
      <c r="CZ755" s="39" t="str">
        <f t="shared" si="26"/>
        <v>Moderate</v>
      </c>
      <c r="DA755" s="37">
        <f>VLOOKUP(CJ755,'PROMIS 57 T-Score Conversions'!AC$3:AD$35,2,TRUE)</f>
        <v>35.56</v>
      </c>
      <c r="DB755" s="44" t="str">
        <f t="shared" si="30"/>
        <v>Moderate</v>
      </c>
      <c r="DC755" s="40">
        <f>VLOOKUP(CK755,'PROMIS 57 T-Score Conversions'!AG$3:AH$35,2,TRUE)</f>
        <v>48.16</v>
      </c>
      <c r="DD755" s="39" t="str">
        <f t="shared" si="31"/>
        <v>Normal</v>
      </c>
    </row>
    <row r="756">
      <c r="A756" s="1" t="b">
        <v>1</v>
      </c>
      <c r="B756" s="1" t="b">
        <v>1</v>
      </c>
      <c r="C756" s="20">
        <v>44064.44527888889</v>
      </c>
      <c r="D756" s="1" t="s">
        <v>486</v>
      </c>
      <c r="E756" s="1">
        <v>2304.0</v>
      </c>
      <c r="F756" s="1">
        <v>4.0</v>
      </c>
      <c r="G756" s="1">
        <v>3.0</v>
      </c>
      <c r="H756" s="1">
        <v>4.0</v>
      </c>
      <c r="I756" s="1">
        <v>5.0</v>
      </c>
      <c r="J756" s="1">
        <v>4.0</v>
      </c>
      <c r="K756" s="1">
        <v>3.0</v>
      </c>
      <c r="L756" s="1">
        <v>3.0</v>
      </c>
      <c r="M756" s="1">
        <v>3.0</v>
      </c>
      <c r="N756" s="1">
        <v>3.0</v>
      </c>
      <c r="O756" s="1">
        <v>4.0</v>
      </c>
      <c r="P756" s="1">
        <v>3.0</v>
      </c>
      <c r="Q756" s="1">
        <v>4.0</v>
      </c>
      <c r="R756" s="1">
        <v>3.0</v>
      </c>
      <c r="S756" s="1">
        <v>3.0</v>
      </c>
      <c r="T756" s="1">
        <v>3.0</v>
      </c>
      <c r="U756" s="1">
        <v>3.0</v>
      </c>
      <c r="V756" s="1">
        <v>3.0</v>
      </c>
      <c r="W756" s="1">
        <v>3.0</v>
      </c>
      <c r="X756" s="1">
        <v>3.0</v>
      </c>
      <c r="Y756" s="1">
        <v>3.0</v>
      </c>
      <c r="Z756" s="1">
        <v>4.0</v>
      </c>
      <c r="AA756" s="1">
        <v>3.0</v>
      </c>
      <c r="AB756" s="1">
        <v>1.0</v>
      </c>
      <c r="AC756" s="1">
        <v>2.0</v>
      </c>
      <c r="AD756" s="1">
        <v>5.0</v>
      </c>
      <c r="AE756" s="1">
        <v>5.0</v>
      </c>
      <c r="AF756" s="1">
        <v>4.0</v>
      </c>
      <c r="AG756" s="1">
        <v>3.0</v>
      </c>
      <c r="AH756" s="1">
        <v>4.0</v>
      </c>
      <c r="AI756" s="1">
        <v>5.0</v>
      </c>
      <c r="AJ756" s="1">
        <v>5.0</v>
      </c>
      <c r="AK756" s="1">
        <v>5.0</v>
      </c>
      <c r="AL756" s="1">
        <v>4.0</v>
      </c>
      <c r="AM756" s="1">
        <v>5.0</v>
      </c>
      <c r="AN756" s="1">
        <v>1.0</v>
      </c>
      <c r="AO756" s="1">
        <v>1.0</v>
      </c>
      <c r="AP756" s="1">
        <v>1.0</v>
      </c>
      <c r="AQ756" s="1">
        <v>1.0</v>
      </c>
      <c r="AR756" s="1">
        <v>1.0</v>
      </c>
      <c r="AS756" s="1">
        <v>4.0</v>
      </c>
      <c r="AT756" s="1">
        <v>4.0</v>
      </c>
      <c r="AU756" s="1">
        <v>2.0</v>
      </c>
      <c r="AV756" s="1">
        <v>3.0</v>
      </c>
      <c r="AW756" s="1">
        <v>5.0</v>
      </c>
      <c r="AX756" s="1">
        <v>1.0</v>
      </c>
      <c r="AY756" s="1">
        <v>4.0</v>
      </c>
      <c r="AZ756" s="1">
        <v>2.0</v>
      </c>
      <c r="BA756" s="1">
        <v>5.0</v>
      </c>
      <c r="BB756" s="1">
        <v>3.0</v>
      </c>
      <c r="BC756" s="1">
        <v>2.0</v>
      </c>
      <c r="BD756" s="1">
        <v>2.0</v>
      </c>
      <c r="BE756" s="1">
        <v>2.0</v>
      </c>
      <c r="BF756" s="1">
        <v>4.0</v>
      </c>
      <c r="BG756" s="1">
        <v>4.0</v>
      </c>
      <c r="BH756" s="1">
        <v>2.0</v>
      </c>
      <c r="BI756" s="1">
        <v>2.0</v>
      </c>
      <c r="BJ756" s="1">
        <v>2.0</v>
      </c>
      <c r="BK756" s="1">
        <v>3.0</v>
      </c>
      <c r="BL756" s="1">
        <v>2.0</v>
      </c>
      <c r="BM756" s="1">
        <v>1.0</v>
      </c>
      <c r="BN756" s="1">
        <v>2.0</v>
      </c>
      <c r="BO756" s="1">
        <v>3.0</v>
      </c>
      <c r="BP756" s="1">
        <v>1.0</v>
      </c>
      <c r="BQ756" s="1">
        <v>1.0</v>
      </c>
      <c r="BR756" s="1">
        <v>1.0</v>
      </c>
      <c r="BS756" s="1">
        <v>5.0</v>
      </c>
      <c r="BT756" s="1">
        <v>4.0</v>
      </c>
      <c r="BU756" s="1">
        <v>5.0</v>
      </c>
      <c r="BV756" s="1">
        <v>5.0</v>
      </c>
      <c r="BW756" s="1">
        <v>5.0</v>
      </c>
      <c r="BX756" s="1">
        <v>5.0</v>
      </c>
      <c r="BY756" s="1">
        <v>4.0</v>
      </c>
      <c r="BZ756" s="1">
        <v>4.0</v>
      </c>
      <c r="CA756" s="64">
        <f t="shared" si="32"/>
        <v>231</v>
      </c>
      <c r="CB756" s="45">
        <f t="shared" si="33"/>
        <v>29</v>
      </c>
      <c r="CC756" s="45">
        <f t="shared" si="34"/>
        <v>26</v>
      </c>
      <c r="CD756" s="45">
        <f t="shared" si="35"/>
        <v>22</v>
      </c>
      <c r="CE756" s="45">
        <f t="shared" si="36"/>
        <v>36</v>
      </c>
      <c r="CF756" s="45">
        <f t="shared" si="37"/>
        <v>18</v>
      </c>
      <c r="CG756" s="45">
        <f t="shared" si="38"/>
        <v>26</v>
      </c>
      <c r="CH756" s="45">
        <f t="shared" si="39"/>
        <v>21</v>
      </c>
      <c r="CI756" s="45">
        <f t="shared" si="40"/>
        <v>0.2</v>
      </c>
      <c r="CJ756">
        <f t="shared" si="10"/>
        <v>14</v>
      </c>
      <c r="CK756" s="45">
        <f t="shared" si="41"/>
        <v>37</v>
      </c>
      <c r="CM756" s="40">
        <f>VLOOKUP(CB756,'PROMIS 57 T-Score Conversions'!Q$3:R$35,2,TRUE)</f>
        <v>41.6</v>
      </c>
      <c r="CN756" s="44" t="str">
        <f t="shared" si="20"/>
        <v>Mild</v>
      </c>
      <c r="CO756" s="40">
        <f>VLOOKUP(CC756,'PROMIS 57 T-Score Conversions'!A$3:B$35,2,TRUE)</f>
        <v>64.5</v>
      </c>
      <c r="CP756" s="39" t="str">
        <f t="shared" si="21"/>
        <v>Moderate</v>
      </c>
      <c r="CQ756" s="40">
        <f>VLOOKUP(CD756,'PROMIS 57 T-Score Conversions'!E$3:F$35,2,TRUE)</f>
        <v>60.3</v>
      </c>
      <c r="CR756" s="39" t="str">
        <f t="shared" si="22"/>
        <v>Moderate</v>
      </c>
      <c r="CS756" s="40">
        <f>VLOOKUP(CE756,'PROMIS 57 T-Score Conversions'!U$3:V$35,2,TRUE)</f>
        <v>69.8</v>
      </c>
      <c r="CT756" s="39" t="str">
        <f t="shared" si="42"/>
        <v>Moderate</v>
      </c>
      <c r="CU756" s="40">
        <f>VLOOKUP(CF756,'PROMIS 57 T-Score Conversions'!Y$3:Z$35,2,TRUE)</f>
        <v>47.9</v>
      </c>
      <c r="CV756" s="39" t="str">
        <f t="shared" si="24"/>
        <v>Normal</v>
      </c>
      <c r="CW756" s="40">
        <f>vlookup(CG756,'PROMIS 57 T-Score Conversions'!M$3:N$35,2,TRUE)</f>
        <v>46</v>
      </c>
      <c r="CX756" s="39" t="str">
        <f t="shared" si="25"/>
        <v>Normal</v>
      </c>
      <c r="CY756" s="40">
        <f>VLOOKup(CH756,'PROMIS 57 T-Score Conversions'!I$3:J$35,2,TRUE)</f>
        <v>59.5</v>
      </c>
      <c r="CZ756" s="39" t="str">
        <f t="shared" si="26"/>
        <v>Mild</v>
      </c>
      <c r="DA756" s="37">
        <f>VLOOKUP(CJ756,'PROMIS 57 T-Score Conversions'!AC$3:AD$35,2,TRUE)</f>
        <v>32.15</v>
      </c>
      <c r="DB756" s="44" t="str">
        <f t="shared" si="30"/>
        <v>Moderate</v>
      </c>
      <c r="DC756" s="40">
        <f>VLOOKUP(CK756,'PROMIS 57 T-Score Conversions'!AG$3:AH$35,2,TRUE)</f>
        <v>58.03</v>
      </c>
      <c r="DD756" s="39" t="str">
        <f t="shared" si="31"/>
        <v>Mild</v>
      </c>
    </row>
    <row r="757">
      <c r="A757" s="1" t="b">
        <v>1</v>
      </c>
      <c r="B757" s="1" t="b">
        <v>1</v>
      </c>
      <c r="C757" s="20">
        <v>44064.66504739583</v>
      </c>
      <c r="D757" s="1" t="s">
        <v>487</v>
      </c>
      <c r="E757" s="1">
        <v>2328.0</v>
      </c>
      <c r="F757" s="1">
        <v>3.0</v>
      </c>
      <c r="G757" s="1">
        <v>3.0</v>
      </c>
      <c r="H757" s="1">
        <v>4.0</v>
      </c>
      <c r="I757" s="1">
        <v>3.0</v>
      </c>
      <c r="J757" s="1">
        <v>1.0</v>
      </c>
      <c r="K757" s="1">
        <v>3.0</v>
      </c>
      <c r="L757" s="1">
        <v>2.0</v>
      </c>
      <c r="M757" s="1">
        <v>1.0</v>
      </c>
      <c r="N757" s="1">
        <v>1.0</v>
      </c>
      <c r="O757" s="1">
        <v>2.0</v>
      </c>
      <c r="P757" s="1">
        <v>4.0</v>
      </c>
      <c r="Q757" s="1">
        <v>3.0</v>
      </c>
      <c r="R757" s="1">
        <v>1.0</v>
      </c>
      <c r="S757" s="1">
        <v>3.0</v>
      </c>
      <c r="T757" s="1">
        <v>4.0</v>
      </c>
      <c r="U757" s="1">
        <v>4.0</v>
      </c>
      <c r="V757" s="1">
        <v>1.0</v>
      </c>
      <c r="W757" s="1">
        <v>4.0</v>
      </c>
      <c r="X757" s="1">
        <v>4.0</v>
      </c>
      <c r="Y757" s="1">
        <v>4.0</v>
      </c>
      <c r="Z757" s="1">
        <v>1.0</v>
      </c>
      <c r="AA757" s="1">
        <v>3.0</v>
      </c>
      <c r="AB757" s="1">
        <v>3.0</v>
      </c>
      <c r="AC757" s="1">
        <v>3.0</v>
      </c>
      <c r="AD757" s="1">
        <v>5.0</v>
      </c>
      <c r="AE757" s="1">
        <v>5.0</v>
      </c>
      <c r="AF757" s="1">
        <v>5.0</v>
      </c>
      <c r="AG757" s="1">
        <v>5.0</v>
      </c>
      <c r="AH757" s="1">
        <v>5.0</v>
      </c>
      <c r="AI757" s="1">
        <v>5.0</v>
      </c>
      <c r="AJ757" s="1">
        <v>5.0</v>
      </c>
      <c r="AK757" s="1">
        <v>5.0</v>
      </c>
      <c r="AL757" s="1">
        <v>4.0</v>
      </c>
      <c r="AM757" s="1">
        <v>5.0</v>
      </c>
      <c r="AN757" s="1">
        <v>4.0</v>
      </c>
      <c r="AO757" s="1">
        <v>4.0</v>
      </c>
      <c r="AP757" s="1">
        <v>4.0</v>
      </c>
      <c r="AQ757" s="1">
        <v>4.0</v>
      </c>
      <c r="AR757" s="1">
        <v>1.0</v>
      </c>
      <c r="AS757" s="1">
        <v>5.0</v>
      </c>
      <c r="AT757" s="1">
        <v>2.0</v>
      </c>
      <c r="AU757" s="1">
        <v>2.0</v>
      </c>
      <c r="AV757" s="1">
        <v>5.0</v>
      </c>
      <c r="AW757" s="1">
        <v>2.0</v>
      </c>
      <c r="AX757" s="1">
        <v>2.0</v>
      </c>
      <c r="AY757" s="1">
        <v>2.0</v>
      </c>
      <c r="AZ757" s="1">
        <v>2.0</v>
      </c>
      <c r="BA757" s="1">
        <v>5.0</v>
      </c>
      <c r="BB757" s="1">
        <v>5.0</v>
      </c>
      <c r="BC757" s="1">
        <v>5.0</v>
      </c>
      <c r="BD757" s="1">
        <v>4.0</v>
      </c>
      <c r="BE757" s="1">
        <v>4.0</v>
      </c>
      <c r="BF757" s="1">
        <v>4.0</v>
      </c>
      <c r="BG757" s="1">
        <v>5.0</v>
      </c>
      <c r="BH757" s="1">
        <v>5.0</v>
      </c>
      <c r="BI757" s="1">
        <v>4.0</v>
      </c>
      <c r="BJ757" s="1">
        <v>7.0</v>
      </c>
      <c r="BK757" s="1">
        <v>1.0</v>
      </c>
      <c r="BL757" s="1">
        <v>1.0</v>
      </c>
      <c r="BM757" s="1">
        <v>1.0</v>
      </c>
      <c r="BN757" s="1">
        <v>1.0</v>
      </c>
      <c r="BO757" s="1">
        <v>1.0</v>
      </c>
      <c r="BP757" s="1">
        <v>1.0</v>
      </c>
      <c r="BQ757" s="1">
        <v>1.0</v>
      </c>
      <c r="BR757" s="1">
        <v>1.0</v>
      </c>
      <c r="BS757" s="1">
        <v>5.0</v>
      </c>
      <c r="BT757" s="1">
        <v>5.0</v>
      </c>
      <c r="BU757" s="1">
        <v>5.0</v>
      </c>
      <c r="BV757" s="1">
        <v>5.0</v>
      </c>
      <c r="BW757" s="1">
        <v>5.0</v>
      </c>
      <c r="BX757" s="1">
        <v>5.0</v>
      </c>
      <c r="BY757" s="1">
        <v>3.0</v>
      </c>
      <c r="BZ757" s="1">
        <v>5.0</v>
      </c>
      <c r="CA757" s="64">
        <f t="shared" si="32"/>
        <v>247</v>
      </c>
      <c r="CB757" s="45">
        <f t="shared" si="33"/>
        <v>20</v>
      </c>
      <c r="CC757" s="45">
        <f t="shared" si="34"/>
        <v>22</v>
      </c>
      <c r="CD757" s="45">
        <f t="shared" si="35"/>
        <v>23</v>
      </c>
      <c r="CE757" s="45">
        <f t="shared" si="36"/>
        <v>40</v>
      </c>
      <c r="CF757" s="45">
        <f t="shared" si="37"/>
        <v>31</v>
      </c>
      <c r="CG757" s="45">
        <f t="shared" si="38"/>
        <v>22</v>
      </c>
      <c r="CH757" s="45">
        <f t="shared" si="39"/>
        <v>36</v>
      </c>
      <c r="CI757" s="45">
        <f t="shared" si="40"/>
        <v>0.7</v>
      </c>
      <c r="CJ757">
        <f t="shared" si="10"/>
        <v>8</v>
      </c>
      <c r="CK757" s="45">
        <f t="shared" si="41"/>
        <v>38</v>
      </c>
      <c r="CM757" s="40">
        <f>VLOOKUP(CB757,'PROMIS 57 T-Score Conversions'!Q$3:R$35,2,TRUE)</f>
        <v>35.4</v>
      </c>
      <c r="CN757" s="44" t="str">
        <f t="shared" si="20"/>
        <v>Moderate</v>
      </c>
      <c r="CO757" s="40">
        <f>VLOOKUP(CC757,'PROMIS 57 T-Score Conversions'!A$3:B$35,2,TRUE)</f>
        <v>60.4</v>
      </c>
      <c r="CP757" s="39" t="str">
        <f t="shared" si="21"/>
        <v>Moderate</v>
      </c>
      <c r="CQ757" s="40">
        <f>VLOOKUP(CD757,'PROMIS 57 T-Score Conversions'!E$3:F$35,2,TRUE)</f>
        <v>61.2</v>
      </c>
      <c r="CR757" s="39" t="str">
        <f t="shared" si="22"/>
        <v>Moderate</v>
      </c>
      <c r="CS757" s="40">
        <f>VLOOKUP(CE757,'PROMIS 57 T-Score Conversions'!U$3:V$35,2,TRUE)</f>
        <v>77.8</v>
      </c>
      <c r="CT757" s="39" t="str">
        <f t="shared" si="42"/>
        <v>Severe</v>
      </c>
      <c r="CU757" s="40">
        <f>VLOOKUP(CF757,'PROMIS 57 T-Score Conversions'!Y$3:Z$35,2,TRUE)</f>
        <v>61.5</v>
      </c>
      <c r="CV757" s="39" t="str">
        <f t="shared" si="24"/>
        <v>Moderate</v>
      </c>
      <c r="CW757" s="40">
        <f>vlookup(CG757,'PROMIS 57 T-Score Conversions'!M$3:N$35,2,TRUE)</f>
        <v>42</v>
      </c>
      <c r="CX757" s="39" t="str">
        <f t="shared" si="25"/>
        <v>Mild</v>
      </c>
      <c r="CY757" s="40">
        <f>VLOOKup(CH757,'PROMIS 57 T-Score Conversions'!I$3:J$35,2,TRUE)</f>
        <v>70.1</v>
      </c>
      <c r="CZ757" s="39" t="str">
        <f t="shared" si="26"/>
        <v>Severe</v>
      </c>
      <c r="DA757" s="37">
        <f>VLOOKUP(CJ757,'PROMIS 57 T-Score Conversions'!AC$3:AD$35,2,TRUE)</f>
        <v>22.41</v>
      </c>
      <c r="DB757" s="44" t="str">
        <f t="shared" si="30"/>
        <v>Severe</v>
      </c>
      <c r="DC757" s="40">
        <f>VLOOKUP(CK757,'PROMIS 57 T-Score Conversions'!AG$3:AH$35,2,TRUE)</f>
        <v>59.95</v>
      </c>
      <c r="DD757" s="39" t="str">
        <f t="shared" si="31"/>
        <v>Mild</v>
      </c>
    </row>
    <row r="758">
      <c r="A758" s="1" t="b">
        <v>1</v>
      </c>
      <c r="B758" s="1" t="b">
        <v>1</v>
      </c>
      <c r="C758" s="20">
        <v>44064.8475146412</v>
      </c>
      <c r="D758" s="1" t="s">
        <v>488</v>
      </c>
      <c r="E758" s="1">
        <v>2248.0</v>
      </c>
      <c r="F758" s="1">
        <v>3.0</v>
      </c>
      <c r="G758" s="1">
        <v>3.0</v>
      </c>
      <c r="H758" s="1">
        <v>4.0</v>
      </c>
      <c r="I758" s="1">
        <v>2.0</v>
      </c>
      <c r="J758" s="1">
        <v>2.0</v>
      </c>
      <c r="K758" s="1">
        <v>3.0</v>
      </c>
      <c r="L758" s="1">
        <v>3.0</v>
      </c>
      <c r="M758" s="1">
        <v>3.0</v>
      </c>
      <c r="N758" s="1">
        <v>3.0</v>
      </c>
      <c r="O758" s="1">
        <v>4.0</v>
      </c>
      <c r="P758" s="1">
        <v>3.0</v>
      </c>
      <c r="Q758" s="1">
        <v>5.0</v>
      </c>
      <c r="R758" s="1">
        <v>4.0</v>
      </c>
      <c r="S758" s="1">
        <v>4.0</v>
      </c>
      <c r="T758" s="1">
        <v>4.0</v>
      </c>
      <c r="U758" s="1">
        <v>4.0</v>
      </c>
      <c r="V758" s="1">
        <v>3.0</v>
      </c>
      <c r="W758" s="1">
        <v>2.0</v>
      </c>
      <c r="X758" s="1">
        <v>3.0</v>
      </c>
      <c r="Y758" s="1">
        <v>2.0</v>
      </c>
      <c r="Z758" s="1">
        <v>2.0</v>
      </c>
      <c r="AA758" s="1">
        <v>1.0</v>
      </c>
      <c r="AB758" s="1">
        <v>1.0</v>
      </c>
      <c r="AC758" s="1">
        <v>1.0</v>
      </c>
      <c r="AD758" s="1">
        <v>4.0</v>
      </c>
      <c r="AE758" s="1">
        <v>3.0</v>
      </c>
      <c r="AF758" s="1">
        <v>3.0</v>
      </c>
      <c r="AG758" s="1">
        <v>4.0</v>
      </c>
      <c r="AH758" s="1">
        <v>5.0</v>
      </c>
      <c r="AI758" s="1">
        <v>4.0</v>
      </c>
      <c r="AJ758" s="1">
        <v>5.0</v>
      </c>
      <c r="AK758" s="1">
        <v>4.0</v>
      </c>
      <c r="AL758" s="1">
        <v>4.0</v>
      </c>
      <c r="AM758" s="1">
        <v>4.0</v>
      </c>
      <c r="AN758" s="1">
        <v>5.0</v>
      </c>
      <c r="AO758" s="1">
        <v>2.0</v>
      </c>
      <c r="AP758" s="1">
        <v>5.0</v>
      </c>
      <c r="AQ758" s="1">
        <v>3.0</v>
      </c>
      <c r="AR758" s="1">
        <v>1.0</v>
      </c>
      <c r="AS758" s="1">
        <v>4.0</v>
      </c>
      <c r="AT758" s="1">
        <v>2.0</v>
      </c>
      <c r="AU758" s="1">
        <v>2.0</v>
      </c>
      <c r="AV758" s="1">
        <v>1.0</v>
      </c>
      <c r="AW758" s="1">
        <v>1.0</v>
      </c>
      <c r="AX758" s="1">
        <v>1.0</v>
      </c>
      <c r="AY758" s="1">
        <v>1.0</v>
      </c>
      <c r="AZ758" s="1">
        <v>2.0</v>
      </c>
      <c r="BA758" s="1">
        <v>1.0</v>
      </c>
      <c r="BB758" s="1">
        <v>5.0</v>
      </c>
      <c r="BC758" s="1">
        <v>5.0</v>
      </c>
      <c r="BD758" s="1">
        <v>5.0</v>
      </c>
      <c r="BE758" s="1">
        <v>5.0</v>
      </c>
      <c r="BF758" s="1">
        <v>5.0</v>
      </c>
      <c r="BG758" s="1">
        <v>5.0</v>
      </c>
      <c r="BH758" s="1">
        <v>5.0</v>
      </c>
      <c r="BI758" s="1">
        <v>5.0</v>
      </c>
      <c r="BJ758" s="1">
        <v>6.0</v>
      </c>
      <c r="BK758" s="1">
        <v>1.0</v>
      </c>
      <c r="BL758" s="1">
        <v>1.0</v>
      </c>
      <c r="BM758" s="1">
        <v>1.0</v>
      </c>
      <c r="BN758" s="1">
        <v>2.0</v>
      </c>
      <c r="BO758" s="1">
        <v>2.0</v>
      </c>
      <c r="BP758" s="1">
        <v>1.0</v>
      </c>
      <c r="BQ758" s="1">
        <v>1.0</v>
      </c>
      <c r="BR758" s="1">
        <v>1.0</v>
      </c>
      <c r="BS758" s="1">
        <v>5.0</v>
      </c>
      <c r="BT758" s="1">
        <v>5.0</v>
      </c>
      <c r="BU758" s="1">
        <v>5.0</v>
      </c>
      <c r="BV758" s="1">
        <v>5.0</v>
      </c>
      <c r="BW758" s="1">
        <v>5.0</v>
      </c>
      <c r="BX758" s="1">
        <v>5.0</v>
      </c>
      <c r="BY758" s="1">
        <v>5.0</v>
      </c>
      <c r="BZ758" s="1">
        <v>5.0</v>
      </c>
      <c r="CA758" s="64">
        <f t="shared" si="32"/>
        <v>236</v>
      </c>
      <c r="CB758" s="45">
        <f t="shared" si="33"/>
        <v>23</v>
      </c>
      <c r="CC758" s="45">
        <f t="shared" si="34"/>
        <v>31</v>
      </c>
      <c r="CD758" s="45">
        <f t="shared" si="35"/>
        <v>15</v>
      </c>
      <c r="CE758" s="45">
        <f t="shared" si="36"/>
        <v>32</v>
      </c>
      <c r="CF758" s="45">
        <f t="shared" si="37"/>
        <v>28</v>
      </c>
      <c r="CG758" s="45">
        <f t="shared" si="38"/>
        <v>11</v>
      </c>
      <c r="CH758" s="45">
        <f t="shared" si="39"/>
        <v>40</v>
      </c>
      <c r="CI758" s="45">
        <f t="shared" si="40"/>
        <v>0.6</v>
      </c>
      <c r="CJ758">
        <f t="shared" si="10"/>
        <v>10</v>
      </c>
      <c r="CK758" s="45">
        <f t="shared" si="41"/>
        <v>40</v>
      </c>
      <c r="CM758" s="40">
        <f>VLOOKUP(CB758,'PROMIS 57 T-Score Conversions'!Q$3:R$35,2,TRUE)</f>
        <v>37.4</v>
      </c>
      <c r="CN758" s="44" t="str">
        <f t="shared" si="20"/>
        <v>Moderate</v>
      </c>
      <c r="CO758" s="40">
        <f>VLOOKUP(CC758,'PROMIS 57 T-Score Conversions'!A$3:B$35,2,TRUE)</f>
        <v>69.8</v>
      </c>
      <c r="CP758" s="39" t="str">
        <f t="shared" si="21"/>
        <v>Severe</v>
      </c>
      <c r="CQ758" s="40">
        <f>VLOOKUP(CD758,'PROMIS 57 T-Score Conversions'!E$3:F$35,2,TRUE)</f>
        <v>54.1</v>
      </c>
      <c r="CR758" s="39" t="str">
        <f t="shared" si="22"/>
        <v>Normal</v>
      </c>
      <c r="CS758" s="40">
        <f>VLOOKUP(CE758,'PROMIS 57 T-Score Conversions'!U$3:V$35,2,TRUE)</f>
        <v>65.3</v>
      </c>
      <c r="CT758" s="39" t="str">
        <f t="shared" si="42"/>
        <v>Moderate</v>
      </c>
      <c r="CU758" s="40">
        <f>VLOOKUP(CF758,'PROMIS 57 T-Score Conversions'!Y$3:Z$35,2,TRUE)</f>
        <v>58.3</v>
      </c>
      <c r="CV758" s="39" t="str">
        <f t="shared" si="24"/>
        <v>Mild</v>
      </c>
      <c r="CW758" s="40">
        <f>vlookup(CG758,'PROMIS 57 T-Score Conversions'!M$3:N$35,2,TRUE)</f>
        <v>32.6</v>
      </c>
      <c r="CX758" s="39" t="str">
        <f t="shared" si="25"/>
        <v>Moderate</v>
      </c>
      <c r="CY758" s="40">
        <f>VLOOKup(CH758,'PROMIS 57 T-Score Conversions'!I$3:J$35,2,TRUE)</f>
        <v>77</v>
      </c>
      <c r="CZ758" s="39" t="str">
        <f t="shared" si="26"/>
        <v>Severe</v>
      </c>
      <c r="DA758" s="37">
        <f>VLOOKUP(CJ758,'PROMIS 57 T-Score Conversions'!AC$3:AD$35,2,TRUE)</f>
        <v>27.45</v>
      </c>
      <c r="DB758" s="44" t="str">
        <f t="shared" si="30"/>
        <v>Severe</v>
      </c>
      <c r="DC758" s="40">
        <f>VLOOKUP(CK758,'PROMIS 57 T-Score Conversions'!AG$3:AH$35,2,TRUE)</f>
        <v>67.09</v>
      </c>
      <c r="DD758" s="39" t="str">
        <f t="shared" si="31"/>
        <v>Moderate</v>
      </c>
    </row>
    <row r="759">
      <c r="A759" s="1" t="b">
        <v>1</v>
      </c>
      <c r="B759" s="1" t="b">
        <v>1</v>
      </c>
      <c r="C759" s="20">
        <v>44066.84027612269</v>
      </c>
      <c r="D759" s="1" t="s">
        <v>489</v>
      </c>
      <c r="E759" s="1">
        <v>2273.0</v>
      </c>
      <c r="F759" s="1">
        <v>5.0</v>
      </c>
      <c r="G759" s="1">
        <v>3.0</v>
      </c>
      <c r="H759" s="1">
        <v>5.0</v>
      </c>
      <c r="I759" s="1">
        <v>4.0</v>
      </c>
      <c r="J759" s="1">
        <v>3.0</v>
      </c>
      <c r="K759" s="1">
        <v>5.0</v>
      </c>
      <c r="L759" s="1">
        <v>5.0</v>
      </c>
      <c r="M759" s="1">
        <v>4.0</v>
      </c>
      <c r="N759" s="1">
        <v>3.0</v>
      </c>
      <c r="O759" s="1">
        <v>2.0</v>
      </c>
      <c r="P759" s="1">
        <v>1.0</v>
      </c>
      <c r="Q759" s="1">
        <v>2.0</v>
      </c>
      <c r="R759" s="1">
        <v>2.0</v>
      </c>
      <c r="S759" s="1">
        <v>1.0</v>
      </c>
      <c r="T759" s="1">
        <v>2.0</v>
      </c>
      <c r="U759" s="1">
        <v>2.0</v>
      </c>
      <c r="V759" s="1">
        <v>1.0</v>
      </c>
      <c r="W759" s="1">
        <v>3.0</v>
      </c>
      <c r="X759" s="1">
        <v>2.0</v>
      </c>
      <c r="Y759" s="1">
        <v>2.0</v>
      </c>
      <c r="Z759" s="1">
        <v>2.0</v>
      </c>
      <c r="AA759" s="1">
        <v>2.0</v>
      </c>
      <c r="AB759" s="1">
        <v>2.0</v>
      </c>
      <c r="AC759" s="1">
        <v>2.0</v>
      </c>
      <c r="AD759" s="1">
        <v>5.0</v>
      </c>
      <c r="AE759" s="1">
        <v>5.0</v>
      </c>
      <c r="AF759" s="1">
        <v>5.0</v>
      </c>
      <c r="AG759" s="1">
        <v>5.0</v>
      </c>
      <c r="AH759" s="1">
        <v>5.0</v>
      </c>
      <c r="AI759" s="1">
        <v>5.0</v>
      </c>
      <c r="AJ759" s="1">
        <v>5.0</v>
      </c>
      <c r="AK759" s="1">
        <v>5.0</v>
      </c>
      <c r="AL759" s="1">
        <v>2.0</v>
      </c>
      <c r="AM759" s="1">
        <v>2.0</v>
      </c>
      <c r="AN759" s="1">
        <v>4.0</v>
      </c>
      <c r="AO759" s="1">
        <v>2.0</v>
      </c>
      <c r="AP759" s="1">
        <v>3.0</v>
      </c>
      <c r="AQ759" s="1">
        <v>4.0</v>
      </c>
      <c r="AR759" s="1">
        <v>3.0</v>
      </c>
      <c r="AS759" s="1">
        <v>1.0</v>
      </c>
      <c r="AT759" s="1">
        <v>2.0</v>
      </c>
      <c r="AU759" s="1">
        <v>2.0</v>
      </c>
      <c r="AV759" s="1">
        <v>1.0</v>
      </c>
      <c r="AW759" s="1">
        <v>2.0</v>
      </c>
      <c r="AX759" s="1">
        <v>1.0</v>
      </c>
      <c r="AY759" s="1">
        <v>1.0</v>
      </c>
      <c r="AZ759" s="1">
        <v>1.0</v>
      </c>
      <c r="BA759" s="1">
        <v>2.0</v>
      </c>
      <c r="BB759" s="1">
        <v>2.0</v>
      </c>
      <c r="BC759" s="1">
        <v>2.0</v>
      </c>
      <c r="BD759" s="1">
        <v>4.0</v>
      </c>
      <c r="BE759" s="1">
        <v>3.0</v>
      </c>
      <c r="BF759" s="1">
        <v>4.0</v>
      </c>
      <c r="BG759" s="1">
        <v>4.0</v>
      </c>
      <c r="BH759" s="1">
        <v>4.0</v>
      </c>
      <c r="BI759" s="1">
        <v>2.0</v>
      </c>
      <c r="BJ759" s="1">
        <v>4.0</v>
      </c>
      <c r="BK759" s="1">
        <v>1.0</v>
      </c>
      <c r="BL759" s="1">
        <v>1.0</v>
      </c>
      <c r="BM759" s="1">
        <v>1.0</v>
      </c>
      <c r="BN759" s="1">
        <v>2.0</v>
      </c>
      <c r="BO759" s="1">
        <v>3.0</v>
      </c>
      <c r="BP759" s="1">
        <v>2.0</v>
      </c>
      <c r="BQ759" s="1">
        <v>2.0</v>
      </c>
      <c r="BR759" s="1">
        <v>1.0</v>
      </c>
      <c r="BS759" s="1">
        <v>5.0</v>
      </c>
      <c r="BT759" s="1">
        <v>5.0</v>
      </c>
      <c r="BU759" s="1">
        <v>5.0</v>
      </c>
      <c r="BV759" s="1">
        <v>5.0</v>
      </c>
      <c r="BW759" s="1">
        <v>5.0</v>
      </c>
      <c r="BX759" s="1">
        <v>5.0</v>
      </c>
      <c r="BY759" s="1">
        <v>3.0</v>
      </c>
      <c r="BZ759" s="1">
        <v>5.0</v>
      </c>
      <c r="CA759" s="64">
        <f t="shared" si="32"/>
        <v>218</v>
      </c>
      <c r="CB759" s="45">
        <f t="shared" si="33"/>
        <v>34</v>
      </c>
      <c r="CC759" s="45">
        <f t="shared" si="34"/>
        <v>15</v>
      </c>
      <c r="CD759" s="45">
        <f t="shared" si="35"/>
        <v>16</v>
      </c>
      <c r="CE759" s="45">
        <f t="shared" si="36"/>
        <v>40</v>
      </c>
      <c r="CF759" s="45">
        <f t="shared" si="37"/>
        <v>21</v>
      </c>
      <c r="CG759" s="45">
        <f t="shared" si="38"/>
        <v>12</v>
      </c>
      <c r="CH759" s="45">
        <f t="shared" si="39"/>
        <v>25</v>
      </c>
      <c r="CI759" s="45">
        <f t="shared" si="40"/>
        <v>0.4</v>
      </c>
      <c r="CJ759">
        <f t="shared" si="10"/>
        <v>13</v>
      </c>
      <c r="CK759" s="45">
        <f t="shared" si="41"/>
        <v>38</v>
      </c>
      <c r="CM759" s="40">
        <f>VLOOKUP(CB759,'PROMIS 57 T-Score Conversions'!Q$3:R$35,2,TRUE)</f>
        <v>45.7</v>
      </c>
      <c r="CN759" s="44" t="str">
        <f t="shared" si="20"/>
        <v>Normal</v>
      </c>
      <c r="CO759" s="40">
        <f>VLOOKUP(CC759,'PROMIS 57 T-Score Conversions'!A$3:B$35,2,TRUE)</f>
        <v>53.2</v>
      </c>
      <c r="CP759" s="39" t="str">
        <f t="shared" si="21"/>
        <v>Mild</v>
      </c>
      <c r="CQ759" s="40">
        <f>VLOOKUP(CD759,'PROMIS 57 T-Score Conversions'!E$3:F$35,2,TRUE)</f>
        <v>55.1</v>
      </c>
      <c r="CR759" s="39" t="str">
        <f t="shared" si="22"/>
        <v>Mild</v>
      </c>
      <c r="CS759" s="40">
        <f>VLOOKUP(CE759,'PROMIS 57 T-Score Conversions'!U$3:V$35,2,TRUE)</f>
        <v>77.8</v>
      </c>
      <c r="CT759" s="39" t="str">
        <f t="shared" si="42"/>
        <v>Severe</v>
      </c>
      <c r="CU759" s="40">
        <f>VLOOKUP(CF759,'PROMIS 57 T-Score Conversions'!Y$3:Z$35,2,TRUE)</f>
        <v>51.2</v>
      </c>
      <c r="CV759" s="39" t="str">
        <f t="shared" si="24"/>
        <v>Normal</v>
      </c>
      <c r="CW759" s="40">
        <f>vlookup(CG759,'PROMIS 57 T-Score Conversions'!M$3:N$35,2,TRUE)</f>
        <v>33.6</v>
      </c>
      <c r="CX759" s="39" t="str">
        <f t="shared" si="25"/>
        <v>Moderate</v>
      </c>
      <c r="CY759" s="40">
        <f>VLOOKup(CH759,'PROMIS 57 T-Score Conversions'!I$3:J$35,2,TRUE)</f>
        <v>62.1</v>
      </c>
      <c r="CZ759" s="39" t="str">
        <f t="shared" si="26"/>
        <v>Moderate</v>
      </c>
      <c r="DA759" s="37">
        <f>VLOOKUP(CJ759,'PROMIS 57 T-Score Conversions'!AC$3:AD$35,2,TRUE)</f>
        <v>31.18</v>
      </c>
      <c r="DB759" s="44" t="str">
        <f t="shared" si="30"/>
        <v>Moderate</v>
      </c>
      <c r="DC759" s="40">
        <f>VLOOKUP(CK759,'PROMIS 57 T-Score Conversions'!AG$3:AH$35,2,TRUE)</f>
        <v>59.95</v>
      </c>
      <c r="DD759" s="39" t="str">
        <f t="shared" si="31"/>
        <v>Mild</v>
      </c>
    </row>
    <row r="760">
      <c r="A760" s="1" t="b">
        <v>1</v>
      </c>
      <c r="B760" s="1" t="b">
        <v>1</v>
      </c>
      <c r="C760" s="20">
        <v>44067.419253368054</v>
      </c>
      <c r="D760" s="1" t="s">
        <v>372</v>
      </c>
      <c r="E760" s="1">
        <v>2170.0</v>
      </c>
      <c r="F760" s="1">
        <v>5.0</v>
      </c>
      <c r="G760" s="1">
        <v>5.0</v>
      </c>
      <c r="H760" s="1">
        <v>5.0</v>
      </c>
      <c r="I760" s="1">
        <v>4.0</v>
      </c>
      <c r="J760" s="1">
        <v>5.0</v>
      </c>
      <c r="K760" s="1">
        <v>5.0</v>
      </c>
      <c r="L760" s="1">
        <v>5.0</v>
      </c>
      <c r="M760" s="1">
        <v>5.0</v>
      </c>
      <c r="N760" s="1">
        <v>1.0</v>
      </c>
      <c r="O760" s="1">
        <v>1.0</v>
      </c>
      <c r="P760" s="1">
        <v>1.0</v>
      </c>
      <c r="Q760" s="1">
        <v>1.0</v>
      </c>
      <c r="R760" s="1">
        <v>4.0</v>
      </c>
      <c r="S760" s="1">
        <v>5.0</v>
      </c>
      <c r="T760" s="1">
        <v>3.0</v>
      </c>
      <c r="U760" s="1">
        <v>4.0</v>
      </c>
      <c r="V760" s="1">
        <v>3.0</v>
      </c>
      <c r="W760" s="1">
        <v>1.0</v>
      </c>
      <c r="X760" s="1">
        <v>1.0</v>
      </c>
      <c r="Y760" s="1">
        <v>2.0</v>
      </c>
      <c r="Z760" s="1">
        <v>1.0</v>
      </c>
      <c r="AA760" s="1">
        <v>2.0</v>
      </c>
      <c r="AB760" s="1">
        <v>2.0</v>
      </c>
      <c r="AC760" s="1">
        <v>1.0</v>
      </c>
      <c r="AD760" s="1">
        <v>4.0</v>
      </c>
      <c r="AE760" s="1">
        <v>4.0</v>
      </c>
      <c r="AF760" s="1">
        <v>3.0</v>
      </c>
      <c r="AG760" s="1">
        <v>3.0</v>
      </c>
      <c r="AH760" s="1">
        <v>4.0</v>
      </c>
      <c r="AI760" s="1">
        <v>4.0</v>
      </c>
      <c r="AJ760" s="1">
        <v>3.0</v>
      </c>
      <c r="AK760" s="1">
        <v>2.0</v>
      </c>
      <c r="AL760" s="1">
        <v>2.0</v>
      </c>
      <c r="AM760" s="1">
        <v>4.0</v>
      </c>
      <c r="AN760" s="1">
        <v>2.0</v>
      </c>
      <c r="AO760" s="1">
        <v>1.0</v>
      </c>
      <c r="AP760" s="1">
        <v>3.0</v>
      </c>
      <c r="AQ760" s="1">
        <v>1.0</v>
      </c>
      <c r="AR760" s="1">
        <v>1.0</v>
      </c>
      <c r="AS760" s="1">
        <v>3.0</v>
      </c>
      <c r="AT760" s="1">
        <v>5.0</v>
      </c>
      <c r="AU760" s="1">
        <v>5.0</v>
      </c>
      <c r="AV760" s="1">
        <v>5.0</v>
      </c>
      <c r="AW760" s="1">
        <v>5.0</v>
      </c>
      <c r="AX760" s="1">
        <v>5.0</v>
      </c>
      <c r="AY760" s="1">
        <v>5.0</v>
      </c>
      <c r="AZ760" s="1">
        <v>5.0</v>
      </c>
      <c r="BA760" s="1">
        <v>5.0</v>
      </c>
      <c r="BB760" s="1">
        <v>3.0</v>
      </c>
      <c r="BC760" s="1">
        <v>1.0</v>
      </c>
      <c r="BD760" s="1">
        <v>2.0</v>
      </c>
      <c r="BE760" s="1">
        <v>1.0</v>
      </c>
      <c r="BF760" s="1">
        <v>2.0</v>
      </c>
      <c r="BG760" s="1">
        <v>1.0</v>
      </c>
      <c r="BH760" s="1">
        <v>1.0</v>
      </c>
      <c r="BI760" s="1">
        <v>1.0</v>
      </c>
      <c r="BJ760" s="1">
        <v>4.0</v>
      </c>
      <c r="BK760" s="1">
        <v>2.0</v>
      </c>
      <c r="BL760" s="1">
        <v>1.0</v>
      </c>
      <c r="BM760" s="1">
        <v>1.0</v>
      </c>
      <c r="BN760" s="1">
        <v>3.0</v>
      </c>
      <c r="BO760" s="1">
        <v>2.0</v>
      </c>
      <c r="BP760" s="1">
        <v>2.0</v>
      </c>
      <c r="BQ760" s="1">
        <v>3.0</v>
      </c>
      <c r="BR760" s="1">
        <v>1.0</v>
      </c>
      <c r="BS760" s="1">
        <v>4.0</v>
      </c>
      <c r="BT760" s="1">
        <v>5.0</v>
      </c>
      <c r="BU760" s="1">
        <v>5.0</v>
      </c>
      <c r="BV760" s="1">
        <v>3.0</v>
      </c>
      <c r="BW760" s="1">
        <v>5.0</v>
      </c>
      <c r="BX760" s="1">
        <v>4.0</v>
      </c>
      <c r="BY760" s="1">
        <v>2.0</v>
      </c>
      <c r="BZ760" s="1">
        <v>3.0</v>
      </c>
      <c r="CA760" s="64">
        <f t="shared" si="32"/>
        <v>218</v>
      </c>
      <c r="CB760" s="45">
        <f t="shared" si="33"/>
        <v>39</v>
      </c>
      <c r="CC760" s="45">
        <f t="shared" si="34"/>
        <v>20</v>
      </c>
      <c r="CD760" s="45">
        <f t="shared" si="35"/>
        <v>13</v>
      </c>
      <c r="CE760" s="45">
        <f t="shared" si="36"/>
        <v>27</v>
      </c>
      <c r="CF760" s="45">
        <f t="shared" si="37"/>
        <v>17</v>
      </c>
      <c r="CG760" s="45">
        <f t="shared" si="38"/>
        <v>40</v>
      </c>
      <c r="CH760" s="45">
        <f t="shared" si="39"/>
        <v>12</v>
      </c>
      <c r="CI760" s="45">
        <f t="shared" si="40"/>
        <v>0.4</v>
      </c>
      <c r="CJ760">
        <f t="shared" si="10"/>
        <v>15</v>
      </c>
      <c r="CK760" s="45">
        <f t="shared" si="41"/>
        <v>31</v>
      </c>
      <c r="CM760" s="40">
        <f>VLOOKUP(CB760,'PROMIS 57 T-Score Conversions'!Q$3:R$35,2,TRUE)</f>
        <v>53</v>
      </c>
      <c r="CN760" s="44" t="str">
        <f t="shared" si="20"/>
        <v>Normal</v>
      </c>
      <c r="CO760" s="40">
        <f>VLOOKUP(CC760,'PROMIS 57 T-Score Conversions'!A$3:B$35,2,TRUE)</f>
        <v>58.4</v>
      </c>
      <c r="CP760" s="39" t="str">
        <f t="shared" si="21"/>
        <v>Moderate</v>
      </c>
      <c r="CQ760" s="40">
        <f>VLOOKUP(CD760,'PROMIS 57 T-Score Conversions'!E$3:F$35,2,TRUE)</f>
        <v>52.1</v>
      </c>
      <c r="CR760" s="39" t="str">
        <f t="shared" si="22"/>
        <v>Normal</v>
      </c>
      <c r="CS760" s="40">
        <f>VLOOKUP(CE760,'PROMIS 57 T-Score Conversions'!U$3:V$35,2,TRUE)</f>
        <v>60.4</v>
      </c>
      <c r="CT760" s="39" t="str">
        <f t="shared" si="42"/>
        <v>Moderate</v>
      </c>
      <c r="CU760" s="40">
        <f>VLOOKUP(CF760,'PROMIS 57 T-Score Conversions'!Y$3:Z$35,2,TRUE)</f>
        <v>46.7</v>
      </c>
      <c r="CV760" s="39" t="str">
        <f t="shared" si="24"/>
        <v>Normal</v>
      </c>
      <c r="CW760" s="40">
        <f>vlookup(CG760,'PROMIS 57 T-Score Conversions'!M$3:N$35,2,TRUE)</f>
        <v>65.4</v>
      </c>
      <c r="CX760" s="39" t="str">
        <f t="shared" si="25"/>
        <v>Normal</v>
      </c>
      <c r="CY760" s="40">
        <f>VLOOKup(CH760,'PROMIS 57 T-Score Conversions'!I$3:J$35,2,TRUE)</f>
        <v>52.3</v>
      </c>
      <c r="CZ760" s="39" t="str">
        <f t="shared" si="26"/>
        <v>Normal</v>
      </c>
      <c r="DA760" s="37">
        <f>VLOOKUP(CJ760,'PROMIS 57 T-Score Conversions'!AC$3:AD$35,2,TRUE)</f>
        <v>33.06</v>
      </c>
      <c r="DB760" s="44" t="str">
        <f t="shared" si="30"/>
        <v>Moderate</v>
      </c>
      <c r="DC760" s="40">
        <f>VLOOKUP(CK760,'PROMIS 57 T-Score Conversions'!AG$3:AH$35,2,TRUE)</f>
        <v>50.21</v>
      </c>
      <c r="DD760" s="39" t="str">
        <f t="shared" si="31"/>
        <v>Normal</v>
      </c>
    </row>
    <row r="761">
      <c r="A761" s="1" t="b">
        <v>1</v>
      </c>
      <c r="B761" s="1" t="b">
        <v>1</v>
      </c>
      <c r="C761" s="20">
        <v>44068.02223508102</v>
      </c>
      <c r="D761" s="1" t="s">
        <v>490</v>
      </c>
      <c r="E761" s="1">
        <v>2311.0</v>
      </c>
      <c r="F761" s="1">
        <v>4.0</v>
      </c>
      <c r="G761" s="1">
        <v>4.0</v>
      </c>
      <c r="H761" s="1">
        <v>5.0</v>
      </c>
      <c r="I761" s="1">
        <v>4.0</v>
      </c>
      <c r="J761" s="1">
        <v>3.0</v>
      </c>
      <c r="K761" s="1">
        <v>4.0</v>
      </c>
      <c r="L761" s="1">
        <v>5.0</v>
      </c>
      <c r="M761" s="1">
        <v>3.0</v>
      </c>
      <c r="N761" s="1">
        <v>3.0</v>
      </c>
      <c r="O761" s="1">
        <v>2.0</v>
      </c>
      <c r="P761" s="1">
        <v>3.0</v>
      </c>
      <c r="Q761" s="1">
        <v>3.0</v>
      </c>
      <c r="R761" s="1">
        <v>3.0</v>
      </c>
      <c r="S761" s="1">
        <v>2.0</v>
      </c>
      <c r="T761" s="1">
        <v>3.0</v>
      </c>
      <c r="U761" s="1">
        <v>2.0</v>
      </c>
      <c r="V761" s="1">
        <v>2.0</v>
      </c>
      <c r="W761" s="1">
        <v>3.0</v>
      </c>
      <c r="X761" s="1">
        <v>3.0</v>
      </c>
      <c r="Y761" s="1">
        <v>4.0</v>
      </c>
      <c r="Z761" s="1">
        <v>2.0</v>
      </c>
      <c r="AA761" s="1">
        <v>4.0</v>
      </c>
      <c r="AB761" s="1">
        <v>1.0</v>
      </c>
      <c r="AC761" s="1">
        <v>3.0</v>
      </c>
      <c r="AD761" s="1">
        <v>2.0</v>
      </c>
      <c r="AE761" s="1">
        <v>3.0</v>
      </c>
      <c r="AF761" s="1">
        <v>3.0</v>
      </c>
      <c r="AG761" s="1">
        <v>3.0</v>
      </c>
      <c r="AH761" s="1">
        <v>3.0</v>
      </c>
      <c r="AI761" s="1">
        <v>3.0</v>
      </c>
      <c r="AJ761" s="1">
        <v>4.0</v>
      </c>
      <c r="AK761" s="1">
        <v>4.0</v>
      </c>
      <c r="AL761" s="1">
        <v>3.0</v>
      </c>
      <c r="AM761" s="1">
        <v>4.0</v>
      </c>
      <c r="AN761" s="1">
        <v>2.0</v>
      </c>
      <c r="AO761" s="1">
        <v>3.0</v>
      </c>
      <c r="AP761" s="1">
        <v>3.0</v>
      </c>
      <c r="AQ761" s="1">
        <v>3.0</v>
      </c>
      <c r="AR761" s="1">
        <v>2.0</v>
      </c>
      <c r="AS761" s="1">
        <v>3.0</v>
      </c>
      <c r="AT761" s="1">
        <v>2.0</v>
      </c>
      <c r="AU761" s="1">
        <v>3.0</v>
      </c>
      <c r="AV761" s="1">
        <v>3.0</v>
      </c>
      <c r="AW761" s="1">
        <v>1.0</v>
      </c>
      <c r="AX761" s="1">
        <v>1.0</v>
      </c>
      <c r="AY761" s="1">
        <v>2.0</v>
      </c>
      <c r="AZ761" s="1">
        <v>4.0</v>
      </c>
      <c r="BA761" s="1">
        <v>3.0</v>
      </c>
      <c r="BB761" s="1">
        <v>2.0</v>
      </c>
      <c r="BC761" s="1">
        <v>2.0</v>
      </c>
      <c r="BD761" s="1">
        <v>2.0</v>
      </c>
      <c r="BE761" s="1">
        <v>1.0</v>
      </c>
      <c r="BF761" s="1">
        <v>2.0</v>
      </c>
      <c r="BG761" s="1">
        <v>2.0</v>
      </c>
      <c r="BH761" s="1">
        <v>2.0</v>
      </c>
      <c r="BI761" s="1">
        <v>1.0</v>
      </c>
      <c r="BJ761" s="1">
        <v>3.0</v>
      </c>
      <c r="BK761" s="1">
        <v>2.0</v>
      </c>
      <c r="BL761" s="1">
        <v>2.0</v>
      </c>
      <c r="BM761" s="1">
        <v>2.0</v>
      </c>
      <c r="BN761" s="1">
        <v>2.0</v>
      </c>
      <c r="BO761" s="1">
        <v>2.0</v>
      </c>
      <c r="BP761" s="1">
        <v>2.0</v>
      </c>
      <c r="BQ761" s="1">
        <v>2.0</v>
      </c>
      <c r="BR761" s="1">
        <v>1.0</v>
      </c>
      <c r="BS761" s="1">
        <v>4.0</v>
      </c>
      <c r="BT761" s="1">
        <v>5.0</v>
      </c>
      <c r="BU761" s="1">
        <v>4.0</v>
      </c>
      <c r="BV761" s="1">
        <v>4.0</v>
      </c>
      <c r="BW761" s="1">
        <v>4.0</v>
      </c>
      <c r="BX761" s="1">
        <v>3.0</v>
      </c>
      <c r="BY761" s="1">
        <v>3.0</v>
      </c>
      <c r="BZ761" s="1">
        <v>4.0</v>
      </c>
      <c r="CA761" s="64">
        <f t="shared" si="32"/>
        <v>205</v>
      </c>
      <c r="CB761" s="45">
        <f t="shared" si="33"/>
        <v>32</v>
      </c>
      <c r="CC761" s="45">
        <f t="shared" si="34"/>
        <v>21</v>
      </c>
      <c r="CD761" s="45">
        <f t="shared" si="35"/>
        <v>22</v>
      </c>
      <c r="CE761" s="45">
        <f t="shared" si="36"/>
        <v>25</v>
      </c>
      <c r="CF761" s="45">
        <f t="shared" si="37"/>
        <v>23</v>
      </c>
      <c r="CG761" s="45">
        <f t="shared" si="38"/>
        <v>19</v>
      </c>
      <c r="CH761" s="45">
        <f t="shared" si="39"/>
        <v>14</v>
      </c>
      <c r="CI761" s="45">
        <f t="shared" si="40"/>
        <v>0.3</v>
      </c>
      <c r="CJ761">
        <f t="shared" si="10"/>
        <v>15</v>
      </c>
      <c r="CK761" s="45">
        <f t="shared" si="41"/>
        <v>31</v>
      </c>
      <c r="CM761" s="40">
        <f>VLOOKUP(CB761,'PROMIS 57 T-Score Conversions'!Q$3:R$35,2,TRUE)</f>
        <v>43.9</v>
      </c>
      <c r="CN761" s="44" t="str">
        <f t="shared" si="20"/>
        <v>Mild</v>
      </c>
      <c r="CO761" s="40">
        <f>VLOOKUP(CC761,'PROMIS 57 T-Score Conversions'!A$3:B$35,2,TRUE)</f>
        <v>59.4</v>
      </c>
      <c r="CP761" s="39" t="str">
        <f t="shared" si="21"/>
        <v>Moderate</v>
      </c>
      <c r="CQ761" s="40">
        <f>VLOOKUP(CD761,'PROMIS 57 T-Score Conversions'!E$3:F$35,2,TRUE)</f>
        <v>60.3</v>
      </c>
      <c r="CR761" s="39" t="str">
        <f t="shared" si="22"/>
        <v>Moderate</v>
      </c>
      <c r="CS761" s="40">
        <f>VLOOKUP(CE761,'PROMIS 57 T-Score Conversions'!U$3:V$35,2,TRUE)</f>
        <v>58.5</v>
      </c>
      <c r="CT761" s="39" t="str">
        <f t="shared" si="42"/>
        <v>Mild</v>
      </c>
      <c r="CU761" s="40">
        <f>VLOOKUP(CF761,'PROMIS 57 T-Score Conversions'!Y$3:Z$35,2,TRUE)</f>
        <v>53.3</v>
      </c>
      <c r="CV761" s="39" t="str">
        <f t="shared" si="24"/>
        <v>Normal</v>
      </c>
      <c r="CW761" s="40">
        <f>vlookup(CG761,'PROMIS 57 T-Score Conversions'!M$3:N$35,2,TRUE)</f>
        <v>39.3</v>
      </c>
      <c r="CX761" s="39" t="str">
        <f t="shared" si="25"/>
        <v>Moderate</v>
      </c>
      <c r="CY761" s="40">
        <f>VLOOKup(CH761,'PROMIS 57 T-Score Conversions'!I$3:J$35,2,TRUE)</f>
        <v>54.1</v>
      </c>
      <c r="CZ761" s="39" t="str">
        <f t="shared" si="26"/>
        <v>Normal</v>
      </c>
      <c r="DA761" s="37">
        <f>VLOOKUP(CJ761,'PROMIS 57 T-Score Conversions'!AC$3:AD$35,2,TRUE)</f>
        <v>33.06</v>
      </c>
      <c r="DB761" s="44" t="str">
        <f t="shared" si="30"/>
        <v>Moderate</v>
      </c>
      <c r="DC761" s="40">
        <f>VLOOKUP(CK761,'PROMIS 57 T-Score Conversions'!AG$3:AH$35,2,TRUE)</f>
        <v>50.21</v>
      </c>
      <c r="DD761" s="39" t="str">
        <f t="shared" si="31"/>
        <v>Normal</v>
      </c>
    </row>
    <row r="762">
      <c r="A762" s="1" t="b">
        <v>1</v>
      </c>
      <c r="B762" s="1" t="b">
        <v>1</v>
      </c>
      <c r="C762" s="20">
        <v>44068.38381717593</v>
      </c>
      <c r="D762" s="1" t="s">
        <v>491</v>
      </c>
      <c r="E762" s="1">
        <v>2301.0</v>
      </c>
      <c r="F762" s="1">
        <v>3.0</v>
      </c>
      <c r="G762" s="1">
        <v>5.0</v>
      </c>
      <c r="H762" s="1">
        <v>4.0</v>
      </c>
      <c r="I762" s="1">
        <v>3.0</v>
      </c>
      <c r="J762" s="1">
        <v>3.0</v>
      </c>
      <c r="K762" s="1">
        <v>5.0</v>
      </c>
      <c r="L762" s="1">
        <v>3.0</v>
      </c>
      <c r="M762" s="1">
        <v>1.0</v>
      </c>
      <c r="N762" s="1">
        <v>4.0</v>
      </c>
      <c r="O762" s="1">
        <v>4.0</v>
      </c>
      <c r="P762" s="1">
        <v>3.0</v>
      </c>
      <c r="Q762" s="1">
        <v>3.0</v>
      </c>
      <c r="R762" s="1">
        <v>3.0</v>
      </c>
      <c r="S762" s="1">
        <v>2.0</v>
      </c>
      <c r="T762" s="1">
        <v>2.0</v>
      </c>
      <c r="U762" s="1">
        <v>4.0</v>
      </c>
      <c r="V762" s="1">
        <v>1.0</v>
      </c>
      <c r="W762" s="1">
        <v>2.0</v>
      </c>
      <c r="X762" s="1">
        <v>2.0</v>
      </c>
      <c r="Y762" s="1">
        <v>2.0</v>
      </c>
      <c r="Z762" s="1">
        <v>2.0</v>
      </c>
      <c r="AA762" s="1">
        <v>3.0</v>
      </c>
      <c r="AB762" s="1">
        <v>2.0</v>
      </c>
      <c r="AC762" s="1">
        <v>2.0</v>
      </c>
      <c r="AD762" s="1">
        <v>4.0</v>
      </c>
      <c r="AE762" s="1">
        <v>3.0</v>
      </c>
      <c r="AF762" s="1">
        <v>3.0</v>
      </c>
      <c r="AG762" s="1">
        <v>4.0</v>
      </c>
      <c r="AH762" s="1">
        <v>4.0</v>
      </c>
      <c r="AI762" s="1">
        <v>4.0</v>
      </c>
      <c r="AJ762" s="1">
        <v>5.0</v>
      </c>
      <c r="AK762" s="1">
        <v>3.0</v>
      </c>
      <c r="AL762" s="1">
        <v>5.0</v>
      </c>
      <c r="AM762" s="1">
        <v>4.0</v>
      </c>
      <c r="AN762" s="1">
        <v>5.0</v>
      </c>
      <c r="AO762" s="1">
        <v>5.0</v>
      </c>
      <c r="AP762" s="1">
        <v>4.0</v>
      </c>
      <c r="AQ762" s="1">
        <v>4.0</v>
      </c>
      <c r="AR762" s="1">
        <v>4.0</v>
      </c>
      <c r="AS762" s="1">
        <v>4.0</v>
      </c>
      <c r="AT762" s="1">
        <v>2.0</v>
      </c>
      <c r="AU762" s="1">
        <v>1.0</v>
      </c>
      <c r="AV762" s="1">
        <v>2.0</v>
      </c>
      <c r="AW762" s="1">
        <v>2.0</v>
      </c>
      <c r="AX762" s="1">
        <v>1.0</v>
      </c>
      <c r="AY762" s="1">
        <v>1.0</v>
      </c>
      <c r="AZ762" s="1">
        <v>1.0</v>
      </c>
      <c r="BA762" s="1">
        <v>2.0</v>
      </c>
      <c r="BB762" s="1">
        <v>5.0</v>
      </c>
      <c r="BC762" s="1">
        <v>5.0</v>
      </c>
      <c r="BD762" s="1">
        <v>4.0</v>
      </c>
      <c r="BE762" s="1">
        <v>4.0</v>
      </c>
      <c r="BF762" s="1">
        <v>5.0</v>
      </c>
      <c r="BG762" s="1">
        <v>4.0</v>
      </c>
      <c r="BH762" s="1">
        <v>4.0</v>
      </c>
      <c r="BI762" s="1">
        <v>3.0</v>
      </c>
      <c r="BJ762" s="1">
        <v>8.0</v>
      </c>
      <c r="BK762" s="1">
        <v>2.0</v>
      </c>
      <c r="BL762" s="1">
        <v>1.0</v>
      </c>
      <c r="BM762" s="1">
        <v>2.0</v>
      </c>
      <c r="BN762" s="1">
        <v>1.0</v>
      </c>
      <c r="BO762" s="1">
        <v>1.0</v>
      </c>
      <c r="BP762" s="1">
        <v>1.0</v>
      </c>
      <c r="BQ762" s="1">
        <v>2.0</v>
      </c>
      <c r="BR762" s="1">
        <v>2.0</v>
      </c>
      <c r="BS762" s="1">
        <v>4.0</v>
      </c>
      <c r="BT762" s="1">
        <v>4.0</v>
      </c>
      <c r="BU762" s="1">
        <v>4.0</v>
      </c>
      <c r="BV762" s="1">
        <v>5.0</v>
      </c>
      <c r="BW762" s="1">
        <v>5.0</v>
      </c>
      <c r="BX762" s="1">
        <v>3.0</v>
      </c>
      <c r="BY762" s="1">
        <v>1.0</v>
      </c>
      <c r="BZ762" s="1">
        <v>4.0</v>
      </c>
      <c r="CA762" s="64">
        <f t="shared" si="32"/>
        <v>229</v>
      </c>
      <c r="CB762" s="45">
        <f t="shared" si="33"/>
        <v>27</v>
      </c>
      <c r="CC762" s="45">
        <f t="shared" si="34"/>
        <v>25</v>
      </c>
      <c r="CD762" s="45">
        <f t="shared" si="35"/>
        <v>16</v>
      </c>
      <c r="CE762" s="45">
        <f t="shared" si="36"/>
        <v>30</v>
      </c>
      <c r="CF762" s="45">
        <f t="shared" si="37"/>
        <v>35</v>
      </c>
      <c r="CG762" s="45">
        <f t="shared" si="38"/>
        <v>12</v>
      </c>
      <c r="CH762" s="45">
        <f t="shared" si="39"/>
        <v>34</v>
      </c>
      <c r="CI762" s="45">
        <f t="shared" si="40"/>
        <v>0.8</v>
      </c>
      <c r="CJ762">
        <f t="shared" si="10"/>
        <v>12</v>
      </c>
      <c r="CK762" s="45">
        <f t="shared" si="41"/>
        <v>30</v>
      </c>
      <c r="CM762" s="40">
        <f>VLOOKUP(CB762,'PROMIS 57 T-Score Conversions'!Q$3:R$35,2,TRUE)</f>
        <v>40.1</v>
      </c>
      <c r="CN762" s="44" t="str">
        <f t="shared" si="20"/>
        <v>Mild</v>
      </c>
      <c r="CO762" s="40">
        <f>VLOOKUP(CC762,'PROMIS 57 T-Score Conversions'!A$3:B$35,2,TRUE)</f>
        <v>63.5</v>
      </c>
      <c r="CP762" s="39" t="str">
        <f t="shared" si="21"/>
        <v>Moderate</v>
      </c>
      <c r="CQ762" s="40">
        <f>VLOOKUP(CD762,'PROMIS 57 T-Score Conversions'!E$3:F$35,2,TRUE)</f>
        <v>55.1</v>
      </c>
      <c r="CR762" s="39" t="str">
        <f t="shared" si="22"/>
        <v>Mild</v>
      </c>
      <c r="CS762" s="40">
        <f>VLOOKUP(CE762,'PROMIS 57 T-Score Conversions'!U$3:V$35,2,TRUE)</f>
        <v>63.3</v>
      </c>
      <c r="CT762" s="39" t="str">
        <f t="shared" si="42"/>
        <v>Moderate</v>
      </c>
      <c r="CU762" s="40">
        <f>VLOOKUP(CF762,'PROMIS 57 T-Score Conversions'!Y$3:Z$35,2,TRUE)</f>
        <v>66.1</v>
      </c>
      <c r="CV762" s="39" t="str">
        <f t="shared" si="24"/>
        <v>Moderate</v>
      </c>
      <c r="CW762" s="40">
        <f>vlookup(CG762,'PROMIS 57 T-Score Conversions'!M$3:N$35,2,TRUE)</f>
        <v>33.6</v>
      </c>
      <c r="CX762" s="39" t="str">
        <f t="shared" si="25"/>
        <v>Moderate</v>
      </c>
      <c r="CY762" s="40">
        <f>VLOOKup(CH762,'PROMIS 57 T-Score Conversions'!I$3:J$35,2,TRUE)</f>
        <v>68.4</v>
      </c>
      <c r="CZ762" s="39" t="str">
        <f t="shared" si="26"/>
        <v>Moderate</v>
      </c>
      <c r="DA762" s="37">
        <f>VLOOKUP(CJ762,'PROMIS 57 T-Score Conversions'!AC$3:AD$35,2,TRUE)</f>
        <v>30.11</v>
      </c>
      <c r="DB762" s="44" t="str">
        <f t="shared" si="30"/>
        <v>Moderate</v>
      </c>
      <c r="DC762" s="40">
        <f>VLOOKUP(CK762,'PROMIS 57 T-Score Conversions'!AG$3:AH$35,2,TRUE)</f>
        <v>49.17</v>
      </c>
      <c r="DD762" s="39" t="str">
        <f t="shared" si="31"/>
        <v>Normal</v>
      </c>
    </row>
    <row r="763">
      <c r="A763" s="1" t="b">
        <v>1</v>
      </c>
      <c r="B763" s="1" t="b">
        <v>1</v>
      </c>
      <c r="C763" s="20">
        <v>44068.389462164356</v>
      </c>
      <c r="D763" s="1" t="s">
        <v>492</v>
      </c>
      <c r="E763" s="1">
        <v>2327.0</v>
      </c>
      <c r="F763" s="1">
        <v>3.0</v>
      </c>
      <c r="G763" s="1">
        <v>3.0</v>
      </c>
      <c r="H763" s="1">
        <v>3.0</v>
      </c>
      <c r="I763" s="1">
        <v>3.0</v>
      </c>
      <c r="J763" s="1">
        <v>1.0</v>
      </c>
      <c r="K763" s="1">
        <v>3.0</v>
      </c>
      <c r="L763" s="1">
        <v>3.0</v>
      </c>
      <c r="M763" s="1">
        <v>1.0</v>
      </c>
      <c r="N763" s="1">
        <v>1.0</v>
      </c>
      <c r="O763" s="1">
        <v>1.0</v>
      </c>
      <c r="P763" s="1">
        <v>1.0</v>
      </c>
      <c r="Q763" s="1">
        <v>1.0</v>
      </c>
      <c r="R763" s="1">
        <v>1.0</v>
      </c>
      <c r="S763" s="1">
        <v>1.0</v>
      </c>
      <c r="T763" s="1">
        <v>1.0</v>
      </c>
      <c r="U763" s="1">
        <v>3.0</v>
      </c>
      <c r="V763" s="1">
        <v>1.0</v>
      </c>
      <c r="W763" s="1">
        <v>1.0</v>
      </c>
      <c r="X763" s="1">
        <v>1.0</v>
      </c>
      <c r="Y763" s="1">
        <v>1.0</v>
      </c>
      <c r="Z763" s="1">
        <v>1.0</v>
      </c>
      <c r="AA763" s="1">
        <v>1.0</v>
      </c>
      <c r="AB763" s="1">
        <v>3.0</v>
      </c>
      <c r="AC763" s="1">
        <v>1.0</v>
      </c>
      <c r="AD763" s="1">
        <v>5.0</v>
      </c>
      <c r="AE763" s="1">
        <v>5.0</v>
      </c>
      <c r="AF763" s="1">
        <v>5.0</v>
      </c>
      <c r="AG763" s="1">
        <v>5.0</v>
      </c>
      <c r="AH763" s="1">
        <v>2.0</v>
      </c>
      <c r="AI763" s="1">
        <v>5.0</v>
      </c>
      <c r="AJ763" s="1">
        <v>5.0</v>
      </c>
      <c r="AK763" s="1">
        <v>4.0</v>
      </c>
      <c r="AL763" s="1">
        <v>1.0</v>
      </c>
      <c r="AM763" s="1">
        <v>5.0</v>
      </c>
      <c r="AN763" s="1">
        <v>1.0</v>
      </c>
      <c r="AO763" s="1">
        <v>1.0</v>
      </c>
      <c r="AP763" s="1">
        <v>1.0</v>
      </c>
      <c r="AQ763" s="1">
        <v>1.0</v>
      </c>
      <c r="AR763" s="1">
        <v>1.0</v>
      </c>
      <c r="AS763" s="1">
        <v>5.0</v>
      </c>
      <c r="AT763" s="1">
        <v>2.0</v>
      </c>
      <c r="AU763" s="1">
        <v>2.0</v>
      </c>
      <c r="AV763" s="1">
        <v>1.0</v>
      </c>
      <c r="AW763" s="1">
        <v>1.0</v>
      </c>
      <c r="AX763" s="1">
        <v>1.0</v>
      </c>
      <c r="AY763" s="1">
        <v>1.0</v>
      </c>
      <c r="AZ763" s="1">
        <v>1.0</v>
      </c>
      <c r="BA763" s="1">
        <v>1.0</v>
      </c>
      <c r="BB763" s="1">
        <v>5.0</v>
      </c>
      <c r="BC763" s="1">
        <v>5.0</v>
      </c>
      <c r="BD763" s="1">
        <v>5.0</v>
      </c>
      <c r="BE763" s="1">
        <v>5.0</v>
      </c>
      <c r="BF763" s="1">
        <v>5.0</v>
      </c>
      <c r="BG763" s="1">
        <v>5.0</v>
      </c>
      <c r="BH763" s="1">
        <v>5.0</v>
      </c>
      <c r="BI763" s="1">
        <v>5.0</v>
      </c>
      <c r="BJ763" s="1">
        <v>10.0</v>
      </c>
      <c r="BK763" s="1">
        <v>1.0</v>
      </c>
      <c r="BL763" s="1">
        <v>1.0</v>
      </c>
      <c r="BM763" s="1">
        <v>1.0</v>
      </c>
      <c r="BN763" s="1">
        <v>2.0</v>
      </c>
      <c r="BO763" s="1">
        <v>2.0</v>
      </c>
      <c r="BP763" s="1">
        <v>1.0</v>
      </c>
      <c r="BQ763" s="1">
        <v>2.0</v>
      </c>
      <c r="BR763" s="1">
        <v>1.0</v>
      </c>
      <c r="BS763" s="1">
        <v>5.0</v>
      </c>
      <c r="BT763" s="1">
        <v>5.0</v>
      </c>
      <c r="BU763" s="1">
        <v>5.0</v>
      </c>
      <c r="BV763" s="1">
        <v>5.0</v>
      </c>
      <c r="BW763" s="1">
        <v>5.0</v>
      </c>
      <c r="BX763" s="1">
        <v>4.0</v>
      </c>
      <c r="BY763" s="1">
        <v>4.0</v>
      </c>
      <c r="BZ763" s="1">
        <v>4.0</v>
      </c>
      <c r="CA763" s="64">
        <f t="shared" si="32"/>
        <v>200</v>
      </c>
      <c r="CB763" s="45">
        <f t="shared" si="33"/>
        <v>20</v>
      </c>
      <c r="CC763" s="45">
        <f t="shared" si="34"/>
        <v>10</v>
      </c>
      <c r="CD763" s="45">
        <f t="shared" si="35"/>
        <v>10</v>
      </c>
      <c r="CE763" s="45">
        <f t="shared" si="36"/>
        <v>36</v>
      </c>
      <c r="CF763" s="45">
        <f t="shared" si="37"/>
        <v>16</v>
      </c>
      <c r="CG763" s="45">
        <f t="shared" si="38"/>
        <v>10</v>
      </c>
      <c r="CH763" s="45">
        <f t="shared" si="39"/>
        <v>40</v>
      </c>
      <c r="CI763" s="45">
        <f t="shared" si="40"/>
        <v>1</v>
      </c>
      <c r="CJ763">
        <f t="shared" si="10"/>
        <v>11</v>
      </c>
      <c r="CK763" s="45">
        <f t="shared" si="41"/>
        <v>37</v>
      </c>
      <c r="CM763" s="40">
        <f>VLOOKUP(CB763,'PROMIS 57 T-Score Conversions'!Q$3:R$35,2,TRUE)</f>
        <v>35.4</v>
      </c>
      <c r="CN763" s="44" t="str">
        <f t="shared" si="20"/>
        <v>Moderate</v>
      </c>
      <c r="CO763" s="40">
        <f>VLOOKUP(CC763,'PROMIS 57 T-Score Conversions'!A$3:B$35,2,TRUE)</f>
        <v>45.9</v>
      </c>
      <c r="CP763" s="39" t="str">
        <f t="shared" si="21"/>
        <v>Normal</v>
      </c>
      <c r="CQ763" s="40">
        <f>VLOOKUP(CD763,'PROMIS 57 T-Score Conversions'!E$3:F$35,2,TRUE)</f>
        <v>47.5</v>
      </c>
      <c r="CR763" s="39" t="str">
        <f t="shared" si="22"/>
        <v>Normal</v>
      </c>
      <c r="CS763" s="40">
        <f>VLOOKUP(CE763,'PROMIS 57 T-Score Conversions'!U$3:V$35,2,TRUE)</f>
        <v>69.8</v>
      </c>
      <c r="CT763" s="39" t="str">
        <f t="shared" si="42"/>
        <v>Moderate</v>
      </c>
      <c r="CU763" s="40">
        <f>VLOOKUP(CF763,'PROMIS 57 T-Score Conversions'!Y$3:Z$35,2,TRUE)</f>
        <v>45.5</v>
      </c>
      <c r="CV763" s="39" t="str">
        <f t="shared" si="24"/>
        <v>Normal</v>
      </c>
      <c r="CW763" s="40">
        <f>vlookup(CG763,'PROMIS 57 T-Score Conversions'!M$3:N$35,2,TRUE)</f>
        <v>31.3</v>
      </c>
      <c r="CX763" s="39" t="str">
        <f t="shared" si="25"/>
        <v>Moderate</v>
      </c>
      <c r="CY763" s="40">
        <f>VLOOKup(CH763,'PROMIS 57 T-Score Conversions'!I$3:J$35,2,TRUE)</f>
        <v>77</v>
      </c>
      <c r="CZ763" s="39" t="str">
        <f t="shared" si="26"/>
        <v>Severe</v>
      </c>
      <c r="DA763" s="37">
        <f>VLOOKUP(CJ763,'PROMIS 57 T-Score Conversions'!AC$3:AD$35,2,TRUE)</f>
        <v>28.9</v>
      </c>
      <c r="DB763" s="44" t="str">
        <f t="shared" si="30"/>
        <v>Severe</v>
      </c>
      <c r="DC763" s="40">
        <f>VLOOKUP(CK763,'PROMIS 57 T-Score Conversions'!AG$3:AH$35,2,TRUE)</f>
        <v>58.03</v>
      </c>
      <c r="DD763" s="39" t="str">
        <f t="shared" si="31"/>
        <v>Mild</v>
      </c>
    </row>
    <row r="764">
      <c r="A764" s="1" t="b">
        <v>1</v>
      </c>
      <c r="B764" s="1" t="b">
        <v>1</v>
      </c>
      <c r="C764" s="20">
        <v>44068.410756087964</v>
      </c>
      <c r="D764" s="1" t="s">
        <v>492</v>
      </c>
      <c r="E764" s="1">
        <v>2327.0</v>
      </c>
      <c r="F764" s="1">
        <v>3.0</v>
      </c>
      <c r="G764" s="1">
        <v>3.0</v>
      </c>
      <c r="H764" s="1">
        <v>3.0</v>
      </c>
      <c r="I764" s="1">
        <v>3.0</v>
      </c>
      <c r="J764" s="1">
        <v>1.0</v>
      </c>
      <c r="K764" s="1">
        <v>3.0</v>
      </c>
      <c r="L764" s="1">
        <v>3.0</v>
      </c>
      <c r="M764" s="1">
        <v>1.0</v>
      </c>
      <c r="N764" s="1">
        <v>1.0</v>
      </c>
      <c r="O764" s="1">
        <v>1.0</v>
      </c>
      <c r="P764" s="1">
        <v>1.0</v>
      </c>
      <c r="Q764" s="1">
        <v>1.0</v>
      </c>
      <c r="R764" s="1">
        <v>1.0</v>
      </c>
      <c r="S764" s="1">
        <v>1.0</v>
      </c>
      <c r="T764" s="1">
        <v>1.0</v>
      </c>
      <c r="U764" s="1">
        <v>3.0</v>
      </c>
      <c r="V764" s="1">
        <v>1.0</v>
      </c>
      <c r="W764" s="1">
        <v>1.0</v>
      </c>
      <c r="X764" s="1">
        <v>1.0</v>
      </c>
      <c r="Y764" s="1">
        <v>1.0</v>
      </c>
      <c r="Z764" s="1">
        <v>1.0</v>
      </c>
      <c r="AA764" s="1">
        <v>1.0</v>
      </c>
      <c r="AB764" s="1">
        <v>3.0</v>
      </c>
      <c r="AC764" s="1">
        <v>1.0</v>
      </c>
      <c r="AD764" s="1">
        <v>5.0</v>
      </c>
      <c r="AE764" s="1">
        <v>5.0</v>
      </c>
      <c r="AF764" s="1">
        <v>5.0</v>
      </c>
      <c r="AG764" s="1">
        <v>5.0</v>
      </c>
      <c r="AH764" s="1">
        <v>2.0</v>
      </c>
      <c r="AI764" s="1">
        <v>5.0</v>
      </c>
      <c r="AJ764" s="1">
        <v>5.0</v>
      </c>
      <c r="AK764" s="1">
        <v>4.0</v>
      </c>
      <c r="AL764" s="1">
        <v>1.0</v>
      </c>
      <c r="AM764" s="1">
        <v>5.0</v>
      </c>
      <c r="AN764" s="1">
        <v>1.0</v>
      </c>
      <c r="AO764" s="1">
        <v>1.0</v>
      </c>
      <c r="AP764" s="1">
        <v>1.0</v>
      </c>
      <c r="AQ764" s="1">
        <v>1.0</v>
      </c>
      <c r="AR764" s="1">
        <v>1.0</v>
      </c>
      <c r="AS764" s="1">
        <v>5.0</v>
      </c>
      <c r="AT764" s="1">
        <v>2.0</v>
      </c>
      <c r="AU764" s="1">
        <v>2.0</v>
      </c>
      <c r="AV764" s="1">
        <v>1.0</v>
      </c>
      <c r="AW764" s="1">
        <v>1.0</v>
      </c>
      <c r="AX764" s="1">
        <v>1.0</v>
      </c>
      <c r="AY764" s="1">
        <v>1.0</v>
      </c>
      <c r="AZ764" s="1">
        <v>1.0</v>
      </c>
      <c r="BA764" s="1">
        <v>1.0</v>
      </c>
      <c r="BB764" s="1">
        <v>5.0</v>
      </c>
      <c r="BC764" s="1">
        <v>5.0</v>
      </c>
      <c r="BD764" s="1">
        <v>5.0</v>
      </c>
      <c r="BE764" s="1">
        <v>5.0</v>
      </c>
      <c r="BF764" s="1">
        <v>5.0</v>
      </c>
      <c r="BG764" s="1">
        <v>5.0</v>
      </c>
      <c r="BH764" s="1">
        <v>5.0</v>
      </c>
      <c r="BI764" s="1">
        <v>5.0</v>
      </c>
      <c r="BJ764" s="1">
        <v>10.0</v>
      </c>
      <c r="BK764" s="1">
        <v>1.0</v>
      </c>
      <c r="BL764" s="1">
        <v>1.0</v>
      </c>
      <c r="BM764" s="1">
        <v>1.0</v>
      </c>
      <c r="BN764" s="1">
        <v>2.0</v>
      </c>
      <c r="BO764" s="1">
        <v>2.0</v>
      </c>
      <c r="BP764" s="1">
        <v>1.0</v>
      </c>
      <c r="BQ764" s="1">
        <v>2.0</v>
      </c>
      <c r="BR764" s="1">
        <v>1.0</v>
      </c>
      <c r="BS764" s="1">
        <v>5.0</v>
      </c>
      <c r="BT764" s="1">
        <v>5.0</v>
      </c>
      <c r="BU764" s="1">
        <v>5.0</v>
      </c>
      <c r="BV764" s="1">
        <v>5.0</v>
      </c>
      <c r="BW764" s="1">
        <v>5.0</v>
      </c>
      <c r="BX764" s="1">
        <v>4.0</v>
      </c>
      <c r="BY764" s="1">
        <v>4.0</v>
      </c>
      <c r="BZ764" s="1">
        <v>4.0</v>
      </c>
      <c r="CA764" s="64">
        <f t="shared" si="32"/>
        <v>200</v>
      </c>
      <c r="CB764" s="45">
        <f t="shared" si="33"/>
        <v>20</v>
      </c>
      <c r="CC764" s="45">
        <f t="shared" si="34"/>
        <v>10</v>
      </c>
      <c r="CD764" s="45">
        <f t="shared" si="35"/>
        <v>10</v>
      </c>
      <c r="CE764" s="45">
        <f t="shared" si="36"/>
        <v>36</v>
      </c>
      <c r="CF764" s="45">
        <f t="shared" si="37"/>
        <v>16</v>
      </c>
      <c r="CG764" s="45">
        <f t="shared" si="38"/>
        <v>10</v>
      </c>
      <c r="CH764" s="45">
        <f t="shared" si="39"/>
        <v>40</v>
      </c>
      <c r="CI764" s="45">
        <f t="shared" si="40"/>
        <v>1</v>
      </c>
      <c r="CJ764">
        <f t="shared" si="10"/>
        <v>11</v>
      </c>
      <c r="CK764" s="45">
        <f t="shared" si="41"/>
        <v>37</v>
      </c>
      <c r="CM764" s="40">
        <f>VLOOKUP(CB764,'PROMIS 57 T-Score Conversions'!Q$3:R$35,2,TRUE)</f>
        <v>35.4</v>
      </c>
      <c r="CN764" s="44" t="str">
        <f t="shared" si="20"/>
        <v>Moderate</v>
      </c>
      <c r="CO764" s="40">
        <f>VLOOKUP(CC764,'PROMIS 57 T-Score Conversions'!A$3:B$35,2,TRUE)</f>
        <v>45.9</v>
      </c>
      <c r="CP764" s="39" t="str">
        <f t="shared" si="21"/>
        <v>Normal</v>
      </c>
      <c r="CQ764" s="40">
        <f>VLOOKUP(CD764,'PROMIS 57 T-Score Conversions'!E$3:F$35,2,TRUE)</f>
        <v>47.5</v>
      </c>
      <c r="CR764" s="39" t="str">
        <f t="shared" si="22"/>
        <v>Normal</v>
      </c>
      <c r="CS764" s="40">
        <f>VLOOKUP(CE764,'PROMIS 57 T-Score Conversions'!U$3:V$35,2,TRUE)</f>
        <v>69.8</v>
      </c>
      <c r="CT764" s="39" t="str">
        <f t="shared" si="42"/>
        <v>Moderate</v>
      </c>
      <c r="CU764" s="40">
        <f>VLOOKUP(CF764,'PROMIS 57 T-Score Conversions'!Y$3:Z$35,2,TRUE)</f>
        <v>45.5</v>
      </c>
      <c r="CV764" s="39" t="str">
        <f t="shared" si="24"/>
        <v>Normal</v>
      </c>
      <c r="CW764" s="40">
        <f>vlookup(CG764,'PROMIS 57 T-Score Conversions'!M$3:N$35,2,TRUE)</f>
        <v>31.3</v>
      </c>
      <c r="CX764" s="39" t="str">
        <f t="shared" si="25"/>
        <v>Moderate</v>
      </c>
      <c r="CY764" s="40">
        <f>VLOOKup(CH764,'PROMIS 57 T-Score Conversions'!I$3:J$35,2,TRUE)</f>
        <v>77</v>
      </c>
      <c r="CZ764" s="39" t="str">
        <f t="shared" si="26"/>
        <v>Severe</v>
      </c>
      <c r="DA764" s="37">
        <f>VLOOKUP(CJ764,'PROMIS 57 T-Score Conversions'!AC$3:AD$35,2,TRUE)</f>
        <v>28.9</v>
      </c>
      <c r="DB764" s="44" t="str">
        <f t="shared" si="30"/>
        <v>Severe</v>
      </c>
      <c r="DC764" s="40">
        <f>VLOOKUP(CK764,'PROMIS 57 T-Score Conversions'!AG$3:AH$35,2,TRUE)</f>
        <v>58.03</v>
      </c>
      <c r="DD764" s="39" t="str">
        <f t="shared" si="31"/>
        <v>Mild</v>
      </c>
    </row>
    <row r="765">
      <c r="A765" s="1" t="b">
        <v>1</v>
      </c>
      <c r="B765" s="1" t="b">
        <v>1</v>
      </c>
      <c r="C765" s="20">
        <v>44069.41893850695</v>
      </c>
      <c r="D765" s="1" t="s">
        <v>493</v>
      </c>
      <c r="E765" s="1">
        <v>2318.0</v>
      </c>
      <c r="F765" s="1">
        <v>4.0</v>
      </c>
      <c r="G765" s="1">
        <v>5.0</v>
      </c>
      <c r="H765" s="1">
        <v>5.0</v>
      </c>
      <c r="I765" s="1">
        <v>4.0</v>
      </c>
      <c r="J765" s="1">
        <v>4.0</v>
      </c>
      <c r="K765" s="1">
        <v>4.0</v>
      </c>
      <c r="L765" s="1">
        <v>4.0</v>
      </c>
      <c r="M765" s="1">
        <v>4.0</v>
      </c>
      <c r="N765" s="1">
        <v>4.0</v>
      </c>
      <c r="O765" s="1">
        <v>3.0</v>
      </c>
      <c r="P765" s="1">
        <v>3.0</v>
      </c>
      <c r="Q765" s="1">
        <v>3.0</v>
      </c>
      <c r="R765" s="1">
        <v>2.0</v>
      </c>
      <c r="S765" s="1">
        <v>3.0</v>
      </c>
      <c r="T765" s="1">
        <v>3.0</v>
      </c>
      <c r="U765" s="1">
        <v>4.0</v>
      </c>
      <c r="V765" s="1">
        <v>1.0</v>
      </c>
      <c r="W765" s="1">
        <v>2.0</v>
      </c>
      <c r="X765" s="1">
        <v>2.0</v>
      </c>
      <c r="Y765" s="1">
        <v>2.0</v>
      </c>
      <c r="Z765" s="1">
        <v>4.0</v>
      </c>
      <c r="AA765" s="1">
        <v>4.0</v>
      </c>
      <c r="AB765" s="1">
        <v>3.0</v>
      </c>
      <c r="AC765" s="1">
        <v>2.0</v>
      </c>
      <c r="AD765" s="1">
        <v>5.0</v>
      </c>
      <c r="AE765" s="1">
        <v>5.0</v>
      </c>
      <c r="AF765" s="1">
        <v>5.0</v>
      </c>
      <c r="AG765" s="1">
        <v>5.0</v>
      </c>
      <c r="AH765" s="1">
        <v>5.0</v>
      </c>
      <c r="AI765" s="1">
        <v>5.0</v>
      </c>
      <c r="AJ765" s="1">
        <v>5.0</v>
      </c>
      <c r="AK765" s="1">
        <v>4.0</v>
      </c>
      <c r="AL765" s="1">
        <v>3.0</v>
      </c>
      <c r="AM765" s="1">
        <v>3.0</v>
      </c>
      <c r="AN765" s="1">
        <v>4.0</v>
      </c>
      <c r="AO765" s="1">
        <v>2.0</v>
      </c>
      <c r="AP765" s="1">
        <v>4.0</v>
      </c>
      <c r="AQ765" s="1">
        <v>2.0</v>
      </c>
      <c r="AR765" s="1">
        <v>4.0</v>
      </c>
      <c r="AS765" s="1">
        <v>3.0</v>
      </c>
      <c r="AT765" s="1">
        <v>5.0</v>
      </c>
      <c r="AU765" s="1">
        <v>2.0</v>
      </c>
      <c r="AV765" s="1">
        <v>3.0</v>
      </c>
      <c r="AW765" s="1">
        <v>1.0</v>
      </c>
      <c r="AX765" s="1">
        <v>2.0</v>
      </c>
      <c r="AY765" s="1">
        <v>1.0</v>
      </c>
      <c r="AZ765" s="1">
        <v>1.0</v>
      </c>
      <c r="BA765" s="1">
        <v>1.0</v>
      </c>
      <c r="BB765" s="1">
        <v>4.0</v>
      </c>
      <c r="BC765" s="1">
        <v>4.0</v>
      </c>
      <c r="BD765" s="1">
        <v>4.0</v>
      </c>
      <c r="BE765" s="1">
        <v>3.0</v>
      </c>
      <c r="BF765" s="1">
        <v>4.0</v>
      </c>
      <c r="BG765" s="1">
        <v>5.0</v>
      </c>
      <c r="BH765" s="1">
        <v>3.0</v>
      </c>
      <c r="BI765" s="1">
        <v>3.0</v>
      </c>
      <c r="BJ765" s="1">
        <v>6.0</v>
      </c>
      <c r="BK765" s="1">
        <v>1.0</v>
      </c>
      <c r="BL765" s="1">
        <v>1.0</v>
      </c>
      <c r="BM765" s="1">
        <v>1.0</v>
      </c>
      <c r="BN765" s="1">
        <v>2.0</v>
      </c>
      <c r="BO765" s="1">
        <v>2.0</v>
      </c>
      <c r="BP765" s="1">
        <v>1.0</v>
      </c>
      <c r="BQ765" s="1">
        <v>1.0</v>
      </c>
      <c r="BR765" s="1">
        <v>1.0</v>
      </c>
      <c r="BS765" s="1">
        <v>5.0</v>
      </c>
      <c r="BT765" s="1">
        <v>5.0</v>
      </c>
      <c r="BU765" s="1">
        <v>5.0</v>
      </c>
      <c r="BV765" s="1">
        <v>5.0</v>
      </c>
      <c r="BW765" s="1">
        <v>5.0</v>
      </c>
      <c r="BX765" s="1">
        <v>4.0</v>
      </c>
      <c r="BY765" s="1">
        <v>5.0</v>
      </c>
      <c r="BZ765" s="1">
        <v>4.0</v>
      </c>
      <c r="CA765" s="64">
        <f t="shared" si="32"/>
        <v>243</v>
      </c>
      <c r="CB765" s="45">
        <f t="shared" si="33"/>
        <v>34</v>
      </c>
      <c r="CC765" s="45">
        <f t="shared" si="34"/>
        <v>25</v>
      </c>
      <c r="CD765" s="45">
        <f t="shared" si="35"/>
        <v>20</v>
      </c>
      <c r="CE765" s="45">
        <f t="shared" si="36"/>
        <v>39</v>
      </c>
      <c r="CF765" s="45">
        <f t="shared" si="37"/>
        <v>25</v>
      </c>
      <c r="CG765" s="45">
        <f t="shared" si="38"/>
        <v>16</v>
      </c>
      <c r="CH765" s="45">
        <f t="shared" si="39"/>
        <v>30</v>
      </c>
      <c r="CI765" s="45">
        <f t="shared" si="40"/>
        <v>0.6</v>
      </c>
      <c r="CJ765">
        <f t="shared" si="10"/>
        <v>10</v>
      </c>
      <c r="CK765" s="45">
        <f t="shared" si="41"/>
        <v>38</v>
      </c>
      <c r="CM765" s="40">
        <f>VLOOKUP(CB765,'PROMIS 57 T-Score Conversions'!Q$3:R$35,2,TRUE)</f>
        <v>45.7</v>
      </c>
      <c r="CN765" s="44" t="str">
        <f t="shared" si="20"/>
        <v>Normal</v>
      </c>
      <c r="CO765" s="40">
        <f>VLOOKUP(CC765,'PROMIS 57 T-Score Conversions'!A$3:B$35,2,TRUE)</f>
        <v>63.5</v>
      </c>
      <c r="CP765" s="39" t="str">
        <f t="shared" si="21"/>
        <v>Moderate</v>
      </c>
      <c r="CQ765" s="40">
        <f>VLOOKUP(CD765,'PROMIS 57 T-Score Conversions'!E$3:F$35,2,TRUE)</f>
        <v>58.5</v>
      </c>
      <c r="CR765" s="39" t="str">
        <f t="shared" si="22"/>
        <v>Mild</v>
      </c>
      <c r="CS765" s="40">
        <f>VLOOKUP(CE765,'PROMIS 57 T-Score Conversions'!U$3:V$35,2,TRUE)</f>
        <v>74.2</v>
      </c>
      <c r="CT765" s="39" t="str">
        <f t="shared" si="42"/>
        <v>Severe</v>
      </c>
      <c r="CU765" s="40">
        <f>VLOOKUP(CF765,'PROMIS 57 T-Score Conversions'!Y$3:Z$35,2,TRUE)</f>
        <v>55.3</v>
      </c>
      <c r="CV765" s="39" t="str">
        <f t="shared" si="24"/>
        <v>Mild</v>
      </c>
      <c r="CW765" s="40">
        <f>vlookup(CG765,'PROMIS 57 T-Score Conversions'!M$3:N$35,2,TRUE)</f>
        <v>36.9</v>
      </c>
      <c r="CX765" s="39" t="str">
        <f t="shared" si="25"/>
        <v>Moderate</v>
      </c>
      <c r="CY765" s="40">
        <f>VLOOKup(CH765,'PROMIS 57 T-Score Conversions'!I$3:J$35,2,TRUE)</f>
        <v>65.5</v>
      </c>
      <c r="CZ765" s="39" t="str">
        <f t="shared" si="26"/>
        <v>Moderate</v>
      </c>
      <c r="DA765" s="37">
        <f>VLOOKUP(CJ765,'PROMIS 57 T-Score Conversions'!AC$3:AD$35,2,TRUE)</f>
        <v>27.45</v>
      </c>
      <c r="DB765" s="44" t="str">
        <f t="shared" si="30"/>
        <v>Severe</v>
      </c>
      <c r="DC765" s="40">
        <f>VLOOKUP(CK765,'PROMIS 57 T-Score Conversions'!AG$3:AH$35,2,TRUE)</f>
        <v>59.95</v>
      </c>
      <c r="DD765" s="39" t="str">
        <f t="shared" si="31"/>
        <v>Mild</v>
      </c>
    </row>
    <row r="766">
      <c r="A766" s="1" t="b">
        <v>1</v>
      </c>
      <c r="B766" s="1" t="b">
        <v>1</v>
      </c>
      <c r="C766" s="20">
        <v>44071.41128003472</v>
      </c>
      <c r="D766" s="1" t="s">
        <v>419</v>
      </c>
      <c r="E766" s="1">
        <v>2240.0</v>
      </c>
      <c r="F766" s="1">
        <v>3.0</v>
      </c>
      <c r="G766" s="1">
        <v>5.0</v>
      </c>
      <c r="H766" s="1">
        <v>5.0</v>
      </c>
      <c r="I766" s="1">
        <v>4.0</v>
      </c>
      <c r="J766" s="1">
        <v>3.0</v>
      </c>
      <c r="K766" s="1">
        <v>4.0</v>
      </c>
      <c r="L766" s="1">
        <v>5.0</v>
      </c>
      <c r="M766" s="1">
        <v>3.0</v>
      </c>
      <c r="N766" s="1">
        <v>1.0</v>
      </c>
      <c r="O766" s="1">
        <v>2.0</v>
      </c>
      <c r="P766" s="1">
        <v>1.0</v>
      </c>
      <c r="Q766" s="1">
        <v>2.0</v>
      </c>
      <c r="R766" s="1">
        <v>2.0</v>
      </c>
      <c r="S766" s="1">
        <v>1.0</v>
      </c>
      <c r="T766" s="1">
        <v>3.0</v>
      </c>
      <c r="U766" s="1">
        <v>2.0</v>
      </c>
      <c r="V766" s="1">
        <v>1.0</v>
      </c>
      <c r="W766" s="1">
        <v>1.0</v>
      </c>
      <c r="X766" s="1">
        <v>2.0</v>
      </c>
      <c r="Y766" s="1">
        <v>1.0</v>
      </c>
      <c r="Z766" s="1">
        <v>1.0</v>
      </c>
      <c r="AA766" s="1">
        <v>2.0</v>
      </c>
      <c r="AB766" s="1">
        <v>1.0</v>
      </c>
      <c r="AC766" s="1">
        <v>1.0</v>
      </c>
      <c r="AD766" s="1">
        <v>4.0</v>
      </c>
      <c r="AE766" s="1">
        <v>2.0</v>
      </c>
      <c r="AF766" s="1">
        <v>3.0</v>
      </c>
      <c r="AG766" s="1">
        <v>3.0</v>
      </c>
      <c r="AH766" s="1">
        <v>2.0</v>
      </c>
      <c r="AI766" s="1">
        <v>2.0</v>
      </c>
      <c r="AJ766" s="1">
        <v>2.0</v>
      </c>
      <c r="AK766" s="1">
        <v>2.0</v>
      </c>
      <c r="AL766" s="1">
        <v>4.0</v>
      </c>
      <c r="AM766" s="1">
        <v>3.0</v>
      </c>
      <c r="AN766" s="1">
        <v>4.0</v>
      </c>
      <c r="AO766" s="1">
        <v>5.0</v>
      </c>
      <c r="AP766" s="1">
        <v>3.0</v>
      </c>
      <c r="AQ766" s="1">
        <v>5.0</v>
      </c>
      <c r="AR766" s="1">
        <v>2.0</v>
      </c>
      <c r="AS766" s="1">
        <v>4.0</v>
      </c>
      <c r="AT766" s="1">
        <v>4.0</v>
      </c>
      <c r="AU766" s="1">
        <v>5.0</v>
      </c>
      <c r="AV766" s="1">
        <v>4.0</v>
      </c>
      <c r="AW766" s="1">
        <v>3.0</v>
      </c>
      <c r="AX766" s="1">
        <v>4.0</v>
      </c>
      <c r="AY766" s="1">
        <v>4.0</v>
      </c>
      <c r="AZ766" s="1">
        <v>5.0</v>
      </c>
      <c r="BA766" s="1">
        <v>4.0</v>
      </c>
      <c r="BB766" s="1">
        <v>2.0</v>
      </c>
      <c r="BC766" s="1">
        <v>3.0</v>
      </c>
      <c r="BD766" s="1">
        <v>1.0</v>
      </c>
      <c r="BE766" s="1">
        <v>3.0</v>
      </c>
      <c r="BF766" s="1">
        <v>2.0</v>
      </c>
      <c r="BG766" s="1">
        <v>2.0</v>
      </c>
      <c r="BH766" s="1">
        <v>2.0</v>
      </c>
      <c r="BI766" s="1">
        <v>1.0</v>
      </c>
      <c r="BJ766" s="1">
        <v>3.0</v>
      </c>
      <c r="BK766" s="1">
        <v>3.0</v>
      </c>
      <c r="BL766" s="1">
        <v>4.0</v>
      </c>
      <c r="BM766" s="1">
        <v>4.0</v>
      </c>
      <c r="BN766" s="1">
        <v>4.0</v>
      </c>
      <c r="BO766" s="1">
        <v>4.0</v>
      </c>
      <c r="BP766" s="1">
        <v>3.0</v>
      </c>
      <c r="BQ766" s="1">
        <v>3.0</v>
      </c>
      <c r="BR766" s="1">
        <v>4.0</v>
      </c>
      <c r="BS766" s="1">
        <v>2.0</v>
      </c>
      <c r="BT766" s="1">
        <v>3.0</v>
      </c>
      <c r="BU766" s="1">
        <v>2.0</v>
      </c>
      <c r="BV766" s="1">
        <v>2.0</v>
      </c>
      <c r="BW766" s="1">
        <v>3.0</v>
      </c>
      <c r="BX766" s="1">
        <v>2.0</v>
      </c>
      <c r="BY766" s="1">
        <v>5.0</v>
      </c>
      <c r="BZ766" s="1">
        <v>2.0</v>
      </c>
      <c r="CA766" s="64">
        <f t="shared" si="32"/>
        <v>208</v>
      </c>
      <c r="CB766" s="45">
        <f t="shared" si="33"/>
        <v>32</v>
      </c>
      <c r="CC766" s="45">
        <f t="shared" si="34"/>
        <v>14</v>
      </c>
      <c r="CD766" s="45">
        <f t="shared" si="35"/>
        <v>10</v>
      </c>
      <c r="CE766" s="45">
        <f t="shared" si="36"/>
        <v>20</v>
      </c>
      <c r="CF766" s="45">
        <f t="shared" si="37"/>
        <v>30</v>
      </c>
      <c r="CG766" s="45">
        <f t="shared" si="38"/>
        <v>33</v>
      </c>
      <c r="CH766" s="45">
        <f t="shared" si="39"/>
        <v>16</v>
      </c>
      <c r="CI766" s="45">
        <f t="shared" si="40"/>
        <v>0.3</v>
      </c>
      <c r="CJ766">
        <f t="shared" si="10"/>
        <v>29</v>
      </c>
      <c r="CK766" s="45">
        <f t="shared" si="41"/>
        <v>21</v>
      </c>
      <c r="CM766" s="40">
        <f>VLOOKUP(CB766,'PROMIS 57 T-Score Conversions'!Q$3:R$35,2,TRUE)</f>
        <v>43.9</v>
      </c>
      <c r="CN766" s="44" t="str">
        <f t="shared" si="20"/>
        <v>Mild</v>
      </c>
      <c r="CO766" s="40">
        <f>VLOOKUP(CC766,'PROMIS 57 T-Score Conversions'!A$3:B$35,2,TRUE)</f>
        <v>52.1</v>
      </c>
      <c r="CP766" s="39" t="str">
        <f t="shared" si="21"/>
        <v>Mild</v>
      </c>
      <c r="CQ766" s="40">
        <f>VLOOKUP(CD766,'PROMIS 57 T-Score Conversions'!E$3:F$35,2,TRUE)</f>
        <v>47.5</v>
      </c>
      <c r="CR766" s="39" t="str">
        <f t="shared" si="22"/>
        <v>Normal</v>
      </c>
      <c r="CS766" s="40">
        <f>VLOOKUP(CE766,'PROMIS 57 T-Score Conversions'!U$3:V$35,2,TRUE)</f>
        <v>53.6</v>
      </c>
      <c r="CT766" s="39" t="str">
        <f t="shared" si="42"/>
        <v>Normal</v>
      </c>
      <c r="CU766" s="40">
        <f>VLOOKUP(CF766,'PROMIS 57 T-Score Conversions'!Y$3:Z$35,2,TRUE)</f>
        <v>60.4</v>
      </c>
      <c r="CV766" s="39" t="str">
        <f t="shared" si="24"/>
        <v>Moderate</v>
      </c>
      <c r="CW766" s="40">
        <f>vlookup(CG766,'PROMIS 57 T-Score Conversions'!M$3:N$35,2,TRUE)</f>
        <v>52.7</v>
      </c>
      <c r="CX766" s="39" t="str">
        <f t="shared" si="25"/>
        <v>Normal</v>
      </c>
      <c r="CY766" s="40">
        <f>VLOOKup(CH766,'PROMIS 57 T-Score Conversions'!I$3:J$35,2,TRUE)</f>
        <v>55.8</v>
      </c>
      <c r="CZ766" s="39" t="str">
        <f t="shared" si="26"/>
        <v>Mild</v>
      </c>
      <c r="DA766" s="37">
        <f>VLOOKUP(CJ766,'PROMIS 57 T-Score Conversions'!AC$3:AD$35,2,TRUE)</f>
        <v>44.43</v>
      </c>
      <c r="DB766" s="44" t="str">
        <f t="shared" si="30"/>
        <v>Mild</v>
      </c>
      <c r="DC766" s="40">
        <f>VLOOKUP(CK766,'PROMIS 57 T-Score Conversions'!AG$3:AH$35,2,TRUE)</f>
        <v>40.71</v>
      </c>
      <c r="DD766" s="39" t="str">
        <f t="shared" si="31"/>
        <v>Normal</v>
      </c>
    </row>
    <row r="767">
      <c r="A767" s="1" t="b">
        <v>1</v>
      </c>
      <c r="B767" s="1" t="b">
        <v>1</v>
      </c>
      <c r="C767" s="20">
        <v>44071.44197649306</v>
      </c>
      <c r="D767" s="1" t="s">
        <v>494</v>
      </c>
      <c r="E767" s="1">
        <v>2314.0</v>
      </c>
      <c r="F767" s="1">
        <v>2.0</v>
      </c>
      <c r="G767" s="1">
        <v>3.0</v>
      </c>
      <c r="H767" s="1">
        <v>2.0</v>
      </c>
      <c r="I767" s="1">
        <v>3.0</v>
      </c>
      <c r="J767" s="1">
        <v>1.0</v>
      </c>
      <c r="K767" s="1">
        <v>3.0</v>
      </c>
      <c r="L767" s="1">
        <v>4.0</v>
      </c>
      <c r="M767" s="1">
        <v>2.0</v>
      </c>
      <c r="N767" s="1">
        <v>2.0</v>
      </c>
      <c r="O767" s="1">
        <v>2.0</v>
      </c>
      <c r="P767" s="1">
        <v>2.0</v>
      </c>
      <c r="Q767" s="1">
        <v>3.0</v>
      </c>
      <c r="R767" s="1">
        <v>2.0</v>
      </c>
      <c r="S767" s="1">
        <v>1.0</v>
      </c>
      <c r="T767" s="1">
        <v>1.0</v>
      </c>
      <c r="U767" s="1">
        <v>3.0</v>
      </c>
      <c r="V767" s="1">
        <v>1.0</v>
      </c>
      <c r="W767" s="1">
        <v>1.0</v>
      </c>
      <c r="X767" s="1">
        <v>1.0</v>
      </c>
      <c r="Y767" s="1">
        <v>1.0</v>
      </c>
      <c r="Z767" s="1">
        <v>1.0</v>
      </c>
      <c r="AA767" s="1">
        <v>2.0</v>
      </c>
      <c r="AB767" s="1">
        <v>1.0</v>
      </c>
      <c r="AC767" s="1">
        <v>1.0</v>
      </c>
      <c r="AD767" s="1">
        <v>4.0</v>
      </c>
      <c r="AE767" s="1">
        <v>3.0</v>
      </c>
      <c r="AF767" s="1">
        <v>3.0</v>
      </c>
      <c r="AG767" s="1">
        <v>4.0</v>
      </c>
      <c r="AH767" s="1">
        <v>2.0</v>
      </c>
      <c r="AI767" s="1">
        <v>4.0</v>
      </c>
      <c r="AJ767" s="1">
        <v>3.0</v>
      </c>
      <c r="AK767" s="1">
        <v>4.0</v>
      </c>
      <c r="AL767" s="1">
        <v>3.0</v>
      </c>
      <c r="AM767" s="1">
        <v>4.0</v>
      </c>
      <c r="AN767" s="1">
        <v>3.0</v>
      </c>
      <c r="AO767" s="1">
        <v>2.0</v>
      </c>
      <c r="AP767" s="1">
        <v>4.0</v>
      </c>
      <c r="AQ767" s="1">
        <v>1.0</v>
      </c>
      <c r="AR767" s="1">
        <v>1.0</v>
      </c>
      <c r="AS767" s="1">
        <v>2.0</v>
      </c>
      <c r="AT767" s="1">
        <v>2.0</v>
      </c>
      <c r="AU767" s="1">
        <v>2.0</v>
      </c>
      <c r="AV767" s="1">
        <v>1.0</v>
      </c>
      <c r="AW767" s="1">
        <v>2.0</v>
      </c>
      <c r="AX767" s="1">
        <v>1.0</v>
      </c>
      <c r="AY767" s="1">
        <v>1.0</v>
      </c>
      <c r="AZ767" s="1">
        <v>1.0</v>
      </c>
      <c r="BA767" s="1">
        <v>1.0</v>
      </c>
      <c r="BB767" s="1">
        <v>5.0</v>
      </c>
      <c r="BC767" s="1">
        <v>5.0</v>
      </c>
      <c r="BD767" s="1">
        <v>5.0</v>
      </c>
      <c r="BE767" s="1">
        <v>5.0</v>
      </c>
      <c r="BF767" s="1">
        <v>5.0</v>
      </c>
      <c r="BG767" s="1">
        <v>5.0</v>
      </c>
      <c r="BH767" s="1">
        <v>4.0</v>
      </c>
      <c r="BI767" s="1">
        <v>4.0</v>
      </c>
      <c r="BJ767" s="1">
        <v>5.0</v>
      </c>
      <c r="BK767" s="1">
        <v>1.0</v>
      </c>
      <c r="BL767" s="1">
        <v>2.0</v>
      </c>
      <c r="BM767" s="1">
        <v>2.0</v>
      </c>
      <c r="BN767" s="1">
        <v>2.0</v>
      </c>
      <c r="BO767" s="1">
        <v>1.0</v>
      </c>
      <c r="BP767" s="1">
        <v>1.0</v>
      </c>
      <c r="BQ767" s="1">
        <v>2.0</v>
      </c>
      <c r="BR767" s="1">
        <v>2.0</v>
      </c>
      <c r="BS767" s="1">
        <v>5.0</v>
      </c>
      <c r="BT767" s="1">
        <v>5.0</v>
      </c>
      <c r="BU767" s="1">
        <v>5.0</v>
      </c>
      <c r="BV767" s="1">
        <v>5.0</v>
      </c>
      <c r="BW767" s="1">
        <v>5.0</v>
      </c>
      <c r="BX767" s="1">
        <v>4.0</v>
      </c>
      <c r="BY767" s="1">
        <v>5.0</v>
      </c>
      <c r="BZ767" s="1">
        <v>5.0</v>
      </c>
      <c r="CA767" s="64">
        <f t="shared" si="32"/>
        <v>198</v>
      </c>
      <c r="CB767" s="45">
        <f t="shared" si="33"/>
        <v>20</v>
      </c>
      <c r="CC767" s="45">
        <f t="shared" si="34"/>
        <v>16</v>
      </c>
      <c r="CD767" s="45">
        <f t="shared" si="35"/>
        <v>9</v>
      </c>
      <c r="CE767" s="45">
        <f t="shared" si="36"/>
        <v>27</v>
      </c>
      <c r="CF767" s="45">
        <f t="shared" si="37"/>
        <v>20</v>
      </c>
      <c r="CG767" s="45">
        <f t="shared" si="38"/>
        <v>11</v>
      </c>
      <c r="CH767" s="45">
        <f t="shared" si="39"/>
        <v>38</v>
      </c>
      <c r="CI767" s="45">
        <f t="shared" si="40"/>
        <v>0.5</v>
      </c>
      <c r="CJ767">
        <f t="shared" si="10"/>
        <v>13</v>
      </c>
      <c r="CK767" s="45">
        <f t="shared" si="41"/>
        <v>39</v>
      </c>
      <c r="CM767" s="40">
        <f>VLOOKUP(CB767,'PROMIS 57 T-Score Conversions'!Q$3:R$35,2,TRUE)</f>
        <v>35.4</v>
      </c>
      <c r="CN767" s="44" t="str">
        <f t="shared" si="20"/>
        <v>Moderate</v>
      </c>
      <c r="CO767" s="40">
        <f>VLOOKUP(CC767,'PROMIS 57 T-Score Conversions'!A$3:B$35,2,TRUE)</f>
        <v>54.3</v>
      </c>
      <c r="CP767" s="39" t="str">
        <f t="shared" si="21"/>
        <v>Mild</v>
      </c>
      <c r="CQ767" s="40">
        <f>VLOOKUP(CD767,'PROMIS 57 T-Score Conversions'!E$3:F$35,2,TRUE)</f>
        <v>44.7</v>
      </c>
      <c r="CR767" s="39" t="str">
        <f t="shared" si="22"/>
        <v>Normal</v>
      </c>
      <c r="CS767" s="40">
        <f>VLOOKUP(CE767,'PROMIS 57 T-Score Conversions'!U$3:V$35,2,TRUE)</f>
        <v>60.4</v>
      </c>
      <c r="CT767" s="39" t="str">
        <f t="shared" si="42"/>
        <v>Moderate</v>
      </c>
      <c r="CU767" s="40">
        <f>VLOOKUP(CF767,'PROMIS 57 T-Score Conversions'!Y$3:Z$35,2,TRUE)</f>
        <v>50.1</v>
      </c>
      <c r="CV767" s="39" t="str">
        <f t="shared" si="24"/>
        <v>Normal</v>
      </c>
      <c r="CW767" s="40">
        <f>vlookup(CG767,'PROMIS 57 T-Score Conversions'!M$3:N$35,2,TRUE)</f>
        <v>32.6</v>
      </c>
      <c r="CX767" s="39" t="str">
        <f t="shared" si="25"/>
        <v>Moderate</v>
      </c>
      <c r="CY767" s="40">
        <f>VLOOKup(CH767,'PROMIS 57 T-Score Conversions'!I$3:J$35,2,TRUE)</f>
        <v>72.1</v>
      </c>
      <c r="CZ767" s="39" t="str">
        <f t="shared" si="26"/>
        <v>Severe</v>
      </c>
      <c r="DA767" s="37">
        <f>VLOOKUP(CJ767,'PROMIS 57 T-Score Conversions'!AC$3:AD$35,2,TRUE)</f>
        <v>31.18</v>
      </c>
      <c r="DB767" s="44" t="str">
        <f t="shared" si="30"/>
        <v>Moderate</v>
      </c>
      <c r="DC767" s="40">
        <f>VLOOKUP(CK767,'PROMIS 57 T-Score Conversions'!AG$3:AH$35,2,TRUE)</f>
        <v>62.52</v>
      </c>
      <c r="DD767" s="39" t="str">
        <f t="shared" si="31"/>
        <v>Moderate</v>
      </c>
    </row>
    <row r="768">
      <c r="A768" s="1" t="b">
        <v>1</v>
      </c>
      <c r="B768" s="1" t="b">
        <v>1</v>
      </c>
      <c r="C768" s="20">
        <v>44073.90642060185</v>
      </c>
      <c r="D768" s="1" t="s">
        <v>317</v>
      </c>
      <c r="E768" s="1">
        <v>2087.0</v>
      </c>
      <c r="F768" s="1">
        <v>4.0</v>
      </c>
      <c r="G768" s="1">
        <v>5.0</v>
      </c>
      <c r="H768" s="1">
        <v>5.0</v>
      </c>
      <c r="I768" s="1">
        <v>3.0</v>
      </c>
      <c r="J768" s="1">
        <v>3.0</v>
      </c>
      <c r="K768" s="1">
        <v>5.0</v>
      </c>
      <c r="L768" s="1">
        <v>5.0</v>
      </c>
      <c r="M768" s="1">
        <v>3.0</v>
      </c>
      <c r="N768" s="1">
        <v>3.0</v>
      </c>
      <c r="O768" s="1">
        <v>2.0</v>
      </c>
      <c r="P768" s="1">
        <v>4.0</v>
      </c>
      <c r="Q768" s="1">
        <v>3.0</v>
      </c>
      <c r="R768" s="1">
        <v>1.0</v>
      </c>
      <c r="S768" s="1">
        <v>2.0</v>
      </c>
      <c r="T768" s="1">
        <v>3.0</v>
      </c>
      <c r="U768" s="1">
        <v>2.0</v>
      </c>
      <c r="V768" s="1">
        <v>1.0</v>
      </c>
      <c r="W768" s="1">
        <v>2.0</v>
      </c>
      <c r="X768" s="1">
        <v>4.0</v>
      </c>
      <c r="Y768" s="1">
        <v>3.0</v>
      </c>
      <c r="Z768" s="1">
        <v>2.0</v>
      </c>
      <c r="AA768" s="1">
        <v>5.0</v>
      </c>
      <c r="AB768" s="1">
        <v>3.0</v>
      </c>
      <c r="AC768" s="1">
        <v>2.0</v>
      </c>
      <c r="AD768" s="1">
        <v>5.0</v>
      </c>
      <c r="AE768" s="1">
        <v>4.0</v>
      </c>
      <c r="AF768" s="1">
        <v>4.0</v>
      </c>
      <c r="AG768" s="1">
        <v>5.0</v>
      </c>
      <c r="AH768" s="1">
        <v>4.0</v>
      </c>
      <c r="AI768" s="1">
        <v>3.0</v>
      </c>
      <c r="AJ768" s="1">
        <v>5.0</v>
      </c>
      <c r="AK768" s="1">
        <v>4.0</v>
      </c>
      <c r="AL768" s="1">
        <v>4.0</v>
      </c>
      <c r="AM768" s="1">
        <v>4.0</v>
      </c>
      <c r="AN768" s="1">
        <v>3.0</v>
      </c>
      <c r="AO768" s="1">
        <v>1.0</v>
      </c>
      <c r="AP768" s="1">
        <v>4.0</v>
      </c>
      <c r="AQ768" s="1">
        <v>1.0</v>
      </c>
      <c r="AR768" s="1">
        <v>2.0</v>
      </c>
      <c r="AS768" s="1">
        <v>4.0</v>
      </c>
      <c r="AT768" s="1">
        <v>1.0</v>
      </c>
      <c r="AU768" s="1">
        <v>4.0</v>
      </c>
      <c r="AV768" s="1">
        <v>3.0</v>
      </c>
      <c r="AW768" s="1">
        <v>1.0</v>
      </c>
      <c r="AX768" s="1">
        <v>1.0</v>
      </c>
      <c r="AY768" s="1">
        <v>1.0</v>
      </c>
      <c r="AZ768" s="1">
        <v>4.0</v>
      </c>
      <c r="BA768" s="1">
        <v>3.0</v>
      </c>
      <c r="BB768" s="1">
        <v>3.0</v>
      </c>
      <c r="BC768" s="1">
        <v>3.0</v>
      </c>
      <c r="BD768" s="1">
        <v>3.0</v>
      </c>
      <c r="BE768" s="1">
        <v>3.0</v>
      </c>
      <c r="BF768" s="1">
        <v>3.0</v>
      </c>
      <c r="BG768" s="1">
        <v>3.0</v>
      </c>
      <c r="BH768" s="1">
        <v>3.0</v>
      </c>
      <c r="BI768" s="1">
        <v>2.0</v>
      </c>
      <c r="BJ768" s="1">
        <v>2.0</v>
      </c>
      <c r="BK768" s="1">
        <v>4.0</v>
      </c>
      <c r="BL768" s="1">
        <v>4.0</v>
      </c>
      <c r="BM768" s="1">
        <v>4.0</v>
      </c>
      <c r="BN768" s="1">
        <v>2.0</v>
      </c>
      <c r="BO768" s="1">
        <v>2.0</v>
      </c>
      <c r="BP768" s="1">
        <v>3.0</v>
      </c>
      <c r="BQ768" s="1">
        <v>2.0</v>
      </c>
      <c r="BR768" s="1">
        <v>4.0</v>
      </c>
      <c r="BS768" s="1">
        <v>2.0</v>
      </c>
      <c r="BT768" s="1">
        <v>2.0</v>
      </c>
      <c r="BU768" s="1">
        <v>4.0</v>
      </c>
      <c r="BV768" s="1">
        <v>5.0</v>
      </c>
      <c r="BW768" s="1">
        <v>4.0</v>
      </c>
      <c r="BX768" s="1">
        <v>2.0</v>
      </c>
      <c r="BY768" s="1">
        <v>2.0</v>
      </c>
      <c r="BZ768" s="1">
        <v>5.0</v>
      </c>
      <c r="CA768" s="64">
        <f t="shared" si="32"/>
        <v>226</v>
      </c>
      <c r="CB768" s="45">
        <f t="shared" si="33"/>
        <v>33</v>
      </c>
      <c r="CC768" s="45">
        <f t="shared" si="34"/>
        <v>20</v>
      </c>
      <c r="CD768" s="45">
        <f t="shared" si="35"/>
        <v>22</v>
      </c>
      <c r="CE768" s="45">
        <f t="shared" si="36"/>
        <v>34</v>
      </c>
      <c r="CF768" s="45">
        <f t="shared" si="37"/>
        <v>23</v>
      </c>
      <c r="CG768" s="45">
        <f t="shared" si="38"/>
        <v>18</v>
      </c>
      <c r="CH768" s="45">
        <f t="shared" si="39"/>
        <v>23</v>
      </c>
      <c r="CI768" s="45">
        <f t="shared" si="40"/>
        <v>0.2</v>
      </c>
      <c r="CJ768">
        <f t="shared" si="10"/>
        <v>25</v>
      </c>
      <c r="CK768" s="45">
        <f t="shared" si="41"/>
        <v>26</v>
      </c>
      <c r="CM768" s="40">
        <f>VLOOKUP(CB768,'PROMIS 57 T-Score Conversions'!Q$3:R$35,2,TRUE)</f>
        <v>44.7</v>
      </c>
      <c r="CN768" s="44" t="str">
        <f t="shared" si="20"/>
        <v>Mild</v>
      </c>
      <c r="CO768" s="40">
        <f>VLOOKUP(CC768,'PROMIS 57 T-Score Conversions'!A$3:B$35,2,TRUE)</f>
        <v>58.4</v>
      </c>
      <c r="CP768" s="39" t="str">
        <f t="shared" si="21"/>
        <v>Moderate</v>
      </c>
      <c r="CQ768" s="40">
        <f>VLOOKUP(CD768,'PROMIS 57 T-Score Conversions'!E$3:F$35,2,TRUE)</f>
        <v>60.3</v>
      </c>
      <c r="CR768" s="39" t="str">
        <f t="shared" si="22"/>
        <v>Moderate</v>
      </c>
      <c r="CS768" s="40">
        <f>VLOOKUP(CE768,'PROMIS 57 T-Score Conversions'!U$3:V$35,2,TRUE)</f>
        <v>67.5</v>
      </c>
      <c r="CT768" s="39" t="str">
        <f t="shared" si="42"/>
        <v>Moderate</v>
      </c>
      <c r="CU768" s="40">
        <f>VLOOKUP(CF768,'PROMIS 57 T-Score Conversions'!Y$3:Z$35,2,TRUE)</f>
        <v>53.3</v>
      </c>
      <c r="CV768" s="39" t="str">
        <f t="shared" si="24"/>
        <v>Normal</v>
      </c>
      <c r="CW768" s="40">
        <f>vlookup(CG768,'PROMIS 57 T-Score Conversions'!M$3:N$35,2,TRUE)</f>
        <v>38.5</v>
      </c>
      <c r="CX768" s="39" t="str">
        <f t="shared" si="25"/>
        <v>Moderate</v>
      </c>
      <c r="CY768" s="40">
        <f>VLOOKup(CH768,'PROMIS 57 T-Score Conversions'!I$3:J$35,2,TRUE)</f>
        <v>60.8</v>
      </c>
      <c r="CZ768" s="39" t="str">
        <f t="shared" si="26"/>
        <v>Moderate</v>
      </c>
      <c r="DA768" s="37">
        <f>VLOOKUP(CJ768,'PROMIS 57 T-Score Conversions'!AC$3:AD$35,2,TRUE)</f>
        <v>41.09</v>
      </c>
      <c r="DB768" s="44" t="str">
        <f t="shared" si="30"/>
        <v>Mild</v>
      </c>
      <c r="DC768" s="40">
        <f>VLOOKUP(CK768,'PROMIS 57 T-Score Conversions'!AG$3:AH$35,2,TRUE)</f>
        <v>45.27</v>
      </c>
      <c r="DD768" s="39" t="str">
        <f t="shared" si="31"/>
        <v>Normal</v>
      </c>
    </row>
    <row r="769">
      <c r="A769" s="1" t="b">
        <v>1</v>
      </c>
      <c r="B769" s="1" t="b">
        <v>1</v>
      </c>
      <c r="C769" s="20">
        <v>44074.40271921296</v>
      </c>
      <c r="D769" s="1" t="s">
        <v>456</v>
      </c>
      <c r="E769" s="1">
        <v>2274.0</v>
      </c>
      <c r="F769" s="1">
        <v>4.0</v>
      </c>
      <c r="G769" s="1">
        <v>5.0</v>
      </c>
      <c r="H769" s="1">
        <v>5.0</v>
      </c>
      <c r="I769" s="1">
        <v>5.0</v>
      </c>
      <c r="J769" s="1">
        <v>3.0</v>
      </c>
      <c r="K769" s="1">
        <v>4.0</v>
      </c>
      <c r="L769" s="1">
        <v>5.0</v>
      </c>
      <c r="M769" s="1">
        <v>4.0</v>
      </c>
      <c r="N769" s="1">
        <v>4.0</v>
      </c>
      <c r="O769" s="1">
        <v>4.0</v>
      </c>
      <c r="P769" s="1">
        <v>4.0</v>
      </c>
      <c r="Q769" s="1">
        <v>4.0</v>
      </c>
      <c r="R769" s="1">
        <v>4.0</v>
      </c>
      <c r="S769" s="1">
        <v>5.0</v>
      </c>
      <c r="T769" s="1">
        <v>4.0</v>
      </c>
      <c r="U769" s="1">
        <v>4.0</v>
      </c>
      <c r="V769" s="1">
        <v>4.0</v>
      </c>
      <c r="W769" s="1">
        <v>4.0</v>
      </c>
      <c r="X769" s="1">
        <v>4.0</v>
      </c>
      <c r="Y769" s="1">
        <v>4.0</v>
      </c>
      <c r="Z769" s="1">
        <v>5.0</v>
      </c>
      <c r="AA769" s="1">
        <v>4.0</v>
      </c>
      <c r="AB769" s="1">
        <v>4.0</v>
      </c>
      <c r="AC769" s="1">
        <v>4.0</v>
      </c>
      <c r="AD769" s="1">
        <v>4.0</v>
      </c>
      <c r="AE769" s="1">
        <v>4.0</v>
      </c>
      <c r="AF769" s="1">
        <v>4.0</v>
      </c>
      <c r="AG769" s="1">
        <v>4.0</v>
      </c>
      <c r="AH769" s="1">
        <v>3.0</v>
      </c>
      <c r="AI769" s="1">
        <v>4.0</v>
      </c>
      <c r="AJ769" s="1">
        <v>4.0</v>
      </c>
      <c r="AK769" s="1">
        <v>5.0</v>
      </c>
      <c r="AL769" s="1">
        <v>5.0</v>
      </c>
      <c r="AM769" s="1">
        <v>5.0</v>
      </c>
      <c r="AN769" s="1">
        <v>5.0</v>
      </c>
      <c r="AO769" s="1">
        <v>4.0</v>
      </c>
      <c r="AP769" s="1">
        <v>4.0</v>
      </c>
      <c r="AQ769" s="1">
        <v>5.0</v>
      </c>
      <c r="AR769" s="1">
        <v>5.0</v>
      </c>
      <c r="AS769" s="1">
        <v>5.0</v>
      </c>
      <c r="AT769" s="1">
        <v>4.0</v>
      </c>
      <c r="AU769" s="1">
        <v>1.0</v>
      </c>
      <c r="AV769" s="1">
        <v>3.0</v>
      </c>
      <c r="AW769" s="1">
        <v>2.0</v>
      </c>
      <c r="AX769" s="1">
        <v>1.0</v>
      </c>
      <c r="AY769" s="1">
        <v>1.0</v>
      </c>
      <c r="AZ769" s="1">
        <v>1.0</v>
      </c>
      <c r="BA769" s="1">
        <v>2.0</v>
      </c>
      <c r="BB769" s="1">
        <v>3.0</v>
      </c>
      <c r="BC769" s="1">
        <v>3.0</v>
      </c>
      <c r="BD769" s="1">
        <v>3.0</v>
      </c>
      <c r="BE769" s="1">
        <v>3.0</v>
      </c>
      <c r="BF769" s="1">
        <v>3.0</v>
      </c>
      <c r="BG769" s="1">
        <v>3.0</v>
      </c>
      <c r="BH769" s="1">
        <v>3.0</v>
      </c>
      <c r="BI769" s="1">
        <v>3.0</v>
      </c>
      <c r="BJ769" s="1">
        <v>6.0</v>
      </c>
      <c r="BK769" s="1">
        <v>1.0</v>
      </c>
      <c r="BL769" s="1">
        <v>1.0</v>
      </c>
      <c r="BM769" s="1">
        <v>1.0</v>
      </c>
      <c r="BN769" s="1">
        <v>2.0</v>
      </c>
      <c r="BO769" s="1">
        <v>2.0</v>
      </c>
      <c r="BP769" s="1">
        <v>1.0</v>
      </c>
      <c r="BQ769" s="1">
        <v>2.0</v>
      </c>
      <c r="BR769" s="1">
        <v>1.0</v>
      </c>
      <c r="BS769" s="1">
        <v>5.0</v>
      </c>
      <c r="BT769" s="1">
        <v>5.0</v>
      </c>
      <c r="BU769" s="1">
        <v>4.0</v>
      </c>
      <c r="BV769" s="1">
        <v>4.0</v>
      </c>
      <c r="BW769" s="1">
        <v>4.0</v>
      </c>
      <c r="BX769" s="1">
        <v>3.0</v>
      </c>
      <c r="BY769" s="1">
        <v>3.0</v>
      </c>
      <c r="BZ769" s="1">
        <v>4.0</v>
      </c>
      <c r="CA769" s="64">
        <f t="shared" si="32"/>
        <v>259</v>
      </c>
      <c r="CB769" s="45">
        <f t="shared" si="33"/>
        <v>35</v>
      </c>
      <c r="CC769" s="45">
        <f t="shared" si="34"/>
        <v>33</v>
      </c>
      <c r="CD769" s="45">
        <f t="shared" si="35"/>
        <v>33</v>
      </c>
      <c r="CE769" s="45">
        <f t="shared" si="36"/>
        <v>32</v>
      </c>
      <c r="CF769" s="45">
        <f t="shared" si="37"/>
        <v>38</v>
      </c>
      <c r="CG769" s="45">
        <f t="shared" si="38"/>
        <v>15</v>
      </c>
      <c r="CH769" s="45">
        <f t="shared" si="39"/>
        <v>24</v>
      </c>
      <c r="CI769" s="45">
        <f t="shared" si="40"/>
        <v>0.6</v>
      </c>
      <c r="CJ769">
        <f t="shared" si="10"/>
        <v>11</v>
      </c>
      <c r="CK769" s="45">
        <f t="shared" si="41"/>
        <v>32</v>
      </c>
      <c r="CM769" s="40">
        <f>VLOOKUP(CB769,'PROMIS 57 T-Score Conversions'!Q$3:R$35,2,TRUE)</f>
        <v>46.7</v>
      </c>
      <c r="CN769" s="44" t="str">
        <f t="shared" si="20"/>
        <v>Normal</v>
      </c>
      <c r="CO769" s="40">
        <f>VLOOKUP(CC769,'PROMIS 57 T-Score Conversions'!A$3:B$35,2,TRUE)</f>
        <v>71.9</v>
      </c>
      <c r="CP769" s="39" t="str">
        <f t="shared" si="21"/>
        <v>Severe</v>
      </c>
      <c r="CQ769" s="40">
        <f>VLOOKUP(CD769,'PROMIS 57 T-Score Conversions'!E$3:F$35,2,TRUE)</f>
        <v>70.7</v>
      </c>
      <c r="CR769" s="39" t="str">
        <f t="shared" si="22"/>
        <v>Severe</v>
      </c>
      <c r="CS769" s="40">
        <f>VLOOKUP(CE769,'PROMIS 57 T-Score Conversions'!U$3:V$35,2,TRUE)</f>
        <v>65.3</v>
      </c>
      <c r="CT769" s="39" t="str">
        <f t="shared" si="42"/>
        <v>Moderate</v>
      </c>
      <c r="CU769" s="40">
        <f>VLOOKUP(CF769,'PROMIS 57 T-Score Conversions'!Y$3:Z$35,2,TRUE)</f>
        <v>70.8</v>
      </c>
      <c r="CV769" s="39" t="str">
        <f t="shared" si="24"/>
        <v>Severe</v>
      </c>
      <c r="CW769" s="40">
        <f>vlookup(CG769,'PROMIS 57 T-Score Conversions'!M$3:N$35,2,TRUE)</f>
        <v>36.2</v>
      </c>
      <c r="CX769" s="39" t="str">
        <f t="shared" si="25"/>
        <v>Moderate</v>
      </c>
      <c r="CY769" s="40">
        <f>VLOOKup(CH769,'PROMIS 57 T-Score Conversions'!I$3:J$35,2,TRUE)</f>
        <v>61.5</v>
      </c>
      <c r="CZ769" s="39" t="str">
        <f t="shared" si="26"/>
        <v>Moderate</v>
      </c>
      <c r="DA769" s="37">
        <f>VLOOKUP(CJ769,'PROMIS 57 T-Score Conversions'!AC$3:AD$35,2,TRUE)</f>
        <v>28.9</v>
      </c>
      <c r="DB769" s="44" t="str">
        <f t="shared" si="30"/>
        <v>Severe</v>
      </c>
      <c r="DC769" s="40">
        <f>VLOOKUP(CK769,'PROMIS 57 T-Score Conversions'!AG$3:AH$35,2,TRUE)</f>
        <v>51.29</v>
      </c>
      <c r="DD769" s="39" t="str">
        <f t="shared" si="31"/>
        <v>Normal</v>
      </c>
    </row>
    <row r="770">
      <c r="A770" s="1" t="b">
        <v>1</v>
      </c>
      <c r="B770" s="1" t="b">
        <v>1</v>
      </c>
      <c r="C770" s="20">
        <v>44074.83895967592</v>
      </c>
      <c r="D770" s="1" t="s">
        <v>495</v>
      </c>
      <c r="E770" s="1">
        <v>2322.0</v>
      </c>
      <c r="F770" s="1">
        <v>4.0</v>
      </c>
      <c r="G770" s="1">
        <v>5.0</v>
      </c>
      <c r="H770" s="1">
        <v>4.0</v>
      </c>
      <c r="I770" s="1">
        <v>4.0</v>
      </c>
      <c r="J770" s="1">
        <v>4.0</v>
      </c>
      <c r="K770" s="1">
        <v>4.0</v>
      </c>
      <c r="L770" s="1">
        <v>5.0</v>
      </c>
      <c r="M770" s="1">
        <v>4.0</v>
      </c>
      <c r="N770" s="1">
        <v>1.0</v>
      </c>
      <c r="O770" s="1">
        <v>2.0</v>
      </c>
      <c r="P770" s="1">
        <v>1.0</v>
      </c>
      <c r="Q770" s="1">
        <v>2.0</v>
      </c>
      <c r="R770" s="1">
        <v>1.0</v>
      </c>
      <c r="S770" s="1">
        <v>1.0</v>
      </c>
      <c r="T770" s="1">
        <v>3.0</v>
      </c>
      <c r="U770" s="1">
        <v>2.0</v>
      </c>
      <c r="V770" s="1">
        <v>1.0</v>
      </c>
      <c r="W770" s="1">
        <v>1.0</v>
      </c>
      <c r="X770" s="1">
        <v>1.0</v>
      </c>
      <c r="Y770" s="1">
        <v>2.0</v>
      </c>
      <c r="Z770" s="1">
        <v>2.0</v>
      </c>
      <c r="AA770" s="1">
        <v>2.0</v>
      </c>
      <c r="AB770" s="1">
        <v>3.0</v>
      </c>
      <c r="AC770" s="1">
        <v>1.0</v>
      </c>
      <c r="AD770" s="1">
        <v>3.0</v>
      </c>
      <c r="AE770" s="1">
        <v>3.0</v>
      </c>
      <c r="AF770" s="1">
        <v>2.0</v>
      </c>
      <c r="AG770" s="1">
        <v>2.0</v>
      </c>
      <c r="AH770" s="1">
        <v>2.0</v>
      </c>
      <c r="AI770" s="1">
        <v>2.0</v>
      </c>
      <c r="AJ770" s="1">
        <v>3.0</v>
      </c>
      <c r="AK770" s="1">
        <v>2.0</v>
      </c>
      <c r="AL770" s="1">
        <v>2.0</v>
      </c>
      <c r="AM770" s="1">
        <v>2.0</v>
      </c>
      <c r="AN770" s="1">
        <v>2.0</v>
      </c>
      <c r="AO770" s="1">
        <v>3.0</v>
      </c>
      <c r="AP770" s="1">
        <v>3.0</v>
      </c>
      <c r="AQ770" s="1">
        <v>2.0</v>
      </c>
      <c r="AR770" s="1">
        <v>1.0</v>
      </c>
      <c r="AS770" s="1">
        <v>2.0</v>
      </c>
      <c r="AT770" s="1">
        <v>2.0</v>
      </c>
      <c r="AU770" s="1">
        <v>2.0</v>
      </c>
      <c r="AV770" s="1">
        <v>3.0</v>
      </c>
      <c r="AW770" s="1">
        <v>2.0</v>
      </c>
      <c r="AX770" s="1">
        <v>1.0</v>
      </c>
      <c r="AY770" s="1">
        <v>2.0</v>
      </c>
      <c r="AZ770" s="1">
        <v>2.0</v>
      </c>
      <c r="BA770" s="1">
        <v>2.0</v>
      </c>
      <c r="BB770" s="1">
        <v>2.0</v>
      </c>
      <c r="BC770" s="1">
        <v>2.0</v>
      </c>
      <c r="BD770" s="1">
        <v>2.0</v>
      </c>
      <c r="BE770" s="1">
        <v>2.0</v>
      </c>
      <c r="BF770" s="1">
        <v>1.0</v>
      </c>
      <c r="BG770" s="1">
        <v>1.0</v>
      </c>
      <c r="BH770" s="1">
        <v>1.0</v>
      </c>
      <c r="BI770" s="1">
        <v>2.0</v>
      </c>
      <c r="BJ770" s="1">
        <v>4.0</v>
      </c>
      <c r="BK770" s="1">
        <v>4.0</v>
      </c>
      <c r="BL770" s="1">
        <v>3.0</v>
      </c>
      <c r="BM770" s="1">
        <v>2.0</v>
      </c>
      <c r="BN770" s="1">
        <v>3.0</v>
      </c>
      <c r="BO770" s="1">
        <v>5.0</v>
      </c>
      <c r="BP770" s="1">
        <v>4.0</v>
      </c>
      <c r="BQ770" s="1">
        <v>4.0</v>
      </c>
      <c r="BR770" s="1">
        <v>2.0</v>
      </c>
      <c r="BS770" s="1">
        <v>2.0</v>
      </c>
      <c r="BT770" s="1">
        <v>1.0</v>
      </c>
      <c r="BU770" s="1">
        <v>1.0</v>
      </c>
      <c r="BV770" s="1">
        <v>1.0</v>
      </c>
      <c r="BW770" s="1">
        <v>2.0</v>
      </c>
      <c r="BX770" s="1">
        <v>1.0</v>
      </c>
      <c r="BY770" s="1">
        <v>1.0</v>
      </c>
      <c r="BZ770" s="1">
        <v>1.0</v>
      </c>
      <c r="CA770" s="64">
        <f t="shared" si="32"/>
        <v>166</v>
      </c>
      <c r="CB770" s="45">
        <f t="shared" si="33"/>
        <v>34</v>
      </c>
      <c r="CC770" s="45">
        <f t="shared" si="34"/>
        <v>13</v>
      </c>
      <c r="CD770" s="45">
        <f t="shared" si="35"/>
        <v>13</v>
      </c>
      <c r="CE770" s="45">
        <f t="shared" si="36"/>
        <v>19</v>
      </c>
      <c r="CF770" s="45">
        <f t="shared" si="37"/>
        <v>17</v>
      </c>
      <c r="CG770" s="45">
        <f t="shared" si="38"/>
        <v>16</v>
      </c>
      <c r="CH770" s="45">
        <f t="shared" si="39"/>
        <v>13</v>
      </c>
      <c r="CI770" s="45">
        <f t="shared" si="40"/>
        <v>0.4</v>
      </c>
      <c r="CJ770">
        <f t="shared" si="10"/>
        <v>27</v>
      </c>
      <c r="CK770" s="45">
        <f t="shared" si="41"/>
        <v>10</v>
      </c>
      <c r="CM770" s="40">
        <f>VLOOKUP(CB770,'PROMIS 57 T-Score Conversions'!Q$3:R$35,2,TRUE)</f>
        <v>45.7</v>
      </c>
      <c r="CN770" s="44" t="str">
        <f t="shared" si="20"/>
        <v>Normal</v>
      </c>
      <c r="CO770" s="40">
        <f>VLOOKUP(CC770,'PROMIS 57 T-Score Conversions'!A$3:B$35,2,TRUE)</f>
        <v>50.8</v>
      </c>
      <c r="CP770" s="39" t="str">
        <f t="shared" si="21"/>
        <v>Mild</v>
      </c>
      <c r="CQ770" s="40">
        <f>VLOOKUP(CD770,'PROMIS 57 T-Score Conversions'!E$3:F$35,2,TRUE)</f>
        <v>52.1</v>
      </c>
      <c r="CR770" s="39" t="str">
        <f t="shared" si="22"/>
        <v>Normal</v>
      </c>
      <c r="CS770" s="40">
        <f>VLOOKUP(CE770,'PROMIS 57 T-Score Conversions'!U$3:V$35,2,TRUE)</f>
        <v>52.5</v>
      </c>
      <c r="CT770" s="39" t="str">
        <f t="shared" si="42"/>
        <v>Normal</v>
      </c>
      <c r="CU770" s="40">
        <f>VLOOKUP(CF770,'PROMIS 57 T-Score Conversions'!Y$3:Z$35,2,TRUE)</f>
        <v>46.7</v>
      </c>
      <c r="CV770" s="39" t="str">
        <f t="shared" si="24"/>
        <v>Normal</v>
      </c>
      <c r="CW770" s="40">
        <f>vlookup(CG770,'PROMIS 57 T-Score Conversions'!M$3:N$35,2,TRUE)</f>
        <v>36.9</v>
      </c>
      <c r="CX770" s="39" t="str">
        <f t="shared" si="25"/>
        <v>Moderate</v>
      </c>
      <c r="CY770" s="40">
        <f>VLOOKup(CH770,'PROMIS 57 T-Score Conversions'!I$3:J$35,2,TRUE)</f>
        <v>53.2</v>
      </c>
      <c r="CZ770" s="39" t="str">
        <f t="shared" si="26"/>
        <v>Normal</v>
      </c>
      <c r="DA770" s="37">
        <f>VLOOKUP(CJ770,'PROMIS 57 T-Score Conversions'!AC$3:AD$35,2,TRUE)</f>
        <v>42.72</v>
      </c>
      <c r="DB770" s="44" t="str">
        <f t="shared" si="30"/>
        <v>Mild</v>
      </c>
      <c r="DC770" s="40">
        <f>VLOOKUP(CK770,'PROMIS 57 T-Score Conversions'!AG$3:AH$35,2,TRUE)</f>
        <v>28.63</v>
      </c>
      <c r="DD770" s="39" t="str">
        <f t="shared" si="31"/>
        <v>Normal</v>
      </c>
    </row>
    <row r="771">
      <c r="A771" s="1" t="b">
        <v>1</v>
      </c>
      <c r="B771" s="1" t="b">
        <v>1</v>
      </c>
      <c r="C771" s="20">
        <v>44075.68500571759</v>
      </c>
      <c r="D771" s="1" t="s">
        <v>496</v>
      </c>
      <c r="E771" s="1">
        <v>2338.0</v>
      </c>
      <c r="F771" s="1">
        <v>2.0</v>
      </c>
      <c r="G771" s="1">
        <v>2.0</v>
      </c>
      <c r="H771" s="1">
        <v>2.0</v>
      </c>
      <c r="I771" s="1">
        <v>2.0</v>
      </c>
      <c r="J771" s="1">
        <v>2.0</v>
      </c>
      <c r="K771" s="1">
        <v>2.0</v>
      </c>
      <c r="L771" s="1">
        <v>2.0</v>
      </c>
      <c r="M771" s="1">
        <v>2.0</v>
      </c>
      <c r="N771" s="1">
        <v>4.0</v>
      </c>
      <c r="O771" s="1">
        <v>4.0</v>
      </c>
      <c r="P771" s="1">
        <v>4.0</v>
      </c>
      <c r="Q771" s="1">
        <v>4.0</v>
      </c>
      <c r="R771" s="1">
        <v>4.0</v>
      </c>
      <c r="S771" s="1">
        <v>4.0</v>
      </c>
      <c r="T771" s="1">
        <v>4.0</v>
      </c>
      <c r="U771" s="1">
        <v>4.0</v>
      </c>
      <c r="V771" s="1">
        <v>4.0</v>
      </c>
      <c r="W771" s="1">
        <v>4.0</v>
      </c>
      <c r="X771" s="1">
        <v>4.0</v>
      </c>
      <c r="Y771" s="1">
        <v>4.0</v>
      </c>
      <c r="Z771" s="1">
        <v>4.0</v>
      </c>
      <c r="AA771" s="1">
        <v>4.0</v>
      </c>
      <c r="AB771" s="1">
        <v>4.0</v>
      </c>
      <c r="AC771" s="1">
        <v>3.0</v>
      </c>
      <c r="AD771" s="1">
        <v>4.0</v>
      </c>
      <c r="AE771" s="1">
        <v>4.0</v>
      </c>
      <c r="AF771" s="1">
        <v>4.0</v>
      </c>
      <c r="AG771" s="1">
        <v>4.0</v>
      </c>
      <c r="AH771" s="1">
        <v>4.0</v>
      </c>
      <c r="AI771" s="1">
        <v>4.0</v>
      </c>
      <c r="AJ771" s="1">
        <v>4.0</v>
      </c>
      <c r="AK771" s="1">
        <v>4.0</v>
      </c>
      <c r="AL771" s="1">
        <v>4.0</v>
      </c>
      <c r="AM771" s="1">
        <v>4.0</v>
      </c>
      <c r="AN771" s="1">
        <v>4.0</v>
      </c>
      <c r="AO771" s="1">
        <v>3.0</v>
      </c>
      <c r="AP771" s="1">
        <v>4.0</v>
      </c>
      <c r="AQ771" s="1">
        <v>4.0</v>
      </c>
      <c r="AR771" s="1">
        <v>4.0</v>
      </c>
      <c r="AS771" s="1">
        <v>4.0</v>
      </c>
      <c r="AT771" s="1">
        <v>4.0</v>
      </c>
      <c r="AU771" s="1">
        <v>4.0</v>
      </c>
      <c r="AV771" s="1">
        <v>4.0</v>
      </c>
      <c r="AW771" s="1">
        <v>4.0</v>
      </c>
      <c r="AX771" s="1">
        <v>4.0</v>
      </c>
      <c r="AY771" s="1">
        <v>4.0</v>
      </c>
      <c r="AZ771" s="1">
        <v>4.0</v>
      </c>
      <c r="BA771" s="1">
        <v>4.0</v>
      </c>
      <c r="BB771" s="1">
        <v>4.0</v>
      </c>
      <c r="BC771" s="1">
        <v>4.0</v>
      </c>
      <c r="BD771" s="1">
        <v>4.0</v>
      </c>
      <c r="BE771" s="1">
        <v>4.0</v>
      </c>
      <c r="BF771" s="1">
        <v>4.0</v>
      </c>
      <c r="BG771" s="1">
        <v>4.0</v>
      </c>
      <c r="BH771" s="1">
        <v>4.0</v>
      </c>
      <c r="BI771" s="1">
        <v>4.0</v>
      </c>
      <c r="BJ771" s="1">
        <v>8.0</v>
      </c>
      <c r="BK771" s="1">
        <v>2.0</v>
      </c>
      <c r="BL771" s="1">
        <v>2.0</v>
      </c>
      <c r="BM771" s="1">
        <v>2.0</v>
      </c>
      <c r="BN771" s="1">
        <v>2.0</v>
      </c>
      <c r="BO771" s="1">
        <v>2.0</v>
      </c>
      <c r="BP771" s="1">
        <v>2.0</v>
      </c>
      <c r="BQ771" s="1">
        <v>2.0</v>
      </c>
      <c r="BR771" s="1">
        <v>2.0</v>
      </c>
      <c r="BS771" s="1">
        <v>4.0</v>
      </c>
      <c r="BT771" s="1">
        <v>4.0</v>
      </c>
      <c r="BU771" s="1">
        <v>4.0</v>
      </c>
      <c r="BV771" s="1">
        <v>4.0</v>
      </c>
      <c r="BW771" s="1">
        <v>4.0</v>
      </c>
      <c r="BX771" s="1">
        <v>4.0</v>
      </c>
      <c r="BY771" s="1">
        <v>4.0</v>
      </c>
      <c r="BZ771" s="1">
        <v>4.0</v>
      </c>
      <c r="CA771" s="64">
        <f t="shared" si="32"/>
        <v>262</v>
      </c>
      <c r="CB771" s="45">
        <f t="shared" si="33"/>
        <v>16</v>
      </c>
      <c r="CC771" s="45">
        <f t="shared" si="34"/>
        <v>32</v>
      </c>
      <c r="CD771" s="45">
        <f t="shared" si="35"/>
        <v>31</v>
      </c>
      <c r="CE771" s="45">
        <f t="shared" si="36"/>
        <v>32</v>
      </c>
      <c r="CF771" s="45">
        <f t="shared" si="37"/>
        <v>31</v>
      </c>
      <c r="CG771" s="45">
        <f t="shared" si="38"/>
        <v>32</v>
      </c>
      <c r="CH771" s="45">
        <f t="shared" si="39"/>
        <v>32</v>
      </c>
      <c r="CI771" s="45">
        <f t="shared" si="40"/>
        <v>0.8</v>
      </c>
      <c r="CJ771">
        <f t="shared" si="10"/>
        <v>16</v>
      </c>
      <c r="CK771" s="45">
        <f t="shared" si="41"/>
        <v>32</v>
      </c>
      <c r="CM771" s="40">
        <f>VLOOKUP(CB771,'PROMIS 57 T-Score Conversions'!Q$3:R$35,2,TRUE)</f>
        <v>32.5</v>
      </c>
      <c r="CN771" s="44" t="str">
        <f t="shared" si="20"/>
        <v>Moderate</v>
      </c>
      <c r="CO771" s="40">
        <f>VLOOKUP(CC771,'PROMIS 57 T-Score Conversions'!A$3:B$35,2,TRUE)</f>
        <v>70.8</v>
      </c>
      <c r="CP771" s="39" t="str">
        <f t="shared" si="21"/>
        <v>Severe</v>
      </c>
      <c r="CQ771" s="40">
        <f>VLOOKUP(CD771,'PROMIS 57 T-Score Conversions'!E$3:F$35,2,TRUE)</f>
        <v>68.7</v>
      </c>
      <c r="CR771" s="39" t="str">
        <f t="shared" si="22"/>
        <v>Moderate</v>
      </c>
      <c r="CS771" s="40">
        <f>VLOOKUP(CE771,'PROMIS 57 T-Score Conversions'!U$3:V$35,2,TRUE)</f>
        <v>65.3</v>
      </c>
      <c r="CT771" s="39" t="str">
        <f t="shared" si="42"/>
        <v>Moderate</v>
      </c>
      <c r="CU771" s="40">
        <f>VLOOKUP(CF771,'PROMIS 57 T-Score Conversions'!Y$3:Z$35,2,TRUE)</f>
        <v>61.5</v>
      </c>
      <c r="CV771" s="39" t="str">
        <f t="shared" si="24"/>
        <v>Moderate</v>
      </c>
      <c r="CW771" s="40">
        <f>vlookup(CG771,'PROMIS 57 T-Score Conversions'!M$3:N$35,2,TRUE)</f>
        <v>51.7</v>
      </c>
      <c r="CX771" s="39" t="str">
        <f t="shared" si="25"/>
        <v>Normal</v>
      </c>
      <c r="CY771" s="40">
        <f>VLOOKup(CH771,'PROMIS 57 T-Score Conversions'!I$3:J$35,2,TRUE)</f>
        <v>66.9</v>
      </c>
      <c r="CZ771" s="39" t="str">
        <f t="shared" si="26"/>
        <v>Moderate</v>
      </c>
      <c r="DA771" s="37">
        <f>VLOOKUP(CJ771,'PROMIS 57 T-Score Conversions'!AC$3:AD$35,2,TRUE)</f>
        <v>33.92</v>
      </c>
      <c r="DB771" s="44" t="str">
        <f t="shared" si="30"/>
        <v>Moderate</v>
      </c>
      <c r="DC771" s="40">
        <f>VLOOKUP(CK771,'PROMIS 57 T-Score Conversions'!AG$3:AH$35,2,TRUE)</f>
        <v>51.29</v>
      </c>
      <c r="DD771" s="39" t="str">
        <f t="shared" si="31"/>
        <v>Normal</v>
      </c>
    </row>
    <row r="772">
      <c r="A772" s="1" t="b">
        <v>1</v>
      </c>
      <c r="B772" s="1" t="b">
        <v>1</v>
      </c>
      <c r="C772" s="20">
        <v>44075.7997441551</v>
      </c>
      <c r="D772" s="1" t="s">
        <v>323</v>
      </c>
      <c r="E772" s="1">
        <v>2068.0</v>
      </c>
      <c r="F772" s="1">
        <v>1.0</v>
      </c>
      <c r="G772" s="1">
        <v>5.0</v>
      </c>
      <c r="H772" s="1">
        <v>5.0</v>
      </c>
      <c r="I772" s="1">
        <v>4.0</v>
      </c>
      <c r="J772" s="1">
        <v>2.0</v>
      </c>
      <c r="K772" s="1">
        <v>3.0</v>
      </c>
      <c r="L772" s="1">
        <v>3.0</v>
      </c>
      <c r="M772" s="1">
        <v>1.0</v>
      </c>
      <c r="N772" s="1">
        <v>2.0</v>
      </c>
      <c r="O772" s="1">
        <v>2.0</v>
      </c>
      <c r="P772" s="1">
        <v>3.0</v>
      </c>
      <c r="Q772" s="1">
        <v>1.0</v>
      </c>
      <c r="R772" s="1">
        <v>2.0</v>
      </c>
      <c r="S772" s="1">
        <v>4.0</v>
      </c>
      <c r="T772" s="1">
        <v>4.0</v>
      </c>
      <c r="U772" s="1">
        <v>2.0</v>
      </c>
      <c r="V772" s="1">
        <v>1.0</v>
      </c>
      <c r="W772" s="1">
        <v>3.0</v>
      </c>
      <c r="X772" s="1">
        <v>3.0</v>
      </c>
      <c r="Y772" s="1">
        <v>3.0</v>
      </c>
      <c r="Z772" s="1">
        <v>2.0</v>
      </c>
      <c r="AA772" s="1">
        <v>3.0</v>
      </c>
      <c r="AB772" s="1">
        <v>2.0</v>
      </c>
      <c r="AC772" s="1">
        <v>2.0</v>
      </c>
      <c r="AD772" s="1">
        <v>4.0</v>
      </c>
      <c r="AE772" s="1">
        <v>4.0</v>
      </c>
      <c r="AF772" s="1">
        <v>4.0</v>
      </c>
      <c r="AG772" s="1">
        <v>4.0</v>
      </c>
      <c r="AH772" s="1">
        <v>4.0</v>
      </c>
      <c r="AI772" s="1">
        <v>4.0</v>
      </c>
      <c r="AJ772" s="1">
        <v>4.0</v>
      </c>
      <c r="AK772" s="1">
        <v>4.0</v>
      </c>
      <c r="AL772" s="1">
        <v>3.0</v>
      </c>
      <c r="AM772" s="1">
        <v>4.0</v>
      </c>
      <c r="AN772" s="1">
        <v>3.0</v>
      </c>
      <c r="AO772" s="1">
        <v>3.0</v>
      </c>
      <c r="AP772" s="1">
        <v>2.0</v>
      </c>
      <c r="AQ772" s="1">
        <v>3.0</v>
      </c>
      <c r="AR772" s="1">
        <v>3.0</v>
      </c>
      <c r="AS772" s="1">
        <v>3.0</v>
      </c>
      <c r="AT772" s="1">
        <v>2.0</v>
      </c>
      <c r="AU772" s="1">
        <v>2.0</v>
      </c>
      <c r="AV772" s="1">
        <v>2.0</v>
      </c>
      <c r="AW772" s="1">
        <v>2.0</v>
      </c>
      <c r="AX772" s="1">
        <v>2.0</v>
      </c>
      <c r="AY772" s="1">
        <v>2.0</v>
      </c>
      <c r="AZ772" s="1">
        <v>2.0</v>
      </c>
      <c r="BA772" s="1">
        <v>2.0</v>
      </c>
      <c r="BB772" s="1">
        <v>3.0</v>
      </c>
      <c r="BC772" s="1">
        <v>3.0</v>
      </c>
      <c r="BD772" s="1">
        <v>3.0</v>
      </c>
      <c r="BE772" s="1">
        <v>3.0</v>
      </c>
      <c r="BF772" s="1">
        <v>3.0</v>
      </c>
      <c r="BG772" s="1">
        <v>3.0</v>
      </c>
      <c r="BH772" s="1">
        <v>3.0</v>
      </c>
      <c r="BI772" s="1">
        <v>2.0</v>
      </c>
      <c r="BJ772" s="1">
        <v>5.0</v>
      </c>
      <c r="BK772" s="1">
        <v>3.0</v>
      </c>
      <c r="BL772" s="1">
        <v>3.0</v>
      </c>
      <c r="BM772" s="1">
        <v>3.0</v>
      </c>
      <c r="BN772" s="1">
        <v>3.0</v>
      </c>
      <c r="BO772" s="1">
        <v>3.0</v>
      </c>
      <c r="BP772" s="1">
        <v>3.0</v>
      </c>
      <c r="BQ772" s="1">
        <v>3.0</v>
      </c>
      <c r="BR772" s="1">
        <v>3.0</v>
      </c>
      <c r="BS772" s="1">
        <v>3.0</v>
      </c>
      <c r="BT772" s="1">
        <v>3.0</v>
      </c>
      <c r="BU772" s="1">
        <v>2.0</v>
      </c>
      <c r="BV772" s="1">
        <v>2.0</v>
      </c>
      <c r="BW772" s="1">
        <v>3.0</v>
      </c>
      <c r="BX772" s="1">
        <v>2.0</v>
      </c>
      <c r="BY772" s="1">
        <v>2.0</v>
      </c>
      <c r="BZ772" s="1">
        <v>3.0</v>
      </c>
      <c r="CA772" s="64">
        <f t="shared" si="32"/>
        <v>207</v>
      </c>
      <c r="CB772" s="45">
        <f t="shared" si="33"/>
        <v>24</v>
      </c>
      <c r="CC772" s="45">
        <f t="shared" si="34"/>
        <v>20</v>
      </c>
      <c r="CD772" s="45">
        <f t="shared" si="35"/>
        <v>19</v>
      </c>
      <c r="CE772" s="45">
        <f t="shared" si="36"/>
        <v>32</v>
      </c>
      <c r="CF772" s="45">
        <f t="shared" si="37"/>
        <v>24</v>
      </c>
      <c r="CG772" s="45">
        <f t="shared" si="38"/>
        <v>16</v>
      </c>
      <c r="CH772" s="45">
        <f t="shared" si="39"/>
        <v>23</v>
      </c>
      <c r="CI772" s="45">
        <f t="shared" si="40"/>
        <v>0.5</v>
      </c>
      <c r="CJ772">
        <f t="shared" si="10"/>
        <v>24</v>
      </c>
      <c r="CK772" s="45">
        <f t="shared" si="41"/>
        <v>20</v>
      </c>
      <c r="CM772" s="40">
        <f>VLOOKUP(CB772,'PROMIS 57 T-Score Conversions'!Q$3:R$35,2,TRUE)</f>
        <v>38.1</v>
      </c>
      <c r="CN772" s="44" t="str">
        <f t="shared" si="20"/>
        <v>Moderate</v>
      </c>
      <c r="CO772" s="40">
        <f>VLOOKUP(CC772,'PROMIS 57 T-Score Conversions'!A$3:B$35,2,TRUE)</f>
        <v>58.4</v>
      </c>
      <c r="CP772" s="39" t="str">
        <f t="shared" si="21"/>
        <v>Moderate</v>
      </c>
      <c r="CQ772" s="40">
        <f>VLOOKUP(CD772,'PROMIS 57 T-Score Conversions'!E$3:F$35,2,TRUE)</f>
        <v>57.7</v>
      </c>
      <c r="CR772" s="39" t="str">
        <f t="shared" si="22"/>
        <v>Mild</v>
      </c>
      <c r="CS772" s="40">
        <f>VLOOKUP(CE772,'PROMIS 57 T-Score Conversions'!U$3:V$35,2,TRUE)</f>
        <v>65.3</v>
      </c>
      <c r="CT772" s="39" t="str">
        <f t="shared" si="42"/>
        <v>Moderate</v>
      </c>
      <c r="CU772" s="40">
        <f>VLOOKUP(CF772,'PROMIS 57 T-Score Conversions'!Y$3:Z$35,2,TRUE)</f>
        <v>54.3</v>
      </c>
      <c r="CV772" s="39" t="str">
        <f t="shared" si="24"/>
        <v>Normal</v>
      </c>
      <c r="CW772" s="40">
        <f>vlookup(CG772,'PROMIS 57 T-Score Conversions'!M$3:N$35,2,TRUE)</f>
        <v>36.9</v>
      </c>
      <c r="CX772" s="39" t="str">
        <f t="shared" si="25"/>
        <v>Moderate</v>
      </c>
      <c r="CY772" s="40">
        <f>VLOOKup(CH772,'PROMIS 57 T-Score Conversions'!I$3:J$35,2,TRUE)</f>
        <v>60.8</v>
      </c>
      <c r="CZ772" s="39" t="str">
        <f t="shared" si="26"/>
        <v>Moderate</v>
      </c>
      <c r="DA772" s="37">
        <f>VLOOKUP(CJ772,'PROMIS 57 T-Score Conversions'!AC$3:AD$35,2,TRUE)</f>
        <v>40.29</v>
      </c>
      <c r="DB772" s="44" t="str">
        <f t="shared" si="30"/>
        <v>Mild</v>
      </c>
      <c r="DC772" s="40">
        <f>VLOOKUP(CK772,'PROMIS 57 T-Score Conversions'!AG$3:AH$35,2,TRUE)</f>
        <v>39.81</v>
      </c>
      <c r="DD772" s="39" t="str">
        <f t="shared" si="31"/>
        <v>Normal</v>
      </c>
    </row>
    <row r="773">
      <c r="A773" s="1" t="b">
        <v>1</v>
      </c>
      <c r="B773" s="1" t="b">
        <v>1</v>
      </c>
      <c r="C773" s="20">
        <v>44077.30385394676</v>
      </c>
      <c r="D773" s="1" t="s">
        <v>497</v>
      </c>
      <c r="E773" s="1">
        <v>2317.0</v>
      </c>
      <c r="F773" s="1">
        <v>5.0</v>
      </c>
      <c r="G773" s="1">
        <v>5.0</v>
      </c>
      <c r="H773" s="1">
        <v>5.0</v>
      </c>
      <c r="I773" s="1">
        <v>5.0</v>
      </c>
      <c r="J773" s="1">
        <v>3.0</v>
      </c>
      <c r="K773" s="1">
        <v>5.0</v>
      </c>
      <c r="L773" s="1">
        <v>5.0</v>
      </c>
      <c r="M773" s="1">
        <v>5.0</v>
      </c>
      <c r="N773" s="1">
        <v>3.0</v>
      </c>
      <c r="O773" s="1">
        <v>2.0</v>
      </c>
      <c r="P773" s="1">
        <v>2.0</v>
      </c>
      <c r="Q773" s="1">
        <v>2.0</v>
      </c>
      <c r="R773" s="1">
        <v>3.0</v>
      </c>
      <c r="S773" s="1">
        <v>2.0</v>
      </c>
      <c r="T773" s="1">
        <v>2.0</v>
      </c>
      <c r="U773" s="1">
        <v>3.0</v>
      </c>
      <c r="V773" s="1">
        <v>1.0</v>
      </c>
      <c r="W773" s="1">
        <v>1.0</v>
      </c>
      <c r="X773" s="1">
        <v>1.0</v>
      </c>
      <c r="Y773" s="1">
        <v>1.0</v>
      </c>
      <c r="Z773" s="1">
        <v>1.0</v>
      </c>
      <c r="AA773" s="1">
        <v>1.0</v>
      </c>
      <c r="AB773" s="1">
        <v>1.0</v>
      </c>
      <c r="AC773" s="1">
        <v>1.0</v>
      </c>
      <c r="AD773" s="1">
        <v>1.0</v>
      </c>
      <c r="AE773" s="1">
        <v>1.0</v>
      </c>
      <c r="AF773" s="1">
        <v>2.0</v>
      </c>
      <c r="AG773" s="1">
        <v>1.0</v>
      </c>
      <c r="AH773" s="1">
        <v>1.0</v>
      </c>
      <c r="AI773" s="1">
        <v>1.0</v>
      </c>
      <c r="AJ773" s="1">
        <v>1.0</v>
      </c>
      <c r="AK773" s="1">
        <v>2.0</v>
      </c>
      <c r="AL773" s="1">
        <v>2.0</v>
      </c>
      <c r="AM773" s="1">
        <v>2.0</v>
      </c>
      <c r="AN773" s="1">
        <v>2.0</v>
      </c>
      <c r="AO773" s="1">
        <v>2.0</v>
      </c>
      <c r="AP773" s="1">
        <v>2.0</v>
      </c>
      <c r="AQ773" s="1">
        <v>2.0</v>
      </c>
      <c r="AR773" s="1">
        <v>1.0</v>
      </c>
      <c r="AS773" s="1">
        <v>1.0</v>
      </c>
      <c r="AT773" s="1">
        <v>4.0</v>
      </c>
      <c r="AU773" s="1">
        <v>4.0</v>
      </c>
      <c r="AV773" s="1">
        <v>3.0</v>
      </c>
      <c r="AW773" s="1">
        <v>3.0</v>
      </c>
      <c r="AX773" s="1">
        <v>2.0</v>
      </c>
      <c r="AY773" s="1">
        <v>4.0</v>
      </c>
      <c r="AZ773" s="1">
        <v>4.0</v>
      </c>
      <c r="BA773" s="1">
        <v>2.0</v>
      </c>
      <c r="BB773" s="1">
        <v>3.0</v>
      </c>
      <c r="BC773" s="1">
        <v>2.0</v>
      </c>
      <c r="BD773" s="1">
        <v>2.0</v>
      </c>
      <c r="BE773" s="1">
        <v>1.0</v>
      </c>
      <c r="BF773" s="1">
        <v>2.0</v>
      </c>
      <c r="BG773" s="1">
        <v>3.0</v>
      </c>
      <c r="BH773" s="1">
        <v>2.0</v>
      </c>
      <c r="BI773" s="1">
        <v>2.0</v>
      </c>
      <c r="BJ773" s="1">
        <v>3.0</v>
      </c>
      <c r="BK773" s="1">
        <v>5.0</v>
      </c>
      <c r="BL773" s="1">
        <v>4.0</v>
      </c>
      <c r="BM773" s="1">
        <v>4.0</v>
      </c>
      <c r="BN773" s="1">
        <v>4.0</v>
      </c>
      <c r="BO773" s="1">
        <v>3.0</v>
      </c>
      <c r="BP773" s="1">
        <v>4.0</v>
      </c>
      <c r="BQ773" s="1">
        <v>4.0</v>
      </c>
      <c r="BR773" s="1">
        <v>3.0</v>
      </c>
      <c r="BS773" s="1">
        <v>2.0</v>
      </c>
      <c r="BT773" s="1">
        <v>2.0</v>
      </c>
      <c r="BU773" s="1">
        <v>3.0</v>
      </c>
      <c r="BV773" s="1">
        <v>3.0</v>
      </c>
      <c r="BW773" s="1">
        <v>3.0</v>
      </c>
      <c r="BX773" s="1">
        <v>1.0</v>
      </c>
      <c r="BY773" s="1">
        <v>2.0</v>
      </c>
      <c r="BZ773" s="1">
        <v>2.0</v>
      </c>
      <c r="CA773" s="64">
        <f t="shared" si="32"/>
        <v>184</v>
      </c>
      <c r="CB773" s="45">
        <f t="shared" si="33"/>
        <v>38</v>
      </c>
      <c r="CC773" s="45">
        <f t="shared" si="34"/>
        <v>19</v>
      </c>
      <c r="CD773" s="45">
        <f t="shared" si="35"/>
        <v>8</v>
      </c>
      <c r="CE773" s="45">
        <f t="shared" si="36"/>
        <v>10</v>
      </c>
      <c r="CF773" s="45">
        <f t="shared" si="37"/>
        <v>14</v>
      </c>
      <c r="CG773" s="45">
        <f t="shared" si="38"/>
        <v>26</v>
      </c>
      <c r="CH773" s="45">
        <f t="shared" si="39"/>
        <v>17</v>
      </c>
      <c r="CI773" s="45">
        <f t="shared" si="40"/>
        <v>0.3</v>
      </c>
      <c r="CJ773">
        <f t="shared" si="10"/>
        <v>31</v>
      </c>
      <c r="CK773" s="45">
        <f t="shared" si="41"/>
        <v>18</v>
      </c>
      <c r="CM773" s="40">
        <f>VLOOKUP(CB773,'PROMIS 57 T-Score Conversions'!Q$3:R$35,2,TRUE)</f>
        <v>50.8</v>
      </c>
      <c r="CN773" s="44" t="str">
        <f t="shared" si="20"/>
        <v>Normal</v>
      </c>
      <c r="CO773" s="40">
        <f>VLOOKUP(CC773,'PROMIS 57 T-Score Conversions'!A$3:B$35,2,TRUE)</f>
        <v>57.4</v>
      </c>
      <c r="CP773" s="39" t="str">
        <f t="shared" si="21"/>
        <v>Moderate</v>
      </c>
      <c r="CQ773" s="40">
        <f>VLOOKUP(CD773,'PROMIS 57 T-Score Conversions'!E$3:F$35,2,TRUE)</f>
        <v>38.2</v>
      </c>
      <c r="CR773" s="39" t="str">
        <f t="shared" si="22"/>
        <v>Normal</v>
      </c>
      <c r="CS773" s="40">
        <f>VLOOKUP(CE773,'PROMIS 57 T-Score Conversions'!U$3:V$35,2,TRUE)</f>
        <v>41</v>
      </c>
      <c r="CT773" s="39" t="str">
        <f t="shared" si="42"/>
        <v>Normal</v>
      </c>
      <c r="CU773" s="40">
        <f>VLOOKUP(CF773,'PROMIS 57 T-Score Conversions'!Y$3:Z$35,2,TRUE)</f>
        <v>42.9</v>
      </c>
      <c r="CV773" s="39" t="str">
        <f t="shared" si="24"/>
        <v>Normal</v>
      </c>
      <c r="CW773" s="40">
        <f>vlookup(CG773,'PROMIS 57 T-Score Conversions'!M$3:N$35,2,TRUE)</f>
        <v>46</v>
      </c>
      <c r="CX773" s="39" t="str">
        <f t="shared" si="25"/>
        <v>Normal</v>
      </c>
      <c r="CY773" s="40">
        <f>VLOOKup(CH773,'PROMIS 57 T-Score Conversions'!I$3:J$35,2,TRUE)</f>
        <v>56.6</v>
      </c>
      <c r="CZ773" s="39" t="str">
        <f t="shared" si="26"/>
        <v>Mild</v>
      </c>
      <c r="DA773" s="37">
        <f>VLOOKUP(CJ773,'PROMIS 57 T-Score Conversions'!AC$3:AD$35,2,TRUE)</f>
        <v>46.22</v>
      </c>
      <c r="DB773" s="44" t="str">
        <f t="shared" si="30"/>
        <v>Normal</v>
      </c>
      <c r="DC773" s="40">
        <f>VLOOKUP(CK773,'PROMIS 57 T-Score Conversions'!AG$3:AH$35,2,TRUE)</f>
        <v>37.97</v>
      </c>
      <c r="DD773" s="39" t="str">
        <f t="shared" si="31"/>
        <v>Normal</v>
      </c>
    </row>
    <row r="774">
      <c r="A774" s="1" t="b">
        <v>1</v>
      </c>
      <c r="B774" s="1" t="b">
        <v>1</v>
      </c>
      <c r="C774" s="20">
        <v>44080.44682136574</v>
      </c>
      <c r="D774" s="1" t="s">
        <v>498</v>
      </c>
      <c r="E774" s="1">
        <v>2323.0</v>
      </c>
      <c r="F774" s="1">
        <v>2.0</v>
      </c>
      <c r="G774" s="1">
        <v>3.0</v>
      </c>
      <c r="H774" s="1">
        <v>4.0</v>
      </c>
      <c r="I774" s="1">
        <v>3.0</v>
      </c>
      <c r="J774" s="1">
        <v>1.0</v>
      </c>
      <c r="K774" s="1">
        <v>3.0</v>
      </c>
      <c r="L774" s="1">
        <v>4.0</v>
      </c>
      <c r="M774" s="1">
        <v>3.0</v>
      </c>
      <c r="N774" s="1">
        <v>2.0</v>
      </c>
      <c r="O774" s="1">
        <v>2.0</v>
      </c>
      <c r="P774" s="1">
        <v>1.0</v>
      </c>
      <c r="Q774" s="1">
        <v>3.0</v>
      </c>
      <c r="R774" s="1">
        <v>2.0</v>
      </c>
      <c r="S774" s="1">
        <v>2.0</v>
      </c>
      <c r="T774" s="1">
        <v>2.0</v>
      </c>
      <c r="U774" s="1">
        <v>4.0</v>
      </c>
      <c r="V774" s="1">
        <v>1.0</v>
      </c>
      <c r="W774" s="1">
        <v>2.0</v>
      </c>
      <c r="X774" s="1">
        <v>4.0</v>
      </c>
      <c r="Y774" s="1">
        <v>2.0</v>
      </c>
      <c r="Z774" s="1">
        <v>1.0</v>
      </c>
      <c r="AA774" s="1">
        <v>4.0</v>
      </c>
      <c r="AB774" s="1">
        <v>1.0</v>
      </c>
      <c r="AC774" s="1">
        <v>2.0</v>
      </c>
      <c r="AD774" s="1">
        <v>5.0</v>
      </c>
      <c r="AE774" s="1">
        <v>5.0</v>
      </c>
      <c r="AF774" s="1">
        <v>4.0</v>
      </c>
      <c r="AG774" s="1">
        <v>4.0</v>
      </c>
      <c r="AH774" s="1">
        <v>4.0</v>
      </c>
      <c r="AI774" s="1">
        <v>3.0</v>
      </c>
      <c r="AJ774" s="1">
        <v>4.0</v>
      </c>
      <c r="AK774" s="1">
        <v>2.0</v>
      </c>
      <c r="AL774" s="1">
        <v>4.0</v>
      </c>
      <c r="AM774" s="1">
        <v>4.0</v>
      </c>
      <c r="AN774" s="1">
        <v>4.0</v>
      </c>
      <c r="AO774" s="1">
        <v>2.0</v>
      </c>
      <c r="AP774" s="1">
        <v>2.0</v>
      </c>
      <c r="AQ774" s="1">
        <v>1.0</v>
      </c>
      <c r="AR774" s="1">
        <v>2.0</v>
      </c>
      <c r="AS774" s="1">
        <v>3.0</v>
      </c>
      <c r="AT774" s="1">
        <v>2.0</v>
      </c>
      <c r="AU774" s="1">
        <v>2.0</v>
      </c>
      <c r="AV774" s="1">
        <v>1.0</v>
      </c>
      <c r="AW774" s="1">
        <v>2.0</v>
      </c>
      <c r="AX774" s="1">
        <v>1.0</v>
      </c>
      <c r="AY774" s="1">
        <v>1.0</v>
      </c>
      <c r="AZ774" s="1">
        <v>1.0</v>
      </c>
      <c r="BA774" s="1">
        <v>1.0</v>
      </c>
      <c r="BB774" s="1">
        <v>3.0</v>
      </c>
      <c r="BC774" s="1">
        <v>3.0</v>
      </c>
      <c r="BD774" s="1">
        <v>4.0</v>
      </c>
      <c r="BE774" s="1">
        <v>4.0</v>
      </c>
      <c r="BF774" s="1">
        <v>4.0</v>
      </c>
      <c r="BG774" s="1">
        <v>3.0</v>
      </c>
      <c r="BH774" s="1">
        <v>3.0</v>
      </c>
      <c r="BI774" s="1">
        <v>2.0</v>
      </c>
      <c r="BJ774" s="1">
        <v>6.0</v>
      </c>
      <c r="BK774" s="1">
        <v>2.0</v>
      </c>
      <c r="BL774" s="1">
        <v>2.0</v>
      </c>
      <c r="BM774" s="1">
        <v>1.0</v>
      </c>
      <c r="BN774" s="1">
        <v>2.0</v>
      </c>
      <c r="BO774" s="1">
        <v>2.0</v>
      </c>
      <c r="BP774" s="1">
        <v>2.0</v>
      </c>
      <c r="BQ774" s="1">
        <v>1.0</v>
      </c>
      <c r="BR774" s="1">
        <v>2.0</v>
      </c>
      <c r="BS774" s="1">
        <v>5.0</v>
      </c>
      <c r="BT774" s="1">
        <v>5.0</v>
      </c>
      <c r="BU774" s="1">
        <v>4.0</v>
      </c>
      <c r="BV774" s="1">
        <v>5.0</v>
      </c>
      <c r="BW774" s="1">
        <v>4.0</v>
      </c>
      <c r="BX774" s="1">
        <v>3.0</v>
      </c>
      <c r="BY774" s="1">
        <v>3.0</v>
      </c>
      <c r="BZ774" s="1">
        <v>5.0</v>
      </c>
      <c r="CA774" s="64">
        <f t="shared" si="32"/>
        <v>202</v>
      </c>
      <c r="CB774" s="45">
        <f t="shared" si="33"/>
        <v>23</v>
      </c>
      <c r="CC774" s="45">
        <f t="shared" si="34"/>
        <v>18</v>
      </c>
      <c r="CD774" s="45">
        <f t="shared" si="35"/>
        <v>17</v>
      </c>
      <c r="CE774" s="45">
        <f t="shared" si="36"/>
        <v>31</v>
      </c>
      <c r="CF774" s="45">
        <f t="shared" si="37"/>
        <v>22</v>
      </c>
      <c r="CG774" s="45">
        <f t="shared" si="38"/>
        <v>11</v>
      </c>
      <c r="CH774" s="45">
        <f t="shared" si="39"/>
        <v>26</v>
      </c>
      <c r="CI774" s="45">
        <f t="shared" si="40"/>
        <v>0.6</v>
      </c>
      <c r="CJ774">
        <f t="shared" si="10"/>
        <v>14</v>
      </c>
      <c r="CK774" s="45">
        <f t="shared" si="41"/>
        <v>34</v>
      </c>
      <c r="CM774" s="40">
        <f>VLOOKUP(CB774,'PROMIS 57 T-Score Conversions'!Q$3:R$35,2,TRUE)</f>
        <v>37.4</v>
      </c>
      <c r="CN774" s="44" t="str">
        <f t="shared" si="20"/>
        <v>Moderate</v>
      </c>
      <c r="CO774" s="40">
        <f>VLOOKUP(CC774,'PROMIS 57 T-Score Conversions'!A$3:B$35,2,TRUE)</f>
        <v>56.4</v>
      </c>
      <c r="CP774" s="39" t="str">
        <f t="shared" si="21"/>
        <v>Moderate</v>
      </c>
      <c r="CQ774" s="40">
        <f>VLOOKUP(CD774,'PROMIS 57 T-Score Conversions'!E$3:F$35,2,TRUE)</f>
        <v>55.9</v>
      </c>
      <c r="CR774" s="39" t="str">
        <f t="shared" si="22"/>
        <v>Mild</v>
      </c>
      <c r="CS774" s="40">
        <f>VLOOKUP(CE774,'PROMIS 57 T-Score Conversions'!U$3:V$35,2,TRUE)</f>
        <v>64.3</v>
      </c>
      <c r="CT774" s="39" t="str">
        <f t="shared" si="42"/>
        <v>Moderate</v>
      </c>
      <c r="CU774" s="40">
        <f>VLOOKUP(CF774,'PROMIS 57 T-Score Conversions'!Y$3:Z$35,2,TRUE)</f>
        <v>52.2</v>
      </c>
      <c r="CV774" s="39" t="str">
        <f t="shared" si="24"/>
        <v>Normal</v>
      </c>
      <c r="CW774" s="40">
        <f>vlookup(CG774,'PROMIS 57 T-Score Conversions'!M$3:N$35,2,TRUE)</f>
        <v>32.6</v>
      </c>
      <c r="CX774" s="39" t="str">
        <f t="shared" si="25"/>
        <v>Moderate</v>
      </c>
      <c r="CY774" s="40">
        <f>VLOOKup(CH774,'PROMIS 57 T-Score Conversions'!I$3:J$35,2,TRUE)</f>
        <v>62.8</v>
      </c>
      <c r="CZ774" s="39" t="str">
        <f t="shared" si="26"/>
        <v>Moderate</v>
      </c>
      <c r="DA774" s="37">
        <f>VLOOKUP(CJ774,'PROMIS 57 T-Score Conversions'!AC$3:AD$35,2,TRUE)</f>
        <v>32.15</v>
      </c>
      <c r="DB774" s="44" t="str">
        <f t="shared" si="30"/>
        <v>Moderate</v>
      </c>
      <c r="DC774" s="40">
        <f>VLOOKUP(CK774,'PROMIS 57 T-Score Conversions'!AG$3:AH$35,2,TRUE)</f>
        <v>53.63</v>
      </c>
      <c r="DD774" s="39" t="str">
        <f t="shared" si="31"/>
        <v>Normal</v>
      </c>
    </row>
    <row r="775">
      <c r="A775" s="1" t="b">
        <v>1</v>
      </c>
      <c r="B775" s="1" t="b">
        <v>1</v>
      </c>
      <c r="C775" s="20">
        <v>44082.389089375</v>
      </c>
      <c r="D775" s="1" t="s">
        <v>499</v>
      </c>
      <c r="E775" s="1">
        <v>2339.0</v>
      </c>
      <c r="F775" s="1">
        <v>5.0</v>
      </c>
      <c r="G775" s="1">
        <v>5.0</v>
      </c>
      <c r="H775" s="1">
        <v>5.0</v>
      </c>
      <c r="I775" s="1">
        <v>5.0</v>
      </c>
      <c r="J775" s="1">
        <v>5.0</v>
      </c>
      <c r="K775" s="1">
        <v>5.0</v>
      </c>
      <c r="L775" s="1">
        <v>5.0</v>
      </c>
      <c r="M775" s="1">
        <v>5.0</v>
      </c>
      <c r="N775" s="1">
        <v>1.0</v>
      </c>
      <c r="O775" s="1">
        <v>2.0</v>
      </c>
      <c r="P775" s="1">
        <v>3.0</v>
      </c>
      <c r="Q775" s="1">
        <v>2.0</v>
      </c>
      <c r="R775" s="1">
        <v>2.0</v>
      </c>
      <c r="S775" s="1">
        <v>3.0</v>
      </c>
      <c r="T775" s="1">
        <v>3.0</v>
      </c>
      <c r="U775" s="1">
        <v>3.0</v>
      </c>
      <c r="V775" s="1">
        <v>2.0</v>
      </c>
      <c r="W775" s="1">
        <v>2.0</v>
      </c>
      <c r="X775" s="1">
        <v>2.0</v>
      </c>
      <c r="Y775" s="1">
        <v>2.0</v>
      </c>
      <c r="Z775" s="1">
        <v>2.0</v>
      </c>
      <c r="AA775" s="1">
        <v>2.0</v>
      </c>
      <c r="AB775" s="1">
        <v>2.0</v>
      </c>
      <c r="AC775" s="1">
        <v>1.0</v>
      </c>
      <c r="AD775" s="1">
        <v>3.0</v>
      </c>
      <c r="AE775" s="1">
        <v>3.0</v>
      </c>
      <c r="AF775" s="1">
        <v>3.0</v>
      </c>
      <c r="AG775" s="1">
        <v>3.0</v>
      </c>
      <c r="AH775" s="1">
        <v>3.0</v>
      </c>
      <c r="AI775" s="1">
        <v>2.0</v>
      </c>
      <c r="AJ775" s="1">
        <v>3.0</v>
      </c>
      <c r="AK775" s="1">
        <v>3.0</v>
      </c>
      <c r="AL775" s="1">
        <v>3.0</v>
      </c>
      <c r="AM775" s="1">
        <v>3.0</v>
      </c>
      <c r="AN775" s="1">
        <v>3.0</v>
      </c>
      <c r="AO775" s="1">
        <v>3.0</v>
      </c>
      <c r="AP775" s="1">
        <v>3.0</v>
      </c>
      <c r="AQ775" s="1">
        <v>3.0</v>
      </c>
      <c r="AR775" s="1">
        <v>1.0</v>
      </c>
      <c r="AS775" s="1">
        <v>3.0</v>
      </c>
      <c r="AT775" s="1">
        <v>4.0</v>
      </c>
      <c r="AU775" s="1">
        <v>3.0</v>
      </c>
      <c r="AV775" s="1">
        <v>3.0</v>
      </c>
      <c r="AW775" s="1">
        <v>2.0</v>
      </c>
      <c r="AX775" s="1">
        <v>2.0</v>
      </c>
      <c r="AY775" s="1">
        <v>2.0</v>
      </c>
      <c r="AZ775" s="1">
        <v>3.0</v>
      </c>
      <c r="BA775" s="1">
        <v>2.0</v>
      </c>
      <c r="BB775" s="1">
        <v>3.0</v>
      </c>
      <c r="BC775" s="1">
        <v>2.0</v>
      </c>
      <c r="BD775" s="1">
        <v>2.0</v>
      </c>
      <c r="BE775" s="1">
        <v>2.0</v>
      </c>
      <c r="BF775" s="1">
        <v>2.0</v>
      </c>
      <c r="BG775" s="1">
        <v>2.0</v>
      </c>
      <c r="BH775" s="1">
        <v>2.0</v>
      </c>
      <c r="BI775" s="1">
        <v>2.0</v>
      </c>
      <c r="BJ775" s="1">
        <v>3.0</v>
      </c>
      <c r="BK775" s="1">
        <v>2.0</v>
      </c>
      <c r="BL775" s="1">
        <v>2.0</v>
      </c>
      <c r="BM775" s="1">
        <v>1.0</v>
      </c>
      <c r="BN775" s="1">
        <v>3.0</v>
      </c>
      <c r="BO775" s="1">
        <v>2.0</v>
      </c>
      <c r="BP775" s="1">
        <v>2.0</v>
      </c>
      <c r="BQ775" s="1">
        <v>2.0</v>
      </c>
      <c r="BR775" s="1">
        <v>1.0</v>
      </c>
      <c r="BS775" s="1">
        <v>5.0</v>
      </c>
      <c r="BT775" s="1">
        <v>5.0</v>
      </c>
      <c r="BU775" s="1">
        <v>4.0</v>
      </c>
      <c r="BV775" s="1">
        <v>5.0</v>
      </c>
      <c r="BW775" s="1">
        <v>5.0</v>
      </c>
      <c r="BX775" s="1">
        <v>3.0</v>
      </c>
      <c r="BY775" s="1">
        <v>2.0</v>
      </c>
      <c r="BZ775" s="1">
        <v>3.0</v>
      </c>
      <c r="CA775" s="64">
        <f t="shared" si="32"/>
        <v>207</v>
      </c>
      <c r="CB775" s="45">
        <f t="shared" si="33"/>
        <v>40</v>
      </c>
      <c r="CC775" s="45">
        <f t="shared" si="34"/>
        <v>19</v>
      </c>
      <c r="CD775" s="45">
        <f t="shared" si="35"/>
        <v>15</v>
      </c>
      <c r="CE775" s="45">
        <f t="shared" si="36"/>
        <v>23</v>
      </c>
      <c r="CF775" s="45">
        <f t="shared" si="37"/>
        <v>22</v>
      </c>
      <c r="CG775" s="45">
        <f t="shared" si="38"/>
        <v>21</v>
      </c>
      <c r="CH775" s="45">
        <f t="shared" si="39"/>
        <v>17</v>
      </c>
      <c r="CI775" s="45">
        <f t="shared" si="40"/>
        <v>0.3</v>
      </c>
      <c r="CJ775">
        <f t="shared" si="10"/>
        <v>15</v>
      </c>
      <c r="CK775" s="45">
        <f t="shared" si="41"/>
        <v>32</v>
      </c>
      <c r="CM775" s="40">
        <f>VLOOKUP(CB775,'PROMIS 57 T-Score Conversions'!Q$3:R$35,2,TRUE)</f>
        <v>60.1</v>
      </c>
      <c r="CN775" s="44" t="str">
        <f t="shared" si="20"/>
        <v>Normal</v>
      </c>
      <c r="CO775" s="40">
        <f>VLOOKUP(CC775,'PROMIS 57 T-Score Conversions'!A$3:B$35,2,TRUE)</f>
        <v>57.4</v>
      </c>
      <c r="CP775" s="39" t="str">
        <f t="shared" si="21"/>
        <v>Moderate</v>
      </c>
      <c r="CQ775" s="40">
        <f>VLOOKUP(CD775,'PROMIS 57 T-Score Conversions'!E$3:F$35,2,TRUE)</f>
        <v>54.1</v>
      </c>
      <c r="CR775" s="39" t="str">
        <f t="shared" si="22"/>
        <v>Normal</v>
      </c>
      <c r="CS775" s="40">
        <f>VLOOKUP(CE775,'PROMIS 57 T-Score Conversions'!U$3:V$35,2,TRUE)</f>
        <v>56.6</v>
      </c>
      <c r="CT775" s="39" t="str">
        <f t="shared" si="42"/>
        <v>Mild</v>
      </c>
      <c r="CU775" s="40">
        <f>VLOOKUP(CF775,'PROMIS 57 T-Score Conversions'!Y$3:Z$35,2,TRUE)</f>
        <v>52.2</v>
      </c>
      <c r="CV775" s="39" t="str">
        <f t="shared" si="24"/>
        <v>Normal</v>
      </c>
      <c r="CW775" s="40">
        <f>vlookup(CG775,'PROMIS 57 T-Score Conversions'!M$3:N$35,2,TRUE)</f>
        <v>41.1</v>
      </c>
      <c r="CX775" s="39" t="str">
        <f t="shared" si="25"/>
        <v>Mild</v>
      </c>
      <c r="CY775" s="40">
        <f>VLOOKup(CH775,'PROMIS 57 T-Score Conversions'!I$3:J$35,2,TRUE)</f>
        <v>56.6</v>
      </c>
      <c r="CZ775" s="39" t="str">
        <f t="shared" si="26"/>
        <v>Mild</v>
      </c>
      <c r="DA775" s="37">
        <f>VLOOKUP(CJ775,'PROMIS 57 T-Score Conversions'!AC$3:AD$35,2,TRUE)</f>
        <v>33.06</v>
      </c>
      <c r="DB775" s="44" t="str">
        <f t="shared" si="30"/>
        <v>Moderate</v>
      </c>
      <c r="DC775" s="40">
        <f>VLOOKUP(CK775,'PROMIS 57 T-Score Conversions'!AG$3:AH$35,2,TRUE)</f>
        <v>51.29</v>
      </c>
      <c r="DD775" s="39" t="str">
        <f t="shared" si="31"/>
        <v>Normal</v>
      </c>
    </row>
    <row r="776">
      <c r="A776" s="1" t="b">
        <v>1</v>
      </c>
      <c r="B776" s="1" t="b">
        <v>1</v>
      </c>
      <c r="C776" s="20">
        <v>44082.423336886575</v>
      </c>
      <c r="D776" s="1" t="s">
        <v>500</v>
      </c>
      <c r="E776" s="1">
        <v>2335.0</v>
      </c>
      <c r="F776" s="1">
        <v>2.0</v>
      </c>
      <c r="G776" s="1">
        <v>3.0</v>
      </c>
      <c r="H776" s="1">
        <v>4.0</v>
      </c>
      <c r="I776" s="1">
        <v>4.0</v>
      </c>
      <c r="J776" s="1">
        <v>2.0</v>
      </c>
      <c r="K776" s="1">
        <v>1.0</v>
      </c>
      <c r="L776" s="1">
        <v>2.0</v>
      </c>
      <c r="M776" s="1">
        <v>1.0</v>
      </c>
      <c r="N776" s="1">
        <v>3.0</v>
      </c>
      <c r="O776" s="1">
        <v>4.0</v>
      </c>
      <c r="P776" s="1">
        <v>3.0</v>
      </c>
      <c r="Q776" s="1">
        <v>4.0</v>
      </c>
      <c r="R776" s="1">
        <v>4.0</v>
      </c>
      <c r="S776" s="1">
        <v>4.0</v>
      </c>
      <c r="T776" s="1">
        <v>5.0</v>
      </c>
      <c r="U776" s="1">
        <v>4.0</v>
      </c>
      <c r="V776" s="1">
        <v>2.0</v>
      </c>
      <c r="W776" s="1">
        <v>3.0</v>
      </c>
      <c r="X776" s="1">
        <v>3.0</v>
      </c>
      <c r="Y776" s="1">
        <v>3.0</v>
      </c>
      <c r="Z776" s="1">
        <v>4.0</v>
      </c>
      <c r="AA776" s="1">
        <v>4.0</v>
      </c>
      <c r="AB776" s="1">
        <v>4.0</v>
      </c>
      <c r="AC776" s="1">
        <v>4.0</v>
      </c>
      <c r="AD776" s="1">
        <v>4.0</v>
      </c>
      <c r="AE776" s="1">
        <v>5.0</v>
      </c>
      <c r="AF776" s="1">
        <v>4.0</v>
      </c>
      <c r="AG776" s="1">
        <v>4.0</v>
      </c>
      <c r="AH776" s="1">
        <v>3.0</v>
      </c>
      <c r="AI776" s="1">
        <v>5.0</v>
      </c>
      <c r="AJ776" s="1">
        <v>5.0</v>
      </c>
      <c r="AK776" s="1">
        <v>5.0</v>
      </c>
      <c r="AL776" s="1">
        <v>3.0</v>
      </c>
      <c r="AM776" s="1">
        <v>4.0</v>
      </c>
      <c r="AN776" s="1">
        <v>5.0</v>
      </c>
      <c r="AO776" s="1">
        <v>4.0</v>
      </c>
      <c r="AP776" s="1">
        <v>5.0</v>
      </c>
      <c r="AQ776" s="1">
        <v>5.0</v>
      </c>
      <c r="AR776" s="1">
        <v>5.0</v>
      </c>
      <c r="AS776" s="1">
        <v>3.0</v>
      </c>
      <c r="AT776" s="1">
        <v>1.0</v>
      </c>
      <c r="AU776" s="1">
        <v>1.0</v>
      </c>
      <c r="AV776" s="1">
        <v>2.0</v>
      </c>
      <c r="AW776" s="1">
        <v>1.0</v>
      </c>
      <c r="AX776" s="1">
        <v>1.0</v>
      </c>
      <c r="AY776" s="1">
        <v>1.0</v>
      </c>
      <c r="AZ776" s="1">
        <v>2.0</v>
      </c>
      <c r="BA776" s="1">
        <v>1.0</v>
      </c>
      <c r="BB776" s="1">
        <v>4.0</v>
      </c>
      <c r="BC776" s="1">
        <v>3.0</v>
      </c>
      <c r="BD776" s="1">
        <v>3.0</v>
      </c>
      <c r="BE776" s="1">
        <v>4.0</v>
      </c>
      <c r="BF776" s="1">
        <v>4.0</v>
      </c>
      <c r="BG776" s="1">
        <v>4.0</v>
      </c>
      <c r="BH776" s="1">
        <v>3.0</v>
      </c>
      <c r="BI776" s="1">
        <v>3.0</v>
      </c>
      <c r="BJ776" s="1">
        <v>7.0</v>
      </c>
      <c r="BK776" s="1">
        <v>2.0</v>
      </c>
      <c r="BL776" s="1">
        <v>4.0</v>
      </c>
      <c r="BM776" s="1">
        <v>2.0</v>
      </c>
      <c r="BN776" s="1">
        <v>2.0</v>
      </c>
      <c r="BO776" s="1">
        <v>3.0</v>
      </c>
      <c r="BP776" s="1">
        <v>4.0</v>
      </c>
      <c r="BQ776" s="1">
        <v>2.0</v>
      </c>
      <c r="BR776" s="1">
        <v>5.0</v>
      </c>
      <c r="BS776" s="1">
        <v>4.0</v>
      </c>
      <c r="BT776" s="1">
        <v>4.0</v>
      </c>
      <c r="BU776" s="1">
        <v>5.0</v>
      </c>
      <c r="BV776" s="1">
        <v>5.0</v>
      </c>
      <c r="BW776" s="1">
        <v>5.0</v>
      </c>
      <c r="BX776" s="1">
        <v>3.0</v>
      </c>
      <c r="BY776" s="1">
        <v>5.0</v>
      </c>
      <c r="BZ776" s="1">
        <v>3.0</v>
      </c>
      <c r="CA776" s="64">
        <f t="shared" si="32"/>
        <v>249</v>
      </c>
      <c r="CB776" s="45">
        <f t="shared" si="33"/>
        <v>19</v>
      </c>
      <c r="CC776" s="45">
        <f t="shared" si="34"/>
        <v>31</v>
      </c>
      <c r="CD776" s="45">
        <f t="shared" si="35"/>
        <v>27</v>
      </c>
      <c r="CE776" s="45">
        <f t="shared" si="36"/>
        <v>35</v>
      </c>
      <c r="CF776" s="45">
        <f t="shared" si="37"/>
        <v>34</v>
      </c>
      <c r="CG776" s="45">
        <f t="shared" si="38"/>
        <v>10</v>
      </c>
      <c r="CH776" s="45">
        <f t="shared" si="39"/>
        <v>28</v>
      </c>
      <c r="CI776" s="45">
        <f t="shared" si="40"/>
        <v>0.7</v>
      </c>
      <c r="CJ776">
        <f t="shared" si="10"/>
        <v>24</v>
      </c>
      <c r="CK776" s="45">
        <f t="shared" si="41"/>
        <v>34</v>
      </c>
      <c r="CM776" s="40">
        <f>VLOOKUP(CB776,'PROMIS 57 T-Score Conversions'!Q$3:R$35,2,TRUE)</f>
        <v>34.7</v>
      </c>
      <c r="CN776" s="44" t="str">
        <f t="shared" si="20"/>
        <v>Moderate</v>
      </c>
      <c r="CO776" s="40">
        <f>VLOOKUP(CC776,'PROMIS 57 T-Score Conversions'!A$3:B$35,2,TRUE)</f>
        <v>69.8</v>
      </c>
      <c r="CP776" s="39" t="str">
        <f t="shared" si="21"/>
        <v>Severe</v>
      </c>
      <c r="CQ776" s="40">
        <f>VLOOKUP(CD776,'PROMIS 57 T-Score Conversions'!E$3:F$35,2,TRUE)</f>
        <v>64.9</v>
      </c>
      <c r="CR776" s="39" t="str">
        <f t="shared" si="22"/>
        <v>Moderate</v>
      </c>
      <c r="CS776" s="40">
        <f>VLOOKUP(CE776,'PROMIS 57 T-Score Conversions'!U$3:V$35,2,TRUE)</f>
        <v>68.6</v>
      </c>
      <c r="CT776" s="39" t="str">
        <f t="shared" si="42"/>
        <v>Moderate</v>
      </c>
      <c r="CU776" s="40">
        <f>VLOOKUP(CF776,'PROMIS 57 T-Score Conversions'!Y$3:Z$35,2,TRUE)</f>
        <v>64.8</v>
      </c>
      <c r="CV776" s="39" t="str">
        <f t="shared" si="24"/>
        <v>Moderate</v>
      </c>
      <c r="CW776" s="40">
        <f>vlookup(CG776,'PROMIS 57 T-Score Conversions'!M$3:N$35,2,TRUE)</f>
        <v>31.3</v>
      </c>
      <c r="CX776" s="39" t="str">
        <f t="shared" si="25"/>
        <v>Moderate</v>
      </c>
      <c r="CY776" s="40">
        <f>VLOOKup(CH776,'PROMIS 57 T-Score Conversions'!I$3:J$35,2,TRUE)</f>
        <v>64.1</v>
      </c>
      <c r="CZ776" s="39" t="str">
        <f t="shared" si="26"/>
        <v>Moderate</v>
      </c>
      <c r="DA776" s="37">
        <f>VLOOKUP(CJ776,'PROMIS 57 T-Score Conversions'!AC$3:AD$35,2,TRUE)</f>
        <v>40.29</v>
      </c>
      <c r="DB776" s="44" t="str">
        <f t="shared" si="30"/>
        <v>Mild</v>
      </c>
      <c r="DC776" s="40">
        <f>VLOOKUP(CK776,'PROMIS 57 T-Score Conversions'!AG$3:AH$35,2,TRUE)</f>
        <v>53.63</v>
      </c>
      <c r="DD776" s="39" t="str">
        <f t="shared" si="31"/>
        <v>Normal</v>
      </c>
    </row>
    <row r="777">
      <c r="A777" s="1" t="b">
        <v>1</v>
      </c>
      <c r="B777" s="1" t="b">
        <v>1</v>
      </c>
      <c r="C777" s="20">
        <v>44082.52135265047</v>
      </c>
      <c r="D777" s="1" t="s">
        <v>501</v>
      </c>
      <c r="E777" s="1">
        <v>2324.0</v>
      </c>
      <c r="F777" s="1">
        <v>3.0</v>
      </c>
      <c r="G777" s="1">
        <v>5.0</v>
      </c>
      <c r="H777" s="1">
        <v>5.0</v>
      </c>
      <c r="I777" s="1">
        <v>3.0</v>
      </c>
      <c r="J777" s="1">
        <v>1.0</v>
      </c>
      <c r="K777" s="1">
        <v>5.0</v>
      </c>
      <c r="L777" s="1">
        <v>5.0</v>
      </c>
      <c r="M777" s="1">
        <v>3.0</v>
      </c>
      <c r="N777" s="1">
        <v>2.0</v>
      </c>
      <c r="O777" s="1">
        <v>2.0</v>
      </c>
      <c r="P777" s="1">
        <v>3.0</v>
      </c>
      <c r="Q777" s="1">
        <v>3.0</v>
      </c>
      <c r="R777" s="1">
        <v>3.0</v>
      </c>
      <c r="S777" s="1">
        <v>2.0</v>
      </c>
      <c r="T777" s="1">
        <v>3.0</v>
      </c>
      <c r="U777" s="1">
        <v>3.0</v>
      </c>
      <c r="V777" s="1">
        <v>1.0</v>
      </c>
      <c r="W777" s="1">
        <v>1.0</v>
      </c>
      <c r="X777" s="1">
        <v>2.0</v>
      </c>
      <c r="Y777" s="1">
        <v>2.0</v>
      </c>
      <c r="Z777" s="1">
        <v>1.0</v>
      </c>
      <c r="AA777" s="1">
        <v>1.0</v>
      </c>
      <c r="AB777" s="1">
        <v>1.0</v>
      </c>
      <c r="AC777" s="1">
        <v>1.0</v>
      </c>
      <c r="AD777" s="1">
        <v>5.0</v>
      </c>
      <c r="AE777" s="1">
        <v>4.0</v>
      </c>
      <c r="AF777" s="1">
        <v>4.0</v>
      </c>
      <c r="AG777" s="1">
        <v>4.0</v>
      </c>
      <c r="AH777" s="1">
        <v>5.0</v>
      </c>
      <c r="AI777" s="1">
        <v>4.0</v>
      </c>
      <c r="AJ777" s="1">
        <v>4.0</v>
      </c>
      <c r="AK777" s="1">
        <v>4.0</v>
      </c>
      <c r="AL777" s="1">
        <v>3.0</v>
      </c>
      <c r="AM777" s="1">
        <v>3.0</v>
      </c>
      <c r="AN777" s="1">
        <v>2.0</v>
      </c>
      <c r="AO777" s="1">
        <v>1.0</v>
      </c>
      <c r="AP777" s="1">
        <v>3.0</v>
      </c>
      <c r="AQ777" s="1">
        <v>5.0</v>
      </c>
      <c r="AR777" s="1">
        <v>1.0</v>
      </c>
      <c r="AS777" s="1">
        <v>3.0</v>
      </c>
      <c r="AT777" s="1">
        <v>3.0</v>
      </c>
      <c r="AU777" s="1">
        <v>3.0</v>
      </c>
      <c r="AV777" s="1">
        <v>2.0</v>
      </c>
      <c r="AW777" s="1">
        <v>3.0</v>
      </c>
      <c r="AX777" s="1">
        <v>4.0</v>
      </c>
      <c r="AY777" s="1">
        <v>3.0</v>
      </c>
      <c r="AZ777" s="1">
        <v>3.0</v>
      </c>
      <c r="BA777" s="1">
        <v>3.0</v>
      </c>
      <c r="BB777" s="1">
        <v>3.0</v>
      </c>
      <c r="BC777" s="1">
        <v>3.0</v>
      </c>
      <c r="BD777" s="1">
        <v>3.0</v>
      </c>
      <c r="BE777" s="1">
        <v>3.0</v>
      </c>
      <c r="BF777" s="1">
        <v>3.0</v>
      </c>
      <c r="BG777" s="1">
        <v>4.0</v>
      </c>
      <c r="BH777" s="1">
        <v>4.0</v>
      </c>
      <c r="BI777" s="1">
        <v>4.0</v>
      </c>
      <c r="BJ777" s="1">
        <v>3.0</v>
      </c>
      <c r="BK777" s="1">
        <v>2.0</v>
      </c>
      <c r="BL777" s="1">
        <v>4.0</v>
      </c>
      <c r="BM777" s="1">
        <v>1.0</v>
      </c>
      <c r="BN777" s="1">
        <v>3.0</v>
      </c>
      <c r="BO777" s="1">
        <v>2.0</v>
      </c>
      <c r="BP777" s="1">
        <v>2.0</v>
      </c>
      <c r="BQ777" s="1">
        <v>2.0</v>
      </c>
      <c r="BR777" s="1">
        <v>3.0</v>
      </c>
      <c r="BS777" s="1">
        <v>5.0</v>
      </c>
      <c r="BT777" s="1">
        <v>5.0</v>
      </c>
      <c r="BU777" s="1">
        <v>5.0</v>
      </c>
      <c r="BV777" s="1">
        <v>5.0</v>
      </c>
      <c r="BW777" s="1">
        <v>5.0</v>
      </c>
      <c r="BX777" s="1">
        <v>4.0</v>
      </c>
      <c r="BY777" s="1">
        <v>1.0</v>
      </c>
      <c r="BZ777" s="1">
        <v>4.0</v>
      </c>
      <c r="CA777" s="64">
        <f t="shared" si="32"/>
        <v>223</v>
      </c>
      <c r="CB777" s="45">
        <f t="shared" si="33"/>
        <v>30</v>
      </c>
      <c r="CC777" s="45">
        <f t="shared" si="34"/>
        <v>21</v>
      </c>
      <c r="CD777" s="45">
        <f t="shared" si="35"/>
        <v>10</v>
      </c>
      <c r="CE777" s="45">
        <f t="shared" si="36"/>
        <v>34</v>
      </c>
      <c r="CF777" s="45">
        <f t="shared" si="37"/>
        <v>21</v>
      </c>
      <c r="CG777" s="45">
        <f t="shared" si="38"/>
        <v>24</v>
      </c>
      <c r="CH777" s="45">
        <f t="shared" si="39"/>
        <v>27</v>
      </c>
      <c r="CI777" s="45">
        <f t="shared" si="40"/>
        <v>0.3</v>
      </c>
      <c r="CJ777">
        <f t="shared" si="10"/>
        <v>19</v>
      </c>
      <c r="CK777" s="45">
        <f t="shared" si="41"/>
        <v>34</v>
      </c>
      <c r="CM777" s="40">
        <f>VLOOKUP(CB777,'PROMIS 57 T-Score Conversions'!Q$3:R$35,2,TRUE)</f>
        <v>42.3</v>
      </c>
      <c r="CN777" s="44" t="str">
        <f t="shared" si="20"/>
        <v>Mild</v>
      </c>
      <c r="CO777" s="40">
        <f>VLOOKUP(CC777,'PROMIS 57 T-Score Conversions'!A$3:B$35,2,TRUE)</f>
        <v>59.4</v>
      </c>
      <c r="CP777" s="39" t="str">
        <f t="shared" si="21"/>
        <v>Moderate</v>
      </c>
      <c r="CQ777" s="40">
        <f>VLOOKUP(CD777,'PROMIS 57 T-Score Conversions'!E$3:F$35,2,TRUE)</f>
        <v>47.5</v>
      </c>
      <c r="CR777" s="39" t="str">
        <f t="shared" si="22"/>
        <v>Normal</v>
      </c>
      <c r="CS777" s="40">
        <f>VLOOKUP(CE777,'PROMIS 57 T-Score Conversions'!U$3:V$35,2,TRUE)</f>
        <v>67.5</v>
      </c>
      <c r="CT777" s="39" t="str">
        <f t="shared" si="42"/>
        <v>Moderate</v>
      </c>
      <c r="CU777" s="40">
        <f>VLOOKUP(CF777,'PROMIS 57 T-Score Conversions'!Y$3:Z$35,2,TRUE)</f>
        <v>51.2</v>
      </c>
      <c r="CV777" s="39" t="str">
        <f t="shared" si="24"/>
        <v>Normal</v>
      </c>
      <c r="CW777" s="40">
        <f>vlookup(CG777,'PROMIS 57 T-Score Conversions'!M$3:N$35,2,TRUE)</f>
        <v>44</v>
      </c>
      <c r="CX777" s="39" t="str">
        <f t="shared" si="25"/>
        <v>Mild</v>
      </c>
      <c r="CY777" s="40">
        <f>VLOOKup(CH777,'PROMIS 57 T-Score Conversions'!I$3:J$35,2,TRUE)</f>
        <v>63.5</v>
      </c>
      <c r="CZ777" s="39" t="str">
        <f t="shared" si="26"/>
        <v>Moderate</v>
      </c>
      <c r="DA777" s="37">
        <f>VLOOKUP(CJ777,'PROMIS 57 T-Score Conversions'!AC$3:AD$35,2,TRUE)</f>
        <v>36.36</v>
      </c>
      <c r="DB777" s="44" t="str">
        <f t="shared" si="30"/>
        <v>Moderate</v>
      </c>
      <c r="DC777" s="40">
        <f>VLOOKUP(CK777,'PROMIS 57 T-Score Conversions'!AG$3:AH$35,2,TRUE)</f>
        <v>53.63</v>
      </c>
      <c r="DD777" s="39" t="str">
        <f t="shared" si="31"/>
        <v>Normal</v>
      </c>
    </row>
    <row r="778">
      <c r="A778" s="1" t="b">
        <v>1</v>
      </c>
      <c r="B778" s="1" t="b">
        <v>1</v>
      </c>
      <c r="C778" s="20">
        <v>44082.638221562505</v>
      </c>
      <c r="D778" s="1" t="s">
        <v>407</v>
      </c>
      <c r="E778" s="1">
        <v>2212.0</v>
      </c>
      <c r="F778" s="1">
        <v>5.0</v>
      </c>
      <c r="G778" s="1">
        <v>5.0</v>
      </c>
      <c r="H778" s="1">
        <v>5.0</v>
      </c>
      <c r="I778" s="1">
        <v>5.0</v>
      </c>
      <c r="J778" s="1">
        <v>5.0</v>
      </c>
      <c r="K778" s="1">
        <v>5.0</v>
      </c>
      <c r="L778" s="1">
        <v>5.0</v>
      </c>
      <c r="M778" s="1">
        <v>5.0</v>
      </c>
      <c r="N778" s="1">
        <v>1.0</v>
      </c>
      <c r="O778" s="1">
        <v>1.0</v>
      </c>
      <c r="P778" s="1">
        <v>1.0</v>
      </c>
      <c r="Q778" s="1">
        <v>2.0</v>
      </c>
      <c r="R778" s="1">
        <v>2.0</v>
      </c>
      <c r="S778" s="1">
        <v>1.0</v>
      </c>
      <c r="T778" s="1">
        <v>2.0</v>
      </c>
      <c r="U778" s="1">
        <v>2.0</v>
      </c>
      <c r="V778" s="1">
        <v>1.0</v>
      </c>
      <c r="W778" s="1">
        <v>1.0</v>
      </c>
      <c r="X778" s="1">
        <v>1.0</v>
      </c>
      <c r="Y778" s="1">
        <v>1.0</v>
      </c>
      <c r="Z778" s="1">
        <v>1.0</v>
      </c>
      <c r="AA778" s="1">
        <v>2.0</v>
      </c>
      <c r="AB778" s="1">
        <v>1.0</v>
      </c>
      <c r="AC778" s="1">
        <v>1.0</v>
      </c>
      <c r="AD778" s="1">
        <v>3.0</v>
      </c>
      <c r="AE778" s="1">
        <v>3.0</v>
      </c>
      <c r="AF778" s="1">
        <v>2.0</v>
      </c>
      <c r="AG778" s="1">
        <v>2.0</v>
      </c>
      <c r="AH778" s="1">
        <v>2.0</v>
      </c>
      <c r="AI778" s="1">
        <v>2.0</v>
      </c>
      <c r="AJ778" s="1">
        <v>3.0</v>
      </c>
      <c r="AK778" s="1">
        <v>2.0</v>
      </c>
      <c r="AL778" s="1">
        <v>2.0</v>
      </c>
      <c r="AM778" s="1">
        <v>2.0</v>
      </c>
      <c r="AN778" s="1">
        <v>2.0</v>
      </c>
      <c r="AO778" s="1">
        <v>1.0</v>
      </c>
      <c r="AP778" s="1">
        <v>2.0</v>
      </c>
      <c r="AQ778" s="1">
        <v>1.0</v>
      </c>
      <c r="AR778" s="1">
        <v>1.0</v>
      </c>
      <c r="AS778" s="1">
        <v>2.0</v>
      </c>
      <c r="AT778" s="1">
        <v>5.0</v>
      </c>
      <c r="AU778" s="1">
        <v>5.0</v>
      </c>
      <c r="AV778" s="1">
        <v>4.0</v>
      </c>
      <c r="AW778" s="1">
        <v>5.0</v>
      </c>
      <c r="AX778" s="1">
        <v>5.0</v>
      </c>
      <c r="AY778" s="1">
        <v>5.0</v>
      </c>
      <c r="AZ778" s="1">
        <v>5.0</v>
      </c>
      <c r="BA778" s="1">
        <v>4.0</v>
      </c>
      <c r="BB778" s="1">
        <v>1.0</v>
      </c>
      <c r="BC778" s="1">
        <v>2.0</v>
      </c>
      <c r="BD778" s="1">
        <v>1.0</v>
      </c>
      <c r="BE778" s="1">
        <v>2.0</v>
      </c>
      <c r="BF778" s="1">
        <v>1.0</v>
      </c>
      <c r="BG778" s="1">
        <v>1.0</v>
      </c>
      <c r="BH778" s="1">
        <v>1.0</v>
      </c>
      <c r="BI778" s="1">
        <v>2.0</v>
      </c>
      <c r="BJ778" s="1">
        <v>2.0</v>
      </c>
      <c r="BK778" s="1">
        <v>4.0</v>
      </c>
      <c r="BL778" s="1">
        <v>4.0</v>
      </c>
      <c r="BM778" s="1">
        <v>3.0</v>
      </c>
      <c r="BN778" s="1">
        <v>4.0</v>
      </c>
      <c r="BO778" s="1">
        <v>4.0</v>
      </c>
      <c r="BP778" s="1">
        <v>4.0</v>
      </c>
      <c r="BQ778" s="1">
        <v>4.0</v>
      </c>
      <c r="BR778" s="1">
        <v>4.0</v>
      </c>
      <c r="BS778" s="1">
        <v>2.0</v>
      </c>
      <c r="BT778" s="1">
        <v>2.0</v>
      </c>
      <c r="BU778" s="1">
        <v>1.0</v>
      </c>
      <c r="BV778" s="1">
        <v>2.0</v>
      </c>
      <c r="BW778" s="1">
        <v>2.0</v>
      </c>
      <c r="BX778" s="1">
        <v>2.0</v>
      </c>
      <c r="BY778" s="1">
        <v>2.0</v>
      </c>
      <c r="BZ778" s="1">
        <v>1.0</v>
      </c>
      <c r="CA778" s="64">
        <f t="shared" si="32"/>
        <v>189</v>
      </c>
      <c r="CB778" s="45">
        <f t="shared" si="33"/>
        <v>40</v>
      </c>
      <c r="CC778" s="45">
        <f t="shared" si="34"/>
        <v>12</v>
      </c>
      <c r="CD778" s="45">
        <f t="shared" si="35"/>
        <v>9</v>
      </c>
      <c r="CE778" s="45">
        <f t="shared" si="36"/>
        <v>19</v>
      </c>
      <c r="CF778" s="45">
        <f t="shared" si="37"/>
        <v>13</v>
      </c>
      <c r="CG778" s="45">
        <f t="shared" si="38"/>
        <v>38</v>
      </c>
      <c r="CH778" s="45">
        <f t="shared" si="39"/>
        <v>11</v>
      </c>
      <c r="CI778" s="45">
        <f t="shared" si="40"/>
        <v>0.2</v>
      </c>
      <c r="CJ778">
        <f t="shared" si="10"/>
        <v>31</v>
      </c>
      <c r="CK778" s="45">
        <f t="shared" si="41"/>
        <v>14</v>
      </c>
      <c r="CM778" s="40">
        <f>VLOOKUP(CB778,'PROMIS 57 T-Score Conversions'!Q$3:R$35,2,TRUE)</f>
        <v>60.1</v>
      </c>
      <c r="CN778" s="44" t="str">
        <f t="shared" si="20"/>
        <v>Normal</v>
      </c>
      <c r="CO778" s="40">
        <f>VLOOKUP(CC778,'PROMIS 57 T-Score Conversions'!A$3:B$35,2,TRUE)</f>
        <v>49.4</v>
      </c>
      <c r="CP778" s="39" t="str">
        <f t="shared" si="21"/>
        <v>Normal</v>
      </c>
      <c r="CQ778" s="40">
        <f>VLOOKUP(CD778,'PROMIS 57 T-Score Conversions'!E$3:F$35,2,TRUE)</f>
        <v>44.7</v>
      </c>
      <c r="CR778" s="39" t="str">
        <f t="shared" si="22"/>
        <v>Normal</v>
      </c>
      <c r="CS778" s="40">
        <f>VLOOKUP(CE778,'PROMIS 57 T-Score Conversions'!U$3:V$35,2,TRUE)</f>
        <v>52.5</v>
      </c>
      <c r="CT778" s="39" t="str">
        <f t="shared" si="42"/>
        <v>Normal</v>
      </c>
      <c r="CU778" s="40">
        <f>VLOOKUP(CF778,'PROMIS 57 T-Score Conversions'!Y$3:Z$35,2,TRUE)</f>
        <v>41.4</v>
      </c>
      <c r="CV778" s="39" t="str">
        <f t="shared" si="24"/>
        <v>Normal</v>
      </c>
      <c r="CW778" s="40">
        <f>vlookup(CG778,'PROMIS 57 T-Score Conversions'!M$3:N$35,2,TRUE)</f>
        <v>58.2</v>
      </c>
      <c r="CX778" s="39" t="str">
        <f t="shared" si="25"/>
        <v>Normal</v>
      </c>
      <c r="CY778" s="40">
        <f>VLOOKup(CH778,'PROMIS 57 T-Score Conversions'!I$3:J$35,2,TRUE)</f>
        <v>51.2</v>
      </c>
      <c r="CZ778" s="39" t="str">
        <f t="shared" si="26"/>
        <v>Normal</v>
      </c>
      <c r="DA778" s="37">
        <f>VLOOKUP(CJ778,'PROMIS 57 T-Score Conversions'!AC$3:AD$35,2,TRUE)</f>
        <v>46.22</v>
      </c>
      <c r="DB778" s="44" t="str">
        <f t="shared" si="30"/>
        <v>Normal</v>
      </c>
      <c r="DC778" s="40">
        <f>VLOOKUP(CK778,'PROMIS 57 T-Score Conversions'!AG$3:AH$35,2,TRUE)</f>
        <v>34.01</v>
      </c>
      <c r="DD778" s="39" t="str">
        <f t="shared" si="31"/>
        <v>Normal</v>
      </c>
    </row>
    <row r="779">
      <c r="A779" s="1" t="b">
        <v>1</v>
      </c>
      <c r="B779" s="1" t="b">
        <v>1</v>
      </c>
      <c r="C779" s="20">
        <v>44083.43942753472</v>
      </c>
      <c r="D779" s="1" t="s">
        <v>444</v>
      </c>
      <c r="E779" s="1">
        <v>2271.0</v>
      </c>
      <c r="F779" s="1">
        <v>2.0</v>
      </c>
      <c r="G779" s="1">
        <v>3.0</v>
      </c>
      <c r="H779" s="1">
        <v>5.0</v>
      </c>
      <c r="I779" s="1">
        <v>3.0</v>
      </c>
      <c r="J779" s="1">
        <v>1.0</v>
      </c>
      <c r="K779" s="1">
        <v>3.0</v>
      </c>
      <c r="L779" s="1">
        <v>4.0</v>
      </c>
      <c r="M779" s="1">
        <v>2.0</v>
      </c>
      <c r="N779" s="1">
        <v>1.0</v>
      </c>
      <c r="O779" s="1">
        <v>2.0</v>
      </c>
      <c r="P779" s="1">
        <v>2.0</v>
      </c>
      <c r="Q779" s="1">
        <v>2.0</v>
      </c>
      <c r="R779" s="1">
        <v>2.0</v>
      </c>
      <c r="S779" s="1">
        <v>1.0</v>
      </c>
      <c r="T779" s="1">
        <v>2.0</v>
      </c>
      <c r="U779" s="1">
        <v>2.0</v>
      </c>
      <c r="V779" s="1">
        <v>2.0</v>
      </c>
      <c r="W779" s="1">
        <v>2.0</v>
      </c>
      <c r="X779" s="1">
        <v>2.0</v>
      </c>
      <c r="Y779" s="1">
        <v>2.0</v>
      </c>
      <c r="Z779" s="1">
        <v>2.0</v>
      </c>
      <c r="AA779" s="1">
        <v>4.0</v>
      </c>
      <c r="AB779" s="1">
        <v>3.0</v>
      </c>
      <c r="AC779" s="1">
        <v>2.0</v>
      </c>
      <c r="AD779" s="1">
        <v>4.0</v>
      </c>
      <c r="AE779" s="1">
        <v>4.0</v>
      </c>
      <c r="AF779" s="1">
        <v>3.0</v>
      </c>
      <c r="AG779" s="1">
        <v>3.0</v>
      </c>
      <c r="AH779" s="1">
        <v>3.0</v>
      </c>
      <c r="AI779" s="1">
        <v>3.0</v>
      </c>
      <c r="AJ779" s="1">
        <v>3.0</v>
      </c>
      <c r="AK779" s="1">
        <v>3.0</v>
      </c>
      <c r="AL779" s="1">
        <v>4.0</v>
      </c>
      <c r="AM779" s="1">
        <v>3.0</v>
      </c>
      <c r="AN779" s="1">
        <v>3.0</v>
      </c>
      <c r="AO779" s="1">
        <v>3.0</v>
      </c>
      <c r="AP779" s="1">
        <v>4.0</v>
      </c>
      <c r="AQ779" s="1">
        <v>2.0</v>
      </c>
      <c r="AR779" s="1">
        <v>1.0</v>
      </c>
      <c r="AS779" s="1">
        <v>3.0</v>
      </c>
      <c r="AT779" s="1">
        <v>1.0</v>
      </c>
      <c r="AU779" s="1">
        <v>3.0</v>
      </c>
      <c r="AV779" s="1">
        <v>1.0</v>
      </c>
      <c r="AW779" s="1">
        <v>2.0</v>
      </c>
      <c r="AX779" s="1">
        <v>2.0</v>
      </c>
      <c r="AY779" s="1">
        <v>2.0</v>
      </c>
      <c r="AZ779" s="1">
        <v>4.0</v>
      </c>
      <c r="BA779" s="1">
        <v>1.0</v>
      </c>
      <c r="BB779" s="1">
        <v>2.0</v>
      </c>
      <c r="BC779" s="1">
        <v>2.0</v>
      </c>
      <c r="BD779" s="1">
        <v>3.0</v>
      </c>
      <c r="BE779" s="1">
        <v>3.0</v>
      </c>
      <c r="BF779" s="1">
        <v>4.0</v>
      </c>
      <c r="BG779" s="1">
        <v>3.0</v>
      </c>
      <c r="BH779" s="1">
        <v>3.0</v>
      </c>
      <c r="BI779" s="1">
        <v>2.0</v>
      </c>
      <c r="BJ779" s="1">
        <v>5.0</v>
      </c>
      <c r="BK779" s="1">
        <v>2.0</v>
      </c>
      <c r="BL779" s="1">
        <v>2.0</v>
      </c>
      <c r="BM779" s="1">
        <v>2.0</v>
      </c>
      <c r="BN779" s="1">
        <v>2.0</v>
      </c>
      <c r="BO779" s="1">
        <v>2.0</v>
      </c>
      <c r="BP779" s="1">
        <v>2.0</v>
      </c>
      <c r="BQ779" s="1">
        <v>2.0</v>
      </c>
      <c r="BR779" s="1">
        <v>2.0</v>
      </c>
      <c r="BS779" s="1">
        <v>4.0</v>
      </c>
      <c r="BT779" s="1">
        <v>4.0</v>
      </c>
      <c r="BU779" s="1">
        <v>4.0</v>
      </c>
      <c r="BV779" s="1">
        <v>4.0</v>
      </c>
      <c r="BW779" s="1">
        <v>3.0</v>
      </c>
      <c r="BX779" s="1">
        <v>2.0</v>
      </c>
      <c r="BY779" s="1">
        <v>3.0</v>
      </c>
      <c r="BZ779" s="1">
        <v>4.0</v>
      </c>
      <c r="CA779" s="64">
        <f t="shared" si="32"/>
        <v>192</v>
      </c>
      <c r="CB779" s="45">
        <f t="shared" si="33"/>
        <v>23</v>
      </c>
      <c r="CC779" s="45">
        <f t="shared" si="34"/>
        <v>14</v>
      </c>
      <c r="CD779" s="45">
        <f t="shared" si="35"/>
        <v>19</v>
      </c>
      <c r="CE779" s="45">
        <f t="shared" si="36"/>
        <v>26</v>
      </c>
      <c r="CF779" s="45">
        <f t="shared" si="37"/>
        <v>23</v>
      </c>
      <c r="CG779" s="45">
        <f t="shared" si="38"/>
        <v>16</v>
      </c>
      <c r="CH779" s="45">
        <f t="shared" si="39"/>
        <v>22</v>
      </c>
      <c r="CI779" s="45">
        <f t="shared" si="40"/>
        <v>0.5</v>
      </c>
      <c r="CJ779">
        <f t="shared" si="10"/>
        <v>16</v>
      </c>
      <c r="CK779" s="45">
        <f t="shared" si="41"/>
        <v>28</v>
      </c>
      <c r="CM779" s="40">
        <f>VLOOKUP(CB779,'PROMIS 57 T-Score Conversions'!Q$3:R$35,2,TRUE)</f>
        <v>37.4</v>
      </c>
      <c r="CN779" s="44" t="str">
        <f t="shared" si="20"/>
        <v>Moderate</v>
      </c>
      <c r="CO779" s="40">
        <f>VLOOKUP(CC779,'PROMIS 57 T-Score Conversions'!A$3:B$35,2,TRUE)</f>
        <v>52.1</v>
      </c>
      <c r="CP779" s="39" t="str">
        <f t="shared" si="21"/>
        <v>Mild</v>
      </c>
      <c r="CQ779" s="40">
        <f>VLOOKUP(CD779,'PROMIS 57 T-Score Conversions'!E$3:F$35,2,TRUE)</f>
        <v>57.7</v>
      </c>
      <c r="CR779" s="39" t="str">
        <f t="shared" si="22"/>
        <v>Mild</v>
      </c>
      <c r="CS779" s="40">
        <f>VLOOKUP(CE779,'PROMIS 57 T-Score Conversions'!U$3:V$35,2,TRUE)</f>
        <v>59.4</v>
      </c>
      <c r="CT779" s="39" t="str">
        <f t="shared" si="42"/>
        <v>Mild</v>
      </c>
      <c r="CU779" s="40">
        <f>VLOOKUP(CF779,'PROMIS 57 T-Score Conversions'!Y$3:Z$35,2,TRUE)</f>
        <v>53.3</v>
      </c>
      <c r="CV779" s="39" t="str">
        <f t="shared" si="24"/>
        <v>Normal</v>
      </c>
      <c r="CW779" s="40">
        <f>vlookup(CG779,'PROMIS 57 T-Score Conversions'!M$3:N$35,2,TRUE)</f>
        <v>36.9</v>
      </c>
      <c r="CX779" s="39" t="str">
        <f t="shared" si="25"/>
        <v>Moderate</v>
      </c>
      <c r="CY779" s="40">
        <f>VLOOKup(CH779,'PROMIS 57 T-Score Conversions'!I$3:J$35,2,TRUE)</f>
        <v>60.2</v>
      </c>
      <c r="CZ779" s="39" t="str">
        <f t="shared" si="26"/>
        <v>Moderate</v>
      </c>
      <c r="DA779" s="37">
        <f>VLOOKUP(CJ779,'PROMIS 57 T-Score Conversions'!AC$3:AD$35,2,TRUE)</f>
        <v>33.92</v>
      </c>
      <c r="DB779" s="44" t="str">
        <f t="shared" si="30"/>
        <v>Moderate</v>
      </c>
      <c r="DC779" s="40">
        <f>VLOOKUP(CK779,'PROMIS 57 T-Score Conversions'!AG$3:AH$35,2,TRUE)</f>
        <v>47.18</v>
      </c>
      <c r="DD779" s="39" t="str">
        <f t="shared" si="31"/>
        <v>Normal</v>
      </c>
    </row>
    <row r="780">
      <c r="A780" s="1" t="b">
        <v>1</v>
      </c>
      <c r="B780" s="1" t="b">
        <v>1</v>
      </c>
      <c r="C780" s="20">
        <v>44083.4885362037</v>
      </c>
      <c r="D780" s="1" t="s">
        <v>502</v>
      </c>
      <c r="E780" s="1">
        <v>2315.0</v>
      </c>
      <c r="F780" s="1">
        <v>3.0</v>
      </c>
      <c r="G780" s="1">
        <v>3.0</v>
      </c>
      <c r="H780" s="1">
        <v>4.0</v>
      </c>
      <c r="I780" s="1">
        <v>3.0</v>
      </c>
      <c r="J780" s="1">
        <v>1.0</v>
      </c>
      <c r="K780" s="1">
        <v>3.0</v>
      </c>
      <c r="L780" s="1">
        <v>3.0</v>
      </c>
      <c r="M780" s="1">
        <v>1.0</v>
      </c>
      <c r="N780" s="1">
        <v>1.0</v>
      </c>
      <c r="O780" s="1">
        <v>2.0</v>
      </c>
      <c r="P780" s="1">
        <v>2.0</v>
      </c>
      <c r="Q780" s="1">
        <v>3.0</v>
      </c>
      <c r="R780" s="1">
        <v>3.0</v>
      </c>
      <c r="S780" s="1">
        <v>2.0</v>
      </c>
      <c r="T780" s="1">
        <v>3.0</v>
      </c>
      <c r="U780" s="1">
        <v>4.0</v>
      </c>
      <c r="V780" s="1">
        <v>5.0</v>
      </c>
      <c r="W780" s="1">
        <v>4.0</v>
      </c>
      <c r="X780" s="1">
        <v>5.0</v>
      </c>
      <c r="Y780" s="1">
        <v>4.0</v>
      </c>
      <c r="Z780" s="1">
        <v>3.0</v>
      </c>
      <c r="AA780" s="1">
        <v>5.0</v>
      </c>
      <c r="AB780" s="1">
        <v>5.0</v>
      </c>
      <c r="AC780" s="1">
        <v>3.0</v>
      </c>
      <c r="AD780" s="1">
        <v>5.0</v>
      </c>
      <c r="AE780" s="1">
        <v>5.0</v>
      </c>
      <c r="AF780" s="1">
        <v>5.0</v>
      </c>
      <c r="AG780" s="1">
        <v>5.0</v>
      </c>
      <c r="AH780" s="1">
        <v>5.0</v>
      </c>
      <c r="AI780" s="1">
        <v>4.0</v>
      </c>
      <c r="AJ780" s="1">
        <v>5.0</v>
      </c>
      <c r="AK780" s="1">
        <v>4.0</v>
      </c>
      <c r="AL780" s="1">
        <v>5.0</v>
      </c>
      <c r="AM780" s="1">
        <v>5.0</v>
      </c>
      <c r="AN780" s="1">
        <v>5.0</v>
      </c>
      <c r="AO780" s="1">
        <v>5.0</v>
      </c>
      <c r="AP780" s="1">
        <v>5.0</v>
      </c>
      <c r="AQ780" s="1">
        <v>5.0</v>
      </c>
      <c r="AR780" s="1">
        <v>3.0</v>
      </c>
      <c r="AS780" s="1">
        <v>5.0</v>
      </c>
      <c r="AT780" s="1">
        <v>1.0</v>
      </c>
      <c r="AU780" s="1">
        <v>1.0</v>
      </c>
      <c r="AV780" s="1">
        <v>2.0</v>
      </c>
      <c r="AW780" s="1">
        <v>1.0</v>
      </c>
      <c r="AX780" s="1">
        <v>2.0</v>
      </c>
      <c r="AY780" s="1">
        <v>1.0</v>
      </c>
      <c r="AZ780" s="1">
        <v>3.0</v>
      </c>
      <c r="BA780" s="1">
        <v>2.0</v>
      </c>
      <c r="BB780" s="1">
        <v>5.0</v>
      </c>
      <c r="BC780" s="1">
        <v>5.0</v>
      </c>
      <c r="BD780" s="1">
        <v>5.0</v>
      </c>
      <c r="BE780" s="1">
        <v>5.0</v>
      </c>
      <c r="BF780" s="1">
        <v>5.0</v>
      </c>
      <c r="BG780" s="1">
        <v>5.0</v>
      </c>
      <c r="BH780" s="1">
        <v>5.0</v>
      </c>
      <c r="BI780" s="1">
        <v>4.0</v>
      </c>
      <c r="BJ780" s="1">
        <v>6.0</v>
      </c>
      <c r="BK780" s="1">
        <v>1.0</v>
      </c>
      <c r="BL780" s="1">
        <v>1.0</v>
      </c>
      <c r="BM780" s="1">
        <v>1.0</v>
      </c>
      <c r="BN780" s="1">
        <v>2.0</v>
      </c>
      <c r="BO780" s="1">
        <v>2.0</v>
      </c>
      <c r="BP780" s="1">
        <v>1.0</v>
      </c>
      <c r="BQ780" s="1">
        <v>2.0</v>
      </c>
      <c r="BR780" s="1">
        <v>2.0</v>
      </c>
      <c r="BS780" s="1">
        <v>4.0</v>
      </c>
      <c r="BT780" s="1">
        <v>4.0</v>
      </c>
      <c r="BU780" s="1">
        <v>5.0</v>
      </c>
      <c r="BV780" s="1">
        <v>5.0</v>
      </c>
      <c r="BW780" s="1">
        <v>5.0</v>
      </c>
      <c r="BX780" s="1">
        <v>4.0</v>
      </c>
      <c r="BY780" s="1">
        <v>3.0</v>
      </c>
      <c r="BZ780" s="1">
        <v>5.0</v>
      </c>
      <c r="CA780" s="64">
        <f t="shared" si="32"/>
        <v>256</v>
      </c>
      <c r="CB780" s="45">
        <f t="shared" si="33"/>
        <v>21</v>
      </c>
      <c r="CC780" s="45">
        <f t="shared" si="34"/>
        <v>20</v>
      </c>
      <c r="CD780" s="45">
        <f t="shared" si="35"/>
        <v>34</v>
      </c>
      <c r="CE780" s="45">
        <f t="shared" si="36"/>
        <v>38</v>
      </c>
      <c r="CF780" s="45">
        <f t="shared" si="37"/>
        <v>38</v>
      </c>
      <c r="CG780" s="45">
        <f t="shared" si="38"/>
        <v>13</v>
      </c>
      <c r="CH780" s="45">
        <f t="shared" si="39"/>
        <v>39</v>
      </c>
      <c r="CI780" s="45">
        <f t="shared" si="40"/>
        <v>0.6</v>
      </c>
      <c r="CJ780">
        <f t="shared" si="10"/>
        <v>12</v>
      </c>
      <c r="CK780" s="45">
        <f t="shared" si="41"/>
        <v>35</v>
      </c>
      <c r="CM780" s="40">
        <f>VLOOKUP(CB780,'PROMIS 57 T-Score Conversions'!Q$3:R$35,2,TRUE)</f>
        <v>36.1</v>
      </c>
      <c r="CN780" s="44" t="str">
        <f t="shared" si="20"/>
        <v>Moderate</v>
      </c>
      <c r="CO780" s="40">
        <f>VLOOKUP(CC780,'PROMIS 57 T-Score Conversions'!A$3:B$35,2,TRUE)</f>
        <v>58.4</v>
      </c>
      <c r="CP780" s="39" t="str">
        <f t="shared" si="21"/>
        <v>Moderate</v>
      </c>
      <c r="CQ780" s="40">
        <f>VLOOKUP(CD780,'PROMIS 57 T-Score Conversions'!E$3:F$35,2,TRUE)</f>
        <v>71.7</v>
      </c>
      <c r="CR780" s="39" t="str">
        <f t="shared" si="22"/>
        <v>Severe</v>
      </c>
      <c r="CS780" s="40">
        <f>VLOOKUP(CE780,'PROMIS 57 T-Score Conversions'!U$3:V$35,2,TRUE)</f>
        <v>72.4</v>
      </c>
      <c r="CT780" s="39" t="str">
        <f t="shared" si="42"/>
        <v>Severe</v>
      </c>
      <c r="CU780" s="40">
        <f>VLOOKUP(CF780,'PROMIS 57 T-Score Conversions'!Y$3:Z$35,2,TRUE)</f>
        <v>70.8</v>
      </c>
      <c r="CV780" s="39" t="str">
        <f t="shared" si="24"/>
        <v>Severe</v>
      </c>
      <c r="CW780" s="40">
        <f>vlookup(CG780,'PROMIS 57 T-Score Conversions'!M$3:N$35,2,TRUE)</f>
        <v>34.5</v>
      </c>
      <c r="CX780" s="39" t="str">
        <f t="shared" si="25"/>
        <v>Moderate</v>
      </c>
      <c r="CY780" s="40">
        <f>VLOOKup(CH780,'PROMIS 57 T-Score Conversions'!I$3:J$35,2,TRUE)</f>
        <v>73.5</v>
      </c>
      <c r="CZ780" s="39" t="str">
        <f t="shared" si="26"/>
        <v>Severe</v>
      </c>
      <c r="DA780" s="37">
        <f>VLOOKUP(CJ780,'PROMIS 57 T-Score Conversions'!AC$3:AD$35,2,TRUE)</f>
        <v>30.11</v>
      </c>
      <c r="DB780" s="44" t="str">
        <f t="shared" si="30"/>
        <v>Moderate</v>
      </c>
      <c r="DC780" s="40">
        <f>VLOOKUP(CK780,'PROMIS 57 T-Score Conversions'!AG$3:AH$35,2,TRUE)</f>
        <v>54.94</v>
      </c>
      <c r="DD780" s="39" t="str">
        <f t="shared" si="31"/>
        <v>Normal</v>
      </c>
    </row>
    <row r="781">
      <c r="A781" s="1" t="b">
        <v>1</v>
      </c>
      <c r="B781" s="1" t="b">
        <v>1</v>
      </c>
      <c r="C781" s="20">
        <v>44083.809293576385</v>
      </c>
      <c r="D781" s="1" t="s">
        <v>503</v>
      </c>
      <c r="E781" s="1">
        <v>2306.0</v>
      </c>
      <c r="F781" s="1">
        <v>5.0</v>
      </c>
      <c r="G781" s="1">
        <v>5.0</v>
      </c>
      <c r="H781" s="1">
        <v>5.0</v>
      </c>
      <c r="I781" s="1">
        <v>5.0</v>
      </c>
      <c r="J781" s="1">
        <v>5.0</v>
      </c>
      <c r="K781" s="1">
        <v>5.0</v>
      </c>
      <c r="L781" s="1">
        <v>5.0</v>
      </c>
      <c r="M781" s="1">
        <v>5.0</v>
      </c>
      <c r="N781" s="1">
        <v>1.0</v>
      </c>
      <c r="O781" s="1">
        <v>2.0</v>
      </c>
      <c r="P781" s="1">
        <v>2.0</v>
      </c>
      <c r="Q781" s="1">
        <v>2.0</v>
      </c>
      <c r="R781" s="1">
        <v>2.0</v>
      </c>
      <c r="S781" s="1">
        <v>1.0</v>
      </c>
      <c r="T781" s="1">
        <v>2.0</v>
      </c>
      <c r="U781" s="1">
        <v>1.0</v>
      </c>
      <c r="V781" s="1">
        <v>1.0</v>
      </c>
      <c r="W781" s="1">
        <v>2.0</v>
      </c>
      <c r="X781" s="1">
        <v>2.0</v>
      </c>
      <c r="Y781" s="1">
        <v>1.0</v>
      </c>
      <c r="Z781" s="1">
        <v>1.0</v>
      </c>
      <c r="AA781" s="1">
        <v>2.0</v>
      </c>
      <c r="AB781" s="1">
        <v>1.0</v>
      </c>
      <c r="AC781" s="1">
        <v>1.0</v>
      </c>
      <c r="AD781" s="1">
        <v>3.0</v>
      </c>
      <c r="AE781" s="1">
        <v>3.0</v>
      </c>
      <c r="AF781" s="1">
        <v>3.0</v>
      </c>
      <c r="AG781" s="1">
        <v>3.0</v>
      </c>
      <c r="AH781" s="1">
        <v>3.0</v>
      </c>
      <c r="AI781" s="1">
        <v>4.0</v>
      </c>
      <c r="AJ781" s="1">
        <v>4.0</v>
      </c>
      <c r="AK781" s="1">
        <v>2.0</v>
      </c>
      <c r="AL781" s="1">
        <v>4.0</v>
      </c>
      <c r="AM781" s="1">
        <v>5.0</v>
      </c>
      <c r="AN781" s="1">
        <v>4.0</v>
      </c>
      <c r="AO781" s="1">
        <v>2.0</v>
      </c>
      <c r="AP781" s="1">
        <v>4.0</v>
      </c>
      <c r="AQ781" s="1">
        <v>2.0</v>
      </c>
      <c r="AR781" s="1">
        <v>2.0</v>
      </c>
      <c r="AS781" s="1">
        <v>5.0</v>
      </c>
      <c r="AT781" s="1">
        <v>4.0</v>
      </c>
      <c r="AU781" s="1">
        <v>4.0</v>
      </c>
      <c r="AV781" s="1">
        <v>4.0</v>
      </c>
      <c r="AW781" s="1">
        <v>4.0</v>
      </c>
      <c r="AX781" s="1">
        <v>4.0</v>
      </c>
      <c r="AY781" s="1">
        <v>4.0</v>
      </c>
      <c r="AZ781" s="1">
        <v>4.0</v>
      </c>
      <c r="BA781" s="1">
        <v>3.0</v>
      </c>
      <c r="BB781" s="1">
        <v>2.0</v>
      </c>
      <c r="BC781" s="1">
        <v>2.0</v>
      </c>
      <c r="BD781" s="1">
        <v>2.0</v>
      </c>
      <c r="BE781" s="1">
        <v>2.0</v>
      </c>
      <c r="BF781" s="1">
        <v>1.0</v>
      </c>
      <c r="BG781" s="1">
        <v>2.0</v>
      </c>
      <c r="BH781" s="1">
        <v>2.0</v>
      </c>
      <c r="BI781" s="1">
        <v>1.0</v>
      </c>
      <c r="BJ781" s="1">
        <v>2.0</v>
      </c>
      <c r="BK781" s="1">
        <v>4.0</v>
      </c>
      <c r="BL781" s="1">
        <v>3.0</v>
      </c>
      <c r="BM781" s="1">
        <v>3.0</v>
      </c>
      <c r="BN781" s="1">
        <v>2.0</v>
      </c>
      <c r="BO781" s="1">
        <v>2.0</v>
      </c>
      <c r="BP781" s="1">
        <v>2.0</v>
      </c>
      <c r="BQ781" s="1">
        <v>2.0</v>
      </c>
      <c r="BR781" s="1">
        <v>1.0</v>
      </c>
      <c r="BS781" s="1">
        <v>3.0</v>
      </c>
      <c r="BT781" s="1">
        <v>3.0</v>
      </c>
      <c r="BU781" s="1">
        <v>3.0</v>
      </c>
      <c r="BV781" s="1">
        <v>4.0</v>
      </c>
      <c r="BW781" s="1">
        <v>3.0</v>
      </c>
      <c r="BX781" s="1">
        <v>3.0</v>
      </c>
      <c r="BY781" s="1">
        <v>2.0</v>
      </c>
      <c r="BZ781" s="1">
        <v>3.0</v>
      </c>
      <c r="CA781" s="64">
        <f t="shared" si="32"/>
        <v>207</v>
      </c>
      <c r="CB781" s="45">
        <f t="shared" si="33"/>
        <v>40</v>
      </c>
      <c r="CC781" s="45">
        <f t="shared" si="34"/>
        <v>13</v>
      </c>
      <c r="CD781" s="45">
        <f t="shared" si="35"/>
        <v>11</v>
      </c>
      <c r="CE781" s="45">
        <f t="shared" si="36"/>
        <v>25</v>
      </c>
      <c r="CF781" s="45">
        <f t="shared" si="37"/>
        <v>28</v>
      </c>
      <c r="CG781" s="45">
        <f t="shared" si="38"/>
        <v>31</v>
      </c>
      <c r="CH781" s="45">
        <f t="shared" si="39"/>
        <v>14</v>
      </c>
      <c r="CI781" s="45">
        <f t="shared" si="40"/>
        <v>0.2</v>
      </c>
      <c r="CJ781">
        <f t="shared" si="10"/>
        <v>19</v>
      </c>
      <c r="CK781" s="45">
        <f t="shared" si="41"/>
        <v>24</v>
      </c>
      <c r="CM781" s="40">
        <f>VLOOKUP(CB781,'PROMIS 57 T-Score Conversions'!Q$3:R$35,2,TRUE)</f>
        <v>60.1</v>
      </c>
      <c r="CN781" s="44" t="str">
        <f t="shared" si="20"/>
        <v>Normal</v>
      </c>
      <c r="CO781" s="40">
        <f>VLOOKUP(CC781,'PROMIS 57 T-Score Conversions'!A$3:B$35,2,TRUE)</f>
        <v>50.8</v>
      </c>
      <c r="CP781" s="39" t="str">
        <f t="shared" si="21"/>
        <v>Mild</v>
      </c>
      <c r="CQ781" s="40">
        <f>VLOOKUP(CD781,'PROMIS 57 T-Score Conversions'!E$3:F$35,2,TRUE)</f>
        <v>49.4</v>
      </c>
      <c r="CR781" s="39" t="str">
        <f t="shared" si="22"/>
        <v>Normal</v>
      </c>
      <c r="CS781" s="40">
        <f>VLOOKUP(CE781,'PROMIS 57 T-Score Conversions'!U$3:V$35,2,TRUE)</f>
        <v>58.5</v>
      </c>
      <c r="CT781" s="39" t="str">
        <f t="shared" si="42"/>
        <v>Mild</v>
      </c>
      <c r="CU781" s="40">
        <f>VLOOKUP(CF781,'PROMIS 57 T-Score Conversions'!Y$3:Z$35,2,TRUE)</f>
        <v>58.3</v>
      </c>
      <c r="CV781" s="39" t="str">
        <f t="shared" si="24"/>
        <v>Mild</v>
      </c>
      <c r="CW781" s="40">
        <f>vlookup(CG781,'PROMIS 57 T-Score Conversions'!M$3:N$35,2,TRUE)</f>
        <v>50.8</v>
      </c>
      <c r="CX781" s="39" t="str">
        <f t="shared" si="25"/>
        <v>Normal</v>
      </c>
      <c r="CY781" s="40">
        <f>VLOOKup(CH781,'PROMIS 57 T-Score Conversions'!I$3:J$35,2,TRUE)</f>
        <v>54.1</v>
      </c>
      <c r="CZ781" s="39" t="str">
        <f t="shared" si="26"/>
        <v>Normal</v>
      </c>
      <c r="DA781" s="37">
        <f>VLOOKUP(CJ781,'PROMIS 57 T-Score Conversions'!AC$3:AD$35,2,TRUE)</f>
        <v>36.36</v>
      </c>
      <c r="DB781" s="44" t="str">
        <f t="shared" si="30"/>
        <v>Moderate</v>
      </c>
      <c r="DC781" s="40">
        <f>VLOOKUP(CK781,'PROMIS 57 T-Score Conversions'!AG$3:AH$35,2,TRUE)</f>
        <v>43.42</v>
      </c>
      <c r="DD781" s="39" t="str">
        <f t="shared" si="31"/>
        <v>Normal</v>
      </c>
    </row>
    <row r="782">
      <c r="A782" s="1" t="b">
        <v>1</v>
      </c>
      <c r="B782" s="1" t="b">
        <v>1</v>
      </c>
      <c r="C782" s="20">
        <v>44085.51415452546</v>
      </c>
      <c r="D782" s="1" t="s">
        <v>221</v>
      </c>
      <c r="E782" s="1">
        <v>1978.0</v>
      </c>
      <c r="F782" s="1">
        <v>1.0</v>
      </c>
      <c r="G782" s="1">
        <v>3.0</v>
      </c>
      <c r="H782" s="1">
        <v>3.0</v>
      </c>
      <c r="I782" s="1">
        <v>2.0</v>
      </c>
      <c r="J782" s="1">
        <v>1.0</v>
      </c>
      <c r="K782" s="1">
        <v>1.0</v>
      </c>
      <c r="L782" s="1">
        <v>2.0</v>
      </c>
      <c r="M782" s="1">
        <v>1.0</v>
      </c>
      <c r="N782" s="1">
        <v>5.0</v>
      </c>
      <c r="O782" s="1">
        <v>4.0</v>
      </c>
      <c r="P782" s="1">
        <v>4.0</v>
      </c>
      <c r="Q782" s="1">
        <v>5.0</v>
      </c>
      <c r="R782" s="1">
        <v>4.0</v>
      </c>
      <c r="S782" s="1">
        <v>4.0</v>
      </c>
      <c r="T782" s="1">
        <v>5.0</v>
      </c>
      <c r="U782" s="1">
        <v>5.0</v>
      </c>
      <c r="V782" s="1">
        <v>5.0</v>
      </c>
      <c r="W782" s="1">
        <v>4.0</v>
      </c>
      <c r="X782" s="1">
        <v>3.0</v>
      </c>
      <c r="Y782" s="1">
        <v>4.0</v>
      </c>
      <c r="Z782" s="1">
        <v>5.0</v>
      </c>
      <c r="AA782" s="1">
        <v>3.0</v>
      </c>
      <c r="AB782" s="1">
        <v>4.0</v>
      </c>
      <c r="AC782" s="1">
        <v>3.0</v>
      </c>
      <c r="AD782" s="1">
        <v>4.0</v>
      </c>
      <c r="AE782" s="1">
        <v>4.0</v>
      </c>
      <c r="AF782" s="1">
        <v>5.0</v>
      </c>
      <c r="AG782" s="1">
        <v>5.0</v>
      </c>
      <c r="AH782" s="1">
        <v>5.0</v>
      </c>
      <c r="AI782" s="1">
        <v>5.0</v>
      </c>
      <c r="AJ782" s="1">
        <v>5.0</v>
      </c>
      <c r="AK782" s="1">
        <v>5.0</v>
      </c>
      <c r="AL782" s="1">
        <v>3.0</v>
      </c>
      <c r="AM782" s="1">
        <v>4.0</v>
      </c>
      <c r="AN782" s="1">
        <v>5.0</v>
      </c>
      <c r="AO782" s="1">
        <v>5.0</v>
      </c>
      <c r="AP782" s="1">
        <v>4.0</v>
      </c>
      <c r="AQ782" s="1">
        <v>4.0</v>
      </c>
      <c r="AR782" s="1">
        <v>5.0</v>
      </c>
      <c r="AS782" s="1">
        <v>4.0</v>
      </c>
      <c r="AT782" s="1">
        <v>1.0</v>
      </c>
      <c r="AU782" s="1">
        <v>1.0</v>
      </c>
      <c r="AV782" s="1">
        <v>1.0</v>
      </c>
      <c r="AW782" s="1">
        <v>1.0</v>
      </c>
      <c r="AX782" s="1">
        <v>1.0</v>
      </c>
      <c r="AY782" s="1">
        <v>1.0</v>
      </c>
      <c r="AZ782" s="1">
        <v>1.0</v>
      </c>
      <c r="BA782" s="1">
        <v>1.0</v>
      </c>
      <c r="BB782" s="1">
        <v>5.0</v>
      </c>
      <c r="BC782" s="1">
        <v>5.0</v>
      </c>
      <c r="BD782" s="1">
        <v>5.0</v>
      </c>
      <c r="BE782" s="1">
        <v>5.0</v>
      </c>
      <c r="BF782" s="1">
        <v>5.0</v>
      </c>
      <c r="BG782" s="1">
        <v>5.0</v>
      </c>
      <c r="BH782" s="1">
        <v>5.0</v>
      </c>
      <c r="BI782" s="1">
        <v>5.0</v>
      </c>
      <c r="BJ782" s="1">
        <v>9.0</v>
      </c>
      <c r="BK782" s="1">
        <v>2.0</v>
      </c>
      <c r="BL782" s="1">
        <v>1.0</v>
      </c>
      <c r="BM782" s="1">
        <v>1.0</v>
      </c>
      <c r="BN782" s="1">
        <v>1.0</v>
      </c>
      <c r="BO782" s="1">
        <v>1.0</v>
      </c>
      <c r="BP782" s="1">
        <v>1.0</v>
      </c>
      <c r="BQ782" s="1">
        <v>1.0</v>
      </c>
      <c r="BR782" s="1">
        <v>1.0</v>
      </c>
      <c r="BS782" s="1">
        <v>5.0</v>
      </c>
      <c r="BT782" s="1">
        <v>5.0</v>
      </c>
      <c r="BU782" s="1">
        <v>5.0</v>
      </c>
      <c r="BV782" s="1">
        <v>5.0</v>
      </c>
      <c r="BW782" s="1">
        <v>5.0</v>
      </c>
      <c r="BX782" s="1">
        <v>5.0</v>
      </c>
      <c r="BY782" s="1">
        <v>5.0</v>
      </c>
      <c r="BZ782" s="1">
        <v>5.0</v>
      </c>
      <c r="CA782" s="64">
        <f t="shared" si="32"/>
        <v>259</v>
      </c>
      <c r="CB782" s="45">
        <f t="shared" si="33"/>
        <v>14</v>
      </c>
      <c r="CC782" s="45">
        <f t="shared" si="34"/>
        <v>36</v>
      </c>
      <c r="CD782" s="45">
        <f t="shared" si="35"/>
        <v>31</v>
      </c>
      <c r="CE782" s="45">
        <f t="shared" si="36"/>
        <v>38</v>
      </c>
      <c r="CF782" s="45">
        <f t="shared" si="37"/>
        <v>34</v>
      </c>
      <c r="CG782" s="45">
        <f t="shared" si="38"/>
        <v>8</v>
      </c>
      <c r="CH782" s="45">
        <f t="shared" si="39"/>
        <v>40</v>
      </c>
      <c r="CI782" s="45">
        <f t="shared" si="40"/>
        <v>0.9</v>
      </c>
      <c r="CJ782">
        <f t="shared" si="10"/>
        <v>9</v>
      </c>
      <c r="CK782" s="45">
        <f t="shared" si="41"/>
        <v>40</v>
      </c>
      <c r="CM782" s="40">
        <f>VLOOKUP(CB782,'PROMIS 57 T-Score Conversions'!Q$3:R$35,2,TRUE)</f>
        <v>30.8</v>
      </c>
      <c r="CN782" s="44" t="str">
        <f t="shared" si="20"/>
        <v>Moderate</v>
      </c>
      <c r="CO782" s="40">
        <f>VLOOKUP(CC782,'PROMIS 57 T-Score Conversions'!A$3:B$35,2,TRUE)</f>
        <v>75.4</v>
      </c>
      <c r="CP782" s="39" t="str">
        <f t="shared" si="21"/>
        <v>Severe</v>
      </c>
      <c r="CQ782" s="40">
        <f>VLOOKUP(CD782,'PROMIS 57 T-Score Conversions'!E$3:F$35,2,TRUE)</f>
        <v>68.7</v>
      </c>
      <c r="CR782" s="39" t="str">
        <f t="shared" si="22"/>
        <v>Moderate</v>
      </c>
      <c r="CS782" s="40">
        <f>VLOOKUP(CE782,'PROMIS 57 T-Score Conversions'!U$3:V$35,2,TRUE)</f>
        <v>72.4</v>
      </c>
      <c r="CT782" s="39" t="str">
        <f t="shared" si="42"/>
        <v>Severe</v>
      </c>
      <c r="CU782" s="40">
        <f>VLOOKUP(CF782,'PROMIS 57 T-Score Conversions'!Y$3:Z$35,2,TRUE)</f>
        <v>64.8</v>
      </c>
      <c r="CV782" s="39" t="str">
        <f t="shared" si="24"/>
        <v>Moderate</v>
      </c>
      <c r="CW782" s="40">
        <f>vlookup(CG782,'PROMIS 57 T-Score Conversions'!M$3:N$35,2,TRUE)</f>
        <v>25.91</v>
      </c>
      <c r="CX782" s="39" t="str">
        <f t="shared" si="25"/>
        <v>Severe</v>
      </c>
      <c r="CY782" s="40">
        <f>VLOOKup(CH782,'PROMIS 57 T-Score Conversions'!I$3:J$35,2,TRUE)</f>
        <v>77</v>
      </c>
      <c r="CZ782" s="39" t="str">
        <f t="shared" si="26"/>
        <v>Severe</v>
      </c>
      <c r="DA782" s="37">
        <f>VLOOKUP(CJ782,'PROMIS 57 T-Score Conversions'!AC$3:AD$35,2,TRUE)</f>
        <v>25.73</v>
      </c>
      <c r="DB782" s="44" t="str">
        <f t="shared" si="30"/>
        <v>Severe</v>
      </c>
      <c r="DC782" s="40">
        <f>VLOOKUP(CK782,'PROMIS 57 T-Score Conversions'!AG$3:AH$35,2,TRUE)</f>
        <v>67.09</v>
      </c>
      <c r="DD782" s="39" t="str">
        <f t="shared" si="31"/>
        <v>Moderate</v>
      </c>
    </row>
    <row r="783">
      <c r="A783" s="1" t="b">
        <v>1</v>
      </c>
      <c r="B783" s="1" t="b">
        <v>1</v>
      </c>
      <c r="C783" s="20">
        <v>44086.36682912037</v>
      </c>
      <c r="D783" s="1" t="s">
        <v>504</v>
      </c>
      <c r="E783" s="1">
        <v>2329.0</v>
      </c>
      <c r="F783" s="1">
        <v>5.0</v>
      </c>
      <c r="G783" s="1">
        <v>5.0</v>
      </c>
      <c r="H783" s="1">
        <v>5.0</v>
      </c>
      <c r="I783" s="1">
        <v>5.0</v>
      </c>
      <c r="J783" s="1">
        <v>3.0</v>
      </c>
      <c r="K783" s="1">
        <v>5.0</v>
      </c>
      <c r="L783" s="1">
        <v>5.0</v>
      </c>
      <c r="M783" s="1">
        <v>5.0</v>
      </c>
      <c r="N783" s="1">
        <v>1.0</v>
      </c>
      <c r="O783" s="1">
        <v>1.0</v>
      </c>
      <c r="P783" s="1">
        <v>1.0</v>
      </c>
      <c r="Q783" s="1">
        <v>2.0</v>
      </c>
      <c r="R783" s="1">
        <v>3.0</v>
      </c>
      <c r="S783" s="1">
        <v>1.0</v>
      </c>
      <c r="T783" s="1">
        <v>2.0</v>
      </c>
      <c r="U783" s="1">
        <v>3.0</v>
      </c>
      <c r="V783" s="1">
        <v>1.0</v>
      </c>
      <c r="W783" s="1">
        <v>1.0</v>
      </c>
      <c r="X783" s="1">
        <v>2.0</v>
      </c>
      <c r="Y783" s="1">
        <v>1.0</v>
      </c>
      <c r="Z783" s="1">
        <v>1.0</v>
      </c>
      <c r="AA783" s="1">
        <v>2.0</v>
      </c>
      <c r="AB783" s="1">
        <v>1.0</v>
      </c>
      <c r="AC783" s="1">
        <v>1.0</v>
      </c>
      <c r="AD783" s="1">
        <v>3.0</v>
      </c>
      <c r="AE783" s="1">
        <v>3.0</v>
      </c>
      <c r="AF783" s="1">
        <v>2.0</v>
      </c>
      <c r="AG783" s="1">
        <v>3.0</v>
      </c>
      <c r="AH783" s="1">
        <v>3.0</v>
      </c>
      <c r="AI783" s="1">
        <v>2.0</v>
      </c>
      <c r="AJ783" s="1">
        <v>2.0</v>
      </c>
      <c r="AK783" s="1">
        <v>1.0</v>
      </c>
      <c r="AL783" s="1">
        <v>2.0</v>
      </c>
      <c r="AM783" s="1">
        <v>3.0</v>
      </c>
      <c r="AN783" s="1">
        <v>3.0</v>
      </c>
      <c r="AO783" s="1">
        <v>2.0</v>
      </c>
      <c r="AP783" s="1">
        <v>2.0</v>
      </c>
      <c r="AQ783" s="1">
        <v>2.0</v>
      </c>
      <c r="AR783" s="1">
        <v>2.0</v>
      </c>
      <c r="AS783" s="1">
        <v>3.0</v>
      </c>
      <c r="AT783" s="1">
        <v>3.0</v>
      </c>
      <c r="AU783" s="1">
        <v>4.0</v>
      </c>
      <c r="AV783" s="1">
        <v>4.0</v>
      </c>
      <c r="AW783" s="1">
        <v>4.0</v>
      </c>
      <c r="AX783" s="1">
        <v>4.0</v>
      </c>
      <c r="AY783" s="1">
        <v>4.0</v>
      </c>
      <c r="AZ783" s="1">
        <v>4.0</v>
      </c>
      <c r="BA783" s="1">
        <v>4.0</v>
      </c>
      <c r="BB783" s="1">
        <v>3.0</v>
      </c>
      <c r="BC783" s="1">
        <v>3.0</v>
      </c>
      <c r="BD783" s="1">
        <v>3.0</v>
      </c>
      <c r="BE783" s="1">
        <v>5.0</v>
      </c>
      <c r="BF783" s="1">
        <v>3.0</v>
      </c>
      <c r="BG783" s="1">
        <v>4.0</v>
      </c>
      <c r="BH783" s="1">
        <v>3.0</v>
      </c>
      <c r="BI783" s="1">
        <v>5.0</v>
      </c>
      <c r="BJ783" s="1">
        <v>6.0</v>
      </c>
      <c r="BK783" s="1">
        <v>2.0</v>
      </c>
      <c r="BL783" s="1">
        <v>2.0</v>
      </c>
      <c r="BM783" s="1">
        <v>2.0</v>
      </c>
      <c r="BN783" s="1">
        <v>3.0</v>
      </c>
      <c r="BO783" s="1">
        <v>3.0</v>
      </c>
      <c r="BP783" s="1">
        <v>2.0</v>
      </c>
      <c r="BQ783" s="1">
        <v>2.0</v>
      </c>
      <c r="BR783" s="1">
        <v>2.0</v>
      </c>
      <c r="BS783" s="1">
        <v>4.0</v>
      </c>
      <c r="BT783" s="1">
        <v>4.0</v>
      </c>
      <c r="BU783" s="1">
        <v>4.0</v>
      </c>
      <c r="BV783" s="1">
        <v>3.0</v>
      </c>
      <c r="BW783" s="1">
        <v>4.0</v>
      </c>
      <c r="BX783" s="1">
        <v>5.0</v>
      </c>
      <c r="BY783" s="1">
        <v>5.0</v>
      </c>
      <c r="BZ783" s="1">
        <v>4.0</v>
      </c>
      <c r="CA783" s="64">
        <f t="shared" si="32"/>
        <v>217</v>
      </c>
      <c r="CB783" s="45">
        <f t="shared" si="33"/>
        <v>38</v>
      </c>
      <c r="CC783" s="45">
        <f t="shared" si="34"/>
        <v>14</v>
      </c>
      <c r="CD783" s="45">
        <f t="shared" si="35"/>
        <v>10</v>
      </c>
      <c r="CE783" s="45">
        <f t="shared" si="36"/>
        <v>19</v>
      </c>
      <c r="CF783" s="45">
        <f t="shared" si="37"/>
        <v>19</v>
      </c>
      <c r="CG783" s="45">
        <f t="shared" si="38"/>
        <v>31</v>
      </c>
      <c r="CH783" s="45">
        <f t="shared" si="39"/>
        <v>29</v>
      </c>
      <c r="CI783" s="45">
        <f t="shared" si="40"/>
        <v>0.6</v>
      </c>
      <c r="CJ783">
        <f t="shared" si="10"/>
        <v>18</v>
      </c>
      <c r="CK783" s="45">
        <f t="shared" si="41"/>
        <v>33</v>
      </c>
      <c r="CM783" s="40">
        <f>VLOOKUP(CB783,'PROMIS 57 T-Score Conversions'!Q$3:R$35,2,TRUE)</f>
        <v>50.8</v>
      </c>
      <c r="CN783" s="44" t="str">
        <f t="shared" si="20"/>
        <v>Normal</v>
      </c>
      <c r="CO783" s="40">
        <f>VLOOKUP(CC783,'PROMIS 57 T-Score Conversions'!A$3:B$35,2,TRUE)</f>
        <v>52.1</v>
      </c>
      <c r="CP783" s="39" t="str">
        <f t="shared" si="21"/>
        <v>Mild</v>
      </c>
      <c r="CQ783" s="40">
        <f>VLOOKUP(CD783,'PROMIS 57 T-Score Conversions'!E$3:F$35,2,TRUE)</f>
        <v>47.5</v>
      </c>
      <c r="CR783" s="39" t="str">
        <f t="shared" si="22"/>
        <v>Normal</v>
      </c>
      <c r="CS783" s="40">
        <f>VLOOKUP(CE783,'PROMIS 57 T-Score Conversions'!U$3:V$35,2,TRUE)</f>
        <v>52.5</v>
      </c>
      <c r="CT783" s="39" t="str">
        <f t="shared" si="42"/>
        <v>Normal</v>
      </c>
      <c r="CU783" s="40">
        <f>VLOOKUP(CF783,'PROMIS 57 T-Score Conversions'!Y$3:Z$35,2,TRUE)</f>
        <v>49</v>
      </c>
      <c r="CV783" s="39" t="str">
        <f t="shared" si="24"/>
        <v>Normal</v>
      </c>
      <c r="CW783" s="40">
        <f>vlookup(CG783,'PROMIS 57 T-Score Conversions'!M$3:N$35,2,TRUE)</f>
        <v>50.8</v>
      </c>
      <c r="CX783" s="39" t="str">
        <f t="shared" si="25"/>
        <v>Normal</v>
      </c>
      <c r="CY783" s="40">
        <f>VLOOKup(CH783,'PROMIS 57 T-Score Conversions'!I$3:J$35,2,TRUE)</f>
        <v>64.8</v>
      </c>
      <c r="CZ783" s="39" t="str">
        <f t="shared" si="26"/>
        <v>Moderate</v>
      </c>
      <c r="DA783" s="37">
        <f>VLOOKUP(CJ783,'PROMIS 57 T-Score Conversions'!AC$3:AD$35,2,TRUE)</f>
        <v>35.56</v>
      </c>
      <c r="DB783" s="44" t="str">
        <f t="shared" si="30"/>
        <v>Moderate</v>
      </c>
      <c r="DC783" s="40">
        <f>VLOOKUP(CK783,'PROMIS 57 T-Score Conversions'!AG$3:AH$35,2,TRUE)</f>
        <v>52.42</v>
      </c>
      <c r="DD783" s="39" t="str">
        <f t="shared" si="31"/>
        <v>Normal</v>
      </c>
    </row>
    <row r="784">
      <c r="A784" s="1" t="b">
        <v>1</v>
      </c>
      <c r="B784" s="1" t="b">
        <v>1</v>
      </c>
      <c r="C784" s="20">
        <v>44086.72099295139</v>
      </c>
      <c r="D784" s="1" t="s">
        <v>505</v>
      </c>
      <c r="E784" s="1">
        <v>2342.0</v>
      </c>
      <c r="F784" s="1">
        <v>5.0</v>
      </c>
      <c r="G784" s="1">
        <v>5.0</v>
      </c>
      <c r="H784" s="1">
        <v>5.0</v>
      </c>
      <c r="I784" s="1">
        <v>5.0</v>
      </c>
      <c r="J784" s="1">
        <v>5.0</v>
      </c>
      <c r="K784" s="1">
        <v>5.0</v>
      </c>
      <c r="L784" s="1">
        <v>5.0</v>
      </c>
      <c r="M784" s="1">
        <v>5.0</v>
      </c>
      <c r="N784" s="1">
        <v>1.0</v>
      </c>
      <c r="O784" s="1">
        <v>1.0</v>
      </c>
      <c r="P784" s="1">
        <v>1.0</v>
      </c>
      <c r="Q784" s="1">
        <v>1.0</v>
      </c>
      <c r="R784" s="1">
        <v>1.0</v>
      </c>
      <c r="S784" s="1">
        <v>1.0</v>
      </c>
      <c r="T784" s="1">
        <v>1.0</v>
      </c>
      <c r="U784" s="1">
        <v>1.0</v>
      </c>
      <c r="V784" s="1">
        <v>1.0</v>
      </c>
      <c r="W784" s="1">
        <v>1.0</v>
      </c>
      <c r="X784" s="1">
        <v>1.0</v>
      </c>
      <c r="Y784" s="1">
        <v>1.0</v>
      </c>
      <c r="Z784" s="1">
        <v>1.0</v>
      </c>
      <c r="AA784" s="1">
        <v>1.0</v>
      </c>
      <c r="AB784" s="1">
        <v>1.0</v>
      </c>
      <c r="AC784" s="1">
        <v>1.0</v>
      </c>
      <c r="AD784" s="1">
        <v>2.0</v>
      </c>
      <c r="AE784" s="1">
        <v>2.0</v>
      </c>
      <c r="AF784" s="1">
        <v>1.0</v>
      </c>
      <c r="AG784" s="1">
        <v>1.0</v>
      </c>
      <c r="AH784" s="1">
        <v>1.0</v>
      </c>
      <c r="AI784" s="1">
        <v>1.0</v>
      </c>
      <c r="AJ784" s="1">
        <v>1.0</v>
      </c>
      <c r="AK784" s="1">
        <v>2.0</v>
      </c>
      <c r="AL784" s="1">
        <v>2.0</v>
      </c>
      <c r="AM784" s="1">
        <v>2.0</v>
      </c>
      <c r="AN784" s="1">
        <v>1.0</v>
      </c>
      <c r="AO784" s="1">
        <v>1.0</v>
      </c>
      <c r="AP784" s="1">
        <v>2.0</v>
      </c>
      <c r="AQ784" s="1">
        <v>1.0</v>
      </c>
      <c r="AR784" s="1">
        <v>1.0</v>
      </c>
      <c r="AS784" s="1">
        <v>2.0</v>
      </c>
      <c r="AT784" s="1">
        <v>4.0</v>
      </c>
      <c r="AU784" s="1">
        <v>5.0</v>
      </c>
      <c r="AV784" s="1">
        <v>4.0</v>
      </c>
      <c r="AW784" s="1">
        <v>4.0</v>
      </c>
      <c r="AX784" s="1">
        <v>4.0</v>
      </c>
      <c r="AY784" s="1">
        <v>4.0</v>
      </c>
      <c r="AZ784" s="1">
        <v>5.0</v>
      </c>
      <c r="BA784" s="1">
        <v>4.0</v>
      </c>
      <c r="BB784" s="1">
        <v>5.0</v>
      </c>
      <c r="BC784" s="1">
        <v>5.0</v>
      </c>
      <c r="BD784" s="1">
        <v>5.0</v>
      </c>
      <c r="BE784" s="1">
        <v>5.0</v>
      </c>
      <c r="BF784" s="1">
        <v>5.0</v>
      </c>
      <c r="BG784" s="1">
        <v>5.0</v>
      </c>
      <c r="BH784" s="1">
        <v>5.0</v>
      </c>
      <c r="BI784" s="1">
        <v>5.0</v>
      </c>
      <c r="BJ784" s="1">
        <v>0.0</v>
      </c>
      <c r="BK784" s="1">
        <v>4.0</v>
      </c>
      <c r="BL784" s="1">
        <v>4.0</v>
      </c>
      <c r="BM784" s="1">
        <v>4.0</v>
      </c>
      <c r="BN784" s="1">
        <v>4.0</v>
      </c>
      <c r="BO784" s="1">
        <v>4.0</v>
      </c>
      <c r="BP784" s="1">
        <v>4.0</v>
      </c>
      <c r="BQ784" s="1">
        <v>4.0</v>
      </c>
      <c r="BR784" s="1">
        <v>4.0</v>
      </c>
      <c r="BS784" s="1">
        <v>2.0</v>
      </c>
      <c r="BT784" s="1">
        <v>2.0</v>
      </c>
      <c r="BU784" s="1">
        <v>1.0</v>
      </c>
      <c r="BV784" s="1">
        <v>2.0</v>
      </c>
      <c r="BW784" s="1">
        <v>1.0</v>
      </c>
      <c r="BX784" s="1">
        <v>1.0</v>
      </c>
      <c r="BY784" s="1">
        <v>1.0</v>
      </c>
      <c r="BZ784" s="1">
        <v>1.0</v>
      </c>
      <c r="CA784" s="64">
        <f t="shared" si="32"/>
        <v>196</v>
      </c>
      <c r="CB784" s="45">
        <f t="shared" si="33"/>
        <v>40</v>
      </c>
      <c r="CC784" s="45">
        <f t="shared" si="34"/>
        <v>8</v>
      </c>
      <c r="CD784" s="45">
        <f t="shared" si="35"/>
        <v>8</v>
      </c>
      <c r="CE784" s="45">
        <f t="shared" si="36"/>
        <v>11</v>
      </c>
      <c r="CF784" s="45">
        <f t="shared" si="37"/>
        <v>12</v>
      </c>
      <c r="CG784" s="45">
        <f t="shared" si="38"/>
        <v>34</v>
      </c>
      <c r="CH784" s="45">
        <f t="shared" si="39"/>
        <v>40</v>
      </c>
      <c r="CI784" s="45">
        <f t="shared" si="40"/>
        <v>0</v>
      </c>
      <c r="CJ784">
        <f t="shared" si="10"/>
        <v>32</v>
      </c>
      <c r="CK784" s="45">
        <f t="shared" si="41"/>
        <v>11</v>
      </c>
      <c r="CM784" s="40">
        <f>VLOOKUP(CB784,'PROMIS 57 T-Score Conversions'!Q$3:R$35,2,TRUE)</f>
        <v>60.1</v>
      </c>
      <c r="CN784" s="44" t="str">
        <f t="shared" si="20"/>
        <v>Normal</v>
      </c>
      <c r="CO784" s="40">
        <f>VLOOKUP(CC784,'PROMIS 57 T-Score Conversions'!A$3:B$35,2,TRUE)</f>
        <v>37.1</v>
      </c>
      <c r="CP784" s="39" t="str">
        <f t="shared" si="21"/>
        <v>Normal</v>
      </c>
      <c r="CQ784" s="40">
        <f>VLOOKUP(CD784,'PROMIS 57 T-Score Conversions'!E$3:F$35,2,TRUE)</f>
        <v>38.2</v>
      </c>
      <c r="CR784" s="39" t="str">
        <f t="shared" si="22"/>
        <v>Normal</v>
      </c>
      <c r="CS784" s="40">
        <f>VLOOKUP(CE784,'PROMIS 57 T-Score Conversions'!U$3:V$35,2,TRUE)</f>
        <v>42.8</v>
      </c>
      <c r="CT784" s="39" t="str">
        <f t="shared" si="42"/>
        <v>Normal</v>
      </c>
      <c r="CU784" s="40">
        <f>VLOOKUP(CF784,'PROMIS 57 T-Score Conversions'!Y$3:Z$35,2,TRUE)</f>
        <v>39.8</v>
      </c>
      <c r="CV784" s="39" t="str">
        <f t="shared" si="24"/>
        <v>Normal</v>
      </c>
      <c r="CW784" s="40">
        <f>vlookup(CG784,'PROMIS 57 T-Score Conversions'!M$3:N$35,2,TRUE)</f>
        <v>53.6</v>
      </c>
      <c r="CX784" s="39" t="str">
        <f t="shared" si="25"/>
        <v>Normal</v>
      </c>
      <c r="CY784" s="40">
        <f>VLOOKup(CH784,'PROMIS 57 T-Score Conversions'!I$3:J$35,2,TRUE)</f>
        <v>77</v>
      </c>
      <c r="CZ784" s="39" t="str">
        <f t="shared" si="26"/>
        <v>Severe</v>
      </c>
      <c r="DA784" s="37">
        <f>VLOOKUP(CJ784,'PROMIS 57 T-Score Conversions'!AC$3:AD$35,2,TRUE)</f>
        <v>47.17</v>
      </c>
      <c r="DB784" s="44" t="str">
        <f t="shared" si="30"/>
        <v>Normal</v>
      </c>
      <c r="DC784" s="40">
        <f>VLOOKUP(CK784,'PROMIS 57 T-Score Conversions'!AG$3:AH$35,2,TRUE)</f>
        <v>30.23</v>
      </c>
      <c r="DD784" s="39" t="str">
        <f t="shared" si="31"/>
        <v>Normal</v>
      </c>
    </row>
    <row r="785">
      <c r="A785" s="1" t="b">
        <v>1</v>
      </c>
      <c r="B785" s="1" t="b">
        <v>1</v>
      </c>
      <c r="C785" s="20">
        <v>44088.44249123843</v>
      </c>
      <c r="D785" s="1" t="s">
        <v>506</v>
      </c>
      <c r="E785" s="1">
        <v>2347.0</v>
      </c>
      <c r="F785" s="1">
        <v>3.0</v>
      </c>
      <c r="G785" s="1">
        <v>5.0</v>
      </c>
      <c r="H785" s="1">
        <v>5.0</v>
      </c>
      <c r="I785" s="1">
        <v>4.0</v>
      </c>
      <c r="J785" s="1">
        <v>3.0</v>
      </c>
      <c r="K785" s="1">
        <v>4.0</v>
      </c>
      <c r="L785" s="1">
        <v>4.0</v>
      </c>
      <c r="M785" s="1">
        <v>4.0</v>
      </c>
      <c r="N785" s="1">
        <v>1.0</v>
      </c>
      <c r="O785" s="1">
        <v>4.0</v>
      </c>
      <c r="P785" s="1">
        <v>3.0</v>
      </c>
      <c r="Q785" s="1">
        <v>2.0</v>
      </c>
      <c r="R785" s="1">
        <v>4.0</v>
      </c>
      <c r="S785" s="1">
        <v>2.0</v>
      </c>
      <c r="T785" s="1">
        <v>4.0</v>
      </c>
      <c r="U785" s="1">
        <v>4.0</v>
      </c>
      <c r="V785" s="1">
        <v>1.0</v>
      </c>
      <c r="W785" s="1">
        <v>4.0</v>
      </c>
      <c r="X785" s="1">
        <v>3.0</v>
      </c>
      <c r="Y785" s="1">
        <v>2.0</v>
      </c>
      <c r="Z785" s="1">
        <v>1.0</v>
      </c>
      <c r="AA785" s="1">
        <v>4.0</v>
      </c>
      <c r="AB785" s="1">
        <v>3.0</v>
      </c>
      <c r="AC785" s="1">
        <v>3.0</v>
      </c>
      <c r="AD785" s="1">
        <v>4.0</v>
      </c>
      <c r="AE785" s="1">
        <v>4.0</v>
      </c>
      <c r="AF785" s="1">
        <v>4.0</v>
      </c>
      <c r="AG785" s="1">
        <v>4.0</v>
      </c>
      <c r="AH785" s="1">
        <v>5.0</v>
      </c>
      <c r="AI785" s="1">
        <v>4.0</v>
      </c>
      <c r="AJ785" s="1">
        <v>5.0</v>
      </c>
      <c r="AK785" s="1">
        <v>4.0</v>
      </c>
      <c r="AL785" s="1">
        <v>5.0</v>
      </c>
      <c r="AM785" s="1">
        <v>4.0</v>
      </c>
      <c r="AN785" s="1">
        <v>5.0</v>
      </c>
      <c r="AO785" s="1">
        <v>5.0</v>
      </c>
      <c r="AP785" s="1">
        <v>5.0</v>
      </c>
      <c r="AQ785" s="1">
        <v>5.0</v>
      </c>
      <c r="AR785" s="1">
        <v>5.0</v>
      </c>
      <c r="AS785" s="1">
        <v>5.0</v>
      </c>
      <c r="AT785" s="1">
        <v>1.0</v>
      </c>
      <c r="AU785" s="1">
        <v>3.0</v>
      </c>
      <c r="AV785" s="1">
        <v>1.0</v>
      </c>
      <c r="AW785" s="1">
        <v>1.0</v>
      </c>
      <c r="AX785" s="1">
        <v>1.0</v>
      </c>
      <c r="AY785" s="1">
        <v>1.0</v>
      </c>
      <c r="AZ785" s="1">
        <v>2.0</v>
      </c>
      <c r="BA785" s="1">
        <v>1.0</v>
      </c>
      <c r="BB785" s="1">
        <v>2.0</v>
      </c>
      <c r="BC785" s="1">
        <v>2.0</v>
      </c>
      <c r="BD785" s="1">
        <v>3.0</v>
      </c>
      <c r="BE785" s="1">
        <v>2.0</v>
      </c>
      <c r="BF785" s="1">
        <v>2.0</v>
      </c>
      <c r="BG785" s="1">
        <v>2.0</v>
      </c>
      <c r="BH785" s="1">
        <v>2.0</v>
      </c>
      <c r="BI785" s="1">
        <v>2.0</v>
      </c>
      <c r="BJ785" s="1">
        <v>4.0</v>
      </c>
      <c r="BK785" s="1">
        <v>1.0</v>
      </c>
      <c r="BL785" s="1">
        <v>1.0</v>
      </c>
      <c r="BM785" s="1">
        <v>1.0</v>
      </c>
      <c r="BN785" s="1">
        <v>2.0</v>
      </c>
      <c r="BO785" s="1">
        <v>2.0</v>
      </c>
      <c r="BP785" s="1">
        <v>1.0</v>
      </c>
      <c r="BQ785" s="1">
        <v>1.0</v>
      </c>
      <c r="BR785" s="1">
        <v>1.0</v>
      </c>
      <c r="BS785" s="1">
        <v>5.0</v>
      </c>
      <c r="BT785" s="1">
        <v>5.0</v>
      </c>
      <c r="BU785" s="1">
        <v>4.0</v>
      </c>
      <c r="BV785" s="1">
        <v>5.0</v>
      </c>
      <c r="BW785" s="1">
        <v>5.0</v>
      </c>
      <c r="BX785" s="1">
        <v>5.0</v>
      </c>
      <c r="BY785" s="1">
        <v>2.0</v>
      </c>
      <c r="BZ785" s="1">
        <v>5.0</v>
      </c>
      <c r="CA785" s="64">
        <f t="shared" si="32"/>
        <v>228</v>
      </c>
      <c r="CB785" s="45">
        <f t="shared" si="33"/>
        <v>32</v>
      </c>
      <c r="CC785" s="45">
        <f t="shared" si="34"/>
        <v>24</v>
      </c>
      <c r="CD785" s="45">
        <f t="shared" si="35"/>
        <v>21</v>
      </c>
      <c r="CE785" s="45">
        <f t="shared" si="36"/>
        <v>34</v>
      </c>
      <c r="CF785" s="45">
        <f t="shared" si="37"/>
        <v>39</v>
      </c>
      <c r="CG785" s="45">
        <f t="shared" si="38"/>
        <v>11</v>
      </c>
      <c r="CH785" s="45">
        <f t="shared" si="39"/>
        <v>17</v>
      </c>
      <c r="CI785" s="45">
        <f t="shared" si="40"/>
        <v>0.4</v>
      </c>
      <c r="CJ785">
        <f t="shared" si="10"/>
        <v>10</v>
      </c>
      <c r="CK785" s="45">
        <f t="shared" si="41"/>
        <v>36</v>
      </c>
      <c r="CM785" s="40">
        <f>VLOOKUP(CB785,'PROMIS 57 T-Score Conversions'!Q$3:R$35,2,TRUE)</f>
        <v>43.9</v>
      </c>
      <c r="CN785" s="44" t="str">
        <f t="shared" si="20"/>
        <v>Mild</v>
      </c>
      <c r="CO785" s="40">
        <f>VLOOKUP(CC785,'PROMIS 57 T-Score Conversions'!A$3:B$35,2,TRUE)</f>
        <v>62.5</v>
      </c>
      <c r="CP785" s="39" t="str">
        <f t="shared" si="21"/>
        <v>Moderate</v>
      </c>
      <c r="CQ785" s="40">
        <f>VLOOKUP(CD785,'PROMIS 57 T-Score Conversions'!E$3:F$35,2,TRUE)</f>
        <v>59.4</v>
      </c>
      <c r="CR785" s="39" t="str">
        <f t="shared" si="22"/>
        <v>Mild</v>
      </c>
      <c r="CS785" s="40">
        <f>VLOOKUP(CE785,'PROMIS 57 T-Score Conversions'!U$3:V$35,2,TRUE)</f>
        <v>67.5</v>
      </c>
      <c r="CT785" s="39" t="str">
        <f t="shared" si="42"/>
        <v>Moderate</v>
      </c>
      <c r="CU785" s="40">
        <f>VLOOKUP(CF785,'PROMIS 57 T-Score Conversions'!Y$3:Z$35,2,TRUE)</f>
        <v>73</v>
      </c>
      <c r="CV785" s="39" t="str">
        <f t="shared" si="24"/>
        <v>Severe</v>
      </c>
      <c r="CW785" s="40">
        <f>vlookup(CG785,'PROMIS 57 T-Score Conversions'!M$3:N$35,2,TRUE)</f>
        <v>32.6</v>
      </c>
      <c r="CX785" s="39" t="str">
        <f t="shared" si="25"/>
        <v>Moderate</v>
      </c>
      <c r="CY785" s="40">
        <f>VLOOKup(CH785,'PROMIS 57 T-Score Conversions'!I$3:J$35,2,TRUE)</f>
        <v>56.6</v>
      </c>
      <c r="CZ785" s="39" t="str">
        <f t="shared" si="26"/>
        <v>Mild</v>
      </c>
      <c r="DA785" s="37">
        <f>VLOOKUP(CJ785,'PROMIS 57 T-Score Conversions'!AC$3:AD$35,2,TRUE)</f>
        <v>27.45</v>
      </c>
      <c r="DB785" s="44" t="str">
        <f t="shared" si="30"/>
        <v>Severe</v>
      </c>
      <c r="DC785" s="40">
        <f>VLOOKUP(CK785,'PROMIS 57 T-Score Conversions'!AG$3:AH$35,2,TRUE)</f>
        <v>56.39</v>
      </c>
      <c r="DD785" s="39" t="str">
        <f t="shared" si="31"/>
        <v>Mild</v>
      </c>
    </row>
    <row r="786">
      <c r="A786" s="1" t="b">
        <v>1</v>
      </c>
      <c r="B786" s="1" t="b">
        <v>1</v>
      </c>
      <c r="C786" s="20">
        <v>44088.831948136576</v>
      </c>
      <c r="D786" s="1" t="s">
        <v>507</v>
      </c>
      <c r="E786" s="1">
        <v>2346.0</v>
      </c>
      <c r="F786" s="1">
        <v>5.0</v>
      </c>
      <c r="G786" s="1">
        <v>5.0</v>
      </c>
      <c r="H786" s="1">
        <v>4.0</v>
      </c>
      <c r="I786" s="1">
        <v>5.0</v>
      </c>
      <c r="J786" s="1">
        <v>3.0</v>
      </c>
      <c r="K786" s="1">
        <v>5.0</v>
      </c>
      <c r="L786" s="1">
        <v>5.0</v>
      </c>
      <c r="M786" s="1">
        <v>5.0</v>
      </c>
      <c r="N786" s="1">
        <v>1.0</v>
      </c>
      <c r="O786" s="1">
        <v>1.0</v>
      </c>
      <c r="P786" s="1">
        <v>2.0</v>
      </c>
      <c r="Q786" s="1">
        <v>1.0</v>
      </c>
      <c r="R786" s="1">
        <v>1.0</v>
      </c>
      <c r="S786" s="1">
        <v>1.0</v>
      </c>
      <c r="T786" s="1">
        <v>2.0</v>
      </c>
      <c r="U786" s="1">
        <v>2.0</v>
      </c>
      <c r="V786" s="1">
        <v>1.0</v>
      </c>
      <c r="W786" s="1">
        <v>1.0</v>
      </c>
      <c r="X786" s="1">
        <v>1.0</v>
      </c>
      <c r="Y786" s="1">
        <v>1.0</v>
      </c>
      <c r="Z786" s="1">
        <v>1.0</v>
      </c>
      <c r="AA786" s="1">
        <v>1.0</v>
      </c>
      <c r="AB786" s="1">
        <v>1.0</v>
      </c>
      <c r="AC786" s="1">
        <v>1.0</v>
      </c>
      <c r="AD786" s="1">
        <v>3.0</v>
      </c>
      <c r="AE786" s="1">
        <v>1.0</v>
      </c>
      <c r="AF786" s="1">
        <v>2.0</v>
      </c>
      <c r="AG786" s="1">
        <v>2.0</v>
      </c>
      <c r="AH786" s="1">
        <v>2.0</v>
      </c>
      <c r="AI786" s="1">
        <v>1.0</v>
      </c>
      <c r="AJ786" s="1">
        <v>1.0</v>
      </c>
      <c r="AK786" s="1">
        <v>1.0</v>
      </c>
      <c r="AL786" s="1">
        <v>3.0</v>
      </c>
      <c r="AM786" s="1">
        <v>2.0</v>
      </c>
      <c r="AN786" s="1">
        <v>3.0</v>
      </c>
      <c r="AO786" s="1">
        <v>4.0</v>
      </c>
      <c r="AP786" s="1">
        <v>2.0</v>
      </c>
      <c r="AQ786" s="1">
        <v>2.0</v>
      </c>
      <c r="AR786" s="1">
        <v>2.0</v>
      </c>
      <c r="AS786" s="1">
        <v>3.0</v>
      </c>
      <c r="AT786" s="1">
        <v>5.0</v>
      </c>
      <c r="AU786" s="1">
        <v>5.0</v>
      </c>
      <c r="AV786" s="1">
        <v>5.0</v>
      </c>
      <c r="AW786" s="1">
        <v>5.0</v>
      </c>
      <c r="AX786" s="1">
        <v>5.0</v>
      </c>
      <c r="AY786" s="1">
        <v>5.0</v>
      </c>
      <c r="AZ786" s="1">
        <v>5.0</v>
      </c>
      <c r="BA786" s="1">
        <v>5.0</v>
      </c>
      <c r="BB786" s="1">
        <v>2.0</v>
      </c>
      <c r="BC786" s="1">
        <v>1.0</v>
      </c>
      <c r="BD786" s="1">
        <v>1.0</v>
      </c>
      <c r="BE786" s="1">
        <v>1.0</v>
      </c>
      <c r="BF786" s="1">
        <v>3.0</v>
      </c>
      <c r="BG786" s="1">
        <v>1.0</v>
      </c>
      <c r="BH786" s="1">
        <v>1.0</v>
      </c>
      <c r="BI786" s="1">
        <v>1.0</v>
      </c>
      <c r="BJ786" s="1">
        <v>1.0</v>
      </c>
      <c r="BK786" s="1">
        <v>5.0</v>
      </c>
      <c r="BL786" s="1">
        <v>5.0</v>
      </c>
      <c r="BM786" s="1">
        <v>5.0</v>
      </c>
      <c r="BN786" s="1">
        <v>5.0</v>
      </c>
      <c r="BO786" s="1">
        <v>5.0</v>
      </c>
      <c r="BP786" s="1">
        <v>5.0</v>
      </c>
      <c r="BQ786" s="1">
        <v>5.0</v>
      </c>
      <c r="BR786" s="1">
        <v>5.0</v>
      </c>
      <c r="BS786" s="1">
        <v>1.0</v>
      </c>
      <c r="BT786" s="1">
        <v>1.0</v>
      </c>
      <c r="BU786" s="1">
        <v>1.0</v>
      </c>
      <c r="BV786" s="1">
        <v>1.0</v>
      </c>
      <c r="BW786" s="1">
        <v>1.0</v>
      </c>
      <c r="BX786" s="1">
        <v>1.0</v>
      </c>
      <c r="BY786" s="1">
        <v>1.0</v>
      </c>
      <c r="BZ786" s="1">
        <v>1.0</v>
      </c>
      <c r="CA786" s="64">
        <f t="shared" si="32"/>
        <v>190</v>
      </c>
      <c r="CB786" s="45">
        <f t="shared" si="33"/>
        <v>37</v>
      </c>
      <c r="CC786" s="45">
        <f t="shared" si="34"/>
        <v>11</v>
      </c>
      <c r="CD786" s="45">
        <f t="shared" si="35"/>
        <v>8</v>
      </c>
      <c r="CE786" s="45">
        <f t="shared" si="36"/>
        <v>13</v>
      </c>
      <c r="CF786" s="45">
        <f t="shared" si="37"/>
        <v>21</v>
      </c>
      <c r="CG786" s="45">
        <f t="shared" si="38"/>
        <v>40</v>
      </c>
      <c r="CH786" s="45">
        <f t="shared" si="39"/>
        <v>11</v>
      </c>
      <c r="CI786" s="45">
        <f t="shared" si="40"/>
        <v>0.1</v>
      </c>
      <c r="CJ786">
        <f t="shared" si="10"/>
        <v>40</v>
      </c>
      <c r="CK786" s="45">
        <f t="shared" si="41"/>
        <v>8</v>
      </c>
      <c r="CM786" s="40">
        <f>VLOOKUP(CB786,'PROMIS 57 T-Score Conversions'!Q$3:R$35,2,TRUE)</f>
        <v>49.2</v>
      </c>
      <c r="CN786" s="44" t="str">
        <f t="shared" si="20"/>
        <v>Normal</v>
      </c>
      <c r="CO786" s="40">
        <f>VLOOKUP(CC786,'PROMIS 57 T-Score Conversions'!A$3:B$35,2,TRUE)</f>
        <v>47.8</v>
      </c>
      <c r="CP786" s="39" t="str">
        <f t="shared" si="21"/>
        <v>Normal</v>
      </c>
      <c r="CQ786" s="40">
        <f>VLOOKUP(CD786,'PROMIS 57 T-Score Conversions'!E$3:F$35,2,TRUE)</f>
        <v>38.2</v>
      </c>
      <c r="CR786" s="39" t="str">
        <f t="shared" si="22"/>
        <v>Normal</v>
      </c>
      <c r="CS786" s="40">
        <f>VLOOKUP(CE786,'PROMIS 57 T-Score Conversions'!U$3:V$35,2,TRUE)</f>
        <v>45.6</v>
      </c>
      <c r="CT786" s="39" t="str">
        <f t="shared" si="42"/>
        <v>Normal</v>
      </c>
      <c r="CU786" s="40">
        <f>VLOOKUP(CF786,'PROMIS 57 T-Score Conversions'!Y$3:Z$35,2,TRUE)</f>
        <v>51.2</v>
      </c>
      <c r="CV786" s="39" t="str">
        <f t="shared" si="24"/>
        <v>Normal</v>
      </c>
      <c r="CW786" s="40">
        <f>vlookup(CG786,'PROMIS 57 T-Score Conversions'!M$3:N$35,2,TRUE)</f>
        <v>65.4</v>
      </c>
      <c r="CX786" s="39" t="str">
        <f t="shared" si="25"/>
        <v>Normal</v>
      </c>
      <c r="CY786" s="40">
        <f>VLOOKup(CH786,'PROMIS 57 T-Score Conversions'!I$3:J$35,2,TRUE)</f>
        <v>51.2</v>
      </c>
      <c r="CZ786" s="39" t="str">
        <f t="shared" si="26"/>
        <v>Normal</v>
      </c>
      <c r="DA786" s="37">
        <f>VLOOKUP(CJ786,'PROMIS 57 T-Score Conversions'!AC$3:AD$35,2,TRUE)</f>
        <v>63.48</v>
      </c>
      <c r="DB786" s="44" t="str">
        <f t="shared" si="30"/>
        <v>Normal</v>
      </c>
      <c r="DC786" s="40">
        <f>VLOOKUP(CK786,'PROMIS 57 T-Score Conversions'!AG$3:AH$35,2,TRUE)</f>
        <v>23.27</v>
      </c>
      <c r="DD786" s="39" t="str">
        <f t="shared" si="31"/>
        <v>Normal</v>
      </c>
    </row>
    <row r="787">
      <c r="A787" s="1" t="b">
        <v>1</v>
      </c>
      <c r="B787" s="1" t="b">
        <v>1</v>
      </c>
      <c r="C787" s="20">
        <v>44088.90967650463</v>
      </c>
      <c r="D787" s="1" t="s">
        <v>508</v>
      </c>
      <c r="E787" s="1">
        <v>2341.0</v>
      </c>
      <c r="F787" s="1">
        <v>3.0</v>
      </c>
      <c r="G787" s="1">
        <v>4.0</v>
      </c>
      <c r="H787" s="1">
        <v>5.0</v>
      </c>
      <c r="I787" s="1">
        <v>3.0</v>
      </c>
      <c r="J787" s="1">
        <v>3.0</v>
      </c>
      <c r="K787" s="1">
        <v>4.0</v>
      </c>
      <c r="L787" s="1">
        <v>4.0</v>
      </c>
      <c r="M787" s="1">
        <v>3.0</v>
      </c>
      <c r="N787" s="1">
        <v>1.0</v>
      </c>
      <c r="O787" s="1">
        <v>2.0</v>
      </c>
      <c r="P787" s="1">
        <v>3.0</v>
      </c>
      <c r="Q787" s="1">
        <v>3.0</v>
      </c>
      <c r="R787" s="1">
        <v>1.0</v>
      </c>
      <c r="S787" s="1">
        <v>3.0</v>
      </c>
      <c r="T787" s="1">
        <v>4.0</v>
      </c>
      <c r="U787" s="1">
        <v>3.0</v>
      </c>
      <c r="V787" s="1">
        <v>3.0</v>
      </c>
      <c r="W787" s="1">
        <v>2.0</v>
      </c>
      <c r="X787" s="1">
        <v>2.0</v>
      </c>
      <c r="Y787" s="1">
        <v>4.0</v>
      </c>
      <c r="Z787" s="1">
        <v>2.0</v>
      </c>
      <c r="AA787" s="1">
        <v>2.0</v>
      </c>
      <c r="AB787" s="1">
        <v>2.0</v>
      </c>
      <c r="AC787" s="1">
        <v>2.0</v>
      </c>
      <c r="AD787" s="1">
        <v>3.0</v>
      </c>
      <c r="AE787" s="1">
        <v>3.0</v>
      </c>
      <c r="AF787" s="1">
        <v>3.0</v>
      </c>
      <c r="AG787" s="1">
        <v>3.0</v>
      </c>
      <c r="AH787" s="1">
        <v>5.0</v>
      </c>
      <c r="AI787" s="1">
        <v>3.0</v>
      </c>
      <c r="AJ787" s="1">
        <v>4.0</v>
      </c>
      <c r="AK787" s="1">
        <v>4.0</v>
      </c>
      <c r="AL787" s="1">
        <v>3.0</v>
      </c>
      <c r="AM787" s="1">
        <v>4.0</v>
      </c>
      <c r="AN787" s="1">
        <v>4.0</v>
      </c>
      <c r="AO787" s="1">
        <v>4.0</v>
      </c>
      <c r="AP787" s="1">
        <v>4.0</v>
      </c>
      <c r="AQ787" s="1">
        <v>3.0</v>
      </c>
      <c r="AR787" s="1">
        <v>3.0</v>
      </c>
      <c r="AS787" s="1">
        <v>4.0</v>
      </c>
      <c r="AT787" s="1">
        <v>4.0</v>
      </c>
      <c r="AU787" s="1">
        <v>4.0</v>
      </c>
      <c r="AV787" s="1">
        <v>4.0</v>
      </c>
      <c r="AW787" s="1">
        <v>4.0</v>
      </c>
      <c r="AX787" s="1">
        <v>4.0</v>
      </c>
      <c r="AY787" s="1">
        <v>4.0</v>
      </c>
      <c r="AZ787" s="1">
        <v>4.0</v>
      </c>
      <c r="BA787" s="1">
        <v>4.0</v>
      </c>
      <c r="BB787" s="1">
        <v>3.0</v>
      </c>
      <c r="BC787" s="1">
        <v>3.0</v>
      </c>
      <c r="BD787" s="1">
        <v>3.0</v>
      </c>
      <c r="BE787" s="1">
        <v>3.0</v>
      </c>
      <c r="BF787" s="1">
        <v>3.0</v>
      </c>
      <c r="BG787" s="1">
        <v>3.0</v>
      </c>
      <c r="BH787" s="1">
        <v>3.0</v>
      </c>
      <c r="BI787" s="1">
        <v>3.0</v>
      </c>
      <c r="BJ787" s="1">
        <v>6.0</v>
      </c>
      <c r="BK787" s="1">
        <v>2.0</v>
      </c>
      <c r="BL787" s="1">
        <v>2.0</v>
      </c>
      <c r="BM787" s="1">
        <v>2.0</v>
      </c>
      <c r="BN787" s="1">
        <v>4.0</v>
      </c>
      <c r="BO787" s="1">
        <v>3.0</v>
      </c>
      <c r="BP787" s="1">
        <v>2.0</v>
      </c>
      <c r="BQ787" s="1">
        <v>2.0</v>
      </c>
      <c r="BR787" s="1">
        <v>2.0</v>
      </c>
      <c r="BS787" s="1">
        <v>5.0</v>
      </c>
      <c r="BT787" s="1">
        <v>5.0</v>
      </c>
      <c r="BU787" s="1">
        <v>5.0</v>
      </c>
      <c r="BV787" s="1">
        <v>5.0</v>
      </c>
      <c r="BW787" s="1">
        <v>5.0</v>
      </c>
      <c r="BX787" s="1">
        <v>5.0</v>
      </c>
      <c r="BY787" s="1">
        <v>3.0</v>
      </c>
      <c r="BZ787" s="1">
        <v>5.0</v>
      </c>
      <c r="CA787" s="64">
        <f t="shared" si="32"/>
        <v>244</v>
      </c>
      <c r="CB787" s="45">
        <f t="shared" si="33"/>
        <v>29</v>
      </c>
      <c r="CC787" s="45">
        <f t="shared" si="34"/>
        <v>20</v>
      </c>
      <c r="CD787" s="45">
        <f t="shared" si="35"/>
        <v>19</v>
      </c>
      <c r="CE787" s="45">
        <f t="shared" si="36"/>
        <v>28</v>
      </c>
      <c r="CF787" s="45">
        <f t="shared" si="37"/>
        <v>29</v>
      </c>
      <c r="CG787" s="45">
        <f t="shared" si="38"/>
        <v>32</v>
      </c>
      <c r="CH787" s="45">
        <f t="shared" si="39"/>
        <v>24</v>
      </c>
      <c r="CI787" s="45">
        <f t="shared" si="40"/>
        <v>0.6</v>
      </c>
      <c r="CJ787">
        <f t="shared" si="10"/>
        <v>19</v>
      </c>
      <c r="CK787" s="45">
        <f t="shared" si="41"/>
        <v>38</v>
      </c>
      <c r="CM787" s="40">
        <f>VLOOKUP(CB787,'PROMIS 57 T-Score Conversions'!Q$3:R$35,2,TRUE)</f>
        <v>41.6</v>
      </c>
      <c r="CN787" s="44" t="str">
        <f t="shared" si="20"/>
        <v>Mild</v>
      </c>
      <c r="CO787" s="40">
        <f>VLOOKUP(CC787,'PROMIS 57 T-Score Conversions'!A$3:B$35,2,TRUE)</f>
        <v>58.4</v>
      </c>
      <c r="CP787" s="39" t="str">
        <f t="shared" si="21"/>
        <v>Moderate</v>
      </c>
      <c r="CQ787" s="40">
        <f>VLOOKUP(CD787,'PROMIS 57 T-Score Conversions'!E$3:F$35,2,TRUE)</f>
        <v>57.7</v>
      </c>
      <c r="CR787" s="39" t="str">
        <f t="shared" si="22"/>
        <v>Mild</v>
      </c>
      <c r="CS787" s="40">
        <f>VLOOKUP(CE787,'PROMIS 57 T-Score Conversions'!U$3:V$35,2,TRUE)</f>
        <v>61.3</v>
      </c>
      <c r="CT787" s="39" t="str">
        <f t="shared" si="42"/>
        <v>Moderate</v>
      </c>
      <c r="CU787" s="40">
        <f>VLOOKUP(CF787,'PROMIS 57 T-Score Conversions'!Y$3:Z$35,2,TRUE)</f>
        <v>59.4</v>
      </c>
      <c r="CV787" s="39" t="str">
        <f t="shared" si="24"/>
        <v>Mild</v>
      </c>
      <c r="CW787" s="40">
        <f>vlookup(CG787,'PROMIS 57 T-Score Conversions'!M$3:N$35,2,TRUE)</f>
        <v>51.7</v>
      </c>
      <c r="CX787" s="39" t="str">
        <f t="shared" si="25"/>
        <v>Normal</v>
      </c>
      <c r="CY787" s="40">
        <f>VLOOKup(CH787,'PROMIS 57 T-Score Conversions'!I$3:J$35,2,TRUE)</f>
        <v>61.5</v>
      </c>
      <c r="CZ787" s="39" t="str">
        <f t="shared" si="26"/>
        <v>Moderate</v>
      </c>
      <c r="DA787" s="37">
        <f>VLOOKUP(CJ787,'PROMIS 57 T-Score Conversions'!AC$3:AD$35,2,TRUE)</f>
        <v>36.36</v>
      </c>
      <c r="DB787" s="44" t="str">
        <f t="shared" si="30"/>
        <v>Moderate</v>
      </c>
      <c r="DC787" s="40">
        <f>VLOOKUP(CK787,'PROMIS 57 T-Score Conversions'!AG$3:AH$35,2,TRUE)</f>
        <v>59.95</v>
      </c>
      <c r="DD787" s="39" t="str">
        <f t="shared" si="31"/>
        <v>Mild</v>
      </c>
    </row>
    <row r="788">
      <c r="A788" s="1" t="b">
        <v>1</v>
      </c>
      <c r="B788" s="1" t="b">
        <v>1</v>
      </c>
      <c r="C788" s="20">
        <v>44089.81556350694</v>
      </c>
      <c r="D788" s="1" t="s">
        <v>509</v>
      </c>
      <c r="E788" s="1">
        <v>2349.0</v>
      </c>
      <c r="F788" s="1">
        <v>5.0</v>
      </c>
      <c r="G788" s="1">
        <v>5.0</v>
      </c>
      <c r="H788" s="1">
        <v>5.0</v>
      </c>
      <c r="I788" s="1">
        <v>4.0</v>
      </c>
      <c r="J788" s="1">
        <v>5.0</v>
      </c>
      <c r="K788" s="1">
        <v>5.0</v>
      </c>
      <c r="L788" s="1">
        <v>5.0</v>
      </c>
      <c r="M788" s="1">
        <v>3.0</v>
      </c>
      <c r="N788" s="1">
        <v>3.0</v>
      </c>
      <c r="O788" s="1">
        <v>2.0</v>
      </c>
      <c r="P788" s="1">
        <v>3.0</v>
      </c>
      <c r="Q788" s="1">
        <v>2.0</v>
      </c>
      <c r="R788" s="1">
        <v>2.0</v>
      </c>
      <c r="S788" s="1">
        <v>3.0</v>
      </c>
      <c r="T788" s="1">
        <v>4.0</v>
      </c>
      <c r="U788" s="1">
        <v>4.0</v>
      </c>
      <c r="V788" s="1">
        <v>2.0</v>
      </c>
      <c r="W788" s="1">
        <v>1.0</v>
      </c>
      <c r="X788" s="1">
        <v>2.0</v>
      </c>
      <c r="Y788" s="1">
        <v>1.0</v>
      </c>
      <c r="Z788" s="1">
        <v>2.0</v>
      </c>
      <c r="AA788" s="1">
        <v>1.0</v>
      </c>
      <c r="AB788" s="1">
        <v>2.0</v>
      </c>
      <c r="AC788" s="1">
        <v>1.0</v>
      </c>
      <c r="AD788" s="1">
        <v>3.0</v>
      </c>
      <c r="AE788" s="1">
        <v>3.0</v>
      </c>
      <c r="AF788" s="1">
        <v>4.0</v>
      </c>
      <c r="AG788" s="1">
        <v>4.0</v>
      </c>
      <c r="AH788" s="1">
        <v>5.0</v>
      </c>
      <c r="AI788" s="1">
        <v>2.0</v>
      </c>
      <c r="AJ788" s="1">
        <v>2.0</v>
      </c>
      <c r="AK788" s="1">
        <v>3.0</v>
      </c>
      <c r="AL788" s="1">
        <v>5.0</v>
      </c>
      <c r="AM788" s="1">
        <v>5.0</v>
      </c>
      <c r="AN788" s="1">
        <v>4.0</v>
      </c>
      <c r="AO788" s="1">
        <v>4.0</v>
      </c>
      <c r="AP788" s="1">
        <v>5.0</v>
      </c>
      <c r="AQ788" s="1">
        <v>4.0</v>
      </c>
      <c r="AR788" s="1">
        <v>5.0</v>
      </c>
      <c r="AS788" s="1">
        <v>5.0</v>
      </c>
      <c r="AT788" s="1">
        <v>4.0</v>
      </c>
      <c r="AU788" s="1">
        <v>4.0</v>
      </c>
      <c r="AV788" s="1">
        <v>4.0</v>
      </c>
      <c r="AW788" s="1">
        <v>4.0</v>
      </c>
      <c r="AX788" s="1">
        <v>4.0</v>
      </c>
      <c r="AY788" s="1">
        <v>4.0</v>
      </c>
      <c r="AZ788" s="1">
        <v>4.0</v>
      </c>
      <c r="BA788" s="1">
        <v>4.0</v>
      </c>
      <c r="BB788" s="1">
        <v>1.0</v>
      </c>
      <c r="BC788" s="1">
        <v>1.0</v>
      </c>
      <c r="BD788" s="1">
        <v>1.0</v>
      </c>
      <c r="BE788" s="1">
        <v>1.0</v>
      </c>
      <c r="BF788" s="1">
        <v>1.0</v>
      </c>
      <c r="BG788" s="1">
        <v>1.0</v>
      </c>
      <c r="BH788" s="1">
        <v>1.0</v>
      </c>
      <c r="BI788" s="1">
        <v>1.0</v>
      </c>
      <c r="BJ788" s="1">
        <v>2.0</v>
      </c>
      <c r="BK788" s="1">
        <v>5.0</v>
      </c>
      <c r="BL788" s="1">
        <v>2.0</v>
      </c>
      <c r="BM788" s="1">
        <v>5.0</v>
      </c>
      <c r="BN788" s="1">
        <v>3.0</v>
      </c>
      <c r="BO788" s="1">
        <v>3.0</v>
      </c>
      <c r="BP788" s="1">
        <v>2.0</v>
      </c>
      <c r="BQ788" s="1">
        <v>2.0</v>
      </c>
      <c r="BR788" s="1">
        <v>1.0</v>
      </c>
      <c r="BS788" s="1">
        <v>4.0</v>
      </c>
      <c r="BT788" s="1">
        <v>3.0</v>
      </c>
      <c r="BU788" s="1">
        <v>3.0</v>
      </c>
      <c r="BV788" s="1">
        <v>5.0</v>
      </c>
      <c r="BW788" s="1">
        <v>5.0</v>
      </c>
      <c r="BX788" s="1">
        <v>3.0</v>
      </c>
      <c r="BY788" s="1">
        <v>1.0</v>
      </c>
      <c r="BZ788" s="1">
        <v>4.0</v>
      </c>
      <c r="CA788" s="64">
        <f t="shared" si="32"/>
        <v>228</v>
      </c>
      <c r="CB788" s="45">
        <f t="shared" si="33"/>
        <v>37</v>
      </c>
      <c r="CC788" s="45">
        <f t="shared" si="34"/>
        <v>23</v>
      </c>
      <c r="CD788" s="45">
        <f t="shared" si="35"/>
        <v>12</v>
      </c>
      <c r="CE788" s="45">
        <f t="shared" si="36"/>
        <v>26</v>
      </c>
      <c r="CF788" s="45">
        <f t="shared" si="37"/>
        <v>37</v>
      </c>
      <c r="CG788" s="45">
        <f t="shared" si="38"/>
        <v>32</v>
      </c>
      <c r="CH788" s="45">
        <f t="shared" si="39"/>
        <v>8</v>
      </c>
      <c r="CI788" s="45">
        <f t="shared" si="40"/>
        <v>0.2</v>
      </c>
      <c r="CJ788">
        <f t="shared" si="10"/>
        <v>23</v>
      </c>
      <c r="CK788" s="45">
        <f t="shared" si="41"/>
        <v>28</v>
      </c>
      <c r="CM788" s="40">
        <f>VLOOKUP(CB788,'PROMIS 57 T-Score Conversions'!Q$3:R$35,2,TRUE)</f>
        <v>49.2</v>
      </c>
      <c r="CN788" s="44" t="str">
        <f t="shared" si="20"/>
        <v>Normal</v>
      </c>
      <c r="CO788" s="40">
        <f>VLOOKUP(CC788,'PROMIS 57 T-Score Conversions'!A$3:B$35,2,TRUE)</f>
        <v>61.4</v>
      </c>
      <c r="CP788" s="39" t="str">
        <f t="shared" si="21"/>
        <v>Moderate</v>
      </c>
      <c r="CQ788" s="40">
        <f>VLOOKUP(CD788,'PROMIS 57 T-Score Conversions'!E$3:F$35,2,TRUE)</f>
        <v>50.9</v>
      </c>
      <c r="CR788" s="39" t="str">
        <f t="shared" si="22"/>
        <v>Normal</v>
      </c>
      <c r="CS788" s="40">
        <f>VLOOKUP(CE788,'PROMIS 57 T-Score Conversions'!U$3:V$35,2,TRUE)</f>
        <v>59.4</v>
      </c>
      <c r="CT788" s="39" t="str">
        <f t="shared" si="42"/>
        <v>Mild</v>
      </c>
      <c r="CU788" s="40">
        <f>VLOOKUP(CF788,'PROMIS 57 T-Score Conversions'!Y$3:Z$35,2,TRUE)</f>
        <v>69</v>
      </c>
      <c r="CV788" s="39" t="str">
        <f t="shared" si="24"/>
        <v>Moderate</v>
      </c>
      <c r="CW788" s="40">
        <f>vlookup(CG788,'PROMIS 57 T-Score Conversions'!M$3:N$35,2,TRUE)</f>
        <v>51.7</v>
      </c>
      <c r="CX788" s="39" t="str">
        <f t="shared" si="25"/>
        <v>Normal</v>
      </c>
      <c r="CY788" s="40">
        <f>VLOOKup(CH788,'PROMIS 57 T-Score Conversions'!I$3:J$35,2,TRUE)</f>
        <v>40.7</v>
      </c>
      <c r="CZ788" s="39" t="str">
        <f t="shared" si="26"/>
        <v>Normal</v>
      </c>
      <c r="DA788" s="37">
        <f>VLOOKUP(CJ788,'PROMIS 57 T-Score Conversions'!AC$3:AD$35,2,TRUE)</f>
        <v>39.5</v>
      </c>
      <c r="DB788" s="44" t="str">
        <f t="shared" si="30"/>
        <v>Moderate</v>
      </c>
      <c r="DC788" s="40">
        <f>VLOOKUP(CK788,'PROMIS 57 T-Score Conversions'!AG$3:AH$35,2,TRUE)</f>
        <v>47.18</v>
      </c>
      <c r="DD788" s="39" t="str">
        <f t="shared" si="31"/>
        <v>Normal</v>
      </c>
    </row>
    <row r="789">
      <c r="A789" s="1" t="b">
        <v>1</v>
      </c>
      <c r="B789" s="1" t="b">
        <v>1</v>
      </c>
      <c r="C789" s="20">
        <v>44089.95243790509</v>
      </c>
      <c r="D789" s="1" t="s">
        <v>338</v>
      </c>
      <c r="E789" s="1">
        <v>2125.0</v>
      </c>
      <c r="F789" s="1">
        <v>1.0</v>
      </c>
      <c r="G789" s="1">
        <v>2.0</v>
      </c>
      <c r="H789" s="1">
        <v>2.0</v>
      </c>
      <c r="I789" s="1">
        <v>2.0</v>
      </c>
      <c r="J789" s="1">
        <v>1.0</v>
      </c>
      <c r="K789" s="1">
        <v>2.0</v>
      </c>
      <c r="L789" s="1">
        <v>2.0</v>
      </c>
      <c r="M789" s="1">
        <v>1.0</v>
      </c>
      <c r="N789" s="1">
        <v>4.0</v>
      </c>
      <c r="O789" s="1">
        <v>4.0</v>
      </c>
      <c r="P789" s="1">
        <v>4.0</v>
      </c>
      <c r="Q789" s="1">
        <v>4.0</v>
      </c>
      <c r="R789" s="1">
        <v>5.0</v>
      </c>
      <c r="S789" s="1">
        <v>5.0</v>
      </c>
      <c r="T789" s="1">
        <v>5.0</v>
      </c>
      <c r="U789" s="1">
        <v>5.0</v>
      </c>
      <c r="V789" s="1">
        <v>1.0</v>
      </c>
      <c r="W789" s="1">
        <v>4.0</v>
      </c>
      <c r="X789" s="1">
        <v>4.0</v>
      </c>
      <c r="Y789" s="1">
        <v>3.0</v>
      </c>
      <c r="Z789" s="1">
        <v>3.0</v>
      </c>
      <c r="AA789" s="1">
        <v>5.0</v>
      </c>
      <c r="AB789" s="1">
        <v>1.0</v>
      </c>
      <c r="AC789" s="1">
        <v>3.0</v>
      </c>
      <c r="AD789" s="1">
        <v>5.0</v>
      </c>
      <c r="AE789" s="1">
        <v>4.0</v>
      </c>
      <c r="AF789" s="1">
        <v>5.0</v>
      </c>
      <c r="AG789" s="1">
        <v>5.0</v>
      </c>
      <c r="AH789" s="1">
        <v>5.0</v>
      </c>
      <c r="AI789" s="1">
        <v>5.0</v>
      </c>
      <c r="AJ789" s="1">
        <v>5.0</v>
      </c>
      <c r="AK789" s="1">
        <v>5.0</v>
      </c>
      <c r="AL789" s="1">
        <v>3.0</v>
      </c>
      <c r="AM789" s="1">
        <v>4.0</v>
      </c>
      <c r="AN789" s="1">
        <v>3.0</v>
      </c>
      <c r="AO789" s="1">
        <v>3.0</v>
      </c>
      <c r="AP789" s="1">
        <v>4.0</v>
      </c>
      <c r="AQ789" s="1">
        <v>3.0</v>
      </c>
      <c r="AR789" s="1">
        <v>2.0</v>
      </c>
      <c r="AS789" s="1">
        <v>4.0</v>
      </c>
      <c r="AT789" s="1">
        <v>1.0</v>
      </c>
      <c r="AU789" s="1">
        <v>1.0</v>
      </c>
      <c r="AV789" s="1">
        <v>2.0</v>
      </c>
      <c r="AW789" s="1">
        <v>1.0</v>
      </c>
      <c r="AX789" s="1">
        <v>1.0</v>
      </c>
      <c r="AY789" s="1">
        <v>1.0</v>
      </c>
      <c r="AZ789" s="1">
        <v>1.0</v>
      </c>
      <c r="BA789" s="1">
        <v>2.0</v>
      </c>
      <c r="BB789" s="1">
        <v>5.0</v>
      </c>
      <c r="BC789" s="1">
        <v>5.0</v>
      </c>
      <c r="BD789" s="1">
        <v>5.0</v>
      </c>
      <c r="BE789" s="1">
        <v>5.0</v>
      </c>
      <c r="BF789" s="1">
        <v>5.0</v>
      </c>
      <c r="BG789" s="1">
        <v>5.0</v>
      </c>
      <c r="BH789" s="1">
        <v>5.0</v>
      </c>
      <c r="BI789" s="1">
        <v>5.0</v>
      </c>
      <c r="BJ789" s="1">
        <v>10.0</v>
      </c>
      <c r="BK789" s="1">
        <v>1.0</v>
      </c>
      <c r="BL789" s="1">
        <v>1.0</v>
      </c>
      <c r="BM789" s="1">
        <v>2.0</v>
      </c>
      <c r="BN789" s="1">
        <v>1.0</v>
      </c>
      <c r="BO789" s="1">
        <v>2.0</v>
      </c>
      <c r="BP789" s="1">
        <v>1.0</v>
      </c>
      <c r="BQ789" s="1">
        <v>1.0</v>
      </c>
      <c r="BR789" s="1">
        <v>1.0</v>
      </c>
      <c r="BS789" s="1">
        <v>5.0</v>
      </c>
      <c r="BT789" s="1">
        <v>5.0</v>
      </c>
      <c r="BU789" s="1">
        <v>5.0</v>
      </c>
      <c r="BV789" s="1">
        <v>5.0</v>
      </c>
      <c r="BW789" s="1">
        <v>5.0</v>
      </c>
      <c r="BX789" s="1">
        <v>4.0</v>
      </c>
      <c r="BY789" s="1">
        <v>4.0</v>
      </c>
      <c r="BZ789" s="1">
        <v>5.0</v>
      </c>
      <c r="CA789" s="64">
        <f t="shared" si="32"/>
        <v>246</v>
      </c>
      <c r="CB789" s="45">
        <f t="shared" si="33"/>
        <v>13</v>
      </c>
      <c r="CC789" s="45">
        <f t="shared" si="34"/>
        <v>36</v>
      </c>
      <c r="CD789" s="45">
        <f t="shared" si="35"/>
        <v>24</v>
      </c>
      <c r="CE789" s="45">
        <f t="shared" si="36"/>
        <v>39</v>
      </c>
      <c r="CF789" s="45">
        <f t="shared" si="37"/>
        <v>26</v>
      </c>
      <c r="CG789" s="45">
        <f t="shared" si="38"/>
        <v>10</v>
      </c>
      <c r="CH789" s="45">
        <f t="shared" si="39"/>
        <v>40</v>
      </c>
      <c r="CI789" s="45">
        <f t="shared" si="40"/>
        <v>1</v>
      </c>
      <c r="CJ789">
        <f t="shared" si="10"/>
        <v>10</v>
      </c>
      <c r="CK789" s="45">
        <f t="shared" si="41"/>
        <v>38</v>
      </c>
      <c r="CM789" s="40">
        <f>VLOOKUP(CB789,'PROMIS 57 T-Score Conversions'!Q$3:R$35,2,TRUE)</f>
        <v>29.8</v>
      </c>
      <c r="CN789" s="44" t="str">
        <f t="shared" si="20"/>
        <v>Severe</v>
      </c>
      <c r="CO789" s="40">
        <f>VLOOKUP(CC789,'PROMIS 57 T-Score Conversions'!A$3:B$35,2,TRUE)</f>
        <v>75.4</v>
      </c>
      <c r="CP789" s="39" t="str">
        <f t="shared" si="21"/>
        <v>Severe</v>
      </c>
      <c r="CQ789" s="40">
        <f>VLOOKUP(CD789,'PROMIS 57 T-Score Conversions'!E$3:F$35,2,TRUE)</f>
        <v>62.1</v>
      </c>
      <c r="CR789" s="39" t="str">
        <f t="shared" si="22"/>
        <v>Moderate</v>
      </c>
      <c r="CS789" s="40">
        <f>VLOOKUP(CE789,'PROMIS 57 T-Score Conversions'!U$3:V$35,2,TRUE)</f>
        <v>74.2</v>
      </c>
      <c r="CT789" s="39" t="str">
        <f t="shared" si="42"/>
        <v>Severe</v>
      </c>
      <c r="CU789" s="40">
        <f>VLOOKUP(CF789,'PROMIS 57 T-Score Conversions'!Y$3:Z$35,2,TRUE)</f>
        <v>56.3</v>
      </c>
      <c r="CV789" s="39" t="str">
        <f t="shared" si="24"/>
        <v>Mild</v>
      </c>
      <c r="CW789" s="40">
        <f>vlookup(CG789,'PROMIS 57 T-Score Conversions'!M$3:N$35,2,TRUE)</f>
        <v>31.3</v>
      </c>
      <c r="CX789" s="39" t="str">
        <f t="shared" si="25"/>
        <v>Moderate</v>
      </c>
      <c r="CY789" s="40">
        <f>VLOOKup(CH789,'PROMIS 57 T-Score Conversions'!I$3:J$35,2,TRUE)</f>
        <v>77</v>
      </c>
      <c r="CZ789" s="39" t="str">
        <f t="shared" si="26"/>
        <v>Severe</v>
      </c>
      <c r="DA789" s="37">
        <f>VLOOKUP(CJ789,'PROMIS 57 T-Score Conversions'!AC$3:AD$35,2,TRUE)</f>
        <v>27.45</v>
      </c>
      <c r="DB789" s="44" t="str">
        <f t="shared" si="30"/>
        <v>Severe</v>
      </c>
      <c r="DC789" s="40">
        <f>VLOOKUP(CK789,'PROMIS 57 T-Score Conversions'!AG$3:AH$35,2,TRUE)</f>
        <v>59.95</v>
      </c>
      <c r="DD789" s="39" t="str">
        <f t="shared" si="31"/>
        <v>Mild</v>
      </c>
    </row>
    <row r="790">
      <c r="A790" s="1" t="b">
        <v>1</v>
      </c>
      <c r="B790" s="1" t="b">
        <v>1</v>
      </c>
      <c r="C790" s="20">
        <v>44089.96032385417</v>
      </c>
      <c r="D790" s="1" t="s">
        <v>510</v>
      </c>
      <c r="E790" s="1">
        <v>2326.0</v>
      </c>
      <c r="F790" s="1">
        <v>5.0</v>
      </c>
      <c r="G790" s="1">
        <v>5.0</v>
      </c>
      <c r="H790" s="1">
        <v>5.0</v>
      </c>
      <c r="I790" s="1">
        <v>5.0</v>
      </c>
      <c r="J790" s="1">
        <v>5.0</v>
      </c>
      <c r="K790" s="1">
        <v>5.0</v>
      </c>
      <c r="L790" s="1">
        <v>5.0</v>
      </c>
      <c r="M790" s="1">
        <v>5.0</v>
      </c>
      <c r="N790" s="1">
        <v>1.0</v>
      </c>
      <c r="O790" s="1">
        <v>2.0</v>
      </c>
      <c r="P790" s="1">
        <v>2.0</v>
      </c>
      <c r="Q790" s="1">
        <v>2.0</v>
      </c>
      <c r="R790" s="1">
        <v>2.0</v>
      </c>
      <c r="S790" s="1">
        <v>2.0</v>
      </c>
      <c r="T790" s="1">
        <v>3.0</v>
      </c>
      <c r="U790" s="1">
        <v>2.0</v>
      </c>
      <c r="V790" s="1">
        <v>1.0</v>
      </c>
      <c r="W790" s="1">
        <v>2.0</v>
      </c>
      <c r="X790" s="1">
        <v>2.0</v>
      </c>
      <c r="Y790" s="1">
        <v>1.0</v>
      </c>
      <c r="Z790" s="1">
        <v>1.0</v>
      </c>
      <c r="AA790" s="1">
        <v>3.0</v>
      </c>
      <c r="AB790" s="1">
        <v>1.0</v>
      </c>
      <c r="AC790" s="1">
        <v>1.0</v>
      </c>
      <c r="AD790" s="1">
        <v>1.0</v>
      </c>
      <c r="AE790" s="1">
        <v>2.0</v>
      </c>
      <c r="AF790" s="1">
        <v>1.0</v>
      </c>
      <c r="AG790" s="1">
        <v>1.0</v>
      </c>
      <c r="AH790" s="1">
        <v>1.0</v>
      </c>
      <c r="AI790" s="1">
        <v>1.0</v>
      </c>
      <c r="AJ790" s="1">
        <v>1.0</v>
      </c>
      <c r="AK790" s="1">
        <v>1.0</v>
      </c>
      <c r="AL790" s="1">
        <v>1.0</v>
      </c>
      <c r="AM790" s="1">
        <v>2.0</v>
      </c>
      <c r="AN790" s="1">
        <v>1.0</v>
      </c>
      <c r="AO790" s="1">
        <v>2.0</v>
      </c>
      <c r="AP790" s="1">
        <v>2.0</v>
      </c>
      <c r="AQ790" s="1">
        <v>1.0</v>
      </c>
      <c r="AR790" s="1">
        <v>1.0</v>
      </c>
      <c r="AS790" s="1">
        <v>2.0</v>
      </c>
      <c r="AT790" s="1">
        <v>5.0</v>
      </c>
      <c r="AU790" s="1">
        <v>5.0</v>
      </c>
      <c r="AV790" s="1">
        <v>4.0</v>
      </c>
      <c r="AW790" s="1">
        <v>5.0</v>
      </c>
      <c r="AX790" s="1">
        <v>5.0</v>
      </c>
      <c r="AY790" s="1">
        <v>5.0</v>
      </c>
      <c r="AZ790" s="1">
        <v>5.0</v>
      </c>
      <c r="BA790" s="1">
        <v>5.0</v>
      </c>
      <c r="BB790" s="1">
        <v>2.0</v>
      </c>
      <c r="BC790" s="1">
        <v>1.0</v>
      </c>
      <c r="BD790" s="1">
        <v>2.0</v>
      </c>
      <c r="BE790" s="1">
        <v>1.0</v>
      </c>
      <c r="BF790" s="1">
        <v>2.0</v>
      </c>
      <c r="BG790" s="1">
        <v>2.0</v>
      </c>
      <c r="BH790" s="1">
        <v>2.0</v>
      </c>
      <c r="BI790" s="1">
        <v>2.0</v>
      </c>
      <c r="BJ790" s="1">
        <v>3.0</v>
      </c>
      <c r="BK790" s="1">
        <v>4.0</v>
      </c>
      <c r="BL790" s="1">
        <v>3.0</v>
      </c>
      <c r="BM790" s="1">
        <v>4.0</v>
      </c>
      <c r="BN790" s="1">
        <v>4.0</v>
      </c>
      <c r="BO790" s="1">
        <v>5.0</v>
      </c>
      <c r="BP790" s="1">
        <v>4.0</v>
      </c>
      <c r="BQ790" s="1">
        <v>5.0</v>
      </c>
      <c r="BR790" s="1">
        <v>3.0</v>
      </c>
      <c r="BS790" s="1">
        <v>2.0</v>
      </c>
      <c r="BT790" s="1">
        <v>2.0</v>
      </c>
      <c r="BU790" s="1">
        <v>1.0</v>
      </c>
      <c r="BV790" s="1">
        <v>2.0</v>
      </c>
      <c r="BW790" s="1">
        <v>2.0</v>
      </c>
      <c r="BX790" s="1">
        <v>2.0</v>
      </c>
      <c r="BY790" s="1">
        <v>1.0</v>
      </c>
      <c r="BZ790" s="1">
        <v>1.0</v>
      </c>
      <c r="CA790" s="64">
        <f t="shared" si="32"/>
        <v>190</v>
      </c>
      <c r="CB790" s="45">
        <f t="shared" si="33"/>
        <v>40</v>
      </c>
      <c r="CC790" s="45">
        <f t="shared" si="34"/>
        <v>16</v>
      </c>
      <c r="CD790" s="45">
        <f t="shared" si="35"/>
        <v>12</v>
      </c>
      <c r="CE790" s="45">
        <f t="shared" si="36"/>
        <v>9</v>
      </c>
      <c r="CF790" s="45">
        <f t="shared" si="37"/>
        <v>12</v>
      </c>
      <c r="CG790" s="45">
        <f t="shared" si="38"/>
        <v>39</v>
      </c>
      <c r="CH790" s="45">
        <f t="shared" si="39"/>
        <v>14</v>
      </c>
      <c r="CI790" s="45">
        <f t="shared" si="40"/>
        <v>0.3</v>
      </c>
      <c r="CJ790">
        <f t="shared" si="10"/>
        <v>32</v>
      </c>
      <c r="CK790" s="45">
        <f t="shared" si="41"/>
        <v>13</v>
      </c>
      <c r="CM790" s="40">
        <f>VLOOKUP(CB790,'PROMIS 57 T-Score Conversions'!Q$3:R$35,2,TRUE)</f>
        <v>60.1</v>
      </c>
      <c r="CN790" s="44" t="str">
        <f t="shared" si="20"/>
        <v>Normal</v>
      </c>
      <c r="CO790" s="40">
        <f>VLOOKUP(CC790,'PROMIS 57 T-Score Conversions'!A$3:B$35,2,TRUE)</f>
        <v>54.3</v>
      </c>
      <c r="CP790" s="39" t="str">
        <f t="shared" si="21"/>
        <v>Mild</v>
      </c>
      <c r="CQ790" s="40">
        <f>VLOOKUP(CD790,'PROMIS 57 T-Score Conversions'!E$3:F$35,2,TRUE)</f>
        <v>50.9</v>
      </c>
      <c r="CR790" s="39" t="str">
        <f t="shared" si="22"/>
        <v>Normal</v>
      </c>
      <c r="CS790" s="40">
        <f>VLOOKUP(CE790,'PROMIS 57 T-Score Conversions'!U$3:V$35,2,TRUE)</f>
        <v>38.5</v>
      </c>
      <c r="CT790" s="39" t="str">
        <f t="shared" si="42"/>
        <v>Normal</v>
      </c>
      <c r="CU790" s="40">
        <f>VLOOKUP(CF790,'PROMIS 57 T-Score Conversions'!Y$3:Z$35,2,TRUE)</f>
        <v>39.8</v>
      </c>
      <c r="CV790" s="39" t="str">
        <f t="shared" si="24"/>
        <v>Normal</v>
      </c>
      <c r="CW790" s="40">
        <f>vlookup(CG790,'PROMIS 57 T-Score Conversions'!M$3:N$35,2,TRUE)</f>
        <v>60.2</v>
      </c>
      <c r="CX790" s="39" t="str">
        <f t="shared" si="25"/>
        <v>Normal</v>
      </c>
      <c r="CY790" s="40">
        <f>VLOOKup(CH790,'PROMIS 57 T-Score Conversions'!I$3:J$35,2,TRUE)</f>
        <v>54.1</v>
      </c>
      <c r="CZ790" s="39" t="str">
        <f t="shared" si="26"/>
        <v>Normal</v>
      </c>
      <c r="DA790" s="37">
        <f>VLOOKUP(CJ790,'PROMIS 57 T-Score Conversions'!AC$3:AD$35,2,TRUE)</f>
        <v>47.17</v>
      </c>
      <c r="DB790" s="44" t="str">
        <f t="shared" si="30"/>
        <v>Normal</v>
      </c>
      <c r="DC790" s="40">
        <f>VLOOKUP(CK790,'PROMIS 57 T-Score Conversions'!AG$3:AH$35,2,TRUE)</f>
        <v>32.87</v>
      </c>
      <c r="DD790" s="39" t="str">
        <f t="shared" si="31"/>
        <v>Normal</v>
      </c>
    </row>
    <row r="791">
      <c r="A791" s="1" t="b">
        <v>1</v>
      </c>
      <c r="B791" s="1" t="b">
        <v>1</v>
      </c>
      <c r="C791" s="20">
        <v>44090.34568510417</v>
      </c>
      <c r="D791" s="1" t="s">
        <v>483</v>
      </c>
      <c r="E791" s="1">
        <v>2245.0</v>
      </c>
      <c r="F791" s="1">
        <v>4.0</v>
      </c>
      <c r="G791" s="1">
        <v>3.0</v>
      </c>
      <c r="H791" s="1">
        <v>5.0</v>
      </c>
      <c r="I791" s="1">
        <v>5.0</v>
      </c>
      <c r="J791" s="1">
        <v>2.0</v>
      </c>
      <c r="K791" s="1">
        <v>3.0</v>
      </c>
      <c r="L791" s="1">
        <v>3.0</v>
      </c>
      <c r="M791" s="1">
        <v>3.0</v>
      </c>
      <c r="N791" s="1">
        <v>3.0</v>
      </c>
      <c r="O791" s="1">
        <v>2.0</v>
      </c>
      <c r="P791" s="1">
        <v>2.0</v>
      </c>
      <c r="Q791" s="1">
        <v>2.0</v>
      </c>
      <c r="R791" s="1">
        <v>3.0</v>
      </c>
      <c r="S791" s="1">
        <v>3.0</v>
      </c>
      <c r="T791" s="1">
        <v>3.0</v>
      </c>
      <c r="U791" s="1">
        <v>3.0</v>
      </c>
      <c r="V791" s="1">
        <v>2.0</v>
      </c>
      <c r="W791" s="1">
        <v>2.0</v>
      </c>
      <c r="X791" s="1">
        <v>3.0</v>
      </c>
      <c r="Y791" s="1">
        <v>3.0</v>
      </c>
      <c r="Z791" s="1">
        <v>2.0</v>
      </c>
      <c r="AA791" s="1">
        <v>3.0</v>
      </c>
      <c r="AB791" s="1">
        <v>2.0</v>
      </c>
      <c r="AC791" s="1">
        <v>2.0</v>
      </c>
      <c r="AD791" s="1">
        <v>4.0</v>
      </c>
      <c r="AE791" s="1">
        <v>4.0</v>
      </c>
      <c r="AF791" s="1">
        <v>4.0</v>
      </c>
      <c r="AG791" s="1">
        <v>3.0</v>
      </c>
      <c r="AH791" s="1">
        <v>3.0</v>
      </c>
      <c r="AI791" s="1">
        <v>2.0</v>
      </c>
      <c r="AJ791" s="1">
        <v>3.0</v>
      </c>
      <c r="AK791" s="1">
        <v>3.0</v>
      </c>
      <c r="AL791" s="1">
        <v>2.0</v>
      </c>
      <c r="AM791" s="1">
        <v>2.0</v>
      </c>
      <c r="AN791" s="1">
        <v>4.0</v>
      </c>
      <c r="AO791" s="1">
        <v>4.0</v>
      </c>
      <c r="AP791" s="1">
        <v>4.0</v>
      </c>
      <c r="AQ791" s="1">
        <v>4.0</v>
      </c>
      <c r="AR791" s="1">
        <v>3.0</v>
      </c>
      <c r="AS791" s="1">
        <v>4.0</v>
      </c>
      <c r="AT791" s="1">
        <v>2.0</v>
      </c>
      <c r="AU791" s="1">
        <v>3.0</v>
      </c>
      <c r="AV791" s="1">
        <v>3.0</v>
      </c>
      <c r="AW791" s="1">
        <v>3.0</v>
      </c>
      <c r="AX791" s="1">
        <v>3.0</v>
      </c>
      <c r="AY791" s="1">
        <v>2.0</v>
      </c>
      <c r="AZ791" s="1">
        <v>3.0</v>
      </c>
      <c r="BA791" s="1">
        <v>3.0</v>
      </c>
      <c r="BB791" s="1">
        <v>3.0</v>
      </c>
      <c r="BC791" s="1">
        <v>3.0</v>
      </c>
      <c r="BD791" s="1">
        <v>3.0</v>
      </c>
      <c r="BE791" s="1">
        <v>3.0</v>
      </c>
      <c r="BF791" s="1">
        <v>3.0</v>
      </c>
      <c r="BG791" s="1">
        <v>3.0</v>
      </c>
      <c r="BH791" s="1">
        <v>3.0</v>
      </c>
      <c r="BI791" s="1">
        <v>3.0</v>
      </c>
      <c r="BJ791" s="1">
        <v>5.0</v>
      </c>
      <c r="BK791" s="1">
        <v>2.0</v>
      </c>
      <c r="BL791" s="1">
        <v>2.0</v>
      </c>
      <c r="BM791" s="1">
        <v>2.0</v>
      </c>
      <c r="BN791" s="1">
        <v>2.0</v>
      </c>
      <c r="BO791" s="1">
        <v>2.0</v>
      </c>
      <c r="BP791" s="1">
        <v>2.0</v>
      </c>
      <c r="BQ791" s="1">
        <v>2.0</v>
      </c>
      <c r="BR791" s="1">
        <v>2.0</v>
      </c>
      <c r="BS791" s="1">
        <v>4.0</v>
      </c>
      <c r="BT791" s="1">
        <v>4.0</v>
      </c>
      <c r="BU791" s="1">
        <v>4.0</v>
      </c>
      <c r="BV791" s="1">
        <v>4.0</v>
      </c>
      <c r="BW791" s="1">
        <v>4.0</v>
      </c>
      <c r="BX791" s="1">
        <v>2.0</v>
      </c>
      <c r="BY791" s="1">
        <v>3.0</v>
      </c>
      <c r="BZ791" s="1">
        <v>4.0</v>
      </c>
      <c r="CA791" s="64">
        <f t="shared" si="32"/>
        <v>217</v>
      </c>
      <c r="CB791" s="45">
        <f t="shared" si="33"/>
        <v>28</v>
      </c>
      <c r="CC791" s="45">
        <f t="shared" si="34"/>
        <v>21</v>
      </c>
      <c r="CD791" s="45">
        <f t="shared" si="35"/>
        <v>19</v>
      </c>
      <c r="CE791" s="45">
        <f t="shared" si="36"/>
        <v>26</v>
      </c>
      <c r="CF791" s="45">
        <f t="shared" si="37"/>
        <v>27</v>
      </c>
      <c r="CG791" s="45">
        <f t="shared" si="38"/>
        <v>22</v>
      </c>
      <c r="CH791" s="45">
        <f t="shared" si="39"/>
        <v>24</v>
      </c>
      <c r="CI791" s="45">
        <f t="shared" si="40"/>
        <v>0.5</v>
      </c>
      <c r="CJ791">
        <f t="shared" si="10"/>
        <v>16</v>
      </c>
      <c r="CK791" s="45">
        <f t="shared" si="41"/>
        <v>29</v>
      </c>
      <c r="CM791" s="40">
        <f>VLOOKUP(CB791,'PROMIS 57 T-Score Conversions'!Q$3:R$35,2,TRUE)</f>
        <v>40.8</v>
      </c>
      <c r="CN791" s="44" t="str">
        <f t="shared" si="20"/>
        <v>Mild</v>
      </c>
      <c r="CO791" s="40">
        <f>VLOOKUP(CC791,'PROMIS 57 T-Score Conversions'!A$3:B$35,2,TRUE)</f>
        <v>59.4</v>
      </c>
      <c r="CP791" s="39" t="str">
        <f t="shared" si="21"/>
        <v>Moderate</v>
      </c>
      <c r="CQ791" s="40">
        <f>VLOOKUP(CD791,'PROMIS 57 T-Score Conversions'!E$3:F$35,2,TRUE)</f>
        <v>57.7</v>
      </c>
      <c r="CR791" s="39" t="str">
        <f t="shared" si="22"/>
        <v>Mild</v>
      </c>
      <c r="CS791" s="40">
        <f>VLOOKUP(CE791,'PROMIS 57 T-Score Conversions'!U$3:V$35,2,TRUE)</f>
        <v>59.4</v>
      </c>
      <c r="CT791" s="39" t="str">
        <f t="shared" si="42"/>
        <v>Mild</v>
      </c>
      <c r="CU791" s="40">
        <f>VLOOKUP(CF791,'PROMIS 57 T-Score Conversions'!Y$3:Z$35,2,TRUE)</f>
        <v>57.3</v>
      </c>
      <c r="CV791" s="39" t="str">
        <f t="shared" si="24"/>
        <v>Mild</v>
      </c>
      <c r="CW791" s="40">
        <f>vlookup(CG791,'PROMIS 57 T-Score Conversions'!M$3:N$35,2,TRUE)</f>
        <v>42</v>
      </c>
      <c r="CX791" s="39" t="str">
        <f t="shared" si="25"/>
        <v>Mild</v>
      </c>
      <c r="CY791" s="40">
        <f>VLOOKup(CH791,'PROMIS 57 T-Score Conversions'!I$3:J$35,2,TRUE)</f>
        <v>61.5</v>
      </c>
      <c r="CZ791" s="39" t="str">
        <f t="shared" si="26"/>
        <v>Moderate</v>
      </c>
      <c r="DA791" s="37">
        <f>VLOOKUP(CJ791,'PROMIS 57 T-Score Conversions'!AC$3:AD$35,2,TRUE)</f>
        <v>33.92</v>
      </c>
      <c r="DB791" s="44" t="str">
        <f t="shared" si="30"/>
        <v>Moderate</v>
      </c>
      <c r="DC791" s="40">
        <f>VLOOKUP(CK791,'PROMIS 57 T-Score Conversions'!AG$3:AH$35,2,TRUE)</f>
        <v>48.16</v>
      </c>
      <c r="DD791" s="39" t="str">
        <f t="shared" si="31"/>
        <v>Normal</v>
      </c>
    </row>
    <row r="792">
      <c r="A792" s="1" t="b">
        <v>1</v>
      </c>
      <c r="B792" s="1" t="b">
        <v>1</v>
      </c>
      <c r="C792" s="20">
        <v>44090.347152118055</v>
      </c>
      <c r="D792" s="1" t="s">
        <v>400</v>
      </c>
      <c r="E792" s="1">
        <v>2216.0</v>
      </c>
      <c r="F792" s="1">
        <v>2.0</v>
      </c>
      <c r="G792" s="1">
        <v>4.0</v>
      </c>
      <c r="H792" s="1">
        <v>4.0</v>
      </c>
      <c r="I792" s="1">
        <v>3.0</v>
      </c>
      <c r="J792" s="1">
        <v>2.0</v>
      </c>
      <c r="K792" s="1">
        <v>3.0</v>
      </c>
      <c r="L792" s="1">
        <v>2.0</v>
      </c>
      <c r="M792" s="1">
        <v>1.0</v>
      </c>
      <c r="N792" s="1">
        <v>2.0</v>
      </c>
      <c r="O792" s="1">
        <v>2.0</v>
      </c>
      <c r="P792" s="1">
        <v>2.0</v>
      </c>
      <c r="Q792" s="1">
        <v>2.0</v>
      </c>
      <c r="R792" s="1">
        <v>1.0</v>
      </c>
      <c r="S792" s="1">
        <v>2.0</v>
      </c>
      <c r="T792" s="1">
        <v>2.0</v>
      </c>
      <c r="U792" s="1">
        <v>2.0</v>
      </c>
      <c r="V792" s="1">
        <v>1.0</v>
      </c>
      <c r="W792" s="1">
        <v>1.0</v>
      </c>
      <c r="X792" s="1">
        <v>2.0</v>
      </c>
      <c r="Y792" s="1">
        <v>1.0</v>
      </c>
      <c r="Z792" s="1">
        <v>2.0</v>
      </c>
      <c r="AA792" s="1">
        <v>2.0</v>
      </c>
      <c r="AB792" s="1">
        <v>3.0</v>
      </c>
      <c r="AC792" s="1">
        <v>1.0</v>
      </c>
      <c r="AD792" s="1">
        <v>4.0</v>
      </c>
      <c r="AE792" s="1">
        <v>3.0</v>
      </c>
      <c r="AF792" s="1">
        <v>4.0</v>
      </c>
      <c r="AG792" s="1">
        <v>4.0</v>
      </c>
      <c r="AH792" s="1">
        <v>4.0</v>
      </c>
      <c r="AI792" s="1">
        <v>3.0</v>
      </c>
      <c r="AJ792" s="1">
        <v>4.0</v>
      </c>
      <c r="AK792" s="1">
        <v>4.0</v>
      </c>
      <c r="AL792" s="1">
        <v>3.0</v>
      </c>
      <c r="AM792" s="1">
        <v>3.0</v>
      </c>
      <c r="AN792" s="1">
        <v>3.0</v>
      </c>
      <c r="AO792" s="1">
        <v>1.0</v>
      </c>
      <c r="AP792" s="1">
        <v>2.0</v>
      </c>
      <c r="AQ792" s="1">
        <v>1.0</v>
      </c>
      <c r="AR792" s="1">
        <v>1.0</v>
      </c>
      <c r="AS792" s="1">
        <v>3.0</v>
      </c>
      <c r="AT792" s="1">
        <v>3.0</v>
      </c>
      <c r="AU792" s="1">
        <v>3.0</v>
      </c>
      <c r="AV792" s="1">
        <v>2.0</v>
      </c>
      <c r="AW792" s="1">
        <v>3.0</v>
      </c>
      <c r="AX792" s="1">
        <v>1.0</v>
      </c>
      <c r="AY792" s="1">
        <v>1.0</v>
      </c>
      <c r="AZ792" s="1">
        <v>1.0</v>
      </c>
      <c r="BA792" s="1">
        <v>2.0</v>
      </c>
      <c r="BB792" s="1">
        <v>3.0</v>
      </c>
      <c r="BC792" s="1">
        <v>3.0</v>
      </c>
      <c r="BD792" s="1">
        <v>3.0</v>
      </c>
      <c r="BE792" s="1">
        <v>3.0</v>
      </c>
      <c r="BF792" s="1">
        <v>3.0</v>
      </c>
      <c r="BG792" s="1">
        <v>3.0</v>
      </c>
      <c r="BH792" s="1">
        <v>3.0</v>
      </c>
      <c r="BI792" s="1">
        <v>3.0</v>
      </c>
      <c r="BJ792" s="1">
        <v>6.0</v>
      </c>
      <c r="BK792" s="1">
        <v>3.0</v>
      </c>
      <c r="BL792" s="1">
        <v>2.0</v>
      </c>
      <c r="BM792" s="1">
        <v>2.0</v>
      </c>
      <c r="BN792" s="1">
        <v>3.0</v>
      </c>
      <c r="BO792" s="1">
        <v>3.0</v>
      </c>
      <c r="BP792" s="1">
        <v>3.0</v>
      </c>
      <c r="BQ792" s="1">
        <v>3.0</v>
      </c>
      <c r="BR792" s="1">
        <v>3.0</v>
      </c>
      <c r="BS792" s="1">
        <v>4.0</v>
      </c>
      <c r="BT792" s="1">
        <v>4.0</v>
      </c>
      <c r="BU792" s="1">
        <v>4.0</v>
      </c>
      <c r="BV792" s="1">
        <v>4.0</v>
      </c>
      <c r="BW792" s="1">
        <v>4.0</v>
      </c>
      <c r="BX792" s="1">
        <v>2.0</v>
      </c>
      <c r="BY792" s="1">
        <v>3.0</v>
      </c>
      <c r="BZ792" s="1">
        <v>4.0</v>
      </c>
      <c r="CA792" s="64">
        <f t="shared" si="32"/>
        <v>193</v>
      </c>
      <c r="CB792" s="45">
        <f t="shared" si="33"/>
        <v>21</v>
      </c>
      <c r="CC792" s="45">
        <f t="shared" si="34"/>
        <v>15</v>
      </c>
      <c r="CD792" s="45">
        <f t="shared" si="35"/>
        <v>13</v>
      </c>
      <c r="CE792" s="45">
        <f t="shared" si="36"/>
        <v>30</v>
      </c>
      <c r="CF792" s="45">
        <f t="shared" si="37"/>
        <v>17</v>
      </c>
      <c r="CG792" s="45">
        <f t="shared" si="38"/>
        <v>16</v>
      </c>
      <c r="CH792" s="45">
        <f t="shared" si="39"/>
        <v>24</v>
      </c>
      <c r="CI792" s="45">
        <f t="shared" si="40"/>
        <v>0.6</v>
      </c>
      <c r="CJ792">
        <f t="shared" si="10"/>
        <v>22</v>
      </c>
      <c r="CK792" s="45">
        <f t="shared" si="41"/>
        <v>29</v>
      </c>
      <c r="CM792" s="40">
        <f>VLOOKUP(CB792,'PROMIS 57 T-Score Conversions'!Q$3:R$35,2,TRUE)</f>
        <v>36.1</v>
      </c>
      <c r="CN792" s="44" t="str">
        <f t="shared" si="20"/>
        <v>Moderate</v>
      </c>
      <c r="CO792" s="40">
        <f>VLOOKUP(CC792,'PROMIS 57 T-Score Conversions'!A$3:B$35,2,TRUE)</f>
        <v>53.2</v>
      </c>
      <c r="CP792" s="39" t="str">
        <f t="shared" si="21"/>
        <v>Mild</v>
      </c>
      <c r="CQ792" s="40">
        <f>VLOOKUP(CD792,'PROMIS 57 T-Score Conversions'!E$3:F$35,2,TRUE)</f>
        <v>52.1</v>
      </c>
      <c r="CR792" s="39" t="str">
        <f t="shared" si="22"/>
        <v>Normal</v>
      </c>
      <c r="CS792" s="40">
        <f>VLOOKUP(CE792,'PROMIS 57 T-Score Conversions'!U$3:V$35,2,TRUE)</f>
        <v>63.3</v>
      </c>
      <c r="CT792" s="39" t="str">
        <f t="shared" si="42"/>
        <v>Moderate</v>
      </c>
      <c r="CU792" s="40">
        <f>VLOOKUP(CF792,'PROMIS 57 T-Score Conversions'!Y$3:Z$35,2,TRUE)</f>
        <v>46.7</v>
      </c>
      <c r="CV792" s="39" t="str">
        <f t="shared" si="24"/>
        <v>Normal</v>
      </c>
      <c r="CW792" s="40">
        <f>vlookup(CG792,'PROMIS 57 T-Score Conversions'!M$3:N$35,2,TRUE)</f>
        <v>36.9</v>
      </c>
      <c r="CX792" s="39" t="str">
        <f t="shared" si="25"/>
        <v>Moderate</v>
      </c>
      <c r="CY792" s="40">
        <f>VLOOKup(CH792,'PROMIS 57 T-Score Conversions'!I$3:J$35,2,TRUE)</f>
        <v>61.5</v>
      </c>
      <c r="CZ792" s="39" t="str">
        <f t="shared" si="26"/>
        <v>Moderate</v>
      </c>
      <c r="DA792" s="37">
        <f>VLOOKUP(CJ792,'PROMIS 57 T-Score Conversions'!AC$3:AD$35,2,TRUE)</f>
        <v>38.71</v>
      </c>
      <c r="DB792" s="44" t="str">
        <f t="shared" si="30"/>
        <v>Moderate</v>
      </c>
      <c r="DC792" s="40">
        <f>VLOOKUP(CK792,'PROMIS 57 T-Score Conversions'!AG$3:AH$35,2,TRUE)</f>
        <v>48.16</v>
      </c>
      <c r="DD792" s="39" t="str">
        <f t="shared" si="31"/>
        <v>Normal</v>
      </c>
    </row>
    <row r="793">
      <c r="A793" s="1" t="b">
        <v>1</v>
      </c>
      <c r="B793" s="1" t="b">
        <v>1</v>
      </c>
      <c r="C793" s="20">
        <v>44090.54862342593</v>
      </c>
      <c r="D793" s="1" t="s">
        <v>402</v>
      </c>
      <c r="E793" s="1">
        <v>2210.0</v>
      </c>
      <c r="F793" s="1">
        <v>3.0</v>
      </c>
      <c r="G793" s="1">
        <v>2.0</v>
      </c>
      <c r="H793" s="1">
        <v>4.0</v>
      </c>
      <c r="I793" s="1">
        <v>3.0</v>
      </c>
      <c r="J793" s="1">
        <v>1.0</v>
      </c>
      <c r="K793" s="1">
        <v>3.0</v>
      </c>
      <c r="L793" s="1">
        <v>3.0</v>
      </c>
      <c r="M793" s="1">
        <v>2.0</v>
      </c>
      <c r="N793" s="1">
        <v>1.0</v>
      </c>
      <c r="O793" s="1">
        <v>1.0</v>
      </c>
      <c r="P793" s="1">
        <v>1.0</v>
      </c>
      <c r="Q793" s="1">
        <v>1.0</v>
      </c>
      <c r="R793" s="1">
        <v>2.0</v>
      </c>
      <c r="S793" s="1">
        <v>1.0</v>
      </c>
      <c r="T793" s="1">
        <v>2.0</v>
      </c>
      <c r="U793" s="1">
        <v>2.0</v>
      </c>
      <c r="V793" s="1">
        <v>1.0</v>
      </c>
      <c r="W793" s="1">
        <v>1.0</v>
      </c>
      <c r="X793" s="1">
        <v>1.0</v>
      </c>
      <c r="Y793" s="1">
        <v>1.0</v>
      </c>
      <c r="Z793" s="1">
        <v>1.0</v>
      </c>
      <c r="AA793" s="1">
        <v>2.0</v>
      </c>
      <c r="AB793" s="1">
        <v>1.0</v>
      </c>
      <c r="AC793" s="1">
        <v>1.0</v>
      </c>
      <c r="AD793" s="1">
        <v>3.0</v>
      </c>
      <c r="AE793" s="1">
        <v>3.0</v>
      </c>
      <c r="AF793" s="1">
        <v>2.0</v>
      </c>
      <c r="AG793" s="1">
        <v>3.0</v>
      </c>
      <c r="AH793" s="1">
        <v>3.0</v>
      </c>
      <c r="AI793" s="1">
        <v>3.0</v>
      </c>
      <c r="AJ793" s="1">
        <v>3.0</v>
      </c>
      <c r="AK793" s="1">
        <v>4.0</v>
      </c>
      <c r="AL793" s="1">
        <v>3.0</v>
      </c>
      <c r="AM793" s="1">
        <v>3.0</v>
      </c>
      <c r="AN793" s="1">
        <v>4.0</v>
      </c>
      <c r="AO793" s="1">
        <v>3.0</v>
      </c>
      <c r="AP793" s="1">
        <v>3.0</v>
      </c>
      <c r="AQ793" s="1">
        <v>3.0</v>
      </c>
      <c r="AR793" s="1">
        <v>1.0</v>
      </c>
      <c r="AS793" s="1">
        <v>4.0</v>
      </c>
      <c r="AT793" s="1">
        <v>1.0</v>
      </c>
      <c r="AU793" s="1">
        <v>1.0</v>
      </c>
      <c r="AV793" s="1">
        <v>1.0</v>
      </c>
      <c r="AW793" s="1">
        <v>1.0</v>
      </c>
      <c r="AX793" s="1">
        <v>1.0</v>
      </c>
      <c r="AY793" s="1">
        <v>1.0</v>
      </c>
      <c r="AZ793" s="1">
        <v>1.0</v>
      </c>
      <c r="BA793" s="1">
        <v>3.0</v>
      </c>
      <c r="BB793" s="1">
        <v>3.0</v>
      </c>
      <c r="BC793" s="1">
        <v>3.0</v>
      </c>
      <c r="BD793" s="1">
        <v>3.0</v>
      </c>
      <c r="BE793" s="1">
        <v>3.0</v>
      </c>
      <c r="BF793" s="1">
        <v>4.0</v>
      </c>
      <c r="BG793" s="1">
        <v>3.0</v>
      </c>
      <c r="BH793" s="1">
        <v>4.0</v>
      </c>
      <c r="BI793" s="1">
        <v>4.0</v>
      </c>
      <c r="BJ793" s="1">
        <v>4.0</v>
      </c>
      <c r="BK793" s="1">
        <v>3.0</v>
      </c>
      <c r="BL793" s="1">
        <v>2.0</v>
      </c>
      <c r="BM793" s="1">
        <v>2.0</v>
      </c>
      <c r="BN793" s="1">
        <v>2.0</v>
      </c>
      <c r="BO793" s="1">
        <v>2.0</v>
      </c>
      <c r="BP793" s="1">
        <v>2.0</v>
      </c>
      <c r="BQ793" s="1">
        <v>2.0</v>
      </c>
      <c r="BR793" s="1">
        <v>1.0</v>
      </c>
      <c r="BS793" s="1">
        <v>5.0</v>
      </c>
      <c r="BT793" s="1">
        <v>5.0</v>
      </c>
      <c r="BU793" s="1">
        <v>4.0</v>
      </c>
      <c r="BV793" s="1">
        <v>5.0</v>
      </c>
      <c r="BW793" s="1">
        <v>5.0</v>
      </c>
      <c r="BX793" s="1">
        <v>5.0</v>
      </c>
      <c r="BY793" s="1">
        <v>3.0</v>
      </c>
      <c r="BZ793" s="1">
        <v>5.0</v>
      </c>
      <c r="CA793" s="64">
        <f t="shared" si="32"/>
        <v>183</v>
      </c>
      <c r="CB793" s="45">
        <f t="shared" si="33"/>
        <v>21</v>
      </c>
      <c r="CC793" s="45">
        <f t="shared" si="34"/>
        <v>11</v>
      </c>
      <c r="CD793" s="45">
        <f t="shared" si="35"/>
        <v>9</v>
      </c>
      <c r="CE793" s="45">
        <f t="shared" si="36"/>
        <v>24</v>
      </c>
      <c r="CF793" s="45">
        <f t="shared" si="37"/>
        <v>24</v>
      </c>
      <c r="CG793" s="45">
        <f t="shared" si="38"/>
        <v>10</v>
      </c>
      <c r="CH793" s="45">
        <f t="shared" si="39"/>
        <v>27</v>
      </c>
      <c r="CI793" s="45">
        <f t="shared" si="40"/>
        <v>0.4</v>
      </c>
      <c r="CJ793">
        <f t="shared" si="10"/>
        <v>16</v>
      </c>
      <c r="CK793" s="45">
        <f t="shared" si="41"/>
        <v>37</v>
      </c>
      <c r="CM793" s="40">
        <f>VLOOKUP(CB793,'PROMIS 57 T-Score Conversions'!Q$3:R$35,2,TRUE)</f>
        <v>36.1</v>
      </c>
      <c r="CN793" s="44" t="str">
        <f t="shared" si="20"/>
        <v>Moderate</v>
      </c>
      <c r="CO793" s="40">
        <f>VLOOKUP(CC793,'PROMIS 57 T-Score Conversions'!A$3:B$35,2,TRUE)</f>
        <v>47.8</v>
      </c>
      <c r="CP793" s="39" t="str">
        <f t="shared" si="21"/>
        <v>Normal</v>
      </c>
      <c r="CQ793" s="40">
        <f>VLOOKUP(CD793,'PROMIS 57 T-Score Conversions'!E$3:F$35,2,TRUE)</f>
        <v>44.7</v>
      </c>
      <c r="CR793" s="39" t="str">
        <f t="shared" si="22"/>
        <v>Normal</v>
      </c>
      <c r="CS793" s="40">
        <f>VLOOKUP(CE793,'PROMIS 57 T-Score Conversions'!U$3:V$35,2,TRUE)</f>
        <v>57.5</v>
      </c>
      <c r="CT793" s="39" t="str">
        <f t="shared" si="42"/>
        <v>Mild</v>
      </c>
      <c r="CU793" s="40">
        <f>VLOOKUP(CF793,'PROMIS 57 T-Score Conversions'!Y$3:Z$35,2,TRUE)</f>
        <v>54.3</v>
      </c>
      <c r="CV793" s="39" t="str">
        <f t="shared" si="24"/>
        <v>Normal</v>
      </c>
      <c r="CW793" s="40">
        <f>vlookup(CG793,'PROMIS 57 T-Score Conversions'!M$3:N$35,2,TRUE)</f>
        <v>31.3</v>
      </c>
      <c r="CX793" s="39" t="str">
        <f t="shared" si="25"/>
        <v>Moderate</v>
      </c>
      <c r="CY793" s="40">
        <f>VLOOKup(CH793,'PROMIS 57 T-Score Conversions'!I$3:J$35,2,TRUE)</f>
        <v>63.5</v>
      </c>
      <c r="CZ793" s="39" t="str">
        <f t="shared" si="26"/>
        <v>Moderate</v>
      </c>
      <c r="DA793" s="37">
        <f>VLOOKUP(CJ793,'PROMIS 57 T-Score Conversions'!AC$3:AD$35,2,TRUE)</f>
        <v>33.92</v>
      </c>
      <c r="DB793" s="44" t="str">
        <f t="shared" si="30"/>
        <v>Moderate</v>
      </c>
      <c r="DC793" s="40">
        <f>VLOOKUP(CK793,'PROMIS 57 T-Score Conversions'!AG$3:AH$35,2,TRUE)</f>
        <v>58.03</v>
      </c>
      <c r="DD793" s="39" t="str">
        <f t="shared" si="31"/>
        <v>Mild</v>
      </c>
    </row>
    <row r="794">
      <c r="A794" s="1" t="b">
        <v>1</v>
      </c>
      <c r="B794" s="1" t="b">
        <v>1</v>
      </c>
      <c r="C794" s="20">
        <v>44090.61135385417</v>
      </c>
      <c r="D794" s="1" t="s">
        <v>484</v>
      </c>
      <c r="E794" s="1">
        <v>2249.0</v>
      </c>
      <c r="F794" s="1">
        <v>4.0</v>
      </c>
      <c r="G794" s="1">
        <v>2.0</v>
      </c>
      <c r="H794" s="1">
        <v>3.0</v>
      </c>
      <c r="I794" s="1">
        <v>1.0</v>
      </c>
      <c r="J794" s="1">
        <v>2.0</v>
      </c>
      <c r="K794" s="1">
        <v>3.0</v>
      </c>
      <c r="L794" s="1">
        <v>2.0</v>
      </c>
      <c r="M794" s="1">
        <v>1.0</v>
      </c>
      <c r="N794" s="1">
        <v>5.0</v>
      </c>
      <c r="O794" s="1">
        <v>2.0</v>
      </c>
      <c r="P794" s="1">
        <v>5.0</v>
      </c>
      <c r="Q794" s="1">
        <v>2.0</v>
      </c>
      <c r="R794" s="1">
        <v>5.0</v>
      </c>
      <c r="S794" s="1">
        <v>5.0</v>
      </c>
      <c r="T794" s="1">
        <v>5.0</v>
      </c>
      <c r="U794" s="1">
        <v>5.0</v>
      </c>
      <c r="V794" s="1">
        <v>3.0</v>
      </c>
      <c r="W794" s="1">
        <v>5.0</v>
      </c>
      <c r="X794" s="1">
        <v>5.0</v>
      </c>
      <c r="Y794" s="1">
        <v>5.0</v>
      </c>
      <c r="Z794" s="1">
        <v>5.0</v>
      </c>
      <c r="AA794" s="1">
        <v>3.0</v>
      </c>
      <c r="AB794" s="1">
        <v>3.0</v>
      </c>
      <c r="AC794" s="1">
        <v>3.0</v>
      </c>
      <c r="AD794" s="1">
        <v>5.0</v>
      </c>
      <c r="AE794" s="1">
        <v>5.0</v>
      </c>
      <c r="AF794" s="1">
        <v>5.0</v>
      </c>
      <c r="AG794" s="1">
        <v>5.0</v>
      </c>
      <c r="AH794" s="1">
        <v>5.0</v>
      </c>
      <c r="AI794" s="1">
        <v>5.0</v>
      </c>
      <c r="AJ794" s="1">
        <v>5.0</v>
      </c>
      <c r="AK794" s="1">
        <v>5.0</v>
      </c>
      <c r="AL794" s="1">
        <v>5.0</v>
      </c>
      <c r="AM794" s="1">
        <v>4.0</v>
      </c>
      <c r="AN794" s="1">
        <v>5.0</v>
      </c>
      <c r="AO794" s="1">
        <v>5.0</v>
      </c>
      <c r="AP794" s="1">
        <v>5.0</v>
      </c>
      <c r="AQ794" s="1">
        <v>5.0</v>
      </c>
      <c r="AR794" s="1">
        <v>5.0</v>
      </c>
      <c r="AS794" s="1">
        <v>5.0</v>
      </c>
      <c r="AT794" s="1">
        <v>2.0</v>
      </c>
      <c r="AU794" s="1">
        <v>3.0</v>
      </c>
      <c r="AV794" s="1">
        <v>1.0</v>
      </c>
      <c r="AW794" s="1">
        <v>2.0</v>
      </c>
      <c r="AX794" s="1">
        <v>1.0</v>
      </c>
      <c r="AY794" s="1">
        <v>1.0</v>
      </c>
      <c r="AZ794" s="1">
        <v>1.0</v>
      </c>
      <c r="BA794" s="1">
        <v>1.0</v>
      </c>
      <c r="BB794" s="1">
        <v>5.0</v>
      </c>
      <c r="BC794" s="1">
        <v>5.0</v>
      </c>
      <c r="BD794" s="1">
        <v>5.0</v>
      </c>
      <c r="BE794" s="1">
        <v>5.0</v>
      </c>
      <c r="BF794" s="1">
        <v>5.0</v>
      </c>
      <c r="BG794" s="1">
        <v>5.0</v>
      </c>
      <c r="BH794" s="1">
        <v>5.0</v>
      </c>
      <c r="BI794" s="1">
        <v>5.0</v>
      </c>
      <c r="BJ794" s="1">
        <v>10.0</v>
      </c>
      <c r="BK794" s="1">
        <v>5.0</v>
      </c>
      <c r="BL794" s="1">
        <v>5.0</v>
      </c>
      <c r="BM794" s="1">
        <v>5.0</v>
      </c>
      <c r="BN794" s="1">
        <v>5.0</v>
      </c>
      <c r="BO794" s="1">
        <v>5.0</v>
      </c>
      <c r="BP794" s="1">
        <v>5.0</v>
      </c>
      <c r="BQ794" s="1">
        <v>5.0</v>
      </c>
      <c r="BR794" s="1">
        <v>5.0</v>
      </c>
      <c r="BS794" s="1">
        <v>5.0</v>
      </c>
      <c r="BT794" s="1">
        <v>5.0</v>
      </c>
      <c r="BU794" s="1">
        <v>5.0</v>
      </c>
      <c r="BV794" s="1">
        <v>5.0</v>
      </c>
      <c r="BW794" s="1">
        <v>5.0</v>
      </c>
      <c r="BX794" s="1">
        <v>5.0</v>
      </c>
      <c r="BY794" s="1">
        <v>5.0</v>
      </c>
      <c r="BZ794" s="1">
        <v>5.0</v>
      </c>
      <c r="CA794" s="64">
        <f t="shared" si="32"/>
        <v>305</v>
      </c>
      <c r="CB794" s="45">
        <f t="shared" si="33"/>
        <v>18</v>
      </c>
      <c r="CC794" s="45">
        <f t="shared" si="34"/>
        <v>34</v>
      </c>
      <c r="CD794" s="45">
        <f t="shared" si="35"/>
        <v>32</v>
      </c>
      <c r="CE794" s="45">
        <f t="shared" si="36"/>
        <v>40</v>
      </c>
      <c r="CF794" s="45">
        <f t="shared" si="37"/>
        <v>39</v>
      </c>
      <c r="CG794" s="45">
        <f t="shared" si="38"/>
        <v>12</v>
      </c>
      <c r="CH794" s="45">
        <f t="shared" si="39"/>
        <v>40</v>
      </c>
      <c r="CI794" s="45">
        <f t="shared" si="40"/>
        <v>1</v>
      </c>
      <c r="CJ794">
        <f t="shared" si="10"/>
        <v>40</v>
      </c>
      <c r="CK794" s="45">
        <f t="shared" si="41"/>
        <v>40</v>
      </c>
      <c r="CM794" s="40">
        <f>VLOOKUP(CB794,'PROMIS 57 T-Score Conversions'!Q$3:R$35,2,TRUE)</f>
        <v>34</v>
      </c>
      <c r="CN794" s="44" t="str">
        <f t="shared" si="20"/>
        <v>Moderate</v>
      </c>
      <c r="CO794" s="40">
        <f>VLOOKUP(CC794,'PROMIS 57 T-Score Conversions'!A$3:B$35,2,TRUE)</f>
        <v>73</v>
      </c>
      <c r="CP794" s="39" t="str">
        <f t="shared" si="21"/>
        <v>Severe</v>
      </c>
      <c r="CQ794" s="40">
        <f>VLOOKUP(CD794,'PROMIS 57 T-Score Conversions'!E$3:F$35,2,TRUE)</f>
        <v>69.7</v>
      </c>
      <c r="CR794" s="39" t="str">
        <f t="shared" si="22"/>
        <v>Moderate</v>
      </c>
      <c r="CS794" s="40">
        <f>VLOOKUP(CE794,'PROMIS 57 T-Score Conversions'!U$3:V$35,2,TRUE)</f>
        <v>77.8</v>
      </c>
      <c r="CT794" s="39" t="str">
        <f t="shared" si="42"/>
        <v>Severe</v>
      </c>
      <c r="CU794" s="40">
        <f>VLOOKUP(CF794,'PROMIS 57 T-Score Conversions'!Y$3:Z$35,2,TRUE)</f>
        <v>73</v>
      </c>
      <c r="CV794" s="39" t="str">
        <f t="shared" si="24"/>
        <v>Severe</v>
      </c>
      <c r="CW794" s="40">
        <f>vlookup(CG794,'PROMIS 57 T-Score Conversions'!M$3:N$35,2,TRUE)</f>
        <v>33.6</v>
      </c>
      <c r="CX794" s="39" t="str">
        <f t="shared" si="25"/>
        <v>Moderate</v>
      </c>
      <c r="CY794" s="40">
        <f>VLOOKup(CH794,'PROMIS 57 T-Score Conversions'!I$3:J$35,2,TRUE)</f>
        <v>77</v>
      </c>
      <c r="CZ794" s="39" t="str">
        <f t="shared" si="26"/>
        <v>Severe</v>
      </c>
      <c r="DA794" s="37">
        <f>VLOOKUP(CJ794,'PROMIS 57 T-Score Conversions'!AC$3:AD$35,2,TRUE)</f>
        <v>63.48</v>
      </c>
      <c r="DB794" s="44" t="str">
        <f t="shared" si="30"/>
        <v>Normal</v>
      </c>
      <c r="DC794" s="40">
        <f>VLOOKUP(CK794,'PROMIS 57 T-Score Conversions'!AG$3:AH$35,2,TRUE)</f>
        <v>67.09</v>
      </c>
      <c r="DD794" s="39" t="str">
        <f t="shared" si="31"/>
        <v>Moderate</v>
      </c>
    </row>
    <row r="795">
      <c r="A795" s="1" t="b">
        <v>1</v>
      </c>
      <c r="B795" s="1" t="b">
        <v>1</v>
      </c>
      <c r="C795" s="20">
        <v>44090.66321277778</v>
      </c>
      <c r="D795" s="1" t="s">
        <v>427</v>
      </c>
      <c r="E795" s="1">
        <v>2243.0</v>
      </c>
      <c r="F795" s="1">
        <v>4.0</v>
      </c>
      <c r="G795" s="1">
        <v>5.0</v>
      </c>
      <c r="H795" s="1">
        <v>5.0</v>
      </c>
      <c r="I795" s="1">
        <v>5.0</v>
      </c>
      <c r="J795" s="1">
        <v>4.0</v>
      </c>
      <c r="K795" s="1">
        <v>5.0</v>
      </c>
      <c r="L795" s="1">
        <v>5.0</v>
      </c>
      <c r="M795" s="1">
        <v>4.0</v>
      </c>
      <c r="N795" s="1">
        <v>1.0</v>
      </c>
      <c r="O795" s="1">
        <v>1.0</v>
      </c>
      <c r="P795" s="1">
        <v>1.0</v>
      </c>
      <c r="Q795" s="1">
        <v>1.0</v>
      </c>
      <c r="R795" s="1">
        <v>1.0</v>
      </c>
      <c r="S795" s="1">
        <v>1.0</v>
      </c>
      <c r="T795" s="1">
        <v>2.0</v>
      </c>
      <c r="U795" s="1">
        <v>2.0</v>
      </c>
      <c r="V795" s="1">
        <v>1.0</v>
      </c>
      <c r="W795" s="1">
        <v>1.0</v>
      </c>
      <c r="X795" s="1">
        <v>1.0</v>
      </c>
      <c r="Y795" s="1">
        <v>1.0</v>
      </c>
      <c r="Z795" s="1">
        <v>1.0</v>
      </c>
      <c r="AA795" s="1">
        <v>2.0</v>
      </c>
      <c r="AB795" s="1">
        <v>1.0</v>
      </c>
      <c r="AC795" s="1">
        <v>1.0</v>
      </c>
      <c r="AD795" s="1">
        <v>2.0</v>
      </c>
      <c r="AE795" s="1">
        <v>2.0</v>
      </c>
      <c r="AF795" s="1">
        <v>2.0</v>
      </c>
      <c r="AG795" s="1">
        <v>2.0</v>
      </c>
      <c r="AH795" s="1">
        <v>2.0</v>
      </c>
      <c r="AI795" s="1">
        <v>2.0</v>
      </c>
      <c r="AJ795" s="1">
        <v>2.0</v>
      </c>
      <c r="AK795" s="1">
        <v>2.0</v>
      </c>
      <c r="AL795" s="1">
        <v>3.0</v>
      </c>
      <c r="AM795" s="1">
        <v>2.0</v>
      </c>
      <c r="AN795" s="1">
        <v>2.0</v>
      </c>
      <c r="AO795" s="1">
        <v>3.0</v>
      </c>
      <c r="AP795" s="1">
        <v>1.0</v>
      </c>
      <c r="AQ795" s="1">
        <v>3.0</v>
      </c>
      <c r="AR795" s="1">
        <v>3.0</v>
      </c>
      <c r="AS795" s="1">
        <v>2.0</v>
      </c>
      <c r="AT795" s="1">
        <v>5.0</v>
      </c>
      <c r="AU795" s="1">
        <v>5.0</v>
      </c>
      <c r="AV795" s="1">
        <v>4.0</v>
      </c>
      <c r="AW795" s="1">
        <v>5.0</v>
      </c>
      <c r="AX795" s="1">
        <v>5.0</v>
      </c>
      <c r="AY795" s="1">
        <v>5.0</v>
      </c>
      <c r="AZ795" s="1">
        <v>5.0</v>
      </c>
      <c r="BA795" s="1">
        <v>4.0</v>
      </c>
      <c r="BB795" s="1">
        <v>2.0</v>
      </c>
      <c r="BC795" s="1">
        <v>2.0</v>
      </c>
      <c r="BD795" s="1">
        <v>1.0</v>
      </c>
      <c r="BE795" s="1">
        <v>1.0</v>
      </c>
      <c r="BF795" s="1">
        <v>1.0</v>
      </c>
      <c r="BG795" s="1">
        <v>1.0</v>
      </c>
      <c r="BH795" s="1">
        <v>2.0</v>
      </c>
      <c r="BI795" s="1">
        <v>1.0</v>
      </c>
      <c r="BJ795" s="1">
        <v>2.0</v>
      </c>
      <c r="BK795" s="1">
        <v>3.0</v>
      </c>
      <c r="BL795" s="1">
        <v>3.0</v>
      </c>
      <c r="BM795" s="1">
        <v>3.0</v>
      </c>
      <c r="BN795" s="1">
        <v>4.0</v>
      </c>
      <c r="BO795" s="1">
        <v>3.0</v>
      </c>
      <c r="BP795" s="1">
        <v>3.0</v>
      </c>
      <c r="BQ795" s="1">
        <v>3.0</v>
      </c>
      <c r="BR795" s="1">
        <v>3.0</v>
      </c>
      <c r="BS795" s="1">
        <v>3.0</v>
      </c>
      <c r="BT795" s="1">
        <v>3.0</v>
      </c>
      <c r="BU795" s="1">
        <v>3.0</v>
      </c>
      <c r="BV795" s="1">
        <v>3.0</v>
      </c>
      <c r="BW795" s="1">
        <v>3.0</v>
      </c>
      <c r="BX795" s="1">
        <v>2.0</v>
      </c>
      <c r="BY795" s="1">
        <v>2.0</v>
      </c>
      <c r="BZ795" s="1">
        <v>3.0</v>
      </c>
      <c r="CA795" s="64">
        <f t="shared" si="32"/>
        <v>189</v>
      </c>
      <c r="CB795" s="45">
        <f t="shared" si="33"/>
        <v>37</v>
      </c>
      <c r="CC795" s="45">
        <f t="shared" si="34"/>
        <v>10</v>
      </c>
      <c r="CD795" s="45">
        <f t="shared" si="35"/>
        <v>9</v>
      </c>
      <c r="CE795" s="45">
        <f t="shared" si="36"/>
        <v>16</v>
      </c>
      <c r="CF795" s="45">
        <f t="shared" si="37"/>
        <v>19</v>
      </c>
      <c r="CG795" s="45">
        <f t="shared" si="38"/>
        <v>38</v>
      </c>
      <c r="CH795" s="45">
        <f t="shared" si="39"/>
        <v>11</v>
      </c>
      <c r="CI795" s="45">
        <f t="shared" si="40"/>
        <v>0.2</v>
      </c>
      <c r="CJ795">
        <f t="shared" si="10"/>
        <v>25</v>
      </c>
      <c r="CK795" s="45">
        <f t="shared" si="41"/>
        <v>22</v>
      </c>
      <c r="CM795" s="40">
        <f>VLOOKUP(CB795,'PROMIS 57 T-Score Conversions'!Q$3:R$35,2,TRUE)</f>
        <v>49.2</v>
      </c>
      <c r="CN795" s="44" t="str">
        <f t="shared" si="20"/>
        <v>Normal</v>
      </c>
      <c r="CO795" s="40">
        <f>VLOOKUP(CC795,'PROMIS 57 T-Score Conversions'!A$3:B$35,2,TRUE)</f>
        <v>45.9</v>
      </c>
      <c r="CP795" s="39" t="str">
        <f t="shared" si="21"/>
        <v>Normal</v>
      </c>
      <c r="CQ795" s="40">
        <f>VLOOKUP(CD795,'PROMIS 57 T-Score Conversions'!E$3:F$35,2,TRUE)</f>
        <v>44.7</v>
      </c>
      <c r="CR795" s="39" t="str">
        <f t="shared" si="22"/>
        <v>Normal</v>
      </c>
      <c r="CS795" s="40">
        <f>VLOOKUP(CE795,'PROMIS 57 T-Score Conversions'!U$3:V$35,2,TRUE)</f>
        <v>49.2</v>
      </c>
      <c r="CT795" s="39" t="str">
        <f t="shared" si="42"/>
        <v>Normal</v>
      </c>
      <c r="CU795" s="40">
        <f>VLOOKUP(CF795,'PROMIS 57 T-Score Conversions'!Y$3:Z$35,2,TRUE)</f>
        <v>49</v>
      </c>
      <c r="CV795" s="39" t="str">
        <f t="shared" si="24"/>
        <v>Normal</v>
      </c>
      <c r="CW795" s="40">
        <f>vlookup(CG795,'PROMIS 57 T-Score Conversions'!M$3:N$35,2,TRUE)</f>
        <v>58.2</v>
      </c>
      <c r="CX795" s="39" t="str">
        <f t="shared" si="25"/>
        <v>Normal</v>
      </c>
      <c r="CY795" s="40">
        <f>VLOOKup(CH795,'PROMIS 57 T-Score Conversions'!I$3:J$35,2,TRUE)</f>
        <v>51.2</v>
      </c>
      <c r="CZ795" s="39" t="str">
        <f t="shared" si="26"/>
        <v>Normal</v>
      </c>
      <c r="DA795" s="37">
        <f>VLOOKUP(CJ795,'PROMIS 57 T-Score Conversions'!AC$3:AD$35,2,TRUE)</f>
        <v>41.09</v>
      </c>
      <c r="DB795" s="44" t="str">
        <f t="shared" si="30"/>
        <v>Mild</v>
      </c>
      <c r="DC795" s="40">
        <f>VLOOKUP(CK795,'PROMIS 57 T-Score Conversions'!AG$3:AH$35,2,TRUE)</f>
        <v>41.61</v>
      </c>
      <c r="DD795" s="39" t="str">
        <f t="shared" si="31"/>
        <v>Normal</v>
      </c>
    </row>
    <row r="796">
      <c r="A796" s="1" t="b">
        <v>1</v>
      </c>
      <c r="B796" s="1" t="b">
        <v>1</v>
      </c>
      <c r="C796" s="20">
        <v>44090.71735607639</v>
      </c>
      <c r="D796" s="1" t="s">
        <v>131</v>
      </c>
      <c r="E796" s="1">
        <v>1871.0</v>
      </c>
      <c r="F796" s="1">
        <v>2.0</v>
      </c>
      <c r="G796" s="1">
        <v>4.0</v>
      </c>
      <c r="H796" s="1">
        <v>4.0</v>
      </c>
      <c r="I796" s="1">
        <v>2.0</v>
      </c>
      <c r="J796" s="1">
        <v>1.0</v>
      </c>
      <c r="K796" s="1">
        <v>4.0</v>
      </c>
      <c r="L796" s="1">
        <v>4.0</v>
      </c>
      <c r="M796" s="1">
        <v>3.0</v>
      </c>
      <c r="N796" s="1">
        <v>3.0</v>
      </c>
      <c r="O796" s="1">
        <v>3.0</v>
      </c>
      <c r="P796" s="1">
        <v>4.0</v>
      </c>
      <c r="Q796" s="1">
        <v>4.0</v>
      </c>
      <c r="R796" s="1">
        <v>4.0</v>
      </c>
      <c r="S796" s="1">
        <v>3.0</v>
      </c>
      <c r="T796" s="1">
        <v>4.0</v>
      </c>
      <c r="U796" s="1">
        <v>4.0</v>
      </c>
      <c r="V796" s="1">
        <v>2.0</v>
      </c>
      <c r="W796" s="1">
        <v>3.0</v>
      </c>
      <c r="X796" s="1">
        <v>3.0</v>
      </c>
      <c r="Y796" s="1">
        <v>3.0</v>
      </c>
      <c r="Z796" s="1">
        <v>3.0</v>
      </c>
      <c r="AA796" s="1">
        <v>3.0</v>
      </c>
      <c r="AB796" s="1">
        <v>4.0</v>
      </c>
      <c r="AC796" s="1">
        <v>2.0</v>
      </c>
      <c r="AD796" s="1">
        <v>5.0</v>
      </c>
      <c r="AE796" s="1">
        <v>5.0</v>
      </c>
      <c r="AF796" s="1">
        <v>4.0</v>
      </c>
      <c r="AG796" s="1">
        <v>3.0</v>
      </c>
      <c r="AH796" s="1">
        <v>5.0</v>
      </c>
      <c r="AI796" s="1">
        <v>4.0</v>
      </c>
      <c r="AJ796" s="1">
        <v>5.0</v>
      </c>
      <c r="AK796" s="1">
        <v>5.0</v>
      </c>
      <c r="AL796" s="1">
        <v>3.0</v>
      </c>
      <c r="AM796" s="1">
        <v>3.0</v>
      </c>
      <c r="AN796" s="1">
        <v>3.0</v>
      </c>
      <c r="AO796" s="1">
        <v>3.0</v>
      </c>
      <c r="AP796" s="1">
        <v>3.0</v>
      </c>
      <c r="AQ796" s="1">
        <v>4.0</v>
      </c>
      <c r="AR796" s="1">
        <v>3.0</v>
      </c>
      <c r="AS796" s="1">
        <v>3.0</v>
      </c>
      <c r="AT796" s="1">
        <v>1.0</v>
      </c>
      <c r="AU796" s="1">
        <v>2.0</v>
      </c>
      <c r="AV796" s="1">
        <v>3.0</v>
      </c>
      <c r="AW796" s="1">
        <v>3.0</v>
      </c>
      <c r="AX796" s="1">
        <v>1.0</v>
      </c>
      <c r="AY796" s="1">
        <v>3.0</v>
      </c>
      <c r="AZ796" s="1">
        <v>3.0</v>
      </c>
      <c r="BA796" s="1">
        <v>3.0</v>
      </c>
      <c r="BB796" s="1">
        <v>2.0</v>
      </c>
      <c r="BC796" s="1">
        <v>2.0</v>
      </c>
      <c r="BD796" s="1">
        <v>2.0</v>
      </c>
      <c r="BE796" s="1">
        <v>2.0</v>
      </c>
      <c r="BF796" s="1">
        <v>3.0</v>
      </c>
      <c r="BG796" s="1">
        <v>2.0</v>
      </c>
      <c r="BH796" s="1">
        <v>3.0</v>
      </c>
      <c r="BI796" s="1">
        <v>3.0</v>
      </c>
      <c r="BJ796" s="1">
        <v>3.0</v>
      </c>
      <c r="BK796" s="1">
        <v>1.0</v>
      </c>
      <c r="BL796" s="1">
        <v>1.0</v>
      </c>
      <c r="BM796" s="1">
        <v>1.0</v>
      </c>
      <c r="BN796" s="1">
        <v>1.0</v>
      </c>
      <c r="BO796" s="1">
        <v>1.0</v>
      </c>
      <c r="BP796" s="1">
        <v>1.0</v>
      </c>
      <c r="BQ796" s="1">
        <v>1.0</v>
      </c>
      <c r="BR796" s="1">
        <v>1.0</v>
      </c>
      <c r="BS796" s="1">
        <v>5.0</v>
      </c>
      <c r="BT796" s="1">
        <v>5.0</v>
      </c>
      <c r="BU796" s="1">
        <v>5.0</v>
      </c>
      <c r="BV796" s="1">
        <v>5.0</v>
      </c>
      <c r="BW796" s="1">
        <v>5.0</v>
      </c>
      <c r="BX796" s="1">
        <v>5.0</v>
      </c>
      <c r="BY796" s="1">
        <v>5.0</v>
      </c>
      <c r="BZ796" s="1">
        <v>5.0</v>
      </c>
      <c r="CA796" s="64">
        <f t="shared" si="32"/>
        <v>226</v>
      </c>
      <c r="CB796" s="45">
        <f t="shared" si="33"/>
        <v>24</v>
      </c>
      <c r="CC796" s="45">
        <f t="shared" si="34"/>
        <v>29</v>
      </c>
      <c r="CD796" s="45">
        <f t="shared" si="35"/>
        <v>23</v>
      </c>
      <c r="CE796" s="45">
        <f t="shared" si="36"/>
        <v>36</v>
      </c>
      <c r="CF796" s="45">
        <f t="shared" si="37"/>
        <v>25</v>
      </c>
      <c r="CG796" s="45">
        <f t="shared" si="38"/>
        <v>19</v>
      </c>
      <c r="CH796" s="45">
        <f t="shared" si="39"/>
        <v>19</v>
      </c>
      <c r="CI796" s="45">
        <f t="shared" si="40"/>
        <v>0.3</v>
      </c>
      <c r="CJ796">
        <f t="shared" si="10"/>
        <v>8</v>
      </c>
      <c r="CK796" s="45">
        <f t="shared" si="41"/>
        <v>40</v>
      </c>
      <c r="CM796" s="40">
        <f>VLOOKUP(CB796,'PROMIS 57 T-Score Conversions'!Q$3:R$35,2,TRUE)</f>
        <v>38.1</v>
      </c>
      <c r="CN796" s="44" t="str">
        <f t="shared" si="20"/>
        <v>Moderate</v>
      </c>
      <c r="CO796" s="40">
        <f>VLOOKUP(CC796,'PROMIS 57 T-Score Conversions'!A$3:B$35,2,TRUE)</f>
        <v>67.7</v>
      </c>
      <c r="CP796" s="39" t="str">
        <f t="shared" si="21"/>
        <v>Severe</v>
      </c>
      <c r="CQ796" s="40">
        <f>VLOOKUP(CD796,'PROMIS 57 T-Score Conversions'!E$3:F$35,2,TRUE)</f>
        <v>61.2</v>
      </c>
      <c r="CR796" s="39" t="str">
        <f t="shared" si="22"/>
        <v>Moderate</v>
      </c>
      <c r="CS796" s="40">
        <f>VLOOKUP(CE796,'PROMIS 57 T-Score Conversions'!U$3:V$35,2,TRUE)</f>
        <v>69.8</v>
      </c>
      <c r="CT796" s="39" t="str">
        <f t="shared" si="42"/>
        <v>Moderate</v>
      </c>
      <c r="CU796" s="40">
        <f>VLOOKUP(CF796,'PROMIS 57 T-Score Conversions'!Y$3:Z$35,2,TRUE)</f>
        <v>55.3</v>
      </c>
      <c r="CV796" s="39" t="str">
        <f t="shared" si="24"/>
        <v>Mild</v>
      </c>
      <c r="CW796" s="40">
        <f>vlookup(CG796,'PROMIS 57 T-Score Conversions'!M$3:N$35,2,TRUE)</f>
        <v>39.3</v>
      </c>
      <c r="CX796" s="39" t="str">
        <f t="shared" si="25"/>
        <v>Moderate</v>
      </c>
      <c r="CY796" s="40">
        <f>VLOOKup(CH796,'PROMIS 57 T-Score Conversions'!I$3:J$35,2,TRUE)</f>
        <v>58.1</v>
      </c>
      <c r="CZ796" s="39" t="str">
        <f t="shared" si="26"/>
        <v>Mild</v>
      </c>
      <c r="DA796" s="37">
        <f>VLOOKUP(CJ796,'PROMIS 57 T-Score Conversions'!AC$3:AD$35,2,TRUE)</f>
        <v>22.41</v>
      </c>
      <c r="DB796" s="44" t="str">
        <f t="shared" si="30"/>
        <v>Severe</v>
      </c>
      <c r="DC796" s="40">
        <f>VLOOKUP(CK796,'PROMIS 57 T-Score Conversions'!AG$3:AH$35,2,TRUE)</f>
        <v>67.09</v>
      </c>
      <c r="DD796" s="39" t="str">
        <f t="shared" si="31"/>
        <v>Moderate</v>
      </c>
    </row>
    <row r="797">
      <c r="A797" s="1" t="b">
        <v>1</v>
      </c>
      <c r="B797" s="1" t="b">
        <v>1</v>
      </c>
      <c r="C797" s="20">
        <v>44091.467122974536</v>
      </c>
      <c r="D797" s="1" t="s">
        <v>511</v>
      </c>
      <c r="E797" s="1">
        <v>2340.0</v>
      </c>
      <c r="F797" s="1">
        <v>4.0</v>
      </c>
      <c r="G797" s="1">
        <v>5.0</v>
      </c>
      <c r="H797" s="1">
        <v>5.0</v>
      </c>
      <c r="I797" s="1">
        <v>4.0</v>
      </c>
      <c r="J797" s="1">
        <v>3.0</v>
      </c>
      <c r="K797" s="1">
        <v>5.0</v>
      </c>
      <c r="L797" s="1">
        <v>5.0</v>
      </c>
      <c r="M797" s="1">
        <v>4.0</v>
      </c>
      <c r="N797" s="1">
        <v>1.0</v>
      </c>
      <c r="O797" s="1">
        <v>1.0</v>
      </c>
      <c r="P797" s="1">
        <v>1.0</v>
      </c>
      <c r="Q797" s="1">
        <v>2.0</v>
      </c>
      <c r="R797" s="1">
        <v>2.0</v>
      </c>
      <c r="S797" s="1">
        <v>1.0</v>
      </c>
      <c r="T797" s="1">
        <v>1.0</v>
      </c>
      <c r="U797" s="1">
        <v>2.0</v>
      </c>
      <c r="V797" s="1">
        <v>1.0</v>
      </c>
      <c r="W797" s="1">
        <v>1.0</v>
      </c>
      <c r="X797" s="1">
        <v>2.0</v>
      </c>
      <c r="Y797" s="1">
        <v>1.0</v>
      </c>
      <c r="Z797" s="1">
        <v>1.0</v>
      </c>
      <c r="AA797" s="1">
        <v>2.0</v>
      </c>
      <c r="AB797" s="1">
        <v>1.0</v>
      </c>
      <c r="AC797" s="1">
        <v>1.0</v>
      </c>
      <c r="AD797" s="1">
        <v>4.0</v>
      </c>
      <c r="AE797" s="1">
        <v>1.0</v>
      </c>
      <c r="AF797" s="1">
        <v>3.0</v>
      </c>
      <c r="AG797" s="1">
        <v>3.0</v>
      </c>
      <c r="AH797" s="1">
        <v>2.0</v>
      </c>
      <c r="AI797" s="1">
        <v>1.0</v>
      </c>
      <c r="AJ797" s="1">
        <v>1.0</v>
      </c>
      <c r="AK797" s="1">
        <v>1.0</v>
      </c>
      <c r="AL797" s="1">
        <v>3.0</v>
      </c>
      <c r="AM797" s="1">
        <v>3.0</v>
      </c>
      <c r="AN797" s="1">
        <v>3.0</v>
      </c>
      <c r="AO797" s="1">
        <v>3.0</v>
      </c>
      <c r="AP797" s="1">
        <v>2.0</v>
      </c>
      <c r="AQ797" s="1">
        <v>1.0</v>
      </c>
      <c r="AR797" s="1">
        <v>1.0</v>
      </c>
      <c r="AS797" s="1">
        <v>3.0</v>
      </c>
      <c r="AT797" s="1">
        <v>2.0</v>
      </c>
      <c r="AU797" s="1">
        <v>2.0</v>
      </c>
      <c r="AV797" s="1">
        <v>3.0</v>
      </c>
      <c r="AW797" s="1">
        <v>2.0</v>
      </c>
      <c r="AX797" s="1">
        <v>2.0</v>
      </c>
      <c r="AY797" s="1">
        <v>2.0</v>
      </c>
      <c r="AZ797" s="1">
        <v>2.0</v>
      </c>
      <c r="BA797" s="1">
        <v>4.0</v>
      </c>
      <c r="BB797" s="1">
        <v>2.0</v>
      </c>
      <c r="BC797" s="1">
        <v>2.0</v>
      </c>
      <c r="BD797" s="1">
        <v>3.0</v>
      </c>
      <c r="BE797" s="1">
        <v>2.0</v>
      </c>
      <c r="BF797" s="1">
        <v>4.0</v>
      </c>
      <c r="BG797" s="1">
        <v>3.0</v>
      </c>
      <c r="BH797" s="1">
        <v>3.0</v>
      </c>
      <c r="BI797" s="1">
        <v>3.0</v>
      </c>
      <c r="BJ797" s="1">
        <v>4.0</v>
      </c>
      <c r="BK797" s="1">
        <v>4.0</v>
      </c>
      <c r="BL797" s="1">
        <v>4.0</v>
      </c>
      <c r="BM797" s="1">
        <v>4.0</v>
      </c>
      <c r="BN797" s="1">
        <v>5.0</v>
      </c>
      <c r="BO797" s="1">
        <v>5.0</v>
      </c>
      <c r="BP797" s="1">
        <v>5.0</v>
      </c>
      <c r="BQ797" s="1">
        <v>4.0</v>
      </c>
      <c r="BR797" s="1">
        <v>4.0</v>
      </c>
      <c r="BS797" s="1">
        <v>2.0</v>
      </c>
      <c r="BT797" s="1">
        <v>1.0</v>
      </c>
      <c r="BU797" s="1">
        <v>1.0</v>
      </c>
      <c r="BV797" s="1">
        <v>2.0</v>
      </c>
      <c r="BW797" s="1">
        <v>1.0</v>
      </c>
      <c r="BX797" s="1">
        <v>1.0</v>
      </c>
      <c r="BY797" s="1">
        <v>1.0</v>
      </c>
      <c r="BZ797" s="1">
        <v>1.0</v>
      </c>
      <c r="CA797" s="64">
        <f t="shared" si="32"/>
        <v>181</v>
      </c>
      <c r="CB797" s="45">
        <f t="shared" si="33"/>
        <v>35</v>
      </c>
      <c r="CC797" s="45">
        <f t="shared" si="34"/>
        <v>11</v>
      </c>
      <c r="CD797" s="45">
        <f t="shared" si="35"/>
        <v>10</v>
      </c>
      <c r="CE797" s="45">
        <f t="shared" si="36"/>
        <v>16</v>
      </c>
      <c r="CF797" s="45">
        <f t="shared" si="37"/>
        <v>19</v>
      </c>
      <c r="CG797" s="45">
        <f t="shared" si="38"/>
        <v>19</v>
      </c>
      <c r="CH797" s="45">
        <f t="shared" si="39"/>
        <v>22</v>
      </c>
      <c r="CI797" s="45">
        <f t="shared" si="40"/>
        <v>0.4</v>
      </c>
      <c r="CJ797">
        <f t="shared" si="10"/>
        <v>35</v>
      </c>
      <c r="CK797" s="45">
        <f t="shared" si="41"/>
        <v>10</v>
      </c>
      <c r="CM797" s="40">
        <f>VLOOKUP(CB797,'PROMIS 57 T-Score Conversions'!Q$3:R$35,2,TRUE)</f>
        <v>46.7</v>
      </c>
      <c r="CN797" s="44" t="str">
        <f t="shared" si="20"/>
        <v>Normal</v>
      </c>
      <c r="CO797" s="40">
        <f>VLOOKUP(CC797,'PROMIS 57 T-Score Conversions'!A$3:B$35,2,TRUE)</f>
        <v>47.8</v>
      </c>
      <c r="CP797" s="39" t="str">
        <f t="shared" si="21"/>
        <v>Normal</v>
      </c>
      <c r="CQ797" s="40">
        <f>VLOOKUP(CD797,'PROMIS 57 T-Score Conversions'!E$3:F$35,2,TRUE)</f>
        <v>47.5</v>
      </c>
      <c r="CR797" s="39" t="str">
        <f t="shared" si="22"/>
        <v>Normal</v>
      </c>
      <c r="CS797" s="40">
        <f>VLOOKUP(CE797,'PROMIS 57 T-Score Conversions'!U$3:V$35,2,TRUE)</f>
        <v>49.2</v>
      </c>
      <c r="CT797" s="39" t="str">
        <f t="shared" si="42"/>
        <v>Normal</v>
      </c>
      <c r="CU797" s="40">
        <f>VLOOKUP(CF797,'PROMIS 57 T-Score Conversions'!Y$3:Z$35,2,TRUE)</f>
        <v>49</v>
      </c>
      <c r="CV797" s="39" t="str">
        <f t="shared" si="24"/>
        <v>Normal</v>
      </c>
      <c r="CW797" s="40">
        <f>vlookup(CG797,'PROMIS 57 T-Score Conversions'!M$3:N$35,2,TRUE)</f>
        <v>39.3</v>
      </c>
      <c r="CX797" s="39" t="str">
        <f t="shared" si="25"/>
        <v>Moderate</v>
      </c>
      <c r="CY797" s="40">
        <f>VLOOKup(CH797,'PROMIS 57 T-Score Conversions'!I$3:J$35,2,TRUE)</f>
        <v>60.2</v>
      </c>
      <c r="CZ797" s="39" t="str">
        <f t="shared" si="26"/>
        <v>Moderate</v>
      </c>
      <c r="DA797" s="37">
        <f>VLOOKUP(CJ797,'PROMIS 57 T-Score Conversions'!AC$3:AD$35,2,TRUE)</f>
        <v>50.45</v>
      </c>
      <c r="DB797" s="44" t="str">
        <f t="shared" si="30"/>
        <v>Normal</v>
      </c>
      <c r="DC797" s="40">
        <f>VLOOKUP(CK797,'PROMIS 57 T-Score Conversions'!AG$3:AH$35,2,TRUE)</f>
        <v>28.63</v>
      </c>
      <c r="DD797" s="39" t="str">
        <f t="shared" si="31"/>
        <v>Normal</v>
      </c>
    </row>
    <row r="798">
      <c r="A798" s="1" t="b">
        <v>1</v>
      </c>
      <c r="B798" s="1" t="b">
        <v>1</v>
      </c>
      <c r="C798" s="20">
        <v>44092.42670069444</v>
      </c>
      <c r="D798" s="1" t="s">
        <v>512</v>
      </c>
      <c r="E798" s="1">
        <v>2300.0</v>
      </c>
      <c r="F798" s="1">
        <v>4.0</v>
      </c>
      <c r="G798" s="1">
        <v>4.0</v>
      </c>
      <c r="H798" s="1">
        <v>4.0</v>
      </c>
      <c r="I798" s="1">
        <v>4.0</v>
      </c>
      <c r="J798" s="1">
        <v>3.0</v>
      </c>
      <c r="K798" s="1">
        <v>3.0</v>
      </c>
      <c r="L798" s="1">
        <v>3.0</v>
      </c>
      <c r="M798" s="1">
        <v>2.0</v>
      </c>
      <c r="N798" s="1">
        <v>3.0</v>
      </c>
      <c r="O798" s="1">
        <v>3.0</v>
      </c>
      <c r="P798" s="1">
        <v>3.0</v>
      </c>
      <c r="Q798" s="1">
        <v>3.0</v>
      </c>
      <c r="R798" s="1">
        <v>3.0</v>
      </c>
      <c r="S798" s="1">
        <v>3.0</v>
      </c>
      <c r="T798" s="1">
        <v>3.0</v>
      </c>
      <c r="U798" s="1">
        <v>3.0</v>
      </c>
      <c r="V798" s="1">
        <v>4.0</v>
      </c>
      <c r="W798" s="1">
        <v>3.0</v>
      </c>
      <c r="X798" s="1">
        <v>3.0</v>
      </c>
      <c r="Y798" s="1">
        <v>3.0</v>
      </c>
      <c r="Z798" s="1">
        <v>4.0</v>
      </c>
      <c r="AA798" s="1">
        <v>3.0</v>
      </c>
      <c r="AB798" s="1">
        <v>3.0</v>
      </c>
      <c r="AC798" s="1">
        <v>3.0</v>
      </c>
      <c r="AD798" s="1">
        <v>3.0</v>
      </c>
      <c r="AE798" s="1">
        <v>3.0</v>
      </c>
      <c r="AF798" s="1">
        <v>3.0</v>
      </c>
      <c r="AG798" s="1">
        <v>4.0</v>
      </c>
      <c r="AH798" s="1">
        <v>5.0</v>
      </c>
      <c r="AI798" s="1">
        <v>4.0</v>
      </c>
      <c r="AJ798" s="1">
        <v>3.0</v>
      </c>
      <c r="AK798" s="1">
        <v>4.0</v>
      </c>
      <c r="AL798" s="1">
        <v>5.0</v>
      </c>
      <c r="AM798" s="1">
        <v>5.0</v>
      </c>
      <c r="AN798" s="1">
        <v>5.0</v>
      </c>
      <c r="AO798" s="1">
        <v>5.0</v>
      </c>
      <c r="AP798" s="1">
        <v>5.0</v>
      </c>
      <c r="AQ798" s="1">
        <v>5.0</v>
      </c>
      <c r="AR798" s="1">
        <v>5.0</v>
      </c>
      <c r="AS798" s="1">
        <v>2.0</v>
      </c>
      <c r="AT798" s="1">
        <v>3.0</v>
      </c>
      <c r="AU798" s="1">
        <v>3.0</v>
      </c>
      <c r="AV798" s="1">
        <v>3.0</v>
      </c>
      <c r="AW798" s="1">
        <v>3.0</v>
      </c>
      <c r="AX798" s="1">
        <v>3.0</v>
      </c>
      <c r="AY798" s="1">
        <v>3.0</v>
      </c>
      <c r="AZ798" s="1">
        <v>3.0</v>
      </c>
      <c r="BA798" s="1">
        <v>3.0</v>
      </c>
      <c r="BB798" s="1">
        <v>4.0</v>
      </c>
      <c r="BC798" s="1">
        <v>4.0</v>
      </c>
      <c r="BD798" s="1">
        <v>4.0</v>
      </c>
      <c r="BE798" s="1">
        <v>4.0</v>
      </c>
      <c r="BF798" s="1">
        <v>3.0</v>
      </c>
      <c r="BG798" s="1">
        <v>3.0</v>
      </c>
      <c r="BH798" s="1">
        <v>3.0</v>
      </c>
      <c r="BI798" s="1">
        <v>3.0</v>
      </c>
      <c r="BJ798" s="1">
        <v>7.0</v>
      </c>
      <c r="BK798" s="1">
        <v>2.0</v>
      </c>
      <c r="BL798" s="1">
        <v>2.0</v>
      </c>
      <c r="BM798" s="1">
        <v>2.0</v>
      </c>
      <c r="BN798" s="1">
        <v>2.0</v>
      </c>
      <c r="BO798" s="1">
        <v>2.0</v>
      </c>
      <c r="BP798" s="1">
        <v>2.0</v>
      </c>
      <c r="BQ798" s="1">
        <v>2.0</v>
      </c>
      <c r="BR798" s="1">
        <v>2.0</v>
      </c>
      <c r="BS798" s="1">
        <v>4.0</v>
      </c>
      <c r="BT798" s="1">
        <v>3.0</v>
      </c>
      <c r="BU798" s="1">
        <v>4.0</v>
      </c>
      <c r="BV798" s="1">
        <v>4.0</v>
      </c>
      <c r="BW798" s="1">
        <v>4.0</v>
      </c>
      <c r="BX798" s="1">
        <v>3.0</v>
      </c>
      <c r="BY798" s="1">
        <v>4.0</v>
      </c>
      <c r="BZ798" s="1">
        <v>4.0</v>
      </c>
      <c r="CA798" s="64">
        <f t="shared" si="32"/>
        <v>248</v>
      </c>
      <c r="CB798" s="45">
        <f t="shared" si="33"/>
        <v>27</v>
      </c>
      <c r="CC798" s="45">
        <f t="shared" si="34"/>
        <v>24</v>
      </c>
      <c r="CD798" s="45">
        <f t="shared" si="35"/>
        <v>26</v>
      </c>
      <c r="CE798" s="45">
        <f t="shared" si="36"/>
        <v>29</v>
      </c>
      <c r="CF798" s="45">
        <f t="shared" si="37"/>
        <v>37</v>
      </c>
      <c r="CG798" s="45">
        <f t="shared" si="38"/>
        <v>24</v>
      </c>
      <c r="CH798" s="45">
        <f t="shared" si="39"/>
        <v>28</v>
      </c>
      <c r="CI798" s="45">
        <f t="shared" si="40"/>
        <v>0.7</v>
      </c>
      <c r="CJ798">
        <f t="shared" si="10"/>
        <v>16</v>
      </c>
      <c r="CK798" s="45">
        <f t="shared" si="41"/>
        <v>30</v>
      </c>
      <c r="CM798" s="40">
        <f>VLOOKUP(CB798,'PROMIS 57 T-Score Conversions'!Q$3:R$35,2,TRUE)</f>
        <v>40.1</v>
      </c>
      <c r="CN798" s="44" t="str">
        <f t="shared" si="20"/>
        <v>Mild</v>
      </c>
      <c r="CO798" s="40">
        <f>VLOOKUP(CC798,'PROMIS 57 T-Score Conversions'!A$3:B$35,2,TRUE)</f>
        <v>62.5</v>
      </c>
      <c r="CP798" s="39" t="str">
        <f t="shared" si="21"/>
        <v>Moderate</v>
      </c>
      <c r="CQ798" s="40">
        <f>VLOOKUP(CD798,'PROMIS 57 T-Score Conversions'!E$3:F$35,2,TRUE)</f>
        <v>63.9</v>
      </c>
      <c r="CR798" s="39" t="str">
        <f t="shared" si="22"/>
        <v>Moderate</v>
      </c>
      <c r="CS798" s="40">
        <f>VLOOKUP(CE798,'PROMIS 57 T-Score Conversions'!U$3:V$35,2,TRUE)</f>
        <v>62.3</v>
      </c>
      <c r="CT798" s="39" t="str">
        <f t="shared" si="42"/>
        <v>Moderate</v>
      </c>
      <c r="CU798" s="40">
        <f>VLOOKUP(CF798,'PROMIS 57 T-Score Conversions'!Y$3:Z$35,2,TRUE)</f>
        <v>69</v>
      </c>
      <c r="CV798" s="39" t="str">
        <f t="shared" si="24"/>
        <v>Moderate</v>
      </c>
      <c r="CW798" s="40">
        <f>vlookup(CG798,'PROMIS 57 T-Score Conversions'!M$3:N$35,2,TRUE)</f>
        <v>44</v>
      </c>
      <c r="CX798" s="39" t="str">
        <f t="shared" si="25"/>
        <v>Mild</v>
      </c>
      <c r="CY798" s="40">
        <f>VLOOKup(CH798,'PROMIS 57 T-Score Conversions'!I$3:J$35,2,TRUE)</f>
        <v>64.1</v>
      </c>
      <c r="CZ798" s="39" t="str">
        <f t="shared" si="26"/>
        <v>Moderate</v>
      </c>
      <c r="DA798" s="37">
        <f>VLOOKUP(CJ798,'PROMIS 57 T-Score Conversions'!AC$3:AD$35,2,TRUE)</f>
        <v>33.92</v>
      </c>
      <c r="DB798" s="44" t="str">
        <f t="shared" si="30"/>
        <v>Moderate</v>
      </c>
      <c r="DC798" s="40">
        <f>VLOOKUP(CK798,'PROMIS 57 T-Score Conversions'!AG$3:AH$35,2,TRUE)</f>
        <v>49.17</v>
      </c>
      <c r="DD798" s="39" t="str">
        <f t="shared" si="31"/>
        <v>Normal</v>
      </c>
    </row>
    <row r="799">
      <c r="A799" s="1" t="b">
        <v>1</v>
      </c>
      <c r="B799" s="1" t="b">
        <v>1</v>
      </c>
      <c r="C799" s="20">
        <v>44092.65414150463</v>
      </c>
      <c r="D799" s="1" t="s">
        <v>348</v>
      </c>
      <c r="E799" s="1">
        <v>2130.0</v>
      </c>
      <c r="F799" s="1">
        <v>5.0</v>
      </c>
      <c r="G799" s="1">
        <v>5.0</v>
      </c>
      <c r="H799" s="1">
        <v>5.0</v>
      </c>
      <c r="I799" s="1">
        <v>5.0</v>
      </c>
      <c r="J799" s="1">
        <v>5.0</v>
      </c>
      <c r="K799" s="1">
        <v>5.0</v>
      </c>
      <c r="L799" s="1">
        <v>5.0</v>
      </c>
      <c r="M799" s="1">
        <v>5.0</v>
      </c>
      <c r="N799" s="1">
        <v>1.0</v>
      </c>
      <c r="O799" s="1">
        <v>1.0</v>
      </c>
      <c r="P799" s="1">
        <v>1.0</v>
      </c>
      <c r="Q799" s="1">
        <v>1.0</v>
      </c>
      <c r="R799" s="1">
        <v>2.0</v>
      </c>
      <c r="S799" s="1">
        <v>1.0</v>
      </c>
      <c r="T799" s="1">
        <v>2.0</v>
      </c>
      <c r="U799" s="1">
        <v>1.0</v>
      </c>
      <c r="V799" s="1">
        <v>1.0</v>
      </c>
      <c r="W799" s="1">
        <v>1.0</v>
      </c>
      <c r="X799" s="1">
        <v>1.0</v>
      </c>
      <c r="Y799" s="1">
        <v>1.0</v>
      </c>
      <c r="Z799" s="1">
        <v>1.0</v>
      </c>
      <c r="AA799" s="1">
        <v>1.0</v>
      </c>
      <c r="AB799" s="1">
        <v>1.0</v>
      </c>
      <c r="AC799" s="1">
        <v>1.0</v>
      </c>
      <c r="AD799" s="1">
        <v>2.0</v>
      </c>
      <c r="AE799" s="1">
        <v>2.0</v>
      </c>
      <c r="AF799" s="1">
        <v>2.0</v>
      </c>
      <c r="AG799" s="1">
        <v>2.0</v>
      </c>
      <c r="AH799" s="1">
        <v>2.0</v>
      </c>
      <c r="AI799" s="1">
        <v>2.0</v>
      </c>
      <c r="AJ799" s="1">
        <v>2.0</v>
      </c>
      <c r="AK799" s="1">
        <v>2.0</v>
      </c>
      <c r="AL799" s="1">
        <v>2.0</v>
      </c>
      <c r="AM799" s="1">
        <v>3.0</v>
      </c>
      <c r="AN799" s="1">
        <v>2.0</v>
      </c>
      <c r="AO799" s="1">
        <v>1.0</v>
      </c>
      <c r="AP799" s="1">
        <v>1.0</v>
      </c>
      <c r="AQ799" s="1">
        <v>4.0</v>
      </c>
      <c r="AR799" s="1">
        <v>1.0</v>
      </c>
      <c r="AS799" s="1">
        <v>2.0</v>
      </c>
      <c r="AT799" s="1">
        <v>5.0</v>
      </c>
      <c r="AU799" s="1">
        <v>5.0</v>
      </c>
      <c r="AV799" s="1">
        <v>5.0</v>
      </c>
      <c r="AW799" s="1">
        <v>5.0</v>
      </c>
      <c r="AX799" s="1">
        <v>5.0</v>
      </c>
      <c r="AY799" s="1">
        <v>5.0</v>
      </c>
      <c r="AZ799" s="1">
        <v>5.0</v>
      </c>
      <c r="BA799" s="1">
        <v>5.0</v>
      </c>
      <c r="BB799" s="1">
        <v>1.0</v>
      </c>
      <c r="BC799" s="1">
        <v>1.0</v>
      </c>
      <c r="BD799" s="1">
        <v>1.0</v>
      </c>
      <c r="BE799" s="1">
        <v>1.0</v>
      </c>
      <c r="BF799" s="1">
        <v>1.0</v>
      </c>
      <c r="BG799" s="1">
        <v>1.0</v>
      </c>
      <c r="BH799" s="1">
        <v>1.0</v>
      </c>
      <c r="BI799" s="1">
        <v>1.0</v>
      </c>
      <c r="BJ799" s="1">
        <v>2.0</v>
      </c>
      <c r="BK799" s="1">
        <v>4.0</v>
      </c>
      <c r="BL799" s="1">
        <v>4.0</v>
      </c>
      <c r="BM799" s="1">
        <v>4.0</v>
      </c>
      <c r="BN799" s="1">
        <v>4.0</v>
      </c>
      <c r="BO799" s="1">
        <v>4.0</v>
      </c>
      <c r="BP799" s="1">
        <v>4.0</v>
      </c>
      <c r="BQ799" s="1">
        <v>4.0</v>
      </c>
      <c r="BR799" s="1">
        <v>4.0</v>
      </c>
      <c r="BS799" s="1">
        <v>2.0</v>
      </c>
      <c r="BT799" s="1">
        <v>2.0</v>
      </c>
      <c r="BU799" s="1">
        <v>2.0</v>
      </c>
      <c r="BV799" s="1">
        <v>2.0</v>
      </c>
      <c r="BW799" s="1">
        <v>2.0</v>
      </c>
      <c r="BX799" s="1">
        <v>2.0</v>
      </c>
      <c r="BY799" s="1">
        <v>1.0</v>
      </c>
      <c r="BZ799" s="1">
        <v>2.0</v>
      </c>
      <c r="CA799" s="64">
        <f t="shared" si="32"/>
        <v>187</v>
      </c>
      <c r="CB799" s="45">
        <f t="shared" si="33"/>
        <v>40</v>
      </c>
      <c r="CC799" s="45">
        <f t="shared" si="34"/>
        <v>10</v>
      </c>
      <c r="CD799" s="45">
        <f t="shared" si="35"/>
        <v>8</v>
      </c>
      <c r="CE799" s="45">
        <f t="shared" si="36"/>
        <v>16</v>
      </c>
      <c r="CF799" s="45">
        <f t="shared" si="37"/>
        <v>16</v>
      </c>
      <c r="CG799" s="45">
        <f t="shared" si="38"/>
        <v>40</v>
      </c>
      <c r="CH799" s="45">
        <f t="shared" si="39"/>
        <v>8</v>
      </c>
      <c r="CI799" s="45">
        <f t="shared" si="40"/>
        <v>0.2</v>
      </c>
      <c r="CJ799">
        <f t="shared" si="10"/>
        <v>32</v>
      </c>
      <c r="CK799" s="45">
        <f t="shared" si="41"/>
        <v>15</v>
      </c>
      <c r="CM799" s="40">
        <f>VLOOKUP(CB799,'PROMIS 57 T-Score Conversions'!Q$3:R$35,2,TRUE)</f>
        <v>60.1</v>
      </c>
      <c r="CN799" s="44" t="str">
        <f t="shared" si="20"/>
        <v>Normal</v>
      </c>
      <c r="CO799" s="40">
        <f>VLOOKUP(CC799,'PROMIS 57 T-Score Conversions'!A$3:B$35,2,TRUE)</f>
        <v>45.9</v>
      </c>
      <c r="CP799" s="39" t="str">
        <f t="shared" si="21"/>
        <v>Normal</v>
      </c>
      <c r="CQ799" s="40">
        <f>VLOOKUP(CD799,'PROMIS 57 T-Score Conversions'!E$3:F$35,2,TRUE)</f>
        <v>38.2</v>
      </c>
      <c r="CR799" s="39" t="str">
        <f t="shared" si="22"/>
        <v>Normal</v>
      </c>
      <c r="CS799" s="40">
        <f>VLOOKUP(CE799,'PROMIS 57 T-Score Conversions'!U$3:V$35,2,TRUE)</f>
        <v>49.2</v>
      </c>
      <c r="CT799" s="39" t="str">
        <f t="shared" si="42"/>
        <v>Normal</v>
      </c>
      <c r="CU799" s="40">
        <f>VLOOKUP(CF799,'PROMIS 57 T-Score Conversions'!Y$3:Z$35,2,TRUE)</f>
        <v>45.5</v>
      </c>
      <c r="CV799" s="39" t="str">
        <f t="shared" si="24"/>
        <v>Normal</v>
      </c>
      <c r="CW799" s="40">
        <f>vlookup(CG799,'PROMIS 57 T-Score Conversions'!M$3:N$35,2,TRUE)</f>
        <v>65.4</v>
      </c>
      <c r="CX799" s="39" t="str">
        <f t="shared" si="25"/>
        <v>Normal</v>
      </c>
      <c r="CY799" s="40">
        <f>VLOOKup(CH799,'PROMIS 57 T-Score Conversions'!I$3:J$35,2,TRUE)</f>
        <v>40.7</v>
      </c>
      <c r="CZ799" s="39" t="str">
        <f t="shared" si="26"/>
        <v>Normal</v>
      </c>
      <c r="DA799" s="37">
        <f>VLOOKUP(CJ799,'PROMIS 57 T-Score Conversions'!AC$3:AD$35,2,TRUE)</f>
        <v>47.17</v>
      </c>
      <c r="DB799" s="44" t="str">
        <f t="shared" si="30"/>
        <v>Normal</v>
      </c>
      <c r="DC799" s="40">
        <f>VLOOKUP(CK799,'PROMIS 57 T-Score Conversions'!AG$3:AH$35,2,TRUE)</f>
        <v>35.07</v>
      </c>
      <c r="DD799" s="39" t="str">
        <f t="shared" si="31"/>
        <v>Normal</v>
      </c>
    </row>
    <row r="800">
      <c r="A800" s="1" t="b">
        <v>1</v>
      </c>
      <c r="B800" s="1" t="b">
        <v>1</v>
      </c>
      <c r="C800" s="20">
        <v>44093.37579877315</v>
      </c>
      <c r="D800" s="1" t="s">
        <v>159</v>
      </c>
      <c r="E800" s="1">
        <v>1052.0</v>
      </c>
      <c r="F800" s="1">
        <v>4.0</v>
      </c>
      <c r="G800" s="1">
        <v>4.0</v>
      </c>
      <c r="H800" s="1">
        <v>4.0</v>
      </c>
      <c r="I800" s="1">
        <v>4.0</v>
      </c>
      <c r="J800" s="1">
        <v>3.0</v>
      </c>
      <c r="K800" s="1">
        <v>4.0</v>
      </c>
      <c r="L800" s="1">
        <v>4.0</v>
      </c>
      <c r="M800" s="1">
        <v>4.0</v>
      </c>
      <c r="N800" s="1">
        <v>3.0</v>
      </c>
      <c r="O800" s="1">
        <v>2.0</v>
      </c>
      <c r="P800" s="1">
        <v>1.0</v>
      </c>
      <c r="Q800" s="1">
        <v>3.0</v>
      </c>
      <c r="R800" s="1">
        <v>3.0</v>
      </c>
      <c r="S800" s="1">
        <v>2.0</v>
      </c>
      <c r="T800" s="1">
        <v>2.0</v>
      </c>
      <c r="U800" s="1">
        <v>3.0</v>
      </c>
      <c r="V800" s="1">
        <v>1.0</v>
      </c>
      <c r="W800" s="1">
        <v>3.0</v>
      </c>
      <c r="X800" s="1">
        <v>3.0</v>
      </c>
      <c r="Y800" s="1">
        <v>1.0</v>
      </c>
      <c r="Z800" s="1">
        <v>2.0</v>
      </c>
      <c r="AA800" s="1">
        <v>3.0</v>
      </c>
      <c r="AB800" s="1">
        <v>3.0</v>
      </c>
      <c r="AC800" s="1">
        <v>3.0</v>
      </c>
      <c r="AD800" s="1">
        <v>5.0</v>
      </c>
      <c r="AE800" s="1">
        <v>4.0</v>
      </c>
      <c r="AF800" s="1">
        <v>5.0</v>
      </c>
      <c r="AG800" s="1">
        <v>5.0</v>
      </c>
      <c r="AH800" s="1">
        <v>5.0</v>
      </c>
      <c r="AI800" s="1">
        <v>5.0</v>
      </c>
      <c r="AJ800" s="1">
        <v>5.0</v>
      </c>
      <c r="AK800" s="1">
        <v>5.0</v>
      </c>
      <c r="AL800" s="1">
        <v>5.0</v>
      </c>
      <c r="AM800" s="1">
        <v>5.0</v>
      </c>
      <c r="AN800" s="1">
        <v>5.0</v>
      </c>
      <c r="AO800" s="1">
        <v>5.0</v>
      </c>
      <c r="AP800" s="1">
        <v>5.0</v>
      </c>
      <c r="AQ800" s="1">
        <v>5.0</v>
      </c>
      <c r="AR800" s="1">
        <v>5.0</v>
      </c>
      <c r="AS800" s="1">
        <v>5.0</v>
      </c>
      <c r="AT800" s="1">
        <v>1.0</v>
      </c>
      <c r="AU800" s="1">
        <v>2.0</v>
      </c>
      <c r="AV800" s="1">
        <v>1.0</v>
      </c>
      <c r="AW800" s="1">
        <v>1.0</v>
      </c>
      <c r="AX800" s="1">
        <v>2.0</v>
      </c>
      <c r="AY800" s="1">
        <v>1.0</v>
      </c>
      <c r="AZ800" s="1">
        <v>2.0</v>
      </c>
      <c r="BA800" s="1">
        <v>1.0</v>
      </c>
      <c r="BB800" s="1">
        <v>4.0</v>
      </c>
      <c r="BC800" s="1">
        <v>4.0</v>
      </c>
      <c r="BD800" s="1">
        <v>4.0</v>
      </c>
      <c r="BE800" s="1">
        <v>4.0</v>
      </c>
      <c r="BF800" s="1">
        <v>5.0</v>
      </c>
      <c r="BG800" s="1">
        <v>5.0</v>
      </c>
      <c r="BH800" s="1">
        <v>5.0</v>
      </c>
      <c r="BI800" s="1">
        <v>5.0</v>
      </c>
      <c r="BJ800" s="1">
        <v>8.0</v>
      </c>
      <c r="BK800" s="1">
        <v>2.0</v>
      </c>
      <c r="BL800" s="1">
        <v>2.0</v>
      </c>
      <c r="BM800" s="1">
        <v>2.0</v>
      </c>
      <c r="BN800" s="1">
        <v>3.0</v>
      </c>
      <c r="BO800" s="1">
        <v>3.0</v>
      </c>
      <c r="BP800" s="1">
        <v>3.0</v>
      </c>
      <c r="BQ800" s="1">
        <v>3.0</v>
      </c>
      <c r="BR800" s="1">
        <v>3.0</v>
      </c>
      <c r="BS800" s="1">
        <v>4.0</v>
      </c>
      <c r="BT800" s="1">
        <v>4.0</v>
      </c>
      <c r="BU800" s="1">
        <v>4.0</v>
      </c>
      <c r="BV800" s="1">
        <v>4.0</v>
      </c>
      <c r="BW800" s="1">
        <v>5.0</v>
      </c>
      <c r="BX800" s="1">
        <v>3.0</v>
      </c>
      <c r="BY800" s="1">
        <v>3.0</v>
      </c>
      <c r="BZ800" s="1">
        <v>4.0</v>
      </c>
      <c r="CA800" s="64">
        <f t="shared" si="32"/>
        <v>255</v>
      </c>
      <c r="CB800" s="45">
        <f t="shared" si="33"/>
        <v>31</v>
      </c>
      <c r="CC800" s="45">
        <f t="shared" si="34"/>
        <v>19</v>
      </c>
      <c r="CD800" s="45">
        <f t="shared" si="35"/>
        <v>19</v>
      </c>
      <c r="CE800" s="45">
        <f t="shared" si="36"/>
        <v>39</v>
      </c>
      <c r="CF800" s="45">
        <f t="shared" si="37"/>
        <v>40</v>
      </c>
      <c r="CG800" s="45">
        <f t="shared" si="38"/>
        <v>11</v>
      </c>
      <c r="CH800" s="45">
        <f t="shared" si="39"/>
        <v>36</v>
      </c>
      <c r="CI800" s="45">
        <f t="shared" si="40"/>
        <v>0.8</v>
      </c>
      <c r="CJ800">
        <f t="shared" si="10"/>
        <v>21</v>
      </c>
      <c r="CK800" s="45">
        <f t="shared" si="41"/>
        <v>31</v>
      </c>
      <c r="CM800" s="40">
        <f>VLOOKUP(CB800,'PROMIS 57 T-Score Conversions'!Q$3:R$35,2,TRUE)</f>
        <v>43.1</v>
      </c>
      <c r="CN800" s="44" t="str">
        <f t="shared" si="20"/>
        <v>Mild</v>
      </c>
      <c r="CO800" s="40">
        <f>VLOOKUP(CC800,'PROMIS 57 T-Score Conversions'!A$3:B$35,2,TRUE)</f>
        <v>57.4</v>
      </c>
      <c r="CP800" s="39" t="str">
        <f t="shared" si="21"/>
        <v>Moderate</v>
      </c>
      <c r="CQ800" s="40">
        <f>VLOOKUP(CD800,'PROMIS 57 T-Score Conversions'!E$3:F$35,2,TRUE)</f>
        <v>57.7</v>
      </c>
      <c r="CR800" s="39" t="str">
        <f t="shared" si="22"/>
        <v>Mild</v>
      </c>
      <c r="CS800" s="40">
        <f>VLOOKUP(CE800,'PROMIS 57 T-Score Conversions'!U$3:V$35,2,TRUE)</f>
        <v>74.2</v>
      </c>
      <c r="CT800" s="39" t="str">
        <f t="shared" si="42"/>
        <v>Severe</v>
      </c>
      <c r="CU800" s="40">
        <f>VLOOKUP(CF800,'PROMIS 57 T-Score Conversions'!Y$3:Z$35,2,TRUE)</f>
        <v>76.5</v>
      </c>
      <c r="CV800" s="39" t="str">
        <f t="shared" si="24"/>
        <v>Severe</v>
      </c>
      <c r="CW800" s="40">
        <f>vlookup(CG800,'PROMIS 57 T-Score Conversions'!M$3:N$35,2,TRUE)</f>
        <v>32.6</v>
      </c>
      <c r="CX800" s="39" t="str">
        <f t="shared" si="25"/>
        <v>Moderate</v>
      </c>
      <c r="CY800" s="40">
        <f>VLOOKup(CH800,'PROMIS 57 T-Score Conversions'!I$3:J$35,2,TRUE)</f>
        <v>70.1</v>
      </c>
      <c r="CZ800" s="39" t="str">
        <f t="shared" si="26"/>
        <v>Severe</v>
      </c>
      <c r="DA800" s="37">
        <f>VLOOKUP(CJ800,'PROMIS 57 T-Score Conversions'!AC$3:AD$35,2,TRUE)</f>
        <v>37.93</v>
      </c>
      <c r="DB800" s="44" t="str">
        <f t="shared" si="30"/>
        <v>Moderate</v>
      </c>
      <c r="DC800" s="40">
        <f>VLOOKUP(CK800,'PROMIS 57 T-Score Conversions'!AG$3:AH$35,2,TRUE)</f>
        <v>50.21</v>
      </c>
      <c r="DD800" s="39" t="str">
        <f t="shared" si="31"/>
        <v>Normal</v>
      </c>
    </row>
    <row r="801">
      <c r="A801" s="1" t="b">
        <v>1</v>
      </c>
      <c r="B801" s="1" t="b">
        <v>1</v>
      </c>
      <c r="C801" s="20">
        <v>44094.888775775464</v>
      </c>
      <c r="D801" s="1" t="s">
        <v>352</v>
      </c>
      <c r="E801" s="1">
        <v>2140.0</v>
      </c>
      <c r="F801" s="1">
        <v>3.0</v>
      </c>
      <c r="G801" s="1">
        <v>3.0</v>
      </c>
      <c r="H801" s="1">
        <v>3.0</v>
      </c>
      <c r="I801" s="1">
        <v>3.0</v>
      </c>
      <c r="J801" s="1">
        <v>2.0</v>
      </c>
      <c r="K801" s="1">
        <v>3.0</v>
      </c>
      <c r="L801" s="1">
        <v>3.0</v>
      </c>
      <c r="M801" s="1">
        <v>2.0</v>
      </c>
      <c r="N801" s="1">
        <v>3.0</v>
      </c>
      <c r="O801" s="1">
        <v>4.0</v>
      </c>
      <c r="P801" s="1">
        <v>4.0</v>
      </c>
      <c r="Q801" s="1">
        <v>3.0</v>
      </c>
      <c r="R801" s="1">
        <v>3.0</v>
      </c>
      <c r="S801" s="1">
        <v>4.0</v>
      </c>
      <c r="T801" s="1">
        <v>3.0</v>
      </c>
      <c r="U801" s="1">
        <v>3.0</v>
      </c>
      <c r="V801" s="1">
        <v>3.0</v>
      </c>
      <c r="W801" s="1">
        <v>3.0</v>
      </c>
      <c r="X801" s="1">
        <v>4.0</v>
      </c>
      <c r="Y801" s="1">
        <v>3.0</v>
      </c>
      <c r="Z801" s="1">
        <v>4.0</v>
      </c>
      <c r="AA801" s="1">
        <v>4.0</v>
      </c>
      <c r="AB801" s="1">
        <v>3.0</v>
      </c>
      <c r="AC801" s="1">
        <v>3.0</v>
      </c>
      <c r="AD801" s="1">
        <v>4.0</v>
      </c>
      <c r="AE801" s="1">
        <v>4.0</v>
      </c>
      <c r="AF801" s="1">
        <v>4.0</v>
      </c>
      <c r="AG801" s="1">
        <v>4.0</v>
      </c>
      <c r="AH801" s="1">
        <v>4.0</v>
      </c>
      <c r="AI801" s="1">
        <v>4.0</v>
      </c>
      <c r="AJ801" s="1">
        <v>2.0</v>
      </c>
      <c r="AK801" s="1">
        <v>3.0</v>
      </c>
      <c r="AL801" s="1">
        <v>4.0</v>
      </c>
      <c r="AM801" s="1">
        <v>4.0</v>
      </c>
      <c r="AN801" s="1">
        <v>4.0</v>
      </c>
      <c r="AO801" s="1">
        <v>4.0</v>
      </c>
      <c r="AP801" s="1">
        <v>4.0</v>
      </c>
      <c r="AQ801" s="1">
        <v>3.0</v>
      </c>
      <c r="AR801" s="1">
        <v>4.0</v>
      </c>
      <c r="AS801" s="1">
        <v>5.0</v>
      </c>
      <c r="AT801" s="1">
        <v>2.0</v>
      </c>
      <c r="AU801" s="1">
        <v>3.0</v>
      </c>
      <c r="AV801" s="1">
        <v>2.0</v>
      </c>
      <c r="AW801" s="1">
        <v>2.0</v>
      </c>
      <c r="AX801" s="1">
        <v>2.0</v>
      </c>
      <c r="AY801" s="1">
        <v>2.0</v>
      </c>
      <c r="AZ801" s="1">
        <v>2.0</v>
      </c>
      <c r="BA801" s="1">
        <v>1.0</v>
      </c>
      <c r="BB801" s="1">
        <v>4.0</v>
      </c>
      <c r="BC801" s="1">
        <v>4.0</v>
      </c>
      <c r="BD801" s="1">
        <v>4.0</v>
      </c>
      <c r="BE801" s="1">
        <v>4.0</v>
      </c>
      <c r="BF801" s="1">
        <v>4.0</v>
      </c>
      <c r="BG801" s="1">
        <v>4.0</v>
      </c>
      <c r="BH801" s="1">
        <v>4.0</v>
      </c>
      <c r="BI801" s="1">
        <v>4.0</v>
      </c>
      <c r="BJ801" s="1">
        <v>6.0</v>
      </c>
      <c r="BK801" s="1">
        <v>2.0</v>
      </c>
      <c r="BL801" s="1">
        <v>2.0</v>
      </c>
      <c r="BM801" s="1">
        <v>2.0</v>
      </c>
      <c r="BN801" s="1">
        <v>3.0</v>
      </c>
      <c r="BO801" s="1">
        <v>3.0</v>
      </c>
      <c r="BP801" s="1">
        <v>3.0</v>
      </c>
      <c r="BQ801" s="1">
        <v>3.0</v>
      </c>
      <c r="BR801" s="1">
        <v>3.0</v>
      </c>
      <c r="BS801" s="1">
        <v>3.0</v>
      </c>
      <c r="BT801" s="1">
        <v>3.0</v>
      </c>
      <c r="BU801" s="1">
        <v>4.0</v>
      </c>
      <c r="BV801" s="1">
        <v>3.0</v>
      </c>
      <c r="BW801" s="1">
        <v>3.0</v>
      </c>
      <c r="BX801" s="1">
        <v>3.0</v>
      </c>
      <c r="BY801" s="1">
        <v>3.0</v>
      </c>
      <c r="BZ801" s="1">
        <v>4.0</v>
      </c>
      <c r="CA801" s="64">
        <f t="shared" si="32"/>
        <v>238</v>
      </c>
      <c r="CB801" s="45">
        <f t="shared" si="33"/>
        <v>22</v>
      </c>
      <c r="CC801" s="45">
        <f t="shared" si="34"/>
        <v>27</v>
      </c>
      <c r="CD801" s="45">
        <f t="shared" si="35"/>
        <v>27</v>
      </c>
      <c r="CE801" s="45">
        <f t="shared" si="36"/>
        <v>29</v>
      </c>
      <c r="CF801" s="45">
        <f t="shared" si="37"/>
        <v>32</v>
      </c>
      <c r="CG801" s="45">
        <f t="shared" si="38"/>
        <v>16</v>
      </c>
      <c r="CH801" s="45">
        <f t="shared" si="39"/>
        <v>32</v>
      </c>
      <c r="CI801" s="45">
        <f t="shared" si="40"/>
        <v>0.6</v>
      </c>
      <c r="CJ801">
        <f t="shared" si="10"/>
        <v>21</v>
      </c>
      <c r="CK801" s="45">
        <f t="shared" si="41"/>
        <v>26</v>
      </c>
      <c r="CM801" s="40">
        <f>VLOOKUP(CB801,'PROMIS 57 T-Score Conversions'!Q$3:R$35,2,TRUE)</f>
        <v>36.7</v>
      </c>
      <c r="CN801" s="44" t="str">
        <f t="shared" si="20"/>
        <v>Moderate</v>
      </c>
      <c r="CO801" s="40">
        <f>VLOOKUP(CC801,'PROMIS 57 T-Score Conversions'!A$3:B$35,2,TRUE)</f>
        <v>65.6</v>
      </c>
      <c r="CP801" s="39" t="str">
        <f t="shared" si="21"/>
        <v>Severe</v>
      </c>
      <c r="CQ801" s="40">
        <f>VLOOKUP(CD801,'PROMIS 57 T-Score Conversions'!E$3:F$35,2,TRUE)</f>
        <v>64.9</v>
      </c>
      <c r="CR801" s="39" t="str">
        <f t="shared" si="22"/>
        <v>Moderate</v>
      </c>
      <c r="CS801" s="40">
        <f>VLOOKUP(CE801,'PROMIS 57 T-Score Conversions'!U$3:V$35,2,TRUE)</f>
        <v>62.3</v>
      </c>
      <c r="CT801" s="39" t="str">
        <f t="shared" si="42"/>
        <v>Moderate</v>
      </c>
      <c r="CU801" s="40">
        <f>VLOOKUP(CF801,'PROMIS 57 T-Score Conversions'!Y$3:Z$35,2,TRUE)</f>
        <v>62.6</v>
      </c>
      <c r="CV801" s="39" t="str">
        <f t="shared" si="24"/>
        <v>Moderate</v>
      </c>
      <c r="CW801" s="40">
        <f>vlookup(CG801,'PROMIS 57 T-Score Conversions'!M$3:N$35,2,TRUE)</f>
        <v>36.9</v>
      </c>
      <c r="CX801" s="39" t="str">
        <f t="shared" si="25"/>
        <v>Moderate</v>
      </c>
      <c r="CY801" s="40">
        <f>VLOOKup(CH801,'PROMIS 57 T-Score Conversions'!I$3:J$35,2,TRUE)</f>
        <v>66.9</v>
      </c>
      <c r="CZ801" s="39" t="str">
        <f t="shared" si="26"/>
        <v>Moderate</v>
      </c>
      <c r="DA801" s="37">
        <f>VLOOKUP(CJ801,'PROMIS 57 T-Score Conversions'!AC$3:AD$35,2,TRUE)</f>
        <v>37.93</v>
      </c>
      <c r="DB801" s="44" t="str">
        <f t="shared" si="30"/>
        <v>Moderate</v>
      </c>
      <c r="DC801" s="40">
        <f>VLOOKUP(CK801,'PROMIS 57 T-Score Conversions'!AG$3:AH$35,2,TRUE)</f>
        <v>45.27</v>
      </c>
      <c r="DD801" s="39" t="str">
        <f t="shared" si="31"/>
        <v>Normal</v>
      </c>
    </row>
    <row r="802">
      <c r="A802" s="1" t="b">
        <v>1</v>
      </c>
      <c r="B802" s="1" t="b">
        <v>1</v>
      </c>
      <c r="C802" s="20">
        <v>44095.64976123843</v>
      </c>
      <c r="D802" s="1" t="s">
        <v>513</v>
      </c>
      <c r="E802" s="1">
        <v>2334.0</v>
      </c>
      <c r="F802" s="1">
        <v>3.0</v>
      </c>
      <c r="G802" s="1">
        <v>4.0</v>
      </c>
      <c r="H802" s="1">
        <v>4.0</v>
      </c>
      <c r="I802" s="1">
        <v>4.0</v>
      </c>
      <c r="J802" s="1">
        <v>2.0</v>
      </c>
      <c r="K802" s="1">
        <v>3.0</v>
      </c>
      <c r="L802" s="1">
        <v>4.0</v>
      </c>
      <c r="M802" s="1">
        <v>2.0</v>
      </c>
      <c r="N802" s="1">
        <v>1.0</v>
      </c>
      <c r="O802" s="1">
        <v>3.0</v>
      </c>
      <c r="P802" s="1">
        <v>2.0</v>
      </c>
      <c r="Q802" s="1">
        <v>3.0</v>
      </c>
      <c r="R802" s="1">
        <v>4.0</v>
      </c>
      <c r="S802" s="1">
        <v>2.0</v>
      </c>
      <c r="T802" s="1">
        <v>3.0</v>
      </c>
      <c r="U802" s="1">
        <v>4.0</v>
      </c>
      <c r="V802" s="1">
        <v>2.0</v>
      </c>
      <c r="W802" s="1">
        <v>2.0</v>
      </c>
      <c r="X802" s="1">
        <v>5.0</v>
      </c>
      <c r="Y802" s="1">
        <v>2.0</v>
      </c>
      <c r="Z802" s="1">
        <v>3.0</v>
      </c>
      <c r="AA802" s="1">
        <v>5.0</v>
      </c>
      <c r="AB802" s="1">
        <v>4.0</v>
      </c>
      <c r="AC802" s="1">
        <v>3.0</v>
      </c>
      <c r="AD802" s="1">
        <v>5.0</v>
      </c>
      <c r="AE802" s="1">
        <v>5.0</v>
      </c>
      <c r="AF802" s="1">
        <v>4.0</v>
      </c>
      <c r="AG802" s="1">
        <v>5.0</v>
      </c>
      <c r="AH802" s="1">
        <v>5.0</v>
      </c>
      <c r="AI802" s="1">
        <v>4.0</v>
      </c>
      <c r="AJ802" s="1">
        <v>5.0</v>
      </c>
      <c r="AK802" s="1">
        <v>4.0</v>
      </c>
      <c r="AL802" s="1">
        <v>3.0</v>
      </c>
      <c r="AM802" s="1">
        <v>5.0</v>
      </c>
      <c r="AN802" s="1">
        <v>3.0</v>
      </c>
      <c r="AO802" s="1">
        <v>3.0</v>
      </c>
      <c r="AP802" s="1">
        <v>4.0</v>
      </c>
      <c r="AQ802" s="1">
        <v>3.0</v>
      </c>
      <c r="AR802" s="1">
        <v>2.0</v>
      </c>
      <c r="AS802" s="1">
        <v>5.0</v>
      </c>
      <c r="AT802" s="1">
        <v>2.0</v>
      </c>
      <c r="AU802" s="1">
        <v>2.0</v>
      </c>
      <c r="AV802" s="1">
        <v>1.0</v>
      </c>
      <c r="AW802" s="1">
        <v>2.0</v>
      </c>
      <c r="AX802" s="1">
        <v>2.0</v>
      </c>
      <c r="AY802" s="1">
        <v>3.0</v>
      </c>
      <c r="AZ802" s="1">
        <v>3.0</v>
      </c>
      <c r="BA802" s="1">
        <v>1.0</v>
      </c>
      <c r="BB802" s="1">
        <v>3.0</v>
      </c>
      <c r="BC802" s="1">
        <v>5.0</v>
      </c>
      <c r="BD802" s="1">
        <v>5.0</v>
      </c>
      <c r="BE802" s="1">
        <v>3.0</v>
      </c>
      <c r="BF802" s="1">
        <v>3.0</v>
      </c>
      <c r="BG802" s="1">
        <v>3.0</v>
      </c>
      <c r="BH802" s="1">
        <v>5.0</v>
      </c>
      <c r="BI802" s="1">
        <v>2.0</v>
      </c>
      <c r="BJ802" s="1">
        <v>6.0</v>
      </c>
      <c r="BK802" s="1">
        <v>1.0</v>
      </c>
      <c r="BL802" s="1">
        <v>1.0</v>
      </c>
      <c r="BM802" s="1">
        <v>1.0</v>
      </c>
      <c r="BN802" s="1">
        <v>2.0</v>
      </c>
      <c r="BO802" s="1">
        <v>1.0</v>
      </c>
      <c r="BP802" s="1">
        <v>1.0</v>
      </c>
      <c r="BQ802" s="1">
        <v>1.0</v>
      </c>
      <c r="BR802" s="1">
        <v>1.0</v>
      </c>
      <c r="BS802" s="1">
        <v>5.0</v>
      </c>
      <c r="BT802" s="1">
        <v>5.0</v>
      </c>
      <c r="BU802" s="1">
        <v>4.0</v>
      </c>
      <c r="BV802" s="1">
        <v>5.0</v>
      </c>
      <c r="BW802" s="1">
        <v>5.0</v>
      </c>
      <c r="BX802" s="1">
        <v>4.0</v>
      </c>
      <c r="BY802" s="1">
        <v>5.0</v>
      </c>
      <c r="BZ802" s="1">
        <v>4.0</v>
      </c>
      <c r="CA802" s="64">
        <f t="shared" si="32"/>
        <v>236</v>
      </c>
      <c r="CB802" s="45">
        <f t="shared" si="33"/>
        <v>26</v>
      </c>
      <c r="CC802" s="45">
        <f t="shared" si="34"/>
        <v>22</v>
      </c>
      <c r="CD802" s="45">
        <f t="shared" si="35"/>
        <v>26</v>
      </c>
      <c r="CE802" s="45">
        <f t="shared" si="36"/>
        <v>37</v>
      </c>
      <c r="CF802" s="45">
        <f t="shared" si="37"/>
        <v>28</v>
      </c>
      <c r="CG802" s="45">
        <f t="shared" si="38"/>
        <v>16</v>
      </c>
      <c r="CH802" s="45">
        <f t="shared" si="39"/>
        <v>29</v>
      </c>
      <c r="CI802" s="45">
        <f t="shared" si="40"/>
        <v>0.6</v>
      </c>
      <c r="CJ802">
        <f t="shared" si="10"/>
        <v>9</v>
      </c>
      <c r="CK802" s="45">
        <f t="shared" si="41"/>
        <v>37</v>
      </c>
      <c r="CM802" s="40">
        <f>VLOOKUP(CB802,'PROMIS 57 T-Score Conversions'!Q$3:R$35,2,TRUE)</f>
        <v>39.5</v>
      </c>
      <c r="CN802" s="44" t="str">
        <f t="shared" si="20"/>
        <v>Moderate</v>
      </c>
      <c r="CO802" s="40">
        <f>VLOOKUP(CC802,'PROMIS 57 T-Score Conversions'!A$3:B$35,2,TRUE)</f>
        <v>60.4</v>
      </c>
      <c r="CP802" s="39" t="str">
        <f t="shared" si="21"/>
        <v>Moderate</v>
      </c>
      <c r="CQ802" s="40">
        <f>VLOOKUP(CD802,'PROMIS 57 T-Score Conversions'!E$3:F$35,2,TRUE)</f>
        <v>63.9</v>
      </c>
      <c r="CR802" s="39" t="str">
        <f t="shared" si="22"/>
        <v>Moderate</v>
      </c>
      <c r="CS802" s="40">
        <f>VLOOKUP(CE802,'PROMIS 57 T-Score Conversions'!U$3:V$35,2,TRUE)</f>
        <v>71</v>
      </c>
      <c r="CT802" s="39" t="str">
        <f t="shared" si="42"/>
        <v>Severe</v>
      </c>
      <c r="CU802" s="40">
        <f>VLOOKUP(CF802,'PROMIS 57 T-Score Conversions'!Y$3:Z$35,2,TRUE)</f>
        <v>58.3</v>
      </c>
      <c r="CV802" s="39" t="str">
        <f t="shared" si="24"/>
        <v>Mild</v>
      </c>
      <c r="CW802" s="40">
        <f>vlookup(CG802,'PROMIS 57 T-Score Conversions'!M$3:N$35,2,TRUE)</f>
        <v>36.9</v>
      </c>
      <c r="CX802" s="39" t="str">
        <f t="shared" si="25"/>
        <v>Moderate</v>
      </c>
      <c r="CY802" s="40">
        <f>VLOOKup(CH802,'PROMIS 57 T-Score Conversions'!I$3:J$35,2,TRUE)</f>
        <v>64.8</v>
      </c>
      <c r="CZ802" s="39" t="str">
        <f t="shared" si="26"/>
        <v>Moderate</v>
      </c>
      <c r="DA802" s="37">
        <f>VLOOKUP(CJ802,'PROMIS 57 T-Score Conversions'!AC$3:AD$35,2,TRUE)</f>
        <v>25.73</v>
      </c>
      <c r="DB802" s="44" t="str">
        <f t="shared" si="30"/>
        <v>Severe</v>
      </c>
      <c r="DC802" s="40">
        <f>VLOOKUP(CK802,'PROMIS 57 T-Score Conversions'!AG$3:AH$35,2,TRUE)</f>
        <v>58.03</v>
      </c>
      <c r="DD802" s="39" t="str">
        <f t="shared" si="31"/>
        <v>Mild</v>
      </c>
    </row>
    <row r="803">
      <c r="A803" s="1" t="b">
        <v>1</v>
      </c>
      <c r="B803" s="1" t="b">
        <v>1</v>
      </c>
      <c r="C803" s="20">
        <v>44095.77511474537</v>
      </c>
      <c r="D803" s="1" t="s">
        <v>424</v>
      </c>
      <c r="E803" s="1">
        <v>2197.0</v>
      </c>
      <c r="F803" s="1">
        <v>4.0</v>
      </c>
      <c r="G803" s="1">
        <v>5.0</v>
      </c>
      <c r="H803" s="1">
        <v>5.0</v>
      </c>
      <c r="I803" s="1">
        <v>4.0</v>
      </c>
      <c r="J803" s="1">
        <v>3.0</v>
      </c>
      <c r="K803" s="1">
        <v>4.0</v>
      </c>
      <c r="L803" s="1">
        <v>5.0</v>
      </c>
      <c r="M803" s="1">
        <v>3.0</v>
      </c>
      <c r="N803" s="1">
        <v>1.0</v>
      </c>
      <c r="O803" s="1">
        <v>1.0</v>
      </c>
      <c r="P803" s="1">
        <v>2.0</v>
      </c>
      <c r="Q803" s="1">
        <v>1.0</v>
      </c>
      <c r="R803" s="1">
        <v>1.0</v>
      </c>
      <c r="S803" s="1">
        <v>1.0</v>
      </c>
      <c r="T803" s="1">
        <v>1.0</v>
      </c>
      <c r="U803" s="1">
        <v>2.0</v>
      </c>
      <c r="V803" s="1">
        <v>2.0</v>
      </c>
      <c r="W803" s="1">
        <v>2.0</v>
      </c>
      <c r="X803" s="1">
        <v>2.0</v>
      </c>
      <c r="Y803" s="1">
        <v>2.0</v>
      </c>
      <c r="Z803" s="1">
        <v>1.0</v>
      </c>
      <c r="AA803" s="1">
        <v>2.0</v>
      </c>
      <c r="AB803" s="1">
        <v>5.0</v>
      </c>
      <c r="AC803" s="1">
        <v>3.0</v>
      </c>
      <c r="AD803" s="1">
        <v>1.0</v>
      </c>
      <c r="AE803" s="1">
        <v>2.0</v>
      </c>
      <c r="AF803" s="1">
        <v>2.0</v>
      </c>
      <c r="AG803" s="1">
        <v>2.0</v>
      </c>
      <c r="AH803" s="1">
        <v>2.0</v>
      </c>
      <c r="AI803" s="1">
        <v>2.0</v>
      </c>
      <c r="AJ803" s="1">
        <v>3.0</v>
      </c>
      <c r="AK803" s="1">
        <v>1.0</v>
      </c>
      <c r="AL803" s="1">
        <v>3.0</v>
      </c>
      <c r="AM803" s="1">
        <v>3.0</v>
      </c>
      <c r="AN803" s="1">
        <v>4.0</v>
      </c>
      <c r="AO803" s="1">
        <v>4.0</v>
      </c>
      <c r="AP803" s="1">
        <v>4.0</v>
      </c>
      <c r="AQ803" s="1">
        <v>4.0</v>
      </c>
      <c r="AR803" s="1">
        <v>2.0</v>
      </c>
      <c r="AS803" s="1">
        <v>3.0</v>
      </c>
      <c r="AT803" s="1">
        <v>1.0</v>
      </c>
      <c r="AU803" s="1">
        <v>4.0</v>
      </c>
      <c r="AV803" s="1">
        <v>1.0</v>
      </c>
      <c r="AW803" s="1">
        <v>1.0</v>
      </c>
      <c r="AX803" s="1">
        <v>1.0</v>
      </c>
      <c r="AY803" s="1">
        <v>1.0</v>
      </c>
      <c r="AZ803" s="1">
        <v>5.0</v>
      </c>
      <c r="BA803" s="1">
        <v>2.0</v>
      </c>
      <c r="BB803" s="1">
        <v>2.0</v>
      </c>
      <c r="BC803" s="1">
        <v>2.0</v>
      </c>
      <c r="BD803" s="1">
        <v>3.0</v>
      </c>
      <c r="BE803" s="1">
        <v>3.0</v>
      </c>
      <c r="BF803" s="1">
        <v>5.0</v>
      </c>
      <c r="BG803" s="1">
        <v>3.0</v>
      </c>
      <c r="BH803" s="1">
        <v>5.0</v>
      </c>
      <c r="BI803" s="1">
        <v>3.0</v>
      </c>
      <c r="BJ803" s="1">
        <v>3.0</v>
      </c>
      <c r="BK803" s="1">
        <v>1.0</v>
      </c>
      <c r="BL803" s="1">
        <v>1.0</v>
      </c>
      <c r="BM803" s="1">
        <v>4.0</v>
      </c>
      <c r="BN803" s="1">
        <v>3.0</v>
      </c>
      <c r="BO803" s="1">
        <v>2.0</v>
      </c>
      <c r="BP803" s="1">
        <v>3.0</v>
      </c>
      <c r="BQ803" s="1">
        <v>2.0</v>
      </c>
      <c r="BR803" s="1">
        <v>2.0</v>
      </c>
      <c r="BS803" s="1">
        <v>3.0</v>
      </c>
      <c r="BT803" s="1">
        <v>3.0</v>
      </c>
      <c r="BU803" s="1">
        <v>4.0</v>
      </c>
      <c r="BV803" s="1">
        <v>4.0</v>
      </c>
      <c r="BW803" s="1">
        <v>4.0</v>
      </c>
      <c r="BX803" s="1">
        <v>2.0</v>
      </c>
      <c r="BY803" s="1">
        <v>2.0</v>
      </c>
      <c r="BZ803" s="1">
        <v>4.0</v>
      </c>
      <c r="CA803" s="64">
        <f t="shared" si="32"/>
        <v>193</v>
      </c>
      <c r="CB803" s="45">
        <f t="shared" si="33"/>
        <v>33</v>
      </c>
      <c r="CC803" s="45">
        <f t="shared" si="34"/>
        <v>10</v>
      </c>
      <c r="CD803" s="45">
        <f t="shared" si="35"/>
        <v>19</v>
      </c>
      <c r="CE803" s="45">
        <f t="shared" si="36"/>
        <v>15</v>
      </c>
      <c r="CF803" s="45">
        <f t="shared" si="37"/>
        <v>27</v>
      </c>
      <c r="CG803" s="45">
        <f t="shared" si="38"/>
        <v>16</v>
      </c>
      <c r="CH803" s="45">
        <f t="shared" si="39"/>
        <v>26</v>
      </c>
      <c r="CI803" s="45">
        <f t="shared" si="40"/>
        <v>0.3</v>
      </c>
      <c r="CJ803">
        <f t="shared" si="10"/>
        <v>18</v>
      </c>
      <c r="CK803" s="45">
        <f t="shared" si="41"/>
        <v>26</v>
      </c>
      <c r="CM803" s="40">
        <f>VLOOKUP(CB803,'PROMIS 57 T-Score Conversions'!Q$3:R$35,2,TRUE)</f>
        <v>44.7</v>
      </c>
      <c r="CN803" s="44" t="str">
        <f t="shared" si="20"/>
        <v>Mild</v>
      </c>
      <c r="CO803" s="40">
        <f>VLOOKUP(CC803,'PROMIS 57 T-Score Conversions'!A$3:B$35,2,TRUE)</f>
        <v>45.9</v>
      </c>
      <c r="CP803" s="39" t="str">
        <f t="shared" si="21"/>
        <v>Normal</v>
      </c>
      <c r="CQ803" s="40">
        <f>VLOOKUP(CD803,'PROMIS 57 T-Score Conversions'!E$3:F$35,2,TRUE)</f>
        <v>57.7</v>
      </c>
      <c r="CR803" s="39" t="str">
        <f t="shared" si="22"/>
        <v>Mild</v>
      </c>
      <c r="CS803" s="40">
        <f>VLOOKUP(CE803,'PROMIS 57 T-Score Conversions'!U$3:V$35,2,TRUE)</f>
        <v>48.1</v>
      </c>
      <c r="CT803" s="39" t="str">
        <f t="shared" si="42"/>
        <v>Normal</v>
      </c>
      <c r="CU803" s="40">
        <f>VLOOKUP(CF803,'PROMIS 57 T-Score Conversions'!Y$3:Z$35,2,TRUE)</f>
        <v>57.3</v>
      </c>
      <c r="CV803" s="39" t="str">
        <f t="shared" si="24"/>
        <v>Mild</v>
      </c>
      <c r="CW803" s="40">
        <f>vlookup(CG803,'PROMIS 57 T-Score Conversions'!M$3:N$35,2,TRUE)</f>
        <v>36.9</v>
      </c>
      <c r="CX803" s="39" t="str">
        <f t="shared" si="25"/>
        <v>Moderate</v>
      </c>
      <c r="CY803" s="40">
        <f>VLOOKup(CH803,'PROMIS 57 T-Score Conversions'!I$3:J$35,2,TRUE)</f>
        <v>62.8</v>
      </c>
      <c r="CZ803" s="39" t="str">
        <f t="shared" si="26"/>
        <v>Moderate</v>
      </c>
      <c r="DA803" s="37">
        <f>VLOOKUP(CJ803,'PROMIS 57 T-Score Conversions'!AC$3:AD$35,2,TRUE)</f>
        <v>35.56</v>
      </c>
      <c r="DB803" s="44" t="str">
        <f t="shared" si="30"/>
        <v>Moderate</v>
      </c>
      <c r="DC803" s="40">
        <f>VLOOKUP(CK803,'PROMIS 57 T-Score Conversions'!AG$3:AH$35,2,TRUE)</f>
        <v>45.27</v>
      </c>
      <c r="DD803" s="39" t="str">
        <f t="shared" si="31"/>
        <v>Normal</v>
      </c>
    </row>
    <row r="804">
      <c r="A804" s="1" t="b">
        <v>1</v>
      </c>
      <c r="B804" s="1" t="b">
        <v>1</v>
      </c>
      <c r="C804" s="20">
        <v>44096.359003171296</v>
      </c>
      <c r="D804" s="1" t="s">
        <v>141</v>
      </c>
      <c r="E804" s="1">
        <v>1909.0</v>
      </c>
      <c r="F804" s="1">
        <v>3.0</v>
      </c>
      <c r="G804" s="1">
        <v>3.0</v>
      </c>
      <c r="H804" s="1">
        <v>3.0</v>
      </c>
      <c r="I804" s="1">
        <v>2.0</v>
      </c>
      <c r="J804" s="1">
        <v>3.0</v>
      </c>
      <c r="K804" s="1">
        <v>3.0</v>
      </c>
      <c r="L804" s="1">
        <v>4.0</v>
      </c>
      <c r="M804" s="1">
        <v>3.0</v>
      </c>
      <c r="N804" s="1">
        <v>4.0</v>
      </c>
      <c r="O804" s="1">
        <v>2.0</v>
      </c>
      <c r="P804" s="1">
        <v>3.0</v>
      </c>
      <c r="Q804" s="1">
        <v>2.0</v>
      </c>
      <c r="R804" s="1">
        <v>3.0</v>
      </c>
      <c r="S804" s="1">
        <v>2.0</v>
      </c>
      <c r="T804" s="1">
        <v>3.0</v>
      </c>
      <c r="U804" s="1">
        <v>3.0</v>
      </c>
      <c r="V804" s="1">
        <v>1.0</v>
      </c>
      <c r="W804" s="1">
        <v>2.0</v>
      </c>
      <c r="X804" s="1">
        <v>1.0</v>
      </c>
      <c r="Y804" s="1">
        <v>3.0</v>
      </c>
      <c r="Z804" s="1">
        <v>1.0</v>
      </c>
      <c r="AA804" s="1">
        <v>2.0</v>
      </c>
      <c r="AB804" s="1">
        <v>2.0</v>
      </c>
      <c r="AC804" s="1">
        <v>1.0</v>
      </c>
      <c r="AD804" s="1">
        <v>4.0</v>
      </c>
      <c r="AE804" s="1">
        <v>3.0</v>
      </c>
      <c r="AF804" s="1">
        <v>5.0</v>
      </c>
      <c r="AG804" s="1">
        <v>5.0</v>
      </c>
      <c r="AH804" s="1">
        <v>4.0</v>
      </c>
      <c r="AI804" s="1">
        <v>5.0</v>
      </c>
      <c r="AJ804" s="1">
        <v>5.0</v>
      </c>
      <c r="AK804" s="1">
        <v>5.0</v>
      </c>
      <c r="AL804" s="1">
        <v>3.0</v>
      </c>
      <c r="AM804" s="1">
        <v>4.0</v>
      </c>
      <c r="AN804" s="1">
        <v>3.0</v>
      </c>
      <c r="AO804" s="1">
        <v>1.0</v>
      </c>
      <c r="AP804" s="1">
        <v>1.0</v>
      </c>
      <c r="AQ804" s="1">
        <v>1.0</v>
      </c>
      <c r="AR804" s="1">
        <v>1.0</v>
      </c>
      <c r="AS804" s="1">
        <v>4.0</v>
      </c>
      <c r="AT804" s="1">
        <v>3.0</v>
      </c>
      <c r="AU804" s="1">
        <v>3.0</v>
      </c>
      <c r="AV804" s="1">
        <v>2.0</v>
      </c>
      <c r="AW804" s="1">
        <v>3.0</v>
      </c>
      <c r="AX804" s="1">
        <v>2.0</v>
      </c>
      <c r="AY804" s="1">
        <v>2.0</v>
      </c>
      <c r="AZ804" s="1">
        <v>3.0</v>
      </c>
      <c r="BA804" s="1">
        <v>2.0</v>
      </c>
      <c r="BB804" s="1">
        <v>5.0</v>
      </c>
      <c r="BC804" s="1">
        <v>4.0</v>
      </c>
      <c r="BD804" s="1">
        <v>4.0</v>
      </c>
      <c r="BE804" s="1">
        <v>4.0</v>
      </c>
      <c r="BF804" s="1">
        <v>4.0</v>
      </c>
      <c r="BG804" s="1">
        <v>4.0</v>
      </c>
      <c r="BH804" s="1">
        <v>4.0</v>
      </c>
      <c r="BI804" s="1">
        <v>3.0</v>
      </c>
      <c r="BJ804" s="1">
        <v>6.0</v>
      </c>
      <c r="BK804" s="1">
        <v>1.0</v>
      </c>
      <c r="BL804" s="1">
        <v>1.0</v>
      </c>
      <c r="BM804" s="1">
        <v>1.0</v>
      </c>
      <c r="BN804" s="1">
        <v>2.0</v>
      </c>
      <c r="BO804" s="1">
        <v>2.0</v>
      </c>
      <c r="BP804" s="1">
        <v>2.0</v>
      </c>
      <c r="BQ804" s="1">
        <v>2.0</v>
      </c>
      <c r="BR804" s="1">
        <v>2.0</v>
      </c>
      <c r="BS804" s="1">
        <v>4.0</v>
      </c>
      <c r="BT804" s="1">
        <v>4.0</v>
      </c>
      <c r="BU804" s="1">
        <v>4.0</v>
      </c>
      <c r="BV804" s="1">
        <v>4.0</v>
      </c>
      <c r="BW804" s="1">
        <v>5.0</v>
      </c>
      <c r="BX804" s="1">
        <v>3.0</v>
      </c>
      <c r="BY804" s="1">
        <v>5.0</v>
      </c>
      <c r="BZ804" s="1">
        <v>4.0</v>
      </c>
      <c r="CA804" s="64">
        <f t="shared" si="32"/>
        <v>217</v>
      </c>
      <c r="CB804" s="45">
        <f t="shared" si="33"/>
        <v>24</v>
      </c>
      <c r="CC804" s="45">
        <f t="shared" si="34"/>
        <v>22</v>
      </c>
      <c r="CD804" s="45">
        <f t="shared" si="35"/>
        <v>13</v>
      </c>
      <c r="CE804" s="45">
        <f t="shared" si="36"/>
        <v>36</v>
      </c>
      <c r="CF804" s="45">
        <f t="shared" si="37"/>
        <v>18</v>
      </c>
      <c r="CG804" s="45">
        <f t="shared" si="38"/>
        <v>20</v>
      </c>
      <c r="CH804" s="45">
        <f t="shared" si="39"/>
        <v>32</v>
      </c>
      <c r="CI804" s="45">
        <f t="shared" si="40"/>
        <v>0.6</v>
      </c>
      <c r="CJ804">
        <f t="shared" si="10"/>
        <v>13</v>
      </c>
      <c r="CK804" s="45">
        <f t="shared" si="41"/>
        <v>33</v>
      </c>
      <c r="CM804" s="40">
        <f>VLOOKUP(CB804,'PROMIS 57 T-Score Conversions'!Q$3:R$35,2,TRUE)</f>
        <v>38.1</v>
      </c>
      <c r="CN804" s="44" t="str">
        <f t="shared" si="20"/>
        <v>Moderate</v>
      </c>
      <c r="CO804" s="40">
        <f>VLOOKUP(CC804,'PROMIS 57 T-Score Conversions'!A$3:B$35,2,TRUE)</f>
        <v>60.4</v>
      </c>
      <c r="CP804" s="39" t="str">
        <f t="shared" si="21"/>
        <v>Moderate</v>
      </c>
      <c r="CQ804" s="40">
        <f>VLOOKUP(CD804,'PROMIS 57 T-Score Conversions'!E$3:F$35,2,TRUE)</f>
        <v>52.1</v>
      </c>
      <c r="CR804" s="39" t="str">
        <f t="shared" si="22"/>
        <v>Normal</v>
      </c>
      <c r="CS804" s="40">
        <f>VLOOKUP(CE804,'PROMIS 57 T-Score Conversions'!U$3:V$35,2,TRUE)</f>
        <v>69.8</v>
      </c>
      <c r="CT804" s="39" t="str">
        <f t="shared" si="42"/>
        <v>Moderate</v>
      </c>
      <c r="CU804" s="40">
        <f>VLOOKUP(CF804,'PROMIS 57 T-Score Conversions'!Y$3:Z$35,2,TRUE)</f>
        <v>47.9</v>
      </c>
      <c r="CV804" s="39" t="str">
        <f t="shared" si="24"/>
        <v>Normal</v>
      </c>
      <c r="CW804" s="40">
        <f>vlookup(CG804,'PROMIS 57 T-Score Conversions'!M$3:N$35,2,TRUE)</f>
        <v>40.2</v>
      </c>
      <c r="CX804" s="39" t="str">
        <f t="shared" si="25"/>
        <v>Mild</v>
      </c>
      <c r="CY804" s="40">
        <f>VLOOKup(CH804,'PROMIS 57 T-Score Conversions'!I$3:J$35,2,TRUE)</f>
        <v>66.9</v>
      </c>
      <c r="CZ804" s="39" t="str">
        <f t="shared" si="26"/>
        <v>Moderate</v>
      </c>
      <c r="DA804" s="37">
        <f>VLOOKUP(CJ804,'PROMIS 57 T-Score Conversions'!AC$3:AD$35,2,TRUE)</f>
        <v>31.18</v>
      </c>
      <c r="DB804" s="44" t="str">
        <f t="shared" si="30"/>
        <v>Moderate</v>
      </c>
      <c r="DC804" s="40">
        <f>VLOOKUP(CK804,'PROMIS 57 T-Score Conversions'!AG$3:AH$35,2,TRUE)</f>
        <v>52.42</v>
      </c>
      <c r="DD804" s="39" t="str">
        <f t="shared" si="31"/>
        <v>Normal</v>
      </c>
    </row>
    <row r="805">
      <c r="A805" s="1" t="b">
        <v>1</v>
      </c>
      <c r="B805" s="1" t="b">
        <v>1</v>
      </c>
      <c r="C805" s="20">
        <v>44096.449682164355</v>
      </c>
      <c r="D805" s="1" t="s">
        <v>372</v>
      </c>
      <c r="E805" s="1">
        <v>2170.0</v>
      </c>
      <c r="F805" s="1">
        <v>5.0</v>
      </c>
      <c r="G805" s="1">
        <v>5.0</v>
      </c>
      <c r="H805" s="1">
        <v>5.0</v>
      </c>
      <c r="I805" s="1">
        <v>5.0</v>
      </c>
      <c r="J805" s="1">
        <v>5.0</v>
      </c>
      <c r="K805" s="1">
        <v>5.0</v>
      </c>
      <c r="L805" s="1">
        <v>5.0</v>
      </c>
      <c r="M805" s="1">
        <v>5.0</v>
      </c>
      <c r="N805" s="1">
        <v>1.0</v>
      </c>
      <c r="O805" s="1">
        <v>1.0</v>
      </c>
      <c r="P805" s="1">
        <v>1.0</v>
      </c>
      <c r="Q805" s="1">
        <v>1.0</v>
      </c>
      <c r="R805" s="1">
        <v>1.0</v>
      </c>
      <c r="S805" s="1">
        <v>1.0</v>
      </c>
      <c r="T805" s="1">
        <v>1.0</v>
      </c>
      <c r="U805" s="1">
        <v>1.0</v>
      </c>
      <c r="V805" s="1">
        <v>2.0</v>
      </c>
      <c r="W805" s="1">
        <v>1.0</v>
      </c>
      <c r="X805" s="1">
        <v>1.0</v>
      </c>
      <c r="Y805" s="1">
        <v>1.0</v>
      </c>
      <c r="Z805" s="1">
        <v>1.0</v>
      </c>
      <c r="AA805" s="1">
        <v>1.0</v>
      </c>
      <c r="AB805" s="1">
        <v>1.0</v>
      </c>
      <c r="AC805" s="1">
        <v>1.0</v>
      </c>
      <c r="AD805" s="1">
        <v>3.0</v>
      </c>
      <c r="AE805" s="1">
        <v>1.0</v>
      </c>
      <c r="AF805" s="1">
        <v>2.0</v>
      </c>
      <c r="AG805" s="1">
        <v>3.0</v>
      </c>
      <c r="AH805" s="1">
        <v>4.0</v>
      </c>
      <c r="AI805" s="1">
        <v>2.0</v>
      </c>
      <c r="AJ805" s="1">
        <v>2.0</v>
      </c>
      <c r="AK805" s="1">
        <v>3.0</v>
      </c>
      <c r="AL805" s="1">
        <v>1.0</v>
      </c>
      <c r="AM805" s="1">
        <v>4.0</v>
      </c>
      <c r="AN805" s="1">
        <v>3.0</v>
      </c>
      <c r="AO805" s="1">
        <v>1.0</v>
      </c>
      <c r="AP805" s="1">
        <v>4.0</v>
      </c>
      <c r="AQ805" s="1">
        <v>1.0</v>
      </c>
      <c r="AR805" s="1">
        <v>1.0</v>
      </c>
      <c r="AS805" s="1">
        <v>3.0</v>
      </c>
      <c r="AT805" s="1">
        <v>5.0</v>
      </c>
      <c r="AU805" s="1">
        <v>5.0</v>
      </c>
      <c r="AV805" s="1">
        <v>5.0</v>
      </c>
      <c r="AW805" s="1">
        <v>5.0</v>
      </c>
      <c r="AX805" s="1">
        <v>5.0</v>
      </c>
      <c r="AY805" s="1">
        <v>5.0</v>
      </c>
      <c r="AZ805" s="1">
        <v>5.0</v>
      </c>
      <c r="BA805" s="1">
        <v>5.0</v>
      </c>
      <c r="BB805" s="1">
        <v>2.0</v>
      </c>
      <c r="BC805" s="1">
        <v>2.0</v>
      </c>
      <c r="BD805" s="1">
        <v>1.0</v>
      </c>
      <c r="BE805" s="1">
        <v>1.0</v>
      </c>
      <c r="BF805" s="1">
        <v>1.0</v>
      </c>
      <c r="BG805" s="1">
        <v>2.0</v>
      </c>
      <c r="BH805" s="1">
        <v>1.0</v>
      </c>
      <c r="BI805" s="1">
        <v>1.0</v>
      </c>
      <c r="BJ805" s="1">
        <v>3.0</v>
      </c>
      <c r="BK805" s="1">
        <v>3.0</v>
      </c>
      <c r="BL805" s="1">
        <v>4.0</v>
      </c>
      <c r="BM805" s="1">
        <v>4.0</v>
      </c>
      <c r="BN805" s="1">
        <v>4.0</v>
      </c>
      <c r="BO805" s="1">
        <v>4.0</v>
      </c>
      <c r="BP805" s="1">
        <v>3.0</v>
      </c>
      <c r="BQ805" s="1">
        <v>4.0</v>
      </c>
      <c r="BR805" s="1">
        <v>4.0</v>
      </c>
      <c r="BS805" s="1">
        <v>2.0</v>
      </c>
      <c r="BT805" s="1">
        <v>1.0</v>
      </c>
      <c r="BU805" s="1">
        <v>3.0</v>
      </c>
      <c r="BV805" s="1">
        <v>1.0</v>
      </c>
      <c r="BW805" s="1">
        <v>2.0</v>
      </c>
      <c r="BX805" s="1">
        <v>1.0</v>
      </c>
      <c r="BY805" s="1">
        <v>3.0</v>
      </c>
      <c r="BZ805" s="1">
        <v>1.0</v>
      </c>
      <c r="CA805" s="64">
        <f t="shared" si="32"/>
        <v>193</v>
      </c>
      <c r="CB805" s="45">
        <f t="shared" si="33"/>
        <v>40</v>
      </c>
      <c r="CC805" s="45">
        <f t="shared" si="34"/>
        <v>8</v>
      </c>
      <c r="CD805" s="45">
        <f t="shared" si="35"/>
        <v>9</v>
      </c>
      <c r="CE805" s="45">
        <f t="shared" si="36"/>
        <v>20</v>
      </c>
      <c r="CF805" s="45">
        <f t="shared" si="37"/>
        <v>18</v>
      </c>
      <c r="CG805" s="45">
        <f t="shared" si="38"/>
        <v>40</v>
      </c>
      <c r="CH805" s="45">
        <f t="shared" si="39"/>
        <v>11</v>
      </c>
      <c r="CI805" s="45">
        <f t="shared" si="40"/>
        <v>0.3</v>
      </c>
      <c r="CJ805">
        <f t="shared" si="10"/>
        <v>30</v>
      </c>
      <c r="CK805" s="45">
        <f t="shared" si="41"/>
        <v>14</v>
      </c>
      <c r="CM805" s="40">
        <f>VLOOKUP(CB805,'PROMIS 57 T-Score Conversions'!Q$3:R$35,2,TRUE)</f>
        <v>60.1</v>
      </c>
      <c r="CN805" s="44" t="str">
        <f t="shared" si="20"/>
        <v>Normal</v>
      </c>
      <c r="CO805" s="40">
        <f>VLOOKUP(CC805,'PROMIS 57 T-Score Conversions'!A$3:B$35,2,TRUE)</f>
        <v>37.1</v>
      </c>
      <c r="CP805" s="39" t="str">
        <f t="shared" si="21"/>
        <v>Normal</v>
      </c>
      <c r="CQ805" s="40">
        <f>VLOOKUP(CD805,'PROMIS 57 T-Score Conversions'!E$3:F$35,2,TRUE)</f>
        <v>44.7</v>
      </c>
      <c r="CR805" s="39" t="str">
        <f t="shared" si="22"/>
        <v>Normal</v>
      </c>
      <c r="CS805" s="40">
        <f>VLOOKUP(CE805,'PROMIS 57 T-Score Conversions'!U$3:V$35,2,TRUE)</f>
        <v>53.6</v>
      </c>
      <c r="CT805" s="39" t="str">
        <f t="shared" si="42"/>
        <v>Normal</v>
      </c>
      <c r="CU805" s="40">
        <f>VLOOKUP(CF805,'PROMIS 57 T-Score Conversions'!Y$3:Z$35,2,TRUE)</f>
        <v>47.9</v>
      </c>
      <c r="CV805" s="39" t="str">
        <f t="shared" si="24"/>
        <v>Normal</v>
      </c>
      <c r="CW805" s="40">
        <f>vlookup(CG805,'PROMIS 57 T-Score Conversions'!M$3:N$35,2,TRUE)</f>
        <v>65.4</v>
      </c>
      <c r="CX805" s="39" t="str">
        <f t="shared" si="25"/>
        <v>Normal</v>
      </c>
      <c r="CY805" s="40">
        <f>VLOOKup(CH805,'PROMIS 57 T-Score Conversions'!I$3:J$35,2,TRUE)</f>
        <v>51.2</v>
      </c>
      <c r="CZ805" s="39" t="str">
        <f t="shared" si="26"/>
        <v>Normal</v>
      </c>
      <c r="DA805" s="37">
        <f>VLOOKUP(CJ805,'PROMIS 57 T-Score Conversions'!AC$3:AD$35,2,TRUE)</f>
        <v>45.31</v>
      </c>
      <c r="DB805" s="44" t="str">
        <f t="shared" si="30"/>
        <v>Normal</v>
      </c>
      <c r="DC805" s="40">
        <f>VLOOKUP(CK805,'PROMIS 57 T-Score Conversions'!AG$3:AH$35,2,TRUE)</f>
        <v>34.01</v>
      </c>
      <c r="DD805" s="39" t="str">
        <f t="shared" si="31"/>
        <v>Normal</v>
      </c>
    </row>
    <row r="806">
      <c r="A806" s="1" t="b">
        <v>1</v>
      </c>
      <c r="B806" s="1" t="b">
        <v>1</v>
      </c>
      <c r="C806" s="20">
        <v>44096.486362384254</v>
      </c>
      <c r="D806" s="1" t="s">
        <v>514</v>
      </c>
      <c r="E806" s="1">
        <v>2355.0</v>
      </c>
      <c r="F806" s="1">
        <v>1.0</v>
      </c>
      <c r="G806" s="1">
        <v>2.0</v>
      </c>
      <c r="H806" s="1">
        <v>4.0</v>
      </c>
      <c r="I806" s="1">
        <v>2.0</v>
      </c>
      <c r="J806" s="1">
        <v>1.0</v>
      </c>
      <c r="K806" s="1">
        <v>2.0</v>
      </c>
      <c r="L806" s="1">
        <v>2.0</v>
      </c>
      <c r="M806" s="1">
        <v>1.0</v>
      </c>
      <c r="N806" s="1">
        <v>4.0</v>
      </c>
      <c r="O806" s="1">
        <v>3.0</v>
      </c>
      <c r="P806" s="1">
        <v>4.0</v>
      </c>
      <c r="Q806" s="1">
        <v>5.0</v>
      </c>
      <c r="R806" s="1">
        <v>4.0</v>
      </c>
      <c r="S806" s="1">
        <v>4.0</v>
      </c>
      <c r="T806" s="1">
        <v>4.0</v>
      </c>
      <c r="U806" s="1">
        <v>4.0</v>
      </c>
      <c r="V806" s="1">
        <v>4.0</v>
      </c>
      <c r="W806" s="1">
        <v>4.0</v>
      </c>
      <c r="X806" s="1">
        <v>3.0</v>
      </c>
      <c r="Y806" s="1">
        <v>3.0</v>
      </c>
      <c r="Z806" s="1">
        <v>4.0</v>
      </c>
      <c r="AA806" s="1">
        <v>4.0</v>
      </c>
      <c r="AB806" s="1">
        <v>4.0</v>
      </c>
      <c r="AC806" s="1">
        <v>3.0</v>
      </c>
      <c r="AD806" s="1">
        <v>5.0</v>
      </c>
      <c r="AE806" s="1">
        <v>3.0</v>
      </c>
      <c r="AF806" s="1">
        <v>5.0</v>
      </c>
      <c r="AG806" s="1">
        <v>5.0</v>
      </c>
      <c r="AH806" s="1">
        <v>5.0</v>
      </c>
      <c r="AI806" s="1">
        <v>5.0</v>
      </c>
      <c r="AJ806" s="1">
        <v>3.0</v>
      </c>
      <c r="AK806" s="1">
        <v>3.0</v>
      </c>
      <c r="AL806" s="1">
        <v>3.0</v>
      </c>
      <c r="AM806" s="1">
        <v>4.0</v>
      </c>
      <c r="AN806" s="1">
        <v>4.0</v>
      </c>
      <c r="AO806" s="1">
        <v>5.0</v>
      </c>
      <c r="AP806" s="1">
        <v>1.0</v>
      </c>
      <c r="AQ806" s="1">
        <v>5.0</v>
      </c>
      <c r="AR806" s="1">
        <v>5.0</v>
      </c>
      <c r="AS806" s="1">
        <v>3.0</v>
      </c>
      <c r="AT806" s="1">
        <v>1.0</v>
      </c>
      <c r="AU806" s="1">
        <v>1.0</v>
      </c>
      <c r="AV806" s="1">
        <v>1.0</v>
      </c>
      <c r="AW806" s="1">
        <v>1.0</v>
      </c>
      <c r="AX806" s="1">
        <v>1.0</v>
      </c>
      <c r="AY806" s="1">
        <v>1.0</v>
      </c>
      <c r="AZ806" s="1">
        <v>1.0</v>
      </c>
      <c r="BA806" s="1">
        <v>1.0</v>
      </c>
      <c r="BB806" s="1">
        <v>5.0</v>
      </c>
      <c r="BC806" s="1">
        <v>5.0</v>
      </c>
      <c r="BD806" s="1">
        <v>5.0</v>
      </c>
      <c r="BE806" s="1">
        <v>5.0</v>
      </c>
      <c r="BF806" s="1">
        <v>5.0</v>
      </c>
      <c r="BG806" s="1">
        <v>5.0</v>
      </c>
      <c r="BH806" s="1">
        <v>5.0</v>
      </c>
      <c r="BI806" s="1">
        <v>5.0</v>
      </c>
      <c r="BJ806" s="1">
        <v>8.0</v>
      </c>
      <c r="BK806" s="1">
        <v>1.0</v>
      </c>
      <c r="BL806" s="1">
        <v>1.0</v>
      </c>
      <c r="BM806" s="1">
        <v>1.0</v>
      </c>
      <c r="BN806" s="1">
        <v>3.0</v>
      </c>
      <c r="BO806" s="1">
        <v>3.0</v>
      </c>
      <c r="BP806" s="1">
        <v>1.0</v>
      </c>
      <c r="BQ806" s="1">
        <v>2.0</v>
      </c>
      <c r="BR806" s="1">
        <v>1.0</v>
      </c>
      <c r="BS806" s="1">
        <v>5.0</v>
      </c>
      <c r="BT806" s="1">
        <v>5.0</v>
      </c>
      <c r="BU806" s="1">
        <v>4.0</v>
      </c>
      <c r="BV806" s="1">
        <v>5.0</v>
      </c>
      <c r="BW806" s="1">
        <v>4.0</v>
      </c>
      <c r="BX806" s="1">
        <v>4.0</v>
      </c>
      <c r="BY806" s="1">
        <v>3.0</v>
      </c>
      <c r="BZ806" s="1">
        <v>4.0</v>
      </c>
      <c r="CA806" s="64">
        <f t="shared" si="32"/>
        <v>243</v>
      </c>
      <c r="CB806" s="45">
        <f t="shared" si="33"/>
        <v>15</v>
      </c>
      <c r="CC806" s="45">
        <f t="shared" si="34"/>
        <v>32</v>
      </c>
      <c r="CD806" s="45">
        <f t="shared" si="35"/>
        <v>29</v>
      </c>
      <c r="CE806" s="45">
        <f t="shared" si="36"/>
        <v>34</v>
      </c>
      <c r="CF806" s="45">
        <f t="shared" si="37"/>
        <v>30</v>
      </c>
      <c r="CG806" s="45">
        <f t="shared" si="38"/>
        <v>8</v>
      </c>
      <c r="CH806" s="45">
        <f t="shared" si="39"/>
        <v>40</v>
      </c>
      <c r="CI806" s="45">
        <f t="shared" si="40"/>
        <v>0.8</v>
      </c>
      <c r="CJ806">
        <f t="shared" si="10"/>
        <v>13</v>
      </c>
      <c r="CK806" s="45">
        <f t="shared" si="41"/>
        <v>34</v>
      </c>
      <c r="CM806" s="40">
        <f>VLOOKUP(CB806,'PROMIS 57 T-Score Conversions'!Q$3:R$35,2,TRUE)</f>
        <v>31.7</v>
      </c>
      <c r="CN806" s="44" t="str">
        <f t="shared" si="20"/>
        <v>Moderate</v>
      </c>
      <c r="CO806" s="40">
        <f>VLOOKUP(CC806,'PROMIS 57 T-Score Conversions'!A$3:B$35,2,TRUE)</f>
        <v>70.8</v>
      </c>
      <c r="CP806" s="39" t="str">
        <f t="shared" si="21"/>
        <v>Severe</v>
      </c>
      <c r="CQ806" s="40">
        <f>VLOOKUP(CD806,'PROMIS 57 T-Score Conversions'!E$3:F$35,2,TRUE)</f>
        <v>66.8</v>
      </c>
      <c r="CR806" s="39" t="str">
        <f t="shared" si="22"/>
        <v>Moderate</v>
      </c>
      <c r="CS806" s="40">
        <f>VLOOKUP(CE806,'PROMIS 57 T-Score Conversions'!U$3:V$35,2,TRUE)</f>
        <v>67.5</v>
      </c>
      <c r="CT806" s="39" t="str">
        <f t="shared" si="42"/>
        <v>Moderate</v>
      </c>
      <c r="CU806" s="40">
        <f>VLOOKUP(CF806,'PROMIS 57 T-Score Conversions'!Y$3:Z$35,2,TRUE)</f>
        <v>60.4</v>
      </c>
      <c r="CV806" s="39" t="str">
        <f t="shared" si="24"/>
        <v>Moderate</v>
      </c>
      <c r="CW806" s="40">
        <f>vlookup(CG806,'PROMIS 57 T-Score Conversions'!M$3:N$35,2,TRUE)</f>
        <v>25.91</v>
      </c>
      <c r="CX806" s="39" t="str">
        <f t="shared" si="25"/>
        <v>Severe</v>
      </c>
      <c r="CY806" s="40">
        <f>VLOOKup(CH806,'PROMIS 57 T-Score Conversions'!I$3:J$35,2,TRUE)</f>
        <v>77</v>
      </c>
      <c r="CZ806" s="39" t="str">
        <f t="shared" si="26"/>
        <v>Severe</v>
      </c>
      <c r="DA806" s="37">
        <f>VLOOKUP(CJ806,'PROMIS 57 T-Score Conversions'!AC$3:AD$35,2,TRUE)</f>
        <v>31.18</v>
      </c>
      <c r="DB806" s="44" t="str">
        <f t="shared" si="30"/>
        <v>Moderate</v>
      </c>
      <c r="DC806" s="40">
        <f>VLOOKUP(CK806,'PROMIS 57 T-Score Conversions'!AG$3:AH$35,2,TRUE)</f>
        <v>53.63</v>
      </c>
      <c r="DD806" s="39" t="str">
        <f t="shared" si="31"/>
        <v>Normal</v>
      </c>
    </row>
    <row r="807">
      <c r="A807" s="1" t="b">
        <v>1</v>
      </c>
      <c r="B807" s="1" t="b">
        <v>1</v>
      </c>
      <c r="C807" s="20">
        <v>44096.73592585648</v>
      </c>
      <c r="D807" s="1" t="s">
        <v>446</v>
      </c>
      <c r="E807" s="1">
        <v>1153.0</v>
      </c>
      <c r="F807" s="1">
        <v>4.0</v>
      </c>
      <c r="G807" s="1">
        <v>5.0</v>
      </c>
      <c r="H807" s="1">
        <v>5.0</v>
      </c>
      <c r="I807" s="1">
        <v>5.0</v>
      </c>
      <c r="J807" s="1">
        <v>3.0</v>
      </c>
      <c r="K807" s="1">
        <v>5.0</v>
      </c>
      <c r="L807" s="1">
        <v>4.0</v>
      </c>
      <c r="M807" s="1">
        <v>4.0</v>
      </c>
      <c r="N807" s="1">
        <v>1.0</v>
      </c>
      <c r="O807" s="1">
        <v>2.0</v>
      </c>
      <c r="P807" s="1">
        <v>1.0</v>
      </c>
      <c r="Q807" s="1">
        <v>2.0</v>
      </c>
      <c r="R807" s="1">
        <v>2.0</v>
      </c>
      <c r="S807" s="1">
        <v>2.0</v>
      </c>
      <c r="T807" s="1">
        <v>2.0</v>
      </c>
      <c r="U807" s="1">
        <v>2.0</v>
      </c>
      <c r="V807" s="1">
        <v>1.0</v>
      </c>
      <c r="W807" s="1">
        <v>1.0</v>
      </c>
      <c r="X807" s="1">
        <v>1.0</v>
      </c>
      <c r="Y807" s="1">
        <v>1.0</v>
      </c>
      <c r="Z807" s="1">
        <v>1.0</v>
      </c>
      <c r="AA807" s="1">
        <v>1.0</v>
      </c>
      <c r="AB807" s="1">
        <v>1.0</v>
      </c>
      <c r="AC807" s="1">
        <v>1.0</v>
      </c>
      <c r="AD807" s="1">
        <v>3.0</v>
      </c>
      <c r="AE807" s="1">
        <v>2.0</v>
      </c>
      <c r="AF807" s="1">
        <v>2.0</v>
      </c>
      <c r="AG807" s="1">
        <v>2.0</v>
      </c>
      <c r="AH807" s="1">
        <v>2.0</v>
      </c>
      <c r="AI807" s="1">
        <v>1.0</v>
      </c>
      <c r="AJ807" s="1">
        <v>2.0</v>
      </c>
      <c r="AK807" s="1">
        <v>1.0</v>
      </c>
      <c r="AL807" s="1">
        <v>1.0</v>
      </c>
      <c r="AM807" s="1">
        <v>2.0</v>
      </c>
      <c r="AN807" s="1">
        <v>1.0</v>
      </c>
      <c r="AO807" s="1">
        <v>1.0</v>
      </c>
      <c r="AP807" s="1">
        <v>2.0</v>
      </c>
      <c r="AQ807" s="1">
        <v>1.0</v>
      </c>
      <c r="AR807" s="1">
        <v>1.0</v>
      </c>
      <c r="AS807" s="1">
        <v>1.0</v>
      </c>
      <c r="AT807" s="1">
        <v>5.0</v>
      </c>
      <c r="AU807" s="1">
        <v>5.0</v>
      </c>
      <c r="AV807" s="1">
        <v>4.0</v>
      </c>
      <c r="AW807" s="1">
        <v>5.0</v>
      </c>
      <c r="AX807" s="1">
        <v>5.0</v>
      </c>
      <c r="AY807" s="1">
        <v>5.0</v>
      </c>
      <c r="AZ807" s="1">
        <v>5.0</v>
      </c>
      <c r="BA807" s="1">
        <v>5.0</v>
      </c>
      <c r="BB807" s="1">
        <v>1.0</v>
      </c>
      <c r="BC807" s="1">
        <v>1.0</v>
      </c>
      <c r="BD807" s="1">
        <v>1.0</v>
      </c>
      <c r="BE807" s="1">
        <v>1.0</v>
      </c>
      <c r="BF807" s="1">
        <v>1.0</v>
      </c>
      <c r="BG807" s="1">
        <v>1.0</v>
      </c>
      <c r="BH807" s="1">
        <v>1.0</v>
      </c>
      <c r="BI807" s="1">
        <v>1.0</v>
      </c>
      <c r="BJ807" s="1">
        <v>2.0</v>
      </c>
      <c r="BK807" s="1">
        <v>4.0</v>
      </c>
      <c r="BL807" s="1">
        <v>4.0</v>
      </c>
      <c r="BM807" s="1">
        <v>4.0</v>
      </c>
      <c r="BN807" s="1">
        <v>5.0</v>
      </c>
      <c r="BO807" s="1">
        <v>4.0</v>
      </c>
      <c r="BP807" s="1">
        <v>4.0</v>
      </c>
      <c r="BQ807" s="1">
        <v>4.0</v>
      </c>
      <c r="BR807" s="1">
        <v>4.0</v>
      </c>
      <c r="BS807" s="1">
        <v>2.0</v>
      </c>
      <c r="BT807" s="1">
        <v>2.0</v>
      </c>
      <c r="BU807" s="1">
        <v>2.0</v>
      </c>
      <c r="BV807" s="1">
        <v>2.0</v>
      </c>
      <c r="BW807" s="1">
        <v>2.0</v>
      </c>
      <c r="BX807" s="1">
        <v>1.0</v>
      </c>
      <c r="BY807" s="1">
        <v>1.0</v>
      </c>
      <c r="BZ807" s="1">
        <v>2.0</v>
      </c>
      <c r="CA807" s="64">
        <f t="shared" si="32"/>
        <v>178</v>
      </c>
      <c r="CB807" s="45">
        <f t="shared" si="33"/>
        <v>35</v>
      </c>
      <c r="CC807" s="45">
        <f t="shared" si="34"/>
        <v>14</v>
      </c>
      <c r="CD807" s="45">
        <f t="shared" si="35"/>
        <v>8</v>
      </c>
      <c r="CE807" s="45">
        <f t="shared" si="36"/>
        <v>15</v>
      </c>
      <c r="CF807" s="45">
        <f t="shared" si="37"/>
        <v>10</v>
      </c>
      <c r="CG807" s="45">
        <f t="shared" si="38"/>
        <v>39</v>
      </c>
      <c r="CH807" s="45">
        <f t="shared" si="39"/>
        <v>8</v>
      </c>
      <c r="CI807" s="45">
        <f t="shared" si="40"/>
        <v>0.2</v>
      </c>
      <c r="CJ807">
        <f t="shared" si="10"/>
        <v>33</v>
      </c>
      <c r="CK807" s="45">
        <f t="shared" si="41"/>
        <v>14</v>
      </c>
      <c r="CM807" s="40">
        <f>VLOOKUP(CB807,'PROMIS 57 T-Score Conversions'!Q$3:R$35,2,TRUE)</f>
        <v>46.7</v>
      </c>
      <c r="CN807" s="44" t="str">
        <f t="shared" si="20"/>
        <v>Normal</v>
      </c>
      <c r="CO807" s="40">
        <f>VLOOKUP(CC807,'PROMIS 57 T-Score Conversions'!A$3:B$35,2,TRUE)</f>
        <v>52.1</v>
      </c>
      <c r="CP807" s="39" t="str">
        <f t="shared" si="21"/>
        <v>Mild</v>
      </c>
      <c r="CQ807" s="40">
        <f>VLOOKUP(CD807,'PROMIS 57 T-Score Conversions'!E$3:F$35,2,TRUE)</f>
        <v>38.2</v>
      </c>
      <c r="CR807" s="39" t="str">
        <f t="shared" si="22"/>
        <v>Normal</v>
      </c>
      <c r="CS807" s="40">
        <f>VLOOKUP(CE807,'PROMIS 57 T-Score Conversions'!U$3:V$35,2,TRUE)</f>
        <v>48.1</v>
      </c>
      <c r="CT807" s="39" t="str">
        <f t="shared" si="42"/>
        <v>Normal</v>
      </c>
      <c r="CU807" s="40">
        <f>VLOOKUP(CF807,'PROMIS 57 T-Score Conversions'!Y$3:Z$35,2,TRUE)</f>
        <v>35.9</v>
      </c>
      <c r="CV807" s="39" t="str">
        <f t="shared" si="24"/>
        <v>Normal</v>
      </c>
      <c r="CW807" s="40">
        <f>vlookup(CG807,'PROMIS 57 T-Score Conversions'!M$3:N$35,2,TRUE)</f>
        <v>60.2</v>
      </c>
      <c r="CX807" s="39" t="str">
        <f t="shared" si="25"/>
        <v>Normal</v>
      </c>
      <c r="CY807" s="40">
        <f>VLOOKup(CH807,'PROMIS 57 T-Score Conversions'!I$3:J$35,2,TRUE)</f>
        <v>40.7</v>
      </c>
      <c r="CZ807" s="39" t="str">
        <f t="shared" si="26"/>
        <v>Normal</v>
      </c>
      <c r="DA807" s="37">
        <f>VLOOKUP(CJ807,'PROMIS 57 T-Score Conversions'!AC$3:AD$35,2,TRUE)</f>
        <v>48.18</v>
      </c>
      <c r="DB807" s="44" t="str">
        <f t="shared" si="30"/>
        <v>Normal</v>
      </c>
      <c r="DC807" s="40">
        <f>VLOOKUP(CK807,'PROMIS 57 T-Score Conversions'!AG$3:AH$35,2,TRUE)</f>
        <v>34.01</v>
      </c>
      <c r="DD807" s="39" t="str">
        <f t="shared" si="31"/>
        <v>Normal</v>
      </c>
    </row>
    <row r="808">
      <c r="A808" s="1" t="b">
        <v>1</v>
      </c>
      <c r="B808" s="1" t="b">
        <v>1</v>
      </c>
      <c r="C808" s="20">
        <v>44099.48005138889</v>
      </c>
      <c r="D808" s="1" t="s">
        <v>515</v>
      </c>
      <c r="E808" s="1">
        <v>2356.0</v>
      </c>
      <c r="F808" s="1">
        <v>4.0</v>
      </c>
      <c r="G808" s="1">
        <v>5.0</v>
      </c>
      <c r="H808" s="1">
        <v>5.0</v>
      </c>
      <c r="I808" s="1">
        <v>5.0</v>
      </c>
      <c r="J808" s="1">
        <v>4.0</v>
      </c>
      <c r="K808" s="1">
        <v>5.0</v>
      </c>
      <c r="L808" s="1">
        <v>5.0</v>
      </c>
      <c r="M808" s="1">
        <v>4.0</v>
      </c>
      <c r="N808" s="1">
        <v>1.0</v>
      </c>
      <c r="O808" s="1">
        <v>1.0</v>
      </c>
      <c r="P808" s="1">
        <v>3.0</v>
      </c>
      <c r="Q808" s="1">
        <v>2.0</v>
      </c>
      <c r="R808" s="1">
        <v>1.0</v>
      </c>
      <c r="S808" s="1">
        <v>1.0</v>
      </c>
      <c r="T808" s="1">
        <v>1.0</v>
      </c>
      <c r="U808" s="1">
        <v>2.0</v>
      </c>
      <c r="V808" s="1">
        <v>1.0</v>
      </c>
      <c r="W808" s="1">
        <v>1.0</v>
      </c>
      <c r="X808" s="1">
        <v>2.0</v>
      </c>
      <c r="Y808" s="1">
        <v>2.0</v>
      </c>
      <c r="Z808" s="1">
        <v>1.0</v>
      </c>
      <c r="AA808" s="1">
        <v>2.0</v>
      </c>
      <c r="AB808" s="1">
        <v>2.0</v>
      </c>
      <c r="AC808" s="1">
        <v>2.0</v>
      </c>
      <c r="AD808" s="1">
        <v>2.0</v>
      </c>
      <c r="AE808" s="1">
        <v>2.0</v>
      </c>
      <c r="AF808" s="1">
        <v>3.0</v>
      </c>
      <c r="AG808" s="1">
        <v>2.0</v>
      </c>
      <c r="AH808" s="1">
        <v>2.0</v>
      </c>
      <c r="AI808" s="1">
        <v>2.0</v>
      </c>
      <c r="AJ808" s="1">
        <v>2.0</v>
      </c>
      <c r="AK808" s="1">
        <v>2.0</v>
      </c>
      <c r="AL808" s="1">
        <v>3.0</v>
      </c>
      <c r="AM808" s="1">
        <v>3.0</v>
      </c>
      <c r="AN808" s="1">
        <v>3.0</v>
      </c>
      <c r="AO808" s="1">
        <v>2.0</v>
      </c>
      <c r="AP808" s="1">
        <v>3.0</v>
      </c>
      <c r="AQ808" s="1">
        <v>2.0</v>
      </c>
      <c r="AR808" s="1">
        <v>2.0</v>
      </c>
      <c r="AS808" s="1">
        <v>2.0</v>
      </c>
      <c r="AT808" s="1">
        <v>4.0</v>
      </c>
      <c r="AU808" s="1">
        <v>4.0</v>
      </c>
      <c r="AV808" s="1">
        <v>3.0</v>
      </c>
      <c r="AW808" s="1">
        <v>3.0</v>
      </c>
      <c r="AX808" s="1">
        <v>3.0</v>
      </c>
      <c r="AY808" s="1">
        <v>3.0</v>
      </c>
      <c r="AZ808" s="1">
        <v>4.0</v>
      </c>
      <c r="BA808" s="1">
        <v>3.0</v>
      </c>
      <c r="BB808" s="1">
        <v>3.0</v>
      </c>
      <c r="BC808" s="1">
        <v>3.0</v>
      </c>
      <c r="BD808" s="1">
        <v>3.0</v>
      </c>
      <c r="BE808" s="1">
        <v>2.0</v>
      </c>
      <c r="BF808" s="1">
        <v>3.0</v>
      </c>
      <c r="BG808" s="1">
        <v>3.0</v>
      </c>
      <c r="BH808" s="1">
        <v>3.0</v>
      </c>
      <c r="BI808" s="1">
        <v>3.0</v>
      </c>
      <c r="BJ808" s="1">
        <v>5.0</v>
      </c>
      <c r="BK808" s="1">
        <v>2.0</v>
      </c>
      <c r="BL808" s="1">
        <v>2.0</v>
      </c>
      <c r="BM808" s="1">
        <v>2.0</v>
      </c>
      <c r="BN808" s="1">
        <v>2.0</v>
      </c>
      <c r="BO808" s="1">
        <v>2.0</v>
      </c>
      <c r="BP808" s="1">
        <v>2.0</v>
      </c>
      <c r="BQ808" s="1">
        <v>3.0</v>
      </c>
      <c r="BR808" s="1">
        <v>2.0</v>
      </c>
      <c r="BS808" s="1">
        <v>5.0</v>
      </c>
      <c r="BT808" s="1">
        <v>5.0</v>
      </c>
      <c r="BU808" s="1">
        <v>5.0</v>
      </c>
      <c r="BV808" s="1">
        <v>5.0</v>
      </c>
      <c r="BW808" s="1">
        <v>5.0</v>
      </c>
      <c r="BX808" s="1">
        <v>4.0</v>
      </c>
      <c r="BY808" s="1">
        <v>4.0</v>
      </c>
      <c r="BZ808" s="1">
        <v>5.0</v>
      </c>
      <c r="CA808" s="64">
        <f t="shared" si="32"/>
        <v>209</v>
      </c>
      <c r="CB808" s="45">
        <f t="shared" si="33"/>
        <v>37</v>
      </c>
      <c r="CC808" s="45">
        <f t="shared" si="34"/>
        <v>12</v>
      </c>
      <c r="CD808" s="45">
        <f t="shared" si="35"/>
        <v>13</v>
      </c>
      <c r="CE808" s="45">
        <f t="shared" si="36"/>
        <v>17</v>
      </c>
      <c r="CF808" s="45">
        <f t="shared" si="37"/>
        <v>20</v>
      </c>
      <c r="CG808" s="45">
        <f t="shared" si="38"/>
        <v>27</v>
      </c>
      <c r="CH808" s="45">
        <f t="shared" si="39"/>
        <v>23</v>
      </c>
      <c r="CI808" s="45">
        <f t="shared" si="40"/>
        <v>0.5</v>
      </c>
      <c r="CJ808">
        <f t="shared" si="10"/>
        <v>17</v>
      </c>
      <c r="CK808" s="45">
        <f t="shared" si="41"/>
        <v>38</v>
      </c>
      <c r="CM808" s="40">
        <f>VLOOKUP(CB808,'PROMIS 57 T-Score Conversions'!Q$3:R$35,2,TRUE)</f>
        <v>49.2</v>
      </c>
      <c r="CN808" s="44" t="str">
        <f t="shared" si="20"/>
        <v>Normal</v>
      </c>
      <c r="CO808" s="40">
        <f>VLOOKUP(CC808,'PROMIS 57 T-Score Conversions'!A$3:B$35,2,TRUE)</f>
        <v>49.4</v>
      </c>
      <c r="CP808" s="39" t="str">
        <f t="shared" si="21"/>
        <v>Normal</v>
      </c>
      <c r="CQ808" s="40">
        <f>VLOOKUP(CD808,'PROMIS 57 T-Score Conversions'!E$3:F$35,2,TRUE)</f>
        <v>52.1</v>
      </c>
      <c r="CR808" s="39" t="str">
        <f t="shared" si="22"/>
        <v>Normal</v>
      </c>
      <c r="CS808" s="40">
        <f>VLOOKUP(CE808,'PROMIS 57 T-Score Conversions'!U$3:V$35,2,TRUE)</f>
        <v>50.4</v>
      </c>
      <c r="CT808" s="39" t="str">
        <f t="shared" si="42"/>
        <v>Normal</v>
      </c>
      <c r="CU808" s="40">
        <f>VLOOKUP(CF808,'PROMIS 57 T-Score Conversions'!Y$3:Z$35,2,TRUE)</f>
        <v>50.1</v>
      </c>
      <c r="CV808" s="39" t="str">
        <f t="shared" si="24"/>
        <v>Normal</v>
      </c>
      <c r="CW808" s="40">
        <f>vlookup(CG808,'PROMIS 57 T-Score Conversions'!M$3:N$35,2,TRUE)</f>
        <v>47</v>
      </c>
      <c r="CX808" s="39" t="str">
        <f t="shared" si="25"/>
        <v>Normal</v>
      </c>
      <c r="CY808" s="40">
        <f>VLOOKup(CH808,'PROMIS 57 T-Score Conversions'!I$3:J$35,2,TRUE)</f>
        <v>60.8</v>
      </c>
      <c r="CZ808" s="39" t="str">
        <f t="shared" si="26"/>
        <v>Moderate</v>
      </c>
      <c r="DA808" s="37">
        <f>VLOOKUP(CJ808,'PROMIS 57 T-Score Conversions'!AC$3:AD$35,2,TRUE)</f>
        <v>34.75</v>
      </c>
      <c r="DB808" s="44" t="str">
        <f t="shared" si="30"/>
        <v>Moderate</v>
      </c>
      <c r="DC808" s="40">
        <f>VLOOKUP(CK808,'PROMIS 57 T-Score Conversions'!AG$3:AH$35,2,TRUE)</f>
        <v>59.95</v>
      </c>
      <c r="DD808" s="39" t="str">
        <f t="shared" si="31"/>
        <v>Mild</v>
      </c>
    </row>
    <row r="809">
      <c r="A809" s="1" t="b">
        <v>1</v>
      </c>
      <c r="B809" s="1" t="b">
        <v>1</v>
      </c>
      <c r="C809" s="20">
        <v>44099.8299215625</v>
      </c>
      <c r="D809" s="1" t="s">
        <v>516</v>
      </c>
      <c r="E809" s="1">
        <v>2351.0</v>
      </c>
      <c r="F809" s="1">
        <v>3.0</v>
      </c>
      <c r="G809" s="1">
        <v>3.0</v>
      </c>
      <c r="H809" s="1">
        <v>4.0</v>
      </c>
      <c r="I809" s="1">
        <v>2.0</v>
      </c>
      <c r="J809" s="1">
        <v>3.0</v>
      </c>
      <c r="K809" s="1">
        <v>3.0</v>
      </c>
      <c r="L809" s="1">
        <v>5.0</v>
      </c>
      <c r="M809" s="1">
        <v>2.0</v>
      </c>
      <c r="N809" s="1">
        <v>3.0</v>
      </c>
      <c r="O809" s="1">
        <v>2.0</v>
      </c>
      <c r="P809" s="1">
        <v>4.0</v>
      </c>
      <c r="Q809" s="1">
        <v>2.0</v>
      </c>
      <c r="R809" s="1">
        <v>3.0</v>
      </c>
      <c r="S809" s="1">
        <v>4.0</v>
      </c>
      <c r="T809" s="1">
        <v>3.0</v>
      </c>
      <c r="U809" s="1">
        <v>4.0</v>
      </c>
      <c r="V809" s="1">
        <v>3.0</v>
      </c>
      <c r="W809" s="1">
        <v>4.0</v>
      </c>
      <c r="X809" s="1">
        <v>4.0</v>
      </c>
      <c r="Y809" s="1">
        <v>3.0</v>
      </c>
      <c r="Z809" s="1">
        <v>4.0</v>
      </c>
      <c r="AA809" s="1">
        <v>4.0</v>
      </c>
      <c r="AB809" s="1">
        <v>4.0</v>
      </c>
      <c r="AC809" s="1">
        <v>2.0</v>
      </c>
      <c r="AD809" s="1">
        <v>4.0</v>
      </c>
      <c r="AE809" s="1">
        <v>4.0</v>
      </c>
      <c r="AF809" s="1">
        <v>5.0</v>
      </c>
      <c r="AG809" s="1">
        <v>3.0</v>
      </c>
      <c r="AH809" s="1">
        <v>4.0</v>
      </c>
      <c r="AI809" s="1">
        <v>4.0</v>
      </c>
      <c r="AJ809" s="1">
        <v>4.0</v>
      </c>
      <c r="AK809" s="1">
        <v>3.0</v>
      </c>
      <c r="AL809" s="1">
        <v>3.0</v>
      </c>
      <c r="AM809" s="1">
        <v>3.0</v>
      </c>
      <c r="AN809" s="1">
        <v>3.0</v>
      </c>
      <c r="AO809" s="1">
        <v>4.0</v>
      </c>
      <c r="AP809" s="1">
        <v>4.0</v>
      </c>
      <c r="AQ809" s="1">
        <v>4.0</v>
      </c>
      <c r="AR809" s="1">
        <v>3.0</v>
      </c>
      <c r="AS809" s="1">
        <v>4.0</v>
      </c>
      <c r="AT809" s="1">
        <v>3.0</v>
      </c>
      <c r="AU809" s="1">
        <v>3.0</v>
      </c>
      <c r="AV809" s="1">
        <v>2.0</v>
      </c>
      <c r="AW809" s="1">
        <v>3.0</v>
      </c>
      <c r="AX809" s="1">
        <v>2.0</v>
      </c>
      <c r="AY809" s="1">
        <v>3.0</v>
      </c>
      <c r="AZ809" s="1">
        <v>3.0</v>
      </c>
      <c r="BA809" s="1">
        <v>2.0</v>
      </c>
      <c r="BB809" s="1">
        <v>2.0</v>
      </c>
      <c r="BC809" s="1">
        <v>3.0</v>
      </c>
      <c r="BD809" s="1">
        <v>3.0</v>
      </c>
      <c r="BE809" s="1">
        <v>3.0</v>
      </c>
      <c r="BF809" s="1">
        <v>3.0</v>
      </c>
      <c r="BG809" s="1">
        <v>2.0</v>
      </c>
      <c r="BH809" s="1">
        <v>3.0</v>
      </c>
      <c r="BI809" s="1">
        <v>3.0</v>
      </c>
      <c r="BJ809" s="1">
        <v>6.0</v>
      </c>
      <c r="BK809" s="1">
        <v>2.0</v>
      </c>
      <c r="BL809" s="1">
        <v>2.0</v>
      </c>
      <c r="BM809" s="1">
        <v>2.0</v>
      </c>
      <c r="BN809" s="1">
        <v>2.0</v>
      </c>
      <c r="BO809" s="1">
        <v>2.0</v>
      </c>
      <c r="BP809" s="1">
        <v>2.0</v>
      </c>
      <c r="BQ809" s="1">
        <v>2.0</v>
      </c>
      <c r="BR809" s="1">
        <v>2.0</v>
      </c>
      <c r="BS809" s="1">
        <v>4.0</v>
      </c>
      <c r="BT809" s="1">
        <v>4.0</v>
      </c>
      <c r="BU809" s="1">
        <v>4.0</v>
      </c>
      <c r="BV809" s="1">
        <v>4.0</v>
      </c>
      <c r="BW809" s="1">
        <v>4.0</v>
      </c>
      <c r="BX809" s="1">
        <v>4.0</v>
      </c>
      <c r="BY809" s="1">
        <v>4.0</v>
      </c>
      <c r="BZ809" s="1">
        <v>4.0</v>
      </c>
      <c r="CA809" s="64">
        <f t="shared" si="32"/>
        <v>234</v>
      </c>
      <c r="CB809" s="45">
        <f t="shared" si="33"/>
        <v>25</v>
      </c>
      <c r="CC809" s="45">
        <f t="shared" si="34"/>
        <v>25</v>
      </c>
      <c r="CD809" s="45">
        <f t="shared" si="35"/>
        <v>28</v>
      </c>
      <c r="CE809" s="45">
        <f t="shared" si="36"/>
        <v>31</v>
      </c>
      <c r="CF809" s="45">
        <f t="shared" si="37"/>
        <v>28</v>
      </c>
      <c r="CG809" s="45">
        <f t="shared" si="38"/>
        <v>21</v>
      </c>
      <c r="CH809" s="45">
        <f t="shared" si="39"/>
        <v>22</v>
      </c>
      <c r="CI809" s="45">
        <f t="shared" si="40"/>
        <v>0.6</v>
      </c>
      <c r="CJ809">
        <f t="shared" si="10"/>
        <v>16</v>
      </c>
      <c r="CK809" s="45">
        <f t="shared" si="41"/>
        <v>32</v>
      </c>
      <c r="CM809" s="40">
        <f>VLOOKUP(CB809,'PROMIS 57 T-Score Conversions'!Q$3:R$35,2,TRUE)</f>
        <v>38.8</v>
      </c>
      <c r="CN809" s="44" t="str">
        <f t="shared" si="20"/>
        <v>Moderate</v>
      </c>
      <c r="CO809" s="40">
        <f>VLOOKUP(CC809,'PROMIS 57 T-Score Conversions'!A$3:B$35,2,TRUE)</f>
        <v>63.5</v>
      </c>
      <c r="CP809" s="39" t="str">
        <f t="shared" si="21"/>
        <v>Moderate</v>
      </c>
      <c r="CQ809" s="40">
        <f>VLOOKUP(CD809,'PROMIS 57 T-Score Conversions'!E$3:F$35,2,TRUE)</f>
        <v>65.8</v>
      </c>
      <c r="CR809" s="39" t="str">
        <f t="shared" si="22"/>
        <v>Moderate</v>
      </c>
      <c r="CS809" s="40">
        <f>VLOOKUP(CE809,'PROMIS 57 T-Score Conversions'!U$3:V$35,2,TRUE)</f>
        <v>64.3</v>
      </c>
      <c r="CT809" s="39" t="str">
        <f t="shared" si="42"/>
        <v>Moderate</v>
      </c>
      <c r="CU809" s="40">
        <f>VLOOKUP(CF809,'PROMIS 57 T-Score Conversions'!Y$3:Z$35,2,TRUE)</f>
        <v>58.3</v>
      </c>
      <c r="CV809" s="39" t="str">
        <f t="shared" si="24"/>
        <v>Mild</v>
      </c>
      <c r="CW809" s="40">
        <f>vlookup(CG809,'PROMIS 57 T-Score Conversions'!M$3:N$35,2,TRUE)</f>
        <v>41.1</v>
      </c>
      <c r="CX809" s="39" t="str">
        <f t="shared" si="25"/>
        <v>Mild</v>
      </c>
      <c r="CY809" s="40">
        <f>VLOOKup(CH809,'PROMIS 57 T-Score Conversions'!I$3:J$35,2,TRUE)</f>
        <v>60.2</v>
      </c>
      <c r="CZ809" s="39" t="str">
        <f t="shared" si="26"/>
        <v>Moderate</v>
      </c>
      <c r="DA809" s="37">
        <f>VLOOKUP(CJ809,'PROMIS 57 T-Score Conversions'!AC$3:AD$35,2,TRUE)</f>
        <v>33.92</v>
      </c>
      <c r="DB809" s="44" t="str">
        <f t="shared" si="30"/>
        <v>Moderate</v>
      </c>
      <c r="DC809" s="40">
        <f>VLOOKUP(CK809,'PROMIS 57 T-Score Conversions'!AG$3:AH$35,2,TRUE)</f>
        <v>51.29</v>
      </c>
      <c r="DD809" s="39" t="str">
        <f t="shared" si="31"/>
        <v>Normal</v>
      </c>
    </row>
    <row r="810">
      <c r="A810" s="1" t="b">
        <v>1</v>
      </c>
      <c r="B810" s="1" t="b">
        <v>1</v>
      </c>
      <c r="C810" s="20">
        <v>44102.40488722222</v>
      </c>
      <c r="D810" s="1" t="s">
        <v>517</v>
      </c>
      <c r="E810" s="1">
        <v>2343.0</v>
      </c>
      <c r="F810" s="1">
        <v>3.0</v>
      </c>
      <c r="G810" s="1">
        <v>3.0</v>
      </c>
      <c r="H810" s="1">
        <v>3.0</v>
      </c>
      <c r="I810" s="1">
        <v>3.0</v>
      </c>
      <c r="J810" s="1">
        <v>3.0</v>
      </c>
      <c r="K810" s="1">
        <v>3.0</v>
      </c>
      <c r="L810" s="1">
        <v>4.0</v>
      </c>
      <c r="M810" s="1">
        <v>4.0</v>
      </c>
      <c r="N810" s="1">
        <v>2.0</v>
      </c>
      <c r="O810" s="1">
        <v>2.0</v>
      </c>
      <c r="P810" s="1">
        <v>2.0</v>
      </c>
      <c r="Q810" s="1">
        <v>2.0</v>
      </c>
      <c r="R810" s="1">
        <v>3.0</v>
      </c>
      <c r="S810" s="1">
        <v>1.0</v>
      </c>
      <c r="T810" s="1">
        <v>2.0</v>
      </c>
      <c r="U810" s="1">
        <v>3.0</v>
      </c>
      <c r="V810" s="1">
        <v>2.0</v>
      </c>
      <c r="W810" s="1">
        <v>2.0</v>
      </c>
      <c r="X810" s="1">
        <v>2.0</v>
      </c>
      <c r="Y810" s="1">
        <v>2.0</v>
      </c>
      <c r="Z810" s="1">
        <v>2.0</v>
      </c>
      <c r="AA810" s="1">
        <v>3.0</v>
      </c>
      <c r="AB810" s="1">
        <v>2.0</v>
      </c>
      <c r="AC810" s="1">
        <v>2.0</v>
      </c>
      <c r="AD810" s="1">
        <v>5.0</v>
      </c>
      <c r="AE810" s="1">
        <v>4.0</v>
      </c>
      <c r="AF810" s="1">
        <v>5.0</v>
      </c>
      <c r="AG810" s="1">
        <v>4.0</v>
      </c>
      <c r="AH810" s="1">
        <v>4.0</v>
      </c>
      <c r="AI810" s="1">
        <v>4.0</v>
      </c>
      <c r="AJ810" s="1">
        <v>3.0</v>
      </c>
      <c r="AK810" s="1">
        <v>3.0</v>
      </c>
      <c r="AL810" s="1">
        <v>5.0</v>
      </c>
      <c r="AM810" s="1">
        <v>4.0</v>
      </c>
      <c r="AN810" s="1">
        <v>5.0</v>
      </c>
      <c r="AO810" s="1">
        <v>3.0</v>
      </c>
      <c r="AP810" s="1">
        <v>4.0</v>
      </c>
      <c r="AQ810" s="1">
        <v>4.0</v>
      </c>
      <c r="AR810" s="1">
        <v>3.0</v>
      </c>
      <c r="AS810" s="1">
        <v>4.0</v>
      </c>
      <c r="AT810" s="1">
        <v>2.0</v>
      </c>
      <c r="AU810" s="1">
        <v>3.0</v>
      </c>
      <c r="AV810" s="1">
        <v>2.0</v>
      </c>
      <c r="AW810" s="1">
        <v>2.0</v>
      </c>
      <c r="AX810" s="1">
        <v>2.0</v>
      </c>
      <c r="AY810" s="1">
        <v>2.0</v>
      </c>
      <c r="AZ810" s="1">
        <v>4.0</v>
      </c>
      <c r="BA810" s="1">
        <v>2.0</v>
      </c>
      <c r="BB810" s="1">
        <v>4.0</v>
      </c>
      <c r="BC810" s="1">
        <v>3.0</v>
      </c>
      <c r="BD810" s="1">
        <v>4.0</v>
      </c>
      <c r="BE810" s="1">
        <v>3.0</v>
      </c>
      <c r="BF810" s="1">
        <v>5.0</v>
      </c>
      <c r="BG810" s="1">
        <v>5.0</v>
      </c>
      <c r="BH810" s="1">
        <v>4.0</v>
      </c>
      <c r="BI810" s="1">
        <v>3.0</v>
      </c>
      <c r="BJ810" s="1">
        <v>6.0</v>
      </c>
      <c r="BK810" s="1">
        <v>2.0</v>
      </c>
      <c r="BL810" s="1">
        <v>2.0</v>
      </c>
      <c r="BM810" s="1">
        <v>2.0</v>
      </c>
      <c r="BN810" s="1">
        <v>3.0</v>
      </c>
      <c r="BO810" s="1">
        <v>3.0</v>
      </c>
      <c r="BP810" s="1">
        <v>2.0</v>
      </c>
      <c r="BQ810" s="1">
        <v>3.0</v>
      </c>
      <c r="BR810" s="1">
        <v>2.0</v>
      </c>
      <c r="BS810" s="1">
        <v>3.0</v>
      </c>
      <c r="BT810" s="1">
        <v>3.0</v>
      </c>
      <c r="BU810" s="1">
        <v>3.0</v>
      </c>
      <c r="BV810" s="1">
        <v>3.0</v>
      </c>
      <c r="BW810" s="1">
        <v>3.0</v>
      </c>
      <c r="BX810" s="1">
        <v>2.0</v>
      </c>
      <c r="BY810" s="1">
        <v>2.0</v>
      </c>
      <c r="BZ810" s="1">
        <v>3.0</v>
      </c>
      <c r="CA810" s="64">
        <f t="shared" si="32"/>
        <v>221</v>
      </c>
      <c r="CB810" s="45">
        <f t="shared" si="33"/>
        <v>26</v>
      </c>
      <c r="CC810" s="45">
        <f t="shared" si="34"/>
        <v>17</v>
      </c>
      <c r="CD810" s="45">
        <f t="shared" si="35"/>
        <v>17</v>
      </c>
      <c r="CE810" s="45">
        <f t="shared" si="36"/>
        <v>32</v>
      </c>
      <c r="CF810" s="45">
        <f t="shared" si="37"/>
        <v>32</v>
      </c>
      <c r="CG810" s="45">
        <f t="shared" si="38"/>
        <v>19</v>
      </c>
      <c r="CH810" s="45">
        <f t="shared" si="39"/>
        <v>31</v>
      </c>
      <c r="CI810" s="45">
        <f t="shared" si="40"/>
        <v>0.6</v>
      </c>
      <c r="CJ810">
        <f t="shared" si="10"/>
        <v>19</v>
      </c>
      <c r="CK810" s="45">
        <f t="shared" si="41"/>
        <v>22</v>
      </c>
      <c r="CM810" s="40">
        <f>VLOOKUP(CB810,'PROMIS 57 T-Score Conversions'!Q$3:R$35,2,TRUE)</f>
        <v>39.5</v>
      </c>
      <c r="CN810" s="44" t="str">
        <f t="shared" si="20"/>
        <v>Moderate</v>
      </c>
      <c r="CO810" s="40">
        <f>VLOOKUP(CC810,'PROMIS 57 T-Score Conversions'!A$3:B$35,2,TRUE)</f>
        <v>55.4</v>
      </c>
      <c r="CP810" s="39" t="str">
        <f t="shared" si="21"/>
        <v>Moderate</v>
      </c>
      <c r="CQ810" s="40">
        <f>VLOOKUP(CD810,'PROMIS 57 T-Score Conversions'!E$3:F$35,2,TRUE)</f>
        <v>55.9</v>
      </c>
      <c r="CR810" s="39" t="str">
        <f t="shared" si="22"/>
        <v>Mild</v>
      </c>
      <c r="CS810" s="40">
        <f>VLOOKUP(CE810,'PROMIS 57 T-Score Conversions'!U$3:V$35,2,TRUE)</f>
        <v>65.3</v>
      </c>
      <c r="CT810" s="39" t="str">
        <f t="shared" si="42"/>
        <v>Moderate</v>
      </c>
      <c r="CU810" s="40">
        <f>VLOOKUP(CF810,'PROMIS 57 T-Score Conversions'!Y$3:Z$35,2,TRUE)</f>
        <v>62.6</v>
      </c>
      <c r="CV810" s="39" t="str">
        <f t="shared" si="24"/>
        <v>Moderate</v>
      </c>
      <c r="CW810" s="40">
        <f>vlookup(CG810,'PROMIS 57 T-Score Conversions'!M$3:N$35,2,TRUE)</f>
        <v>39.3</v>
      </c>
      <c r="CX810" s="39" t="str">
        <f t="shared" si="25"/>
        <v>Moderate</v>
      </c>
      <c r="CY810" s="40">
        <f>VLOOKup(CH810,'PROMIS 57 T-Score Conversions'!I$3:J$35,2,TRUE)</f>
        <v>66.2</v>
      </c>
      <c r="CZ810" s="39" t="str">
        <f t="shared" si="26"/>
        <v>Moderate</v>
      </c>
      <c r="DA810" s="37">
        <f>VLOOKUP(CJ810,'PROMIS 57 T-Score Conversions'!AC$3:AD$35,2,TRUE)</f>
        <v>36.36</v>
      </c>
      <c r="DB810" s="44" t="str">
        <f t="shared" si="30"/>
        <v>Moderate</v>
      </c>
      <c r="DC810" s="40">
        <f>VLOOKUP(CK810,'PROMIS 57 T-Score Conversions'!AG$3:AH$35,2,TRUE)</f>
        <v>41.61</v>
      </c>
      <c r="DD810" s="39" t="str">
        <f t="shared" si="31"/>
        <v>Normal</v>
      </c>
    </row>
    <row r="811">
      <c r="A811" s="1" t="b">
        <v>1</v>
      </c>
      <c r="B811" s="1" t="b">
        <v>1</v>
      </c>
      <c r="C811" s="20">
        <v>44102.423494375005</v>
      </c>
      <c r="D811" s="1" t="s">
        <v>451</v>
      </c>
      <c r="E811" s="1">
        <v>2279.0</v>
      </c>
      <c r="F811" s="1">
        <v>3.0</v>
      </c>
      <c r="G811" s="1">
        <v>3.0</v>
      </c>
      <c r="H811" s="1">
        <v>2.0</v>
      </c>
      <c r="I811" s="1">
        <v>2.0</v>
      </c>
      <c r="J811" s="1">
        <v>1.0</v>
      </c>
      <c r="K811" s="1">
        <v>2.0</v>
      </c>
      <c r="L811" s="1">
        <v>3.0</v>
      </c>
      <c r="M811" s="1">
        <v>1.0</v>
      </c>
      <c r="N811" s="1">
        <v>1.0</v>
      </c>
      <c r="O811" s="1">
        <v>2.0</v>
      </c>
      <c r="P811" s="1">
        <v>1.0</v>
      </c>
      <c r="Q811" s="1">
        <v>3.0</v>
      </c>
      <c r="R811" s="1">
        <v>1.0</v>
      </c>
      <c r="S811" s="1">
        <v>1.0</v>
      </c>
      <c r="T811" s="1">
        <v>1.0</v>
      </c>
      <c r="U811" s="1">
        <v>2.0</v>
      </c>
      <c r="V811" s="1">
        <v>2.0</v>
      </c>
      <c r="W811" s="1">
        <v>2.0</v>
      </c>
      <c r="X811" s="1">
        <v>2.0</v>
      </c>
      <c r="Y811" s="1">
        <v>1.0</v>
      </c>
      <c r="Z811" s="1">
        <v>1.0</v>
      </c>
      <c r="AA811" s="1">
        <v>3.0</v>
      </c>
      <c r="AB811" s="1">
        <v>2.0</v>
      </c>
      <c r="AC811" s="1">
        <v>1.0</v>
      </c>
      <c r="AD811" s="1">
        <v>4.0</v>
      </c>
      <c r="AE811" s="1">
        <v>4.0</v>
      </c>
      <c r="AF811" s="1">
        <v>4.0</v>
      </c>
      <c r="AG811" s="1">
        <v>4.0</v>
      </c>
      <c r="AH811" s="1">
        <v>5.0</v>
      </c>
      <c r="AI811" s="1">
        <v>4.0</v>
      </c>
      <c r="AJ811" s="1">
        <v>4.0</v>
      </c>
      <c r="AK811" s="1">
        <v>4.0</v>
      </c>
      <c r="AL811" s="1">
        <v>4.0</v>
      </c>
      <c r="AM811" s="1">
        <v>4.0</v>
      </c>
      <c r="AN811" s="1">
        <v>3.0</v>
      </c>
      <c r="AO811" s="1">
        <v>1.0</v>
      </c>
      <c r="AP811" s="1">
        <v>3.0</v>
      </c>
      <c r="AQ811" s="1">
        <v>1.0</v>
      </c>
      <c r="AR811" s="1">
        <v>1.0</v>
      </c>
      <c r="AS811" s="1">
        <v>3.0</v>
      </c>
      <c r="AT811" s="1">
        <v>3.0</v>
      </c>
      <c r="AU811" s="1">
        <v>3.0</v>
      </c>
      <c r="AV811" s="1">
        <v>2.0</v>
      </c>
      <c r="AW811" s="1">
        <v>3.0</v>
      </c>
      <c r="AX811" s="1">
        <v>2.0</v>
      </c>
      <c r="AY811" s="1">
        <v>3.0</v>
      </c>
      <c r="AZ811" s="1">
        <v>3.0</v>
      </c>
      <c r="BA811" s="1">
        <v>2.0</v>
      </c>
      <c r="BB811" s="1">
        <v>3.0</v>
      </c>
      <c r="BC811" s="1">
        <v>3.0</v>
      </c>
      <c r="BD811" s="1">
        <v>3.0</v>
      </c>
      <c r="BE811" s="1">
        <v>4.0</v>
      </c>
      <c r="BF811" s="1">
        <v>4.0</v>
      </c>
      <c r="BG811" s="1">
        <v>3.0</v>
      </c>
      <c r="BH811" s="1">
        <v>3.0</v>
      </c>
      <c r="BI811" s="1">
        <v>3.0</v>
      </c>
      <c r="BJ811" s="1">
        <v>7.0</v>
      </c>
      <c r="BK811" s="1">
        <v>3.0</v>
      </c>
      <c r="BL811" s="1">
        <v>3.0</v>
      </c>
      <c r="BM811" s="1">
        <v>3.0</v>
      </c>
      <c r="BN811" s="1">
        <v>3.0</v>
      </c>
      <c r="BO811" s="1">
        <v>3.0</v>
      </c>
      <c r="BP811" s="1">
        <v>2.0</v>
      </c>
      <c r="BQ811" s="1">
        <v>3.0</v>
      </c>
      <c r="BR811" s="1">
        <v>2.0</v>
      </c>
      <c r="BS811" s="1">
        <v>3.0</v>
      </c>
      <c r="BT811" s="1">
        <v>4.0</v>
      </c>
      <c r="BU811" s="1">
        <v>4.0</v>
      </c>
      <c r="BV811" s="1">
        <v>3.0</v>
      </c>
      <c r="BW811" s="1">
        <v>4.0</v>
      </c>
      <c r="BX811" s="1">
        <v>3.0</v>
      </c>
      <c r="BY811" s="1">
        <v>3.0</v>
      </c>
      <c r="BZ811" s="1">
        <v>3.0</v>
      </c>
      <c r="CA811" s="64">
        <f t="shared" si="32"/>
        <v>199</v>
      </c>
      <c r="CB811" s="45">
        <f t="shared" si="33"/>
        <v>17</v>
      </c>
      <c r="CC811" s="45">
        <f t="shared" si="34"/>
        <v>12</v>
      </c>
      <c r="CD811" s="45">
        <f t="shared" si="35"/>
        <v>14</v>
      </c>
      <c r="CE811" s="45">
        <f t="shared" si="36"/>
        <v>33</v>
      </c>
      <c r="CF811" s="45">
        <f t="shared" si="37"/>
        <v>20</v>
      </c>
      <c r="CG811" s="45">
        <f t="shared" si="38"/>
        <v>21</v>
      </c>
      <c r="CH811" s="45">
        <f t="shared" si="39"/>
        <v>26</v>
      </c>
      <c r="CI811" s="45">
        <f t="shared" si="40"/>
        <v>0.7</v>
      </c>
      <c r="CJ811">
        <f t="shared" si="10"/>
        <v>22</v>
      </c>
      <c r="CK811" s="45">
        <f t="shared" si="41"/>
        <v>27</v>
      </c>
      <c r="CM811" s="40">
        <f>VLOOKUP(CB811,'PROMIS 57 T-Score Conversions'!Q$3:R$35,2,TRUE)</f>
        <v>33.2</v>
      </c>
      <c r="CN811" s="44" t="str">
        <f t="shared" si="20"/>
        <v>Moderate</v>
      </c>
      <c r="CO811" s="40">
        <f>VLOOKUP(CC811,'PROMIS 57 T-Score Conversions'!A$3:B$35,2,TRUE)</f>
        <v>49.4</v>
      </c>
      <c r="CP811" s="39" t="str">
        <f t="shared" si="21"/>
        <v>Normal</v>
      </c>
      <c r="CQ811" s="40">
        <f>VLOOKUP(CD811,'PROMIS 57 T-Score Conversions'!E$3:F$35,2,TRUE)</f>
        <v>53.2</v>
      </c>
      <c r="CR811" s="39" t="str">
        <f t="shared" si="22"/>
        <v>Normal</v>
      </c>
      <c r="CS811" s="40">
        <f>VLOOKUP(CE811,'PROMIS 57 T-Score Conversions'!U$3:V$35,2,TRUE)</f>
        <v>66.4</v>
      </c>
      <c r="CT811" s="39" t="str">
        <f t="shared" si="42"/>
        <v>Moderate</v>
      </c>
      <c r="CU811" s="40">
        <f>VLOOKUP(CF811,'PROMIS 57 T-Score Conversions'!Y$3:Z$35,2,TRUE)</f>
        <v>50.1</v>
      </c>
      <c r="CV811" s="39" t="str">
        <f t="shared" si="24"/>
        <v>Normal</v>
      </c>
      <c r="CW811" s="40">
        <f>vlookup(CG811,'PROMIS 57 T-Score Conversions'!M$3:N$35,2,TRUE)</f>
        <v>41.1</v>
      </c>
      <c r="CX811" s="39" t="str">
        <f t="shared" si="25"/>
        <v>Mild</v>
      </c>
      <c r="CY811" s="40">
        <f>VLOOKup(CH811,'PROMIS 57 T-Score Conversions'!I$3:J$35,2,TRUE)</f>
        <v>62.8</v>
      </c>
      <c r="CZ811" s="39" t="str">
        <f t="shared" si="26"/>
        <v>Moderate</v>
      </c>
      <c r="DA811" s="37">
        <f>VLOOKUP(CJ811,'PROMIS 57 T-Score Conversions'!AC$3:AD$35,2,TRUE)</f>
        <v>38.71</v>
      </c>
      <c r="DB811" s="44" t="str">
        <f t="shared" si="30"/>
        <v>Moderate</v>
      </c>
      <c r="DC811" s="40">
        <f>VLOOKUP(CK811,'PROMIS 57 T-Score Conversions'!AG$3:AH$35,2,TRUE)</f>
        <v>46.21</v>
      </c>
      <c r="DD811" s="39" t="str">
        <f t="shared" si="31"/>
        <v>Normal</v>
      </c>
    </row>
    <row r="812">
      <c r="A812" s="1" t="b">
        <v>1</v>
      </c>
      <c r="B812" s="1" t="b">
        <v>1</v>
      </c>
      <c r="C812" s="20">
        <v>44102.671765520834</v>
      </c>
      <c r="D812" s="1" t="s">
        <v>518</v>
      </c>
      <c r="E812" s="1">
        <v>2350.0</v>
      </c>
      <c r="F812" s="1">
        <v>5.0</v>
      </c>
      <c r="G812" s="1">
        <v>5.0</v>
      </c>
      <c r="H812" s="1">
        <v>5.0</v>
      </c>
      <c r="I812" s="1">
        <v>5.0</v>
      </c>
      <c r="J812" s="1">
        <v>3.0</v>
      </c>
      <c r="K812" s="1">
        <v>5.0</v>
      </c>
      <c r="L812" s="1">
        <v>5.0</v>
      </c>
      <c r="M812" s="1">
        <v>4.0</v>
      </c>
      <c r="N812" s="1">
        <v>4.0</v>
      </c>
      <c r="O812" s="1">
        <v>3.0</v>
      </c>
      <c r="P812" s="1">
        <v>3.0</v>
      </c>
      <c r="Q812" s="1">
        <v>2.0</v>
      </c>
      <c r="R812" s="1">
        <v>3.0</v>
      </c>
      <c r="S812" s="1">
        <v>1.0</v>
      </c>
      <c r="T812" s="1">
        <v>3.0</v>
      </c>
      <c r="U812" s="1">
        <v>4.0</v>
      </c>
      <c r="V812" s="1">
        <v>3.0</v>
      </c>
      <c r="W812" s="1">
        <v>3.0</v>
      </c>
      <c r="X812" s="1">
        <v>4.0</v>
      </c>
      <c r="Y812" s="1">
        <v>2.0</v>
      </c>
      <c r="Z812" s="1">
        <v>4.0</v>
      </c>
      <c r="AA812" s="1">
        <v>2.0</v>
      </c>
      <c r="AB812" s="1">
        <v>1.0</v>
      </c>
      <c r="AC812" s="1">
        <v>1.0</v>
      </c>
      <c r="AD812" s="1">
        <v>4.0</v>
      </c>
      <c r="AE812" s="1">
        <v>5.0</v>
      </c>
      <c r="AF812" s="1">
        <v>5.0</v>
      </c>
      <c r="AG812" s="1">
        <v>4.0</v>
      </c>
      <c r="AH812" s="1">
        <v>4.0</v>
      </c>
      <c r="AI812" s="1">
        <v>4.0</v>
      </c>
      <c r="AJ812" s="1">
        <v>4.0</v>
      </c>
      <c r="AK812" s="1">
        <v>4.0</v>
      </c>
      <c r="AL812" s="1">
        <v>1.0</v>
      </c>
      <c r="AM812" s="1">
        <v>1.0</v>
      </c>
      <c r="AN812" s="1">
        <v>1.0</v>
      </c>
      <c r="AO812" s="1">
        <v>3.0</v>
      </c>
      <c r="AP812" s="1">
        <v>2.0</v>
      </c>
      <c r="AQ812" s="1">
        <v>1.0</v>
      </c>
      <c r="AR812" s="1">
        <v>1.0</v>
      </c>
      <c r="AS812" s="1">
        <v>3.0</v>
      </c>
      <c r="AT812" s="1">
        <v>1.0</v>
      </c>
      <c r="AU812" s="1">
        <v>1.0</v>
      </c>
      <c r="AV812" s="1">
        <v>2.0</v>
      </c>
      <c r="AW812" s="1">
        <v>2.0</v>
      </c>
      <c r="AX812" s="1">
        <v>2.0</v>
      </c>
      <c r="AY812" s="1">
        <v>2.0</v>
      </c>
      <c r="AZ812" s="1">
        <v>2.0</v>
      </c>
      <c r="BA812" s="1">
        <v>1.0</v>
      </c>
      <c r="BB812" s="1">
        <v>3.0</v>
      </c>
      <c r="BC812" s="1">
        <v>2.0</v>
      </c>
      <c r="BD812" s="1">
        <v>5.0</v>
      </c>
      <c r="BE812" s="1">
        <v>2.0</v>
      </c>
      <c r="BF812" s="1">
        <v>3.0</v>
      </c>
      <c r="BG812" s="1">
        <v>4.0</v>
      </c>
      <c r="BH812" s="1">
        <v>3.0</v>
      </c>
      <c r="BI812" s="1">
        <v>3.0</v>
      </c>
      <c r="BJ812" s="1">
        <v>3.0</v>
      </c>
      <c r="BK812" s="1">
        <v>2.0</v>
      </c>
      <c r="BL812" s="1">
        <v>2.0</v>
      </c>
      <c r="BM812" s="1">
        <v>2.0</v>
      </c>
      <c r="BN812" s="1">
        <v>1.0</v>
      </c>
      <c r="BO812" s="1">
        <v>2.0</v>
      </c>
      <c r="BP812" s="1">
        <v>1.0</v>
      </c>
      <c r="BQ812" s="1">
        <v>1.0</v>
      </c>
      <c r="BR812" s="1">
        <v>2.0</v>
      </c>
      <c r="BS812" s="1">
        <v>4.0</v>
      </c>
      <c r="BT812" s="1">
        <v>4.0</v>
      </c>
      <c r="BU812" s="1">
        <v>4.0</v>
      </c>
      <c r="BV812" s="1">
        <v>4.0</v>
      </c>
      <c r="BW812" s="1">
        <v>4.0</v>
      </c>
      <c r="BX812" s="1">
        <v>4.0</v>
      </c>
      <c r="BY812" s="1">
        <v>4.0</v>
      </c>
      <c r="BZ812" s="1">
        <v>4.0</v>
      </c>
      <c r="CA812" s="64">
        <f t="shared" si="32"/>
        <v>213</v>
      </c>
      <c r="CB812" s="45">
        <f t="shared" si="33"/>
        <v>37</v>
      </c>
      <c r="CC812" s="45">
        <f t="shared" si="34"/>
        <v>23</v>
      </c>
      <c r="CD812" s="45">
        <f t="shared" si="35"/>
        <v>20</v>
      </c>
      <c r="CE812" s="45">
        <f t="shared" si="36"/>
        <v>34</v>
      </c>
      <c r="CF812" s="45">
        <f t="shared" si="37"/>
        <v>13</v>
      </c>
      <c r="CG812" s="45">
        <f t="shared" si="38"/>
        <v>13</v>
      </c>
      <c r="CH812" s="45">
        <f t="shared" si="39"/>
        <v>25</v>
      </c>
      <c r="CI812" s="45">
        <f t="shared" si="40"/>
        <v>0.3</v>
      </c>
      <c r="CJ812">
        <f t="shared" si="10"/>
        <v>13</v>
      </c>
      <c r="CK812" s="45">
        <f t="shared" si="41"/>
        <v>32</v>
      </c>
      <c r="CM812" s="40">
        <f>VLOOKUP(CB812,'PROMIS 57 T-Score Conversions'!Q$3:R$35,2,TRUE)</f>
        <v>49.2</v>
      </c>
      <c r="CN812" s="44" t="str">
        <f t="shared" si="20"/>
        <v>Normal</v>
      </c>
      <c r="CO812" s="40">
        <f>VLOOKUP(CC812,'PROMIS 57 T-Score Conversions'!A$3:B$35,2,TRUE)</f>
        <v>61.4</v>
      </c>
      <c r="CP812" s="39" t="str">
        <f t="shared" si="21"/>
        <v>Moderate</v>
      </c>
      <c r="CQ812" s="40">
        <f>VLOOKUP(CD812,'PROMIS 57 T-Score Conversions'!E$3:F$35,2,TRUE)</f>
        <v>58.5</v>
      </c>
      <c r="CR812" s="39" t="str">
        <f t="shared" si="22"/>
        <v>Mild</v>
      </c>
      <c r="CS812" s="40">
        <f>VLOOKUP(CE812,'PROMIS 57 T-Score Conversions'!U$3:V$35,2,TRUE)</f>
        <v>67.5</v>
      </c>
      <c r="CT812" s="39" t="str">
        <f t="shared" si="42"/>
        <v>Moderate</v>
      </c>
      <c r="CU812" s="40">
        <f>VLOOKUP(CF812,'PROMIS 57 T-Score Conversions'!Y$3:Z$35,2,TRUE)</f>
        <v>41.4</v>
      </c>
      <c r="CV812" s="39" t="str">
        <f t="shared" si="24"/>
        <v>Normal</v>
      </c>
      <c r="CW812" s="40">
        <f>vlookup(CG812,'PROMIS 57 T-Score Conversions'!M$3:N$35,2,TRUE)</f>
        <v>34.5</v>
      </c>
      <c r="CX812" s="39" t="str">
        <f t="shared" si="25"/>
        <v>Moderate</v>
      </c>
      <c r="CY812" s="40">
        <f>VLOOKup(CH812,'PROMIS 57 T-Score Conversions'!I$3:J$35,2,TRUE)</f>
        <v>62.1</v>
      </c>
      <c r="CZ812" s="39" t="str">
        <f t="shared" si="26"/>
        <v>Moderate</v>
      </c>
      <c r="DA812" s="37">
        <f>VLOOKUP(CJ812,'PROMIS 57 T-Score Conversions'!AC$3:AD$35,2,TRUE)</f>
        <v>31.18</v>
      </c>
      <c r="DB812" s="44" t="str">
        <f t="shared" si="30"/>
        <v>Moderate</v>
      </c>
      <c r="DC812" s="40">
        <f>VLOOKUP(CK812,'PROMIS 57 T-Score Conversions'!AG$3:AH$35,2,TRUE)</f>
        <v>51.29</v>
      </c>
      <c r="DD812" s="39" t="str">
        <f t="shared" si="31"/>
        <v>Normal</v>
      </c>
    </row>
    <row r="813">
      <c r="A813" s="1" t="b">
        <v>1</v>
      </c>
      <c r="B813" s="1" t="b">
        <v>1</v>
      </c>
      <c r="C813" s="20">
        <v>44103.64008456019</v>
      </c>
      <c r="D813" s="1" t="s">
        <v>292</v>
      </c>
      <c r="E813" s="1">
        <v>2058.0</v>
      </c>
      <c r="F813" s="1">
        <v>3.0</v>
      </c>
      <c r="G813" s="1">
        <v>2.0</v>
      </c>
      <c r="H813" s="1">
        <v>4.0</v>
      </c>
      <c r="I813" s="1">
        <v>3.0</v>
      </c>
      <c r="J813" s="1">
        <v>1.0</v>
      </c>
      <c r="K813" s="1">
        <v>3.0</v>
      </c>
      <c r="L813" s="1">
        <v>1.0</v>
      </c>
      <c r="M813" s="1">
        <v>1.0</v>
      </c>
      <c r="N813" s="1">
        <v>1.0</v>
      </c>
      <c r="O813" s="1">
        <v>3.0</v>
      </c>
      <c r="P813" s="1">
        <v>3.0</v>
      </c>
      <c r="Q813" s="1">
        <v>1.0</v>
      </c>
      <c r="R813" s="1">
        <v>3.0</v>
      </c>
      <c r="S813" s="1">
        <v>1.0</v>
      </c>
      <c r="T813" s="1">
        <v>2.0</v>
      </c>
      <c r="U813" s="1">
        <v>2.0</v>
      </c>
      <c r="V813" s="1">
        <v>3.0</v>
      </c>
      <c r="W813" s="1">
        <v>3.0</v>
      </c>
      <c r="X813" s="1">
        <v>4.0</v>
      </c>
      <c r="Y813" s="1">
        <v>2.0</v>
      </c>
      <c r="Z813" s="1">
        <v>2.0</v>
      </c>
      <c r="AA813" s="1">
        <v>3.0</v>
      </c>
      <c r="AB813" s="1">
        <v>3.0</v>
      </c>
      <c r="AC813" s="1">
        <v>2.0</v>
      </c>
      <c r="AD813" s="1">
        <v>5.0</v>
      </c>
      <c r="AE813" s="1">
        <v>4.0</v>
      </c>
      <c r="AF813" s="1">
        <v>4.0</v>
      </c>
      <c r="AG813" s="1">
        <v>3.0</v>
      </c>
      <c r="AH813" s="1">
        <v>5.0</v>
      </c>
      <c r="AI813" s="1">
        <v>5.0</v>
      </c>
      <c r="AJ813" s="1">
        <v>5.0</v>
      </c>
      <c r="AK813" s="1">
        <v>4.0</v>
      </c>
      <c r="AL813" s="1">
        <v>4.0</v>
      </c>
      <c r="AM813" s="1">
        <v>4.0</v>
      </c>
      <c r="AN813" s="1">
        <v>4.0</v>
      </c>
      <c r="AO813" s="1">
        <v>5.0</v>
      </c>
      <c r="AP813" s="1">
        <v>4.0</v>
      </c>
      <c r="AQ813" s="1">
        <v>5.0</v>
      </c>
      <c r="AR813" s="1">
        <v>3.0</v>
      </c>
      <c r="AS813" s="1">
        <v>5.0</v>
      </c>
      <c r="AT813" s="1">
        <v>2.0</v>
      </c>
      <c r="AU813" s="1">
        <v>2.0</v>
      </c>
      <c r="AV813" s="1">
        <v>2.0</v>
      </c>
      <c r="AW813" s="1">
        <v>2.0</v>
      </c>
      <c r="AX813" s="1">
        <v>1.0</v>
      </c>
      <c r="AY813" s="1">
        <v>2.0</v>
      </c>
      <c r="AZ813" s="1">
        <v>3.0</v>
      </c>
      <c r="BA813" s="1">
        <v>3.0</v>
      </c>
      <c r="BB813" s="1">
        <v>3.0</v>
      </c>
      <c r="BC813" s="1">
        <v>3.0</v>
      </c>
      <c r="BD813" s="1">
        <v>5.0</v>
      </c>
      <c r="BE813" s="1">
        <v>4.0</v>
      </c>
      <c r="BF813" s="1">
        <v>5.0</v>
      </c>
      <c r="BG813" s="1">
        <v>5.0</v>
      </c>
      <c r="BH813" s="1">
        <v>4.0</v>
      </c>
      <c r="BI813" s="1">
        <v>4.0</v>
      </c>
      <c r="BJ813" s="1">
        <v>6.0</v>
      </c>
      <c r="BK813" s="1">
        <v>1.0</v>
      </c>
      <c r="BL813" s="1">
        <v>1.0</v>
      </c>
      <c r="BM813" s="1">
        <v>1.0</v>
      </c>
      <c r="BN813" s="1">
        <v>1.0</v>
      </c>
      <c r="BO813" s="1">
        <v>1.0</v>
      </c>
      <c r="BP813" s="1">
        <v>1.0</v>
      </c>
      <c r="BQ813" s="1">
        <v>1.0</v>
      </c>
      <c r="BR813" s="1">
        <v>1.0</v>
      </c>
      <c r="BS813" s="1">
        <v>1.0</v>
      </c>
      <c r="BT813" s="1">
        <v>1.0</v>
      </c>
      <c r="BU813" s="1">
        <v>1.0</v>
      </c>
      <c r="BV813" s="1">
        <v>1.0</v>
      </c>
      <c r="BW813" s="1">
        <v>1.0</v>
      </c>
      <c r="BX813" s="1">
        <v>1.0</v>
      </c>
      <c r="BY813" s="1">
        <v>1.0</v>
      </c>
      <c r="BZ813" s="1">
        <v>1.0</v>
      </c>
      <c r="CA813" s="64">
        <f t="shared" si="32"/>
        <v>197</v>
      </c>
      <c r="CB813" s="45">
        <f t="shared" si="33"/>
        <v>18</v>
      </c>
      <c r="CC813" s="45">
        <f t="shared" si="34"/>
        <v>16</v>
      </c>
      <c r="CD813" s="45">
        <f t="shared" si="35"/>
        <v>22</v>
      </c>
      <c r="CE813" s="45">
        <f t="shared" si="36"/>
        <v>35</v>
      </c>
      <c r="CF813" s="45">
        <f t="shared" si="37"/>
        <v>34</v>
      </c>
      <c r="CG813" s="45">
        <f t="shared" si="38"/>
        <v>17</v>
      </c>
      <c r="CH813" s="45">
        <f t="shared" si="39"/>
        <v>33</v>
      </c>
      <c r="CI813" s="45">
        <f t="shared" si="40"/>
        <v>0.6</v>
      </c>
      <c r="CJ813">
        <f t="shared" si="10"/>
        <v>8</v>
      </c>
      <c r="CK813" s="45">
        <f t="shared" si="41"/>
        <v>8</v>
      </c>
      <c r="CM813" s="40">
        <f>VLOOKUP(CB813,'PROMIS 57 T-Score Conversions'!Q$3:R$35,2,TRUE)</f>
        <v>34</v>
      </c>
      <c r="CN813" s="44" t="str">
        <f t="shared" si="20"/>
        <v>Moderate</v>
      </c>
      <c r="CO813" s="40">
        <f>VLOOKUP(CC813,'PROMIS 57 T-Score Conversions'!A$3:B$35,2,TRUE)</f>
        <v>54.3</v>
      </c>
      <c r="CP813" s="39" t="str">
        <f t="shared" si="21"/>
        <v>Mild</v>
      </c>
      <c r="CQ813" s="40">
        <f>VLOOKUP(CD813,'PROMIS 57 T-Score Conversions'!E$3:F$35,2,TRUE)</f>
        <v>60.3</v>
      </c>
      <c r="CR813" s="39" t="str">
        <f t="shared" si="22"/>
        <v>Moderate</v>
      </c>
      <c r="CS813" s="40">
        <f>VLOOKUP(CE813,'PROMIS 57 T-Score Conversions'!U$3:V$35,2,TRUE)</f>
        <v>68.6</v>
      </c>
      <c r="CT813" s="39" t="str">
        <f t="shared" si="42"/>
        <v>Moderate</v>
      </c>
      <c r="CU813" s="40">
        <f>VLOOKUP(CF813,'PROMIS 57 T-Score Conversions'!Y$3:Z$35,2,TRUE)</f>
        <v>64.8</v>
      </c>
      <c r="CV813" s="39" t="str">
        <f t="shared" si="24"/>
        <v>Moderate</v>
      </c>
      <c r="CW813" s="40">
        <f>vlookup(CG813,'PROMIS 57 T-Score Conversions'!M$3:N$35,2,TRUE)</f>
        <v>37.7</v>
      </c>
      <c r="CX813" s="39" t="str">
        <f t="shared" si="25"/>
        <v>Moderate</v>
      </c>
      <c r="CY813" s="40">
        <f>VLOOKup(CH813,'PROMIS 57 T-Score Conversions'!I$3:J$35,2,TRUE)</f>
        <v>67.7</v>
      </c>
      <c r="CZ813" s="39" t="str">
        <f t="shared" si="26"/>
        <v>Moderate</v>
      </c>
      <c r="DA813" s="37">
        <f>VLOOKUP(CJ813,'PROMIS 57 T-Score Conversions'!AC$3:AD$35,2,TRUE)</f>
        <v>22.41</v>
      </c>
      <c r="DB813" s="44" t="str">
        <f t="shared" si="30"/>
        <v>Severe</v>
      </c>
      <c r="DC813" s="40">
        <f>VLOOKUP(CK813,'PROMIS 57 T-Score Conversions'!AG$3:AH$35,2,TRUE)</f>
        <v>23.27</v>
      </c>
      <c r="DD813" s="39" t="str">
        <f t="shared" si="31"/>
        <v>Normal</v>
      </c>
    </row>
    <row r="814">
      <c r="C814" s="20">
        <v>44103.64009042824</v>
      </c>
      <c r="D814" s="1" t="s">
        <v>292</v>
      </c>
      <c r="E814" s="1">
        <v>2058.0</v>
      </c>
      <c r="F814" s="1">
        <v>3.0</v>
      </c>
      <c r="G814" s="1">
        <v>2.0</v>
      </c>
      <c r="H814" s="1">
        <v>4.0</v>
      </c>
      <c r="I814" s="1">
        <v>3.0</v>
      </c>
      <c r="J814" s="1">
        <v>1.0</v>
      </c>
      <c r="K814" s="1">
        <v>3.0</v>
      </c>
      <c r="L814" s="1">
        <v>1.0</v>
      </c>
      <c r="M814" s="1">
        <v>1.0</v>
      </c>
      <c r="N814" s="1">
        <v>1.0</v>
      </c>
      <c r="O814" s="1">
        <v>3.0</v>
      </c>
      <c r="P814" s="1">
        <v>3.0</v>
      </c>
      <c r="Q814" s="1">
        <v>1.0</v>
      </c>
      <c r="R814" s="1">
        <v>3.0</v>
      </c>
      <c r="S814" s="1">
        <v>1.0</v>
      </c>
      <c r="T814" s="1">
        <v>2.0</v>
      </c>
      <c r="U814" s="1">
        <v>2.0</v>
      </c>
      <c r="V814" s="1">
        <v>3.0</v>
      </c>
      <c r="W814" s="1">
        <v>3.0</v>
      </c>
      <c r="X814" s="1">
        <v>4.0</v>
      </c>
      <c r="Y814" s="1">
        <v>2.0</v>
      </c>
      <c r="Z814" s="1">
        <v>2.0</v>
      </c>
      <c r="AA814" s="1">
        <v>3.0</v>
      </c>
      <c r="AB814" s="1">
        <v>3.0</v>
      </c>
      <c r="AC814" s="1">
        <v>2.0</v>
      </c>
      <c r="AD814" s="1">
        <v>5.0</v>
      </c>
      <c r="AE814" s="1">
        <v>4.0</v>
      </c>
      <c r="AF814" s="1">
        <v>4.0</v>
      </c>
      <c r="AG814" s="1">
        <v>3.0</v>
      </c>
      <c r="AH814" s="1">
        <v>5.0</v>
      </c>
      <c r="AI814" s="1">
        <v>5.0</v>
      </c>
      <c r="AJ814" s="1">
        <v>5.0</v>
      </c>
      <c r="AK814" s="1">
        <v>4.0</v>
      </c>
      <c r="AL814" s="1">
        <v>4.0</v>
      </c>
      <c r="AM814" s="1">
        <v>4.0</v>
      </c>
      <c r="AN814" s="1">
        <v>4.0</v>
      </c>
      <c r="AO814" s="1">
        <v>5.0</v>
      </c>
      <c r="AP814" s="1">
        <v>4.0</v>
      </c>
      <c r="AQ814" s="1">
        <v>5.0</v>
      </c>
      <c r="AR814" s="1">
        <v>3.0</v>
      </c>
      <c r="AS814" s="1">
        <v>5.0</v>
      </c>
      <c r="AT814" s="1">
        <v>2.0</v>
      </c>
      <c r="AU814" s="1">
        <v>2.0</v>
      </c>
      <c r="AV814" s="1">
        <v>2.0</v>
      </c>
      <c r="AW814" s="1">
        <v>2.0</v>
      </c>
      <c r="AX814" s="1">
        <v>1.0</v>
      </c>
      <c r="AY814" s="1">
        <v>2.0</v>
      </c>
      <c r="AZ814" s="1">
        <v>3.0</v>
      </c>
      <c r="BA814" s="1">
        <v>3.0</v>
      </c>
      <c r="BB814" s="1">
        <v>3.0</v>
      </c>
      <c r="BC814" s="1">
        <v>3.0</v>
      </c>
      <c r="BD814" s="1">
        <v>5.0</v>
      </c>
      <c r="BE814" s="1">
        <v>4.0</v>
      </c>
      <c r="BF814" s="1">
        <v>5.0</v>
      </c>
      <c r="BG814" s="1">
        <v>5.0</v>
      </c>
      <c r="BH814" s="1">
        <v>4.0</v>
      </c>
      <c r="BI814" s="1">
        <v>4.0</v>
      </c>
      <c r="BJ814" s="1">
        <v>6.0</v>
      </c>
      <c r="BK814" s="1">
        <v>1.0</v>
      </c>
      <c r="BL814" s="1">
        <v>1.0</v>
      </c>
      <c r="BM814" s="1">
        <v>1.0</v>
      </c>
      <c r="BN814" s="1">
        <v>1.0</v>
      </c>
      <c r="BO814" s="1">
        <v>1.0</v>
      </c>
      <c r="BP814" s="1">
        <v>1.0</v>
      </c>
      <c r="BQ814" s="1">
        <v>1.0</v>
      </c>
      <c r="BR814" s="1">
        <v>1.0</v>
      </c>
      <c r="BS814" s="1">
        <v>1.0</v>
      </c>
      <c r="BT814" s="1">
        <v>1.0</v>
      </c>
      <c r="BU814" s="1">
        <v>1.0</v>
      </c>
      <c r="BV814" s="1">
        <v>1.0</v>
      </c>
      <c r="BW814" s="1">
        <v>1.0</v>
      </c>
      <c r="BX814" s="1">
        <v>1.0</v>
      </c>
      <c r="BY814" s="1">
        <v>1.0</v>
      </c>
      <c r="BZ814" s="1">
        <v>1.0</v>
      </c>
      <c r="CA814" s="64">
        <f t="shared" si="32"/>
        <v>197</v>
      </c>
      <c r="CB814" s="45">
        <f t="shared" si="33"/>
        <v>18</v>
      </c>
      <c r="CC814" s="45">
        <f t="shared" si="34"/>
        <v>16</v>
      </c>
      <c r="CD814" s="45">
        <f t="shared" si="35"/>
        <v>22</v>
      </c>
      <c r="CE814" s="45">
        <f t="shared" si="36"/>
        <v>35</v>
      </c>
      <c r="CF814" s="45">
        <f t="shared" si="37"/>
        <v>34</v>
      </c>
      <c r="CG814" s="45">
        <f t="shared" si="38"/>
        <v>17</v>
      </c>
      <c r="CH814" s="45">
        <f t="shared" si="39"/>
        <v>33</v>
      </c>
      <c r="CI814" s="45">
        <f t="shared" si="40"/>
        <v>0.6</v>
      </c>
      <c r="CJ814">
        <f t="shared" si="10"/>
        <v>8</v>
      </c>
      <c r="CK814" s="45">
        <f t="shared" si="41"/>
        <v>8</v>
      </c>
      <c r="CM814" s="40">
        <f>VLOOKUP(CB814,'PROMIS 57 T-Score Conversions'!Q$3:R$35,2,TRUE)</f>
        <v>34</v>
      </c>
      <c r="CN814" s="44" t="str">
        <f t="shared" si="20"/>
        <v>Moderate</v>
      </c>
      <c r="CO814" s="40">
        <f>VLOOKUP(CC814,'PROMIS 57 T-Score Conversions'!A$3:B$35,2,TRUE)</f>
        <v>54.3</v>
      </c>
      <c r="CP814" s="39" t="str">
        <f t="shared" si="21"/>
        <v>Mild</v>
      </c>
      <c r="CQ814" s="40">
        <f>VLOOKUP(CD814,'PROMIS 57 T-Score Conversions'!E$3:F$35,2,TRUE)</f>
        <v>60.3</v>
      </c>
      <c r="CR814" s="39" t="str">
        <f t="shared" si="22"/>
        <v>Moderate</v>
      </c>
      <c r="CS814" s="40">
        <f>VLOOKUP(CE814,'PROMIS 57 T-Score Conversions'!U$3:V$35,2,TRUE)</f>
        <v>68.6</v>
      </c>
      <c r="CT814" s="39" t="str">
        <f t="shared" si="42"/>
        <v>Moderate</v>
      </c>
      <c r="CU814" s="40">
        <f>VLOOKUP(CF814,'PROMIS 57 T-Score Conversions'!Y$3:Z$35,2,TRUE)</f>
        <v>64.8</v>
      </c>
      <c r="CV814" s="39" t="str">
        <f t="shared" si="24"/>
        <v>Moderate</v>
      </c>
      <c r="CW814" s="40">
        <f>vlookup(CG814,'PROMIS 57 T-Score Conversions'!M$3:N$35,2,TRUE)</f>
        <v>37.7</v>
      </c>
      <c r="CX814" s="39" t="str">
        <f t="shared" si="25"/>
        <v>Moderate</v>
      </c>
      <c r="CY814" s="40">
        <f>VLOOKup(CH814,'PROMIS 57 T-Score Conversions'!I$3:J$35,2,TRUE)</f>
        <v>67.7</v>
      </c>
      <c r="CZ814" s="39" t="str">
        <f t="shared" si="26"/>
        <v>Moderate</v>
      </c>
      <c r="DA814" s="37">
        <f>VLOOKUP(CJ814,'PROMIS 57 T-Score Conversions'!AC$3:AD$35,2,TRUE)</f>
        <v>22.41</v>
      </c>
      <c r="DB814" s="44" t="str">
        <f t="shared" si="30"/>
        <v>Severe</v>
      </c>
      <c r="DC814" s="40">
        <f>VLOOKUP(CK814,'PROMIS 57 T-Score Conversions'!AG$3:AH$35,2,TRUE)</f>
        <v>23.27</v>
      </c>
      <c r="DD814" s="39" t="str">
        <f t="shared" si="31"/>
        <v>Normal</v>
      </c>
    </row>
    <row r="815">
      <c r="A815" s="1" t="b">
        <v>1</v>
      </c>
      <c r="B815" s="1" t="b">
        <v>1</v>
      </c>
      <c r="C815" s="20">
        <v>44104.15200458333</v>
      </c>
      <c r="D815" s="1" t="s">
        <v>512</v>
      </c>
      <c r="E815" s="1">
        <v>2300.0</v>
      </c>
      <c r="F815" s="1">
        <v>4.0</v>
      </c>
      <c r="G815" s="1">
        <v>4.0</v>
      </c>
      <c r="H815" s="1">
        <v>4.0</v>
      </c>
      <c r="I815" s="1">
        <v>4.0</v>
      </c>
      <c r="J815" s="1">
        <v>3.0</v>
      </c>
      <c r="K815" s="1">
        <v>3.0</v>
      </c>
      <c r="L815" s="1">
        <v>3.0</v>
      </c>
      <c r="M815" s="1">
        <v>2.0</v>
      </c>
      <c r="N815" s="1">
        <v>3.0</v>
      </c>
      <c r="O815" s="1">
        <v>3.0</v>
      </c>
      <c r="P815" s="1">
        <v>3.0</v>
      </c>
      <c r="Q815" s="1">
        <v>3.0</v>
      </c>
      <c r="R815" s="1">
        <v>3.0</v>
      </c>
      <c r="S815" s="1">
        <v>3.0</v>
      </c>
      <c r="T815" s="1">
        <v>3.0</v>
      </c>
      <c r="U815" s="1">
        <v>3.0</v>
      </c>
      <c r="V815" s="1">
        <v>4.0</v>
      </c>
      <c r="W815" s="1">
        <v>3.0</v>
      </c>
      <c r="X815" s="1">
        <v>3.0</v>
      </c>
      <c r="Y815" s="1">
        <v>3.0</v>
      </c>
      <c r="Z815" s="1">
        <v>4.0</v>
      </c>
      <c r="AA815" s="1">
        <v>3.0</v>
      </c>
      <c r="AB815" s="1">
        <v>3.0</v>
      </c>
      <c r="AC815" s="1">
        <v>3.0</v>
      </c>
      <c r="AD815" s="1">
        <v>3.0</v>
      </c>
      <c r="AE815" s="1">
        <v>3.0</v>
      </c>
      <c r="AF815" s="1">
        <v>3.0</v>
      </c>
      <c r="AG815" s="1">
        <v>4.0</v>
      </c>
      <c r="AH815" s="1">
        <v>5.0</v>
      </c>
      <c r="AI815" s="1">
        <v>4.0</v>
      </c>
      <c r="AJ815" s="1">
        <v>3.0</v>
      </c>
      <c r="AK815" s="1">
        <v>4.0</v>
      </c>
      <c r="AL815" s="1">
        <v>5.0</v>
      </c>
      <c r="AM815" s="1">
        <v>5.0</v>
      </c>
      <c r="AN815" s="1">
        <v>5.0</v>
      </c>
      <c r="AO815" s="1">
        <v>5.0</v>
      </c>
      <c r="AP815" s="1">
        <v>5.0</v>
      </c>
      <c r="AQ815" s="1">
        <v>5.0</v>
      </c>
      <c r="AR815" s="1">
        <v>5.0</v>
      </c>
      <c r="AS815" s="1">
        <v>2.0</v>
      </c>
      <c r="AT815" s="1">
        <v>3.0</v>
      </c>
      <c r="AU815" s="1">
        <v>3.0</v>
      </c>
      <c r="AV815" s="1">
        <v>3.0</v>
      </c>
      <c r="AW815" s="1">
        <v>3.0</v>
      </c>
      <c r="AX815" s="1">
        <v>3.0</v>
      </c>
      <c r="AY815" s="1">
        <v>3.0</v>
      </c>
      <c r="AZ815" s="1">
        <v>3.0</v>
      </c>
      <c r="BA815" s="1">
        <v>3.0</v>
      </c>
      <c r="BB815" s="1">
        <v>4.0</v>
      </c>
      <c r="BC815" s="1">
        <v>4.0</v>
      </c>
      <c r="BD815" s="1">
        <v>4.0</v>
      </c>
      <c r="BE815" s="1">
        <v>4.0</v>
      </c>
      <c r="BF815" s="1">
        <v>3.0</v>
      </c>
      <c r="BG815" s="1">
        <v>3.0</v>
      </c>
      <c r="BH815" s="1">
        <v>3.0</v>
      </c>
      <c r="BI815" s="1">
        <v>3.0</v>
      </c>
      <c r="BJ815" s="1">
        <v>7.0</v>
      </c>
      <c r="BK815" s="1">
        <v>2.0</v>
      </c>
      <c r="BL815" s="1">
        <v>2.0</v>
      </c>
      <c r="BM815" s="1">
        <v>2.0</v>
      </c>
      <c r="BN815" s="1">
        <v>2.0</v>
      </c>
      <c r="BO815" s="1">
        <v>2.0</v>
      </c>
      <c r="BP815" s="1">
        <v>2.0</v>
      </c>
      <c r="BQ815" s="1">
        <v>2.0</v>
      </c>
      <c r="BR815" s="1">
        <v>2.0</v>
      </c>
      <c r="BS815" s="1">
        <v>4.0</v>
      </c>
      <c r="BT815" s="1">
        <v>3.0</v>
      </c>
      <c r="BU815" s="1">
        <v>4.0</v>
      </c>
      <c r="BV815" s="1">
        <v>4.0</v>
      </c>
      <c r="BW815" s="1">
        <v>4.0</v>
      </c>
      <c r="BX815" s="1">
        <v>3.0</v>
      </c>
      <c r="BY815" s="1">
        <v>4.0</v>
      </c>
      <c r="BZ815" s="1">
        <v>4.0</v>
      </c>
      <c r="CA815" s="64">
        <f t="shared" si="32"/>
        <v>248</v>
      </c>
      <c r="CB815" s="45">
        <f t="shared" si="33"/>
        <v>27</v>
      </c>
      <c r="CC815" s="45">
        <f t="shared" si="34"/>
        <v>24</v>
      </c>
      <c r="CD815" s="45">
        <f t="shared" si="35"/>
        <v>26</v>
      </c>
      <c r="CE815" s="45">
        <f t="shared" si="36"/>
        <v>29</v>
      </c>
      <c r="CF815" s="45">
        <f t="shared" si="37"/>
        <v>37</v>
      </c>
      <c r="CG815" s="45">
        <f t="shared" si="38"/>
        <v>24</v>
      </c>
      <c r="CH815" s="45">
        <f t="shared" si="39"/>
        <v>28</v>
      </c>
      <c r="CI815" s="45">
        <f t="shared" si="40"/>
        <v>0.7</v>
      </c>
      <c r="CJ815">
        <f t="shared" si="10"/>
        <v>16</v>
      </c>
      <c r="CK815" s="45">
        <f t="shared" si="41"/>
        <v>30</v>
      </c>
      <c r="CM815" s="40">
        <f>VLOOKUP(CB815,'PROMIS 57 T-Score Conversions'!Q$3:R$35,2,TRUE)</f>
        <v>40.1</v>
      </c>
      <c r="CN815" s="44" t="str">
        <f t="shared" si="20"/>
        <v>Mild</v>
      </c>
      <c r="CO815" s="40">
        <f>VLOOKUP(CC815,'PROMIS 57 T-Score Conversions'!A$3:B$35,2,TRUE)</f>
        <v>62.5</v>
      </c>
      <c r="CP815" s="39" t="str">
        <f t="shared" si="21"/>
        <v>Moderate</v>
      </c>
      <c r="CQ815" s="40">
        <f>VLOOKUP(CD815,'PROMIS 57 T-Score Conversions'!E$3:F$35,2,TRUE)</f>
        <v>63.9</v>
      </c>
      <c r="CR815" s="39" t="str">
        <f t="shared" si="22"/>
        <v>Moderate</v>
      </c>
      <c r="CS815" s="40">
        <f>VLOOKUP(CE815,'PROMIS 57 T-Score Conversions'!U$3:V$35,2,TRUE)</f>
        <v>62.3</v>
      </c>
      <c r="CT815" s="39" t="str">
        <f t="shared" si="42"/>
        <v>Moderate</v>
      </c>
      <c r="CU815" s="40">
        <f>VLOOKUP(CF815,'PROMIS 57 T-Score Conversions'!Y$3:Z$35,2,TRUE)</f>
        <v>69</v>
      </c>
      <c r="CV815" s="39" t="str">
        <f t="shared" si="24"/>
        <v>Moderate</v>
      </c>
      <c r="CW815" s="40">
        <f>vlookup(CG815,'PROMIS 57 T-Score Conversions'!M$3:N$35,2,TRUE)</f>
        <v>44</v>
      </c>
      <c r="CX815" s="39" t="str">
        <f t="shared" si="25"/>
        <v>Mild</v>
      </c>
      <c r="CY815" s="40">
        <f>VLOOKup(CH815,'PROMIS 57 T-Score Conversions'!I$3:J$35,2,TRUE)</f>
        <v>64.1</v>
      </c>
      <c r="CZ815" s="39" t="str">
        <f t="shared" si="26"/>
        <v>Moderate</v>
      </c>
      <c r="DA815" s="37">
        <f>VLOOKUP(CJ815,'PROMIS 57 T-Score Conversions'!AC$3:AD$35,2,TRUE)</f>
        <v>33.92</v>
      </c>
      <c r="DB815" s="44" t="str">
        <f t="shared" si="30"/>
        <v>Moderate</v>
      </c>
      <c r="DC815" s="40">
        <f>VLOOKUP(CK815,'PROMIS 57 T-Score Conversions'!AG$3:AH$35,2,TRUE)</f>
        <v>49.17</v>
      </c>
      <c r="DD815" s="39" t="str">
        <f t="shared" si="31"/>
        <v>Normal</v>
      </c>
    </row>
    <row r="816">
      <c r="A816" s="1" t="b">
        <v>1</v>
      </c>
      <c r="B816" s="1" t="b">
        <v>1</v>
      </c>
      <c r="C816" s="20">
        <v>44104.51142725695</v>
      </c>
      <c r="D816" s="1" t="s">
        <v>519</v>
      </c>
      <c r="E816" s="1">
        <v>2354.0</v>
      </c>
      <c r="F816" s="1">
        <v>5.0</v>
      </c>
      <c r="G816" s="1">
        <v>5.0</v>
      </c>
      <c r="H816" s="1">
        <v>5.0</v>
      </c>
      <c r="I816" s="1">
        <v>5.0</v>
      </c>
      <c r="J816" s="1">
        <v>3.0</v>
      </c>
      <c r="K816" s="1">
        <v>5.0</v>
      </c>
      <c r="L816" s="1">
        <v>5.0</v>
      </c>
      <c r="M816" s="1">
        <v>4.0</v>
      </c>
      <c r="N816" s="1">
        <v>2.0</v>
      </c>
      <c r="O816" s="1">
        <v>1.0</v>
      </c>
      <c r="P816" s="1">
        <v>3.0</v>
      </c>
      <c r="Q816" s="1">
        <v>2.0</v>
      </c>
      <c r="R816" s="1">
        <v>2.0</v>
      </c>
      <c r="S816" s="1">
        <v>1.0</v>
      </c>
      <c r="T816" s="1">
        <v>2.0</v>
      </c>
      <c r="U816" s="1">
        <v>3.0</v>
      </c>
      <c r="V816" s="1">
        <v>3.0</v>
      </c>
      <c r="W816" s="1">
        <v>3.0</v>
      </c>
      <c r="X816" s="1">
        <v>2.0</v>
      </c>
      <c r="Y816" s="1">
        <v>2.0</v>
      </c>
      <c r="Z816" s="1">
        <v>3.0</v>
      </c>
      <c r="AA816" s="1">
        <v>1.0</v>
      </c>
      <c r="AB816" s="1">
        <v>2.0</v>
      </c>
      <c r="AC816" s="1">
        <v>2.0</v>
      </c>
      <c r="AD816" s="1">
        <v>1.0</v>
      </c>
      <c r="AE816" s="1">
        <v>1.0</v>
      </c>
      <c r="AF816" s="1">
        <v>1.0</v>
      </c>
      <c r="AG816" s="1">
        <v>1.0</v>
      </c>
      <c r="AH816" s="1">
        <v>1.0</v>
      </c>
      <c r="AI816" s="1">
        <v>1.0</v>
      </c>
      <c r="AJ816" s="1">
        <v>1.0</v>
      </c>
      <c r="AK816" s="1">
        <v>1.0</v>
      </c>
      <c r="AL816" s="1">
        <v>2.0</v>
      </c>
      <c r="AM816" s="1">
        <v>2.0</v>
      </c>
      <c r="AN816" s="1">
        <v>2.0</v>
      </c>
      <c r="AO816" s="1">
        <v>1.0</v>
      </c>
      <c r="AP816" s="1">
        <v>1.0</v>
      </c>
      <c r="AQ816" s="1">
        <v>2.0</v>
      </c>
      <c r="AR816" s="1">
        <v>1.0</v>
      </c>
      <c r="AS816" s="1">
        <v>2.0</v>
      </c>
      <c r="AT816" s="1">
        <v>5.0</v>
      </c>
      <c r="AU816" s="1">
        <v>5.0</v>
      </c>
      <c r="AV816" s="1">
        <v>4.0</v>
      </c>
      <c r="AW816" s="1">
        <v>5.0</v>
      </c>
      <c r="AX816" s="1">
        <v>5.0</v>
      </c>
      <c r="AY816" s="1">
        <v>5.0</v>
      </c>
      <c r="AZ816" s="1">
        <v>5.0</v>
      </c>
      <c r="BA816" s="1">
        <v>3.0</v>
      </c>
      <c r="BB816" s="1">
        <v>2.0</v>
      </c>
      <c r="BC816" s="1">
        <v>1.0</v>
      </c>
      <c r="BD816" s="1">
        <v>1.0</v>
      </c>
      <c r="BE816" s="1">
        <v>1.0</v>
      </c>
      <c r="BF816" s="1">
        <v>1.0</v>
      </c>
      <c r="BG816" s="1">
        <v>1.0</v>
      </c>
      <c r="BH816" s="1">
        <v>1.0</v>
      </c>
      <c r="BI816" s="1">
        <v>1.0</v>
      </c>
      <c r="BJ816" s="1">
        <v>1.0</v>
      </c>
      <c r="BK816" s="1">
        <v>5.0</v>
      </c>
      <c r="BL816" s="1">
        <v>5.0</v>
      </c>
      <c r="BM816" s="1">
        <v>5.0</v>
      </c>
      <c r="BN816" s="1">
        <v>3.0</v>
      </c>
      <c r="BO816" s="1">
        <v>4.0</v>
      </c>
      <c r="BP816" s="1">
        <v>4.0</v>
      </c>
      <c r="BQ816" s="1">
        <v>4.0</v>
      </c>
      <c r="BR816" s="1">
        <v>2.0</v>
      </c>
      <c r="BS816" s="1">
        <v>2.0</v>
      </c>
      <c r="BT816" s="1">
        <v>1.0</v>
      </c>
      <c r="BU816" s="1">
        <v>1.0</v>
      </c>
      <c r="BV816" s="1">
        <v>5.0</v>
      </c>
      <c r="BW816" s="1">
        <v>2.0</v>
      </c>
      <c r="BX816" s="1">
        <v>1.0</v>
      </c>
      <c r="BY816" s="1">
        <v>1.0</v>
      </c>
      <c r="BZ816" s="1">
        <v>1.0</v>
      </c>
      <c r="CA816" s="64">
        <f t="shared" si="32"/>
        <v>185</v>
      </c>
      <c r="CB816" s="45">
        <f t="shared" si="33"/>
        <v>37</v>
      </c>
      <c r="CC816" s="45">
        <f t="shared" si="34"/>
        <v>16</v>
      </c>
      <c r="CD816" s="45">
        <f t="shared" si="35"/>
        <v>18</v>
      </c>
      <c r="CE816" s="45">
        <f t="shared" si="36"/>
        <v>8</v>
      </c>
      <c r="CF816" s="45">
        <f t="shared" si="37"/>
        <v>13</v>
      </c>
      <c r="CG816" s="45">
        <f t="shared" si="38"/>
        <v>37</v>
      </c>
      <c r="CH816" s="45">
        <f t="shared" si="39"/>
        <v>9</v>
      </c>
      <c r="CI816" s="45">
        <f t="shared" si="40"/>
        <v>0.1</v>
      </c>
      <c r="CJ816">
        <f t="shared" si="10"/>
        <v>32</v>
      </c>
      <c r="CK816" s="45">
        <f t="shared" si="41"/>
        <v>14</v>
      </c>
      <c r="CM816" s="40">
        <f>VLOOKUP(CB816,'PROMIS 57 T-Score Conversions'!Q$3:R$35,2,TRUE)</f>
        <v>49.2</v>
      </c>
      <c r="CN816" s="44" t="str">
        <f t="shared" si="20"/>
        <v>Normal</v>
      </c>
      <c r="CO816" s="40">
        <f>VLOOKUP(CC816,'PROMIS 57 T-Score Conversions'!A$3:B$35,2,TRUE)</f>
        <v>54.3</v>
      </c>
      <c r="CP816" s="39" t="str">
        <f t="shared" si="21"/>
        <v>Mild</v>
      </c>
      <c r="CQ816" s="40">
        <f>VLOOKUP(CD816,'PROMIS 57 T-Score Conversions'!E$3:F$35,2,TRUE)</f>
        <v>56.8</v>
      </c>
      <c r="CR816" s="39" t="str">
        <f t="shared" si="22"/>
        <v>Mild</v>
      </c>
      <c r="CS816" s="40">
        <f>VLOOKUP(CE816,'PROMIS 57 T-Score Conversions'!U$3:V$35,2,TRUE)</f>
        <v>33.1</v>
      </c>
      <c r="CT816" s="39" t="str">
        <f t="shared" si="42"/>
        <v>Normal</v>
      </c>
      <c r="CU816" s="40">
        <f>VLOOKUP(CF816,'PROMIS 57 T-Score Conversions'!Y$3:Z$35,2,TRUE)</f>
        <v>41.4</v>
      </c>
      <c r="CV816" s="39" t="str">
        <f t="shared" si="24"/>
        <v>Normal</v>
      </c>
      <c r="CW816" s="40">
        <f>vlookup(CG816,'PROMIS 57 T-Score Conversions'!M$3:N$35,2,TRUE)</f>
        <v>56.8</v>
      </c>
      <c r="CX816" s="39" t="str">
        <f t="shared" si="25"/>
        <v>Normal</v>
      </c>
      <c r="CY816" s="40">
        <f>VLOOKup(CH816,'PROMIS 57 T-Score Conversions'!I$3:J$35,2,TRUE)</f>
        <v>47.9</v>
      </c>
      <c r="CZ816" s="39" t="str">
        <f t="shared" si="26"/>
        <v>Normal</v>
      </c>
      <c r="DA816" s="37">
        <f>VLOOKUP(CJ816,'PROMIS 57 T-Score Conversions'!AC$3:AD$35,2,TRUE)</f>
        <v>47.17</v>
      </c>
      <c r="DB816" s="44" t="str">
        <f t="shared" si="30"/>
        <v>Normal</v>
      </c>
      <c r="DC816" s="40">
        <f>VLOOKUP(CK816,'PROMIS 57 T-Score Conversions'!AG$3:AH$35,2,TRUE)</f>
        <v>34.01</v>
      </c>
      <c r="DD816" s="39" t="str">
        <f t="shared" si="31"/>
        <v>Normal</v>
      </c>
    </row>
    <row r="817">
      <c r="A817" s="1" t="b">
        <v>1</v>
      </c>
      <c r="B817" s="1" t="b">
        <v>1</v>
      </c>
      <c r="C817" s="20">
        <v>44106.464456898146</v>
      </c>
      <c r="D817" s="1" t="s">
        <v>476</v>
      </c>
      <c r="E817" s="1">
        <v>2302.0</v>
      </c>
      <c r="F817" s="1">
        <v>3.0</v>
      </c>
      <c r="G817" s="1">
        <v>4.0</v>
      </c>
      <c r="H817" s="1">
        <v>5.0</v>
      </c>
      <c r="I817" s="1">
        <v>3.0</v>
      </c>
      <c r="J817" s="1">
        <v>1.0</v>
      </c>
      <c r="K817" s="1">
        <v>3.0</v>
      </c>
      <c r="L817" s="1">
        <v>5.0</v>
      </c>
      <c r="M817" s="1">
        <v>2.0</v>
      </c>
      <c r="N817" s="1">
        <v>2.0</v>
      </c>
      <c r="O817" s="1">
        <v>3.0</v>
      </c>
      <c r="P817" s="1">
        <v>3.0</v>
      </c>
      <c r="Q817" s="1">
        <v>3.0</v>
      </c>
      <c r="R817" s="1">
        <v>3.0</v>
      </c>
      <c r="S817" s="1">
        <v>3.0</v>
      </c>
      <c r="T817" s="1">
        <v>3.0</v>
      </c>
      <c r="U817" s="1">
        <v>4.0</v>
      </c>
      <c r="V817" s="1">
        <v>2.0</v>
      </c>
      <c r="W817" s="1">
        <v>2.0</v>
      </c>
      <c r="X817" s="1">
        <v>3.0</v>
      </c>
      <c r="Y817" s="1">
        <v>3.0</v>
      </c>
      <c r="Z817" s="1">
        <v>2.0</v>
      </c>
      <c r="AA817" s="1">
        <v>4.0</v>
      </c>
      <c r="AB817" s="1">
        <v>2.0</v>
      </c>
      <c r="AC817" s="1">
        <v>2.0</v>
      </c>
      <c r="AD817" s="1">
        <v>4.0</v>
      </c>
      <c r="AE817" s="1">
        <v>4.0</v>
      </c>
      <c r="AF817" s="1">
        <v>4.0</v>
      </c>
      <c r="AG817" s="1">
        <v>4.0</v>
      </c>
      <c r="AH817" s="1">
        <v>4.0</v>
      </c>
      <c r="AI817" s="1">
        <v>4.0</v>
      </c>
      <c r="AJ817" s="1">
        <v>4.0</v>
      </c>
      <c r="AK817" s="1">
        <v>4.0</v>
      </c>
      <c r="AL817" s="1">
        <v>3.0</v>
      </c>
      <c r="AM817" s="1">
        <v>4.0</v>
      </c>
      <c r="AN817" s="1">
        <v>2.0</v>
      </c>
      <c r="AO817" s="1">
        <v>1.0</v>
      </c>
      <c r="AP817" s="1">
        <v>4.0</v>
      </c>
      <c r="AQ817" s="1">
        <v>1.0</v>
      </c>
      <c r="AR817" s="1">
        <v>1.0</v>
      </c>
      <c r="AS817" s="1">
        <v>3.0</v>
      </c>
      <c r="AT817" s="1">
        <v>2.0</v>
      </c>
      <c r="AU817" s="1">
        <v>1.0</v>
      </c>
      <c r="AV817" s="1">
        <v>1.0</v>
      </c>
      <c r="AW817" s="1">
        <v>1.0</v>
      </c>
      <c r="AX817" s="1">
        <v>1.0</v>
      </c>
      <c r="AY817" s="1">
        <v>1.0</v>
      </c>
      <c r="AZ817" s="1">
        <v>1.0</v>
      </c>
      <c r="BA817" s="1">
        <v>1.0</v>
      </c>
      <c r="BB817" s="1">
        <v>3.0</v>
      </c>
      <c r="BC817" s="1">
        <v>3.0</v>
      </c>
      <c r="BD817" s="1">
        <v>3.0</v>
      </c>
      <c r="BE817" s="1">
        <v>3.0</v>
      </c>
      <c r="BF817" s="1">
        <v>3.0</v>
      </c>
      <c r="BG817" s="1">
        <v>3.0</v>
      </c>
      <c r="BH817" s="1">
        <v>3.0</v>
      </c>
      <c r="BI817" s="1">
        <v>3.0</v>
      </c>
      <c r="BJ817" s="1">
        <v>5.0</v>
      </c>
      <c r="BK817" s="1">
        <v>1.0</v>
      </c>
      <c r="BL817" s="1">
        <v>1.0</v>
      </c>
      <c r="BM817" s="1">
        <v>1.0</v>
      </c>
      <c r="BN817" s="1">
        <v>1.0</v>
      </c>
      <c r="BO817" s="1">
        <v>2.0</v>
      </c>
      <c r="BP817" s="1">
        <v>1.0</v>
      </c>
      <c r="BQ817" s="1">
        <v>1.0</v>
      </c>
      <c r="BR817" s="1">
        <v>1.0</v>
      </c>
      <c r="BS817" s="1">
        <v>5.0</v>
      </c>
      <c r="BT817" s="1">
        <v>5.0</v>
      </c>
      <c r="BU817" s="1">
        <v>5.0</v>
      </c>
      <c r="BV817" s="1">
        <v>5.0</v>
      </c>
      <c r="BW817" s="1">
        <v>5.0</v>
      </c>
      <c r="BX817" s="1">
        <v>5.0</v>
      </c>
      <c r="BY817" s="1">
        <v>4.0</v>
      </c>
      <c r="BZ817" s="1">
        <v>5.0</v>
      </c>
      <c r="CA817" s="64">
        <f t="shared" si="32"/>
        <v>207</v>
      </c>
      <c r="CB817" s="45">
        <f t="shared" si="33"/>
        <v>26</v>
      </c>
      <c r="CC817" s="45">
        <f t="shared" si="34"/>
        <v>24</v>
      </c>
      <c r="CD817" s="45">
        <f t="shared" si="35"/>
        <v>20</v>
      </c>
      <c r="CE817" s="45">
        <f t="shared" si="36"/>
        <v>32</v>
      </c>
      <c r="CF817" s="45">
        <f t="shared" si="37"/>
        <v>19</v>
      </c>
      <c r="CG817" s="45">
        <f t="shared" si="38"/>
        <v>9</v>
      </c>
      <c r="CH817" s="45">
        <f t="shared" si="39"/>
        <v>24</v>
      </c>
      <c r="CI817" s="45">
        <f t="shared" si="40"/>
        <v>0.5</v>
      </c>
      <c r="CJ817">
        <f t="shared" si="10"/>
        <v>9</v>
      </c>
      <c r="CK817" s="45">
        <f t="shared" si="41"/>
        <v>39</v>
      </c>
      <c r="CM817" s="40">
        <f>VLOOKUP(CB817,'PROMIS 57 T-Score Conversions'!Q$3:R$35,2,TRUE)</f>
        <v>39.5</v>
      </c>
      <c r="CN817" s="44" t="str">
        <f t="shared" si="20"/>
        <v>Moderate</v>
      </c>
      <c r="CO817" s="40">
        <f>VLOOKUP(CC817,'PROMIS 57 T-Score Conversions'!A$3:B$35,2,TRUE)</f>
        <v>62.5</v>
      </c>
      <c r="CP817" s="39" t="str">
        <f t="shared" si="21"/>
        <v>Moderate</v>
      </c>
      <c r="CQ817" s="40">
        <f>VLOOKUP(CD817,'PROMIS 57 T-Score Conversions'!E$3:F$35,2,TRUE)</f>
        <v>58.5</v>
      </c>
      <c r="CR817" s="39" t="str">
        <f t="shared" si="22"/>
        <v>Mild</v>
      </c>
      <c r="CS817" s="40">
        <f>VLOOKUP(CE817,'PROMIS 57 T-Score Conversions'!U$3:V$35,2,TRUE)</f>
        <v>65.3</v>
      </c>
      <c r="CT817" s="39" t="str">
        <f t="shared" si="42"/>
        <v>Moderate</v>
      </c>
      <c r="CU817" s="40">
        <f>VLOOKUP(CF817,'PROMIS 57 T-Score Conversions'!Y$3:Z$35,2,TRUE)</f>
        <v>49</v>
      </c>
      <c r="CV817" s="39" t="str">
        <f t="shared" si="24"/>
        <v>Normal</v>
      </c>
      <c r="CW817" s="40">
        <f>vlookup(CG817,'PROMIS 57 T-Score Conversions'!M$3:N$35,2,TRUE)</f>
        <v>29.7</v>
      </c>
      <c r="CX817" s="39" t="str">
        <f t="shared" si="25"/>
        <v>Severe</v>
      </c>
      <c r="CY817" s="40">
        <f>VLOOKup(CH817,'PROMIS 57 T-Score Conversions'!I$3:J$35,2,TRUE)</f>
        <v>61.5</v>
      </c>
      <c r="CZ817" s="39" t="str">
        <f t="shared" si="26"/>
        <v>Moderate</v>
      </c>
      <c r="DA817" s="37">
        <f>VLOOKUP(CJ817,'PROMIS 57 T-Score Conversions'!AC$3:AD$35,2,TRUE)</f>
        <v>25.73</v>
      </c>
      <c r="DB817" s="44" t="str">
        <f t="shared" si="30"/>
        <v>Severe</v>
      </c>
      <c r="DC817" s="40">
        <f>VLOOKUP(CK817,'PROMIS 57 T-Score Conversions'!AG$3:AH$35,2,TRUE)</f>
        <v>62.52</v>
      </c>
      <c r="DD817" s="39" t="str">
        <f t="shared" si="31"/>
        <v>Moderate</v>
      </c>
    </row>
    <row r="818">
      <c r="A818" s="1" t="b">
        <v>1</v>
      </c>
      <c r="B818" s="1" t="b">
        <v>1</v>
      </c>
      <c r="C818" s="20">
        <v>44107.342978229164</v>
      </c>
      <c r="D818" s="1" t="s">
        <v>520</v>
      </c>
      <c r="E818" s="1">
        <v>2353.0</v>
      </c>
      <c r="F818" s="1">
        <v>2.0</v>
      </c>
      <c r="G818" s="1">
        <v>4.0</v>
      </c>
      <c r="H818" s="1">
        <v>4.0</v>
      </c>
      <c r="I818" s="1">
        <v>2.0</v>
      </c>
      <c r="J818" s="1">
        <v>1.0</v>
      </c>
      <c r="K818" s="1">
        <v>2.0</v>
      </c>
      <c r="L818" s="1">
        <v>2.0</v>
      </c>
      <c r="M818" s="1">
        <v>1.0</v>
      </c>
      <c r="N818" s="1">
        <v>1.0</v>
      </c>
      <c r="O818" s="1">
        <v>1.0</v>
      </c>
      <c r="P818" s="1">
        <v>1.0</v>
      </c>
      <c r="Q818" s="1">
        <v>2.0</v>
      </c>
      <c r="R818" s="1">
        <v>2.0</v>
      </c>
      <c r="S818" s="1">
        <v>1.0</v>
      </c>
      <c r="T818" s="1">
        <v>2.0</v>
      </c>
      <c r="U818" s="1">
        <v>1.0</v>
      </c>
      <c r="V818" s="1">
        <v>1.0</v>
      </c>
      <c r="W818" s="1">
        <v>3.0</v>
      </c>
      <c r="X818" s="1">
        <v>2.0</v>
      </c>
      <c r="Y818" s="1">
        <v>1.0</v>
      </c>
      <c r="Z818" s="1">
        <v>1.0</v>
      </c>
      <c r="AA818" s="1">
        <v>2.0</v>
      </c>
      <c r="AB818" s="1">
        <v>1.0</v>
      </c>
      <c r="AC818" s="1">
        <v>1.0</v>
      </c>
      <c r="AD818" s="1">
        <v>3.0</v>
      </c>
      <c r="AE818" s="1">
        <v>3.0</v>
      </c>
      <c r="AF818" s="1">
        <v>3.0</v>
      </c>
      <c r="AG818" s="1">
        <v>3.0</v>
      </c>
      <c r="AH818" s="1">
        <v>4.0</v>
      </c>
      <c r="AI818" s="1">
        <v>4.0</v>
      </c>
      <c r="AJ818" s="1">
        <v>4.0</v>
      </c>
      <c r="AK818" s="1">
        <v>4.0</v>
      </c>
      <c r="AL818" s="1">
        <v>3.0</v>
      </c>
      <c r="AM818" s="1">
        <v>4.0</v>
      </c>
      <c r="AN818" s="1">
        <v>3.0</v>
      </c>
      <c r="AO818" s="1">
        <v>3.0</v>
      </c>
      <c r="AP818" s="1">
        <v>4.0</v>
      </c>
      <c r="AQ818" s="1">
        <v>3.0</v>
      </c>
      <c r="AR818" s="1">
        <v>2.0</v>
      </c>
      <c r="AS818" s="1">
        <v>4.0</v>
      </c>
      <c r="AT818" s="1">
        <v>1.0</v>
      </c>
      <c r="AU818" s="1">
        <v>2.0</v>
      </c>
      <c r="AV818" s="1">
        <v>2.0</v>
      </c>
      <c r="AW818" s="1">
        <v>2.0</v>
      </c>
      <c r="AX818" s="1">
        <v>2.0</v>
      </c>
      <c r="AY818" s="1">
        <v>2.0</v>
      </c>
      <c r="AZ818" s="1">
        <v>3.0</v>
      </c>
      <c r="BA818" s="1">
        <v>2.0</v>
      </c>
      <c r="BB818" s="1">
        <v>3.0</v>
      </c>
      <c r="BC818" s="1">
        <v>3.0</v>
      </c>
      <c r="BD818" s="1">
        <v>2.0</v>
      </c>
      <c r="BE818" s="1">
        <v>3.0</v>
      </c>
      <c r="BF818" s="1">
        <v>4.0</v>
      </c>
      <c r="BG818" s="1">
        <v>2.0</v>
      </c>
      <c r="BH818" s="1">
        <v>3.0</v>
      </c>
      <c r="BI818" s="1">
        <v>3.0</v>
      </c>
      <c r="BJ818" s="1">
        <v>3.0</v>
      </c>
      <c r="BK818" s="1">
        <v>1.0</v>
      </c>
      <c r="BL818" s="1">
        <v>1.0</v>
      </c>
      <c r="BM818" s="1">
        <v>1.0</v>
      </c>
      <c r="BN818" s="1">
        <v>1.0</v>
      </c>
      <c r="BO818" s="1">
        <v>2.0</v>
      </c>
      <c r="BP818" s="1">
        <v>1.0</v>
      </c>
      <c r="BQ818" s="1">
        <v>1.0</v>
      </c>
      <c r="BR818" s="1">
        <v>1.0</v>
      </c>
      <c r="BS818" s="1">
        <v>5.0</v>
      </c>
      <c r="BT818" s="1">
        <v>5.0</v>
      </c>
      <c r="BU818" s="1">
        <v>5.0</v>
      </c>
      <c r="BV818" s="1">
        <v>5.0</v>
      </c>
      <c r="BW818" s="1">
        <v>5.0</v>
      </c>
      <c r="BX818" s="1">
        <v>4.0</v>
      </c>
      <c r="BY818" s="1">
        <v>3.0</v>
      </c>
      <c r="BZ818" s="1">
        <v>5.0</v>
      </c>
      <c r="CA818" s="64">
        <f t="shared" si="32"/>
        <v>183</v>
      </c>
      <c r="CB818" s="45">
        <f t="shared" si="33"/>
        <v>18</v>
      </c>
      <c r="CC818" s="45">
        <f t="shared" si="34"/>
        <v>11</v>
      </c>
      <c r="CD818" s="45">
        <f t="shared" si="35"/>
        <v>12</v>
      </c>
      <c r="CE818" s="45">
        <f t="shared" si="36"/>
        <v>28</v>
      </c>
      <c r="CF818" s="45">
        <f t="shared" si="37"/>
        <v>26</v>
      </c>
      <c r="CG818" s="45">
        <f t="shared" si="38"/>
        <v>16</v>
      </c>
      <c r="CH818" s="45">
        <f t="shared" si="39"/>
        <v>23</v>
      </c>
      <c r="CI818" s="45">
        <f t="shared" si="40"/>
        <v>0.3</v>
      </c>
      <c r="CJ818">
        <f t="shared" si="10"/>
        <v>9</v>
      </c>
      <c r="CK818" s="45">
        <f t="shared" si="41"/>
        <v>37</v>
      </c>
      <c r="CM818" s="40">
        <f>VLOOKUP(CB818,'PROMIS 57 T-Score Conversions'!Q$3:R$35,2,TRUE)</f>
        <v>34</v>
      </c>
      <c r="CN818" s="44" t="str">
        <f t="shared" si="20"/>
        <v>Moderate</v>
      </c>
      <c r="CO818" s="40">
        <f>VLOOKUP(CC818,'PROMIS 57 T-Score Conversions'!A$3:B$35,2,TRUE)</f>
        <v>47.8</v>
      </c>
      <c r="CP818" s="39" t="str">
        <f t="shared" si="21"/>
        <v>Normal</v>
      </c>
      <c r="CQ818" s="40">
        <f>VLOOKUP(CD818,'PROMIS 57 T-Score Conversions'!E$3:F$35,2,TRUE)</f>
        <v>50.9</v>
      </c>
      <c r="CR818" s="39" t="str">
        <f t="shared" si="22"/>
        <v>Normal</v>
      </c>
      <c r="CS818" s="40">
        <f>VLOOKUP(CE818,'PROMIS 57 T-Score Conversions'!U$3:V$35,2,TRUE)</f>
        <v>61.3</v>
      </c>
      <c r="CT818" s="39" t="str">
        <f t="shared" si="42"/>
        <v>Moderate</v>
      </c>
      <c r="CU818" s="40">
        <f>VLOOKUP(CF818,'PROMIS 57 T-Score Conversions'!Y$3:Z$35,2,TRUE)</f>
        <v>56.3</v>
      </c>
      <c r="CV818" s="39" t="str">
        <f t="shared" si="24"/>
        <v>Mild</v>
      </c>
      <c r="CW818" s="40">
        <f>vlookup(CG818,'PROMIS 57 T-Score Conversions'!M$3:N$35,2,TRUE)</f>
        <v>36.9</v>
      </c>
      <c r="CX818" s="39" t="str">
        <f t="shared" si="25"/>
        <v>Moderate</v>
      </c>
      <c r="CY818" s="40">
        <f>VLOOKup(CH818,'PROMIS 57 T-Score Conversions'!I$3:J$35,2,TRUE)</f>
        <v>60.8</v>
      </c>
      <c r="CZ818" s="39" t="str">
        <f t="shared" si="26"/>
        <v>Moderate</v>
      </c>
      <c r="DA818" s="37">
        <f>VLOOKUP(CJ818,'PROMIS 57 T-Score Conversions'!AC$3:AD$35,2,TRUE)</f>
        <v>25.73</v>
      </c>
      <c r="DB818" s="44" t="str">
        <f t="shared" si="30"/>
        <v>Severe</v>
      </c>
      <c r="DC818" s="40">
        <f>VLOOKUP(CK818,'PROMIS 57 T-Score Conversions'!AG$3:AH$35,2,TRUE)</f>
        <v>58.03</v>
      </c>
      <c r="DD818" s="39" t="str">
        <f t="shared" si="31"/>
        <v>Mild</v>
      </c>
    </row>
    <row r="819">
      <c r="A819" s="1" t="b">
        <v>1</v>
      </c>
      <c r="B819" s="1" t="b">
        <v>1</v>
      </c>
      <c r="C819" s="20">
        <v>44108.415958206024</v>
      </c>
      <c r="D819" s="1" t="s">
        <v>521</v>
      </c>
      <c r="E819" s="1">
        <v>2363.0</v>
      </c>
      <c r="F819" s="1">
        <v>4.0</v>
      </c>
      <c r="G819" s="1">
        <v>5.0</v>
      </c>
      <c r="H819" s="1">
        <v>5.0</v>
      </c>
      <c r="I819" s="1">
        <v>4.0</v>
      </c>
      <c r="J819" s="1">
        <v>5.0</v>
      </c>
      <c r="K819" s="1">
        <v>5.0</v>
      </c>
      <c r="L819" s="1">
        <v>5.0</v>
      </c>
      <c r="M819" s="1">
        <v>4.0</v>
      </c>
      <c r="N819" s="1">
        <v>3.0</v>
      </c>
      <c r="O819" s="1">
        <v>3.0</v>
      </c>
      <c r="P819" s="1">
        <v>3.0</v>
      </c>
      <c r="Q819" s="1">
        <v>3.0</v>
      </c>
      <c r="R819" s="1">
        <v>3.0</v>
      </c>
      <c r="S819" s="1">
        <v>3.0</v>
      </c>
      <c r="T819" s="1">
        <v>3.0</v>
      </c>
      <c r="U819" s="1">
        <v>3.0</v>
      </c>
      <c r="V819" s="1">
        <v>1.0</v>
      </c>
      <c r="W819" s="1">
        <v>3.0</v>
      </c>
      <c r="X819" s="1">
        <v>2.0</v>
      </c>
      <c r="Y819" s="1">
        <v>2.0</v>
      </c>
      <c r="Z819" s="1">
        <v>1.0</v>
      </c>
      <c r="AA819" s="1">
        <v>2.0</v>
      </c>
      <c r="AB819" s="1">
        <v>1.0</v>
      </c>
      <c r="AC819" s="1">
        <v>2.0</v>
      </c>
      <c r="AD819" s="1">
        <v>3.0</v>
      </c>
      <c r="AE819" s="1">
        <v>3.0</v>
      </c>
      <c r="AF819" s="1">
        <v>3.0</v>
      </c>
      <c r="AG819" s="1">
        <v>3.0</v>
      </c>
      <c r="AH819" s="1">
        <v>4.0</v>
      </c>
      <c r="AI819" s="1">
        <v>3.0</v>
      </c>
      <c r="AJ819" s="1">
        <v>3.0</v>
      </c>
      <c r="AK819" s="1">
        <v>2.0</v>
      </c>
      <c r="AL819" s="1">
        <v>5.0</v>
      </c>
      <c r="AM819" s="1">
        <v>5.0</v>
      </c>
      <c r="AN819" s="1">
        <v>5.0</v>
      </c>
      <c r="AO819" s="1">
        <v>2.0</v>
      </c>
      <c r="AP819" s="1">
        <v>5.0</v>
      </c>
      <c r="AQ819" s="1">
        <v>1.0</v>
      </c>
      <c r="AR819" s="1">
        <v>2.0</v>
      </c>
      <c r="AS819" s="1">
        <v>5.0</v>
      </c>
      <c r="AT819" s="1">
        <v>4.0</v>
      </c>
      <c r="AU819" s="1">
        <v>4.0</v>
      </c>
      <c r="AV819" s="1">
        <v>3.0</v>
      </c>
      <c r="AW819" s="1">
        <v>4.0</v>
      </c>
      <c r="AX819" s="1">
        <v>4.0</v>
      </c>
      <c r="AY819" s="1">
        <v>4.0</v>
      </c>
      <c r="AZ819" s="1">
        <v>4.0</v>
      </c>
      <c r="BA819" s="1">
        <v>4.0</v>
      </c>
      <c r="BB819" s="1">
        <v>2.0</v>
      </c>
      <c r="BC819" s="1">
        <v>2.0</v>
      </c>
      <c r="BD819" s="1">
        <v>2.0</v>
      </c>
      <c r="BE819" s="1">
        <v>2.0</v>
      </c>
      <c r="BF819" s="1">
        <v>2.0</v>
      </c>
      <c r="BG819" s="1">
        <v>3.0</v>
      </c>
      <c r="BH819" s="1">
        <v>3.0</v>
      </c>
      <c r="BI819" s="1">
        <v>3.0</v>
      </c>
      <c r="BJ819" s="1">
        <v>2.0</v>
      </c>
      <c r="BK819" s="1">
        <v>2.0</v>
      </c>
      <c r="BL819" s="1">
        <v>2.0</v>
      </c>
      <c r="BM819" s="1">
        <v>2.0</v>
      </c>
      <c r="BN819" s="1">
        <v>2.0</v>
      </c>
      <c r="BO819" s="1">
        <v>3.0</v>
      </c>
      <c r="BP819" s="1">
        <v>3.0</v>
      </c>
      <c r="BQ819" s="1">
        <v>3.0</v>
      </c>
      <c r="BR819" s="1">
        <v>3.0</v>
      </c>
      <c r="BS819" s="1">
        <v>3.0</v>
      </c>
      <c r="BT819" s="1">
        <v>3.0</v>
      </c>
      <c r="BU819" s="1">
        <v>2.0</v>
      </c>
      <c r="BV819" s="1">
        <v>3.0</v>
      </c>
      <c r="BW819" s="1">
        <v>2.0</v>
      </c>
      <c r="BX819" s="1">
        <v>2.0</v>
      </c>
      <c r="BY819" s="1">
        <v>2.0</v>
      </c>
      <c r="BZ819" s="1">
        <v>3.0</v>
      </c>
      <c r="CA819" s="64">
        <f t="shared" si="32"/>
        <v>221</v>
      </c>
      <c r="CB819" s="45">
        <f t="shared" si="33"/>
        <v>37</v>
      </c>
      <c r="CC819" s="45">
        <f t="shared" si="34"/>
        <v>24</v>
      </c>
      <c r="CD819" s="45">
        <f t="shared" si="35"/>
        <v>14</v>
      </c>
      <c r="CE819" s="45">
        <f t="shared" si="36"/>
        <v>24</v>
      </c>
      <c r="CF819" s="45">
        <f t="shared" si="37"/>
        <v>30</v>
      </c>
      <c r="CG819" s="45">
        <f t="shared" si="38"/>
        <v>31</v>
      </c>
      <c r="CH819" s="45">
        <f t="shared" si="39"/>
        <v>19</v>
      </c>
      <c r="CI819" s="45">
        <f t="shared" si="40"/>
        <v>0.2</v>
      </c>
      <c r="CJ819">
        <f t="shared" si="10"/>
        <v>20</v>
      </c>
      <c r="CK819" s="45">
        <f t="shared" si="41"/>
        <v>20</v>
      </c>
      <c r="CM819" s="40">
        <f>VLOOKUP(CB819,'PROMIS 57 T-Score Conversions'!Q$3:R$35,2,TRUE)</f>
        <v>49.2</v>
      </c>
      <c r="CN819" s="44" t="str">
        <f t="shared" si="20"/>
        <v>Normal</v>
      </c>
      <c r="CO819" s="40">
        <f>VLOOKUP(CC819,'PROMIS 57 T-Score Conversions'!A$3:B$35,2,TRUE)</f>
        <v>62.5</v>
      </c>
      <c r="CP819" s="39" t="str">
        <f t="shared" si="21"/>
        <v>Moderate</v>
      </c>
      <c r="CQ819" s="40">
        <f>VLOOKUP(CD819,'PROMIS 57 T-Score Conversions'!E$3:F$35,2,TRUE)</f>
        <v>53.2</v>
      </c>
      <c r="CR819" s="39" t="str">
        <f t="shared" si="22"/>
        <v>Normal</v>
      </c>
      <c r="CS819" s="40">
        <f>VLOOKUP(CE819,'PROMIS 57 T-Score Conversions'!U$3:V$35,2,TRUE)</f>
        <v>57.5</v>
      </c>
      <c r="CT819" s="39" t="str">
        <f t="shared" si="42"/>
        <v>Mild</v>
      </c>
      <c r="CU819" s="40">
        <f>VLOOKUP(CF819,'PROMIS 57 T-Score Conversions'!Y$3:Z$35,2,TRUE)</f>
        <v>60.4</v>
      </c>
      <c r="CV819" s="39" t="str">
        <f t="shared" si="24"/>
        <v>Moderate</v>
      </c>
      <c r="CW819" s="40">
        <f>vlookup(CG819,'PROMIS 57 T-Score Conversions'!M$3:N$35,2,TRUE)</f>
        <v>50.8</v>
      </c>
      <c r="CX819" s="39" t="str">
        <f t="shared" si="25"/>
        <v>Normal</v>
      </c>
      <c r="CY819" s="40">
        <f>VLOOKup(CH819,'PROMIS 57 T-Score Conversions'!I$3:J$35,2,TRUE)</f>
        <v>58.1</v>
      </c>
      <c r="CZ819" s="39" t="str">
        <f t="shared" si="26"/>
        <v>Mild</v>
      </c>
      <c r="DA819" s="37">
        <f>VLOOKUP(CJ819,'PROMIS 57 T-Score Conversions'!AC$3:AD$35,2,TRUE)</f>
        <v>37.15</v>
      </c>
      <c r="DB819" s="44" t="str">
        <f t="shared" si="30"/>
        <v>Moderate</v>
      </c>
      <c r="DC819" s="40">
        <f>VLOOKUP(CK819,'PROMIS 57 T-Score Conversions'!AG$3:AH$35,2,TRUE)</f>
        <v>39.81</v>
      </c>
      <c r="DD819" s="39" t="str">
        <f t="shared" si="31"/>
        <v>Normal</v>
      </c>
    </row>
    <row r="820">
      <c r="A820" s="1" t="b">
        <v>1</v>
      </c>
      <c r="B820" s="1" t="b">
        <v>1</v>
      </c>
      <c r="C820" s="20">
        <v>44108.8101383912</v>
      </c>
      <c r="D820" s="1" t="s">
        <v>522</v>
      </c>
      <c r="E820" s="1">
        <v>2246.0</v>
      </c>
      <c r="F820" s="1">
        <v>3.0</v>
      </c>
      <c r="G820" s="1">
        <v>4.0</v>
      </c>
      <c r="H820" s="1">
        <v>3.0</v>
      </c>
      <c r="I820" s="1">
        <v>3.0</v>
      </c>
      <c r="J820" s="1">
        <v>1.0</v>
      </c>
      <c r="K820" s="1">
        <v>3.0</v>
      </c>
      <c r="L820" s="1">
        <v>4.0</v>
      </c>
      <c r="M820" s="1">
        <v>2.0</v>
      </c>
      <c r="N820" s="1">
        <v>2.0</v>
      </c>
      <c r="O820" s="1">
        <v>2.0</v>
      </c>
      <c r="P820" s="1">
        <v>3.0</v>
      </c>
      <c r="Q820" s="1">
        <v>3.0</v>
      </c>
      <c r="R820" s="1">
        <v>2.0</v>
      </c>
      <c r="S820" s="1">
        <v>2.0</v>
      </c>
      <c r="T820" s="1">
        <v>3.0</v>
      </c>
      <c r="U820" s="1">
        <v>2.0</v>
      </c>
      <c r="V820" s="1">
        <v>3.0</v>
      </c>
      <c r="W820" s="1">
        <v>3.0</v>
      </c>
      <c r="X820" s="1">
        <v>2.0</v>
      </c>
      <c r="Y820" s="1">
        <v>3.0</v>
      </c>
      <c r="Z820" s="1">
        <v>3.0</v>
      </c>
      <c r="AA820" s="1">
        <v>2.0</v>
      </c>
      <c r="AB820" s="1">
        <v>2.0</v>
      </c>
      <c r="AC820" s="1">
        <v>1.0</v>
      </c>
      <c r="AD820" s="1">
        <v>4.0</v>
      </c>
      <c r="AE820" s="1">
        <v>4.0</v>
      </c>
      <c r="AF820" s="1">
        <v>3.0</v>
      </c>
      <c r="AG820" s="1">
        <v>4.0</v>
      </c>
      <c r="AH820" s="1">
        <v>4.0</v>
      </c>
      <c r="AI820" s="1">
        <v>4.0</v>
      </c>
      <c r="AJ820" s="1">
        <v>5.0</v>
      </c>
      <c r="AK820" s="1">
        <v>2.0</v>
      </c>
      <c r="AL820" s="1">
        <v>4.0</v>
      </c>
      <c r="AM820" s="1">
        <v>3.0</v>
      </c>
      <c r="AN820" s="1">
        <v>4.0</v>
      </c>
      <c r="AO820" s="1">
        <v>1.0</v>
      </c>
      <c r="AP820" s="1">
        <v>4.0</v>
      </c>
      <c r="AQ820" s="1">
        <v>1.0</v>
      </c>
      <c r="AR820" s="1">
        <v>1.0</v>
      </c>
      <c r="AS820" s="1">
        <v>3.0</v>
      </c>
      <c r="AT820" s="1">
        <v>2.0</v>
      </c>
      <c r="AU820" s="1">
        <v>2.0</v>
      </c>
      <c r="AV820" s="1">
        <v>1.0</v>
      </c>
      <c r="AW820" s="1">
        <v>2.0</v>
      </c>
      <c r="AX820" s="1">
        <v>1.0</v>
      </c>
      <c r="AY820" s="1">
        <v>1.0</v>
      </c>
      <c r="AZ820" s="1">
        <v>3.0</v>
      </c>
      <c r="BA820" s="1">
        <v>2.0</v>
      </c>
      <c r="BB820" s="1">
        <v>4.0</v>
      </c>
      <c r="BC820" s="1">
        <v>4.0</v>
      </c>
      <c r="BD820" s="1">
        <v>3.0</v>
      </c>
      <c r="BE820" s="1">
        <v>2.0</v>
      </c>
      <c r="BF820" s="1">
        <v>3.0</v>
      </c>
      <c r="BG820" s="1">
        <v>3.0</v>
      </c>
      <c r="BH820" s="1">
        <v>4.0</v>
      </c>
      <c r="BI820" s="1">
        <v>2.0</v>
      </c>
      <c r="BJ820" s="1">
        <v>5.0</v>
      </c>
      <c r="BK820" s="1">
        <v>3.0</v>
      </c>
      <c r="BL820" s="1">
        <v>3.0</v>
      </c>
      <c r="BM820" s="1">
        <v>3.0</v>
      </c>
      <c r="BN820" s="1">
        <v>4.0</v>
      </c>
      <c r="BO820" s="1">
        <v>3.0</v>
      </c>
      <c r="BP820" s="1">
        <v>2.0</v>
      </c>
      <c r="BQ820" s="1">
        <v>2.0</v>
      </c>
      <c r="BR820" s="1">
        <v>2.0</v>
      </c>
      <c r="BS820" s="1">
        <v>4.0</v>
      </c>
      <c r="BT820" s="1">
        <v>4.0</v>
      </c>
      <c r="BU820" s="1">
        <v>4.0</v>
      </c>
      <c r="BV820" s="1">
        <v>4.0</v>
      </c>
      <c r="BW820" s="1">
        <v>5.0</v>
      </c>
      <c r="BX820" s="1">
        <v>4.0</v>
      </c>
      <c r="BY820" s="1">
        <v>4.0</v>
      </c>
      <c r="BZ820" s="1">
        <v>4.0</v>
      </c>
      <c r="CA820" s="64">
        <f t="shared" si="32"/>
        <v>211</v>
      </c>
      <c r="CB820" s="45">
        <f t="shared" si="33"/>
        <v>23</v>
      </c>
      <c r="CC820" s="45">
        <f t="shared" si="34"/>
        <v>19</v>
      </c>
      <c r="CD820" s="45">
        <f t="shared" si="35"/>
        <v>19</v>
      </c>
      <c r="CE820" s="45">
        <f t="shared" si="36"/>
        <v>30</v>
      </c>
      <c r="CF820" s="45">
        <f t="shared" si="37"/>
        <v>21</v>
      </c>
      <c r="CG820" s="45">
        <f t="shared" si="38"/>
        <v>14</v>
      </c>
      <c r="CH820" s="45">
        <f t="shared" si="39"/>
        <v>25</v>
      </c>
      <c r="CI820" s="45">
        <f t="shared" si="40"/>
        <v>0.5</v>
      </c>
      <c r="CJ820">
        <f t="shared" si="10"/>
        <v>22</v>
      </c>
      <c r="CK820" s="45">
        <f t="shared" si="41"/>
        <v>33</v>
      </c>
      <c r="CM820" s="40">
        <f>VLOOKUP(CB820,'PROMIS 57 T-Score Conversions'!Q$3:R$35,2,TRUE)</f>
        <v>37.4</v>
      </c>
      <c r="CN820" s="44" t="str">
        <f t="shared" si="20"/>
        <v>Moderate</v>
      </c>
      <c r="CO820" s="40">
        <f>VLOOKUP(CC820,'PROMIS 57 T-Score Conversions'!A$3:B$35,2,TRUE)</f>
        <v>57.4</v>
      </c>
      <c r="CP820" s="39" t="str">
        <f t="shared" si="21"/>
        <v>Moderate</v>
      </c>
      <c r="CQ820" s="40">
        <f>VLOOKUP(CD820,'PROMIS 57 T-Score Conversions'!E$3:F$35,2,TRUE)</f>
        <v>57.7</v>
      </c>
      <c r="CR820" s="39" t="str">
        <f t="shared" si="22"/>
        <v>Mild</v>
      </c>
      <c r="CS820" s="40">
        <f>VLOOKUP(CE820,'PROMIS 57 T-Score Conversions'!U$3:V$35,2,TRUE)</f>
        <v>63.3</v>
      </c>
      <c r="CT820" s="39" t="str">
        <f t="shared" si="42"/>
        <v>Moderate</v>
      </c>
      <c r="CU820" s="40">
        <f>VLOOKUP(CF820,'PROMIS 57 T-Score Conversions'!Y$3:Z$35,2,TRUE)</f>
        <v>51.2</v>
      </c>
      <c r="CV820" s="39" t="str">
        <f t="shared" si="24"/>
        <v>Normal</v>
      </c>
      <c r="CW820" s="40">
        <f>vlookup(CG820,'PROMIS 57 T-Score Conversions'!M$3:N$35,2,TRUE)</f>
        <v>35.3</v>
      </c>
      <c r="CX820" s="39" t="str">
        <f t="shared" si="25"/>
        <v>Moderate</v>
      </c>
      <c r="CY820" s="40">
        <f>VLOOKup(CH820,'PROMIS 57 T-Score Conversions'!I$3:J$35,2,TRUE)</f>
        <v>62.1</v>
      </c>
      <c r="CZ820" s="39" t="str">
        <f t="shared" si="26"/>
        <v>Moderate</v>
      </c>
      <c r="DA820" s="37">
        <f>VLOOKUP(CJ820,'PROMIS 57 T-Score Conversions'!AC$3:AD$35,2,TRUE)</f>
        <v>38.71</v>
      </c>
      <c r="DB820" s="44" t="str">
        <f t="shared" si="30"/>
        <v>Moderate</v>
      </c>
      <c r="DC820" s="40">
        <f>VLOOKUP(CK820,'PROMIS 57 T-Score Conversions'!AG$3:AH$35,2,TRUE)</f>
        <v>52.42</v>
      </c>
      <c r="DD820" s="39" t="str">
        <f t="shared" si="31"/>
        <v>Normal</v>
      </c>
    </row>
    <row r="821">
      <c r="A821" s="1" t="b">
        <v>1</v>
      </c>
      <c r="B821" s="1" t="b">
        <v>1</v>
      </c>
      <c r="C821" s="20">
        <v>44108.91157430556</v>
      </c>
      <c r="D821" s="1" t="s">
        <v>490</v>
      </c>
      <c r="E821" s="1">
        <v>2311.0</v>
      </c>
      <c r="F821" s="1">
        <v>4.0</v>
      </c>
      <c r="G821" s="1">
        <v>4.0</v>
      </c>
      <c r="H821" s="1">
        <v>4.0</v>
      </c>
      <c r="I821" s="1">
        <v>4.0</v>
      </c>
      <c r="J821" s="1">
        <v>2.0</v>
      </c>
      <c r="K821" s="1">
        <v>5.0</v>
      </c>
      <c r="L821" s="1">
        <v>5.0</v>
      </c>
      <c r="M821" s="1">
        <v>3.0</v>
      </c>
      <c r="N821" s="1">
        <v>3.0</v>
      </c>
      <c r="O821" s="1">
        <v>2.0</v>
      </c>
      <c r="P821" s="1">
        <v>2.0</v>
      </c>
      <c r="Q821" s="1">
        <v>3.0</v>
      </c>
      <c r="R821" s="1">
        <v>3.0</v>
      </c>
      <c r="S821" s="1">
        <v>2.0</v>
      </c>
      <c r="T821" s="1">
        <v>2.0</v>
      </c>
      <c r="U821" s="1">
        <v>3.0</v>
      </c>
      <c r="V821" s="1">
        <v>2.0</v>
      </c>
      <c r="W821" s="1">
        <v>3.0</v>
      </c>
      <c r="X821" s="1">
        <v>4.0</v>
      </c>
      <c r="Y821" s="1">
        <v>4.0</v>
      </c>
      <c r="Z821" s="1">
        <v>2.0</v>
      </c>
      <c r="AA821" s="1">
        <v>3.0</v>
      </c>
      <c r="AB821" s="1">
        <v>2.0</v>
      </c>
      <c r="AC821" s="1">
        <v>3.0</v>
      </c>
      <c r="AD821" s="1">
        <v>3.0</v>
      </c>
      <c r="AE821" s="1">
        <v>2.0</v>
      </c>
      <c r="AF821" s="1">
        <v>3.0</v>
      </c>
      <c r="AG821" s="1">
        <v>2.0</v>
      </c>
      <c r="AH821" s="1">
        <v>2.0</v>
      </c>
      <c r="AI821" s="1">
        <v>3.0</v>
      </c>
      <c r="AJ821" s="1">
        <v>3.0</v>
      </c>
      <c r="AK821" s="1">
        <v>4.0</v>
      </c>
      <c r="AL821" s="1">
        <v>2.0</v>
      </c>
      <c r="AM821" s="1">
        <v>3.0</v>
      </c>
      <c r="AN821" s="1">
        <v>2.0</v>
      </c>
      <c r="AO821" s="1">
        <v>2.0</v>
      </c>
      <c r="AP821" s="1">
        <v>2.0</v>
      </c>
      <c r="AQ821" s="1">
        <v>1.0</v>
      </c>
      <c r="AR821" s="1">
        <v>1.0</v>
      </c>
      <c r="AS821" s="1">
        <v>4.0</v>
      </c>
      <c r="AT821" s="1">
        <v>2.0</v>
      </c>
      <c r="AU821" s="1">
        <v>4.0</v>
      </c>
      <c r="AV821" s="1">
        <v>3.0</v>
      </c>
      <c r="AW821" s="1">
        <v>2.0</v>
      </c>
      <c r="AX821" s="1">
        <v>2.0</v>
      </c>
      <c r="AY821" s="1">
        <v>2.0</v>
      </c>
      <c r="AZ821" s="1">
        <v>4.0</v>
      </c>
      <c r="BA821" s="1">
        <v>3.0</v>
      </c>
      <c r="BB821" s="1">
        <v>3.0</v>
      </c>
      <c r="BC821" s="1">
        <v>2.0</v>
      </c>
      <c r="BD821" s="1">
        <v>3.0</v>
      </c>
      <c r="BE821" s="1">
        <v>2.0</v>
      </c>
      <c r="BF821" s="1">
        <v>3.0</v>
      </c>
      <c r="BG821" s="1">
        <v>3.0</v>
      </c>
      <c r="BH821" s="1">
        <v>3.0</v>
      </c>
      <c r="BI821" s="1">
        <v>2.0</v>
      </c>
      <c r="BJ821" s="1">
        <v>4.0</v>
      </c>
      <c r="BK821" s="1">
        <v>2.0</v>
      </c>
      <c r="BL821" s="1">
        <v>2.0</v>
      </c>
      <c r="BM821" s="1">
        <v>2.0</v>
      </c>
      <c r="BN821" s="1">
        <v>4.0</v>
      </c>
      <c r="BO821" s="1">
        <v>3.0</v>
      </c>
      <c r="BP821" s="1">
        <v>2.0</v>
      </c>
      <c r="BQ821" s="1">
        <v>3.0</v>
      </c>
      <c r="BR821" s="1">
        <v>2.0</v>
      </c>
      <c r="BS821" s="1">
        <v>3.0</v>
      </c>
      <c r="BT821" s="1">
        <v>4.0</v>
      </c>
      <c r="BU821" s="1">
        <v>4.0</v>
      </c>
      <c r="BV821" s="1">
        <v>3.0</v>
      </c>
      <c r="BW821" s="1">
        <v>3.0</v>
      </c>
      <c r="BX821" s="1">
        <v>3.0</v>
      </c>
      <c r="BY821" s="1">
        <v>2.0</v>
      </c>
      <c r="BZ821" s="1">
        <v>2.0</v>
      </c>
      <c r="CA821" s="64">
        <f t="shared" si="32"/>
        <v>204</v>
      </c>
      <c r="CB821" s="45">
        <f t="shared" si="33"/>
        <v>31</v>
      </c>
      <c r="CC821" s="45">
        <f t="shared" si="34"/>
        <v>20</v>
      </c>
      <c r="CD821" s="45">
        <f t="shared" si="35"/>
        <v>23</v>
      </c>
      <c r="CE821" s="45">
        <f t="shared" si="36"/>
        <v>22</v>
      </c>
      <c r="CF821" s="45">
        <f t="shared" si="37"/>
        <v>17</v>
      </c>
      <c r="CG821" s="45">
        <f t="shared" si="38"/>
        <v>22</v>
      </c>
      <c r="CH821" s="45">
        <f t="shared" si="39"/>
        <v>21</v>
      </c>
      <c r="CI821" s="45">
        <f t="shared" si="40"/>
        <v>0.4</v>
      </c>
      <c r="CJ821">
        <f t="shared" si="10"/>
        <v>20</v>
      </c>
      <c r="CK821" s="45">
        <f t="shared" si="41"/>
        <v>24</v>
      </c>
      <c r="CM821" s="40">
        <f>VLOOKUP(CB821,'PROMIS 57 T-Score Conversions'!Q$3:R$35,2,TRUE)</f>
        <v>43.1</v>
      </c>
      <c r="CN821" s="44" t="str">
        <f t="shared" si="20"/>
        <v>Mild</v>
      </c>
      <c r="CO821" s="40">
        <f>VLOOKUP(CC821,'PROMIS 57 T-Score Conversions'!A$3:B$35,2,TRUE)</f>
        <v>58.4</v>
      </c>
      <c r="CP821" s="39" t="str">
        <f t="shared" si="21"/>
        <v>Moderate</v>
      </c>
      <c r="CQ821" s="40">
        <f>VLOOKUP(CD821,'PROMIS 57 T-Score Conversions'!E$3:F$35,2,TRUE)</f>
        <v>61.2</v>
      </c>
      <c r="CR821" s="39" t="str">
        <f t="shared" si="22"/>
        <v>Moderate</v>
      </c>
      <c r="CS821" s="40">
        <f>VLOOKUP(CE821,'PROMIS 57 T-Score Conversions'!U$3:V$35,2,TRUE)</f>
        <v>55.6</v>
      </c>
      <c r="CT821" s="39" t="str">
        <f t="shared" si="42"/>
        <v>Mild</v>
      </c>
      <c r="CU821" s="40">
        <f>VLOOKUP(CF821,'PROMIS 57 T-Score Conversions'!Y$3:Z$35,2,TRUE)</f>
        <v>46.7</v>
      </c>
      <c r="CV821" s="39" t="str">
        <f t="shared" si="24"/>
        <v>Normal</v>
      </c>
      <c r="CW821" s="40">
        <f>vlookup(CG821,'PROMIS 57 T-Score Conversions'!M$3:N$35,2,TRUE)</f>
        <v>42</v>
      </c>
      <c r="CX821" s="39" t="str">
        <f t="shared" si="25"/>
        <v>Mild</v>
      </c>
      <c r="CY821" s="40">
        <f>VLOOKup(CH821,'PROMIS 57 T-Score Conversions'!I$3:J$35,2,TRUE)</f>
        <v>59.5</v>
      </c>
      <c r="CZ821" s="39" t="str">
        <f t="shared" si="26"/>
        <v>Mild</v>
      </c>
      <c r="DA821" s="37">
        <f>VLOOKUP(CJ821,'PROMIS 57 T-Score Conversions'!AC$3:AD$35,2,TRUE)</f>
        <v>37.15</v>
      </c>
      <c r="DB821" s="44" t="str">
        <f t="shared" si="30"/>
        <v>Moderate</v>
      </c>
      <c r="DC821" s="40">
        <f>VLOOKUP(CK821,'PROMIS 57 T-Score Conversions'!AG$3:AH$35,2,TRUE)</f>
        <v>43.42</v>
      </c>
      <c r="DD821" s="39" t="str">
        <f t="shared" si="31"/>
        <v>Normal</v>
      </c>
    </row>
    <row r="822">
      <c r="A822" s="1" t="b">
        <v>1</v>
      </c>
      <c r="B822" s="1" t="b">
        <v>1</v>
      </c>
      <c r="C822" s="20">
        <v>44109.411755601854</v>
      </c>
      <c r="D822" s="1" t="s">
        <v>523</v>
      </c>
      <c r="E822" s="1">
        <v>2348.0</v>
      </c>
      <c r="F822" s="1">
        <v>1.0</v>
      </c>
      <c r="G822" s="1">
        <v>2.0</v>
      </c>
      <c r="H822" s="1">
        <v>1.0</v>
      </c>
      <c r="I822" s="1">
        <v>2.0</v>
      </c>
      <c r="J822" s="1">
        <v>1.0</v>
      </c>
      <c r="K822" s="1">
        <v>2.0</v>
      </c>
      <c r="L822" s="1">
        <v>2.0</v>
      </c>
      <c r="M822" s="1">
        <v>1.0</v>
      </c>
      <c r="N822" s="1">
        <v>4.0</v>
      </c>
      <c r="O822" s="1">
        <v>4.0</v>
      </c>
      <c r="P822" s="1">
        <v>3.0</v>
      </c>
      <c r="Q822" s="1">
        <v>4.0</v>
      </c>
      <c r="R822" s="1">
        <v>3.0</v>
      </c>
      <c r="S822" s="1">
        <v>4.0</v>
      </c>
      <c r="T822" s="1">
        <v>4.0</v>
      </c>
      <c r="U822" s="1">
        <v>5.0</v>
      </c>
      <c r="V822" s="1">
        <v>3.0</v>
      </c>
      <c r="W822" s="1">
        <v>5.0</v>
      </c>
      <c r="X822" s="1">
        <v>4.0</v>
      </c>
      <c r="Y822" s="1">
        <v>5.0</v>
      </c>
      <c r="Z822" s="1">
        <v>5.0</v>
      </c>
      <c r="AA822" s="1">
        <v>4.0</v>
      </c>
      <c r="AB822" s="1">
        <v>4.0</v>
      </c>
      <c r="AC822" s="1">
        <v>3.0</v>
      </c>
      <c r="AD822" s="1">
        <v>5.0</v>
      </c>
      <c r="AE822" s="1">
        <v>5.0</v>
      </c>
      <c r="AF822" s="1">
        <v>4.0</v>
      </c>
      <c r="AG822" s="1">
        <v>4.0</v>
      </c>
      <c r="AH822" s="1">
        <v>4.0</v>
      </c>
      <c r="AI822" s="1">
        <v>5.0</v>
      </c>
      <c r="AJ822" s="1">
        <v>5.0</v>
      </c>
      <c r="AK822" s="1">
        <v>5.0</v>
      </c>
      <c r="AL822" s="1">
        <v>5.0</v>
      </c>
      <c r="AM822" s="1">
        <v>4.0</v>
      </c>
      <c r="AN822" s="1">
        <v>5.0</v>
      </c>
      <c r="AO822" s="1">
        <v>5.0</v>
      </c>
      <c r="AP822" s="1">
        <v>4.0</v>
      </c>
      <c r="AQ822" s="1">
        <v>5.0</v>
      </c>
      <c r="AR822" s="1">
        <v>4.0</v>
      </c>
      <c r="AS822" s="1">
        <v>5.0</v>
      </c>
      <c r="AT822" s="1">
        <v>1.0</v>
      </c>
      <c r="AU822" s="1">
        <v>1.0</v>
      </c>
      <c r="AV822" s="1">
        <v>1.0</v>
      </c>
      <c r="AW822" s="1">
        <v>2.0</v>
      </c>
      <c r="AX822" s="1">
        <v>2.0</v>
      </c>
      <c r="AY822" s="1">
        <v>2.0</v>
      </c>
      <c r="AZ822" s="1">
        <v>2.0</v>
      </c>
      <c r="BA822" s="1">
        <v>1.0</v>
      </c>
      <c r="BB822" s="1">
        <v>5.0</v>
      </c>
      <c r="BC822" s="1">
        <v>5.0</v>
      </c>
      <c r="BD822" s="1">
        <v>5.0</v>
      </c>
      <c r="BE822" s="1">
        <v>5.0</v>
      </c>
      <c r="BF822" s="1">
        <v>5.0</v>
      </c>
      <c r="BG822" s="1">
        <v>5.0</v>
      </c>
      <c r="BH822" s="1">
        <v>4.0</v>
      </c>
      <c r="BI822" s="1">
        <v>5.0</v>
      </c>
      <c r="BJ822" s="1">
        <v>8.0</v>
      </c>
      <c r="BK822" s="1">
        <v>1.0</v>
      </c>
      <c r="BL822" s="1">
        <v>1.0</v>
      </c>
      <c r="BM822" s="1">
        <v>1.0</v>
      </c>
      <c r="BN822" s="1">
        <v>1.0</v>
      </c>
      <c r="BO822" s="1">
        <v>1.0</v>
      </c>
      <c r="BP822" s="1">
        <v>1.0</v>
      </c>
      <c r="BQ822" s="1">
        <v>1.0</v>
      </c>
      <c r="BR822" s="1">
        <v>1.0</v>
      </c>
      <c r="BS822" s="1">
        <v>4.0</v>
      </c>
      <c r="BT822" s="1">
        <v>5.0</v>
      </c>
      <c r="BU822" s="1">
        <v>5.0</v>
      </c>
      <c r="BV822" s="1">
        <v>5.0</v>
      </c>
      <c r="BW822" s="1">
        <v>5.0</v>
      </c>
      <c r="BX822" s="1">
        <v>5.0</v>
      </c>
      <c r="BY822" s="1">
        <v>5.0</v>
      </c>
      <c r="BZ822" s="1">
        <v>5.0</v>
      </c>
      <c r="CA822" s="64">
        <f t="shared" si="32"/>
        <v>256</v>
      </c>
      <c r="CB822" s="45">
        <f t="shared" si="33"/>
        <v>12</v>
      </c>
      <c r="CC822" s="45">
        <f t="shared" si="34"/>
        <v>31</v>
      </c>
      <c r="CD822" s="45">
        <f t="shared" si="35"/>
        <v>33</v>
      </c>
      <c r="CE822" s="45">
        <f t="shared" si="36"/>
        <v>37</v>
      </c>
      <c r="CF822" s="45">
        <f t="shared" si="37"/>
        <v>37</v>
      </c>
      <c r="CG822" s="45">
        <f t="shared" si="38"/>
        <v>12</v>
      </c>
      <c r="CH822" s="45">
        <f t="shared" si="39"/>
        <v>39</v>
      </c>
      <c r="CI822" s="45">
        <f t="shared" si="40"/>
        <v>0.8</v>
      </c>
      <c r="CJ822">
        <f t="shared" si="10"/>
        <v>8</v>
      </c>
      <c r="CK822" s="45">
        <f t="shared" si="41"/>
        <v>39</v>
      </c>
      <c r="CM822" s="40">
        <f>VLOOKUP(CB822,'PROMIS 57 T-Score Conversions'!Q$3:R$35,2,TRUE)</f>
        <v>28.8</v>
      </c>
      <c r="CN822" s="44" t="str">
        <f t="shared" si="20"/>
        <v>Severe</v>
      </c>
      <c r="CO822" s="40">
        <f>VLOOKUP(CC822,'PROMIS 57 T-Score Conversions'!A$3:B$35,2,TRUE)</f>
        <v>69.8</v>
      </c>
      <c r="CP822" s="39" t="str">
        <f t="shared" si="21"/>
        <v>Severe</v>
      </c>
      <c r="CQ822" s="40">
        <f>VLOOKUP(CD822,'PROMIS 57 T-Score Conversions'!E$3:F$35,2,TRUE)</f>
        <v>70.7</v>
      </c>
      <c r="CR822" s="39" t="str">
        <f t="shared" si="22"/>
        <v>Severe</v>
      </c>
      <c r="CS822" s="40">
        <f>VLOOKUP(CE822,'PROMIS 57 T-Score Conversions'!U$3:V$35,2,TRUE)</f>
        <v>71</v>
      </c>
      <c r="CT822" s="39" t="str">
        <f t="shared" si="42"/>
        <v>Severe</v>
      </c>
      <c r="CU822" s="40">
        <f>VLOOKUP(CF822,'PROMIS 57 T-Score Conversions'!Y$3:Z$35,2,TRUE)</f>
        <v>69</v>
      </c>
      <c r="CV822" s="39" t="str">
        <f t="shared" si="24"/>
        <v>Moderate</v>
      </c>
      <c r="CW822" s="40">
        <f>vlookup(CG822,'PROMIS 57 T-Score Conversions'!M$3:N$35,2,TRUE)</f>
        <v>33.6</v>
      </c>
      <c r="CX822" s="39" t="str">
        <f t="shared" si="25"/>
        <v>Moderate</v>
      </c>
      <c r="CY822" s="40">
        <f>VLOOKup(CH822,'PROMIS 57 T-Score Conversions'!I$3:J$35,2,TRUE)</f>
        <v>73.5</v>
      </c>
      <c r="CZ822" s="39" t="str">
        <f t="shared" si="26"/>
        <v>Severe</v>
      </c>
      <c r="DA822" s="37">
        <f>VLOOKUP(CJ822,'PROMIS 57 T-Score Conversions'!AC$3:AD$35,2,TRUE)</f>
        <v>22.41</v>
      </c>
      <c r="DB822" s="44" t="str">
        <f t="shared" si="30"/>
        <v>Severe</v>
      </c>
      <c r="DC822" s="40">
        <f>VLOOKUP(CK822,'PROMIS 57 T-Score Conversions'!AG$3:AH$35,2,TRUE)</f>
        <v>62.52</v>
      </c>
      <c r="DD822" s="39" t="str">
        <f t="shared" si="31"/>
        <v>Moderate</v>
      </c>
    </row>
    <row r="823">
      <c r="A823" s="1" t="b">
        <v>1</v>
      </c>
      <c r="B823" s="1" t="b">
        <v>1</v>
      </c>
      <c r="C823" s="20">
        <v>44109.43319585648</v>
      </c>
      <c r="D823" s="1" t="s">
        <v>487</v>
      </c>
      <c r="E823" s="1">
        <v>2328.0</v>
      </c>
      <c r="F823" s="1">
        <v>4.0</v>
      </c>
      <c r="G823" s="1">
        <v>4.0</v>
      </c>
      <c r="H823" s="1">
        <v>4.0</v>
      </c>
      <c r="I823" s="1">
        <v>4.0</v>
      </c>
      <c r="J823" s="1">
        <v>3.0</v>
      </c>
      <c r="K823" s="1">
        <v>4.0</v>
      </c>
      <c r="L823" s="1">
        <v>4.0</v>
      </c>
      <c r="M823" s="1">
        <v>3.0</v>
      </c>
      <c r="N823" s="1">
        <v>1.0</v>
      </c>
      <c r="O823" s="1">
        <v>3.0</v>
      </c>
      <c r="P823" s="1">
        <v>3.0</v>
      </c>
      <c r="Q823" s="1">
        <v>3.0</v>
      </c>
      <c r="R823" s="1">
        <v>3.0</v>
      </c>
      <c r="S823" s="1">
        <v>3.0</v>
      </c>
      <c r="T823" s="1">
        <v>3.0</v>
      </c>
      <c r="U823" s="1">
        <v>3.0</v>
      </c>
      <c r="V823" s="1">
        <v>1.0</v>
      </c>
      <c r="W823" s="1">
        <v>3.0</v>
      </c>
      <c r="X823" s="1">
        <v>3.0</v>
      </c>
      <c r="Y823" s="1">
        <v>2.0</v>
      </c>
      <c r="Z823" s="1">
        <v>1.0</v>
      </c>
      <c r="AA823" s="1">
        <v>3.0</v>
      </c>
      <c r="AB823" s="1">
        <v>1.0</v>
      </c>
      <c r="AC823" s="1">
        <v>1.0</v>
      </c>
      <c r="AD823" s="1">
        <v>4.0</v>
      </c>
      <c r="AE823" s="1">
        <v>4.0</v>
      </c>
      <c r="AF823" s="1">
        <v>4.0</v>
      </c>
      <c r="AG823" s="1">
        <v>4.0</v>
      </c>
      <c r="AH823" s="1">
        <v>4.0</v>
      </c>
      <c r="AI823" s="1">
        <v>4.0</v>
      </c>
      <c r="AJ823" s="1">
        <v>4.0</v>
      </c>
      <c r="AK823" s="1">
        <v>4.0</v>
      </c>
      <c r="AL823" s="1">
        <v>4.0</v>
      </c>
      <c r="AM823" s="1">
        <v>5.0</v>
      </c>
      <c r="AN823" s="1">
        <v>3.0</v>
      </c>
      <c r="AO823" s="1">
        <v>2.0</v>
      </c>
      <c r="AP823" s="1">
        <v>5.0</v>
      </c>
      <c r="AQ823" s="1">
        <v>5.0</v>
      </c>
      <c r="AR823" s="1">
        <v>1.0</v>
      </c>
      <c r="AS823" s="1">
        <v>5.0</v>
      </c>
      <c r="AT823" s="1">
        <v>3.0</v>
      </c>
      <c r="AU823" s="1">
        <v>3.0</v>
      </c>
      <c r="AV823" s="1">
        <v>4.0</v>
      </c>
      <c r="AW823" s="1">
        <v>3.0</v>
      </c>
      <c r="AX823" s="1">
        <v>3.0</v>
      </c>
      <c r="AY823" s="1">
        <v>3.0</v>
      </c>
      <c r="AZ823" s="1">
        <v>3.0</v>
      </c>
      <c r="BA823" s="1">
        <v>4.0</v>
      </c>
      <c r="BB823" s="1">
        <v>3.0</v>
      </c>
      <c r="BC823" s="1">
        <v>3.0</v>
      </c>
      <c r="BD823" s="1">
        <v>3.0</v>
      </c>
      <c r="BE823" s="1">
        <v>3.0</v>
      </c>
      <c r="BF823" s="1">
        <v>3.0</v>
      </c>
      <c r="BG823" s="1">
        <v>3.0</v>
      </c>
      <c r="BH823" s="1">
        <v>3.0</v>
      </c>
      <c r="BI823" s="1">
        <v>3.0</v>
      </c>
      <c r="BJ823" s="1">
        <v>5.0</v>
      </c>
      <c r="BK823" s="1">
        <v>2.0</v>
      </c>
      <c r="BL823" s="1">
        <v>2.0</v>
      </c>
      <c r="BM823" s="1">
        <v>3.0</v>
      </c>
      <c r="BN823" s="1">
        <v>2.0</v>
      </c>
      <c r="BO823" s="1">
        <v>3.0</v>
      </c>
      <c r="BP823" s="1">
        <v>2.0</v>
      </c>
      <c r="BQ823" s="1">
        <v>2.0</v>
      </c>
      <c r="BR823" s="1">
        <v>2.0</v>
      </c>
      <c r="BS823" s="1">
        <v>3.0</v>
      </c>
      <c r="BT823" s="1">
        <v>2.0</v>
      </c>
      <c r="BU823" s="1">
        <v>3.0</v>
      </c>
      <c r="BV823" s="1">
        <v>3.0</v>
      </c>
      <c r="BW823" s="1">
        <v>5.0</v>
      </c>
      <c r="BX823" s="1">
        <v>3.0</v>
      </c>
      <c r="BY823" s="1">
        <v>1.0</v>
      </c>
      <c r="BZ823" s="1">
        <v>4.0</v>
      </c>
      <c r="CA823" s="64">
        <f t="shared" si="32"/>
        <v>226</v>
      </c>
      <c r="CB823" s="45">
        <f t="shared" si="33"/>
        <v>30</v>
      </c>
      <c r="CC823" s="45">
        <f t="shared" si="34"/>
        <v>22</v>
      </c>
      <c r="CD823" s="45">
        <f t="shared" si="35"/>
        <v>15</v>
      </c>
      <c r="CE823" s="45">
        <f t="shared" si="36"/>
        <v>32</v>
      </c>
      <c r="CF823" s="45">
        <f t="shared" si="37"/>
        <v>30</v>
      </c>
      <c r="CG823" s="45">
        <f t="shared" si="38"/>
        <v>26</v>
      </c>
      <c r="CH823" s="45">
        <f t="shared" si="39"/>
        <v>24</v>
      </c>
      <c r="CI823" s="45">
        <f t="shared" si="40"/>
        <v>0.5</v>
      </c>
      <c r="CJ823">
        <f t="shared" si="10"/>
        <v>18</v>
      </c>
      <c r="CK823" s="45">
        <f t="shared" si="41"/>
        <v>24</v>
      </c>
      <c r="CM823" s="40">
        <f>VLOOKUP(CB823,'PROMIS 57 T-Score Conversions'!Q$3:R$35,2,TRUE)</f>
        <v>42.3</v>
      </c>
      <c r="CN823" s="44" t="str">
        <f t="shared" si="20"/>
        <v>Mild</v>
      </c>
      <c r="CO823" s="40">
        <f>VLOOKUP(CC823,'PROMIS 57 T-Score Conversions'!A$3:B$35,2,TRUE)</f>
        <v>60.4</v>
      </c>
      <c r="CP823" s="39" t="str">
        <f t="shared" si="21"/>
        <v>Moderate</v>
      </c>
      <c r="CQ823" s="40">
        <f>VLOOKUP(CD823,'PROMIS 57 T-Score Conversions'!E$3:F$35,2,TRUE)</f>
        <v>54.1</v>
      </c>
      <c r="CR823" s="39" t="str">
        <f t="shared" si="22"/>
        <v>Normal</v>
      </c>
      <c r="CS823" s="40">
        <f>VLOOKUP(CE823,'PROMIS 57 T-Score Conversions'!U$3:V$35,2,TRUE)</f>
        <v>65.3</v>
      </c>
      <c r="CT823" s="39" t="str">
        <f t="shared" si="42"/>
        <v>Moderate</v>
      </c>
      <c r="CU823" s="40">
        <f>VLOOKUP(CF823,'PROMIS 57 T-Score Conversions'!Y$3:Z$35,2,TRUE)</f>
        <v>60.4</v>
      </c>
      <c r="CV823" s="39" t="str">
        <f t="shared" si="24"/>
        <v>Moderate</v>
      </c>
      <c r="CW823" s="40">
        <f>vlookup(CG823,'PROMIS 57 T-Score Conversions'!M$3:N$35,2,TRUE)</f>
        <v>46</v>
      </c>
      <c r="CX823" s="39" t="str">
        <f t="shared" si="25"/>
        <v>Normal</v>
      </c>
      <c r="CY823" s="40">
        <f>VLOOKup(CH823,'PROMIS 57 T-Score Conversions'!I$3:J$35,2,TRUE)</f>
        <v>61.5</v>
      </c>
      <c r="CZ823" s="39" t="str">
        <f t="shared" si="26"/>
        <v>Moderate</v>
      </c>
      <c r="DA823" s="37">
        <f>VLOOKUP(CJ823,'PROMIS 57 T-Score Conversions'!AC$3:AD$35,2,TRUE)</f>
        <v>35.56</v>
      </c>
      <c r="DB823" s="44" t="str">
        <f t="shared" si="30"/>
        <v>Moderate</v>
      </c>
      <c r="DC823" s="40">
        <f>VLOOKUP(CK823,'PROMIS 57 T-Score Conversions'!AG$3:AH$35,2,TRUE)</f>
        <v>43.42</v>
      </c>
      <c r="DD823" s="39" t="str">
        <f t="shared" si="31"/>
        <v>Normal</v>
      </c>
    </row>
    <row r="824">
      <c r="A824" s="1" t="b">
        <v>1</v>
      </c>
      <c r="B824" s="1" t="b">
        <v>1</v>
      </c>
      <c r="C824" s="20">
        <v>44109.702275902775</v>
      </c>
      <c r="D824" s="1" t="s">
        <v>524</v>
      </c>
      <c r="E824" s="1">
        <v>2367.0</v>
      </c>
      <c r="F824" s="1">
        <v>5.0</v>
      </c>
      <c r="G824" s="1">
        <v>5.0</v>
      </c>
      <c r="H824" s="1">
        <v>5.0</v>
      </c>
      <c r="I824" s="1">
        <v>3.0</v>
      </c>
      <c r="J824" s="1">
        <v>5.0</v>
      </c>
      <c r="K824" s="1">
        <v>5.0</v>
      </c>
      <c r="L824" s="1">
        <v>5.0</v>
      </c>
      <c r="M824" s="1">
        <v>3.0</v>
      </c>
      <c r="N824" s="1">
        <v>4.0</v>
      </c>
      <c r="O824" s="1">
        <v>1.0</v>
      </c>
      <c r="P824" s="1">
        <v>3.0</v>
      </c>
      <c r="Q824" s="1">
        <v>3.0</v>
      </c>
      <c r="R824" s="1">
        <v>4.0</v>
      </c>
      <c r="S824" s="1">
        <v>1.0</v>
      </c>
      <c r="T824" s="1">
        <v>3.0</v>
      </c>
      <c r="U824" s="1">
        <v>2.0</v>
      </c>
      <c r="V824" s="1">
        <v>1.0</v>
      </c>
      <c r="W824" s="1">
        <v>1.0</v>
      </c>
      <c r="X824" s="1">
        <v>1.0</v>
      </c>
      <c r="Y824" s="1">
        <v>1.0</v>
      </c>
      <c r="Z824" s="1">
        <v>1.0</v>
      </c>
      <c r="AA824" s="1">
        <v>1.0</v>
      </c>
      <c r="AB824" s="1">
        <v>1.0</v>
      </c>
      <c r="AC824" s="1">
        <v>1.0</v>
      </c>
      <c r="AD824" s="1">
        <v>3.0</v>
      </c>
      <c r="AE824" s="1">
        <v>3.0</v>
      </c>
      <c r="AF824" s="1">
        <v>2.0</v>
      </c>
      <c r="AG824" s="1">
        <v>3.0</v>
      </c>
      <c r="AH824" s="1">
        <v>3.0</v>
      </c>
      <c r="AI824" s="1">
        <v>2.0</v>
      </c>
      <c r="AJ824" s="1">
        <v>2.0</v>
      </c>
      <c r="AK824" s="1">
        <v>3.0</v>
      </c>
      <c r="AL824" s="1">
        <v>4.0</v>
      </c>
      <c r="AM824" s="1">
        <v>3.0</v>
      </c>
      <c r="AN824" s="1">
        <v>3.0</v>
      </c>
      <c r="AO824" s="1">
        <v>3.0</v>
      </c>
      <c r="AP824" s="1">
        <v>3.0</v>
      </c>
      <c r="AQ824" s="1">
        <v>3.0</v>
      </c>
      <c r="AR824" s="1">
        <v>4.0</v>
      </c>
      <c r="AS824" s="1">
        <v>3.0</v>
      </c>
      <c r="AT824" s="1">
        <v>4.0</v>
      </c>
      <c r="AU824" s="1">
        <v>4.0</v>
      </c>
      <c r="AV824" s="1">
        <v>3.0</v>
      </c>
      <c r="AW824" s="1">
        <v>4.0</v>
      </c>
      <c r="AX824" s="1">
        <v>4.0</v>
      </c>
      <c r="AY824" s="1">
        <v>4.0</v>
      </c>
      <c r="AZ824" s="1">
        <v>4.0</v>
      </c>
      <c r="BA824" s="1">
        <v>3.0</v>
      </c>
      <c r="BB824" s="1">
        <v>3.0</v>
      </c>
      <c r="BC824" s="1">
        <v>3.0</v>
      </c>
      <c r="BD824" s="1">
        <v>2.0</v>
      </c>
      <c r="BE824" s="1">
        <v>3.0</v>
      </c>
      <c r="BF824" s="1">
        <v>3.0</v>
      </c>
      <c r="BG824" s="1">
        <v>2.0</v>
      </c>
      <c r="BH824" s="1">
        <v>2.0</v>
      </c>
      <c r="BI824" s="1">
        <v>2.0</v>
      </c>
      <c r="BJ824" s="1">
        <v>4.0</v>
      </c>
      <c r="BK824" s="1">
        <v>3.0</v>
      </c>
      <c r="BL824" s="1">
        <v>4.0</v>
      </c>
      <c r="BM824" s="1">
        <v>4.0</v>
      </c>
      <c r="BN824" s="1">
        <v>4.0</v>
      </c>
      <c r="BO824" s="1">
        <v>3.0</v>
      </c>
      <c r="BP824" s="1">
        <v>3.0</v>
      </c>
      <c r="BQ824" s="1">
        <v>4.0</v>
      </c>
      <c r="BR824" s="1">
        <v>4.0</v>
      </c>
      <c r="BS824" s="1">
        <v>2.0</v>
      </c>
      <c r="BT824" s="1">
        <v>3.0</v>
      </c>
      <c r="BU824" s="1">
        <v>3.0</v>
      </c>
      <c r="BV824" s="1">
        <v>4.0</v>
      </c>
      <c r="BW824" s="1">
        <v>3.0</v>
      </c>
      <c r="BX824" s="1">
        <v>2.0</v>
      </c>
      <c r="BY824" s="1">
        <v>1.0</v>
      </c>
      <c r="BZ824" s="1">
        <v>2.0</v>
      </c>
      <c r="CA824" s="64">
        <f t="shared" si="32"/>
        <v>215</v>
      </c>
      <c r="CB824" s="45">
        <f t="shared" si="33"/>
        <v>36</v>
      </c>
      <c r="CC824" s="45">
        <f t="shared" si="34"/>
        <v>21</v>
      </c>
      <c r="CD824" s="45">
        <f t="shared" si="35"/>
        <v>8</v>
      </c>
      <c r="CE824" s="45">
        <f t="shared" si="36"/>
        <v>21</v>
      </c>
      <c r="CF824" s="45">
        <f t="shared" si="37"/>
        <v>26</v>
      </c>
      <c r="CG824" s="45">
        <f t="shared" si="38"/>
        <v>30</v>
      </c>
      <c r="CH824" s="45">
        <f t="shared" si="39"/>
        <v>20</v>
      </c>
      <c r="CI824" s="45">
        <f t="shared" si="40"/>
        <v>0.4</v>
      </c>
      <c r="CJ824">
        <f t="shared" si="10"/>
        <v>29</v>
      </c>
      <c r="CK824" s="45">
        <f t="shared" si="41"/>
        <v>20</v>
      </c>
      <c r="CM824" s="40">
        <f>VLOOKUP(CB824,'PROMIS 57 T-Score Conversions'!Q$3:R$35,2,TRUE)</f>
        <v>47.8</v>
      </c>
      <c r="CN824" s="44" t="str">
        <f t="shared" si="20"/>
        <v>Normal</v>
      </c>
      <c r="CO824" s="40">
        <f>VLOOKUP(CC824,'PROMIS 57 T-Score Conversions'!A$3:B$35,2,TRUE)</f>
        <v>59.4</v>
      </c>
      <c r="CP824" s="39" t="str">
        <f t="shared" si="21"/>
        <v>Moderate</v>
      </c>
      <c r="CQ824" s="40">
        <f>VLOOKUP(CD824,'PROMIS 57 T-Score Conversions'!E$3:F$35,2,TRUE)</f>
        <v>38.2</v>
      </c>
      <c r="CR824" s="39" t="str">
        <f t="shared" si="22"/>
        <v>Normal</v>
      </c>
      <c r="CS824" s="40">
        <f>VLOOKUP(CE824,'PROMIS 57 T-Score Conversions'!U$3:V$35,2,TRUE)</f>
        <v>54.6</v>
      </c>
      <c r="CT824" s="39" t="str">
        <f t="shared" si="42"/>
        <v>Normal</v>
      </c>
      <c r="CU824" s="40">
        <f>VLOOKUP(CF824,'PROMIS 57 T-Score Conversions'!Y$3:Z$35,2,TRUE)</f>
        <v>56.3</v>
      </c>
      <c r="CV824" s="39" t="str">
        <f t="shared" si="24"/>
        <v>Mild</v>
      </c>
      <c r="CW824" s="40">
        <f>vlookup(CG824,'PROMIS 57 T-Score Conversions'!M$3:N$35,2,TRUE)</f>
        <v>49.9</v>
      </c>
      <c r="CX824" s="39" t="str">
        <f t="shared" si="25"/>
        <v>Normal</v>
      </c>
      <c r="CY824" s="40">
        <f>VLOOKup(CH824,'PROMIS 57 T-Score Conversions'!I$3:J$35,2,TRUE)</f>
        <v>58.8</v>
      </c>
      <c r="CZ824" s="39" t="str">
        <f t="shared" si="26"/>
        <v>Mild</v>
      </c>
      <c r="DA824" s="37">
        <f>VLOOKUP(CJ824,'PROMIS 57 T-Score Conversions'!AC$3:AD$35,2,TRUE)</f>
        <v>44.43</v>
      </c>
      <c r="DB824" s="44" t="str">
        <f t="shared" si="30"/>
        <v>Mild</v>
      </c>
      <c r="DC824" s="40">
        <f>VLOOKUP(CK824,'PROMIS 57 T-Score Conversions'!AG$3:AH$35,2,TRUE)</f>
        <v>39.81</v>
      </c>
      <c r="DD824" s="39" t="str">
        <f t="shared" si="31"/>
        <v>Normal</v>
      </c>
    </row>
    <row r="825">
      <c r="A825" s="1" t="b">
        <v>1</v>
      </c>
      <c r="B825" s="1" t="b">
        <v>1</v>
      </c>
      <c r="C825" s="20">
        <v>44110.39866634259</v>
      </c>
      <c r="D825" s="1" t="s">
        <v>323</v>
      </c>
      <c r="E825" s="1">
        <v>2068.0</v>
      </c>
      <c r="F825" s="1">
        <v>1.0</v>
      </c>
      <c r="G825" s="1">
        <v>5.0</v>
      </c>
      <c r="H825" s="1">
        <v>5.0</v>
      </c>
      <c r="I825" s="1">
        <v>3.0</v>
      </c>
      <c r="J825" s="1">
        <v>3.0</v>
      </c>
      <c r="K825" s="1">
        <v>3.0</v>
      </c>
      <c r="L825" s="1">
        <v>3.0</v>
      </c>
      <c r="M825" s="1">
        <v>1.0</v>
      </c>
      <c r="N825" s="1">
        <v>4.0</v>
      </c>
      <c r="O825" s="1">
        <v>4.0</v>
      </c>
      <c r="P825" s="1">
        <v>4.0</v>
      </c>
      <c r="Q825" s="1">
        <v>4.0</v>
      </c>
      <c r="R825" s="1">
        <v>4.0</v>
      </c>
      <c r="S825" s="1">
        <v>5.0</v>
      </c>
      <c r="T825" s="1">
        <v>4.0</v>
      </c>
      <c r="U825" s="1">
        <v>4.0</v>
      </c>
      <c r="V825" s="1">
        <v>2.0</v>
      </c>
      <c r="W825" s="1">
        <v>4.0</v>
      </c>
      <c r="X825" s="1">
        <v>4.0</v>
      </c>
      <c r="Y825" s="1">
        <v>4.0</v>
      </c>
      <c r="Z825" s="1">
        <v>2.0</v>
      </c>
      <c r="AA825" s="1">
        <v>4.0</v>
      </c>
      <c r="AB825" s="1">
        <v>4.0</v>
      </c>
      <c r="AC825" s="1">
        <v>4.0</v>
      </c>
      <c r="AD825" s="1">
        <v>4.0</v>
      </c>
      <c r="AE825" s="1">
        <v>4.0</v>
      </c>
      <c r="AF825" s="1">
        <v>4.0</v>
      </c>
      <c r="AG825" s="1">
        <v>4.0</v>
      </c>
      <c r="AH825" s="1">
        <v>4.0</v>
      </c>
      <c r="AI825" s="1">
        <v>4.0</v>
      </c>
      <c r="AJ825" s="1">
        <v>4.0</v>
      </c>
      <c r="AK825" s="1">
        <v>4.0</v>
      </c>
      <c r="AL825" s="1">
        <v>3.0</v>
      </c>
      <c r="AM825" s="1">
        <v>4.0</v>
      </c>
      <c r="AN825" s="1">
        <v>3.0</v>
      </c>
      <c r="AO825" s="1">
        <v>3.0</v>
      </c>
      <c r="AP825" s="1">
        <v>3.0</v>
      </c>
      <c r="AQ825" s="1">
        <v>3.0</v>
      </c>
      <c r="AR825" s="1">
        <v>3.0</v>
      </c>
      <c r="AS825" s="1">
        <v>4.0</v>
      </c>
      <c r="AT825" s="1">
        <v>2.0</v>
      </c>
      <c r="AU825" s="1">
        <v>2.0</v>
      </c>
      <c r="AV825" s="1">
        <v>2.0</v>
      </c>
      <c r="AW825" s="1">
        <v>2.0</v>
      </c>
      <c r="AX825" s="1">
        <v>2.0</v>
      </c>
      <c r="AY825" s="1">
        <v>2.0</v>
      </c>
      <c r="AZ825" s="1">
        <v>2.0</v>
      </c>
      <c r="BA825" s="1">
        <v>1.0</v>
      </c>
      <c r="BB825" s="1">
        <v>2.0</v>
      </c>
      <c r="BC825" s="1">
        <v>2.0</v>
      </c>
      <c r="BD825" s="1">
        <v>2.0</v>
      </c>
      <c r="BE825" s="1">
        <v>2.0</v>
      </c>
      <c r="BF825" s="1">
        <v>2.0</v>
      </c>
      <c r="BG825" s="1">
        <v>2.0</v>
      </c>
      <c r="BH825" s="1">
        <v>2.0</v>
      </c>
      <c r="BI825" s="1">
        <v>2.0</v>
      </c>
      <c r="BJ825" s="1">
        <v>6.0</v>
      </c>
      <c r="BK825" s="1">
        <v>3.0</v>
      </c>
      <c r="BL825" s="1">
        <v>3.0</v>
      </c>
      <c r="BM825" s="1">
        <v>3.0</v>
      </c>
      <c r="BN825" s="1">
        <v>3.0</v>
      </c>
      <c r="BO825" s="1">
        <v>3.0</v>
      </c>
      <c r="BP825" s="1">
        <v>3.0</v>
      </c>
      <c r="BQ825" s="1">
        <v>3.0</v>
      </c>
      <c r="BR825" s="1">
        <v>3.0</v>
      </c>
      <c r="BS825" s="1">
        <v>3.0</v>
      </c>
      <c r="BT825" s="1">
        <v>3.0</v>
      </c>
      <c r="BU825" s="1">
        <v>3.0</v>
      </c>
      <c r="BV825" s="1">
        <v>3.0</v>
      </c>
      <c r="BW825" s="1">
        <v>3.0</v>
      </c>
      <c r="BX825" s="1">
        <v>3.0</v>
      </c>
      <c r="BY825" s="1">
        <v>3.0</v>
      </c>
      <c r="BZ825" s="1">
        <v>3.0</v>
      </c>
      <c r="CA825" s="64">
        <f t="shared" si="32"/>
        <v>228</v>
      </c>
      <c r="CB825" s="45">
        <f t="shared" si="33"/>
        <v>24</v>
      </c>
      <c r="CC825" s="45">
        <f t="shared" si="34"/>
        <v>33</v>
      </c>
      <c r="CD825" s="45">
        <f t="shared" si="35"/>
        <v>28</v>
      </c>
      <c r="CE825" s="45">
        <f t="shared" si="36"/>
        <v>32</v>
      </c>
      <c r="CF825" s="45">
        <f t="shared" si="37"/>
        <v>26</v>
      </c>
      <c r="CG825" s="45">
        <f t="shared" si="38"/>
        <v>15</v>
      </c>
      <c r="CH825" s="45">
        <f t="shared" si="39"/>
        <v>16</v>
      </c>
      <c r="CI825" s="45">
        <f t="shared" si="40"/>
        <v>0.6</v>
      </c>
      <c r="CJ825">
        <f t="shared" si="10"/>
        <v>24</v>
      </c>
      <c r="CK825" s="45">
        <f t="shared" si="41"/>
        <v>24</v>
      </c>
      <c r="CM825" s="40">
        <f>VLOOKUP(CB825,'PROMIS 57 T-Score Conversions'!Q$3:R$35,2,TRUE)</f>
        <v>38.1</v>
      </c>
      <c r="CN825" s="44" t="str">
        <f t="shared" si="20"/>
        <v>Moderate</v>
      </c>
      <c r="CO825" s="40">
        <f>VLOOKUP(CC825,'PROMIS 57 T-Score Conversions'!A$3:B$35,2,TRUE)</f>
        <v>71.9</v>
      </c>
      <c r="CP825" s="39" t="str">
        <f t="shared" si="21"/>
        <v>Severe</v>
      </c>
      <c r="CQ825" s="40">
        <f>VLOOKUP(CD825,'PROMIS 57 T-Score Conversions'!E$3:F$35,2,TRUE)</f>
        <v>65.8</v>
      </c>
      <c r="CR825" s="39" t="str">
        <f t="shared" si="22"/>
        <v>Moderate</v>
      </c>
      <c r="CS825" s="40">
        <f>VLOOKUP(CE825,'PROMIS 57 T-Score Conversions'!U$3:V$35,2,TRUE)</f>
        <v>65.3</v>
      </c>
      <c r="CT825" s="39" t="str">
        <f t="shared" si="42"/>
        <v>Moderate</v>
      </c>
      <c r="CU825" s="40">
        <f>VLOOKUP(CF825,'PROMIS 57 T-Score Conversions'!Y$3:Z$35,2,TRUE)</f>
        <v>56.3</v>
      </c>
      <c r="CV825" s="39" t="str">
        <f t="shared" si="24"/>
        <v>Mild</v>
      </c>
      <c r="CW825" s="40">
        <f>vlookup(CG825,'PROMIS 57 T-Score Conversions'!M$3:N$35,2,TRUE)</f>
        <v>36.2</v>
      </c>
      <c r="CX825" s="39" t="str">
        <f t="shared" si="25"/>
        <v>Moderate</v>
      </c>
      <c r="CY825" s="40">
        <f>VLOOKup(CH825,'PROMIS 57 T-Score Conversions'!I$3:J$35,2,TRUE)</f>
        <v>55.8</v>
      </c>
      <c r="CZ825" s="39" t="str">
        <f t="shared" si="26"/>
        <v>Mild</v>
      </c>
      <c r="DA825" s="37">
        <f>VLOOKUP(CJ825,'PROMIS 57 T-Score Conversions'!AC$3:AD$35,2,TRUE)</f>
        <v>40.29</v>
      </c>
      <c r="DB825" s="44" t="str">
        <f t="shared" si="30"/>
        <v>Mild</v>
      </c>
      <c r="DC825" s="40">
        <f>VLOOKUP(CK825,'PROMIS 57 T-Score Conversions'!AG$3:AH$35,2,TRUE)</f>
        <v>43.42</v>
      </c>
      <c r="DD825" s="39" t="str">
        <f t="shared" si="31"/>
        <v>Normal</v>
      </c>
    </row>
    <row r="826">
      <c r="A826" s="1" t="b">
        <v>1</v>
      </c>
      <c r="B826" s="1" t="b">
        <v>1</v>
      </c>
      <c r="C826" s="20">
        <v>44110.494804664355</v>
      </c>
      <c r="D826" s="1" t="s">
        <v>373</v>
      </c>
      <c r="E826" s="1">
        <v>2161.0</v>
      </c>
      <c r="F826" s="1">
        <v>2.0</v>
      </c>
      <c r="G826" s="1">
        <v>2.0</v>
      </c>
      <c r="H826" s="1">
        <v>5.0</v>
      </c>
      <c r="I826" s="1">
        <v>5.0</v>
      </c>
      <c r="J826" s="1">
        <v>1.0</v>
      </c>
      <c r="K826" s="1">
        <v>1.0</v>
      </c>
      <c r="L826" s="1">
        <v>2.0</v>
      </c>
      <c r="M826" s="1">
        <v>1.0</v>
      </c>
      <c r="N826" s="1">
        <v>1.0</v>
      </c>
      <c r="O826" s="1">
        <v>1.0</v>
      </c>
      <c r="P826" s="1">
        <v>1.0</v>
      </c>
      <c r="Q826" s="1">
        <v>1.0</v>
      </c>
      <c r="R826" s="1">
        <v>1.0</v>
      </c>
      <c r="S826" s="1">
        <v>1.0</v>
      </c>
      <c r="T826" s="1">
        <v>1.0</v>
      </c>
      <c r="U826" s="1">
        <v>1.0</v>
      </c>
      <c r="V826" s="1">
        <v>1.0</v>
      </c>
      <c r="W826" s="1">
        <v>1.0</v>
      </c>
      <c r="X826" s="1">
        <v>1.0</v>
      </c>
      <c r="Y826" s="1">
        <v>1.0</v>
      </c>
      <c r="Z826" s="1">
        <v>1.0</v>
      </c>
      <c r="AA826" s="1">
        <v>1.0</v>
      </c>
      <c r="AB826" s="1">
        <v>1.0</v>
      </c>
      <c r="AC826" s="1">
        <v>1.0</v>
      </c>
      <c r="AD826" s="1">
        <v>5.0</v>
      </c>
      <c r="AE826" s="1">
        <v>1.0</v>
      </c>
      <c r="AF826" s="1">
        <v>5.0</v>
      </c>
      <c r="AG826" s="1">
        <v>5.0</v>
      </c>
      <c r="AH826" s="1">
        <v>1.0</v>
      </c>
      <c r="AI826" s="1">
        <v>3.0</v>
      </c>
      <c r="AJ826" s="1">
        <v>1.0</v>
      </c>
      <c r="AK826" s="1">
        <v>3.0</v>
      </c>
      <c r="AL826" s="1">
        <v>3.0</v>
      </c>
      <c r="AM826" s="1">
        <v>5.0</v>
      </c>
      <c r="AN826" s="1">
        <v>5.0</v>
      </c>
      <c r="AO826" s="1">
        <v>1.0</v>
      </c>
      <c r="AP826" s="1">
        <v>5.0</v>
      </c>
      <c r="AQ826" s="1">
        <v>1.0</v>
      </c>
      <c r="AR826" s="1">
        <v>1.0</v>
      </c>
      <c r="AS826" s="1">
        <v>5.0</v>
      </c>
      <c r="AT826" s="1">
        <v>3.0</v>
      </c>
      <c r="AU826" s="1">
        <v>1.0</v>
      </c>
      <c r="AV826" s="1">
        <v>1.0</v>
      </c>
      <c r="AW826" s="1">
        <v>1.0</v>
      </c>
      <c r="AX826" s="1">
        <v>1.0</v>
      </c>
      <c r="AY826" s="1">
        <v>1.0</v>
      </c>
      <c r="AZ826" s="1">
        <v>1.0</v>
      </c>
      <c r="BA826" s="1">
        <v>1.0</v>
      </c>
      <c r="BB826" s="1">
        <v>2.0</v>
      </c>
      <c r="BC826" s="1">
        <v>5.0</v>
      </c>
      <c r="BD826" s="1">
        <v>4.0</v>
      </c>
      <c r="BE826" s="1">
        <v>5.0</v>
      </c>
      <c r="BF826" s="1">
        <v>5.0</v>
      </c>
      <c r="BG826" s="1">
        <v>4.0</v>
      </c>
      <c r="BH826" s="1">
        <v>2.0</v>
      </c>
      <c r="BI826" s="1">
        <v>4.0</v>
      </c>
      <c r="BJ826" s="1">
        <v>6.0</v>
      </c>
      <c r="BK826" s="1">
        <v>1.0</v>
      </c>
      <c r="BL826" s="1">
        <v>1.0</v>
      </c>
      <c r="BM826" s="1">
        <v>1.0</v>
      </c>
      <c r="BN826" s="1">
        <v>1.0</v>
      </c>
      <c r="BO826" s="1">
        <v>3.0</v>
      </c>
      <c r="BP826" s="1">
        <v>3.0</v>
      </c>
      <c r="BQ826" s="1">
        <v>3.0</v>
      </c>
      <c r="BR826" s="1">
        <v>2.0</v>
      </c>
      <c r="BS826" s="1">
        <v>3.0</v>
      </c>
      <c r="BT826" s="1">
        <v>3.0</v>
      </c>
      <c r="BU826" s="1">
        <v>2.0</v>
      </c>
      <c r="BV826" s="1">
        <v>3.0</v>
      </c>
      <c r="BW826" s="1">
        <v>2.0</v>
      </c>
      <c r="BX826" s="1">
        <v>1.0</v>
      </c>
      <c r="BY826" s="1">
        <v>5.0</v>
      </c>
      <c r="BZ826" s="1">
        <v>3.0</v>
      </c>
      <c r="CA826" s="64">
        <f t="shared" si="32"/>
        <v>169</v>
      </c>
      <c r="CB826" s="45">
        <f t="shared" si="33"/>
        <v>19</v>
      </c>
      <c r="CC826" s="45">
        <f t="shared" si="34"/>
        <v>8</v>
      </c>
      <c r="CD826" s="45">
        <f t="shared" si="35"/>
        <v>8</v>
      </c>
      <c r="CE826" s="45">
        <f t="shared" si="36"/>
        <v>24</v>
      </c>
      <c r="CF826" s="45">
        <f t="shared" si="37"/>
        <v>26</v>
      </c>
      <c r="CG826" s="45">
        <f t="shared" si="38"/>
        <v>10</v>
      </c>
      <c r="CH826" s="45">
        <f t="shared" si="39"/>
        <v>31</v>
      </c>
      <c r="CI826" s="45">
        <f t="shared" si="40"/>
        <v>0.6</v>
      </c>
      <c r="CJ826">
        <f t="shared" si="10"/>
        <v>15</v>
      </c>
      <c r="CK826" s="45">
        <f t="shared" si="41"/>
        <v>22</v>
      </c>
      <c r="CM826" s="40">
        <f>VLOOKUP(CB826,'PROMIS 57 T-Score Conversions'!Q$3:R$35,2,TRUE)</f>
        <v>34.7</v>
      </c>
      <c r="CN826" s="44" t="str">
        <f t="shared" si="20"/>
        <v>Moderate</v>
      </c>
      <c r="CO826" s="40">
        <f>VLOOKUP(CC826,'PROMIS 57 T-Score Conversions'!A$3:B$35,2,TRUE)</f>
        <v>37.1</v>
      </c>
      <c r="CP826" s="39" t="str">
        <f t="shared" si="21"/>
        <v>Normal</v>
      </c>
      <c r="CQ826" s="40">
        <f>VLOOKUP(CD826,'PROMIS 57 T-Score Conversions'!E$3:F$35,2,TRUE)</f>
        <v>38.2</v>
      </c>
      <c r="CR826" s="39" t="str">
        <f t="shared" si="22"/>
        <v>Normal</v>
      </c>
      <c r="CS826" s="40">
        <f>VLOOKUP(CE826,'PROMIS 57 T-Score Conversions'!U$3:V$35,2,TRUE)</f>
        <v>57.5</v>
      </c>
      <c r="CT826" s="39" t="str">
        <f t="shared" si="42"/>
        <v>Mild</v>
      </c>
      <c r="CU826" s="40">
        <f>VLOOKUP(CF826,'PROMIS 57 T-Score Conversions'!Y$3:Z$35,2,TRUE)</f>
        <v>56.3</v>
      </c>
      <c r="CV826" s="39" t="str">
        <f t="shared" si="24"/>
        <v>Mild</v>
      </c>
      <c r="CW826" s="40">
        <f>vlookup(CG826,'PROMIS 57 T-Score Conversions'!M$3:N$35,2,TRUE)</f>
        <v>31.3</v>
      </c>
      <c r="CX826" s="39" t="str">
        <f t="shared" si="25"/>
        <v>Moderate</v>
      </c>
      <c r="CY826" s="40">
        <f>VLOOKup(CH826,'PROMIS 57 T-Score Conversions'!I$3:J$35,2,TRUE)</f>
        <v>66.2</v>
      </c>
      <c r="CZ826" s="39" t="str">
        <f t="shared" si="26"/>
        <v>Moderate</v>
      </c>
      <c r="DA826" s="37">
        <f>VLOOKUP(CJ826,'PROMIS 57 T-Score Conversions'!AC$3:AD$35,2,TRUE)</f>
        <v>33.06</v>
      </c>
      <c r="DB826" s="44" t="str">
        <f t="shared" si="30"/>
        <v>Moderate</v>
      </c>
      <c r="DC826" s="40">
        <f>VLOOKUP(CK826,'PROMIS 57 T-Score Conversions'!AG$3:AH$35,2,TRUE)</f>
        <v>41.61</v>
      </c>
      <c r="DD826" s="39" t="str">
        <f t="shared" si="31"/>
        <v>Normal</v>
      </c>
    </row>
    <row r="827">
      <c r="A827" s="1" t="b">
        <v>1</v>
      </c>
      <c r="B827" s="1" t="b">
        <v>1</v>
      </c>
      <c r="C827" s="20">
        <v>44110.49617829861</v>
      </c>
      <c r="D827" s="1" t="s">
        <v>316</v>
      </c>
      <c r="E827" s="1">
        <v>2103.0</v>
      </c>
      <c r="F827" s="1">
        <v>1.0</v>
      </c>
      <c r="G827" s="1">
        <v>3.0</v>
      </c>
      <c r="H827" s="1">
        <v>1.0</v>
      </c>
      <c r="I827" s="1">
        <v>3.0</v>
      </c>
      <c r="J827" s="1">
        <v>1.0</v>
      </c>
      <c r="K827" s="1">
        <v>1.0</v>
      </c>
      <c r="L827" s="1">
        <v>1.0</v>
      </c>
      <c r="M827" s="1">
        <v>1.0</v>
      </c>
      <c r="N827" s="1">
        <v>4.0</v>
      </c>
      <c r="O827" s="1">
        <v>2.0</v>
      </c>
      <c r="P827" s="1">
        <v>3.0</v>
      </c>
      <c r="Q827" s="1">
        <v>4.0</v>
      </c>
      <c r="R827" s="1">
        <v>4.0</v>
      </c>
      <c r="S827" s="1">
        <v>3.0</v>
      </c>
      <c r="T827" s="1">
        <v>5.0</v>
      </c>
      <c r="U827" s="1">
        <v>5.0</v>
      </c>
      <c r="V827" s="1">
        <v>1.0</v>
      </c>
      <c r="W827" s="1">
        <v>3.0</v>
      </c>
      <c r="X827" s="1">
        <v>3.0</v>
      </c>
      <c r="Y827" s="1">
        <v>3.0</v>
      </c>
      <c r="Z827" s="1">
        <v>2.0</v>
      </c>
      <c r="AA827" s="1">
        <v>3.0</v>
      </c>
      <c r="AB827" s="1">
        <v>1.0</v>
      </c>
      <c r="AC827" s="1">
        <v>2.0</v>
      </c>
      <c r="AD827" s="1">
        <v>4.0</v>
      </c>
      <c r="AE827" s="1">
        <v>4.0</v>
      </c>
      <c r="AF827" s="1">
        <v>4.0</v>
      </c>
      <c r="AG827" s="1">
        <v>4.0</v>
      </c>
      <c r="AH827" s="1">
        <v>5.0</v>
      </c>
      <c r="AI827" s="1">
        <v>5.0</v>
      </c>
      <c r="AJ827" s="1">
        <v>4.0</v>
      </c>
      <c r="AK827" s="1">
        <v>5.0</v>
      </c>
      <c r="AL827" s="1">
        <v>4.0</v>
      </c>
      <c r="AM827" s="1">
        <v>4.0</v>
      </c>
      <c r="AN827" s="1">
        <v>5.0</v>
      </c>
      <c r="AO827" s="1">
        <v>3.0</v>
      </c>
      <c r="AP827" s="1">
        <v>4.0</v>
      </c>
      <c r="AQ827" s="1">
        <v>3.0</v>
      </c>
      <c r="AR827" s="1">
        <v>2.0</v>
      </c>
      <c r="AS827" s="1">
        <v>5.0</v>
      </c>
      <c r="AT827" s="1">
        <v>1.0</v>
      </c>
      <c r="AU827" s="1">
        <v>1.0</v>
      </c>
      <c r="AV827" s="1">
        <v>1.0</v>
      </c>
      <c r="AW827" s="1">
        <v>1.0</v>
      </c>
      <c r="AX827" s="1">
        <v>1.0</v>
      </c>
      <c r="AY827" s="1">
        <v>1.0</v>
      </c>
      <c r="AZ827" s="1">
        <v>1.0</v>
      </c>
      <c r="BA827" s="1">
        <v>1.0</v>
      </c>
      <c r="BB827" s="1">
        <v>5.0</v>
      </c>
      <c r="BC827" s="1">
        <v>5.0</v>
      </c>
      <c r="BD827" s="1">
        <v>5.0</v>
      </c>
      <c r="BE827" s="1">
        <v>5.0</v>
      </c>
      <c r="BF827" s="1">
        <v>5.0</v>
      </c>
      <c r="BG827" s="1">
        <v>5.0</v>
      </c>
      <c r="BH827" s="1">
        <v>5.0</v>
      </c>
      <c r="BI827" s="1">
        <v>5.0</v>
      </c>
      <c r="BJ827" s="1">
        <v>6.0</v>
      </c>
      <c r="BK827" s="1">
        <v>2.0</v>
      </c>
      <c r="BL827" s="1">
        <v>3.0</v>
      </c>
      <c r="BM827" s="1">
        <v>3.0</v>
      </c>
      <c r="BN827" s="1">
        <v>3.0</v>
      </c>
      <c r="BO827" s="1">
        <v>3.0</v>
      </c>
      <c r="BP827" s="1">
        <v>2.0</v>
      </c>
      <c r="BQ827" s="1">
        <v>2.0</v>
      </c>
      <c r="BR827" s="1">
        <v>3.0</v>
      </c>
      <c r="BS827" s="1">
        <v>4.0</v>
      </c>
      <c r="BT827" s="1">
        <v>3.0</v>
      </c>
      <c r="BU827" s="1">
        <v>5.0</v>
      </c>
      <c r="BV827" s="1">
        <v>3.0</v>
      </c>
      <c r="BW827" s="1">
        <v>5.0</v>
      </c>
      <c r="BX827" s="1">
        <v>3.0</v>
      </c>
      <c r="BY827" s="1">
        <v>5.0</v>
      </c>
      <c r="BZ827" s="1">
        <v>3.0</v>
      </c>
      <c r="CA827" s="64">
        <f t="shared" si="32"/>
        <v>231</v>
      </c>
      <c r="CB827" s="45">
        <f t="shared" si="33"/>
        <v>12</v>
      </c>
      <c r="CC827" s="45">
        <f t="shared" si="34"/>
        <v>30</v>
      </c>
      <c r="CD827" s="45">
        <f t="shared" si="35"/>
        <v>18</v>
      </c>
      <c r="CE827" s="45">
        <f t="shared" si="36"/>
        <v>35</v>
      </c>
      <c r="CF827" s="45">
        <f t="shared" si="37"/>
        <v>30</v>
      </c>
      <c r="CG827" s="45">
        <f t="shared" si="38"/>
        <v>8</v>
      </c>
      <c r="CH827" s="45">
        <f t="shared" si="39"/>
        <v>40</v>
      </c>
      <c r="CI827" s="45">
        <f t="shared" si="40"/>
        <v>0.6</v>
      </c>
      <c r="CJ827">
        <f t="shared" si="10"/>
        <v>21</v>
      </c>
      <c r="CK827" s="45">
        <f t="shared" si="41"/>
        <v>31</v>
      </c>
      <c r="CM827" s="40">
        <f>VLOOKUP(CB827,'PROMIS 57 T-Score Conversions'!Q$3:R$35,2,TRUE)</f>
        <v>28.8</v>
      </c>
      <c r="CN827" s="44" t="str">
        <f t="shared" si="20"/>
        <v>Severe</v>
      </c>
      <c r="CO827" s="40">
        <f>VLOOKUP(CC827,'PROMIS 57 T-Score Conversions'!A$3:B$35,2,TRUE)</f>
        <v>68.7</v>
      </c>
      <c r="CP827" s="39" t="str">
        <f t="shared" si="21"/>
        <v>Severe</v>
      </c>
      <c r="CQ827" s="40">
        <f>VLOOKUP(CD827,'PROMIS 57 T-Score Conversions'!E$3:F$35,2,TRUE)</f>
        <v>56.8</v>
      </c>
      <c r="CR827" s="39" t="str">
        <f t="shared" si="22"/>
        <v>Mild</v>
      </c>
      <c r="CS827" s="40">
        <f>VLOOKUP(CE827,'PROMIS 57 T-Score Conversions'!U$3:V$35,2,TRUE)</f>
        <v>68.6</v>
      </c>
      <c r="CT827" s="39" t="str">
        <f t="shared" si="42"/>
        <v>Moderate</v>
      </c>
      <c r="CU827" s="40">
        <f>VLOOKUP(CF827,'PROMIS 57 T-Score Conversions'!Y$3:Z$35,2,TRUE)</f>
        <v>60.4</v>
      </c>
      <c r="CV827" s="39" t="str">
        <f t="shared" si="24"/>
        <v>Moderate</v>
      </c>
      <c r="CW827" s="40">
        <f>vlookup(CG827,'PROMIS 57 T-Score Conversions'!M$3:N$35,2,TRUE)</f>
        <v>25.91</v>
      </c>
      <c r="CX827" s="39" t="str">
        <f t="shared" si="25"/>
        <v>Severe</v>
      </c>
      <c r="CY827" s="40">
        <f>VLOOKup(CH827,'PROMIS 57 T-Score Conversions'!I$3:J$35,2,TRUE)</f>
        <v>77</v>
      </c>
      <c r="CZ827" s="39" t="str">
        <f t="shared" si="26"/>
        <v>Severe</v>
      </c>
      <c r="DA827" s="37">
        <f>VLOOKUP(CJ827,'PROMIS 57 T-Score Conversions'!AC$3:AD$35,2,TRUE)</f>
        <v>37.93</v>
      </c>
      <c r="DB827" s="44" t="str">
        <f t="shared" si="30"/>
        <v>Moderate</v>
      </c>
      <c r="DC827" s="40">
        <f>VLOOKUP(CK827,'PROMIS 57 T-Score Conversions'!AG$3:AH$35,2,TRUE)</f>
        <v>50.21</v>
      </c>
      <c r="DD827" s="39" t="str">
        <f t="shared" si="31"/>
        <v>Normal</v>
      </c>
    </row>
    <row r="828">
      <c r="A828" s="1" t="b">
        <v>1</v>
      </c>
      <c r="B828" s="1" t="b">
        <v>1</v>
      </c>
      <c r="C828" s="20">
        <v>44110.858848090276</v>
      </c>
      <c r="D828" s="1" t="s">
        <v>479</v>
      </c>
      <c r="E828" s="1">
        <v>2308.0</v>
      </c>
      <c r="F828" s="1">
        <v>4.0</v>
      </c>
      <c r="G828" s="1">
        <v>5.0</v>
      </c>
      <c r="H828" s="1">
        <v>5.0</v>
      </c>
      <c r="I828" s="1">
        <v>4.0</v>
      </c>
      <c r="J828" s="1">
        <v>2.0</v>
      </c>
      <c r="K828" s="1">
        <v>4.0</v>
      </c>
      <c r="L828" s="1">
        <v>4.0</v>
      </c>
      <c r="M828" s="1">
        <v>4.0</v>
      </c>
      <c r="N828" s="1">
        <v>2.0</v>
      </c>
      <c r="O828" s="1">
        <v>2.0</v>
      </c>
      <c r="P828" s="1">
        <v>2.0</v>
      </c>
      <c r="Q828" s="1">
        <v>3.0</v>
      </c>
      <c r="R828" s="1">
        <v>3.0</v>
      </c>
      <c r="S828" s="1">
        <v>2.0</v>
      </c>
      <c r="T828" s="1">
        <v>3.0</v>
      </c>
      <c r="U828" s="1">
        <v>3.0</v>
      </c>
      <c r="V828" s="1">
        <v>1.0</v>
      </c>
      <c r="W828" s="1">
        <v>3.0</v>
      </c>
      <c r="X828" s="1">
        <v>2.0</v>
      </c>
      <c r="Y828" s="1">
        <v>1.0</v>
      </c>
      <c r="Z828" s="1">
        <v>2.0</v>
      </c>
      <c r="AA828" s="1">
        <v>3.0</v>
      </c>
      <c r="AB828" s="1">
        <v>1.0</v>
      </c>
      <c r="AC828" s="1">
        <v>2.0</v>
      </c>
      <c r="AD828" s="1">
        <v>3.0</v>
      </c>
      <c r="AE828" s="1">
        <v>3.0</v>
      </c>
      <c r="AF828" s="1">
        <v>3.0</v>
      </c>
      <c r="AG828" s="1">
        <v>3.0</v>
      </c>
      <c r="AH828" s="1">
        <v>3.0</v>
      </c>
      <c r="AI828" s="1">
        <v>3.0</v>
      </c>
      <c r="AJ828" s="1">
        <v>3.0</v>
      </c>
      <c r="AK828" s="1">
        <v>2.0</v>
      </c>
      <c r="AL828" s="1">
        <v>2.0</v>
      </c>
      <c r="AM828" s="1">
        <v>3.0</v>
      </c>
      <c r="AN828" s="1">
        <v>2.0</v>
      </c>
      <c r="AO828" s="1">
        <v>2.0</v>
      </c>
      <c r="AP828" s="1">
        <v>3.0</v>
      </c>
      <c r="AQ828" s="1">
        <v>2.0</v>
      </c>
      <c r="AR828" s="1">
        <v>2.0</v>
      </c>
      <c r="AS828" s="1">
        <v>3.0</v>
      </c>
      <c r="AT828" s="1">
        <v>3.0</v>
      </c>
      <c r="AU828" s="1">
        <v>3.0</v>
      </c>
      <c r="AV828" s="1">
        <v>2.0</v>
      </c>
      <c r="AW828" s="1">
        <v>3.0</v>
      </c>
      <c r="AX828" s="1">
        <v>3.0</v>
      </c>
      <c r="AY828" s="1">
        <v>3.0</v>
      </c>
      <c r="AZ828" s="1">
        <v>3.0</v>
      </c>
      <c r="BA828" s="1">
        <v>2.0</v>
      </c>
      <c r="BB828" s="1">
        <v>2.0</v>
      </c>
      <c r="BC828" s="1">
        <v>2.0</v>
      </c>
      <c r="BD828" s="1">
        <v>1.0</v>
      </c>
      <c r="BE828" s="1">
        <v>1.0</v>
      </c>
      <c r="BF828" s="1">
        <v>3.0</v>
      </c>
      <c r="BG828" s="1">
        <v>2.0</v>
      </c>
      <c r="BH828" s="1">
        <v>2.0</v>
      </c>
      <c r="BI828" s="1">
        <v>2.0</v>
      </c>
      <c r="BJ828" s="1">
        <v>2.0</v>
      </c>
      <c r="BK828" s="1">
        <v>4.0</v>
      </c>
      <c r="BL828" s="1">
        <v>3.0</v>
      </c>
      <c r="BM828" s="1">
        <v>3.0</v>
      </c>
      <c r="BN828" s="1">
        <v>3.0</v>
      </c>
      <c r="BO828" s="1">
        <v>4.0</v>
      </c>
      <c r="BP828" s="1">
        <v>3.0</v>
      </c>
      <c r="BQ828" s="1">
        <v>3.0</v>
      </c>
      <c r="BR828" s="1">
        <v>4.0</v>
      </c>
      <c r="BS828" s="1">
        <v>2.0</v>
      </c>
      <c r="BT828" s="1">
        <v>2.0</v>
      </c>
      <c r="BU828" s="1">
        <v>3.0</v>
      </c>
      <c r="BV828" s="1">
        <v>2.0</v>
      </c>
      <c r="BW828" s="1">
        <v>2.0</v>
      </c>
      <c r="BX828" s="1">
        <v>2.0</v>
      </c>
      <c r="BY828" s="1">
        <v>3.0</v>
      </c>
      <c r="BZ828" s="1">
        <v>3.0</v>
      </c>
      <c r="CA828" s="64">
        <f t="shared" si="32"/>
        <v>194</v>
      </c>
      <c r="CB828" s="45">
        <f t="shared" si="33"/>
        <v>32</v>
      </c>
      <c r="CC828" s="45">
        <f t="shared" si="34"/>
        <v>20</v>
      </c>
      <c r="CD828" s="45">
        <f t="shared" si="35"/>
        <v>15</v>
      </c>
      <c r="CE828" s="45">
        <f t="shared" si="36"/>
        <v>23</v>
      </c>
      <c r="CF828" s="45">
        <f t="shared" si="37"/>
        <v>19</v>
      </c>
      <c r="CG828" s="45">
        <f t="shared" si="38"/>
        <v>22</v>
      </c>
      <c r="CH828" s="45">
        <f t="shared" si="39"/>
        <v>15</v>
      </c>
      <c r="CI828" s="45">
        <f t="shared" si="40"/>
        <v>0.2</v>
      </c>
      <c r="CJ828">
        <f t="shared" si="10"/>
        <v>27</v>
      </c>
      <c r="CK828" s="45">
        <f t="shared" si="41"/>
        <v>19</v>
      </c>
      <c r="CM828" s="40">
        <f>VLOOKUP(CB828,'PROMIS 57 T-Score Conversions'!Q$3:R$35,2,TRUE)</f>
        <v>43.9</v>
      </c>
      <c r="CN828" s="44" t="str">
        <f t="shared" si="20"/>
        <v>Mild</v>
      </c>
      <c r="CO828" s="40">
        <f>VLOOKUP(CC828,'PROMIS 57 T-Score Conversions'!A$3:B$35,2,TRUE)</f>
        <v>58.4</v>
      </c>
      <c r="CP828" s="39" t="str">
        <f t="shared" si="21"/>
        <v>Moderate</v>
      </c>
      <c r="CQ828" s="40">
        <f>VLOOKUP(CD828,'PROMIS 57 T-Score Conversions'!E$3:F$35,2,TRUE)</f>
        <v>54.1</v>
      </c>
      <c r="CR828" s="39" t="str">
        <f t="shared" si="22"/>
        <v>Normal</v>
      </c>
      <c r="CS828" s="40">
        <f>VLOOKUP(CE828,'PROMIS 57 T-Score Conversions'!U$3:V$35,2,TRUE)</f>
        <v>56.6</v>
      </c>
      <c r="CT828" s="39" t="str">
        <f t="shared" si="42"/>
        <v>Mild</v>
      </c>
      <c r="CU828" s="40">
        <f>VLOOKUP(CF828,'PROMIS 57 T-Score Conversions'!Y$3:Z$35,2,TRUE)</f>
        <v>49</v>
      </c>
      <c r="CV828" s="39" t="str">
        <f t="shared" si="24"/>
        <v>Normal</v>
      </c>
      <c r="CW828" s="40">
        <f>vlookup(CG828,'PROMIS 57 T-Score Conversions'!M$3:N$35,2,TRUE)</f>
        <v>42</v>
      </c>
      <c r="CX828" s="39" t="str">
        <f t="shared" si="25"/>
        <v>Mild</v>
      </c>
      <c r="CY828" s="40">
        <f>VLOOKup(CH828,'PROMIS 57 T-Score Conversions'!I$3:J$35,2,TRUE)</f>
        <v>55</v>
      </c>
      <c r="CZ828" s="39" t="str">
        <f t="shared" si="26"/>
        <v>Mild</v>
      </c>
      <c r="DA828" s="37">
        <f>VLOOKUP(CJ828,'PROMIS 57 T-Score Conversions'!AC$3:AD$35,2,TRUE)</f>
        <v>42.72</v>
      </c>
      <c r="DB828" s="44" t="str">
        <f t="shared" si="30"/>
        <v>Mild</v>
      </c>
      <c r="DC828" s="40">
        <f>VLOOKUP(CK828,'PROMIS 57 T-Score Conversions'!AG$3:AH$35,2,TRUE)</f>
        <v>38.9</v>
      </c>
      <c r="DD828" s="39" t="str">
        <f t="shared" si="31"/>
        <v>Normal</v>
      </c>
    </row>
    <row r="829">
      <c r="A829" s="1" t="b">
        <v>1</v>
      </c>
      <c r="B829" s="1" t="b">
        <v>1</v>
      </c>
      <c r="C829" s="20">
        <v>44110.859093645835</v>
      </c>
      <c r="D829" s="1" t="s">
        <v>480</v>
      </c>
      <c r="E829" s="1">
        <v>2309.0</v>
      </c>
      <c r="F829" s="1">
        <v>5.0</v>
      </c>
      <c r="G829" s="1">
        <v>5.0</v>
      </c>
      <c r="H829" s="1">
        <v>5.0</v>
      </c>
      <c r="I829" s="1">
        <v>5.0</v>
      </c>
      <c r="J829" s="1">
        <v>5.0</v>
      </c>
      <c r="K829" s="1">
        <v>5.0</v>
      </c>
      <c r="L829" s="1">
        <v>5.0</v>
      </c>
      <c r="M829" s="1">
        <v>5.0</v>
      </c>
      <c r="N829" s="1">
        <v>2.0</v>
      </c>
      <c r="O829" s="1">
        <v>1.0</v>
      </c>
      <c r="P829" s="1">
        <v>1.0</v>
      </c>
      <c r="Q829" s="1">
        <v>2.0</v>
      </c>
      <c r="R829" s="1">
        <v>1.0</v>
      </c>
      <c r="S829" s="1">
        <v>2.0</v>
      </c>
      <c r="T829" s="1">
        <v>2.0</v>
      </c>
      <c r="U829" s="1">
        <v>2.0</v>
      </c>
      <c r="V829" s="1">
        <v>1.0</v>
      </c>
      <c r="W829" s="1">
        <v>1.0</v>
      </c>
      <c r="X829" s="1">
        <v>1.0</v>
      </c>
      <c r="Y829" s="1">
        <v>1.0</v>
      </c>
      <c r="Z829" s="1">
        <v>1.0</v>
      </c>
      <c r="AA829" s="1">
        <v>2.0</v>
      </c>
      <c r="AB829" s="1">
        <v>2.0</v>
      </c>
      <c r="AC829" s="1">
        <v>2.0</v>
      </c>
      <c r="AD829" s="1">
        <v>4.0</v>
      </c>
      <c r="AE829" s="1">
        <v>3.0</v>
      </c>
      <c r="AF829" s="1">
        <v>4.0</v>
      </c>
      <c r="AG829" s="1">
        <v>4.0</v>
      </c>
      <c r="AH829" s="1">
        <v>4.0</v>
      </c>
      <c r="AI829" s="1">
        <v>3.0</v>
      </c>
      <c r="AJ829" s="1">
        <v>1.0</v>
      </c>
      <c r="AK829" s="1">
        <v>2.0</v>
      </c>
      <c r="AL829" s="1">
        <v>3.0</v>
      </c>
      <c r="AM829" s="1">
        <v>3.0</v>
      </c>
      <c r="AN829" s="1">
        <v>3.0</v>
      </c>
      <c r="AO829" s="1">
        <v>2.0</v>
      </c>
      <c r="AP829" s="1">
        <v>2.0</v>
      </c>
      <c r="AQ829" s="1">
        <v>2.0</v>
      </c>
      <c r="AR829" s="1">
        <v>2.0</v>
      </c>
      <c r="AS829" s="1">
        <v>3.0</v>
      </c>
      <c r="AT829" s="1">
        <v>4.0</v>
      </c>
      <c r="AU829" s="1">
        <v>4.0</v>
      </c>
      <c r="AV829" s="1">
        <v>4.0</v>
      </c>
      <c r="AW829" s="1">
        <v>4.0</v>
      </c>
      <c r="AX829" s="1">
        <v>4.0</v>
      </c>
      <c r="AY829" s="1">
        <v>4.0</v>
      </c>
      <c r="AZ829" s="1">
        <v>4.0</v>
      </c>
      <c r="BA829" s="1">
        <v>4.0</v>
      </c>
      <c r="BB829" s="1">
        <v>3.0</v>
      </c>
      <c r="BC829" s="1">
        <v>3.0</v>
      </c>
      <c r="BD829" s="1">
        <v>1.0</v>
      </c>
      <c r="BE829" s="1">
        <v>1.0</v>
      </c>
      <c r="BF829" s="1">
        <v>2.0</v>
      </c>
      <c r="BG829" s="1">
        <v>2.0</v>
      </c>
      <c r="BH829" s="1">
        <v>2.0</v>
      </c>
      <c r="BI829" s="1">
        <v>2.0</v>
      </c>
      <c r="BJ829" s="1">
        <v>2.0</v>
      </c>
      <c r="BK829" s="1">
        <v>3.0</v>
      </c>
      <c r="BL829" s="1">
        <v>3.0</v>
      </c>
      <c r="BM829" s="1">
        <v>3.0</v>
      </c>
      <c r="BN829" s="1">
        <v>4.0</v>
      </c>
      <c r="BO829" s="1">
        <v>4.0</v>
      </c>
      <c r="BP829" s="1">
        <v>4.0</v>
      </c>
      <c r="BQ829" s="1">
        <v>4.0</v>
      </c>
      <c r="BR829" s="1">
        <v>4.0</v>
      </c>
      <c r="BS829" s="1">
        <v>3.0</v>
      </c>
      <c r="BT829" s="1">
        <v>2.0</v>
      </c>
      <c r="BU829" s="1">
        <v>1.0</v>
      </c>
      <c r="BV829" s="1">
        <v>2.0</v>
      </c>
      <c r="BW829" s="1">
        <v>2.0</v>
      </c>
      <c r="BX829" s="1">
        <v>1.0</v>
      </c>
      <c r="BY829" s="1">
        <v>2.0</v>
      </c>
      <c r="BZ829" s="1">
        <v>1.0</v>
      </c>
      <c r="CA829" s="64">
        <f t="shared" si="32"/>
        <v>202</v>
      </c>
      <c r="CB829" s="45">
        <f t="shared" si="33"/>
        <v>40</v>
      </c>
      <c r="CC829" s="45">
        <f t="shared" si="34"/>
        <v>13</v>
      </c>
      <c r="CD829" s="45">
        <f t="shared" si="35"/>
        <v>11</v>
      </c>
      <c r="CE829" s="45">
        <f t="shared" si="36"/>
        <v>25</v>
      </c>
      <c r="CF829" s="45">
        <f t="shared" si="37"/>
        <v>20</v>
      </c>
      <c r="CG829" s="45">
        <f t="shared" si="38"/>
        <v>32</v>
      </c>
      <c r="CH829" s="45">
        <f t="shared" si="39"/>
        <v>16</v>
      </c>
      <c r="CI829" s="45">
        <f t="shared" si="40"/>
        <v>0.2</v>
      </c>
      <c r="CJ829">
        <f t="shared" si="10"/>
        <v>29</v>
      </c>
      <c r="CK829" s="45">
        <f t="shared" si="41"/>
        <v>14</v>
      </c>
      <c r="CM829" s="40">
        <f>VLOOKUP(CB829,'PROMIS 57 T-Score Conversions'!Q$3:R$35,2,TRUE)</f>
        <v>60.1</v>
      </c>
      <c r="CN829" s="44" t="str">
        <f t="shared" si="20"/>
        <v>Normal</v>
      </c>
      <c r="CO829" s="40">
        <f>VLOOKUP(CC829,'PROMIS 57 T-Score Conversions'!A$3:B$35,2,TRUE)</f>
        <v>50.8</v>
      </c>
      <c r="CP829" s="39" t="str">
        <f t="shared" si="21"/>
        <v>Mild</v>
      </c>
      <c r="CQ829" s="40">
        <f>VLOOKUP(CD829,'PROMIS 57 T-Score Conversions'!E$3:F$35,2,TRUE)</f>
        <v>49.4</v>
      </c>
      <c r="CR829" s="39" t="str">
        <f t="shared" si="22"/>
        <v>Normal</v>
      </c>
      <c r="CS829" s="40">
        <f>VLOOKUP(CE829,'PROMIS 57 T-Score Conversions'!U$3:V$35,2,TRUE)</f>
        <v>58.5</v>
      </c>
      <c r="CT829" s="39" t="str">
        <f t="shared" si="42"/>
        <v>Mild</v>
      </c>
      <c r="CU829" s="40">
        <f>VLOOKUP(CF829,'PROMIS 57 T-Score Conversions'!Y$3:Z$35,2,TRUE)</f>
        <v>50.1</v>
      </c>
      <c r="CV829" s="39" t="str">
        <f t="shared" si="24"/>
        <v>Normal</v>
      </c>
      <c r="CW829" s="40">
        <f>vlookup(CG829,'PROMIS 57 T-Score Conversions'!M$3:N$35,2,TRUE)</f>
        <v>51.7</v>
      </c>
      <c r="CX829" s="39" t="str">
        <f t="shared" si="25"/>
        <v>Normal</v>
      </c>
      <c r="CY829" s="40">
        <f>VLOOKup(CH829,'PROMIS 57 T-Score Conversions'!I$3:J$35,2,TRUE)</f>
        <v>55.8</v>
      </c>
      <c r="CZ829" s="39" t="str">
        <f t="shared" si="26"/>
        <v>Mild</v>
      </c>
      <c r="DA829" s="37">
        <f>VLOOKUP(CJ829,'PROMIS 57 T-Score Conversions'!AC$3:AD$35,2,TRUE)</f>
        <v>44.43</v>
      </c>
      <c r="DB829" s="44" t="str">
        <f t="shared" si="30"/>
        <v>Mild</v>
      </c>
      <c r="DC829" s="40">
        <f>VLOOKUP(CK829,'PROMIS 57 T-Score Conversions'!AG$3:AH$35,2,TRUE)</f>
        <v>34.01</v>
      </c>
      <c r="DD829" s="39" t="str">
        <f t="shared" si="31"/>
        <v>Normal</v>
      </c>
    </row>
    <row r="830">
      <c r="A830" s="1" t="b">
        <v>1</v>
      </c>
      <c r="B830" s="1" t="b">
        <v>1</v>
      </c>
      <c r="C830" s="20">
        <v>44111.560203587964</v>
      </c>
      <c r="D830" s="1" t="s">
        <v>525</v>
      </c>
      <c r="E830" s="1">
        <v>2277.0</v>
      </c>
      <c r="F830" s="1">
        <v>2.0</v>
      </c>
      <c r="G830" s="1">
        <v>4.0</v>
      </c>
      <c r="H830" s="1">
        <v>5.0</v>
      </c>
      <c r="I830" s="1">
        <v>5.0</v>
      </c>
      <c r="J830" s="1">
        <v>2.0</v>
      </c>
      <c r="K830" s="1">
        <v>3.0</v>
      </c>
      <c r="L830" s="1">
        <v>4.0</v>
      </c>
      <c r="M830" s="1">
        <v>1.0</v>
      </c>
      <c r="N830" s="1">
        <v>2.0</v>
      </c>
      <c r="O830" s="1">
        <v>3.0</v>
      </c>
      <c r="P830" s="1">
        <v>3.0</v>
      </c>
      <c r="Q830" s="1">
        <v>3.0</v>
      </c>
      <c r="R830" s="1">
        <v>3.0</v>
      </c>
      <c r="S830" s="1">
        <v>3.0</v>
      </c>
      <c r="T830" s="1">
        <v>3.0</v>
      </c>
      <c r="U830" s="1">
        <v>4.0</v>
      </c>
      <c r="V830" s="1">
        <v>2.0</v>
      </c>
      <c r="W830" s="1">
        <v>1.0</v>
      </c>
      <c r="X830" s="1">
        <v>4.0</v>
      </c>
      <c r="Y830" s="1">
        <v>2.0</v>
      </c>
      <c r="Z830" s="1">
        <v>2.0</v>
      </c>
      <c r="AA830" s="1">
        <v>4.0</v>
      </c>
      <c r="AB830" s="1">
        <v>2.0</v>
      </c>
      <c r="AC830" s="1">
        <v>2.0</v>
      </c>
      <c r="AD830" s="1">
        <v>4.0</v>
      </c>
      <c r="AE830" s="1">
        <v>4.0</v>
      </c>
      <c r="AF830" s="1">
        <v>4.0</v>
      </c>
      <c r="AG830" s="1">
        <v>4.0</v>
      </c>
      <c r="AH830" s="1">
        <v>3.0</v>
      </c>
      <c r="AI830" s="1">
        <v>3.0</v>
      </c>
      <c r="AJ830" s="1">
        <v>3.0</v>
      </c>
      <c r="AK830" s="1">
        <v>3.0</v>
      </c>
      <c r="AL830" s="1">
        <v>3.0</v>
      </c>
      <c r="AM830" s="1">
        <v>2.0</v>
      </c>
      <c r="AN830" s="1">
        <v>4.0</v>
      </c>
      <c r="AO830" s="1">
        <v>4.0</v>
      </c>
      <c r="AP830" s="1">
        <v>3.0</v>
      </c>
      <c r="AQ830" s="1">
        <v>5.0</v>
      </c>
      <c r="AR830" s="1">
        <v>3.0</v>
      </c>
      <c r="AS830" s="1">
        <v>2.0</v>
      </c>
      <c r="AT830" s="1">
        <v>2.0</v>
      </c>
      <c r="AU830" s="1">
        <v>2.0</v>
      </c>
      <c r="AV830" s="1">
        <v>3.0</v>
      </c>
      <c r="AW830" s="1">
        <v>2.0</v>
      </c>
      <c r="AX830" s="1">
        <v>3.0</v>
      </c>
      <c r="AY830" s="1">
        <v>2.0</v>
      </c>
      <c r="AZ830" s="1">
        <v>2.0</v>
      </c>
      <c r="BA830" s="1">
        <v>3.0</v>
      </c>
      <c r="BB830" s="1">
        <v>5.0</v>
      </c>
      <c r="BC830" s="1">
        <v>4.0</v>
      </c>
      <c r="BD830" s="1">
        <v>3.0</v>
      </c>
      <c r="BE830" s="1">
        <v>4.0</v>
      </c>
      <c r="BF830" s="1">
        <v>4.0</v>
      </c>
      <c r="BG830" s="1">
        <v>3.0</v>
      </c>
      <c r="BH830" s="1">
        <v>4.0</v>
      </c>
      <c r="BI830" s="1">
        <v>3.0</v>
      </c>
      <c r="BJ830" s="1">
        <v>7.0</v>
      </c>
      <c r="BK830" s="1">
        <v>3.0</v>
      </c>
      <c r="BL830" s="1">
        <v>2.0</v>
      </c>
      <c r="BM830" s="1">
        <v>2.0</v>
      </c>
      <c r="BN830" s="1">
        <v>2.0</v>
      </c>
      <c r="BO830" s="1">
        <v>2.0</v>
      </c>
      <c r="BP830" s="1">
        <v>2.0</v>
      </c>
      <c r="BQ830" s="1">
        <v>2.0</v>
      </c>
      <c r="BR830" s="1">
        <v>2.0</v>
      </c>
      <c r="BS830" s="1">
        <v>5.0</v>
      </c>
      <c r="BT830" s="1">
        <v>4.0</v>
      </c>
      <c r="BU830" s="1">
        <v>4.0</v>
      </c>
      <c r="BV830" s="1">
        <v>4.0</v>
      </c>
      <c r="BW830" s="1">
        <v>4.0</v>
      </c>
      <c r="BX830" s="1">
        <v>4.0</v>
      </c>
      <c r="BY830" s="1">
        <v>3.0</v>
      </c>
      <c r="BZ830" s="1">
        <v>4.0</v>
      </c>
      <c r="CA830" s="64">
        <f t="shared" si="32"/>
        <v>228</v>
      </c>
      <c r="CB830" s="45">
        <f t="shared" si="33"/>
        <v>26</v>
      </c>
      <c r="CC830" s="45">
        <f t="shared" si="34"/>
        <v>24</v>
      </c>
      <c r="CD830" s="45">
        <f t="shared" si="35"/>
        <v>19</v>
      </c>
      <c r="CE830" s="45">
        <f t="shared" si="36"/>
        <v>28</v>
      </c>
      <c r="CF830" s="45">
        <f t="shared" si="37"/>
        <v>26</v>
      </c>
      <c r="CG830" s="45">
        <f t="shared" si="38"/>
        <v>19</v>
      </c>
      <c r="CH830" s="45">
        <f t="shared" si="39"/>
        <v>30</v>
      </c>
      <c r="CI830" s="45">
        <f t="shared" si="40"/>
        <v>0.7</v>
      </c>
      <c r="CJ830">
        <f t="shared" si="10"/>
        <v>17</v>
      </c>
      <c r="CK830" s="45">
        <f t="shared" si="41"/>
        <v>32</v>
      </c>
      <c r="CM830" s="40">
        <f>VLOOKUP(CB830,'PROMIS 57 T-Score Conversions'!Q$3:R$35,2,TRUE)</f>
        <v>39.5</v>
      </c>
      <c r="CN830" s="44" t="str">
        <f t="shared" si="20"/>
        <v>Moderate</v>
      </c>
      <c r="CO830" s="40">
        <f>VLOOKUP(CC830,'PROMIS 57 T-Score Conversions'!A$3:B$35,2,TRUE)</f>
        <v>62.5</v>
      </c>
      <c r="CP830" s="39" t="str">
        <f t="shared" si="21"/>
        <v>Moderate</v>
      </c>
      <c r="CQ830" s="40">
        <f>VLOOKUP(CD830,'PROMIS 57 T-Score Conversions'!E$3:F$35,2,TRUE)</f>
        <v>57.7</v>
      </c>
      <c r="CR830" s="39" t="str">
        <f t="shared" si="22"/>
        <v>Mild</v>
      </c>
      <c r="CS830" s="40">
        <f>VLOOKUP(CE830,'PROMIS 57 T-Score Conversions'!U$3:V$35,2,TRUE)</f>
        <v>61.3</v>
      </c>
      <c r="CT830" s="39" t="str">
        <f t="shared" si="42"/>
        <v>Moderate</v>
      </c>
      <c r="CU830" s="40">
        <f>VLOOKUP(CF830,'PROMIS 57 T-Score Conversions'!Y$3:Z$35,2,TRUE)</f>
        <v>56.3</v>
      </c>
      <c r="CV830" s="39" t="str">
        <f t="shared" si="24"/>
        <v>Mild</v>
      </c>
      <c r="CW830" s="40">
        <f>vlookup(CG830,'PROMIS 57 T-Score Conversions'!M$3:N$35,2,TRUE)</f>
        <v>39.3</v>
      </c>
      <c r="CX830" s="39" t="str">
        <f t="shared" si="25"/>
        <v>Moderate</v>
      </c>
      <c r="CY830" s="40">
        <f>VLOOKup(CH830,'PROMIS 57 T-Score Conversions'!I$3:J$35,2,TRUE)</f>
        <v>65.5</v>
      </c>
      <c r="CZ830" s="39" t="str">
        <f t="shared" si="26"/>
        <v>Moderate</v>
      </c>
      <c r="DA830" s="37">
        <f>VLOOKUP(CJ830,'PROMIS 57 T-Score Conversions'!AC$3:AD$35,2,TRUE)</f>
        <v>34.75</v>
      </c>
      <c r="DB830" s="44" t="str">
        <f t="shared" si="30"/>
        <v>Moderate</v>
      </c>
      <c r="DC830" s="40">
        <f>VLOOKUP(CK830,'PROMIS 57 T-Score Conversions'!AG$3:AH$35,2,TRUE)</f>
        <v>51.29</v>
      </c>
      <c r="DD830" s="39" t="str">
        <f t="shared" si="31"/>
        <v>Normal</v>
      </c>
    </row>
    <row r="831">
      <c r="A831" s="1" t="b">
        <v>1</v>
      </c>
      <c r="B831" s="1" t="b">
        <v>1</v>
      </c>
      <c r="C831" s="20">
        <v>44111.73544768519</v>
      </c>
      <c r="D831" s="1" t="s">
        <v>525</v>
      </c>
      <c r="E831" s="1">
        <v>2277.0</v>
      </c>
      <c r="F831" s="1">
        <v>2.0</v>
      </c>
      <c r="G831" s="1">
        <v>4.0</v>
      </c>
      <c r="H831" s="1">
        <v>5.0</v>
      </c>
      <c r="I831" s="1">
        <v>5.0</v>
      </c>
      <c r="J831" s="1">
        <v>2.0</v>
      </c>
      <c r="K831" s="1">
        <v>3.0</v>
      </c>
      <c r="L831" s="1">
        <v>4.0</v>
      </c>
      <c r="M831" s="1">
        <v>1.0</v>
      </c>
      <c r="N831" s="1">
        <v>2.0</v>
      </c>
      <c r="O831" s="1">
        <v>3.0</v>
      </c>
      <c r="P831" s="1">
        <v>3.0</v>
      </c>
      <c r="Q831" s="1">
        <v>3.0</v>
      </c>
      <c r="R831" s="1">
        <v>3.0</v>
      </c>
      <c r="S831" s="1">
        <v>3.0</v>
      </c>
      <c r="T831" s="1">
        <v>3.0</v>
      </c>
      <c r="U831" s="1">
        <v>4.0</v>
      </c>
      <c r="V831" s="1">
        <v>2.0</v>
      </c>
      <c r="W831" s="1">
        <v>1.0</v>
      </c>
      <c r="X831" s="1">
        <v>4.0</v>
      </c>
      <c r="Y831" s="1">
        <v>2.0</v>
      </c>
      <c r="Z831" s="1">
        <v>2.0</v>
      </c>
      <c r="AA831" s="1">
        <v>4.0</v>
      </c>
      <c r="AB831" s="1">
        <v>2.0</v>
      </c>
      <c r="AC831" s="1">
        <v>2.0</v>
      </c>
      <c r="AD831" s="1">
        <v>4.0</v>
      </c>
      <c r="AE831" s="1">
        <v>4.0</v>
      </c>
      <c r="AF831" s="1">
        <v>4.0</v>
      </c>
      <c r="AG831" s="1">
        <v>4.0</v>
      </c>
      <c r="AH831" s="1">
        <v>3.0</v>
      </c>
      <c r="AI831" s="1">
        <v>3.0</v>
      </c>
      <c r="AJ831" s="1">
        <v>3.0</v>
      </c>
      <c r="AK831" s="1">
        <v>3.0</v>
      </c>
      <c r="AL831" s="1">
        <v>3.0</v>
      </c>
      <c r="AM831" s="1">
        <v>2.0</v>
      </c>
      <c r="AN831" s="1">
        <v>4.0</v>
      </c>
      <c r="AO831" s="1">
        <v>4.0</v>
      </c>
      <c r="AP831" s="1">
        <v>3.0</v>
      </c>
      <c r="AQ831" s="1">
        <v>5.0</v>
      </c>
      <c r="AR831" s="1">
        <v>3.0</v>
      </c>
      <c r="AS831" s="1">
        <v>2.0</v>
      </c>
      <c r="AT831" s="1">
        <v>2.0</v>
      </c>
      <c r="AU831" s="1">
        <v>2.0</v>
      </c>
      <c r="AV831" s="1">
        <v>3.0</v>
      </c>
      <c r="AW831" s="1">
        <v>2.0</v>
      </c>
      <c r="AX831" s="1">
        <v>3.0</v>
      </c>
      <c r="AY831" s="1">
        <v>2.0</v>
      </c>
      <c r="AZ831" s="1">
        <v>2.0</v>
      </c>
      <c r="BA831" s="1">
        <v>3.0</v>
      </c>
      <c r="BB831" s="1">
        <v>5.0</v>
      </c>
      <c r="BC831" s="1">
        <v>4.0</v>
      </c>
      <c r="BD831" s="1">
        <v>3.0</v>
      </c>
      <c r="BE831" s="1">
        <v>4.0</v>
      </c>
      <c r="BF831" s="1">
        <v>4.0</v>
      </c>
      <c r="BG831" s="1">
        <v>3.0</v>
      </c>
      <c r="BH831" s="1">
        <v>4.0</v>
      </c>
      <c r="BI831" s="1">
        <v>3.0</v>
      </c>
      <c r="BJ831" s="1">
        <v>7.0</v>
      </c>
      <c r="BK831" s="1">
        <v>3.0</v>
      </c>
      <c r="BL831" s="1">
        <v>2.0</v>
      </c>
      <c r="BM831" s="1">
        <v>2.0</v>
      </c>
      <c r="BN831" s="1">
        <v>2.0</v>
      </c>
      <c r="BO831" s="1">
        <v>2.0</v>
      </c>
      <c r="BP831" s="1">
        <v>2.0</v>
      </c>
      <c r="BQ831" s="1">
        <v>2.0</v>
      </c>
      <c r="BR831" s="1">
        <v>2.0</v>
      </c>
      <c r="BS831" s="1">
        <v>5.0</v>
      </c>
      <c r="BT831" s="1">
        <v>4.0</v>
      </c>
      <c r="BU831" s="1">
        <v>4.0</v>
      </c>
      <c r="BV831" s="1">
        <v>4.0</v>
      </c>
      <c r="BW831" s="1">
        <v>4.0</v>
      </c>
      <c r="BX831" s="1">
        <v>4.0</v>
      </c>
      <c r="BY831" s="1">
        <v>3.0</v>
      </c>
      <c r="BZ831" s="1">
        <v>4.0</v>
      </c>
      <c r="CA831" s="64">
        <f t="shared" si="32"/>
        <v>228</v>
      </c>
      <c r="CB831" s="45">
        <f t="shared" si="33"/>
        <v>26</v>
      </c>
      <c r="CC831" s="45">
        <f t="shared" si="34"/>
        <v>24</v>
      </c>
      <c r="CD831" s="45">
        <f t="shared" si="35"/>
        <v>19</v>
      </c>
      <c r="CE831" s="45">
        <f t="shared" si="36"/>
        <v>28</v>
      </c>
      <c r="CF831" s="45">
        <f t="shared" si="37"/>
        <v>26</v>
      </c>
      <c r="CG831" s="45">
        <f t="shared" si="38"/>
        <v>19</v>
      </c>
      <c r="CH831" s="45">
        <f t="shared" si="39"/>
        <v>30</v>
      </c>
      <c r="CI831" s="45">
        <f t="shared" si="40"/>
        <v>0.7</v>
      </c>
      <c r="CJ831">
        <f t="shared" si="10"/>
        <v>17</v>
      </c>
      <c r="CK831" s="45">
        <f t="shared" si="41"/>
        <v>32</v>
      </c>
      <c r="CM831" s="40">
        <f>VLOOKUP(CB831,'PROMIS 57 T-Score Conversions'!Q$3:R$35,2,TRUE)</f>
        <v>39.5</v>
      </c>
      <c r="CN831" s="44" t="str">
        <f t="shared" si="20"/>
        <v>Moderate</v>
      </c>
      <c r="CO831" s="40">
        <f>VLOOKUP(CC831,'PROMIS 57 T-Score Conversions'!A$3:B$35,2,TRUE)</f>
        <v>62.5</v>
      </c>
      <c r="CP831" s="39" t="str">
        <f t="shared" si="21"/>
        <v>Moderate</v>
      </c>
      <c r="CQ831" s="40">
        <f>VLOOKUP(CD831,'PROMIS 57 T-Score Conversions'!E$3:F$35,2,TRUE)</f>
        <v>57.7</v>
      </c>
      <c r="CR831" s="39" t="str">
        <f t="shared" si="22"/>
        <v>Mild</v>
      </c>
      <c r="CS831" s="40">
        <f>VLOOKUP(CE831,'PROMIS 57 T-Score Conversions'!U$3:V$35,2,TRUE)</f>
        <v>61.3</v>
      </c>
      <c r="CT831" s="39" t="str">
        <f t="shared" si="42"/>
        <v>Moderate</v>
      </c>
      <c r="CU831" s="40">
        <f>VLOOKUP(CF831,'PROMIS 57 T-Score Conversions'!Y$3:Z$35,2,TRUE)</f>
        <v>56.3</v>
      </c>
      <c r="CV831" s="39" t="str">
        <f t="shared" si="24"/>
        <v>Mild</v>
      </c>
      <c r="CW831" s="40">
        <f>vlookup(CG831,'PROMIS 57 T-Score Conversions'!M$3:N$35,2,TRUE)</f>
        <v>39.3</v>
      </c>
      <c r="CX831" s="39" t="str">
        <f t="shared" si="25"/>
        <v>Moderate</v>
      </c>
      <c r="CY831" s="40">
        <f>VLOOKup(CH831,'PROMIS 57 T-Score Conversions'!I$3:J$35,2,TRUE)</f>
        <v>65.5</v>
      </c>
      <c r="CZ831" s="39" t="str">
        <f t="shared" si="26"/>
        <v>Moderate</v>
      </c>
      <c r="DA831" s="37">
        <f>VLOOKUP(CJ831,'PROMIS 57 T-Score Conversions'!AC$3:AD$35,2,TRUE)</f>
        <v>34.75</v>
      </c>
      <c r="DB831" s="44" t="str">
        <f t="shared" si="30"/>
        <v>Moderate</v>
      </c>
      <c r="DC831" s="40">
        <f>VLOOKUP(CK831,'PROMIS 57 T-Score Conversions'!AG$3:AH$35,2,TRUE)</f>
        <v>51.29</v>
      </c>
      <c r="DD831" s="39" t="str">
        <f t="shared" si="31"/>
        <v>Normal</v>
      </c>
    </row>
    <row r="832">
      <c r="A832" s="1" t="b">
        <v>1</v>
      </c>
      <c r="B832" s="1" t="b">
        <v>1</v>
      </c>
      <c r="C832" s="20">
        <v>44111.74673604166</v>
      </c>
      <c r="D832" s="1" t="s">
        <v>488</v>
      </c>
      <c r="E832" s="1">
        <v>2248.0</v>
      </c>
      <c r="F832" s="1">
        <v>3.0</v>
      </c>
      <c r="G832" s="1">
        <v>4.0</v>
      </c>
      <c r="H832" s="1">
        <v>3.0</v>
      </c>
      <c r="I832" s="1">
        <v>3.0</v>
      </c>
      <c r="J832" s="1">
        <v>1.0</v>
      </c>
      <c r="K832" s="1">
        <v>3.0</v>
      </c>
      <c r="L832" s="1">
        <v>4.0</v>
      </c>
      <c r="M832" s="1">
        <v>2.0</v>
      </c>
      <c r="N832" s="1">
        <v>3.0</v>
      </c>
      <c r="O832" s="1">
        <v>3.0</v>
      </c>
      <c r="P832" s="1">
        <v>3.0</v>
      </c>
      <c r="Q832" s="1">
        <v>3.0</v>
      </c>
      <c r="R832" s="1">
        <v>3.0</v>
      </c>
      <c r="S832" s="1">
        <v>3.0</v>
      </c>
      <c r="T832" s="1">
        <v>3.0</v>
      </c>
      <c r="U832" s="1">
        <v>4.0</v>
      </c>
      <c r="V832" s="1">
        <v>2.0</v>
      </c>
      <c r="W832" s="1">
        <v>2.0</v>
      </c>
      <c r="X832" s="1">
        <v>2.0</v>
      </c>
      <c r="Y832" s="1">
        <v>2.0</v>
      </c>
      <c r="Z832" s="1">
        <v>2.0</v>
      </c>
      <c r="AA832" s="1">
        <v>2.0</v>
      </c>
      <c r="AB832" s="1">
        <v>2.0</v>
      </c>
      <c r="AC832" s="1">
        <v>2.0</v>
      </c>
      <c r="AD832" s="1">
        <v>5.0</v>
      </c>
      <c r="AE832" s="1">
        <v>4.0</v>
      </c>
      <c r="AF832" s="1">
        <v>2.0</v>
      </c>
      <c r="AG832" s="1">
        <v>4.0</v>
      </c>
      <c r="AH832" s="1">
        <v>4.0</v>
      </c>
      <c r="AI832" s="1">
        <v>4.0</v>
      </c>
      <c r="AJ832" s="1">
        <v>4.0</v>
      </c>
      <c r="AK832" s="1">
        <v>4.0</v>
      </c>
      <c r="AL832" s="1">
        <v>5.0</v>
      </c>
      <c r="AM832" s="1">
        <v>5.0</v>
      </c>
      <c r="AN832" s="1">
        <v>5.0</v>
      </c>
      <c r="AO832" s="1">
        <v>5.0</v>
      </c>
      <c r="AP832" s="1">
        <v>5.0</v>
      </c>
      <c r="AQ832" s="1">
        <v>3.0</v>
      </c>
      <c r="AR832" s="1">
        <v>3.0</v>
      </c>
      <c r="AS832" s="1">
        <v>5.0</v>
      </c>
      <c r="AT832" s="1">
        <v>2.0</v>
      </c>
      <c r="AU832" s="1">
        <v>2.0</v>
      </c>
      <c r="AV832" s="1">
        <v>2.0</v>
      </c>
      <c r="AW832" s="1">
        <v>2.0</v>
      </c>
      <c r="AX832" s="1">
        <v>1.0</v>
      </c>
      <c r="AY832" s="1">
        <v>1.0</v>
      </c>
      <c r="AZ832" s="1">
        <v>1.0</v>
      </c>
      <c r="BA832" s="1">
        <v>2.0</v>
      </c>
      <c r="BB832" s="1">
        <v>3.0</v>
      </c>
      <c r="BC832" s="1">
        <v>3.0</v>
      </c>
      <c r="BD832" s="1">
        <v>3.0</v>
      </c>
      <c r="BE832" s="1">
        <v>3.0</v>
      </c>
      <c r="BF832" s="1">
        <v>3.0</v>
      </c>
      <c r="BG832" s="1">
        <v>3.0</v>
      </c>
      <c r="BH832" s="1">
        <v>3.0</v>
      </c>
      <c r="BI832" s="1">
        <v>3.0</v>
      </c>
      <c r="BJ832" s="1">
        <v>4.0</v>
      </c>
      <c r="BK832" s="1">
        <v>1.0</v>
      </c>
      <c r="BL832" s="1">
        <v>1.0</v>
      </c>
      <c r="BM832" s="1">
        <v>1.0</v>
      </c>
      <c r="BN832" s="1">
        <v>1.0</v>
      </c>
      <c r="BO832" s="1">
        <v>2.0</v>
      </c>
      <c r="BP832" s="1">
        <v>2.0</v>
      </c>
      <c r="BQ832" s="1">
        <v>2.0</v>
      </c>
      <c r="BR832" s="1">
        <v>1.0</v>
      </c>
      <c r="BS832" s="1">
        <v>5.0</v>
      </c>
      <c r="BT832" s="1">
        <v>4.0</v>
      </c>
      <c r="BU832" s="1">
        <v>5.0</v>
      </c>
      <c r="BV832" s="1">
        <v>4.0</v>
      </c>
      <c r="BW832" s="1">
        <v>5.0</v>
      </c>
      <c r="BX832" s="1">
        <v>4.0</v>
      </c>
      <c r="BY832" s="1">
        <v>5.0</v>
      </c>
      <c r="BZ832" s="1">
        <v>5.0</v>
      </c>
      <c r="CA832" s="64">
        <f t="shared" si="32"/>
        <v>220</v>
      </c>
      <c r="CB832" s="45">
        <f t="shared" si="33"/>
        <v>23</v>
      </c>
      <c r="CC832" s="45">
        <f t="shared" si="34"/>
        <v>25</v>
      </c>
      <c r="CD832" s="45">
        <f t="shared" si="35"/>
        <v>16</v>
      </c>
      <c r="CE832" s="45">
        <f t="shared" si="36"/>
        <v>31</v>
      </c>
      <c r="CF832" s="45">
        <f t="shared" si="37"/>
        <v>36</v>
      </c>
      <c r="CG832" s="45">
        <f t="shared" si="38"/>
        <v>13</v>
      </c>
      <c r="CH832" s="45">
        <f t="shared" si="39"/>
        <v>24</v>
      </c>
      <c r="CI832" s="45">
        <f t="shared" si="40"/>
        <v>0.4</v>
      </c>
      <c r="CJ832">
        <f t="shared" si="10"/>
        <v>11</v>
      </c>
      <c r="CK832" s="45">
        <f t="shared" si="41"/>
        <v>37</v>
      </c>
      <c r="CM832" s="40">
        <f>VLOOKUP(CB832,'PROMIS 57 T-Score Conversions'!Q$3:R$35,2,TRUE)</f>
        <v>37.4</v>
      </c>
      <c r="CN832" s="44" t="str">
        <f t="shared" si="20"/>
        <v>Moderate</v>
      </c>
      <c r="CO832" s="40">
        <f>VLOOKUP(CC832,'PROMIS 57 T-Score Conversions'!A$3:B$35,2,TRUE)</f>
        <v>63.5</v>
      </c>
      <c r="CP832" s="39" t="str">
        <f t="shared" si="21"/>
        <v>Moderate</v>
      </c>
      <c r="CQ832" s="40">
        <f>VLOOKUP(CD832,'PROMIS 57 T-Score Conversions'!E$3:F$35,2,TRUE)</f>
        <v>55.1</v>
      </c>
      <c r="CR832" s="39" t="str">
        <f t="shared" si="22"/>
        <v>Mild</v>
      </c>
      <c r="CS832" s="40">
        <f>VLOOKUP(CE832,'PROMIS 57 T-Score Conversions'!U$3:V$35,2,TRUE)</f>
        <v>64.3</v>
      </c>
      <c r="CT832" s="39" t="str">
        <f t="shared" si="42"/>
        <v>Moderate</v>
      </c>
      <c r="CU832" s="40">
        <f>VLOOKUP(CF832,'PROMIS 57 T-Score Conversions'!Y$3:Z$35,2,TRUE)</f>
        <v>67.5</v>
      </c>
      <c r="CV832" s="39" t="str">
        <f t="shared" si="24"/>
        <v>Moderate</v>
      </c>
      <c r="CW832" s="40">
        <f>vlookup(CG832,'PROMIS 57 T-Score Conversions'!M$3:N$35,2,TRUE)</f>
        <v>34.5</v>
      </c>
      <c r="CX832" s="39" t="str">
        <f t="shared" si="25"/>
        <v>Moderate</v>
      </c>
      <c r="CY832" s="40">
        <f>VLOOKup(CH832,'PROMIS 57 T-Score Conversions'!I$3:J$35,2,TRUE)</f>
        <v>61.5</v>
      </c>
      <c r="CZ832" s="39" t="str">
        <f t="shared" si="26"/>
        <v>Moderate</v>
      </c>
      <c r="DA832" s="37">
        <f>VLOOKUP(CJ832,'PROMIS 57 T-Score Conversions'!AC$3:AD$35,2,TRUE)</f>
        <v>28.9</v>
      </c>
      <c r="DB832" s="44" t="str">
        <f t="shared" si="30"/>
        <v>Severe</v>
      </c>
      <c r="DC832" s="40">
        <f>VLOOKUP(CK832,'PROMIS 57 T-Score Conversions'!AG$3:AH$35,2,TRUE)</f>
        <v>58.03</v>
      </c>
      <c r="DD832" s="39" t="str">
        <f t="shared" si="31"/>
        <v>Mild</v>
      </c>
    </row>
    <row r="833">
      <c r="A833" s="1" t="b">
        <v>1</v>
      </c>
      <c r="B833" s="1" t="b">
        <v>1</v>
      </c>
      <c r="C833" s="20">
        <v>44111.865987418976</v>
      </c>
      <c r="D833" s="1" t="s">
        <v>526</v>
      </c>
      <c r="E833" s="1">
        <v>2369.0</v>
      </c>
      <c r="F833" s="1">
        <v>4.0</v>
      </c>
      <c r="G833" s="1">
        <v>5.0</v>
      </c>
      <c r="H833" s="1">
        <v>5.0</v>
      </c>
      <c r="I833" s="1">
        <v>5.0</v>
      </c>
      <c r="J833" s="1">
        <v>4.0</v>
      </c>
      <c r="K833" s="1">
        <v>5.0</v>
      </c>
      <c r="L833" s="1">
        <v>5.0</v>
      </c>
      <c r="M833" s="1">
        <v>4.0</v>
      </c>
      <c r="N833" s="1">
        <v>2.0</v>
      </c>
      <c r="O833" s="1">
        <v>1.0</v>
      </c>
      <c r="P833" s="1">
        <v>1.0</v>
      </c>
      <c r="Q833" s="1">
        <v>1.0</v>
      </c>
      <c r="R833" s="1">
        <v>2.0</v>
      </c>
      <c r="S833" s="1">
        <v>1.0</v>
      </c>
      <c r="T833" s="1">
        <v>1.0</v>
      </c>
      <c r="U833" s="1">
        <v>1.0</v>
      </c>
      <c r="V833" s="1">
        <v>1.0</v>
      </c>
      <c r="W833" s="1">
        <v>1.0</v>
      </c>
      <c r="X833" s="1">
        <v>1.0</v>
      </c>
      <c r="Y833" s="1">
        <v>1.0</v>
      </c>
      <c r="Z833" s="1">
        <v>1.0</v>
      </c>
      <c r="AA833" s="1">
        <v>1.0</v>
      </c>
      <c r="AB833" s="1">
        <v>1.0</v>
      </c>
      <c r="AC833" s="1">
        <v>1.0</v>
      </c>
      <c r="AD833" s="1">
        <v>2.0</v>
      </c>
      <c r="AE833" s="1">
        <v>2.0</v>
      </c>
      <c r="AF833" s="1">
        <v>2.0</v>
      </c>
      <c r="AG833" s="1">
        <v>2.0</v>
      </c>
      <c r="AH833" s="1">
        <v>1.0</v>
      </c>
      <c r="AI833" s="1">
        <v>2.0</v>
      </c>
      <c r="AJ833" s="1">
        <v>1.0</v>
      </c>
      <c r="AK833" s="1">
        <v>1.0</v>
      </c>
      <c r="AL833" s="1">
        <v>2.0</v>
      </c>
      <c r="AM833" s="1">
        <v>2.0</v>
      </c>
      <c r="AN833" s="1">
        <v>2.0</v>
      </c>
      <c r="AO833" s="1">
        <v>1.0</v>
      </c>
      <c r="AP833" s="1">
        <v>1.0</v>
      </c>
      <c r="AQ833" s="1">
        <v>1.0</v>
      </c>
      <c r="AR833" s="1">
        <v>1.0</v>
      </c>
      <c r="AS833" s="1">
        <v>2.0</v>
      </c>
      <c r="AT833" s="1">
        <v>4.0</v>
      </c>
      <c r="AU833" s="1">
        <v>5.0</v>
      </c>
      <c r="AV833" s="1">
        <v>5.0</v>
      </c>
      <c r="AW833" s="1">
        <v>4.0</v>
      </c>
      <c r="AX833" s="1">
        <v>3.0</v>
      </c>
      <c r="AY833" s="1">
        <v>4.0</v>
      </c>
      <c r="AZ833" s="1">
        <v>5.0</v>
      </c>
      <c r="BA833" s="1">
        <v>5.0</v>
      </c>
      <c r="BB833" s="1">
        <v>2.0</v>
      </c>
      <c r="BC833" s="1">
        <v>1.0</v>
      </c>
      <c r="BD833" s="1">
        <v>2.0</v>
      </c>
      <c r="BE833" s="1">
        <v>1.0</v>
      </c>
      <c r="BF833" s="1">
        <v>2.0</v>
      </c>
      <c r="BG833" s="1">
        <v>2.0</v>
      </c>
      <c r="BH833" s="1">
        <v>2.0</v>
      </c>
      <c r="BI833" s="1">
        <v>1.0</v>
      </c>
      <c r="BJ833" s="1">
        <v>2.0</v>
      </c>
      <c r="BK833" s="1">
        <v>4.0</v>
      </c>
      <c r="BL833" s="1">
        <v>5.0</v>
      </c>
      <c r="BM833" s="1">
        <v>4.0</v>
      </c>
      <c r="BN833" s="1">
        <v>4.0</v>
      </c>
      <c r="BO833" s="1">
        <v>4.0</v>
      </c>
      <c r="BP833" s="1">
        <v>4.0</v>
      </c>
      <c r="BQ833" s="1">
        <v>4.0</v>
      </c>
      <c r="BR833" s="1">
        <v>4.0</v>
      </c>
      <c r="BS833" s="1">
        <v>2.0</v>
      </c>
      <c r="BT833" s="1">
        <v>1.0</v>
      </c>
      <c r="BU833" s="1">
        <v>1.0</v>
      </c>
      <c r="BV833" s="1">
        <v>1.0</v>
      </c>
      <c r="BW833" s="1">
        <v>1.0</v>
      </c>
      <c r="BX833" s="1">
        <v>1.0</v>
      </c>
      <c r="BY833" s="1">
        <v>1.0</v>
      </c>
      <c r="BZ833" s="1">
        <v>1.0</v>
      </c>
      <c r="CA833" s="64">
        <f t="shared" si="32"/>
        <v>172</v>
      </c>
      <c r="CB833" s="45">
        <f t="shared" si="33"/>
        <v>37</v>
      </c>
      <c r="CC833" s="45">
        <f t="shared" si="34"/>
        <v>10</v>
      </c>
      <c r="CD833" s="45">
        <f t="shared" si="35"/>
        <v>8</v>
      </c>
      <c r="CE833" s="45">
        <f t="shared" si="36"/>
        <v>13</v>
      </c>
      <c r="CF833" s="45">
        <f t="shared" si="37"/>
        <v>12</v>
      </c>
      <c r="CG833" s="45">
        <f t="shared" si="38"/>
        <v>35</v>
      </c>
      <c r="CH833" s="45">
        <f t="shared" si="39"/>
        <v>13</v>
      </c>
      <c r="CI833" s="45">
        <f t="shared" si="40"/>
        <v>0.2</v>
      </c>
      <c r="CJ833">
        <f t="shared" si="10"/>
        <v>33</v>
      </c>
      <c r="CK833" s="45">
        <f t="shared" si="41"/>
        <v>9</v>
      </c>
      <c r="CM833" s="40">
        <f>VLOOKUP(CB833,'PROMIS 57 T-Score Conversions'!Q$3:R$35,2,TRUE)</f>
        <v>49.2</v>
      </c>
      <c r="CN833" s="44" t="str">
        <f t="shared" si="20"/>
        <v>Normal</v>
      </c>
      <c r="CO833" s="40">
        <f>VLOOKUP(CC833,'PROMIS 57 T-Score Conversions'!A$3:B$35,2,TRUE)</f>
        <v>45.9</v>
      </c>
      <c r="CP833" s="39" t="str">
        <f t="shared" si="21"/>
        <v>Normal</v>
      </c>
      <c r="CQ833" s="40">
        <f>VLOOKUP(CD833,'PROMIS 57 T-Score Conversions'!E$3:F$35,2,TRUE)</f>
        <v>38.2</v>
      </c>
      <c r="CR833" s="39" t="str">
        <f t="shared" si="22"/>
        <v>Normal</v>
      </c>
      <c r="CS833" s="40">
        <f>VLOOKUP(CE833,'PROMIS 57 T-Score Conversions'!U$3:V$35,2,TRUE)</f>
        <v>45.6</v>
      </c>
      <c r="CT833" s="39" t="str">
        <f t="shared" si="42"/>
        <v>Normal</v>
      </c>
      <c r="CU833" s="40">
        <f>VLOOKUP(CF833,'PROMIS 57 T-Score Conversions'!Y$3:Z$35,2,TRUE)</f>
        <v>39.8</v>
      </c>
      <c r="CV833" s="39" t="str">
        <f t="shared" si="24"/>
        <v>Normal</v>
      </c>
      <c r="CW833" s="40">
        <f>vlookup(CG833,'PROMIS 57 T-Score Conversions'!M$3:N$35,2,TRUE)</f>
        <v>54.6</v>
      </c>
      <c r="CX833" s="39" t="str">
        <f t="shared" si="25"/>
        <v>Normal</v>
      </c>
      <c r="CY833" s="40">
        <f>VLOOKup(CH833,'PROMIS 57 T-Score Conversions'!I$3:J$35,2,TRUE)</f>
        <v>53.2</v>
      </c>
      <c r="CZ833" s="39" t="str">
        <f t="shared" si="26"/>
        <v>Normal</v>
      </c>
      <c r="DA833" s="37">
        <f>VLOOKUP(CJ833,'PROMIS 57 T-Score Conversions'!AC$3:AD$35,2,TRUE)</f>
        <v>48.18</v>
      </c>
      <c r="DB833" s="44" t="str">
        <f t="shared" si="30"/>
        <v>Normal</v>
      </c>
      <c r="DC833" s="40">
        <f>VLOOKUP(CK833,'PROMIS 57 T-Score Conversions'!AG$3:AH$35,2,TRUE)</f>
        <v>26.59</v>
      </c>
      <c r="DD833" s="39" t="str">
        <f t="shared" si="31"/>
        <v>Normal</v>
      </c>
    </row>
    <row r="834">
      <c r="A834" s="1" t="b">
        <v>1</v>
      </c>
      <c r="B834" s="1" t="b">
        <v>1</v>
      </c>
      <c r="C834" s="20">
        <v>44112.43884313657</v>
      </c>
      <c r="D834" s="1" t="s">
        <v>452</v>
      </c>
      <c r="E834" s="1">
        <v>2265.0</v>
      </c>
      <c r="F834" s="1">
        <v>3.0</v>
      </c>
      <c r="G834" s="1">
        <v>4.0</v>
      </c>
      <c r="H834" s="1">
        <v>4.0</v>
      </c>
      <c r="I834" s="1">
        <v>2.0</v>
      </c>
      <c r="J834" s="1">
        <v>2.0</v>
      </c>
      <c r="K834" s="1">
        <v>4.0</v>
      </c>
      <c r="L834" s="1">
        <v>3.0</v>
      </c>
      <c r="M834" s="1">
        <v>2.0</v>
      </c>
      <c r="N834" s="1">
        <v>5.0</v>
      </c>
      <c r="O834" s="1">
        <v>4.0</v>
      </c>
      <c r="P834" s="1">
        <v>4.0</v>
      </c>
      <c r="Q834" s="1">
        <v>4.0</v>
      </c>
      <c r="R834" s="1">
        <v>4.0</v>
      </c>
      <c r="S834" s="1">
        <v>3.0</v>
      </c>
      <c r="T834" s="1">
        <v>4.0</v>
      </c>
      <c r="U834" s="1">
        <v>5.0</v>
      </c>
      <c r="V834" s="1">
        <v>4.0</v>
      </c>
      <c r="W834" s="1">
        <v>5.0</v>
      </c>
      <c r="X834" s="1">
        <v>4.0</v>
      </c>
      <c r="Y834" s="1">
        <v>4.0</v>
      </c>
      <c r="Z834" s="1">
        <v>5.0</v>
      </c>
      <c r="AA834" s="1">
        <v>5.0</v>
      </c>
      <c r="AB834" s="1">
        <v>3.0</v>
      </c>
      <c r="AC834" s="1">
        <v>5.0</v>
      </c>
      <c r="AD834" s="1">
        <v>5.0</v>
      </c>
      <c r="AE834" s="1">
        <v>5.0</v>
      </c>
      <c r="AF834" s="1">
        <v>5.0</v>
      </c>
      <c r="AG834" s="1">
        <v>5.0</v>
      </c>
      <c r="AH834" s="1">
        <v>4.0</v>
      </c>
      <c r="AI834" s="1">
        <v>5.0</v>
      </c>
      <c r="AJ834" s="1">
        <v>5.0</v>
      </c>
      <c r="AK834" s="1">
        <v>5.0</v>
      </c>
      <c r="AL834" s="1">
        <v>4.0</v>
      </c>
      <c r="AM834" s="1">
        <v>4.0</v>
      </c>
      <c r="AN834" s="1">
        <v>4.0</v>
      </c>
      <c r="AO834" s="1">
        <v>4.0</v>
      </c>
      <c r="AP834" s="1">
        <v>5.0</v>
      </c>
      <c r="AQ834" s="1">
        <v>4.0</v>
      </c>
      <c r="AR834" s="1">
        <v>2.0</v>
      </c>
      <c r="AS834" s="1">
        <v>4.0</v>
      </c>
      <c r="AT834" s="1">
        <v>2.0</v>
      </c>
      <c r="AU834" s="1">
        <v>2.0</v>
      </c>
      <c r="AV834" s="1">
        <v>3.0</v>
      </c>
      <c r="AW834" s="1">
        <v>2.0</v>
      </c>
      <c r="AX834" s="1">
        <v>2.0</v>
      </c>
      <c r="AY834" s="1">
        <v>1.0</v>
      </c>
      <c r="AZ834" s="1">
        <v>4.0</v>
      </c>
      <c r="BA834" s="1">
        <v>3.0</v>
      </c>
      <c r="BB834" s="1">
        <v>4.0</v>
      </c>
      <c r="BC834" s="1">
        <v>4.0</v>
      </c>
      <c r="BD834" s="1">
        <v>3.0</v>
      </c>
      <c r="BE834" s="1">
        <v>4.0</v>
      </c>
      <c r="BF834" s="1">
        <v>4.0</v>
      </c>
      <c r="BG834" s="1">
        <v>3.0</v>
      </c>
      <c r="BH834" s="1">
        <v>4.0</v>
      </c>
      <c r="BI834" s="1">
        <v>3.0</v>
      </c>
      <c r="BJ834" s="1">
        <v>7.0</v>
      </c>
      <c r="BK834" s="1">
        <v>1.0</v>
      </c>
      <c r="BL834" s="1">
        <v>1.0</v>
      </c>
      <c r="BM834" s="1">
        <v>1.0</v>
      </c>
      <c r="BN834" s="1">
        <v>1.0</v>
      </c>
      <c r="BO834" s="1">
        <v>2.0</v>
      </c>
      <c r="BP834" s="1">
        <v>1.0</v>
      </c>
      <c r="BQ834" s="1">
        <v>1.0</v>
      </c>
      <c r="BR834" s="1">
        <v>1.0</v>
      </c>
      <c r="BS834" s="1">
        <v>5.0</v>
      </c>
      <c r="BT834" s="1">
        <v>5.0</v>
      </c>
      <c r="BU834" s="1">
        <v>5.0</v>
      </c>
      <c r="BV834" s="1">
        <v>5.0</v>
      </c>
      <c r="BW834" s="1">
        <v>5.0</v>
      </c>
      <c r="BX834" s="1">
        <v>4.0</v>
      </c>
      <c r="BY834" s="1">
        <v>2.0</v>
      </c>
      <c r="BZ834" s="1">
        <v>5.0</v>
      </c>
      <c r="CA834" s="64">
        <f t="shared" si="32"/>
        <v>262</v>
      </c>
      <c r="CB834" s="45">
        <f t="shared" si="33"/>
        <v>24</v>
      </c>
      <c r="CC834" s="45">
        <f t="shared" si="34"/>
        <v>33</v>
      </c>
      <c r="CD834" s="45">
        <f t="shared" si="35"/>
        <v>35</v>
      </c>
      <c r="CE834" s="45">
        <f t="shared" si="36"/>
        <v>39</v>
      </c>
      <c r="CF834" s="45">
        <f t="shared" si="37"/>
        <v>31</v>
      </c>
      <c r="CG834" s="45">
        <f t="shared" si="38"/>
        <v>19</v>
      </c>
      <c r="CH834" s="45">
        <f t="shared" si="39"/>
        <v>29</v>
      </c>
      <c r="CI834" s="45">
        <f t="shared" si="40"/>
        <v>0.7</v>
      </c>
      <c r="CJ834">
        <f t="shared" si="10"/>
        <v>9</v>
      </c>
      <c r="CK834" s="45">
        <f t="shared" si="41"/>
        <v>36</v>
      </c>
      <c r="CM834" s="40">
        <f>VLOOKUP(CB834,'PROMIS 57 T-Score Conversions'!Q$3:R$35,2,TRUE)</f>
        <v>38.1</v>
      </c>
      <c r="CN834" s="44" t="str">
        <f t="shared" si="20"/>
        <v>Moderate</v>
      </c>
      <c r="CO834" s="40">
        <f>VLOOKUP(CC834,'PROMIS 57 T-Score Conversions'!A$3:B$35,2,TRUE)</f>
        <v>71.9</v>
      </c>
      <c r="CP834" s="39" t="str">
        <f t="shared" si="21"/>
        <v>Severe</v>
      </c>
      <c r="CQ834" s="40">
        <f>VLOOKUP(CD834,'PROMIS 57 T-Score Conversions'!E$3:F$35,2,TRUE)</f>
        <v>72.8</v>
      </c>
      <c r="CR834" s="39" t="str">
        <f t="shared" si="22"/>
        <v>Severe</v>
      </c>
      <c r="CS834" s="40">
        <f>VLOOKUP(CE834,'PROMIS 57 T-Score Conversions'!U$3:V$35,2,TRUE)</f>
        <v>74.2</v>
      </c>
      <c r="CT834" s="39" t="str">
        <f t="shared" si="42"/>
        <v>Severe</v>
      </c>
      <c r="CU834" s="40">
        <f>VLOOKUP(CF834,'PROMIS 57 T-Score Conversions'!Y$3:Z$35,2,TRUE)</f>
        <v>61.5</v>
      </c>
      <c r="CV834" s="39" t="str">
        <f t="shared" si="24"/>
        <v>Moderate</v>
      </c>
      <c r="CW834" s="40">
        <f>vlookup(CG834,'PROMIS 57 T-Score Conversions'!M$3:N$35,2,TRUE)</f>
        <v>39.3</v>
      </c>
      <c r="CX834" s="39" t="str">
        <f t="shared" si="25"/>
        <v>Moderate</v>
      </c>
      <c r="CY834" s="40">
        <f>VLOOKup(CH834,'PROMIS 57 T-Score Conversions'!I$3:J$35,2,TRUE)</f>
        <v>64.8</v>
      </c>
      <c r="CZ834" s="39" t="str">
        <f t="shared" si="26"/>
        <v>Moderate</v>
      </c>
      <c r="DA834" s="37">
        <f>VLOOKUP(CJ834,'PROMIS 57 T-Score Conversions'!AC$3:AD$35,2,TRUE)</f>
        <v>25.73</v>
      </c>
      <c r="DB834" s="44" t="str">
        <f t="shared" si="30"/>
        <v>Severe</v>
      </c>
      <c r="DC834" s="40">
        <f>VLOOKUP(CK834,'PROMIS 57 T-Score Conversions'!AG$3:AH$35,2,TRUE)</f>
        <v>56.39</v>
      </c>
      <c r="DD834" s="39" t="str">
        <f t="shared" si="31"/>
        <v>Mild</v>
      </c>
    </row>
    <row r="835">
      <c r="A835" s="1" t="b">
        <v>1</v>
      </c>
      <c r="B835" s="1" t="b">
        <v>1</v>
      </c>
      <c r="C835" s="20">
        <v>44112.55008082176</v>
      </c>
      <c r="D835" s="1" t="s">
        <v>527</v>
      </c>
      <c r="E835" s="1">
        <v>2358.0</v>
      </c>
      <c r="F835" s="1">
        <v>2.0</v>
      </c>
      <c r="G835" s="1">
        <v>3.0</v>
      </c>
      <c r="H835" s="1">
        <v>3.0</v>
      </c>
      <c r="I835" s="1">
        <v>2.0</v>
      </c>
      <c r="J835" s="1">
        <v>1.0</v>
      </c>
      <c r="K835" s="1">
        <v>1.0</v>
      </c>
      <c r="L835" s="1">
        <v>1.0</v>
      </c>
      <c r="M835" s="1">
        <v>1.0</v>
      </c>
      <c r="N835" s="1">
        <v>3.0</v>
      </c>
      <c r="O835" s="1">
        <v>3.0</v>
      </c>
      <c r="P835" s="1">
        <v>3.0</v>
      </c>
      <c r="Q835" s="1">
        <v>3.0</v>
      </c>
      <c r="R835" s="1">
        <v>3.0</v>
      </c>
      <c r="S835" s="1">
        <v>3.0</v>
      </c>
      <c r="T835" s="1">
        <v>3.0</v>
      </c>
      <c r="U835" s="1">
        <v>3.0</v>
      </c>
      <c r="V835" s="1">
        <v>2.0</v>
      </c>
      <c r="W835" s="1">
        <v>3.0</v>
      </c>
      <c r="X835" s="1">
        <v>2.0</v>
      </c>
      <c r="Y835" s="1">
        <v>2.0</v>
      </c>
      <c r="Z835" s="1">
        <v>2.0</v>
      </c>
      <c r="AA835" s="1">
        <v>3.0</v>
      </c>
      <c r="AB835" s="1">
        <v>2.0</v>
      </c>
      <c r="AC835" s="1">
        <v>2.0</v>
      </c>
      <c r="AD835" s="1">
        <v>4.0</v>
      </c>
      <c r="AE835" s="1">
        <v>2.0</v>
      </c>
      <c r="AF835" s="1">
        <v>4.0</v>
      </c>
      <c r="AG835" s="1">
        <v>3.0</v>
      </c>
      <c r="AH835" s="1">
        <v>3.0</v>
      </c>
      <c r="AI835" s="1">
        <v>3.0</v>
      </c>
      <c r="AJ835" s="1">
        <v>3.0</v>
      </c>
      <c r="AK835" s="1">
        <v>3.0</v>
      </c>
      <c r="AL835" s="1">
        <v>4.0</v>
      </c>
      <c r="AM835" s="1">
        <v>4.0</v>
      </c>
      <c r="AN835" s="1">
        <v>4.0</v>
      </c>
      <c r="AO835" s="1">
        <v>4.0</v>
      </c>
      <c r="AP835" s="1">
        <v>4.0</v>
      </c>
      <c r="AQ835" s="1">
        <v>4.0</v>
      </c>
      <c r="AR835" s="1">
        <v>4.0</v>
      </c>
      <c r="AS835" s="1">
        <v>4.0</v>
      </c>
      <c r="AT835" s="1">
        <v>3.0</v>
      </c>
      <c r="AU835" s="1">
        <v>3.0</v>
      </c>
      <c r="AV835" s="1">
        <v>3.0</v>
      </c>
      <c r="AW835" s="1">
        <v>3.0</v>
      </c>
      <c r="AX835" s="1">
        <v>3.0</v>
      </c>
      <c r="AY835" s="1">
        <v>3.0</v>
      </c>
      <c r="AZ835" s="1">
        <v>3.0</v>
      </c>
      <c r="BA835" s="1">
        <v>3.0</v>
      </c>
      <c r="BB835" s="1">
        <v>4.0</v>
      </c>
      <c r="BC835" s="1">
        <v>4.0</v>
      </c>
      <c r="BD835" s="1">
        <v>4.0</v>
      </c>
      <c r="BE835" s="1">
        <v>5.0</v>
      </c>
      <c r="BF835" s="1">
        <v>4.0</v>
      </c>
      <c r="BG835" s="1">
        <v>4.0</v>
      </c>
      <c r="BH835" s="1">
        <v>4.0</v>
      </c>
      <c r="BI835" s="1">
        <v>4.0</v>
      </c>
      <c r="BJ835" s="1">
        <v>7.0</v>
      </c>
      <c r="BK835" s="1">
        <v>2.0</v>
      </c>
      <c r="BL835" s="1">
        <v>2.0</v>
      </c>
      <c r="BM835" s="1">
        <v>2.0</v>
      </c>
      <c r="BN835" s="1">
        <v>2.0</v>
      </c>
      <c r="BO835" s="1">
        <v>2.0</v>
      </c>
      <c r="BP835" s="1">
        <v>2.0</v>
      </c>
      <c r="BQ835" s="1">
        <v>2.0</v>
      </c>
      <c r="BR835" s="1">
        <v>2.0</v>
      </c>
      <c r="BS835" s="1">
        <v>5.0</v>
      </c>
      <c r="BT835" s="1">
        <v>5.0</v>
      </c>
      <c r="BU835" s="1">
        <v>5.0</v>
      </c>
      <c r="BV835" s="1">
        <v>5.0</v>
      </c>
      <c r="BW835" s="1">
        <v>5.0</v>
      </c>
      <c r="BX835" s="1">
        <v>5.0</v>
      </c>
      <c r="BY835" s="1">
        <v>5.0</v>
      </c>
      <c r="BZ835" s="1">
        <v>5.0</v>
      </c>
      <c r="CA835" s="64">
        <f t="shared" si="32"/>
        <v>233</v>
      </c>
      <c r="CB835" s="45">
        <f t="shared" si="33"/>
        <v>14</v>
      </c>
      <c r="CC835" s="45">
        <f t="shared" si="34"/>
        <v>24</v>
      </c>
      <c r="CD835" s="45">
        <f t="shared" si="35"/>
        <v>18</v>
      </c>
      <c r="CE835" s="45">
        <f t="shared" si="36"/>
        <v>25</v>
      </c>
      <c r="CF835" s="45">
        <f t="shared" si="37"/>
        <v>32</v>
      </c>
      <c r="CG835" s="45">
        <f t="shared" si="38"/>
        <v>24</v>
      </c>
      <c r="CH835" s="45">
        <f t="shared" si="39"/>
        <v>33</v>
      </c>
      <c r="CI835" s="45">
        <f t="shared" si="40"/>
        <v>0.7</v>
      </c>
      <c r="CJ835">
        <f t="shared" si="10"/>
        <v>16</v>
      </c>
      <c r="CK835" s="45">
        <f t="shared" si="41"/>
        <v>40</v>
      </c>
      <c r="CM835" s="40">
        <f>VLOOKUP(CB835,'PROMIS 57 T-Score Conversions'!Q$3:R$35,2,TRUE)</f>
        <v>30.8</v>
      </c>
      <c r="CN835" s="44" t="str">
        <f t="shared" si="20"/>
        <v>Moderate</v>
      </c>
      <c r="CO835" s="40">
        <f>VLOOKUP(CC835,'PROMIS 57 T-Score Conversions'!A$3:B$35,2,TRUE)</f>
        <v>62.5</v>
      </c>
      <c r="CP835" s="39" t="str">
        <f t="shared" si="21"/>
        <v>Moderate</v>
      </c>
      <c r="CQ835" s="40">
        <f>VLOOKUP(CD835,'PROMIS 57 T-Score Conversions'!E$3:F$35,2,TRUE)</f>
        <v>56.8</v>
      </c>
      <c r="CR835" s="39" t="str">
        <f t="shared" si="22"/>
        <v>Mild</v>
      </c>
      <c r="CS835" s="40">
        <f>VLOOKUP(CE835,'PROMIS 57 T-Score Conversions'!U$3:V$35,2,TRUE)</f>
        <v>58.5</v>
      </c>
      <c r="CT835" s="39" t="str">
        <f t="shared" si="42"/>
        <v>Mild</v>
      </c>
      <c r="CU835" s="40">
        <f>VLOOKUP(CF835,'PROMIS 57 T-Score Conversions'!Y$3:Z$35,2,TRUE)</f>
        <v>62.6</v>
      </c>
      <c r="CV835" s="39" t="str">
        <f t="shared" si="24"/>
        <v>Moderate</v>
      </c>
      <c r="CW835" s="40">
        <f>vlookup(CG835,'PROMIS 57 T-Score Conversions'!M$3:N$35,2,TRUE)</f>
        <v>44</v>
      </c>
      <c r="CX835" s="39" t="str">
        <f t="shared" si="25"/>
        <v>Mild</v>
      </c>
      <c r="CY835" s="40">
        <f>VLOOKup(CH835,'PROMIS 57 T-Score Conversions'!I$3:J$35,2,TRUE)</f>
        <v>67.7</v>
      </c>
      <c r="CZ835" s="39" t="str">
        <f t="shared" si="26"/>
        <v>Moderate</v>
      </c>
      <c r="DA835" s="37">
        <f>VLOOKUP(CJ835,'PROMIS 57 T-Score Conversions'!AC$3:AD$35,2,TRUE)</f>
        <v>33.92</v>
      </c>
      <c r="DB835" s="44" t="str">
        <f t="shared" si="30"/>
        <v>Moderate</v>
      </c>
      <c r="DC835" s="40">
        <f>VLOOKUP(CK835,'PROMIS 57 T-Score Conversions'!AG$3:AH$35,2,TRUE)</f>
        <v>67.09</v>
      </c>
      <c r="DD835" s="39" t="str">
        <f t="shared" si="31"/>
        <v>Moderate</v>
      </c>
    </row>
    <row r="836">
      <c r="A836" s="1" t="b">
        <v>1</v>
      </c>
      <c r="B836" s="1" t="b">
        <v>1</v>
      </c>
      <c r="C836" s="20">
        <v>44112.585271793985</v>
      </c>
      <c r="D836" s="1" t="s">
        <v>322</v>
      </c>
      <c r="E836" s="1">
        <v>2110.0</v>
      </c>
      <c r="F836" s="1">
        <v>4.0</v>
      </c>
      <c r="G836" s="1">
        <v>4.0</v>
      </c>
      <c r="H836" s="1">
        <v>4.0</v>
      </c>
      <c r="I836" s="1">
        <v>4.0</v>
      </c>
      <c r="J836" s="1">
        <v>3.0</v>
      </c>
      <c r="K836" s="1">
        <v>4.0</v>
      </c>
      <c r="L836" s="1">
        <v>4.0</v>
      </c>
      <c r="M836" s="1">
        <v>3.0</v>
      </c>
      <c r="N836" s="1">
        <v>2.0</v>
      </c>
      <c r="O836" s="1">
        <v>2.0</v>
      </c>
      <c r="P836" s="1">
        <v>3.0</v>
      </c>
      <c r="Q836" s="1">
        <v>3.0</v>
      </c>
      <c r="R836" s="1">
        <v>2.0</v>
      </c>
      <c r="S836" s="1">
        <v>2.0</v>
      </c>
      <c r="T836" s="1">
        <v>3.0</v>
      </c>
      <c r="U836" s="1">
        <v>2.0</v>
      </c>
      <c r="V836" s="1">
        <v>2.0</v>
      </c>
      <c r="W836" s="1">
        <v>2.0</v>
      </c>
      <c r="X836" s="1">
        <v>3.0</v>
      </c>
      <c r="Y836" s="1">
        <v>2.0</v>
      </c>
      <c r="Z836" s="1">
        <v>2.0</v>
      </c>
      <c r="AA836" s="1">
        <v>3.0</v>
      </c>
      <c r="AB836" s="1">
        <v>2.0</v>
      </c>
      <c r="AC836" s="1">
        <v>2.0</v>
      </c>
      <c r="AD836" s="1">
        <v>4.0</v>
      </c>
      <c r="AE836" s="1">
        <v>3.0</v>
      </c>
      <c r="AF836" s="1">
        <v>3.0</v>
      </c>
      <c r="AG836" s="1">
        <v>3.0</v>
      </c>
      <c r="AH836" s="1">
        <v>3.0</v>
      </c>
      <c r="AI836" s="1">
        <v>3.0</v>
      </c>
      <c r="AJ836" s="1">
        <v>3.0</v>
      </c>
      <c r="AK836" s="1">
        <v>3.0</v>
      </c>
      <c r="AL836" s="1">
        <v>3.0</v>
      </c>
      <c r="AM836" s="1">
        <v>4.0</v>
      </c>
      <c r="AN836" s="1">
        <v>3.0</v>
      </c>
      <c r="AO836" s="1">
        <v>3.0</v>
      </c>
      <c r="AP836" s="1">
        <v>3.0</v>
      </c>
      <c r="AQ836" s="1">
        <v>3.0</v>
      </c>
      <c r="AR836" s="1">
        <v>3.0</v>
      </c>
      <c r="AS836" s="1">
        <v>3.0</v>
      </c>
      <c r="AT836" s="1">
        <v>2.0</v>
      </c>
      <c r="AU836" s="1">
        <v>3.0</v>
      </c>
      <c r="AV836" s="1">
        <v>2.0</v>
      </c>
      <c r="AW836" s="1">
        <v>3.0</v>
      </c>
      <c r="AX836" s="1">
        <v>3.0</v>
      </c>
      <c r="AY836" s="1">
        <v>3.0</v>
      </c>
      <c r="AZ836" s="1">
        <v>3.0</v>
      </c>
      <c r="BA836" s="1">
        <v>2.0</v>
      </c>
      <c r="BB836" s="1">
        <v>3.0</v>
      </c>
      <c r="BC836" s="1">
        <v>3.0</v>
      </c>
      <c r="BD836" s="1">
        <v>3.0</v>
      </c>
      <c r="BE836" s="1">
        <v>2.0</v>
      </c>
      <c r="BF836" s="1">
        <v>3.0</v>
      </c>
      <c r="BG836" s="1">
        <v>3.0</v>
      </c>
      <c r="BH836" s="1">
        <v>3.0</v>
      </c>
      <c r="BI836" s="1">
        <v>2.0</v>
      </c>
      <c r="BJ836" s="1">
        <v>3.0</v>
      </c>
      <c r="BK836" s="1">
        <v>3.0</v>
      </c>
      <c r="BL836" s="1">
        <v>3.0</v>
      </c>
      <c r="BM836" s="1">
        <v>3.0</v>
      </c>
      <c r="BN836" s="1">
        <v>3.0</v>
      </c>
      <c r="BO836" s="1">
        <v>3.0</v>
      </c>
      <c r="BP836" s="1">
        <v>2.0</v>
      </c>
      <c r="BQ836" s="1">
        <v>2.0</v>
      </c>
      <c r="BR836" s="1">
        <v>2.0</v>
      </c>
      <c r="BS836" s="1">
        <v>3.0</v>
      </c>
      <c r="BT836" s="1">
        <v>3.0</v>
      </c>
      <c r="BU836" s="1">
        <v>3.0</v>
      </c>
      <c r="BV836" s="1">
        <v>3.0</v>
      </c>
      <c r="BW836" s="1">
        <v>3.0</v>
      </c>
      <c r="BX836" s="1">
        <v>3.0</v>
      </c>
      <c r="BY836" s="1">
        <v>3.0</v>
      </c>
      <c r="BZ836" s="1">
        <v>4.0</v>
      </c>
      <c r="CA836" s="64">
        <f t="shared" si="32"/>
        <v>209</v>
      </c>
      <c r="CB836" s="45">
        <f t="shared" si="33"/>
        <v>30</v>
      </c>
      <c r="CC836" s="45">
        <f t="shared" si="34"/>
        <v>19</v>
      </c>
      <c r="CD836" s="45">
        <f t="shared" si="35"/>
        <v>18</v>
      </c>
      <c r="CE836" s="45">
        <f t="shared" si="36"/>
        <v>25</v>
      </c>
      <c r="CF836" s="45">
        <f t="shared" si="37"/>
        <v>25</v>
      </c>
      <c r="CG836" s="45">
        <f t="shared" si="38"/>
        <v>21</v>
      </c>
      <c r="CH836" s="45">
        <f t="shared" si="39"/>
        <v>22</v>
      </c>
      <c r="CI836" s="45">
        <f t="shared" si="40"/>
        <v>0.3</v>
      </c>
      <c r="CJ836">
        <f t="shared" si="10"/>
        <v>21</v>
      </c>
      <c r="CK836" s="45">
        <f t="shared" si="41"/>
        <v>25</v>
      </c>
      <c r="CM836" s="40">
        <f>VLOOKUP(CB836,'PROMIS 57 T-Score Conversions'!Q$3:R$35,2,TRUE)</f>
        <v>42.3</v>
      </c>
      <c r="CN836" s="44" t="str">
        <f t="shared" si="20"/>
        <v>Mild</v>
      </c>
      <c r="CO836" s="40">
        <f>VLOOKUP(CC836,'PROMIS 57 T-Score Conversions'!A$3:B$35,2,TRUE)</f>
        <v>57.4</v>
      </c>
      <c r="CP836" s="39" t="str">
        <f t="shared" si="21"/>
        <v>Moderate</v>
      </c>
      <c r="CQ836" s="40">
        <f>VLOOKUP(CD836,'PROMIS 57 T-Score Conversions'!E$3:F$35,2,TRUE)</f>
        <v>56.8</v>
      </c>
      <c r="CR836" s="39" t="str">
        <f t="shared" si="22"/>
        <v>Mild</v>
      </c>
      <c r="CS836" s="40">
        <f>VLOOKUP(CE836,'PROMIS 57 T-Score Conversions'!U$3:V$35,2,TRUE)</f>
        <v>58.5</v>
      </c>
      <c r="CT836" s="39" t="str">
        <f t="shared" si="42"/>
        <v>Mild</v>
      </c>
      <c r="CU836" s="40">
        <f>VLOOKUP(CF836,'PROMIS 57 T-Score Conversions'!Y$3:Z$35,2,TRUE)</f>
        <v>55.3</v>
      </c>
      <c r="CV836" s="39" t="str">
        <f t="shared" si="24"/>
        <v>Mild</v>
      </c>
      <c r="CW836" s="40">
        <f>vlookup(CG836,'PROMIS 57 T-Score Conversions'!M$3:N$35,2,TRUE)</f>
        <v>41.1</v>
      </c>
      <c r="CX836" s="39" t="str">
        <f t="shared" si="25"/>
        <v>Mild</v>
      </c>
      <c r="CY836" s="40">
        <f>VLOOKup(CH836,'PROMIS 57 T-Score Conversions'!I$3:J$35,2,TRUE)</f>
        <v>60.2</v>
      </c>
      <c r="CZ836" s="39" t="str">
        <f t="shared" si="26"/>
        <v>Moderate</v>
      </c>
      <c r="DA836" s="37">
        <f>VLOOKUP(CJ836,'PROMIS 57 T-Score Conversions'!AC$3:AD$35,2,TRUE)</f>
        <v>37.93</v>
      </c>
      <c r="DB836" s="44" t="str">
        <f t="shared" si="30"/>
        <v>Moderate</v>
      </c>
      <c r="DC836" s="40">
        <f>VLOOKUP(CK836,'PROMIS 57 T-Score Conversions'!AG$3:AH$35,2,TRUE)</f>
        <v>44.34</v>
      </c>
      <c r="DD836" s="39" t="str">
        <f t="shared" si="31"/>
        <v>Normal</v>
      </c>
    </row>
    <row r="837">
      <c r="A837" s="1" t="b">
        <v>1</v>
      </c>
      <c r="B837" s="1" t="b">
        <v>1</v>
      </c>
      <c r="C837" s="20">
        <v>44112.7771711574</v>
      </c>
      <c r="D837" s="1" t="s">
        <v>425</v>
      </c>
      <c r="E837" s="1">
        <v>2005.0</v>
      </c>
      <c r="F837" s="1">
        <v>3.0</v>
      </c>
      <c r="G837" s="1">
        <v>3.0</v>
      </c>
      <c r="H837" s="1">
        <v>4.0</v>
      </c>
      <c r="I837" s="1">
        <v>4.0</v>
      </c>
      <c r="J837" s="1">
        <v>1.0</v>
      </c>
      <c r="K837" s="1">
        <v>3.0</v>
      </c>
      <c r="L837" s="1">
        <v>3.0</v>
      </c>
      <c r="M837" s="1">
        <v>2.0</v>
      </c>
      <c r="N837" s="1">
        <v>4.0</v>
      </c>
      <c r="O837" s="1">
        <v>3.0</v>
      </c>
      <c r="P837" s="1">
        <v>4.0</v>
      </c>
      <c r="Q837" s="1">
        <v>4.0</v>
      </c>
      <c r="R837" s="1">
        <v>3.0</v>
      </c>
      <c r="S837" s="1">
        <v>3.0</v>
      </c>
      <c r="T837" s="1">
        <v>4.0</v>
      </c>
      <c r="U837" s="1">
        <v>4.0</v>
      </c>
      <c r="V837" s="1">
        <v>3.0</v>
      </c>
      <c r="W837" s="1">
        <v>3.0</v>
      </c>
      <c r="X837" s="1">
        <v>3.0</v>
      </c>
      <c r="Y837" s="1">
        <v>2.0</v>
      </c>
      <c r="Z837" s="1">
        <v>3.0</v>
      </c>
      <c r="AA837" s="1">
        <v>3.0</v>
      </c>
      <c r="AB837" s="1">
        <v>3.0</v>
      </c>
      <c r="AC837" s="1">
        <v>2.0</v>
      </c>
      <c r="AD837" s="1">
        <v>2.0</v>
      </c>
      <c r="AE837" s="1">
        <v>2.0</v>
      </c>
      <c r="AF837" s="1">
        <v>3.0</v>
      </c>
      <c r="AG837" s="1">
        <v>3.0</v>
      </c>
      <c r="AH837" s="1">
        <v>4.0</v>
      </c>
      <c r="AI837" s="1">
        <v>4.0</v>
      </c>
      <c r="AJ837" s="1">
        <v>4.0</v>
      </c>
      <c r="AK837" s="1">
        <v>2.0</v>
      </c>
      <c r="AL837" s="1">
        <v>2.0</v>
      </c>
      <c r="AM837" s="1">
        <v>3.0</v>
      </c>
      <c r="AN837" s="1">
        <v>2.0</v>
      </c>
      <c r="AO837" s="1">
        <v>5.0</v>
      </c>
      <c r="AP837" s="1">
        <v>3.0</v>
      </c>
      <c r="AQ837" s="1">
        <v>4.0</v>
      </c>
      <c r="AR837" s="1">
        <v>3.0</v>
      </c>
      <c r="AS837" s="1">
        <v>2.0</v>
      </c>
      <c r="AT837" s="1">
        <v>4.0</v>
      </c>
      <c r="AU837" s="1">
        <v>3.0</v>
      </c>
      <c r="AV837" s="1">
        <v>3.0</v>
      </c>
      <c r="AW837" s="1">
        <v>2.0</v>
      </c>
      <c r="AX837" s="1">
        <v>1.0</v>
      </c>
      <c r="AY837" s="1">
        <v>1.0</v>
      </c>
      <c r="AZ837" s="1">
        <v>1.0</v>
      </c>
      <c r="BA837" s="1">
        <v>2.0</v>
      </c>
      <c r="BB837" s="1">
        <v>2.0</v>
      </c>
      <c r="BC837" s="1">
        <v>2.0</v>
      </c>
      <c r="BD837" s="1">
        <v>2.0</v>
      </c>
      <c r="BE837" s="1">
        <v>2.0</v>
      </c>
      <c r="BF837" s="1">
        <v>4.0</v>
      </c>
      <c r="BG837" s="1">
        <v>2.0</v>
      </c>
      <c r="BH837" s="1">
        <v>3.0</v>
      </c>
      <c r="BI837" s="1">
        <v>2.0</v>
      </c>
      <c r="BJ837" s="1">
        <v>4.0</v>
      </c>
      <c r="BK837" s="1">
        <v>3.0</v>
      </c>
      <c r="BL837" s="1">
        <v>3.0</v>
      </c>
      <c r="BM837" s="1">
        <v>1.0</v>
      </c>
      <c r="BN837" s="1">
        <v>2.0</v>
      </c>
      <c r="BO837" s="1">
        <v>2.0</v>
      </c>
      <c r="BP837" s="1">
        <v>1.0</v>
      </c>
      <c r="BQ837" s="1">
        <v>1.0</v>
      </c>
      <c r="BR837" s="1">
        <v>1.0</v>
      </c>
      <c r="BS837" s="1">
        <v>4.0</v>
      </c>
      <c r="BT837" s="1">
        <v>3.0</v>
      </c>
      <c r="BU837" s="1">
        <v>4.0</v>
      </c>
      <c r="BV837" s="1">
        <v>4.0</v>
      </c>
      <c r="BW837" s="1">
        <v>5.0</v>
      </c>
      <c r="BX837" s="1">
        <v>3.0</v>
      </c>
      <c r="BY837" s="1">
        <v>3.0</v>
      </c>
      <c r="BZ837" s="1">
        <v>2.0</v>
      </c>
      <c r="CA837" s="64">
        <f t="shared" si="32"/>
        <v>204</v>
      </c>
      <c r="CB837" s="45">
        <f t="shared" si="33"/>
        <v>23</v>
      </c>
      <c r="CC837" s="45">
        <f t="shared" si="34"/>
        <v>29</v>
      </c>
      <c r="CD837" s="45">
        <f t="shared" si="35"/>
        <v>22</v>
      </c>
      <c r="CE837" s="45">
        <f t="shared" si="36"/>
        <v>24</v>
      </c>
      <c r="CF837" s="45">
        <f t="shared" si="37"/>
        <v>24</v>
      </c>
      <c r="CG837" s="45">
        <f t="shared" si="38"/>
        <v>17</v>
      </c>
      <c r="CH837" s="45">
        <f t="shared" si="39"/>
        <v>19</v>
      </c>
      <c r="CI837" s="45">
        <f t="shared" si="40"/>
        <v>0.4</v>
      </c>
      <c r="CJ837">
        <f t="shared" si="10"/>
        <v>14</v>
      </c>
      <c r="CK837" s="45">
        <f t="shared" si="41"/>
        <v>28</v>
      </c>
      <c r="CM837" s="40">
        <f>VLOOKUP(CB837,'PROMIS 57 T-Score Conversions'!Q$3:R$35,2,TRUE)</f>
        <v>37.4</v>
      </c>
      <c r="CN837" s="44" t="str">
        <f t="shared" si="20"/>
        <v>Moderate</v>
      </c>
      <c r="CO837" s="40">
        <f>VLOOKUP(CC837,'PROMIS 57 T-Score Conversions'!A$3:B$35,2,TRUE)</f>
        <v>67.7</v>
      </c>
      <c r="CP837" s="39" t="str">
        <f t="shared" si="21"/>
        <v>Severe</v>
      </c>
      <c r="CQ837" s="40">
        <f>VLOOKUP(CD837,'PROMIS 57 T-Score Conversions'!E$3:F$35,2,TRUE)</f>
        <v>60.3</v>
      </c>
      <c r="CR837" s="39" t="str">
        <f t="shared" si="22"/>
        <v>Moderate</v>
      </c>
      <c r="CS837" s="40">
        <f>VLOOKUP(CE837,'PROMIS 57 T-Score Conversions'!U$3:V$35,2,TRUE)</f>
        <v>57.5</v>
      </c>
      <c r="CT837" s="39" t="str">
        <f t="shared" si="42"/>
        <v>Mild</v>
      </c>
      <c r="CU837" s="40">
        <f>VLOOKUP(CF837,'PROMIS 57 T-Score Conversions'!Y$3:Z$35,2,TRUE)</f>
        <v>54.3</v>
      </c>
      <c r="CV837" s="39" t="str">
        <f t="shared" si="24"/>
        <v>Normal</v>
      </c>
      <c r="CW837" s="40">
        <f>vlookup(CG837,'PROMIS 57 T-Score Conversions'!M$3:N$35,2,TRUE)</f>
        <v>37.7</v>
      </c>
      <c r="CX837" s="39" t="str">
        <f t="shared" si="25"/>
        <v>Moderate</v>
      </c>
      <c r="CY837" s="40">
        <f>VLOOKup(CH837,'PROMIS 57 T-Score Conversions'!I$3:J$35,2,TRUE)</f>
        <v>58.1</v>
      </c>
      <c r="CZ837" s="39" t="str">
        <f t="shared" si="26"/>
        <v>Mild</v>
      </c>
      <c r="DA837" s="37">
        <f>VLOOKUP(CJ837,'PROMIS 57 T-Score Conversions'!AC$3:AD$35,2,TRUE)</f>
        <v>32.15</v>
      </c>
      <c r="DB837" s="44" t="str">
        <f t="shared" si="30"/>
        <v>Moderate</v>
      </c>
      <c r="DC837" s="40">
        <f>VLOOKUP(CK837,'PROMIS 57 T-Score Conversions'!AG$3:AH$35,2,TRUE)</f>
        <v>47.18</v>
      </c>
      <c r="DD837" s="39" t="str">
        <f t="shared" si="31"/>
        <v>Normal</v>
      </c>
    </row>
    <row r="838">
      <c r="A838" s="1" t="b">
        <v>1</v>
      </c>
      <c r="B838" s="1" t="b">
        <v>1</v>
      </c>
      <c r="C838" s="20">
        <v>44112.88370759259</v>
      </c>
      <c r="D838" s="1" t="s">
        <v>324</v>
      </c>
      <c r="E838" s="1">
        <v>2116.0</v>
      </c>
      <c r="F838" s="1">
        <v>5.0</v>
      </c>
      <c r="G838" s="1">
        <v>5.0</v>
      </c>
      <c r="H838" s="1">
        <v>5.0</v>
      </c>
      <c r="I838" s="1">
        <v>5.0</v>
      </c>
      <c r="J838" s="1">
        <v>4.0</v>
      </c>
      <c r="K838" s="1">
        <v>4.0</v>
      </c>
      <c r="L838" s="1">
        <v>4.0</v>
      </c>
      <c r="M838" s="1">
        <v>4.0</v>
      </c>
      <c r="N838" s="1">
        <v>2.0</v>
      </c>
      <c r="O838" s="1">
        <v>2.0</v>
      </c>
      <c r="P838" s="1">
        <v>2.0</v>
      </c>
      <c r="Q838" s="1">
        <v>2.0</v>
      </c>
      <c r="R838" s="1">
        <v>2.0</v>
      </c>
      <c r="S838" s="1">
        <v>2.0</v>
      </c>
      <c r="T838" s="1">
        <v>3.0</v>
      </c>
      <c r="U838" s="1">
        <v>2.0</v>
      </c>
      <c r="V838" s="1">
        <v>3.0</v>
      </c>
      <c r="W838" s="1">
        <v>2.0</v>
      </c>
      <c r="X838" s="1">
        <v>2.0</v>
      </c>
      <c r="Y838" s="1">
        <v>3.0</v>
      </c>
      <c r="Z838" s="1">
        <v>2.0</v>
      </c>
      <c r="AA838" s="1">
        <v>2.0</v>
      </c>
      <c r="AB838" s="1">
        <v>3.0</v>
      </c>
      <c r="AC838" s="1">
        <v>3.0</v>
      </c>
      <c r="AD838" s="1">
        <v>3.0</v>
      </c>
      <c r="AE838" s="1">
        <v>3.0</v>
      </c>
      <c r="AF838" s="1">
        <v>3.0</v>
      </c>
      <c r="AG838" s="1">
        <v>3.0</v>
      </c>
      <c r="AH838" s="1">
        <v>3.0</v>
      </c>
      <c r="AI838" s="1">
        <v>2.0</v>
      </c>
      <c r="AJ838" s="1">
        <v>3.0</v>
      </c>
      <c r="AK838" s="1">
        <v>3.0</v>
      </c>
      <c r="AL838" s="1">
        <v>2.0</v>
      </c>
      <c r="AM838" s="1">
        <v>3.0</v>
      </c>
      <c r="AN838" s="1">
        <v>3.0</v>
      </c>
      <c r="AO838" s="1">
        <v>3.0</v>
      </c>
      <c r="AP838" s="1">
        <v>3.0</v>
      </c>
      <c r="AQ838" s="1">
        <v>3.0</v>
      </c>
      <c r="AR838" s="1">
        <v>3.0</v>
      </c>
      <c r="AS838" s="1">
        <v>4.0</v>
      </c>
      <c r="AT838" s="1">
        <v>4.0</v>
      </c>
      <c r="AU838" s="1">
        <v>5.0</v>
      </c>
      <c r="AV838" s="1">
        <v>3.0</v>
      </c>
      <c r="AW838" s="1">
        <v>4.0</v>
      </c>
      <c r="AX838" s="1">
        <v>4.0</v>
      </c>
      <c r="AY838" s="1">
        <v>4.0</v>
      </c>
      <c r="AZ838" s="1">
        <v>5.0</v>
      </c>
      <c r="BA838" s="1">
        <v>3.0</v>
      </c>
      <c r="BB838" s="1">
        <v>2.0</v>
      </c>
      <c r="BC838" s="1">
        <v>2.0</v>
      </c>
      <c r="BD838" s="1">
        <v>2.0</v>
      </c>
      <c r="BE838" s="1">
        <v>2.0</v>
      </c>
      <c r="BF838" s="1">
        <v>2.0</v>
      </c>
      <c r="BG838" s="1">
        <v>2.0</v>
      </c>
      <c r="BH838" s="1">
        <v>2.0</v>
      </c>
      <c r="BI838" s="1">
        <v>1.0</v>
      </c>
      <c r="BJ838" s="1">
        <v>2.0</v>
      </c>
      <c r="BK838" s="1">
        <v>3.0</v>
      </c>
      <c r="BL838" s="1">
        <v>4.0</v>
      </c>
      <c r="BM838" s="1">
        <v>4.0</v>
      </c>
      <c r="BN838" s="1">
        <v>3.0</v>
      </c>
      <c r="BO838" s="1">
        <v>3.0</v>
      </c>
      <c r="BP838" s="1">
        <v>3.0</v>
      </c>
      <c r="BQ838" s="1">
        <v>3.0</v>
      </c>
      <c r="BR838" s="1">
        <v>3.0</v>
      </c>
      <c r="BS838" s="1">
        <v>4.0</v>
      </c>
      <c r="BT838" s="1">
        <v>4.0</v>
      </c>
      <c r="BU838" s="1">
        <v>4.0</v>
      </c>
      <c r="BV838" s="1">
        <v>4.0</v>
      </c>
      <c r="BW838" s="1">
        <v>4.0</v>
      </c>
      <c r="BX838" s="1">
        <v>4.0</v>
      </c>
      <c r="BY838" s="1">
        <v>2.0</v>
      </c>
      <c r="BZ838" s="1">
        <v>4.0</v>
      </c>
      <c r="CA838" s="64">
        <f t="shared" si="32"/>
        <v>225</v>
      </c>
      <c r="CB838" s="45">
        <f t="shared" si="33"/>
        <v>36</v>
      </c>
      <c r="CC838" s="45">
        <f t="shared" si="34"/>
        <v>17</v>
      </c>
      <c r="CD838" s="45">
        <f t="shared" si="35"/>
        <v>20</v>
      </c>
      <c r="CE838" s="45">
        <f t="shared" si="36"/>
        <v>23</v>
      </c>
      <c r="CF838" s="45">
        <f t="shared" si="37"/>
        <v>24</v>
      </c>
      <c r="CG838" s="45">
        <f t="shared" si="38"/>
        <v>32</v>
      </c>
      <c r="CH838" s="45">
        <f t="shared" si="39"/>
        <v>15</v>
      </c>
      <c r="CI838" s="45">
        <f t="shared" si="40"/>
        <v>0.2</v>
      </c>
      <c r="CJ838">
        <f t="shared" si="10"/>
        <v>26</v>
      </c>
      <c r="CK838" s="45">
        <f t="shared" si="41"/>
        <v>30</v>
      </c>
      <c r="CM838" s="40">
        <f>VLOOKUP(CB838,'PROMIS 57 T-Score Conversions'!Q$3:R$35,2,TRUE)</f>
        <v>47.8</v>
      </c>
      <c r="CN838" s="44" t="str">
        <f t="shared" si="20"/>
        <v>Normal</v>
      </c>
      <c r="CO838" s="40">
        <f>VLOOKUP(CC838,'PROMIS 57 T-Score Conversions'!A$3:B$35,2,TRUE)</f>
        <v>55.4</v>
      </c>
      <c r="CP838" s="39" t="str">
        <f t="shared" si="21"/>
        <v>Moderate</v>
      </c>
      <c r="CQ838" s="40">
        <f>VLOOKUP(CD838,'PROMIS 57 T-Score Conversions'!E$3:F$35,2,TRUE)</f>
        <v>58.5</v>
      </c>
      <c r="CR838" s="39" t="str">
        <f t="shared" si="22"/>
        <v>Mild</v>
      </c>
      <c r="CS838" s="40">
        <f>VLOOKUP(CE838,'PROMIS 57 T-Score Conversions'!U$3:V$35,2,TRUE)</f>
        <v>56.6</v>
      </c>
      <c r="CT838" s="39" t="str">
        <f t="shared" si="42"/>
        <v>Mild</v>
      </c>
      <c r="CU838" s="40">
        <f>VLOOKUP(CF838,'PROMIS 57 T-Score Conversions'!Y$3:Z$35,2,TRUE)</f>
        <v>54.3</v>
      </c>
      <c r="CV838" s="39" t="str">
        <f t="shared" si="24"/>
        <v>Normal</v>
      </c>
      <c r="CW838" s="40">
        <f>vlookup(CG838,'PROMIS 57 T-Score Conversions'!M$3:N$35,2,TRUE)</f>
        <v>51.7</v>
      </c>
      <c r="CX838" s="39" t="str">
        <f t="shared" si="25"/>
        <v>Normal</v>
      </c>
      <c r="CY838" s="40">
        <f>VLOOKup(CH838,'PROMIS 57 T-Score Conversions'!I$3:J$35,2,TRUE)</f>
        <v>55</v>
      </c>
      <c r="CZ838" s="39" t="str">
        <f t="shared" si="26"/>
        <v>Mild</v>
      </c>
      <c r="DA838" s="37">
        <f>VLOOKUP(CJ838,'PROMIS 57 T-Score Conversions'!AC$3:AD$35,2,TRUE)</f>
        <v>41.9</v>
      </c>
      <c r="DB838" s="44" t="str">
        <f t="shared" si="30"/>
        <v>Mild</v>
      </c>
      <c r="DC838" s="40">
        <f>VLOOKUP(CK838,'PROMIS 57 T-Score Conversions'!AG$3:AH$35,2,TRUE)</f>
        <v>49.17</v>
      </c>
      <c r="DD838" s="39" t="str">
        <f t="shared" si="31"/>
        <v>Normal</v>
      </c>
    </row>
    <row r="839">
      <c r="A839" s="1" t="b">
        <v>1</v>
      </c>
      <c r="B839" s="1" t="b">
        <v>1</v>
      </c>
      <c r="C839" s="20">
        <v>44113.43213756944</v>
      </c>
      <c r="D839" s="1" t="s">
        <v>528</v>
      </c>
      <c r="E839" s="1">
        <v>2359.0</v>
      </c>
      <c r="F839" s="1">
        <v>3.0</v>
      </c>
      <c r="G839" s="1">
        <v>2.0</v>
      </c>
      <c r="H839" s="1">
        <v>5.0</v>
      </c>
      <c r="I839" s="1">
        <v>2.0</v>
      </c>
      <c r="J839" s="1">
        <v>1.0</v>
      </c>
      <c r="K839" s="1">
        <v>3.0</v>
      </c>
      <c r="L839" s="1">
        <v>4.0</v>
      </c>
      <c r="M839" s="1">
        <v>3.0</v>
      </c>
      <c r="N839" s="1">
        <v>5.0</v>
      </c>
      <c r="O839" s="1">
        <v>4.0</v>
      </c>
      <c r="P839" s="1">
        <v>4.0</v>
      </c>
      <c r="Q839" s="1">
        <v>4.0</v>
      </c>
      <c r="R839" s="1">
        <v>5.0</v>
      </c>
      <c r="S839" s="1">
        <v>3.0</v>
      </c>
      <c r="T839" s="1">
        <v>4.0</v>
      </c>
      <c r="U839" s="1">
        <v>5.0</v>
      </c>
      <c r="V839" s="1">
        <v>3.0</v>
      </c>
      <c r="W839" s="1">
        <v>3.0</v>
      </c>
      <c r="X839" s="1">
        <v>3.0</v>
      </c>
      <c r="Y839" s="1">
        <v>3.0</v>
      </c>
      <c r="Z839" s="1">
        <v>3.0</v>
      </c>
      <c r="AA839" s="1">
        <v>4.0</v>
      </c>
      <c r="AB839" s="1">
        <v>3.0</v>
      </c>
      <c r="AC839" s="1">
        <v>3.0</v>
      </c>
      <c r="AD839" s="1">
        <v>5.0</v>
      </c>
      <c r="AE839" s="1">
        <v>5.0</v>
      </c>
      <c r="AF839" s="1">
        <v>3.0</v>
      </c>
      <c r="AG839" s="1">
        <v>4.0</v>
      </c>
      <c r="AH839" s="1">
        <v>4.0</v>
      </c>
      <c r="AI839" s="1">
        <v>5.0</v>
      </c>
      <c r="AJ839" s="1">
        <v>5.0</v>
      </c>
      <c r="AK839" s="1">
        <v>4.0</v>
      </c>
      <c r="AL839" s="1">
        <v>3.0</v>
      </c>
      <c r="AM839" s="1">
        <v>3.0</v>
      </c>
      <c r="AN839" s="1">
        <v>3.0</v>
      </c>
      <c r="AO839" s="1">
        <v>2.0</v>
      </c>
      <c r="AP839" s="1">
        <v>3.0</v>
      </c>
      <c r="AQ839" s="1">
        <v>2.0</v>
      </c>
      <c r="AR839" s="1">
        <v>2.0</v>
      </c>
      <c r="AS839" s="1">
        <v>3.0</v>
      </c>
      <c r="AT839" s="1">
        <v>4.0</v>
      </c>
      <c r="AU839" s="1">
        <v>5.0</v>
      </c>
      <c r="AV839" s="1">
        <v>4.0</v>
      </c>
      <c r="AW839" s="1">
        <v>5.0</v>
      </c>
      <c r="AX839" s="1">
        <v>4.0</v>
      </c>
      <c r="AY839" s="1">
        <v>5.0</v>
      </c>
      <c r="AZ839" s="1">
        <v>4.0</v>
      </c>
      <c r="BA839" s="1">
        <v>4.0</v>
      </c>
      <c r="BB839" s="1">
        <v>3.0</v>
      </c>
      <c r="BC839" s="1">
        <v>3.0</v>
      </c>
      <c r="BD839" s="1">
        <v>3.0</v>
      </c>
      <c r="BE839" s="1">
        <v>3.0</v>
      </c>
      <c r="BF839" s="1">
        <v>3.0</v>
      </c>
      <c r="BG839" s="1">
        <v>3.0</v>
      </c>
      <c r="BH839" s="1">
        <v>4.0</v>
      </c>
      <c r="BI839" s="1">
        <v>3.0</v>
      </c>
      <c r="BJ839" s="1">
        <v>6.0</v>
      </c>
      <c r="BK839" s="1">
        <v>3.0</v>
      </c>
      <c r="BL839" s="1">
        <v>3.0</v>
      </c>
      <c r="BM839" s="1">
        <v>3.0</v>
      </c>
      <c r="BN839" s="1">
        <v>3.0</v>
      </c>
      <c r="BO839" s="1">
        <v>3.0</v>
      </c>
      <c r="BP839" s="1">
        <v>4.0</v>
      </c>
      <c r="BQ839" s="1">
        <v>4.0</v>
      </c>
      <c r="BR839" s="1">
        <v>3.0</v>
      </c>
      <c r="BS839" s="1">
        <v>3.0</v>
      </c>
      <c r="BT839" s="1">
        <v>4.0</v>
      </c>
      <c r="BU839" s="1">
        <v>4.0</v>
      </c>
      <c r="BV839" s="1">
        <v>5.0</v>
      </c>
      <c r="BW839" s="1">
        <v>5.0</v>
      </c>
      <c r="BX839" s="1">
        <v>5.0</v>
      </c>
      <c r="BY839" s="1">
        <v>4.0</v>
      </c>
      <c r="BZ839" s="1">
        <v>4.0</v>
      </c>
      <c r="CA839" s="64">
        <f t="shared" si="32"/>
        <v>264</v>
      </c>
      <c r="CB839" s="45">
        <f t="shared" si="33"/>
        <v>23</v>
      </c>
      <c r="CC839" s="45">
        <f t="shared" si="34"/>
        <v>34</v>
      </c>
      <c r="CD839" s="45">
        <f t="shared" si="35"/>
        <v>25</v>
      </c>
      <c r="CE839" s="45">
        <f t="shared" si="36"/>
        <v>35</v>
      </c>
      <c r="CF839" s="45">
        <f t="shared" si="37"/>
        <v>21</v>
      </c>
      <c r="CG839" s="45">
        <f t="shared" si="38"/>
        <v>35</v>
      </c>
      <c r="CH839" s="45">
        <f t="shared" si="39"/>
        <v>25</v>
      </c>
      <c r="CI839" s="45">
        <f t="shared" si="40"/>
        <v>0.6</v>
      </c>
      <c r="CJ839">
        <f t="shared" si="10"/>
        <v>26</v>
      </c>
      <c r="CK839" s="45">
        <f t="shared" si="41"/>
        <v>34</v>
      </c>
      <c r="CM839" s="40">
        <f>VLOOKUP(CB839,'PROMIS 57 T-Score Conversions'!Q$3:R$35,2,TRUE)</f>
        <v>37.4</v>
      </c>
      <c r="CN839" s="44" t="str">
        <f t="shared" si="20"/>
        <v>Moderate</v>
      </c>
      <c r="CO839" s="40">
        <f>VLOOKUP(CC839,'PROMIS 57 T-Score Conversions'!A$3:B$35,2,TRUE)</f>
        <v>73</v>
      </c>
      <c r="CP839" s="39" t="str">
        <f t="shared" si="21"/>
        <v>Severe</v>
      </c>
      <c r="CQ839" s="40">
        <f>VLOOKUP(CD839,'PROMIS 57 T-Score Conversions'!E$3:F$35,2,TRUE)</f>
        <v>63</v>
      </c>
      <c r="CR839" s="39" t="str">
        <f t="shared" si="22"/>
        <v>Moderate</v>
      </c>
      <c r="CS839" s="40">
        <f>VLOOKUP(CE839,'PROMIS 57 T-Score Conversions'!U$3:V$35,2,TRUE)</f>
        <v>68.6</v>
      </c>
      <c r="CT839" s="39" t="str">
        <f t="shared" si="42"/>
        <v>Moderate</v>
      </c>
      <c r="CU839" s="40">
        <f>VLOOKUP(CF839,'PROMIS 57 T-Score Conversions'!Y$3:Z$35,2,TRUE)</f>
        <v>51.2</v>
      </c>
      <c r="CV839" s="39" t="str">
        <f t="shared" si="24"/>
        <v>Normal</v>
      </c>
      <c r="CW839" s="40">
        <f>vlookup(CG839,'PROMIS 57 T-Score Conversions'!M$3:N$35,2,TRUE)</f>
        <v>54.6</v>
      </c>
      <c r="CX839" s="39" t="str">
        <f t="shared" si="25"/>
        <v>Normal</v>
      </c>
      <c r="CY839" s="40">
        <f>VLOOKup(CH839,'PROMIS 57 T-Score Conversions'!I$3:J$35,2,TRUE)</f>
        <v>62.1</v>
      </c>
      <c r="CZ839" s="39" t="str">
        <f t="shared" si="26"/>
        <v>Moderate</v>
      </c>
      <c r="DA839" s="37">
        <f>VLOOKUP(CJ839,'PROMIS 57 T-Score Conversions'!AC$3:AD$35,2,TRUE)</f>
        <v>41.9</v>
      </c>
      <c r="DB839" s="44" t="str">
        <f t="shared" si="30"/>
        <v>Mild</v>
      </c>
      <c r="DC839" s="40">
        <f>VLOOKUP(CK839,'PROMIS 57 T-Score Conversions'!AG$3:AH$35,2,TRUE)</f>
        <v>53.63</v>
      </c>
      <c r="DD839" s="39" t="str">
        <f t="shared" si="31"/>
        <v>Normal</v>
      </c>
    </row>
    <row r="840">
      <c r="A840" s="1" t="b">
        <v>1</v>
      </c>
      <c r="B840" s="1" t="b">
        <v>1</v>
      </c>
      <c r="C840" s="20">
        <v>44113.94254859954</v>
      </c>
      <c r="D840" s="1" t="s">
        <v>276</v>
      </c>
      <c r="E840" s="1">
        <v>1941.0</v>
      </c>
      <c r="F840" s="1">
        <v>4.0</v>
      </c>
      <c r="G840" s="1">
        <v>3.0</v>
      </c>
      <c r="H840" s="1">
        <v>5.0</v>
      </c>
      <c r="I840" s="1">
        <v>4.0</v>
      </c>
      <c r="J840" s="1">
        <v>3.0</v>
      </c>
      <c r="K840" s="1">
        <v>4.0</v>
      </c>
      <c r="L840" s="1">
        <v>3.0</v>
      </c>
      <c r="M840" s="1">
        <v>1.0</v>
      </c>
      <c r="N840" s="1">
        <v>3.0</v>
      </c>
      <c r="O840" s="1">
        <v>3.0</v>
      </c>
      <c r="P840" s="1">
        <v>4.0</v>
      </c>
      <c r="Q840" s="1">
        <v>3.0</v>
      </c>
      <c r="R840" s="1">
        <v>2.0</v>
      </c>
      <c r="S840" s="1">
        <v>2.0</v>
      </c>
      <c r="T840" s="1">
        <v>3.0</v>
      </c>
      <c r="U840" s="1">
        <v>3.0</v>
      </c>
      <c r="V840" s="1">
        <v>2.0</v>
      </c>
      <c r="W840" s="1">
        <v>2.0</v>
      </c>
      <c r="X840" s="1">
        <v>3.0</v>
      </c>
      <c r="Y840" s="1">
        <v>3.0</v>
      </c>
      <c r="Z840" s="1">
        <v>3.0</v>
      </c>
      <c r="AA840" s="1">
        <v>3.0</v>
      </c>
      <c r="AB840" s="1">
        <v>2.0</v>
      </c>
      <c r="AC840" s="1">
        <v>2.0</v>
      </c>
      <c r="AD840" s="1">
        <v>3.0</v>
      </c>
      <c r="AE840" s="1">
        <v>3.0</v>
      </c>
      <c r="AF840" s="1">
        <v>3.0</v>
      </c>
      <c r="AG840" s="1">
        <v>3.0</v>
      </c>
      <c r="AH840" s="1">
        <v>3.0</v>
      </c>
      <c r="AI840" s="1">
        <v>3.0</v>
      </c>
      <c r="AJ840" s="1">
        <v>4.0</v>
      </c>
      <c r="AK840" s="1">
        <v>2.0</v>
      </c>
      <c r="AL840" s="1">
        <v>2.0</v>
      </c>
      <c r="AM840" s="1">
        <v>2.0</v>
      </c>
      <c r="AN840" s="1">
        <v>2.0</v>
      </c>
      <c r="AO840" s="1">
        <v>2.0</v>
      </c>
      <c r="AP840" s="1">
        <v>3.0</v>
      </c>
      <c r="AQ840" s="1">
        <v>2.0</v>
      </c>
      <c r="AR840" s="1">
        <v>1.0</v>
      </c>
      <c r="AS840" s="1">
        <v>2.0</v>
      </c>
      <c r="AT840" s="1">
        <v>4.0</v>
      </c>
      <c r="AU840" s="1">
        <v>4.0</v>
      </c>
      <c r="AV840" s="1">
        <v>4.0</v>
      </c>
      <c r="AW840" s="1">
        <v>4.0</v>
      </c>
      <c r="AX840" s="1">
        <v>4.0</v>
      </c>
      <c r="AY840" s="1">
        <v>4.0</v>
      </c>
      <c r="AZ840" s="1">
        <v>4.0</v>
      </c>
      <c r="BA840" s="1">
        <v>4.0</v>
      </c>
      <c r="BB840" s="1">
        <v>3.0</v>
      </c>
      <c r="BC840" s="1">
        <v>2.0</v>
      </c>
      <c r="BD840" s="1">
        <v>3.0</v>
      </c>
      <c r="BE840" s="1">
        <v>2.0</v>
      </c>
      <c r="BF840" s="1">
        <v>3.0</v>
      </c>
      <c r="BG840" s="1">
        <v>3.0</v>
      </c>
      <c r="BH840" s="1">
        <v>3.0</v>
      </c>
      <c r="BI840" s="1">
        <v>4.0</v>
      </c>
      <c r="BJ840" s="1">
        <v>3.0</v>
      </c>
      <c r="BK840" s="1">
        <v>2.0</v>
      </c>
      <c r="BL840" s="1">
        <v>2.0</v>
      </c>
      <c r="BM840" s="1">
        <v>2.0</v>
      </c>
      <c r="BN840" s="1">
        <v>1.0</v>
      </c>
      <c r="BO840" s="1">
        <v>3.0</v>
      </c>
      <c r="BP840" s="1">
        <v>2.0</v>
      </c>
      <c r="BQ840" s="1">
        <v>2.0</v>
      </c>
      <c r="BR840" s="1">
        <v>2.0</v>
      </c>
      <c r="BS840" s="1">
        <v>3.0</v>
      </c>
      <c r="BT840" s="1">
        <v>4.0</v>
      </c>
      <c r="BU840" s="1">
        <v>5.0</v>
      </c>
      <c r="BV840" s="1">
        <v>4.0</v>
      </c>
      <c r="BW840" s="1">
        <v>5.0</v>
      </c>
      <c r="BX840" s="1">
        <v>4.0</v>
      </c>
      <c r="BY840" s="1">
        <v>5.0</v>
      </c>
      <c r="BZ840" s="1">
        <v>4.0</v>
      </c>
      <c r="CA840" s="64">
        <f t="shared" si="32"/>
        <v>218</v>
      </c>
      <c r="CB840" s="45">
        <f t="shared" si="33"/>
        <v>27</v>
      </c>
      <c r="CC840" s="45">
        <f t="shared" si="34"/>
        <v>23</v>
      </c>
      <c r="CD840" s="45">
        <f t="shared" si="35"/>
        <v>20</v>
      </c>
      <c r="CE840" s="45">
        <f t="shared" si="36"/>
        <v>24</v>
      </c>
      <c r="CF840" s="45">
        <f t="shared" si="37"/>
        <v>16</v>
      </c>
      <c r="CG840" s="45">
        <f t="shared" si="38"/>
        <v>32</v>
      </c>
      <c r="CH840" s="45">
        <f t="shared" si="39"/>
        <v>23</v>
      </c>
      <c r="CI840" s="45">
        <f t="shared" si="40"/>
        <v>0.3</v>
      </c>
      <c r="CJ840">
        <f t="shared" si="10"/>
        <v>16</v>
      </c>
      <c r="CK840" s="45">
        <f t="shared" si="41"/>
        <v>34</v>
      </c>
      <c r="CM840" s="40">
        <f>VLOOKUP(CB840,'PROMIS 57 T-Score Conversions'!Q$3:R$35,2,TRUE)</f>
        <v>40.1</v>
      </c>
      <c r="CN840" s="44" t="str">
        <f t="shared" si="20"/>
        <v>Mild</v>
      </c>
      <c r="CO840" s="40">
        <f>VLOOKUP(CC840,'PROMIS 57 T-Score Conversions'!A$3:B$35,2,TRUE)</f>
        <v>61.4</v>
      </c>
      <c r="CP840" s="39" t="str">
        <f t="shared" si="21"/>
        <v>Moderate</v>
      </c>
      <c r="CQ840" s="40">
        <f>VLOOKUP(CD840,'PROMIS 57 T-Score Conversions'!E$3:F$35,2,TRUE)</f>
        <v>58.5</v>
      </c>
      <c r="CR840" s="39" t="str">
        <f t="shared" si="22"/>
        <v>Mild</v>
      </c>
      <c r="CS840" s="40">
        <f>VLOOKUP(CE840,'PROMIS 57 T-Score Conversions'!U$3:V$35,2,TRUE)</f>
        <v>57.5</v>
      </c>
      <c r="CT840" s="39" t="str">
        <f t="shared" si="42"/>
        <v>Mild</v>
      </c>
      <c r="CU840" s="40">
        <f>VLOOKUP(CF840,'PROMIS 57 T-Score Conversions'!Y$3:Z$35,2,TRUE)</f>
        <v>45.5</v>
      </c>
      <c r="CV840" s="39" t="str">
        <f t="shared" si="24"/>
        <v>Normal</v>
      </c>
      <c r="CW840" s="40">
        <f>vlookup(CG840,'PROMIS 57 T-Score Conversions'!M$3:N$35,2,TRUE)</f>
        <v>51.7</v>
      </c>
      <c r="CX840" s="39" t="str">
        <f t="shared" si="25"/>
        <v>Normal</v>
      </c>
      <c r="CY840" s="40">
        <f>VLOOKup(CH840,'PROMIS 57 T-Score Conversions'!I$3:J$35,2,TRUE)</f>
        <v>60.8</v>
      </c>
      <c r="CZ840" s="39" t="str">
        <f t="shared" si="26"/>
        <v>Moderate</v>
      </c>
      <c r="DA840" s="37">
        <f>VLOOKUP(CJ840,'PROMIS 57 T-Score Conversions'!AC$3:AD$35,2,TRUE)</f>
        <v>33.92</v>
      </c>
      <c r="DB840" s="44" t="str">
        <f t="shared" si="30"/>
        <v>Moderate</v>
      </c>
      <c r="DC840" s="40">
        <f>VLOOKUP(CK840,'PROMIS 57 T-Score Conversions'!AG$3:AH$35,2,TRUE)</f>
        <v>53.63</v>
      </c>
      <c r="DD840" s="39" t="str">
        <f t="shared" si="31"/>
        <v>Normal</v>
      </c>
    </row>
    <row r="841">
      <c r="A841" s="1" t="b">
        <v>1</v>
      </c>
      <c r="B841" s="1" t="b">
        <v>1</v>
      </c>
      <c r="C841" s="20">
        <v>44114.41875175926</v>
      </c>
      <c r="D841" s="1" t="s">
        <v>328</v>
      </c>
      <c r="E841" s="1">
        <v>2126.0</v>
      </c>
      <c r="F841" s="1">
        <v>3.0</v>
      </c>
      <c r="G841" s="1">
        <v>4.0</v>
      </c>
      <c r="H841" s="1">
        <v>5.0</v>
      </c>
      <c r="I841" s="1">
        <v>3.0</v>
      </c>
      <c r="J841" s="1">
        <v>3.0</v>
      </c>
      <c r="K841" s="1">
        <v>3.0</v>
      </c>
      <c r="L841" s="1">
        <v>3.0</v>
      </c>
      <c r="M841" s="1">
        <v>3.0</v>
      </c>
      <c r="N841" s="1">
        <v>3.0</v>
      </c>
      <c r="O841" s="1">
        <v>4.0</v>
      </c>
      <c r="P841" s="1">
        <v>4.0</v>
      </c>
      <c r="Q841" s="1">
        <v>4.0</v>
      </c>
      <c r="R841" s="1">
        <v>3.0</v>
      </c>
      <c r="S841" s="1">
        <v>4.0</v>
      </c>
      <c r="T841" s="1">
        <v>4.0</v>
      </c>
      <c r="U841" s="1">
        <v>5.0</v>
      </c>
      <c r="V841" s="1">
        <v>2.0</v>
      </c>
      <c r="W841" s="1">
        <v>2.0</v>
      </c>
      <c r="X841" s="1">
        <v>3.0</v>
      </c>
      <c r="Y841" s="1">
        <v>2.0</v>
      </c>
      <c r="Z841" s="1">
        <v>2.0</v>
      </c>
      <c r="AA841" s="1">
        <v>3.0</v>
      </c>
      <c r="AB841" s="1">
        <v>2.0</v>
      </c>
      <c r="AC841" s="1">
        <v>2.0</v>
      </c>
      <c r="AD841" s="1">
        <v>4.0</v>
      </c>
      <c r="AE841" s="1">
        <v>3.0</v>
      </c>
      <c r="AF841" s="1">
        <v>3.0</v>
      </c>
      <c r="AG841" s="1">
        <v>3.0</v>
      </c>
      <c r="AH841" s="1">
        <v>4.0</v>
      </c>
      <c r="AI841" s="1">
        <v>2.0</v>
      </c>
      <c r="AJ841" s="1">
        <v>4.0</v>
      </c>
      <c r="AK841" s="1">
        <v>3.0</v>
      </c>
      <c r="AL841" s="1">
        <v>4.0</v>
      </c>
      <c r="AM841" s="1">
        <v>3.0</v>
      </c>
      <c r="AN841" s="1">
        <v>4.0</v>
      </c>
      <c r="AO841" s="1">
        <v>4.0</v>
      </c>
      <c r="AP841" s="1">
        <v>3.0</v>
      </c>
      <c r="AQ841" s="1">
        <v>4.0</v>
      </c>
      <c r="AR841" s="1">
        <v>3.0</v>
      </c>
      <c r="AS841" s="1">
        <v>4.0</v>
      </c>
      <c r="AT841" s="1">
        <v>3.0</v>
      </c>
      <c r="AU841" s="1">
        <v>3.0</v>
      </c>
      <c r="AV841" s="1">
        <v>3.0</v>
      </c>
      <c r="AW841" s="1">
        <v>3.0</v>
      </c>
      <c r="AX841" s="1">
        <v>3.0</v>
      </c>
      <c r="AY841" s="1">
        <v>3.0</v>
      </c>
      <c r="AZ841" s="1">
        <v>3.0</v>
      </c>
      <c r="BA841" s="1">
        <v>3.0</v>
      </c>
      <c r="BB841" s="1">
        <v>4.0</v>
      </c>
      <c r="BC841" s="1">
        <v>3.0</v>
      </c>
      <c r="BD841" s="1">
        <v>3.0</v>
      </c>
      <c r="BE841" s="1">
        <v>3.0</v>
      </c>
      <c r="BF841" s="1">
        <v>4.0</v>
      </c>
      <c r="BG841" s="1">
        <v>3.0</v>
      </c>
      <c r="BH841" s="1">
        <v>3.0</v>
      </c>
      <c r="BI841" s="1">
        <v>3.0</v>
      </c>
      <c r="BJ841" s="1">
        <v>7.0</v>
      </c>
      <c r="BK841" s="1">
        <v>3.0</v>
      </c>
      <c r="BL841" s="1">
        <v>3.0</v>
      </c>
      <c r="BM841" s="1">
        <v>3.0</v>
      </c>
      <c r="BN841" s="1">
        <v>2.0</v>
      </c>
      <c r="BO841" s="1">
        <v>2.0</v>
      </c>
      <c r="BP841" s="1">
        <v>3.0</v>
      </c>
      <c r="BQ841" s="1">
        <v>3.0</v>
      </c>
      <c r="BR841" s="1">
        <v>3.0</v>
      </c>
      <c r="BS841" s="1">
        <v>3.0</v>
      </c>
      <c r="BT841" s="1">
        <v>3.0</v>
      </c>
      <c r="BU841" s="1">
        <v>3.0</v>
      </c>
      <c r="BV841" s="1">
        <v>4.0</v>
      </c>
      <c r="BW841" s="1">
        <v>3.0</v>
      </c>
      <c r="BX841" s="1">
        <v>3.0</v>
      </c>
      <c r="BY841" s="1">
        <v>3.0</v>
      </c>
      <c r="BZ841" s="1">
        <v>3.0</v>
      </c>
      <c r="CA841" s="64">
        <f t="shared" si="32"/>
        <v>235</v>
      </c>
      <c r="CB841" s="45">
        <f t="shared" si="33"/>
        <v>27</v>
      </c>
      <c r="CC841" s="45">
        <f t="shared" si="34"/>
        <v>31</v>
      </c>
      <c r="CD841" s="45">
        <f t="shared" si="35"/>
        <v>18</v>
      </c>
      <c r="CE841" s="45">
        <f t="shared" si="36"/>
        <v>26</v>
      </c>
      <c r="CF841" s="45">
        <f t="shared" si="37"/>
        <v>29</v>
      </c>
      <c r="CG841" s="45">
        <f t="shared" si="38"/>
        <v>24</v>
      </c>
      <c r="CH841" s="45">
        <f t="shared" si="39"/>
        <v>26</v>
      </c>
      <c r="CI841" s="45">
        <f t="shared" si="40"/>
        <v>0.7</v>
      </c>
      <c r="CJ841">
        <f t="shared" si="10"/>
        <v>22</v>
      </c>
      <c r="CK841" s="45">
        <f t="shared" si="41"/>
        <v>25</v>
      </c>
      <c r="CM841" s="40">
        <f>VLOOKUP(CB841,'PROMIS 57 T-Score Conversions'!Q$3:R$35,2,TRUE)</f>
        <v>40.1</v>
      </c>
      <c r="CN841" s="44" t="str">
        <f t="shared" si="20"/>
        <v>Mild</v>
      </c>
      <c r="CO841" s="40">
        <f>VLOOKUP(CC841,'PROMIS 57 T-Score Conversions'!A$3:B$35,2,TRUE)</f>
        <v>69.8</v>
      </c>
      <c r="CP841" s="39" t="str">
        <f t="shared" si="21"/>
        <v>Severe</v>
      </c>
      <c r="CQ841" s="40">
        <f>VLOOKUP(CD841,'PROMIS 57 T-Score Conversions'!E$3:F$35,2,TRUE)</f>
        <v>56.8</v>
      </c>
      <c r="CR841" s="39" t="str">
        <f t="shared" si="22"/>
        <v>Mild</v>
      </c>
      <c r="CS841" s="40">
        <f>VLOOKUP(CE841,'PROMIS 57 T-Score Conversions'!U$3:V$35,2,TRUE)</f>
        <v>59.4</v>
      </c>
      <c r="CT841" s="39" t="str">
        <f t="shared" si="42"/>
        <v>Mild</v>
      </c>
      <c r="CU841" s="40">
        <f>VLOOKUP(CF841,'PROMIS 57 T-Score Conversions'!Y$3:Z$35,2,TRUE)</f>
        <v>59.4</v>
      </c>
      <c r="CV841" s="39" t="str">
        <f t="shared" si="24"/>
        <v>Mild</v>
      </c>
      <c r="CW841" s="40">
        <f>vlookup(CG841,'PROMIS 57 T-Score Conversions'!M$3:N$35,2,TRUE)</f>
        <v>44</v>
      </c>
      <c r="CX841" s="39" t="str">
        <f t="shared" si="25"/>
        <v>Mild</v>
      </c>
      <c r="CY841" s="40">
        <f>VLOOKup(CH841,'PROMIS 57 T-Score Conversions'!I$3:J$35,2,TRUE)</f>
        <v>62.8</v>
      </c>
      <c r="CZ841" s="39" t="str">
        <f t="shared" si="26"/>
        <v>Moderate</v>
      </c>
      <c r="DA841" s="37">
        <f>VLOOKUP(CJ841,'PROMIS 57 T-Score Conversions'!AC$3:AD$35,2,TRUE)</f>
        <v>38.71</v>
      </c>
      <c r="DB841" s="44" t="str">
        <f t="shared" si="30"/>
        <v>Moderate</v>
      </c>
      <c r="DC841" s="40">
        <f>VLOOKUP(CK841,'PROMIS 57 T-Score Conversions'!AG$3:AH$35,2,TRUE)</f>
        <v>44.34</v>
      </c>
      <c r="DD841" s="39" t="str">
        <f t="shared" si="31"/>
        <v>Normal</v>
      </c>
    </row>
    <row r="842">
      <c r="A842" s="1" t="b">
        <v>1</v>
      </c>
      <c r="B842" s="1" t="b">
        <v>1</v>
      </c>
      <c r="C842" s="20">
        <v>44115.56165137731</v>
      </c>
      <c r="D842" s="1" t="s">
        <v>421</v>
      </c>
      <c r="E842" s="1">
        <v>2222.0</v>
      </c>
      <c r="F842" s="1">
        <v>2.0</v>
      </c>
      <c r="G842" s="1">
        <v>2.0</v>
      </c>
      <c r="H842" s="1">
        <v>5.0</v>
      </c>
      <c r="I842" s="1">
        <v>5.0</v>
      </c>
      <c r="J842" s="1">
        <v>3.0</v>
      </c>
      <c r="K842" s="1">
        <v>4.0</v>
      </c>
      <c r="L842" s="1">
        <v>4.0</v>
      </c>
      <c r="M842" s="1">
        <v>4.0</v>
      </c>
      <c r="N842" s="1">
        <v>4.0</v>
      </c>
      <c r="O842" s="1">
        <v>2.0</v>
      </c>
      <c r="P842" s="1">
        <v>2.0</v>
      </c>
      <c r="Q842" s="1">
        <v>3.0</v>
      </c>
      <c r="R842" s="1">
        <v>3.0</v>
      </c>
      <c r="S842" s="1">
        <v>2.0</v>
      </c>
      <c r="T842" s="1">
        <v>3.0</v>
      </c>
      <c r="U842" s="1">
        <v>4.0</v>
      </c>
      <c r="V842" s="1">
        <v>3.0</v>
      </c>
      <c r="W842" s="1">
        <v>3.0</v>
      </c>
      <c r="X842" s="1">
        <v>3.0</v>
      </c>
      <c r="Y842" s="1">
        <v>2.0</v>
      </c>
      <c r="Z842" s="1">
        <v>3.0</v>
      </c>
      <c r="AA842" s="1">
        <v>3.0</v>
      </c>
      <c r="AB842" s="1">
        <v>4.0</v>
      </c>
      <c r="AC842" s="1">
        <v>2.0</v>
      </c>
      <c r="AD842" s="1">
        <v>4.0</v>
      </c>
      <c r="AE842" s="1">
        <v>4.0</v>
      </c>
      <c r="AF842" s="1">
        <v>4.0</v>
      </c>
      <c r="AG842" s="1">
        <v>4.0</v>
      </c>
      <c r="AH842" s="1">
        <v>4.0</v>
      </c>
      <c r="AI842" s="1">
        <v>2.0</v>
      </c>
      <c r="AJ842" s="1">
        <v>4.0</v>
      </c>
      <c r="AK842" s="1">
        <v>3.0</v>
      </c>
      <c r="AL842" s="1">
        <v>3.0</v>
      </c>
      <c r="AM842" s="1">
        <v>4.0</v>
      </c>
      <c r="AN842" s="1">
        <v>3.0</v>
      </c>
      <c r="AO842" s="1">
        <v>3.0</v>
      </c>
      <c r="AP842" s="1">
        <v>2.0</v>
      </c>
      <c r="AQ842" s="1">
        <v>3.0</v>
      </c>
      <c r="AR842" s="1">
        <v>3.0</v>
      </c>
      <c r="AS842" s="1">
        <v>4.0</v>
      </c>
      <c r="AT842" s="1">
        <v>2.0</v>
      </c>
      <c r="AU842" s="1">
        <v>1.0</v>
      </c>
      <c r="AV842" s="1">
        <v>2.0</v>
      </c>
      <c r="AW842" s="1">
        <v>2.0</v>
      </c>
      <c r="AX842" s="1">
        <v>2.0</v>
      </c>
      <c r="AY842" s="1">
        <v>1.0</v>
      </c>
      <c r="AZ842" s="1">
        <v>2.0</v>
      </c>
      <c r="BA842" s="1">
        <v>2.0</v>
      </c>
      <c r="BB842" s="1">
        <v>3.0</v>
      </c>
      <c r="BC842" s="1">
        <v>3.0</v>
      </c>
      <c r="BD842" s="1">
        <v>3.0</v>
      </c>
      <c r="BE842" s="1">
        <v>3.0</v>
      </c>
      <c r="BF842" s="1">
        <v>3.0</v>
      </c>
      <c r="BG842" s="1">
        <v>4.0</v>
      </c>
      <c r="BH842" s="1">
        <v>4.0</v>
      </c>
      <c r="BI842" s="1">
        <v>4.0</v>
      </c>
      <c r="BJ842" s="1">
        <v>5.0</v>
      </c>
      <c r="BK842" s="1">
        <v>2.0</v>
      </c>
      <c r="BL842" s="1">
        <v>3.0</v>
      </c>
      <c r="BM842" s="1">
        <v>2.0</v>
      </c>
      <c r="BN842" s="1">
        <v>2.0</v>
      </c>
      <c r="BO842" s="1">
        <v>2.0</v>
      </c>
      <c r="BP842" s="1">
        <v>1.0</v>
      </c>
      <c r="BQ842" s="1">
        <v>2.0</v>
      </c>
      <c r="BR842" s="1">
        <v>3.0</v>
      </c>
      <c r="BS842" s="1">
        <v>4.0</v>
      </c>
      <c r="BT842" s="1">
        <v>4.0</v>
      </c>
      <c r="BU842" s="1">
        <v>5.0</v>
      </c>
      <c r="BV842" s="1">
        <v>5.0</v>
      </c>
      <c r="BW842" s="1">
        <v>5.0</v>
      </c>
      <c r="BX842" s="1">
        <v>4.0</v>
      </c>
      <c r="BY842" s="1">
        <v>5.0</v>
      </c>
      <c r="BZ842" s="1">
        <v>4.0</v>
      </c>
      <c r="CA842" s="64">
        <f t="shared" si="32"/>
        <v>228</v>
      </c>
      <c r="CB842" s="45">
        <f t="shared" si="33"/>
        <v>29</v>
      </c>
      <c r="CC842" s="45">
        <f t="shared" si="34"/>
        <v>23</v>
      </c>
      <c r="CD842" s="45">
        <f t="shared" si="35"/>
        <v>23</v>
      </c>
      <c r="CE842" s="45">
        <f t="shared" si="36"/>
        <v>29</v>
      </c>
      <c r="CF842" s="45">
        <f t="shared" si="37"/>
        <v>25</v>
      </c>
      <c r="CG842" s="45">
        <f t="shared" si="38"/>
        <v>14</v>
      </c>
      <c r="CH842" s="45">
        <f t="shared" si="39"/>
        <v>27</v>
      </c>
      <c r="CI842" s="45">
        <f t="shared" si="40"/>
        <v>0.5</v>
      </c>
      <c r="CJ842">
        <f t="shared" si="10"/>
        <v>17</v>
      </c>
      <c r="CK842" s="45">
        <f t="shared" si="41"/>
        <v>36</v>
      </c>
      <c r="CM842" s="40">
        <f>VLOOKUP(CB842,'PROMIS 57 T-Score Conversions'!Q$3:R$35,2,TRUE)</f>
        <v>41.6</v>
      </c>
      <c r="CN842" s="44" t="str">
        <f t="shared" si="20"/>
        <v>Mild</v>
      </c>
      <c r="CO842" s="40">
        <f>VLOOKUP(CC842,'PROMIS 57 T-Score Conversions'!A$3:B$35,2,TRUE)</f>
        <v>61.4</v>
      </c>
      <c r="CP842" s="39" t="str">
        <f t="shared" si="21"/>
        <v>Moderate</v>
      </c>
      <c r="CQ842" s="40">
        <f>VLOOKUP(CD842,'PROMIS 57 T-Score Conversions'!E$3:F$35,2,TRUE)</f>
        <v>61.2</v>
      </c>
      <c r="CR842" s="39" t="str">
        <f t="shared" si="22"/>
        <v>Moderate</v>
      </c>
      <c r="CS842" s="40">
        <f>VLOOKUP(CE842,'PROMIS 57 T-Score Conversions'!U$3:V$35,2,TRUE)</f>
        <v>62.3</v>
      </c>
      <c r="CT842" s="39" t="str">
        <f t="shared" si="42"/>
        <v>Moderate</v>
      </c>
      <c r="CU842" s="40">
        <f>VLOOKUP(CF842,'PROMIS 57 T-Score Conversions'!Y$3:Z$35,2,TRUE)</f>
        <v>55.3</v>
      </c>
      <c r="CV842" s="39" t="str">
        <f t="shared" si="24"/>
        <v>Mild</v>
      </c>
      <c r="CW842" s="40">
        <f>vlookup(CG842,'PROMIS 57 T-Score Conversions'!M$3:N$35,2,TRUE)</f>
        <v>35.3</v>
      </c>
      <c r="CX842" s="39" t="str">
        <f t="shared" si="25"/>
        <v>Moderate</v>
      </c>
      <c r="CY842" s="40">
        <f>VLOOKup(CH842,'PROMIS 57 T-Score Conversions'!I$3:J$35,2,TRUE)</f>
        <v>63.5</v>
      </c>
      <c r="CZ842" s="39" t="str">
        <f t="shared" si="26"/>
        <v>Moderate</v>
      </c>
      <c r="DA842" s="37">
        <f>VLOOKUP(CJ842,'PROMIS 57 T-Score Conversions'!AC$3:AD$35,2,TRUE)</f>
        <v>34.75</v>
      </c>
      <c r="DB842" s="44" t="str">
        <f t="shared" si="30"/>
        <v>Moderate</v>
      </c>
      <c r="DC842" s="40">
        <f>VLOOKUP(CK842,'PROMIS 57 T-Score Conversions'!AG$3:AH$35,2,TRUE)</f>
        <v>56.39</v>
      </c>
      <c r="DD842" s="39" t="str">
        <f t="shared" si="31"/>
        <v>Mild</v>
      </c>
    </row>
    <row r="843">
      <c r="A843" s="1" t="b">
        <v>1</v>
      </c>
      <c r="B843" s="1" t="b">
        <v>1</v>
      </c>
      <c r="C843" s="20">
        <v>44115.620382187495</v>
      </c>
      <c r="D843" s="1" t="s">
        <v>489</v>
      </c>
      <c r="E843" s="1">
        <v>2273.0</v>
      </c>
      <c r="F843" s="1">
        <v>4.0</v>
      </c>
      <c r="G843" s="1">
        <v>5.0</v>
      </c>
      <c r="H843" s="1">
        <v>5.0</v>
      </c>
      <c r="I843" s="1">
        <v>5.0</v>
      </c>
      <c r="J843" s="1">
        <v>4.0</v>
      </c>
      <c r="K843" s="1">
        <v>4.0</v>
      </c>
      <c r="L843" s="1">
        <v>5.0</v>
      </c>
      <c r="M843" s="1">
        <v>5.0</v>
      </c>
      <c r="N843" s="1">
        <v>2.0</v>
      </c>
      <c r="O843" s="1">
        <v>3.0</v>
      </c>
      <c r="P843" s="1">
        <v>2.0</v>
      </c>
      <c r="Q843" s="1">
        <v>3.0</v>
      </c>
      <c r="R843" s="1">
        <v>3.0</v>
      </c>
      <c r="S843" s="1">
        <v>2.0</v>
      </c>
      <c r="T843" s="1">
        <v>3.0</v>
      </c>
      <c r="U843" s="1">
        <v>2.0</v>
      </c>
      <c r="V843" s="1">
        <v>2.0</v>
      </c>
      <c r="W843" s="1">
        <v>2.0</v>
      </c>
      <c r="X843" s="1">
        <v>4.0</v>
      </c>
      <c r="Y843" s="1">
        <v>2.0</v>
      </c>
      <c r="Z843" s="1">
        <v>2.0</v>
      </c>
      <c r="AA843" s="1">
        <v>2.0</v>
      </c>
      <c r="AB843" s="1">
        <v>2.0</v>
      </c>
      <c r="AC843" s="1">
        <v>2.0</v>
      </c>
      <c r="AD843" s="1">
        <v>5.0</v>
      </c>
      <c r="AE843" s="1">
        <v>5.0</v>
      </c>
      <c r="AF843" s="1">
        <v>5.0</v>
      </c>
      <c r="AG843" s="1">
        <v>5.0</v>
      </c>
      <c r="AH843" s="1">
        <v>5.0</v>
      </c>
      <c r="AI843" s="1">
        <v>4.0</v>
      </c>
      <c r="AJ843" s="1">
        <v>5.0</v>
      </c>
      <c r="AK843" s="1">
        <v>5.0</v>
      </c>
      <c r="AL843" s="1">
        <v>4.0</v>
      </c>
      <c r="AM843" s="1">
        <v>4.0</v>
      </c>
      <c r="AN843" s="1">
        <v>4.0</v>
      </c>
      <c r="AO843" s="1">
        <v>4.0</v>
      </c>
      <c r="AP843" s="1">
        <v>5.0</v>
      </c>
      <c r="AQ843" s="1">
        <v>5.0</v>
      </c>
      <c r="AR843" s="1">
        <v>5.0</v>
      </c>
      <c r="AS843" s="1">
        <v>4.0</v>
      </c>
      <c r="AT843" s="1">
        <v>4.0</v>
      </c>
      <c r="AU843" s="1">
        <v>4.0</v>
      </c>
      <c r="AV843" s="1">
        <v>2.0</v>
      </c>
      <c r="AW843" s="1">
        <v>2.0</v>
      </c>
      <c r="AX843" s="1">
        <v>2.0</v>
      </c>
      <c r="AY843" s="1">
        <v>2.0</v>
      </c>
      <c r="AZ843" s="1">
        <v>2.0</v>
      </c>
      <c r="BA843" s="1">
        <v>2.0</v>
      </c>
      <c r="BB843" s="1">
        <v>2.0</v>
      </c>
      <c r="BC843" s="1">
        <v>2.0</v>
      </c>
      <c r="BD843" s="1">
        <v>2.0</v>
      </c>
      <c r="BE843" s="1">
        <v>2.0</v>
      </c>
      <c r="BF843" s="1">
        <v>4.0</v>
      </c>
      <c r="BG843" s="1">
        <v>4.0</v>
      </c>
      <c r="BH843" s="1">
        <v>2.0</v>
      </c>
      <c r="BI843" s="1">
        <v>1.0</v>
      </c>
      <c r="BJ843" s="1">
        <v>4.0</v>
      </c>
      <c r="BK843" s="1">
        <v>1.0</v>
      </c>
      <c r="BL843" s="1">
        <v>1.0</v>
      </c>
      <c r="BM843" s="1">
        <v>1.0</v>
      </c>
      <c r="BN843" s="1">
        <v>2.0</v>
      </c>
      <c r="BO843" s="1">
        <v>2.0</v>
      </c>
      <c r="BP843" s="1">
        <v>2.0</v>
      </c>
      <c r="BQ843" s="1">
        <v>2.0</v>
      </c>
      <c r="BR843" s="1">
        <v>2.0</v>
      </c>
      <c r="BS843" s="1">
        <v>5.0</v>
      </c>
      <c r="BT843" s="1">
        <v>5.0</v>
      </c>
      <c r="BU843" s="1">
        <v>3.0</v>
      </c>
      <c r="BV843" s="1">
        <v>5.0</v>
      </c>
      <c r="BW843" s="1">
        <v>3.0</v>
      </c>
      <c r="BX843" s="1">
        <v>3.0</v>
      </c>
      <c r="BY843" s="1">
        <v>4.0</v>
      </c>
      <c r="BZ843" s="1">
        <v>5.0</v>
      </c>
      <c r="CA843" s="64">
        <f t="shared" si="32"/>
        <v>238</v>
      </c>
      <c r="CB843" s="45">
        <f t="shared" si="33"/>
        <v>37</v>
      </c>
      <c r="CC843" s="45">
        <f t="shared" si="34"/>
        <v>20</v>
      </c>
      <c r="CD843" s="45">
        <f t="shared" si="35"/>
        <v>18</v>
      </c>
      <c r="CE843" s="45">
        <f t="shared" si="36"/>
        <v>39</v>
      </c>
      <c r="CF843" s="45">
        <f t="shared" si="37"/>
        <v>35</v>
      </c>
      <c r="CG843" s="45">
        <f t="shared" si="38"/>
        <v>20</v>
      </c>
      <c r="CH843" s="45">
        <f t="shared" si="39"/>
        <v>19</v>
      </c>
      <c r="CI843" s="45">
        <f t="shared" si="40"/>
        <v>0.4</v>
      </c>
      <c r="CJ843">
        <f t="shared" si="10"/>
        <v>13</v>
      </c>
      <c r="CK843" s="45">
        <f t="shared" si="41"/>
        <v>33</v>
      </c>
      <c r="CM843" s="40">
        <f>VLOOKUP(CB843,'PROMIS 57 T-Score Conversions'!Q$3:R$35,2,TRUE)</f>
        <v>49.2</v>
      </c>
      <c r="CN843" s="44" t="str">
        <f t="shared" si="20"/>
        <v>Normal</v>
      </c>
      <c r="CO843" s="40">
        <f>VLOOKUP(CC843,'PROMIS 57 T-Score Conversions'!A$3:B$35,2,TRUE)</f>
        <v>58.4</v>
      </c>
      <c r="CP843" s="39" t="str">
        <f t="shared" si="21"/>
        <v>Moderate</v>
      </c>
      <c r="CQ843" s="40">
        <f>VLOOKUP(CD843,'PROMIS 57 T-Score Conversions'!E$3:F$35,2,TRUE)</f>
        <v>56.8</v>
      </c>
      <c r="CR843" s="39" t="str">
        <f t="shared" si="22"/>
        <v>Mild</v>
      </c>
      <c r="CS843" s="40">
        <f>VLOOKUP(CE843,'PROMIS 57 T-Score Conversions'!U$3:V$35,2,TRUE)</f>
        <v>74.2</v>
      </c>
      <c r="CT843" s="39" t="str">
        <f t="shared" si="42"/>
        <v>Severe</v>
      </c>
      <c r="CU843" s="40">
        <f>VLOOKUP(CF843,'PROMIS 57 T-Score Conversions'!Y$3:Z$35,2,TRUE)</f>
        <v>66.1</v>
      </c>
      <c r="CV843" s="39" t="str">
        <f t="shared" si="24"/>
        <v>Moderate</v>
      </c>
      <c r="CW843" s="40">
        <f>vlookup(CG843,'PROMIS 57 T-Score Conversions'!M$3:N$35,2,TRUE)</f>
        <v>40.2</v>
      </c>
      <c r="CX843" s="39" t="str">
        <f t="shared" si="25"/>
        <v>Mild</v>
      </c>
      <c r="CY843" s="40">
        <f>VLOOKup(CH843,'PROMIS 57 T-Score Conversions'!I$3:J$35,2,TRUE)</f>
        <v>58.1</v>
      </c>
      <c r="CZ843" s="39" t="str">
        <f t="shared" si="26"/>
        <v>Mild</v>
      </c>
      <c r="DA843" s="37">
        <f>VLOOKUP(CJ843,'PROMIS 57 T-Score Conversions'!AC$3:AD$35,2,TRUE)</f>
        <v>31.18</v>
      </c>
      <c r="DB843" s="44" t="str">
        <f t="shared" si="30"/>
        <v>Moderate</v>
      </c>
      <c r="DC843" s="40">
        <f>VLOOKUP(CK843,'PROMIS 57 T-Score Conversions'!AG$3:AH$35,2,TRUE)</f>
        <v>52.42</v>
      </c>
      <c r="DD843" s="39" t="str">
        <f t="shared" si="31"/>
        <v>Normal</v>
      </c>
    </row>
    <row r="844">
      <c r="A844" s="1" t="b">
        <v>1</v>
      </c>
      <c r="B844" s="1" t="b">
        <v>1</v>
      </c>
      <c r="C844" s="20">
        <v>44116.84134597222</v>
      </c>
      <c r="D844" s="1" t="s">
        <v>303</v>
      </c>
      <c r="E844" s="1">
        <v>2072.0</v>
      </c>
      <c r="F844" s="1">
        <v>5.0</v>
      </c>
      <c r="G844" s="1">
        <v>5.0</v>
      </c>
      <c r="H844" s="1">
        <v>4.0</v>
      </c>
      <c r="I844" s="1">
        <v>4.0</v>
      </c>
      <c r="J844" s="1">
        <v>3.0</v>
      </c>
      <c r="K844" s="1">
        <v>5.0</v>
      </c>
      <c r="L844" s="1">
        <v>5.0</v>
      </c>
      <c r="M844" s="1">
        <v>4.0</v>
      </c>
      <c r="N844" s="1">
        <v>2.0</v>
      </c>
      <c r="O844" s="1">
        <v>1.0</v>
      </c>
      <c r="P844" s="1">
        <v>1.0</v>
      </c>
      <c r="Q844" s="1">
        <v>3.0</v>
      </c>
      <c r="R844" s="1">
        <v>2.0</v>
      </c>
      <c r="S844" s="1">
        <v>1.0</v>
      </c>
      <c r="T844" s="1">
        <v>2.0</v>
      </c>
      <c r="U844" s="1">
        <v>4.0</v>
      </c>
      <c r="V844" s="1">
        <v>1.0</v>
      </c>
      <c r="W844" s="1">
        <v>1.0</v>
      </c>
      <c r="X844" s="1">
        <v>1.0</v>
      </c>
      <c r="Y844" s="1">
        <v>1.0</v>
      </c>
      <c r="Z844" s="1">
        <v>1.0</v>
      </c>
      <c r="AA844" s="1">
        <v>3.0</v>
      </c>
      <c r="AB844" s="1">
        <v>2.0</v>
      </c>
      <c r="AC844" s="1">
        <v>2.0</v>
      </c>
      <c r="AD844" s="1">
        <v>3.0</v>
      </c>
      <c r="AE844" s="1">
        <v>2.0</v>
      </c>
      <c r="AF844" s="1">
        <v>3.0</v>
      </c>
      <c r="AG844" s="1">
        <v>2.0</v>
      </c>
      <c r="AH844" s="1">
        <v>2.0</v>
      </c>
      <c r="AI844" s="1">
        <v>2.0</v>
      </c>
      <c r="AJ844" s="1">
        <v>3.0</v>
      </c>
      <c r="AK844" s="1">
        <v>2.0</v>
      </c>
      <c r="AL844" s="1">
        <v>3.0</v>
      </c>
      <c r="AM844" s="1">
        <v>3.0</v>
      </c>
      <c r="AN844" s="1">
        <v>2.0</v>
      </c>
      <c r="AO844" s="1">
        <v>2.0</v>
      </c>
      <c r="AP844" s="1">
        <v>4.0</v>
      </c>
      <c r="AQ844" s="1">
        <v>2.0</v>
      </c>
      <c r="AR844" s="1">
        <v>1.0</v>
      </c>
      <c r="AS844" s="1">
        <v>3.0</v>
      </c>
      <c r="AT844" s="1">
        <v>3.0</v>
      </c>
      <c r="AU844" s="1">
        <v>4.0</v>
      </c>
      <c r="AV844" s="1">
        <v>3.0</v>
      </c>
      <c r="AW844" s="1">
        <v>3.0</v>
      </c>
      <c r="AX844" s="1">
        <v>2.0</v>
      </c>
      <c r="AY844" s="1">
        <v>2.0</v>
      </c>
      <c r="AZ844" s="1">
        <v>2.0</v>
      </c>
      <c r="BA844" s="1">
        <v>3.0</v>
      </c>
      <c r="BB844" s="1">
        <v>3.0</v>
      </c>
      <c r="BC844" s="1">
        <v>3.0</v>
      </c>
      <c r="BD844" s="1">
        <v>3.0</v>
      </c>
      <c r="BE844" s="1">
        <v>3.0</v>
      </c>
      <c r="BF844" s="1">
        <v>3.0</v>
      </c>
      <c r="BG844" s="1">
        <v>3.0</v>
      </c>
      <c r="BH844" s="1">
        <v>4.0</v>
      </c>
      <c r="BI844" s="1">
        <v>3.0</v>
      </c>
      <c r="BJ844" s="1">
        <v>6.0</v>
      </c>
      <c r="BK844" s="1">
        <v>3.0</v>
      </c>
      <c r="BL844" s="1">
        <v>5.0</v>
      </c>
      <c r="BM844" s="1">
        <v>3.0</v>
      </c>
      <c r="BN844" s="1">
        <v>5.0</v>
      </c>
      <c r="BO844" s="1">
        <v>3.0</v>
      </c>
      <c r="BP844" s="1">
        <v>3.0</v>
      </c>
      <c r="BQ844" s="1">
        <v>4.0</v>
      </c>
      <c r="BR844" s="1">
        <v>5.0</v>
      </c>
      <c r="BS844" s="1">
        <v>3.0</v>
      </c>
      <c r="BT844" s="1">
        <v>2.0</v>
      </c>
      <c r="BU844" s="1">
        <v>2.0</v>
      </c>
      <c r="BV844" s="1">
        <v>3.0</v>
      </c>
      <c r="BW844" s="1">
        <v>2.0</v>
      </c>
      <c r="BX844" s="1">
        <v>2.0</v>
      </c>
      <c r="BY844" s="1">
        <v>1.0</v>
      </c>
      <c r="BZ844" s="1">
        <v>2.0</v>
      </c>
      <c r="CA844" s="64">
        <f t="shared" si="32"/>
        <v>203</v>
      </c>
      <c r="CB844" s="45">
        <f t="shared" si="33"/>
        <v>35</v>
      </c>
      <c r="CC844" s="45">
        <f t="shared" si="34"/>
        <v>16</v>
      </c>
      <c r="CD844" s="45">
        <f t="shared" si="35"/>
        <v>12</v>
      </c>
      <c r="CE844" s="45">
        <f t="shared" si="36"/>
        <v>19</v>
      </c>
      <c r="CF844" s="45">
        <f t="shared" si="37"/>
        <v>20</v>
      </c>
      <c r="CG844" s="45">
        <f t="shared" si="38"/>
        <v>22</v>
      </c>
      <c r="CH844" s="45">
        <f t="shared" si="39"/>
        <v>25</v>
      </c>
      <c r="CI844" s="45">
        <f t="shared" si="40"/>
        <v>0.6</v>
      </c>
      <c r="CJ844">
        <f t="shared" si="10"/>
        <v>31</v>
      </c>
      <c r="CK844" s="45">
        <f t="shared" si="41"/>
        <v>17</v>
      </c>
      <c r="CM844" s="40">
        <f>VLOOKUP(CB844,'PROMIS 57 T-Score Conversions'!Q$3:R$35,2,TRUE)</f>
        <v>46.7</v>
      </c>
      <c r="CN844" s="44" t="str">
        <f t="shared" si="20"/>
        <v>Normal</v>
      </c>
      <c r="CO844" s="40">
        <f>VLOOKUP(CC844,'PROMIS 57 T-Score Conversions'!A$3:B$35,2,TRUE)</f>
        <v>54.3</v>
      </c>
      <c r="CP844" s="39" t="str">
        <f t="shared" si="21"/>
        <v>Mild</v>
      </c>
      <c r="CQ844" s="40">
        <f>VLOOKUP(CD844,'PROMIS 57 T-Score Conversions'!E$3:F$35,2,TRUE)</f>
        <v>50.9</v>
      </c>
      <c r="CR844" s="39" t="str">
        <f t="shared" si="22"/>
        <v>Normal</v>
      </c>
      <c r="CS844" s="40">
        <f>VLOOKUP(CE844,'PROMIS 57 T-Score Conversions'!U$3:V$35,2,TRUE)</f>
        <v>52.5</v>
      </c>
      <c r="CT844" s="39" t="str">
        <f t="shared" si="42"/>
        <v>Normal</v>
      </c>
      <c r="CU844" s="40">
        <f>VLOOKUP(CF844,'PROMIS 57 T-Score Conversions'!Y$3:Z$35,2,TRUE)</f>
        <v>50.1</v>
      </c>
      <c r="CV844" s="39" t="str">
        <f t="shared" si="24"/>
        <v>Normal</v>
      </c>
      <c r="CW844" s="40">
        <f>vlookup(CG844,'PROMIS 57 T-Score Conversions'!M$3:N$35,2,TRUE)</f>
        <v>42</v>
      </c>
      <c r="CX844" s="39" t="str">
        <f t="shared" si="25"/>
        <v>Mild</v>
      </c>
      <c r="CY844" s="40">
        <f>VLOOKup(CH844,'PROMIS 57 T-Score Conversions'!I$3:J$35,2,TRUE)</f>
        <v>62.1</v>
      </c>
      <c r="CZ844" s="39" t="str">
        <f t="shared" si="26"/>
        <v>Moderate</v>
      </c>
      <c r="DA844" s="37">
        <f>VLOOKUP(CJ844,'PROMIS 57 T-Score Conversions'!AC$3:AD$35,2,TRUE)</f>
        <v>46.22</v>
      </c>
      <c r="DB844" s="44" t="str">
        <f t="shared" si="30"/>
        <v>Normal</v>
      </c>
      <c r="DC844" s="40">
        <f>VLOOKUP(CK844,'PROMIS 57 T-Score Conversions'!AG$3:AH$35,2,TRUE)</f>
        <v>37.04</v>
      </c>
      <c r="DD844" s="39" t="str">
        <f t="shared" si="31"/>
        <v>Normal</v>
      </c>
    </row>
    <row r="845">
      <c r="A845" s="1" t="b">
        <v>1</v>
      </c>
      <c r="B845" s="1" t="b">
        <v>1</v>
      </c>
      <c r="C845" s="20">
        <v>44116.876242488426</v>
      </c>
      <c r="D845" s="1" t="s">
        <v>469</v>
      </c>
      <c r="E845" s="1">
        <v>2292.0</v>
      </c>
      <c r="F845" s="1">
        <v>4.0</v>
      </c>
      <c r="G845" s="1">
        <v>4.0</v>
      </c>
      <c r="H845" s="1">
        <v>5.0</v>
      </c>
      <c r="I845" s="1">
        <v>4.0</v>
      </c>
      <c r="J845" s="1">
        <v>2.0</v>
      </c>
      <c r="K845" s="1">
        <v>3.0</v>
      </c>
      <c r="L845" s="1">
        <v>5.0</v>
      </c>
      <c r="M845" s="1">
        <v>4.0</v>
      </c>
      <c r="N845" s="1">
        <v>2.0</v>
      </c>
      <c r="O845" s="1">
        <v>3.0</v>
      </c>
      <c r="P845" s="1">
        <v>4.0</v>
      </c>
      <c r="Q845" s="1">
        <v>4.0</v>
      </c>
      <c r="R845" s="1">
        <v>3.0</v>
      </c>
      <c r="S845" s="1">
        <v>4.0</v>
      </c>
      <c r="T845" s="1">
        <v>4.0</v>
      </c>
      <c r="U845" s="1">
        <v>5.0</v>
      </c>
      <c r="V845" s="1">
        <v>1.0</v>
      </c>
      <c r="W845" s="1">
        <v>2.0</v>
      </c>
      <c r="X845" s="1">
        <v>3.0</v>
      </c>
      <c r="Y845" s="1">
        <v>1.0</v>
      </c>
      <c r="Z845" s="1">
        <v>2.0</v>
      </c>
      <c r="AA845" s="1">
        <v>2.0</v>
      </c>
      <c r="AB845" s="1">
        <v>2.0</v>
      </c>
      <c r="AC845" s="1">
        <v>1.0</v>
      </c>
      <c r="AD845" s="1">
        <v>5.0</v>
      </c>
      <c r="AE845" s="1">
        <v>5.0</v>
      </c>
      <c r="AF845" s="1">
        <v>4.0</v>
      </c>
      <c r="AG845" s="1">
        <v>4.0</v>
      </c>
      <c r="AH845" s="1">
        <v>4.0</v>
      </c>
      <c r="AI845" s="1">
        <v>4.0</v>
      </c>
      <c r="AJ845" s="1">
        <v>5.0</v>
      </c>
      <c r="AK845" s="1">
        <v>4.0</v>
      </c>
      <c r="AL845" s="1">
        <v>3.0</v>
      </c>
      <c r="AM845" s="1">
        <v>4.0</v>
      </c>
      <c r="AN845" s="1">
        <v>3.0</v>
      </c>
      <c r="AO845" s="1">
        <v>4.0</v>
      </c>
      <c r="AP845" s="1">
        <v>2.0</v>
      </c>
      <c r="AQ845" s="1">
        <v>3.0</v>
      </c>
      <c r="AR845" s="1">
        <v>2.0</v>
      </c>
      <c r="AS845" s="1">
        <v>4.0</v>
      </c>
      <c r="AT845" s="1">
        <v>1.0</v>
      </c>
      <c r="AU845" s="1">
        <v>2.0</v>
      </c>
      <c r="AV845" s="1">
        <v>3.0</v>
      </c>
      <c r="AW845" s="1">
        <v>1.0</v>
      </c>
      <c r="AX845" s="1">
        <v>1.0</v>
      </c>
      <c r="AY845" s="1">
        <v>1.0</v>
      </c>
      <c r="AZ845" s="1">
        <v>2.0</v>
      </c>
      <c r="BA845" s="1">
        <v>2.0</v>
      </c>
      <c r="BB845" s="1">
        <v>2.0</v>
      </c>
      <c r="BC845" s="1">
        <v>2.0</v>
      </c>
      <c r="BD845" s="1">
        <v>2.0</v>
      </c>
      <c r="BE845" s="1">
        <v>3.0</v>
      </c>
      <c r="BF845" s="1">
        <v>4.0</v>
      </c>
      <c r="BG845" s="1">
        <v>4.0</v>
      </c>
      <c r="BH845" s="1">
        <v>3.0</v>
      </c>
      <c r="BI845" s="1">
        <v>3.0</v>
      </c>
      <c r="BJ845" s="1">
        <v>3.0</v>
      </c>
      <c r="BK845" s="1">
        <v>1.0</v>
      </c>
      <c r="BL845" s="1">
        <v>2.0</v>
      </c>
      <c r="BM845" s="1">
        <v>2.0</v>
      </c>
      <c r="BN845" s="1">
        <v>2.0</v>
      </c>
      <c r="BO845" s="1">
        <v>1.0</v>
      </c>
      <c r="BP845" s="1">
        <v>2.0</v>
      </c>
      <c r="BQ845" s="1">
        <v>2.0</v>
      </c>
      <c r="BR845" s="1">
        <v>2.0</v>
      </c>
      <c r="BS845" s="1">
        <v>4.0</v>
      </c>
      <c r="BT845" s="1">
        <v>4.0</v>
      </c>
      <c r="BU845" s="1">
        <v>3.0</v>
      </c>
      <c r="BV845" s="1">
        <v>4.0</v>
      </c>
      <c r="BW845" s="1">
        <v>2.0</v>
      </c>
      <c r="BX845" s="1">
        <v>3.0</v>
      </c>
      <c r="BY845" s="1">
        <v>2.0</v>
      </c>
      <c r="BZ845" s="1">
        <v>3.0</v>
      </c>
      <c r="CA845" s="64">
        <f t="shared" si="32"/>
        <v>212</v>
      </c>
      <c r="CB845" s="45">
        <f t="shared" si="33"/>
        <v>31</v>
      </c>
      <c r="CC845" s="45">
        <f t="shared" si="34"/>
        <v>29</v>
      </c>
      <c r="CD845" s="45">
        <f t="shared" si="35"/>
        <v>14</v>
      </c>
      <c r="CE845" s="45">
        <f t="shared" si="36"/>
        <v>35</v>
      </c>
      <c r="CF845" s="45">
        <f t="shared" si="37"/>
        <v>25</v>
      </c>
      <c r="CG845" s="45">
        <f t="shared" si="38"/>
        <v>13</v>
      </c>
      <c r="CH845" s="45">
        <f t="shared" si="39"/>
        <v>23</v>
      </c>
      <c r="CI845" s="45">
        <f t="shared" si="40"/>
        <v>0.3</v>
      </c>
      <c r="CJ845">
        <f t="shared" si="10"/>
        <v>14</v>
      </c>
      <c r="CK845" s="45">
        <f t="shared" si="41"/>
        <v>25</v>
      </c>
      <c r="CM845" s="40">
        <f>VLOOKUP(CB845,'PROMIS 57 T-Score Conversions'!Q$3:R$35,2,TRUE)</f>
        <v>43.1</v>
      </c>
      <c r="CN845" s="44" t="str">
        <f t="shared" si="20"/>
        <v>Mild</v>
      </c>
      <c r="CO845" s="40">
        <f>VLOOKUP(CC845,'PROMIS 57 T-Score Conversions'!A$3:B$35,2,TRUE)</f>
        <v>67.7</v>
      </c>
      <c r="CP845" s="39" t="str">
        <f t="shared" si="21"/>
        <v>Severe</v>
      </c>
      <c r="CQ845" s="40">
        <f>VLOOKUP(CD845,'PROMIS 57 T-Score Conversions'!E$3:F$35,2,TRUE)</f>
        <v>53.2</v>
      </c>
      <c r="CR845" s="39" t="str">
        <f t="shared" si="22"/>
        <v>Normal</v>
      </c>
      <c r="CS845" s="40">
        <f>VLOOKUP(CE845,'PROMIS 57 T-Score Conversions'!U$3:V$35,2,TRUE)</f>
        <v>68.6</v>
      </c>
      <c r="CT845" s="39" t="str">
        <f t="shared" si="42"/>
        <v>Moderate</v>
      </c>
      <c r="CU845" s="40">
        <f>VLOOKUP(CF845,'PROMIS 57 T-Score Conversions'!Y$3:Z$35,2,TRUE)</f>
        <v>55.3</v>
      </c>
      <c r="CV845" s="39" t="str">
        <f t="shared" si="24"/>
        <v>Mild</v>
      </c>
      <c r="CW845" s="40">
        <f>vlookup(CG845,'PROMIS 57 T-Score Conversions'!M$3:N$35,2,TRUE)</f>
        <v>34.5</v>
      </c>
      <c r="CX845" s="39" t="str">
        <f t="shared" si="25"/>
        <v>Moderate</v>
      </c>
      <c r="CY845" s="40">
        <f>VLOOKup(CH845,'PROMIS 57 T-Score Conversions'!I$3:J$35,2,TRUE)</f>
        <v>60.8</v>
      </c>
      <c r="CZ845" s="39" t="str">
        <f t="shared" si="26"/>
        <v>Moderate</v>
      </c>
      <c r="DA845" s="37">
        <f>VLOOKUP(CJ845,'PROMIS 57 T-Score Conversions'!AC$3:AD$35,2,TRUE)</f>
        <v>32.15</v>
      </c>
      <c r="DB845" s="44" t="str">
        <f t="shared" si="30"/>
        <v>Moderate</v>
      </c>
      <c r="DC845" s="40">
        <f>VLOOKUP(CK845,'PROMIS 57 T-Score Conversions'!AG$3:AH$35,2,TRUE)</f>
        <v>44.34</v>
      </c>
      <c r="DD845" s="39" t="str">
        <f t="shared" si="31"/>
        <v>Normal</v>
      </c>
    </row>
    <row r="846">
      <c r="A846" s="1" t="b">
        <v>1</v>
      </c>
      <c r="B846" s="1" t="b">
        <v>1</v>
      </c>
      <c r="C846" s="20">
        <v>44118.34074810185</v>
      </c>
      <c r="D846" s="1" t="s">
        <v>326</v>
      </c>
      <c r="E846" s="1">
        <v>2121.0</v>
      </c>
      <c r="F846" s="1">
        <v>2.0</v>
      </c>
      <c r="G846" s="1">
        <v>3.0</v>
      </c>
      <c r="H846" s="1">
        <v>3.0</v>
      </c>
      <c r="I846" s="1">
        <v>4.0</v>
      </c>
      <c r="J846" s="1">
        <v>1.0</v>
      </c>
      <c r="K846" s="1">
        <v>2.0</v>
      </c>
      <c r="L846" s="1">
        <v>3.0</v>
      </c>
      <c r="M846" s="1">
        <v>1.0</v>
      </c>
      <c r="N846" s="1">
        <v>4.0</v>
      </c>
      <c r="O846" s="1">
        <v>3.0</v>
      </c>
      <c r="P846" s="1">
        <v>3.0</v>
      </c>
      <c r="Q846" s="1">
        <v>4.0</v>
      </c>
      <c r="R846" s="1">
        <v>3.0</v>
      </c>
      <c r="S846" s="1">
        <v>2.0</v>
      </c>
      <c r="T846" s="1">
        <v>4.0</v>
      </c>
      <c r="U846" s="1">
        <v>4.0</v>
      </c>
      <c r="V846" s="1">
        <v>3.0</v>
      </c>
      <c r="W846" s="1">
        <v>3.0</v>
      </c>
      <c r="X846" s="1">
        <v>3.0</v>
      </c>
      <c r="Y846" s="1">
        <v>2.0</v>
      </c>
      <c r="Z846" s="1">
        <v>3.0</v>
      </c>
      <c r="AA846" s="1">
        <v>3.0</v>
      </c>
      <c r="AB846" s="1">
        <v>2.0</v>
      </c>
      <c r="AC846" s="1">
        <v>2.0</v>
      </c>
      <c r="AD846" s="1">
        <v>3.0</v>
      </c>
      <c r="AE846" s="1">
        <v>3.0</v>
      </c>
      <c r="AF846" s="1">
        <v>3.0</v>
      </c>
      <c r="AG846" s="1">
        <v>3.0</v>
      </c>
      <c r="AH846" s="1">
        <v>3.0</v>
      </c>
      <c r="AI846" s="1">
        <v>4.0</v>
      </c>
      <c r="AJ846" s="1">
        <v>4.0</v>
      </c>
      <c r="AK846" s="1">
        <v>4.0</v>
      </c>
      <c r="AL846" s="1">
        <v>4.0</v>
      </c>
      <c r="AM846" s="1">
        <v>4.0</v>
      </c>
      <c r="AN846" s="1">
        <v>4.0</v>
      </c>
      <c r="AO846" s="1">
        <v>2.0</v>
      </c>
      <c r="AP846" s="1">
        <v>4.0</v>
      </c>
      <c r="AQ846" s="1">
        <v>2.0</v>
      </c>
      <c r="AR846" s="1">
        <v>2.0</v>
      </c>
      <c r="AS846" s="1">
        <v>5.0</v>
      </c>
      <c r="AT846" s="1">
        <v>2.0</v>
      </c>
      <c r="AU846" s="1">
        <v>2.0</v>
      </c>
      <c r="AV846" s="1">
        <v>2.0</v>
      </c>
      <c r="AW846" s="1">
        <v>3.0</v>
      </c>
      <c r="AX846" s="1">
        <v>2.0</v>
      </c>
      <c r="AY846" s="1">
        <v>2.0</v>
      </c>
      <c r="AZ846" s="1">
        <v>3.0</v>
      </c>
      <c r="BA846" s="1">
        <v>2.0</v>
      </c>
      <c r="BB846" s="1">
        <v>3.0</v>
      </c>
      <c r="BC846" s="1">
        <v>3.0</v>
      </c>
      <c r="BD846" s="1">
        <v>3.0</v>
      </c>
      <c r="BE846" s="1">
        <v>4.0</v>
      </c>
      <c r="BF846" s="1">
        <v>4.0</v>
      </c>
      <c r="BG846" s="1">
        <v>3.0</v>
      </c>
      <c r="BH846" s="1">
        <v>4.0</v>
      </c>
      <c r="BI846" s="1">
        <v>3.0</v>
      </c>
      <c r="BJ846" s="1">
        <v>6.0</v>
      </c>
      <c r="BK846" s="1">
        <v>2.0</v>
      </c>
      <c r="BL846" s="1">
        <v>3.0</v>
      </c>
      <c r="BM846" s="1">
        <v>1.0</v>
      </c>
      <c r="BN846" s="1">
        <v>2.0</v>
      </c>
      <c r="BO846" s="1">
        <v>2.0</v>
      </c>
      <c r="BP846" s="1">
        <v>2.0</v>
      </c>
      <c r="BQ846" s="1">
        <v>2.0</v>
      </c>
      <c r="BR846" s="1">
        <v>3.0</v>
      </c>
      <c r="BS846" s="1">
        <v>5.0</v>
      </c>
      <c r="BT846" s="1">
        <v>5.0</v>
      </c>
      <c r="BU846" s="1">
        <v>4.0</v>
      </c>
      <c r="BV846" s="1">
        <v>4.0</v>
      </c>
      <c r="BW846" s="1">
        <v>5.0</v>
      </c>
      <c r="BX846" s="1">
        <v>3.0</v>
      </c>
      <c r="BY846" s="1">
        <v>3.0</v>
      </c>
      <c r="BZ846" s="1">
        <v>4.0</v>
      </c>
      <c r="CA846" s="64">
        <f t="shared" si="32"/>
        <v>222</v>
      </c>
      <c r="CB846" s="45">
        <f t="shared" si="33"/>
        <v>19</v>
      </c>
      <c r="CC846" s="45">
        <f t="shared" si="34"/>
        <v>27</v>
      </c>
      <c r="CD846" s="45">
        <f t="shared" si="35"/>
        <v>21</v>
      </c>
      <c r="CE846" s="45">
        <f t="shared" si="36"/>
        <v>27</v>
      </c>
      <c r="CF846" s="45">
        <f t="shared" si="37"/>
        <v>27</v>
      </c>
      <c r="CG846" s="45">
        <f t="shared" si="38"/>
        <v>18</v>
      </c>
      <c r="CH846" s="45">
        <f t="shared" si="39"/>
        <v>27</v>
      </c>
      <c r="CI846" s="45">
        <f t="shared" si="40"/>
        <v>0.6</v>
      </c>
      <c r="CJ846">
        <f t="shared" si="10"/>
        <v>17</v>
      </c>
      <c r="CK846" s="45">
        <f t="shared" si="41"/>
        <v>33</v>
      </c>
      <c r="CM846" s="40">
        <f>VLOOKUP(CB846,'PROMIS 57 T-Score Conversions'!Q$3:R$35,2,TRUE)</f>
        <v>34.7</v>
      </c>
      <c r="CN846" s="44" t="str">
        <f t="shared" si="20"/>
        <v>Moderate</v>
      </c>
      <c r="CO846" s="40">
        <f>VLOOKUP(CC846,'PROMIS 57 T-Score Conversions'!A$3:B$35,2,TRUE)</f>
        <v>65.6</v>
      </c>
      <c r="CP846" s="39" t="str">
        <f t="shared" si="21"/>
        <v>Severe</v>
      </c>
      <c r="CQ846" s="40">
        <f>VLOOKUP(CD846,'PROMIS 57 T-Score Conversions'!E$3:F$35,2,TRUE)</f>
        <v>59.4</v>
      </c>
      <c r="CR846" s="39" t="str">
        <f t="shared" si="22"/>
        <v>Mild</v>
      </c>
      <c r="CS846" s="40">
        <f>VLOOKUP(CE846,'PROMIS 57 T-Score Conversions'!U$3:V$35,2,TRUE)</f>
        <v>60.4</v>
      </c>
      <c r="CT846" s="39" t="str">
        <f t="shared" si="42"/>
        <v>Moderate</v>
      </c>
      <c r="CU846" s="40">
        <f>VLOOKUP(CF846,'PROMIS 57 T-Score Conversions'!Y$3:Z$35,2,TRUE)</f>
        <v>57.3</v>
      </c>
      <c r="CV846" s="39" t="str">
        <f t="shared" si="24"/>
        <v>Mild</v>
      </c>
      <c r="CW846" s="40">
        <f>vlookup(CG846,'PROMIS 57 T-Score Conversions'!M$3:N$35,2,TRUE)</f>
        <v>38.5</v>
      </c>
      <c r="CX846" s="39" t="str">
        <f t="shared" si="25"/>
        <v>Moderate</v>
      </c>
      <c r="CY846" s="40">
        <f>VLOOKup(CH846,'PROMIS 57 T-Score Conversions'!I$3:J$35,2,TRUE)</f>
        <v>63.5</v>
      </c>
      <c r="CZ846" s="39" t="str">
        <f t="shared" si="26"/>
        <v>Moderate</v>
      </c>
      <c r="DA846" s="37">
        <f>VLOOKUP(CJ846,'PROMIS 57 T-Score Conversions'!AC$3:AD$35,2,TRUE)</f>
        <v>34.75</v>
      </c>
      <c r="DB846" s="44" t="str">
        <f t="shared" si="30"/>
        <v>Moderate</v>
      </c>
      <c r="DC846" s="40">
        <f>VLOOKUP(CK846,'PROMIS 57 T-Score Conversions'!AG$3:AH$35,2,TRUE)</f>
        <v>52.42</v>
      </c>
      <c r="DD846" s="39" t="str">
        <f t="shared" si="31"/>
        <v>Normal</v>
      </c>
    </row>
    <row r="847">
      <c r="A847" s="1" t="b">
        <v>1</v>
      </c>
      <c r="B847" s="1" t="b">
        <v>1</v>
      </c>
      <c r="C847" s="20">
        <v>44118.39649061342</v>
      </c>
      <c r="D847" s="1" t="s">
        <v>493</v>
      </c>
      <c r="E847" s="1">
        <v>2318.0</v>
      </c>
      <c r="F847" s="1">
        <v>4.0</v>
      </c>
      <c r="G847" s="1">
        <v>5.0</v>
      </c>
      <c r="H847" s="1">
        <v>5.0</v>
      </c>
      <c r="I847" s="1">
        <v>4.0</v>
      </c>
      <c r="J847" s="1">
        <v>4.0</v>
      </c>
      <c r="K847" s="1">
        <v>4.0</v>
      </c>
      <c r="L847" s="1">
        <v>4.0</v>
      </c>
      <c r="M847" s="1">
        <v>4.0</v>
      </c>
      <c r="N847" s="1">
        <v>3.0</v>
      </c>
      <c r="O847" s="1">
        <v>3.0</v>
      </c>
      <c r="P847" s="1">
        <v>4.0</v>
      </c>
      <c r="Q847" s="1">
        <v>3.0</v>
      </c>
      <c r="R847" s="1">
        <v>4.0</v>
      </c>
      <c r="S847" s="1">
        <v>2.0</v>
      </c>
      <c r="T847" s="1">
        <v>3.0</v>
      </c>
      <c r="U847" s="1">
        <v>4.0</v>
      </c>
      <c r="V847" s="1">
        <v>2.0</v>
      </c>
      <c r="W847" s="1">
        <v>2.0</v>
      </c>
      <c r="X847" s="1">
        <v>2.0</v>
      </c>
      <c r="Y847" s="1">
        <v>2.0</v>
      </c>
      <c r="Z847" s="1">
        <v>2.0</v>
      </c>
      <c r="AA847" s="1">
        <v>2.0</v>
      </c>
      <c r="AB847" s="1">
        <v>2.0</v>
      </c>
      <c r="AC847" s="1">
        <v>1.0</v>
      </c>
      <c r="AD847" s="1">
        <v>4.0</v>
      </c>
      <c r="AE847" s="1">
        <v>4.0</v>
      </c>
      <c r="AF847" s="1">
        <v>3.0</v>
      </c>
      <c r="AG847" s="1">
        <v>3.0</v>
      </c>
      <c r="AH847" s="1">
        <v>4.0</v>
      </c>
      <c r="AI847" s="1">
        <v>3.0</v>
      </c>
      <c r="AJ847" s="1">
        <v>3.0</v>
      </c>
      <c r="AK847" s="1">
        <v>3.0</v>
      </c>
      <c r="AL847" s="1">
        <v>3.0</v>
      </c>
      <c r="AM847" s="1">
        <v>2.0</v>
      </c>
      <c r="AN847" s="1">
        <v>4.0</v>
      </c>
      <c r="AO847" s="1">
        <v>1.0</v>
      </c>
      <c r="AP847" s="1">
        <v>5.0</v>
      </c>
      <c r="AQ847" s="1">
        <v>1.0</v>
      </c>
      <c r="AR847" s="1">
        <v>1.0</v>
      </c>
      <c r="AS847" s="1">
        <v>4.0</v>
      </c>
      <c r="AT847" s="1">
        <v>2.0</v>
      </c>
      <c r="AU847" s="1">
        <v>2.0</v>
      </c>
      <c r="AV847" s="1">
        <v>2.0</v>
      </c>
      <c r="AW847" s="1">
        <v>2.0</v>
      </c>
      <c r="AX847" s="1">
        <v>1.0</v>
      </c>
      <c r="AY847" s="1">
        <v>1.0</v>
      </c>
      <c r="AZ847" s="1">
        <v>1.0</v>
      </c>
      <c r="BA847" s="1">
        <v>2.0</v>
      </c>
      <c r="BB847" s="1">
        <v>2.0</v>
      </c>
      <c r="BC847" s="1">
        <v>2.0</v>
      </c>
      <c r="BD847" s="1">
        <v>1.0</v>
      </c>
      <c r="BE847" s="1">
        <v>2.0</v>
      </c>
      <c r="BF847" s="1">
        <v>4.0</v>
      </c>
      <c r="BG847" s="1">
        <v>2.0</v>
      </c>
      <c r="BH847" s="1">
        <v>4.0</v>
      </c>
      <c r="BI847" s="1">
        <v>2.0</v>
      </c>
      <c r="BJ847" s="1">
        <v>3.0</v>
      </c>
      <c r="BK847" s="1">
        <v>2.0</v>
      </c>
      <c r="BL847" s="1">
        <v>2.0</v>
      </c>
      <c r="BM847" s="1">
        <v>1.0</v>
      </c>
      <c r="BN847" s="1">
        <v>2.0</v>
      </c>
      <c r="BO847" s="1">
        <v>2.0</v>
      </c>
      <c r="BP847" s="1">
        <v>3.0</v>
      </c>
      <c r="BQ847" s="1">
        <v>3.0</v>
      </c>
      <c r="BR847" s="1">
        <v>3.0</v>
      </c>
      <c r="BS847" s="1">
        <v>4.0</v>
      </c>
      <c r="BT847" s="1">
        <v>3.0</v>
      </c>
      <c r="BU847" s="1">
        <v>2.0</v>
      </c>
      <c r="BV847" s="1">
        <v>2.0</v>
      </c>
      <c r="BW847" s="1">
        <v>5.0</v>
      </c>
      <c r="BX847" s="1">
        <v>2.0</v>
      </c>
      <c r="BY847" s="1">
        <v>1.0</v>
      </c>
      <c r="BZ847" s="1">
        <v>3.0</v>
      </c>
      <c r="CA847" s="64">
        <f t="shared" si="32"/>
        <v>198</v>
      </c>
      <c r="CB847" s="45">
        <f t="shared" si="33"/>
        <v>34</v>
      </c>
      <c r="CC847" s="45">
        <f t="shared" si="34"/>
        <v>26</v>
      </c>
      <c r="CD847" s="45">
        <f t="shared" si="35"/>
        <v>15</v>
      </c>
      <c r="CE847" s="45">
        <f t="shared" si="36"/>
        <v>27</v>
      </c>
      <c r="CF847" s="45">
        <f t="shared" si="37"/>
        <v>21</v>
      </c>
      <c r="CG847" s="45">
        <f t="shared" si="38"/>
        <v>13</v>
      </c>
      <c r="CH847" s="45">
        <f t="shared" si="39"/>
        <v>19</v>
      </c>
      <c r="CI847" s="45">
        <f t="shared" si="40"/>
        <v>0.3</v>
      </c>
      <c r="CJ847">
        <f t="shared" si="10"/>
        <v>18</v>
      </c>
      <c r="CK847" s="45">
        <f t="shared" si="41"/>
        <v>22</v>
      </c>
      <c r="CM847" s="40">
        <f>VLOOKUP(CB847,'PROMIS 57 T-Score Conversions'!Q$3:R$35,2,TRUE)</f>
        <v>45.7</v>
      </c>
      <c r="CN847" s="44" t="str">
        <f t="shared" si="20"/>
        <v>Normal</v>
      </c>
      <c r="CO847" s="40">
        <f>VLOOKUP(CC847,'PROMIS 57 T-Score Conversions'!A$3:B$35,2,TRUE)</f>
        <v>64.5</v>
      </c>
      <c r="CP847" s="39" t="str">
        <f t="shared" si="21"/>
        <v>Moderate</v>
      </c>
      <c r="CQ847" s="40">
        <f>VLOOKUP(CD847,'PROMIS 57 T-Score Conversions'!E$3:F$35,2,TRUE)</f>
        <v>54.1</v>
      </c>
      <c r="CR847" s="39" t="str">
        <f t="shared" si="22"/>
        <v>Normal</v>
      </c>
      <c r="CS847" s="40">
        <f>VLOOKUP(CE847,'PROMIS 57 T-Score Conversions'!U$3:V$35,2,TRUE)</f>
        <v>60.4</v>
      </c>
      <c r="CT847" s="39" t="str">
        <f t="shared" si="42"/>
        <v>Moderate</v>
      </c>
      <c r="CU847" s="40">
        <f>VLOOKUP(CF847,'PROMIS 57 T-Score Conversions'!Y$3:Z$35,2,TRUE)</f>
        <v>51.2</v>
      </c>
      <c r="CV847" s="39" t="str">
        <f t="shared" si="24"/>
        <v>Normal</v>
      </c>
      <c r="CW847" s="40">
        <f>vlookup(CG847,'PROMIS 57 T-Score Conversions'!M$3:N$35,2,TRUE)</f>
        <v>34.5</v>
      </c>
      <c r="CX847" s="39" t="str">
        <f t="shared" si="25"/>
        <v>Moderate</v>
      </c>
      <c r="CY847" s="40">
        <f>VLOOKup(CH847,'PROMIS 57 T-Score Conversions'!I$3:J$35,2,TRUE)</f>
        <v>58.1</v>
      </c>
      <c r="CZ847" s="39" t="str">
        <f t="shared" si="26"/>
        <v>Mild</v>
      </c>
      <c r="DA847" s="37">
        <f>VLOOKUP(CJ847,'PROMIS 57 T-Score Conversions'!AC$3:AD$35,2,TRUE)</f>
        <v>35.56</v>
      </c>
      <c r="DB847" s="44" t="str">
        <f t="shared" si="30"/>
        <v>Moderate</v>
      </c>
      <c r="DC847" s="40">
        <f>VLOOKUP(CK847,'PROMIS 57 T-Score Conversions'!AG$3:AH$35,2,TRUE)</f>
        <v>41.61</v>
      </c>
      <c r="DD847" s="39" t="str">
        <f t="shared" si="31"/>
        <v>Normal</v>
      </c>
    </row>
    <row r="848">
      <c r="A848" s="1" t="b">
        <v>1</v>
      </c>
      <c r="B848" s="1" t="b">
        <v>1</v>
      </c>
      <c r="C848" s="20">
        <v>44118.569966724535</v>
      </c>
      <c r="D848" s="1" t="s">
        <v>354</v>
      </c>
      <c r="E848" s="1">
        <v>2156.0</v>
      </c>
      <c r="F848" s="1">
        <v>3.0</v>
      </c>
      <c r="G848" s="1">
        <v>2.0</v>
      </c>
      <c r="H848" s="1">
        <v>2.0</v>
      </c>
      <c r="I848" s="1">
        <v>3.0</v>
      </c>
      <c r="J848" s="1">
        <v>1.0</v>
      </c>
      <c r="K848" s="1">
        <v>2.0</v>
      </c>
      <c r="L848" s="1">
        <v>3.0</v>
      </c>
      <c r="M848" s="1">
        <v>2.0</v>
      </c>
      <c r="N848" s="1">
        <v>3.0</v>
      </c>
      <c r="O848" s="1">
        <v>2.0</v>
      </c>
      <c r="P848" s="1">
        <v>1.0</v>
      </c>
      <c r="Q848" s="1">
        <v>4.0</v>
      </c>
      <c r="R848" s="1">
        <v>3.0</v>
      </c>
      <c r="S848" s="1">
        <v>1.0</v>
      </c>
      <c r="T848" s="1">
        <v>3.0</v>
      </c>
      <c r="U848" s="1">
        <v>3.0</v>
      </c>
      <c r="V848" s="1">
        <v>2.0</v>
      </c>
      <c r="W848" s="1">
        <v>3.0</v>
      </c>
      <c r="X848" s="1">
        <v>2.0</v>
      </c>
      <c r="Y848" s="1">
        <v>1.0</v>
      </c>
      <c r="Z848" s="1">
        <v>2.0</v>
      </c>
      <c r="AA848" s="1">
        <v>2.0</v>
      </c>
      <c r="AB848" s="1">
        <v>1.0</v>
      </c>
      <c r="AC848" s="1">
        <v>3.0</v>
      </c>
      <c r="AD848" s="1">
        <v>3.0</v>
      </c>
      <c r="AE848" s="1">
        <v>3.0</v>
      </c>
      <c r="AF848" s="1">
        <v>3.0</v>
      </c>
      <c r="AG848" s="1">
        <v>3.0</v>
      </c>
      <c r="AH848" s="1">
        <v>3.0</v>
      </c>
      <c r="AI848" s="1">
        <v>3.0</v>
      </c>
      <c r="AJ848" s="1">
        <v>5.0</v>
      </c>
      <c r="AK848" s="1">
        <v>4.0</v>
      </c>
      <c r="AL848" s="1">
        <v>3.0</v>
      </c>
      <c r="AM848" s="1">
        <v>4.0</v>
      </c>
      <c r="AN848" s="1">
        <v>4.0</v>
      </c>
      <c r="AO848" s="1">
        <v>2.0</v>
      </c>
      <c r="AP848" s="1">
        <v>4.0</v>
      </c>
      <c r="AQ848" s="1">
        <v>2.0</v>
      </c>
      <c r="AR848" s="1">
        <v>2.0</v>
      </c>
      <c r="AS848" s="1">
        <v>4.0</v>
      </c>
      <c r="AT848" s="1">
        <v>2.0</v>
      </c>
      <c r="AU848" s="1">
        <v>4.0</v>
      </c>
      <c r="AV848" s="1">
        <v>2.0</v>
      </c>
      <c r="AW848" s="1">
        <v>2.0</v>
      </c>
      <c r="AX848" s="1">
        <v>2.0</v>
      </c>
      <c r="AY848" s="1">
        <v>3.0</v>
      </c>
      <c r="AZ848" s="1">
        <v>3.0</v>
      </c>
      <c r="BA848" s="1">
        <v>2.0</v>
      </c>
      <c r="BB848" s="1">
        <v>4.0</v>
      </c>
      <c r="BC848" s="1">
        <v>4.0</v>
      </c>
      <c r="BD848" s="1">
        <v>3.0</v>
      </c>
      <c r="BE848" s="1">
        <v>3.0</v>
      </c>
      <c r="BF848" s="1">
        <v>5.0</v>
      </c>
      <c r="BG848" s="1">
        <v>3.0</v>
      </c>
      <c r="BH848" s="1">
        <v>3.0</v>
      </c>
      <c r="BI848" s="1">
        <v>3.0</v>
      </c>
      <c r="BJ848" s="1">
        <v>3.0</v>
      </c>
      <c r="BK848" s="1">
        <v>2.0</v>
      </c>
      <c r="BL848" s="1">
        <v>1.0</v>
      </c>
      <c r="BM848" s="1">
        <v>2.0</v>
      </c>
      <c r="BN848" s="1">
        <v>2.0</v>
      </c>
      <c r="BO848" s="1">
        <v>2.0</v>
      </c>
      <c r="BP848" s="1">
        <v>2.0</v>
      </c>
      <c r="BQ848" s="1">
        <v>3.0</v>
      </c>
      <c r="BR848" s="1">
        <v>2.0</v>
      </c>
      <c r="BS848" s="1">
        <v>5.0</v>
      </c>
      <c r="BT848" s="1">
        <v>4.0</v>
      </c>
      <c r="BU848" s="1">
        <v>5.0</v>
      </c>
      <c r="BV848" s="1">
        <v>5.0</v>
      </c>
      <c r="BW848" s="1">
        <v>5.0</v>
      </c>
      <c r="BX848" s="1">
        <v>2.0</v>
      </c>
      <c r="BY848" s="1">
        <v>2.0</v>
      </c>
      <c r="BZ848" s="1">
        <v>4.0</v>
      </c>
      <c r="CA848" s="64">
        <f t="shared" si="32"/>
        <v>205</v>
      </c>
      <c r="CB848" s="45">
        <f t="shared" si="33"/>
        <v>18</v>
      </c>
      <c r="CC848" s="45">
        <f t="shared" si="34"/>
        <v>20</v>
      </c>
      <c r="CD848" s="45">
        <f t="shared" si="35"/>
        <v>16</v>
      </c>
      <c r="CE848" s="45">
        <f t="shared" si="36"/>
        <v>27</v>
      </c>
      <c r="CF848" s="45">
        <f t="shared" si="37"/>
        <v>25</v>
      </c>
      <c r="CG848" s="45">
        <f t="shared" si="38"/>
        <v>20</v>
      </c>
      <c r="CH848" s="45">
        <f t="shared" si="39"/>
        <v>28</v>
      </c>
      <c r="CI848" s="45">
        <f t="shared" si="40"/>
        <v>0.3</v>
      </c>
      <c r="CJ848">
        <f t="shared" si="10"/>
        <v>16</v>
      </c>
      <c r="CK848" s="45">
        <f t="shared" si="41"/>
        <v>32</v>
      </c>
      <c r="CM848" s="40">
        <f>VLOOKUP(CB848,'PROMIS 57 T-Score Conversions'!Q$3:R$35,2,TRUE)</f>
        <v>34</v>
      </c>
      <c r="CN848" s="44" t="str">
        <f t="shared" si="20"/>
        <v>Moderate</v>
      </c>
      <c r="CO848" s="40">
        <f>VLOOKUP(CC848,'PROMIS 57 T-Score Conversions'!A$3:B$35,2,TRUE)</f>
        <v>58.4</v>
      </c>
      <c r="CP848" s="39" t="str">
        <f t="shared" si="21"/>
        <v>Moderate</v>
      </c>
      <c r="CQ848" s="40">
        <f>VLOOKUP(CD848,'PROMIS 57 T-Score Conversions'!E$3:F$35,2,TRUE)</f>
        <v>55.1</v>
      </c>
      <c r="CR848" s="39" t="str">
        <f t="shared" si="22"/>
        <v>Mild</v>
      </c>
      <c r="CS848" s="40">
        <f>VLOOKUP(CE848,'PROMIS 57 T-Score Conversions'!U$3:V$35,2,TRUE)</f>
        <v>60.4</v>
      </c>
      <c r="CT848" s="39" t="str">
        <f t="shared" si="42"/>
        <v>Moderate</v>
      </c>
      <c r="CU848" s="40">
        <f>VLOOKUP(CF848,'PROMIS 57 T-Score Conversions'!Y$3:Z$35,2,TRUE)</f>
        <v>55.3</v>
      </c>
      <c r="CV848" s="39" t="str">
        <f t="shared" si="24"/>
        <v>Mild</v>
      </c>
      <c r="CW848" s="40">
        <f>vlookup(CG848,'PROMIS 57 T-Score Conversions'!M$3:N$35,2,TRUE)</f>
        <v>40.2</v>
      </c>
      <c r="CX848" s="39" t="str">
        <f t="shared" si="25"/>
        <v>Mild</v>
      </c>
      <c r="CY848" s="40">
        <f>VLOOKup(CH848,'PROMIS 57 T-Score Conversions'!I$3:J$35,2,TRUE)</f>
        <v>64.1</v>
      </c>
      <c r="CZ848" s="39" t="str">
        <f t="shared" si="26"/>
        <v>Moderate</v>
      </c>
      <c r="DA848" s="37">
        <f>VLOOKUP(CJ848,'PROMIS 57 T-Score Conversions'!AC$3:AD$35,2,TRUE)</f>
        <v>33.92</v>
      </c>
      <c r="DB848" s="44" t="str">
        <f t="shared" si="30"/>
        <v>Moderate</v>
      </c>
      <c r="DC848" s="40">
        <f>VLOOKUP(CK848,'PROMIS 57 T-Score Conversions'!AG$3:AH$35,2,TRUE)</f>
        <v>51.29</v>
      </c>
      <c r="DD848" s="39" t="str">
        <f t="shared" si="31"/>
        <v>Normal</v>
      </c>
    </row>
    <row r="849">
      <c r="A849" s="1" t="b">
        <v>1</v>
      </c>
      <c r="B849" s="1" t="b">
        <v>1</v>
      </c>
      <c r="C849" s="20">
        <v>44119.394609016206</v>
      </c>
      <c r="D849" s="1" t="s">
        <v>104</v>
      </c>
      <c r="E849" s="1">
        <v>1872.0</v>
      </c>
      <c r="F849" s="1">
        <v>3.0</v>
      </c>
      <c r="G849" s="1">
        <v>3.0</v>
      </c>
      <c r="H849" s="1">
        <v>3.0</v>
      </c>
      <c r="I849" s="1">
        <v>3.0</v>
      </c>
      <c r="J849" s="1">
        <v>1.0</v>
      </c>
      <c r="K849" s="1">
        <v>2.0</v>
      </c>
      <c r="L849" s="1">
        <v>3.0</v>
      </c>
      <c r="M849" s="1">
        <v>2.0</v>
      </c>
      <c r="N849" s="1">
        <v>3.0</v>
      </c>
      <c r="O849" s="1">
        <v>4.0</v>
      </c>
      <c r="P849" s="1">
        <v>4.0</v>
      </c>
      <c r="Q849" s="1">
        <v>4.0</v>
      </c>
      <c r="R849" s="1">
        <v>3.0</v>
      </c>
      <c r="S849" s="1">
        <v>4.0</v>
      </c>
      <c r="T849" s="1">
        <v>3.0</v>
      </c>
      <c r="U849" s="1">
        <v>4.0</v>
      </c>
      <c r="V849" s="1">
        <v>4.0</v>
      </c>
      <c r="W849" s="1">
        <v>4.0</v>
      </c>
      <c r="X849" s="1">
        <v>3.0</v>
      </c>
      <c r="Y849" s="1">
        <v>4.0</v>
      </c>
      <c r="Z849" s="1">
        <v>2.0</v>
      </c>
      <c r="AA849" s="1">
        <v>4.0</v>
      </c>
      <c r="AB849" s="1">
        <v>4.0</v>
      </c>
      <c r="AC849" s="1">
        <v>4.0</v>
      </c>
      <c r="AD849" s="1">
        <v>5.0</v>
      </c>
      <c r="AE849" s="1">
        <v>4.0</v>
      </c>
      <c r="AF849" s="1">
        <v>4.0</v>
      </c>
      <c r="AG849" s="1">
        <v>4.0</v>
      </c>
      <c r="AH849" s="1">
        <v>3.0</v>
      </c>
      <c r="AI849" s="1">
        <v>4.0</v>
      </c>
      <c r="AJ849" s="1">
        <v>4.0</v>
      </c>
      <c r="AK849" s="1">
        <v>4.0</v>
      </c>
      <c r="AL849" s="1">
        <v>5.0</v>
      </c>
      <c r="AM849" s="1">
        <v>4.0</v>
      </c>
      <c r="AN849" s="1">
        <v>5.0</v>
      </c>
      <c r="AO849" s="1">
        <v>3.0</v>
      </c>
      <c r="AP849" s="1">
        <v>4.0</v>
      </c>
      <c r="AQ849" s="1">
        <v>3.0</v>
      </c>
      <c r="AR849" s="1">
        <v>2.0</v>
      </c>
      <c r="AS849" s="1">
        <v>5.0</v>
      </c>
      <c r="AT849" s="1">
        <v>2.0</v>
      </c>
      <c r="AU849" s="1">
        <v>1.0</v>
      </c>
      <c r="AV849" s="1">
        <v>2.0</v>
      </c>
      <c r="AW849" s="1">
        <v>2.0</v>
      </c>
      <c r="AX849" s="1">
        <v>1.0</v>
      </c>
      <c r="AY849" s="1">
        <v>1.0</v>
      </c>
      <c r="AZ849" s="1">
        <v>1.0</v>
      </c>
      <c r="BA849" s="1">
        <v>2.0</v>
      </c>
      <c r="BB849" s="1">
        <v>3.0</v>
      </c>
      <c r="BC849" s="1">
        <v>3.0</v>
      </c>
      <c r="BD849" s="1">
        <v>4.0</v>
      </c>
      <c r="BE849" s="1">
        <v>4.0</v>
      </c>
      <c r="BF849" s="1">
        <v>5.0</v>
      </c>
      <c r="BG849" s="1">
        <v>5.0</v>
      </c>
      <c r="BH849" s="1">
        <v>4.0</v>
      </c>
      <c r="BI849" s="1">
        <v>5.0</v>
      </c>
      <c r="BJ849" s="1">
        <v>7.0</v>
      </c>
      <c r="BK849" s="1">
        <v>1.0</v>
      </c>
      <c r="BL849" s="1">
        <v>2.0</v>
      </c>
      <c r="BM849" s="1">
        <v>2.0</v>
      </c>
      <c r="BN849" s="1">
        <v>1.0</v>
      </c>
      <c r="BO849" s="1">
        <v>1.0</v>
      </c>
      <c r="BP849" s="1">
        <v>1.0</v>
      </c>
      <c r="BQ849" s="1">
        <v>2.0</v>
      </c>
      <c r="BR849" s="1">
        <v>2.0</v>
      </c>
      <c r="BS849" s="1">
        <v>2.0</v>
      </c>
      <c r="BT849" s="1">
        <v>1.0</v>
      </c>
      <c r="BU849" s="1">
        <v>5.0</v>
      </c>
      <c r="BV849" s="1">
        <v>5.0</v>
      </c>
      <c r="BW849" s="1">
        <v>5.0</v>
      </c>
      <c r="BX849" s="1">
        <v>5.0</v>
      </c>
      <c r="BY849" s="1">
        <v>5.0</v>
      </c>
      <c r="BZ849" s="1">
        <v>1.0</v>
      </c>
      <c r="CA849" s="64">
        <f t="shared" si="32"/>
        <v>234</v>
      </c>
      <c r="CB849" s="45">
        <f t="shared" si="33"/>
        <v>20</v>
      </c>
      <c r="CC849" s="45">
        <f t="shared" si="34"/>
        <v>29</v>
      </c>
      <c r="CD849" s="45">
        <f t="shared" si="35"/>
        <v>29</v>
      </c>
      <c r="CE849" s="45">
        <f t="shared" si="36"/>
        <v>32</v>
      </c>
      <c r="CF849" s="45">
        <f t="shared" si="37"/>
        <v>31</v>
      </c>
      <c r="CG849" s="45">
        <f t="shared" si="38"/>
        <v>12</v>
      </c>
      <c r="CH849" s="45">
        <f t="shared" si="39"/>
        <v>33</v>
      </c>
      <c r="CI849" s="45">
        <f t="shared" si="40"/>
        <v>0.7</v>
      </c>
      <c r="CJ849">
        <f t="shared" si="10"/>
        <v>12</v>
      </c>
      <c r="CK849" s="45">
        <f t="shared" si="41"/>
        <v>29</v>
      </c>
      <c r="CM849" s="40">
        <f>VLOOKUP(CB849,'PROMIS 57 T-Score Conversions'!Q$3:R$35,2,TRUE)</f>
        <v>35.4</v>
      </c>
      <c r="CN849" s="44" t="str">
        <f t="shared" si="20"/>
        <v>Moderate</v>
      </c>
      <c r="CO849" s="40">
        <f>VLOOKUP(CC849,'PROMIS 57 T-Score Conversions'!A$3:B$35,2,TRUE)</f>
        <v>67.7</v>
      </c>
      <c r="CP849" s="39" t="str">
        <f t="shared" si="21"/>
        <v>Severe</v>
      </c>
      <c r="CQ849" s="40">
        <f>VLOOKUP(CD849,'PROMIS 57 T-Score Conversions'!E$3:F$35,2,TRUE)</f>
        <v>66.8</v>
      </c>
      <c r="CR849" s="39" t="str">
        <f t="shared" si="22"/>
        <v>Moderate</v>
      </c>
      <c r="CS849" s="40">
        <f>VLOOKUP(CE849,'PROMIS 57 T-Score Conversions'!U$3:V$35,2,TRUE)</f>
        <v>65.3</v>
      </c>
      <c r="CT849" s="39" t="str">
        <f t="shared" si="42"/>
        <v>Moderate</v>
      </c>
      <c r="CU849" s="40">
        <f>VLOOKUP(CF849,'PROMIS 57 T-Score Conversions'!Y$3:Z$35,2,TRUE)</f>
        <v>61.5</v>
      </c>
      <c r="CV849" s="39" t="str">
        <f t="shared" si="24"/>
        <v>Moderate</v>
      </c>
      <c r="CW849" s="40">
        <f>vlookup(CG849,'PROMIS 57 T-Score Conversions'!M$3:N$35,2,TRUE)</f>
        <v>33.6</v>
      </c>
      <c r="CX849" s="39" t="str">
        <f t="shared" si="25"/>
        <v>Moderate</v>
      </c>
      <c r="CY849" s="40">
        <f>VLOOKup(CH849,'PROMIS 57 T-Score Conversions'!I$3:J$35,2,TRUE)</f>
        <v>67.7</v>
      </c>
      <c r="CZ849" s="39" t="str">
        <f t="shared" si="26"/>
        <v>Moderate</v>
      </c>
      <c r="DA849" s="37">
        <f>VLOOKUP(CJ849,'PROMIS 57 T-Score Conversions'!AC$3:AD$35,2,TRUE)</f>
        <v>30.11</v>
      </c>
      <c r="DB849" s="44" t="str">
        <f t="shared" si="30"/>
        <v>Moderate</v>
      </c>
      <c r="DC849" s="40">
        <f>VLOOKUP(CK849,'PROMIS 57 T-Score Conversions'!AG$3:AH$35,2,TRUE)</f>
        <v>48.16</v>
      </c>
      <c r="DD849" s="39" t="str">
        <f t="shared" si="31"/>
        <v>Normal</v>
      </c>
    </row>
    <row r="850">
      <c r="A850" s="1" t="b">
        <v>1</v>
      </c>
      <c r="B850" s="1" t="b">
        <v>1</v>
      </c>
      <c r="C850" s="20">
        <v>44119.44314120371</v>
      </c>
      <c r="D850" s="1" t="s">
        <v>381</v>
      </c>
      <c r="E850" s="1">
        <v>2185.0</v>
      </c>
      <c r="F850" s="1">
        <v>3.0</v>
      </c>
      <c r="G850" s="1">
        <v>3.0</v>
      </c>
      <c r="H850" s="1">
        <v>4.0</v>
      </c>
      <c r="I850" s="1">
        <v>3.0</v>
      </c>
      <c r="J850" s="1">
        <v>3.0</v>
      </c>
      <c r="K850" s="1">
        <v>3.0</v>
      </c>
      <c r="L850" s="1">
        <v>3.0</v>
      </c>
      <c r="M850" s="1">
        <v>2.0</v>
      </c>
      <c r="N850" s="1">
        <v>3.0</v>
      </c>
      <c r="O850" s="1">
        <v>3.0</v>
      </c>
      <c r="P850" s="1">
        <v>2.0</v>
      </c>
      <c r="Q850" s="1">
        <v>3.0</v>
      </c>
      <c r="R850" s="1">
        <v>2.0</v>
      </c>
      <c r="S850" s="1">
        <v>3.0</v>
      </c>
      <c r="T850" s="1">
        <v>3.0</v>
      </c>
      <c r="U850" s="1">
        <v>2.0</v>
      </c>
      <c r="V850" s="1">
        <v>1.0</v>
      </c>
      <c r="W850" s="1">
        <v>2.0</v>
      </c>
      <c r="X850" s="1">
        <v>2.0</v>
      </c>
      <c r="Y850" s="1">
        <v>2.0</v>
      </c>
      <c r="Z850" s="1">
        <v>1.0</v>
      </c>
      <c r="AA850" s="1">
        <v>3.0</v>
      </c>
      <c r="AB850" s="1">
        <v>1.0</v>
      </c>
      <c r="AC850" s="1">
        <v>2.0</v>
      </c>
      <c r="AD850" s="1">
        <v>3.0</v>
      </c>
      <c r="AE850" s="1">
        <v>3.0</v>
      </c>
      <c r="AF850" s="1">
        <v>3.0</v>
      </c>
      <c r="AG850" s="1">
        <v>3.0</v>
      </c>
      <c r="AH850" s="1">
        <v>3.0</v>
      </c>
      <c r="AI850" s="1">
        <v>3.0</v>
      </c>
      <c r="AJ850" s="1">
        <v>3.0</v>
      </c>
      <c r="AK850" s="1">
        <v>3.0</v>
      </c>
      <c r="AL850" s="1">
        <v>3.0</v>
      </c>
      <c r="AM850" s="1">
        <v>3.0</v>
      </c>
      <c r="AN850" s="1">
        <v>3.0</v>
      </c>
      <c r="AO850" s="1">
        <v>3.0</v>
      </c>
      <c r="AP850" s="1">
        <v>2.0</v>
      </c>
      <c r="AQ850" s="1">
        <v>3.0</v>
      </c>
      <c r="AR850" s="1">
        <v>2.0</v>
      </c>
      <c r="AS850" s="1">
        <v>3.0</v>
      </c>
      <c r="AT850" s="1">
        <v>3.0</v>
      </c>
      <c r="AU850" s="1">
        <v>3.0</v>
      </c>
      <c r="AV850" s="1">
        <v>3.0</v>
      </c>
      <c r="AW850" s="1">
        <v>3.0</v>
      </c>
      <c r="AX850" s="1">
        <v>3.0</v>
      </c>
      <c r="AY850" s="1">
        <v>3.0</v>
      </c>
      <c r="AZ850" s="1">
        <v>3.0</v>
      </c>
      <c r="BA850" s="1">
        <v>3.0</v>
      </c>
      <c r="BB850" s="1">
        <v>2.0</v>
      </c>
      <c r="BC850" s="1">
        <v>3.0</v>
      </c>
      <c r="BD850" s="1">
        <v>2.0</v>
      </c>
      <c r="BE850" s="1">
        <v>3.0</v>
      </c>
      <c r="BF850" s="1">
        <v>2.0</v>
      </c>
      <c r="BG850" s="1">
        <v>2.0</v>
      </c>
      <c r="BH850" s="1">
        <v>2.0</v>
      </c>
      <c r="BI850" s="1">
        <v>2.0</v>
      </c>
      <c r="BJ850" s="1">
        <v>3.0</v>
      </c>
      <c r="BK850" s="1">
        <v>2.0</v>
      </c>
      <c r="BL850" s="1">
        <v>2.0</v>
      </c>
      <c r="BM850" s="1">
        <v>2.0</v>
      </c>
      <c r="BN850" s="1">
        <v>3.0</v>
      </c>
      <c r="BO850" s="1">
        <v>2.0</v>
      </c>
      <c r="BP850" s="1">
        <v>2.0</v>
      </c>
      <c r="BQ850" s="1">
        <v>2.0</v>
      </c>
      <c r="BR850" s="1">
        <v>2.0</v>
      </c>
      <c r="BS850" s="1">
        <v>4.0</v>
      </c>
      <c r="BT850" s="1">
        <v>4.0</v>
      </c>
      <c r="BU850" s="1">
        <v>4.0</v>
      </c>
      <c r="BV850" s="1">
        <v>4.0</v>
      </c>
      <c r="BW850" s="1">
        <v>4.0</v>
      </c>
      <c r="BX850" s="1">
        <v>4.0</v>
      </c>
      <c r="BY850" s="1">
        <v>4.0</v>
      </c>
      <c r="BZ850" s="1">
        <v>4.0</v>
      </c>
      <c r="CA850" s="64">
        <f t="shared" si="32"/>
        <v>199</v>
      </c>
      <c r="CB850" s="45">
        <f t="shared" si="33"/>
        <v>24</v>
      </c>
      <c r="CC850" s="45">
        <f t="shared" si="34"/>
        <v>21</v>
      </c>
      <c r="CD850" s="45">
        <f t="shared" si="35"/>
        <v>14</v>
      </c>
      <c r="CE850" s="45">
        <f t="shared" si="36"/>
        <v>24</v>
      </c>
      <c r="CF850" s="45">
        <f t="shared" si="37"/>
        <v>22</v>
      </c>
      <c r="CG850" s="45">
        <f t="shared" si="38"/>
        <v>24</v>
      </c>
      <c r="CH850" s="45">
        <f t="shared" si="39"/>
        <v>18</v>
      </c>
      <c r="CI850" s="45">
        <f t="shared" si="40"/>
        <v>0.3</v>
      </c>
      <c r="CJ850">
        <f t="shared" si="10"/>
        <v>17</v>
      </c>
      <c r="CK850" s="45">
        <f t="shared" si="41"/>
        <v>32</v>
      </c>
      <c r="CM850" s="40">
        <f>VLOOKUP(CB850,'PROMIS 57 T-Score Conversions'!Q$3:R$35,2,TRUE)</f>
        <v>38.1</v>
      </c>
      <c r="CN850" s="44" t="str">
        <f t="shared" si="20"/>
        <v>Moderate</v>
      </c>
      <c r="CO850" s="40">
        <f>VLOOKUP(CC850,'PROMIS 57 T-Score Conversions'!A$3:B$35,2,TRUE)</f>
        <v>59.4</v>
      </c>
      <c r="CP850" s="39" t="str">
        <f t="shared" si="21"/>
        <v>Moderate</v>
      </c>
      <c r="CQ850" s="40">
        <f>VLOOKUP(CD850,'PROMIS 57 T-Score Conversions'!E$3:F$35,2,TRUE)</f>
        <v>53.2</v>
      </c>
      <c r="CR850" s="39" t="str">
        <f t="shared" si="22"/>
        <v>Normal</v>
      </c>
      <c r="CS850" s="40">
        <f>VLOOKUP(CE850,'PROMIS 57 T-Score Conversions'!U$3:V$35,2,TRUE)</f>
        <v>57.5</v>
      </c>
      <c r="CT850" s="39" t="str">
        <f t="shared" si="42"/>
        <v>Mild</v>
      </c>
      <c r="CU850" s="40">
        <f>VLOOKUP(CF850,'PROMIS 57 T-Score Conversions'!Y$3:Z$35,2,TRUE)</f>
        <v>52.2</v>
      </c>
      <c r="CV850" s="39" t="str">
        <f t="shared" si="24"/>
        <v>Normal</v>
      </c>
      <c r="CW850" s="40">
        <f>vlookup(CG850,'PROMIS 57 T-Score Conversions'!M$3:N$35,2,TRUE)</f>
        <v>44</v>
      </c>
      <c r="CX850" s="39" t="str">
        <f t="shared" si="25"/>
        <v>Mild</v>
      </c>
      <c r="CY850" s="40">
        <f>VLOOKup(CH850,'PROMIS 57 T-Score Conversions'!I$3:J$35,2,TRUE)</f>
        <v>58.1</v>
      </c>
      <c r="CZ850" s="39" t="str">
        <f t="shared" si="26"/>
        <v>Mild</v>
      </c>
      <c r="DA850" s="37">
        <f>VLOOKUP(CJ850,'PROMIS 57 T-Score Conversions'!AC$3:AD$35,2,TRUE)</f>
        <v>34.75</v>
      </c>
      <c r="DB850" s="44" t="str">
        <f t="shared" si="30"/>
        <v>Moderate</v>
      </c>
      <c r="DC850" s="40">
        <f>VLOOKUP(CK850,'PROMIS 57 T-Score Conversions'!AG$3:AH$35,2,TRUE)</f>
        <v>51.29</v>
      </c>
      <c r="DD850" s="39" t="str">
        <f t="shared" si="31"/>
        <v>Normal</v>
      </c>
    </row>
    <row r="851">
      <c r="A851" s="1" t="b">
        <v>1</v>
      </c>
      <c r="B851" s="1" t="b">
        <v>1</v>
      </c>
      <c r="C851" s="20">
        <v>44119.59489916667</v>
      </c>
      <c r="D851" s="1" t="s">
        <v>529</v>
      </c>
      <c r="E851" s="1">
        <v>2379.0</v>
      </c>
      <c r="F851" s="1">
        <v>1.0</v>
      </c>
      <c r="G851" s="1">
        <v>1.0</v>
      </c>
      <c r="H851" s="1">
        <v>3.0</v>
      </c>
      <c r="I851" s="1">
        <v>2.0</v>
      </c>
      <c r="J851" s="1">
        <v>1.0</v>
      </c>
      <c r="K851" s="1">
        <v>1.0</v>
      </c>
      <c r="L851" s="1">
        <v>2.0</v>
      </c>
      <c r="M851" s="1">
        <v>1.0</v>
      </c>
      <c r="N851" s="1">
        <v>1.0</v>
      </c>
      <c r="O851" s="1">
        <v>1.0</v>
      </c>
      <c r="P851" s="1">
        <v>1.0</v>
      </c>
      <c r="Q851" s="1">
        <v>2.0</v>
      </c>
      <c r="R851" s="1">
        <v>2.0</v>
      </c>
      <c r="S851" s="1">
        <v>1.0</v>
      </c>
      <c r="T851" s="1">
        <v>2.0</v>
      </c>
      <c r="U851" s="1">
        <v>1.0</v>
      </c>
      <c r="V851" s="1">
        <v>1.0</v>
      </c>
      <c r="W851" s="1">
        <v>2.0</v>
      </c>
      <c r="X851" s="1">
        <v>1.0</v>
      </c>
      <c r="Y851" s="1">
        <v>2.0</v>
      </c>
      <c r="Z851" s="1">
        <v>1.0</v>
      </c>
      <c r="AA851" s="1">
        <v>2.0</v>
      </c>
      <c r="AB851" s="1">
        <v>1.0</v>
      </c>
      <c r="AC851" s="1">
        <v>1.0</v>
      </c>
      <c r="AD851" s="1">
        <v>3.0</v>
      </c>
      <c r="AE851" s="1">
        <v>2.0</v>
      </c>
      <c r="AF851" s="1">
        <v>3.0</v>
      </c>
      <c r="AG851" s="1">
        <v>2.0</v>
      </c>
      <c r="AH851" s="1">
        <v>2.0</v>
      </c>
      <c r="AI851" s="1">
        <v>2.0</v>
      </c>
      <c r="AJ851" s="1">
        <v>2.0</v>
      </c>
      <c r="AK851" s="1">
        <v>2.0</v>
      </c>
      <c r="AL851" s="1">
        <v>3.0</v>
      </c>
      <c r="AM851" s="1">
        <v>4.0</v>
      </c>
      <c r="AN851" s="1">
        <v>4.0</v>
      </c>
      <c r="AO851" s="1">
        <v>2.0</v>
      </c>
      <c r="AP851" s="1">
        <v>4.0</v>
      </c>
      <c r="AQ851" s="1">
        <v>2.0</v>
      </c>
      <c r="AR851" s="1">
        <v>1.0</v>
      </c>
      <c r="AS851" s="1">
        <v>4.0</v>
      </c>
      <c r="AT851" s="1">
        <v>2.0</v>
      </c>
      <c r="AU851" s="1">
        <v>2.0</v>
      </c>
      <c r="AV851" s="1">
        <v>1.0</v>
      </c>
      <c r="AW851" s="1">
        <v>1.0</v>
      </c>
      <c r="AX851" s="1">
        <v>1.0</v>
      </c>
      <c r="AY851" s="1">
        <v>1.0</v>
      </c>
      <c r="AZ851" s="1">
        <v>1.0</v>
      </c>
      <c r="BA851" s="1">
        <v>2.0</v>
      </c>
      <c r="BB851" s="1">
        <v>4.0</v>
      </c>
      <c r="BC851" s="1">
        <v>4.0</v>
      </c>
      <c r="BD851" s="1">
        <v>4.0</v>
      </c>
      <c r="BE851" s="1">
        <v>4.0</v>
      </c>
      <c r="BF851" s="1">
        <v>4.0</v>
      </c>
      <c r="BG851" s="1">
        <v>4.0</v>
      </c>
      <c r="BH851" s="1">
        <v>4.0</v>
      </c>
      <c r="BI851" s="1">
        <v>4.0</v>
      </c>
      <c r="BJ851" s="1">
        <v>7.0</v>
      </c>
      <c r="BK851" s="1">
        <v>2.0</v>
      </c>
      <c r="BL851" s="1">
        <v>2.0</v>
      </c>
      <c r="BM851" s="1">
        <v>2.0</v>
      </c>
      <c r="BN851" s="1">
        <v>2.0</v>
      </c>
      <c r="BO851" s="1">
        <v>1.0</v>
      </c>
      <c r="BP851" s="1">
        <v>2.0</v>
      </c>
      <c r="BQ851" s="1">
        <v>2.0</v>
      </c>
      <c r="BR851" s="1">
        <v>1.0</v>
      </c>
      <c r="BS851" s="1">
        <v>4.0</v>
      </c>
      <c r="BT851" s="1">
        <v>4.0</v>
      </c>
      <c r="BU851" s="1">
        <v>4.0</v>
      </c>
      <c r="BV851" s="1">
        <v>4.0</v>
      </c>
      <c r="BW851" s="1">
        <v>3.0</v>
      </c>
      <c r="BX851" s="1">
        <v>3.0</v>
      </c>
      <c r="BY851" s="1">
        <v>3.0</v>
      </c>
      <c r="BZ851" s="1">
        <v>4.0</v>
      </c>
      <c r="CA851" s="64">
        <f t="shared" si="32"/>
        <v>169</v>
      </c>
      <c r="CB851" s="45">
        <f t="shared" si="33"/>
        <v>12</v>
      </c>
      <c r="CC851" s="45">
        <f t="shared" si="34"/>
        <v>11</v>
      </c>
      <c r="CD851" s="45">
        <f t="shared" si="35"/>
        <v>11</v>
      </c>
      <c r="CE851" s="45">
        <f t="shared" si="36"/>
        <v>18</v>
      </c>
      <c r="CF851" s="45">
        <f t="shared" si="37"/>
        <v>24</v>
      </c>
      <c r="CG851" s="45">
        <f t="shared" si="38"/>
        <v>11</v>
      </c>
      <c r="CH851" s="45">
        <f t="shared" si="39"/>
        <v>32</v>
      </c>
      <c r="CI851" s="45">
        <f t="shared" si="40"/>
        <v>0.7</v>
      </c>
      <c r="CJ851">
        <f t="shared" si="10"/>
        <v>14</v>
      </c>
      <c r="CK851" s="45">
        <f t="shared" si="41"/>
        <v>29</v>
      </c>
      <c r="CM851" s="40">
        <f>VLOOKUP(CB851,'PROMIS 57 T-Score Conversions'!Q$3:R$35,2,TRUE)</f>
        <v>28.8</v>
      </c>
      <c r="CN851" s="44" t="str">
        <f t="shared" si="20"/>
        <v>Severe</v>
      </c>
      <c r="CO851" s="40">
        <f>VLOOKUP(CC851,'PROMIS 57 T-Score Conversions'!A$3:B$35,2,TRUE)</f>
        <v>47.8</v>
      </c>
      <c r="CP851" s="39" t="str">
        <f t="shared" si="21"/>
        <v>Normal</v>
      </c>
      <c r="CQ851" s="40">
        <f>VLOOKUP(CD851,'PROMIS 57 T-Score Conversions'!E$3:F$35,2,TRUE)</f>
        <v>49.4</v>
      </c>
      <c r="CR851" s="39" t="str">
        <f t="shared" si="22"/>
        <v>Normal</v>
      </c>
      <c r="CS851" s="40">
        <f>VLOOKUP(CE851,'PROMIS 57 T-Score Conversions'!U$3:V$35,2,TRUE)</f>
        <v>51.5</v>
      </c>
      <c r="CT851" s="39" t="str">
        <f t="shared" si="42"/>
        <v>Normal</v>
      </c>
      <c r="CU851" s="40">
        <f>VLOOKUP(CF851,'PROMIS 57 T-Score Conversions'!Y$3:Z$35,2,TRUE)</f>
        <v>54.3</v>
      </c>
      <c r="CV851" s="39" t="str">
        <f t="shared" si="24"/>
        <v>Normal</v>
      </c>
      <c r="CW851" s="40">
        <f>vlookup(CG851,'PROMIS 57 T-Score Conversions'!M$3:N$35,2,TRUE)</f>
        <v>32.6</v>
      </c>
      <c r="CX851" s="39" t="str">
        <f t="shared" si="25"/>
        <v>Moderate</v>
      </c>
      <c r="CY851" s="40">
        <f>VLOOKup(CH851,'PROMIS 57 T-Score Conversions'!I$3:J$35,2,TRUE)</f>
        <v>66.9</v>
      </c>
      <c r="CZ851" s="39" t="str">
        <f t="shared" si="26"/>
        <v>Moderate</v>
      </c>
      <c r="DA851" s="37">
        <f>VLOOKUP(CJ851,'PROMIS 57 T-Score Conversions'!AC$3:AD$35,2,TRUE)</f>
        <v>32.15</v>
      </c>
      <c r="DB851" s="44" t="str">
        <f t="shared" si="30"/>
        <v>Moderate</v>
      </c>
      <c r="DC851" s="40">
        <f>VLOOKUP(CK851,'PROMIS 57 T-Score Conversions'!AG$3:AH$35,2,TRUE)</f>
        <v>48.16</v>
      </c>
      <c r="DD851" s="39" t="str">
        <f t="shared" si="31"/>
        <v>Normal</v>
      </c>
    </row>
    <row r="852">
      <c r="A852" s="1" t="b">
        <v>1</v>
      </c>
      <c r="B852" s="1" t="b">
        <v>1</v>
      </c>
      <c r="C852" s="20">
        <v>44119.65465186343</v>
      </c>
      <c r="D852" s="1" t="s">
        <v>530</v>
      </c>
      <c r="E852" s="1">
        <v>1876.0</v>
      </c>
      <c r="F852" s="1">
        <v>4.0</v>
      </c>
      <c r="G852" s="1">
        <v>5.0</v>
      </c>
      <c r="H852" s="1">
        <v>5.0</v>
      </c>
      <c r="I852" s="1">
        <v>4.0</v>
      </c>
      <c r="J852" s="1">
        <v>3.0</v>
      </c>
      <c r="K852" s="1">
        <v>4.0</v>
      </c>
      <c r="L852" s="1">
        <v>5.0</v>
      </c>
      <c r="M852" s="1">
        <v>5.0</v>
      </c>
      <c r="N852" s="1">
        <v>2.0</v>
      </c>
      <c r="O852" s="1">
        <v>3.0</v>
      </c>
      <c r="P852" s="1">
        <v>4.0</v>
      </c>
      <c r="Q852" s="1">
        <v>3.0</v>
      </c>
      <c r="R852" s="1">
        <v>3.0</v>
      </c>
      <c r="S852" s="1">
        <v>4.0</v>
      </c>
      <c r="T852" s="1">
        <v>2.0</v>
      </c>
      <c r="U852" s="1">
        <v>3.0</v>
      </c>
      <c r="V852" s="1">
        <v>4.0</v>
      </c>
      <c r="W852" s="1">
        <v>3.0</v>
      </c>
      <c r="X852" s="1">
        <v>5.0</v>
      </c>
      <c r="Y852" s="1">
        <v>3.0</v>
      </c>
      <c r="Z852" s="1">
        <v>4.0</v>
      </c>
      <c r="AA852" s="1">
        <v>4.0</v>
      </c>
      <c r="AB852" s="1">
        <v>4.0</v>
      </c>
      <c r="AC852" s="1">
        <v>4.0</v>
      </c>
      <c r="AD852" s="1">
        <v>4.0</v>
      </c>
      <c r="AE852" s="1">
        <v>3.0</v>
      </c>
      <c r="AF852" s="1">
        <v>2.0</v>
      </c>
      <c r="AG852" s="1">
        <v>4.0</v>
      </c>
      <c r="AH852" s="1">
        <v>3.0</v>
      </c>
      <c r="AI852" s="1">
        <v>1.0</v>
      </c>
      <c r="AJ852" s="1">
        <v>3.0</v>
      </c>
      <c r="AK852" s="1">
        <v>2.0</v>
      </c>
      <c r="AL852" s="1">
        <v>4.0</v>
      </c>
      <c r="AM852" s="1">
        <v>5.0</v>
      </c>
      <c r="AN852" s="1">
        <v>4.0</v>
      </c>
      <c r="AO852" s="1">
        <v>4.0</v>
      </c>
      <c r="AP852" s="1">
        <v>5.0</v>
      </c>
      <c r="AQ852" s="1">
        <v>3.0</v>
      </c>
      <c r="AR852" s="1">
        <v>2.0</v>
      </c>
      <c r="AS852" s="1">
        <v>5.0</v>
      </c>
      <c r="AT852" s="1">
        <v>5.0</v>
      </c>
      <c r="AU852" s="1">
        <v>5.0</v>
      </c>
      <c r="AV852" s="1">
        <v>4.0</v>
      </c>
      <c r="AW852" s="1">
        <v>5.0</v>
      </c>
      <c r="AX852" s="1">
        <v>5.0</v>
      </c>
      <c r="AY852" s="1">
        <v>5.0</v>
      </c>
      <c r="AZ852" s="1">
        <v>5.0</v>
      </c>
      <c r="BA852" s="1">
        <v>4.0</v>
      </c>
      <c r="BB852" s="1">
        <v>1.0</v>
      </c>
      <c r="BC852" s="1">
        <v>1.0</v>
      </c>
      <c r="BD852" s="1">
        <v>1.0</v>
      </c>
      <c r="BE852" s="1">
        <v>2.0</v>
      </c>
      <c r="BF852" s="1">
        <v>2.0</v>
      </c>
      <c r="BG852" s="1">
        <v>1.0</v>
      </c>
      <c r="BH852" s="1">
        <v>2.0</v>
      </c>
      <c r="BI852" s="1">
        <v>3.0</v>
      </c>
      <c r="BJ852" s="1">
        <v>3.0</v>
      </c>
      <c r="BK852" s="1">
        <v>2.0</v>
      </c>
      <c r="BL852" s="1">
        <v>1.0</v>
      </c>
      <c r="BM852" s="1">
        <v>1.0</v>
      </c>
      <c r="BN852" s="1">
        <v>2.0</v>
      </c>
      <c r="BO852" s="1">
        <v>3.0</v>
      </c>
      <c r="BP852" s="1">
        <v>2.0</v>
      </c>
      <c r="BQ852" s="1">
        <v>3.0</v>
      </c>
      <c r="BR852" s="1">
        <v>2.0</v>
      </c>
      <c r="BS852" s="1">
        <v>4.0</v>
      </c>
      <c r="BT852" s="1">
        <v>4.0</v>
      </c>
      <c r="BU852" s="1">
        <v>3.0</v>
      </c>
      <c r="BV852" s="1">
        <v>5.0</v>
      </c>
      <c r="BW852" s="1">
        <v>4.0</v>
      </c>
      <c r="BX852" s="1">
        <v>4.0</v>
      </c>
      <c r="BY852" s="1">
        <v>3.0</v>
      </c>
      <c r="BZ852" s="1">
        <v>4.0</v>
      </c>
      <c r="CA852" s="64">
        <f t="shared" si="32"/>
        <v>245</v>
      </c>
      <c r="CB852" s="45">
        <f t="shared" si="33"/>
        <v>35</v>
      </c>
      <c r="CC852" s="45">
        <f t="shared" si="34"/>
        <v>24</v>
      </c>
      <c r="CD852" s="45">
        <f t="shared" si="35"/>
        <v>31</v>
      </c>
      <c r="CE852" s="45">
        <f t="shared" si="36"/>
        <v>22</v>
      </c>
      <c r="CF852" s="45">
        <f t="shared" si="37"/>
        <v>32</v>
      </c>
      <c r="CG852" s="45">
        <f t="shared" si="38"/>
        <v>38</v>
      </c>
      <c r="CH852" s="45">
        <f t="shared" si="39"/>
        <v>13</v>
      </c>
      <c r="CI852" s="45">
        <f t="shared" si="40"/>
        <v>0.3</v>
      </c>
      <c r="CJ852">
        <f t="shared" si="10"/>
        <v>16</v>
      </c>
      <c r="CK852" s="45">
        <f t="shared" si="41"/>
        <v>31</v>
      </c>
      <c r="CM852" s="40">
        <f>VLOOKUP(CB852,'PROMIS 57 T-Score Conversions'!Q$3:R$35,2,TRUE)</f>
        <v>46.7</v>
      </c>
      <c r="CN852" s="44" t="str">
        <f t="shared" si="20"/>
        <v>Normal</v>
      </c>
      <c r="CO852" s="40">
        <f>VLOOKUP(CC852,'PROMIS 57 T-Score Conversions'!A$3:B$35,2,TRUE)</f>
        <v>62.5</v>
      </c>
      <c r="CP852" s="39" t="str">
        <f t="shared" si="21"/>
        <v>Moderate</v>
      </c>
      <c r="CQ852" s="40">
        <f>VLOOKUP(CD852,'PROMIS 57 T-Score Conversions'!E$3:F$35,2,TRUE)</f>
        <v>68.7</v>
      </c>
      <c r="CR852" s="39" t="str">
        <f t="shared" si="22"/>
        <v>Moderate</v>
      </c>
      <c r="CS852" s="40">
        <f>VLOOKUP(CE852,'PROMIS 57 T-Score Conversions'!U$3:V$35,2,TRUE)</f>
        <v>55.6</v>
      </c>
      <c r="CT852" s="39" t="str">
        <f t="shared" si="42"/>
        <v>Mild</v>
      </c>
      <c r="CU852" s="40">
        <f>VLOOKUP(CF852,'PROMIS 57 T-Score Conversions'!Y$3:Z$35,2,TRUE)</f>
        <v>62.6</v>
      </c>
      <c r="CV852" s="39" t="str">
        <f t="shared" si="24"/>
        <v>Moderate</v>
      </c>
      <c r="CW852" s="40">
        <f>vlookup(CG852,'PROMIS 57 T-Score Conversions'!M$3:N$35,2,TRUE)</f>
        <v>58.2</v>
      </c>
      <c r="CX852" s="39" t="str">
        <f t="shared" si="25"/>
        <v>Normal</v>
      </c>
      <c r="CY852" s="40">
        <f>VLOOKup(CH852,'PROMIS 57 T-Score Conversions'!I$3:J$35,2,TRUE)</f>
        <v>53.2</v>
      </c>
      <c r="CZ852" s="39" t="str">
        <f t="shared" si="26"/>
        <v>Normal</v>
      </c>
      <c r="DA852" s="37">
        <f>VLOOKUP(CJ852,'PROMIS 57 T-Score Conversions'!AC$3:AD$35,2,TRUE)</f>
        <v>33.92</v>
      </c>
      <c r="DB852" s="44" t="str">
        <f t="shared" si="30"/>
        <v>Moderate</v>
      </c>
      <c r="DC852" s="40">
        <f>VLOOKUP(CK852,'PROMIS 57 T-Score Conversions'!AG$3:AH$35,2,TRUE)</f>
        <v>50.21</v>
      </c>
      <c r="DD852" s="39" t="str">
        <f t="shared" si="31"/>
        <v>Normal</v>
      </c>
    </row>
    <row r="853">
      <c r="A853" s="1" t="b">
        <v>1</v>
      </c>
      <c r="B853" s="1" t="b">
        <v>1</v>
      </c>
      <c r="C853" s="20">
        <v>44120.64484143518</v>
      </c>
      <c r="D853" s="1" t="s">
        <v>492</v>
      </c>
      <c r="E853" s="1">
        <v>2327.0</v>
      </c>
      <c r="F853" s="1">
        <v>3.0</v>
      </c>
      <c r="G853" s="1">
        <v>2.0</v>
      </c>
      <c r="H853" s="1">
        <v>3.0</v>
      </c>
      <c r="I853" s="1">
        <v>2.0</v>
      </c>
      <c r="J853" s="1">
        <v>1.0</v>
      </c>
      <c r="K853" s="1">
        <v>2.0</v>
      </c>
      <c r="L853" s="1">
        <v>2.0</v>
      </c>
      <c r="M853" s="1">
        <v>2.0</v>
      </c>
      <c r="N853" s="1">
        <v>4.0</v>
      </c>
      <c r="O853" s="1">
        <v>2.0</v>
      </c>
      <c r="P853" s="1">
        <v>3.0</v>
      </c>
      <c r="Q853" s="1">
        <v>3.0</v>
      </c>
      <c r="R853" s="1">
        <v>1.0</v>
      </c>
      <c r="S853" s="1">
        <v>3.0</v>
      </c>
      <c r="T853" s="1">
        <v>2.0</v>
      </c>
      <c r="U853" s="1">
        <v>4.0</v>
      </c>
      <c r="V853" s="1">
        <v>3.0</v>
      </c>
      <c r="W853" s="1">
        <v>3.0</v>
      </c>
      <c r="X853" s="1">
        <v>3.0</v>
      </c>
      <c r="Y853" s="1">
        <v>3.0</v>
      </c>
      <c r="Z853" s="1">
        <v>4.0</v>
      </c>
      <c r="AA853" s="1">
        <v>4.0</v>
      </c>
      <c r="AB853" s="1">
        <v>4.0</v>
      </c>
      <c r="AC853" s="1">
        <v>4.0</v>
      </c>
      <c r="AD853" s="1">
        <v>5.0</v>
      </c>
      <c r="AE853" s="1">
        <v>5.0</v>
      </c>
      <c r="AF853" s="1">
        <v>5.0</v>
      </c>
      <c r="AG853" s="1">
        <v>5.0</v>
      </c>
      <c r="AH853" s="1">
        <v>5.0</v>
      </c>
      <c r="AI853" s="1">
        <v>5.0</v>
      </c>
      <c r="AJ853" s="1">
        <v>5.0</v>
      </c>
      <c r="AK853" s="1">
        <v>5.0</v>
      </c>
      <c r="AL853" s="1">
        <v>1.0</v>
      </c>
      <c r="AM853" s="1">
        <v>5.0</v>
      </c>
      <c r="AN853" s="1">
        <v>1.0</v>
      </c>
      <c r="AO853" s="1">
        <v>3.0</v>
      </c>
      <c r="AP853" s="1">
        <v>3.0</v>
      </c>
      <c r="AQ853" s="1">
        <v>3.0</v>
      </c>
      <c r="AR853" s="1">
        <v>3.0</v>
      </c>
      <c r="AS853" s="1">
        <v>5.0</v>
      </c>
      <c r="AT853" s="1">
        <v>1.0</v>
      </c>
      <c r="AU853" s="1">
        <v>1.0</v>
      </c>
      <c r="AV853" s="1">
        <v>1.0</v>
      </c>
      <c r="AW853" s="1">
        <v>1.0</v>
      </c>
      <c r="AX853" s="1">
        <v>1.0</v>
      </c>
      <c r="AY853" s="1">
        <v>1.0</v>
      </c>
      <c r="AZ853" s="1">
        <v>1.0</v>
      </c>
      <c r="BA853" s="1">
        <v>1.0</v>
      </c>
      <c r="BB853" s="1">
        <v>5.0</v>
      </c>
      <c r="BC853" s="1">
        <v>5.0</v>
      </c>
      <c r="BD853" s="1">
        <v>5.0</v>
      </c>
      <c r="BE853" s="1">
        <v>5.0</v>
      </c>
      <c r="BF853" s="1">
        <v>5.0</v>
      </c>
      <c r="BG853" s="1">
        <v>5.0</v>
      </c>
      <c r="BH853" s="1">
        <v>5.0</v>
      </c>
      <c r="BI853" s="1">
        <v>5.0</v>
      </c>
      <c r="BJ853" s="1">
        <v>8.0</v>
      </c>
      <c r="BK853" s="1">
        <v>1.0</v>
      </c>
      <c r="BL853" s="1">
        <v>2.0</v>
      </c>
      <c r="BM853" s="1">
        <v>1.0</v>
      </c>
      <c r="BN853" s="1">
        <v>1.0</v>
      </c>
      <c r="BO853" s="1">
        <v>2.0</v>
      </c>
      <c r="BP853" s="1">
        <v>1.0</v>
      </c>
      <c r="BQ853" s="1">
        <v>1.0</v>
      </c>
      <c r="BR853" s="1">
        <v>1.0</v>
      </c>
      <c r="BS853" s="1">
        <v>5.0</v>
      </c>
      <c r="BT853" s="1">
        <v>5.0</v>
      </c>
      <c r="BU853" s="1">
        <v>5.0</v>
      </c>
      <c r="BV853" s="1">
        <v>5.0</v>
      </c>
      <c r="BW853" s="1">
        <v>5.0</v>
      </c>
      <c r="BX853" s="1">
        <v>5.0</v>
      </c>
      <c r="BY853" s="1">
        <v>5.0</v>
      </c>
      <c r="BZ853" s="1">
        <v>5.0</v>
      </c>
      <c r="CA853" s="64">
        <f t="shared" si="32"/>
        <v>237</v>
      </c>
      <c r="CB853" s="45">
        <f t="shared" si="33"/>
        <v>17</v>
      </c>
      <c r="CC853" s="45">
        <f t="shared" si="34"/>
        <v>22</v>
      </c>
      <c r="CD853" s="45">
        <f t="shared" si="35"/>
        <v>28</v>
      </c>
      <c r="CE853" s="45">
        <f t="shared" si="36"/>
        <v>40</v>
      </c>
      <c r="CF853" s="45">
        <f t="shared" si="37"/>
        <v>24</v>
      </c>
      <c r="CG853" s="45">
        <f t="shared" si="38"/>
        <v>8</v>
      </c>
      <c r="CH853" s="45">
        <f t="shared" si="39"/>
        <v>40</v>
      </c>
      <c r="CI853" s="45">
        <f t="shared" si="40"/>
        <v>0.8</v>
      </c>
      <c r="CJ853">
        <f t="shared" si="10"/>
        <v>10</v>
      </c>
      <c r="CK853" s="45">
        <f t="shared" si="41"/>
        <v>40</v>
      </c>
      <c r="CM853" s="40">
        <f>VLOOKUP(CB853,'PROMIS 57 T-Score Conversions'!Q$3:R$35,2,TRUE)</f>
        <v>33.2</v>
      </c>
      <c r="CN853" s="44" t="str">
        <f t="shared" si="20"/>
        <v>Moderate</v>
      </c>
      <c r="CO853" s="40">
        <f>VLOOKUP(CC853,'PROMIS 57 T-Score Conversions'!A$3:B$35,2,TRUE)</f>
        <v>60.4</v>
      </c>
      <c r="CP853" s="39" t="str">
        <f t="shared" si="21"/>
        <v>Moderate</v>
      </c>
      <c r="CQ853" s="40">
        <f>VLOOKUP(CD853,'PROMIS 57 T-Score Conversions'!E$3:F$35,2,TRUE)</f>
        <v>65.8</v>
      </c>
      <c r="CR853" s="39" t="str">
        <f t="shared" si="22"/>
        <v>Moderate</v>
      </c>
      <c r="CS853" s="40">
        <f>VLOOKUP(CE853,'PROMIS 57 T-Score Conversions'!U$3:V$35,2,TRUE)</f>
        <v>77.8</v>
      </c>
      <c r="CT853" s="39" t="str">
        <f t="shared" si="42"/>
        <v>Severe</v>
      </c>
      <c r="CU853" s="40">
        <f>VLOOKUP(CF853,'PROMIS 57 T-Score Conversions'!Y$3:Z$35,2,TRUE)</f>
        <v>54.3</v>
      </c>
      <c r="CV853" s="39" t="str">
        <f t="shared" si="24"/>
        <v>Normal</v>
      </c>
      <c r="CW853" s="40">
        <f>vlookup(CG853,'PROMIS 57 T-Score Conversions'!M$3:N$35,2,TRUE)</f>
        <v>25.91</v>
      </c>
      <c r="CX853" s="39" t="str">
        <f t="shared" si="25"/>
        <v>Severe</v>
      </c>
      <c r="CY853" s="40">
        <f>VLOOKup(CH853,'PROMIS 57 T-Score Conversions'!I$3:J$35,2,TRUE)</f>
        <v>77</v>
      </c>
      <c r="CZ853" s="39" t="str">
        <f t="shared" si="26"/>
        <v>Severe</v>
      </c>
      <c r="DA853" s="37">
        <f>VLOOKUP(CJ853,'PROMIS 57 T-Score Conversions'!AC$3:AD$35,2,TRUE)</f>
        <v>27.45</v>
      </c>
      <c r="DB853" s="44" t="str">
        <f t="shared" si="30"/>
        <v>Severe</v>
      </c>
      <c r="DC853" s="40">
        <f>VLOOKUP(CK853,'PROMIS 57 T-Score Conversions'!AG$3:AH$35,2,TRUE)</f>
        <v>67.09</v>
      </c>
      <c r="DD853" s="39" t="str">
        <f t="shared" si="31"/>
        <v>Moderate</v>
      </c>
    </row>
    <row r="854">
      <c r="A854" s="1" t="b">
        <v>1</v>
      </c>
      <c r="B854" s="1" t="b">
        <v>1</v>
      </c>
      <c r="C854" s="20">
        <v>44123.36209056713</v>
      </c>
      <c r="D854" s="1" t="s">
        <v>448</v>
      </c>
      <c r="E854" s="1">
        <v>2264.0</v>
      </c>
      <c r="F854" s="1">
        <v>4.0</v>
      </c>
      <c r="G854" s="1">
        <v>5.0</v>
      </c>
      <c r="H854" s="1">
        <v>5.0</v>
      </c>
      <c r="I854" s="1">
        <v>3.0</v>
      </c>
      <c r="J854" s="1">
        <v>3.0</v>
      </c>
      <c r="K854" s="1">
        <v>4.0</v>
      </c>
      <c r="L854" s="1">
        <v>5.0</v>
      </c>
      <c r="M854" s="1">
        <v>3.0</v>
      </c>
      <c r="N854" s="1">
        <v>2.0</v>
      </c>
      <c r="O854" s="1">
        <v>2.0</v>
      </c>
      <c r="P854" s="1">
        <v>3.0</v>
      </c>
      <c r="Q854" s="1">
        <v>2.0</v>
      </c>
      <c r="R854" s="1">
        <v>2.0</v>
      </c>
      <c r="S854" s="1">
        <v>3.0</v>
      </c>
      <c r="T854" s="1">
        <v>3.0</v>
      </c>
      <c r="U854" s="1">
        <v>2.0</v>
      </c>
      <c r="V854" s="1">
        <v>1.0</v>
      </c>
      <c r="W854" s="1">
        <v>1.0</v>
      </c>
      <c r="X854" s="1">
        <v>2.0</v>
      </c>
      <c r="Y854" s="1">
        <v>2.0</v>
      </c>
      <c r="Z854" s="1">
        <v>2.0</v>
      </c>
      <c r="AA854" s="1">
        <v>3.0</v>
      </c>
      <c r="AB854" s="1">
        <v>2.0</v>
      </c>
      <c r="AC854" s="1">
        <v>2.0</v>
      </c>
      <c r="AD854" s="1">
        <v>5.0</v>
      </c>
      <c r="AE854" s="1">
        <v>4.0</v>
      </c>
      <c r="AF854" s="1">
        <v>5.0</v>
      </c>
      <c r="AG854" s="1">
        <v>5.0</v>
      </c>
      <c r="AH854" s="1">
        <v>4.0</v>
      </c>
      <c r="AI854" s="1">
        <v>3.0</v>
      </c>
      <c r="AJ854" s="1">
        <v>4.0</v>
      </c>
      <c r="AK854" s="1">
        <v>3.0</v>
      </c>
      <c r="AL854" s="1">
        <v>4.0</v>
      </c>
      <c r="AM854" s="1">
        <v>5.0</v>
      </c>
      <c r="AN854" s="1">
        <v>5.0</v>
      </c>
      <c r="AO854" s="1">
        <v>4.0</v>
      </c>
      <c r="AP854" s="1">
        <v>4.0</v>
      </c>
      <c r="AQ854" s="1">
        <v>4.0</v>
      </c>
      <c r="AR854" s="1">
        <v>3.0</v>
      </c>
      <c r="AS854" s="1">
        <v>5.0</v>
      </c>
      <c r="AT854" s="1">
        <v>2.0</v>
      </c>
      <c r="AU854" s="1">
        <v>2.0</v>
      </c>
      <c r="AV854" s="1">
        <v>2.0</v>
      </c>
      <c r="AW854" s="1">
        <v>2.0</v>
      </c>
      <c r="AX854" s="1">
        <v>2.0</v>
      </c>
      <c r="AY854" s="1">
        <v>2.0</v>
      </c>
      <c r="AZ854" s="1">
        <v>2.0</v>
      </c>
      <c r="BA854" s="1">
        <v>2.0</v>
      </c>
      <c r="BB854" s="1">
        <v>2.0</v>
      </c>
      <c r="BC854" s="1">
        <v>2.0</v>
      </c>
      <c r="BD854" s="1">
        <v>2.0</v>
      </c>
      <c r="BE854" s="1">
        <v>2.0</v>
      </c>
      <c r="BF854" s="1">
        <v>2.0</v>
      </c>
      <c r="BG854" s="1">
        <v>2.0</v>
      </c>
      <c r="BH854" s="1">
        <v>2.0</v>
      </c>
      <c r="BI854" s="1">
        <v>2.0</v>
      </c>
      <c r="BJ854" s="1">
        <v>2.0</v>
      </c>
      <c r="BK854" s="1">
        <v>3.0</v>
      </c>
      <c r="BL854" s="1">
        <v>4.0</v>
      </c>
      <c r="BM854" s="1">
        <v>3.0</v>
      </c>
      <c r="BN854" s="1">
        <v>4.0</v>
      </c>
      <c r="BO854" s="1">
        <v>3.0</v>
      </c>
      <c r="BP854" s="1">
        <v>3.0</v>
      </c>
      <c r="BQ854" s="1">
        <v>4.0</v>
      </c>
      <c r="BR854" s="1">
        <v>4.0</v>
      </c>
      <c r="BS854" s="1">
        <v>3.0</v>
      </c>
      <c r="BT854" s="1">
        <v>3.0</v>
      </c>
      <c r="BU854" s="1">
        <v>3.0</v>
      </c>
      <c r="BV854" s="1">
        <v>3.0</v>
      </c>
      <c r="BW854" s="1">
        <v>2.0</v>
      </c>
      <c r="BX854" s="1">
        <v>2.0</v>
      </c>
      <c r="BY854" s="1">
        <v>2.0</v>
      </c>
      <c r="BZ854" s="1">
        <v>2.0</v>
      </c>
      <c r="CA854" s="64">
        <f t="shared" si="32"/>
        <v>215</v>
      </c>
      <c r="CB854" s="45">
        <f t="shared" si="33"/>
        <v>32</v>
      </c>
      <c r="CC854" s="45">
        <f t="shared" si="34"/>
        <v>19</v>
      </c>
      <c r="CD854" s="45">
        <f t="shared" si="35"/>
        <v>15</v>
      </c>
      <c r="CE854" s="45">
        <f t="shared" si="36"/>
        <v>33</v>
      </c>
      <c r="CF854" s="45">
        <f t="shared" si="37"/>
        <v>34</v>
      </c>
      <c r="CG854" s="45">
        <f t="shared" si="38"/>
        <v>16</v>
      </c>
      <c r="CH854" s="45">
        <f t="shared" si="39"/>
        <v>16</v>
      </c>
      <c r="CI854" s="45">
        <f t="shared" si="40"/>
        <v>0.2</v>
      </c>
      <c r="CJ854">
        <f t="shared" si="10"/>
        <v>28</v>
      </c>
      <c r="CK854" s="45">
        <f t="shared" si="41"/>
        <v>20</v>
      </c>
      <c r="CM854" s="40">
        <f>VLOOKUP(CB854,'PROMIS 57 T-Score Conversions'!Q$3:R$35,2,TRUE)</f>
        <v>43.9</v>
      </c>
      <c r="CN854" s="44" t="str">
        <f t="shared" si="20"/>
        <v>Mild</v>
      </c>
      <c r="CO854" s="40">
        <f>VLOOKUP(CC854,'PROMIS 57 T-Score Conversions'!A$3:B$35,2,TRUE)</f>
        <v>57.4</v>
      </c>
      <c r="CP854" s="39" t="str">
        <f t="shared" si="21"/>
        <v>Moderate</v>
      </c>
      <c r="CQ854" s="40">
        <f>VLOOKUP(CD854,'PROMIS 57 T-Score Conversions'!E$3:F$35,2,TRUE)</f>
        <v>54.1</v>
      </c>
      <c r="CR854" s="39" t="str">
        <f t="shared" si="22"/>
        <v>Normal</v>
      </c>
      <c r="CS854" s="40">
        <f>VLOOKUP(CE854,'PROMIS 57 T-Score Conversions'!U$3:V$35,2,TRUE)</f>
        <v>66.4</v>
      </c>
      <c r="CT854" s="39" t="str">
        <f t="shared" si="42"/>
        <v>Moderate</v>
      </c>
      <c r="CU854" s="40">
        <f>VLOOKUP(CF854,'PROMIS 57 T-Score Conversions'!Y$3:Z$35,2,TRUE)</f>
        <v>64.8</v>
      </c>
      <c r="CV854" s="39" t="str">
        <f t="shared" si="24"/>
        <v>Moderate</v>
      </c>
      <c r="CW854" s="40">
        <f>vlookup(CG854,'PROMIS 57 T-Score Conversions'!M$3:N$35,2,TRUE)</f>
        <v>36.9</v>
      </c>
      <c r="CX854" s="39" t="str">
        <f t="shared" si="25"/>
        <v>Moderate</v>
      </c>
      <c r="CY854" s="40">
        <f>VLOOKup(CH854,'PROMIS 57 T-Score Conversions'!I$3:J$35,2,TRUE)</f>
        <v>55.8</v>
      </c>
      <c r="CZ854" s="39" t="str">
        <f t="shared" si="26"/>
        <v>Mild</v>
      </c>
      <c r="DA854" s="37">
        <f>VLOOKUP(CJ854,'PROMIS 57 T-Score Conversions'!AC$3:AD$35,2,TRUE)</f>
        <v>43.57</v>
      </c>
      <c r="DB854" s="44" t="str">
        <f t="shared" si="30"/>
        <v>Mild</v>
      </c>
      <c r="DC854" s="40">
        <f>VLOOKUP(CK854,'PROMIS 57 T-Score Conversions'!AG$3:AH$35,2,TRUE)</f>
        <v>39.81</v>
      </c>
      <c r="DD854" s="39" t="str">
        <f t="shared" si="31"/>
        <v>Normal</v>
      </c>
    </row>
    <row r="855">
      <c r="A855" s="1" t="b">
        <v>1</v>
      </c>
      <c r="B855" s="1" t="b">
        <v>1</v>
      </c>
      <c r="C855" s="20">
        <v>44123.44221627315</v>
      </c>
      <c r="D855" s="1" t="s">
        <v>444</v>
      </c>
      <c r="E855" s="1">
        <v>2271.0</v>
      </c>
      <c r="F855" s="1">
        <v>2.0</v>
      </c>
      <c r="G855" s="1">
        <v>3.0</v>
      </c>
      <c r="H855" s="1">
        <v>4.0</v>
      </c>
      <c r="I855" s="1">
        <v>3.0</v>
      </c>
      <c r="J855" s="1">
        <v>1.0</v>
      </c>
      <c r="K855" s="1">
        <v>2.0</v>
      </c>
      <c r="L855" s="1">
        <v>2.0</v>
      </c>
      <c r="M855" s="1">
        <v>1.0</v>
      </c>
      <c r="N855" s="1">
        <v>3.0</v>
      </c>
      <c r="O855" s="1">
        <v>2.0</v>
      </c>
      <c r="P855" s="1">
        <v>2.0</v>
      </c>
      <c r="Q855" s="1">
        <v>2.0</v>
      </c>
      <c r="R855" s="1">
        <v>2.0</v>
      </c>
      <c r="S855" s="1">
        <v>1.0</v>
      </c>
      <c r="T855" s="1">
        <v>1.0</v>
      </c>
      <c r="U855" s="1">
        <v>2.0</v>
      </c>
      <c r="V855" s="1">
        <v>2.0</v>
      </c>
      <c r="W855" s="1">
        <v>4.0</v>
      </c>
      <c r="X855" s="1">
        <v>4.0</v>
      </c>
      <c r="Y855" s="1">
        <v>3.0</v>
      </c>
      <c r="Z855" s="1">
        <v>2.0</v>
      </c>
      <c r="AA855" s="1">
        <v>4.0</v>
      </c>
      <c r="AB855" s="1">
        <v>2.0</v>
      </c>
      <c r="AC855" s="1">
        <v>2.0</v>
      </c>
      <c r="AD855" s="1">
        <v>3.0</v>
      </c>
      <c r="AE855" s="1">
        <v>3.0</v>
      </c>
      <c r="AF855" s="1">
        <v>3.0</v>
      </c>
      <c r="AG855" s="1">
        <v>3.0</v>
      </c>
      <c r="AH855" s="1">
        <v>4.0</v>
      </c>
      <c r="AI855" s="1">
        <v>4.0</v>
      </c>
      <c r="AJ855" s="1">
        <v>3.0</v>
      </c>
      <c r="AK855" s="1">
        <v>2.0</v>
      </c>
      <c r="AL855" s="1">
        <v>4.0</v>
      </c>
      <c r="AM855" s="1">
        <v>3.0</v>
      </c>
      <c r="AN855" s="1">
        <v>4.0</v>
      </c>
      <c r="AO855" s="1">
        <v>3.0</v>
      </c>
      <c r="AP855" s="1">
        <v>4.0</v>
      </c>
      <c r="AQ855" s="1">
        <v>3.0</v>
      </c>
      <c r="AR855" s="1">
        <v>1.0</v>
      </c>
      <c r="AS855" s="1">
        <v>4.0</v>
      </c>
      <c r="AT855" s="1">
        <v>2.0</v>
      </c>
      <c r="AU855" s="1">
        <v>2.0</v>
      </c>
      <c r="AV855" s="1">
        <v>1.0</v>
      </c>
      <c r="AW855" s="1">
        <v>2.0</v>
      </c>
      <c r="AX855" s="1">
        <v>2.0</v>
      </c>
      <c r="AY855" s="1">
        <v>2.0</v>
      </c>
      <c r="AZ855" s="1">
        <v>3.0</v>
      </c>
      <c r="BA855" s="1">
        <v>1.0</v>
      </c>
      <c r="BB855" s="1">
        <v>2.0</v>
      </c>
      <c r="BC855" s="1">
        <v>2.0</v>
      </c>
      <c r="BD855" s="1">
        <v>2.0</v>
      </c>
      <c r="BE855" s="1">
        <v>2.0</v>
      </c>
      <c r="BF855" s="1">
        <v>3.0</v>
      </c>
      <c r="BG855" s="1">
        <v>2.0</v>
      </c>
      <c r="BH855" s="1">
        <v>2.0</v>
      </c>
      <c r="BI855" s="1">
        <v>2.0</v>
      </c>
      <c r="BJ855" s="1">
        <v>4.0</v>
      </c>
      <c r="BK855" s="1">
        <v>2.0</v>
      </c>
      <c r="BL855" s="1">
        <v>2.0</v>
      </c>
      <c r="BM855" s="1">
        <v>2.0</v>
      </c>
      <c r="BN855" s="1">
        <v>3.0</v>
      </c>
      <c r="BO855" s="1">
        <v>3.0</v>
      </c>
      <c r="BP855" s="1">
        <v>2.0</v>
      </c>
      <c r="BQ855" s="1">
        <v>2.0</v>
      </c>
      <c r="BR855" s="1">
        <v>2.0</v>
      </c>
      <c r="BS855" s="1">
        <v>4.0</v>
      </c>
      <c r="BT855" s="1">
        <v>4.0</v>
      </c>
      <c r="BU855" s="1">
        <v>4.0</v>
      </c>
      <c r="BV855" s="1">
        <v>4.0</v>
      </c>
      <c r="BW855" s="1">
        <v>4.0</v>
      </c>
      <c r="BX855" s="1">
        <v>2.0</v>
      </c>
      <c r="BY855" s="1">
        <v>4.0</v>
      </c>
      <c r="BZ855" s="1">
        <v>3.0</v>
      </c>
      <c r="CA855" s="64">
        <f t="shared" si="32"/>
        <v>190</v>
      </c>
      <c r="CB855" s="45">
        <f t="shared" si="33"/>
        <v>18</v>
      </c>
      <c r="CC855" s="45">
        <f t="shared" si="34"/>
        <v>15</v>
      </c>
      <c r="CD855" s="45">
        <f t="shared" si="35"/>
        <v>23</v>
      </c>
      <c r="CE855" s="45">
        <f t="shared" si="36"/>
        <v>25</v>
      </c>
      <c r="CF855" s="45">
        <f t="shared" si="37"/>
        <v>26</v>
      </c>
      <c r="CG855" s="45">
        <f t="shared" si="38"/>
        <v>15</v>
      </c>
      <c r="CH855" s="45">
        <f t="shared" si="39"/>
        <v>17</v>
      </c>
      <c r="CI855" s="45">
        <f t="shared" si="40"/>
        <v>0.4</v>
      </c>
      <c r="CJ855">
        <f t="shared" si="10"/>
        <v>18</v>
      </c>
      <c r="CK855" s="45">
        <f t="shared" si="41"/>
        <v>29</v>
      </c>
      <c r="CM855" s="40">
        <f>VLOOKUP(CB855,'PROMIS 57 T-Score Conversions'!Q$3:R$35,2,TRUE)</f>
        <v>34</v>
      </c>
      <c r="CN855" s="44" t="str">
        <f t="shared" si="20"/>
        <v>Moderate</v>
      </c>
      <c r="CO855" s="40">
        <f>VLOOKUP(CC855,'PROMIS 57 T-Score Conversions'!A$3:B$35,2,TRUE)</f>
        <v>53.2</v>
      </c>
      <c r="CP855" s="39" t="str">
        <f t="shared" si="21"/>
        <v>Mild</v>
      </c>
      <c r="CQ855" s="40">
        <f>VLOOKUP(CD855,'PROMIS 57 T-Score Conversions'!E$3:F$35,2,TRUE)</f>
        <v>61.2</v>
      </c>
      <c r="CR855" s="39" t="str">
        <f t="shared" si="22"/>
        <v>Moderate</v>
      </c>
      <c r="CS855" s="40">
        <f>VLOOKUP(CE855,'PROMIS 57 T-Score Conversions'!U$3:V$35,2,TRUE)</f>
        <v>58.5</v>
      </c>
      <c r="CT855" s="39" t="str">
        <f t="shared" si="42"/>
        <v>Mild</v>
      </c>
      <c r="CU855" s="40">
        <f>VLOOKUP(CF855,'PROMIS 57 T-Score Conversions'!Y$3:Z$35,2,TRUE)</f>
        <v>56.3</v>
      </c>
      <c r="CV855" s="39" t="str">
        <f t="shared" si="24"/>
        <v>Mild</v>
      </c>
      <c r="CW855" s="40">
        <f>vlookup(CG855,'PROMIS 57 T-Score Conversions'!M$3:N$35,2,TRUE)</f>
        <v>36.2</v>
      </c>
      <c r="CX855" s="39" t="str">
        <f t="shared" si="25"/>
        <v>Moderate</v>
      </c>
      <c r="CY855" s="40">
        <f>VLOOKup(CH855,'PROMIS 57 T-Score Conversions'!I$3:J$35,2,TRUE)</f>
        <v>56.6</v>
      </c>
      <c r="CZ855" s="39" t="str">
        <f t="shared" si="26"/>
        <v>Mild</v>
      </c>
      <c r="DA855" s="37">
        <f>VLOOKUP(CJ855,'PROMIS 57 T-Score Conversions'!AC$3:AD$35,2,TRUE)</f>
        <v>35.56</v>
      </c>
      <c r="DB855" s="44" t="str">
        <f t="shared" si="30"/>
        <v>Moderate</v>
      </c>
      <c r="DC855" s="40">
        <f>VLOOKUP(CK855,'PROMIS 57 T-Score Conversions'!AG$3:AH$35,2,TRUE)</f>
        <v>48.16</v>
      </c>
      <c r="DD855" s="39" t="str">
        <f t="shared" si="31"/>
        <v>Normal</v>
      </c>
    </row>
    <row r="856">
      <c r="A856" s="1" t="b">
        <v>1</v>
      </c>
      <c r="B856" s="1" t="b">
        <v>1</v>
      </c>
      <c r="C856" s="20">
        <v>44123.466329930554</v>
      </c>
      <c r="D856" s="1" t="s">
        <v>531</v>
      </c>
      <c r="E856" s="1">
        <v>2360.0</v>
      </c>
      <c r="F856" s="1">
        <v>4.0</v>
      </c>
      <c r="G856" s="1">
        <v>4.0</v>
      </c>
      <c r="H856" s="1">
        <v>5.0</v>
      </c>
      <c r="I856" s="1">
        <v>5.0</v>
      </c>
      <c r="J856" s="1">
        <v>3.0</v>
      </c>
      <c r="K856" s="1">
        <v>4.0</v>
      </c>
      <c r="L856" s="1">
        <v>4.0</v>
      </c>
      <c r="M856" s="1">
        <v>3.0</v>
      </c>
      <c r="N856" s="1">
        <v>3.0</v>
      </c>
      <c r="O856" s="1">
        <v>3.0</v>
      </c>
      <c r="P856" s="1">
        <v>4.0</v>
      </c>
      <c r="Q856" s="1">
        <v>4.0</v>
      </c>
      <c r="R856" s="1">
        <v>4.0</v>
      </c>
      <c r="S856" s="1">
        <v>3.0</v>
      </c>
      <c r="T856" s="1">
        <v>4.0</v>
      </c>
      <c r="U856" s="1">
        <v>3.0</v>
      </c>
      <c r="V856" s="1">
        <v>3.0</v>
      </c>
      <c r="W856" s="1">
        <v>3.0</v>
      </c>
      <c r="X856" s="1">
        <v>3.0</v>
      </c>
      <c r="Y856" s="1">
        <v>3.0</v>
      </c>
      <c r="Z856" s="1">
        <v>3.0</v>
      </c>
      <c r="AA856" s="1">
        <v>3.0</v>
      </c>
      <c r="AB856" s="1">
        <v>3.0</v>
      </c>
      <c r="AC856" s="1">
        <v>3.0</v>
      </c>
      <c r="AD856" s="1">
        <v>4.0</v>
      </c>
      <c r="AE856" s="1">
        <v>4.0</v>
      </c>
      <c r="AF856" s="1">
        <v>4.0</v>
      </c>
      <c r="AG856" s="1">
        <v>4.0</v>
      </c>
      <c r="AH856" s="1">
        <v>5.0</v>
      </c>
      <c r="AI856" s="1">
        <v>4.0</v>
      </c>
      <c r="AJ856" s="1">
        <v>4.0</v>
      </c>
      <c r="AK856" s="1">
        <v>4.0</v>
      </c>
      <c r="AL856" s="1">
        <v>4.0</v>
      </c>
      <c r="AM856" s="1">
        <v>4.0</v>
      </c>
      <c r="AN856" s="1">
        <v>4.0</v>
      </c>
      <c r="AO856" s="1">
        <v>2.0</v>
      </c>
      <c r="AP856" s="1">
        <v>4.0</v>
      </c>
      <c r="AQ856" s="1">
        <v>2.0</v>
      </c>
      <c r="AR856" s="1">
        <v>3.0</v>
      </c>
      <c r="AS856" s="1">
        <v>4.0</v>
      </c>
      <c r="AT856" s="1">
        <v>3.0</v>
      </c>
      <c r="AU856" s="1">
        <v>3.0</v>
      </c>
      <c r="AV856" s="1">
        <v>4.0</v>
      </c>
      <c r="AW856" s="1">
        <v>3.0</v>
      </c>
      <c r="AX856" s="1">
        <v>3.0</v>
      </c>
      <c r="AY856" s="1">
        <v>3.0</v>
      </c>
      <c r="AZ856" s="1">
        <v>2.0</v>
      </c>
      <c r="BA856" s="1">
        <v>4.0</v>
      </c>
      <c r="BB856" s="1">
        <v>3.0</v>
      </c>
      <c r="BC856" s="1">
        <v>3.0</v>
      </c>
      <c r="BD856" s="1">
        <v>3.0</v>
      </c>
      <c r="BE856" s="1">
        <v>3.0</v>
      </c>
      <c r="BF856" s="1">
        <v>3.0</v>
      </c>
      <c r="BG856" s="1">
        <v>3.0</v>
      </c>
      <c r="BH856" s="1">
        <v>3.0</v>
      </c>
      <c r="BI856" s="1">
        <v>3.0</v>
      </c>
      <c r="BJ856" s="1">
        <v>6.0</v>
      </c>
      <c r="BK856" s="1">
        <v>2.0</v>
      </c>
      <c r="BL856" s="1">
        <v>2.0</v>
      </c>
      <c r="BM856" s="1">
        <v>2.0</v>
      </c>
      <c r="BN856" s="1">
        <v>2.0</v>
      </c>
      <c r="BO856" s="1">
        <v>2.0</v>
      </c>
      <c r="BP856" s="1">
        <v>2.0</v>
      </c>
      <c r="BQ856" s="1">
        <v>2.0</v>
      </c>
      <c r="BR856" s="1">
        <v>2.0</v>
      </c>
      <c r="BS856" s="1">
        <v>4.0</v>
      </c>
      <c r="BT856" s="1">
        <v>4.0</v>
      </c>
      <c r="BU856" s="1">
        <v>4.0</v>
      </c>
      <c r="BV856" s="1">
        <v>4.0</v>
      </c>
      <c r="BW856" s="1">
        <v>4.0</v>
      </c>
      <c r="BX856" s="1">
        <v>3.0</v>
      </c>
      <c r="BY856" s="1">
        <v>3.0</v>
      </c>
      <c r="BZ856" s="1">
        <v>4.0</v>
      </c>
      <c r="CA856" s="64">
        <f t="shared" si="32"/>
        <v>245</v>
      </c>
      <c r="CB856" s="45">
        <f t="shared" si="33"/>
        <v>32</v>
      </c>
      <c r="CC856" s="45">
        <f t="shared" si="34"/>
        <v>28</v>
      </c>
      <c r="CD856" s="45">
        <f t="shared" si="35"/>
        <v>24</v>
      </c>
      <c r="CE856" s="45">
        <f t="shared" si="36"/>
        <v>33</v>
      </c>
      <c r="CF856" s="45">
        <f t="shared" si="37"/>
        <v>27</v>
      </c>
      <c r="CG856" s="45">
        <f t="shared" si="38"/>
        <v>25</v>
      </c>
      <c r="CH856" s="45">
        <f t="shared" si="39"/>
        <v>24</v>
      </c>
      <c r="CI856" s="45">
        <f t="shared" si="40"/>
        <v>0.6</v>
      </c>
      <c r="CJ856">
        <f t="shared" si="10"/>
        <v>16</v>
      </c>
      <c r="CK856" s="45">
        <f t="shared" si="41"/>
        <v>30</v>
      </c>
      <c r="CM856" s="40">
        <f>VLOOKUP(CB856,'PROMIS 57 T-Score Conversions'!Q$3:R$35,2,TRUE)</f>
        <v>43.9</v>
      </c>
      <c r="CN856" s="44" t="str">
        <f t="shared" si="20"/>
        <v>Mild</v>
      </c>
      <c r="CO856" s="40">
        <f>VLOOKUP(CC856,'PROMIS 57 T-Score Conversions'!A$3:B$35,2,TRUE)</f>
        <v>66.6</v>
      </c>
      <c r="CP856" s="39" t="str">
        <f t="shared" si="21"/>
        <v>Severe</v>
      </c>
      <c r="CQ856" s="40">
        <f>VLOOKUP(CD856,'PROMIS 57 T-Score Conversions'!E$3:F$35,2,TRUE)</f>
        <v>62.1</v>
      </c>
      <c r="CR856" s="39" t="str">
        <f t="shared" si="22"/>
        <v>Moderate</v>
      </c>
      <c r="CS856" s="40">
        <f>VLOOKUP(CE856,'PROMIS 57 T-Score Conversions'!U$3:V$35,2,TRUE)</f>
        <v>66.4</v>
      </c>
      <c r="CT856" s="39" t="str">
        <f t="shared" si="42"/>
        <v>Moderate</v>
      </c>
      <c r="CU856" s="40">
        <f>VLOOKUP(CF856,'PROMIS 57 T-Score Conversions'!Y$3:Z$35,2,TRUE)</f>
        <v>57.3</v>
      </c>
      <c r="CV856" s="39" t="str">
        <f t="shared" si="24"/>
        <v>Mild</v>
      </c>
      <c r="CW856" s="40">
        <f>vlookup(CG856,'PROMIS 57 T-Score Conversions'!M$3:N$35,2,TRUE)</f>
        <v>45</v>
      </c>
      <c r="CX856" s="39" t="str">
        <f t="shared" si="25"/>
        <v>Normal</v>
      </c>
      <c r="CY856" s="40">
        <f>VLOOKup(CH856,'PROMIS 57 T-Score Conversions'!I$3:J$35,2,TRUE)</f>
        <v>61.5</v>
      </c>
      <c r="CZ856" s="39" t="str">
        <f t="shared" si="26"/>
        <v>Moderate</v>
      </c>
      <c r="DA856" s="37">
        <f>VLOOKUP(CJ856,'PROMIS 57 T-Score Conversions'!AC$3:AD$35,2,TRUE)</f>
        <v>33.92</v>
      </c>
      <c r="DB856" s="44" t="str">
        <f t="shared" si="30"/>
        <v>Moderate</v>
      </c>
      <c r="DC856" s="40">
        <f>VLOOKUP(CK856,'PROMIS 57 T-Score Conversions'!AG$3:AH$35,2,TRUE)</f>
        <v>49.17</v>
      </c>
      <c r="DD856" s="39" t="str">
        <f t="shared" si="31"/>
        <v>Normal</v>
      </c>
    </row>
    <row r="857">
      <c r="A857" s="1" t="b">
        <v>1</v>
      </c>
      <c r="B857" s="1" t="b">
        <v>1</v>
      </c>
      <c r="C857" s="20">
        <v>44123.47009458333</v>
      </c>
      <c r="D857" s="1" t="s">
        <v>481</v>
      </c>
      <c r="E857" s="1">
        <v>2305.0</v>
      </c>
      <c r="F857" s="1">
        <v>3.0</v>
      </c>
      <c r="G857" s="1">
        <v>2.0</v>
      </c>
      <c r="H857" s="1">
        <v>5.0</v>
      </c>
      <c r="I857" s="1">
        <v>4.0</v>
      </c>
      <c r="J857" s="1">
        <v>1.0</v>
      </c>
      <c r="K857" s="1">
        <v>3.0</v>
      </c>
      <c r="L857" s="1">
        <v>4.0</v>
      </c>
      <c r="M857" s="1">
        <v>1.0</v>
      </c>
      <c r="N857" s="1">
        <v>3.0</v>
      </c>
      <c r="O857" s="1">
        <v>2.0</v>
      </c>
      <c r="P857" s="1">
        <v>4.0</v>
      </c>
      <c r="Q857" s="1">
        <v>5.0</v>
      </c>
      <c r="R857" s="1">
        <v>2.0</v>
      </c>
      <c r="S857" s="1">
        <v>2.0</v>
      </c>
      <c r="T857" s="1">
        <v>4.0</v>
      </c>
      <c r="U857" s="1">
        <v>4.0</v>
      </c>
      <c r="V857" s="1">
        <v>1.0</v>
      </c>
      <c r="W857" s="1">
        <v>2.0</v>
      </c>
      <c r="X857" s="1">
        <v>4.0</v>
      </c>
      <c r="Y857" s="1">
        <v>1.0</v>
      </c>
      <c r="Z857" s="1">
        <v>3.0</v>
      </c>
      <c r="AA857" s="1">
        <v>4.0</v>
      </c>
      <c r="AB857" s="1">
        <v>4.0</v>
      </c>
      <c r="AC857" s="1">
        <v>2.0</v>
      </c>
      <c r="AD857" s="1">
        <v>5.0</v>
      </c>
      <c r="AE857" s="1">
        <v>4.0</v>
      </c>
      <c r="AF857" s="1">
        <v>3.0</v>
      </c>
      <c r="AG857" s="1">
        <v>4.0</v>
      </c>
      <c r="AH857" s="1">
        <v>3.0</v>
      </c>
      <c r="AI857" s="1">
        <v>4.0</v>
      </c>
      <c r="AJ857" s="1">
        <v>5.0</v>
      </c>
      <c r="AK857" s="1">
        <v>3.0</v>
      </c>
      <c r="AL857" s="1">
        <v>5.0</v>
      </c>
      <c r="AM857" s="1">
        <v>5.0</v>
      </c>
      <c r="AN857" s="1">
        <v>5.0</v>
      </c>
      <c r="AO857" s="1">
        <v>3.0</v>
      </c>
      <c r="AP857" s="1">
        <v>5.0</v>
      </c>
      <c r="AQ857" s="1">
        <v>5.0</v>
      </c>
      <c r="AR857" s="1">
        <v>2.0</v>
      </c>
      <c r="AS857" s="1">
        <v>5.0</v>
      </c>
      <c r="AT857" s="1">
        <v>2.0</v>
      </c>
      <c r="AU857" s="1">
        <v>4.0</v>
      </c>
      <c r="AV857" s="1">
        <v>1.0</v>
      </c>
      <c r="AW857" s="1">
        <v>2.0</v>
      </c>
      <c r="AX857" s="1">
        <v>1.0</v>
      </c>
      <c r="AY857" s="1">
        <v>1.0</v>
      </c>
      <c r="AZ857" s="1">
        <v>3.0</v>
      </c>
      <c r="BA857" s="1">
        <v>1.0</v>
      </c>
      <c r="BB857" s="1">
        <v>4.0</v>
      </c>
      <c r="BC857" s="1">
        <v>4.0</v>
      </c>
      <c r="BD857" s="1">
        <v>4.0</v>
      </c>
      <c r="BE857" s="1">
        <v>4.0</v>
      </c>
      <c r="BF857" s="1">
        <v>5.0</v>
      </c>
      <c r="BG857" s="1">
        <v>4.0</v>
      </c>
      <c r="BH857" s="1">
        <v>4.0</v>
      </c>
      <c r="BI857" s="1">
        <v>3.0</v>
      </c>
      <c r="BJ857" s="1">
        <v>4.0</v>
      </c>
      <c r="BK857" s="1">
        <v>2.0</v>
      </c>
      <c r="BL857" s="1">
        <v>3.0</v>
      </c>
      <c r="BM857" s="1">
        <v>3.0</v>
      </c>
      <c r="BN857" s="1">
        <v>2.0</v>
      </c>
      <c r="BO857" s="1">
        <v>1.0</v>
      </c>
      <c r="BP857" s="1">
        <v>3.0</v>
      </c>
      <c r="BQ857" s="1">
        <v>3.0</v>
      </c>
      <c r="BR857" s="1">
        <v>3.0</v>
      </c>
      <c r="BS857" s="1">
        <v>4.0</v>
      </c>
      <c r="BT857" s="1">
        <v>5.0</v>
      </c>
      <c r="BU857" s="1">
        <v>4.0</v>
      </c>
      <c r="BV857" s="1">
        <v>5.0</v>
      </c>
      <c r="BW857" s="1">
        <v>4.0</v>
      </c>
      <c r="BX857" s="1">
        <v>3.0</v>
      </c>
      <c r="BY857" s="1">
        <v>4.0</v>
      </c>
      <c r="BZ857" s="1">
        <v>3.0</v>
      </c>
      <c r="CA857" s="64">
        <f t="shared" si="32"/>
        <v>239</v>
      </c>
      <c r="CB857" s="45">
        <f t="shared" si="33"/>
        <v>23</v>
      </c>
      <c r="CC857" s="45">
        <f t="shared" si="34"/>
        <v>26</v>
      </c>
      <c r="CD857" s="45">
        <f t="shared" si="35"/>
        <v>21</v>
      </c>
      <c r="CE857" s="45">
        <f t="shared" si="36"/>
        <v>31</v>
      </c>
      <c r="CF857" s="45">
        <f t="shared" si="37"/>
        <v>35</v>
      </c>
      <c r="CG857" s="45">
        <f t="shared" si="38"/>
        <v>15</v>
      </c>
      <c r="CH857" s="45">
        <f t="shared" si="39"/>
        <v>32</v>
      </c>
      <c r="CI857" s="45">
        <f t="shared" si="40"/>
        <v>0.4</v>
      </c>
      <c r="CJ857">
        <f t="shared" si="10"/>
        <v>20</v>
      </c>
      <c r="CK857" s="45">
        <f t="shared" si="41"/>
        <v>32</v>
      </c>
      <c r="CM857" s="40">
        <f>VLOOKUP(CB857,'PROMIS 57 T-Score Conversions'!Q$3:R$35,2,TRUE)</f>
        <v>37.4</v>
      </c>
      <c r="CN857" s="44" t="str">
        <f t="shared" si="20"/>
        <v>Moderate</v>
      </c>
      <c r="CO857" s="40">
        <f>VLOOKUP(CC857,'PROMIS 57 T-Score Conversions'!A$3:B$35,2,TRUE)</f>
        <v>64.5</v>
      </c>
      <c r="CP857" s="39" t="str">
        <f t="shared" si="21"/>
        <v>Moderate</v>
      </c>
      <c r="CQ857" s="40">
        <f>VLOOKUP(CD857,'PROMIS 57 T-Score Conversions'!E$3:F$35,2,TRUE)</f>
        <v>59.4</v>
      </c>
      <c r="CR857" s="39" t="str">
        <f t="shared" si="22"/>
        <v>Mild</v>
      </c>
      <c r="CS857" s="40">
        <f>VLOOKUP(CE857,'PROMIS 57 T-Score Conversions'!U$3:V$35,2,TRUE)</f>
        <v>64.3</v>
      </c>
      <c r="CT857" s="39" t="str">
        <f t="shared" si="42"/>
        <v>Moderate</v>
      </c>
      <c r="CU857" s="40">
        <f>VLOOKUP(CF857,'PROMIS 57 T-Score Conversions'!Y$3:Z$35,2,TRUE)</f>
        <v>66.1</v>
      </c>
      <c r="CV857" s="39" t="str">
        <f t="shared" si="24"/>
        <v>Moderate</v>
      </c>
      <c r="CW857" s="40">
        <f>vlookup(CG857,'PROMIS 57 T-Score Conversions'!M$3:N$35,2,TRUE)</f>
        <v>36.2</v>
      </c>
      <c r="CX857" s="39" t="str">
        <f t="shared" si="25"/>
        <v>Moderate</v>
      </c>
      <c r="CY857" s="40">
        <f>VLOOKup(CH857,'PROMIS 57 T-Score Conversions'!I$3:J$35,2,TRUE)</f>
        <v>66.9</v>
      </c>
      <c r="CZ857" s="39" t="str">
        <f t="shared" si="26"/>
        <v>Moderate</v>
      </c>
      <c r="DA857" s="37">
        <f>VLOOKUP(CJ857,'PROMIS 57 T-Score Conversions'!AC$3:AD$35,2,TRUE)</f>
        <v>37.15</v>
      </c>
      <c r="DB857" s="44" t="str">
        <f t="shared" si="30"/>
        <v>Moderate</v>
      </c>
      <c r="DC857" s="40">
        <f>VLOOKUP(CK857,'PROMIS 57 T-Score Conversions'!AG$3:AH$35,2,TRUE)</f>
        <v>51.29</v>
      </c>
      <c r="DD857" s="39" t="str">
        <f t="shared" si="31"/>
        <v>Normal</v>
      </c>
    </row>
    <row r="858">
      <c r="A858" s="1" t="b">
        <v>1</v>
      </c>
      <c r="B858" s="1" t="b">
        <v>1</v>
      </c>
      <c r="C858" s="20">
        <v>44123.50038762731</v>
      </c>
      <c r="D858" s="1" t="s">
        <v>532</v>
      </c>
      <c r="E858" s="1">
        <v>2272.0</v>
      </c>
      <c r="F858" s="1">
        <v>4.0</v>
      </c>
      <c r="G858" s="1">
        <v>4.0</v>
      </c>
      <c r="H858" s="1">
        <v>5.0</v>
      </c>
      <c r="I858" s="1">
        <v>4.0</v>
      </c>
      <c r="J858" s="1">
        <v>3.0</v>
      </c>
      <c r="K858" s="1">
        <v>3.0</v>
      </c>
      <c r="L858" s="1">
        <v>3.0</v>
      </c>
      <c r="M858" s="1">
        <v>3.0</v>
      </c>
      <c r="N858" s="1">
        <v>3.0</v>
      </c>
      <c r="O858" s="1">
        <v>3.0</v>
      </c>
      <c r="P858" s="1">
        <v>3.0</v>
      </c>
      <c r="Q858" s="1">
        <v>3.0</v>
      </c>
      <c r="R858" s="1">
        <v>3.0</v>
      </c>
      <c r="S858" s="1">
        <v>3.0</v>
      </c>
      <c r="T858" s="1">
        <v>3.0</v>
      </c>
      <c r="U858" s="1">
        <v>3.0</v>
      </c>
      <c r="V858" s="1">
        <v>3.0</v>
      </c>
      <c r="W858" s="1">
        <v>2.0</v>
      </c>
      <c r="X858" s="1">
        <v>3.0</v>
      </c>
      <c r="Y858" s="1">
        <v>2.0</v>
      </c>
      <c r="Z858" s="1">
        <v>2.0</v>
      </c>
      <c r="AA858" s="1">
        <v>2.0</v>
      </c>
      <c r="AB858" s="1">
        <v>2.0</v>
      </c>
      <c r="AC858" s="1">
        <v>2.0</v>
      </c>
      <c r="AD858" s="1">
        <v>3.0</v>
      </c>
      <c r="AE858" s="1">
        <v>2.0</v>
      </c>
      <c r="AF858" s="1">
        <v>3.0</v>
      </c>
      <c r="AG858" s="1">
        <v>2.0</v>
      </c>
      <c r="AH858" s="1">
        <v>3.0</v>
      </c>
      <c r="AI858" s="1">
        <v>3.0</v>
      </c>
      <c r="AJ858" s="1">
        <v>2.0</v>
      </c>
      <c r="AK858" s="1">
        <v>2.0</v>
      </c>
      <c r="AL858" s="1">
        <v>3.0</v>
      </c>
      <c r="AM858" s="1">
        <v>3.0</v>
      </c>
      <c r="AN858" s="1">
        <v>3.0</v>
      </c>
      <c r="AO858" s="1">
        <v>2.0</v>
      </c>
      <c r="AP858" s="1">
        <v>2.0</v>
      </c>
      <c r="AQ858" s="1">
        <v>2.0</v>
      </c>
      <c r="AR858" s="1">
        <v>2.0</v>
      </c>
      <c r="AS858" s="1">
        <v>2.0</v>
      </c>
      <c r="AT858" s="1">
        <v>3.0</v>
      </c>
      <c r="AU858" s="1">
        <v>2.0</v>
      </c>
      <c r="AV858" s="1">
        <v>3.0</v>
      </c>
      <c r="AW858" s="1">
        <v>5.0</v>
      </c>
      <c r="AX858" s="1">
        <v>4.0</v>
      </c>
      <c r="AY858" s="1">
        <v>4.0</v>
      </c>
      <c r="AZ858" s="1">
        <v>2.0</v>
      </c>
      <c r="BA858" s="1">
        <v>3.0</v>
      </c>
      <c r="BB858" s="1">
        <v>3.0</v>
      </c>
      <c r="BC858" s="1">
        <v>4.0</v>
      </c>
      <c r="BD858" s="1">
        <v>4.0</v>
      </c>
      <c r="BE858" s="1">
        <v>2.0</v>
      </c>
      <c r="BF858" s="1">
        <v>4.0</v>
      </c>
      <c r="BG858" s="1">
        <v>3.0</v>
      </c>
      <c r="BH858" s="1">
        <v>4.0</v>
      </c>
      <c r="BI858" s="1">
        <v>3.0</v>
      </c>
      <c r="BJ858" s="1">
        <v>4.0</v>
      </c>
      <c r="BK858" s="1">
        <v>3.0</v>
      </c>
      <c r="BL858" s="1">
        <v>3.0</v>
      </c>
      <c r="BM858" s="1">
        <v>4.0</v>
      </c>
      <c r="BN858" s="1">
        <v>4.0</v>
      </c>
      <c r="BO858" s="1">
        <v>4.0</v>
      </c>
      <c r="BP858" s="1">
        <v>2.0</v>
      </c>
      <c r="BQ858" s="1">
        <v>3.0</v>
      </c>
      <c r="BR858" s="1">
        <v>3.0</v>
      </c>
      <c r="BS858" s="1">
        <v>3.0</v>
      </c>
      <c r="BT858" s="1">
        <v>2.0</v>
      </c>
      <c r="BU858" s="1">
        <v>3.0</v>
      </c>
      <c r="BV858" s="1">
        <v>2.0</v>
      </c>
      <c r="BW858" s="1">
        <v>3.0</v>
      </c>
      <c r="BX858" s="1">
        <v>2.0</v>
      </c>
      <c r="BY858" s="1">
        <v>2.0</v>
      </c>
      <c r="BZ858" s="1">
        <v>3.0</v>
      </c>
      <c r="CA858" s="66">
        <f t="shared" si="32"/>
        <v>213</v>
      </c>
      <c r="CB858" s="67">
        <f t="shared" si="33"/>
        <v>29</v>
      </c>
      <c r="CC858" s="67">
        <f t="shared" si="34"/>
        <v>24</v>
      </c>
      <c r="CD858" s="67">
        <f t="shared" si="35"/>
        <v>18</v>
      </c>
      <c r="CE858" s="67">
        <f t="shared" si="36"/>
        <v>20</v>
      </c>
      <c r="CF858" s="67">
        <f t="shared" si="37"/>
        <v>19</v>
      </c>
      <c r="CG858" s="67">
        <f t="shared" si="38"/>
        <v>26</v>
      </c>
      <c r="CH858" s="67">
        <f t="shared" si="39"/>
        <v>27</v>
      </c>
      <c r="CI858" s="67">
        <f t="shared" si="40"/>
        <v>0.4</v>
      </c>
      <c r="CJ858">
        <f t="shared" si="10"/>
        <v>26</v>
      </c>
      <c r="CK858" s="67">
        <f t="shared" si="41"/>
        <v>20</v>
      </c>
      <c r="CL858" s="68"/>
      <c r="CM858" s="40">
        <f>VLOOKUP(CB858,'PROMIS 57 T-Score Conversions'!Q$3:R$35,2,TRUE)</f>
        <v>41.6</v>
      </c>
      <c r="CN858" s="44" t="str">
        <f t="shared" si="20"/>
        <v>Mild</v>
      </c>
      <c r="CO858" s="40">
        <f>VLOOKUP(CC858,'PROMIS 57 T-Score Conversions'!A$3:B$35,2,TRUE)</f>
        <v>62.5</v>
      </c>
      <c r="CP858" s="39" t="str">
        <f t="shared" si="21"/>
        <v>Moderate</v>
      </c>
      <c r="CQ858" s="40">
        <f>VLOOKUP(CD858,'PROMIS 57 T-Score Conversions'!E$3:F$35,2,TRUE)</f>
        <v>56.8</v>
      </c>
      <c r="CR858" s="39" t="str">
        <f t="shared" si="22"/>
        <v>Mild</v>
      </c>
      <c r="CS858" s="40">
        <f>VLOOKUP(CE858,'PROMIS 57 T-Score Conversions'!U$3:V$35,2,TRUE)</f>
        <v>53.6</v>
      </c>
      <c r="CT858" s="39" t="str">
        <f t="shared" si="42"/>
        <v>Normal</v>
      </c>
      <c r="CU858" s="40">
        <f>VLOOKUP(CF858,'PROMIS 57 T-Score Conversions'!Y$3:Z$35,2,TRUE)</f>
        <v>49</v>
      </c>
      <c r="CV858" s="39" t="str">
        <f t="shared" si="24"/>
        <v>Normal</v>
      </c>
      <c r="CW858" s="40">
        <f>vlookup(CG858,'PROMIS 57 T-Score Conversions'!M$3:N$35,2,TRUE)</f>
        <v>46</v>
      </c>
      <c r="CX858" s="39" t="str">
        <f t="shared" si="25"/>
        <v>Normal</v>
      </c>
      <c r="CY858" s="40">
        <f>VLOOKup(CH858,'PROMIS 57 T-Score Conversions'!I$3:J$35,2,TRUE)</f>
        <v>63.5</v>
      </c>
      <c r="CZ858" s="39" t="str">
        <f t="shared" si="26"/>
        <v>Moderate</v>
      </c>
      <c r="DA858" s="37">
        <f>VLOOKUP(CJ858,'PROMIS 57 T-Score Conversions'!AC$3:AD$35,2,TRUE)</f>
        <v>41.9</v>
      </c>
      <c r="DB858" s="44" t="str">
        <f t="shared" si="30"/>
        <v>Mild</v>
      </c>
      <c r="DC858" s="40">
        <f>VLOOKUP(CK858,'PROMIS 57 T-Score Conversions'!AG$3:AH$35,2,TRUE)</f>
        <v>39.81</v>
      </c>
      <c r="DD858" s="39" t="str">
        <f t="shared" si="31"/>
        <v>Normal</v>
      </c>
    </row>
    <row r="859">
      <c r="A859" s="1" t="b">
        <v>1</v>
      </c>
      <c r="B859" s="1" t="b">
        <v>1</v>
      </c>
      <c r="C859" s="20">
        <v>44123.75943980324</v>
      </c>
      <c r="D859" s="1" t="s">
        <v>533</v>
      </c>
      <c r="E859" s="1">
        <v>2380.0</v>
      </c>
      <c r="F859" s="1">
        <v>5.0</v>
      </c>
      <c r="G859" s="1">
        <v>4.0</v>
      </c>
      <c r="H859" s="1">
        <v>5.0</v>
      </c>
      <c r="I859" s="1">
        <v>3.0</v>
      </c>
      <c r="J859" s="1">
        <v>2.0</v>
      </c>
      <c r="K859" s="1">
        <v>5.0</v>
      </c>
      <c r="L859" s="1">
        <v>5.0</v>
      </c>
      <c r="M859" s="1">
        <v>5.0</v>
      </c>
      <c r="N859" s="1">
        <v>2.0</v>
      </c>
      <c r="O859" s="1">
        <v>2.0</v>
      </c>
      <c r="P859" s="1">
        <v>2.0</v>
      </c>
      <c r="Q859" s="1">
        <v>3.0</v>
      </c>
      <c r="R859" s="1">
        <v>4.0</v>
      </c>
      <c r="S859" s="1">
        <v>2.0</v>
      </c>
      <c r="T859" s="1">
        <v>2.0</v>
      </c>
      <c r="U859" s="1">
        <v>4.0</v>
      </c>
      <c r="V859" s="1">
        <v>3.0</v>
      </c>
      <c r="W859" s="1">
        <v>2.0</v>
      </c>
      <c r="X859" s="1">
        <v>3.0</v>
      </c>
      <c r="Y859" s="1">
        <v>2.0</v>
      </c>
      <c r="Z859" s="1">
        <v>2.0</v>
      </c>
      <c r="AA859" s="1">
        <v>3.0</v>
      </c>
      <c r="AB859" s="1">
        <v>3.0</v>
      </c>
      <c r="AC859" s="1">
        <v>3.0</v>
      </c>
      <c r="AD859" s="1">
        <v>5.0</v>
      </c>
      <c r="AE859" s="1">
        <v>5.0</v>
      </c>
      <c r="AF859" s="1">
        <v>4.0</v>
      </c>
      <c r="AG859" s="1">
        <v>3.0</v>
      </c>
      <c r="AH859" s="1">
        <v>4.0</v>
      </c>
      <c r="AI859" s="1">
        <v>3.0</v>
      </c>
      <c r="AJ859" s="1">
        <v>5.0</v>
      </c>
      <c r="AK859" s="1">
        <v>4.0</v>
      </c>
      <c r="AL859" s="1">
        <v>3.0</v>
      </c>
      <c r="AM859" s="1">
        <v>3.0</v>
      </c>
      <c r="AN859" s="1">
        <v>4.0</v>
      </c>
      <c r="AO859" s="1">
        <v>3.0</v>
      </c>
      <c r="AP859" s="1">
        <v>3.0</v>
      </c>
      <c r="AQ859" s="1">
        <v>3.0</v>
      </c>
      <c r="AR859" s="1">
        <v>2.0</v>
      </c>
      <c r="AS859" s="1">
        <v>4.0</v>
      </c>
      <c r="AT859" s="1">
        <v>2.0</v>
      </c>
      <c r="AU859" s="1">
        <v>2.0</v>
      </c>
      <c r="AV859" s="1">
        <v>2.0</v>
      </c>
      <c r="AW859" s="1">
        <v>2.0</v>
      </c>
      <c r="AX859" s="1">
        <v>2.0</v>
      </c>
      <c r="AY859" s="1">
        <v>2.0</v>
      </c>
      <c r="AZ859" s="1">
        <v>2.0</v>
      </c>
      <c r="BA859" s="1">
        <v>2.0</v>
      </c>
      <c r="BB859" s="1">
        <v>3.0</v>
      </c>
      <c r="BC859" s="1">
        <v>3.0</v>
      </c>
      <c r="BD859" s="1">
        <v>2.0</v>
      </c>
      <c r="BE859" s="1">
        <v>2.0</v>
      </c>
      <c r="BF859" s="1">
        <v>2.0</v>
      </c>
      <c r="BG859" s="1">
        <v>2.0</v>
      </c>
      <c r="BH859" s="1">
        <v>3.0</v>
      </c>
      <c r="BI859" s="1">
        <v>4.0</v>
      </c>
      <c r="BJ859" s="1">
        <v>6.0</v>
      </c>
      <c r="BK859" s="1">
        <v>2.0</v>
      </c>
      <c r="BL859" s="1">
        <v>2.0</v>
      </c>
      <c r="BM859" s="1">
        <v>2.0</v>
      </c>
      <c r="BN859" s="1">
        <v>4.0</v>
      </c>
      <c r="BO859" s="1">
        <v>3.0</v>
      </c>
      <c r="BP859" s="1">
        <v>2.0</v>
      </c>
      <c r="BQ859" s="1">
        <v>2.0</v>
      </c>
      <c r="BR859" s="1">
        <v>2.0</v>
      </c>
      <c r="BS859" s="1">
        <v>4.0</v>
      </c>
      <c r="BT859" s="1">
        <v>5.0</v>
      </c>
      <c r="BU859" s="1">
        <v>4.0</v>
      </c>
      <c r="BV859" s="1">
        <v>4.0</v>
      </c>
      <c r="BW859" s="1">
        <v>3.0</v>
      </c>
      <c r="BX859" s="1">
        <v>3.0</v>
      </c>
      <c r="BY859" s="1">
        <v>2.0</v>
      </c>
      <c r="BZ859" s="1">
        <v>3.0</v>
      </c>
      <c r="CA859" s="66">
        <f t="shared" si="32"/>
        <v>224</v>
      </c>
      <c r="CB859" s="67">
        <f t="shared" si="33"/>
        <v>34</v>
      </c>
      <c r="CC859" s="67">
        <f t="shared" si="34"/>
        <v>21</v>
      </c>
      <c r="CD859" s="67">
        <f t="shared" si="35"/>
        <v>21</v>
      </c>
      <c r="CE859" s="67">
        <f t="shared" si="36"/>
        <v>33</v>
      </c>
      <c r="CF859" s="67">
        <f t="shared" si="37"/>
        <v>25</v>
      </c>
      <c r="CG859" s="67">
        <f t="shared" si="38"/>
        <v>16</v>
      </c>
      <c r="CH859" s="67">
        <f t="shared" si="39"/>
        <v>21</v>
      </c>
      <c r="CI859" s="67">
        <f t="shared" si="40"/>
        <v>0.6</v>
      </c>
      <c r="CJ859">
        <f t="shared" si="10"/>
        <v>19</v>
      </c>
      <c r="CK859" s="67">
        <f t="shared" si="41"/>
        <v>28</v>
      </c>
      <c r="CL859" s="68"/>
      <c r="CM859" s="40">
        <f>VLOOKUP(CB859,'PROMIS 57 T-Score Conversions'!Q$3:R$35,2,TRUE)</f>
        <v>45.7</v>
      </c>
      <c r="CN859" s="44" t="str">
        <f t="shared" si="20"/>
        <v>Normal</v>
      </c>
      <c r="CO859" s="40">
        <f>VLOOKUP(CC859,'PROMIS 57 T-Score Conversions'!A$3:B$35,2,TRUE)</f>
        <v>59.4</v>
      </c>
      <c r="CP859" s="39" t="str">
        <f t="shared" si="21"/>
        <v>Moderate</v>
      </c>
      <c r="CQ859" s="40">
        <f>VLOOKUP(CD859,'PROMIS 57 T-Score Conversions'!E$3:F$35,2,TRUE)</f>
        <v>59.4</v>
      </c>
      <c r="CR859" s="39" t="str">
        <f t="shared" si="22"/>
        <v>Mild</v>
      </c>
      <c r="CS859" s="40">
        <f>VLOOKUP(CE859,'PROMIS 57 T-Score Conversions'!U$3:V$35,2,TRUE)</f>
        <v>66.4</v>
      </c>
      <c r="CT859" s="39" t="str">
        <f t="shared" si="42"/>
        <v>Moderate</v>
      </c>
      <c r="CU859" s="40">
        <f>VLOOKUP(CF859,'PROMIS 57 T-Score Conversions'!Y$3:Z$35,2,TRUE)</f>
        <v>55.3</v>
      </c>
      <c r="CV859" s="39" t="str">
        <f t="shared" si="24"/>
        <v>Mild</v>
      </c>
      <c r="CW859" s="40">
        <f>vlookup(CG859,'PROMIS 57 T-Score Conversions'!M$3:N$35,2,TRUE)</f>
        <v>36.9</v>
      </c>
      <c r="CX859" s="39" t="str">
        <f t="shared" si="25"/>
        <v>Moderate</v>
      </c>
      <c r="CY859" s="40">
        <f>VLOOKup(CH859,'PROMIS 57 T-Score Conversions'!I$3:J$35,2,TRUE)</f>
        <v>59.5</v>
      </c>
      <c r="CZ859" s="39" t="str">
        <f t="shared" si="26"/>
        <v>Mild</v>
      </c>
      <c r="DA859" s="37">
        <f>VLOOKUP(CJ859,'PROMIS 57 T-Score Conversions'!AC$3:AD$35,2,TRUE)</f>
        <v>36.36</v>
      </c>
      <c r="DB859" s="44" t="str">
        <f t="shared" si="30"/>
        <v>Moderate</v>
      </c>
      <c r="DC859" s="40">
        <f>VLOOKUP(CK859,'PROMIS 57 T-Score Conversions'!AG$3:AH$35,2,TRUE)</f>
        <v>47.18</v>
      </c>
      <c r="DD859" s="39" t="str">
        <f t="shared" si="31"/>
        <v>Normal</v>
      </c>
    </row>
    <row r="860">
      <c r="A860" s="1" t="b">
        <v>1</v>
      </c>
      <c r="B860" s="1" t="b">
        <v>1</v>
      </c>
      <c r="C860" s="20">
        <v>44123.81163170139</v>
      </c>
      <c r="D860" s="1" t="s">
        <v>395</v>
      </c>
      <c r="E860" s="1">
        <v>2208.0</v>
      </c>
      <c r="F860" s="1">
        <v>2.0</v>
      </c>
      <c r="G860" s="1">
        <v>3.0</v>
      </c>
      <c r="H860" s="1">
        <v>2.0</v>
      </c>
      <c r="I860" s="1">
        <v>1.0</v>
      </c>
      <c r="J860" s="1">
        <v>1.0</v>
      </c>
      <c r="K860" s="1">
        <v>4.0</v>
      </c>
      <c r="L860" s="1">
        <v>2.0</v>
      </c>
      <c r="M860" s="1">
        <v>1.0</v>
      </c>
      <c r="N860" s="1">
        <v>4.0</v>
      </c>
      <c r="O860" s="1">
        <v>3.0</v>
      </c>
      <c r="P860" s="1">
        <v>3.0</v>
      </c>
      <c r="Q860" s="1">
        <v>5.0</v>
      </c>
      <c r="R860" s="1">
        <v>3.0</v>
      </c>
      <c r="S860" s="1">
        <v>3.0</v>
      </c>
      <c r="T860" s="1">
        <v>3.0</v>
      </c>
      <c r="U860" s="1">
        <v>5.0</v>
      </c>
      <c r="V860" s="1">
        <v>4.0</v>
      </c>
      <c r="W860" s="1">
        <v>3.0</v>
      </c>
      <c r="X860" s="1">
        <v>4.0</v>
      </c>
      <c r="Y860" s="1">
        <v>3.0</v>
      </c>
      <c r="Z860" s="1">
        <v>3.0</v>
      </c>
      <c r="AA860" s="1">
        <v>5.0</v>
      </c>
      <c r="AB860" s="1">
        <v>5.0</v>
      </c>
      <c r="AC860" s="1">
        <v>3.0</v>
      </c>
      <c r="AD860" s="1">
        <v>4.0</v>
      </c>
      <c r="AE860" s="1">
        <v>4.0</v>
      </c>
      <c r="AF860" s="1">
        <v>5.0</v>
      </c>
      <c r="AG860" s="1">
        <v>4.0</v>
      </c>
      <c r="AH860" s="1">
        <v>5.0</v>
      </c>
      <c r="AI860" s="1">
        <v>5.0</v>
      </c>
      <c r="AJ860" s="1">
        <v>5.0</v>
      </c>
      <c r="AK860" s="1">
        <v>4.0</v>
      </c>
      <c r="AL860" s="1">
        <v>5.0</v>
      </c>
      <c r="AM860" s="1">
        <v>4.0</v>
      </c>
      <c r="AN860" s="1">
        <v>5.0</v>
      </c>
      <c r="AO860" s="1">
        <v>2.0</v>
      </c>
      <c r="AP860" s="1">
        <v>4.0</v>
      </c>
      <c r="AQ860" s="1">
        <v>3.0</v>
      </c>
      <c r="AR860" s="1">
        <v>2.0</v>
      </c>
      <c r="AS860" s="1">
        <v>4.0</v>
      </c>
      <c r="AT860" s="1">
        <v>2.0</v>
      </c>
      <c r="AU860" s="1">
        <v>1.0</v>
      </c>
      <c r="AV860" s="1">
        <v>2.0</v>
      </c>
      <c r="AW860" s="1">
        <v>1.0</v>
      </c>
      <c r="AX860" s="1">
        <v>1.0</v>
      </c>
      <c r="AY860" s="1">
        <v>1.0</v>
      </c>
      <c r="AZ860" s="1">
        <v>1.0</v>
      </c>
      <c r="BA860" s="1">
        <v>1.0</v>
      </c>
      <c r="BB860" s="1">
        <v>5.0</v>
      </c>
      <c r="BC860" s="1">
        <v>5.0</v>
      </c>
      <c r="BD860" s="1">
        <v>4.0</v>
      </c>
      <c r="BE860" s="1">
        <v>4.0</v>
      </c>
      <c r="BF860" s="1">
        <v>5.0</v>
      </c>
      <c r="BG860" s="1">
        <v>5.0</v>
      </c>
      <c r="BH860" s="1">
        <v>5.0</v>
      </c>
      <c r="BI860" s="1">
        <v>3.0</v>
      </c>
      <c r="BJ860" s="1">
        <v>8.0</v>
      </c>
      <c r="BK860" s="1">
        <v>3.0</v>
      </c>
      <c r="BL860" s="1">
        <v>3.0</v>
      </c>
      <c r="BM860" s="1">
        <v>3.0</v>
      </c>
      <c r="BN860" s="1">
        <v>3.0</v>
      </c>
      <c r="BO860" s="1">
        <v>2.0</v>
      </c>
      <c r="BP860" s="1">
        <v>2.0</v>
      </c>
      <c r="BQ860" s="1">
        <v>2.0</v>
      </c>
      <c r="BR860" s="1">
        <v>3.0</v>
      </c>
      <c r="BS860" s="1">
        <v>3.0</v>
      </c>
      <c r="BT860" s="1">
        <v>3.0</v>
      </c>
      <c r="BU860" s="1">
        <v>5.0</v>
      </c>
      <c r="BV860" s="1">
        <v>3.0</v>
      </c>
      <c r="BW860" s="1">
        <v>4.0</v>
      </c>
      <c r="BX860" s="1">
        <v>4.0</v>
      </c>
      <c r="BY860" s="1">
        <v>2.0</v>
      </c>
      <c r="BZ860" s="1">
        <v>4.0</v>
      </c>
      <c r="CA860" s="66">
        <f t="shared" si="32"/>
        <v>243</v>
      </c>
      <c r="CB860" s="67">
        <f t="shared" si="33"/>
        <v>16</v>
      </c>
      <c r="CC860" s="67">
        <f t="shared" si="34"/>
        <v>29</v>
      </c>
      <c r="CD860" s="67">
        <f t="shared" si="35"/>
        <v>30</v>
      </c>
      <c r="CE860" s="67">
        <f t="shared" si="36"/>
        <v>36</v>
      </c>
      <c r="CF860" s="67">
        <f t="shared" si="37"/>
        <v>29</v>
      </c>
      <c r="CG860" s="67">
        <f t="shared" si="38"/>
        <v>10</v>
      </c>
      <c r="CH860" s="67">
        <f t="shared" si="39"/>
        <v>36</v>
      </c>
      <c r="CI860" s="67">
        <f t="shared" si="40"/>
        <v>0.8</v>
      </c>
      <c r="CJ860">
        <f t="shared" si="10"/>
        <v>21</v>
      </c>
      <c r="CK860" s="67">
        <f t="shared" si="41"/>
        <v>28</v>
      </c>
      <c r="CL860" s="68"/>
      <c r="CM860" s="40">
        <f>VLOOKUP(CB860,'PROMIS 57 T-Score Conversions'!Q$3:R$35,2,TRUE)</f>
        <v>32.5</v>
      </c>
      <c r="CN860" s="44" t="str">
        <f t="shared" si="20"/>
        <v>Moderate</v>
      </c>
      <c r="CO860" s="40">
        <f>VLOOKUP(CC860,'PROMIS 57 T-Score Conversions'!A$3:B$35,2,TRUE)</f>
        <v>67.7</v>
      </c>
      <c r="CP860" s="39" t="str">
        <f t="shared" si="21"/>
        <v>Severe</v>
      </c>
      <c r="CQ860" s="40">
        <f>VLOOKUP(CD860,'PROMIS 57 T-Score Conversions'!E$3:F$35,2,TRUE)</f>
        <v>67.7</v>
      </c>
      <c r="CR860" s="39" t="str">
        <f t="shared" si="22"/>
        <v>Moderate</v>
      </c>
      <c r="CS860" s="40">
        <f>VLOOKUP(CE860,'PROMIS 57 T-Score Conversions'!U$3:V$35,2,TRUE)</f>
        <v>69.8</v>
      </c>
      <c r="CT860" s="39" t="str">
        <f t="shared" si="42"/>
        <v>Moderate</v>
      </c>
      <c r="CU860" s="40">
        <f>VLOOKUP(CF860,'PROMIS 57 T-Score Conversions'!Y$3:Z$35,2,TRUE)</f>
        <v>59.4</v>
      </c>
      <c r="CV860" s="39" t="str">
        <f t="shared" si="24"/>
        <v>Mild</v>
      </c>
      <c r="CW860" s="40">
        <f>vlookup(CG860,'PROMIS 57 T-Score Conversions'!M$3:N$35,2,TRUE)</f>
        <v>31.3</v>
      </c>
      <c r="CX860" s="39" t="str">
        <f t="shared" si="25"/>
        <v>Moderate</v>
      </c>
      <c r="CY860" s="40">
        <f>VLOOKup(CH860,'PROMIS 57 T-Score Conversions'!I$3:J$35,2,TRUE)</f>
        <v>70.1</v>
      </c>
      <c r="CZ860" s="39" t="str">
        <f t="shared" si="26"/>
        <v>Severe</v>
      </c>
      <c r="DA860" s="37">
        <f>VLOOKUP(CJ860,'PROMIS 57 T-Score Conversions'!AC$3:AD$35,2,TRUE)</f>
        <v>37.93</v>
      </c>
      <c r="DB860" s="44" t="str">
        <f t="shared" si="30"/>
        <v>Moderate</v>
      </c>
      <c r="DC860" s="40">
        <f>VLOOKUP(CK860,'PROMIS 57 T-Score Conversions'!AG$3:AH$35,2,TRUE)</f>
        <v>47.18</v>
      </c>
      <c r="DD860" s="39" t="str">
        <f t="shared" si="31"/>
        <v>Normal</v>
      </c>
    </row>
    <row r="861">
      <c r="A861" s="1" t="b">
        <v>1</v>
      </c>
      <c r="B861" s="1" t="b">
        <v>1</v>
      </c>
      <c r="C861" s="20">
        <v>44124.38294466435</v>
      </c>
      <c r="D861" s="1" t="s">
        <v>232</v>
      </c>
      <c r="E861" s="1">
        <v>1921.0</v>
      </c>
      <c r="F861" s="1">
        <v>4.0</v>
      </c>
      <c r="G861" s="1">
        <v>4.0</v>
      </c>
      <c r="H861" s="1">
        <v>4.0</v>
      </c>
      <c r="I861" s="1">
        <v>4.0</v>
      </c>
      <c r="J861" s="1">
        <v>4.0</v>
      </c>
      <c r="K861" s="1">
        <v>4.0</v>
      </c>
      <c r="L861" s="1">
        <v>4.0</v>
      </c>
      <c r="M861" s="1">
        <v>4.0</v>
      </c>
      <c r="N861" s="1">
        <v>2.0</v>
      </c>
      <c r="O861" s="1">
        <v>2.0</v>
      </c>
      <c r="P861" s="1">
        <v>3.0</v>
      </c>
      <c r="Q861" s="1">
        <v>2.0</v>
      </c>
      <c r="R861" s="1">
        <v>2.0</v>
      </c>
      <c r="S861" s="1">
        <v>2.0</v>
      </c>
      <c r="T861" s="1">
        <v>2.0</v>
      </c>
      <c r="U861" s="1">
        <v>2.0</v>
      </c>
      <c r="V861" s="1">
        <v>2.0</v>
      </c>
      <c r="W861" s="1">
        <v>2.0</v>
      </c>
      <c r="X861" s="1">
        <v>2.0</v>
      </c>
      <c r="Y861" s="1">
        <v>2.0</v>
      </c>
      <c r="Z861" s="1">
        <v>2.0</v>
      </c>
      <c r="AA861" s="1">
        <v>2.0</v>
      </c>
      <c r="AB861" s="1">
        <v>2.0</v>
      </c>
      <c r="AC861" s="1">
        <v>2.0</v>
      </c>
      <c r="AD861" s="1">
        <v>3.0</v>
      </c>
      <c r="AE861" s="1">
        <v>3.0</v>
      </c>
      <c r="AF861" s="1">
        <v>3.0</v>
      </c>
      <c r="AG861" s="1">
        <v>3.0</v>
      </c>
      <c r="AH861" s="1">
        <v>3.0</v>
      </c>
      <c r="AI861" s="1">
        <v>3.0</v>
      </c>
      <c r="AJ861" s="1">
        <v>3.0</v>
      </c>
      <c r="AK861" s="1">
        <v>3.0</v>
      </c>
      <c r="AL861" s="1">
        <v>2.0</v>
      </c>
      <c r="AM861" s="1">
        <v>2.0</v>
      </c>
      <c r="AN861" s="1">
        <v>2.0</v>
      </c>
      <c r="AO861" s="1">
        <v>2.0</v>
      </c>
      <c r="AP861" s="1">
        <v>2.0</v>
      </c>
      <c r="AQ861" s="1">
        <v>1.0</v>
      </c>
      <c r="AR861" s="1">
        <v>1.0</v>
      </c>
      <c r="AS861" s="1">
        <v>2.0</v>
      </c>
      <c r="AT861" s="1">
        <v>3.0</v>
      </c>
      <c r="AU861" s="1">
        <v>3.0</v>
      </c>
      <c r="AV861" s="1">
        <v>3.0</v>
      </c>
      <c r="AW861" s="1">
        <v>3.0</v>
      </c>
      <c r="AX861" s="1">
        <v>3.0</v>
      </c>
      <c r="AY861" s="1">
        <v>3.0</v>
      </c>
      <c r="AZ861" s="1">
        <v>3.0</v>
      </c>
      <c r="BA861" s="1">
        <v>3.0</v>
      </c>
      <c r="BB861" s="1">
        <v>2.0</v>
      </c>
      <c r="BC861" s="1">
        <v>2.0</v>
      </c>
      <c r="BD861" s="1">
        <v>2.0</v>
      </c>
      <c r="BE861" s="1">
        <v>2.0</v>
      </c>
      <c r="BF861" s="1">
        <v>2.0</v>
      </c>
      <c r="BG861" s="1">
        <v>2.0</v>
      </c>
      <c r="BH861" s="1">
        <v>2.0</v>
      </c>
      <c r="BI861" s="1">
        <v>2.0</v>
      </c>
      <c r="BJ861" s="1">
        <v>2.0</v>
      </c>
      <c r="BK861" s="1">
        <v>2.0</v>
      </c>
      <c r="BL861" s="1">
        <v>3.0</v>
      </c>
      <c r="BM861" s="1">
        <v>2.0</v>
      </c>
      <c r="BN861" s="1">
        <v>2.0</v>
      </c>
      <c r="BO861" s="1">
        <v>2.0</v>
      </c>
      <c r="BP861" s="1">
        <v>2.0</v>
      </c>
      <c r="BQ861" s="1">
        <v>3.0</v>
      </c>
      <c r="BR861" s="1">
        <v>3.0</v>
      </c>
      <c r="BS861" s="1">
        <v>4.0</v>
      </c>
      <c r="BT861" s="1">
        <v>4.0</v>
      </c>
      <c r="BU861" s="1">
        <v>4.0</v>
      </c>
      <c r="BV861" s="1">
        <v>4.0</v>
      </c>
      <c r="BW861" s="1">
        <v>4.0</v>
      </c>
      <c r="BX861" s="1">
        <v>4.0</v>
      </c>
      <c r="BY861" s="1">
        <v>4.0</v>
      </c>
      <c r="BZ861" s="1">
        <v>4.0</v>
      </c>
      <c r="CA861" s="64">
        <f t="shared" si="32"/>
        <v>196</v>
      </c>
      <c r="CB861" s="45">
        <f t="shared" si="33"/>
        <v>32</v>
      </c>
      <c r="CC861" s="45">
        <f t="shared" si="34"/>
        <v>17</v>
      </c>
      <c r="CD861" s="45">
        <f t="shared" si="35"/>
        <v>16</v>
      </c>
      <c r="CE861" s="45">
        <f t="shared" si="36"/>
        <v>24</v>
      </c>
      <c r="CF861" s="45">
        <f t="shared" si="37"/>
        <v>14</v>
      </c>
      <c r="CG861" s="45">
        <f t="shared" si="38"/>
        <v>24</v>
      </c>
      <c r="CH861" s="45">
        <f t="shared" si="39"/>
        <v>16</v>
      </c>
      <c r="CI861" s="45">
        <f t="shared" si="40"/>
        <v>0.2</v>
      </c>
      <c r="CJ861">
        <f t="shared" si="10"/>
        <v>19</v>
      </c>
      <c r="CK861" s="45">
        <f t="shared" si="41"/>
        <v>32</v>
      </c>
      <c r="CM861" s="40">
        <f>VLOOKUP(CB861,'PROMIS 57 T-Score Conversions'!Q$3:R$35,2,TRUE)</f>
        <v>43.9</v>
      </c>
      <c r="CN861" s="44" t="str">
        <f t="shared" si="20"/>
        <v>Mild</v>
      </c>
      <c r="CO861" s="40">
        <f>VLOOKUP(CC861,'PROMIS 57 T-Score Conversions'!A$3:B$35,2,TRUE)</f>
        <v>55.4</v>
      </c>
      <c r="CP861" s="39" t="str">
        <f t="shared" si="21"/>
        <v>Moderate</v>
      </c>
      <c r="CQ861" s="40">
        <f>VLOOKUP(CD861,'PROMIS 57 T-Score Conversions'!E$3:F$35,2,TRUE)</f>
        <v>55.1</v>
      </c>
      <c r="CR861" s="39" t="str">
        <f t="shared" si="22"/>
        <v>Mild</v>
      </c>
      <c r="CS861" s="40">
        <f>VLOOKUP(CE861,'PROMIS 57 T-Score Conversions'!U$3:V$35,2,TRUE)</f>
        <v>57.5</v>
      </c>
      <c r="CT861" s="39" t="str">
        <f t="shared" si="42"/>
        <v>Mild</v>
      </c>
      <c r="CU861" s="40">
        <f>VLOOKUP(CF861,'PROMIS 57 T-Score Conversions'!Y$3:Z$35,2,TRUE)</f>
        <v>42.9</v>
      </c>
      <c r="CV861" s="39" t="str">
        <f t="shared" si="24"/>
        <v>Normal</v>
      </c>
      <c r="CW861" s="40">
        <f>vlookup(CG861,'PROMIS 57 T-Score Conversions'!M$3:N$35,2,TRUE)</f>
        <v>44</v>
      </c>
      <c r="CX861" s="39" t="str">
        <f t="shared" si="25"/>
        <v>Mild</v>
      </c>
      <c r="CY861" s="40">
        <f>VLOOKup(CH861,'PROMIS 57 T-Score Conversions'!I$3:J$35,2,TRUE)</f>
        <v>55.8</v>
      </c>
      <c r="CZ861" s="39" t="str">
        <f t="shared" si="26"/>
        <v>Mild</v>
      </c>
      <c r="DA861" s="37">
        <f>VLOOKUP(CJ861,'PROMIS 57 T-Score Conversions'!AC$3:AD$35,2,TRUE)</f>
        <v>36.36</v>
      </c>
      <c r="DB861" s="44" t="str">
        <f t="shared" si="30"/>
        <v>Moderate</v>
      </c>
      <c r="DC861" s="40">
        <f>VLOOKUP(CK861,'PROMIS 57 T-Score Conversions'!AG$3:AH$35,2,TRUE)</f>
        <v>51.29</v>
      </c>
      <c r="DD861" s="39" t="str">
        <f t="shared" si="31"/>
        <v>Normal</v>
      </c>
    </row>
    <row r="862">
      <c r="A862" s="1" t="b">
        <v>1</v>
      </c>
      <c r="B862" s="1" t="b">
        <v>1</v>
      </c>
      <c r="C862" s="20">
        <v>44124.80996239583</v>
      </c>
      <c r="D862" s="1" t="s">
        <v>534</v>
      </c>
      <c r="E862" s="1">
        <v>2375.0</v>
      </c>
      <c r="F862" s="1">
        <v>3.0</v>
      </c>
      <c r="G862" s="1">
        <v>4.0</v>
      </c>
      <c r="H862" s="1">
        <v>5.0</v>
      </c>
      <c r="I862" s="1">
        <v>3.0</v>
      </c>
      <c r="J862" s="1">
        <v>2.0</v>
      </c>
      <c r="K862" s="1">
        <v>3.0</v>
      </c>
      <c r="L862" s="1">
        <v>5.0</v>
      </c>
      <c r="M862" s="1">
        <v>2.0</v>
      </c>
      <c r="N862" s="1">
        <v>4.0</v>
      </c>
      <c r="O862" s="1">
        <v>5.0</v>
      </c>
      <c r="P862" s="1">
        <v>4.0</v>
      </c>
      <c r="Q862" s="1">
        <v>4.0</v>
      </c>
      <c r="R862" s="1">
        <v>5.0</v>
      </c>
      <c r="S862" s="1">
        <v>5.0</v>
      </c>
      <c r="T862" s="1">
        <v>5.0</v>
      </c>
      <c r="U862" s="1">
        <v>5.0</v>
      </c>
      <c r="V862" s="1">
        <v>5.0</v>
      </c>
      <c r="W862" s="1">
        <v>4.0</v>
      </c>
      <c r="X862" s="1">
        <v>5.0</v>
      </c>
      <c r="Y862" s="1">
        <v>4.0</v>
      </c>
      <c r="Z862" s="1">
        <v>4.0</v>
      </c>
      <c r="AA862" s="1">
        <v>5.0</v>
      </c>
      <c r="AB862" s="1">
        <v>5.0</v>
      </c>
      <c r="AC862" s="1">
        <v>5.0</v>
      </c>
      <c r="AD862" s="1">
        <v>5.0</v>
      </c>
      <c r="AE862" s="1">
        <v>5.0</v>
      </c>
      <c r="AF862" s="1">
        <v>4.0</v>
      </c>
      <c r="AG862" s="1">
        <v>5.0</v>
      </c>
      <c r="AH862" s="1">
        <v>5.0</v>
      </c>
      <c r="AI862" s="1">
        <v>4.0</v>
      </c>
      <c r="AJ862" s="1">
        <v>5.0</v>
      </c>
      <c r="AK862" s="1">
        <v>5.0</v>
      </c>
      <c r="AL862" s="1">
        <v>4.0</v>
      </c>
      <c r="AM862" s="1">
        <v>5.0</v>
      </c>
      <c r="AN862" s="1">
        <v>5.0</v>
      </c>
      <c r="AO862" s="1">
        <v>5.0</v>
      </c>
      <c r="AP862" s="1">
        <v>5.0</v>
      </c>
      <c r="AQ862" s="1">
        <v>5.0</v>
      </c>
      <c r="AR862" s="1">
        <v>3.0</v>
      </c>
      <c r="AS862" s="1">
        <v>5.0</v>
      </c>
      <c r="AT862" s="1">
        <v>2.0</v>
      </c>
      <c r="AU862" s="1">
        <v>2.0</v>
      </c>
      <c r="AV862" s="1">
        <v>1.0</v>
      </c>
      <c r="AW862" s="1">
        <v>1.0</v>
      </c>
      <c r="AX862" s="1">
        <v>1.0</v>
      </c>
      <c r="AY862" s="1">
        <v>1.0</v>
      </c>
      <c r="AZ862" s="1">
        <v>1.0</v>
      </c>
      <c r="BA862" s="1">
        <v>1.0</v>
      </c>
      <c r="BB862" s="1">
        <v>4.0</v>
      </c>
      <c r="BC862" s="1">
        <v>4.0</v>
      </c>
      <c r="BD862" s="1">
        <v>4.0</v>
      </c>
      <c r="BE862" s="1">
        <v>4.0</v>
      </c>
      <c r="BF862" s="1">
        <v>4.0</v>
      </c>
      <c r="BG862" s="1">
        <v>4.0</v>
      </c>
      <c r="BH862" s="1">
        <v>4.0</v>
      </c>
      <c r="BI862" s="1">
        <v>4.0</v>
      </c>
      <c r="BJ862" s="1">
        <v>8.0</v>
      </c>
      <c r="BK862" s="1">
        <v>1.0</v>
      </c>
      <c r="BL862" s="1">
        <v>2.0</v>
      </c>
      <c r="BM862" s="1">
        <v>1.0</v>
      </c>
      <c r="BN862" s="1">
        <v>2.0</v>
      </c>
      <c r="BO862" s="1">
        <v>2.0</v>
      </c>
      <c r="BP862" s="1">
        <v>2.0</v>
      </c>
      <c r="BQ862" s="1">
        <v>2.0</v>
      </c>
      <c r="BR862" s="1">
        <v>2.0</v>
      </c>
      <c r="BS862" s="1">
        <v>4.0</v>
      </c>
      <c r="BT862" s="1">
        <v>4.0</v>
      </c>
      <c r="BU862" s="1">
        <v>5.0</v>
      </c>
      <c r="BV862" s="1">
        <v>5.0</v>
      </c>
      <c r="BW862" s="1">
        <v>5.0</v>
      </c>
      <c r="BX862" s="1">
        <v>4.0</v>
      </c>
      <c r="BY862" s="1">
        <v>3.0</v>
      </c>
      <c r="BZ862" s="1">
        <v>4.0</v>
      </c>
      <c r="CA862" s="64">
        <f t="shared" si="32"/>
        <v>274</v>
      </c>
      <c r="CB862" s="45">
        <f t="shared" si="33"/>
        <v>27</v>
      </c>
      <c r="CC862" s="45">
        <f t="shared" si="34"/>
        <v>37</v>
      </c>
      <c r="CD862" s="45">
        <f t="shared" si="35"/>
        <v>37</v>
      </c>
      <c r="CE862" s="45">
        <f t="shared" si="36"/>
        <v>38</v>
      </c>
      <c r="CF862" s="45">
        <f t="shared" si="37"/>
        <v>37</v>
      </c>
      <c r="CG862" s="45">
        <f t="shared" si="38"/>
        <v>10</v>
      </c>
      <c r="CH862" s="45">
        <f t="shared" si="39"/>
        <v>32</v>
      </c>
      <c r="CI862" s="45">
        <f t="shared" si="40"/>
        <v>0.8</v>
      </c>
      <c r="CJ862">
        <f t="shared" si="10"/>
        <v>14</v>
      </c>
      <c r="CK862" s="45">
        <f t="shared" si="41"/>
        <v>34</v>
      </c>
      <c r="CM862" s="40">
        <f>VLOOKUP(CB862,'PROMIS 57 T-Score Conversions'!Q$3:R$35,2,TRUE)</f>
        <v>40.1</v>
      </c>
      <c r="CN862" s="44" t="str">
        <f t="shared" si="20"/>
        <v>Mild</v>
      </c>
      <c r="CO862" s="40">
        <f>VLOOKUP(CC862,'PROMIS 57 T-Score Conversions'!A$3:B$35,2,TRUE)</f>
        <v>76.7</v>
      </c>
      <c r="CP862" s="39" t="str">
        <f t="shared" si="21"/>
        <v>Severe</v>
      </c>
      <c r="CQ862" s="40">
        <f>VLOOKUP(CD862,'PROMIS 57 T-Score Conversions'!E$3:F$35,2,TRUE)</f>
        <v>75</v>
      </c>
      <c r="CR862" s="39" t="str">
        <f t="shared" si="22"/>
        <v>Severe</v>
      </c>
      <c r="CS862" s="40">
        <f>VLOOKUP(CE862,'PROMIS 57 T-Score Conversions'!U$3:V$35,2,TRUE)</f>
        <v>72.4</v>
      </c>
      <c r="CT862" s="39" t="str">
        <f t="shared" si="42"/>
        <v>Severe</v>
      </c>
      <c r="CU862" s="40">
        <f>VLOOKUP(CF862,'PROMIS 57 T-Score Conversions'!Y$3:Z$35,2,TRUE)</f>
        <v>69</v>
      </c>
      <c r="CV862" s="39" t="str">
        <f t="shared" si="24"/>
        <v>Moderate</v>
      </c>
      <c r="CW862" s="40">
        <f>vlookup(CG862,'PROMIS 57 T-Score Conversions'!M$3:N$35,2,TRUE)</f>
        <v>31.3</v>
      </c>
      <c r="CX862" s="39" t="str">
        <f t="shared" si="25"/>
        <v>Moderate</v>
      </c>
      <c r="CY862" s="40">
        <f>VLOOKup(CH862,'PROMIS 57 T-Score Conversions'!I$3:J$35,2,TRUE)</f>
        <v>66.9</v>
      </c>
      <c r="CZ862" s="39" t="str">
        <f t="shared" si="26"/>
        <v>Moderate</v>
      </c>
      <c r="DA862" s="37">
        <f>VLOOKUP(CJ862,'PROMIS 57 T-Score Conversions'!AC$3:AD$35,2,TRUE)</f>
        <v>32.15</v>
      </c>
      <c r="DB862" s="44" t="str">
        <f t="shared" si="30"/>
        <v>Moderate</v>
      </c>
      <c r="DC862" s="40">
        <f>VLOOKUP(CK862,'PROMIS 57 T-Score Conversions'!AG$3:AH$35,2,TRUE)</f>
        <v>53.63</v>
      </c>
      <c r="DD862" s="39" t="str">
        <f t="shared" si="31"/>
        <v>Normal</v>
      </c>
    </row>
    <row r="863">
      <c r="A863" s="1" t="b">
        <v>1</v>
      </c>
      <c r="B863" s="1" t="b">
        <v>1</v>
      </c>
      <c r="C863" s="20">
        <v>44124.96384074074</v>
      </c>
      <c r="D863" s="1" t="s">
        <v>352</v>
      </c>
      <c r="E863" s="1">
        <v>2140.0</v>
      </c>
      <c r="F863" s="1">
        <v>3.0</v>
      </c>
      <c r="G863" s="1">
        <v>4.0</v>
      </c>
      <c r="H863" s="1">
        <v>4.0</v>
      </c>
      <c r="I863" s="1">
        <v>4.0</v>
      </c>
      <c r="J863" s="1">
        <v>2.0</v>
      </c>
      <c r="K863" s="1">
        <v>4.0</v>
      </c>
      <c r="L863" s="1">
        <v>4.0</v>
      </c>
      <c r="M863" s="1">
        <v>3.0</v>
      </c>
      <c r="N863" s="1">
        <v>2.0</v>
      </c>
      <c r="O863" s="1">
        <v>3.0</v>
      </c>
      <c r="P863" s="1">
        <v>4.0</v>
      </c>
      <c r="Q863" s="1">
        <v>3.0</v>
      </c>
      <c r="R863" s="1">
        <v>3.0</v>
      </c>
      <c r="S863" s="1">
        <v>4.0</v>
      </c>
      <c r="T863" s="1">
        <v>4.0</v>
      </c>
      <c r="U863" s="1">
        <v>3.0</v>
      </c>
      <c r="V863" s="1">
        <v>2.0</v>
      </c>
      <c r="W863" s="1">
        <v>4.0</v>
      </c>
      <c r="X863" s="1">
        <v>4.0</v>
      </c>
      <c r="Y863" s="1">
        <v>3.0</v>
      </c>
      <c r="Z863" s="1">
        <v>3.0</v>
      </c>
      <c r="AA863" s="1">
        <v>4.0</v>
      </c>
      <c r="AB863" s="1">
        <v>3.0</v>
      </c>
      <c r="AC863" s="1">
        <v>3.0</v>
      </c>
      <c r="AD863" s="1">
        <v>3.0</v>
      </c>
      <c r="AE863" s="1">
        <v>4.0</v>
      </c>
      <c r="AF863" s="1">
        <v>3.0</v>
      </c>
      <c r="AG863" s="1">
        <v>3.0</v>
      </c>
      <c r="AH863" s="1">
        <v>3.0</v>
      </c>
      <c r="AI863" s="1">
        <v>3.0</v>
      </c>
      <c r="AJ863" s="1">
        <v>3.0</v>
      </c>
      <c r="AK863" s="1">
        <v>3.0</v>
      </c>
      <c r="AL863" s="1">
        <v>5.0</v>
      </c>
      <c r="AM863" s="1">
        <v>4.0</v>
      </c>
      <c r="AN863" s="1">
        <v>5.0</v>
      </c>
      <c r="AO863" s="1">
        <v>5.0</v>
      </c>
      <c r="AP863" s="1">
        <v>2.0</v>
      </c>
      <c r="AQ863" s="1">
        <v>5.0</v>
      </c>
      <c r="AR863" s="1">
        <v>5.0</v>
      </c>
      <c r="AS863" s="1">
        <v>4.0</v>
      </c>
      <c r="AT863" s="1">
        <v>2.0</v>
      </c>
      <c r="AU863" s="1">
        <v>3.0</v>
      </c>
      <c r="AV863" s="1">
        <v>3.0</v>
      </c>
      <c r="AW863" s="1">
        <v>2.0</v>
      </c>
      <c r="AX863" s="1">
        <v>2.0</v>
      </c>
      <c r="AY863" s="1">
        <v>2.0</v>
      </c>
      <c r="AZ863" s="1">
        <v>2.0</v>
      </c>
      <c r="BA863" s="1">
        <v>2.0</v>
      </c>
      <c r="BB863" s="1">
        <v>3.0</v>
      </c>
      <c r="BC863" s="1">
        <v>3.0</v>
      </c>
      <c r="BD863" s="1">
        <v>3.0</v>
      </c>
      <c r="BE863" s="1">
        <v>3.0</v>
      </c>
      <c r="BF863" s="1">
        <v>3.0</v>
      </c>
      <c r="BG863" s="1">
        <v>3.0</v>
      </c>
      <c r="BH863" s="1">
        <v>3.0</v>
      </c>
      <c r="BI863" s="1">
        <v>3.0</v>
      </c>
      <c r="BJ863" s="1">
        <v>6.0</v>
      </c>
      <c r="BK863" s="1">
        <v>2.0</v>
      </c>
      <c r="BL863" s="1">
        <v>2.0</v>
      </c>
      <c r="BM863" s="1">
        <v>2.0</v>
      </c>
      <c r="BN863" s="1">
        <v>2.0</v>
      </c>
      <c r="BO863" s="1">
        <v>2.0</v>
      </c>
      <c r="BP863" s="1">
        <v>2.0</v>
      </c>
      <c r="BQ863" s="1">
        <v>2.0</v>
      </c>
      <c r="BR863" s="1">
        <v>2.0</v>
      </c>
      <c r="BS863" s="1">
        <v>4.0</v>
      </c>
      <c r="BT863" s="1">
        <v>4.0</v>
      </c>
      <c r="BU863" s="1">
        <v>4.0</v>
      </c>
      <c r="BV863" s="1">
        <v>4.0</v>
      </c>
      <c r="BW863" s="1">
        <v>3.0</v>
      </c>
      <c r="BX863" s="1">
        <v>4.0</v>
      </c>
      <c r="BY863" s="1">
        <v>4.0</v>
      </c>
      <c r="BZ863" s="1">
        <v>5.0</v>
      </c>
      <c r="CA863" s="64">
        <f t="shared" si="32"/>
        <v>236</v>
      </c>
      <c r="CB863" s="45">
        <f t="shared" si="33"/>
        <v>28</v>
      </c>
      <c r="CC863" s="45">
        <f t="shared" si="34"/>
        <v>26</v>
      </c>
      <c r="CD863" s="45">
        <f t="shared" si="35"/>
        <v>26</v>
      </c>
      <c r="CE863" s="45">
        <f t="shared" si="36"/>
        <v>25</v>
      </c>
      <c r="CF863" s="45">
        <f t="shared" si="37"/>
        <v>35</v>
      </c>
      <c r="CG863" s="45">
        <f t="shared" si="38"/>
        <v>18</v>
      </c>
      <c r="CH863" s="45">
        <f t="shared" si="39"/>
        <v>24</v>
      </c>
      <c r="CI863" s="45">
        <f t="shared" si="40"/>
        <v>0.6</v>
      </c>
      <c r="CJ863">
        <f t="shared" si="10"/>
        <v>16</v>
      </c>
      <c r="CK863" s="45">
        <f t="shared" si="41"/>
        <v>32</v>
      </c>
      <c r="CM863" s="40">
        <f>VLOOKUP(CB863,'PROMIS 57 T-Score Conversions'!Q$3:R$35,2,TRUE)</f>
        <v>40.8</v>
      </c>
      <c r="CN863" s="44" t="str">
        <f t="shared" si="20"/>
        <v>Mild</v>
      </c>
      <c r="CO863" s="40">
        <f>VLOOKUP(CC863,'PROMIS 57 T-Score Conversions'!A$3:B$35,2,TRUE)</f>
        <v>64.5</v>
      </c>
      <c r="CP863" s="39" t="str">
        <f t="shared" si="21"/>
        <v>Moderate</v>
      </c>
      <c r="CQ863" s="40">
        <f>VLOOKUP(CD863,'PROMIS 57 T-Score Conversions'!E$3:F$35,2,TRUE)</f>
        <v>63.9</v>
      </c>
      <c r="CR863" s="39" t="str">
        <f t="shared" si="22"/>
        <v>Moderate</v>
      </c>
      <c r="CS863" s="40">
        <f>VLOOKUP(CE863,'PROMIS 57 T-Score Conversions'!U$3:V$35,2,TRUE)</f>
        <v>58.5</v>
      </c>
      <c r="CT863" s="39" t="str">
        <f t="shared" si="42"/>
        <v>Mild</v>
      </c>
      <c r="CU863" s="40">
        <f>VLOOKUP(CF863,'PROMIS 57 T-Score Conversions'!Y$3:Z$35,2,TRUE)</f>
        <v>66.1</v>
      </c>
      <c r="CV863" s="39" t="str">
        <f t="shared" si="24"/>
        <v>Moderate</v>
      </c>
      <c r="CW863" s="40">
        <f>vlookup(CG863,'PROMIS 57 T-Score Conversions'!M$3:N$35,2,TRUE)</f>
        <v>38.5</v>
      </c>
      <c r="CX863" s="39" t="str">
        <f t="shared" si="25"/>
        <v>Moderate</v>
      </c>
      <c r="CY863" s="40">
        <f>VLOOKup(CH863,'PROMIS 57 T-Score Conversions'!I$3:J$35,2,TRUE)</f>
        <v>61.5</v>
      </c>
      <c r="CZ863" s="39" t="str">
        <f t="shared" si="26"/>
        <v>Moderate</v>
      </c>
      <c r="DA863" s="37">
        <f>VLOOKUP(CJ863,'PROMIS 57 T-Score Conversions'!AC$3:AD$35,2,TRUE)</f>
        <v>33.92</v>
      </c>
      <c r="DB863" s="44" t="str">
        <f t="shared" si="30"/>
        <v>Moderate</v>
      </c>
      <c r="DC863" s="40">
        <f>VLOOKUP(CK863,'PROMIS 57 T-Score Conversions'!AG$3:AH$35,2,TRUE)</f>
        <v>51.29</v>
      </c>
      <c r="DD863" s="39" t="str">
        <f t="shared" si="31"/>
        <v>Normal</v>
      </c>
    </row>
    <row r="864">
      <c r="A864" s="1" t="b">
        <v>1</v>
      </c>
      <c r="B864" s="1" t="b">
        <v>1</v>
      </c>
      <c r="C864" s="20">
        <v>44125.39300949074</v>
      </c>
      <c r="D864" s="1" t="s">
        <v>451</v>
      </c>
      <c r="E864" s="1">
        <v>2279.0</v>
      </c>
      <c r="F864" s="1">
        <v>4.0</v>
      </c>
      <c r="G864" s="1">
        <v>4.0</v>
      </c>
      <c r="H864" s="1">
        <v>5.0</v>
      </c>
      <c r="I864" s="1">
        <v>4.0</v>
      </c>
      <c r="J864" s="1">
        <v>3.0</v>
      </c>
      <c r="K864" s="1">
        <v>4.0</v>
      </c>
      <c r="L864" s="1">
        <v>4.0</v>
      </c>
      <c r="M864" s="1">
        <v>3.0</v>
      </c>
      <c r="N864" s="1">
        <v>2.0</v>
      </c>
      <c r="O864" s="1">
        <v>1.0</v>
      </c>
      <c r="P864" s="1">
        <v>2.0</v>
      </c>
      <c r="Q864" s="1">
        <v>2.0</v>
      </c>
      <c r="R864" s="1">
        <v>2.0</v>
      </c>
      <c r="S864" s="1">
        <v>1.0</v>
      </c>
      <c r="T864" s="1">
        <v>2.0</v>
      </c>
      <c r="U864" s="1">
        <v>3.0</v>
      </c>
      <c r="V864" s="1">
        <v>2.0</v>
      </c>
      <c r="W864" s="1">
        <v>2.0</v>
      </c>
      <c r="X864" s="1">
        <v>3.0</v>
      </c>
      <c r="Y864" s="1">
        <v>2.0</v>
      </c>
      <c r="Z864" s="1">
        <v>2.0</v>
      </c>
      <c r="AA864" s="1">
        <v>4.0</v>
      </c>
      <c r="AB864" s="1">
        <v>3.0</v>
      </c>
      <c r="AC864" s="1">
        <v>2.0</v>
      </c>
      <c r="AD864" s="1">
        <v>4.0</v>
      </c>
      <c r="AE864" s="1">
        <v>5.0</v>
      </c>
      <c r="AF864" s="1">
        <v>4.0</v>
      </c>
      <c r="AG864" s="1">
        <v>4.0</v>
      </c>
      <c r="AH864" s="1">
        <v>5.0</v>
      </c>
      <c r="AI864" s="1">
        <v>4.0</v>
      </c>
      <c r="AJ864" s="1">
        <v>5.0</v>
      </c>
      <c r="AK864" s="1">
        <v>4.0</v>
      </c>
      <c r="AL864" s="1">
        <v>2.0</v>
      </c>
      <c r="AM864" s="1">
        <v>3.0</v>
      </c>
      <c r="AN864" s="1">
        <v>4.0</v>
      </c>
      <c r="AO864" s="1">
        <v>4.0</v>
      </c>
      <c r="AP864" s="1">
        <v>2.0</v>
      </c>
      <c r="AQ864" s="1">
        <v>2.0</v>
      </c>
      <c r="AR864" s="1">
        <v>2.0</v>
      </c>
      <c r="AS864" s="1">
        <v>4.0</v>
      </c>
      <c r="AT864" s="1">
        <v>2.0</v>
      </c>
      <c r="AU864" s="1">
        <v>2.0</v>
      </c>
      <c r="AV864" s="1">
        <v>2.0</v>
      </c>
      <c r="AW864" s="1">
        <v>2.0</v>
      </c>
      <c r="AX864" s="1">
        <v>2.0</v>
      </c>
      <c r="AY864" s="1">
        <v>2.0</v>
      </c>
      <c r="AZ864" s="1">
        <v>2.0</v>
      </c>
      <c r="BA864" s="1">
        <v>2.0</v>
      </c>
      <c r="BB864" s="1">
        <v>4.0</v>
      </c>
      <c r="BC864" s="1">
        <v>4.0</v>
      </c>
      <c r="BD864" s="1">
        <v>4.0</v>
      </c>
      <c r="BE864" s="1">
        <v>4.0</v>
      </c>
      <c r="BF864" s="1">
        <v>4.0</v>
      </c>
      <c r="BG864" s="1">
        <v>4.0</v>
      </c>
      <c r="BH864" s="1">
        <v>4.0</v>
      </c>
      <c r="BI864" s="1">
        <v>4.0</v>
      </c>
      <c r="BJ864" s="1">
        <v>7.0</v>
      </c>
      <c r="BK864" s="1">
        <v>3.0</v>
      </c>
      <c r="BL864" s="1">
        <v>3.0</v>
      </c>
      <c r="BM864" s="1">
        <v>3.0</v>
      </c>
      <c r="BN864" s="1">
        <v>4.0</v>
      </c>
      <c r="BO864" s="1">
        <v>3.0</v>
      </c>
      <c r="BP864" s="1">
        <v>4.0</v>
      </c>
      <c r="BQ864" s="1">
        <v>4.0</v>
      </c>
      <c r="BR864" s="1">
        <v>3.0</v>
      </c>
      <c r="BS864" s="1">
        <v>2.0</v>
      </c>
      <c r="BT864" s="1">
        <v>3.0</v>
      </c>
      <c r="BU864" s="1">
        <v>3.0</v>
      </c>
      <c r="BV864" s="1">
        <v>3.0</v>
      </c>
      <c r="BW864" s="1">
        <v>3.0</v>
      </c>
      <c r="BX864" s="1">
        <v>2.0</v>
      </c>
      <c r="BY864" s="1">
        <v>3.0</v>
      </c>
      <c r="BZ864" s="1">
        <v>2.0</v>
      </c>
      <c r="CA864" s="64">
        <f t="shared" si="32"/>
        <v>227</v>
      </c>
      <c r="CB864" s="45">
        <f t="shared" si="33"/>
        <v>31</v>
      </c>
      <c r="CC864" s="45">
        <f t="shared" si="34"/>
        <v>15</v>
      </c>
      <c r="CD864" s="45">
        <f t="shared" si="35"/>
        <v>20</v>
      </c>
      <c r="CE864" s="45">
        <f t="shared" si="36"/>
        <v>35</v>
      </c>
      <c r="CF864" s="45">
        <f t="shared" si="37"/>
        <v>23</v>
      </c>
      <c r="CG864" s="45">
        <f t="shared" si="38"/>
        <v>16</v>
      </c>
      <c r="CH864" s="45">
        <f t="shared" si="39"/>
        <v>32</v>
      </c>
      <c r="CI864" s="45">
        <f t="shared" si="40"/>
        <v>0.7</v>
      </c>
      <c r="CJ864">
        <f t="shared" si="10"/>
        <v>27</v>
      </c>
      <c r="CK864" s="45">
        <f t="shared" si="41"/>
        <v>21</v>
      </c>
      <c r="CM864" s="40">
        <f>VLOOKUP(CB864,'PROMIS 57 T-Score Conversions'!Q$3:R$35,2,TRUE)</f>
        <v>43.1</v>
      </c>
      <c r="CN864" s="44" t="str">
        <f t="shared" si="20"/>
        <v>Mild</v>
      </c>
      <c r="CO864" s="40">
        <f>VLOOKUP(CC864,'PROMIS 57 T-Score Conversions'!A$3:B$35,2,TRUE)</f>
        <v>53.2</v>
      </c>
      <c r="CP864" s="39" t="str">
        <f t="shared" si="21"/>
        <v>Mild</v>
      </c>
      <c r="CQ864" s="40">
        <f>VLOOKUP(CD864,'PROMIS 57 T-Score Conversions'!E$3:F$35,2,TRUE)</f>
        <v>58.5</v>
      </c>
      <c r="CR864" s="39" t="str">
        <f t="shared" si="22"/>
        <v>Mild</v>
      </c>
      <c r="CS864" s="40">
        <f>VLOOKUP(CE864,'PROMIS 57 T-Score Conversions'!U$3:V$35,2,TRUE)</f>
        <v>68.6</v>
      </c>
      <c r="CT864" s="39" t="str">
        <f t="shared" si="42"/>
        <v>Moderate</v>
      </c>
      <c r="CU864" s="40">
        <f>VLOOKUP(CF864,'PROMIS 57 T-Score Conversions'!Y$3:Z$35,2,TRUE)</f>
        <v>53.3</v>
      </c>
      <c r="CV864" s="39" t="str">
        <f t="shared" si="24"/>
        <v>Normal</v>
      </c>
      <c r="CW864" s="40">
        <f>vlookup(CG864,'PROMIS 57 T-Score Conversions'!M$3:N$35,2,TRUE)</f>
        <v>36.9</v>
      </c>
      <c r="CX864" s="39" t="str">
        <f t="shared" si="25"/>
        <v>Moderate</v>
      </c>
      <c r="CY864" s="40">
        <f>VLOOKup(CH864,'PROMIS 57 T-Score Conversions'!I$3:J$35,2,TRUE)</f>
        <v>66.9</v>
      </c>
      <c r="CZ864" s="39" t="str">
        <f t="shared" si="26"/>
        <v>Moderate</v>
      </c>
      <c r="DA864" s="37">
        <f>VLOOKUP(CJ864,'PROMIS 57 T-Score Conversions'!AC$3:AD$35,2,TRUE)</f>
        <v>42.72</v>
      </c>
      <c r="DB864" s="44" t="str">
        <f t="shared" si="30"/>
        <v>Mild</v>
      </c>
      <c r="DC864" s="40">
        <f>VLOOKUP(CK864,'PROMIS 57 T-Score Conversions'!AG$3:AH$35,2,TRUE)</f>
        <v>40.71</v>
      </c>
      <c r="DD864" s="39" t="str">
        <f t="shared" si="31"/>
        <v>Normal</v>
      </c>
    </row>
    <row r="865">
      <c r="A865" s="1" t="b">
        <v>1</v>
      </c>
      <c r="B865" s="1" t="b">
        <v>1</v>
      </c>
      <c r="C865" s="20">
        <v>44125.42664626158</v>
      </c>
      <c r="D865" s="1" t="s">
        <v>484</v>
      </c>
      <c r="E865" s="1">
        <v>2249.0</v>
      </c>
      <c r="F865" s="1">
        <v>2.0</v>
      </c>
      <c r="G865" s="1">
        <v>3.0</v>
      </c>
      <c r="H865" s="1">
        <v>5.0</v>
      </c>
      <c r="I865" s="1">
        <v>2.0</v>
      </c>
      <c r="J865" s="1">
        <v>1.0</v>
      </c>
      <c r="K865" s="1">
        <v>2.0</v>
      </c>
      <c r="L865" s="1">
        <v>2.0</v>
      </c>
      <c r="M865" s="1">
        <v>1.0</v>
      </c>
      <c r="N865" s="1">
        <v>5.0</v>
      </c>
      <c r="O865" s="1">
        <v>5.0</v>
      </c>
      <c r="P865" s="1">
        <v>5.0</v>
      </c>
      <c r="Q865" s="1">
        <v>5.0</v>
      </c>
      <c r="R865" s="1">
        <v>5.0</v>
      </c>
      <c r="S865" s="1">
        <v>5.0</v>
      </c>
      <c r="T865" s="1">
        <v>4.0</v>
      </c>
      <c r="U865" s="1">
        <v>5.0</v>
      </c>
      <c r="V865" s="1">
        <v>5.0</v>
      </c>
      <c r="W865" s="1">
        <v>5.0</v>
      </c>
      <c r="X865" s="1">
        <v>5.0</v>
      </c>
      <c r="Y865" s="1">
        <v>5.0</v>
      </c>
      <c r="Z865" s="1">
        <v>5.0</v>
      </c>
      <c r="AA865" s="1">
        <v>5.0</v>
      </c>
      <c r="AB865" s="1">
        <v>5.0</v>
      </c>
      <c r="AC865" s="1">
        <v>3.0</v>
      </c>
      <c r="AD865" s="1">
        <v>5.0</v>
      </c>
      <c r="AE865" s="1">
        <v>5.0</v>
      </c>
      <c r="AF865" s="1">
        <v>5.0</v>
      </c>
      <c r="AG865" s="1">
        <v>5.0</v>
      </c>
      <c r="AH865" s="1">
        <v>5.0</v>
      </c>
      <c r="AI865" s="1">
        <v>5.0</v>
      </c>
      <c r="AJ865" s="1">
        <v>5.0</v>
      </c>
      <c r="AK865" s="1">
        <v>5.0</v>
      </c>
      <c r="AL865" s="1">
        <v>4.0</v>
      </c>
      <c r="AM865" s="1">
        <v>4.0</v>
      </c>
      <c r="AN865" s="1">
        <v>4.0</v>
      </c>
      <c r="AO865" s="1">
        <v>3.0</v>
      </c>
      <c r="AP865" s="1">
        <v>3.0</v>
      </c>
      <c r="AQ865" s="1">
        <v>4.0</v>
      </c>
      <c r="AR865" s="1">
        <v>5.0</v>
      </c>
      <c r="AS865" s="1">
        <v>5.0</v>
      </c>
      <c r="AT865" s="1">
        <v>1.0</v>
      </c>
      <c r="AU865" s="1">
        <v>1.0</v>
      </c>
      <c r="AV865" s="1">
        <v>1.0</v>
      </c>
      <c r="AW865" s="1">
        <v>1.0</v>
      </c>
      <c r="AX865" s="1">
        <v>1.0</v>
      </c>
      <c r="AY865" s="1">
        <v>1.0</v>
      </c>
      <c r="AZ865" s="1">
        <v>1.0</v>
      </c>
      <c r="BA865" s="1">
        <v>1.0</v>
      </c>
      <c r="BB865" s="1">
        <v>5.0</v>
      </c>
      <c r="BC865" s="1">
        <v>5.0</v>
      </c>
      <c r="BD865" s="1">
        <v>5.0</v>
      </c>
      <c r="BE865" s="1">
        <v>5.0</v>
      </c>
      <c r="BF865" s="1">
        <v>5.0</v>
      </c>
      <c r="BG865" s="1">
        <v>5.0</v>
      </c>
      <c r="BH865" s="1">
        <v>5.0</v>
      </c>
      <c r="BI865" s="1">
        <v>5.0</v>
      </c>
      <c r="BJ865" s="1">
        <v>9.0</v>
      </c>
      <c r="BK865" s="1">
        <v>1.0</v>
      </c>
      <c r="BL865" s="1">
        <v>1.0</v>
      </c>
      <c r="BM865" s="1">
        <v>1.0</v>
      </c>
      <c r="BN865" s="1">
        <v>1.0</v>
      </c>
      <c r="BO865" s="1">
        <v>1.0</v>
      </c>
      <c r="BP865" s="1">
        <v>1.0</v>
      </c>
      <c r="BQ865" s="1">
        <v>1.0</v>
      </c>
      <c r="BR865" s="1">
        <v>1.0</v>
      </c>
      <c r="BS865" s="1">
        <v>5.0</v>
      </c>
      <c r="BT865" s="1">
        <v>5.0</v>
      </c>
      <c r="BU865" s="1">
        <v>5.0</v>
      </c>
      <c r="BV865" s="1">
        <v>5.0</v>
      </c>
      <c r="BW865" s="1">
        <v>5.0</v>
      </c>
      <c r="BX865" s="1">
        <v>5.0</v>
      </c>
      <c r="BY865" s="1">
        <v>5.0</v>
      </c>
      <c r="BZ865" s="1">
        <v>5.0</v>
      </c>
      <c r="CA865" s="64">
        <f t="shared" si="32"/>
        <v>272</v>
      </c>
      <c r="CB865" s="45">
        <f t="shared" si="33"/>
        <v>18</v>
      </c>
      <c r="CC865" s="45">
        <f t="shared" si="34"/>
        <v>39</v>
      </c>
      <c r="CD865" s="45">
        <f t="shared" si="35"/>
        <v>38</v>
      </c>
      <c r="CE865" s="45">
        <f t="shared" si="36"/>
        <v>40</v>
      </c>
      <c r="CF865" s="45">
        <f t="shared" si="37"/>
        <v>32</v>
      </c>
      <c r="CG865" s="45">
        <f t="shared" si="38"/>
        <v>8</v>
      </c>
      <c r="CH865" s="45">
        <f t="shared" si="39"/>
        <v>40</v>
      </c>
      <c r="CI865" s="45">
        <f t="shared" si="40"/>
        <v>0.9</v>
      </c>
      <c r="CJ865">
        <f t="shared" si="10"/>
        <v>8</v>
      </c>
      <c r="CK865" s="45">
        <f t="shared" si="41"/>
        <v>40</v>
      </c>
      <c r="CM865" s="40">
        <f>VLOOKUP(CB865,'PROMIS 57 T-Score Conversions'!Q$3:R$35,2,TRUE)</f>
        <v>34</v>
      </c>
      <c r="CN865" s="44" t="str">
        <f t="shared" si="20"/>
        <v>Moderate</v>
      </c>
      <c r="CO865" s="40">
        <f>VLOOKUP(CC865,'PROMIS 57 T-Score Conversions'!A$3:B$35,2,TRUE)</f>
        <v>80</v>
      </c>
      <c r="CP865" s="39" t="str">
        <f t="shared" si="21"/>
        <v>Severe</v>
      </c>
      <c r="CQ865" s="40">
        <f>VLOOKUP(CD865,'PROMIS 57 T-Score Conversions'!E$3:F$35,2,TRUE)</f>
        <v>76.4</v>
      </c>
      <c r="CR865" s="39" t="str">
        <f t="shared" si="22"/>
        <v>Severe</v>
      </c>
      <c r="CS865" s="40">
        <f>VLOOKUP(CE865,'PROMIS 57 T-Score Conversions'!U$3:V$35,2,TRUE)</f>
        <v>77.8</v>
      </c>
      <c r="CT865" s="39" t="str">
        <f t="shared" si="42"/>
        <v>Severe</v>
      </c>
      <c r="CU865" s="40">
        <f>VLOOKUP(CF865,'PROMIS 57 T-Score Conversions'!Y$3:Z$35,2,TRUE)</f>
        <v>62.6</v>
      </c>
      <c r="CV865" s="39" t="str">
        <f t="shared" si="24"/>
        <v>Moderate</v>
      </c>
      <c r="CW865" s="40">
        <f>vlookup(CG865,'PROMIS 57 T-Score Conversions'!M$3:N$35,2,TRUE)</f>
        <v>25.91</v>
      </c>
      <c r="CX865" s="39" t="str">
        <f t="shared" si="25"/>
        <v>Severe</v>
      </c>
      <c r="CY865" s="40">
        <f>VLOOKup(CH865,'PROMIS 57 T-Score Conversions'!I$3:J$35,2,TRUE)</f>
        <v>77</v>
      </c>
      <c r="CZ865" s="39" t="str">
        <f t="shared" si="26"/>
        <v>Severe</v>
      </c>
      <c r="DA865" s="37">
        <f>VLOOKUP(CJ865,'PROMIS 57 T-Score Conversions'!AC$3:AD$35,2,TRUE)</f>
        <v>22.41</v>
      </c>
      <c r="DB865" s="44" t="str">
        <f t="shared" si="30"/>
        <v>Severe</v>
      </c>
      <c r="DC865" s="40">
        <f>VLOOKUP(CK865,'PROMIS 57 T-Score Conversions'!AG$3:AH$35,2,TRUE)</f>
        <v>67.09</v>
      </c>
      <c r="DD865" s="39" t="str">
        <f t="shared" si="31"/>
        <v>Moderate</v>
      </c>
    </row>
    <row r="866">
      <c r="A866" s="1" t="b">
        <v>1</v>
      </c>
      <c r="B866" s="1" t="b">
        <v>1</v>
      </c>
      <c r="C866" s="20">
        <v>44125.522177858795</v>
      </c>
      <c r="D866" s="1" t="s">
        <v>535</v>
      </c>
      <c r="E866" s="1">
        <v>2381.0</v>
      </c>
      <c r="F866" s="1">
        <v>5.0</v>
      </c>
      <c r="G866" s="1">
        <v>5.0</v>
      </c>
      <c r="H866" s="1">
        <v>5.0</v>
      </c>
      <c r="I866" s="1">
        <v>5.0</v>
      </c>
      <c r="J866" s="1">
        <v>3.0</v>
      </c>
      <c r="K866" s="1">
        <v>5.0</v>
      </c>
      <c r="L866" s="1">
        <v>5.0</v>
      </c>
      <c r="M866" s="1">
        <v>5.0</v>
      </c>
      <c r="N866" s="1">
        <v>3.0</v>
      </c>
      <c r="O866" s="1">
        <v>3.0</v>
      </c>
      <c r="P866" s="1">
        <v>4.0</v>
      </c>
      <c r="Q866" s="1">
        <v>4.0</v>
      </c>
      <c r="R866" s="1">
        <v>4.0</v>
      </c>
      <c r="S866" s="1">
        <v>3.0</v>
      </c>
      <c r="T866" s="1">
        <v>3.0</v>
      </c>
      <c r="U866" s="1">
        <v>4.0</v>
      </c>
      <c r="V866" s="1">
        <v>2.0</v>
      </c>
      <c r="W866" s="1">
        <v>3.0</v>
      </c>
      <c r="X866" s="1">
        <v>4.0</v>
      </c>
      <c r="Y866" s="1">
        <v>4.0</v>
      </c>
      <c r="Z866" s="1">
        <v>4.0</v>
      </c>
      <c r="AA866" s="1">
        <v>4.0</v>
      </c>
      <c r="AB866" s="1">
        <v>3.0</v>
      </c>
      <c r="AC866" s="1">
        <v>3.0</v>
      </c>
      <c r="AD866" s="1">
        <v>4.0</v>
      </c>
      <c r="AE866" s="1">
        <v>4.0</v>
      </c>
      <c r="AF866" s="1">
        <v>4.0</v>
      </c>
      <c r="AG866" s="1">
        <v>4.0</v>
      </c>
      <c r="AH866" s="1">
        <v>4.0</v>
      </c>
      <c r="AI866" s="1">
        <v>2.0</v>
      </c>
      <c r="AJ866" s="1">
        <v>2.0</v>
      </c>
      <c r="AK866" s="1">
        <v>2.0</v>
      </c>
      <c r="AL866" s="1">
        <v>4.0</v>
      </c>
      <c r="AM866" s="1">
        <v>4.0</v>
      </c>
      <c r="AN866" s="1">
        <v>5.0</v>
      </c>
      <c r="AO866" s="1">
        <v>5.0</v>
      </c>
      <c r="AP866" s="1">
        <v>5.0</v>
      </c>
      <c r="AQ866" s="1">
        <v>4.0</v>
      </c>
      <c r="AR866" s="1">
        <v>5.0</v>
      </c>
      <c r="AS866" s="1">
        <v>4.0</v>
      </c>
      <c r="AT866" s="1">
        <v>4.0</v>
      </c>
      <c r="AU866" s="1">
        <v>3.0</v>
      </c>
      <c r="AV866" s="1">
        <v>3.0</v>
      </c>
      <c r="AW866" s="1">
        <v>4.0</v>
      </c>
      <c r="AX866" s="1">
        <v>3.0</v>
      </c>
      <c r="AY866" s="1">
        <v>3.0</v>
      </c>
      <c r="AZ866" s="1">
        <v>3.0</v>
      </c>
      <c r="BA866" s="1">
        <v>3.0</v>
      </c>
      <c r="BB866" s="1">
        <v>2.0</v>
      </c>
      <c r="BC866" s="1">
        <v>2.0</v>
      </c>
      <c r="BD866" s="1">
        <v>2.0</v>
      </c>
      <c r="BE866" s="1">
        <v>2.0</v>
      </c>
      <c r="BF866" s="1">
        <v>3.0</v>
      </c>
      <c r="BG866" s="1">
        <v>2.0</v>
      </c>
      <c r="BH866" s="1">
        <v>3.0</v>
      </c>
      <c r="BI866" s="1">
        <v>3.0</v>
      </c>
      <c r="BJ866" s="1">
        <v>3.0</v>
      </c>
      <c r="BK866" s="1">
        <v>2.0</v>
      </c>
      <c r="BL866" s="1">
        <v>3.0</v>
      </c>
      <c r="BM866" s="1">
        <v>2.0</v>
      </c>
      <c r="BN866" s="1">
        <v>2.0</v>
      </c>
      <c r="BO866" s="1">
        <v>2.0</v>
      </c>
      <c r="BP866" s="1">
        <v>2.0</v>
      </c>
      <c r="BQ866" s="1">
        <v>2.0</v>
      </c>
      <c r="BR866" s="1">
        <v>2.0</v>
      </c>
      <c r="BS866" s="1">
        <v>4.0</v>
      </c>
      <c r="BT866" s="1">
        <v>4.0</v>
      </c>
      <c r="BU866" s="1">
        <v>2.0</v>
      </c>
      <c r="BV866" s="1">
        <v>4.0</v>
      </c>
      <c r="BW866" s="1">
        <v>4.0</v>
      </c>
      <c r="BX866" s="1">
        <v>4.0</v>
      </c>
      <c r="BY866" s="1">
        <v>2.0</v>
      </c>
      <c r="BZ866" s="1">
        <v>3.0</v>
      </c>
      <c r="CA866" s="64">
        <f t="shared" si="32"/>
        <v>247</v>
      </c>
      <c r="CB866" s="45">
        <f t="shared" si="33"/>
        <v>38</v>
      </c>
      <c r="CC866" s="45">
        <f t="shared" si="34"/>
        <v>28</v>
      </c>
      <c r="CD866" s="45">
        <f t="shared" si="35"/>
        <v>27</v>
      </c>
      <c r="CE866" s="45">
        <f t="shared" si="36"/>
        <v>26</v>
      </c>
      <c r="CF866" s="45">
        <f t="shared" si="37"/>
        <v>36</v>
      </c>
      <c r="CG866" s="45">
        <f t="shared" si="38"/>
        <v>26</v>
      </c>
      <c r="CH866" s="45">
        <f t="shared" si="39"/>
        <v>19</v>
      </c>
      <c r="CI866" s="45">
        <f t="shared" si="40"/>
        <v>0.3</v>
      </c>
      <c r="CJ866">
        <f t="shared" si="10"/>
        <v>17</v>
      </c>
      <c r="CK866" s="45">
        <f t="shared" si="41"/>
        <v>27</v>
      </c>
      <c r="CM866" s="40">
        <f>VLOOKUP(CB866,'PROMIS 57 T-Score Conversions'!Q$3:R$35,2,TRUE)</f>
        <v>50.8</v>
      </c>
      <c r="CN866" s="44" t="str">
        <f t="shared" si="20"/>
        <v>Normal</v>
      </c>
      <c r="CO866" s="40">
        <f>VLOOKUP(CC866,'PROMIS 57 T-Score Conversions'!A$3:B$35,2,TRUE)</f>
        <v>66.6</v>
      </c>
      <c r="CP866" s="39" t="str">
        <f t="shared" si="21"/>
        <v>Severe</v>
      </c>
      <c r="CQ866" s="40">
        <f>VLOOKUP(CD866,'PROMIS 57 T-Score Conversions'!E$3:F$35,2,TRUE)</f>
        <v>64.9</v>
      </c>
      <c r="CR866" s="39" t="str">
        <f t="shared" si="22"/>
        <v>Moderate</v>
      </c>
      <c r="CS866" s="40">
        <f>VLOOKUP(CE866,'PROMIS 57 T-Score Conversions'!U$3:V$35,2,TRUE)</f>
        <v>59.4</v>
      </c>
      <c r="CT866" s="39" t="str">
        <f t="shared" si="42"/>
        <v>Mild</v>
      </c>
      <c r="CU866" s="40">
        <f>VLOOKUP(CF866,'PROMIS 57 T-Score Conversions'!Y$3:Z$35,2,TRUE)</f>
        <v>67.5</v>
      </c>
      <c r="CV866" s="39" t="str">
        <f t="shared" si="24"/>
        <v>Moderate</v>
      </c>
      <c r="CW866" s="40">
        <f>vlookup(CG866,'PROMIS 57 T-Score Conversions'!M$3:N$35,2,TRUE)</f>
        <v>46</v>
      </c>
      <c r="CX866" s="39" t="str">
        <f t="shared" si="25"/>
        <v>Normal</v>
      </c>
      <c r="CY866" s="40">
        <f>VLOOKup(CH866,'PROMIS 57 T-Score Conversions'!I$3:J$35,2,TRUE)</f>
        <v>58.1</v>
      </c>
      <c r="CZ866" s="39" t="str">
        <f t="shared" si="26"/>
        <v>Mild</v>
      </c>
      <c r="DA866" s="37">
        <f>VLOOKUP(CJ866,'PROMIS 57 T-Score Conversions'!AC$3:AD$35,2,TRUE)</f>
        <v>34.75</v>
      </c>
      <c r="DB866" s="44" t="str">
        <f t="shared" si="30"/>
        <v>Moderate</v>
      </c>
      <c r="DC866" s="40">
        <f>VLOOKUP(CK866,'PROMIS 57 T-Score Conversions'!AG$3:AH$35,2,TRUE)</f>
        <v>46.21</v>
      </c>
      <c r="DD866" s="39" t="str">
        <f t="shared" si="31"/>
        <v>Normal</v>
      </c>
    </row>
    <row r="867">
      <c r="A867" s="1" t="b">
        <v>1</v>
      </c>
      <c r="B867" s="1" t="b">
        <v>1</v>
      </c>
      <c r="C867" s="20">
        <v>44125.630733125</v>
      </c>
      <c r="D867" s="1" t="s">
        <v>536</v>
      </c>
      <c r="E867" s="1">
        <v>2385.0</v>
      </c>
      <c r="F867" s="1">
        <v>3.0</v>
      </c>
      <c r="G867" s="1">
        <v>2.0</v>
      </c>
      <c r="H867" s="1">
        <v>3.0</v>
      </c>
      <c r="I867" s="1">
        <v>2.0</v>
      </c>
      <c r="J867" s="1">
        <v>2.0</v>
      </c>
      <c r="K867" s="1">
        <v>2.0</v>
      </c>
      <c r="L867" s="1">
        <v>5.0</v>
      </c>
      <c r="M867" s="1">
        <v>3.0</v>
      </c>
      <c r="N867" s="1">
        <v>3.0</v>
      </c>
      <c r="O867" s="1">
        <v>4.0</v>
      </c>
      <c r="P867" s="1">
        <v>4.0</v>
      </c>
      <c r="Q867" s="1">
        <v>3.0</v>
      </c>
      <c r="R867" s="1">
        <v>3.0</v>
      </c>
      <c r="S867" s="1">
        <v>2.0</v>
      </c>
      <c r="T867" s="1">
        <v>3.0</v>
      </c>
      <c r="U867" s="1">
        <v>2.0</v>
      </c>
      <c r="V867" s="1">
        <v>3.0</v>
      </c>
      <c r="W867" s="1">
        <v>3.0</v>
      </c>
      <c r="X867" s="1">
        <v>3.0</v>
      </c>
      <c r="Y867" s="1">
        <v>2.0</v>
      </c>
      <c r="Z867" s="1">
        <v>3.0</v>
      </c>
      <c r="AA867" s="1">
        <v>2.0</v>
      </c>
      <c r="AB867" s="1">
        <v>2.0</v>
      </c>
      <c r="AC867" s="1">
        <v>2.0</v>
      </c>
      <c r="AD867" s="1">
        <v>4.0</v>
      </c>
      <c r="AE867" s="1">
        <v>3.0</v>
      </c>
      <c r="AF867" s="1">
        <v>3.0</v>
      </c>
      <c r="AG867" s="1">
        <v>3.0</v>
      </c>
      <c r="AH867" s="1">
        <v>3.0</v>
      </c>
      <c r="AI867" s="1">
        <v>3.0</v>
      </c>
      <c r="AJ867" s="1">
        <v>4.0</v>
      </c>
      <c r="AK867" s="1">
        <v>3.0</v>
      </c>
      <c r="AL867" s="1">
        <v>2.0</v>
      </c>
      <c r="AM867" s="1">
        <v>3.0</v>
      </c>
      <c r="AN867" s="1">
        <v>2.0</v>
      </c>
      <c r="AO867" s="1">
        <v>1.0</v>
      </c>
      <c r="AP867" s="1">
        <v>2.0</v>
      </c>
      <c r="AQ867" s="1">
        <v>1.0</v>
      </c>
      <c r="AR867" s="1">
        <v>1.0</v>
      </c>
      <c r="AS867" s="1">
        <v>2.0</v>
      </c>
      <c r="AT867" s="1">
        <v>1.0</v>
      </c>
      <c r="AU867" s="1">
        <v>2.0</v>
      </c>
      <c r="AV867" s="1">
        <v>2.0</v>
      </c>
      <c r="AW867" s="1">
        <v>1.0</v>
      </c>
      <c r="AX867" s="1">
        <v>1.0</v>
      </c>
      <c r="AY867" s="1">
        <v>1.0</v>
      </c>
      <c r="AZ867" s="1">
        <v>2.0</v>
      </c>
      <c r="BA867" s="1">
        <v>2.0</v>
      </c>
      <c r="BB867" s="1">
        <v>4.0</v>
      </c>
      <c r="BC867" s="1">
        <v>4.0</v>
      </c>
      <c r="BD867" s="1">
        <v>4.0</v>
      </c>
      <c r="BE867" s="1">
        <v>4.0</v>
      </c>
      <c r="BF867" s="1">
        <v>4.0</v>
      </c>
      <c r="BG867" s="1">
        <v>4.0</v>
      </c>
      <c r="BH867" s="1">
        <v>4.0</v>
      </c>
      <c r="BI867" s="1">
        <v>4.0</v>
      </c>
      <c r="BJ867" s="1">
        <v>7.0</v>
      </c>
      <c r="BK867" s="1">
        <v>2.0</v>
      </c>
      <c r="BL867" s="1">
        <v>2.0</v>
      </c>
      <c r="BM867" s="1">
        <v>2.0</v>
      </c>
      <c r="BN867" s="1">
        <v>1.0</v>
      </c>
      <c r="BO867" s="1">
        <v>2.0</v>
      </c>
      <c r="BP867" s="1">
        <v>2.0</v>
      </c>
      <c r="BQ867" s="1">
        <v>2.0</v>
      </c>
      <c r="BR867" s="1">
        <v>2.0</v>
      </c>
      <c r="BS867" s="1">
        <v>3.0</v>
      </c>
      <c r="BT867" s="1">
        <v>3.0</v>
      </c>
      <c r="BU867" s="1">
        <v>3.0</v>
      </c>
      <c r="BV867" s="1">
        <v>4.0</v>
      </c>
      <c r="BW867" s="1">
        <v>4.0</v>
      </c>
      <c r="BX867" s="1">
        <v>3.0</v>
      </c>
      <c r="BY867" s="1">
        <v>3.0</v>
      </c>
      <c r="BZ867" s="1">
        <v>4.0</v>
      </c>
      <c r="CA867" s="64">
        <f t="shared" si="32"/>
        <v>199</v>
      </c>
      <c r="CB867" s="45">
        <f t="shared" si="33"/>
        <v>22</v>
      </c>
      <c r="CC867" s="45">
        <f t="shared" si="34"/>
        <v>24</v>
      </c>
      <c r="CD867" s="45">
        <f t="shared" si="35"/>
        <v>20</v>
      </c>
      <c r="CE867" s="45">
        <f t="shared" si="36"/>
        <v>26</v>
      </c>
      <c r="CF867" s="45">
        <f t="shared" si="37"/>
        <v>14</v>
      </c>
      <c r="CG867" s="45">
        <f t="shared" si="38"/>
        <v>12</v>
      </c>
      <c r="CH867" s="45">
        <f t="shared" si="39"/>
        <v>32</v>
      </c>
      <c r="CI867" s="45">
        <f t="shared" si="40"/>
        <v>0.7</v>
      </c>
      <c r="CJ867">
        <f t="shared" si="10"/>
        <v>15</v>
      </c>
      <c r="CK867" s="45">
        <f t="shared" si="41"/>
        <v>27</v>
      </c>
      <c r="CM867" s="40">
        <f>VLOOKUP(CB867,'PROMIS 57 T-Score Conversions'!Q$3:R$35,2,TRUE)</f>
        <v>36.7</v>
      </c>
      <c r="CN867" s="44" t="str">
        <f t="shared" si="20"/>
        <v>Moderate</v>
      </c>
      <c r="CO867" s="40">
        <f>VLOOKUP(CC867,'PROMIS 57 T-Score Conversions'!A$3:B$35,2,TRUE)</f>
        <v>62.5</v>
      </c>
      <c r="CP867" s="39" t="str">
        <f t="shared" si="21"/>
        <v>Moderate</v>
      </c>
      <c r="CQ867" s="40">
        <f>VLOOKUP(CD867,'PROMIS 57 T-Score Conversions'!E$3:F$35,2,TRUE)</f>
        <v>58.5</v>
      </c>
      <c r="CR867" s="39" t="str">
        <f t="shared" si="22"/>
        <v>Mild</v>
      </c>
      <c r="CS867" s="40">
        <f>VLOOKUP(CE867,'PROMIS 57 T-Score Conversions'!U$3:V$35,2,TRUE)</f>
        <v>59.4</v>
      </c>
      <c r="CT867" s="39" t="str">
        <f t="shared" si="42"/>
        <v>Mild</v>
      </c>
      <c r="CU867" s="40">
        <f>VLOOKUP(CF867,'PROMIS 57 T-Score Conversions'!Y$3:Z$35,2,TRUE)</f>
        <v>42.9</v>
      </c>
      <c r="CV867" s="39" t="str">
        <f t="shared" si="24"/>
        <v>Normal</v>
      </c>
      <c r="CW867" s="40">
        <f>vlookup(CG867,'PROMIS 57 T-Score Conversions'!M$3:N$35,2,TRUE)</f>
        <v>33.6</v>
      </c>
      <c r="CX867" s="39" t="str">
        <f t="shared" si="25"/>
        <v>Moderate</v>
      </c>
      <c r="CY867" s="40">
        <f>VLOOKup(CH867,'PROMIS 57 T-Score Conversions'!I$3:J$35,2,TRUE)</f>
        <v>66.9</v>
      </c>
      <c r="CZ867" s="39" t="str">
        <f t="shared" si="26"/>
        <v>Moderate</v>
      </c>
      <c r="DA867" s="37">
        <f>VLOOKUP(CJ867,'PROMIS 57 T-Score Conversions'!AC$3:AD$35,2,TRUE)</f>
        <v>33.06</v>
      </c>
      <c r="DB867" s="44" t="str">
        <f t="shared" si="30"/>
        <v>Moderate</v>
      </c>
      <c r="DC867" s="40">
        <f>VLOOKUP(CK867,'PROMIS 57 T-Score Conversions'!AG$3:AH$35,2,TRUE)</f>
        <v>46.21</v>
      </c>
      <c r="DD867" s="39" t="str">
        <f t="shared" si="31"/>
        <v>Normal</v>
      </c>
    </row>
    <row r="868">
      <c r="A868" s="1" t="b">
        <v>1</v>
      </c>
      <c r="B868" s="1" t="b">
        <v>1</v>
      </c>
      <c r="C868" s="20">
        <v>44126.44054600694</v>
      </c>
      <c r="D868" s="1" t="s">
        <v>537</v>
      </c>
      <c r="E868" s="1">
        <v>2365.0</v>
      </c>
      <c r="F868" s="1">
        <v>5.0</v>
      </c>
      <c r="G868" s="1">
        <v>2.0</v>
      </c>
      <c r="H868" s="1">
        <v>5.0</v>
      </c>
      <c r="I868" s="1">
        <v>5.0</v>
      </c>
      <c r="J868" s="1">
        <v>2.0</v>
      </c>
      <c r="K868" s="1">
        <v>5.0</v>
      </c>
      <c r="L868" s="1">
        <v>5.0</v>
      </c>
      <c r="M868" s="1">
        <v>5.0</v>
      </c>
      <c r="N868" s="1">
        <v>1.0</v>
      </c>
      <c r="O868" s="1">
        <v>1.0</v>
      </c>
      <c r="P868" s="1">
        <v>1.0</v>
      </c>
      <c r="Q868" s="1">
        <v>1.0</v>
      </c>
      <c r="R868" s="1">
        <v>1.0</v>
      </c>
      <c r="S868" s="1">
        <v>1.0</v>
      </c>
      <c r="T868" s="1">
        <v>2.0</v>
      </c>
      <c r="U868" s="1">
        <v>4.0</v>
      </c>
      <c r="V868" s="1">
        <v>1.0</v>
      </c>
      <c r="W868" s="1">
        <v>1.0</v>
      </c>
      <c r="X868" s="1">
        <v>3.0</v>
      </c>
      <c r="Y868" s="1">
        <v>1.0</v>
      </c>
      <c r="Z868" s="1">
        <v>1.0</v>
      </c>
      <c r="AA868" s="1">
        <v>3.0</v>
      </c>
      <c r="AB868" s="1">
        <v>3.0</v>
      </c>
      <c r="AC868" s="1">
        <v>2.0</v>
      </c>
      <c r="AD868" s="1">
        <v>3.0</v>
      </c>
      <c r="AE868" s="1">
        <v>4.0</v>
      </c>
      <c r="AF868" s="1">
        <v>5.0</v>
      </c>
      <c r="AG868" s="1">
        <v>3.0</v>
      </c>
      <c r="AH868" s="1">
        <v>4.0</v>
      </c>
      <c r="AI868" s="1">
        <v>3.0</v>
      </c>
      <c r="AJ868" s="1">
        <v>4.0</v>
      </c>
      <c r="AK868" s="1">
        <v>3.0</v>
      </c>
      <c r="AL868" s="1">
        <v>4.0</v>
      </c>
      <c r="AM868" s="1">
        <v>4.0</v>
      </c>
      <c r="AN868" s="1">
        <v>4.0</v>
      </c>
      <c r="AO868" s="1">
        <v>1.0</v>
      </c>
      <c r="AP868" s="1">
        <v>3.0</v>
      </c>
      <c r="AQ868" s="1">
        <v>1.0</v>
      </c>
      <c r="AR868" s="1">
        <v>1.0</v>
      </c>
      <c r="AS868" s="1">
        <v>4.0</v>
      </c>
      <c r="AT868" s="1">
        <v>2.0</v>
      </c>
      <c r="AU868" s="1">
        <v>2.0</v>
      </c>
      <c r="AV868" s="1">
        <v>3.0</v>
      </c>
      <c r="AW868" s="1">
        <v>5.0</v>
      </c>
      <c r="AX868" s="1">
        <v>3.0</v>
      </c>
      <c r="AY868" s="1">
        <v>2.0</v>
      </c>
      <c r="AZ868" s="1">
        <v>3.0</v>
      </c>
      <c r="BA868" s="1">
        <v>2.0</v>
      </c>
      <c r="BB868" s="1">
        <v>4.0</v>
      </c>
      <c r="BC868" s="1">
        <v>3.0</v>
      </c>
      <c r="BD868" s="1">
        <v>4.0</v>
      </c>
      <c r="BE868" s="1">
        <v>2.0</v>
      </c>
      <c r="BF868" s="1">
        <v>5.0</v>
      </c>
      <c r="BG868" s="1">
        <v>3.0</v>
      </c>
      <c r="BH868" s="1">
        <v>4.0</v>
      </c>
      <c r="BI868" s="1">
        <v>3.0</v>
      </c>
      <c r="BJ868" s="1">
        <v>6.0</v>
      </c>
      <c r="BK868" s="1">
        <v>2.0</v>
      </c>
      <c r="BL868" s="1">
        <v>2.0</v>
      </c>
      <c r="BM868" s="1">
        <v>3.0</v>
      </c>
      <c r="BN868" s="1">
        <v>1.0</v>
      </c>
      <c r="BO868" s="1">
        <v>2.0</v>
      </c>
      <c r="BP868" s="1">
        <v>2.0</v>
      </c>
      <c r="BQ868" s="1">
        <v>2.0</v>
      </c>
      <c r="BR868" s="1">
        <v>2.0</v>
      </c>
      <c r="BS868" s="1">
        <v>3.0</v>
      </c>
      <c r="BT868" s="1">
        <v>4.0</v>
      </c>
      <c r="BU868" s="1">
        <v>4.0</v>
      </c>
      <c r="BV868" s="1">
        <v>4.0</v>
      </c>
      <c r="BW868" s="1">
        <v>4.0</v>
      </c>
      <c r="BX868" s="1">
        <v>3.0</v>
      </c>
      <c r="BY868" s="1">
        <v>3.0</v>
      </c>
      <c r="BZ868" s="1">
        <v>3.0</v>
      </c>
      <c r="CA868" s="64">
        <f t="shared" si="32"/>
        <v>212</v>
      </c>
      <c r="CB868" s="45">
        <f t="shared" si="33"/>
        <v>34</v>
      </c>
      <c r="CC868" s="45">
        <f t="shared" si="34"/>
        <v>12</v>
      </c>
      <c r="CD868" s="45">
        <f t="shared" si="35"/>
        <v>15</v>
      </c>
      <c r="CE868" s="45">
        <f t="shared" si="36"/>
        <v>29</v>
      </c>
      <c r="CF868" s="45">
        <f t="shared" si="37"/>
        <v>22</v>
      </c>
      <c r="CG868" s="45">
        <f t="shared" si="38"/>
        <v>22</v>
      </c>
      <c r="CH868" s="45">
        <f t="shared" si="39"/>
        <v>28</v>
      </c>
      <c r="CI868" s="45">
        <f t="shared" si="40"/>
        <v>0.6</v>
      </c>
      <c r="CJ868">
        <f t="shared" si="10"/>
        <v>16</v>
      </c>
      <c r="CK868" s="45">
        <f t="shared" si="41"/>
        <v>28</v>
      </c>
      <c r="CM868" s="40">
        <f>VLOOKUP(CB868,'PROMIS 57 T-Score Conversions'!Q$3:R$35,2,TRUE)</f>
        <v>45.7</v>
      </c>
      <c r="CN868" s="44" t="str">
        <f t="shared" si="20"/>
        <v>Normal</v>
      </c>
      <c r="CO868" s="40">
        <f>VLOOKUP(CC868,'PROMIS 57 T-Score Conversions'!A$3:B$35,2,TRUE)</f>
        <v>49.4</v>
      </c>
      <c r="CP868" s="39" t="str">
        <f t="shared" si="21"/>
        <v>Normal</v>
      </c>
      <c r="CQ868" s="40">
        <f>VLOOKUP(CD868,'PROMIS 57 T-Score Conversions'!E$3:F$35,2,TRUE)</f>
        <v>54.1</v>
      </c>
      <c r="CR868" s="39" t="str">
        <f t="shared" si="22"/>
        <v>Normal</v>
      </c>
      <c r="CS868" s="40">
        <f>VLOOKUP(CE868,'PROMIS 57 T-Score Conversions'!U$3:V$35,2,TRUE)</f>
        <v>62.3</v>
      </c>
      <c r="CT868" s="39" t="str">
        <f t="shared" si="42"/>
        <v>Moderate</v>
      </c>
      <c r="CU868" s="40">
        <f>VLOOKUP(CF868,'PROMIS 57 T-Score Conversions'!Y$3:Z$35,2,TRUE)</f>
        <v>52.2</v>
      </c>
      <c r="CV868" s="39" t="str">
        <f t="shared" si="24"/>
        <v>Normal</v>
      </c>
      <c r="CW868" s="40">
        <f>vlookup(CG868,'PROMIS 57 T-Score Conversions'!M$3:N$35,2,TRUE)</f>
        <v>42</v>
      </c>
      <c r="CX868" s="39" t="str">
        <f t="shared" si="25"/>
        <v>Mild</v>
      </c>
      <c r="CY868" s="40">
        <f>VLOOKup(CH868,'PROMIS 57 T-Score Conversions'!I$3:J$35,2,TRUE)</f>
        <v>64.1</v>
      </c>
      <c r="CZ868" s="39" t="str">
        <f t="shared" si="26"/>
        <v>Moderate</v>
      </c>
      <c r="DA868" s="37">
        <f>VLOOKUP(CJ868,'PROMIS 57 T-Score Conversions'!AC$3:AD$35,2,TRUE)</f>
        <v>33.92</v>
      </c>
      <c r="DB868" s="44" t="str">
        <f t="shared" si="30"/>
        <v>Moderate</v>
      </c>
      <c r="DC868" s="40">
        <f>VLOOKUP(CK868,'PROMIS 57 T-Score Conversions'!AG$3:AH$35,2,TRUE)</f>
        <v>47.18</v>
      </c>
      <c r="DD868" s="39" t="str">
        <f t="shared" si="31"/>
        <v>Normal</v>
      </c>
    </row>
    <row r="869">
      <c r="A869" s="1" t="b">
        <v>1</v>
      </c>
      <c r="B869" s="1" t="b">
        <v>1</v>
      </c>
      <c r="C869" s="20">
        <v>44126.516852581015</v>
      </c>
      <c r="D869" s="1" t="s">
        <v>538</v>
      </c>
      <c r="E869" s="1">
        <v>2372.0</v>
      </c>
      <c r="F869" s="1">
        <v>3.0</v>
      </c>
      <c r="G869" s="1">
        <v>3.0</v>
      </c>
      <c r="H869" s="1">
        <v>4.0</v>
      </c>
      <c r="I869" s="1">
        <v>2.0</v>
      </c>
      <c r="J869" s="1">
        <v>1.0</v>
      </c>
      <c r="K869" s="1">
        <v>3.0</v>
      </c>
      <c r="L869" s="1">
        <v>2.0</v>
      </c>
      <c r="M869" s="1">
        <v>1.0</v>
      </c>
      <c r="N869" s="1">
        <v>4.0</v>
      </c>
      <c r="O869" s="1">
        <v>3.0</v>
      </c>
      <c r="P869" s="1">
        <v>4.0</v>
      </c>
      <c r="Q869" s="1">
        <v>4.0</v>
      </c>
      <c r="R869" s="1">
        <v>4.0</v>
      </c>
      <c r="S869" s="1">
        <v>4.0</v>
      </c>
      <c r="T869" s="1">
        <v>4.0</v>
      </c>
      <c r="U869" s="1">
        <v>4.0</v>
      </c>
      <c r="V869" s="1">
        <v>3.0</v>
      </c>
      <c r="W869" s="1">
        <v>4.0</v>
      </c>
      <c r="X869" s="1">
        <v>4.0</v>
      </c>
      <c r="Y869" s="1">
        <v>3.0</v>
      </c>
      <c r="Z869" s="1">
        <v>4.0</v>
      </c>
      <c r="AA869" s="1">
        <v>5.0</v>
      </c>
      <c r="AB869" s="1">
        <v>4.0</v>
      </c>
      <c r="AC869" s="1">
        <v>4.0</v>
      </c>
      <c r="AD869" s="1">
        <v>3.0</v>
      </c>
      <c r="AE869" s="1">
        <v>4.0</v>
      </c>
      <c r="AF869" s="1">
        <v>4.0</v>
      </c>
      <c r="AG869" s="1">
        <v>3.0</v>
      </c>
      <c r="AH869" s="1">
        <v>4.0</v>
      </c>
      <c r="AI869" s="1">
        <v>3.0</v>
      </c>
      <c r="AJ869" s="1">
        <v>3.0</v>
      </c>
      <c r="AK869" s="1">
        <v>4.0</v>
      </c>
      <c r="AL869" s="1">
        <v>4.0</v>
      </c>
      <c r="AM869" s="1">
        <v>4.0</v>
      </c>
      <c r="AN869" s="1">
        <v>4.0</v>
      </c>
      <c r="AO869" s="1">
        <v>5.0</v>
      </c>
      <c r="AP869" s="1">
        <v>3.0</v>
      </c>
      <c r="AQ869" s="1">
        <v>3.0</v>
      </c>
      <c r="AR869" s="1">
        <v>4.0</v>
      </c>
      <c r="AS869" s="1">
        <v>5.0</v>
      </c>
      <c r="AT869" s="1">
        <v>1.0</v>
      </c>
      <c r="AU869" s="1">
        <v>2.0</v>
      </c>
      <c r="AV869" s="1">
        <v>1.0</v>
      </c>
      <c r="AW869" s="1">
        <v>2.0</v>
      </c>
      <c r="AX869" s="1">
        <v>2.0</v>
      </c>
      <c r="AY869" s="1">
        <v>2.0</v>
      </c>
      <c r="AZ869" s="1">
        <v>3.0</v>
      </c>
      <c r="BA869" s="1">
        <v>1.0</v>
      </c>
      <c r="BB869" s="1">
        <v>4.0</v>
      </c>
      <c r="BC869" s="1">
        <v>5.0</v>
      </c>
      <c r="BD869" s="1">
        <v>4.0</v>
      </c>
      <c r="BE869" s="1">
        <v>4.0</v>
      </c>
      <c r="BF869" s="1">
        <v>5.0</v>
      </c>
      <c r="BG869" s="1">
        <v>4.0</v>
      </c>
      <c r="BH869" s="1">
        <v>5.0</v>
      </c>
      <c r="BI869" s="1">
        <v>4.0</v>
      </c>
      <c r="BJ869" s="1">
        <v>6.0</v>
      </c>
      <c r="BK869" s="1">
        <v>1.0</v>
      </c>
      <c r="BL869" s="1">
        <v>2.0</v>
      </c>
      <c r="BM869" s="1">
        <v>1.0</v>
      </c>
      <c r="BN869" s="1">
        <v>2.0</v>
      </c>
      <c r="BO869" s="1">
        <v>3.0</v>
      </c>
      <c r="BP869" s="1">
        <v>2.0</v>
      </c>
      <c r="BQ869" s="1">
        <v>2.0</v>
      </c>
      <c r="BR869" s="1">
        <v>2.0</v>
      </c>
      <c r="BS869" s="1">
        <v>4.0</v>
      </c>
      <c r="BT869" s="1">
        <v>4.0</v>
      </c>
      <c r="BU869" s="1">
        <v>4.0</v>
      </c>
      <c r="BV869" s="1">
        <v>4.0</v>
      </c>
      <c r="BW869" s="1">
        <v>4.0</v>
      </c>
      <c r="BX869" s="1">
        <v>3.0</v>
      </c>
      <c r="BY869" s="1">
        <v>4.0</v>
      </c>
      <c r="BZ869" s="1">
        <v>4.0</v>
      </c>
      <c r="CA869" s="64">
        <f t="shared" si="32"/>
        <v>242</v>
      </c>
      <c r="CB869" s="45">
        <f t="shared" si="33"/>
        <v>19</v>
      </c>
      <c r="CC869" s="45">
        <f t="shared" si="34"/>
        <v>31</v>
      </c>
      <c r="CD869" s="45">
        <f t="shared" si="35"/>
        <v>31</v>
      </c>
      <c r="CE869" s="45">
        <f t="shared" si="36"/>
        <v>28</v>
      </c>
      <c r="CF869" s="45">
        <f t="shared" si="37"/>
        <v>32</v>
      </c>
      <c r="CG869" s="45">
        <f t="shared" si="38"/>
        <v>14</v>
      </c>
      <c r="CH869" s="45">
        <f t="shared" si="39"/>
        <v>35</v>
      </c>
      <c r="CI869" s="45">
        <f t="shared" si="40"/>
        <v>0.6</v>
      </c>
      <c r="CJ869">
        <f t="shared" si="10"/>
        <v>15</v>
      </c>
      <c r="CK869" s="45">
        <f t="shared" si="41"/>
        <v>31</v>
      </c>
      <c r="CM869" s="40">
        <f>VLOOKUP(CB869,'PROMIS 57 T-Score Conversions'!Q$3:R$35,2,TRUE)</f>
        <v>34.7</v>
      </c>
      <c r="CN869" s="44" t="str">
        <f t="shared" si="20"/>
        <v>Moderate</v>
      </c>
      <c r="CO869" s="40">
        <f>VLOOKUP(CC869,'PROMIS 57 T-Score Conversions'!A$3:B$35,2,TRUE)</f>
        <v>69.8</v>
      </c>
      <c r="CP869" s="39" t="str">
        <f t="shared" si="21"/>
        <v>Severe</v>
      </c>
      <c r="CQ869" s="40">
        <f>VLOOKUP(CD869,'PROMIS 57 T-Score Conversions'!E$3:F$35,2,TRUE)</f>
        <v>68.7</v>
      </c>
      <c r="CR869" s="39" t="str">
        <f t="shared" si="22"/>
        <v>Moderate</v>
      </c>
      <c r="CS869" s="40">
        <f>VLOOKUP(CE869,'PROMIS 57 T-Score Conversions'!U$3:V$35,2,TRUE)</f>
        <v>61.3</v>
      </c>
      <c r="CT869" s="39" t="str">
        <f t="shared" si="42"/>
        <v>Moderate</v>
      </c>
      <c r="CU869" s="40">
        <f>VLOOKUP(CF869,'PROMIS 57 T-Score Conversions'!Y$3:Z$35,2,TRUE)</f>
        <v>62.6</v>
      </c>
      <c r="CV869" s="39" t="str">
        <f t="shared" si="24"/>
        <v>Moderate</v>
      </c>
      <c r="CW869" s="40">
        <f>vlookup(CG869,'PROMIS 57 T-Score Conversions'!M$3:N$35,2,TRUE)</f>
        <v>35.3</v>
      </c>
      <c r="CX869" s="39" t="str">
        <f t="shared" si="25"/>
        <v>Moderate</v>
      </c>
      <c r="CY869" s="40">
        <f>VLOOKup(CH869,'PROMIS 57 T-Score Conversions'!I$3:J$35,2,TRUE)</f>
        <v>69.2</v>
      </c>
      <c r="CZ869" s="39" t="str">
        <f t="shared" si="26"/>
        <v>Moderate</v>
      </c>
      <c r="DA869" s="37">
        <f>VLOOKUP(CJ869,'PROMIS 57 T-Score Conversions'!AC$3:AD$35,2,TRUE)</f>
        <v>33.06</v>
      </c>
      <c r="DB869" s="44" t="str">
        <f t="shared" si="30"/>
        <v>Moderate</v>
      </c>
      <c r="DC869" s="40">
        <f>VLOOKUP(CK869,'PROMIS 57 T-Score Conversions'!AG$3:AH$35,2,TRUE)</f>
        <v>50.21</v>
      </c>
      <c r="DD869" s="39" t="str">
        <f t="shared" si="31"/>
        <v>Normal</v>
      </c>
    </row>
    <row r="870">
      <c r="A870" s="1" t="b">
        <v>1</v>
      </c>
      <c r="B870" s="1" t="b">
        <v>1</v>
      </c>
      <c r="C870" s="20">
        <v>44127.400338368054</v>
      </c>
      <c r="D870" s="1" t="s">
        <v>539</v>
      </c>
      <c r="E870" s="1">
        <v>1313.0</v>
      </c>
      <c r="F870" s="1">
        <v>5.0</v>
      </c>
      <c r="G870" s="1">
        <v>5.0</v>
      </c>
      <c r="H870" s="1">
        <v>5.0</v>
      </c>
      <c r="I870" s="1">
        <v>5.0</v>
      </c>
      <c r="J870" s="1">
        <v>5.0</v>
      </c>
      <c r="K870" s="1">
        <v>5.0</v>
      </c>
      <c r="L870" s="1">
        <v>5.0</v>
      </c>
      <c r="M870" s="1">
        <v>5.0</v>
      </c>
      <c r="N870" s="1">
        <v>1.0</v>
      </c>
      <c r="O870" s="1">
        <v>1.0</v>
      </c>
      <c r="P870" s="1">
        <v>1.0</v>
      </c>
      <c r="Q870" s="1">
        <v>1.0</v>
      </c>
      <c r="R870" s="1">
        <v>1.0</v>
      </c>
      <c r="S870" s="1">
        <v>1.0</v>
      </c>
      <c r="T870" s="1">
        <v>1.0</v>
      </c>
      <c r="U870" s="1">
        <v>1.0</v>
      </c>
      <c r="V870" s="1">
        <v>1.0</v>
      </c>
      <c r="W870" s="1">
        <v>1.0</v>
      </c>
      <c r="X870" s="1">
        <v>1.0</v>
      </c>
      <c r="Y870" s="1">
        <v>1.0</v>
      </c>
      <c r="Z870" s="1">
        <v>1.0</v>
      </c>
      <c r="AA870" s="1">
        <v>1.0</v>
      </c>
      <c r="AB870" s="1">
        <v>1.0</v>
      </c>
      <c r="AC870" s="1">
        <v>1.0</v>
      </c>
      <c r="AD870" s="1">
        <v>4.0</v>
      </c>
      <c r="AE870" s="1">
        <v>4.0</v>
      </c>
      <c r="AF870" s="1">
        <v>3.0</v>
      </c>
      <c r="AG870" s="1">
        <v>4.0</v>
      </c>
      <c r="AH870" s="1">
        <v>3.0</v>
      </c>
      <c r="AI870" s="1">
        <v>2.0</v>
      </c>
      <c r="AJ870" s="1">
        <v>3.0</v>
      </c>
      <c r="AK870" s="1">
        <v>2.0</v>
      </c>
      <c r="AL870" s="1">
        <v>1.0</v>
      </c>
      <c r="AM870" s="1">
        <v>2.0</v>
      </c>
      <c r="AN870" s="1">
        <v>1.0</v>
      </c>
      <c r="AO870" s="1">
        <v>1.0</v>
      </c>
      <c r="AP870" s="1">
        <v>1.0</v>
      </c>
      <c r="AQ870" s="1">
        <v>2.0</v>
      </c>
      <c r="AR870" s="1">
        <v>1.0</v>
      </c>
      <c r="AS870" s="1">
        <v>1.0</v>
      </c>
      <c r="AT870" s="1">
        <v>3.0</v>
      </c>
      <c r="AU870" s="1">
        <v>3.0</v>
      </c>
      <c r="AV870" s="1">
        <v>5.0</v>
      </c>
      <c r="AW870" s="1">
        <v>5.0</v>
      </c>
      <c r="AX870" s="1">
        <v>5.0</v>
      </c>
      <c r="AY870" s="1">
        <v>5.0</v>
      </c>
      <c r="AZ870" s="1">
        <v>5.0</v>
      </c>
      <c r="BA870" s="1">
        <v>4.0</v>
      </c>
      <c r="BB870" s="1">
        <v>3.0</v>
      </c>
      <c r="BC870" s="1">
        <v>1.0</v>
      </c>
      <c r="BD870" s="1">
        <v>2.0</v>
      </c>
      <c r="BE870" s="1">
        <v>1.0</v>
      </c>
      <c r="BF870" s="1">
        <v>3.0</v>
      </c>
      <c r="BG870" s="1">
        <v>2.0</v>
      </c>
      <c r="BH870" s="1">
        <v>2.0</v>
      </c>
      <c r="BI870" s="1">
        <v>1.0</v>
      </c>
      <c r="BJ870" s="1">
        <v>4.0</v>
      </c>
      <c r="BK870" s="1">
        <v>2.0</v>
      </c>
      <c r="BL870" s="1">
        <v>2.0</v>
      </c>
      <c r="BM870" s="1">
        <v>2.0</v>
      </c>
      <c r="BN870" s="1">
        <v>4.0</v>
      </c>
      <c r="BO870" s="1">
        <v>3.0</v>
      </c>
      <c r="BP870" s="1">
        <v>2.0</v>
      </c>
      <c r="BQ870" s="1">
        <v>3.0</v>
      </c>
      <c r="BR870" s="1">
        <v>2.0</v>
      </c>
      <c r="BS870" s="1">
        <v>3.0</v>
      </c>
      <c r="BT870" s="1">
        <v>3.0</v>
      </c>
      <c r="BU870" s="1">
        <v>4.0</v>
      </c>
      <c r="BV870" s="1">
        <v>5.0</v>
      </c>
      <c r="BW870" s="1">
        <v>3.0</v>
      </c>
      <c r="BX870" s="1">
        <v>1.0</v>
      </c>
      <c r="BY870" s="1">
        <v>1.0</v>
      </c>
      <c r="BZ870" s="1">
        <v>4.0</v>
      </c>
      <c r="CA870" s="64">
        <f t="shared" si="32"/>
        <v>189</v>
      </c>
      <c r="CB870" s="45">
        <f t="shared" si="33"/>
        <v>40</v>
      </c>
      <c r="CC870" s="45">
        <f t="shared" si="34"/>
        <v>8</v>
      </c>
      <c r="CD870" s="45">
        <f t="shared" si="35"/>
        <v>8</v>
      </c>
      <c r="CE870" s="45">
        <f t="shared" si="36"/>
        <v>25</v>
      </c>
      <c r="CF870" s="45">
        <f t="shared" si="37"/>
        <v>10</v>
      </c>
      <c r="CG870" s="45">
        <f t="shared" si="38"/>
        <v>35</v>
      </c>
      <c r="CH870" s="45">
        <f t="shared" si="39"/>
        <v>15</v>
      </c>
      <c r="CI870" s="45">
        <f t="shared" si="40"/>
        <v>0.4</v>
      </c>
      <c r="CJ870">
        <f t="shared" si="10"/>
        <v>20</v>
      </c>
      <c r="CK870" s="45">
        <f t="shared" si="41"/>
        <v>24</v>
      </c>
      <c r="CM870" s="40">
        <f>VLOOKUP(CB870,'PROMIS 57 T-Score Conversions'!Q$3:R$35,2,TRUE)</f>
        <v>60.1</v>
      </c>
      <c r="CN870" s="44" t="str">
        <f t="shared" si="20"/>
        <v>Normal</v>
      </c>
      <c r="CO870" s="40">
        <f>VLOOKUP(CC870,'PROMIS 57 T-Score Conversions'!A$3:B$35,2,TRUE)</f>
        <v>37.1</v>
      </c>
      <c r="CP870" s="39" t="str">
        <f t="shared" si="21"/>
        <v>Normal</v>
      </c>
      <c r="CQ870" s="40">
        <f>VLOOKUP(CD870,'PROMIS 57 T-Score Conversions'!E$3:F$35,2,TRUE)</f>
        <v>38.2</v>
      </c>
      <c r="CR870" s="39" t="str">
        <f t="shared" si="22"/>
        <v>Normal</v>
      </c>
      <c r="CS870" s="40">
        <f>VLOOKUP(CE870,'PROMIS 57 T-Score Conversions'!U$3:V$35,2,TRUE)</f>
        <v>58.5</v>
      </c>
      <c r="CT870" s="39" t="str">
        <f t="shared" si="42"/>
        <v>Mild</v>
      </c>
      <c r="CU870" s="40">
        <f>VLOOKUP(CF870,'PROMIS 57 T-Score Conversions'!Y$3:Z$35,2,TRUE)</f>
        <v>35.9</v>
      </c>
      <c r="CV870" s="39" t="str">
        <f t="shared" si="24"/>
        <v>Normal</v>
      </c>
      <c r="CW870" s="40">
        <f>vlookup(CG870,'PROMIS 57 T-Score Conversions'!M$3:N$35,2,TRUE)</f>
        <v>54.6</v>
      </c>
      <c r="CX870" s="39" t="str">
        <f t="shared" si="25"/>
        <v>Normal</v>
      </c>
      <c r="CY870" s="40">
        <f>VLOOKup(CH870,'PROMIS 57 T-Score Conversions'!I$3:J$35,2,TRUE)</f>
        <v>55</v>
      </c>
      <c r="CZ870" s="39" t="str">
        <f t="shared" si="26"/>
        <v>Mild</v>
      </c>
      <c r="DA870" s="37">
        <f>VLOOKUP(CJ870,'PROMIS 57 T-Score Conversions'!AC$3:AD$35,2,TRUE)</f>
        <v>37.15</v>
      </c>
      <c r="DB870" s="44" t="str">
        <f t="shared" si="30"/>
        <v>Moderate</v>
      </c>
      <c r="DC870" s="40">
        <f>VLOOKUP(CK870,'PROMIS 57 T-Score Conversions'!AG$3:AH$35,2,TRUE)</f>
        <v>43.42</v>
      </c>
      <c r="DD870" s="39" t="str">
        <f t="shared" si="31"/>
        <v>Normal</v>
      </c>
    </row>
    <row r="871">
      <c r="A871" s="1" t="b">
        <v>1</v>
      </c>
      <c r="B871" s="1" t="b">
        <v>1</v>
      </c>
      <c r="C871" s="20">
        <v>44127.5610346412</v>
      </c>
      <c r="D871" s="1" t="s">
        <v>494</v>
      </c>
      <c r="E871" s="1">
        <v>2314.0</v>
      </c>
      <c r="F871" s="1">
        <v>3.0</v>
      </c>
      <c r="G871" s="1">
        <v>2.0</v>
      </c>
      <c r="H871" s="1">
        <v>1.0</v>
      </c>
      <c r="I871" s="1">
        <v>3.0</v>
      </c>
      <c r="J871" s="1">
        <v>1.0</v>
      </c>
      <c r="K871" s="1">
        <v>3.0</v>
      </c>
      <c r="L871" s="1">
        <v>3.0</v>
      </c>
      <c r="M871" s="1">
        <v>1.0</v>
      </c>
      <c r="N871" s="1">
        <v>1.0</v>
      </c>
      <c r="O871" s="1">
        <v>2.0</v>
      </c>
      <c r="P871" s="1">
        <v>2.0</v>
      </c>
      <c r="Q871" s="1">
        <v>3.0</v>
      </c>
      <c r="R871" s="1">
        <v>1.0</v>
      </c>
      <c r="S871" s="1">
        <v>1.0</v>
      </c>
      <c r="T871" s="1">
        <v>2.0</v>
      </c>
      <c r="U871" s="1">
        <v>3.0</v>
      </c>
      <c r="V871" s="1">
        <v>1.0</v>
      </c>
      <c r="W871" s="1">
        <v>1.0</v>
      </c>
      <c r="X871" s="1">
        <v>1.0</v>
      </c>
      <c r="Y871" s="1">
        <v>1.0</v>
      </c>
      <c r="Z871" s="1">
        <v>2.0</v>
      </c>
      <c r="AA871" s="1">
        <v>3.0</v>
      </c>
      <c r="AB871" s="1">
        <v>1.0</v>
      </c>
      <c r="AC871" s="1">
        <v>1.0</v>
      </c>
      <c r="AD871" s="1">
        <v>4.0</v>
      </c>
      <c r="AE871" s="1">
        <v>4.0</v>
      </c>
      <c r="AF871" s="1">
        <v>3.0</v>
      </c>
      <c r="AG871" s="1">
        <v>3.0</v>
      </c>
      <c r="AH871" s="1">
        <v>4.0</v>
      </c>
      <c r="AI871" s="1">
        <v>3.0</v>
      </c>
      <c r="AJ871" s="1">
        <v>4.0</v>
      </c>
      <c r="AK871" s="1">
        <v>4.0</v>
      </c>
      <c r="AL871" s="1">
        <v>3.0</v>
      </c>
      <c r="AM871" s="1">
        <v>3.0</v>
      </c>
      <c r="AN871" s="1">
        <v>3.0</v>
      </c>
      <c r="AO871" s="1">
        <v>3.0</v>
      </c>
      <c r="AP871" s="1">
        <v>4.0</v>
      </c>
      <c r="AQ871" s="1">
        <v>2.0</v>
      </c>
      <c r="AR871" s="1">
        <v>1.0</v>
      </c>
      <c r="AS871" s="1">
        <v>3.0</v>
      </c>
      <c r="AT871" s="1">
        <v>2.0</v>
      </c>
      <c r="AU871" s="1">
        <v>2.0</v>
      </c>
      <c r="AV871" s="1">
        <v>1.0</v>
      </c>
      <c r="AW871" s="1">
        <v>2.0</v>
      </c>
      <c r="AX871" s="1">
        <v>1.0</v>
      </c>
      <c r="AY871" s="1">
        <v>1.0</v>
      </c>
      <c r="AZ871" s="1">
        <v>1.0</v>
      </c>
      <c r="BA871" s="1">
        <v>1.0</v>
      </c>
      <c r="BB871" s="1">
        <v>5.0</v>
      </c>
      <c r="BC871" s="1">
        <v>5.0</v>
      </c>
      <c r="BD871" s="1">
        <v>4.0</v>
      </c>
      <c r="BE871" s="1">
        <v>4.0</v>
      </c>
      <c r="BF871" s="1">
        <v>5.0</v>
      </c>
      <c r="BG871" s="1">
        <v>4.0</v>
      </c>
      <c r="BH871" s="1">
        <v>5.0</v>
      </c>
      <c r="BI871" s="1">
        <v>5.0</v>
      </c>
      <c r="BJ871" s="1">
        <v>7.0</v>
      </c>
      <c r="BK871" s="1">
        <v>1.0</v>
      </c>
      <c r="BL871" s="1">
        <v>2.0</v>
      </c>
      <c r="BM871" s="1">
        <v>1.0</v>
      </c>
      <c r="BN871" s="1">
        <v>1.0</v>
      </c>
      <c r="BO871" s="1">
        <v>1.0</v>
      </c>
      <c r="BP871" s="1">
        <v>1.0</v>
      </c>
      <c r="BQ871" s="1">
        <v>1.0</v>
      </c>
      <c r="BR871" s="1">
        <v>1.0</v>
      </c>
      <c r="BS871" s="1">
        <v>5.0</v>
      </c>
      <c r="BT871" s="1">
        <v>5.0</v>
      </c>
      <c r="BU871" s="1">
        <v>5.0</v>
      </c>
      <c r="BV871" s="1">
        <v>5.0</v>
      </c>
      <c r="BW871" s="1">
        <v>5.0</v>
      </c>
      <c r="BX871" s="1">
        <v>4.0</v>
      </c>
      <c r="BY871" s="1">
        <v>5.0</v>
      </c>
      <c r="BZ871" s="1">
        <v>5.0</v>
      </c>
      <c r="CA871" s="64">
        <f t="shared" si="32"/>
        <v>197</v>
      </c>
      <c r="CB871" s="45">
        <f t="shared" si="33"/>
        <v>17</v>
      </c>
      <c r="CC871" s="45">
        <f t="shared" si="34"/>
        <v>15</v>
      </c>
      <c r="CD871" s="45">
        <f t="shared" si="35"/>
        <v>11</v>
      </c>
      <c r="CE871" s="45">
        <f t="shared" si="36"/>
        <v>29</v>
      </c>
      <c r="CF871" s="45">
        <f t="shared" si="37"/>
        <v>22</v>
      </c>
      <c r="CG871" s="45">
        <f t="shared" si="38"/>
        <v>11</v>
      </c>
      <c r="CH871" s="45">
        <f t="shared" si="39"/>
        <v>37</v>
      </c>
      <c r="CI871" s="45">
        <f t="shared" si="40"/>
        <v>0.7</v>
      </c>
      <c r="CJ871">
        <f t="shared" si="10"/>
        <v>9</v>
      </c>
      <c r="CK871" s="45">
        <f t="shared" si="41"/>
        <v>39</v>
      </c>
      <c r="CM871" s="40">
        <f>VLOOKUP(CB871,'PROMIS 57 T-Score Conversions'!Q$3:R$35,2,TRUE)</f>
        <v>33.2</v>
      </c>
      <c r="CN871" s="44" t="str">
        <f t="shared" si="20"/>
        <v>Moderate</v>
      </c>
      <c r="CO871" s="40">
        <f>VLOOKUP(CC871,'PROMIS 57 T-Score Conversions'!A$3:B$35,2,TRUE)</f>
        <v>53.2</v>
      </c>
      <c r="CP871" s="39" t="str">
        <f t="shared" si="21"/>
        <v>Mild</v>
      </c>
      <c r="CQ871" s="40">
        <f>VLOOKUP(CD871,'PROMIS 57 T-Score Conversions'!E$3:F$35,2,TRUE)</f>
        <v>49.4</v>
      </c>
      <c r="CR871" s="39" t="str">
        <f t="shared" si="22"/>
        <v>Normal</v>
      </c>
      <c r="CS871" s="40">
        <f>VLOOKUP(CE871,'PROMIS 57 T-Score Conversions'!U$3:V$35,2,TRUE)</f>
        <v>62.3</v>
      </c>
      <c r="CT871" s="39" t="str">
        <f t="shared" si="42"/>
        <v>Moderate</v>
      </c>
      <c r="CU871" s="40">
        <f>VLOOKUP(CF871,'PROMIS 57 T-Score Conversions'!Y$3:Z$35,2,TRUE)</f>
        <v>52.2</v>
      </c>
      <c r="CV871" s="39" t="str">
        <f t="shared" si="24"/>
        <v>Normal</v>
      </c>
      <c r="CW871" s="40">
        <f>vlookup(CG871,'PROMIS 57 T-Score Conversions'!M$3:N$35,2,TRUE)</f>
        <v>32.6</v>
      </c>
      <c r="CX871" s="39" t="str">
        <f t="shared" si="25"/>
        <v>Moderate</v>
      </c>
      <c r="CY871" s="40">
        <f>VLOOKup(CH871,'PROMIS 57 T-Score Conversions'!I$3:J$35,2,TRUE)</f>
        <v>71</v>
      </c>
      <c r="CZ871" s="39" t="str">
        <f t="shared" si="26"/>
        <v>Severe</v>
      </c>
      <c r="DA871" s="37">
        <f>VLOOKUP(CJ871,'PROMIS 57 T-Score Conversions'!AC$3:AD$35,2,TRUE)</f>
        <v>25.73</v>
      </c>
      <c r="DB871" s="44" t="str">
        <f t="shared" si="30"/>
        <v>Severe</v>
      </c>
      <c r="DC871" s="40">
        <f>VLOOKUP(CK871,'PROMIS 57 T-Score Conversions'!AG$3:AH$35,2,TRUE)</f>
        <v>62.52</v>
      </c>
      <c r="DD871" s="39" t="str">
        <f t="shared" si="31"/>
        <v>Moderate</v>
      </c>
    </row>
    <row r="872">
      <c r="A872" s="1" t="b">
        <v>1</v>
      </c>
      <c r="B872" s="1" t="b">
        <v>1</v>
      </c>
      <c r="C872" s="20">
        <v>44129.51288056713</v>
      </c>
      <c r="D872" s="1" t="s">
        <v>488</v>
      </c>
      <c r="E872" s="1">
        <v>2248.0</v>
      </c>
      <c r="F872" s="1">
        <v>3.0</v>
      </c>
      <c r="G872" s="1">
        <v>3.0</v>
      </c>
      <c r="H872" s="1">
        <v>4.0</v>
      </c>
      <c r="I872" s="1">
        <v>3.0</v>
      </c>
      <c r="J872" s="1">
        <v>2.0</v>
      </c>
      <c r="K872" s="1">
        <v>3.0</v>
      </c>
      <c r="L872" s="1">
        <v>3.0</v>
      </c>
      <c r="M872" s="1">
        <v>3.0</v>
      </c>
      <c r="N872" s="1">
        <v>2.0</v>
      </c>
      <c r="O872" s="1">
        <v>2.0</v>
      </c>
      <c r="P872" s="1">
        <v>2.0</v>
      </c>
      <c r="Q872" s="1">
        <v>3.0</v>
      </c>
      <c r="R872" s="1">
        <v>2.0</v>
      </c>
      <c r="S872" s="1">
        <v>3.0</v>
      </c>
      <c r="T872" s="1">
        <v>2.0</v>
      </c>
      <c r="U872" s="1">
        <v>3.0</v>
      </c>
      <c r="V872" s="1">
        <v>1.0</v>
      </c>
      <c r="W872" s="1">
        <v>1.0</v>
      </c>
      <c r="X872" s="1">
        <v>2.0</v>
      </c>
      <c r="Y872" s="1">
        <v>1.0</v>
      </c>
      <c r="Z872" s="1">
        <v>1.0</v>
      </c>
      <c r="AA872" s="1">
        <v>2.0</v>
      </c>
      <c r="AB872" s="1">
        <v>2.0</v>
      </c>
      <c r="AC872" s="1">
        <v>1.0</v>
      </c>
      <c r="AD872" s="1">
        <v>3.0</v>
      </c>
      <c r="AE872" s="1">
        <v>3.0</v>
      </c>
      <c r="AF872" s="1">
        <v>3.0</v>
      </c>
      <c r="AG872" s="1">
        <v>3.0</v>
      </c>
      <c r="AH872" s="1">
        <v>4.0</v>
      </c>
      <c r="AI872" s="1">
        <v>4.0</v>
      </c>
      <c r="AJ872" s="1">
        <v>3.0</v>
      </c>
      <c r="AK872" s="1">
        <v>3.0</v>
      </c>
      <c r="AL872" s="1">
        <v>4.0</v>
      </c>
      <c r="AM872" s="1">
        <v>4.0</v>
      </c>
      <c r="AN872" s="1">
        <v>4.0</v>
      </c>
      <c r="AO872" s="1">
        <v>4.0</v>
      </c>
      <c r="AP872" s="1">
        <v>5.0</v>
      </c>
      <c r="AQ872" s="1">
        <v>3.0</v>
      </c>
      <c r="AR872" s="1">
        <v>3.0</v>
      </c>
      <c r="AS872" s="1">
        <v>4.0</v>
      </c>
      <c r="AT872" s="1">
        <v>2.0</v>
      </c>
      <c r="AU872" s="1">
        <v>2.0</v>
      </c>
      <c r="AV872" s="1">
        <v>2.0</v>
      </c>
      <c r="AW872" s="1">
        <v>2.0</v>
      </c>
      <c r="AX872" s="1">
        <v>2.0</v>
      </c>
      <c r="AY872" s="1">
        <v>2.0</v>
      </c>
      <c r="AZ872" s="1">
        <v>2.0</v>
      </c>
      <c r="BA872" s="1">
        <v>2.0</v>
      </c>
      <c r="BB872" s="1">
        <v>3.0</v>
      </c>
      <c r="BC872" s="1">
        <v>3.0</v>
      </c>
      <c r="BD872" s="1">
        <v>4.0</v>
      </c>
      <c r="BE872" s="1">
        <v>3.0</v>
      </c>
      <c r="BF872" s="1">
        <v>4.0</v>
      </c>
      <c r="BG872" s="1">
        <v>4.0</v>
      </c>
      <c r="BH872" s="1">
        <v>4.0</v>
      </c>
      <c r="BI872" s="1">
        <v>4.0</v>
      </c>
      <c r="BJ872" s="1">
        <v>5.0</v>
      </c>
      <c r="BK872" s="1">
        <v>1.0</v>
      </c>
      <c r="BL872" s="1">
        <v>1.0</v>
      </c>
      <c r="BM872" s="1">
        <v>1.0</v>
      </c>
      <c r="BN872" s="1">
        <v>1.0</v>
      </c>
      <c r="BO872" s="1">
        <v>2.0</v>
      </c>
      <c r="BP872" s="1">
        <v>1.0</v>
      </c>
      <c r="BQ872" s="1">
        <v>1.0</v>
      </c>
      <c r="BR872" s="1">
        <v>1.0</v>
      </c>
      <c r="BS872" s="1">
        <v>4.0</v>
      </c>
      <c r="BT872" s="1">
        <v>5.0</v>
      </c>
      <c r="BU872" s="1">
        <v>5.0</v>
      </c>
      <c r="BV872" s="1">
        <v>4.0</v>
      </c>
      <c r="BW872" s="1">
        <v>5.0</v>
      </c>
      <c r="BX872" s="1">
        <v>4.0</v>
      </c>
      <c r="BY872" s="1">
        <v>5.0</v>
      </c>
      <c r="BZ872" s="1">
        <v>5.0</v>
      </c>
      <c r="CA872" s="64">
        <f t="shared" si="32"/>
        <v>207</v>
      </c>
      <c r="CB872" s="45">
        <f t="shared" si="33"/>
        <v>24</v>
      </c>
      <c r="CC872" s="45">
        <f t="shared" si="34"/>
        <v>19</v>
      </c>
      <c r="CD872" s="45">
        <f t="shared" si="35"/>
        <v>11</v>
      </c>
      <c r="CE872" s="45">
        <f t="shared" si="36"/>
        <v>26</v>
      </c>
      <c r="CF872" s="45">
        <f t="shared" si="37"/>
        <v>31</v>
      </c>
      <c r="CG872" s="45">
        <f t="shared" si="38"/>
        <v>16</v>
      </c>
      <c r="CH872" s="45">
        <f t="shared" si="39"/>
        <v>29</v>
      </c>
      <c r="CI872" s="45">
        <f t="shared" si="40"/>
        <v>0.5</v>
      </c>
      <c r="CJ872">
        <f t="shared" si="10"/>
        <v>9</v>
      </c>
      <c r="CK872" s="45">
        <f t="shared" si="41"/>
        <v>37</v>
      </c>
      <c r="CM872" s="40">
        <f>VLOOKUP(CB872,'PROMIS 57 T-Score Conversions'!Q$3:R$35,2,TRUE)</f>
        <v>38.1</v>
      </c>
      <c r="CN872" s="44" t="str">
        <f t="shared" si="20"/>
        <v>Moderate</v>
      </c>
      <c r="CO872" s="40">
        <f>VLOOKUP(CC872,'PROMIS 57 T-Score Conversions'!A$3:B$35,2,TRUE)</f>
        <v>57.4</v>
      </c>
      <c r="CP872" s="39" t="str">
        <f t="shared" si="21"/>
        <v>Moderate</v>
      </c>
      <c r="CQ872" s="40">
        <f>VLOOKUP(CD872,'PROMIS 57 T-Score Conversions'!E$3:F$35,2,TRUE)</f>
        <v>49.4</v>
      </c>
      <c r="CR872" s="39" t="str">
        <f t="shared" si="22"/>
        <v>Normal</v>
      </c>
      <c r="CS872" s="40">
        <f>VLOOKUP(CE872,'PROMIS 57 T-Score Conversions'!U$3:V$35,2,TRUE)</f>
        <v>59.4</v>
      </c>
      <c r="CT872" s="39" t="str">
        <f t="shared" si="42"/>
        <v>Mild</v>
      </c>
      <c r="CU872" s="40">
        <f>VLOOKUP(CF872,'PROMIS 57 T-Score Conversions'!Y$3:Z$35,2,TRUE)</f>
        <v>61.5</v>
      </c>
      <c r="CV872" s="39" t="str">
        <f t="shared" si="24"/>
        <v>Moderate</v>
      </c>
      <c r="CW872" s="40">
        <f>vlookup(CG872,'PROMIS 57 T-Score Conversions'!M$3:N$35,2,TRUE)</f>
        <v>36.9</v>
      </c>
      <c r="CX872" s="39" t="str">
        <f t="shared" si="25"/>
        <v>Moderate</v>
      </c>
      <c r="CY872" s="40">
        <f>VLOOKup(CH872,'PROMIS 57 T-Score Conversions'!I$3:J$35,2,TRUE)</f>
        <v>64.8</v>
      </c>
      <c r="CZ872" s="39" t="str">
        <f t="shared" si="26"/>
        <v>Moderate</v>
      </c>
      <c r="DA872" s="37">
        <f>VLOOKUP(CJ872,'PROMIS 57 T-Score Conversions'!AC$3:AD$35,2,TRUE)</f>
        <v>25.73</v>
      </c>
      <c r="DB872" s="44" t="str">
        <f t="shared" si="30"/>
        <v>Severe</v>
      </c>
      <c r="DC872" s="40">
        <f>VLOOKUP(CK872,'PROMIS 57 T-Score Conversions'!AG$3:AH$35,2,TRUE)</f>
        <v>58.03</v>
      </c>
      <c r="DD872" s="39" t="str">
        <f t="shared" si="31"/>
        <v>Mild</v>
      </c>
    </row>
    <row r="873">
      <c r="A873" s="1" t="b">
        <v>1</v>
      </c>
      <c r="B873" s="1" t="b">
        <v>1</v>
      </c>
      <c r="C873" s="20">
        <v>44130.63237739583</v>
      </c>
      <c r="D873" s="1" t="s">
        <v>314</v>
      </c>
      <c r="E873" s="1">
        <v>2093.0</v>
      </c>
      <c r="F873" s="1">
        <v>4.0</v>
      </c>
      <c r="G873" s="1">
        <v>3.0</v>
      </c>
      <c r="H873" s="1">
        <v>5.0</v>
      </c>
      <c r="I873" s="1">
        <v>3.0</v>
      </c>
      <c r="J873" s="1">
        <v>1.0</v>
      </c>
      <c r="K873" s="1">
        <v>4.0</v>
      </c>
      <c r="L873" s="1">
        <v>5.0</v>
      </c>
      <c r="M873" s="1">
        <v>3.0</v>
      </c>
      <c r="N873" s="1">
        <v>2.0</v>
      </c>
      <c r="O873" s="1">
        <v>3.0</v>
      </c>
      <c r="P873" s="1">
        <v>2.0</v>
      </c>
      <c r="Q873" s="1">
        <v>2.0</v>
      </c>
      <c r="R873" s="1">
        <v>2.0</v>
      </c>
      <c r="S873" s="1">
        <v>2.0</v>
      </c>
      <c r="T873" s="1">
        <v>3.0</v>
      </c>
      <c r="U873" s="1">
        <v>5.0</v>
      </c>
      <c r="V873" s="1">
        <v>2.0</v>
      </c>
      <c r="W873" s="1">
        <v>2.0</v>
      </c>
      <c r="X873" s="1">
        <v>3.0</v>
      </c>
      <c r="Y873" s="1">
        <v>3.0</v>
      </c>
      <c r="Z873" s="1">
        <v>3.0</v>
      </c>
      <c r="AA873" s="1">
        <v>3.0</v>
      </c>
      <c r="AB873" s="1">
        <v>2.0</v>
      </c>
      <c r="AC873" s="1">
        <v>2.0</v>
      </c>
      <c r="AD873" s="1">
        <v>5.0</v>
      </c>
      <c r="AE873" s="1">
        <v>5.0</v>
      </c>
      <c r="AF873" s="1">
        <v>5.0</v>
      </c>
      <c r="AG873" s="1">
        <v>5.0</v>
      </c>
      <c r="AH873" s="1">
        <v>5.0</v>
      </c>
      <c r="AI873" s="1">
        <v>5.0</v>
      </c>
      <c r="AJ873" s="1">
        <v>5.0</v>
      </c>
      <c r="AK873" s="1">
        <v>5.0</v>
      </c>
      <c r="AL873" s="1">
        <v>2.0</v>
      </c>
      <c r="AM873" s="1">
        <v>4.0</v>
      </c>
      <c r="AN873" s="1">
        <v>2.0</v>
      </c>
      <c r="AO873" s="1">
        <v>1.0</v>
      </c>
      <c r="AP873" s="1">
        <v>1.0</v>
      </c>
      <c r="AQ873" s="1">
        <v>1.0</v>
      </c>
      <c r="AR873" s="1">
        <v>1.0</v>
      </c>
      <c r="AS873" s="1">
        <v>3.0</v>
      </c>
      <c r="AT873" s="1">
        <v>4.0</v>
      </c>
      <c r="AU873" s="1">
        <v>4.0</v>
      </c>
      <c r="AV873" s="1">
        <v>4.0</v>
      </c>
      <c r="AW873" s="1">
        <v>4.0</v>
      </c>
      <c r="AX873" s="1">
        <v>4.0</v>
      </c>
      <c r="AY873" s="1">
        <v>4.0</v>
      </c>
      <c r="AZ873" s="1">
        <v>4.0</v>
      </c>
      <c r="BA873" s="1">
        <v>5.0</v>
      </c>
      <c r="BB873" s="1">
        <v>3.0</v>
      </c>
      <c r="BC873" s="1">
        <v>3.0</v>
      </c>
      <c r="BD873" s="1">
        <v>5.0</v>
      </c>
      <c r="BE873" s="1">
        <v>3.0</v>
      </c>
      <c r="BF873" s="1">
        <v>5.0</v>
      </c>
      <c r="BG873" s="1">
        <v>5.0</v>
      </c>
      <c r="BH873" s="1">
        <v>5.0</v>
      </c>
      <c r="BI873" s="1">
        <v>4.0</v>
      </c>
      <c r="BJ873" s="1">
        <v>4.0</v>
      </c>
      <c r="BK873" s="1">
        <v>2.0</v>
      </c>
      <c r="BL873" s="1">
        <v>2.0</v>
      </c>
      <c r="BM873" s="1">
        <v>2.0</v>
      </c>
      <c r="BN873" s="1">
        <v>2.0</v>
      </c>
      <c r="BO873" s="1">
        <v>2.0</v>
      </c>
      <c r="BP873" s="1">
        <v>1.0</v>
      </c>
      <c r="BQ873" s="1">
        <v>1.0</v>
      </c>
      <c r="BR873" s="1">
        <v>1.0</v>
      </c>
      <c r="BS873" s="1">
        <v>5.0</v>
      </c>
      <c r="BT873" s="1">
        <v>5.0</v>
      </c>
      <c r="BU873" s="1">
        <v>5.0</v>
      </c>
      <c r="BV873" s="1">
        <v>4.0</v>
      </c>
      <c r="BW873" s="1">
        <v>5.0</v>
      </c>
      <c r="BX873" s="1">
        <v>5.0</v>
      </c>
      <c r="BY873" s="1">
        <v>5.0</v>
      </c>
      <c r="BZ873" s="1">
        <v>5.0</v>
      </c>
      <c r="CA873" s="64">
        <f t="shared" si="32"/>
        <v>246</v>
      </c>
      <c r="CB873" s="45">
        <f t="shared" si="33"/>
        <v>28</v>
      </c>
      <c r="CC873" s="45">
        <f t="shared" si="34"/>
        <v>21</v>
      </c>
      <c r="CD873" s="45">
        <f t="shared" si="35"/>
        <v>20</v>
      </c>
      <c r="CE873" s="45">
        <f t="shared" si="36"/>
        <v>40</v>
      </c>
      <c r="CF873" s="45">
        <f t="shared" si="37"/>
        <v>15</v>
      </c>
      <c r="CG873" s="45">
        <f t="shared" si="38"/>
        <v>33</v>
      </c>
      <c r="CH873" s="45">
        <f t="shared" si="39"/>
        <v>33</v>
      </c>
      <c r="CI873" s="45">
        <f t="shared" si="40"/>
        <v>0.4</v>
      </c>
      <c r="CJ873">
        <f t="shared" si="10"/>
        <v>13</v>
      </c>
      <c r="CK873" s="45">
        <f t="shared" si="41"/>
        <v>39</v>
      </c>
      <c r="CM873" s="40">
        <f>VLOOKUP(CB873,'PROMIS 57 T-Score Conversions'!Q$3:R$35,2,TRUE)</f>
        <v>40.8</v>
      </c>
      <c r="CN873" s="44" t="str">
        <f t="shared" si="20"/>
        <v>Mild</v>
      </c>
      <c r="CO873" s="40">
        <f>VLOOKUP(CC873,'PROMIS 57 T-Score Conversions'!A$3:B$35,2,TRUE)</f>
        <v>59.4</v>
      </c>
      <c r="CP873" s="39" t="str">
        <f t="shared" si="21"/>
        <v>Moderate</v>
      </c>
      <c r="CQ873" s="40">
        <f>VLOOKUP(CD873,'PROMIS 57 T-Score Conversions'!E$3:F$35,2,TRUE)</f>
        <v>58.5</v>
      </c>
      <c r="CR873" s="39" t="str">
        <f t="shared" si="22"/>
        <v>Mild</v>
      </c>
      <c r="CS873" s="40">
        <f>VLOOKUP(CE873,'PROMIS 57 T-Score Conversions'!U$3:V$35,2,TRUE)</f>
        <v>77.8</v>
      </c>
      <c r="CT873" s="39" t="str">
        <f t="shared" si="42"/>
        <v>Severe</v>
      </c>
      <c r="CU873" s="40">
        <f>VLOOKUP(CF873,'PROMIS 57 T-Score Conversions'!Y$3:Z$35,2,TRUE)</f>
        <v>44.2</v>
      </c>
      <c r="CV873" s="39" t="str">
        <f t="shared" si="24"/>
        <v>Normal</v>
      </c>
      <c r="CW873" s="40">
        <f>vlookup(CG873,'PROMIS 57 T-Score Conversions'!M$3:N$35,2,TRUE)</f>
        <v>52.7</v>
      </c>
      <c r="CX873" s="39" t="str">
        <f t="shared" si="25"/>
        <v>Normal</v>
      </c>
      <c r="CY873" s="40">
        <f>VLOOKup(CH873,'PROMIS 57 T-Score Conversions'!I$3:J$35,2,TRUE)</f>
        <v>67.7</v>
      </c>
      <c r="CZ873" s="39" t="str">
        <f t="shared" si="26"/>
        <v>Moderate</v>
      </c>
      <c r="DA873" s="37">
        <f>VLOOKUP(CJ873,'PROMIS 57 T-Score Conversions'!AC$3:AD$35,2,TRUE)</f>
        <v>31.18</v>
      </c>
      <c r="DB873" s="44" t="str">
        <f t="shared" si="30"/>
        <v>Moderate</v>
      </c>
      <c r="DC873" s="40">
        <f>VLOOKUP(CK873,'PROMIS 57 T-Score Conversions'!AG$3:AH$35,2,TRUE)</f>
        <v>62.52</v>
      </c>
      <c r="DD873" s="39" t="str">
        <f t="shared" si="31"/>
        <v>Moderate</v>
      </c>
    </row>
    <row r="874">
      <c r="A874" t="b">
        <v>0</v>
      </c>
      <c r="B874" t="b">
        <v>0</v>
      </c>
      <c r="C874" s="20">
        <v>44130.70091668981</v>
      </c>
      <c r="D874" s="1" t="s">
        <v>540</v>
      </c>
      <c r="E874" s="1">
        <v>1234567.0</v>
      </c>
      <c r="F874" s="1">
        <v>5.0</v>
      </c>
      <c r="G874" s="1">
        <v>5.0</v>
      </c>
      <c r="H874" s="1">
        <v>5.0</v>
      </c>
      <c r="I874" s="1">
        <v>5.0</v>
      </c>
      <c r="J874" s="1">
        <v>5.0</v>
      </c>
      <c r="K874" s="1">
        <v>5.0</v>
      </c>
      <c r="L874" s="1">
        <v>5.0</v>
      </c>
      <c r="M874" s="1">
        <v>5.0</v>
      </c>
      <c r="N874" s="1">
        <v>1.0</v>
      </c>
      <c r="O874" s="1">
        <v>1.0</v>
      </c>
      <c r="P874" s="1">
        <v>1.0</v>
      </c>
      <c r="Q874" s="1">
        <v>1.0</v>
      </c>
      <c r="R874" s="1">
        <v>1.0</v>
      </c>
      <c r="S874" s="1">
        <v>1.0</v>
      </c>
      <c r="T874" s="1">
        <v>1.0</v>
      </c>
      <c r="U874" s="1">
        <v>1.0</v>
      </c>
      <c r="V874" s="1">
        <v>1.0</v>
      </c>
      <c r="W874" s="1">
        <v>1.0</v>
      </c>
      <c r="X874" s="1">
        <v>1.0</v>
      </c>
      <c r="Y874" s="1">
        <v>1.0</v>
      </c>
      <c r="Z874" s="1">
        <v>1.0</v>
      </c>
      <c r="AA874" s="1">
        <v>1.0</v>
      </c>
      <c r="AB874" s="1">
        <v>1.0</v>
      </c>
      <c r="AC874" s="1">
        <v>1.0</v>
      </c>
      <c r="AD874" s="1">
        <v>1.0</v>
      </c>
      <c r="AE874" s="1">
        <v>1.0</v>
      </c>
      <c r="AF874" s="1">
        <v>1.0</v>
      </c>
      <c r="AG874" s="1">
        <v>1.0</v>
      </c>
      <c r="AH874" s="1">
        <v>1.0</v>
      </c>
      <c r="AI874" s="1">
        <v>1.0</v>
      </c>
      <c r="AJ874" s="1">
        <v>1.0</v>
      </c>
      <c r="AK874" s="1">
        <v>1.0</v>
      </c>
      <c r="AL874" s="1">
        <v>1.0</v>
      </c>
      <c r="AM874" s="1">
        <v>1.0</v>
      </c>
      <c r="AN874" s="1">
        <v>1.0</v>
      </c>
      <c r="AO874" s="1">
        <v>1.0</v>
      </c>
      <c r="AP874" s="1">
        <v>1.0</v>
      </c>
      <c r="AQ874" s="1">
        <v>1.0</v>
      </c>
      <c r="AR874" s="1">
        <v>1.0</v>
      </c>
      <c r="AS874" s="1">
        <v>1.0</v>
      </c>
      <c r="AT874" s="1">
        <v>5.0</v>
      </c>
      <c r="AU874" s="1">
        <v>5.0</v>
      </c>
      <c r="AV874" s="1">
        <v>5.0</v>
      </c>
      <c r="AW874" s="1">
        <v>5.0</v>
      </c>
      <c r="AX874" s="1">
        <v>5.0</v>
      </c>
      <c r="AY874" s="1">
        <v>5.0</v>
      </c>
      <c r="AZ874" s="1">
        <v>5.0</v>
      </c>
      <c r="BA874" s="1">
        <v>5.0</v>
      </c>
      <c r="BB874" s="1">
        <v>1.0</v>
      </c>
      <c r="BC874" s="1">
        <v>1.0</v>
      </c>
      <c r="BD874" s="1">
        <v>1.0</v>
      </c>
      <c r="BE874" s="1">
        <v>1.0</v>
      </c>
      <c r="BF874" s="1">
        <v>1.0</v>
      </c>
      <c r="BG874" s="1">
        <v>1.0</v>
      </c>
      <c r="BH874" s="1">
        <v>1.0</v>
      </c>
      <c r="BI874" s="1">
        <v>1.0</v>
      </c>
      <c r="BJ874" s="1">
        <v>0.0</v>
      </c>
      <c r="BK874" s="1">
        <v>5.0</v>
      </c>
      <c r="BL874" s="1">
        <v>5.0</v>
      </c>
      <c r="BM874" s="1">
        <v>5.0</v>
      </c>
      <c r="BN874" s="1">
        <v>5.0</v>
      </c>
      <c r="BO874" s="1">
        <v>5.0</v>
      </c>
      <c r="BP874" s="1">
        <v>5.0</v>
      </c>
      <c r="BQ874" s="1">
        <v>5.0</v>
      </c>
      <c r="BR874" s="1">
        <v>5.0</v>
      </c>
      <c r="BS874" s="1">
        <v>1.0</v>
      </c>
      <c r="BT874" s="1">
        <v>1.0</v>
      </c>
      <c r="BU874" s="1">
        <v>1.0</v>
      </c>
      <c r="BV874" s="1">
        <v>1.0</v>
      </c>
      <c r="BW874" s="1">
        <v>1.0</v>
      </c>
      <c r="BX874" s="1">
        <v>1.0</v>
      </c>
      <c r="BY874" s="1">
        <v>1.0</v>
      </c>
      <c r="BZ874" s="1">
        <v>1.0</v>
      </c>
      <c r="CA874" s="64">
        <f t="shared" si="32"/>
        <v>168</v>
      </c>
      <c r="CB874" s="45">
        <f t="shared" si="33"/>
        <v>40</v>
      </c>
      <c r="CC874" s="45">
        <f t="shared" si="34"/>
        <v>8</v>
      </c>
      <c r="CD874" s="45">
        <f t="shared" si="35"/>
        <v>8</v>
      </c>
      <c r="CE874" s="45">
        <f t="shared" si="36"/>
        <v>8</v>
      </c>
      <c r="CF874" s="45">
        <f t="shared" si="37"/>
        <v>8</v>
      </c>
      <c r="CG874" s="45">
        <f t="shared" si="38"/>
        <v>40</v>
      </c>
      <c r="CH874" s="45">
        <f t="shared" si="39"/>
        <v>8</v>
      </c>
      <c r="CI874" s="45">
        <f t="shared" si="40"/>
        <v>0</v>
      </c>
      <c r="CJ874">
        <f t="shared" si="10"/>
        <v>40</v>
      </c>
      <c r="CK874" s="45">
        <f t="shared" si="41"/>
        <v>8</v>
      </c>
      <c r="CM874" s="40">
        <f>VLOOKUP(CB874,'PROMIS 57 T-Score Conversions'!Q$3:R$35,2,TRUE)</f>
        <v>60.1</v>
      </c>
      <c r="CN874" s="44" t="str">
        <f t="shared" si="20"/>
        <v>Normal</v>
      </c>
      <c r="CO874" s="40">
        <f>VLOOKUP(CC874,'PROMIS 57 T-Score Conversions'!A$3:B$35,2,TRUE)</f>
        <v>37.1</v>
      </c>
      <c r="CP874" s="39" t="str">
        <f t="shared" si="21"/>
        <v>Normal</v>
      </c>
      <c r="CQ874" s="40">
        <f>VLOOKUP(CD874,'PROMIS 57 T-Score Conversions'!E$3:F$35,2,TRUE)</f>
        <v>38.2</v>
      </c>
      <c r="CR874" s="39" t="str">
        <f t="shared" si="22"/>
        <v>Normal</v>
      </c>
      <c r="CS874" s="40">
        <f>VLOOKUP(CE874,'PROMIS 57 T-Score Conversions'!U$3:V$35,2,TRUE)</f>
        <v>33.1</v>
      </c>
      <c r="CT874" s="39" t="str">
        <f t="shared" si="42"/>
        <v>Normal</v>
      </c>
      <c r="CU874" s="40">
        <f>VLOOKUP(CF874,'PROMIS 57 T-Score Conversions'!Y$3:Z$35,2,TRUE)</f>
        <v>28.9</v>
      </c>
      <c r="CV874" s="39" t="str">
        <f t="shared" si="24"/>
        <v>Normal</v>
      </c>
      <c r="CW874" s="40">
        <f>vlookup(CG874,'PROMIS 57 T-Score Conversions'!M$3:N$35,2,TRUE)</f>
        <v>65.4</v>
      </c>
      <c r="CX874" s="39" t="str">
        <f t="shared" si="25"/>
        <v>Normal</v>
      </c>
      <c r="CY874" s="40">
        <f>VLOOKup(CH874,'PROMIS 57 T-Score Conversions'!I$3:J$35,2,TRUE)</f>
        <v>40.7</v>
      </c>
      <c r="CZ874" s="39" t="str">
        <f t="shared" si="26"/>
        <v>Normal</v>
      </c>
      <c r="DA874" s="37">
        <f>VLOOKUP(CJ874,'PROMIS 57 T-Score Conversions'!AC$3:AD$35,2,TRUE)</f>
        <v>63.48</v>
      </c>
      <c r="DB874" s="44" t="str">
        <f t="shared" si="30"/>
        <v>Normal</v>
      </c>
      <c r="DC874" s="40">
        <f>VLOOKUP(CK874,'PROMIS 57 T-Score Conversions'!AG$3:AH$35,2,TRUE)</f>
        <v>23.27</v>
      </c>
      <c r="DD874" s="39" t="str">
        <f t="shared" si="31"/>
        <v>Normal</v>
      </c>
    </row>
    <row r="875">
      <c r="A875" s="1" t="b">
        <v>1</v>
      </c>
      <c r="B875" s="1" t="b">
        <v>1</v>
      </c>
      <c r="C875" s="20">
        <v>44130.84038375</v>
      </c>
      <c r="D875" s="1" t="s">
        <v>338</v>
      </c>
      <c r="E875" s="1">
        <v>2125.0</v>
      </c>
      <c r="F875" s="1">
        <v>1.0</v>
      </c>
      <c r="G875" s="1">
        <v>3.0</v>
      </c>
      <c r="H875" s="1">
        <v>3.0</v>
      </c>
      <c r="I875" s="1">
        <v>3.0</v>
      </c>
      <c r="J875" s="1">
        <v>1.0</v>
      </c>
      <c r="K875" s="1">
        <v>3.0</v>
      </c>
      <c r="L875" s="1">
        <v>4.0</v>
      </c>
      <c r="M875" s="1">
        <v>1.0</v>
      </c>
      <c r="N875" s="1">
        <v>3.0</v>
      </c>
      <c r="O875" s="1">
        <v>5.0</v>
      </c>
      <c r="P875" s="1">
        <v>4.0</v>
      </c>
      <c r="Q875" s="1">
        <v>4.0</v>
      </c>
      <c r="R875" s="1">
        <v>4.0</v>
      </c>
      <c r="S875" s="1">
        <v>5.0</v>
      </c>
      <c r="T875" s="1">
        <v>5.0</v>
      </c>
      <c r="U875" s="1">
        <v>4.0</v>
      </c>
      <c r="V875" s="1">
        <v>2.0</v>
      </c>
      <c r="W875" s="1">
        <v>2.0</v>
      </c>
      <c r="X875" s="1">
        <v>4.0</v>
      </c>
      <c r="Y875" s="1">
        <v>3.0</v>
      </c>
      <c r="Z875" s="1">
        <v>3.0</v>
      </c>
      <c r="AA875" s="1">
        <v>3.0</v>
      </c>
      <c r="AB875" s="1">
        <v>2.0</v>
      </c>
      <c r="AC875" s="1">
        <v>3.0</v>
      </c>
      <c r="AD875" s="1">
        <v>5.0</v>
      </c>
      <c r="AE875" s="1">
        <v>4.0</v>
      </c>
      <c r="AF875" s="1">
        <v>5.0</v>
      </c>
      <c r="AG875" s="1">
        <v>4.0</v>
      </c>
      <c r="AH875" s="1">
        <v>4.0</v>
      </c>
      <c r="AI875" s="1">
        <v>4.0</v>
      </c>
      <c r="AJ875" s="1">
        <v>5.0</v>
      </c>
      <c r="AK875" s="1">
        <v>4.0</v>
      </c>
      <c r="AL875" s="1">
        <v>3.0</v>
      </c>
      <c r="AM875" s="1">
        <v>3.0</v>
      </c>
      <c r="AN875" s="1">
        <v>2.0</v>
      </c>
      <c r="AO875" s="1">
        <v>3.0</v>
      </c>
      <c r="AP875" s="1">
        <v>3.0</v>
      </c>
      <c r="AQ875" s="1">
        <v>3.0</v>
      </c>
      <c r="AR875" s="1">
        <v>3.0</v>
      </c>
      <c r="AS875" s="1">
        <v>3.0</v>
      </c>
      <c r="AT875" s="1">
        <v>2.0</v>
      </c>
      <c r="AU875" s="1">
        <v>2.0</v>
      </c>
      <c r="AV875" s="1">
        <v>2.0</v>
      </c>
      <c r="AW875" s="1">
        <v>2.0</v>
      </c>
      <c r="AX875" s="1">
        <v>2.0</v>
      </c>
      <c r="AY875" s="1">
        <v>2.0</v>
      </c>
      <c r="AZ875" s="1">
        <v>2.0</v>
      </c>
      <c r="BA875" s="1">
        <v>2.0</v>
      </c>
      <c r="BB875" s="1">
        <v>3.0</v>
      </c>
      <c r="BC875" s="1">
        <v>4.0</v>
      </c>
      <c r="BD875" s="1">
        <v>3.0</v>
      </c>
      <c r="BE875" s="1">
        <v>3.0</v>
      </c>
      <c r="BF875" s="1">
        <v>3.0</v>
      </c>
      <c r="BG875" s="1">
        <v>3.0</v>
      </c>
      <c r="BH875" s="1">
        <v>3.0</v>
      </c>
      <c r="BI875" s="1">
        <v>2.0</v>
      </c>
      <c r="BJ875" s="1">
        <v>7.0</v>
      </c>
      <c r="BK875" s="1">
        <v>2.0</v>
      </c>
      <c r="BL875" s="1">
        <v>3.0</v>
      </c>
      <c r="BM875" s="1">
        <v>2.0</v>
      </c>
      <c r="BN875" s="1">
        <v>2.0</v>
      </c>
      <c r="BO875" s="1">
        <v>3.0</v>
      </c>
      <c r="BP875" s="1">
        <v>2.0</v>
      </c>
      <c r="BQ875" s="1">
        <v>2.0</v>
      </c>
      <c r="BR875" s="1">
        <v>3.0</v>
      </c>
      <c r="BS875" s="1">
        <v>4.0</v>
      </c>
      <c r="BT875" s="1">
        <v>4.0</v>
      </c>
      <c r="BU875" s="1">
        <v>4.0</v>
      </c>
      <c r="BV875" s="1">
        <v>4.0</v>
      </c>
      <c r="BW875" s="1">
        <v>4.0</v>
      </c>
      <c r="BX875" s="1">
        <v>5.0</v>
      </c>
      <c r="BY875" s="1">
        <v>4.0</v>
      </c>
      <c r="BZ875" s="1">
        <v>4.0</v>
      </c>
      <c r="CA875" s="64">
        <f t="shared" si="32"/>
        <v>232</v>
      </c>
      <c r="CB875" s="45">
        <f t="shared" si="33"/>
        <v>19</v>
      </c>
      <c r="CC875" s="45">
        <f t="shared" si="34"/>
        <v>34</v>
      </c>
      <c r="CD875" s="45">
        <f t="shared" si="35"/>
        <v>22</v>
      </c>
      <c r="CE875" s="45">
        <f t="shared" si="36"/>
        <v>35</v>
      </c>
      <c r="CF875" s="45">
        <f t="shared" si="37"/>
        <v>23</v>
      </c>
      <c r="CG875" s="45">
        <f t="shared" si="38"/>
        <v>16</v>
      </c>
      <c r="CH875" s="45">
        <f t="shared" si="39"/>
        <v>24</v>
      </c>
      <c r="CI875" s="45">
        <f t="shared" si="40"/>
        <v>0.7</v>
      </c>
      <c r="CJ875">
        <f t="shared" si="10"/>
        <v>19</v>
      </c>
      <c r="CK875" s="45">
        <f t="shared" si="41"/>
        <v>33</v>
      </c>
      <c r="CM875" s="40">
        <f>VLOOKUP(CB875,'PROMIS 57 T-Score Conversions'!Q$3:R$35,2,TRUE)</f>
        <v>34.7</v>
      </c>
      <c r="CN875" s="44" t="str">
        <f t="shared" si="20"/>
        <v>Moderate</v>
      </c>
      <c r="CO875" s="40">
        <f>VLOOKUP(CC875,'PROMIS 57 T-Score Conversions'!A$3:B$35,2,TRUE)</f>
        <v>73</v>
      </c>
      <c r="CP875" s="39" t="str">
        <f t="shared" si="21"/>
        <v>Severe</v>
      </c>
      <c r="CQ875" s="40">
        <f>VLOOKUP(CD875,'PROMIS 57 T-Score Conversions'!E$3:F$35,2,TRUE)</f>
        <v>60.3</v>
      </c>
      <c r="CR875" s="39" t="str">
        <f t="shared" si="22"/>
        <v>Moderate</v>
      </c>
      <c r="CS875" s="40">
        <f>VLOOKUP(CE875,'PROMIS 57 T-Score Conversions'!U$3:V$35,2,TRUE)</f>
        <v>68.6</v>
      </c>
      <c r="CT875" s="39" t="str">
        <f t="shared" si="42"/>
        <v>Moderate</v>
      </c>
      <c r="CU875" s="40">
        <f>VLOOKUP(CF875,'PROMIS 57 T-Score Conversions'!Y$3:Z$35,2,TRUE)</f>
        <v>53.3</v>
      </c>
      <c r="CV875" s="39" t="str">
        <f t="shared" si="24"/>
        <v>Normal</v>
      </c>
      <c r="CW875" s="40">
        <f>vlookup(CG875,'PROMIS 57 T-Score Conversions'!M$3:N$35,2,TRUE)</f>
        <v>36.9</v>
      </c>
      <c r="CX875" s="39" t="str">
        <f t="shared" si="25"/>
        <v>Moderate</v>
      </c>
      <c r="CY875" s="40">
        <f>VLOOKup(CH875,'PROMIS 57 T-Score Conversions'!I$3:J$35,2,TRUE)</f>
        <v>61.5</v>
      </c>
      <c r="CZ875" s="39" t="str">
        <f t="shared" si="26"/>
        <v>Moderate</v>
      </c>
      <c r="DA875" s="37">
        <f>VLOOKUP(CJ875,'PROMIS 57 T-Score Conversions'!AC$3:AD$35,2,TRUE)</f>
        <v>36.36</v>
      </c>
      <c r="DB875" s="44" t="str">
        <f t="shared" si="30"/>
        <v>Moderate</v>
      </c>
      <c r="DC875" s="40">
        <f>VLOOKUP(CK875,'PROMIS 57 T-Score Conversions'!AG$3:AH$35,2,TRUE)</f>
        <v>52.42</v>
      </c>
      <c r="DD875" s="39" t="str">
        <f t="shared" si="31"/>
        <v>Normal</v>
      </c>
    </row>
    <row r="876">
      <c r="A876" s="1" t="b">
        <v>1</v>
      </c>
      <c r="B876" s="1" t="b">
        <v>1</v>
      </c>
      <c r="C876" s="20">
        <v>44130.89187478009</v>
      </c>
      <c r="D876" s="1" t="s">
        <v>516</v>
      </c>
      <c r="E876" s="1">
        <v>2351.0</v>
      </c>
      <c r="F876" s="1">
        <v>3.0</v>
      </c>
      <c r="G876" s="1">
        <v>3.0</v>
      </c>
      <c r="H876" s="1">
        <v>2.0</v>
      </c>
      <c r="I876" s="1">
        <v>3.0</v>
      </c>
      <c r="J876" s="1">
        <v>3.0</v>
      </c>
      <c r="K876" s="1">
        <v>3.0</v>
      </c>
      <c r="L876" s="1">
        <v>5.0</v>
      </c>
      <c r="M876" s="1">
        <v>3.0</v>
      </c>
      <c r="N876" s="1">
        <v>3.0</v>
      </c>
      <c r="O876" s="1">
        <v>2.0</v>
      </c>
      <c r="P876" s="1">
        <v>3.0</v>
      </c>
      <c r="Q876" s="1">
        <v>3.0</v>
      </c>
      <c r="R876" s="1">
        <v>3.0</v>
      </c>
      <c r="S876" s="1">
        <v>4.0</v>
      </c>
      <c r="T876" s="1">
        <v>4.0</v>
      </c>
      <c r="U876" s="1">
        <v>3.0</v>
      </c>
      <c r="V876" s="1">
        <v>2.0</v>
      </c>
      <c r="W876" s="1">
        <v>3.0</v>
      </c>
      <c r="X876" s="1">
        <v>3.0</v>
      </c>
      <c r="Y876" s="1">
        <v>3.0</v>
      </c>
      <c r="Z876" s="1">
        <v>4.0</v>
      </c>
      <c r="AA876" s="1">
        <v>4.0</v>
      </c>
      <c r="AB876" s="1">
        <v>2.0</v>
      </c>
      <c r="AC876" s="1">
        <v>2.0</v>
      </c>
      <c r="AD876" s="1">
        <v>4.0</v>
      </c>
      <c r="AE876" s="1">
        <v>4.0</v>
      </c>
      <c r="AF876" s="1">
        <v>4.0</v>
      </c>
      <c r="AG876" s="1">
        <v>4.0</v>
      </c>
      <c r="AH876" s="1">
        <v>4.0</v>
      </c>
      <c r="AI876" s="1">
        <v>3.0</v>
      </c>
      <c r="AJ876" s="1">
        <v>4.0</v>
      </c>
      <c r="AK876" s="1">
        <v>4.0</v>
      </c>
      <c r="AL876" s="1">
        <v>4.0</v>
      </c>
      <c r="AM876" s="1">
        <v>4.0</v>
      </c>
      <c r="AN876" s="1">
        <v>3.0</v>
      </c>
      <c r="AO876" s="1">
        <v>4.0</v>
      </c>
      <c r="AP876" s="1">
        <v>4.0</v>
      </c>
      <c r="AQ876" s="1">
        <v>4.0</v>
      </c>
      <c r="AR876" s="1">
        <v>3.0</v>
      </c>
      <c r="AS876" s="1">
        <v>4.0</v>
      </c>
      <c r="AT876" s="1">
        <v>3.0</v>
      </c>
      <c r="AU876" s="1">
        <v>3.0</v>
      </c>
      <c r="AV876" s="1">
        <v>2.0</v>
      </c>
      <c r="AW876" s="1">
        <v>2.0</v>
      </c>
      <c r="AX876" s="1">
        <v>2.0</v>
      </c>
      <c r="AY876" s="1">
        <v>3.0</v>
      </c>
      <c r="AZ876" s="1">
        <v>3.0</v>
      </c>
      <c r="BA876" s="1">
        <v>2.0</v>
      </c>
      <c r="BB876" s="1">
        <v>3.0</v>
      </c>
      <c r="BC876" s="1">
        <v>3.0</v>
      </c>
      <c r="BD876" s="1">
        <v>3.0</v>
      </c>
      <c r="BE876" s="1">
        <v>3.0</v>
      </c>
      <c r="BF876" s="1">
        <v>4.0</v>
      </c>
      <c r="BG876" s="1">
        <v>4.0</v>
      </c>
      <c r="BH876" s="1">
        <v>4.0</v>
      </c>
      <c r="BI876" s="1">
        <v>4.0</v>
      </c>
      <c r="BJ876" s="1">
        <v>5.0</v>
      </c>
      <c r="BK876" s="1">
        <v>1.0</v>
      </c>
      <c r="BL876" s="1">
        <v>2.0</v>
      </c>
      <c r="BM876" s="1">
        <v>1.0</v>
      </c>
      <c r="BN876" s="1">
        <v>3.0</v>
      </c>
      <c r="BO876" s="1">
        <v>2.0</v>
      </c>
      <c r="BP876" s="1">
        <v>2.0</v>
      </c>
      <c r="BQ876" s="1">
        <v>2.0</v>
      </c>
      <c r="BR876" s="1">
        <v>2.0</v>
      </c>
      <c r="BS876" s="1">
        <v>5.0</v>
      </c>
      <c r="BT876" s="1">
        <v>5.0</v>
      </c>
      <c r="BU876" s="1">
        <v>3.0</v>
      </c>
      <c r="BV876" s="1">
        <v>4.0</v>
      </c>
      <c r="BW876" s="1">
        <v>3.0</v>
      </c>
      <c r="BX876" s="1">
        <v>4.0</v>
      </c>
      <c r="BY876" s="1">
        <v>4.0</v>
      </c>
      <c r="BZ876" s="1">
        <v>4.0</v>
      </c>
      <c r="CA876" s="64">
        <f t="shared" si="32"/>
        <v>234</v>
      </c>
      <c r="CB876" s="45">
        <f t="shared" si="33"/>
        <v>25</v>
      </c>
      <c r="CC876" s="45">
        <f t="shared" si="34"/>
        <v>25</v>
      </c>
      <c r="CD876" s="45">
        <f t="shared" si="35"/>
        <v>23</v>
      </c>
      <c r="CE876" s="45">
        <f t="shared" si="36"/>
        <v>31</v>
      </c>
      <c r="CF876" s="45">
        <f t="shared" si="37"/>
        <v>30</v>
      </c>
      <c r="CG876" s="45">
        <f t="shared" si="38"/>
        <v>20</v>
      </c>
      <c r="CH876" s="45">
        <f t="shared" si="39"/>
        <v>28</v>
      </c>
      <c r="CI876" s="45">
        <f t="shared" si="40"/>
        <v>0.5</v>
      </c>
      <c r="CJ876">
        <f t="shared" si="10"/>
        <v>15</v>
      </c>
      <c r="CK876" s="45">
        <f t="shared" si="41"/>
        <v>32</v>
      </c>
      <c r="CM876" s="40">
        <f>VLOOKUP(CB876,'PROMIS 57 T-Score Conversions'!Q$3:R$35,2,TRUE)</f>
        <v>38.8</v>
      </c>
      <c r="CN876" s="44" t="str">
        <f t="shared" si="20"/>
        <v>Moderate</v>
      </c>
      <c r="CO876" s="40">
        <f>VLOOKUP(CC876,'PROMIS 57 T-Score Conversions'!A$3:B$35,2,TRUE)</f>
        <v>63.5</v>
      </c>
      <c r="CP876" s="39" t="str">
        <f t="shared" si="21"/>
        <v>Moderate</v>
      </c>
      <c r="CQ876" s="40">
        <f>VLOOKUP(CD876,'PROMIS 57 T-Score Conversions'!E$3:F$35,2,TRUE)</f>
        <v>61.2</v>
      </c>
      <c r="CR876" s="39" t="str">
        <f t="shared" si="22"/>
        <v>Moderate</v>
      </c>
      <c r="CS876" s="40">
        <f>VLOOKUP(CE876,'PROMIS 57 T-Score Conversions'!U$3:V$35,2,TRUE)</f>
        <v>64.3</v>
      </c>
      <c r="CT876" s="39" t="str">
        <f t="shared" si="42"/>
        <v>Moderate</v>
      </c>
      <c r="CU876" s="40">
        <f>VLOOKUP(CF876,'PROMIS 57 T-Score Conversions'!Y$3:Z$35,2,TRUE)</f>
        <v>60.4</v>
      </c>
      <c r="CV876" s="39" t="str">
        <f t="shared" si="24"/>
        <v>Moderate</v>
      </c>
      <c r="CW876" s="40">
        <f>vlookup(CG876,'PROMIS 57 T-Score Conversions'!M$3:N$35,2,TRUE)</f>
        <v>40.2</v>
      </c>
      <c r="CX876" s="39" t="str">
        <f t="shared" si="25"/>
        <v>Mild</v>
      </c>
      <c r="CY876" s="40">
        <f>VLOOKup(CH876,'PROMIS 57 T-Score Conversions'!I$3:J$35,2,TRUE)</f>
        <v>64.1</v>
      </c>
      <c r="CZ876" s="39" t="str">
        <f t="shared" si="26"/>
        <v>Moderate</v>
      </c>
      <c r="DA876" s="37">
        <f>VLOOKUP(CJ876,'PROMIS 57 T-Score Conversions'!AC$3:AD$35,2,TRUE)</f>
        <v>33.06</v>
      </c>
      <c r="DB876" s="44" t="str">
        <f t="shared" si="30"/>
        <v>Moderate</v>
      </c>
      <c r="DC876" s="40">
        <f>VLOOKUP(CK876,'PROMIS 57 T-Score Conversions'!AG$3:AH$35,2,TRUE)</f>
        <v>51.29</v>
      </c>
      <c r="DD876" s="39" t="str">
        <f t="shared" si="31"/>
        <v>Normal</v>
      </c>
    </row>
    <row r="877">
      <c r="A877" t="b">
        <v>0</v>
      </c>
      <c r="B877" s="1" t="b">
        <v>1</v>
      </c>
      <c r="C877" s="20">
        <v>44131.462869780094</v>
      </c>
      <c r="D877" s="1" t="s">
        <v>541</v>
      </c>
      <c r="E877" s="1">
        <v>2390.0</v>
      </c>
      <c r="F877" s="1">
        <v>3.0</v>
      </c>
      <c r="G877" s="1">
        <v>4.0</v>
      </c>
      <c r="H877" s="1">
        <v>3.0</v>
      </c>
      <c r="I877" s="1">
        <v>2.0</v>
      </c>
      <c r="J877" s="1">
        <v>3.0</v>
      </c>
      <c r="K877" s="1">
        <v>3.0</v>
      </c>
      <c r="L877" s="1">
        <v>3.0</v>
      </c>
      <c r="M877" s="1">
        <v>3.0</v>
      </c>
      <c r="N877" s="1">
        <v>3.0</v>
      </c>
      <c r="O877" s="1">
        <v>3.0</v>
      </c>
      <c r="P877" s="1">
        <v>4.0</v>
      </c>
      <c r="Q877" s="1">
        <v>4.0</v>
      </c>
      <c r="R877" s="1">
        <v>3.0</v>
      </c>
      <c r="S877" s="1">
        <v>3.0</v>
      </c>
      <c r="T877" s="1">
        <v>4.0</v>
      </c>
      <c r="U877" s="1">
        <v>2.0</v>
      </c>
      <c r="V877" s="1">
        <v>1.0</v>
      </c>
      <c r="W877" s="1">
        <v>2.0</v>
      </c>
      <c r="X877" s="1">
        <v>2.0</v>
      </c>
      <c r="Y877" s="1">
        <v>2.0</v>
      </c>
      <c r="Z877" s="1">
        <v>1.0</v>
      </c>
      <c r="AA877" s="1">
        <v>2.0</v>
      </c>
      <c r="AB877" s="1">
        <v>2.0</v>
      </c>
      <c r="AC877" s="1">
        <v>2.0</v>
      </c>
      <c r="AD877" s="1">
        <v>3.0</v>
      </c>
      <c r="AE877" s="1">
        <v>3.0</v>
      </c>
      <c r="AF877" s="1">
        <v>4.0</v>
      </c>
      <c r="AG877" s="1">
        <v>3.0</v>
      </c>
      <c r="AH877" s="1">
        <v>2.0</v>
      </c>
      <c r="AI877" s="1">
        <v>3.0</v>
      </c>
      <c r="AJ877" s="1">
        <v>2.0</v>
      </c>
      <c r="AK877" s="1">
        <v>3.0</v>
      </c>
      <c r="AL877" s="1">
        <v>4.0</v>
      </c>
      <c r="AM877" s="1">
        <v>4.0</v>
      </c>
      <c r="AN877" s="1">
        <v>3.0</v>
      </c>
      <c r="AO877" s="1">
        <v>2.0</v>
      </c>
      <c r="AP877" s="1">
        <v>4.0</v>
      </c>
      <c r="AQ877" s="1">
        <v>3.0</v>
      </c>
      <c r="AR877" s="1">
        <v>2.0</v>
      </c>
      <c r="AS877" s="1">
        <v>4.0</v>
      </c>
      <c r="AT877" s="1">
        <v>3.0</v>
      </c>
      <c r="AU877" s="1">
        <v>3.0</v>
      </c>
      <c r="AV877" s="1">
        <v>3.0</v>
      </c>
      <c r="AW877" s="1">
        <v>4.0</v>
      </c>
      <c r="AX877" s="1">
        <v>3.0</v>
      </c>
      <c r="AY877" s="1">
        <v>3.0</v>
      </c>
      <c r="AZ877" s="1">
        <v>3.0</v>
      </c>
      <c r="BA877" s="1">
        <v>3.0</v>
      </c>
      <c r="BB877" s="1">
        <v>4.0</v>
      </c>
      <c r="BC877" s="1">
        <v>3.0</v>
      </c>
      <c r="BD877" s="1">
        <v>4.0</v>
      </c>
      <c r="BE877" s="1">
        <v>2.0</v>
      </c>
      <c r="BF877" s="1">
        <v>3.0</v>
      </c>
      <c r="BG877" s="1">
        <v>3.0</v>
      </c>
      <c r="BH877" s="1">
        <v>3.0</v>
      </c>
      <c r="BI877" s="1">
        <v>3.0</v>
      </c>
      <c r="BJ877" s="1">
        <v>6.0</v>
      </c>
      <c r="BK877" s="1">
        <v>2.0</v>
      </c>
      <c r="BL877" s="1">
        <v>2.0</v>
      </c>
      <c r="BM877" s="1">
        <v>2.0</v>
      </c>
      <c r="BN877" s="1">
        <v>2.0</v>
      </c>
      <c r="BO877" s="1">
        <v>2.0</v>
      </c>
      <c r="BP877" s="1">
        <v>3.0</v>
      </c>
      <c r="BQ877" s="1">
        <v>3.0</v>
      </c>
      <c r="BR877" s="1">
        <v>3.0</v>
      </c>
      <c r="BS877" s="1">
        <v>2.0</v>
      </c>
      <c r="BT877" s="1">
        <v>3.0</v>
      </c>
      <c r="BU877" s="1">
        <v>3.0</v>
      </c>
      <c r="BV877" s="1">
        <v>3.0</v>
      </c>
      <c r="BW877" s="1">
        <v>3.0</v>
      </c>
      <c r="BX877" s="1">
        <v>3.0</v>
      </c>
      <c r="BY877" s="1">
        <v>2.0</v>
      </c>
      <c r="BZ877" s="1">
        <v>3.0</v>
      </c>
      <c r="CA877" s="64">
        <f t="shared" si="32"/>
        <v>210</v>
      </c>
      <c r="CB877" s="45">
        <f t="shared" si="33"/>
        <v>24</v>
      </c>
      <c r="CC877" s="45">
        <f t="shared" si="34"/>
        <v>26</v>
      </c>
      <c r="CD877" s="45">
        <f t="shared" si="35"/>
        <v>14</v>
      </c>
      <c r="CE877" s="45">
        <f t="shared" si="36"/>
        <v>23</v>
      </c>
      <c r="CF877" s="45">
        <f t="shared" si="37"/>
        <v>26</v>
      </c>
      <c r="CG877" s="45">
        <f t="shared" si="38"/>
        <v>25</v>
      </c>
      <c r="CH877" s="45">
        <f t="shared" si="39"/>
        <v>25</v>
      </c>
      <c r="CI877" s="45">
        <f t="shared" si="40"/>
        <v>0.6</v>
      </c>
      <c r="CJ877">
        <f t="shared" si="10"/>
        <v>19</v>
      </c>
      <c r="CK877" s="45">
        <f t="shared" si="41"/>
        <v>22</v>
      </c>
      <c r="CM877" s="40">
        <f>VLOOKUP(CB877,'PROMIS 57 T-Score Conversions'!Q$3:R$35,2,TRUE)</f>
        <v>38.1</v>
      </c>
      <c r="CN877" s="44" t="str">
        <f t="shared" si="20"/>
        <v>Moderate</v>
      </c>
      <c r="CO877" s="40">
        <f>VLOOKUP(CC877,'PROMIS 57 T-Score Conversions'!A$3:B$35,2,TRUE)</f>
        <v>64.5</v>
      </c>
      <c r="CP877" s="39" t="str">
        <f t="shared" si="21"/>
        <v>Moderate</v>
      </c>
      <c r="CQ877" s="40">
        <f>VLOOKUP(CD877,'PROMIS 57 T-Score Conversions'!E$3:F$35,2,TRUE)</f>
        <v>53.2</v>
      </c>
      <c r="CR877" s="39" t="str">
        <f t="shared" si="22"/>
        <v>Normal</v>
      </c>
      <c r="CS877" s="40">
        <f>VLOOKUP(CE877,'PROMIS 57 T-Score Conversions'!U$3:V$35,2,TRUE)</f>
        <v>56.6</v>
      </c>
      <c r="CT877" s="39" t="str">
        <f t="shared" si="42"/>
        <v>Mild</v>
      </c>
      <c r="CU877" s="40">
        <f>VLOOKUP(CF877,'PROMIS 57 T-Score Conversions'!Y$3:Z$35,2,TRUE)</f>
        <v>56.3</v>
      </c>
      <c r="CV877" s="39" t="str">
        <f t="shared" si="24"/>
        <v>Mild</v>
      </c>
      <c r="CW877" s="40">
        <f>vlookup(CG877,'PROMIS 57 T-Score Conversions'!M$3:N$35,2,TRUE)</f>
        <v>45</v>
      </c>
      <c r="CX877" s="39" t="str">
        <f t="shared" si="25"/>
        <v>Normal</v>
      </c>
      <c r="CY877" s="40">
        <f>VLOOKup(CH877,'PROMIS 57 T-Score Conversions'!I$3:J$35,2,TRUE)</f>
        <v>62.1</v>
      </c>
      <c r="CZ877" s="39" t="str">
        <f t="shared" si="26"/>
        <v>Moderate</v>
      </c>
      <c r="DA877" s="37">
        <f>VLOOKUP(CJ877,'PROMIS 57 T-Score Conversions'!AC$3:AD$35,2,TRUE)</f>
        <v>36.36</v>
      </c>
      <c r="DB877" s="44" t="str">
        <f t="shared" si="30"/>
        <v>Moderate</v>
      </c>
      <c r="DC877" s="40">
        <f>VLOOKUP(CK877,'PROMIS 57 T-Score Conversions'!AG$3:AH$35,2,TRUE)</f>
        <v>41.61</v>
      </c>
      <c r="DD877" s="39" t="str">
        <f t="shared" si="31"/>
        <v>Normal</v>
      </c>
    </row>
    <row r="878">
      <c r="A878" t="b">
        <v>0</v>
      </c>
      <c r="B878" t="b">
        <v>0</v>
      </c>
      <c r="C878" s="20">
        <v>44131.56098896991</v>
      </c>
      <c r="D878" s="1" t="s">
        <v>541</v>
      </c>
      <c r="E878" s="1">
        <v>2390.0</v>
      </c>
      <c r="F878" s="1">
        <v>3.0</v>
      </c>
      <c r="G878" s="1">
        <v>4.0</v>
      </c>
      <c r="H878" s="1">
        <v>3.0</v>
      </c>
      <c r="I878" s="1">
        <v>2.0</v>
      </c>
      <c r="J878" s="1">
        <v>3.0</v>
      </c>
      <c r="K878" s="1">
        <v>3.0</v>
      </c>
      <c r="L878" s="1">
        <v>3.0</v>
      </c>
      <c r="M878" s="1">
        <v>3.0</v>
      </c>
      <c r="N878" s="1">
        <v>3.0</v>
      </c>
      <c r="O878" s="1">
        <v>3.0</v>
      </c>
      <c r="P878" s="1">
        <v>4.0</v>
      </c>
      <c r="Q878" s="1">
        <v>4.0</v>
      </c>
      <c r="R878" s="1">
        <v>3.0</v>
      </c>
      <c r="S878" s="1">
        <v>3.0</v>
      </c>
      <c r="T878" s="1">
        <v>4.0</v>
      </c>
      <c r="U878" s="1">
        <v>2.0</v>
      </c>
      <c r="V878" s="1">
        <v>1.0</v>
      </c>
      <c r="W878" s="1">
        <v>2.0</v>
      </c>
      <c r="X878" s="1">
        <v>2.0</v>
      </c>
      <c r="Y878" s="1">
        <v>2.0</v>
      </c>
      <c r="Z878" s="1">
        <v>1.0</v>
      </c>
      <c r="AA878" s="1">
        <v>2.0</v>
      </c>
      <c r="AB878" s="1">
        <v>2.0</v>
      </c>
      <c r="AC878" s="1">
        <v>2.0</v>
      </c>
      <c r="AD878" s="1">
        <v>3.0</v>
      </c>
      <c r="AE878" s="1">
        <v>3.0</v>
      </c>
      <c r="AF878" s="1">
        <v>4.0</v>
      </c>
      <c r="AG878" s="1">
        <v>3.0</v>
      </c>
      <c r="AH878" s="1">
        <v>2.0</v>
      </c>
      <c r="AI878" s="1">
        <v>3.0</v>
      </c>
      <c r="AJ878" s="1">
        <v>2.0</v>
      </c>
      <c r="AK878" s="1">
        <v>3.0</v>
      </c>
      <c r="AL878" s="1">
        <v>4.0</v>
      </c>
      <c r="AM878" s="1">
        <v>4.0</v>
      </c>
      <c r="AN878" s="1">
        <v>3.0</v>
      </c>
      <c r="AO878" s="1">
        <v>2.0</v>
      </c>
      <c r="AP878" s="1">
        <v>4.0</v>
      </c>
      <c r="AQ878" s="1">
        <v>3.0</v>
      </c>
      <c r="AR878" s="1">
        <v>2.0</v>
      </c>
      <c r="AS878" s="1">
        <v>4.0</v>
      </c>
      <c r="AT878" s="1">
        <v>3.0</v>
      </c>
      <c r="AU878" s="1">
        <v>3.0</v>
      </c>
      <c r="AV878" s="1">
        <v>3.0</v>
      </c>
      <c r="AW878" s="1">
        <v>4.0</v>
      </c>
      <c r="AX878" s="1">
        <v>3.0</v>
      </c>
      <c r="AY878" s="1">
        <v>3.0</v>
      </c>
      <c r="AZ878" s="1">
        <v>3.0</v>
      </c>
      <c r="BA878" s="1">
        <v>3.0</v>
      </c>
      <c r="BB878" s="1">
        <v>4.0</v>
      </c>
      <c r="BC878" s="1">
        <v>3.0</v>
      </c>
      <c r="BD878" s="1">
        <v>4.0</v>
      </c>
      <c r="BE878" s="1">
        <v>2.0</v>
      </c>
      <c r="BF878" s="1">
        <v>3.0</v>
      </c>
      <c r="BG878" s="1">
        <v>3.0</v>
      </c>
      <c r="BH878" s="1">
        <v>3.0</v>
      </c>
      <c r="BI878" s="1">
        <v>3.0</v>
      </c>
      <c r="BJ878" s="1">
        <v>6.0</v>
      </c>
      <c r="BK878" s="1">
        <v>2.0</v>
      </c>
      <c r="BL878" s="1">
        <v>2.0</v>
      </c>
      <c r="BM878" s="1">
        <v>2.0</v>
      </c>
      <c r="BN878" s="1">
        <v>2.0</v>
      </c>
      <c r="BO878" s="1">
        <v>2.0</v>
      </c>
      <c r="BP878" s="1">
        <v>3.0</v>
      </c>
      <c r="BQ878" s="1">
        <v>3.0</v>
      </c>
      <c r="BR878" s="1">
        <v>3.0</v>
      </c>
      <c r="BS878" s="1">
        <v>2.0</v>
      </c>
      <c r="BT878" s="1">
        <v>3.0</v>
      </c>
      <c r="BU878" s="1">
        <v>3.0</v>
      </c>
      <c r="BV878" s="1">
        <v>3.0</v>
      </c>
      <c r="BW878" s="1">
        <v>3.0</v>
      </c>
      <c r="BX878" s="1">
        <v>3.0</v>
      </c>
      <c r="BY878" s="1">
        <v>2.0</v>
      </c>
      <c r="BZ878" s="1">
        <v>3.0</v>
      </c>
      <c r="CA878" s="64">
        <f t="shared" si="32"/>
        <v>210</v>
      </c>
      <c r="CB878" s="45">
        <f t="shared" si="33"/>
        <v>24</v>
      </c>
      <c r="CC878" s="45">
        <f t="shared" si="34"/>
        <v>26</v>
      </c>
      <c r="CD878" s="45">
        <f t="shared" si="35"/>
        <v>14</v>
      </c>
      <c r="CE878" s="45">
        <f t="shared" si="36"/>
        <v>23</v>
      </c>
      <c r="CF878" s="45">
        <f t="shared" si="37"/>
        <v>26</v>
      </c>
      <c r="CG878" s="45">
        <f t="shared" si="38"/>
        <v>25</v>
      </c>
      <c r="CH878" s="45">
        <f t="shared" si="39"/>
        <v>25</v>
      </c>
      <c r="CI878" s="45">
        <f t="shared" si="40"/>
        <v>0.6</v>
      </c>
      <c r="CJ878">
        <f t="shared" si="10"/>
        <v>19</v>
      </c>
      <c r="CK878" s="45">
        <f t="shared" si="41"/>
        <v>22</v>
      </c>
      <c r="CM878" s="40">
        <f>VLOOKUP(CB878,'PROMIS 57 T-Score Conversions'!Q$3:R$35,2,TRUE)</f>
        <v>38.1</v>
      </c>
      <c r="CN878" s="44" t="str">
        <f t="shared" si="20"/>
        <v>Moderate</v>
      </c>
      <c r="CO878" s="40">
        <f>VLOOKUP(CC878,'PROMIS 57 T-Score Conversions'!A$3:B$35,2,TRUE)</f>
        <v>64.5</v>
      </c>
      <c r="CP878" s="39" t="str">
        <f t="shared" si="21"/>
        <v>Moderate</v>
      </c>
      <c r="CQ878" s="40">
        <f>VLOOKUP(CD878,'PROMIS 57 T-Score Conversions'!E$3:F$35,2,TRUE)</f>
        <v>53.2</v>
      </c>
      <c r="CR878" s="39" t="str">
        <f t="shared" si="22"/>
        <v>Normal</v>
      </c>
      <c r="CS878" s="40">
        <f>VLOOKUP(CE878,'PROMIS 57 T-Score Conversions'!U$3:V$35,2,TRUE)</f>
        <v>56.6</v>
      </c>
      <c r="CT878" s="39" t="str">
        <f t="shared" si="42"/>
        <v>Mild</v>
      </c>
      <c r="CU878" s="40">
        <f>VLOOKUP(CF878,'PROMIS 57 T-Score Conversions'!Y$3:Z$35,2,TRUE)</f>
        <v>56.3</v>
      </c>
      <c r="CV878" s="39" t="str">
        <f t="shared" si="24"/>
        <v>Mild</v>
      </c>
      <c r="CW878" s="40">
        <f>vlookup(CG878,'PROMIS 57 T-Score Conversions'!M$3:N$35,2,TRUE)</f>
        <v>45</v>
      </c>
      <c r="CX878" s="39" t="str">
        <f t="shared" si="25"/>
        <v>Normal</v>
      </c>
      <c r="CY878" s="40">
        <f>VLOOKup(CH878,'PROMIS 57 T-Score Conversions'!I$3:J$35,2,TRUE)</f>
        <v>62.1</v>
      </c>
      <c r="CZ878" s="39" t="str">
        <f t="shared" si="26"/>
        <v>Moderate</v>
      </c>
      <c r="DA878" s="37">
        <f>VLOOKUP(CJ878,'PROMIS 57 T-Score Conversions'!AC$3:AD$35,2,TRUE)</f>
        <v>36.36</v>
      </c>
      <c r="DB878" s="44" t="str">
        <f t="shared" si="30"/>
        <v>Moderate</v>
      </c>
      <c r="DC878" s="40">
        <f>VLOOKUP(CK878,'PROMIS 57 T-Score Conversions'!AG$3:AH$35,2,TRUE)</f>
        <v>41.61</v>
      </c>
      <c r="DD878" s="39" t="str">
        <f t="shared" si="31"/>
        <v>Normal</v>
      </c>
    </row>
    <row r="879">
      <c r="A879" s="1" t="b">
        <v>1</v>
      </c>
      <c r="B879" s="1" t="b">
        <v>1</v>
      </c>
      <c r="C879" s="20">
        <v>44132.49076179398</v>
      </c>
      <c r="D879" s="1" t="s">
        <v>287</v>
      </c>
      <c r="E879" s="1">
        <v>2047.0</v>
      </c>
      <c r="F879" s="1">
        <v>3.0</v>
      </c>
      <c r="G879" s="1">
        <v>5.0</v>
      </c>
      <c r="H879" s="1">
        <v>5.0</v>
      </c>
      <c r="I879" s="1">
        <v>3.0</v>
      </c>
      <c r="J879" s="1">
        <v>2.0</v>
      </c>
      <c r="K879" s="1">
        <v>2.0</v>
      </c>
      <c r="L879" s="1">
        <v>4.0</v>
      </c>
      <c r="M879" s="1">
        <v>1.0</v>
      </c>
      <c r="N879" s="1">
        <v>2.0</v>
      </c>
      <c r="O879" s="1">
        <v>3.0</v>
      </c>
      <c r="P879" s="1">
        <v>3.0</v>
      </c>
      <c r="Q879" s="1">
        <v>4.0</v>
      </c>
      <c r="R879" s="1">
        <v>2.0</v>
      </c>
      <c r="S879" s="1">
        <v>3.0</v>
      </c>
      <c r="T879" s="1">
        <v>4.0</v>
      </c>
      <c r="U879" s="1">
        <v>4.0</v>
      </c>
      <c r="V879" s="1">
        <v>3.0</v>
      </c>
      <c r="W879" s="1">
        <v>2.0</v>
      </c>
      <c r="X879" s="1">
        <v>4.0</v>
      </c>
      <c r="Y879" s="1">
        <v>3.0</v>
      </c>
      <c r="Z879" s="1">
        <v>3.0</v>
      </c>
      <c r="AA879" s="1">
        <v>3.0</v>
      </c>
      <c r="AB879" s="1">
        <v>5.0</v>
      </c>
      <c r="AC879" s="1">
        <v>3.0</v>
      </c>
      <c r="AD879" s="1">
        <v>4.0</v>
      </c>
      <c r="AE879" s="1">
        <v>4.0</v>
      </c>
      <c r="AF879" s="1">
        <v>4.0</v>
      </c>
      <c r="AG879" s="1">
        <v>4.0</v>
      </c>
      <c r="AH879" s="1">
        <v>4.0</v>
      </c>
      <c r="AI879" s="1">
        <v>4.0</v>
      </c>
      <c r="AJ879" s="1">
        <v>4.0</v>
      </c>
      <c r="AK879" s="1">
        <v>4.0</v>
      </c>
      <c r="AL879" s="1">
        <v>3.0</v>
      </c>
      <c r="AM879" s="1">
        <v>5.0</v>
      </c>
      <c r="AN879" s="1">
        <v>4.0</v>
      </c>
      <c r="AO879" s="1">
        <v>3.0</v>
      </c>
      <c r="AP879" s="1">
        <v>4.0</v>
      </c>
      <c r="AQ879" s="1">
        <v>4.0</v>
      </c>
      <c r="AR879" s="1">
        <v>3.0</v>
      </c>
      <c r="AS879" s="1">
        <v>5.0</v>
      </c>
      <c r="AT879" s="1">
        <v>3.0</v>
      </c>
      <c r="AU879" s="1">
        <v>2.0</v>
      </c>
      <c r="AV879" s="1">
        <v>1.0</v>
      </c>
      <c r="AW879" s="1">
        <v>2.0</v>
      </c>
      <c r="AX879" s="1">
        <v>2.0</v>
      </c>
      <c r="AY879" s="1">
        <v>2.0</v>
      </c>
      <c r="AZ879" s="1">
        <v>2.0</v>
      </c>
      <c r="BA879" s="1">
        <v>1.0</v>
      </c>
      <c r="BB879" s="1">
        <v>4.0</v>
      </c>
      <c r="BC879" s="1">
        <v>4.0</v>
      </c>
      <c r="BD879" s="1">
        <v>3.0</v>
      </c>
      <c r="BE879" s="1">
        <v>4.0</v>
      </c>
      <c r="BF879" s="1">
        <v>3.0</v>
      </c>
      <c r="BG879" s="1">
        <v>4.0</v>
      </c>
      <c r="BH879" s="1">
        <v>3.0</v>
      </c>
      <c r="BI879" s="1">
        <v>4.0</v>
      </c>
      <c r="BJ879" s="1">
        <v>5.0</v>
      </c>
      <c r="BK879" s="1">
        <v>1.0</v>
      </c>
      <c r="BL879" s="1">
        <v>2.0</v>
      </c>
      <c r="BM879" s="1">
        <v>2.0</v>
      </c>
      <c r="BN879" s="1">
        <v>2.0</v>
      </c>
      <c r="BO879" s="1">
        <v>2.0</v>
      </c>
      <c r="BP879" s="1">
        <v>2.0</v>
      </c>
      <c r="BQ879" s="1">
        <v>2.0</v>
      </c>
      <c r="BR879" s="1">
        <v>2.0</v>
      </c>
      <c r="BS879" s="1">
        <v>4.0</v>
      </c>
      <c r="BT879" s="1">
        <v>4.0</v>
      </c>
      <c r="BU879" s="1">
        <v>3.0</v>
      </c>
      <c r="BV879" s="1">
        <v>4.0</v>
      </c>
      <c r="BW879" s="1">
        <v>3.0</v>
      </c>
      <c r="BX879" s="1">
        <v>3.0</v>
      </c>
      <c r="BY879" s="1">
        <v>4.0</v>
      </c>
      <c r="BZ879" s="1">
        <v>5.0</v>
      </c>
      <c r="CA879" s="64">
        <f t="shared" si="32"/>
        <v>233</v>
      </c>
      <c r="CB879" s="45">
        <f t="shared" si="33"/>
        <v>25</v>
      </c>
      <c r="CC879" s="45">
        <f t="shared" si="34"/>
        <v>25</v>
      </c>
      <c r="CD879" s="45">
        <f t="shared" si="35"/>
        <v>26</v>
      </c>
      <c r="CE879" s="45">
        <f t="shared" si="36"/>
        <v>32</v>
      </c>
      <c r="CF879" s="45">
        <f t="shared" si="37"/>
        <v>31</v>
      </c>
      <c r="CG879" s="45">
        <f t="shared" si="38"/>
        <v>15</v>
      </c>
      <c r="CH879" s="45">
        <f t="shared" si="39"/>
        <v>29</v>
      </c>
      <c r="CI879" s="45">
        <f t="shared" si="40"/>
        <v>0.5</v>
      </c>
      <c r="CJ879">
        <f t="shared" si="10"/>
        <v>15</v>
      </c>
      <c r="CK879" s="45">
        <f t="shared" si="41"/>
        <v>30</v>
      </c>
      <c r="CM879" s="40">
        <f>VLOOKUP(CB879,'PROMIS 57 T-Score Conversions'!Q$3:R$35,2,TRUE)</f>
        <v>38.8</v>
      </c>
      <c r="CN879" s="44" t="str">
        <f t="shared" si="20"/>
        <v>Moderate</v>
      </c>
      <c r="CO879" s="40">
        <f>VLOOKUP(CC879,'PROMIS 57 T-Score Conversions'!A$3:B$35,2,TRUE)</f>
        <v>63.5</v>
      </c>
      <c r="CP879" s="39" t="str">
        <f t="shared" si="21"/>
        <v>Moderate</v>
      </c>
      <c r="CQ879" s="40">
        <f>VLOOKUP(CD879,'PROMIS 57 T-Score Conversions'!E$3:F$35,2,TRUE)</f>
        <v>63.9</v>
      </c>
      <c r="CR879" s="39" t="str">
        <f t="shared" si="22"/>
        <v>Moderate</v>
      </c>
      <c r="CS879" s="40">
        <f>VLOOKUP(CE879,'PROMIS 57 T-Score Conversions'!U$3:V$35,2,TRUE)</f>
        <v>65.3</v>
      </c>
      <c r="CT879" s="39" t="str">
        <f t="shared" si="42"/>
        <v>Moderate</v>
      </c>
      <c r="CU879" s="40">
        <f>VLOOKUP(CF879,'PROMIS 57 T-Score Conversions'!Y$3:Z$35,2,TRUE)</f>
        <v>61.5</v>
      </c>
      <c r="CV879" s="39" t="str">
        <f t="shared" si="24"/>
        <v>Moderate</v>
      </c>
      <c r="CW879" s="40">
        <f>vlookup(CG879,'PROMIS 57 T-Score Conversions'!M$3:N$35,2,TRUE)</f>
        <v>36.2</v>
      </c>
      <c r="CX879" s="39" t="str">
        <f t="shared" si="25"/>
        <v>Moderate</v>
      </c>
      <c r="CY879" s="40">
        <f>VLOOKup(CH879,'PROMIS 57 T-Score Conversions'!I$3:J$35,2,TRUE)</f>
        <v>64.8</v>
      </c>
      <c r="CZ879" s="39" t="str">
        <f t="shared" si="26"/>
        <v>Moderate</v>
      </c>
      <c r="DA879" s="37">
        <f>VLOOKUP(CJ879,'PROMIS 57 T-Score Conversions'!AC$3:AD$35,2,TRUE)</f>
        <v>33.06</v>
      </c>
      <c r="DB879" s="44" t="str">
        <f t="shared" si="30"/>
        <v>Moderate</v>
      </c>
      <c r="DC879" s="40">
        <f>VLOOKUP(CK879,'PROMIS 57 T-Score Conversions'!AG$3:AH$35,2,TRUE)</f>
        <v>49.17</v>
      </c>
      <c r="DD879" s="39" t="str">
        <f t="shared" si="31"/>
        <v>Normal</v>
      </c>
    </row>
    <row r="880">
      <c r="A880" s="1" t="b">
        <v>1</v>
      </c>
      <c r="B880" s="1" t="b">
        <v>1</v>
      </c>
      <c r="C880" s="20">
        <v>44132.93439412037</v>
      </c>
      <c r="D880" s="1" t="s">
        <v>542</v>
      </c>
      <c r="E880" s="1">
        <v>2392.0</v>
      </c>
      <c r="F880" s="1">
        <v>2.0</v>
      </c>
      <c r="G880" s="1">
        <v>5.0</v>
      </c>
      <c r="H880" s="1">
        <v>5.0</v>
      </c>
      <c r="I880" s="1">
        <v>3.0</v>
      </c>
      <c r="J880" s="1">
        <v>1.0</v>
      </c>
      <c r="K880" s="1">
        <v>3.0</v>
      </c>
      <c r="L880" s="1">
        <v>5.0</v>
      </c>
      <c r="M880" s="1">
        <v>1.0</v>
      </c>
      <c r="N880" s="1">
        <v>2.0</v>
      </c>
      <c r="O880" s="1">
        <v>1.0</v>
      </c>
      <c r="P880" s="1">
        <v>3.0</v>
      </c>
      <c r="Q880" s="1">
        <v>3.0</v>
      </c>
      <c r="R880" s="1">
        <v>1.0</v>
      </c>
      <c r="S880" s="1">
        <v>1.0</v>
      </c>
      <c r="T880" s="1">
        <v>3.0</v>
      </c>
      <c r="U880" s="1">
        <v>3.0</v>
      </c>
      <c r="V880" s="1">
        <v>3.0</v>
      </c>
      <c r="W880" s="1">
        <v>4.0</v>
      </c>
      <c r="X880" s="1">
        <v>4.0</v>
      </c>
      <c r="Y880" s="1">
        <v>1.0</v>
      </c>
      <c r="Z880" s="1">
        <v>1.0</v>
      </c>
      <c r="AA880" s="1">
        <v>4.0</v>
      </c>
      <c r="AB880" s="1">
        <v>5.0</v>
      </c>
      <c r="AC880" s="1">
        <v>4.0</v>
      </c>
      <c r="AD880" s="1">
        <v>4.0</v>
      </c>
      <c r="AE880" s="1">
        <v>3.0</v>
      </c>
      <c r="AF880" s="1">
        <v>4.0</v>
      </c>
      <c r="AG880" s="1">
        <v>4.0</v>
      </c>
      <c r="AH880" s="1">
        <v>3.0</v>
      </c>
      <c r="AI880" s="1">
        <v>2.0</v>
      </c>
      <c r="AJ880" s="1">
        <v>2.0</v>
      </c>
      <c r="AK880" s="1">
        <v>2.0</v>
      </c>
      <c r="AL880" s="1">
        <v>1.0</v>
      </c>
      <c r="AM880" s="1">
        <v>1.0</v>
      </c>
      <c r="AN880" s="1">
        <v>1.0</v>
      </c>
      <c r="AO880" s="1">
        <v>1.0</v>
      </c>
      <c r="AP880" s="1">
        <v>1.0</v>
      </c>
      <c r="AQ880" s="1">
        <v>1.0</v>
      </c>
      <c r="AR880" s="1">
        <v>1.0</v>
      </c>
      <c r="AS880" s="1">
        <v>1.0</v>
      </c>
      <c r="AT880" s="1">
        <v>1.0</v>
      </c>
      <c r="AU880" s="1">
        <v>1.0</v>
      </c>
      <c r="AV880" s="1">
        <v>1.0</v>
      </c>
      <c r="AW880" s="1">
        <v>1.0</v>
      </c>
      <c r="AX880" s="1">
        <v>1.0</v>
      </c>
      <c r="AY880" s="1">
        <v>1.0</v>
      </c>
      <c r="AZ880" s="1">
        <v>1.0</v>
      </c>
      <c r="BA880" s="1">
        <v>1.0</v>
      </c>
      <c r="BB880" s="1">
        <v>5.0</v>
      </c>
      <c r="BC880" s="1">
        <v>5.0</v>
      </c>
      <c r="BD880" s="1">
        <v>5.0</v>
      </c>
      <c r="BE880" s="1">
        <v>5.0</v>
      </c>
      <c r="BF880" s="1">
        <v>5.0</v>
      </c>
      <c r="BG880" s="1">
        <v>5.0</v>
      </c>
      <c r="BH880" s="1">
        <v>5.0</v>
      </c>
      <c r="BI880" s="1">
        <v>5.0</v>
      </c>
      <c r="BJ880" s="1">
        <v>5.0</v>
      </c>
      <c r="BK880" s="1">
        <v>2.0</v>
      </c>
      <c r="BL880" s="1">
        <v>4.0</v>
      </c>
      <c r="BM880" s="1">
        <v>1.0</v>
      </c>
      <c r="BN880" s="1">
        <v>1.0</v>
      </c>
      <c r="BO880" s="1">
        <v>3.0</v>
      </c>
      <c r="BP880" s="1">
        <v>2.0</v>
      </c>
      <c r="BQ880" s="1">
        <v>2.0</v>
      </c>
      <c r="BR880" s="1">
        <v>3.0</v>
      </c>
      <c r="BS880" s="1">
        <v>5.0</v>
      </c>
      <c r="BT880" s="1">
        <v>5.0</v>
      </c>
      <c r="BU880" s="1">
        <v>5.0</v>
      </c>
      <c r="BV880" s="1">
        <v>5.0</v>
      </c>
      <c r="BW880" s="1">
        <v>5.0</v>
      </c>
      <c r="BX880" s="1">
        <v>5.0</v>
      </c>
      <c r="BY880" s="1">
        <v>5.0</v>
      </c>
      <c r="BZ880" s="1">
        <v>4.0</v>
      </c>
      <c r="CA880" s="64">
        <f t="shared" si="32"/>
        <v>210</v>
      </c>
      <c r="CB880" s="45">
        <f t="shared" si="33"/>
        <v>25</v>
      </c>
      <c r="CC880" s="45">
        <f t="shared" si="34"/>
        <v>17</v>
      </c>
      <c r="CD880" s="45">
        <f t="shared" si="35"/>
        <v>26</v>
      </c>
      <c r="CE880" s="45">
        <f t="shared" si="36"/>
        <v>24</v>
      </c>
      <c r="CF880" s="45">
        <f t="shared" si="37"/>
        <v>8</v>
      </c>
      <c r="CG880" s="45">
        <f t="shared" si="38"/>
        <v>8</v>
      </c>
      <c r="CH880" s="45">
        <f t="shared" si="39"/>
        <v>40</v>
      </c>
      <c r="CI880" s="45">
        <f t="shared" si="40"/>
        <v>0.5</v>
      </c>
      <c r="CJ880">
        <f t="shared" si="10"/>
        <v>18</v>
      </c>
      <c r="CK880" s="45">
        <f t="shared" si="41"/>
        <v>39</v>
      </c>
      <c r="CM880" s="40">
        <f>VLOOKUP(CB880,'PROMIS 57 T-Score Conversions'!Q$3:R$35,2,TRUE)</f>
        <v>38.8</v>
      </c>
      <c r="CN880" s="44" t="str">
        <f t="shared" si="20"/>
        <v>Moderate</v>
      </c>
      <c r="CO880" s="40">
        <f>VLOOKUP(CC880,'PROMIS 57 T-Score Conversions'!A$3:B$35,2,TRUE)</f>
        <v>55.4</v>
      </c>
      <c r="CP880" s="39" t="str">
        <f t="shared" si="21"/>
        <v>Moderate</v>
      </c>
      <c r="CQ880" s="40">
        <f>VLOOKUP(CD880,'PROMIS 57 T-Score Conversions'!E$3:F$35,2,TRUE)</f>
        <v>63.9</v>
      </c>
      <c r="CR880" s="39" t="str">
        <f t="shared" si="22"/>
        <v>Moderate</v>
      </c>
      <c r="CS880" s="40">
        <f>VLOOKUP(CE880,'PROMIS 57 T-Score Conversions'!U$3:V$35,2,TRUE)</f>
        <v>57.5</v>
      </c>
      <c r="CT880" s="39" t="str">
        <f t="shared" si="42"/>
        <v>Mild</v>
      </c>
      <c r="CU880" s="40">
        <f>VLOOKUP(CF880,'PROMIS 57 T-Score Conversions'!Y$3:Z$35,2,TRUE)</f>
        <v>28.9</v>
      </c>
      <c r="CV880" s="39" t="str">
        <f t="shared" si="24"/>
        <v>Normal</v>
      </c>
      <c r="CW880" s="40">
        <f>vlookup(CG880,'PROMIS 57 T-Score Conversions'!M$3:N$35,2,TRUE)</f>
        <v>25.91</v>
      </c>
      <c r="CX880" s="39" t="str">
        <f t="shared" si="25"/>
        <v>Severe</v>
      </c>
      <c r="CY880" s="40">
        <f>VLOOKup(CH880,'PROMIS 57 T-Score Conversions'!I$3:J$35,2,TRUE)</f>
        <v>77</v>
      </c>
      <c r="CZ880" s="39" t="str">
        <f t="shared" si="26"/>
        <v>Severe</v>
      </c>
      <c r="DA880" s="37">
        <f>VLOOKUP(CJ880,'PROMIS 57 T-Score Conversions'!AC$3:AD$35,2,TRUE)</f>
        <v>35.56</v>
      </c>
      <c r="DB880" s="44" t="str">
        <f t="shared" si="30"/>
        <v>Moderate</v>
      </c>
      <c r="DC880" s="40">
        <f>VLOOKUP(CK880,'PROMIS 57 T-Score Conversions'!AG$3:AH$35,2,TRUE)</f>
        <v>62.52</v>
      </c>
      <c r="DD880" s="39" t="str">
        <f t="shared" si="31"/>
        <v>Moderate</v>
      </c>
    </row>
    <row r="881">
      <c r="A881" s="1" t="b">
        <v>1</v>
      </c>
      <c r="B881" s="1" t="b">
        <v>1</v>
      </c>
      <c r="C881" s="20">
        <v>44133.31217988426</v>
      </c>
      <c r="D881" s="1" t="s">
        <v>543</v>
      </c>
      <c r="E881" s="1">
        <v>2378.0</v>
      </c>
      <c r="F881" s="1">
        <v>3.0</v>
      </c>
      <c r="G881" s="1">
        <v>3.0</v>
      </c>
      <c r="H881" s="1">
        <v>3.0</v>
      </c>
      <c r="I881" s="1">
        <v>3.0</v>
      </c>
      <c r="J881" s="1">
        <v>3.0</v>
      </c>
      <c r="K881" s="1">
        <v>3.0</v>
      </c>
      <c r="L881" s="1">
        <v>3.0</v>
      </c>
      <c r="M881" s="1">
        <v>1.0</v>
      </c>
      <c r="N881" s="1">
        <v>4.0</v>
      </c>
      <c r="O881" s="1">
        <v>5.0</v>
      </c>
      <c r="P881" s="1">
        <v>4.0</v>
      </c>
      <c r="Q881" s="1">
        <v>4.0</v>
      </c>
      <c r="R881" s="1">
        <v>4.0</v>
      </c>
      <c r="S881" s="1">
        <v>5.0</v>
      </c>
      <c r="T881" s="1">
        <v>4.0</v>
      </c>
      <c r="U881" s="1">
        <v>5.0</v>
      </c>
      <c r="V881" s="1">
        <v>4.0</v>
      </c>
      <c r="W881" s="1">
        <v>4.0</v>
      </c>
      <c r="X881" s="1">
        <v>5.0</v>
      </c>
      <c r="Y881" s="1">
        <v>4.0</v>
      </c>
      <c r="Z881" s="1">
        <v>4.0</v>
      </c>
      <c r="AA881" s="1">
        <v>4.0</v>
      </c>
      <c r="AB881" s="1">
        <v>4.0</v>
      </c>
      <c r="AC881" s="1">
        <v>4.0</v>
      </c>
      <c r="AD881" s="1">
        <v>5.0</v>
      </c>
      <c r="AE881" s="1">
        <v>4.0</v>
      </c>
      <c r="AF881" s="1">
        <v>4.0</v>
      </c>
      <c r="AG881" s="1">
        <v>4.0</v>
      </c>
      <c r="AH881" s="1">
        <v>3.0</v>
      </c>
      <c r="AI881" s="1">
        <v>4.0</v>
      </c>
      <c r="AJ881" s="1">
        <v>3.0</v>
      </c>
      <c r="AK881" s="1">
        <v>3.0</v>
      </c>
      <c r="AL881" s="1">
        <v>3.0</v>
      </c>
      <c r="AM881" s="1">
        <v>3.0</v>
      </c>
      <c r="AN881" s="1">
        <v>5.0</v>
      </c>
      <c r="AO881" s="1">
        <v>5.0</v>
      </c>
      <c r="AP881" s="1">
        <v>4.0</v>
      </c>
      <c r="AQ881" s="1">
        <v>4.0</v>
      </c>
      <c r="AR881" s="1">
        <v>4.0</v>
      </c>
      <c r="AS881" s="1">
        <v>3.0</v>
      </c>
      <c r="AT881" s="1">
        <v>2.0</v>
      </c>
      <c r="AU881" s="1">
        <v>2.0</v>
      </c>
      <c r="AV881" s="1">
        <v>2.0</v>
      </c>
      <c r="AW881" s="1">
        <v>2.0</v>
      </c>
      <c r="AX881" s="1">
        <v>2.0</v>
      </c>
      <c r="AY881" s="1">
        <v>2.0</v>
      </c>
      <c r="AZ881" s="1">
        <v>1.0</v>
      </c>
      <c r="BA881" s="1">
        <v>2.0</v>
      </c>
      <c r="BB881" s="1">
        <v>4.0</v>
      </c>
      <c r="BC881" s="1">
        <v>5.0</v>
      </c>
      <c r="BD881" s="1">
        <v>4.0</v>
      </c>
      <c r="BE881" s="1">
        <v>5.0</v>
      </c>
      <c r="BF881" s="1">
        <v>4.0</v>
      </c>
      <c r="BG881" s="1">
        <v>4.0</v>
      </c>
      <c r="BH881" s="1">
        <v>5.0</v>
      </c>
      <c r="BI881" s="1">
        <v>3.0</v>
      </c>
      <c r="BJ881" s="1">
        <v>8.0</v>
      </c>
      <c r="BK881" s="1">
        <v>2.0</v>
      </c>
      <c r="BL881" s="1">
        <v>2.0</v>
      </c>
      <c r="BM881" s="1">
        <v>2.0</v>
      </c>
      <c r="BN881" s="1">
        <v>2.0</v>
      </c>
      <c r="BO881" s="1">
        <v>2.0</v>
      </c>
      <c r="BP881" s="1">
        <v>2.0</v>
      </c>
      <c r="BQ881" s="1">
        <v>2.0</v>
      </c>
      <c r="BR881" s="1">
        <v>2.0</v>
      </c>
      <c r="BS881" s="1">
        <v>4.0</v>
      </c>
      <c r="BT881" s="1">
        <v>4.0</v>
      </c>
      <c r="BU881" s="1">
        <v>4.0</v>
      </c>
      <c r="BV881" s="1">
        <v>4.0</v>
      </c>
      <c r="BW881" s="1">
        <v>3.0</v>
      </c>
      <c r="BX881" s="1">
        <v>2.0</v>
      </c>
      <c r="BY881" s="1">
        <v>3.0</v>
      </c>
      <c r="BZ881" s="1">
        <v>4.0</v>
      </c>
      <c r="CA881" s="64">
        <f t="shared" si="32"/>
        <v>252</v>
      </c>
      <c r="CB881" s="45">
        <f t="shared" si="33"/>
        <v>22</v>
      </c>
      <c r="CC881" s="45">
        <f t="shared" si="34"/>
        <v>35</v>
      </c>
      <c r="CD881" s="45">
        <f t="shared" si="35"/>
        <v>33</v>
      </c>
      <c r="CE881" s="45">
        <f t="shared" si="36"/>
        <v>30</v>
      </c>
      <c r="CF881" s="45">
        <f t="shared" si="37"/>
        <v>31</v>
      </c>
      <c r="CG881" s="45">
        <f t="shared" si="38"/>
        <v>15</v>
      </c>
      <c r="CH881" s="45">
        <f t="shared" si="39"/>
        <v>34</v>
      </c>
      <c r="CI881" s="45">
        <f t="shared" si="40"/>
        <v>0.8</v>
      </c>
      <c r="CJ881">
        <f t="shared" si="10"/>
        <v>16</v>
      </c>
      <c r="CK881" s="45">
        <f t="shared" si="41"/>
        <v>28</v>
      </c>
      <c r="CM881" s="40">
        <f>VLOOKUP(CB881,'PROMIS 57 T-Score Conversions'!Q$3:R$35,2,TRUE)</f>
        <v>36.7</v>
      </c>
      <c r="CN881" s="44" t="str">
        <f t="shared" si="20"/>
        <v>Moderate</v>
      </c>
      <c r="CO881" s="40">
        <f>VLOOKUP(CC881,'PROMIS 57 T-Score Conversions'!A$3:B$35,2,TRUE)</f>
        <v>74.1</v>
      </c>
      <c r="CP881" s="39" t="str">
        <f t="shared" si="21"/>
        <v>Severe</v>
      </c>
      <c r="CQ881" s="40">
        <f>VLOOKUP(CD881,'PROMIS 57 T-Score Conversions'!E$3:F$35,2,TRUE)</f>
        <v>70.7</v>
      </c>
      <c r="CR881" s="39" t="str">
        <f t="shared" si="22"/>
        <v>Severe</v>
      </c>
      <c r="CS881" s="40">
        <f>VLOOKUP(CE881,'PROMIS 57 T-Score Conversions'!U$3:V$35,2,TRUE)</f>
        <v>63.3</v>
      </c>
      <c r="CT881" s="39" t="str">
        <f t="shared" si="42"/>
        <v>Moderate</v>
      </c>
      <c r="CU881" s="40">
        <f>VLOOKUP(CF881,'PROMIS 57 T-Score Conversions'!Y$3:Z$35,2,TRUE)</f>
        <v>61.5</v>
      </c>
      <c r="CV881" s="39" t="str">
        <f t="shared" si="24"/>
        <v>Moderate</v>
      </c>
      <c r="CW881" s="40">
        <f>vlookup(CG881,'PROMIS 57 T-Score Conversions'!M$3:N$35,2,TRUE)</f>
        <v>36.2</v>
      </c>
      <c r="CX881" s="39" t="str">
        <f t="shared" si="25"/>
        <v>Moderate</v>
      </c>
      <c r="CY881" s="40">
        <f>VLOOKup(CH881,'PROMIS 57 T-Score Conversions'!I$3:J$35,2,TRUE)</f>
        <v>68.4</v>
      </c>
      <c r="CZ881" s="39" t="str">
        <f t="shared" si="26"/>
        <v>Moderate</v>
      </c>
      <c r="DA881" s="37">
        <f>VLOOKUP(CJ881,'PROMIS 57 T-Score Conversions'!AC$3:AD$35,2,TRUE)</f>
        <v>33.92</v>
      </c>
      <c r="DB881" s="44" t="str">
        <f t="shared" si="30"/>
        <v>Moderate</v>
      </c>
      <c r="DC881" s="40">
        <f>VLOOKUP(CK881,'PROMIS 57 T-Score Conversions'!AG$3:AH$35,2,TRUE)</f>
        <v>47.18</v>
      </c>
      <c r="DD881" s="39" t="str">
        <f t="shared" si="31"/>
        <v>Normal</v>
      </c>
    </row>
    <row r="882">
      <c r="A882" s="1" t="b">
        <v>1</v>
      </c>
      <c r="B882" s="1" t="b">
        <v>1</v>
      </c>
      <c r="C882" s="20">
        <v>44133.39531289352</v>
      </c>
      <c r="D882" s="1" t="s">
        <v>544</v>
      </c>
      <c r="E882" s="1">
        <v>2366.0</v>
      </c>
      <c r="F882" s="1">
        <v>2.0</v>
      </c>
      <c r="G882" s="1">
        <v>3.0</v>
      </c>
      <c r="H882" s="1">
        <v>4.0</v>
      </c>
      <c r="I882" s="1">
        <v>3.0</v>
      </c>
      <c r="J882" s="1">
        <v>2.0</v>
      </c>
      <c r="K882" s="1">
        <v>2.0</v>
      </c>
      <c r="L882" s="1">
        <v>2.0</v>
      </c>
      <c r="M882" s="1">
        <v>1.0</v>
      </c>
      <c r="N882" s="1">
        <v>4.0</v>
      </c>
      <c r="O882" s="1">
        <v>4.0</v>
      </c>
      <c r="P882" s="1">
        <v>4.0</v>
      </c>
      <c r="Q882" s="1">
        <v>4.0</v>
      </c>
      <c r="R882" s="1">
        <v>4.0</v>
      </c>
      <c r="S882" s="1">
        <v>4.0</v>
      </c>
      <c r="T882" s="1">
        <v>4.0</v>
      </c>
      <c r="U882" s="1">
        <v>4.0</v>
      </c>
      <c r="V882" s="1">
        <v>3.0</v>
      </c>
      <c r="W882" s="1">
        <v>3.0</v>
      </c>
      <c r="X882" s="1">
        <v>3.0</v>
      </c>
      <c r="Y882" s="1">
        <v>3.0</v>
      </c>
      <c r="Z882" s="1">
        <v>4.0</v>
      </c>
      <c r="AA882" s="1">
        <v>4.0</v>
      </c>
      <c r="AB882" s="1">
        <v>4.0</v>
      </c>
      <c r="AC882" s="1">
        <v>3.0</v>
      </c>
      <c r="AD882" s="1">
        <v>4.0</v>
      </c>
      <c r="AE882" s="1">
        <v>4.0</v>
      </c>
      <c r="AF882" s="1">
        <v>4.0</v>
      </c>
      <c r="AG882" s="1">
        <v>4.0</v>
      </c>
      <c r="AH882" s="1">
        <v>4.0</v>
      </c>
      <c r="AI882" s="1">
        <v>4.0</v>
      </c>
      <c r="AJ882" s="1">
        <v>4.0</v>
      </c>
      <c r="AK882" s="1">
        <v>4.0</v>
      </c>
      <c r="AL882" s="1">
        <v>4.0</v>
      </c>
      <c r="AM882" s="1">
        <v>4.0</v>
      </c>
      <c r="AN882" s="1">
        <v>4.0</v>
      </c>
      <c r="AO882" s="1">
        <v>4.0</v>
      </c>
      <c r="AP882" s="1">
        <v>4.0</v>
      </c>
      <c r="AQ882" s="1">
        <v>4.0</v>
      </c>
      <c r="AR882" s="1">
        <v>4.0</v>
      </c>
      <c r="AS882" s="1">
        <v>4.0</v>
      </c>
      <c r="AT882" s="1">
        <v>2.0</v>
      </c>
      <c r="AU882" s="1">
        <v>2.0</v>
      </c>
      <c r="AV882" s="1">
        <v>2.0</v>
      </c>
      <c r="AW882" s="1">
        <v>2.0</v>
      </c>
      <c r="AX882" s="1">
        <v>2.0</v>
      </c>
      <c r="AY882" s="1">
        <v>2.0</v>
      </c>
      <c r="AZ882" s="1">
        <v>2.0</v>
      </c>
      <c r="BA882" s="1">
        <v>2.0</v>
      </c>
      <c r="BB882" s="1">
        <v>4.0</v>
      </c>
      <c r="BC882" s="1">
        <v>5.0</v>
      </c>
      <c r="BD882" s="1">
        <v>4.0</v>
      </c>
      <c r="BE882" s="1">
        <v>4.0</v>
      </c>
      <c r="BF882" s="1">
        <v>4.0</v>
      </c>
      <c r="BG882" s="1">
        <v>4.0</v>
      </c>
      <c r="BH882" s="1">
        <v>4.0</v>
      </c>
      <c r="BI882" s="1">
        <v>4.0</v>
      </c>
      <c r="BJ882" s="1">
        <v>8.0</v>
      </c>
      <c r="BK882" s="1">
        <v>2.0</v>
      </c>
      <c r="BL882" s="1">
        <v>2.0</v>
      </c>
      <c r="BM882" s="1">
        <v>2.0</v>
      </c>
      <c r="BN882" s="1">
        <v>2.0</v>
      </c>
      <c r="BO882" s="1">
        <v>3.0</v>
      </c>
      <c r="BP882" s="1">
        <v>2.0</v>
      </c>
      <c r="BQ882" s="1">
        <v>2.0</v>
      </c>
      <c r="BR882" s="1">
        <v>2.0</v>
      </c>
      <c r="BS882" s="1">
        <v>4.0</v>
      </c>
      <c r="BT882" s="1">
        <v>4.0</v>
      </c>
      <c r="BU882" s="1">
        <v>4.0</v>
      </c>
      <c r="BV882" s="1">
        <v>4.0</v>
      </c>
      <c r="BW882" s="1">
        <v>4.0</v>
      </c>
      <c r="BX882" s="1">
        <v>4.0</v>
      </c>
      <c r="BY882" s="1">
        <v>3.0</v>
      </c>
      <c r="BZ882" s="1">
        <v>5.0</v>
      </c>
      <c r="CA882" s="64">
        <f t="shared" si="32"/>
        <v>248</v>
      </c>
      <c r="CB882" s="45">
        <f t="shared" si="33"/>
        <v>19</v>
      </c>
      <c r="CC882" s="45">
        <f t="shared" si="34"/>
        <v>32</v>
      </c>
      <c r="CD882" s="45">
        <f t="shared" si="35"/>
        <v>27</v>
      </c>
      <c r="CE882" s="45">
        <f t="shared" si="36"/>
        <v>32</v>
      </c>
      <c r="CF882" s="45">
        <f t="shared" si="37"/>
        <v>32</v>
      </c>
      <c r="CG882" s="45">
        <f t="shared" si="38"/>
        <v>16</v>
      </c>
      <c r="CH882" s="45">
        <f t="shared" si="39"/>
        <v>33</v>
      </c>
      <c r="CI882" s="45">
        <f t="shared" si="40"/>
        <v>0.8</v>
      </c>
      <c r="CJ882">
        <f t="shared" si="10"/>
        <v>17</v>
      </c>
      <c r="CK882" s="45">
        <f t="shared" si="41"/>
        <v>32</v>
      </c>
      <c r="CM882" s="40">
        <f>VLOOKUP(CB882,'PROMIS 57 T-Score Conversions'!Q$3:R$35,2,TRUE)</f>
        <v>34.7</v>
      </c>
      <c r="CN882" s="44" t="str">
        <f t="shared" si="20"/>
        <v>Moderate</v>
      </c>
      <c r="CO882" s="40">
        <f>VLOOKUP(CC882,'PROMIS 57 T-Score Conversions'!A$3:B$35,2,TRUE)</f>
        <v>70.8</v>
      </c>
      <c r="CP882" s="39" t="str">
        <f t="shared" si="21"/>
        <v>Severe</v>
      </c>
      <c r="CQ882" s="40">
        <f>VLOOKUP(CD882,'PROMIS 57 T-Score Conversions'!E$3:F$35,2,TRUE)</f>
        <v>64.9</v>
      </c>
      <c r="CR882" s="39" t="str">
        <f t="shared" si="22"/>
        <v>Moderate</v>
      </c>
      <c r="CS882" s="40">
        <f>VLOOKUP(CE882,'PROMIS 57 T-Score Conversions'!U$3:V$35,2,TRUE)</f>
        <v>65.3</v>
      </c>
      <c r="CT882" s="39" t="str">
        <f t="shared" si="42"/>
        <v>Moderate</v>
      </c>
      <c r="CU882" s="40">
        <f>VLOOKUP(CF882,'PROMIS 57 T-Score Conversions'!Y$3:Z$35,2,TRUE)</f>
        <v>62.6</v>
      </c>
      <c r="CV882" s="39" t="str">
        <f t="shared" si="24"/>
        <v>Moderate</v>
      </c>
      <c r="CW882" s="40">
        <f>vlookup(CG882,'PROMIS 57 T-Score Conversions'!M$3:N$35,2,TRUE)</f>
        <v>36.9</v>
      </c>
      <c r="CX882" s="39" t="str">
        <f t="shared" si="25"/>
        <v>Moderate</v>
      </c>
      <c r="CY882" s="40">
        <f>VLOOKup(CH882,'PROMIS 57 T-Score Conversions'!I$3:J$35,2,TRUE)</f>
        <v>67.7</v>
      </c>
      <c r="CZ882" s="39" t="str">
        <f t="shared" si="26"/>
        <v>Moderate</v>
      </c>
      <c r="DA882" s="37">
        <f>VLOOKUP(CJ882,'PROMIS 57 T-Score Conversions'!AC$3:AD$35,2,TRUE)</f>
        <v>34.75</v>
      </c>
      <c r="DB882" s="44" t="str">
        <f t="shared" si="30"/>
        <v>Moderate</v>
      </c>
      <c r="DC882" s="40">
        <f>VLOOKUP(CK882,'PROMIS 57 T-Score Conversions'!AG$3:AH$35,2,TRUE)</f>
        <v>51.29</v>
      </c>
      <c r="DD882" s="39" t="str">
        <f t="shared" si="31"/>
        <v>Normal</v>
      </c>
    </row>
    <row r="883">
      <c r="A883" s="1" t="b">
        <v>1</v>
      </c>
      <c r="B883" s="1" t="b">
        <v>1</v>
      </c>
      <c r="C883" s="20">
        <v>44133.415967141205</v>
      </c>
      <c r="D883" s="1" t="s">
        <v>545</v>
      </c>
      <c r="E883" s="1">
        <v>2386.0</v>
      </c>
      <c r="F883" s="1">
        <v>1.0</v>
      </c>
      <c r="G883" s="1">
        <v>2.0</v>
      </c>
      <c r="H883" s="1">
        <v>2.0</v>
      </c>
      <c r="I883" s="1">
        <v>1.0</v>
      </c>
      <c r="J883" s="1">
        <v>1.0</v>
      </c>
      <c r="K883" s="1">
        <v>1.0</v>
      </c>
      <c r="L883" s="1">
        <v>1.0</v>
      </c>
      <c r="M883" s="1">
        <v>1.0</v>
      </c>
      <c r="N883" s="1">
        <v>5.0</v>
      </c>
      <c r="O883" s="1">
        <v>5.0</v>
      </c>
      <c r="P883" s="1">
        <v>5.0</v>
      </c>
      <c r="Q883" s="1">
        <v>5.0</v>
      </c>
      <c r="R883" s="1">
        <v>5.0</v>
      </c>
      <c r="S883" s="1">
        <v>5.0</v>
      </c>
      <c r="T883" s="1">
        <v>5.0</v>
      </c>
      <c r="U883" s="1">
        <v>5.0</v>
      </c>
      <c r="V883" s="1">
        <v>5.0</v>
      </c>
      <c r="W883" s="1">
        <v>5.0</v>
      </c>
      <c r="X883" s="1">
        <v>5.0</v>
      </c>
      <c r="Y883" s="1">
        <v>5.0</v>
      </c>
      <c r="Z883" s="1">
        <v>5.0</v>
      </c>
      <c r="AA883" s="1">
        <v>5.0</v>
      </c>
      <c r="AB883" s="1">
        <v>2.0</v>
      </c>
      <c r="AC883" s="1">
        <v>2.0</v>
      </c>
      <c r="AD883" s="1">
        <v>5.0</v>
      </c>
      <c r="AE883" s="1">
        <v>5.0</v>
      </c>
      <c r="AF883" s="1">
        <v>5.0</v>
      </c>
      <c r="AG883" s="1">
        <v>5.0</v>
      </c>
      <c r="AH883" s="1">
        <v>5.0</v>
      </c>
      <c r="AI883" s="1">
        <v>5.0</v>
      </c>
      <c r="AJ883" s="1">
        <v>5.0</v>
      </c>
      <c r="AK883" s="1">
        <v>5.0</v>
      </c>
      <c r="AL883" s="1">
        <v>5.0</v>
      </c>
      <c r="AM883" s="1">
        <v>5.0</v>
      </c>
      <c r="AN883" s="1">
        <v>5.0</v>
      </c>
      <c r="AO883" s="1">
        <v>5.0</v>
      </c>
      <c r="AP883" s="1">
        <v>5.0</v>
      </c>
      <c r="AQ883" s="1">
        <v>5.0</v>
      </c>
      <c r="AR883" s="1">
        <v>5.0</v>
      </c>
      <c r="AS883" s="1">
        <v>5.0</v>
      </c>
      <c r="AT883" s="1">
        <v>1.0</v>
      </c>
      <c r="AU883" s="1">
        <v>1.0</v>
      </c>
      <c r="AV883" s="1">
        <v>1.0</v>
      </c>
      <c r="AW883" s="1">
        <v>1.0</v>
      </c>
      <c r="AX883" s="1">
        <v>1.0</v>
      </c>
      <c r="AY883" s="1">
        <v>1.0</v>
      </c>
      <c r="AZ883" s="1">
        <v>1.0</v>
      </c>
      <c r="BA883" s="1">
        <v>1.0</v>
      </c>
      <c r="BB883" s="1">
        <v>5.0</v>
      </c>
      <c r="BC883" s="1">
        <v>5.0</v>
      </c>
      <c r="BD883" s="1">
        <v>5.0</v>
      </c>
      <c r="BE883" s="1">
        <v>5.0</v>
      </c>
      <c r="BF883" s="1">
        <v>5.0</v>
      </c>
      <c r="BG883" s="1">
        <v>5.0</v>
      </c>
      <c r="BH883" s="1">
        <v>5.0</v>
      </c>
      <c r="BI883" s="1">
        <v>5.0</v>
      </c>
      <c r="BJ883" s="1">
        <v>10.0</v>
      </c>
      <c r="BK883" s="1">
        <v>1.0</v>
      </c>
      <c r="BL883" s="1">
        <v>1.0</v>
      </c>
      <c r="BM883" s="1">
        <v>1.0</v>
      </c>
      <c r="BN883" s="1">
        <v>1.0</v>
      </c>
      <c r="BO883" s="1">
        <v>1.0</v>
      </c>
      <c r="BP883" s="1">
        <v>1.0</v>
      </c>
      <c r="BQ883" s="1">
        <v>1.0</v>
      </c>
      <c r="BR883" s="1">
        <v>1.0</v>
      </c>
      <c r="BS883" s="1">
        <v>5.0</v>
      </c>
      <c r="BT883" s="1">
        <v>5.0</v>
      </c>
      <c r="BU883" s="1">
        <v>5.0</v>
      </c>
      <c r="BV883" s="1">
        <v>5.0</v>
      </c>
      <c r="BW883" s="1">
        <v>5.0</v>
      </c>
      <c r="BX883" s="1">
        <v>5.0</v>
      </c>
      <c r="BY883" s="1">
        <v>5.0</v>
      </c>
      <c r="BZ883" s="1">
        <v>5.0</v>
      </c>
      <c r="CA883" s="64">
        <f t="shared" si="32"/>
        <v>270</v>
      </c>
      <c r="CB883" s="45">
        <f t="shared" si="33"/>
        <v>10</v>
      </c>
      <c r="CC883" s="45">
        <f t="shared" si="34"/>
        <v>40</v>
      </c>
      <c r="CD883" s="45">
        <f t="shared" si="35"/>
        <v>34</v>
      </c>
      <c r="CE883" s="45">
        <f t="shared" si="36"/>
        <v>40</v>
      </c>
      <c r="CF883" s="45">
        <f t="shared" si="37"/>
        <v>40</v>
      </c>
      <c r="CG883" s="45">
        <f t="shared" si="38"/>
        <v>8</v>
      </c>
      <c r="CH883" s="45">
        <f t="shared" si="39"/>
        <v>40</v>
      </c>
      <c r="CI883" s="45">
        <f t="shared" si="40"/>
        <v>1</v>
      </c>
      <c r="CJ883">
        <f t="shared" si="10"/>
        <v>8</v>
      </c>
      <c r="CK883" s="45">
        <f t="shared" si="41"/>
        <v>40</v>
      </c>
      <c r="CM883" s="40">
        <f>VLOOKUP(CB883,'PROMIS 57 T-Score Conversions'!Q$3:R$35,2,TRUE)</f>
        <v>26</v>
      </c>
      <c r="CN883" s="44" t="str">
        <f t="shared" si="20"/>
        <v>Severe</v>
      </c>
      <c r="CO883" s="40">
        <f>VLOOKUP(CC883,'PROMIS 57 T-Score Conversions'!A$3:B$35,2,TRUE)</f>
        <v>83.1</v>
      </c>
      <c r="CP883" s="39" t="str">
        <f t="shared" si="21"/>
        <v>Severe</v>
      </c>
      <c r="CQ883" s="40">
        <f>VLOOKUP(CD883,'PROMIS 57 T-Score Conversions'!E$3:F$35,2,TRUE)</f>
        <v>71.7</v>
      </c>
      <c r="CR883" s="39" t="str">
        <f t="shared" si="22"/>
        <v>Severe</v>
      </c>
      <c r="CS883" s="40">
        <f>VLOOKUP(CE883,'PROMIS 57 T-Score Conversions'!U$3:V$35,2,TRUE)</f>
        <v>77.8</v>
      </c>
      <c r="CT883" s="39" t="str">
        <f t="shared" si="42"/>
        <v>Severe</v>
      </c>
      <c r="CU883" s="40">
        <f>VLOOKUP(CF883,'PROMIS 57 T-Score Conversions'!Y$3:Z$35,2,TRUE)</f>
        <v>76.5</v>
      </c>
      <c r="CV883" s="39" t="str">
        <f t="shared" si="24"/>
        <v>Severe</v>
      </c>
      <c r="CW883" s="40">
        <f>vlookup(CG883,'PROMIS 57 T-Score Conversions'!M$3:N$35,2,TRUE)</f>
        <v>25.91</v>
      </c>
      <c r="CX883" s="39" t="str">
        <f t="shared" si="25"/>
        <v>Severe</v>
      </c>
      <c r="CY883" s="40">
        <f>VLOOKup(CH883,'PROMIS 57 T-Score Conversions'!I$3:J$35,2,TRUE)</f>
        <v>77</v>
      </c>
      <c r="CZ883" s="39" t="str">
        <f t="shared" si="26"/>
        <v>Severe</v>
      </c>
      <c r="DA883" s="37">
        <f>VLOOKUP(CJ883,'PROMIS 57 T-Score Conversions'!AC$3:AD$35,2,TRUE)</f>
        <v>22.41</v>
      </c>
      <c r="DB883" s="44" t="str">
        <f t="shared" si="30"/>
        <v>Severe</v>
      </c>
      <c r="DC883" s="40">
        <f>VLOOKUP(CK883,'PROMIS 57 T-Score Conversions'!AG$3:AH$35,2,TRUE)</f>
        <v>67.09</v>
      </c>
      <c r="DD883" s="39" t="str">
        <f t="shared" si="31"/>
        <v>Moderate</v>
      </c>
    </row>
    <row r="884">
      <c r="A884" s="1" t="b">
        <v>1</v>
      </c>
      <c r="B884" s="1" t="b">
        <v>1</v>
      </c>
      <c r="C884" s="20">
        <v>44134.41159851852</v>
      </c>
      <c r="D884" s="1" t="s">
        <v>546</v>
      </c>
      <c r="E884" s="1">
        <v>2377.0</v>
      </c>
      <c r="F884" s="1">
        <v>3.0</v>
      </c>
      <c r="G884" s="1">
        <v>4.0</v>
      </c>
      <c r="H884" s="1">
        <v>4.0</v>
      </c>
      <c r="I884" s="1">
        <v>2.0</v>
      </c>
      <c r="J884" s="1">
        <v>1.0</v>
      </c>
      <c r="K884" s="1">
        <v>3.0</v>
      </c>
      <c r="L884" s="1">
        <v>4.0</v>
      </c>
      <c r="M884" s="1">
        <v>2.0</v>
      </c>
      <c r="N884" s="1">
        <v>2.0</v>
      </c>
      <c r="O884" s="1">
        <v>3.0</v>
      </c>
      <c r="P884" s="1">
        <v>2.0</v>
      </c>
      <c r="Q884" s="1">
        <v>2.0</v>
      </c>
      <c r="R884" s="1">
        <v>3.0</v>
      </c>
      <c r="S884" s="1">
        <v>3.0</v>
      </c>
      <c r="T884" s="1">
        <v>3.0</v>
      </c>
      <c r="U884" s="1">
        <v>3.0</v>
      </c>
      <c r="V884" s="1">
        <v>1.0</v>
      </c>
      <c r="W884" s="1">
        <v>1.0</v>
      </c>
      <c r="X884" s="1">
        <v>1.0</v>
      </c>
      <c r="Y884" s="1">
        <v>1.0</v>
      </c>
      <c r="Z884" s="1">
        <v>1.0</v>
      </c>
      <c r="AA884" s="1">
        <v>3.0</v>
      </c>
      <c r="AB884" s="1">
        <v>1.0</v>
      </c>
      <c r="AC884" s="1">
        <v>1.0</v>
      </c>
      <c r="AD884" s="1">
        <v>4.0</v>
      </c>
      <c r="AE884" s="1">
        <v>3.0</v>
      </c>
      <c r="AF884" s="1">
        <v>3.0</v>
      </c>
      <c r="AG884" s="1">
        <v>4.0</v>
      </c>
      <c r="AH884" s="1">
        <v>3.0</v>
      </c>
      <c r="AI884" s="1">
        <v>2.0</v>
      </c>
      <c r="AJ884" s="1">
        <v>2.0</v>
      </c>
      <c r="AK884" s="1">
        <v>2.0</v>
      </c>
      <c r="AL884" s="1">
        <v>3.0</v>
      </c>
      <c r="AM884" s="1">
        <v>3.0</v>
      </c>
      <c r="AN884" s="1">
        <v>2.0</v>
      </c>
      <c r="AO884" s="1">
        <v>3.0</v>
      </c>
      <c r="AP884" s="1">
        <v>2.0</v>
      </c>
      <c r="AQ884" s="1">
        <v>1.0</v>
      </c>
      <c r="AR884" s="1">
        <v>1.0</v>
      </c>
      <c r="AS884" s="1">
        <v>2.0</v>
      </c>
      <c r="AT884" s="1">
        <v>2.0</v>
      </c>
      <c r="AU884" s="1">
        <v>3.0</v>
      </c>
      <c r="AV884" s="1">
        <v>1.0</v>
      </c>
      <c r="AW884" s="1">
        <v>2.0</v>
      </c>
      <c r="AX884" s="1">
        <v>2.0</v>
      </c>
      <c r="AY884" s="1">
        <v>2.0</v>
      </c>
      <c r="AZ884" s="1">
        <v>3.0</v>
      </c>
      <c r="BA884" s="1">
        <v>1.0</v>
      </c>
      <c r="BB884" s="1">
        <v>3.0</v>
      </c>
      <c r="BC884" s="1">
        <v>2.0</v>
      </c>
      <c r="BD884" s="1">
        <v>3.0</v>
      </c>
      <c r="BE884" s="1">
        <v>2.0</v>
      </c>
      <c r="BF884" s="1">
        <v>4.0</v>
      </c>
      <c r="BG884" s="1">
        <v>3.0</v>
      </c>
      <c r="BH884" s="1">
        <v>3.0</v>
      </c>
      <c r="BI884" s="1">
        <v>3.0</v>
      </c>
      <c r="BJ884" s="1">
        <v>4.0</v>
      </c>
      <c r="BK884" s="1">
        <v>2.0</v>
      </c>
      <c r="BL884" s="1">
        <v>4.0</v>
      </c>
      <c r="BM884" s="1">
        <v>2.0</v>
      </c>
      <c r="BN884" s="1">
        <v>3.0</v>
      </c>
      <c r="BO884" s="1">
        <v>3.0</v>
      </c>
      <c r="BP884" s="1">
        <v>2.0</v>
      </c>
      <c r="BQ884" s="1">
        <v>3.0</v>
      </c>
      <c r="BR884" s="1">
        <v>4.0</v>
      </c>
      <c r="BS884" s="1">
        <v>4.0</v>
      </c>
      <c r="BT884" s="1">
        <v>5.0</v>
      </c>
      <c r="BU884" s="1">
        <v>5.0</v>
      </c>
      <c r="BV884" s="1">
        <v>3.0</v>
      </c>
      <c r="BW884" s="1">
        <v>3.0</v>
      </c>
      <c r="BX884" s="1">
        <v>3.0</v>
      </c>
      <c r="BY884" s="1">
        <v>4.0</v>
      </c>
      <c r="BZ884" s="1">
        <v>3.0</v>
      </c>
      <c r="CA884" s="64">
        <f t="shared" si="32"/>
        <v>190</v>
      </c>
      <c r="CB884" s="45">
        <f t="shared" si="33"/>
        <v>23</v>
      </c>
      <c r="CC884" s="45">
        <f t="shared" si="34"/>
        <v>21</v>
      </c>
      <c r="CD884" s="45">
        <f t="shared" si="35"/>
        <v>10</v>
      </c>
      <c r="CE884" s="45">
        <f t="shared" si="36"/>
        <v>23</v>
      </c>
      <c r="CF884" s="45">
        <f t="shared" si="37"/>
        <v>17</v>
      </c>
      <c r="CG884" s="45">
        <f t="shared" si="38"/>
        <v>16</v>
      </c>
      <c r="CH884" s="45">
        <f t="shared" si="39"/>
        <v>23</v>
      </c>
      <c r="CI884" s="45">
        <f t="shared" si="40"/>
        <v>0.4</v>
      </c>
      <c r="CJ884">
        <f t="shared" si="10"/>
        <v>23</v>
      </c>
      <c r="CK884" s="45">
        <f t="shared" si="41"/>
        <v>30</v>
      </c>
      <c r="CM884" s="40">
        <f>VLOOKUP(CB884,'PROMIS 57 T-Score Conversions'!Q$3:R$35,2,TRUE)</f>
        <v>37.4</v>
      </c>
      <c r="CN884" s="44" t="str">
        <f t="shared" si="20"/>
        <v>Moderate</v>
      </c>
      <c r="CO884" s="40">
        <f>VLOOKUP(CC884,'PROMIS 57 T-Score Conversions'!A$3:B$35,2,TRUE)</f>
        <v>59.4</v>
      </c>
      <c r="CP884" s="39" t="str">
        <f t="shared" si="21"/>
        <v>Moderate</v>
      </c>
      <c r="CQ884" s="40">
        <f>VLOOKUP(CD884,'PROMIS 57 T-Score Conversions'!E$3:F$35,2,TRUE)</f>
        <v>47.5</v>
      </c>
      <c r="CR884" s="39" t="str">
        <f t="shared" si="22"/>
        <v>Normal</v>
      </c>
      <c r="CS884" s="40">
        <f>VLOOKUP(CE884,'PROMIS 57 T-Score Conversions'!U$3:V$35,2,TRUE)</f>
        <v>56.6</v>
      </c>
      <c r="CT884" s="39" t="str">
        <f t="shared" si="42"/>
        <v>Mild</v>
      </c>
      <c r="CU884" s="40">
        <f>VLOOKUP(CF884,'PROMIS 57 T-Score Conversions'!Y$3:Z$35,2,TRUE)</f>
        <v>46.7</v>
      </c>
      <c r="CV884" s="39" t="str">
        <f t="shared" si="24"/>
        <v>Normal</v>
      </c>
      <c r="CW884" s="40">
        <f>vlookup(CG884,'PROMIS 57 T-Score Conversions'!M$3:N$35,2,TRUE)</f>
        <v>36.9</v>
      </c>
      <c r="CX884" s="39" t="str">
        <f t="shared" si="25"/>
        <v>Moderate</v>
      </c>
      <c r="CY884" s="40">
        <f>VLOOKup(CH884,'PROMIS 57 T-Score Conversions'!I$3:J$35,2,TRUE)</f>
        <v>60.8</v>
      </c>
      <c r="CZ884" s="39" t="str">
        <f t="shared" si="26"/>
        <v>Moderate</v>
      </c>
      <c r="DA884" s="37">
        <f>VLOOKUP(CJ884,'PROMIS 57 T-Score Conversions'!AC$3:AD$35,2,TRUE)</f>
        <v>39.5</v>
      </c>
      <c r="DB884" s="44" t="str">
        <f t="shared" si="30"/>
        <v>Moderate</v>
      </c>
      <c r="DC884" s="40">
        <f>VLOOKUP(CK884,'PROMIS 57 T-Score Conversions'!AG$3:AH$35,2,TRUE)</f>
        <v>49.17</v>
      </c>
      <c r="DD884" s="39" t="str">
        <f t="shared" si="31"/>
        <v>Normal</v>
      </c>
    </row>
    <row r="885">
      <c r="A885" s="1" t="b">
        <v>1</v>
      </c>
      <c r="B885" s="1" t="b">
        <v>1</v>
      </c>
      <c r="C885" s="20">
        <v>44134.42594785879</v>
      </c>
      <c r="D885" s="1" t="s">
        <v>376</v>
      </c>
      <c r="E885" s="1">
        <v>2175.0</v>
      </c>
      <c r="F885" s="1">
        <v>4.0</v>
      </c>
      <c r="G885" s="1">
        <v>4.0</v>
      </c>
      <c r="H885" s="1">
        <v>5.0</v>
      </c>
      <c r="I885" s="1">
        <v>2.0</v>
      </c>
      <c r="J885" s="1">
        <v>2.0</v>
      </c>
      <c r="K885" s="1">
        <v>4.0</v>
      </c>
      <c r="L885" s="1">
        <v>4.0</v>
      </c>
      <c r="M885" s="1">
        <v>3.0</v>
      </c>
      <c r="N885" s="1">
        <v>4.0</v>
      </c>
      <c r="O885" s="1">
        <v>3.0</v>
      </c>
      <c r="P885" s="1">
        <v>4.0</v>
      </c>
      <c r="Q885" s="1">
        <v>5.0</v>
      </c>
      <c r="R885" s="1">
        <v>4.0</v>
      </c>
      <c r="S885" s="1">
        <v>3.0</v>
      </c>
      <c r="T885" s="1">
        <v>4.0</v>
      </c>
      <c r="U885" s="1">
        <v>4.0</v>
      </c>
      <c r="V885" s="1">
        <v>4.0</v>
      </c>
      <c r="W885" s="1">
        <v>3.0</v>
      </c>
      <c r="X885" s="1">
        <v>3.0</v>
      </c>
      <c r="Y885" s="1">
        <v>3.0</v>
      </c>
      <c r="Z885" s="1">
        <v>5.0</v>
      </c>
      <c r="AA885" s="1">
        <v>5.0</v>
      </c>
      <c r="AB885" s="1">
        <v>5.0</v>
      </c>
      <c r="AC885" s="1">
        <v>4.0</v>
      </c>
      <c r="AD885" s="1">
        <v>4.0</v>
      </c>
      <c r="AE885" s="1">
        <v>4.0</v>
      </c>
      <c r="AF885" s="1">
        <v>4.0</v>
      </c>
      <c r="AG885" s="1">
        <v>4.0</v>
      </c>
      <c r="AH885" s="1">
        <v>5.0</v>
      </c>
      <c r="AI885" s="1">
        <v>4.0</v>
      </c>
      <c r="AJ885" s="1">
        <v>5.0</v>
      </c>
      <c r="AK885" s="1">
        <v>4.0</v>
      </c>
      <c r="AL885" s="1">
        <v>4.0</v>
      </c>
      <c r="AM885" s="1">
        <v>4.0</v>
      </c>
      <c r="AN885" s="1">
        <v>3.0</v>
      </c>
      <c r="AO885" s="1">
        <v>3.0</v>
      </c>
      <c r="AP885" s="1">
        <v>5.0</v>
      </c>
      <c r="AQ885" s="1">
        <v>4.0</v>
      </c>
      <c r="AR885" s="1">
        <v>2.0</v>
      </c>
      <c r="AS885" s="1">
        <v>4.0</v>
      </c>
      <c r="AT885" s="1">
        <v>2.0</v>
      </c>
      <c r="AU885" s="1">
        <v>1.0</v>
      </c>
      <c r="AV885" s="1">
        <v>1.0</v>
      </c>
      <c r="AW885" s="1">
        <v>2.0</v>
      </c>
      <c r="AX885" s="1">
        <v>1.0</v>
      </c>
      <c r="AY885" s="1">
        <v>2.0</v>
      </c>
      <c r="AZ885" s="1">
        <v>2.0</v>
      </c>
      <c r="BA885" s="1">
        <v>2.0</v>
      </c>
      <c r="BB885" s="1">
        <v>2.0</v>
      </c>
      <c r="BC885" s="1">
        <v>2.0</v>
      </c>
      <c r="BD885" s="1">
        <v>2.0</v>
      </c>
      <c r="BE885" s="1">
        <v>1.0</v>
      </c>
      <c r="BF885" s="1">
        <v>2.0</v>
      </c>
      <c r="BG885" s="1">
        <v>2.0</v>
      </c>
      <c r="BH885" s="1">
        <v>2.0</v>
      </c>
      <c r="BI885" s="1">
        <v>2.0</v>
      </c>
      <c r="BJ885" s="1">
        <v>3.0</v>
      </c>
      <c r="BK885" s="1">
        <v>1.0</v>
      </c>
      <c r="BL885" s="1">
        <v>1.0</v>
      </c>
      <c r="BM885" s="1">
        <v>2.0</v>
      </c>
      <c r="BN885" s="1">
        <v>3.0</v>
      </c>
      <c r="BO885" s="1">
        <v>3.0</v>
      </c>
      <c r="BP885" s="1">
        <v>2.0</v>
      </c>
      <c r="BQ885" s="1">
        <v>2.0</v>
      </c>
      <c r="BR885" s="1">
        <v>1.0</v>
      </c>
      <c r="BS885" s="1">
        <v>5.0</v>
      </c>
      <c r="BT885" s="1">
        <v>5.0</v>
      </c>
      <c r="BU885" s="1">
        <v>5.0</v>
      </c>
      <c r="BV885" s="1">
        <v>4.0</v>
      </c>
      <c r="BW885" s="1">
        <v>5.0</v>
      </c>
      <c r="BX885" s="1">
        <v>4.0</v>
      </c>
      <c r="BY885" s="1">
        <v>4.0</v>
      </c>
      <c r="BZ885" s="1">
        <v>4.0</v>
      </c>
      <c r="CA885" s="64">
        <f t="shared" si="32"/>
        <v>236</v>
      </c>
      <c r="CB885" s="45">
        <f t="shared" si="33"/>
        <v>28</v>
      </c>
      <c r="CC885" s="45">
        <f t="shared" si="34"/>
        <v>31</v>
      </c>
      <c r="CD885" s="45">
        <f t="shared" si="35"/>
        <v>32</v>
      </c>
      <c r="CE885" s="45">
        <f t="shared" si="36"/>
        <v>34</v>
      </c>
      <c r="CF885" s="45">
        <f t="shared" si="37"/>
        <v>29</v>
      </c>
      <c r="CG885" s="45">
        <f t="shared" si="38"/>
        <v>13</v>
      </c>
      <c r="CH885" s="45">
        <f t="shared" si="39"/>
        <v>15</v>
      </c>
      <c r="CI885" s="45">
        <f t="shared" si="40"/>
        <v>0.3</v>
      </c>
      <c r="CJ885">
        <f t="shared" si="10"/>
        <v>15</v>
      </c>
      <c r="CK885" s="45">
        <f t="shared" si="41"/>
        <v>36</v>
      </c>
      <c r="CM885" s="40">
        <f>VLOOKUP(CB885,'PROMIS 57 T-Score Conversions'!Q$3:R$35,2,TRUE)</f>
        <v>40.8</v>
      </c>
      <c r="CN885" s="44" t="str">
        <f t="shared" si="20"/>
        <v>Mild</v>
      </c>
      <c r="CO885" s="40">
        <f>VLOOKUP(CC885,'PROMIS 57 T-Score Conversions'!A$3:B$35,2,TRUE)</f>
        <v>69.8</v>
      </c>
      <c r="CP885" s="39" t="str">
        <f t="shared" si="21"/>
        <v>Severe</v>
      </c>
      <c r="CQ885" s="40">
        <f>VLOOKUP(CD885,'PROMIS 57 T-Score Conversions'!E$3:F$35,2,TRUE)</f>
        <v>69.7</v>
      </c>
      <c r="CR885" s="39" t="str">
        <f t="shared" si="22"/>
        <v>Moderate</v>
      </c>
      <c r="CS885" s="40">
        <f>VLOOKUP(CE885,'PROMIS 57 T-Score Conversions'!U$3:V$35,2,TRUE)</f>
        <v>67.5</v>
      </c>
      <c r="CT885" s="39" t="str">
        <f t="shared" si="42"/>
        <v>Moderate</v>
      </c>
      <c r="CU885" s="40">
        <f>VLOOKUP(CF885,'PROMIS 57 T-Score Conversions'!Y$3:Z$35,2,TRUE)</f>
        <v>59.4</v>
      </c>
      <c r="CV885" s="39" t="str">
        <f t="shared" si="24"/>
        <v>Mild</v>
      </c>
      <c r="CW885" s="40">
        <f>vlookup(CG885,'PROMIS 57 T-Score Conversions'!M$3:N$35,2,TRUE)</f>
        <v>34.5</v>
      </c>
      <c r="CX885" s="39" t="str">
        <f t="shared" si="25"/>
        <v>Moderate</v>
      </c>
      <c r="CY885" s="40">
        <f>VLOOKup(CH885,'PROMIS 57 T-Score Conversions'!I$3:J$35,2,TRUE)</f>
        <v>55</v>
      </c>
      <c r="CZ885" s="39" t="str">
        <f t="shared" si="26"/>
        <v>Mild</v>
      </c>
      <c r="DA885" s="37">
        <f>VLOOKUP(CJ885,'PROMIS 57 T-Score Conversions'!AC$3:AD$35,2,TRUE)</f>
        <v>33.06</v>
      </c>
      <c r="DB885" s="44" t="str">
        <f t="shared" si="30"/>
        <v>Moderate</v>
      </c>
      <c r="DC885" s="40">
        <f>VLOOKUP(CK885,'PROMIS 57 T-Score Conversions'!AG$3:AH$35,2,TRUE)</f>
        <v>56.39</v>
      </c>
      <c r="DD885" s="39" t="str">
        <f t="shared" si="31"/>
        <v>Mild</v>
      </c>
    </row>
    <row r="886">
      <c r="A886" s="1" t="b">
        <v>1</v>
      </c>
      <c r="B886" s="1" t="b">
        <v>1</v>
      </c>
      <c r="C886" s="20">
        <v>44134.75888403935</v>
      </c>
      <c r="D886" s="1" t="s">
        <v>440</v>
      </c>
      <c r="E886" s="1">
        <v>2259.0</v>
      </c>
      <c r="F886" s="1">
        <v>2.0</v>
      </c>
      <c r="G886" s="1">
        <v>4.0</v>
      </c>
      <c r="H886" s="1">
        <v>5.0</v>
      </c>
      <c r="I886" s="1">
        <v>4.0</v>
      </c>
      <c r="J886" s="1">
        <v>2.0</v>
      </c>
      <c r="K886" s="1">
        <v>2.0</v>
      </c>
      <c r="L886" s="1">
        <v>2.0</v>
      </c>
      <c r="M886" s="1">
        <v>1.0</v>
      </c>
      <c r="N886" s="1">
        <v>1.0</v>
      </c>
      <c r="O886" s="1">
        <v>2.0</v>
      </c>
      <c r="P886" s="1">
        <v>2.0</v>
      </c>
      <c r="Q886" s="1">
        <v>1.0</v>
      </c>
      <c r="R886" s="1">
        <v>1.0</v>
      </c>
      <c r="S886" s="1">
        <v>2.0</v>
      </c>
      <c r="T886" s="1">
        <v>2.0</v>
      </c>
      <c r="U886" s="1">
        <v>3.0</v>
      </c>
      <c r="V886" s="1">
        <v>1.0</v>
      </c>
      <c r="W886" s="1">
        <v>1.0</v>
      </c>
      <c r="X886" s="1">
        <v>2.0</v>
      </c>
      <c r="Y886" s="1">
        <v>2.0</v>
      </c>
      <c r="Z886" s="1">
        <v>1.0</v>
      </c>
      <c r="AA886" s="1">
        <v>2.0</v>
      </c>
      <c r="AB886" s="1">
        <v>1.0</v>
      </c>
      <c r="AC886" s="1">
        <v>1.0</v>
      </c>
      <c r="AD886" s="1">
        <v>4.0</v>
      </c>
      <c r="AE886" s="1">
        <v>4.0</v>
      </c>
      <c r="AF886" s="1">
        <v>3.0</v>
      </c>
      <c r="AG886" s="1">
        <v>2.0</v>
      </c>
      <c r="AH886" s="1">
        <v>4.0</v>
      </c>
      <c r="AI886" s="1">
        <v>4.0</v>
      </c>
      <c r="AJ886" s="1">
        <v>3.0</v>
      </c>
      <c r="AK886" s="1">
        <v>3.0</v>
      </c>
      <c r="AL886" s="1">
        <v>3.0</v>
      </c>
      <c r="AM886" s="1">
        <v>5.0</v>
      </c>
      <c r="AN886" s="1">
        <v>3.0</v>
      </c>
      <c r="AO886" s="1">
        <v>3.0</v>
      </c>
      <c r="AP886" s="1">
        <v>3.0</v>
      </c>
      <c r="AQ886" s="1">
        <v>3.0</v>
      </c>
      <c r="AR886" s="1">
        <v>3.0</v>
      </c>
      <c r="AS886" s="1">
        <v>4.0</v>
      </c>
      <c r="AT886" s="1">
        <v>3.0</v>
      </c>
      <c r="AU886" s="1">
        <v>3.0</v>
      </c>
      <c r="AV886" s="1">
        <v>3.0</v>
      </c>
      <c r="AW886" s="1">
        <v>3.0</v>
      </c>
      <c r="AX886" s="1">
        <v>3.0</v>
      </c>
      <c r="AY886" s="1">
        <v>3.0</v>
      </c>
      <c r="AZ886" s="1">
        <v>3.0</v>
      </c>
      <c r="BA886" s="1">
        <v>4.0</v>
      </c>
      <c r="BB886" s="1">
        <v>3.0</v>
      </c>
      <c r="BC886" s="1">
        <v>3.0</v>
      </c>
      <c r="BD886" s="1">
        <v>2.0</v>
      </c>
      <c r="BE886" s="1">
        <v>2.0</v>
      </c>
      <c r="BF886" s="1">
        <v>4.0</v>
      </c>
      <c r="BG886" s="1">
        <v>2.0</v>
      </c>
      <c r="BH886" s="1">
        <v>3.0</v>
      </c>
      <c r="BI886" s="1">
        <v>2.0</v>
      </c>
      <c r="BJ886" s="1">
        <v>2.0</v>
      </c>
      <c r="BK886" s="1">
        <v>4.0</v>
      </c>
      <c r="BL886" s="1">
        <v>4.0</v>
      </c>
      <c r="BM886" s="1">
        <v>4.0</v>
      </c>
      <c r="BN886" s="1">
        <v>4.0</v>
      </c>
      <c r="BO886" s="1">
        <v>3.0</v>
      </c>
      <c r="BP886" s="1">
        <v>4.0</v>
      </c>
      <c r="BQ886" s="1">
        <v>4.0</v>
      </c>
      <c r="BR886" s="1">
        <v>4.0</v>
      </c>
      <c r="BS886" s="1">
        <v>2.0</v>
      </c>
      <c r="BT886" s="1">
        <v>2.0</v>
      </c>
      <c r="BU886" s="1">
        <v>2.0</v>
      </c>
      <c r="BV886" s="1">
        <v>2.0</v>
      </c>
      <c r="BW886" s="1">
        <v>2.0</v>
      </c>
      <c r="BX886" s="1">
        <v>2.0</v>
      </c>
      <c r="BY886" s="1">
        <v>2.0</v>
      </c>
      <c r="BZ886" s="1">
        <v>1.0</v>
      </c>
      <c r="CA886" s="64">
        <f t="shared" si="32"/>
        <v>195</v>
      </c>
      <c r="CB886" s="45">
        <f t="shared" si="33"/>
        <v>22</v>
      </c>
      <c r="CC886" s="45">
        <f t="shared" si="34"/>
        <v>14</v>
      </c>
      <c r="CD886" s="45">
        <f t="shared" si="35"/>
        <v>11</v>
      </c>
      <c r="CE886" s="45">
        <f t="shared" si="36"/>
        <v>27</v>
      </c>
      <c r="CF886" s="45">
        <f t="shared" si="37"/>
        <v>27</v>
      </c>
      <c r="CG886" s="45">
        <f t="shared" si="38"/>
        <v>25</v>
      </c>
      <c r="CH886" s="45">
        <f t="shared" si="39"/>
        <v>21</v>
      </c>
      <c r="CI886" s="45">
        <f t="shared" si="40"/>
        <v>0.2</v>
      </c>
      <c r="CJ886">
        <f t="shared" si="10"/>
        <v>31</v>
      </c>
      <c r="CK886" s="45">
        <f t="shared" si="41"/>
        <v>15</v>
      </c>
      <c r="CM886" s="40">
        <f>VLOOKUP(CB886,'PROMIS 57 T-Score Conversions'!Q$3:R$35,2,TRUE)</f>
        <v>36.7</v>
      </c>
      <c r="CN886" s="44" t="str">
        <f t="shared" si="20"/>
        <v>Moderate</v>
      </c>
      <c r="CO886" s="40">
        <f>VLOOKUP(CC886,'PROMIS 57 T-Score Conversions'!A$3:B$35,2,TRUE)</f>
        <v>52.1</v>
      </c>
      <c r="CP886" s="39" t="str">
        <f t="shared" si="21"/>
        <v>Mild</v>
      </c>
      <c r="CQ886" s="40">
        <f>VLOOKUP(CD886,'PROMIS 57 T-Score Conversions'!E$3:F$35,2,TRUE)</f>
        <v>49.4</v>
      </c>
      <c r="CR886" s="39" t="str">
        <f t="shared" si="22"/>
        <v>Normal</v>
      </c>
      <c r="CS886" s="40">
        <f>VLOOKUP(CE886,'PROMIS 57 T-Score Conversions'!U$3:V$35,2,TRUE)</f>
        <v>60.4</v>
      </c>
      <c r="CT886" s="39" t="str">
        <f t="shared" si="42"/>
        <v>Moderate</v>
      </c>
      <c r="CU886" s="40">
        <f>VLOOKUP(CF886,'PROMIS 57 T-Score Conversions'!Y$3:Z$35,2,TRUE)</f>
        <v>57.3</v>
      </c>
      <c r="CV886" s="39" t="str">
        <f t="shared" si="24"/>
        <v>Mild</v>
      </c>
      <c r="CW886" s="40">
        <f>vlookup(CG886,'PROMIS 57 T-Score Conversions'!M$3:N$35,2,TRUE)</f>
        <v>45</v>
      </c>
      <c r="CX886" s="39" t="str">
        <f t="shared" si="25"/>
        <v>Normal</v>
      </c>
      <c r="CY886" s="40">
        <f>VLOOKup(CH886,'PROMIS 57 T-Score Conversions'!I$3:J$35,2,TRUE)</f>
        <v>59.5</v>
      </c>
      <c r="CZ886" s="39" t="str">
        <f t="shared" si="26"/>
        <v>Mild</v>
      </c>
      <c r="DA886" s="37">
        <f>VLOOKUP(CJ886,'PROMIS 57 T-Score Conversions'!AC$3:AD$35,2,TRUE)</f>
        <v>46.22</v>
      </c>
      <c r="DB886" s="44" t="str">
        <f t="shared" si="30"/>
        <v>Normal</v>
      </c>
      <c r="DC886" s="40">
        <f>VLOOKUP(CK886,'PROMIS 57 T-Score Conversions'!AG$3:AH$35,2,TRUE)</f>
        <v>35.07</v>
      </c>
      <c r="DD886" s="39" t="str">
        <f t="shared" si="31"/>
        <v>Normal</v>
      </c>
    </row>
    <row r="887">
      <c r="A887" s="1" t="b">
        <v>1</v>
      </c>
      <c r="B887" s="1" t="b">
        <v>1</v>
      </c>
      <c r="C887" s="20">
        <v>44136.371820138884</v>
      </c>
      <c r="D887" s="1" t="s">
        <v>452</v>
      </c>
      <c r="E887" s="1">
        <v>2265.0</v>
      </c>
      <c r="F887" s="1">
        <v>4.0</v>
      </c>
      <c r="G887" s="1">
        <v>4.0</v>
      </c>
      <c r="H887" s="1">
        <v>4.0</v>
      </c>
      <c r="I887" s="1">
        <v>2.0</v>
      </c>
      <c r="J887" s="1">
        <v>2.0</v>
      </c>
      <c r="K887" s="1">
        <v>2.0</v>
      </c>
      <c r="L887" s="1">
        <v>3.0</v>
      </c>
      <c r="M887" s="1">
        <v>2.0</v>
      </c>
      <c r="N887" s="1">
        <v>4.0</v>
      </c>
      <c r="O887" s="1">
        <v>3.0</v>
      </c>
      <c r="P887" s="1">
        <v>4.0</v>
      </c>
      <c r="Q887" s="1">
        <v>5.0</v>
      </c>
      <c r="R887" s="1">
        <v>4.0</v>
      </c>
      <c r="S887" s="1">
        <v>3.0</v>
      </c>
      <c r="T887" s="1">
        <v>4.0</v>
      </c>
      <c r="U887" s="1">
        <v>4.0</v>
      </c>
      <c r="V887" s="1">
        <v>4.0</v>
      </c>
      <c r="W887" s="1">
        <v>4.0</v>
      </c>
      <c r="X887" s="1">
        <v>4.0</v>
      </c>
      <c r="Y887" s="1">
        <v>4.0</v>
      </c>
      <c r="Z887" s="1">
        <v>3.0</v>
      </c>
      <c r="AA887" s="1">
        <v>5.0</v>
      </c>
      <c r="AB887" s="1">
        <v>4.0</v>
      </c>
      <c r="AC887" s="1">
        <v>4.0</v>
      </c>
      <c r="AD887" s="1">
        <v>5.0</v>
      </c>
      <c r="AE887" s="1">
        <v>5.0</v>
      </c>
      <c r="AF887" s="1">
        <v>5.0</v>
      </c>
      <c r="AG887" s="1">
        <v>5.0</v>
      </c>
      <c r="AH887" s="1">
        <v>5.0</v>
      </c>
      <c r="AI887" s="1">
        <v>5.0</v>
      </c>
      <c r="AJ887" s="1">
        <v>5.0</v>
      </c>
      <c r="AK887" s="1">
        <v>5.0</v>
      </c>
      <c r="AL887" s="1">
        <v>4.0</v>
      </c>
      <c r="AM887" s="1">
        <v>5.0</v>
      </c>
      <c r="AN887" s="1">
        <v>5.0</v>
      </c>
      <c r="AO887" s="1">
        <v>5.0</v>
      </c>
      <c r="AP887" s="1">
        <v>5.0</v>
      </c>
      <c r="AQ887" s="1">
        <v>3.0</v>
      </c>
      <c r="AR887" s="1">
        <v>2.0</v>
      </c>
      <c r="AS887" s="1">
        <v>4.0</v>
      </c>
      <c r="AT887" s="1">
        <v>2.0</v>
      </c>
      <c r="AU887" s="1">
        <v>2.0</v>
      </c>
      <c r="AV887" s="1">
        <v>2.0</v>
      </c>
      <c r="AW887" s="1">
        <v>2.0</v>
      </c>
      <c r="AX887" s="1">
        <v>2.0</v>
      </c>
      <c r="AY887" s="1">
        <v>2.0</v>
      </c>
      <c r="AZ887" s="1">
        <v>3.0</v>
      </c>
      <c r="BA887" s="1">
        <v>2.0</v>
      </c>
      <c r="BB887" s="1">
        <v>5.0</v>
      </c>
      <c r="BC887" s="1">
        <v>5.0</v>
      </c>
      <c r="BD887" s="1">
        <v>4.0</v>
      </c>
      <c r="BE887" s="1">
        <v>4.0</v>
      </c>
      <c r="BF887" s="1">
        <v>4.0</v>
      </c>
      <c r="BG887" s="1">
        <v>3.0</v>
      </c>
      <c r="BH887" s="1">
        <v>5.0</v>
      </c>
      <c r="BI887" s="1">
        <v>5.0</v>
      </c>
      <c r="BJ887" s="1">
        <v>7.0</v>
      </c>
      <c r="BK887" s="1">
        <v>1.0</v>
      </c>
      <c r="BL887" s="1">
        <v>1.0</v>
      </c>
      <c r="BM887" s="1">
        <v>1.0</v>
      </c>
      <c r="BN887" s="1">
        <v>1.0</v>
      </c>
      <c r="BO887" s="1">
        <v>2.0</v>
      </c>
      <c r="BP887" s="1">
        <v>1.0</v>
      </c>
      <c r="BQ887" s="1">
        <v>1.0</v>
      </c>
      <c r="BR887" s="1">
        <v>1.0</v>
      </c>
      <c r="BS887" s="1">
        <v>5.0</v>
      </c>
      <c r="BT887" s="1">
        <v>5.0</v>
      </c>
      <c r="BU887" s="1">
        <v>5.0</v>
      </c>
      <c r="BV887" s="1">
        <v>5.0</v>
      </c>
      <c r="BW887" s="1">
        <v>5.0</v>
      </c>
      <c r="BX887" s="1">
        <v>5.0</v>
      </c>
      <c r="BY887" s="1">
        <v>4.0</v>
      </c>
      <c r="BZ887" s="1">
        <v>5.0</v>
      </c>
      <c r="CA887" s="64">
        <f t="shared" si="32"/>
        <v>266</v>
      </c>
      <c r="CB887" s="45">
        <f t="shared" si="33"/>
        <v>23</v>
      </c>
      <c r="CC887" s="45">
        <f t="shared" si="34"/>
        <v>31</v>
      </c>
      <c r="CD887" s="45">
        <f t="shared" si="35"/>
        <v>32</v>
      </c>
      <c r="CE887" s="45">
        <f t="shared" si="36"/>
        <v>40</v>
      </c>
      <c r="CF887" s="45">
        <f t="shared" si="37"/>
        <v>33</v>
      </c>
      <c r="CG887" s="45">
        <f t="shared" si="38"/>
        <v>17</v>
      </c>
      <c r="CH887" s="45">
        <f t="shared" si="39"/>
        <v>35</v>
      </c>
      <c r="CI887" s="45">
        <f t="shared" si="40"/>
        <v>0.7</v>
      </c>
      <c r="CJ887">
        <f t="shared" si="10"/>
        <v>9</v>
      </c>
      <c r="CK887" s="45">
        <f t="shared" si="41"/>
        <v>39</v>
      </c>
      <c r="CM887" s="40">
        <f>VLOOKUP(CB887,'PROMIS 57 T-Score Conversions'!Q$3:R$35,2,TRUE)</f>
        <v>37.4</v>
      </c>
      <c r="CN887" s="44" t="str">
        <f t="shared" si="20"/>
        <v>Moderate</v>
      </c>
      <c r="CO887" s="40">
        <f>VLOOKUP(CC887,'PROMIS 57 T-Score Conversions'!A$3:B$35,2,TRUE)</f>
        <v>69.8</v>
      </c>
      <c r="CP887" s="39" t="str">
        <f t="shared" si="21"/>
        <v>Severe</v>
      </c>
      <c r="CQ887" s="40">
        <f>VLOOKUP(CD887,'PROMIS 57 T-Score Conversions'!E$3:F$35,2,TRUE)</f>
        <v>69.7</v>
      </c>
      <c r="CR887" s="39" t="str">
        <f t="shared" si="22"/>
        <v>Moderate</v>
      </c>
      <c r="CS887" s="40">
        <f>VLOOKUP(CE887,'PROMIS 57 T-Score Conversions'!U$3:V$35,2,TRUE)</f>
        <v>77.8</v>
      </c>
      <c r="CT887" s="39" t="str">
        <f t="shared" si="42"/>
        <v>Severe</v>
      </c>
      <c r="CU887" s="40">
        <f>VLOOKUP(CF887,'PROMIS 57 T-Score Conversions'!Y$3:Z$35,2,TRUE)</f>
        <v>63.7</v>
      </c>
      <c r="CV887" s="39" t="str">
        <f t="shared" si="24"/>
        <v>Moderate</v>
      </c>
      <c r="CW887" s="40">
        <f>vlookup(CG887,'PROMIS 57 T-Score Conversions'!M$3:N$35,2,TRUE)</f>
        <v>37.7</v>
      </c>
      <c r="CX887" s="39" t="str">
        <f t="shared" si="25"/>
        <v>Moderate</v>
      </c>
      <c r="CY887" s="40">
        <f>VLOOKup(CH887,'PROMIS 57 T-Score Conversions'!I$3:J$35,2,TRUE)</f>
        <v>69.2</v>
      </c>
      <c r="CZ887" s="39" t="str">
        <f t="shared" si="26"/>
        <v>Moderate</v>
      </c>
      <c r="DA887" s="37">
        <f>VLOOKUP(CJ887,'PROMIS 57 T-Score Conversions'!AC$3:AD$35,2,TRUE)</f>
        <v>25.73</v>
      </c>
      <c r="DB887" s="44" t="str">
        <f t="shared" si="30"/>
        <v>Severe</v>
      </c>
      <c r="DC887" s="40">
        <f>VLOOKUP(CK887,'PROMIS 57 T-Score Conversions'!AG$3:AH$35,2,TRUE)</f>
        <v>62.52</v>
      </c>
      <c r="DD887" s="39" t="str">
        <f t="shared" si="31"/>
        <v>Moderate</v>
      </c>
    </row>
    <row r="888">
      <c r="A888" s="1" t="b">
        <v>1</v>
      </c>
      <c r="B888" s="1" t="b">
        <v>1</v>
      </c>
      <c r="C888" s="20">
        <v>44136.98617549769</v>
      </c>
      <c r="D888" s="1" t="s">
        <v>547</v>
      </c>
      <c r="E888" s="1">
        <v>2389.0</v>
      </c>
      <c r="F888" s="1">
        <v>4.0</v>
      </c>
      <c r="G888" s="1">
        <v>5.0</v>
      </c>
      <c r="H888" s="1">
        <v>5.0</v>
      </c>
      <c r="I888" s="1">
        <v>4.0</v>
      </c>
      <c r="J888" s="1">
        <v>2.0</v>
      </c>
      <c r="K888" s="1">
        <v>4.0</v>
      </c>
      <c r="L888" s="1">
        <v>5.0</v>
      </c>
      <c r="M888" s="1">
        <v>2.0</v>
      </c>
      <c r="N888" s="1">
        <v>5.0</v>
      </c>
      <c r="O888" s="1">
        <v>4.0</v>
      </c>
      <c r="P888" s="1">
        <v>4.0</v>
      </c>
      <c r="Q888" s="1">
        <v>5.0</v>
      </c>
      <c r="R888" s="1">
        <v>4.0</v>
      </c>
      <c r="S888" s="1">
        <v>5.0</v>
      </c>
      <c r="T888" s="1">
        <v>4.0</v>
      </c>
      <c r="U888" s="1">
        <v>5.0</v>
      </c>
      <c r="V888" s="1">
        <v>4.0</v>
      </c>
      <c r="W888" s="1">
        <v>5.0</v>
      </c>
      <c r="X888" s="1">
        <v>5.0</v>
      </c>
      <c r="Y888" s="1">
        <v>5.0</v>
      </c>
      <c r="Z888" s="1">
        <v>4.0</v>
      </c>
      <c r="AA888" s="1">
        <v>4.0</v>
      </c>
      <c r="AB888" s="1">
        <v>5.0</v>
      </c>
      <c r="AC888" s="1">
        <v>4.0</v>
      </c>
      <c r="AD888" s="1">
        <v>5.0</v>
      </c>
      <c r="AE888" s="1">
        <v>5.0</v>
      </c>
      <c r="AF888" s="1">
        <v>5.0</v>
      </c>
      <c r="AG888" s="1">
        <v>4.0</v>
      </c>
      <c r="AH888" s="1">
        <v>5.0</v>
      </c>
      <c r="AI888" s="1">
        <v>5.0</v>
      </c>
      <c r="AJ888" s="1">
        <v>5.0</v>
      </c>
      <c r="AK888" s="1">
        <v>5.0</v>
      </c>
      <c r="AL888" s="1">
        <v>5.0</v>
      </c>
      <c r="AM888" s="1">
        <v>4.0</v>
      </c>
      <c r="AN888" s="1">
        <v>4.0</v>
      </c>
      <c r="AO888" s="1">
        <v>4.0</v>
      </c>
      <c r="AP888" s="1">
        <v>5.0</v>
      </c>
      <c r="AQ888" s="1">
        <v>5.0</v>
      </c>
      <c r="AR888" s="1">
        <v>5.0</v>
      </c>
      <c r="AS888" s="1">
        <v>4.0</v>
      </c>
      <c r="AT888" s="1">
        <v>1.0</v>
      </c>
      <c r="AU888" s="1">
        <v>2.0</v>
      </c>
      <c r="AV888" s="1">
        <v>3.0</v>
      </c>
      <c r="AW888" s="1">
        <v>2.0</v>
      </c>
      <c r="AX888" s="1">
        <v>2.0</v>
      </c>
      <c r="AY888" s="1">
        <v>3.0</v>
      </c>
      <c r="AZ888" s="1">
        <v>2.0</v>
      </c>
      <c r="BA888" s="1">
        <v>3.0</v>
      </c>
      <c r="BB888" s="1">
        <v>4.0</v>
      </c>
      <c r="BC888" s="1">
        <v>3.0</v>
      </c>
      <c r="BD888" s="1">
        <v>3.0</v>
      </c>
      <c r="BE888" s="1">
        <v>3.0</v>
      </c>
      <c r="BF888" s="1">
        <v>3.0</v>
      </c>
      <c r="BG888" s="1">
        <v>4.0</v>
      </c>
      <c r="BH888" s="1">
        <v>4.0</v>
      </c>
      <c r="BI888" s="1">
        <v>4.0</v>
      </c>
      <c r="BJ888" s="1">
        <v>8.0</v>
      </c>
      <c r="BK888" s="1">
        <v>4.0</v>
      </c>
      <c r="BL888" s="1">
        <v>5.0</v>
      </c>
      <c r="BM888" s="1">
        <v>5.0</v>
      </c>
      <c r="BN888" s="1">
        <v>2.0</v>
      </c>
      <c r="BO888" s="1">
        <v>2.0</v>
      </c>
      <c r="BP888" s="1">
        <v>1.0</v>
      </c>
      <c r="BQ888" s="1">
        <v>2.0</v>
      </c>
      <c r="BR888" s="1">
        <v>1.0</v>
      </c>
      <c r="BS888" s="1">
        <v>5.0</v>
      </c>
      <c r="BT888" s="1">
        <v>5.0</v>
      </c>
      <c r="BU888" s="1">
        <v>5.0</v>
      </c>
      <c r="BV888" s="1">
        <v>5.0</v>
      </c>
      <c r="BW888" s="1">
        <v>5.0</v>
      </c>
      <c r="BX888" s="1">
        <v>4.0</v>
      </c>
      <c r="BY888" s="1">
        <v>3.0</v>
      </c>
      <c r="BZ888" s="1">
        <v>5.0</v>
      </c>
      <c r="CA888" s="64">
        <f t="shared" si="32"/>
        <v>291</v>
      </c>
      <c r="CB888" s="45">
        <f t="shared" si="33"/>
        <v>31</v>
      </c>
      <c r="CC888" s="45">
        <f t="shared" si="34"/>
        <v>36</v>
      </c>
      <c r="CD888" s="45">
        <f t="shared" si="35"/>
        <v>36</v>
      </c>
      <c r="CE888" s="45">
        <f t="shared" si="36"/>
        <v>39</v>
      </c>
      <c r="CF888" s="45">
        <f t="shared" si="37"/>
        <v>36</v>
      </c>
      <c r="CG888" s="45">
        <f t="shared" si="38"/>
        <v>18</v>
      </c>
      <c r="CH888" s="45">
        <f t="shared" si="39"/>
        <v>28</v>
      </c>
      <c r="CI888" s="45">
        <f t="shared" si="40"/>
        <v>0.8</v>
      </c>
      <c r="CJ888">
        <f t="shared" si="10"/>
        <v>22</v>
      </c>
      <c r="CK888" s="45">
        <f t="shared" si="41"/>
        <v>37</v>
      </c>
      <c r="CM888" s="40">
        <f>VLOOKUP(CB888,'PROMIS 57 T-Score Conversions'!Q$3:R$35,2,TRUE)</f>
        <v>43.1</v>
      </c>
      <c r="CN888" s="44" t="str">
        <f t="shared" si="20"/>
        <v>Mild</v>
      </c>
      <c r="CO888" s="40">
        <f>VLOOKUP(CC888,'PROMIS 57 T-Score Conversions'!A$3:B$35,2,TRUE)</f>
        <v>75.4</v>
      </c>
      <c r="CP888" s="39" t="str">
        <f t="shared" si="21"/>
        <v>Severe</v>
      </c>
      <c r="CQ888" s="40">
        <f>VLOOKUP(CD888,'PROMIS 57 T-Score Conversions'!E$3:F$35,2,TRUE)</f>
        <v>73.9</v>
      </c>
      <c r="CR888" s="39" t="str">
        <f t="shared" si="22"/>
        <v>Severe</v>
      </c>
      <c r="CS888" s="40">
        <f>VLOOKUP(CE888,'PROMIS 57 T-Score Conversions'!U$3:V$35,2,TRUE)</f>
        <v>74.2</v>
      </c>
      <c r="CT888" s="39" t="str">
        <f t="shared" si="42"/>
        <v>Severe</v>
      </c>
      <c r="CU888" s="40">
        <f>VLOOKUP(CF888,'PROMIS 57 T-Score Conversions'!Y$3:Z$35,2,TRUE)</f>
        <v>67.5</v>
      </c>
      <c r="CV888" s="39" t="str">
        <f t="shared" si="24"/>
        <v>Moderate</v>
      </c>
      <c r="CW888" s="40">
        <f>vlookup(CG888,'PROMIS 57 T-Score Conversions'!M$3:N$35,2,TRUE)</f>
        <v>38.5</v>
      </c>
      <c r="CX888" s="39" t="str">
        <f t="shared" si="25"/>
        <v>Moderate</v>
      </c>
      <c r="CY888" s="40">
        <f>VLOOKup(CH888,'PROMIS 57 T-Score Conversions'!I$3:J$35,2,TRUE)</f>
        <v>64.1</v>
      </c>
      <c r="CZ888" s="39" t="str">
        <f t="shared" si="26"/>
        <v>Moderate</v>
      </c>
      <c r="DA888" s="37">
        <f>VLOOKUP(CJ888,'PROMIS 57 T-Score Conversions'!AC$3:AD$35,2,TRUE)</f>
        <v>38.71</v>
      </c>
      <c r="DB888" s="44" t="str">
        <f t="shared" si="30"/>
        <v>Moderate</v>
      </c>
      <c r="DC888" s="40">
        <f>VLOOKUP(CK888,'PROMIS 57 T-Score Conversions'!AG$3:AH$35,2,TRUE)</f>
        <v>58.03</v>
      </c>
      <c r="DD888" s="39" t="str">
        <f t="shared" si="31"/>
        <v>Mild</v>
      </c>
    </row>
    <row r="889">
      <c r="A889" s="1" t="b">
        <v>1</v>
      </c>
      <c r="B889" s="1" t="b">
        <v>1</v>
      </c>
      <c r="C889" s="20">
        <v>44137.597795856476</v>
      </c>
      <c r="D889" s="1" t="s">
        <v>141</v>
      </c>
      <c r="E889" s="1">
        <v>1909.0</v>
      </c>
      <c r="F889" s="1">
        <v>3.0</v>
      </c>
      <c r="G889" s="1">
        <v>3.0</v>
      </c>
      <c r="H889" s="1">
        <v>3.0</v>
      </c>
      <c r="I889" s="1">
        <v>3.0</v>
      </c>
      <c r="J889" s="1">
        <v>3.0</v>
      </c>
      <c r="K889" s="1">
        <v>3.0</v>
      </c>
      <c r="L889" s="1">
        <v>4.0</v>
      </c>
      <c r="M889" s="1">
        <v>3.0</v>
      </c>
      <c r="N889" s="1">
        <v>2.0</v>
      </c>
      <c r="O889" s="1">
        <v>1.0</v>
      </c>
      <c r="P889" s="1">
        <v>4.0</v>
      </c>
      <c r="Q889" s="1">
        <v>1.0</v>
      </c>
      <c r="R889" s="1">
        <v>1.0</v>
      </c>
      <c r="S889" s="1">
        <v>1.0</v>
      </c>
      <c r="T889" s="1">
        <v>2.0</v>
      </c>
      <c r="U889" s="1">
        <v>2.0</v>
      </c>
      <c r="V889" s="1">
        <v>1.0</v>
      </c>
      <c r="W889" s="1">
        <v>1.0</v>
      </c>
      <c r="X889" s="1">
        <v>1.0</v>
      </c>
      <c r="Y889" s="1">
        <v>2.0</v>
      </c>
      <c r="Z889" s="1">
        <v>1.0</v>
      </c>
      <c r="AA889" s="1">
        <v>1.0</v>
      </c>
      <c r="AB889" s="1">
        <v>2.0</v>
      </c>
      <c r="AC889" s="1">
        <v>1.0</v>
      </c>
      <c r="AD889" s="1">
        <v>3.0</v>
      </c>
      <c r="AE889" s="1">
        <v>2.0</v>
      </c>
      <c r="AF889" s="1">
        <v>3.0</v>
      </c>
      <c r="AG889" s="1">
        <v>3.0</v>
      </c>
      <c r="AH889" s="1">
        <v>3.0</v>
      </c>
      <c r="AI889" s="1">
        <v>2.0</v>
      </c>
      <c r="AJ889" s="1">
        <v>3.0</v>
      </c>
      <c r="AK889" s="1">
        <v>3.0</v>
      </c>
      <c r="AL889" s="1">
        <v>5.0</v>
      </c>
      <c r="AM889" s="1">
        <v>3.0</v>
      </c>
      <c r="AN889" s="1">
        <v>4.0</v>
      </c>
      <c r="AO889" s="1">
        <v>2.0</v>
      </c>
      <c r="AP889" s="1">
        <v>4.0</v>
      </c>
      <c r="AQ889" s="1">
        <v>2.0</v>
      </c>
      <c r="AR889" s="1">
        <v>2.0</v>
      </c>
      <c r="AS889" s="1">
        <v>3.0</v>
      </c>
      <c r="AT889" s="1">
        <v>2.0</v>
      </c>
      <c r="AU889" s="1">
        <v>3.0</v>
      </c>
      <c r="AV889" s="1">
        <v>1.0</v>
      </c>
      <c r="AW889" s="1">
        <v>2.0</v>
      </c>
      <c r="AX889" s="1">
        <v>2.0</v>
      </c>
      <c r="AY889" s="1">
        <v>2.0</v>
      </c>
      <c r="AZ889" s="1">
        <v>2.0</v>
      </c>
      <c r="BA889" s="1">
        <v>1.0</v>
      </c>
      <c r="BB889" s="1">
        <v>3.0</v>
      </c>
      <c r="BC889" s="1">
        <v>3.0</v>
      </c>
      <c r="BD889" s="1">
        <v>2.0</v>
      </c>
      <c r="BE889" s="1">
        <v>4.0</v>
      </c>
      <c r="BF889" s="1">
        <v>3.0</v>
      </c>
      <c r="BG889" s="1">
        <v>2.0</v>
      </c>
      <c r="BH889" s="1">
        <v>3.0</v>
      </c>
      <c r="BI889" s="1">
        <v>2.0</v>
      </c>
      <c r="BJ889" s="1">
        <v>3.0</v>
      </c>
      <c r="BK889" s="1">
        <v>4.0</v>
      </c>
      <c r="BL889" s="1">
        <v>2.0</v>
      </c>
      <c r="BM889" s="1">
        <v>3.0</v>
      </c>
      <c r="BN889" s="1">
        <v>3.0</v>
      </c>
      <c r="BO889" s="1">
        <v>2.0</v>
      </c>
      <c r="BP889" s="1">
        <v>2.0</v>
      </c>
      <c r="BQ889" s="1">
        <v>2.0</v>
      </c>
      <c r="BR889" s="1">
        <v>1.0</v>
      </c>
      <c r="BS889" s="1">
        <v>3.0</v>
      </c>
      <c r="BT889" s="1">
        <v>3.0</v>
      </c>
      <c r="BU889" s="1">
        <v>3.0</v>
      </c>
      <c r="BV889" s="1">
        <v>3.0</v>
      </c>
      <c r="BW889" s="1">
        <v>4.0</v>
      </c>
      <c r="BX889" s="1">
        <v>2.0</v>
      </c>
      <c r="BY889" s="1">
        <v>4.0</v>
      </c>
      <c r="BZ889" s="1">
        <v>4.0</v>
      </c>
      <c r="CA889" s="64">
        <f t="shared" si="32"/>
        <v>181</v>
      </c>
      <c r="CB889" s="45">
        <f t="shared" si="33"/>
        <v>25</v>
      </c>
      <c r="CC889" s="45">
        <f t="shared" si="34"/>
        <v>14</v>
      </c>
      <c r="CD889" s="45">
        <f t="shared" si="35"/>
        <v>10</v>
      </c>
      <c r="CE889" s="45">
        <f t="shared" si="36"/>
        <v>22</v>
      </c>
      <c r="CF889" s="45">
        <f t="shared" si="37"/>
        <v>25</v>
      </c>
      <c r="CG889" s="45">
        <f t="shared" si="38"/>
        <v>15</v>
      </c>
      <c r="CH889" s="45">
        <f t="shared" si="39"/>
        <v>22</v>
      </c>
      <c r="CI889" s="45">
        <f t="shared" si="40"/>
        <v>0.3</v>
      </c>
      <c r="CJ889">
        <f t="shared" si="10"/>
        <v>19</v>
      </c>
      <c r="CK889" s="45">
        <f t="shared" si="41"/>
        <v>26</v>
      </c>
      <c r="CM889" s="40">
        <f>VLOOKUP(CB889,'PROMIS 57 T-Score Conversions'!Q$3:R$35,2,TRUE)</f>
        <v>38.8</v>
      </c>
      <c r="CN889" s="44" t="str">
        <f t="shared" si="20"/>
        <v>Moderate</v>
      </c>
      <c r="CO889" s="40">
        <f>VLOOKUP(CC889,'PROMIS 57 T-Score Conversions'!A$3:B$35,2,TRUE)</f>
        <v>52.1</v>
      </c>
      <c r="CP889" s="39" t="str">
        <f t="shared" si="21"/>
        <v>Mild</v>
      </c>
      <c r="CQ889" s="40">
        <f>VLOOKUP(CD889,'PROMIS 57 T-Score Conversions'!E$3:F$35,2,TRUE)</f>
        <v>47.5</v>
      </c>
      <c r="CR889" s="39" t="str">
        <f t="shared" si="22"/>
        <v>Normal</v>
      </c>
      <c r="CS889" s="40">
        <f>VLOOKUP(CE889,'PROMIS 57 T-Score Conversions'!U$3:V$35,2,TRUE)</f>
        <v>55.6</v>
      </c>
      <c r="CT889" s="39" t="str">
        <f t="shared" si="42"/>
        <v>Mild</v>
      </c>
      <c r="CU889" s="40">
        <f>VLOOKUP(CF889,'PROMIS 57 T-Score Conversions'!Y$3:Z$35,2,TRUE)</f>
        <v>55.3</v>
      </c>
      <c r="CV889" s="39" t="str">
        <f t="shared" si="24"/>
        <v>Mild</v>
      </c>
      <c r="CW889" s="40">
        <f>vlookup(CG889,'PROMIS 57 T-Score Conversions'!M$3:N$35,2,TRUE)</f>
        <v>36.2</v>
      </c>
      <c r="CX889" s="39" t="str">
        <f t="shared" si="25"/>
        <v>Moderate</v>
      </c>
      <c r="CY889" s="40">
        <f>VLOOKup(CH889,'PROMIS 57 T-Score Conversions'!I$3:J$35,2,TRUE)</f>
        <v>60.2</v>
      </c>
      <c r="CZ889" s="39" t="str">
        <f t="shared" si="26"/>
        <v>Moderate</v>
      </c>
      <c r="DA889" s="37">
        <f>VLOOKUP(CJ889,'PROMIS 57 T-Score Conversions'!AC$3:AD$35,2,TRUE)</f>
        <v>36.36</v>
      </c>
      <c r="DB889" s="44" t="str">
        <f t="shared" si="30"/>
        <v>Moderate</v>
      </c>
      <c r="DC889" s="40">
        <f>VLOOKUP(CK889,'PROMIS 57 T-Score Conversions'!AG$3:AH$35,2,TRUE)</f>
        <v>45.27</v>
      </c>
      <c r="DD889" s="39" t="str">
        <f t="shared" si="31"/>
        <v>Normal</v>
      </c>
    </row>
    <row r="890">
      <c r="A890" s="1" t="b">
        <v>1</v>
      </c>
      <c r="B890" s="1" t="b">
        <v>1</v>
      </c>
      <c r="C890" s="20">
        <v>44137.8245697338</v>
      </c>
      <c r="D890" s="1" t="s">
        <v>458</v>
      </c>
      <c r="E890" s="1">
        <v>2290.0</v>
      </c>
      <c r="F890" s="1">
        <v>4.0</v>
      </c>
      <c r="G890" s="1">
        <v>4.0</v>
      </c>
      <c r="H890" s="1">
        <v>4.0</v>
      </c>
      <c r="I890" s="1">
        <v>3.0</v>
      </c>
      <c r="J890" s="1">
        <v>4.0</v>
      </c>
      <c r="K890" s="1">
        <v>4.0</v>
      </c>
      <c r="L890" s="1">
        <v>4.0</v>
      </c>
      <c r="M890" s="1">
        <v>3.0</v>
      </c>
      <c r="N890" s="1">
        <v>2.0</v>
      </c>
      <c r="O890" s="1">
        <v>2.0</v>
      </c>
      <c r="P890" s="1">
        <v>3.0</v>
      </c>
      <c r="Q890" s="1">
        <v>2.0</v>
      </c>
      <c r="R890" s="1">
        <v>1.0</v>
      </c>
      <c r="S890" s="1">
        <v>2.0</v>
      </c>
      <c r="T890" s="1">
        <v>2.0</v>
      </c>
      <c r="U890" s="1">
        <v>2.0</v>
      </c>
      <c r="V890" s="1">
        <v>3.0</v>
      </c>
      <c r="W890" s="1">
        <v>1.0</v>
      </c>
      <c r="X890" s="1">
        <v>1.0</v>
      </c>
      <c r="Y890" s="1">
        <v>2.0</v>
      </c>
      <c r="Z890" s="1">
        <v>3.0</v>
      </c>
      <c r="AA890" s="1">
        <v>3.0</v>
      </c>
      <c r="AB890" s="1">
        <v>1.0</v>
      </c>
      <c r="AC890" s="1">
        <v>2.0</v>
      </c>
      <c r="AD890" s="1">
        <v>3.0</v>
      </c>
      <c r="AE890" s="1">
        <v>3.0</v>
      </c>
      <c r="AF890" s="1">
        <v>4.0</v>
      </c>
      <c r="AG890" s="1">
        <v>4.0</v>
      </c>
      <c r="AH890" s="1">
        <v>4.0</v>
      </c>
      <c r="AI890" s="1">
        <v>3.0</v>
      </c>
      <c r="AJ890" s="1">
        <v>3.0</v>
      </c>
      <c r="AK890" s="1">
        <v>3.0</v>
      </c>
      <c r="AL890" s="1">
        <v>4.0</v>
      </c>
      <c r="AM890" s="1">
        <v>4.0</v>
      </c>
      <c r="AN890" s="1">
        <v>4.0</v>
      </c>
      <c r="AO890" s="1">
        <v>3.0</v>
      </c>
      <c r="AP890" s="1">
        <v>4.0</v>
      </c>
      <c r="AQ890" s="1">
        <v>3.0</v>
      </c>
      <c r="AR890" s="1">
        <v>3.0</v>
      </c>
      <c r="AS890" s="1">
        <v>4.0</v>
      </c>
      <c r="AT890" s="1">
        <v>4.0</v>
      </c>
      <c r="AU890" s="1">
        <v>4.0</v>
      </c>
      <c r="AV890" s="1">
        <v>3.0</v>
      </c>
      <c r="AW890" s="1">
        <v>4.0</v>
      </c>
      <c r="AX890" s="1">
        <v>4.0</v>
      </c>
      <c r="AY890" s="1">
        <v>4.0</v>
      </c>
      <c r="AZ890" s="1">
        <v>4.0</v>
      </c>
      <c r="BA890" s="1">
        <v>4.0</v>
      </c>
      <c r="BB890" s="1">
        <v>2.0</v>
      </c>
      <c r="BC890" s="1">
        <v>2.0</v>
      </c>
      <c r="BD890" s="1">
        <v>2.0</v>
      </c>
      <c r="BE890" s="1">
        <v>2.0</v>
      </c>
      <c r="BF890" s="1">
        <v>2.0</v>
      </c>
      <c r="BG890" s="1">
        <v>2.0</v>
      </c>
      <c r="BH890" s="1">
        <v>2.0</v>
      </c>
      <c r="BI890" s="1">
        <v>2.0</v>
      </c>
      <c r="BJ890" s="1">
        <v>2.0</v>
      </c>
      <c r="BK890" s="1">
        <v>3.0</v>
      </c>
      <c r="BL890" s="1">
        <v>2.0</v>
      </c>
      <c r="BM890" s="1">
        <v>2.0</v>
      </c>
      <c r="BN890" s="1">
        <v>2.0</v>
      </c>
      <c r="BO890" s="1">
        <v>2.0</v>
      </c>
      <c r="BP890" s="1">
        <v>2.0</v>
      </c>
      <c r="BQ890" s="1">
        <v>2.0</v>
      </c>
      <c r="BR890" s="1">
        <v>3.0</v>
      </c>
      <c r="BS890" s="1">
        <v>3.0</v>
      </c>
      <c r="BT890" s="1">
        <v>4.0</v>
      </c>
      <c r="BU890" s="1">
        <v>4.0</v>
      </c>
      <c r="BV890" s="1">
        <v>4.0</v>
      </c>
      <c r="BW890" s="1">
        <v>4.0</v>
      </c>
      <c r="BX890" s="1">
        <v>3.0</v>
      </c>
      <c r="BY890" s="1">
        <v>3.0</v>
      </c>
      <c r="BZ890" s="1">
        <v>4.0</v>
      </c>
      <c r="CA890" s="64">
        <f t="shared" si="32"/>
        <v>214</v>
      </c>
      <c r="CB890" s="45">
        <f t="shared" si="33"/>
        <v>30</v>
      </c>
      <c r="CC890" s="45">
        <f t="shared" si="34"/>
        <v>16</v>
      </c>
      <c r="CD890" s="45">
        <f t="shared" si="35"/>
        <v>16</v>
      </c>
      <c r="CE890" s="45">
        <f t="shared" si="36"/>
        <v>27</v>
      </c>
      <c r="CF890" s="45">
        <f t="shared" si="37"/>
        <v>29</v>
      </c>
      <c r="CG890" s="45">
        <f t="shared" si="38"/>
        <v>31</v>
      </c>
      <c r="CH890" s="45">
        <f t="shared" si="39"/>
        <v>16</v>
      </c>
      <c r="CI890" s="45">
        <f t="shared" si="40"/>
        <v>0.2</v>
      </c>
      <c r="CJ890">
        <f t="shared" si="10"/>
        <v>18</v>
      </c>
      <c r="CK890" s="45">
        <f t="shared" si="41"/>
        <v>29</v>
      </c>
      <c r="CM890" s="40">
        <f>VLOOKUP(CB890,'PROMIS 57 T-Score Conversions'!Q$3:R$35,2,TRUE)</f>
        <v>42.3</v>
      </c>
      <c r="CN890" s="44" t="str">
        <f t="shared" si="20"/>
        <v>Mild</v>
      </c>
      <c r="CO890" s="40">
        <f>VLOOKUP(CC890,'PROMIS 57 T-Score Conversions'!A$3:B$35,2,TRUE)</f>
        <v>54.3</v>
      </c>
      <c r="CP890" s="39" t="str">
        <f t="shared" si="21"/>
        <v>Mild</v>
      </c>
      <c r="CQ890" s="40">
        <f>VLOOKUP(CD890,'PROMIS 57 T-Score Conversions'!E$3:F$35,2,TRUE)</f>
        <v>55.1</v>
      </c>
      <c r="CR890" s="39" t="str">
        <f t="shared" si="22"/>
        <v>Mild</v>
      </c>
      <c r="CS890" s="40">
        <f>VLOOKUP(CE890,'PROMIS 57 T-Score Conversions'!U$3:V$35,2,TRUE)</f>
        <v>60.4</v>
      </c>
      <c r="CT890" s="39" t="str">
        <f t="shared" si="42"/>
        <v>Moderate</v>
      </c>
      <c r="CU890" s="40">
        <f>VLOOKUP(CF890,'PROMIS 57 T-Score Conversions'!Y$3:Z$35,2,TRUE)</f>
        <v>59.4</v>
      </c>
      <c r="CV890" s="39" t="str">
        <f t="shared" si="24"/>
        <v>Mild</v>
      </c>
      <c r="CW890" s="40">
        <f>vlookup(CG890,'PROMIS 57 T-Score Conversions'!M$3:N$35,2,TRUE)</f>
        <v>50.8</v>
      </c>
      <c r="CX890" s="39" t="str">
        <f t="shared" si="25"/>
        <v>Normal</v>
      </c>
      <c r="CY890" s="40">
        <f>VLOOKup(CH890,'PROMIS 57 T-Score Conversions'!I$3:J$35,2,TRUE)</f>
        <v>55.8</v>
      </c>
      <c r="CZ890" s="39" t="str">
        <f t="shared" si="26"/>
        <v>Mild</v>
      </c>
      <c r="DA890" s="37">
        <f>VLOOKUP(CJ890,'PROMIS 57 T-Score Conversions'!AC$3:AD$35,2,TRUE)</f>
        <v>35.56</v>
      </c>
      <c r="DB890" s="44" t="str">
        <f t="shared" si="30"/>
        <v>Moderate</v>
      </c>
      <c r="DC890" s="40">
        <f>VLOOKUP(CK890,'PROMIS 57 T-Score Conversions'!AG$3:AH$35,2,TRUE)</f>
        <v>48.16</v>
      </c>
      <c r="DD890" s="39" t="str">
        <f t="shared" si="31"/>
        <v>Normal</v>
      </c>
    </row>
    <row r="891">
      <c r="A891" s="1" t="b">
        <v>1</v>
      </c>
      <c r="B891" s="1" t="b">
        <v>1</v>
      </c>
      <c r="C891" s="20">
        <v>44138.40011773148</v>
      </c>
      <c r="D891" s="1" t="s">
        <v>309</v>
      </c>
      <c r="E891" s="1">
        <v>2083.0</v>
      </c>
      <c r="F891" s="1">
        <v>3.0</v>
      </c>
      <c r="G891" s="1">
        <v>3.0</v>
      </c>
      <c r="H891" s="1">
        <v>3.0</v>
      </c>
      <c r="I891" s="1">
        <v>3.0</v>
      </c>
      <c r="J891" s="1">
        <v>1.0</v>
      </c>
      <c r="K891" s="1">
        <v>3.0</v>
      </c>
      <c r="L891" s="1">
        <v>4.0</v>
      </c>
      <c r="M891" s="1">
        <v>3.0</v>
      </c>
      <c r="N891" s="1">
        <v>2.0</v>
      </c>
      <c r="O891" s="1">
        <v>3.0</v>
      </c>
      <c r="P891" s="1">
        <v>4.0</v>
      </c>
      <c r="Q891" s="1">
        <v>4.0</v>
      </c>
      <c r="R891" s="1">
        <v>3.0</v>
      </c>
      <c r="S891" s="1">
        <v>3.0</v>
      </c>
      <c r="T891" s="1">
        <v>4.0</v>
      </c>
      <c r="U891" s="1">
        <v>5.0</v>
      </c>
      <c r="V891" s="1">
        <v>2.0</v>
      </c>
      <c r="W891" s="1">
        <v>3.0</v>
      </c>
      <c r="X891" s="1">
        <v>3.0</v>
      </c>
      <c r="Y891" s="1">
        <v>3.0</v>
      </c>
      <c r="Z891" s="1">
        <v>2.0</v>
      </c>
      <c r="AA891" s="1">
        <v>3.0</v>
      </c>
      <c r="AB891" s="1">
        <v>2.0</v>
      </c>
      <c r="AC891" s="1">
        <v>2.0</v>
      </c>
      <c r="AD891" s="1">
        <v>3.0</v>
      </c>
      <c r="AE891" s="1">
        <v>3.0</v>
      </c>
      <c r="AF891" s="1">
        <v>3.0</v>
      </c>
      <c r="AG891" s="1">
        <v>3.0</v>
      </c>
      <c r="AH891" s="1">
        <v>5.0</v>
      </c>
      <c r="AI891" s="1">
        <v>5.0</v>
      </c>
      <c r="AJ891" s="1">
        <v>4.0</v>
      </c>
      <c r="AK891" s="1">
        <v>4.0</v>
      </c>
      <c r="AL891" s="1">
        <v>3.0</v>
      </c>
      <c r="AM891" s="1">
        <v>4.0</v>
      </c>
      <c r="AN891" s="1">
        <v>3.0</v>
      </c>
      <c r="AO891" s="1">
        <v>5.0</v>
      </c>
      <c r="AP891" s="1">
        <v>3.0</v>
      </c>
      <c r="AQ891" s="1">
        <v>5.0</v>
      </c>
      <c r="AR891" s="1">
        <v>3.0</v>
      </c>
      <c r="AS891" s="1">
        <v>4.0</v>
      </c>
      <c r="AT891" s="1">
        <v>2.0</v>
      </c>
      <c r="AU891" s="1">
        <v>2.0</v>
      </c>
      <c r="AV891" s="1">
        <v>2.0</v>
      </c>
      <c r="AW891" s="1">
        <v>2.0</v>
      </c>
      <c r="AX891" s="1">
        <v>2.0</v>
      </c>
      <c r="AY891" s="1">
        <v>2.0</v>
      </c>
      <c r="AZ891" s="1">
        <v>2.0</v>
      </c>
      <c r="BA891" s="1">
        <v>2.0</v>
      </c>
      <c r="BB891" s="1">
        <v>3.0</v>
      </c>
      <c r="BC891" s="1">
        <v>3.0</v>
      </c>
      <c r="BD891" s="1">
        <v>3.0</v>
      </c>
      <c r="BE891" s="1">
        <v>3.0</v>
      </c>
      <c r="BF891" s="1">
        <v>3.0</v>
      </c>
      <c r="BG891" s="1">
        <v>3.0</v>
      </c>
      <c r="BH891" s="1">
        <v>3.0</v>
      </c>
      <c r="BI891" s="1">
        <v>3.0</v>
      </c>
      <c r="BJ891" s="1">
        <v>4.0</v>
      </c>
      <c r="BK891" s="1">
        <v>2.0</v>
      </c>
      <c r="BL891" s="1">
        <v>2.0</v>
      </c>
      <c r="BM891" s="1">
        <v>2.0</v>
      </c>
      <c r="BN891" s="1">
        <v>2.0</v>
      </c>
      <c r="BO891" s="1">
        <v>2.0</v>
      </c>
      <c r="BP891" s="1">
        <v>1.0</v>
      </c>
      <c r="BQ891" s="1">
        <v>1.0</v>
      </c>
      <c r="BR891" s="1">
        <v>2.0</v>
      </c>
      <c r="BS891" s="1">
        <v>4.0</v>
      </c>
      <c r="BT891" s="1">
        <v>4.0</v>
      </c>
      <c r="BU891" s="1">
        <v>4.0</v>
      </c>
      <c r="BV891" s="1">
        <v>4.0</v>
      </c>
      <c r="BW891" s="1">
        <v>4.0</v>
      </c>
      <c r="BX891" s="1">
        <v>4.0</v>
      </c>
      <c r="BY891" s="1">
        <v>4.0</v>
      </c>
      <c r="BZ891" s="1">
        <v>4.0</v>
      </c>
      <c r="CA891" s="64">
        <f t="shared" si="32"/>
        <v>221</v>
      </c>
      <c r="CB891" s="45">
        <f t="shared" si="33"/>
        <v>23</v>
      </c>
      <c r="CC891" s="45">
        <f t="shared" si="34"/>
        <v>28</v>
      </c>
      <c r="CD891" s="45">
        <f t="shared" si="35"/>
        <v>20</v>
      </c>
      <c r="CE891" s="45">
        <f t="shared" si="36"/>
        <v>30</v>
      </c>
      <c r="CF891" s="45">
        <f t="shared" si="37"/>
        <v>30</v>
      </c>
      <c r="CG891" s="45">
        <f t="shared" si="38"/>
        <v>16</v>
      </c>
      <c r="CH891" s="45">
        <f t="shared" si="39"/>
        <v>24</v>
      </c>
      <c r="CI891" s="45">
        <f t="shared" si="40"/>
        <v>0.4</v>
      </c>
      <c r="CJ891">
        <f t="shared" si="10"/>
        <v>14</v>
      </c>
      <c r="CK891" s="45">
        <f t="shared" si="41"/>
        <v>32</v>
      </c>
      <c r="CM891" s="40">
        <f>VLOOKUP(CB891,'PROMIS 57 T-Score Conversions'!Q$3:R$35,2,TRUE)</f>
        <v>37.4</v>
      </c>
      <c r="CN891" s="44" t="str">
        <f t="shared" si="20"/>
        <v>Moderate</v>
      </c>
      <c r="CO891" s="40">
        <f>VLOOKUP(CC891,'PROMIS 57 T-Score Conversions'!A$3:B$35,2,TRUE)</f>
        <v>66.6</v>
      </c>
      <c r="CP891" s="39" t="str">
        <f t="shared" si="21"/>
        <v>Severe</v>
      </c>
      <c r="CQ891" s="40">
        <f>VLOOKUP(CD891,'PROMIS 57 T-Score Conversions'!E$3:F$35,2,TRUE)</f>
        <v>58.5</v>
      </c>
      <c r="CR891" s="39" t="str">
        <f t="shared" si="22"/>
        <v>Mild</v>
      </c>
      <c r="CS891" s="40">
        <f>VLOOKUP(CE891,'PROMIS 57 T-Score Conversions'!U$3:V$35,2,TRUE)</f>
        <v>63.3</v>
      </c>
      <c r="CT891" s="39" t="str">
        <f t="shared" si="42"/>
        <v>Moderate</v>
      </c>
      <c r="CU891" s="40">
        <f>VLOOKUP(CF891,'PROMIS 57 T-Score Conversions'!Y$3:Z$35,2,TRUE)</f>
        <v>60.4</v>
      </c>
      <c r="CV891" s="39" t="str">
        <f t="shared" si="24"/>
        <v>Moderate</v>
      </c>
      <c r="CW891" s="40">
        <f>vlookup(CG891,'PROMIS 57 T-Score Conversions'!M$3:N$35,2,TRUE)</f>
        <v>36.9</v>
      </c>
      <c r="CX891" s="39" t="str">
        <f t="shared" si="25"/>
        <v>Moderate</v>
      </c>
      <c r="CY891" s="40">
        <f>VLOOKup(CH891,'PROMIS 57 T-Score Conversions'!I$3:J$35,2,TRUE)</f>
        <v>61.5</v>
      </c>
      <c r="CZ891" s="39" t="str">
        <f t="shared" si="26"/>
        <v>Moderate</v>
      </c>
      <c r="DA891" s="37">
        <f>VLOOKUP(CJ891,'PROMIS 57 T-Score Conversions'!AC$3:AD$35,2,TRUE)</f>
        <v>32.15</v>
      </c>
      <c r="DB891" s="44" t="str">
        <f t="shared" si="30"/>
        <v>Moderate</v>
      </c>
      <c r="DC891" s="40">
        <f>VLOOKUP(CK891,'PROMIS 57 T-Score Conversions'!AG$3:AH$35,2,TRUE)</f>
        <v>51.29</v>
      </c>
      <c r="DD891" s="39" t="str">
        <f t="shared" si="31"/>
        <v>Normal</v>
      </c>
    </row>
    <row r="892">
      <c r="A892" s="1" t="b">
        <v>1</v>
      </c>
      <c r="B892" s="1" t="b">
        <v>1</v>
      </c>
      <c r="C892" s="20">
        <v>44139.78419849537</v>
      </c>
      <c r="D892" s="1" t="s">
        <v>505</v>
      </c>
      <c r="E892" s="1">
        <v>2342.0</v>
      </c>
      <c r="F892" s="1">
        <v>5.0</v>
      </c>
      <c r="G892" s="1">
        <v>5.0</v>
      </c>
      <c r="H892" s="1">
        <v>5.0</v>
      </c>
      <c r="I892" s="1">
        <v>4.0</v>
      </c>
      <c r="J892" s="1">
        <v>5.0</v>
      </c>
      <c r="K892" s="1">
        <v>5.0</v>
      </c>
      <c r="L892" s="1">
        <v>5.0</v>
      </c>
      <c r="M892" s="1">
        <v>5.0</v>
      </c>
      <c r="N892" s="1">
        <v>1.0</v>
      </c>
      <c r="O892" s="1">
        <v>1.0</v>
      </c>
      <c r="P892" s="1">
        <v>1.0</v>
      </c>
      <c r="Q892" s="1">
        <v>1.0</v>
      </c>
      <c r="R892" s="1">
        <v>1.0</v>
      </c>
      <c r="S892" s="1">
        <v>1.0</v>
      </c>
      <c r="T892" s="1">
        <v>1.0</v>
      </c>
      <c r="U892" s="1">
        <v>1.0</v>
      </c>
      <c r="V892" s="1">
        <v>1.0</v>
      </c>
      <c r="W892" s="1">
        <v>1.0</v>
      </c>
      <c r="X892" s="1">
        <v>1.0</v>
      </c>
      <c r="Y892" s="1">
        <v>1.0</v>
      </c>
      <c r="Z892" s="1">
        <v>1.0</v>
      </c>
      <c r="AA892" s="1">
        <v>1.0</v>
      </c>
      <c r="AB892" s="1">
        <v>1.0</v>
      </c>
      <c r="AC892" s="1">
        <v>1.0</v>
      </c>
      <c r="AD892" s="1">
        <v>2.0</v>
      </c>
      <c r="AE892" s="1">
        <v>2.0</v>
      </c>
      <c r="AF892" s="1">
        <v>1.0</v>
      </c>
      <c r="AG892" s="1">
        <v>2.0</v>
      </c>
      <c r="AH892" s="1">
        <v>2.0</v>
      </c>
      <c r="AI892" s="1">
        <v>1.0</v>
      </c>
      <c r="AJ892" s="1">
        <v>1.0</v>
      </c>
      <c r="AK892" s="1">
        <v>1.0</v>
      </c>
      <c r="AL892" s="1">
        <v>3.0</v>
      </c>
      <c r="AM892" s="1">
        <v>3.0</v>
      </c>
      <c r="AN892" s="1">
        <v>3.0</v>
      </c>
      <c r="AO892" s="1">
        <v>1.0</v>
      </c>
      <c r="AP892" s="1">
        <v>3.0</v>
      </c>
      <c r="AQ892" s="1">
        <v>1.0</v>
      </c>
      <c r="AR892" s="1">
        <v>1.0</v>
      </c>
      <c r="AS892" s="1">
        <v>3.0</v>
      </c>
      <c r="AT892" s="1">
        <v>4.0</v>
      </c>
      <c r="AU892" s="1">
        <v>5.0</v>
      </c>
      <c r="AV892" s="1">
        <v>4.0</v>
      </c>
      <c r="AW892" s="1">
        <v>5.0</v>
      </c>
      <c r="AX892" s="1">
        <v>4.0</v>
      </c>
      <c r="AY892" s="1">
        <v>5.0</v>
      </c>
      <c r="AZ892" s="1">
        <v>4.0</v>
      </c>
      <c r="BA892" s="1">
        <v>5.0</v>
      </c>
      <c r="BB892" s="1">
        <v>1.0</v>
      </c>
      <c r="BC892" s="1">
        <v>1.0</v>
      </c>
      <c r="BD892" s="1">
        <v>1.0</v>
      </c>
      <c r="BE892" s="1">
        <v>1.0</v>
      </c>
      <c r="BF892" s="1">
        <v>1.0</v>
      </c>
      <c r="BG892" s="1">
        <v>1.0</v>
      </c>
      <c r="BH892" s="1">
        <v>1.0</v>
      </c>
      <c r="BI892" s="1">
        <v>1.0</v>
      </c>
      <c r="BJ892" s="1">
        <v>1.0</v>
      </c>
      <c r="BK892" s="1">
        <v>4.0</v>
      </c>
      <c r="BL892" s="1">
        <v>4.0</v>
      </c>
      <c r="BM892" s="1">
        <v>4.0</v>
      </c>
      <c r="BN892" s="1">
        <v>4.0</v>
      </c>
      <c r="BO892" s="1">
        <v>4.0</v>
      </c>
      <c r="BP892" s="1">
        <v>4.0</v>
      </c>
      <c r="BQ892" s="1">
        <v>4.0</v>
      </c>
      <c r="BR892" s="1">
        <v>4.0</v>
      </c>
      <c r="BS892" s="1">
        <v>2.0</v>
      </c>
      <c r="BT892" s="1">
        <v>2.0</v>
      </c>
      <c r="BU892" s="1">
        <v>2.0</v>
      </c>
      <c r="BV892" s="1">
        <v>2.0</v>
      </c>
      <c r="BW892" s="1">
        <v>2.0</v>
      </c>
      <c r="BX892" s="1">
        <v>2.0</v>
      </c>
      <c r="BY892" s="1">
        <v>2.0</v>
      </c>
      <c r="BZ892" s="1">
        <v>2.0</v>
      </c>
      <c r="CA892" s="64">
        <f t="shared" si="32"/>
        <v>178</v>
      </c>
      <c r="CB892" s="45">
        <f t="shared" si="33"/>
        <v>39</v>
      </c>
      <c r="CC892" s="45">
        <f t="shared" si="34"/>
        <v>8</v>
      </c>
      <c r="CD892" s="45">
        <f t="shared" si="35"/>
        <v>8</v>
      </c>
      <c r="CE892" s="45">
        <f t="shared" si="36"/>
        <v>12</v>
      </c>
      <c r="CF892" s="45">
        <f t="shared" si="37"/>
        <v>18</v>
      </c>
      <c r="CG892" s="45">
        <f t="shared" si="38"/>
        <v>36</v>
      </c>
      <c r="CH892" s="45">
        <f t="shared" si="39"/>
        <v>8</v>
      </c>
      <c r="CI892" s="45">
        <f t="shared" si="40"/>
        <v>0.1</v>
      </c>
      <c r="CJ892">
        <f t="shared" si="10"/>
        <v>32</v>
      </c>
      <c r="CK892" s="45">
        <f t="shared" si="41"/>
        <v>16</v>
      </c>
      <c r="CM892" s="40">
        <f>VLOOKUP(CB892,'PROMIS 57 T-Score Conversions'!Q$3:R$35,2,TRUE)</f>
        <v>53</v>
      </c>
      <c r="CN892" s="44" t="str">
        <f t="shared" si="20"/>
        <v>Normal</v>
      </c>
      <c r="CO892" s="40">
        <f>VLOOKUP(CC892,'PROMIS 57 T-Score Conversions'!A$3:B$35,2,TRUE)</f>
        <v>37.1</v>
      </c>
      <c r="CP892" s="39" t="str">
        <f t="shared" si="21"/>
        <v>Normal</v>
      </c>
      <c r="CQ892" s="40">
        <f>VLOOKUP(CD892,'PROMIS 57 T-Score Conversions'!E$3:F$35,2,TRUE)</f>
        <v>38.2</v>
      </c>
      <c r="CR892" s="39" t="str">
        <f t="shared" si="22"/>
        <v>Normal</v>
      </c>
      <c r="CS892" s="40">
        <f>VLOOKUP(CE892,'PROMIS 57 T-Score Conversions'!U$3:V$35,2,TRUE)</f>
        <v>44.3</v>
      </c>
      <c r="CT892" s="39" t="str">
        <f t="shared" si="42"/>
        <v>Normal</v>
      </c>
      <c r="CU892" s="40">
        <f>VLOOKUP(CF892,'PROMIS 57 T-Score Conversions'!Y$3:Z$35,2,TRUE)</f>
        <v>47.9</v>
      </c>
      <c r="CV892" s="39" t="str">
        <f t="shared" si="24"/>
        <v>Normal</v>
      </c>
      <c r="CW892" s="40">
        <f>vlookup(CG892,'PROMIS 57 T-Score Conversions'!M$3:N$35,2,TRUE)</f>
        <v>55.7</v>
      </c>
      <c r="CX892" s="39" t="str">
        <f t="shared" si="25"/>
        <v>Normal</v>
      </c>
      <c r="CY892" s="40">
        <f>VLOOKup(CH892,'PROMIS 57 T-Score Conversions'!I$3:J$35,2,TRUE)</f>
        <v>40.7</v>
      </c>
      <c r="CZ892" s="39" t="str">
        <f t="shared" si="26"/>
        <v>Normal</v>
      </c>
      <c r="DA892" s="37">
        <f>VLOOKUP(CJ892,'PROMIS 57 T-Score Conversions'!AC$3:AD$35,2,TRUE)</f>
        <v>47.17</v>
      </c>
      <c r="DB892" s="44" t="str">
        <f t="shared" si="30"/>
        <v>Normal</v>
      </c>
      <c r="DC892" s="40">
        <f>VLOOKUP(CK892,'PROMIS 57 T-Score Conversions'!AG$3:AH$35,2,TRUE)</f>
        <v>36.07</v>
      </c>
      <c r="DD892" s="39" t="str">
        <f t="shared" si="31"/>
        <v>Normal</v>
      </c>
    </row>
    <row r="893">
      <c r="A893" s="1" t="b">
        <v>1</v>
      </c>
      <c r="B893" s="1" t="b">
        <v>1</v>
      </c>
      <c r="C893" s="20">
        <v>44139.804557048614</v>
      </c>
      <c r="D893" s="1" t="s">
        <v>129</v>
      </c>
      <c r="E893" s="1">
        <v>1594.0</v>
      </c>
      <c r="F893" s="1">
        <v>3.0</v>
      </c>
      <c r="G893" s="1">
        <v>2.0</v>
      </c>
      <c r="H893" s="1">
        <v>4.0</v>
      </c>
      <c r="I893" s="1">
        <v>2.0</v>
      </c>
      <c r="J893" s="1">
        <v>2.0</v>
      </c>
      <c r="K893" s="1">
        <v>3.0</v>
      </c>
      <c r="L893" s="1">
        <v>3.0</v>
      </c>
      <c r="M893" s="1">
        <v>2.0</v>
      </c>
      <c r="N893" s="1">
        <v>4.0</v>
      </c>
      <c r="O893" s="1">
        <v>4.0</v>
      </c>
      <c r="P893" s="1">
        <v>4.0</v>
      </c>
      <c r="Q893" s="1">
        <v>4.0</v>
      </c>
      <c r="R893" s="1">
        <v>3.0</v>
      </c>
      <c r="S893" s="1">
        <v>4.0</v>
      </c>
      <c r="T893" s="1">
        <v>4.0</v>
      </c>
      <c r="U893" s="1">
        <v>4.0</v>
      </c>
      <c r="V893" s="1">
        <v>3.0</v>
      </c>
      <c r="W893" s="1">
        <v>3.0</v>
      </c>
      <c r="X893" s="1">
        <v>4.0</v>
      </c>
      <c r="Y893" s="1">
        <v>3.0</v>
      </c>
      <c r="Z893" s="1">
        <v>3.0</v>
      </c>
      <c r="AA893" s="1">
        <v>4.0</v>
      </c>
      <c r="AB893" s="1">
        <v>4.0</v>
      </c>
      <c r="AC893" s="1">
        <v>3.0</v>
      </c>
      <c r="AD893" s="1">
        <v>4.0</v>
      </c>
      <c r="AE893" s="1">
        <v>4.0</v>
      </c>
      <c r="AF893" s="1">
        <v>5.0</v>
      </c>
      <c r="AG893" s="1">
        <v>5.0</v>
      </c>
      <c r="AH893" s="1">
        <v>4.0</v>
      </c>
      <c r="AI893" s="1">
        <v>4.0</v>
      </c>
      <c r="AJ893" s="1">
        <v>5.0</v>
      </c>
      <c r="AK893" s="1">
        <v>4.0</v>
      </c>
      <c r="AL893" s="1">
        <v>4.0</v>
      </c>
      <c r="AM893" s="1">
        <v>4.0</v>
      </c>
      <c r="AN893" s="1">
        <v>4.0</v>
      </c>
      <c r="AO893" s="1">
        <v>4.0</v>
      </c>
      <c r="AP893" s="1">
        <v>4.0</v>
      </c>
      <c r="AQ893" s="1">
        <v>4.0</v>
      </c>
      <c r="AR893" s="1">
        <v>3.0</v>
      </c>
      <c r="AS893" s="1">
        <v>4.0</v>
      </c>
      <c r="AT893" s="1">
        <v>3.0</v>
      </c>
      <c r="AU893" s="1">
        <v>3.0</v>
      </c>
      <c r="AV893" s="1">
        <v>3.0</v>
      </c>
      <c r="AW893" s="1">
        <v>3.0</v>
      </c>
      <c r="AX893" s="1">
        <v>3.0</v>
      </c>
      <c r="AY893" s="1">
        <v>4.0</v>
      </c>
      <c r="AZ893" s="1">
        <v>4.0</v>
      </c>
      <c r="BA893" s="1">
        <v>4.0</v>
      </c>
      <c r="BB893" s="1">
        <v>3.0</v>
      </c>
      <c r="BC893" s="1">
        <v>3.0</v>
      </c>
      <c r="BD893" s="1">
        <v>2.0</v>
      </c>
      <c r="BE893" s="1">
        <v>3.0</v>
      </c>
      <c r="BF893" s="1">
        <v>3.0</v>
      </c>
      <c r="BG893" s="1">
        <v>3.0</v>
      </c>
      <c r="BH893" s="1">
        <v>3.0</v>
      </c>
      <c r="BI893" s="1">
        <v>2.0</v>
      </c>
      <c r="BJ893" s="1">
        <v>7.0</v>
      </c>
      <c r="BK893" s="1">
        <v>2.0</v>
      </c>
      <c r="BL893" s="1">
        <v>2.0</v>
      </c>
      <c r="BM893" s="1">
        <v>2.0</v>
      </c>
      <c r="BN893" s="1">
        <v>2.0</v>
      </c>
      <c r="BO893" s="1">
        <v>2.0</v>
      </c>
      <c r="BP893" s="1">
        <v>2.0</v>
      </c>
      <c r="BQ893" s="1">
        <v>2.0</v>
      </c>
      <c r="BR893" s="1">
        <v>2.0</v>
      </c>
      <c r="BS893" s="1">
        <v>2.0</v>
      </c>
      <c r="BT893" s="1">
        <v>2.0</v>
      </c>
      <c r="BU893" s="1">
        <v>2.0</v>
      </c>
      <c r="BV893" s="1">
        <v>2.0</v>
      </c>
      <c r="BW893" s="1">
        <v>2.0</v>
      </c>
      <c r="BX893" s="1">
        <v>2.0</v>
      </c>
      <c r="BY893" s="1">
        <v>3.0</v>
      </c>
      <c r="BZ893" s="1">
        <v>2.0</v>
      </c>
      <c r="CA893" s="64">
        <f t="shared" si="32"/>
        <v>234</v>
      </c>
      <c r="CB893" s="45">
        <f t="shared" si="33"/>
        <v>21</v>
      </c>
      <c r="CC893" s="45">
        <f t="shared" si="34"/>
        <v>31</v>
      </c>
      <c r="CD893" s="45">
        <f t="shared" si="35"/>
        <v>27</v>
      </c>
      <c r="CE893" s="45">
        <f t="shared" si="36"/>
        <v>35</v>
      </c>
      <c r="CF893" s="45">
        <f t="shared" si="37"/>
        <v>31</v>
      </c>
      <c r="CG893" s="45">
        <f t="shared" si="38"/>
        <v>27</v>
      </c>
      <c r="CH893" s="45">
        <f t="shared" si="39"/>
        <v>22</v>
      </c>
      <c r="CI893" s="45">
        <f t="shared" si="40"/>
        <v>0.7</v>
      </c>
      <c r="CJ893">
        <f t="shared" si="10"/>
        <v>16</v>
      </c>
      <c r="CK893" s="45">
        <f t="shared" si="41"/>
        <v>17</v>
      </c>
      <c r="CM893" s="40">
        <f>VLOOKUP(CB893,'PROMIS 57 T-Score Conversions'!Q$3:R$35,2,TRUE)</f>
        <v>36.1</v>
      </c>
      <c r="CN893" s="44" t="str">
        <f t="shared" si="20"/>
        <v>Moderate</v>
      </c>
      <c r="CO893" s="40">
        <f>VLOOKUP(CC893,'PROMIS 57 T-Score Conversions'!A$3:B$35,2,TRUE)</f>
        <v>69.8</v>
      </c>
      <c r="CP893" s="39" t="str">
        <f t="shared" si="21"/>
        <v>Severe</v>
      </c>
      <c r="CQ893" s="40">
        <f>VLOOKUP(CD893,'PROMIS 57 T-Score Conversions'!E$3:F$35,2,TRUE)</f>
        <v>64.9</v>
      </c>
      <c r="CR893" s="39" t="str">
        <f t="shared" si="22"/>
        <v>Moderate</v>
      </c>
      <c r="CS893" s="40">
        <f>VLOOKUP(CE893,'PROMIS 57 T-Score Conversions'!U$3:V$35,2,TRUE)</f>
        <v>68.6</v>
      </c>
      <c r="CT893" s="39" t="str">
        <f t="shared" si="42"/>
        <v>Moderate</v>
      </c>
      <c r="CU893" s="40">
        <f>VLOOKUP(CF893,'PROMIS 57 T-Score Conversions'!Y$3:Z$35,2,TRUE)</f>
        <v>61.5</v>
      </c>
      <c r="CV893" s="39" t="str">
        <f t="shared" si="24"/>
        <v>Moderate</v>
      </c>
      <c r="CW893" s="40">
        <f>vlookup(CG893,'PROMIS 57 T-Score Conversions'!M$3:N$35,2,TRUE)</f>
        <v>47</v>
      </c>
      <c r="CX893" s="39" t="str">
        <f t="shared" si="25"/>
        <v>Normal</v>
      </c>
      <c r="CY893" s="40">
        <f>VLOOKup(CH893,'PROMIS 57 T-Score Conversions'!I$3:J$35,2,TRUE)</f>
        <v>60.2</v>
      </c>
      <c r="CZ893" s="39" t="str">
        <f t="shared" si="26"/>
        <v>Moderate</v>
      </c>
      <c r="DA893" s="37">
        <f>VLOOKUP(CJ893,'PROMIS 57 T-Score Conversions'!AC$3:AD$35,2,TRUE)</f>
        <v>33.92</v>
      </c>
      <c r="DB893" s="44" t="str">
        <f t="shared" si="30"/>
        <v>Moderate</v>
      </c>
      <c r="DC893" s="40">
        <f>VLOOKUP(CK893,'PROMIS 57 T-Score Conversions'!AG$3:AH$35,2,TRUE)</f>
        <v>37.04</v>
      </c>
      <c r="DD893" s="39" t="str">
        <f t="shared" si="31"/>
        <v>Normal</v>
      </c>
    </row>
    <row r="894">
      <c r="A894" s="1" t="b">
        <v>1</v>
      </c>
      <c r="B894" s="1" t="b">
        <v>1</v>
      </c>
      <c r="C894" s="20">
        <v>44140.673715868055</v>
      </c>
      <c r="D894" s="1" t="s">
        <v>548</v>
      </c>
      <c r="E894" s="1">
        <v>2358.0</v>
      </c>
      <c r="F894" s="1">
        <v>1.0</v>
      </c>
      <c r="G894" s="1">
        <v>2.0</v>
      </c>
      <c r="H894" s="1">
        <v>4.0</v>
      </c>
      <c r="I894" s="1">
        <v>3.0</v>
      </c>
      <c r="J894" s="1">
        <v>1.0</v>
      </c>
      <c r="K894" s="1">
        <v>2.0</v>
      </c>
      <c r="L894" s="1">
        <v>2.0</v>
      </c>
      <c r="M894" s="1">
        <v>1.0</v>
      </c>
      <c r="N894" s="1">
        <v>4.0</v>
      </c>
      <c r="O894" s="1">
        <v>3.0</v>
      </c>
      <c r="P894" s="1">
        <v>3.0</v>
      </c>
      <c r="Q894" s="1">
        <v>4.0</v>
      </c>
      <c r="R894" s="1">
        <v>4.0</v>
      </c>
      <c r="S894" s="1">
        <v>3.0</v>
      </c>
      <c r="T894" s="1">
        <v>3.0</v>
      </c>
      <c r="U894" s="1">
        <v>3.0</v>
      </c>
      <c r="V894" s="1">
        <v>2.0</v>
      </c>
      <c r="W894" s="1">
        <v>3.0</v>
      </c>
      <c r="X894" s="1">
        <v>3.0</v>
      </c>
      <c r="Y894" s="1">
        <v>3.0</v>
      </c>
      <c r="Z894" s="1">
        <v>3.0</v>
      </c>
      <c r="AA894" s="1">
        <v>4.0</v>
      </c>
      <c r="AB894" s="1">
        <v>3.0</v>
      </c>
      <c r="AC894" s="1">
        <v>3.0</v>
      </c>
      <c r="AD894" s="1">
        <v>4.0</v>
      </c>
      <c r="AE894" s="1">
        <v>4.0</v>
      </c>
      <c r="AF894" s="1">
        <v>3.0</v>
      </c>
      <c r="AG894" s="1">
        <v>4.0</v>
      </c>
      <c r="AH894" s="1">
        <v>4.0</v>
      </c>
      <c r="AI894" s="1">
        <v>4.0</v>
      </c>
      <c r="AJ894" s="1">
        <v>5.0</v>
      </c>
      <c r="AK894" s="1">
        <v>5.0</v>
      </c>
      <c r="AL894" s="1">
        <v>5.0</v>
      </c>
      <c r="AM894" s="1">
        <v>5.0</v>
      </c>
      <c r="AN894" s="1">
        <v>5.0</v>
      </c>
      <c r="AO894" s="1">
        <v>2.0</v>
      </c>
      <c r="AP894" s="1">
        <v>5.0</v>
      </c>
      <c r="AQ894" s="1">
        <v>5.0</v>
      </c>
      <c r="AR894" s="1">
        <v>2.0</v>
      </c>
      <c r="AS894" s="1">
        <v>5.0</v>
      </c>
      <c r="AT894" s="1">
        <v>1.0</v>
      </c>
      <c r="AU894" s="1">
        <v>1.0</v>
      </c>
      <c r="AV894" s="1">
        <v>1.0</v>
      </c>
      <c r="AW894" s="1">
        <v>1.0</v>
      </c>
      <c r="AX894" s="1">
        <v>1.0</v>
      </c>
      <c r="AY894" s="1">
        <v>1.0</v>
      </c>
      <c r="AZ894" s="1">
        <v>1.0</v>
      </c>
      <c r="BA894" s="1">
        <v>1.0</v>
      </c>
      <c r="BB894" s="1">
        <v>5.0</v>
      </c>
      <c r="BC894" s="1">
        <v>5.0</v>
      </c>
      <c r="BD894" s="1">
        <v>5.0</v>
      </c>
      <c r="BE894" s="1">
        <v>5.0</v>
      </c>
      <c r="BF894" s="1">
        <v>5.0</v>
      </c>
      <c r="BG894" s="1">
        <v>5.0</v>
      </c>
      <c r="BH894" s="1">
        <v>5.0</v>
      </c>
      <c r="BI894" s="1">
        <v>5.0</v>
      </c>
      <c r="BJ894" s="1">
        <v>7.0</v>
      </c>
      <c r="BK894" s="1">
        <v>2.0</v>
      </c>
      <c r="BL894" s="1">
        <v>2.0</v>
      </c>
      <c r="BM894" s="1">
        <v>1.0</v>
      </c>
      <c r="BN894" s="1">
        <v>1.0</v>
      </c>
      <c r="BO894" s="1">
        <v>2.0</v>
      </c>
      <c r="BP894" s="1">
        <v>1.0</v>
      </c>
      <c r="BQ894" s="1">
        <v>1.0</v>
      </c>
      <c r="BR894" s="1">
        <v>1.0</v>
      </c>
      <c r="BS894" s="1">
        <v>5.0</v>
      </c>
      <c r="BT894" s="1">
        <v>5.0</v>
      </c>
      <c r="BU894" s="1">
        <v>5.0</v>
      </c>
      <c r="BV894" s="1">
        <v>5.0</v>
      </c>
      <c r="BW894" s="1">
        <v>5.0</v>
      </c>
      <c r="BX894" s="1">
        <v>4.0</v>
      </c>
      <c r="BY894" s="1">
        <v>5.0</v>
      </c>
      <c r="BZ894" s="1">
        <v>5.0</v>
      </c>
      <c r="CA894" s="64">
        <f t="shared" si="32"/>
        <v>239</v>
      </c>
      <c r="CB894" s="45">
        <f t="shared" si="33"/>
        <v>16</v>
      </c>
      <c r="CC894" s="45">
        <f t="shared" si="34"/>
        <v>27</v>
      </c>
      <c r="CD894" s="45">
        <f t="shared" si="35"/>
        <v>24</v>
      </c>
      <c r="CE894" s="45">
        <f t="shared" si="36"/>
        <v>33</v>
      </c>
      <c r="CF894" s="45">
        <f t="shared" si="37"/>
        <v>34</v>
      </c>
      <c r="CG894" s="45">
        <f t="shared" si="38"/>
        <v>8</v>
      </c>
      <c r="CH894" s="45">
        <f t="shared" si="39"/>
        <v>40</v>
      </c>
      <c r="CI894" s="45">
        <f t="shared" si="40"/>
        <v>0.7</v>
      </c>
      <c r="CJ894">
        <f t="shared" si="10"/>
        <v>11</v>
      </c>
      <c r="CK894" s="45">
        <f t="shared" si="41"/>
        <v>39</v>
      </c>
      <c r="CM894" s="40">
        <f>VLOOKUP(CB894,'PROMIS 57 T-Score Conversions'!Q$3:R$35,2,TRUE)</f>
        <v>32.5</v>
      </c>
      <c r="CN894" s="44" t="str">
        <f t="shared" si="20"/>
        <v>Moderate</v>
      </c>
      <c r="CO894" s="40">
        <f>VLOOKUP(CC894,'PROMIS 57 T-Score Conversions'!A$3:B$35,2,TRUE)</f>
        <v>65.6</v>
      </c>
      <c r="CP894" s="39" t="str">
        <f t="shared" si="21"/>
        <v>Severe</v>
      </c>
      <c r="CQ894" s="40">
        <f>VLOOKUP(CD894,'PROMIS 57 T-Score Conversions'!E$3:F$35,2,TRUE)</f>
        <v>62.1</v>
      </c>
      <c r="CR894" s="39" t="str">
        <f t="shared" si="22"/>
        <v>Moderate</v>
      </c>
      <c r="CS894" s="40">
        <f>VLOOKUP(CE894,'PROMIS 57 T-Score Conversions'!U$3:V$35,2,TRUE)</f>
        <v>66.4</v>
      </c>
      <c r="CT894" s="39" t="str">
        <f t="shared" si="42"/>
        <v>Moderate</v>
      </c>
      <c r="CU894" s="40">
        <f>VLOOKUP(CF894,'PROMIS 57 T-Score Conversions'!Y$3:Z$35,2,TRUE)</f>
        <v>64.8</v>
      </c>
      <c r="CV894" s="39" t="str">
        <f t="shared" si="24"/>
        <v>Moderate</v>
      </c>
      <c r="CW894" s="40">
        <f>vlookup(CG894,'PROMIS 57 T-Score Conversions'!M$3:N$35,2,TRUE)</f>
        <v>25.91</v>
      </c>
      <c r="CX894" s="39" t="str">
        <f t="shared" si="25"/>
        <v>Severe</v>
      </c>
      <c r="CY894" s="40">
        <f>VLOOKup(CH894,'PROMIS 57 T-Score Conversions'!I$3:J$35,2,TRUE)</f>
        <v>77</v>
      </c>
      <c r="CZ894" s="39" t="str">
        <f t="shared" si="26"/>
        <v>Severe</v>
      </c>
      <c r="DA894" s="37">
        <f>VLOOKUP(CJ894,'PROMIS 57 T-Score Conversions'!AC$3:AD$35,2,TRUE)</f>
        <v>28.9</v>
      </c>
      <c r="DB894" s="44" t="str">
        <f t="shared" si="30"/>
        <v>Severe</v>
      </c>
      <c r="DC894" s="40">
        <f>VLOOKUP(CK894,'PROMIS 57 T-Score Conversions'!AG$3:AH$35,2,TRUE)</f>
        <v>62.52</v>
      </c>
      <c r="DD894" s="39" t="str">
        <f t="shared" si="31"/>
        <v>Moderate</v>
      </c>
    </row>
    <row r="895">
      <c r="A895" s="1" t="b">
        <v>1</v>
      </c>
      <c r="B895" s="1" t="b">
        <v>1</v>
      </c>
      <c r="C895" s="20">
        <v>44140.897312835645</v>
      </c>
      <c r="D895" s="1" t="s">
        <v>490</v>
      </c>
      <c r="E895" s="1">
        <v>2311.0</v>
      </c>
      <c r="F895" s="1">
        <v>5.0</v>
      </c>
      <c r="G895" s="1">
        <v>5.0</v>
      </c>
      <c r="H895" s="1">
        <v>5.0</v>
      </c>
      <c r="I895" s="1">
        <v>4.0</v>
      </c>
      <c r="J895" s="1">
        <v>4.0</v>
      </c>
      <c r="K895" s="1">
        <v>5.0</v>
      </c>
      <c r="L895" s="1">
        <v>5.0</v>
      </c>
      <c r="M895" s="1">
        <v>5.0</v>
      </c>
      <c r="N895" s="1">
        <v>2.0</v>
      </c>
      <c r="O895" s="1">
        <v>2.0</v>
      </c>
      <c r="P895" s="1">
        <v>2.0</v>
      </c>
      <c r="Q895" s="1">
        <v>2.0</v>
      </c>
      <c r="R895" s="1">
        <v>2.0</v>
      </c>
      <c r="S895" s="1">
        <v>2.0</v>
      </c>
      <c r="T895" s="1">
        <v>2.0</v>
      </c>
      <c r="U895" s="1">
        <v>2.0</v>
      </c>
      <c r="V895" s="1">
        <v>2.0</v>
      </c>
      <c r="W895" s="1">
        <v>1.0</v>
      </c>
      <c r="X895" s="1">
        <v>3.0</v>
      </c>
      <c r="Y895" s="1">
        <v>2.0</v>
      </c>
      <c r="Z895" s="1">
        <v>2.0</v>
      </c>
      <c r="AA895" s="1">
        <v>3.0</v>
      </c>
      <c r="AB895" s="1">
        <v>2.0</v>
      </c>
      <c r="AC895" s="1">
        <v>4.0</v>
      </c>
      <c r="AD895" s="1">
        <v>2.0</v>
      </c>
      <c r="AE895" s="1">
        <v>2.0</v>
      </c>
      <c r="AF895" s="1">
        <v>2.0</v>
      </c>
      <c r="AG895" s="1">
        <v>2.0</v>
      </c>
      <c r="AH895" s="1">
        <v>1.0</v>
      </c>
      <c r="AI895" s="1">
        <v>2.0</v>
      </c>
      <c r="AJ895" s="1">
        <v>2.0</v>
      </c>
      <c r="AK895" s="1">
        <v>1.0</v>
      </c>
      <c r="AL895" s="1">
        <v>3.0</v>
      </c>
      <c r="AM895" s="1">
        <v>3.0</v>
      </c>
      <c r="AN895" s="1">
        <v>2.0</v>
      </c>
      <c r="AO895" s="1">
        <v>2.0</v>
      </c>
      <c r="AP895" s="1">
        <v>3.0</v>
      </c>
      <c r="AQ895" s="1">
        <v>1.0</v>
      </c>
      <c r="AR895" s="1">
        <v>1.0</v>
      </c>
      <c r="AS895" s="1">
        <v>3.0</v>
      </c>
      <c r="AT895" s="1">
        <v>4.0</v>
      </c>
      <c r="AU895" s="1">
        <v>5.0</v>
      </c>
      <c r="AV895" s="1">
        <v>4.0</v>
      </c>
      <c r="AW895" s="1">
        <v>3.0</v>
      </c>
      <c r="AX895" s="1">
        <v>3.0</v>
      </c>
      <c r="AY895" s="1">
        <v>4.0</v>
      </c>
      <c r="AZ895" s="1">
        <v>5.0</v>
      </c>
      <c r="BA895" s="1">
        <v>4.0</v>
      </c>
      <c r="BB895" s="1">
        <v>1.0</v>
      </c>
      <c r="BC895" s="1">
        <v>1.0</v>
      </c>
      <c r="BD895" s="1">
        <v>1.0</v>
      </c>
      <c r="BE895" s="1">
        <v>1.0</v>
      </c>
      <c r="BF895" s="1">
        <v>2.0</v>
      </c>
      <c r="BG895" s="1">
        <v>2.0</v>
      </c>
      <c r="BH895" s="1">
        <v>2.0</v>
      </c>
      <c r="BI895" s="1">
        <v>1.0</v>
      </c>
      <c r="BJ895" s="1">
        <v>2.0</v>
      </c>
      <c r="BK895" s="1">
        <v>4.0</v>
      </c>
      <c r="BL895" s="1">
        <v>3.0</v>
      </c>
      <c r="BM895" s="1">
        <v>4.0</v>
      </c>
      <c r="BN895" s="1">
        <v>4.0</v>
      </c>
      <c r="BO895" s="1">
        <v>3.0</v>
      </c>
      <c r="BP895" s="1">
        <v>4.0</v>
      </c>
      <c r="BQ895" s="1">
        <v>4.0</v>
      </c>
      <c r="BR895" s="1">
        <v>3.0</v>
      </c>
      <c r="BS895" s="1">
        <v>2.0</v>
      </c>
      <c r="BT895" s="1">
        <v>3.0</v>
      </c>
      <c r="BU895" s="1">
        <v>2.0</v>
      </c>
      <c r="BV895" s="1">
        <v>3.0</v>
      </c>
      <c r="BW895" s="1">
        <v>2.0</v>
      </c>
      <c r="BX895" s="1">
        <v>2.0</v>
      </c>
      <c r="BY895" s="1">
        <v>2.0</v>
      </c>
      <c r="BZ895" s="1">
        <v>2.0</v>
      </c>
      <c r="CA895" s="64">
        <f t="shared" si="32"/>
        <v>197</v>
      </c>
      <c r="CB895" s="45">
        <f t="shared" si="33"/>
        <v>38</v>
      </c>
      <c r="CC895" s="45">
        <f t="shared" si="34"/>
        <v>16</v>
      </c>
      <c r="CD895" s="45">
        <f t="shared" si="35"/>
        <v>19</v>
      </c>
      <c r="CE895" s="45">
        <f t="shared" si="36"/>
        <v>14</v>
      </c>
      <c r="CF895" s="45">
        <f t="shared" si="37"/>
        <v>18</v>
      </c>
      <c r="CG895" s="45">
        <f t="shared" si="38"/>
        <v>32</v>
      </c>
      <c r="CH895" s="45">
        <f t="shared" si="39"/>
        <v>11</v>
      </c>
      <c r="CI895" s="45">
        <f t="shared" si="40"/>
        <v>0.2</v>
      </c>
      <c r="CJ895">
        <f t="shared" si="10"/>
        <v>29</v>
      </c>
      <c r="CK895" s="45">
        <f t="shared" si="41"/>
        <v>18</v>
      </c>
      <c r="CM895" s="40">
        <f>VLOOKUP(CB895,'PROMIS 57 T-Score Conversions'!Q$3:R$35,2,TRUE)</f>
        <v>50.8</v>
      </c>
      <c r="CN895" s="44" t="str">
        <f t="shared" si="20"/>
        <v>Normal</v>
      </c>
      <c r="CO895" s="40">
        <f>VLOOKUP(CC895,'PROMIS 57 T-Score Conversions'!A$3:B$35,2,TRUE)</f>
        <v>54.3</v>
      </c>
      <c r="CP895" s="39" t="str">
        <f t="shared" si="21"/>
        <v>Mild</v>
      </c>
      <c r="CQ895" s="40">
        <f>VLOOKUP(CD895,'PROMIS 57 T-Score Conversions'!E$3:F$35,2,TRUE)</f>
        <v>57.7</v>
      </c>
      <c r="CR895" s="39" t="str">
        <f t="shared" si="22"/>
        <v>Mild</v>
      </c>
      <c r="CS895" s="40">
        <f>VLOOKUP(CE895,'PROMIS 57 T-Score Conversions'!U$3:V$35,2,TRUE)</f>
        <v>46.9</v>
      </c>
      <c r="CT895" s="39" t="str">
        <f t="shared" si="42"/>
        <v>Normal</v>
      </c>
      <c r="CU895" s="40">
        <f>VLOOKUP(CF895,'PROMIS 57 T-Score Conversions'!Y$3:Z$35,2,TRUE)</f>
        <v>47.9</v>
      </c>
      <c r="CV895" s="39" t="str">
        <f t="shared" si="24"/>
        <v>Normal</v>
      </c>
      <c r="CW895" s="40">
        <f>vlookup(CG895,'PROMIS 57 T-Score Conversions'!M$3:N$35,2,TRUE)</f>
        <v>51.7</v>
      </c>
      <c r="CX895" s="39" t="str">
        <f t="shared" si="25"/>
        <v>Normal</v>
      </c>
      <c r="CY895" s="40">
        <f>VLOOKup(CH895,'PROMIS 57 T-Score Conversions'!I$3:J$35,2,TRUE)</f>
        <v>51.2</v>
      </c>
      <c r="CZ895" s="39" t="str">
        <f t="shared" si="26"/>
        <v>Normal</v>
      </c>
      <c r="DA895" s="37">
        <f>VLOOKUP(CJ895,'PROMIS 57 T-Score Conversions'!AC$3:AD$35,2,TRUE)</f>
        <v>44.43</v>
      </c>
      <c r="DB895" s="44" t="str">
        <f t="shared" si="30"/>
        <v>Mild</v>
      </c>
      <c r="DC895" s="40">
        <f>VLOOKUP(CK895,'PROMIS 57 T-Score Conversions'!AG$3:AH$35,2,TRUE)</f>
        <v>37.97</v>
      </c>
      <c r="DD895" s="39" t="str">
        <f t="shared" si="31"/>
        <v>Normal</v>
      </c>
    </row>
    <row r="896">
      <c r="A896" s="1" t="b">
        <v>1</v>
      </c>
      <c r="B896" s="1" t="b">
        <v>1</v>
      </c>
      <c r="C896" s="20">
        <v>44141.481016817124</v>
      </c>
      <c r="D896" s="1" t="s">
        <v>489</v>
      </c>
      <c r="E896" s="1">
        <v>2273.0</v>
      </c>
      <c r="F896" s="1">
        <v>4.0</v>
      </c>
      <c r="G896" s="1">
        <v>4.0</v>
      </c>
      <c r="H896" s="1">
        <v>5.0</v>
      </c>
      <c r="I896" s="1">
        <v>4.0</v>
      </c>
      <c r="J896" s="1">
        <v>4.0</v>
      </c>
      <c r="K896" s="1">
        <v>4.0</v>
      </c>
      <c r="L896" s="1">
        <v>4.0</v>
      </c>
      <c r="M896" s="1">
        <v>4.0</v>
      </c>
      <c r="N896" s="1">
        <v>3.0</v>
      </c>
      <c r="O896" s="1">
        <v>2.0</v>
      </c>
      <c r="P896" s="1">
        <v>2.0</v>
      </c>
      <c r="Q896" s="1">
        <v>2.0</v>
      </c>
      <c r="R896" s="1">
        <v>2.0</v>
      </c>
      <c r="S896" s="1">
        <v>1.0</v>
      </c>
      <c r="T896" s="1">
        <v>3.0</v>
      </c>
      <c r="U896" s="1">
        <v>2.0</v>
      </c>
      <c r="V896" s="1">
        <v>2.0</v>
      </c>
      <c r="W896" s="1">
        <v>1.0</v>
      </c>
      <c r="X896" s="1">
        <v>2.0</v>
      </c>
      <c r="Y896" s="1">
        <v>2.0</v>
      </c>
      <c r="Z896" s="1">
        <v>3.0</v>
      </c>
      <c r="AA896" s="1">
        <v>2.0</v>
      </c>
      <c r="AB896" s="1">
        <v>1.0</v>
      </c>
      <c r="AC896" s="1">
        <v>2.0</v>
      </c>
      <c r="AD896" s="1">
        <v>4.0</v>
      </c>
      <c r="AE896" s="1">
        <v>4.0</v>
      </c>
      <c r="AF896" s="1">
        <v>4.0</v>
      </c>
      <c r="AG896" s="1">
        <v>4.0</v>
      </c>
      <c r="AH896" s="1">
        <v>5.0</v>
      </c>
      <c r="AI896" s="1">
        <v>4.0</v>
      </c>
      <c r="AJ896" s="1">
        <v>5.0</v>
      </c>
      <c r="AK896" s="1">
        <v>4.0</v>
      </c>
      <c r="AL896" s="1">
        <v>2.0</v>
      </c>
      <c r="AM896" s="1">
        <v>3.0</v>
      </c>
      <c r="AN896" s="1">
        <v>2.0</v>
      </c>
      <c r="AO896" s="1">
        <v>2.0</v>
      </c>
      <c r="AP896" s="1">
        <v>3.0</v>
      </c>
      <c r="AQ896" s="1">
        <v>4.0</v>
      </c>
      <c r="AR896" s="1">
        <v>4.0</v>
      </c>
      <c r="AS896" s="1">
        <v>2.0</v>
      </c>
      <c r="AT896" s="1">
        <v>4.0</v>
      </c>
      <c r="AU896" s="1">
        <v>4.0</v>
      </c>
      <c r="AV896" s="1">
        <v>2.0</v>
      </c>
      <c r="AW896" s="1">
        <v>2.0</v>
      </c>
      <c r="AX896" s="1">
        <v>2.0</v>
      </c>
      <c r="AY896" s="1">
        <v>2.0</v>
      </c>
      <c r="AZ896" s="1">
        <v>2.0</v>
      </c>
      <c r="BA896" s="1">
        <v>2.0</v>
      </c>
      <c r="BB896" s="1">
        <v>3.0</v>
      </c>
      <c r="BC896" s="1">
        <v>3.0</v>
      </c>
      <c r="BD896" s="1">
        <v>2.0</v>
      </c>
      <c r="BE896" s="1">
        <v>2.0</v>
      </c>
      <c r="BF896" s="1">
        <v>2.0</v>
      </c>
      <c r="BG896" s="1">
        <v>2.0</v>
      </c>
      <c r="BH896" s="1">
        <v>2.0</v>
      </c>
      <c r="BI896" s="1">
        <v>2.0</v>
      </c>
      <c r="BJ896" s="1">
        <v>3.0</v>
      </c>
      <c r="BK896" s="1">
        <v>1.0</v>
      </c>
      <c r="BL896" s="1">
        <v>1.0</v>
      </c>
      <c r="BM896" s="1">
        <v>2.0</v>
      </c>
      <c r="BN896" s="1">
        <v>1.0</v>
      </c>
      <c r="BO896" s="1">
        <v>3.0</v>
      </c>
      <c r="BP896" s="1">
        <v>2.0</v>
      </c>
      <c r="BQ896" s="1">
        <v>3.0</v>
      </c>
      <c r="BR896" s="1">
        <v>2.0</v>
      </c>
      <c r="BS896" s="1">
        <v>3.0</v>
      </c>
      <c r="BT896" s="1">
        <v>3.0</v>
      </c>
      <c r="BU896" s="1">
        <v>3.0</v>
      </c>
      <c r="BV896" s="1">
        <v>4.0</v>
      </c>
      <c r="BW896" s="1">
        <v>4.0</v>
      </c>
      <c r="BX896" s="1">
        <v>4.0</v>
      </c>
      <c r="BY896" s="1">
        <v>4.0</v>
      </c>
      <c r="BZ896" s="1">
        <v>4.0</v>
      </c>
      <c r="CA896" s="64">
        <f t="shared" si="32"/>
        <v>206</v>
      </c>
      <c r="CB896" s="45">
        <f t="shared" si="33"/>
        <v>33</v>
      </c>
      <c r="CC896" s="45">
        <f t="shared" si="34"/>
        <v>17</v>
      </c>
      <c r="CD896" s="45">
        <f t="shared" si="35"/>
        <v>15</v>
      </c>
      <c r="CE896" s="45">
        <f t="shared" si="36"/>
        <v>34</v>
      </c>
      <c r="CF896" s="45">
        <f t="shared" si="37"/>
        <v>22</v>
      </c>
      <c r="CG896" s="45">
        <f t="shared" si="38"/>
        <v>20</v>
      </c>
      <c r="CH896" s="45">
        <f t="shared" si="39"/>
        <v>18</v>
      </c>
      <c r="CI896" s="45">
        <f t="shared" si="40"/>
        <v>0.3</v>
      </c>
      <c r="CJ896">
        <f t="shared" si="10"/>
        <v>15</v>
      </c>
      <c r="CK896" s="45">
        <f t="shared" si="41"/>
        <v>29</v>
      </c>
      <c r="CM896" s="40">
        <f>VLOOKUP(CB896,'PROMIS 57 T-Score Conversions'!Q$3:R$35,2,TRUE)</f>
        <v>44.7</v>
      </c>
      <c r="CN896" s="44" t="str">
        <f t="shared" si="20"/>
        <v>Mild</v>
      </c>
      <c r="CO896" s="40">
        <f>VLOOKUP(CC896,'PROMIS 57 T-Score Conversions'!A$3:B$35,2,TRUE)</f>
        <v>55.4</v>
      </c>
      <c r="CP896" s="39" t="str">
        <f t="shared" si="21"/>
        <v>Moderate</v>
      </c>
      <c r="CQ896" s="40">
        <f>VLOOKUP(CD896,'PROMIS 57 T-Score Conversions'!E$3:F$35,2,TRUE)</f>
        <v>54.1</v>
      </c>
      <c r="CR896" s="39" t="str">
        <f t="shared" si="22"/>
        <v>Normal</v>
      </c>
      <c r="CS896" s="40">
        <f>VLOOKUP(CE896,'PROMIS 57 T-Score Conversions'!U$3:V$35,2,TRUE)</f>
        <v>67.5</v>
      </c>
      <c r="CT896" s="39" t="str">
        <f t="shared" si="42"/>
        <v>Moderate</v>
      </c>
      <c r="CU896" s="40">
        <f>VLOOKUP(CF896,'PROMIS 57 T-Score Conversions'!Y$3:Z$35,2,TRUE)</f>
        <v>52.2</v>
      </c>
      <c r="CV896" s="39" t="str">
        <f t="shared" si="24"/>
        <v>Normal</v>
      </c>
      <c r="CW896" s="40">
        <f>vlookup(CG896,'PROMIS 57 T-Score Conversions'!M$3:N$35,2,TRUE)</f>
        <v>40.2</v>
      </c>
      <c r="CX896" s="39" t="str">
        <f t="shared" si="25"/>
        <v>Mild</v>
      </c>
      <c r="CY896" s="40">
        <f>VLOOKup(CH896,'PROMIS 57 T-Score Conversions'!I$3:J$35,2,TRUE)</f>
        <v>58.1</v>
      </c>
      <c r="CZ896" s="39" t="str">
        <f t="shared" si="26"/>
        <v>Mild</v>
      </c>
      <c r="DA896" s="37">
        <f>VLOOKUP(CJ896,'PROMIS 57 T-Score Conversions'!AC$3:AD$35,2,TRUE)</f>
        <v>33.06</v>
      </c>
      <c r="DB896" s="44" t="str">
        <f t="shared" si="30"/>
        <v>Moderate</v>
      </c>
      <c r="DC896" s="40">
        <f>VLOOKUP(CK896,'PROMIS 57 T-Score Conversions'!AG$3:AH$35,2,TRUE)</f>
        <v>48.16</v>
      </c>
      <c r="DD896" s="39" t="str">
        <f t="shared" si="31"/>
        <v>Normal</v>
      </c>
    </row>
    <row r="897">
      <c r="A897" s="1" t="b">
        <v>1</v>
      </c>
      <c r="B897" s="1" t="b">
        <v>1</v>
      </c>
      <c r="C897" s="20">
        <v>44141.5416625463</v>
      </c>
      <c r="D897" s="1" t="s">
        <v>549</v>
      </c>
      <c r="E897" s="1">
        <v>2396.0</v>
      </c>
      <c r="F897" s="1">
        <v>4.0</v>
      </c>
      <c r="G897" s="1">
        <v>4.0</v>
      </c>
      <c r="H897" s="1">
        <v>4.0</v>
      </c>
      <c r="I897" s="1">
        <v>4.0</v>
      </c>
      <c r="J897" s="1">
        <v>4.0</v>
      </c>
      <c r="K897" s="1">
        <v>4.0</v>
      </c>
      <c r="L897" s="1">
        <v>4.0</v>
      </c>
      <c r="M897" s="1">
        <v>4.0</v>
      </c>
      <c r="N897" s="1">
        <v>3.0</v>
      </c>
      <c r="O897" s="1">
        <v>2.0</v>
      </c>
      <c r="P897" s="1">
        <v>2.0</v>
      </c>
      <c r="Q897" s="1">
        <v>3.0</v>
      </c>
      <c r="R897" s="1">
        <v>3.0</v>
      </c>
      <c r="S897" s="1">
        <v>3.0</v>
      </c>
      <c r="T897" s="1">
        <v>2.0</v>
      </c>
      <c r="U897" s="1">
        <v>2.0</v>
      </c>
      <c r="V897" s="1">
        <v>3.0</v>
      </c>
      <c r="W897" s="1">
        <v>3.0</v>
      </c>
      <c r="X897" s="1">
        <v>3.0</v>
      </c>
      <c r="Y897" s="1">
        <v>3.0</v>
      </c>
      <c r="Z897" s="1">
        <v>3.0</v>
      </c>
      <c r="AA897" s="1">
        <v>4.0</v>
      </c>
      <c r="AB897" s="1">
        <v>3.0</v>
      </c>
      <c r="AC897" s="1">
        <v>3.0</v>
      </c>
      <c r="AD897" s="1">
        <v>4.0</v>
      </c>
      <c r="AE897" s="1">
        <v>4.0</v>
      </c>
      <c r="AF897" s="1">
        <v>4.0</v>
      </c>
      <c r="AG897" s="1">
        <v>4.0</v>
      </c>
      <c r="AH897" s="1">
        <v>4.0</v>
      </c>
      <c r="AI897" s="1">
        <v>4.0</v>
      </c>
      <c r="AJ897" s="1">
        <v>4.0</v>
      </c>
      <c r="AK897" s="1">
        <v>4.0</v>
      </c>
      <c r="AL897" s="1">
        <v>3.0</v>
      </c>
      <c r="AM897" s="1">
        <v>3.0</v>
      </c>
      <c r="AN897" s="1">
        <v>4.0</v>
      </c>
      <c r="AO897" s="1">
        <v>4.0</v>
      </c>
      <c r="AP897" s="1">
        <v>4.0</v>
      </c>
      <c r="AQ897" s="1">
        <v>4.0</v>
      </c>
      <c r="AR897" s="1">
        <v>4.0</v>
      </c>
      <c r="AS897" s="1">
        <v>4.0</v>
      </c>
      <c r="AT897" s="1">
        <v>3.0</v>
      </c>
      <c r="AU897" s="1">
        <v>2.0</v>
      </c>
      <c r="AV897" s="1">
        <v>2.0</v>
      </c>
      <c r="AW897" s="1">
        <v>2.0</v>
      </c>
      <c r="AX897" s="1">
        <v>2.0</v>
      </c>
      <c r="AY897" s="1">
        <v>2.0</v>
      </c>
      <c r="AZ897" s="1">
        <v>2.0</v>
      </c>
      <c r="BA897" s="1">
        <v>2.0</v>
      </c>
      <c r="BB897" s="1">
        <v>4.0</v>
      </c>
      <c r="BC897" s="1">
        <v>4.0</v>
      </c>
      <c r="BD897" s="1">
        <v>4.0</v>
      </c>
      <c r="BE897" s="1">
        <v>4.0</v>
      </c>
      <c r="BF897" s="1">
        <v>4.0</v>
      </c>
      <c r="BG897" s="1">
        <v>4.0</v>
      </c>
      <c r="BH897" s="1">
        <v>4.0</v>
      </c>
      <c r="BI897" s="1">
        <v>4.0</v>
      </c>
      <c r="BJ897" s="1">
        <v>7.0</v>
      </c>
      <c r="BK897" s="1">
        <v>3.0</v>
      </c>
      <c r="BL897" s="1">
        <v>3.0</v>
      </c>
      <c r="BM897" s="1">
        <v>2.0</v>
      </c>
      <c r="BN897" s="1">
        <v>2.0</v>
      </c>
      <c r="BO897" s="1">
        <v>2.0</v>
      </c>
      <c r="BP897" s="1">
        <v>2.0</v>
      </c>
      <c r="BQ897" s="1">
        <v>2.0</v>
      </c>
      <c r="BR897" s="1">
        <v>2.0</v>
      </c>
      <c r="BS897" s="1">
        <v>4.0</v>
      </c>
      <c r="BT897" s="1">
        <v>4.0</v>
      </c>
      <c r="BU897" s="1">
        <v>4.0</v>
      </c>
      <c r="BV897" s="1">
        <v>4.0</v>
      </c>
      <c r="BW897" s="1">
        <v>2.0</v>
      </c>
      <c r="BX897" s="1">
        <v>4.0</v>
      </c>
      <c r="BY897" s="1">
        <v>1.0</v>
      </c>
      <c r="BZ897" s="1">
        <v>4.0</v>
      </c>
      <c r="CA897" s="64">
        <f t="shared" si="32"/>
        <v>240</v>
      </c>
      <c r="CB897" s="45">
        <f t="shared" si="33"/>
        <v>32</v>
      </c>
      <c r="CC897" s="45">
        <f t="shared" si="34"/>
        <v>20</v>
      </c>
      <c r="CD897" s="45">
        <f t="shared" si="35"/>
        <v>25</v>
      </c>
      <c r="CE897" s="45">
        <f t="shared" si="36"/>
        <v>32</v>
      </c>
      <c r="CF897" s="45">
        <f t="shared" si="37"/>
        <v>30</v>
      </c>
      <c r="CG897" s="45">
        <f t="shared" si="38"/>
        <v>17</v>
      </c>
      <c r="CH897" s="45">
        <f t="shared" si="39"/>
        <v>32</v>
      </c>
      <c r="CI897" s="45">
        <f t="shared" si="40"/>
        <v>0.7</v>
      </c>
      <c r="CJ897">
        <f t="shared" si="10"/>
        <v>18</v>
      </c>
      <c r="CK897" s="45">
        <f t="shared" si="41"/>
        <v>27</v>
      </c>
      <c r="CM897" s="40">
        <f>VLOOKUP(CB897,'PROMIS 57 T-Score Conversions'!Q$3:R$35,2,TRUE)</f>
        <v>43.9</v>
      </c>
      <c r="CN897" s="44" t="str">
        <f t="shared" si="20"/>
        <v>Mild</v>
      </c>
      <c r="CO897" s="40">
        <f>VLOOKUP(CC897,'PROMIS 57 T-Score Conversions'!A$3:B$35,2,TRUE)</f>
        <v>58.4</v>
      </c>
      <c r="CP897" s="39" t="str">
        <f t="shared" si="21"/>
        <v>Moderate</v>
      </c>
      <c r="CQ897" s="40">
        <f>VLOOKUP(CD897,'PROMIS 57 T-Score Conversions'!E$3:F$35,2,TRUE)</f>
        <v>63</v>
      </c>
      <c r="CR897" s="39" t="str">
        <f t="shared" si="22"/>
        <v>Moderate</v>
      </c>
      <c r="CS897" s="40">
        <f>VLOOKUP(CE897,'PROMIS 57 T-Score Conversions'!U$3:V$35,2,TRUE)</f>
        <v>65.3</v>
      </c>
      <c r="CT897" s="39" t="str">
        <f t="shared" si="42"/>
        <v>Moderate</v>
      </c>
      <c r="CU897" s="40">
        <f>VLOOKUP(CF897,'PROMIS 57 T-Score Conversions'!Y$3:Z$35,2,TRUE)</f>
        <v>60.4</v>
      </c>
      <c r="CV897" s="39" t="str">
        <f t="shared" si="24"/>
        <v>Moderate</v>
      </c>
      <c r="CW897" s="40">
        <f>vlookup(CG897,'PROMIS 57 T-Score Conversions'!M$3:N$35,2,TRUE)</f>
        <v>37.7</v>
      </c>
      <c r="CX897" s="39" t="str">
        <f t="shared" si="25"/>
        <v>Moderate</v>
      </c>
      <c r="CY897" s="40">
        <f>VLOOKup(CH897,'PROMIS 57 T-Score Conversions'!I$3:J$35,2,TRUE)</f>
        <v>66.9</v>
      </c>
      <c r="CZ897" s="39" t="str">
        <f t="shared" si="26"/>
        <v>Moderate</v>
      </c>
      <c r="DA897" s="37">
        <f>VLOOKUP(CJ897,'PROMIS 57 T-Score Conversions'!AC$3:AD$35,2,TRUE)</f>
        <v>35.56</v>
      </c>
      <c r="DB897" s="44" t="str">
        <f t="shared" si="30"/>
        <v>Moderate</v>
      </c>
      <c r="DC897" s="40">
        <f>VLOOKUP(CK897,'PROMIS 57 T-Score Conversions'!AG$3:AH$35,2,TRUE)</f>
        <v>46.21</v>
      </c>
      <c r="DD897" s="39" t="str">
        <f t="shared" si="31"/>
        <v>Normal</v>
      </c>
    </row>
    <row r="898">
      <c r="A898" s="1" t="b">
        <v>1</v>
      </c>
      <c r="B898" s="1" t="b">
        <v>1</v>
      </c>
      <c r="C898" s="20">
        <v>44141.691488344906</v>
      </c>
      <c r="D898" s="1" t="s">
        <v>505</v>
      </c>
      <c r="E898" s="1">
        <v>2342.0</v>
      </c>
      <c r="F898" s="1">
        <v>5.0</v>
      </c>
      <c r="G898" s="1">
        <v>5.0</v>
      </c>
      <c r="H898" s="1">
        <v>5.0</v>
      </c>
      <c r="I898" s="1">
        <v>5.0</v>
      </c>
      <c r="J898" s="1">
        <v>5.0</v>
      </c>
      <c r="K898" s="1">
        <v>5.0</v>
      </c>
      <c r="L898" s="1">
        <v>5.0</v>
      </c>
      <c r="M898" s="1">
        <v>5.0</v>
      </c>
      <c r="N898" s="1">
        <v>1.0</v>
      </c>
      <c r="O898" s="1">
        <v>1.0</v>
      </c>
      <c r="P898" s="1">
        <v>1.0</v>
      </c>
      <c r="Q898" s="1">
        <v>1.0</v>
      </c>
      <c r="R898" s="1">
        <v>1.0</v>
      </c>
      <c r="S898" s="1">
        <v>1.0</v>
      </c>
      <c r="T898" s="1">
        <v>1.0</v>
      </c>
      <c r="U898" s="1">
        <v>1.0</v>
      </c>
      <c r="V898" s="1">
        <v>1.0</v>
      </c>
      <c r="W898" s="1">
        <v>1.0</v>
      </c>
      <c r="X898" s="1">
        <v>1.0</v>
      </c>
      <c r="Y898" s="1">
        <v>1.0</v>
      </c>
      <c r="Z898" s="1">
        <v>1.0</v>
      </c>
      <c r="AA898" s="1">
        <v>1.0</v>
      </c>
      <c r="AB898" s="1">
        <v>1.0</v>
      </c>
      <c r="AC898" s="1">
        <v>1.0</v>
      </c>
      <c r="AD898" s="1">
        <v>2.0</v>
      </c>
      <c r="AE898" s="1">
        <v>2.0</v>
      </c>
      <c r="AF898" s="1">
        <v>1.0</v>
      </c>
      <c r="AG898" s="1">
        <v>2.0</v>
      </c>
      <c r="AH898" s="1">
        <v>1.0</v>
      </c>
      <c r="AI898" s="1">
        <v>1.0</v>
      </c>
      <c r="AJ898" s="1">
        <v>1.0</v>
      </c>
      <c r="AK898" s="1">
        <v>1.0</v>
      </c>
      <c r="AL898" s="1">
        <v>3.0</v>
      </c>
      <c r="AM898" s="1">
        <v>3.0</v>
      </c>
      <c r="AN898" s="1">
        <v>3.0</v>
      </c>
      <c r="AO898" s="1">
        <v>1.0</v>
      </c>
      <c r="AP898" s="1">
        <v>2.0</v>
      </c>
      <c r="AQ898" s="1">
        <v>1.0</v>
      </c>
      <c r="AR898" s="1">
        <v>1.0</v>
      </c>
      <c r="AS898" s="1">
        <v>3.0</v>
      </c>
      <c r="AT898" s="1">
        <v>4.0</v>
      </c>
      <c r="AU898" s="1">
        <v>5.0</v>
      </c>
      <c r="AV898" s="1">
        <v>5.0</v>
      </c>
      <c r="AW898" s="1">
        <v>5.0</v>
      </c>
      <c r="AX898" s="1">
        <v>4.0</v>
      </c>
      <c r="AY898" s="1">
        <v>4.0</v>
      </c>
      <c r="AZ898" s="1">
        <v>4.0</v>
      </c>
      <c r="BA898" s="1">
        <v>4.0</v>
      </c>
      <c r="BB898" s="1">
        <v>1.0</v>
      </c>
      <c r="BC898" s="1">
        <v>1.0</v>
      </c>
      <c r="BD898" s="1">
        <v>1.0</v>
      </c>
      <c r="BE898" s="1">
        <v>1.0</v>
      </c>
      <c r="BF898" s="1">
        <v>1.0</v>
      </c>
      <c r="BG898" s="1">
        <v>1.0</v>
      </c>
      <c r="BH898" s="1">
        <v>1.0</v>
      </c>
      <c r="BI898" s="1">
        <v>1.0</v>
      </c>
      <c r="BJ898" s="1">
        <v>0.0</v>
      </c>
      <c r="BK898" s="1">
        <v>4.0</v>
      </c>
      <c r="BL898" s="1">
        <v>4.0</v>
      </c>
      <c r="BM898" s="1">
        <v>4.0</v>
      </c>
      <c r="BN898" s="1">
        <v>4.0</v>
      </c>
      <c r="BO898" s="1">
        <v>4.0</v>
      </c>
      <c r="BP898" s="1">
        <v>4.0</v>
      </c>
      <c r="BQ898" s="1">
        <v>4.0</v>
      </c>
      <c r="BR898" s="1">
        <v>4.0</v>
      </c>
      <c r="BS898" s="1">
        <v>2.0</v>
      </c>
      <c r="BT898" s="1">
        <v>1.0</v>
      </c>
      <c r="BU898" s="1">
        <v>1.0</v>
      </c>
      <c r="BV898" s="1">
        <v>2.0</v>
      </c>
      <c r="BW898" s="1">
        <v>1.0</v>
      </c>
      <c r="BX898" s="1">
        <v>1.0</v>
      </c>
      <c r="BY898" s="1">
        <v>1.0</v>
      </c>
      <c r="BZ898" s="1">
        <v>1.0</v>
      </c>
      <c r="CA898" s="64">
        <f t="shared" si="32"/>
        <v>169</v>
      </c>
      <c r="CB898" s="45">
        <f t="shared" si="33"/>
        <v>40</v>
      </c>
      <c r="CC898" s="45">
        <f t="shared" si="34"/>
        <v>8</v>
      </c>
      <c r="CD898" s="45">
        <f t="shared" si="35"/>
        <v>8</v>
      </c>
      <c r="CE898" s="45">
        <f t="shared" si="36"/>
        <v>11</v>
      </c>
      <c r="CF898" s="45">
        <f t="shared" si="37"/>
        <v>17</v>
      </c>
      <c r="CG898" s="45">
        <f t="shared" si="38"/>
        <v>35</v>
      </c>
      <c r="CH898" s="45">
        <f t="shared" si="39"/>
        <v>8</v>
      </c>
      <c r="CI898" s="45">
        <f t="shared" si="40"/>
        <v>0</v>
      </c>
      <c r="CJ898">
        <f t="shared" si="10"/>
        <v>32</v>
      </c>
      <c r="CK898" s="45">
        <f t="shared" si="41"/>
        <v>10</v>
      </c>
      <c r="CM898" s="40">
        <f>VLOOKUP(CB898,'PROMIS 57 T-Score Conversions'!Q$3:R$35,2,TRUE)</f>
        <v>60.1</v>
      </c>
      <c r="CN898" s="44" t="str">
        <f t="shared" si="20"/>
        <v>Normal</v>
      </c>
      <c r="CO898" s="40">
        <f>VLOOKUP(CC898,'PROMIS 57 T-Score Conversions'!A$3:B$35,2,TRUE)</f>
        <v>37.1</v>
      </c>
      <c r="CP898" s="39" t="str">
        <f t="shared" si="21"/>
        <v>Normal</v>
      </c>
      <c r="CQ898" s="40">
        <f>VLOOKUP(CD898,'PROMIS 57 T-Score Conversions'!E$3:F$35,2,TRUE)</f>
        <v>38.2</v>
      </c>
      <c r="CR898" s="39" t="str">
        <f t="shared" si="22"/>
        <v>Normal</v>
      </c>
      <c r="CS898" s="40">
        <f>VLOOKUP(CE898,'PROMIS 57 T-Score Conversions'!U$3:V$35,2,TRUE)</f>
        <v>42.8</v>
      </c>
      <c r="CT898" s="39" t="str">
        <f t="shared" si="42"/>
        <v>Normal</v>
      </c>
      <c r="CU898" s="40">
        <f>VLOOKUP(CF898,'PROMIS 57 T-Score Conversions'!Y$3:Z$35,2,TRUE)</f>
        <v>46.7</v>
      </c>
      <c r="CV898" s="39" t="str">
        <f t="shared" si="24"/>
        <v>Normal</v>
      </c>
      <c r="CW898" s="40">
        <f>vlookup(CG898,'PROMIS 57 T-Score Conversions'!M$3:N$35,2,TRUE)</f>
        <v>54.6</v>
      </c>
      <c r="CX898" s="39" t="str">
        <f t="shared" si="25"/>
        <v>Normal</v>
      </c>
      <c r="CY898" s="40">
        <f>VLOOKup(CH898,'PROMIS 57 T-Score Conversions'!I$3:J$35,2,TRUE)</f>
        <v>40.7</v>
      </c>
      <c r="CZ898" s="39" t="str">
        <f t="shared" si="26"/>
        <v>Normal</v>
      </c>
      <c r="DA898" s="37">
        <f>VLOOKUP(CJ898,'PROMIS 57 T-Score Conversions'!AC$3:AD$35,2,TRUE)</f>
        <v>47.17</v>
      </c>
      <c r="DB898" s="44" t="str">
        <f t="shared" si="30"/>
        <v>Normal</v>
      </c>
      <c r="DC898" s="40">
        <f>VLOOKUP(CK898,'PROMIS 57 T-Score Conversions'!AG$3:AH$35,2,TRUE)</f>
        <v>28.63</v>
      </c>
      <c r="DD898" s="39" t="str">
        <f t="shared" si="31"/>
        <v>Normal</v>
      </c>
    </row>
    <row r="899">
      <c r="A899" s="1" t="b">
        <v>1</v>
      </c>
      <c r="B899" s="1" t="b">
        <v>1</v>
      </c>
      <c r="C899" s="20">
        <v>44142.366555706016</v>
      </c>
      <c r="D899" s="1" t="s">
        <v>421</v>
      </c>
      <c r="E899" s="1">
        <v>2222.0</v>
      </c>
      <c r="F899" s="1">
        <v>5.0</v>
      </c>
      <c r="G899" s="1">
        <v>3.0</v>
      </c>
      <c r="H899" s="1">
        <v>5.0</v>
      </c>
      <c r="I899" s="1">
        <v>4.0</v>
      </c>
      <c r="J899" s="1">
        <v>3.0</v>
      </c>
      <c r="K899" s="1">
        <v>5.0</v>
      </c>
      <c r="L899" s="1">
        <v>5.0</v>
      </c>
      <c r="M899" s="1">
        <v>5.0</v>
      </c>
      <c r="N899" s="1">
        <v>2.0</v>
      </c>
      <c r="O899" s="1">
        <v>2.0</v>
      </c>
      <c r="P899" s="1">
        <v>2.0</v>
      </c>
      <c r="Q899" s="1">
        <v>2.0</v>
      </c>
      <c r="R899" s="1">
        <v>2.0</v>
      </c>
      <c r="S899" s="1">
        <v>2.0</v>
      </c>
      <c r="T899" s="1">
        <v>2.0</v>
      </c>
      <c r="U899" s="1">
        <v>4.0</v>
      </c>
      <c r="V899" s="1">
        <v>3.0</v>
      </c>
      <c r="W899" s="1">
        <v>3.0</v>
      </c>
      <c r="X899" s="1">
        <v>4.0</v>
      </c>
      <c r="Y899" s="1">
        <v>4.0</v>
      </c>
      <c r="Z899" s="1">
        <v>4.0</v>
      </c>
      <c r="AA899" s="1">
        <v>4.0</v>
      </c>
      <c r="AB899" s="1">
        <v>5.0</v>
      </c>
      <c r="AC899" s="1">
        <v>4.0</v>
      </c>
      <c r="AD899" s="1">
        <v>4.0</v>
      </c>
      <c r="AE899" s="1">
        <v>4.0</v>
      </c>
      <c r="AF899" s="1">
        <v>4.0</v>
      </c>
      <c r="AG899" s="1">
        <v>4.0</v>
      </c>
      <c r="AH899" s="1">
        <v>5.0</v>
      </c>
      <c r="AI899" s="1">
        <v>3.0</v>
      </c>
      <c r="AJ899" s="1">
        <v>4.0</v>
      </c>
      <c r="AK899" s="1">
        <v>4.0</v>
      </c>
      <c r="AL899" s="1">
        <v>3.0</v>
      </c>
      <c r="AM899" s="1">
        <v>4.0</v>
      </c>
      <c r="AN899" s="1">
        <v>3.0</v>
      </c>
      <c r="AO899" s="1">
        <v>3.0</v>
      </c>
      <c r="AP899" s="1">
        <v>3.0</v>
      </c>
      <c r="AQ899" s="1">
        <v>3.0</v>
      </c>
      <c r="AR899" s="1">
        <v>3.0</v>
      </c>
      <c r="AS899" s="1">
        <v>4.0</v>
      </c>
      <c r="AT899" s="1">
        <v>2.0</v>
      </c>
      <c r="AU899" s="1">
        <v>2.0</v>
      </c>
      <c r="AV899" s="1">
        <v>2.0</v>
      </c>
      <c r="AW899" s="1">
        <v>2.0</v>
      </c>
      <c r="AX899" s="1">
        <v>1.0</v>
      </c>
      <c r="AY899" s="1">
        <v>1.0</v>
      </c>
      <c r="AZ899" s="1">
        <v>1.0</v>
      </c>
      <c r="BA899" s="1">
        <v>2.0</v>
      </c>
      <c r="BB899" s="1">
        <v>3.0</v>
      </c>
      <c r="BC899" s="1">
        <v>3.0</v>
      </c>
      <c r="BD899" s="1">
        <v>4.0</v>
      </c>
      <c r="BE899" s="1">
        <v>3.0</v>
      </c>
      <c r="BF899" s="1">
        <v>4.0</v>
      </c>
      <c r="BG899" s="1">
        <v>5.0</v>
      </c>
      <c r="BH899" s="1">
        <v>5.0</v>
      </c>
      <c r="BI899" s="1">
        <v>5.0</v>
      </c>
      <c r="BJ899" s="1">
        <v>6.0</v>
      </c>
      <c r="BK899" s="1">
        <v>2.0</v>
      </c>
      <c r="BL899" s="1">
        <v>3.0</v>
      </c>
      <c r="BM899" s="1">
        <v>3.0</v>
      </c>
      <c r="BN899" s="1">
        <v>2.0</v>
      </c>
      <c r="BO899" s="1">
        <v>2.0</v>
      </c>
      <c r="BP899" s="1">
        <v>4.0</v>
      </c>
      <c r="BQ899" s="1">
        <v>4.0</v>
      </c>
      <c r="BR899" s="1">
        <v>3.0</v>
      </c>
      <c r="BS899" s="1">
        <v>3.0</v>
      </c>
      <c r="BT899" s="1">
        <v>4.0</v>
      </c>
      <c r="BU899" s="1">
        <v>4.0</v>
      </c>
      <c r="BV899" s="1">
        <v>4.0</v>
      </c>
      <c r="BW899" s="1">
        <v>4.0</v>
      </c>
      <c r="BX899" s="1">
        <v>4.0</v>
      </c>
      <c r="BY899" s="1">
        <v>4.0</v>
      </c>
      <c r="BZ899" s="1">
        <v>4.0</v>
      </c>
      <c r="CA899" s="64">
        <f t="shared" si="32"/>
        <v>247</v>
      </c>
      <c r="CB899" s="45">
        <f t="shared" si="33"/>
        <v>35</v>
      </c>
      <c r="CC899" s="45">
        <f t="shared" si="34"/>
        <v>18</v>
      </c>
      <c r="CD899" s="45">
        <f t="shared" si="35"/>
        <v>31</v>
      </c>
      <c r="CE899" s="45">
        <f t="shared" si="36"/>
        <v>32</v>
      </c>
      <c r="CF899" s="45">
        <f t="shared" si="37"/>
        <v>26</v>
      </c>
      <c r="CG899" s="45">
        <f t="shared" si="38"/>
        <v>13</v>
      </c>
      <c r="CH899" s="45">
        <f t="shared" si="39"/>
        <v>32</v>
      </c>
      <c r="CI899" s="45">
        <f t="shared" si="40"/>
        <v>0.6</v>
      </c>
      <c r="CJ899">
        <f t="shared" si="10"/>
        <v>23</v>
      </c>
      <c r="CK899" s="45">
        <f t="shared" si="41"/>
        <v>31</v>
      </c>
      <c r="CM899" s="40">
        <f>VLOOKUP(CB899,'PROMIS 57 T-Score Conversions'!Q$3:R$35,2,TRUE)</f>
        <v>46.7</v>
      </c>
      <c r="CN899" s="44" t="str">
        <f t="shared" si="20"/>
        <v>Normal</v>
      </c>
      <c r="CO899" s="40">
        <f>VLOOKUP(CC899,'PROMIS 57 T-Score Conversions'!A$3:B$35,2,TRUE)</f>
        <v>56.4</v>
      </c>
      <c r="CP899" s="39" t="str">
        <f t="shared" si="21"/>
        <v>Moderate</v>
      </c>
      <c r="CQ899" s="40">
        <f>VLOOKUP(CD899,'PROMIS 57 T-Score Conversions'!E$3:F$35,2,TRUE)</f>
        <v>68.7</v>
      </c>
      <c r="CR899" s="39" t="str">
        <f t="shared" si="22"/>
        <v>Moderate</v>
      </c>
      <c r="CS899" s="40">
        <f>VLOOKUP(CE899,'PROMIS 57 T-Score Conversions'!U$3:V$35,2,TRUE)</f>
        <v>65.3</v>
      </c>
      <c r="CT899" s="39" t="str">
        <f t="shared" si="42"/>
        <v>Moderate</v>
      </c>
      <c r="CU899" s="40">
        <f>VLOOKUP(CF899,'PROMIS 57 T-Score Conversions'!Y$3:Z$35,2,TRUE)</f>
        <v>56.3</v>
      </c>
      <c r="CV899" s="39" t="str">
        <f t="shared" si="24"/>
        <v>Mild</v>
      </c>
      <c r="CW899" s="40">
        <f>vlookup(CG899,'PROMIS 57 T-Score Conversions'!M$3:N$35,2,TRUE)</f>
        <v>34.5</v>
      </c>
      <c r="CX899" s="39" t="str">
        <f t="shared" si="25"/>
        <v>Moderate</v>
      </c>
      <c r="CY899" s="40">
        <f>VLOOKup(CH899,'PROMIS 57 T-Score Conversions'!I$3:J$35,2,TRUE)</f>
        <v>66.9</v>
      </c>
      <c r="CZ899" s="39" t="str">
        <f t="shared" si="26"/>
        <v>Moderate</v>
      </c>
      <c r="DA899" s="37">
        <f>VLOOKUP(CJ899,'PROMIS 57 T-Score Conversions'!AC$3:AD$35,2,TRUE)</f>
        <v>39.5</v>
      </c>
      <c r="DB899" s="44" t="str">
        <f t="shared" si="30"/>
        <v>Moderate</v>
      </c>
      <c r="DC899" s="40">
        <f>VLOOKUP(CK899,'PROMIS 57 T-Score Conversions'!AG$3:AH$35,2,TRUE)</f>
        <v>50.21</v>
      </c>
      <c r="DD899" s="39" t="str">
        <f t="shared" si="31"/>
        <v>Normal</v>
      </c>
    </row>
    <row r="900">
      <c r="A900" s="1" t="b">
        <v>1</v>
      </c>
      <c r="B900" s="1" t="b">
        <v>1</v>
      </c>
      <c r="C900" s="20">
        <v>44142.42864491898</v>
      </c>
      <c r="D900" s="1" t="s">
        <v>417</v>
      </c>
      <c r="E900" s="1">
        <v>2238.0</v>
      </c>
      <c r="F900" s="1">
        <v>5.0</v>
      </c>
      <c r="G900" s="1">
        <v>5.0</v>
      </c>
      <c r="H900" s="1">
        <v>5.0</v>
      </c>
      <c r="I900" s="1">
        <v>5.0</v>
      </c>
      <c r="J900" s="1">
        <v>5.0</v>
      </c>
      <c r="K900" s="1">
        <v>5.0</v>
      </c>
      <c r="L900" s="1">
        <v>5.0</v>
      </c>
      <c r="M900" s="1">
        <v>5.0</v>
      </c>
      <c r="N900" s="1">
        <v>2.0</v>
      </c>
      <c r="O900" s="1">
        <v>2.0</v>
      </c>
      <c r="P900" s="1">
        <v>2.0</v>
      </c>
      <c r="Q900" s="1">
        <v>2.0</v>
      </c>
      <c r="R900" s="1">
        <v>2.0</v>
      </c>
      <c r="S900" s="1">
        <v>3.0</v>
      </c>
      <c r="T900" s="1">
        <v>3.0</v>
      </c>
      <c r="U900" s="1">
        <v>2.0</v>
      </c>
      <c r="V900" s="1">
        <v>1.0</v>
      </c>
      <c r="W900" s="1">
        <v>1.0</v>
      </c>
      <c r="X900" s="1">
        <v>1.0</v>
      </c>
      <c r="Y900" s="1">
        <v>1.0</v>
      </c>
      <c r="Z900" s="1">
        <v>1.0</v>
      </c>
      <c r="AA900" s="1">
        <v>2.0</v>
      </c>
      <c r="AB900" s="1">
        <v>1.0</v>
      </c>
      <c r="AC900" s="1">
        <v>1.0</v>
      </c>
      <c r="AD900" s="1">
        <v>2.0</v>
      </c>
      <c r="AE900" s="1">
        <v>1.0</v>
      </c>
      <c r="AF900" s="1">
        <v>1.0</v>
      </c>
      <c r="AG900" s="1">
        <v>2.0</v>
      </c>
      <c r="AH900" s="1">
        <v>2.0</v>
      </c>
      <c r="AI900" s="1">
        <v>2.0</v>
      </c>
      <c r="AJ900" s="1">
        <v>2.0</v>
      </c>
      <c r="AK900" s="1">
        <v>2.0</v>
      </c>
      <c r="AL900" s="1">
        <v>2.0</v>
      </c>
      <c r="AM900" s="1">
        <v>2.0</v>
      </c>
      <c r="AN900" s="1">
        <v>2.0</v>
      </c>
      <c r="AO900" s="1">
        <v>2.0</v>
      </c>
      <c r="AP900" s="1">
        <v>1.0</v>
      </c>
      <c r="AQ900" s="1">
        <v>2.0</v>
      </c>
      <c r="AR900" s="1">
        <v>1.0</v>
      </c>
      <c r="AS900" s="1">
        <v>2.0</v>
      </c>
      <c r="AT900" s="1">
        <v>5.0</v>
      </c>
      <c r="AU900" s="1">
        <v>5.0</v>
      </c>
      <c r="AV900" s="1">
        <v>5.0</v>
      </c>
      <c r="AW900" s="1">
        <v>5.0</v>
      </c>
      <c r="AX900" s="1">
        <v>5.0</v>
      </c>
      <c r="AY900" s="1">
        <v>5.0</v>
      </c>
      <c r="AZ900" s="1">
        <v>5.0</v>
      </c>
      <c r="BA900" s="1">
        <v>5.0</v>
      </c>
      <c r="BB900" s="1">
        <v>1.0</v>
      </c>
      <c r="BC900" s="1">
        <v>1.0</v>
      </c>
      <c r="BD900" s="1">
        <v>1.0</v>
      </c>
      <c r="BE900" s="1">
        <v>1.0</v>
      </c>
      <c r="BF900" s="1">
        <v>1.0</v>
      </c>
      <c r="BG900" s="1">
        <v>1.0</v>
      </c>
      <c r="BH900" s="1">
        <v>1.0</v>
      </c>
      <c r="BI900" s="1">
        <v>1.0</v>
      </c>
      <c r="BJ900" s="1">
        <v>1.0</v>
      </c>
      <c r="BK900" s="1">
        <v>3.0</v>
      </c>
      <c r="BL900" s="1">
        <v>3.0</v>
      </c>
      <c r="BM900" s="1">
        <v>4.0</v>
      </c>
      <c r="BN900" s="1">
        <v>5.0</v>
      </c>
      <c r="BO900" s="1">
        <v>4.0</v>
      </c>
      <c r="BP900" s="1">
        <v>4.0</v>
      </c>
      <c r="BQ900" s="1">
        <v>5.0</v>
      </c>
      <c r="BR900" s="1">
        <v>3.0</v>
      </c>
      <c r="BS900" s="1">
        <v>2.0</v>
      </c>
      <c r="BT900" s="1">
        <v>2.0</v>
      </c>
      <c r="BU900" s="1">
        <v>1.0</v>
      </c>
      <c r="BV900" s="1">
        <v>2.0</v>
      </c>
      <c r="BW900" s="1">
        <v>2.0</v>
      </c>
      <c r="BX900" s="1">
        <v>2.0</v>
      </c>
      <c r="BY900" s="1">
        <v>1.0</v>
      </c>
      <c r="BZ900" s="1">
        <v>1.0</v>
      </c>
      <c r="CA900" s="64">
        <f t="shared" si="32"/>
        <v>188</v>
      </c>
      <c r="CB900" s="45">
        <f t="shared" si="33"/>
        <v>40</v>
      </c>
      <c r="CC900" s="45">
        <f t="shared" si="34"/>
        <v>18</v>
      </c>
      <c r="CD900" s="45">
        <f t="shared" si="35"/>
        <v>9</v>
      </c>
      <c r="CE900" s="45">
        <f t="shared" si="36"/>
        <v>14</v>
      </c>
      <c r="CF900" s="45">
        <f t="shared" si="37"/>
        <v>14</v>
      </c>
      <c r="CG900" s="45">
        <f t="shared" si="38"/>
        <v>40</v>
      </c>
      <c r="CH900" s="45">
        <f t="shared" si="39"/>
        <v>8</v>
      </c>
      <c r="CI900" s="45">
        <f t="shared" si="40"/>
        <v>0.1</v>
      </c>
      <c r="CJ900">
        <f t="shared" si="10"/>
        <v>31</v>
      </c>
      <c r="CK900" s="45">
        <f t="shared" si="41"/>
        <v>13</v>
      </c>
      <c r="CM900" s="40">
        <f>VLOOKUP(CB900,'PROMIS 57 T-Score Conversions'!Q$3:R$35,2,TRUE)</f>
        <v>60.1</v>
      </c>
      <c r="CN900" s="44" t="str">
        <f t="shared" si="20"/>
        <v>Normal</v>
      </c>
      <c r="CO900" s="40">
        <f>VLOOKUP(CC900,'PROMIS 57 T-Score Conversions'!A$3:B$35,2,TRUE)</f>
        <v>56.4</v>
      </c>
      <c r="CP900" s="39" t="str">
        <f t="shared" si="21"/>
        <v>Moderate</v>
      </c>
      <c r="CQ900" s="40">
        <f>VLOOKUP(CD900,'PROMIS 57 T-Score Conversions'!E$3:F$35,2,TRUE)</f>
        <v>44.7</v>
      </c>
      <c r="CR900" s="39" t="str">
        <f t="shared" si="22"/>
        <v>Normal</v>
      </c>
      <c r="CS900" s="40">
        <f>VLOOKUP(CE900,'PROMIS 57 T-Score Conversions'!U$3:V$35,2,TRUE)</f>
        <v>46.9</v>
      </c>
      <c r="CT900" s="39" t="str">
        <f t="shared" si="42"/>
        <v>Normal</v>
      </c>
      <c r="CU900" s="40">
        <f>VLOOKUP(CF900,'PROMIS 57 T-Score Conversions'!Y$3:Z$35,2,TRUE)</f>
        <v>42.9</v>
      </c>
      <c r="CV900" s="39" t="str">
        <f t="shared" si="24"/>
        <v>Normal</v>
      </c>
      <c r="CW900" s="40">
        <f>vlookup(CG900,'PROMIS 57 T-Score Conversions'!M$3:N$35,2,TRUE)</f>
        <v>65.4</v>
      </c>
      <c r="CX900" s="39" t="str">
        <f t="shared" si="25"/>
        <v>Normal</v>
      </c>
      <c r="CY900" s="40">
        <f>VLOOKup(CH900,'PROMIS 57 T-Score Conversions'!I$3:J$35,2,TRUE)</f>
        <v>40.7</v>
      </c>
      <c r="CZ900" s="39" t="str">
        <f t="shared" si="26"/>
        <v>Normal</v>
      </c>
      <c r="DA900" s="37">
        <f>VLOOKUP(CJ900,'PROMIS 57 T-Score Conversions'!AC$3:AD$35,2,TRUE)</f>
        <v>46.22</v>
      </c>
      <c r="DB900" s="44" t="str">
        <f t="shared" si="30"/>
        <v>Normal</v>
      </c>
      <c r="DC900" s="40">
        <f>VLOOKUP(CK900,'PROMIS 57 T-Score Conversions'!AG$3:AH$35,2,TRUE)</f>
        <v>32.87</v>
      </c>
      <c r="DD900" s="39" t="str">
        <f t="shared" si="31"/>
        <v>Normal</v>
      </c>
    </row>
    <row r="901">
      <c r="A901" s="1" t="b">
        <v>1</v>
      </c>
      <c r="B901" s="1" t="b">
        <v>1</v>
      </c>
      <c r="C901" s="20">
        <v>44144.55138252315</v>
      </c>
      <c r="D901" s="1" t="s">
        <v>550</v>
      </c>
      <c r="E901" s="1">
        <v>2402.0</v>
      </c>
      <c r="F901" s="1">
        <v>3.0</v>
      </c>
      <c r="G901" s="1">
        <v>4.0</v>
      </c>
      <c r="H901" s="1">
        <v>5.0</v>
      </c>
      <c r="I901" s="1">
        <v>4.0</v>
      </c>
      <c r="J901" s="1">
        <v>3.0</v>
      </c>
      <c r="K901" s="1">
        <v>3.0</v>
      </c>
      <c r="L901" s="1">
        <v>4.0</v>
      </c>
      <c r="M901" s="1">
        <v>3.0</v>
      </c>
      <c r="N901" s="1">
        <v>3.0</v>
      </c>
      <c r="O901" s="1">
        <v>4.0</v>
      </c>
      <c r="P901" s="1">
        <v>4.0</v>
      </c>
      <c r="Q901" s="1">
        <v>2.0</v>
      </c>
      <c r="R901" s="1">
        <v>2.0</v>
      </c>
      <c r="S901" s="1">
        <v>4.0</v>
      </c>
      <c r="T901" s="1">
        <v>4.0</v>
      </c>
      <c r="U901" s="1">
        <v>3.0</v>
      </c>
      <c r="V901" s="1">
        <v>3.0</v>
      </c>
      <c r="W901" s="1">
        <v>3.0</v>
      </c>
      <c r="X901" s="1">
        <v>4.0</v>
      </c>
      <c r="Y901" s="1">
        <v>2.0</v>
      </c>
      <c r="Z901" s="1">
        <v>3.0</v>
      </c>
      <c r="AA901" s="1">
        <v>4.0</v>
      </c>
      <c r="AB901" s="1">
        <v>2.0</v>
      </c>
      <c r="AC901" s="1">
        <v>2.0</v>
      </c>
      <c r="AD901" s="1">
        <v>3.0</v>
      </c>
      <c r="AE901" s="1">
        <v>3.0</v>
      </c>
      <c r="AF901" s="1">
        <v>5.0</v>
      </c>
      <c r="AG901" s="1">
        <v>3.0</v>
      </c>
      <c r="AH901" s="1">
        <v>3.0</v>
      </c>
      <c r="AI901" s="1">
        <v>3.0</v>
      </c>
      <c r="AJ901" s="1">
        <v>2.0</v>
      </c>
      <c r="AK901" s="1">
        <v>4.0</v>
      </c>
      <c r="AL901" s="1">
        <v>5.0</v>
      </c>
      <c r="AM901" s="1">
        <v>2.0</v>
      </c>
      <c r="AN901" s="1">
        <v>5.0</v>
      </c>
      <c r="AO901" s="1">
        <v>4.0</v>
      </c>
      <c r="AP901" s="1">
        <v>1.0</v>
      </c>
      <c r="AQ901" s="1">
        <v>3.0</v>
      </c>
      <c r="AR901" s="1">
        <v>4.0</v>
      </c>
      <c r="AS901" s="1">
        <v>2.0</v>
      </c>
      <c r="AT901" s="1">
        <v>3.0</v>
      </c>
      <c r="AU901" s="1">
        <v>4.0</v>
      </c>
      <c r="AV901" s="1">
        <v>2.0</v>
      </c>
      <c r="AW901" s="1">
        <v>4.0</v>
      </c>
      <c r="AX901" s="1">
        <v>4.0</v>
      </c>
      <c r="AY901" s="1">
        <v>4.0</v>
      </c>
      <c r="AZ901" s="1">
        <v>3.0</v>
      </c>
      <c r="BA901" s="1">
        <v>1.0</v>
      </c>
      <c r="BB901" s="1">
        <v>1.0</v>
      </c>
      <c r="BC901" s="1">
        <v>1.0</v>
      </c>
      <c r="BD901" s="1">
        <v>1.0</v>
      </c>
      <c r="BE901" s="1">
        <v>1.0</v>
      </c>
      <c r="BF901" s="1">
        <v>1.0</v>
      </c>
      <c r="BG901" s="1">
        <v>1.0</v>
      </c>
      <c r="BH901" s="1">
        <v>1.0</v>
      </c>
      <c r="BI901" s="1">
        <v>1.0</v>
      </c>
      <c r="BJ901" s="1">
        <v>0.0</v>
      </c>
      <c r="BK901" s="1">
        <v>2.0</v>
      </c>
      <c r="BL901" s="1">
        <v>2.0</v>
      </c>
      <c r="BM901" s="1">
        <v>2.0</v>
      </c>
      <c r="BN901" s="1">
        <v>3.0</v>
      </c>
      <c r="BO901" s="1">
        <v>3.0</v>
      </c>
      <c r="BP901" s="1">
        <v>3.0</v>
      </c>
      <c r="BQ901" s="1">
        <v>3.0</v>
      </c>
      <c r="BR901" s="1">
        <v>3.0</v>
      </c>
      <c r="BS901" s="1">
        <v>4.0</v>
      </c>
      <c r="BT901" s="1">
        <v>4.0</v>
      </c>
      <c r="BU901" s="1">
        <v>3.0</v>
      </c>
      <c r="BV901" s="1">
        <v>3.0</v>
      </c>
      <c r="BW901" s="1">
        <v>2.0</v>
      </c>
      <c r="BX901" s="1">
        <v>2.0</v>
      </c>
      <c r="BY901" s="1">
        <v>3.0</v>
      </c>
      <c r="BZ901" s="1">
        <v>4.0</v>
      </c>
      <c r="CA901" s="64">
        <f t="shared" si="32"/>
        <v>209</v>
      </c>
      <c r="CB901" s="45">
        <f t="shared" si="33"/>
        <v>29</v>
      </c>
      <c r="CC901" s="45">
        <f t="shared" si="34"/>
        <v>26</v>
      </c>
      <c r="CD901" s="45">
        <f t="shared" si="35"/>
        <v>23</v>
      </c>
      <c r="CE901" s="45">
        <f t="shared" si="36"/>
        <v>26</v>
      </c>
      <c r="CF901" s="45">
        <f t="shared" si="37"/>
        <v>26</v>
      </c>
      <c r="CG901" s="45">
        <f t="shared" si="38"/>
        <v>25</v>
      </c>
      <c r="CH901" s="45">
        <f t="shared" si="39"/>
        <v>8</v>
      </c>
      <c r="CI901" s="45">
        <f t="shared" si="40"/>
        <v>0</v>
      </c>
      <c r="CJ901">
        <f t="shared" si="10"/>
        <v>21</v>
      </c>
      <c r="CK901" s="45">
        <f t="shared" si="41"/>
        <v>25</v>
      </c>
      <c r="CM901" s="40">
        <f>VLOOKUP(CB901,'PROMIS 57 T-Score Conversions'!Q$3:R$35,2,TRUE)</f>
        <v>41.6</v>
      </c>
      <c r="CN901" s="44" t="str">
        <f t="shared" si="20"/>
        <v>Mild</v>
      </c>
      <c r="CO901" s="40">
        <f>VLOOKUP(CC901,'PROMIS 57 T-Score Conversions'!A$3:B$35,2,TRUE)</f>
        <v>64.5</v>
      </c>
      <c r="CP901" s="39" t="str">
        <f t="shared" si="21"/>
        <v>Moderate</v>
      </c>
      <c r="CQ901" s="40">
        <f>VLOOKUP(CD901,'PROMIS 57 T-Score Conversions'!E$3:F$35,2,TRUE)</f>
        <v>61.2</v>
      </c>
      <c r="CR901" s="39" t="str">
        <f t="shared" si="22"/>
        <v>Moderate</v>
      </c>
      <c r="CS901" s="40">
        <f>VLOOKUP(CE901,'PROMIS 57 T-Score Conversions'!U$3:V$35,2,TRUE)</f>
        <v>59.4</v>
      </c>
      <c r="CT901" s="39" t="str">
        <f t="shared" si="42"/>
        <v>Mild</v>
      </c>
      <c r="CU901" s="40">
        <f>VLOOKUP(CF901,'PROMIS 57 T-Score Conversions'!Y$3:Z$35,2,TRUE)</f>
        <v>56.3</v>
      </c>
      <c r="CV901" s="39" t="str">
        <f t="shared" si="24"/>
        <v>Mild</v>
      </c>
      <c r="CW901" s="40">
        <f>vlookup(CG901,'PROMIS 57 T-Score Conversions'!M$3:N$35,2,TRUE)</f>
        <v>45</v>
      </c>
      <c r="CX901" s="39" t="str">
        <f t="shared" si="25"/>
        <v>Normal</v>
      </c>
      <c r="CY901" s="40">
        <f>VLOOKup(CH901,'PROMIS 57 T-Score Conversions'!I$3:J$35,2,TRUE)</f>
        <v>40.7</v>
      </c>
      <c r="CZ901" s="39" t="str">
        <f t="shared" si="26"/>
        <v>Normal</v>
      </c>
      <c r="DA901" s="37">
        <f>VLOOKUP(CJ901,'PROMIS 57 T-Score Conversions'!AC$3:AD$35,2,TRUE)</f>
        <v>37.93</v>
      </c>
      <c r="DB901" s="44" t="str">
        <f t="shared" si="30"/>
        <v>Moderate</v>
      </c>
      <c r="DC901" s="40">
        <f>VLOOKUP(CK901,'PROMIS 57 T-Score Conversions'!AG$3:AH$35,2,TRUE)</f>
        <v>44.34</v>
      </c>
      <c r="DD901" s="39" t="str">
        <f t="shared" si="31"/>
        <v>Normal</v>
      </c>
    </row>
    <row r="902">
      <c r="A902" s="1" t="b">
        <v>1</v>
      </c>
      <c r="B902" s="1" t="b">
        <v>1</v>
      </c>
      <c r="C902" s="20">
        <v>44144.59945702546</v>
      </c>
      <c r="D902" s="1" t="s">
        <v>551</v>
      </c>
      <c r="E902" s="1">
        <v>2387.0</v>
      </c>
      <c r="F902" s="1">
        <v>3.0</v>
      </c>
      <c r="G902" s="1">
        <v>3.0</v>
      </c>
      <c r="H902" s="1">
        <v>4.0</v>
      </c>
      <c r="I902" s="1">
        <v>4.0</v>
      </c>
      <c r="J902" s="1">
        <v>2.0</v>
      </c>
      <c r="K902" s="1">
        <v>3.0</v>
      </c>
      <c r="L902" s="1">
        <v>2.0</v>
      </c>
      <c r="M902" s="1">
        <v>2.0</v>
      </c>
      <c r="N902" s="1">
        <v>1.0</v>
      </c>
      <c r="O902" s="1">
        <v>3.0</v>
      </c>
      <c r="P902" s="1">
        <v>3.0</v>
      </c>
      <c r="Q902" s="1">
        <v>4.0</v>
      </c>
      <c r="R902" s="1">
        <v>3.0</v>
      </c>
      <c r="S902" s="1">
        <v>3.0</v>
      </c>
      <c r="T902" s="1">
        <v>3.0</v>
      </c>
      <c r="U902" s="1">
        <v>4.0</v>
      </c>
      <c r="V902" s="1">
        <v>3.0</v>
      </c>
      <c r="W902" s="1">
        <v>3.0</v>
      </c>
      <c r="X902" s="1">
        <v>3.0</v>
      </c>
      <c r="Y902" s="1">
        <v>3.0</v>
      </c>
      <c r="Z902" s="1">
        <v>3.0</v>
      </c>
      <c r="AA902" s="1">
        <v>3.0</v>
      </c>
      <c r="AB902" s="1">
        <v>3.0</v>
      </c>
      <c r="AC902" s="1">
        <v>3.0</v>
      </c>
      <c r="AD902" s="1">
        <v>4.0</v>
      </c>
      <c r="AE902" s="1">
        <v>4.0</v>
      </c>
      <c r="AF902" s="1">
        <v>4.0</v>
      </c>
      <c r="AG902" s="1">
        <v>4.0</v>
      </c>
      <c r="AH902" s="1">
        <v>4.0</v>
      </c>
      <c r="AI902" s="1">
        <v>4.0</v>
      </c>
      <c r="AJ902" s="1">
        <v>4.0</v>
      </c>
      <c r="AK902" s="1">
        <v>4.0</v>
      </c>
      <c r="AL902" s="1">
        <v>3.0</v>
      </c>
      <c r="AM902" s="1">
        <v>4.0</v>
      </c>
      <c r="AN902" s="1">
        <v>3.0</v>
      </c>
      <c r="AO902" s="1">
        <v>2.0</v>
      </c>
      <c r="AP902" s="1">
        <v>4.0</v>
      </c>
      <c r="AQ902" s="1">
        <v>2.0</v>
      </c>
      <c r="AR902" s="1">
        <v>2.0</v>
      </c>
      <c r="AS902" s="1">
        <v>5.0</v>
      </c>
      <c r="AT902" s="1">
        <v>1.0</v>
      </c>
      <c r="AU902" s="1">
        <v>1.0</v>
      </c>
      <c r="AV902" s="1">
        <v>1.0</v>
      </c>
      <c r="AW902" s="1">
        <v>1.0</v>
      </c>
      <c r="AX902" s="1">
        <v>1.0</v>
      </c>
      <c r="AY902" s="1">
        <v>1.0</v>
      </c>
      <c r="AZ902" s="1">
        <v>1.0</v>
      </c>
      <c r="BA902" s="1">
        <v>1.0</v>
      </c>
      <c r="BB902" s="1">
        <v>5.0</v>
      </c>
      <c r="BC902" s="1">
        <v>5.0</v>
      </c>
      <c r="BD902" s="1">
        <v>5.0</v>
      </c>
      <c r="BE902" s="1">
        <v>5.0</v>
      </c>
      <c r="BF902" s="1">
        <v>5.0</v>
      </c>
      <c r="BG902" s="1">
        <v>5.0</v>
      </c>
      <c r="BH902" s="1">
        <v>5.0</v>
      </c>
      <c r="BI902" s="1">
        <v>5.0</v>
      </c>
      <c r="BJ902" s="1">
        <v>7.0</v>
      </c>
      <c r="BK902" s="1">
        <v>2.0</v>
      </c>
      <c r="BL902" s="1">
        <v>2.0</v>
      </c>
      <c r="BM902" s="1">
        <v>2.0</v>
      </c>
      <c r="BN902" s="1">
        <v>2.0</v>
      </c>
      <c r="BO902" s="1">
        <v>2.0</v>
      </c>
      <c r="BP902" s="1">
        <v>2.0</v>
      </c>
      <c r="BQ902" s="1">
        <v>2.0</v>
      </c>
      <c r="BR902" s="1">
        <v>2.0</v>
      </c>
      <c r="BS902" s="1">
        <v>3.0</v>
      </c>
      <c r="BT902" s="1">
        <v>3.0</v>
      </c>
      <c r="BU902" s="1">
        <v>3.0</v>
      </c>
      <c r="BV902" s="1">
        <v>4.0</v>
      </c>
      <c r="BW902" s="1">
        <v>5.0</v>
      </c>
      <c r="BX902" s="1">
        <v>3.0</v>
      </c>
      <c r="BY902" s="1">
        <v>3.0</v>
      </c>
      <c r="BZ902" s="1">
        <v>3.0</v>
      </c>
      <c r="CA902" s="64">
        <f t="shared" si="32"/>
        <v>226</v>
      </c>
      <c r="CB902" s="45">
        <f t="shared" si="33"/>
        <v>23</v>
      </c>
      <c r="CC902" s="45">
        <f t="shared" si="34"/>
        <v>24</v>
      </c>
      <c r="CD902" s="45">
        <f t="shared" si="35"/>
        <v>24</v>
      </c>
      <c r="CE902" s="45">
        <f t="shared" si="36"/>
        <v>32</v>
      </c>
      <c r="CF902" s="45">
        <f t="shared" si="37"/>
        <v>25</v>
      </c>
      <c r="CG902" s="45">
        <f t="shared" si="38"/>
        <v>8</v>
      </c>
      <c r="CH902" s="45">
        <f t="shared" si="39"/>
        <v>40</v>
      </c>
      <c r="CI902" s="45">
        <f t="shared" si="40"/>
        <v>0.7</v>
      </c>
      <c r="CJ902">
        <f t="shared" si="10"/>
        <v>16</v>
      </c>
      <c r="CK902" s="45">
        <f t="shared" si="41"/>
        <v>27</v>
      </c>
      <c r="CM902" s="40">
        <f>VLOOKUP(CB902,'PROMIS 57 T-Score Conversions'!Q$3:R$35,2,TRUE)</f>
        <v>37.4</v>
      </c>
      <c r="CN902" s="44" t="str">
        <f t="shared" si="20"/>
        <v>Moderate</v>
      </c>
      <c r="CO902" s="40">
        <f>VLOOKUP(CC902,'PROMIS 57 T-Score Conversions'!A$3:B$35,2,TRUE)</f>
        <v>62.5</v>
      </c>
      <c r="CP902" s="39" t="str">
        <f t="shared" si="21"/>
        <v>Moderate</v>
      </c>
      <c r="CQ902" s="40">
        <f>VLOOKUP(CD902,'PROMIS 57 T-Score Conversions'!E$3:F$35,2,TRUE)</f>
        <v>62.1</v>
      </c>
      <c r="CR902" s="39" t="str">
        <f t="shared" si="22"/>
        <v>Moderate</v>
      </c>
      <c r="CS902" s="40">
        <f>VLOOKUP(CE902,'PROMIS 57 T-Score Conversions'!U$3:V$35,2,TRUE)</f>
        <v>65.3</v>
      </c>
      <c r="CT902" s="39" t="str">
        <f t="shared" si="42"/>
        <v>Moderate</v>
      </c>
      <c r="CU902" s="40">
        <f>VLOOKUP(CF902,'PROMIS 57 T-Score Conversions'!Y$3:Z$35,2,TRUE)</f>
        <v>55.3</v>
      </c>
      <c r="CV902" s="39" t="str">
        <f t="shared" si="24"/>
        <v>Mild</v>
      </c>
      <c r="CW902" s="40">
        <f>vlookup(CG902,'PROMIS 57 T-Score Conversions'!M$3:N$35,2,TRUE)</f>
        <v>25.91</v>
      </c>
      <c r="CX902" s="39" t="str">
        <f t="shared" si="25"/>
        <v>Severe</v>
      </c>
      <c r="CY902" s="40">
        <f>VLOOKup(CH902,'PROMIS 57 T-Score Conversions'!I$3:J$35,2,TRUE)</f>
        <v>77</v>
      </c>
      <c r="CZ902" s="39" t="str">
        <f t="shared" si="26"/>
        <v>Severe</v>
      </c>
      <c r="DA902" s="37">
        <f>VLOOKUP(CJ902,'PROMIS 57 T-Score Conversions'!AC$3:AD$35,2,TRUE)</f>
        <v>33.92</v>
      </c>
      <c r="DB902" s="44" t="str">
        <f t="shared" si="30"/>
        <v>Moderate</v>
      </c>
      <c r="DC902" s="40">
        <f>VLOOKUP(CK902,'PROMIS 57 T-Score Conversions'!AG$3:AH$35,2,TRUE)</f>
        <v>46.21</v>
      </c>
      <c r="DD902" s="39" t="str">
        <f t="shared" si="31"/>
        <v>Normal</v>
      </c>
    </row>
    <row r="903">
      <c r="A903" s="1" t="b">
        <v>1</v>
      </c>
      <c r="B903" s="1" t="b">
        <v>1</v>
      </c>
      <c r="C903" s="20">
        <v>44144.88596908565</v>
      </c>
      <c r="D903" s="1" t="s">
        <v>260</v>
      </c>
      <c r="E903" s="1">
        <v>1993.0</v>
      </c>
      <c r="F903" s="1">
        <v>3.0</v>
      </c>
      <c r="G903" s="1">
        <v>3.0</v>
      </c>
      <c r="H903" s="1">
        <v>4.0</v>
      </c>
      <c r="I903" s="1">
        <v>3.0</v>
      </c>
      <c r="J903" s="1">
        <v>3.0</v>
      </c>
      <c r="K903" s="1">
        <v>3.0</v>
      </c>
      <c r="L903" s="1">
        <v>3.0</v>
      </c>
      <c r="M903" s="1">
        <v>3.0</v>
      </c>
      <c r="N903" s="1">
        <v>3.0</v>
      </c>
      <c r="O903" s="1">
        <v>3.0</v>
      </c>
      <c r="P903" s="1">
        <v>3.0</v>
      </c>
      <c r="Q903" s="1">
        <v>3.0</v>
      </c>
      <c r="R903" s="1">
        <v>4.0</v>
      </c>
      <c r="S903" s="1">
        <v>3.0</v>
      </c>
      <c r="T903" s="1">
        <v>4.0</v>
      </c>
      <c r="U903" s="1">
        <v>4.0</v>
      </c>
      <c r="V903" s="1">
        <v>2.0</v>
      </c>
      <c r="W903" s="1">
        <v>2.0</v>
      </c>
      <c r="X903" s="1">
        <v>3.0</v>
      </c>
      <c r="Y903" s="1">
        <v>3.0</v>
      </c>
      <c r="Z903" s="1">
        <v>2.0</v>
      </c>
      <c r="AA903" s="1">
        <v>4.0</v>
      </c>
      <c r="AB903" s="1">
        <v>4.0</v>
      </c>
      <c r="AC903" s="1">
        <v>3.0</v>
      </c>
      <c r="AD903" s="1">
        <v>2.0</v>
      </c>
      <c r="AE903" s="1">
        <v>3.0</v>
      </c>
      <c r="AF903" s="1">
        <v>3.0</v>
      </c>
      <c r="AG903" s="1">
        <v>3.0</v>
      </c>
      <c r="AH903" s="1">
        <v>2.0</v>
      </c>
      <c r="AI903" s="1">
        <v>3.0</v>
      </c>
      <c r="AJ903" s="1">
        <v>3.0</v>
      </c>
      <c r="AK903" s="1">
        <v>3.0</v>
      </c>
      <c r="AL903" s="1">
        <v>2.0</v>
      </c>
      <c r="AM903" s="1">
        <v>3.0</v>
      </c>
      <c r="AN903" s="1">
        <v>2.0</v>
      </c>
      <c r="AO903" s="1">
        <v>2.0</v>
      </c>
      <c r="AP903" s="1">
        <v>3.0</v>
      </c>
      <c r="AQ903" s="1">
        <v>2.0</v>
      </c>
      <c r="AR903" s="1">
        <v>2.0</v>
      </c>
      <c r="AS903" s="1">
        <v>4.0</v>
      </c>
      <c r="AT903" s="1">
        <v>3.0</v>
      </c>
      <c r="AU903" s="1">
        <v>4.0</v>
      </c>
      <c r="AV903" s="1">
        <v>4.0</v>
      </c>
      <c r="AW903" s="1">
        <v>4.0</v>
      </c>
      <c r="AX903" s="1">
        <v>4.0</v>
      </c>
      <c r="AY903" s="1">
        <v>4.0</v>
      </c>
      <c r="AZ903" s="1">
        <v>4.0</v>
      </c>
      <c r="BA903" s="1">
        <v>4.0</v>
      </c>
      <c r="BB903" s="1">
        <v>3.0</v>
      </c>
      <c r="BC903" s="1">
        <v>3.0</v>
      </c>
      <c r="BD903" s="1">
        <v>3.0</v>
      </c>
      <c r="BE903" s="1">
        <v>3.0</v>
      </c>
      <c r="BF903" s="1">
        <v>3.0</v>
      </c>
      <c r="BG903" s="1">
        <v>3.0</v>
      </c>
      <c r="BH903" s="1">
        <v>3.0</v>
      </c>
      <c r="BI903" s="1">
        <v>3.0</v>
      </c>
      <c r="BJ903" s="1">
        <v>4.0</v>
      </c>
      <c r="BK903" s="1">
        <v>2.0</v>
      </c>
      <c r="BL903" s="1">
        <v>2.0</v>
      </c>
      <c r="BM903" s="1">
        <v>2.0</v>
      </c>
      <c r="BN903" s="1">
        <v>2.0</v>
      </c>
      <c r="BO903" s="1">
        <v>2.0</v>
      </c>
      <c r="BP903" s="1">
        <v>2.0</v>
      </c>
      <c r="BQ903" s="1">
        <v>2.0</v>
      </c>
      <c r="BR903" s="1">
        <v>2.0</v>
      </c>
      <c r="BS903" s="1">
        <v>4.0</v>
      </c>
      <c r="BT903" s="1">
        <v>4.0</v>
      </c>
      <c r="BU903" s="1">
        <v>4.0</v>
      </c>
      <c r="BV903" s="1">
        <v>4.0</v>
      </c>
      <c r="BW903" s="1">
        <v>4.0</v>
      </c>
      <c r="BX903" s="1">
        <v>4.0</v>
      </c>
      <c r="BY903" s="1">
        <v>4.0</v>
      </c>
      <c r="BZ903" s="1">
        <v>4.0</v>
      </c>
      <c r="CA903" s="64">
        <f t="shared" si="32"/>
        <v>224</v>
      </c>
      <c r="CB903" s="45">
        <f t="shared" si="33"/>
        <v>25</v>
      </c>
      <c r="CC903" s="45">
        <f t="shared" si="34"/>
        <v>27</v>
      </c>
      <c r="CD903" s="45">
        <f t="shared" si="35"/>
        <v>23</v>
      </c>
      <c r="CE903" s="45">
        <f t="shared" si="36"/>
        <v>22</v>
      </c>
      <c r="CF903" s="45">
        <f t="shared" si="37"/>
        <v>20</v>
      </c>
      <c r="CG903" s="45">
        <f t="shared" si="38"/>
        <v>31</v>
      </c>
      <c r="CH903" s="45">
        <f t="shared" si="39"/>
        <v>24</v>
      </c>
      <c r="CI903" s="45">
        <f t="shared" si="40"/>
        <v>0.4</v>
      </c>
      <c r="CJ903">
        <f t="shared" si="10"/>
        <v>16</v>
      </c>
      <c r="CK903" s="45">
        <f t="shared" si="41"/>
        <v>32</v>
      </c>
      <c r="CM903" s="40">
        <f>VLOOKUP(CB903,'PROMIS 57 T-Score Conversions'!Q$3:R$35,2,TRUE)</f>
        <v>38.8</v>
      </c>
      <c r="CN903" s="44" t="str">
        <f t="shared" si="20"/>
        <v>Moderate</v>
      </c>
      <c r="CO903" s="40">
        <f>VLOOKUP(CC903,'PROMIS 57 T-Score Conversions'!A$3:B$35,2,TRUE)</f>
        <v>65.6</v>
      </c>
      <c r="CP903" s="39" t="str">
        <f t="shared" si="21"/>
        <v>Severe</v>
      </c>
      <c r="CQ903" s="40">
        <f>VLOOKUP(CD903,'PROMIS 57 T-Score Conversions'!E$3:F$35,2,TRUE)</f>
        <v>61.2</v>
      </c>
      <c r="CR903" s="39" t="str">
        <f t="shared" si="22"/>
        <v>Moderate</v>
      </c>
      <c r="CS903" s="40">
        <f>VLOOKUP(CE903,'PROMIS 57 T-Score Conversions'!U$3:V$35,2,TRUE)</f>
        <v>55.6</v>
      </c>
      <c r="CT903" s="39" t="str">
        <f t="shared" si="42"/>
        <v>Mild</v>
      </c>
      <c r="CU903" s="40">
        <f>VLOOKUP(CF903,'PROMIS 57 T-Score Conversions'!Y$3:Z$35,2,TRUE)</f>
        <v>50.1</v>
      </c>
      <c r="CV903" s="39" t="str">
        <f t="shared" si="24"/>
        <v>Normal</v>
      </c>
      <c r="CW903" s="40">
        <f>vlookup(CG903,'PROMIS 57 T-Score Conversions'!M$3:N$35,2,TRUE)</f>
        <v>50.8</v>
      </c>
      <c r="CX903" s="39" t="str">
        <f t="shared" si="25"/>
        <v>Normal</v>
      </c>
      <c r="CY903" s="40">
        <f>VLOOKup(CH903,'PROMIS 57 T-Score Conversions'!I$3:J$35,2,TRUE)</f>
        <v>61.5</v>
      </c>
      <c r="CZ903" s="39" t="str">
        <f t="shared" si="26"/>
        <v>Moderate</v>
      </c>
      <c r="DA903" s="37">
        <f>VLOOKUP(CJ903,'PROMIS 57 T-Score Conversions'!AC$3:AD$35,2,TRUE)</f>
        <v>33.92</v>
      </c>
      <c r="DB903" s="44" t="str">
        <f t="shared" si="30"/>
        <v>Moderate</v>
      </c>
      <c r="DC903" s="40">
        <f>VLOOKUP(CK903,'PROMIS 57 T-Score Conversions'!AG$3:AH$35,2,TRUE)</f>
        <v>51.29</v>
      </c>
      <c r="DD903" s="39" t="str">
        <f t="shared" si="31"/>
        <v>Normal</v>
      </c>
    </row>
    <row r="904">
      <c r="A904" s="1" t="b">
        <v>1</v>
      </c>
      <c r="B904" s="1" t="b">
        <v>1</v>
      </c>
      <c r="C904" s="20">
        <v>44145.65448372685</v>
      </c>
      <c r="D904" s="1" t="s">
        <v>552</v>
      </c>
      <c r="E904" s="1">
        <v>2384.0</v>
      </c>
      <c r="F904" s="1">
        <v>5.0</v>
      </c>
      <c r="G904" s="1">
        <v>5.0</v>
      </c>
      <c r="H904" s="1">
        <v>5.0</v>
      </c>
      <c r="I904" s="1">
        <v>5.0</v>
      </c>
      <c r="J904" s="1">
        <v>5.0</v>
      </c>
      <c r="K904" s="1">
        <v>5.0</v>
      </c>
      <c r="L904" s="1">
        <v>5.0</v>
      </c>
      <c r="M904" s="1">
        <v>5.0</v>
      </c>
      <c r="N904" s="1">
        <v>1.0</v>
      </c>
      <c r="O904" s="1">
        <v>1.0</v>
      </c>
      <c r="P904" s="1">
        <v>1.0</v>
      </c>
      <c r="Q904" s="1">
        <v>1.0</v>
      </c>
      <c r="R904" s="1">
        <v>1.0</v>
      </c>
      <c r="S904" s="1">
        <v>1.0</v>
      </c>
      <c r="T904" s="1">
        <v>1.0</v>
      </c>
      <c r="U904" s="1">
        <v>1.0</v>
      </c>
      <c r="V904" s="1">
        <v>1.0</v>
      </c>
      <c r="W904" s="1">
        <v>1.0</v>
      </c>
      <c r="X904" s="1">
        <v>1.0</v>
      </c>
      <c r="Y904" s="1">
        <v>1.0</v>
      </c>
      <c r="Z904" s="1">
        <v>1.0</v>
      </c>
      <c r="AA904" s="1">
        <v>1.0</v>
      </c>
      <c r="AB904" s="1">
        <v>1.0</v>
      </c>
      <c r="AC904" s="1">
        <v>1.0</v>
      </c>
      <c r="AD904" s="1">
        <v>1.0</v>
      </c>
      <c r="AE904" s="1">
        <v>1.0</v>
      </c>
      <c r="AF904" s="1">
        <v>1.0</v>
      </c>
      <c r="AG904" s="1">
        <v>1.0</v>
      </c>
      <c r="AH904" s="1">
        <v>1.0</v>
      </c>
      <c r="AI904" s="1">
        <v>1.0</v>
      </c>
      <c r="AJ904" s="1">
        <v>1.0</v>
      </c>
      <c r="AK904" s="1">
        <v>1.0</v>
      </c>
      <c r="AL904" s="1">
        <v>1.0</v>
      </c>
      <c r="AM904" s="1">
        <v>2.0</v>
      </c>
      <c r="AN904" s="1">
        <v>1.0</v>
      </c>
      <c r="AO904" s="1">
        <v>1.0</v>
      </c>
      <c r="AP904" s="1">
        <v>1.0</v>
      </c>
      <c r="AQ904" s="1">
        <v>1.0</v>
      </c>
      <c r="AR904" s="1">
        <v>1.0</v>
      </c>
      <c r="AS904" s="1">
        <v>1.0</v>
      </c>
      <c r="AT904" s="1">
        <v>5.0</v>
      </c>
      <c r="AU904" s="1">
        <v>5.0</v>
      </c>
      <c r="AV904" s="1">
        <v>5.0</v>
      </c>
      <c r="AW904" s="1">
        <v>5.0</v>
      </c>
      <c r="AX904" s="1">
        <v>5.0</v>
      </c>
      <c r="AY904" s="1">
        <v>5.0</v>
      </c>
      <c r="AZ904" s="1">
        <v>5.0</v>
      </c>
      <c r="BA904" s="1">
        <v>5.0</v>
      </c>
      <c r="BB904" s="1">
        <v>1.0</v>
      </c>
      <c r="BC904" s="1">
        <v>1.0</v>
      </c>
      <c r="BD904" s="1">
        <v>1.0</v>
      </c>
      <c r="BE904" s="1">
        <v>1.0</v>
      </c>
      <c r="BF904" s="1">
        <v>1.0</v>
      </c>
      <c r="BG904" s="1">
        <v>1.0</v>
      </c>
      <c r="BH904" s="1">
        <v>1.0</v>
      </c>
      <c r="BI904" s="1">
        <v>1.0</v>
      </c>
      <c r="BJ904" s="1">
        <v>0.0</v>
      </c>
      <c r="BK904" s="1">
        <v>5.0</v>
      </c>
      <c r="BL904" s="1">
        <v>5.0</v>
      </c>
      <c r="BM904" s="1">
        <v>5.0</v>
      </c>
      <c r="BN904" s="1">
        <v>5.0</v>
      </c>
      <c r="BO904" s="1">
        <v>5.0</v>
      </c>
      <c r="BP904" s="1">
        <v>5.0</v>
      </c>
      <c r="BQ904" s="1">
        <v>5.0</v>
      </c>
      <c r="BR904" s="1">
        <v>5.0</v>
      </c>
      <c r="BS904" s="1">
        <v>1.0</v>
      </c>
      <c r="BT904" s="1">
        <v>1.0</v>
      </c>
      <c r="BU904" s="1">
        <v>1.0</v>
      </c>
      <c r="BV904" s="1">
        <v>1.0</v>
      </c>
      <c r="BW904" s="1">
        <v>1.0</v>
      </c>
      <c r="BX904" s="1">
        <v>1.0</v>
      </c>
      <c r="BY904" s="1">
        <v>1.0</v>
      </c>
      <c r="BZ904" s="1">
        <v>1.0</v>
      </c>
      <c r="CA904" s="64">
        <f t="shared" si="32"/>
        <v>169</v>
      </c>
      <c r="CB904" s="45">
        <f t="shared" si="33"/>
        <v>40</v>
      </c>
      <c r="CC904" s="45">
        <f t="shared" si="34"/>
        <v>8</v>
      </c>
      <c r="CD904" s="45">
        <f t="shared" si="35"/>
        <v>8</v>
      </c>
      <c r="CE904" s="45">
        <f t="shared" si="36"/>
        <v>8</v>
      </c>
      <c r="CF904" s="45">
        <f t="shared" si="37"/>
        <v>9</v>
      </c>
      <c r="CG904" s="45">
        <f t="shared" si="38"/>
        <v>40</v>
      </c>
      <c r="CH904" s="45">
        <f t="shared" si="39"/>
        <v>8</v>
      </c>
      <c r="CI904" s="45">
        <f t="shared" si="40"/>
        <v>0</v>
      </c>
      <c r="CJ904">
        <f t="shared" si="10"/>
        <v>40</v>
      </c>
      <c r="CK904" s="45">
        <f t="shared" si="41"/>
        <v>8</v>
      </c>
      <c r="CM904" s="40">
        <f>VLOOKUP(CB904,'PROMIS 57 T-Score Conversions'!Q$3:R$35,2,TRUE)</f>
        <v>60.1</v>
      </c>
      <c r="CN904" s="44" t="str">
        <f t="shared" si="20"/>
        <v>Normal</v>
      </c>
      <c r="CO904" s="40">
        <f>VLOOKUP(CC904,'PROMIS 57 T-Score Conversions'!A$3:B$35,2,TRUE)</f>
        <v>37.1</v>
      </c>
      <c r="CP904" s="39" t="str">
        <f t="shared" si="21"/>
        <v>Normal</v>
      </c>
      <c r="CQ904" s="40">
        <f>VLOOKUP(CD904,'PROMIS 57 T-Score Conversions'!E$3:F$35,2,TRUE)</f>
        <v>38.2</v>
      </c>
      <c r="CR904" s="39" t="str">
        <f t="shared" si="22"/>
        <v>Normal</v>
      </c>
      <c r="CS904" s="40">
        <f>VLOOKUP(CE904,'PROMIS 57 T-Score Conversions'!U$3:V$35,2,TRUE)</f>
        <v>33.1</v>
      </c>
      <c r="CT904" s="39" t="str">
        <f t="shared" si="42"/>
        <v>Normal</v>
      </c>
      <c r="CU904" s="40">
        <f>VLOOKUP(CF904,'PROMIS 57 T-Score Conversions'!Y$3:Z$35,2,TRUE)</f>
        <v>33.1</v>
      </c>
      <c r="CV904" s="39" t="str">
        <f t="shared" si="24"/>
        <v>Normal</v>
      </c>
      <c r="CW904" s="40">
        <f>vlookup(CG904,'PROMIS 57 T-Score Conversions'!M$3:N$35,2,TRUE)</f>
        <v>65.4</v>
      </c>
      <c r="CX904" s="39" t="str">
        <f t="shared" si="25"/>
        <v>Normal</v>
      </c>
      <c r="CY904" s="40">
        <f>VLOOKup(CH904,'PROMIS 57 T-Score Conversions'!I$3:J$35,2,TRUE)</f>
        <v>40.7</v>
      </c>
      <c r="CZ904" s="39" t="str">
        <f t="shared" si="26"/>
        <v>Normal</v>
      </c>
      <c r="DA904" s="37">
        <f>VLOOKUP(CJ904,'PROMIS 57 T-Score Conversions'!AC$3:AD$35,2,TRUE)</f>
        <v>63.48</v>
      </c>
      <c r="DB904" s="44" t="str">
        <f t="shared" si="30"/>
        <v>Normal</v>
      </c>
      <c r="DC904" s="40">
        <f>VLOOKUP(CK904,'PROMIS 57 T-Score Conversions'!AG$3:AH$35,2,TRUE)</f>
        <v>23.27</v>
      </c>
      <c r="DD904" s="39" t="str">
        <f t="shared" si="31"/>
        <v>Normal</v>
      </c>
    </row>
    <row r="905">
      <c r="A905" s="1" t="b">
        <v>1</v>
      </c>
      <c r="B905" s="1" t="b">
        <v>1</v>
      </c>
      <c r="C905" s="20">
        <v>44145.97460825232</v>
      </c>
      <c r="D905" s="1" t="s">
        <v>493</v>
      </c>
      <c r="E905" s="1">
        <v>2318.0</v>
      </c>
      <c r="F905" s="1">
        <v>5.0</v>
      </c>
      <c r="G905" s="1">
        <v>5.0</v>
      </c>
      <c r="H905" s="1">
        <v>5.0</v>
      </c>
      <c r="I905" s="1">
        <v>5.0</v>
      </c>
      <c r="J905" s="1">
        <v>4.0</v>
      </c>
      <c r="K905" s="1">
        <v>5.0</v>
      </c>
      <c r="L905" s="1">
        <v>5.0</v>
      </c>
      <c r="M905" s="1">
        <v>5.0</v>
      </c>
      <c r="N905" s="1">
        <v>2.0</v>
      </c>
      <c r="O905" s="1">
        <v>2.0</v>
      </c>
      <c r="P905" s="1">
        <v>4.0</v>
      </c>
      <c r="Q905" s="1">
        <v>2.0</v>
      </c>
      <c r="R905" s="1">
        <v>2.0</v>
      </c>
      <c r="S905" s="1">
        <v>2.0</v>
      </c>
      <c r="T905" s="1">
        <v>2.0</v>
      </c>
      <c r="U905" s="1">
        <v>3.0</v>
      </c>
      <c r="V905" s="1">
        <v>2.0</v>
      </c>
      <c r="W905" s="1">
        <v>1.0</v>
      </c>
      <c r="X905" s="1">
        <v>2.0</v>
      </c>
      <c r="Y905" s="1">
        <v>1.0</v>
      </c>
      <c r="Z905" s="1">
        <v>1.0</v>
      </c>
      <c r="AA905" s="1">
        <v>2.0</v>
      </c>
      <c r="AB905" s="1">
        <v>1.0</v>
      </c>
      <c r="AC905" s="1">
        <v>1.0</v>
      </c>
      <c r="AD905" s="1">
        <v>3.0</v>
      </c>
      <c r="AE905" s="1">
        <v>2.0</v>
      </c>
      <c r="AF905" s="1">
        <v>3.0</v>
      </c>
      <c r="AG905" s="1">
        <v>3.0</v>
      </c>
      <c r="AH905" s="1">
        <v>2.0</v>
      </c>
      <c r="AI905" s="1">
        <v>2.0</v>
      </c>
      <c r="AJ905" s="1">
        <v>2.0</v>
      </c>
      <c r="AK905" s="1">
        <v>2.0</v>
      </c>
      <c r="AL905" s="1">
        <v>1.0</v>
      </c>
      <c r="AM905" s="1">
        <v>1.0</v>
      </c>
      <c r="AN905" s="1">
        <v>3.0</v>
      </c>
      <c r="AO905" s="1">
        <v>3.0</v>
      </c>
      <c r="AP905" s="1">
        <v>2.0</v>
      </c>
      <c r="AQ905" s="1">
        <v>3.0</v>
      </c>
      <c r="AR905" s="1">
        <v>1.0</v>
      </c>
      <c r="AS905" s="1">
        <v>1.0</v>
      </c>
      <c r="AT905" s="1">
        <v>4.0</v>
      </c>
      <c r="AU905" s="1">
        <v>4.0</v>
      </c>
      <c r="AV905" s="1">
        <v>5.0</v>
      </c>
      <c r="AW905" s="1">
        <v>4.0</v>
      </c>
      <c r="AX905" s="1">
        <v>4.0</v>
      </c>
      <c r="AY905" s="1">
        <v>4.0</v>
      </c>
      <c r="AZ905" s="1">
        <v>4.0</v>
      </c>
      <c r="BA905" s="1">
        <v>4.0</v>
      </c>
      <c r="BB905" s="1">
        <v>2.0</v>
      </c>
      <c r="BC905" s="1">
        <v>2.0</v>
      </c>
      <c r="BD905" s="1">
        <v>2.0</v>
      </c>
      <c r="BE905" s="1">
        <v>2.0</v>
      </c>
      <c r="BF905" s="1">
        <v>2.0</v>
      </c>
      <c r="BG905" s="1">
        <v>2.0</v>
      </c>
      <c r="BH905" s="1">
        <v>2.0</v>
      </c>
      <c r="BI905" s="1">
        <v>2.0</v>
      </c>
      <c r="BJ905" s="1">
        <v>2.0</v>
      </c>
      <c r="BK905" s="1">
        <v>4.0</v>
      </c>
      <c r="BL905" s="1">
        <v>4.0</v>
      </c>
      <c r="BM905" s="1">
        <v>4.0</v>
      </c>
      <c r="BN905" s="1">
        <v>3.0</v>
      </c>
      <c r="BO905" s="1">
        <v>3.0</v>
      </c>
      <c r="BP905" s="1">
        <v>3.0</v>
      </c>
      <c r="BQ905" s="1">
        <v>4.0</v>
      </c>
      <c r="BR905" s="1">
        <v>4.0</v>
      </c>
      <c r="BS905" s="1">
        <v>2.0</v>
      </c>
      <c r="BT905" s="1">
        <v>1.0</v>
      </c>
      <c r="BU905" s="1">
        <v>2.0</v>
      </c>
      <c r="BV905" s="1">
        <v>2.0</v>
      </c>
      <c r="BW905" s="1">
        <v>2.0</v>
      </c>
      <c r="BX905" s="1">
        <v>2.0</v>
      </c>
      <c r="BY905" s="1">
        <v>2.0</v>
      </c>
      <c r="BZ905" s="1">
        <v>2.0</v>
      </c>
      <c r="CA905" s="64">
        <f t="shared" si="32"/>
        <v>198</v>
      </c>
      <c r="CB905" s="45">
        <f t="shared" si="33"/>
        <v>39</v>
      </c>
      <c r="CC905" s="45">
        <f t="shared" si="34"/>
        <v>19</v>
      </c>
      <c r="CD905" s="45">
        <f t="shared" si="35"/>
        <v>11</v>
      </c>
      <c r="CE905" s="45">
        <f t="shared" si="36"/>
        <v>19</v>
      </c>
      <c r="CF905" s="45">
        <f t="shared" si="37"/>
        <v>15</v>
      </c>
      <c r="CG905" s="45">
        <f t="shared" si="38"/>
        <v>33</v>
      </c>
      <c r="CH905" s="45">
        <f t="shared" si="39"/>
        <v>16</v>
      </c>
      <c r="CI905" s="45">
        <f t="shared" si="40"/>
        <v>0.2</v>
      </c>
      <c r="CJ905">
        <f t="shared" si="10"/>
        <v>29</v>
      </c>
      <c r="CK905" s="45">
        <f t="shared" si="41"/>
        <v>15</v>
      </c>
      <c r="CM905" s="40">
        <f>VLOOKUP(CB905,'PROMIS 57 T-Score Conversions'!Q$3:R$35,2,TRUE)</f>
        <v>53</v>
      </c>
      <c r="CN905" s="44" t="str">
        <f t="shared" si="20"/>
        <v>Normal</v>
      </c>
      <c r="CO905" s="40">
        <f>VLOOKUP(CC905,'PROMIS 57 T-Score Conversions'!A$3:B$35,2,TRUE)</f>
        <v>57.4</v>
      </c>
      <c r="CP905" s="39" t="str">
        <f t="shared" si="21"/>
        <v>Moderate</v>
      </c>
      <c r="CQ905" s="40">
        <f>VLOOKUP(CD905,'PROMIS 57 T-Score Conversions'!E$3:F$35,2,TRUE)</f>
        <v>49.4</v>
      </c>
      <c r="CR905" s="39" t="str">
        <f t="shared" si="22"/>
        <v>Normal</v>
      </c>
      <c r="CS905" s="40">
        <f>VLOOKUP(CE905,'PROMIS 57 T-Score Conversions'!U$3:V$35,2,TRUE)</f>
        <v>52.5</v>
      </c>
      <c r="CT905" s="39" t="str">
        <f t="shared" si="42"/>
        <v>Normal</v>
      </c>
      <c r="CU905" s="40">
        <f>VLOOKUP(CF905,'PROMIS 57 T-Score Conversions'!Y$3:Z$35,2,TRUE)</f>
        <v>44.2</v>
      </c>
      <c r="CV905" s="39" t="str">
        <f t="shared" si="24"/>
        <v>Normal</v>
      </c>
      <c r="CW905" s="40">
        <f>vlookup(CG905,'PROMIS 57 T-Score Conversions'!M$3:N$35,2,TRUE)</f>
        <v>52.7</v>
      </c>
      <c r="CX905" s="39" t="str">
        <f t="shared" si="25"/>
        <v>Normal</v>
      </c>
      <c r="CY905" s="40">
        <f>VLOOKup(CH905,'PROMIS 57 T-Score Conversions'!I$3:J$35,2,TRUE)</f>
        <v>55.8</v>
      </c>
      <c r="CZ905" s="39" t="str">
        <f t="shared" si="26"/>
        <v>Mild</v>
      </c>
      <c r="DA905" s="37">
        <f>VLOOKUP(CJ905,'PROMIS 57 T-Score Conversions'!AC$3:AD$35,2,TRUE)</f>
        <v>44.43</v>
      </c>
      <c r="DB905" s="44" t="str">
        <f t="shared" si="30"/>
        <v>Mild</v>
      </c>
      <c r="DC905" s="40">
        <f>VLOOKUP(CK905,'PROMIS 57 T-Score Conversions'!AG$3:AH$35,2,TRUE)</f>
        <v>35.07</v>
      </c>
      <c r="DD905" s="39" t="str">
        <f t="shared" si="31"/>
        <v>Normal</v>
      </c>
    </row>
    <row r="906">
      <c r="A906" s="1" t="b">
        <v>1</v>
      </c>
      <c r="B906" s="1" t="b">
        <v>1</v>
      </c>
      <c r="C906" s="20">
        <v>44146.73181859954</v>
      </c>
      <c r="D906" s="1" t="s">
        <v>488</v>
      </c>
      <c r="E906" s="1">
        <v>2248.0</v>
      </c>
      <c r="F906" s="1">
        <v>3.0</v>
      </c>
      <c r="G906" s="1">
        <v>3.0</v>
      </c>
      <c r="H906" s="1">
        <v>4.0</v>
      </c>
      <c r="I906" s="1">
        <v>3.0</v>
      </c>
      <c r="J906" s="1">
        <v>1.0</v>
      </c>
      <c r="K906" s="1">
        <v>3.0</v>
      </c>
      <c r="L906" s="1">
        <v>3.0</v>
      </c>
      <c r="M906" s="1">
        <v>2.0</v>
      </c>
      <c r="N906" s="1">
        <v>3.0</v>
      </c>
      <c r="O906" s="1">
        <v>3.0</v>
      </c>
      <c r="P906" s="1">
        <v>4.0</v>
      </c>
      <c r="Q906" s="1">
        <v>4.0</v>
      </c>
      <c r="R906" s="1">
        <v>4.0</v>
      </c>
      <c r="S906" s="1">
        <v>4.0</v>
      </c>
      <c r="T906" s="1">
        <v>4.0</v>
      </c>
      <c r="U906" s="1">
        <v>4.0</v>
      </c>
      <c r="V906" s="1">
        <v>3.0</v>
      </c>
      <c r="W906" s="1">
        <v>2.0</v>
      </c>
      <c r="X906" s="1">
        <v>3.0</v>
      </c>
      <c r="Y906" s="1">
        <v>2.0</v>
      </c>
      <c r="Z906" s="1">
        <v>2.0</v>
      </c>
      <c r="AA906" s="1">
        <v>3.0</v>
      </c>
      <c r="AB906" s="1">
        <v>2.0</v>
      </c>
      <c r="AC906" s="1">
        <v>2.0</v>
      </c>
      <c r="AD906" s="1">
        <v>4.0</v>
      </c>
      <c r="AE906" s="1">
        <v>4.0</v>
      </c>
      <c r="AF906" s="1">
        <v>3.0</v>
      </c>
      <c r="AG906" s="1">
        <v>4.0</v>
      </c>
      <c r="AH906" s="1">
        <v>5.0</v>
      </c>
      <c r="AI906" s="1">
        <v>5.0</v>
      </c>
      <c r="AJ906" s="1">
        <v>5.0</v>
      </c>
      <c r="AK906" s="1">
        <v>4.0</v>
      </c>
      <c r="AL906" s="1">
        <v>4.0</v>
      </c>
      <c r="AM906" s="1">
        <v>4.0</v>
      </c>
      <c r="AN906" s="1">
        <v>5.0</v>
      </c>
      <c r="AO906" s="1">
        <v>3.0</v>
      </c>
      <c r="AP906" s="1">
        <v>5.0</v>
      </c>
      <c r="AQ906" s="1">
        <v>3.0</v>
      </c>
      <c r="AR906" s="1">
        <v>3.0</v>
      </c>
      <c r="AS906" s="1">
        <v>5.0</v>
      </c>
      <c r="AT906" s="1">
        <v>2.0</v>
      </c>
      <c r="AU906" s="1">
        <v>2.0</v>
      </c>
      <c r="AV906" s="1">
        <v>2.0</v>
      </c>
      <c r="AW906" s="1">
        <v>2.0</v>
      </c>
      <c r="AX906" s="1">
        <v>1.0</v>
      </c>
      <c r="AY906" s="1">
        <v>1.0</v>
      </c>
      <c r="AZ906" s="1">
        <v>1.0</v>
      </c>
      <c r="BA906" s="1">
        <v>2.0</v>
      </c>
      <c r="BB906" s="1">
        <v>4.0</v>
      </c>
      <c r="BC906" s="1">
        <v>4.0</v>
      </c>
      <c r="BD906" s="1">
        <v>4.0</v>
      </c>
      <c r="BE906" s="1">
        <v>4.0</v>
      </c>
      <c r="BF906" s="1">
        <v>4.0</v>
      </c>
      <c r="BG906" s="1">
        <v>4.0</v>
      </c>
      <c r="BH906" s="1">
        <v>4.0</v>
      </c>
      <c r="BI906" s="1">
        <v>4.0</v>
      </c>
      <c r="BJ906" s="1">
        <v>6.0</v>
      </c>
      <c r="BK906" s="1">
        <v>1.0</v>
      </c>
      <c r="BL906" s="1">
        <v>1.0</v>
      </c>
      <c r="BM906" s="1">
        <v>1.0</v>
      </c>
      <c r="BN906" s="1">
        <v>1.0</v>
      </c>
      <c r="BO906" s="1">
        <v>2.0</v>
      </c>
      <c r="BP906" s="1">
        <v>1.0</v>
      </c>
      <c r="BQ906" s="1">
        <v>1.0</v>
      </c>
      <c r="BR906" s="1">
        <v>1.0</v>
      </c>
      <c r="BS906" s="1">
        <v>5.0</v>
      </c>
      <c r="BT906" s="1">
        <v>5.0</v>
      </c>
      <c r="BU906" s="1">
        <v>5.0</v>
      </c>
      <c r="BV906" s="1">
        <v>4.0</v>
      </c>
      <c r="BW906" s="1">
        <v>5.0</v>
      </c>
      <c r="BX906" s="1">
        <v>4.0</v>
      </c>
      <c r="BY906" s="1">
        <v>5.0</v>
      </c>
      <c r="BZ906" s="1">
        <v>5.0</v>
      </c>
      <c r="CA906" s="64">
        <f t="shared" si="32"/>
        <v>235</v>
      </c>
      <c r="CB906" s="45">
        <f t="shared" si="33"/>
        <v>22</v>
      </c>
      <c r="CC906" s="45">
        <f t="shared" si="34"/>
        <v>30</v>
      </c>
      <c r="CD906" s="45">
        <f t="shared" si="35"/>
        <v>19</v>
      </c>
      <c r="CE906" s="45">
        <f t="shared" si="36"/>
        <v>34</v>
      </c>
      <c r="CF906" s="45">
        <f t="shared" si="37"/>
        <v>32</v>
      </c>
      <c r="CG906" s="45">
        <f t="shared" si="38"/>
        <v>13</v>
      </c>
      <c r="CH906" s="45">
        <f t="shared" si="39"/>
        <v>32</v>
      </c>
      <c r="CI906" s="45">
        <f t="shared" si="40"/>
        <v>0.6</v>
      </c>
      <c r="CJ906">
        <f t="shared" si="10"/>
        <v>9</v>
      </c>
      <c r="CK906" s="45">
        <f t="shared" si="41"/>
        <v>38</v>
      </c>
      <c r="CM906" s="40">
        <f>VLOOKUP(CB906,'PROMIS 57 T-Score Conversions'!Q$3:R$35,2,TRUE)</f>
        <v>36.7</v>
      </c>
      <c r="CN906" s="44" t="str">
        <f t="shared" si="20"/>
        <v>Moderate</v>
      </c>
      <c r="CO906" s="40">
        <f>VLOOKUP(CC906,'PROMIS 57 T-Score Conversions'!A$3:B$35,2,TRUE)</f>
        <v>68.7</v>
      </c>
      <c r="CP906" s="39" t="str">
        <f t="shared" si="21"/>
        <v>Severe</v>
      </c>
      <c r="CQ906" s="40">
        <f>VLOOKUP(CD906,'PROMIS 57 T-Score Conversions'!E$3:F$35,2,TRUE)</f>
        <v>57.7</v>
      </c>
      <c r="CR906" s="39" t="str">
        <f t="shared" si="22"/>
        <v>Mild</v>
      </c>
      <c r="CS906" s="40">
        <f>VLOOKUP(CE906,'PROMIS 57 T-Score Conversions'!U$3:V$35,2,TRUE)</f>
        <v>67.5</v>
      </c>
      <c r="CT906" s="39" t="str">
        <f t="shared" si="42"/>
        <v>Moderate</v>
      </c>
      <c r="CU906" s="40">
        <f>VLOOKUP(CF906,'PROMIS 57 T-Score Conversions'!Y$3:Z$35,2,TRUE)</f>
        <v>62.6</v>
      </c>
      <c r="CV906" s="39" t="str">
        <f t="shared" si="24"/>
        <v>Moderate</v>
      </c>
      <c r="CW906" s="40">
        <f>vlookup(CG906,'PROMIS 57 T-Score Conversions'!M$3:N$35,2,TRUE)</f>
        <v>34.5</v>
      </c>
      <c r="CX906" s="39" t="str">
        <f t="shared" si="25"/>
        <v>Moderate</v>
      </c>
      <c r="CY906" s="40">
        <f>VLOOKup(CH906,'PROMIS 57 T-Score Conversions'!I$3:J$35,2,TRUE)</f>
        <v>66.9</v>
      </c>
      <c r="CZ906" s="39" t="str">
        <f t="shared" si="26"/>
        <v>Moderate</v>
      </c>
      <c r="DA906" s="37">
        <f>VLOOKUP(CJ906,'PROMIS 57 T-Score Conversions'!AC$3:AD$35,2,TRUE)</f>
        <v>25.73</v>
      </c>
      <c r="DB906" s="44" t="str">
        <f t="shared" si="30"/>
        <v>Severe</v>
      </c>
      <c r="DC906" s="40">
        <f>VLOOKUP(CK906,'PROMIS 57 T-Score Conversions'!AG$3:AH$35,2,TRUE)</f>
        <v>59.95</v>
      </c>
      <c r="DD906" s="39" t="str">
        <f t="shared" si="31"/>
        <v>Mild</v>
      </c>
    </row>
    <row r="907">
      <c r="A907" s="1" t="b">
        <v>1</v>
      </c>
      <c r="B907" s="1" t="b">
        <v>1</v>
      </c>
      <c r="C907" s="20">
        <v>44147.45648807871</v>
      </c>
      <c r="D907" s="1" t="s">
        <v>553</v>
      </c>
      <c r="E907" s="1">
        <v>2404.0</v>
      </c>
      <c r="F907" s="1">
        <v>3.0</v>
      </c>
      <c r="G907" s="1">
        <v>3.0</v>
      </c>
      <c r="H907" s="1">
        <v>4.0</v>
      </c>
      <c r="I907" s="1">
        <v>3.0</v>
      </c>
      <c r="J907" s="1">
        <v>2.0</v>
      </c>
      <c r="K907" s="1">
        <v>3.0</v>
      </c>
      <c r="L907" s="1">
        <v>3.0</v>
      </c>
      <c r="M907" s="1">
        <v>2.0</v>
      </c>
      <c r="N907" s="1">
        <v>4.0</v>
      </c>
      <c r="O907" s="1">
        <v>2.0</v>
      </c>
      <c r="P907" s="1">
        <v>2.0</v>
      </c>
      <c r="Q907" s="1">
        <v>3.0</v>
      </c>
      <c r="R907" s="1">
        <v>2.0</v>
      </c>
      <c r="S907" s="1">
        <v>4.0</v>
      </c>
      <c r="T907" s="1">
        <v>3.0</v>
      </c>
      <c r="U907" s="1">
        <v>3.0</v>
      </c>
      <c r="V907" s="1">
        <v>1.0</v>
      </c>
      <c r="W907" s="1">
        <v>4.0</v>
      </c>
      <c r="X907" s="1">
        <v>3.0</v>
      </c>
      <c r="Y907" s="1">
        <v>2.0</v>
      </c>
      <c r="Z907" s="1">
        <v>1.0</v>
      </c>
      <c r="AA907" s="1">
        <v>2.0</v>
      </c>
      <c r="AB907" s="1">
        <v>1.0</v>
      </c>
      <c r="AC907" s="1">
        <v>1.0</v>
      </c>
      <c r="AD907" s="1">
        <v>3.0</v>
      </c>
      <c r="AE907" s="1">
        <v>4.0</v>
      </c>
      <c r="AF907" s="1">
        <v>3.0</v>
      </c>
      <c r="AG907" s="1">
        <v>3.0</v>
      </c>
      <c r="AH907" s="1">
        <v>3.0</v>
      </c>
      <c r="AI907" s="1">
        <v>4.0</v>
      </c>
      <c r="AJ907" s="1">
        <v>4.0</v>
      </c>
      <c r="AK907" s="1">
        <v>4.0</v>
      </c>
      <c r="AL907" s="1">
        <v>2.0</v>
      </c>
      <c r="AM907" s="1">
        <v>3.0</v>
      </c>
      <c r="AN907" s="1">
        <v>1.0</v>
      </c>
      <c r="AO907" s="1">
        <v>1.0</v>
      </c>
      <c r="AP907" s="1">
        <v>2.0</v>
      </c>
      <c r="AQ907" s="1">
        <v>1.0</v>
      </c>
      <c r="AR907" s="1">
        <v>1.0</v>
      </c>
      <c r="AS907" s="1">
        <v>2.0</v>
      </c>
      <c r="AT907" s="1">
        <v>2.0</v>
      </c>
      <c r="AU907" s="1">
        <v>2.0</v>
      </c>
      <c r="AV907" s="1">
        <v>1.0</v>
      </c>
      <c r="AW907" s="1">
        <v>2.0</v>
      </c>
      <c r="AX907" s="1">
        <v>1.0</v>
      </c>
      <c r="AY907" s="1">
        <v>2.0</v>
      </c>
      <c r="AZ907" s="1">
        <v>2.0</v>
      </c>
      <c r="BA907" s="1">
        <v>2.0</v>
      </c>
      <c r="BB907" s="1">
        <v>2.0</v>
      </c>
      <c r="BC907" s="1">
        <v>2.0</v>
      </c>
      <c r="BD907" s="1">
        <v>2.0</v>
      </c>
      <c r="BE907" s="1">
        <v>2.0</v>
      </c>
      <c r="BF907" s="1">
        <v>2.0</v>
      </c>
      <c r="BG907" s="1">
        <v>3.0</v>
      </c>
      <c r="BH907" s="1">
        <v>2.0</v>
      </c>
      <c r="BI907" s="1">
        <v>2.0</v>
      </c>
      <c r="BJ907" s="1">
        <v>3.0</v>
      </c>
      <c r="BK907" s="1">
        <v>1.0</v>
      </c>
      <c r="BL907" s="1">
        <v>2.0</v>
      </c>
      <c r="BM907" s="1">
        <v>2.0</v>
      </c>
      <c r="BN907" s="1">
        <v>1.0</v>
      </c>
      <c r="BO907" s="1">
        <v>3.0</v>
      </c>
      <c r="BP907" s="1">
        <v>2.0</v>
      </c>
      <c r="BQ907" s="1">
        <v>1.0</v>
      </c>
      <c r="BR907" s="1">
        <v>1.0</v>
      </c>
      <c r="BS907" s="1">
        <v>4.0</v>
      </c>
      <c r="BT907" s="1">
        <v>5.0</v>
      </c>
      <c r="BU907" s="1">
        <v>4.0</v>
      </c>
      <c r="BV907" s="1">
        <v>3.0</v>
      </c>
      <c r="BW907" s="1">
        <v>4.0</v>
      </c>
      <c r="BX907" s="1">
        <v>3.0</v>
      </c>
      <c r="BY907" s="1">
        <v>3.0</v>
      </c>
      <c r="BZ907" s="1">
        <v>5.0</v>
      </c>
      <c r="CA907" s="64">
        <f t="shared" si="32"/>
        <v>180</v>
      </c>
      <c r="CB907" s="45">
        <f t="shared" si="33"/>
        <v>23</v>
      </c>
      <c r="CC907" s="45">
        <f t="shared" si="34"/>
        <v>23</v>
      </c>
      <c r="CD907" s="45">
        <f t="shared" si="35"/>
        <v>15</v>
      </c>
      <c r="CE907" s="45">
        <f t="shared" si="36"/>
        <v>28</v>
      </c>
      <c r="CF907" s="45">
        <f t="shared" si="37"/>
        <v>13</v>
      </c>
      <c r="CG907" s="45">
        <f t="shared" si="38"/>
        <v>14</v>
      </c>
      <c r="CH907" s="45">
        <f t="shared" si="39"/>
        <v>17</v>
      </c>
      <c r="CI907" s="45">
        <f t="shared" si="40"/>
        <v>0.3</v>
      </c>
      <c r="CJ907">
        <f t="shared" si="10"/>
        <v>13</v>
      </c>
      <c r="CK907" s="45">
        <f t="shared" si="41"/>
        <v>31</v>
      </c>
      <c r="CM907" s="40">
        <f>VLOOKUP(CB907,'PROMIS 57 T-Score Conversions'!Q$3:R$35,2,TRUE)</f>
        <v>37.4</v>
      </c>
      <c r="CN907" s="44" t="str">
        <f t="shared" si="20"/>
        <v>Moderate</v>
      </c>
      <c r="CO907" s="40">
        <f>VLOOKUP(CC907,'PROMIS 57 T-Score Conversions'!A$3:B$35,2,TRUE)</f>
        <v>61.4</v>
      </c>
      <c r="CP907" s="39" t="str">
        <f t="shared" si="21"/>
        <v>Moderate</v>
      </c>
      <c r="CQ907" s="40">
        <f>VLOOKUP(CD907,'PROMIS 57 T-Score Conversions'!E$3:F$35,2,TRUE)</f>
        <v>54.1</v>
      </c>
      <c r="CR907" s="39" t="str">
        <f t="shared" si="22"/>
        <v>Normal</v>
      </c>
      <c r="CS907" s="40">
        <f>VLOOKUP(CE907,'PROMIS 57 T-Score Conversions'!U$3:V$35,2,TRUE)</f>
        <v>61.3</v>
      </c>
      <c r="CT907" s="39" t="str">
        <f t="shared" si="42"/>
        <v>Moderate</v>
      </c>
      <c r="CU907" s="40">
        <f>VLOOKUP(CF907,'PROMIS 57 T-Score Conversions'!Y$3:Z$35,2,TRUE)</f>
        <v>41.4</v>
      </c>
      <c r="CV907" s="39" t="str">
        <f t="shared" si="24"/>
        <v>Normal</v>
      </c>
      <c r="CW907" s="40">
        <f>vlookup(CG907,'PROMIS 57 T-Score Conversions'!M$3:N$35,2,TRUE)</f>
        <v>35.3</v>
      </c>
      <c r="CX907" s="39" t="str">
        <f t="shared" si="25"/>
        <v>Moderate</v>
      </c>
      <c r="CY907" s="40">
        <f>VLOOKup(CH907,'PROMIS 57 T-Score Conversions'!I$3:J$35,2,TRUE)</f>
        <v>56.6</v>
      </c>
      <c r="CZ907" s="39" t="str">
        <f t="shared" si="26"/>
        <v>Mild</v>
      </c>
      <c r="DA907" s="37">
        <f>VLOOKUP(CJ907,'PROMIS 57 T-Score Conversions'!AC$3:AD$35,2,TRUE)</f>
        <v>31.18</v>
      </c>
      <c r="DB907" s="44" t="str">
        <f t="shared" si="30"/>
        <v>Moderate</v>
      </c>
      <c r="DC907" s="40">
        <f>VLOOKUP(CK907,'PROMIS 57 T-Score Conversions'!AG$3:AH$35,2,TRUE)</f>
        <v>50.21</v>
      </c>
      <c r="DD907" s="39" t="str">
        <f t="shared" si="31"/>
        <v>Normal</v>
      </c>
    </row>
    <row r="908">
      <c r="A908" s="1" t="b">
        <v>1</v>
      </c>
      <c r="B908" s="1" t="b">
        <v>1</v>
      </c>
      <c r="C908" s="20">
        <v>44147.47203770833</v>
      </c>
      <c r="D908" s="1" t="s">
        <v>522</v>
      </c>
      <c r="E908" s="1">
        <v>2246.0</v>
      </c>
      <c r="F908" s="1">
        <v>3.0</v>
      </c>
      <c r="G908" s="1">
        <v>5.0</v>
      </c>
      <c r="H908" s="1">
        <v>4.0</v>
      </c>
      <c r="I908" s="1">
        <v>3.0</v>
      </c>
      <c r="J908" s="1">
        <v>1.0</v>
      </c>
      <c r="K908" s="1">
        <v>3.0</v>
      </c>
      <c r="L908" s="1">
        <v>4.0</v>
      </c>
      <c r="M908" s="1">
        <v>3.0</v>
      </c>
      <c r="N908" s="1">
        <v>2.0</v>
      </c>
      <c r="O908" s="1">
        <v>2.0</v>
      </c>
      <c r="P908" s="1">
        <v>3.0</v>
      </c>
      <c r="Q908" s="1">
        <v>2.0</v>
      </c>
      <c r="R908" s="1">
        <v>2.0</v>
      </c>
      <c r="S908" s="1">
        <v>3.0</v>
      </c>
      <c r="T908" s="1">
        <v>2.0</v>
      </c>
      <c r="U908" s="1">
        <v>1.0</v>
      </c>
      <c r="V908" s="1">
        <v>1.0</v>
      </c>
      <c r="W908" s="1">
        <v>1.0</v>
      </c>
      <c r="X908" s="1">
        <v>2.0</v>
      </c>
      <c r="Y908" s="1">
        <v>1.0</v>
      </c>
      <c r="Z908" s="1">
        <v>1.0</v>
      </c>
      <c r="AA908" s="1">
        <v>2.0</v>
      </c>
      <c r="AB908" s="1">
        <v>2.0</v>
      </c>
      <c r="AC908" s="1">
        <v>1.0</v>
      </c>
      <c r="AD908" s="1">
        <v>4.0</v>
      </c>
      <c r="AE908" s="1">
        <v>2.0</v>
      </c>
      <c r="AF908" s="1">
        <v>1.0</v>
      </c>
      <c r="AG908" s="1">
        <v>4.0</v>
      </c>
      <c r="AH908" s="1">
        <v>1.0</v>
      </c>
      <c r="AI908" s="1">
        <v>3.0</v>
      </c>
      <c r="AJ908" s="1">
        <v>4.0</v>
      </c>
      <c r="AK908" s="1">
        <v>2.0</v>
      </c>
      <c r="AL908" s="1">
        <v>2.0</v>
      </c>
      <c r="AM908" s="1">
        <v>2.0</v>
      </c>
      <c r="AN908" s="1">
        <v>2.0</v>
      </c>
      <c r="AO908" s="1">
        <v>1.0</v>
      </c>
      <c r="AP908" s="1">
        <v>2.0</v>
      </c>
      <c r="AQ908" s="1">
        <v>1.0</v>
      </c>
      <c r="AR908" s="1">
        <v>1.0</v>
      </c>
      <c r="AS908" s="1">
        <v>2.0</v>
      </c>
      <c r="AT908" s="1">
        <v>3.0</v>
      </c>
      <c r="AU908" s="1">
        <v>3.0</v>
      </c>
      <c r="AV908" s="1">
        <v>1.0</v>
      </c>
      <c r="AW908" s="1">
        <v>2.0</v>
      </c>
      <c r="AX908" s="1">
        <v>1.0</v>
      </c>
      <c r="AY908" s="1">
        <v>1.0</v>
      </c>
      <c r="AZ908" s="1">
        <v>2.0</v>
      </c>
      <c r="BA908" s="1">
        <v>1.0</v>
      </c>
      <c r="BB908" s="1">
        <v>2.0</v>
      </c>
      <c r="BC908" s="1">
        <v>2.0</v>
      </c>
      <c r="BD908" s="1">
        <v>2.0</v>
      </c>
      <c r="BE908" s="1">
        <v>2.0</v>
      </c>
      <c r="BF908" s="1">
        <v>3.0</v>
      </c>
      <c r="BG908" s="1">
        <v>2.0</v>
      </c>
      <c r="BH908" s="1">
        <v>2.0</v>
      </c>
      <c r="BI908" s="1">
        <v>2.0</v>
      </c>
      <c r="BJ908" s="1">
        <v>2.0</v>
      </c>
      <c r="BK908" s="1">
        <v>4.0</v>
      </c>
      <c r="BL908" s="1">
        <v>3.0</v>
      </c>
      <c r="BM908" s="1">
        <v>3.0</v>
      </c>
      <c r="BN908" s="1">
        <v>3.0</v>
      </c>
      <c r="BO908" s="1">
        <v>4.0</v>
      </c>
      <c r="BP908" s="1">
        <v>3.0</v>
      </c>
      <c r="BQ908" s="1">
        <v>3.0</v>
      </c>
      <c r="BR908" s="1">
        <v>3.0</v>
      </c>
      <c r="BS908" s="1">
        <v>3.0</v>
      </c>
      <c r="BT908" s="1">
        <v>3.0</v>
      </c>
      <c r="BU908" s="1">
        <v>3.0</v>
      </c>
      <c r="BV908" s="1">
        <v>3.0</v>
      </c>
      <c r="BW908" s="1">
        <v>3.0</v>
      </c>
      <c r="BX908" s="1">
        <v>3.0</v>
      </c>
      <c r="BY908" s="1">
        <v>5.0</v>
      </c>
      <c r="BZ908" s="1">
        <v>3.0</v>
      </c>
      <c r="CA908" s="64">
        <f t="shared" si="32"/>
        <v>173</v>
      </c>
      <c r="CB908" s="45">
        <f t="shared" si="33"/>
        <v>26</v>
      </c>
      <c r="CC908" s="45">
        <f t="shared" si="34"/>
        <v>17</v>
      </c>
      <c r="CD908" s="45">
        <f t="shared" si="35"/>
        <v>11</v>
      </c>
      <c r="CE908" s="45">
        <f t="shared" si="36"/>
        <v>21</v>
      </c>
      <c r="CF908" s="45">
        <f t="shared" si="37"/>
        <v>13</v>
      </c>
      <c r="CG908" s="45">
        <f t="shared" si="38"/>
        <v>14</v>
      </c>
      <c r="CH908" s="45">
        <f t="shared" si="39"/>
        <v>17</v>
      </c>
      <c r="CI908" s="45">
        <f t="shared" si="40"/>
        <v>0.2</v>
      </c>
      <c r="CJ908">
        <f t="shared" si="10"/>
        <v>26</v>
      </c>
      <c r="CK908" s="45">
        <f t="shared" si="41"/>
        <v>26</v>
      </c>
      <c r="CM908" s="40">
        <f>VLOOKUP(CB908,'PROMIS 57 T-Score Conversions'!Q$3:R$35,2,TRUE)</f>
        <v>39.5</v>
      </c>
      <c r="CN908" s="44" t="str">
        <f t="shared" si="20"/>
        <v>Moderate</v>
      </c>
      <c r="CO908" s="40">
        <f>VLOOKUP(CC908,'PROMIS 57 T-Score Conversions'!A$3:B$35,2,TRUE)</f>
        <v>55.4</v>
      </c>
      <c r="CP908" s="39" t="str">
        <f t="shared" si="21"/>
        <v>Moderate</v>
      </c>
      <c r="CQ908" s="40">
        <f>VLOOKUP(CD908,'PROMIS 57 T-Score Conversions'!E$3:F$35,2,TRUE)</f>
        <v>49.4</v>
      </c>
      <c r="CR908" s="39" t="str">
        <f t="shared" si="22"/>
        <v>Normal</v>
      </c>
      <c r="CS908" s="40">
        <f>VLOOKUP(CE908,'PROMIS 57 T-Score Conversions'!U$3:V$35,2,TRUE)</f>
        <v>54.6</v>
      </c>
      <c r="CT908" s="39" t="str">
        <f t="shared" si="42"/>
        <v>Normal</v>
      </c>
      <c r="CU908" s="40">
        <f>VLOOKUP(CF908,'PROMIS 57 T-Score Conversions'!Y$3:Z$35,2,TRUE)</f>
        <v>41.4</v>
      </c>
      <c r="CV908" s="39" t="str">
        <f t="shared" si="24"/>
        <v>Normal</v>
      </c>
      <c r="CW908" s="40">
        <f>vlookup(CG908,'PROMIS 57 T-Score Conversions'!M$3:N$35,2,TRUE)</f>
        <v>35.3</v>
      </c>
      <c r="CX908" s="39" t="str">
        <f t="shared" si="25"/>
        <v>Moderate</v>
      </c>
      <c r="CY908" s="40">
        <f>VLOOKup(CH908,'PROMIS 57 T-Score Conversions'!I$3:J$35,2,TRUE)</f>
        <v>56.6</v>
      </c>
      <c r="CZ908" s="39" t="str">
        <f t="shared" si="26"/>
        <v>Mild</v>
      </c>
      <c r="DA908" s="37">
        <f>VLOOKUP(CJ908,'PROMIS 57 T-Score Conversions'!AC$3:AD$35,2,TRUE)</f>
        <v>41.9</v>
      </c>
      <c r="DB908" s="44" t="str">
        <f t="shared" si="30"/>
        <v>Mild</v>
      </c>
      <c r="DC908" s="40">
        <f>VLOOKUP(CK908,'PROMIS 57 T-Score Conversions'!AG$3:AH$35,2,TRUE)</f>
        <v>45.27</v>
      </c>
      <c r="DD908" s="39" t="str">
        <f t="shared" si="31"/>
        <v>Normal</v>
      </c>
    </row>
    <row r="909">
      <c r="A909" s="1" t="b">
        <v>1</v>
      </c>
      <c r="B909" s="1" t="b">
        <v>1</v>
      </c>
      <c r="C909" s="20">
        <v>44147.58481975694</v>
      </c>
      <c r="D909" s="1" t="s">
        <v>159</v>
      </c>
      <c r="E909" s="1">
        <v>1052.0</v>
      </c>
      <c r="F909" s="1">
        <v>3.0</v>
      </c>
      <c r="G909" s="1">
        <v>4.0</v>
      </c>
      <c r="H909" s="1">
        <v>4.0</v>
      </c>
      <c r="I909" s="1">
        <v>3.0</v>
      </c>
      <c r="J909" s="1">
        <v>2.0</v>
      </c>
      <c r="K909" s="1">
        <v>3.0</v>
      </c>
      <c r="L909" s="1">
        <v>3.0</v>
      </c>
      <c r="M909" s="1">
        <v>2.0</v>
      </c>
      <c r="N909" s="1">
        <v>3.0</v>
      </c>
      <c r="O909" s="1">
        <v>3.0</v>
      </c>
      <c r="P909" s="1">
        <v>2.0</v>
      </c>
      <c r="Q909" s="1">
        <v>3.0</v>
      </c>
      <c r="R909" s="1">
        <v>3.0</v>
      </c>
      <c r="S909" s="1">
        <v>3.0</v>
      </c>
      <c r="T909" s="1">
        <v>2.0</v>
      </c>
      <c r="U909" s="1">
        <v>3.0</v>
      </c>
      <c r="V909" s="1">
        <v>1.0</v>
      </c>
      <c r="W909" s="1">
        <v>2.0</v>
      </c>
      <c r="X909" s="1">
        <v>3.0</v>
      </c>
      <c r="Y909" s="1">
        <v>2.0</v>
      </c>
      <c r="Z909" s="1">
        <v>1.0</v>
      </c>
      <c r="AA909" s="1">
        <v>4.0</v>
      </c>
      <c r="AB909" s="1">
        <v>3.0</v>
      </c>
      <c r="AC909" s="1">
        <v>2.0</v>
      </c>
      <c r="AD909" s="1">
        <v>5.0</v>
      </c>
      <c r="AE909" s="1">
        <v>4.0</v>
      </c>
      <c r="AF909" s="1">
        <v>4.0</v>
      </c>
      <c r="AG909" s="1">
        <v>4.0</v>
      </c>
      <c r="AH909" s="1">
        <v>5.0</v>
      </c>
      <c r="AI909" s="1">
        <v>4.0</v>
      </c>
      <c r="AJ909" s="1">
        <v>5.0</v>
      </c>
      <c r="AK909" s="1">
        <v>4.0</v>
      </c>
      <c r="AL909" s="1">
        <v>4.0</v>
      </c>
      <c r="AM909" s="1">
        <v>5.0</v>
      </c>
      <c r="AN909" s="1">
        <v>5.0</v>
      </c>
      <c r="AO909" s="1">
        <v>5.0</v>
      </c>
      <c r="AP909" s="1">
        <v>5.0</v>
      </c>
      <c r="AQ909" s="1">
        <v>5.0</v>
      </c>
      <c r="AR909" s="1">
        <v>5.0</v>
      </c>
      <c r="AS909" s="1">
        <v>5.0</v>
      </c>
      <c r="AT909" s="1">
        <v>2.0</v>
      </c>
      <c r="AU909" s="1">
        <v>2.0</v>
      </c>
      <c r="AV909" s="1">
        <v>2.0</v>
      </c>
      <c r="AW909" s="1">
        <v>1.0</v>
      </c>
      <c r="AX909" s="1">
        <v>1.0</v>
      </c>
      <c r="AY909" s="1">
        <v>1.0</v>
      </c>
      <c r="AZ909" s="1">
        <v>2.0</v>
      </c>
      <c r="BA909" s="1">
        <v>2.0</v>
      </c>
      <c r="BB909" s="1">
        <v>4.0</v>
      </c>
      <c r="BC909" s="1">
        <v>3.0</v>
      </c>
      <c r="BD909" s="1">
        <v>5.0</v>
      </c>
      <c r="BE909" s="1">
        <v>4.0</v>
      </c>
      <c r="BF909" s="1">
        <v>4.0</v>
      </c>
      <c r="BG909" s="1">
        <v>4.0</v>
      </c>
      <c r="BH909" s="1">
        <v>4.0</v>
      </c>
      <c r="BI909" s="1">
        <v>4.0</v>
      </c>
      <c r="BJ909" s="1">
        <v>7.0</v>
      </c>
      <c r="BK909" s="1">
        <v>3.0</v>
      </c>
      <c r="BL909" s="1">
        <v>3.0</v>
      </c>
      <c r="BM909" s="1">
        <v>3.0</v>
      </c>
      <c r="BN909" s="1">
        <v>3.0</v>
      </c>
      <c r="BO909" s="1">
        <v>3.0</v>
      </c>
      <c r="BP909" s="1">
        <v>3.0</v>
      </c>
      <c r="BQ909" s="1">
        <v>3.0</v>
      </c>
      <c r="BR909" s="1">
        <v>3.0</v>
      </c>
      <c r="BS909" s="1">
        <v>3.0</v>
      </c>
      <c r="BT909" s="1">
        <v>3.0</v>
      </c>
      <c r="BU909" s="1">
        <v>3.0</v>
      </c>
      <c r="BV909" s="1">
        <v>3.0</v>
      </c>
      <c r="BW909" s="1">
        <v>3.0</v>
      </c>
      <c r="BX909" s="1">
        <v>3.0</v>
      </c>
      <c r="BY909" s="1">
        <v>2.0</v>
      </c>
      <c r="BZ909" s="1">
        <v>3.0</v>
      </c>
      <c r="CA909" s="64">
        <f t="shared" si="32"/>
        <v>237</v>
      </c>
      <c r="CB909" s="45">
        <f t="shared" si="33"/>
        <v>24</v>
      </c>
      <c r="CC909" s="45">
        <f t="shared" si="34"/>
        <v>22</v>
      </c>
      <c r="CD909" s="45">
        <f t="shared" si="35"/>
        <v>18</v>
      </c>
      <c r="CE909" s="45">
        <f t="shared" si="36"/>
        <v>35</v>
      </c>
      <c r="CF909" s="45">
        <f t="shared" si="37"/>
        <v>39</v>
      </c>
      <c r="CG909" s="45">
        <f t="shared" si="38"/>
        <v>13</v>
      </c>
      <c r="CH909" s="45">
        <f t="shared" si="39"/>
        <v>32</v>
      </c>
      <c r="CI909" s="45">
        <f t="shared" si="40"/>
        <v>0.7</v>
      </c>
      <c r="CJ909">
        <f t="shared" si="10"/>
        <v>24</v>
      </c>
      <c r="CK909" s="45">
        <f t="shared" si="41"/>
        <v>23</v>
      </c>
      <c r="CM909" s="40">
        <f>VLOOKUP(CB909,'PROMIS 57 T-Score Conversions'!Q$3:R$35,2,TRUE)</f>
        <v>38.1</v>
      </c>
      <c r="CN909" s="44" t="str">
        <f t="shared" si="20"/>
        <v>Moderate</v>
      </c>
      <c r="CO909" s="40">
        <f>VLOOKUP(CC909,'PROMIS 57 T-Score Conversions'!A$3:B$35,2,TRUE)</f>
        <v>60.4</v>
      </c>
      <c r="CP909" s="39" t="str">
        <f t="shared" si="21"/>
        <v>Moderate</v>
      </c>
      <c r="CQ909" s="40">
        <f>VLOOKUP(CD909,'PROMIS 57 T-Score Conversions'!E$3:F$35,2,TRUE)</f>
        <v>56.8</v>
      </c>
      <c r="CR909" s="39" t="str">
        <f t="shared" si="22"/>
        <v>Mild</v>
      </c>
      <c r="CS909" s="40">
        <f>VLOOKUP(CE909,'PROMIS 57 T-Score Conversions'!U$3:V$35,2,TRUE)</f>
        <v>68.6</v>
      </c>
      <c r="CT909" s="39" t="str">
        <f t="shared" si="42"/>
        <v>Moderate</v>
      </c>
      <c r="CU909" s="40">
        <f>VLOOKUP(CF909,'PROMIS 57 T-Score Conversions'!Y$3:Z$35,2,TRUE)</f>
        <v>73</v>
      </c>
      <c r="CV909" s="39" t="str">
        <f t="shared" si="24"/>
        <v>Severe</v>
      </c>
      <c r="CW909" s="40">
        <f>vlookup(CG909,'PROMIS 57 T-Score Conversions'!M$3:N$35,2,TRUE)</f>
        <v>34.5</v>
      </c>
      <c r="CX909" s="39" t="str">
        <f t="shared" si="25"/>
        <v>Moderate</v>
      </c>
      <c r="CY909" s="40">
        <f>VLOOKup(CH909,'PROMIS 57 T-Score Conversions'!I$3:J$35,2,TRUE)</f>
        <v>66.9</v>
      </c>
      <c r="CZ909" s="39" t="str">
        <f t="shared" si="26"/>
        <v>Moderate</v>
      </c>
      <c r="DA909" s="37">
        <f>VLOOKUP(CJ909,'PROMIS 57 T-Score Conversions'!AC$3:AD$35,2,TRUE)</f>
        <v>40.29</v>
      </c>
      <c r="DB909" s="44" t="str">
        <f t="shared" si="30"/>
        <v>Mild</v>
      </c>
      <c r="DC909" s="40">
        <f>VLOOKUP(CK909,'PROMIS 57 T-Score Conversions'!AG$3:AH$35,2,TRUE)</f>
        <v>42.51</v>
      </c>
      <c r="DD909" s="39" t="str">
        <f t="shared" si="31"/>
        <v>Normal</v>
      </c>
    </row>
    <row r="910">
      <c r="A910" s="1" t="b">
        <v>1</v>
      </c>
      <c r="B910" s="1" t="b">
        <v>1</v>
      </c>
      <c r="C910" s="20">
        <v>44147.70066288194</v>
      </c>
      <c r="D910" s="1" t="s">
        <v>254</v>
      </c>
      <c r="E910" s="1">
        <v>2005.0</v>
      </c>
      <c r="F910" s="1">
        <v>3.0</v>
      </c>
      <c r="G910" s="1">
        <v>4.0</v>
      </c>
      <c r="H910" s="1">
        <v>5.0</v>
      </c>
      <c r="I910" s="1">
        <v>4.0</v>
      </c>
      <c r="J910" s="1">
        <v>1.0</v>
      </c>
      <c r="K910" s="1">
        <v>3.0</v>
      </c>
      <c r="L910" s="1">
        <v>4.0</v>
      </c>
      <c r="M910" s="1">
        <v>3.0</v>
      </c>
      <c r="N910" s="1">
        <v>2.0</v>
      </c>
      <c r="O910" s="1">
        <v>3.0</v>
      </c>
      <c r="P910" s="1">
        <v>3.0</v>
      </c>
      <c r="Q910" s="1">
        <v>3.0</v>
      </c>
      <c r="R910" s="1">
        <v>3.0</v>
      </c>
      <c r="S910" s="1">
        <v>2.0</v>
      </c>
      <c r="T910" s="1">
        <v>3.0</v>
      </c>
      <c r="U910" s="1">
        <v>2.0</v>
      </c>
      <c r="V910" s="1">
        <v>2.0</v>
      </c>
      <c r="W910" s="1">
        <v>3.0</v>
      </c>
      <c r="X910" s="1">
        <v>2.0</v>
      </c>
      <c r="Y910" s="1">
        <v>3.0</v>
      </c>
      <c r="Z910" s="1">
        <v>3.0</v>
      </c>
      <c r="AA910" s="1">
        <v>3.0</v>
      </c>
      <c r="AB910" s="1">
        <v>2.0</v>
      </c>
      <c r="AC910" s="1">
        <v>2.0</v>
      </c>
      <c r="AD910" s="1">
        <v>4.0</v>
      </c>
      <c r="AE910" s="1">
        <v>4.0</v>
      </c>
      <c r="AF910" s="1">
        <v>3.0</v>
      </c>
      <c r="AG910" s="1">
        <v>4.0</v>
      </c>
      <c r="AH910" s="1">
        <v>4.0</v>
      </c>
      <c r="AI910" s="1">
        <v>3.0</v>
      </c>
      <c r="AJ910" s="1">
        <v>5.0</v>
      </c>
      <c r="AK910" s="1">
        <v>4.0</v>
      </c>
      <c r="AL910" s="1">
        <v>5.0</v>
      </c>
      <c r="AM910" s="1">
        <v>2.0</v>
      </c>
      <c r="AN910" s="1">
        <v>4.0</v>
      </c>
      <c r="AO910" s="1">
        <v>5.0</v>
      </c>
      <c r="AP910" s="1">
        <v>4.0</v>
      </c>
      <c r="AQ910" s="1">
        <v>4.0</v>
      </c>
      <c r="AR910" s="1">
        <v>3.0</v>
      </c>
      <c r="AS910" s="1">
        <v>4.0</v>
      </c>
      <c r="AT910" s="1">
        <v>3.0</v>
      </c>
      <c r="AU910" s="1">
        <v>2.0</v>
      </c>
      <c r="AV910" s="1">
        <v>2.0</v>
      </c>
      <c r="AW910" s="1">
        <v>1.0</v>
      </c>
      <c r="AX910" s="1">
        <v>2.0</v>
      </c>
      <c r="AY910" s="1">
        <v>2.0</v>
      </c>
      <c r="AZ910" s="1">
        <v>2.0</v>
      </c>
      <c r="BA910" s="1">
        <v>1.0</v>
      </c>
      <c r="BB910" s="1">
        <v>3.0</v>
      </c>
      <c r="BC910" s="1">
        <v>3.0</v>
      </c>
      <c r="BD910" s="1">
        <v>4.0</v>
      </c>
      <c r="BE910" s="1">
        <v>4.0</v>
      </c>
      <c r="BF910" s="1">
        <v>3.0</v>
      </c>
      <c r="BG910" s="1">
        <v>3.0</v>
      </c>
      <c r="BH910" s="1">
        <v>4.0</v>
      </c>
      <c r="BI910" s="1">
        <v>3.0</v>
      </c>
      <c r="BJ910" s="1">
        <v>7.0</v>
      </c>
      <c r="BK910" s="1">
        <v>2.0</v>
      </c>
      <c r="BL910" s="1">
        <v>1.0</v>
      </c>
      <c r="BM910" s="1">
        <v>1.0</v>
      </c>
      <c r="BN910" s="1">
        <v>2.0</v>
      </c>
      <c r="BO910" s="1">
        <v>1.0</v>
      </c>
      <c r="BP910" s="1">
        <v>1.0</v>
      </c>
      <c r="BQ910" s="1">
        <v>2.0</v>
      </c>
      <c r="BR910" s="1">
        <v>1.0</v>
      </c>
      <c r="BS910" s="1">
        <v>5.0</v>
      </c>
      <c r="BT910" s="1">
        <v>5.0</v>
      </c>
      <c r="BU910" s="1">
        <v>5.0</v>
      </c>
      <c r="BV910" s="1">
        <v>5.0</v>
      </c>
      <c r="BW910" s="1">
        <v>5.0</v>
      </c>
      <c r="BX910" s="1">
        <v>4.0</v>
      </c>
      <c r="BY910" s="1">
        <v>5.0</v>
      </c>
      <c r="BZ910" s="1">
        <v>5.0</v>
      </c>
      <c r="CA910" s="64">
        <f t="shared" si="32"/>
        <v>229</v>
      </c>
      <c r="CB910" s="45">
        <f t="shared" si="33"/>
        <v>27</v>
      </c>
      <c r="CC910" s="45">
        <f t="shared" si="34"/>
        <v>21</v>
      </c>
      <c r="CD910" s="45">
        <f t="shared" si="35"/>
        <v>20</v>
      </c>
      <c r="CE910" s="45">
        <f t="shared" si="36"/>
        <v>31</v>
      </c>
      <c r="CF910" s="45">
        <f t="shared" si="37"/>
        <v>31</v>
      </c>
      <c r="CG910" s="45">
        <f t="shared" si="38"/>
        <v>15</v>
      </c>
      <c r="CH910" s="45">
        <f t="shared" si="39"/>
        <v>27</v>
      </c>
      <c r="CI910" s="45">
        <f t="shared" si="40"/>
        <v>0.7</v>
      </c>
      <c r="CJ910">
        <f t="shared" si="10"/>
        <v>11</v>
      </c>
      <c r="CK910" s="45">
        <f t="shared" si="41"/>
        <v>39</v>
      </c>
      <c r="CM910" s="40">
        <f>VLOOKUP(CB910,'PROMIS 57 T-Score Conversions'!Q$3:R$35,2,TRUE)</f>
        <v>40.1</v>
      </c>
      <c r="CN910" s="44" t="str">
        <f t="shared" si="20"/>
        <v>Mild</v>
      </c>
      <c r="CO910" s="40">
        <f>VLOOKUP(CC910,'PROMIS 57 T-Score Conversions'!A$3:B$35,2,TRUE)</f>
        <v>59.4</v>
      </c>
      <c r="CP910" s="39" t="str">
        <f t="shared" si="21"/>
        <v>Moderate</v>
      </c>
      <c r="CQ910" s="40">
        <f>VLOOKUP(CD910,'PROMIS 57 T-Score Conversions'!E$3:F$35,2,TRUE)</f>
        <v>58.5</v>
      </c>
      <c r="CR910" s="39" t="str">
        <f t="shared" si="22"/>
        <v>Mild</v>
      </c>
      <c r="CS910" s="40">
        <f>VLOOKUP(CE910,'PROMIS 57 T-Score Conversions'!U$3:V$35,2,TRUE)</f>
        <v>64.3</v>
      </c>
      <c r="CT910" s="39" t="str">
        <f t="shared" si="42"/>
        <v>Moderate</v>
      </c>
      <c r="CU910" s="40">
        <f>VLOOKUP(CF910,'PROMIS 57 T-Score Conversions'!Y$3:Z$35,2,TRUE)</f>
        <v>61.5</v>
      </c>
      <c r="CV910" s="39" t="str">
        <f t="shared" si="24"/>
        <v>Moderate</v>
      </c>
      <c r="CW910" s="40">
        <f>vlookup(CG910,'PROMIS 57 T-Score Conversions'!M$3:N$35,2,TRUE)</f>
        <v>36.2</v>
      </c>
      <c r="CX910" s="39" t="str">
        <f t="shared" si="25"/>
        <v>Moderate</v>
      </c>
      <c r="CY910" s="40">
        <f>VLOOKup(CH910,'PROMIS 57 T-Score Conversions'!I$3:J$35,2,TRUE)</f>
        <v>63.5</v>
      </c>
      <c r="CZ910" s="39" t="str">
        <f t="shared" si="26"/>
        <v>Moderate</v>
      </c>
      <c r="DA910" s="37">
        <f>VLOOKUP(CJ910,'PROMIS 57 T-Score Conversions'!AC$3:AD$35,2,TRUE)</f>
        <v>28.9</v>
      </c>
      <c r="DB910" s="44" t="str">
        <f t="shared" si="30"/>
        <v>Severe</v>
      </c>
      <c r="DC910" s="40">
        <f>VLOOKUP(CK910,'PROMIS 57 T-Score Conversions'!AG$3:AH$35,2,TRUE)</f>
        <v>62.52</v>
      </c>
      <c r="DD910" s="39" t="str">
        <f t="shared" si="31"/>
        <v>Moderate</v>
      </c>
    </row>
    <row r="911">
      <c r="A911" s="1" t="b">
        <v>1</v>
      </c>
      <c r="B911" s="1" t="b">
        <v>1</v>
      </c>
      <c r="C911" s="20">
        <v>44149.98681002315</v>
      </c>
      <c r="D911" s="1" t="s">
        <v>554</v>
      </c>
      <c r="E911" s="1">
        <v>1387.0</v>
      </c>
      <c r="F911" s="1">
        <v>5.0</v>
      </c>
      <c r="G911" s="1">
        <v>5.0</v>
      </c>
      <c r="H911" s="1">
        <v>5.0</v>
      </c>
      <c r="I911" s="1">
        <v>5.0</v>
      </c>
      <c r="J911" s="1">
        <v>4.0</v>
      </c>
      <c r="K911" s="1">
        <v>5.0</v>
      </c>
      <c r="L911" s="1">
        <v>4.0</v>
      </c>
      <c r="M911" s="1">
        <v>4.0</v>
      </c>
      <c r="N911" s="1">
        <v>3.0</v>
      </c>
      <c r="O911" s="1">
        <v>5.0</v>
      </c>
      <c r="P911" s="1">
        <v>4.0</v>
      </c>
      <c r="Q911" s="1">
        <v>3.0</v>
      </c>
      <c r="R911" s="1">
        <v>4.0</v>
      </c>
      <c r="S911" s="1">
        <v>3.0</v>
      </c>
      <c r="T911" s="1">
        <v>5.0</v>
      </c>
      <c r="U911" s="1">
        <v>3.0</v>
      </c>
      <c r="V911" s="1">
        <v>3.0</v>
      </c>
      <c r="W911" s="1">
        <v>3.0</v>
      </c>
      <c r="X911" s="1">
        <v>5.0</v>
      </c>
      <c r="Y911" s="1">
        <v>2.0</v>
      </c>
      <c r="Z911" s="1">
        <v>2.0</v>
      </c>
      <c r="AA911" s="1">
        <v>2.0</v>
      </c>
      <c r="AB911" s="1">
        <v>2.0</v>
      </c>
      <c r="AC911" s="1">
        <v>2.0</v>
      </c>
      <c r="AD911" s="1">
        <v>5.0</v>
      </c>
      <c r="AE911" s="1">
        <v>4.0</v>
      </c>
      <c r="AF911" s="1">
        <v>4.0</v>
      </c>
      <c r="AG911" s="1">
        <v>4.0</v>
      </c>
      <c r="AH911" s="1">
        <v>4.0</v>
      </c>
      <c r="AI911" s="1">
        <v>4.0</v>
      </c>
      <c r="AJ911" s="1">
        <v>4.0</v>
      </c>
      <c r="AK911" s="1">
        <v>4.0</v>
      </c>
      <c r="AL911" s="1">
        <v>5.0</v>
      </c>
      <c r="AM911" s="1">
        <v>5.0</v>
      </c>
      <c r="AN911" s="1">
        <v>5.0</v>
      </c>
      <c r="AO911" s="1">
        <v>5.0</v>
      </c>
      <c r="AP911" s="1">
        <v>5.0</v>
      </c>
      <c r="AQ911" s="1">
        <v>5.0</v>
      </c>
      <c r="AR911" s="1">
        <v>4.0</v>
      </c>
      <c r="AS911" s="1">
        <v>5.0</v>
      </c>
      <c r="AT911" s="1">
        <v>4.0</v>
      </c>
      <c r="AU911" s="1">
        <v>4.0</v>
      </c>
      <c r="AV911" s="1">
        <v>2.0</v>
      </c>
      <c r="AW911" s="1">
        <v>5.0</v>
      </c>
      <c r="AX911" s="1">
        <v>5.0</v>
      </c>
      <c r="AY911" s="1">
        <v>5.0</v>
      </c>
      <c r="AZ911" s="1">
        <v>5.0</v>
      </c>
      <c r="BA911" s="1">
        <v>3.0</v>
      </c>
      <c r="BB911" s="1">
        <v>3.0</v>
      </c>
      <c r="BC911" s="1">
        <v>2.0</v>
      </c>
      <c r="BD911" s="1">
        <v>1.0</v>
      </c>
      <c r="BE911" s="1">
        <v>3.0</v>
      </c>
      <c r="BF911" s="1">
        <v>2.0</v>
      </c>
      <c r="BG911" s="1">
        <v>2.0</v>
      </c>
      <c r="BH911" s="1">
        <v>1.0</v>
      </c>
      <c r="BI911" s="1">
        <v>1.0</v>
      </c>
      <c r="BJ911" s="1">
        <v>2.0</v>
      </c>
      <c r="BK911" s="1">
        <v>1.0</v>
      </c>
      <c r="BL911" s="1">
        <v>2.0</v>
      </c>
      <c r="BM911" s="1">
        <v>2.0</v>
      </c>
      <c r="BN911" s="1">
        <v>2.0</v>
      </c>
      <c r="BO911" s="1">
        <v>2.0</v>
      </c>
      <c r="BP911" s="1">
        <v>2.0</v>
      </c>
      <c r="BQ911" s="1">
        <v>2.0</v>
      </c>
      <c r="BR911" s="1">
        <v>2.0</v>
      </c>
      <c r="BS911" s="1">
        <v>5.0</v>
      </c>
      <c r="BT911" s="1">
        <v>5.0</v>
      </c>
      <c r="BU911" s="1">
        <v>4.0</v>
      </c>
      <c r="BV911" s="1">
        <v>5.0</v>
      </c>
      <c r="BW911" s="1">
        <v>4.0</v>
      </c>
      <c r="BX911" s="1">
        <v>4.0</v>
      </c>
      <c r="BY911" s="1">
        <v>3.0</v>
      </c>
      <c r="BZ911" s="1">
        <v>4.0</v>
      </c>
      <c r="CA911" s="64">
        <f t="shared" si="32"/>
        <v>259</v>
      </c>
      <c r="CB911" s="45">
        <f t="shared" si="33"/>
        <v>37</v>
      </c>
      <c r="CC911" s="45">
        <f t="shared" si="34"/>
        <v>30</v>
      </c>
      <c r="CD911" s="45">
        <f t="shared" si="35"/>
        <v>21</v>
      </c>
      <c r="CE911" s="45">
        <f t="shared" si="36"/>
        <v>33</v>
      </c>
      <c r="CF911" s="45">
        <f t="shared" si="37"/>
        <v>39</v>
      </c>
      <c r="CG911" s="45">
        <f t="shared" si="38"/>
        <v>33</v>
      </c>
      <c r="CH911" s="45">
        <f t="shared" si="39"/>
        <v>15</v>
      </c>
      <c r="CI911" s="45">
        <f t="shared" si="40"/>
        <v>0.2</v>
      </c>
      <c r="CJ911">
        <f t="shared" si="10"/>
        <v>15</v>
      </c>
      <c r="CK911" s="45">
        <f t="shared" si="41"/>
        <v>34</v>
      </c>
      <c r="CM911" s="40">
        <f>VLOOKUP(CB911,'PROMIS 57 T-Score Conversions'!Q$3:R$35,2,TRUE)</f>
        <v>49.2</v>
      </c>
      <c r="CN911" s="44" t="str">
        <f t="shared" si="20"/>
        <v>Normal</v>
      </c>
      <c r="CO911" s="40">
        <f>VLOOKUP(CC911,'PROMIS 57 T-Score Conversions'!A$3:B$35,2,TRUE)</f>
        <v>68.7</v>
      </c>
      <c r="CP911" s="39" t="str">
        <f t="shared" si="21"/>
        <v>Severe</v>
      </c>
      <c r="CQ911" s="40">
        <f>VLOOKUP(CD911,'PROMIS 57 T-Score Conversions'!E$3:F$35,2,TRUE)</f>
        <v>59.4</v>
      </c>
      <c r="CR911" s="39" t="str">
        <f t="shared" si="22"/>
        <v>Mild</v>
      </c>
      <c r="CS911" s="40">
        <f>VLOOKUP(CE911,'PROMIS 57 T-Score Conversions'!U$3:V$35,2,TRUE)</f>
        <v>66.4</v>
      </c>
      <c r="CT911" s="39" t="str">
        <f t="shared" si="42"/>
        <v>Moderate</v>
      </c>
      <c r="CU911" s="40">
        <f>VLOOKUP(CF911,'PROMIS 57 T-Score Conversions'!Y$3:Z$35,2,TRUE)</f>
        <v>73</v>
      </c>
      <c r="CV911" s="39" t="str">
        <f t="shared" si="24"/>
        <v>Severe</v>
      </c>
      <c r="CW911" s="40">
        <f>vlookup(CG911,'PROMIS 57 T-Score Conversions'!M$3:N$35,2,TRUE)</f>
        <v>52.7</v>
      </c>
      <c r="CX911" s="39" t="str">
        <f t="shared" si="25"/>
        <v>Normal</v>
      </c>
      <c r="CY911" s="40">
        <f>VLOOKup(CH911,'PROMIS 57 T-Score Conversions'!I$3:J$35,2,TRUE)</f>
        <v>55</v>
      </c>
      <c r="CZ911" s="39" t="str">
        <f t="shared" si="26"/>
        <v>Mild</v>
      </c>
      <c r="DA911" s="37">
        <f>VLOOKUP(CJ911,'PROMIS 57 T-Score Conversions'!AC$3:AD$35,2,TRUE)</f>
        <v>33.06</v>
      </c>
      <c r="DB911" s="44" t="str">
        <f t="shared" si="30"/>
        <v>Moderate</v>
      </c>
      <c r="DC911" s="40">
        <f>VLOOKUP(CK911,'PROMIS 57 T-Score Conversions'!AG$3:AH$35,2,TRUE)</f>
        <v>53.63</v>
      </c>
      <c r="DD911" s="39" t="str">
        <f t="shared" si="31"/>
        <v>Normal</v>
      </c>
    </row>
    <row r="912">
      <c r="A912" s="1" t="b">
        <v>1</v>
      </c>
      <c r="B912" s="1" t="b">
        <v>1</v>
      </c>
      <c r="C912" s="20">
        <v>44150.40742607639</v>
      </c>
      <c r="D912" s="1" t="s">
        <v>555</v>
      </c>
      <c r="E912" s="1">
        <v>2406.0</v>
      </c>
      <c r="F912" s="1">
        <v>4.0</v>
      </c>
      <c r="G912" s="1">
        <v>4.0</v>
      </c>
      <c r="H912" s="1">
        <v>5.0</v>
      </c>
      <c r="I912" s="1">
        <v>5.0</v>
      </c>
      <c r="J912" s="1">
        <v>2.0</v>
      </c>
      <c r="K912" s="1">
        <v>4.0</v>
      </c>
      <c r="L912" s="1">
        <v>5.0</v>
      </c>
      <c r="M912" s="1">
        <v>5.0</v>
      </c>
      <c r="N912" s="1">
        <v>4.0</v>
      </c>
      <c r="O912" s="1">
        <v>4.0</v>
      </c>
      <c r="P912" s="1">
        <v>3.0</v>
      </c>
      <c r="Q912" s="1">
        <v>2.0</v>
      </c>
      <c r="R912" s="1">
        <v>4.0</v>
      </c>
      <c r="S912" s="1">
        <v>5.0</v>
      </c>
      <c r="T912" s="1">
        <v>4.0</v>
      </c>
      <c r="U912" s="1">
        <v>2.0</v>
      </c>
      <c r="V912" s="1">
        <v>2.0</v>
      </c>
      <c r="W912" s="1">
        <v>3.0</v>
      </c>
      <c r="X912" s="1">
        <v>3.0</v>
      </c>
      <c r="Y912" s="1">
        <v>3.0</v>
      </c>
      <c r="Z912" s="1">
        <v>2.0</v>
      </c>
      <c r="AA912" s="1">
        <v>2.0</v>
      </c>
      <c r="AB912" s="1">
        <v>2.0</v>
      </c>
      <c r="AC912" s="1">
        <v>2.0</v>
      </c>
      <c r="AD912" s="1">
        <v>3.0</v>
      </c>
      <c r="AE912" s="1">
        <v>2.0</v>
      </c>
      <c r="AF912" s="1">
        <v>2.0</v>
      </c>
      <c r="AG912" s="1">
        <v>2.0</v>
      </c>
      <c r="AH912" s="1">
        <v>1.0</v>
      </c>
      <c r="AI912" s="1">
        <v>1.0</v>
      </c>
      <c r="AJ912" s="1">
        <v>2.0</v>
      </c>
      <c r="AK912" s="1">
        <v>2.0</v>
      </c>
      <c r="AL912" s="1">
        <v>2.0</v>
      </c>
      <c r="AM912" s="1">
        <v>1.0</v>
      </c>
      <c r="AN912" s="1">
        <v>2.0</v>
      </c>
      <c r="AO912" s="1">
        <v>2.0</v>
      </c>
      <c r="AP912" s="1">
        <v>1.0</v>
      </c>
      <c r="AQ912" s="1">
        <v>2.0</v>
      </c>
      <c r="AR912" s="1">
        <v>2.0</v>
      </c>
      <c r="AS912" s="1">
        <v>2.0</v>
      </c>
      <c r="AT912" s="1">
        <v>2.0</v>
      </c>
      <c r="AU912" s="1">
        <v>3.0</v>
      </c>
      <c r="AV912" s="1">
        <v>1.0</v>
      </c>
      <c r="AW912" s="1">
        <v>3.0</v>
      </c>
      <c r="AX912" s="1">
        <v>2.0</v>
      </c>
      <c r="AY912" s="1">
        <v>3.0</v>
      </c>
      <c r="AZ912" s="1">
        <v>4.0</v>
      </c>
      <c r="BA912" s="1">
        <v>1.0</v>
      </c>
      <c r="BB912" s="1">
        <v>2.0</v>
      </c>
      <c r="BC912" s="1">
        <v>1.0</v>
      </c>
      <c r="BD912" s="1">
        <v>1.0</v>
      </c>
      <c r="BE912" s="1">
        <v>1.0</v>
      </c>
      <c r="BF912" s="1">
        <v>1.0</v>
      </c>
      <c r="BG912" s="1">
        <v>1.0</v>
      </c>
      <c r="BH912" s="1">
        <v>1.0</v>
      </c>
      <c r="BI912" s="1">
        <v>1.0</v>
      </c>
      <c r="BJ912" s="1">
        <v>1.0</v>
      </c>
      <c r="BK912" s="1">
        <v>2.0</v>
      </c>
      <c r="BL912" s="1">
        <v>3.0</v>
      </c>
      <c r="BM912" s="1">
        <v>1.0</v>
      </c>
      <c r="BN912" s="1">
        <v>2.0</v>
      </c>
      <c r="BO912" s="1">
        <v>2.0</v>
      </c>
      <c r="BP912" s="1">
        <v>1.0</v>
      </c>
      <c r="BQ912" s="1">
        <v>1.0</v>
      </c>
      <c r="BR912" s="1">
        <v>3.0</v>
      </c>
      <c r="BS912" s="1">
        <v>4.0</v>
      </c>
      <c r="BT912" s="1">
        <v>5.0</v>
      </c>
      <c r="BU912" s="1">
        <v>3.0</v>
      </c>
      <c r="BV912" s="1">
        <v>5.0</v>
      </c>
      <c r="BW912" s="1">
        <v>5.0</v>
      </c>
      <c r="BX912" s="1">
        <v>2.0</v>
      </c>
      <c r="BY912" s="1">
        <v>1.0</v>
      </c>
      <c r="BZ912" s="1">
        <v>5.0</v>
      </c>
      <c r="CA912" s="64">
        <f t="shared" si="32"/>
        <v>184</v>
      </c>
      <c r="CB912" s="45">
        <f t="shared" si="33"/>
        <v>34</v>
      </c>
      <c r="CC912" s="45">
        <f t="shared" si="34"/>
        <v>28</v>
      </c>
      <c r="CD912" s="45">
        <f t="shared" si="35"/>
        <v>19</v>
      </c>
      <c r="CE912" s="45">
        <f t="shared" si="36"/>
        <v>15</v>
      </c>
      <c r="CF912" s="45">
        <f t="shared" si="37"/>
        <v>14</v>
      </c>
      <c r="CG912" s="45">
        <f t="shared" si="38"/>
        <v>19</v>
      </c>
      <c r="CH912" s="45">
        <f t="shared" si="39"/>
        <v>9</v>
      </c>
      <c r="CI912" s="45">
        <f t="shared" si="40"/>
        <v>0.1</v>
      </c>
      <c r="CJ912">
        <f t="shared" si="10"/>
        <v>15</v>
      </c>
      <c r="CK912" s="45">
        <f t="shared" si="41"/>
        <v>30</v>
      </c>
      <c r="CM912" s="40">
        <f>VLOOKUP(CB912,'PROMIS 57 T-Score Conversions'!Q$3:R$35,2,TRUE)</f>
        <v>45.7</v>
      </c>
      <c r="CN912" s="44" t="str">
        <f t="shared" si="20"/>
        <v>Normal</v>
      </c>
      <c r="CO912" s="40">
        <f>VLOOKUP(CC912,'PROMIS 57 T-Score Conversions'!A$3:B$35,2,TRUE)</f>
        <v>66.6</v>
      </c>
      <c r="CP912" s="39" t="str">
        <f t="shared" si="21"/>
        <v>Severe</v>
      </c>
      <c r="CQ912" s="40">
        <f>VLOOKUP(CD912,'PROMIS 57 T-Score Conversions'!E$3:F$35,2,TRUE)</f>
        <v>57.7</v>
      </c>
      <c r="CR912" s="39" t="str">
        <f t="shared" si="22"/>
        <v>Mild</v>
      </c>
      <c r="CS912" s="40">
        <f>VLOOKUP(CE912,'PROMIS 57 T-Score Conversions'!U$3:V$35,2,TRUE)</f>
        <v>48.1</v>
      </c>
      <c r="CT912" s="39" t="str">
        <f t="shared" si="42"/>
        <v>Normal</v>
      </c>
      <c r="CU912" s="40">
        <f>VLOOKUP(CF912,'PROMIS 57 T-Score Conversions'!Y$3:Z$35,2,TRUE)</f>
        <v>42.9</v>
      </c>
      <c r="CV912" s="39" t="str">
        <f t="shared" si="24"/>
        <v>Normal</v>
      </c>
      <c r="CW912" s="40">
        <f>vlookup(CG912,'PROMIS 57 T-Score Conversions'!M$3:N$35,2,TRUE)</f>
        <v>39.3</v>
      </c>
      <c r="CX912" s="39" t="str">
        <f t="shared" si="25"/>
        <v>Moderate</v>
      </c>
      <c r="CY912" s="40">
        <f>VLOOKup(CH912,'PROMIS 57 T-Score Conversions'!I$3:J$35,2,TRUE)</f>
        <v>47.9</v>
      </c>
      <c r="CZ912" s="39" t="str">
        <f t="shared" si="26"/>
        <v>Normal</v>
      </c>
      <c r="DA912" s="37">
        <f>VLOOKUP(CJ912,'PROMIS 57 T-Score Conversions'!AC$3:AD$35,2,TRUE)</f>
        <v>33.06</v>
      </c>
      <c r="DB912" s="44" t="str">
        <f t="shared" si="30"/>
        <v>Moderate</v>
      </c>
      <c r="DC912" s="40">
        <f>VLOOKUP(CK912,'PROMIS 57 T-Score Conversions'!AG$3:AH$35,2,TRUE)</f>
        <v>49.17</v>
      </c>
      <c r="DD912" s="39" t="str">
        <f t="shared" si="31"/>
        <v>Normal</v>
      </c>
    </row>
    <row r="913">
      <c r="A913" s="1" t="b">
        <v>1</v>
      </c>
      <c r="B913" s="1" t="b">
        <v>1</v>
      </c>
      <c r="C913" s="20">
        <v>44150.541241493054</v>
      </c>
      <c r="D913" s="1" t="s">
        <v>487</v>
      </c>
      <c r="E913" s="1">
        <v>2328.0</v>
      </c>
      <c r="F913" s="1">
        <v>3.0</v>
      </c>
      <c r="G913" s="1">
        <v>4.0</v>
      </c>
      <c r="H913" s="1">
        <v>5.0</v>
      </c>
      <c r="I913" s="1">
        <v>4.0</v>
      </c>
      <c r="J913" s="1">
        <v>3.0</v>
      </c>
      <c r="K913" s="1">
        <v>4.0</v>
      </c>
      <c r="L913" s="1">
        <v>3.0</v>
      </c>
      <c r="M913" s="1">
        <v>3.0</v>
      </c>
      <c r="N913" s="1">
        <v>1.0</v>
      </c>
      <c r="O913" s="1">
        <v>3.0</v>
      </c>
      <c r="P913" s="1">
        <v>3.0</v>
      </c>
      <c r="Q913" s="1">
        <v>3.0</v>
      </c>
      <c r="R913" s="1">
        <v>2.0</v>
      </c>
      <c r="S913" s="1">
        <v>2.0</v>
      </c>
      <c r="T913" s="1">
        <v>3.0</v>
      </c>
      <c r="U913" s="1">
        <v>3.0</v>
      </c>
      <c r="V913" s="1">
        <v>1.0</v>
      </c>
      <c r="W913" s="1">
        <v>2.0</v>
      </c>
      <c r="X913" s="1">
        <v>2.0</v>
      </c>
      <c r="Y913" s="1">
        <v>1.0</v>
      </c>
      <c r="Z913" s="1">
        <v>1.0</v>
      </c>
      <c r="AA913" s="1">
        <v>3.0</v>
      </c>
      <c r="AB913" s="1">
        <v>2.0</v>
      </c>
      <c r="AC913" s="1">
        <v>1.0</v>
      </c>
      <c r="AD913" s="1">
        <v>4.0</v>
      </c>
      <c r="AE913" s="1">
        <v>3.0</v>
      </c>
      <c r="AF913" s="1">
        <v>4.0</v>
      </c>
      <c r="AG913" s="1">
        <v>4.0</v>
      </c>
      <c r="AH913" s="1">
        <v>5.0</v>
      </c>
      <c r="AI913" s="1">
        <v>3.0</v>
      </c>
      <c r="AJ913" s="1">
        <v>5.0</v>
      </c>
      <c r="AK913" s="1">
        <v>3.0</v>
      </c>
      <c r="AL913" s="1">
        <v>4.0</v>
      </c>
      <c r="AM913" s="1">
        <v>4.0</v>
      </c>
      <c r="AN913" s="1">
        <v>4.0</v>
      </c>
      <c r="AO913" s="1">
        <v>4.0</v>
      </c>
      <c r="AP913" s="1">
        <v>5.0</v>
      </c>
      <c r="AQ913" s="1">
        <v>3.0</v>
      </c>
      <c r="AR913" s="1">
        <v>1.0</v>
      </c>
      <c r="AS913" s="1">
        <v>5.0</v>
      </c>
      <c r="AT913" s="1">
        <v>3.0</v>
      </c>
      <c r="AU913" s="1">
        <v>3.0</v>
      </c>
      <c r="AV913" s="1">
        <v>3.0</v>
      </c>
      <c r="AW913" s="1">
        <v>3.0</v>
      </c>
      <c r="AX913" s="1">
        <v>3.0</v>
      </c>
      <c r="AY913" s="1">
        <v>3.0</v>
      </c>
      <c r="AZ913" s="1">
        <v>3.0</v>
      </c>
      <c r="BA913" s="1">
        <v>3.0</v>
      </c>
      <c r="BB913" s="1">
        <v>2.0</v>
      </c>
      <c r="BC913" s="1">
        <v>2.0</v>
      </c>
      <c r="BD913" s="1">
        <v>2.0</v>
      </c>
      <c r="BE913" s="1">
        <v>3.0</v>
      </c>
      <c r="BF913" s="1">
        <v>3.0</v>
      </c>
      <c r="BG913" s="1">
        <v>2.0</v>
      </c>
      <c r="BH913" s="1">
        <v>3.0</v>
      </c>
      <c r="BI913" s="1">
        <v>2.0</v>
      </c>
      <c r="BJ913" s="1">
        <v>4.0</v>
      </c>
      <c r="BK913" s="1">
        <v>1.0</v>
      </c>
      <c r="BL913" s="1">
        <v>1.0</v>
      </c>
      <c r="BM913" s="1">
        <v>1.0</v>
      </c>
      <c r="BN913" s="1">
        <v>2.0</v>
      </c>
      <c r="BO913" s="1">
        <v>2.0</v>
      </c>
      <c r="BP913" s="1">
        <v>1.0</v>
      </c>
      <c r="BQ913" s="1">
        <v>2.0</v>
      </c>
      <c r="BR913" s="1">
        <v>1.0</v>
      </c>
      <c r="BS913" s="1">
        <v>4.0</v>
      </c>
      <c r="BT913" s="1">
        <v>4.0</v>
      </c>
      <c r="BU913" s="1">
        <v>4.0</v>
      </c>
      <c r="BV913" s="1">
        <v>4.0</v>
      </c>
      <c r="BW913" s="1">
        <v>5.0</v>
      </c>
      <c r="BX913" s="1">
        <v>4.0</v>
      </c>
      <c r="BY913" s="1">
        <v>3.0</v>
      </c>
      <c r="BZ913" s="1">
        <v>5.0</v>
      </c>
      <c r="CA913" s="64">
        <f t="shared" si="32"/>
        <v>214</v>
      </c>
      <c r="CB913" s="45">
        <f t="shared" si="33"/>
        <v>29</v>
      </c>
      <c r="CC913" s="45">
        <f t="shared" si="34"/>
        <v>20</v>
      </c>
      <c r="CD913" s="45">
        <f t="shared" si="35"/>
        <v>13</v>
      </c>
      <c r="CE913" s="45">
        <f t="shared" si="36"/>
        <v>31</v>
      </c>
      <c r="CF913" s="45">
        <f t="shared" si="37"/>
        <v>30</v>
      </c>
      <c r="CG913" s="45">
        <f t="shared" si="38"/>
        <v>24</v>
      </c>
      <c r="CH913" s="45">
        <f t="shared" si="39"/>
        <v>19</v>
      </c>
      <c r="CI913" s="45">
        <f t="shared" si="40"/>
        <v>0.4</v>
      </c>
      <c r="CJ913">
        <f t="shared" si="10"/>
        <v>11</v>
      </c>
      <c r="CK913" s="45">
        <f t="shared" si="41"/>
        <v>33</v>
      </c>
      <c r="CM913" s="40">
        <f>VLOOKUP(CB913,'PROMIS 57 T-Score Conversions'!Q$3:R$35,2,TRUE)</f>
        <v>41.6</v>
      </c>
      <c r="CN913" s="44" t="str">
        <f t="shared" si="20"/>
        <v>Mild</v>
      </c>
      <c r="CO913" s="40">
        <f>VLOOKUP(CC913,'PROMIS 57 T-Score Conversions'!A$3:B$35,2,TRUE)</f>
        <v>58.4</v>
      </c>
      <c r="CP913" s="39" t="str">
        <f t="shared" si="21"/>
        <v>Moderate</v>
      </c>
      <c r="CQ913" s="40">
        <f>VLOOKUP(CD913,'PROMIS 57 T-Score Conversions'!E$3:F$35,2,TRUE)</f>
        <v>52.1</v>
      </c>
      <c r="CR913" s="39" t="str">
        <f t="shared" si="22"/>
        <v>Normal</v>
      </c>
      <c r="CS913" s="40">
        <f>VLOOKUP(CE913,'PROMIS 57 T-Score Conversions'!U$3:V$35,2,TRUE)</f>
        <v>64.3</v>
      </c>
      <c r="CT913" s="39" t="str">
        <f t="shared" si="42"/>
        <v>Moderate</v>
      </c>
      <c r="CU913" s="40">
        <f>VLOOKUP(CF913,'PROMIS 57 T-Score Conversions'!Y$3:Z$35,2,TRUE)</f>
        <v>60.4</v>
      </c>
      <c r="CV913" s="39" t="str">
        <f t="shared" si="24"/>
        <v>Moderate</v>
      </c>
      <c r="CW913" s="40">
        <f>vlookup(CG913,'PROMIS 57 T-Score Conversions'!M$3:N$35,2,TRUE)</f>
        <v>44</v>
      </c>
      <c r="CX913" s="39" t="str">
        <f t="shared" si="25"/>
        <v>Mild</v>
      </c>
      <c r="CY913" s="40">
        <f>VLOOKup(CH913,'PROMIS 57 T-Score Conversions'!I$3:J$35,2,TRUE)</f>
        <v>58.1</v>
      </c>
      <c r="CZ913" s="39" t="str">
        <f t="shared" si="26"/>
        <v>Mild</v>
      </c>
      <c r="DA913" s="37">
        <f>VLOOKUP(CJ913,'PROMIS 57 T-Score Conversions'!AC$3:AD$35,2,TRUE)</f>
        <v>28.9</v>
      </c>
      <c r="DB913" s="44" t="str">
        <f t="shared" si="30"/>
        <v>Severe</v>
      </c>
      <c r="DC913" s="40">
        <f>VLOOKUP(CK913,'PROMIS 57 T-Score Conversions'!AG$3:AH$35,2,TRUE)</f>
        <v>52.42</v>
      </c>
      <c r="DD913" s="39" t="str">
        <f t="shared" si="31"/>
        <v>Normal</v>
      </c>
    </row>
    <row r="914">
      <c r="A914" s="1" t="b">
        <v>1</v>
      </c>
      <c r="B914" s="1" t="b">
        <v>1</v>
      </c>
      <c r="C914" s="20">
        <v>44151.43589188658</v>
      </c>
      <c r="D914" s="1" t="s">
        <v>481</v>
      </c>
      <c r="E914" s="1">
        <v>2305.0</v>
      </c>
      <c r="F914" s="1">
        <v>4.0</v>
      </c>
      <c r="G914" s="1">
        <v>2.0</v>
      </c>
      <c r="H914" s="1">
        <v>5.0</v>
      </c>
      <c r="I914" s="1">
        <v>5.0</v>
      </c>
      <c r="J914" s="1">
        <v>2.0</v>
      </c>
      <c r="K914" s="1">
        <v>4.0</v>
      </c>
      <c r="L914" s="1">
        <v>4.0</v>
      </c>
      <c r="M914" s="1">
        <v>2.0</v>
      </c>
      <c r="N914" s="1">
        <v>2.0</v>
      </c>
      <c r="O914" s="1">
        <v>2.0</v>
      </c>
      <c r="P914" s="1">
        <v>2.0</v>
      </c>
      <c r="Q914" s="1">
        <v>2.0</v>
      </c>
      <c r="R914" s="1">
        <v>2.0</v>
      </c>
      <c r="S914" s="1">
        <v>2.0</v>
      </c>
      <c r="T914" s="1">
        <v>3.0</v>
      </c>
      <c r="U914" s="1">
        <v>3.0</v>
      </c>
      <c r="V914" s="1">
        <v>1.0</v>
      </c>
      <c r="W914" s="1">
        <v>1.0</v>
      </c>
      <c r="X914" s="1">
        <v>2.0</v>
      </c>
      <c r="Y914" s="1">
        <v>1.0</v>
      </c>
      <c r="Z914" s="1">
        <v>1.0</v>
      </c>
      <c r="AA914" s="1">
        <v>2.0</v>
      </c>
      <c r="AB914" s="1">
        <v>3.0</v>
      </c>
      <c r="AC914" s="1">
        <v>2.0</v>
      </c>
      <c r="AD914" s="1">
        <v>3.0</v>
      </c>
      <c r="AE914" s="1">
        <v>3.0</v>
      </c>
      <c r="AF914" s="1">
        <v>3.0</v>
      </c>
      <c r="AG914" s="1">
        <v>4.0</v>
      </c>
      <c r="AH914" s="1">
        <v>3.0</v>
      </c>
      <c r="AI914" s="1">
        <v>3.0</v>
      </c>
      <c r="AJ914" s="1">
        <v>4.0</v>
      </c>
      <c r="AK914" s="1">
        <v>4.0</v>
      </c>
      <c r="AL914" s="1">
        <v>3.0</v>
      </c>
      <c r="AM914" s="1">
        <v>4.0</v>
      </c>
      <c r="AN914" s="1">
        <v>3.0</v>
      </c>
      <c r="AO914" s="1">
        <v>1.0</v>
      </c>
      <c r="AP914" s="1">
        <v>3.0</v>
      </c>
      <c r="AQ914" s="1">
        <v>1.0</v>
      </c>
      <c r="AR914" s="1">
        <v>1.0</v>
      </c>
      <c r="AS914" s="1">
        <v>3.0</v>
      </c>
      <c r="AT914" s="1">
        <v>2.0</v>
      </c>
      <c r="AU914" s="1">
        <v>2.0</v>
      </c>
      <c r="AV914" s="1">
        <v>1.0</v>
      </c>
      <c r="AW914" s="1">
        <v>2.0</v>
      </c>
      <c r="AX914" s="1">
        <v>1.0</v>
      </c>
      <c r="AY914" s="1">
        <v>1.0</v>
      </c>
      <c r="AZ914" s="1">
        <v>2.0</v>
      </c>
      <c r="BA914" s="1">
        <v>1.0</v>
      </c>
      <c r="BB914" s="1">
        <v>3.0</v>
      </c>
      <c r="BC914" s="1">
        <v>3.0</v>
      </c>
      <c r="BD914" s="1">
        <v>4.0</v>
      </c>
      <c r="BE914" s="1">
        <v>3.0</v>
      </c>
      <c r="BF914" s="1">
        <v>4.0</v>
      </c>
      <c r="BG914" s="1">
        <v>4.0</v>
      </c>
      <c r="BH914" s="1">
        <v>3.0</v>
      </c>
      <c r="BI914" s="1">
        <v>2.0</v>
      </c>
      <c r="BJ914" s="1">
        <v>3.0</v>
      </c>
      <c r="BK914" s="1">
        <v>2.0</v>
      </c>
      <c r="BL914" s="1">
        <v>3.0</v>
      </c>
      <c r="BM914" s="1">
        <v>2.0</v>
      </c>
      <c r="BN914" s="1">
        <v>3.0</v>
      </c>
      <c r="BO914" s="1">
        <v>2.0</v>
      </c>
      <c r="BP914" s="1">
        <v>3.0</v>
      </c>
      <c r="BQ914" s="1">
        <v>3.0</v>
      </c>
      <c r="BR914" s="1">
        <v>2.0</v>
      </c>
      <c r="BS914" s="1">
        <v>4.0</v>
      </c>
      <c r="BT914" s="1">
        <v>3.0</v>
      </c>
      <c r="BU914" s="1">
        <v>4.0</v>
      </c>
      <c r="BV914" s="1">
        <v>3.0</v>
      </c>
      <c r="BW914" s="1">
        <v>3.0</v>
      </c>
      <c r="BX914" s="1">
        <v>2.0</v>
      </c>
      <c r="BY914" s="1">
        <v>4.0</v>
      </c>
      <c r="BZ914" s="1">
        <v>3.0</v>
      </c>
      <c r="CA914" s="64">
        <f t="shared" si="32"/>
        <v>192</v>
      </c>
      <c r="CB914" s="45">
        <f t="shared" si="33"/>
        <v>28</v>
      </c>
      <c r="CC914" s="45">
        <f t="shared" si="34"/>
        <v>18</v>
      </c>
      <c r="CD914" s="45">
        <f t="shared" si="35"/>
        <v>13</v>
      </c>
      <c r="CE914" s="45">
        <f t="shared" si="36"/>
        <v>27</v>
      </c>
      <c r="CF914" s="45">
        <f t="shared" si="37"/>
        <v>19</v>
      </c>
      <c r="CG914" s="45">
        <f t="shared" si="38"/>
        <v>12</v>
      </c>
      <c r="CH914" s="45">
        <f t="shared" si="39"/>
        <v>26</v>
      </c>
      <c r="CI914" s="45">
        <f t="shared" si="40"/>
        <v>0.3</v>
      </c>
      <c r="CJ914">
        <f t="shared" si="10"/>
        <v>20</v>
      </c>
      <c r="CK914" s="45">
        <f t="shared" si="41"/>
        <v>26</v>
      </c>
      <c r="CM914" s="40">
        <f>VLOOKUP(CB914,'PROMIS 57 T-Score Conversions'!Q$3:R$35,2,TRUE)</f>
        <v>40.8</v>
      </c>
      <c r="CN914" s="44" t="str">
        <f t="shared" si="20"/>
        <v>Mild</v>
      </c>
      <c r="CO914" s="40">
        <f>VLOOKUP(CC914,'PROMIS 57 T-Score Conversions'!A$3:B$35,2,TRUE)</f>
        <v>56.4</v>
      </c>
      <c r="CP914" s="39" t="str">
        <f t="shared" si="21"/>
        <v>Moderate</v>
      </c>
      <c r="CQ914" s="40">
        <f>VLOOKUP(CD914,'PROMIS 57 T-Score Conversions'!E$3:F$35,2,TRUE)</f>
        <v>52.1</v>
      </c>
      <c r="CR914" s="39" t="str">
        <f t="shared" si="22"/>
        <v>Normal</v>
      </c>
      <c r="CS914" s="40">
        <f>VLOOKUP(CE914,'PROMIS 57 T-Score Conversions'!U$3:V$35,2,TRUE)</f>
        <v>60.4</v>
      </c>
      <c r="CT914" s="39" t="str">
        <f t="shared" si="42"/>
        <v>Moderate</v>
      </c>
      <c r="CU914" s="40">
        <f>VLOOKUP(CF914,'PROMIS 57 T-Score Conversions'!Y$3:Z$35,2,TRUE)</f>
        <v>49</v>
      </c>
      <c r="CV914" s="39" t="str">
        <f t="shared" si="24"/>
        <v>Normal</v>
      </c>
      <c r="CW914" s="40">
        <f>vlookup(CG914,'PROMIS 57 T-Score Conversions'!M$3:N$35,2,TRUE)</f>
        <v>33.6</v>
      </c>
      <c r="CX914" s="39" t="str">
        <f t="shared" si="25"/>
        <v>Moderate</v>
      </c>
      <c r="CY914" s="40">
        <f>VLOOKup(CH914,'PROMIS 57 T-Score Conversions'!I$3:J$35,2,TRUE)</f>
        <v>62.8</v>
      </c>
      <c r="CZ914" s="39" t="str">
        <f t="shared" si="26"/>
        <v>Moderate</v>
      </c>
      <c r="DA914" s="37">
        <f>VLOOKUP(CJ914,'PROMIS 57 T-Score Conversions'!AC$3:AD$35,2,TRUE)</f>
        <v>37.15</v>
      </c>
      <c r="DB914" s="44" t="str">
        <f t="shared" si="30"/>
        <v>Moderate</v>
      </c>
      <c r="DC914" s="40">
        <f>VLOOKUP(CK914,'PROMIS 57 T-Score Conversions'!AG$3:AH$35,2,TRUE)</f>
        <v>45.27</v>
      </c>
      <c r="DD914" s="39" t="str">
        <f t="shared" si="31"/>
        <v>Normal</v>
      </c>
    </row>
    <row r="915">
      <c r="A915" s="1" t="b">
        <v>1</v>
      </c>
      <c r="B915" s="1" t="b">
        <v>1</v>
      </c>
      <c r="C915" s="20">
        <v>44151.48776798611</v>
      </c>
      <c r="D915" s="1" t="s">
        <v>487</v>
      </c>
      <c r="E915" s="1">
        <v>2328.0</v>
      </c>
      <c r="F915" s="1">
        <v>3.0</v>
      </c>
      <c r="G915" s="1">
        <v>4.0</v>
      </c>
      <c r="H915" s="1">
        <v>5.0</v>
      </c>
      <c r="I915" s="1">
        <v>4.0</v>
      </c>
      <c r="J915" s="1">
        <v>3.0</v>
      </c>
      <c r="K915" s="1">
        <v>4.0</v>
      </c>
      <c r="L915" s="1">
        <v>3.0</v>
      </c>
      <c r="M915" s="1">
        <v>3.0</v>
      </c>
      <c r="N915" s="1">
        <v>1.0</v>
      </c>
      <c r="O915" s="1">
        <v>3.0</v>
      </c>
      <c r="P915" s="1">
        <v>3.0</v>
      </c>
      <c r="Q915" s="1">
        <v>3.0</v>
      </c>
      <c r="R915" s="1">
        <v>2.0</v>
      </c>
      <c r="S915" s="1">
        <v>2.0</v>
      </c>
      <c r="T915" s="1">
        <v>3.0</v>
      </c>
      <c r="U915" s="1">
        <v>3.0</v>
      </c>
      <c r="V915" s="1">
        <v>1.0</v>
      </c>
      <c r="W915" s="1">
        <v>2.0</v>
      </c>
      <c r="X915" s="1">
        <v>2.0</v>
      </c>
      <c r="Y915" s="1">
        <v>1.0</v>
      </c>
      <c r="Z915" s="1">
        <v>1.0</v>
      </c>
      <c r="AA915" s="1">
        <v>3.0</v>
      </c>
      <c r="AB915" s="1">
        <v>2.0</v>
      </c>
      <c r="AC915" s="1">
        <v>1.0</v>
      </c>
      <c r="AD915" s="1">
        <v>4.0</v>
      </c>
      <c r="AE915" s="1">
        <v>3.0</v>
      </c>
      <c r="AF915" s="1">
        <v>4.0</v>
      </c>
      <c r="AG915" s="1">
        <v>4.0</v>
      </c>
      <c r="AH915" s="1">
        <v>5.0</v>
      </c>
      <c r="AI915" s="1">
        <v>3.0</v>
      </c>
      <c r="AJ915" s="1">
        <v>5.0</v>
      </c>
      <c r="AK915" s="1">
        <v>3.0</v>
      </c>
      <c r="AL915" s="1">
        <v>4.0</v>
      </c>
      <c r="AM915" s="1">
        <v>4.0</v>
      </c>
      <c r="AN915" s="1">
        <v>4.0</v>
      </c>
      <c r="AO915" s="1">
        <v>4.0</v>
      </c>
      <c r="AP915" s="1">
        <v>5.0</v>
      </c>
      <c r="AQ915" s="1">
        <v>3.0</v>
      </c>
      <c r="AR915" s="1">
        <v>1.0</v>
      </c>
      <c r="AS915" s="1">
        <v>5.0</v>
      </c>
      <c r="AT915" s="1">
        <v>3.0</v>
      </c>
      <c r="AU915" s="1">
        <v>3.0</v>
      </c>
      <c r="AV915" s="1">
        <v>3.0</v>
      </c>
      <c r="AW915" s="1">
        <v>3.0</v>
      </c>
      <c r="AX915" s="1">
        <v>3.0</v>
      </c>
      <c r="AY915" s="1">
        <v>3.0</v>
      </c>
      <c r="AZ915" s="1">
        <v>3.0</v>
      </c>
      <c r="BA915" s="1">
        <v>3.0</v>
      </c>
      <c r="BB915" s="1">
        <v>2.0</v>
      </c>
      <c r="BC915" s="1">
        <v>2.0</v>
      </c>
      <c r="BD915" s="1">
        <v>2.0</v>
      </c>
      <c r="BE915" s="1">
        <v>3.0</v>
      </c>
      <c r="BF915" s="1">
        <v>3.0</v>
      </c>
      <c r="BG915" s="1">
        <v>2.0</v>
      </c>
      <c r="BH915" s="1">
        <v>3.0</v>
      </c>
      <c r="BI915" s="1">
        <v>2.0</v>
      </c>
      <c r="BJ915" s="1">
        <v>4.0</v>
      </c>
      <c r="BK915" s="1">
        <v>1.0</v>
      </c>
      <c r="BL915" s="1">
        <v>1.0</v>
      </c>
      <c r="BM915" s="1">
        <v>1.0</v>
      </c>
      <c r="BN915" s="1">
        <v>2.0</v>
      </c>
      <c r="BO915" s="1">
        <v>2.0</v>
      </c>
      <c r="BP915" s="1">
        <v>1.0</v>
      </c>
      <c r="BQ915" s="1">
        <v>2.0</v>
      </c>
      <c r="BR915" s="1">
        <v>1.0</v>
      </c>
      <c r="BS915" s="1">
        <v>4.0</v>
      </c>
      <c r="BT915" s="1">
        <v>4.0</v>
      </c>
      <c r="BU915" s="1">
        <v>4.0</v>
      </c>
      <c r="BV915" s="1">
        <v>4.0</v>
      </c>
      <c r="BW915" s="1">
        <v>5.0</v>
      </c>
      <c r="BX915" s="1">
        <v>4.0</v>
      </c>
      <c r="BY915" s="1">
        <v>3.0</v>
      </c>
      <c r="BZ915" s="1">
        <v>5.0</v>
      </c>
      <c r="CA915" s="64">
        <f t="shared" si="32"/>
        <v>214</v>
      </c>
      <c r="CB915" s="45">
        <f t="shared" si="33"/>
        <v>29</v>
      </c>
      <c r="CC915" s="45">
        <f t="shared" si="34"/>
        <v>20</v>
      </c>
      <c r="CD915" s="45">
        <f t="shared" si="35"/>
        <v>13</v>
      </c>
      <c r="CE915" s="45">
        <f t="shared" si="36"/>
        <v>31</v>
      </c>
      <c r="CF915" s="45">
        <f t="shared" si="37"/>
        <v>30</v>
      </c>
      <c r="CG915" s="45">
        <f t="shared" si="38"/>
        <v>24</v>
      </c>
      <c r="CH915" s="45">
        <f t="shared" si="39"/>
        <v>19</v>
      </c>
      <c r="CI915" s="45">
        <f t="shared" si="40"/>
        <v>0.4</v>
      </c>
      <c r="CJ915">
        <f t="shared" si="10"/>
        <v>11</v>
      </c>
      <c r="CK915" s="45">
        <f t="shared" si="41"/>
        <v>33</v>
      </c>
      <c r="CM915" s="40">
        <f>VLOOKUP(CB915,'PROMIS 57 T-Score Conversions'!Q$3:R$35,2,TRUE)</f>
        <v>41.6</v>
      </c>
      <c r="CN915" s="44" t="str">
        <f t="shared" si="20"/>
        <v>Mild</v>
      </c>
      <c r="CO915" s="40">
        <f>VLOOKUP(CC915,'PROMIS 57 T-Score Conversions'!A$3:B$35,2,TRUE)</f>
        <v>58.4</v>
      </c>
      <c r="CP915" s="39" t="str">
        <f t="shared" si="21"/>
        <v>Moderate</v>
      </c>
      <c r="CQ915" s="40">
        <f>VLOOKUP(CD915,'PROMIS 57 T-Score Conversions'!E$3:F$35,2,TRUE)</f>
        <v>52.1</v>
      </c>
      <c r="CR915" s="39" t="str">
        <f t="shared" si="22"/>
        <v>Normal</v>
      </c>
      <c r="CS915" s="40">
        <f>VLOOKUP(CE915,'PROMIS 57 T-Score Conversions'!U$3:V$35,2,TRUE)</f>
        <v>64.3</v>
      </c>
      <c r="CT915" s="39" t="str">
        <f t="shared" si="42"/>
        <v>Moderate</v>
      </c>
      <c r="CU915" s="40">
        <f>VLOOKUP(CF915,'PROMIS 57 T-Score Conversions'!Y$3:Z$35,2,TRUE)</f>
        <v>60.4</v>
      </c>
      <c r="CV915" s="39" t="str">
        <f t="shared" si="24"/>
        <v>Moderate</v>
      </c>
      <c r="CW915" s="40">
        <f>vlookup(CG915,'PROMIS 57 T-Score Conversions'!M$3:N$35,2,TRUE)</f>
        <v>44</v>
      </c>
      <c r="CX915" s="39" t="str">
        <f t="shared" si="25"/>
        <v>Mild</v>
      </c>
      <c r="CY915" s="40">
        <f>VLOOKup(CH915,'PROMIS 57 T-Score Conversions'!I$3:J$35,2,TRUE)</f>
        <v>58.1</v>
      </c>
      <c r="CZ915" s="39" t="str">
        <f t="shared" si="26"/>
        <v>Mild</v>
      </c>
      <c r="DA915" s="37">
        <f>VLOOKUP(CJ915,'PROMIS 57 T-Score Conversions'!AC$3:AD$35,2,TRUE)</f>
        <v>28.9</v>
      </c>
      <c r="DB915" s="44" t="str">
        <f t="shared" si="30"/>
        <v>Severe</v>
      </c>
      <c r="DC915" s="40">
        <f>VLOOKUP(CK915,'PROMIS 57 T-Score Conversions'!AG$3:AH$35,2,TRUE)</f>
        <v>52.42</v>
      </c>
      <c r="DD915" s="39" t="str">
        <f t="shared" si="31"/>
        <v>Normal</v>
      </c>
    </row>
    <row r="916">
      <c r="A916" s="1" t="b">
        <v>1</v>
      </c>
      <c r="B916" s="1" t="b">
        <v>1</v>
      </c>
      <c r="C916" s="20">
        <v>44151.54025196759</v>
      </c>
      <c r="D916" s="1" t="s">
        <v>334</v>
      </c>
      <c r="E916" s="1">
        <v>2112.0</v>
      </c>
      <c r="F916" s="1">
        <v>4.0</v>
      </c>
      <c r="G916" s="1">
        <v>4.0</v>
      </c>
      <c r="H916" s="1">
        <v>4.0</v>
      </c>
      <c r="I916" s="1">
        <v>4.0</v>
      </c>
      <c r="J916" s="1">
        <v>3.0</v>
      </c>
      <c r="K916" s="1">
        <v>4.0</v>
      </c>
      <c r="L916" s="1">
        <v>4.0</v>
      </c>
      <c r="M916" s="1">
        <v>3.0</v>
      </c>
      <c r="N916" s="1">
        <v>2.0</v>
      </c>
      <c r="O916" s="1">
        <v>1.0</v>
      </c>
      <c r="P916" s="1">
        <v>2.0</v>
      </c>
      <c r="Q916" s="1">
        <v>2.0</v>
      </c>
      <c r="R916" s="1">
        <v>3.0</v>
      </c>
      <c r="S916" s="1">
        <v>1.0</v>
      </c>
      <c r="T916" s="1">
        <v>3.0</v>
      </c>
      <c r="U916" s="1">
        <v>3.0</v>
      </c>
      <c r="V916" s="1">
        <v>1.0</v>
      </c>
      <c r="W916" s="1">
        <v>1.0</v>
      </c>
      <c r="X916" s="1">
        <v>2.0</v>
      </c>
      <c r="Y916" s="1">
        <v>2.0</v>
      </c>
      <c r="Z916" s="1">
        <v>1.0</v>
      </c>
      <c r="AA916" s="1">
        <v>2.0</v>
      </c>
      <c r="AB916" s="1">
        <v>2.0</v>
      </c>
      <c r="AC916" s="1">
        <v>1.0</v>
      </c>
      <c r="AD916" s="1">
        <v>3.0</v>
      </c>
      <c r="AE916" s="1">
        <v>1.0</v>
      </c>
      <c r="AF916" s="1">
        <v>3.0</v>
      </c>
      <c r="AG916" s="1">
        <v>3.0</v>
      </c>
      <c r="AH916" s="1">
        <v>2.0</v>
      </c>
      <c r="AI916" s="1">
        <v>2.0</v>
      </c>
      <c r="AJ916" s="1">
        <v>2.0</v>
      </c>
      <c r="AK916" s="1">
        <v>2.0</v>
      </c>
      <c r="AL916" s="1">
        <v>3.0</v>
      </c>
      <c r="AM916" s="1">
        <v>5.0</v>
      </c>
      <c r="AN916" s="1">
        <v>2.0</v>
      </c>
      <c r="AO916" s="1">
        <v>2.0</v>
      </c>
      <c r="AP916" s="1">
        <v>3.0</v>
      </c>
      <c r="AQ916" s="1">
        <v>4.0</v>
      </c>
      <c r="AR916" s="1">
        <v>2.0</v>
      </c>
      <c r="AS916" s="1">
        <v>3.0</v>
      </c>
      <c r="AT916" s="1">
        <v>3.0</v>
      </c>
      <c r="AU916" s="1">
        <v>3.0</v>
      </c>
      <c r="AV916" s="1">
        <v>3.0</v>
      </c>
      <c r="AW916" s="1">
        <v>3.0</v>
      </c>
      <c r="AX916" s="1">
        <v>3.0</v>
      </c>
      <c r="AY916" s="1">
        <v>3.0</v>
      </c>
      <c r="AZ916" s="1">
        <v>3.0</v>
      </c>
      <c r="BA916" s="1">
        <v>3.0</v>
      </c>
      <c r="BB916" s="1">
        <v>2.0</v>
      </c>
      <c r="BC916" s="1">
        <v>2.0</v>
      </c>
      <c r="BD916" s="1">
        <v>2.0</v>
      </c>
      <c r="BE916" s="1">
        <v>2.0</v>
      </c>
      <c r="BF916" s="1">
        <v>2.0</v>
      </c>
      <c r="BG916" s="1">
        <v>2.0</v>
      </c>
      <c r="BH916" s="1">
        <v>2.0</v>
      </c>
      <c r="BI916" s="1">
        <v>2.0</v>
      </c>
      <c r="BJ916" s="1">
        <v>3.0</v>
      </c>
      <c r="BK916" s="1">
        <v>3.0</v>
      </c>
      <c r="BL916" s="1">
        <v>3.0</v>
      </c>
      <c r="BM916" s="1">
        <v>3.0</v>
      </c>
      <c r="BN916" s="1">
        <v>3.0</v>
      </c>
      <c r="BO916" s="1">
        <v>3.0</v>
      </c>
      <c r="BP916" s="1">
        <v>3.0</v>
      </c>
      <c r="BQ916" s="1">
        <v>3.0</v>
      </c>
      <c r="BR916" s="1">
        <v>2.0</v>
      </c>
      <c r="BS916" s="1">
        <v>2.0</v>
      </c>
      <c r="BT916" s="1">
        <v>3.0</v>
      </c>
      <c r="BU916" s="1">
        <v>4.0</v>
      </c>
      <c r="BV916" s="1">
        <v>4.0</v>
      </c>
      <c r="BW916" s="1">
        <v>4.0</v>
      </c>
      <c r="BX916" s="1">
        <v>3.0</v>
      </c>
      <c r="BY916" s="1">
        <v>3.0</v>
      </c>
      <c r="BZ916" s="1">
        <v>3.0</v>
      </c>
      <c r="CA916" s="64">
        <f t="shared" si="32"/>
        <v>193</v>
      </c>
      <c r="CB916" s="45">
        <f t="shared" si="33"/>
        <v>30</v>
      </c>
      <c r="CC916" s="45">
        <f t="shared" si="34"/>
        <v>17</v>
      </c>
      <c r="CD916" s="45">
        <f t="shared" si="35"/>
        <v>12</v>
      </c>
      <c r="CE916" s="45">
        <f t="shared" si="36"/>
        <v>18</v>
      </c>
      <c r="CF916" s="45">
        <f t="shared" si="37"/>
        <v>24</v>
      </c>
      <c r="CG916" s="45">
        <f t="shared" si="38"/>
        <v>24</v>
      </c>
      <c r="CH916" s="45">
        <f t="shared" si="39"/>
        <v>16</v>
      </c>
      <c r="CI916" s="45">
        <f t="shared" si="40"/>
        <v>0.3</v>
      </c>
      <c r="CJ916">
        <f t="shared" si="10"/>
        <v>23</v>
      </c>
      <c r="CK916" s="45">
        <f t="shared" si="41"/>
        <v>26</v>
      </c>
      <c r="CM916" s="40">
        <f>VLOOKUP(CB916,'PROMIS 57 T-Score Conversions'!Q$3:R$35,2,TRUE)</f>
        <v>42.3</v>
      </c>
      <c r="CN916" s="44" t="str">
        <f t="shared" si="20"/>
        <v>Mild</v>
      </c>
      <c r="CO916" s="40">
        <f>VLOOKUP(CC916,'PROMIS 57 T-Score Conversions'!A$3:B$35,2,TRUE)</f>
        <v>55.4</v>
      </c>
      <c r="CP916" s="39" t="str">
        <f t="shared" si="21"/>
        <v>Moderate</v>
      </c>
      <c r="CQ916" s="40">
        <f>VLOOKUP(CD916,'PROMIS 57 T-Score Conversions'!E$3:F$35,2,TRUE)</f>
        <v>50.9</v>
      </c>
      <c r="CR916" s="39" t="str">
        <f t="shared" si="22"/>
        <v>Normal</v>
      </c>
      <c r="CS916" s="40">
        <f>VLOOKUP(CE916,'PROMIS 57 T-Score Conversions'!U$3:V$35,2,TRUE)</f>
        <v>51.5</v>
      </c>
      <c r="CT916" s="39" t="str">
        <f t="shared" si="42"/>
        <v>Normal</v>
      </c>
      <c r="CU916" s="40">
        <f>VLOOKUP(CF916,'PROMIS 57 T-Score Conversions'!Y$3:Z$35,2,TRUE)</f>
        <v>54.3</v>
      </c>
      <c r="CV916" s="39" t="str">
        <f t="shared" si="24"/>
        <v>Normal</v>
      </c>
      <c r="CW916" s="40">
        <f>vlookup(CG916,'PROMIS 57 T-Score Conversions'!M$3:N$35,2,TRUE)</f>
        <v>44</v>
      </c>
      <c r="CX916" s="39" t="str">
        <f t="shared" si="25"/>
        <v>Mild</v>
      </c>
      <c r="CY916" s="40">
        <f>VLOOKup(CH916,'PROMIS 57 T-Score Conversions'!I$3:J$35,2,TRUE)</f>
        <v>55.8</v>
      </c>
      <c r="CZ916" s="39" t="str">
        <f t="shared" si="26"/>
        <v>Mild</v>
      </c>
      <c r="DA916" s="37">
        <f>VLOOKUP(CJ916,'PROMIS 57 T-Score Conversions'!AC$3:AD$35,2,TRUE)</f>
        <v>39.5</v>
      </c>
      <c r="DB916" s="44" t="str">
        <f t="shared" si="30"/>
        <v>Moderate</v>
      </c>
      <c r="DC916" s="40">
        <f>VLOOKUP(CK916,'PROMIS 57 T-Score Conversions'!AG$3:AH$35,2,TRUE)</f>
        <v>45.27</v>
      </c>
      <c r="DD916" s="39" t="str">
        <f t="shared" si="31"/>
        <v>Normal</v>
      </c>
    </row>
    <row r="917">
      <c r="A917" s="1" t="b">
        <v>1</v>
      </c>
      <c r="B917" s="1" t="b">
        <v>1</v>
      </c>
      <c r="C917" s="20">
        <v>44151.56447657407</v>
      </c>
      <c r="D917" s="1" t="s">
        <v>481</v>
      </c>
      <c r="E917" s="1">
        <v>2305.0</v>
      </c>
      <c r="F917" s="1">
        <v>4.0</v>
      </c>
      <c r="G917" s="1">
        <v>2.0</v>
      </c>
      <c r="H917" s="1">
        <v>5.0</v>
      </c>
      <c r="I917" s="1">
        <v>5.0</v>
      </c>
      <c r="J917" s="1">
        <v>2.0</v>
      </c>
      <c r="K917" s="1">
        <v>4.0</v>
      </c>
      <c r="L917" s="1">
        <v>4.0</v>
      </c>
      <c r="M917" s="1">
        <v>2.0</v>
      </c>
      <c r="N917" s="1">
        <v>2.0</v>
      </c>
      <c r="O917" s="1">
        <v>2.0</v>
      </c>
      <c r="P917" s="1">
        <v>2.0</v>
      </c>
      <c r="Q917" s="1">
        <v>2.0</v>
      </c>
      <c r="R917" s="1">
        <v>2.0</v>
      </c>
      <c r="S917" s="1">
        <v>2.0</v>
      </c>
      <c r="T917" s="1">
        <v>3.0</v>
      </c>
      <c r="U917" s="1">
        <v>3.0</v>
      </c>
      <c r="V917" s="1">
        <v>1.0</v>
      </c>
      <c r="W917" s="1">
        <v>1.0</v>
      </c>
      <c r="X917" s="1">
        <v>2.0</v>
      </c>
      <c r="Y917" s="1">
        <v>1.0</v>
      </c>
      <c r="Z917" s="1">
        <v>1.0</v>
      </c>
      <c r="AA917" s="1">
        <v>2.0</v>
      </c>
      <c r="AB917" s="1">
        <v>3.0</v>
      </c>
      <c r="AC917" s="1">
        <v>2.0</v>
      </c>
      <c r="AD917" s="1">
        <v>3.0</v>
      </c>
      <c r="AE917" s="1">
        <v>3.0</v>
      </c>
      <c r="AF917" s="1">
        <v>3.0</v>
      </c>
      <c r="AG917" s="1">
        <v>4.0</v>
      </c>
      <c r="AH917" s="1">
        <v>3.0</v>
      </c>
      <c r="AI917" s="1">
        <v>3.0</v>
      </c>
      <c r="AJ917" s="1">
        <v>4.0</v>
      </c>
      <c r="AK917" s="1">
        <v>4.0</v>
      </c>
      <c r="AL917" s="1">
        <v>3.0</v>
      </c>
      <c r="AM917" s="1">
        <v>4.0</v>
      </c>
      <c r="AN917" s="1">
        <v>3.0</v>
      </c>
      <c r="AO917" s="1">
        <v>1.0</v>
      </c>
      <c r="AP917" s="1">
        <v>3.0</v>
      </c>
      <c r="AQ917" s="1">
        <v>1.0</v>
      </c>
      <c r="AR917" s="1">
        <v>1.0</v>
      </c>
      <c r="AS917" s="1">
        <v>3.0</v>
      </c>
      <c r="AT917" s="1">
        <v>2.0</v>
      </c>
      <c r="AU917" s="1">
        <v>2.0</v>
      </c>
      <c r="AV917" s="1">
        <v>1.0</v>
      </c>
      <c r="AW917" s="1">
        <v>2.0</v>
      </c>
      <c r="AX917" s="1">
        <v>1.0</v>
      </c>
      <c r="AY917" s="1">
        <v>1.0</v>
      </c>
      <c r="AZ917" s="1">
        <v>2.0</v>
      </c>
      <c r="BA917" s="1">
        <v>1.0</v>
      </c>
      <c r="BB917" s="1">
        <v>3.0</v>
      </c>
      <c r="BC917" s="1">
        <v>3.0</v>
      </c>
      <c r="BD917" s="1">
        <v>4.0</v>
      </c>
      <c r="BE917" s="1">
        <v>3.0</v>
      </c>
      <c r="BF917" s="1">
        <v>4.0</v>
      </c>
      <c r="BG917" s="1">
        <v>4.0</v>
      </c>
      <c r="BH917" s="1">
        <v>3.0</v>
      </c>
      <c r="BI917" s="1">
        <v>2.0</v>
      </c>
      <c r="BJ917" s="1">
        <v>3.0</v>
      </c>
      <c r="BK917" s="1">
        <v>2.0</v>
      </c>
      <c r="BL917" s="1">
        <v>3.0</v>
      </c>
      <c r="BM917" s="1">
        <v>2.0</v>
      </c>
      <c r="BN917" s="1">
        <v>3.0</v>
      </c>
      <c r="BO917" s="1">
        <v>2.0</v>
      </c>
      <c r="BP917" s="1">
        <v>3.0</v>
      </c>
      <c r="BQ917" s="1">
        <v>3.0</v>
      </c>
      <c r="BR917" s="1">
        <v>2.0</v>
      </c>
      <c r="BS917" s="1">
        <v>4.0</v>
      </c>
      <c r="BT917" s="1">
        <v>3.0</v>
      </c>
      <c r="BU917" s="1">
        <v>4.0</v>
      </c>
      <c r="BV917" s="1">
        <v>3.0</v>
      </c>
      <c r="BW917" s="1">
        <v>3.0</v>
      </c>
      <c r="BX917" s="1">
        <v>2.0</v>
      </c>
      <c r="BY917" s="1">
        <v>4.0</v>
      </c>
      <c r="BZ917" s="1">
        <v>3.0</v>
      </c>
      <c r="CA917" s="64">
        <f t="shared" si="32"/>
        <v>192</v>
      </c>
      <c r="CB917" s="45">
        <f t="shared" si="33"/>
        <v>28</v>
      </c>
      <c r="CC917" s="45">
        <f t="shared" si="34"/>
        <v>18</v>
      </c>
      <c r="CD917" s="45">
        <f t="shared" si="35"/>
        <v>13</v>
      </c>
      <c r="CE917" s="45">
        <f t="shared" si="36"/>
        <v>27</v>
      </c>
      <c r="CF917" s="45">
        <f t="shared" si="37"/>
        <v>19</v>
      </c>
      <c r="CG917" s="45">
        <f t="shared" si="38"/>
        <v>12</v>
      </c>
      <c r="CH917" s="45">
        <f t="shared" si="39"/>
        <v>26</v>
      </c>
      <c r="CI917" s="45">
        <f t="shared" si="40"/>
        <v>0.3</v>
      </c>
      <c r="CJ917">
        <f t="shared" si="10"/>
        <v>20</v>
      </c>
      <c r="CK917" s="45">
        <f t="shared" si="41"/>
        <v>26</v>
      </c>
      <c r="CM917" s="40">
        <f>VLOOKUP(CB917,'PROMIS 57 T-Score Conversions'!Q$3:R$35,2,TRUE)</f>
        <v>40.8</v>
      </c>
      <c r="CN917" s="44" t="str">
        <f t="shared" si="20"/>
        <v>Mild</v>
      </c>
      <c r="CO917" s="40">
        <f>VLOOKUP(CC917,'PROMIS 57 T-Score Conversions'!A$3:B$35,2,TRUE)</f>
        <v>56.4</v>
      </c>
      <c r="CP917" s="39" t="str">
        <f t="shared" si="21"/>
        <v>Moderate</v>
      </c>
      <c r="CQ917" s="40">
        <f>VLOOKUP(CD917,'PROMIS 57 T-Score Conversions'!E$3:F$35,2,TRUE)</f>
        <v>52.1</v>
      </c>
      <c r="CR917" s="39" t="str">
        <f t="shared" si="22"/>
        <v>Normal</v>
      </c>
      <c r="CS917" s="40">
        <f>VLOOKUP(CE917,'PROMIS 57 T-Score Conversions'!U$3:V$35,2,TRUE)</f>
        <v>60.4</v>
      </c>
      <c r="CT917" s="39" t="str">
        <f t="shared" si="42"/>
        <v>Moderate</v>
      </c>
      <c r="CU917" s="40">
        <f>VLOOKUP(CF917,'PROMIS 57 T-Score Conversions'!Y$3:Z$35,2,TRUE)</f>
        <v>49</v>
      </c>
      <c r="CV917" s="39" t="str">
        <f t="shared" si="24"/>
        <v>Normal</v>
      </c>
      <c r="CW917" s="40">
        <f>vlookup(CG917,'PROMIS 57 T-Score Conversions'!M$3:N$35,2,TRUE)</f>
        <v>33.6</v>
      </c>
      <c r="CX917" s="39" t="str">
        <f t="shared" si="25"/>
        <v>Moderate</v>
      </c>
      <c r="CY917" s="40">
        <f>VLOOKup(CH917,'PROMIS 57 T-Score Conversions'!I$3:J$35,2,TRUE)</f>
        <v>62.8</v>
      </c>
      <c r="CZ917" s="39" t="str">
        <f t="shared" si="26"/>
        <v>Moderate</v>
      </c>
      <c r="DA917" s="37">
        <f>VLOOKUP(CJ917,'PROMIS 57 T-Score Conversions'!AC$3:AD$35,2,TRUE)</f>
        <v>37.15</v>
      </c>
      <c r="DB917" s="44" t="str">
        <f t="shared" si="30"/>
        <v>Moderate</v>
      </c>
      <c r="DC917" s="40">
        <f>VLOOKUP(CK917,'PROMIS 57 T-Score Conversions'!AG$3:AH$35,2,TRUE)</f>
        <v>45.27</v>
      </c>
      <c r="DD917" s="39" t="str">
        <f t="shared" si="31"/>
        <v>Normal</v>
      </c>
    </row>
    <row r="918">
      <c r="A918" s="1" t="b">
        <v>1</v>
      </c>
      <c r="B918" s="1" t="b">
        <v>1</v>
      </c>
      <c r="C918" s="20">
        <v>44151.564477962966</v>
      </c>
      <c r="D918" s="1" t="s">
        <v>402</v>
      </c>
      <c r="E918" s="1">
        <v>2210.0</v>
      </c>
      <c r="F918" s="1">
        <v>3.0</v>
      </c>
      <c r="G918" s="1">
        <v>2.0</v>
      </c>
      <c r="H918" s="1">
        <v>3.0</v>
      </c>
      <c r="I918" s="1">
        <v>3.0</v>
      </c>
      <c r="J918" s="1">
        <v>1.0</v>
      </c>
      <c r="K918" s="1">
        <v>3.0</v>
      </c>
      <c r="L918" s="1">
        <v>3.0</v>
      </c>
      <c r="M918" s="1">
        <v>2.0</v>
      </c>
      <c r="N918" s="1">
        <v>1.0</v>
      </c>
      <c r="O918" s="1">
        <v>1.0</v>
      </c>
      <c r="P918" s="1">
        <v>1.0</v>
      </c>
      <c r="Q918" s="1">
        <v>2.0</v>
      </c>
      <c r="R918" s="1">
        <v>1.0</v>
      </c>
      <c r="S918" s="1">
        <v>1.0</v>
      </c>
      <c r="T918" s="1">
        <v>2.0</v>
      </c>
      <c r="U918" s="1">
        <v>2.0</v>
      </c>
      <c r="V918" s="1">
        <v>1.0</v>
      </c>
      <c r="W918" s="1">
        <v>1.0</v>
      </c>
      <c r="X918" s="1">
        <v>1.0</v>
      </c>
      <c r="Y918" s="1">
        <v>1.0</v>
      </c>
      <c r="Z918" s="1">
        <v>1.0</v>
      </c>
      <c r="AA918" s="1">
        <v>2.0</v>
      </c>
      <c r="AB918" s="1">
        <v>1.0</v>
      </c>
      <c r="AC918" s="1">
        <v>1.0</v>
      </c>
      <c r="AD918" s="1">
        <v>3.0</v>
      </c>
      <c r="AE918" s="1">
        <v>2.0</v>
      </c>
      <c r="AF918" s="1">
        <v>1.0</v>
      </c>
      <c r="AG918" s="1">
        <v>3.0</v>
      </c>
      <c r="AH918" s="1">
        <v>2.0</v>
      </c>
      <c r="AI918" s="1">
        <v>3.0</v>
      </c>
      <c r="AJ918" s="1">
        <v>4.0</v>
      </c>
      <c r="AK918" s="1">
        <v>4.0</v>
      </c>
      <c r="AL918" s="1">
        <v>3.0</v>
      </c>
      <c r="AM918" s="1">
        <v>4.0</v>
      </c>
      <c r="AN918" s="1">
        <v>3.0</v>
      </c>
      <c r="AO918" s="1">
        <v>2.0</v>
      </c>
      <c r="AP918" s="1">
        <v>4.0</v>
      </c>
      <c r="AQ918" s="1">
        <v>2.0</v>
      </c>
      <c r="AR918" s="1">
        <v>1.0</v>
      </c>
      <c r="AS918" s="1">
        <v>4.0</v>
      </c>
      <c r="AT918" s="1">
        <v>1.0</v>
      </c>
      <c r="AU918" s="1">
        <v>1.0</v>
      </c>
      <c r="AV918" s="1">
        <v>1.0</v>
      </c>
      <c r="AW918" s="1">
        <v>1.0</v>
      </c>
      <c r="AX918" s="1">
        <v>1.0</v>
      </c>
      <c r="AY918" s="1">
        <v>1.0</v>
      </c>
      <c r="AZ918" s="1">
        <v>1.0</v>
      </c>
      <c r="BA918" s="1">
        <v>1.0</v>
      </c>
      <c r="BB918" s="1">
        <v>4.0</v>
      </c>
      <c r="BC918" s="1">
        <v>4.0</v>
      </c>
      <c r="BD918" s="1">
        <v>4.0</v>
      </c>
      <c r="BE918" s="1">
        <v>3.0</v>
      </c>
      <c r="BF918" s="1">
        <v>5.0</v>
      </c>
      <c r="BG918" s="1">
        <v>5.0</v>
      </c>
      <c r="BH918" s="1">
        <v>3.0</v>
      </c>
      <c r="BI918" s="1">
        <v>4.0</v>
      </c>
      <c r="BJ918" s="1">
        <v>4.0</v>
      </c>
      <c r="BK918" s="1">
        <v>3.0</v>
      </c>
      <c r="BL918" s="1">
        <v>2.0</v>
      </c>
      <c r="BM918" s="1">
        <v>2.0</v>
      </c>
      <c r="BN918" s="1">
        <v>2.0</v>
      </c>
      <c r="BO918" s="1">
        <v>2.0</v>
      </c>
      <c r="BP918" s="1">
        <v>2.0</v>
      </c>
      <c r="BQ918" s="1">
        <v>2.0</v>
      </c>
      <c r="BR918" s="1">
        <v>2.0</v>
      </c>
      <c r="BS918" s="1">
        <v>4.0</v>
      </c>
      <c r="BT918" s="1">
        <v>4.0</v>
      </c>
      <c r="BU918" s="1">
        <v>4.0</v>
      </c>
      <c r="BV918" s="1">
        <v>3.0</v>
      </c>
      <c r="BW918" s="1">
        <v>4.0</v>
      </c>
      <c r="BX918" s="1">
        <v>4.0</v>
      </c>
      <c r="BY918" s="1">
        <v>3.0</v>
      </c>
      <c r="BZ918" s="1">
        <v>4.0</v>
      </c>
      <c r="CA918" s="64">
        <f t="shared" si="32"/>
        <v>176</v>
      </c>
      <c r="CB918" s="45">
        <f t="shared" si="33"/>
        <v>20</v>
      </c>
      <c r="CC918" s="45">
        <f t="shared" si="34"/>
        <v>11</v>
      </c>
      <c r="CD918" s="45">
        <f t="shared" si="35"/>
        <v>9</v>
      </c>
      <c r="CE918" s="45">
        <f t="shared" si="36"/>
        <v>22</v>
      </c>
      <c r="CF918" s="45">
        <f t="shared" si="37"/>
        <v>23</v>
      </c>
      <c r="CG918" s="45">
        <f t="shared" si="38"/>
        <v>8</v>
      </c>
      <c r="CH918" s="45">
        <f t="shared" si="39"/>
        <v>32</v>
      </c>
      <c r="CI918" s="45">
        <f t="shared" si="40"/>
        <v>0.4</v>
      </c>
      <c r="CJ918">
        <f t="shared" si="10"/>
        <v>17</v>
      </c>
      <c r="CK918" s="45">
        <f t="shared" si="41"/>
        <v>30</v>
      </c>
      <c r="CM918" s="40">
        <f>VLOOKUP(CB918,'PROMIS 57 T-Score Conversions'!Q$3:R$35,2,TRUE)</f>
        <v>35.4</v>
      </c>
      <c r="CN918" s="44" t="str">
        <f t="shared" si="20"/>
        <v>Moderate</v>
      </c>
      <c r="CO918" s="40">
        <f>VLOOKUP(CC918,'PROMIS 57 T-Score Conversions'!A$3:B$35,2,TRUE)</f>
        <v>47.8</v>
      </c>
      <c r="CP918" s="39" t="str">
        <f t="shared" si="21"/>
        <v>Normal</v>
      </c>
      <c r="CQ918" s="40">
        <f>VLOOKUP(CD918,'PROMIS 57 T-Score Conversions'!E$3:F$35,2,TRUE)</f>
        <v>44.7</v>
      </c>
      <c r="CR918" s="39" t="str">
        <f t="shared" si="22"/>
        <v>Normal</v>
      </c>
      <c r="CS918" s="40">
        <f>VLOOKUP(CE918,'PROMIS 57 T-Score Conversions'!U$3:V$35,2,TRUE)</f>
        <v>55.6</v>
      </c>
      <c r="CT918" s="39" t="str">
        <f t="shared" si="42"/>
        <v>Mild</v>
      </c>
      <c r="CU918" s="40">
        <f>VLOOKUP(CF918,'PROMIS 57 T-Score Conversions'!Y$3:Z$35,2,TRUE)</f>
        <v>53.3</v>
      </c>
      <c r="CV918" s="39" t="str">
        <f t="shared" si="24"/>
        <v>Normal</v>
      </c>
      <c r="CW918" s="40">
        <f>vlookup(CG918,'PROMIS 57 T-Score Conversions'!M$3:N$35,2,TRUE)</f>
        <v>25.91</v>
      </c>
      <c r="CX918" s="39" t="str">
        <f t="shared" si="25"/>
        <v>Severe</v>
      </c>
      <c r="CY918" s="40">
        <f>VLOOKup(CH918,'PROMIS 57 T-Score Conversions'!I$3:J$35,2,TRUE)</f>
        <v>66.9</v>
      </c>
      <c r="CZ918" s="39" t="str">
        <f t="shared" si="26"/>
        <v>Moderate</v>
      </c>
      <c r="DA918" s="37">
        <f>VLOOKUP(CJ918,'PROMIS 57 T-Score Conversions'!AC$3:AD$35,2,TRUE)</f>
        <v>34.75</v>
      </c>
      <c r="DB918" s="44" t="str">
        <f t="shared" si="30"/>
        <v>Moderate</v>
      </c>
      <c r="DC918" s="40">
        <f>VLOOKUP(CK918,'PROMIS 57 T-Score Conversions'!AG$3:AH$35,2,TRUE)</f>
        <v>49.17</v>
      </c>
      <c r="DD918" s="39" t="str">
        <f t="shared" si="31"/>
        <v>Normal</v>
      </c>
    </row>
    <row r="919">
      <c r="A919" s="1" t="b">
        <v>1</v>
      </c>
      <c r="B919" s="1" t="b">
        <v>1</v>
      </c>
      <c r="C919" s="20">
        <v>44151.602362997684</v>
      </c>
      <c r="D919" s="1" t="s">
        <v>444</v>
      </c>
      <c r="E919" s="1">
        <v>2271.0</v>
      </c>
      <c r="F919" s="1">
        <v>3.0</v>
      </c>
      <c r="G919" s="1">
        <v>2.0</v>
      </c>
      <c r="H919" s="1">
        <v>4.0</v>
      </c>
      <c r="I919" s="1">
        <v>3.0</v>
      </c>
      <c r="J919" s="1">
        <v>1.0</v>
      </c>
      <c r="K919" s="1">
        <v>2.0</v>
      </c>
      <c r="L919" s="1">
        <v>4.0</v>
      </c>
      <c r="M919" s="1">
        <v>2.0</v>
      </c>
      <c r="N919" s="1">
        <v>2.0</v>
      </c>
      <c r="O919" s="1">
        <v>2.0</v>
      </c>
      <c r="P919" s="1">
        <v>3.0</v>
      </c>
      <c r="Q919" s="1">
        <v>3.0</v>
      </c>
      <c r="R919" s="1">
        <v>2.0</v>
      </c>
      <c r="S919" s="1">
        <v>2.0</v>
      </c>
      <c r="T919" s="1">
        <v>2.0</v>
      </c>
      <c r="U919" s="1">
        <v>2.0</v>
      </c>
      <c r="V919" s="1">
        <v>2.0</v>
      </c>
      <c r="W919" s="1">
        <v>4.0</v>
      </c>
      <c r="X919" s="1">
        <v>4.0</v>
      </c>
      <c r="Y919" s="1">
        <v>3.0</v>
      </c>
      <c r="Z919" s="1">
        <v>2.0</v>
      </c>
      <c r="AA919" s="1">
        <v>4.0</v>
      </c>
      <c r="AB919" s="1">
        <v>2.0</v>
      </c>
      <c r="AC919" s="1">
        <v>2.0</v>
      </c>
      <c r="AD919" s="1">
        <v>3.0</v>
      </c>
      <c r="AE919" s="1">
        <v>3.0</v>
      </c>
      <c r="AF919" s="1">
        <v>3.0</v>
      </c>
      <c r="AG919" s="1">
        <v>3.0</v>
      </c>
      <c r="AH919" s="1">
        <v>3.0</v>
      </c>
      <c r="AI919" s="1">
        <v>3.0</v>
      </c>
      <c r="AJ919" s="1">
        <v>3.0</v>
      </c>
      <c r="AK919" s="1">
        <v>3.0</v>
      </c>
      <c r="AL919" s="1">
        <v>4.0</v>
      </c>
      <c r="AM919" s="1">
        <v>2.0</v>
      </c>
      <c r="AN919" s="1">
        <v>4.0</v>
      </c>
      <c r="AO919" s="1">
        <v>2.0</v>
      </c>
      <c r="AP919" s="1">
        <v>4.0</v>
      </c>
      <c r="AQ919" s="1">
        <v>2.0</v>
      </c>
      <c r="AR919" s="1">
        <v>2.0</v>
      </c>
      <c r="AS919" s="1">
        <v>4.0</v>
      </c>
      <c r="AT919" s="1">
        <v>2.0</v>
      </c>
      <c r="AU919" s="1">
        <v>3.0</v>
      </c>
      <c r="AV919" s="1">
        <v>1.0</v>
      </c>
      <c r="AW919" s="1">
        <v>2.0</v>
      </c>
      <c r="AX919" s="1">
        <v>1.0</v>
      </c>
      <c r="AY919" s="1">
        <v>1.0</v>
      </c>
      <c r="AZ919" s="1">
        <v>3.0</v>
      </c>
      <c r="BA919" s="1">
        <v>1.0</v>
      </c>
      <c r="BB919" s="1">
        <v>3.0</v>
      </c>
      <c r="BC919" s="1">
        <v>2.0</v>
      </c>
      <c r="BD919" s="1">
        <v>2.0</v>
      </c>
      <c r="BE919" s="1">
        <v>2.0</v>
      </c>
      <c r="BF919" s="1">
        <v>3.0</v>
      </c>
      <c r="BG919" s="1">
        <v>3.0</v>
      </c>
      <c r="BH919" s="1">
        <v>3.0</v>
      </c>
      <c r="BI919" s="1">
        <v>2.0</v>
      </c>
      <c r="BJ919" s="1">
        <v>4.0</v>
      </c>
      <c r="BK919" s="1">
        <v>1.0</v>
      </c>
      <c r="BL919" s="1">
        <v>2.0</v>
      </c>
      <c r="BM919" s="1">
        <v>2.0</v>
      </c>
      <c r="BN919" s="1">
        <v>2.0</v>
      </c>
      <c r="BO919" s="1">
        <v>2.0</v>
      </c>
      <c r="BP919" s="1">
        <v>2.0</v>
      </c>
      <c r="BQ919" s="1">
        <v>2.0</v>
      </c>
      <c r="BR919" s="1">
        <v>2.0</v>
      </c>
      <c r="BS919" s="1">
        <v>4.0</v>
      </c>
      <c r="BT919" s="1">
        <v>4.0</v>
      </c>
      <c r="BU919" s="1">
        <v>4.0</v>
      </c>
      <c r="BV919" s="1">
        <v>4.0</v>
      </c>
      <c r="BW919" s="1">
        <v>4.0</v>
      </c>
      <c r="BX919" s="1">
        <v>3.0</v>
      </c>
      <c r="BY919" s="1">
        <v>3.0</v>
      </c>
      <c r="BZ919" s="1">
        <v>4.0</v>
      </c>
      <c r="CA919" s="64">
        <f t="shared" si="32"/>
        <v>193</v>
      </c>
      <c r="CB919" s="45">
        <f t="shared" si="33"/>
        <v>21</v>
      </c>
      <c r="CC919" s="45">
        <f t="shared" si="34"/>
        <v>18</v>
      </c>
      <c r="CD919" s="45">
        <f t="shared" si="35"/>
        <v>23</v>
      </c>
      <c r="CE919" s="45">
        <f t="shared" si="36"/>
        <v>24</v>
      </c>
      <c r="CF919" s="45">
        <f t="shared" si="37"/>
        <v>24</v>
      </c>
      <c r="CG919" s="45">
        <f t="shared" si="38"/>
        <v>14</v>
      </c>
      <c r="CH919" s="45">
        <f t="shared" si="39"/>
        <v>20</v>
      </c>
      <c r="CI919" s="45">
        <f t="shared" si="40"/>
        <v>0.4</v>
      </c>
      <c r="CJ919">
        <f t="shared" si="10"/>
        <v>15</v>
      </c>
      <c r="CK919" s="45">
        <f t="shared" si="41"/>
        <v>30</v>
      </c>
      <c r="CM919" s="40">
        <f>VLOOKUP(CB919,'PROMIS 57 T-Score Conversions'!Q$3:R$35,2,TRUE)</f>
        <v>36.1</v>
      </c>
      <c r="CN919" s="44" t="str">
        <f t="shared" si="20"/>
        <v>Moderate</v>
      </c>
      <c r="CO919" s="40">
        <f>VLOOKUP(CC919,'PROMIS 57 T-Score Conversions'!A$3:B$35,2,TRUE)</f>
        <v>56.4</v>
      </c>
      <c r="CP919" s="39" t="str">
        <f t="shared" si="21"/>
        <v>Moderate</v>
      </c>
      <c r="CQ919" s="40">
        <f>VLOOKUP(CD919,'PROMIS 57 T-Score Conversions'!E$3:F$35,2,TRUE)</f>
        <v>61.2</v>
      </c>
      <c r="CR919" s="39" t="str">
        <f t="shared" si="22"/>
        <v>Moderate</v>
      </c>
      <c r="CS919" s="40">
        <f>VLOOKUP(CE919,'PROMIS 57 T-Score Conversions'!U$3:V$35,2,TRUE)</f>
        <v>57.5</v>
      </c>
      <c r="CT919" s="39" t="str">
        <f t="shared" si="42"/>
        <v>Mild</v>
      </c>
      <c r="CU919" s="40">
        <f>VLOOKUP(CF919,'PROMIS 57 T-Score Conversions'!Y$3:Z$35,2,TRUE)</f>
        <v>54.3</v>
      </c>
      <c r="CV919" s="39" t="str">
        <f t="shared" si="24"/>
        <v>Normal</v>
      </c>
      <c r="CW919" s="40">
        <f>vlookup(CG919,'PROMIS 57 T-Score Conversions'!M$3:N$35,2,TRUE)</f>
        <v>35.3</v>
      </c>
      <c r="CX919" s="39" t="str">
        <f t="shared" si="25"/>
        <v>Moderate</v>
      </c>
      <c r="CY919" s="40">
        <f>VLOOKup(CH919,'PROMIS 57 T-Score Conversions'!I$3:J$35,2,TRUE)</f>
        <v>58.8</v>
      </c>
      <c r="CZ919" s="39" t="str">
        <f t="shared" si="26"/>
        <v>Mild</v>
      </c>
      <c r="DA919" s="37">
        <f>VLOOKUP(CJ919,'PROMIS 57 T-Score Conversions'!AC$3:AD$35,2,TRUE)</f>
        <v>33.06</v>
      </c>
      <c r="DB919" s="44" t="str">
        <f t="shared" si="30"/>
        <v>Moderate</v>
      </c>
      <c r="DC919" s="40">
        <f>VLOOKUP(CK919,'PROMIS 57 T-Score Conversions'!AG$3:AH$35,2,TRUE)</f>
        <v>49.17</v>
      </c>
      <c r="DD919" s="39" t="str">
        <f t="shared" si="31"/>
        <v>Normal</v>
      </c>
    </row>
    <row r="920">
      <c r="A920" s="1" t="b">
        <v>1</v>
      </c>
      <c r="B920" s="1" t="b">
        <v>1</v>
      </c>
      <c r="C920" s="20">
        <v>44152.38156681713</v>
      </c>
      <c r="D920" s="1" t="s">
        <v>492</v>
      </c>
      <c r="E920" s="1">
        <v>2327.0</v>
      </c>
      <c r="F920" s="1">
        <v>3.0</v>
      </c>
      <c r="G920" s="1">
        <v>2.0</v>
      </c>
      <c r="H920" s="1">
        <v>1.0</v>
      </c>
      <c r="I920" s="1">
        <v>3.0</v>
      </c>
      <c r="J920" s="1">
        <v>1.0</v>
      </c>
      <c r="K920" s="1">
        <v>3.0</v>
      </c>
      <c r="L920" s="1">
        <v>2.0</v>
      </c>
      <c r="M920" s="1">
        <v>2.0</v>
      </c>
      <c r="N920" s="1">
        <v>4.0</v>
      </c>
      <c r="O920" s="1">
        <v>3.0</v>
      </c>
      <c r="P920" s="1">
        <v>4.0</v>
      </c>
      <c r="Q920" s="1">
        <v>4.0</v>
      </c>
      <c r="R920" s="1">
        <v>3.0</v>
      </c>
      <c r="S920" s="1">
        <v>3.0</v>
      </c>
      <c r="T920" s="1">
        <v>4.0</v>
      </c>
      <c r="U920" s="1">
        <v>4.0</v>
      </c>
      <c r="V920" s="1">
        <v>3.0</v>
      </c>
      <c r="W920" s="1">
        <v>3.0</v>
      </c>
      <c r="X920" s="1">
        <v>4.0</v>
      </c>
      <c r="Y920" s="1">
        <v>3.0</v>
      </c>
      <c r="Z920" s="1">
        <v>4.0</v>
      </c>
      <c r="AA920" s="1">
        <v>4.0</v>
      </c>
      <c r="AB920" s="1">
        <v>4.0</v>
      </c>
      <c r="AC920" s="1">
        <v>4.0</v>
      </c>
      <c r="AD920" s="1">
        <v>5.0</v>
      </c>
      <c r="AE920" s="1">
        <v>5.0</v>
      </c>
      <c r="AF920" s="1">
        <v>5.0</v>
      </c>
      <c r="AG920" s="1">
        <v>5.0</v>
      </c>
      <c r="AH920" s="1">
        <v>5.0</v>
      </c>
      <c r="AI920" s="1">
        <v>5.0</v>
      </c>
      <c r="AJ920" s="1">
        <v>5.0</v>
      </c>
      <c r="AK920" s="1">
        <v>5.0</v>
      </c>
      <c r="AL920" s="1">
        <v>2.0</v>
      </c>
      <c r="AM920" s="1">
        <v>5.0</v>
      </c>
      <c r="AN920" s="1">
        <v>2.0</v>
      </c>
      <c r="AO920" s="1">
        <v>2.0</v>
      </c>
      <c r="AP920" s="1">
        <v>3.0</v>
      </c>
      <c r="AQ920" s="1">
        <v>1.0</v>
      </c>
      <c r="AR920" s="1">
        <v>1.0</v>
      </c>
      <c r="AS920" s="1">
        <v>4.0</v>
      </c>
      <c r="AT920" s="1">
        <v>1.0</v>
      </c>
      <c r="AU920" s="1">
        <v>1.0</v>
      </c>
      <c r="AV920" s="1">
        <v>1.0</v>
      </c>
      <c r="AW920" s="1">
        <v>1.0</v>
      </c>
      <c r="AX920" s="1">
        <v>1.0</v>
      </c>
      <c r="AY920" s="1">
        <v>1.0</v>
      </c>
      <c r="AZ920" s="1">
        <v>1.0</v>
      </c>
      <c r="BA920" s="1">
        <v>1.0</v>
      </c>
      <c r="BB920" s="1">
        <v>5.0</v>
      </c>
      <c r="BC920" s="1">
        <v>5.0</v>
      </c>
      <c r="BD920" s="1">
        <v>5.0</v>
      </c>
      <c r="BE920" s="1">
        <v>5.0</v>
      </c>
      <c r="BF920" s="1">
        <v>5.0</v>
      </c>
      <c r="BG920" s="1">
        <v>5.0</v>
      </c>
      <c r="BH920" s="1">
        <v>5.0</v>
      </c>
      <c r="BI920" s="1">
        <v>5.0</v>
      </c>
      <c r="BJ920" s="1">
        <v>8.0</v>
      </c>
      <c r="BK920" s="1">
        <v>1.0</v>
      </c>
      <c r="BL920" s="1">
        <v>1.0</v>
      </c>
      <c r="BM920" s="1">
        <v>1.0</v>
      </c>
      <c r="BN920" s="1">
        <v>2.0</v>
      </c>
      <c r="BO920" s="1">
        <v>1.0</v>
      </c>
      <c r="BP920" s="1">
        <v>1.0</v>
      </c>
      <c r="BQ920" s="1">
        <v>1.0</v>
      </c>
      <c r="BR920" s="1">
        <v>1.0</v>
      </c>
      <c r="BS920" s="1">
        <v>5.0</v>
      </c>
      <c r="BT920" s="1">
        <v>5.0</v>
      </c>
      <c r="BU920" s="1">
        <v>5.0</v>
      </c>
      <c r="BV920" s="1">
        <v>5.0</v>
      </c>
      <c r="BW920" s="1">
        <v>5.0</v>
      </c>
      <c r="BX920" s="1">
        <v>5.0</v>
      </c>
      <c r="BY920" s="1">
        <v>5.0</v>
      </c>
      <c r="BZ920" s="1">
        <v>5.0</v>
      </c>
      <c r="CA920" s="64">
        <f t="shared" si="32"/>
        <v>240</v>
      </c>
      <c r="CB920" s="45">
        <f t="shared" si="33"/>
        <v>17</v>
      </c>
      <c r="CC920" s="45">
        <f t="shared" si="34"/>
        <v>29</v>
      </c>
      <c r="CD920" s="45">
        <f t="shared" si="35"/>
        <v>29</v>
      </c>
      <c r="CE920" s="45">
        <f t="shared" si="36"/>
        <v>40</v>
      </c>
      <c r="CF920" s="45">
        <f t="shared" si="37"/>
        <v>20</v>
      </c>
      <c r="CG920" s="45">
        <f t="shared" si="38"/>
        <v>8</v>
      </c>
      <c r="CH920" s="45">
        <f t="shared" si="39"/>
        <v>40</v>
      </c>
      <c r="CI920" s="45">
        <f t="shared" si="40"/>
        <v>0.8</v>
      </c>
      <c r="CJ920">
        <f t="shared" si="10"/>
        <v>9</v>
      </c>
      <c r="CK920" s="45">
        <f t="shared" si="41"/>
        <v>40</v>
      </c>
      <c r="CM920" s="40">
        <f>VLOOKUP(CB920,'PROMIS 57 T-Score Conversions'!Q$3:R$35,2,TRUE)</f>
        <v>33.2</v>
      </c>
      <c r="CN920" s="44" t="str">
        <f t="shared" si="20"/>
        <v>Moderate</v>
      </c>
      <c r="CO920" s="40">
        <f>VLOOKUP(CC920,'PROMIS 57 T-Score Conversions'!A$3:B$35,2,TRUE)</f>
        <v>67.7</v>
      </c>
      <c r="CP920" s="39" t="str">
        <f t="shared" si="21"/>
        <v>Severe</v>
      </c>
      <c r="CQ920" s="40">
        <f>VLOOKUP(CD920,'PROMIS 57 T-Score Conversions'!E$3:F$35,2,TRUE)</f>
        <v>66.8</v>
      </c>
      <c r="CR920" s="39" t="str">
        <f t="shared" si="22"/>
        <v>Moderate</v>
      </c>
      <c r="CS920" s="40">
        <f>VLOOKUP(CE920,'PROMIS 57 T-Score Conversions'!U$3:V$35,2,TRUE)</f>
        <v>77.8</v>
      </c>
      <c r="CT920" s="39" t="str">
        <f t="shared" si="42"/>
        <v>Severe</v>
      </c>
      <c r="CU920" s="40">
        <f>VLOOKUP(CF920,'PROMIS 57 T-Score Conversions'!Y$3:Z$35,2,TRUE)</f>
        <v>50.1</v>
      </c>
      <c r="CV920" s="39" t="str">
        <f t="shared" si="24"/>
        <v>Normal</v>
      </c>
      <c r="CW920" s="40">
        <f>vlookup(CG920,'PROMIS 57 T-Score Conversions'!M$3:N$35,2,TRUE)</f>
        <v>25.91</v>
      </c>
      <c r="CX920" s="39" t="str">
        <f t="shared" si="25"/>
        <v>Severe</v>
      </c>
      <c r="CY920" s="40">
        <f>VLOOKup(CH920,'PROMIS 57 T-Score Conversions'!I$3:J$35,2,TRUE)</f>
        <v>77</v>
      </c>
      <c r="CZ920" s="39" t="str">
        <f t="shared" si="26"/>
        <v>Severe</v>
      </c>
      <c r="DA920" s="37">
        <f>VLOOKUP(CJ920,'PROMIS 57 T-Score Conversions'!AC$3:AD$35,2,TRUE)</f>
        <v>25.73</v>
      </c>
      <c r="DB920" s="44" t="str">
        <f t="shared" si="30"/>
        <v>Severe</v>
      </c>
      <c r="DC920" s="40">
        <f>VLOOKUP(CK920,'PROMIS 57 T-Score Conversions'!AG$3:AH$35,2,TRUE)</f>
        <v>67.09</v>
      </c>
      <c r="DD920" s="39" t="str">
        <f t="shared" si="31"/>
        <v>Moderate</v>
      </c>
    </row>
    <row r="921">
      <c r="A921" s="1" t="b">
        <v>1</v>
      </c>
      <c r="B921" s="1" t="b">
        <v>1</v>
      </c>
      <c r="C921" s="20">
        <v>44153.41015996528</v>
      </c>
      <c r="D921" s="1" t="s">
        <v>395</v>
      </c>
      <c r="E921" s="1">
        <v>2208.0</v>
      </c>
      <c r="F921" s="1">
        <v>3.0</v>
      </c>
      <c r="G921" s="1">
        <v>3.0</v>
      </c>
      <c r="H921" s="1">
        <v>2.0</v>
      </c>
      <c r="I921" s="1">
        <v>3.0</v>
      </c>
      <c r="J921" s="1">
        <v>1.0</v>
      </c>
      <c r="K921" s="1">
        <v>3.0</v>
      </c>
      <c r="L921" s="1">
        <v>2.0</v>
      </c>
      <c r="M921" s="1">
        <v>1.0</v>
      </c>
      <c r="N921" s="1">
        <v>3.0</v>
      </c>
      <c r="O921" s="1">
        <v>3.0</v>
      </c>
      <c r="P921" s="1">
        <v>4.0</v>
      </c>
      <c r="Q921" s="1">
        <v>3.0</v>
      </c>
      <c r="R921" s="1">
        <v>3.0</v>
      </c>
      <c r="S921" s="1">
        <v>3.0</v>
      </c>
      <c r="T921" s="1">
        <v>3.0</v>
      </c>
      <c r="U921" s="1">
        <v>5.0</v>
      </c>
      <c r="V921" s="1">
        <v>4.0</v>
      </c>
      <c r="W921" s="1">
        <v>4.0</v>
      </c>
      <c r="X921" s="1">
        <v>4.0</v>
      </c>
      <c r="Y921" s="1">
        <v>4.0</v>
      </c>
      <c r="Z921" s="1">
        <v>2.0</v>
      </c>
      <c r="AA921" s="1">
        <v>4.0</v>
      </c>
      <c r="AB921" s="1">
        <v>5.0</v>
      </c>
      <c r="AC921" s="1">
        <v>4.0</v>
      </c>
      <c r="AD921" s="1">
        <v>5.0</v>
      </c>
      <c r="AE921" s="1">
        <v>5.0</v>
      </c>
      <c r="AF921" s="1">
        <v>4.0</v>
      </c>
      <c r="AG921" s="1">
        <v>5.0</v>
      </c>
      <c r="AH921" s="1">
        <v>5.0</v>
      </c>
      <c r="AI921" s="1">
        <v>5.0</v>
      </c>
      <c r="AJ921" s="1">
        <v>5.0</v>
      </c>
      <c r="AK921" s="1">
        <v>5.0</v>
      </c>
      <c r="AL921" s="1">
        <v>4.0</v>
      </c>
      <c r="AM921" s="1">
        <v>4.0</v>
      </c>
      <c r="AN921" s="1">
        <v>3.0</v>
      </c>
      <c r="AO921" s="1">
        <v>4.0</v>
      </c>
      <c r="AP921" s="1">
        <v>4.0</v>
      </c>
      <c r="AQ921" s="1">
        <v>4.0</v>
      </c>
      <c r="AR921" s="1">
        <v>2.0</v>
      </c>
      <c r="AS921" s="1">
        <v>4.0</v>
      </c>
      <c r="AT921" s="1">
        <v>1.0</v>
      </c>
      <c r="AU921" s="1">
        <v>3.0</v>
      </c>
      <c r="AV921" s="1">
        <v>2.0</v>
      </c>
      <c r="AW921" s="1">
        <v>1.0</v>
      </c>
      <c r="AX921" s="1">
        <v>1.0</v>
      </c>
      <c r="AY921" s="1">
        <v>2.0</v>
      </c>
      <c r="AZ921" s="1">
        <v>3.0</v>
      </c>
      <c r="BA921" s="1">
        <v>1.0</v>
      </c>
      <c r="BB921" s="1">
        <v>5.0</v>
      </c>
      <c r="BC921" s="1">
        <v>3.0</v>
      </c>
      <c r="BD921" s="1">
        <v>4.0</v>
      </c>
      <c r="BE921" s="1">
        <v>2.0</v>
      </c>
      <c r="BF921" s="1">
        <v>3.0</v>
      </c>
      <c r="BG921" s="1">
        <v>3.0</v>
      </c>
      <c r="BH921" s="1">
        <v>5.0</v>
      </c>
      <c r="BI921" s="1">
        <v>2.0</v>
      </c>
      <c r="BJ921" s="1">
        <v>8.0</v>
      </c>
      <c r="BK921" s="1">
        <v>3.0</v>
      </c>
      <c r="BL921" s="1">
        <v>3.0</v>
      </c>
      <c r="BM921" s="1">
        <v>3.0</v>
      </c>
      <c r="BN921" s="1">
        <v>1.0</v>
      </c>
      <c r="BO921" s="1">
        <v>2.0</v>
      </c>
      <c r="BP921" s="1">
        <v>3.0</v>
      </c>
      <c r="BQ921" s="1">
        <v>3.0</v>
      </c>
      <c r="BR921" s="1">
        <v>3.0</v>
      </c>
      <c r="BS921" s="1">
        <v>4.0</v>
      </c>
      <c r="BT921" s="1">
        <v>3.0</v>
      </c>
      <c r="BU921" s="1">
        <v>5.0</v>
      </c>
      <c r="BV921" s="1">
        <v>4.0</v>
      </c>
      <c r="BW921" s="1">
        <v>5.0</v>
      </c>
      <c r="BX921" s="1">
        <v>4.0</v>
      </c>
      <c r="BY921" s="1">
        <v>2.0</v>
      </c>
      <c r="BZ921" s="1">
        <v>4.0</v>
      </c>
      <c r="CA921" s="64">
        <f t="shared" si="32"/>
        <v>245</v>
      </c>
      <c r="CB921" s="45">
        <f t="shared" si="33"/>
        <v>18</v>
      </c>
      <c r="CC921" s="45">
        <f t="shared" si="34"/>
        <v>27</v>
      </c>
      <c r="CD921" s="45">
        <f t="shared" si="35"/>
        <v>31</v>
      </c>
      <c r="CE921" s="45">
        <f t="shared" si="36"/>
        <v>39</v>
      </c>
      <c r="CF921" s="45">
        <f t="shared" si="37"/>
        <v>29</v>
      </c>
      <c r="CG921" s="45">
        <f t="shared" si="38"/>
        <v>14</v>
      </c>
      <c r="CH921" s="45">
        <f t="shared" si="39"/>
        <v>27</v>
      </c>
      <c r="CI921" s="45">
        <f t="shared" si="40"/>
        <v>0.8</v>
      </c>
      <c r="CJ921">
        <f t="shared" si="10"/>
        <v>21</v>
      </c>
      <c r="CK921" s="45">
        <f t="shared" si="41"/>
        <v>31</v>
      </c>
      <c r="CM921" s="40">
        <f>VLOOKUP(CB921,'PROMIS 57 T-Score Conversions'!Q$3:R$35,2,TRUE)</f>
        <v>34</v>
      </c>
      <c r="CN921" s="44" t="str">
        <f t="shared" si="20"/>
        <v>Moderate</v>
      </c>
      <c r="CO921" s="40">
        <f>VLOOKUP(CC921,'PROMIS 57 T-Score Conversions'!A$3:B$35,2,TRUE)</f>
        <v>65.6</v>
      </c>
      <c r="CP921" s="39" t="str">
        <f t="shared" si="21"/>
        <v>Severe</v>
      </c>
      <c r="CQ921" s="40">
        <f>VLOOKUP(CD921,'PROMIS 57 T-Score Conversions'!E$3:F$35,2,TRUE)</f>
        <v>68.7</v>
      </c>
      <c r="CR921" s="39" t="str">
        <f t="shared" si="22"/>
        <v>Moderate</v>
      </c>
      <c r="CS921" s="40">
        <f>VLOOKUP(CE921,'PROMIS 57 T-Score Conversions'!U$3:V$35,2,TRUE)</f>
        <v>74.2</v>
      </c>
      <c r="CT921" s="39" t="str">
        <f t="shared" si="42"/>
        <v>Severe</v>
      </c>
      <c r="CU921" s="40">
        <f>VLOOKUP(CF921,'PROMIS 57 T-Score Conversions'!Y$3:Z$35,2,TRUE)</f>
        <v>59.4</v>
      </c>
      <c r="CV921" s="39" t="str">
        <f t="shared" si="24"/>
        <v>Mild</v>
      </c>
      <c r="CW921" s="40">
        <f>vlookup(CG921,'PROMIS 57 T-Score Conversions'!M$3:N$35,2,TRUE)</f>
        <v>35.3</v>
      </c>
      <c r="CX921" s="39" t="str">
        <f t="shared" si="25"/>
        <v>Moderate</v>
      </c>
      <c r="CY921" s="40">
        <f>VLOOKup(CH921,'PROMIS 57 T-Score Conversions'!I$3:J$35,2,TRUE)</f>
        <v>63.5</v>
      </c>
      <c r="CZ921" s="39" t="str">
        <f t="shared" si="26"/>
        <v>Moderate</v>
      </c>
      <c r="DA921" s="37">
        <f>VLOOKUP(CJ921,'PROMIS 57 T-Score Conversions'!AC$3:AD$35,2,TRUE)</f>
        <v>37.93</v>
      </c>
      <c r="DB921" s="44" t="str">
        <f t="shared" si="30"/>
        <v>Moderate</v>
      </c>
      <c r="DC921" s="40">
        <f>VLOOKUP(CK921,'PROMIS 57 T-Score Conversions'!AG$3:AH$35,2,TRUE)</f>
        <v>50.21</v>
      </c>
      <c r="DD921" s="39" t="str">
        <f t="shared" si="31"/>
        <v>Normal</v>
      </c>
    </row>
    <row r="922">
      <c r="A922" s="1" t="b">
        <v>1</v>
      </c>
      <c r="B922" s="1" t="b">
        <v>1</v>
      </c>
      <c r="C922" s="20">
        <v>44153.433960995375</v>
      </c>
      <c r="D922" s="1" t="s">
        <v>556</v>
      </c>
      <c r="E922" s="1">
        <v>2407.0</v>
      </c>
      <c r="F922" s="1">
        <v>4.0</v>
      </c>
      <c r="G922" s="1">
        <v>4.0</v>
      </c>
      <c r="H922" s="1">
        <v>5.0</v>
      </c>
      <c r="I922" s="1">
        <v>5.0</v>
      </c>
      <c r="J922" s="1">
        <v>4.0</v>
      </c>
      <c r="K922" s="1">
        <v>4.0</v>
      </c>
      <c r="L922" s="1">
        <v>5.0</v>
      </c>
      <c r="M922" s="1">
        <v>4.0</v>
      </c>
      <c r="N922" s="1">
        <v>1.0</v>
      </c>
      <c r="O922" s="1">
        <v>1.0</v>
      </c>
      <c r="P922" s="1">
        <v>1.0</v>
      </c>
      <c r="Q922" s="1">
        <v>1.0</v>
      </c>
      <c r="R922" s="1">
        <v>2.0</v>
      </c>
      <c r="S922" s="1">
        <v>1.0</v>
      </c>
      <c r="T922" s="1">
        <v>1.0</v>
      </c>
      <c r="U922" s="1">
        <v>1.0</v>
      </c>
      <c r="V922" s="1">
        <v>1.0</v>
      </c>
      <c r="W922" s="1">
        <v>1.0</v>
      </c>
      <c r="X922" s="1">
        <v>1.0</v>
      </c>
      <c r="Y922" s="1">
        <v>1.0</v>
      </c>
      <c r="Z922" s="1">
        <v>1.0</v>
      </c>
      <c r="AA922" s="1">
        <v>2.0</v>
      </c>
      <c r="AB922" s="1">
        <v>1.0</v>
      </c>
      <c r="AC922" s="1">
        <v>1.0</v>
      </c>
      <c r="AD922" s="1">
        <v>3.0</v>
      </c>
      <c r="AE922" s="1">
        <v>3.0</v>
      </c>
      <c r="AF922" s="1">
        <v>3.0</v>
      </c>
      <c r="AG922" s="1">
        <v>3.0</v>
      </c>
      <c r="AH922" s="1">
        <v>3.0</v>
      </c>
      <c r="AI922" s="1">
        <v>3.0</v>
      </c>
      <c r="AJ922" s="1">
        <v>3.0</v>
      </c>
      <c r="AK922" s="1">
        <v>3.0</v>
      </c>
      <c r="AL922" s="1">
        <v>4.0</v>
      </c>
      <c r="AM922" s="1">
        <v>2.0</v>
      </c>
      <c r="AN922" s="1">
        <v>3.0</v>
      </c>
      <c r="AO922" s="1">
        <v>4.0</v>
      </c>
      <c r="AP922" s="1">
        <v>3.0</v>
      </c>
      <c r="AQ922" s="1">
        <v>4.0</v>
      </c>
      <c r="AR922" s="1">
        <v>4.0</v>
      </c>
      <c r="AS922" s="1">
        <v>1.0</v>
      </c>
      <c r="AT922" s="1">
        <v>4.0</v>
      </c>
      <c r="AU922" s="1">
        <v>5.0</v>
      </c>
      <c r="AV922" s="1">
        <v>2.0</v>
      </c>
      <c r="AW922" s="1">
        <v>4.0</v>
      </c>
      <c r="AX922" s="1">
        <v>5.0</v>
      </c>
      <c r="AY922" s="1">
        <v>5.0</v>
      </c>
      <c r="AZ922" s="1">
        <v>5.0</v>
      </c>
      <c r="BA922" s="1">
        <v>3.0</v>
      </c>
      <c r="BB922" s="1">
        <v>2.0</v>
      </c>
      <c r="BC922" s="1">
        <v>2.0</v>
      </c>
      <c r="BD922" s="1">
        <v>2.0</v>
      </c>
      <c r="BE922" s="1">
        <v>2.0</v>
      </c>
      <c r="BF922" s="1">
        <v>1.0</v>
      </c>
      <c r="BG922" s="1">
        <v>1.0</v>
      </c>
      <c r="BH922" s="1">
        <v>1.0</v>
      </c>
      <c r="BI922" s="1">
        <v>1.0</v>
      </c>
      <c r="BJ922" s="1">
        <v>3.0</v>
      </c>
      <c r="BK922" s="1">
        <v>4.0</v>
      </c>
      <c r="BL922" s="1">
        <v>4.0</v>
      </c>
      <c r="BM922" s="1">
        <v>3.0</v>
      </c>
      <c r="BN922" s="1">
        <v>3.0</v>
      </c>
      <c r="BO922" s="1">
        <v>3.0</v>
      </c>
      <c r="BP922" s="1">
        <v>3.0</v>
      </c>
      <c r="BQ922" s="1">
        <v>3.0</v>
      </c>
      <c r="BR922" s="1">
        <v>3.0</v>
      </c>
      <c r="BS922" s="1">
        <v>2.0</v>
      </c>
      <c r="BT922" s="1">
        <v>3.0</v>
      </c>
      <c r="BU922" s="1">
        <v>4.0</v>
      </c>
      <c r="BV922" s="1">
        <v>3.0</v>
      </c>
      <c r="BW922" s="1">
        <v>4.0</v>
      </c>
      <c r="BX922" s="1">
        <v>1.0</v>
      </c>
      <c r="BY922" s="1">
        <v>2.0</v>
      </c>
      <c r="BZ922" s="1">
        <v>4.0</v>
      </c>
      <c r="CA922" s="64">
        <f t="shared" si="32"/>
        <v>199</v>
      </c>
      <c r="CB922" s="45">
        <f t="shared" si="33"/>
        <v>35</v>
      </c>
      <c r="CC922" s="45">
        <f t="shared" si="34"/>
        <v>9</v>
      </c>
      <c r="CD922" s="45">
        <f t="shared" si="35"/>
        <v>9</v>
      </c>
      <c r="CE922" s="45">
        <f t="shared" si="36"/>
        <v>24</v>
      </c>
      <c r="CF922" s="45">
        <f t="shared" si="37"/>
        <v>25</v>
      </c>
      <c r="CG922" s="45">
        <f t="shared" si="38"/>
        <v>33</v>
      </c>
      <c r="CH922" s="45">
        <f t="shared" si="39"/>
        <v>12</v>
      </c>
      <c r="CI922" s="45">
        <f t="shared" si="40"/>
        <v>0.3</v>
      </c>
      <c r="CJ922">
        <f t="shared" si="10"/>
        <v>26</v>
      </c>
      <c r="CK922" s="45">
        <f t="shared" si="41"/>
        <v>23</v>
      </c>
      <c r="CM922" s="40">
        <f>VLOOKUP(CB922,'PROMIS 57 T-Score Conversions'!Q$3:R$35,2,TRUE)</f>
        <v>46.7</v>
      </c>
      <c r="CN922" s="44" t="str">
        <f t="shared" si="20"/>
        <v>Normal</v>
      </c>
      <c r="CO922" s="40">
        <f>VLOOKUP(CC922,'PROMIS 57 T-Score Conversions'!A$3:B$35,2,TRUE)</f>
        <v>43.2</v>
      </c>
      <c r="CP922" s="39" t="str">
        <f t="shared" si="21"/>
        <v>Normal</v>
      </c>
      <c r="CQ922" s="40">
        <f>VLOOKUP(CD922,'PROMIS 57 T-Score Conversions'!E$3:F$35,2,TRUE)</f>
        <v>44.7</v>
      </c>
      <c r="CR922" s="39" t="str">
        <f t="shared" si="22"/>
        <v>Normal</v>
      </c>
      <c r="CS922" s="40">
        <f>VLOOKUP(CE922,'PROMIS 57 T-Score Conversions'!U$3:V$35,2,TRUE)</f>
        <v>57.5</v>
      </c>
      <c r="CT922" s="39" t="str">
        <f t="shared" si="42"/>
        <v>Mild</v>
      </c>
      <c r="CU922" s="40">
        <f>VLOOKUP(CF922,'PROMIS 57 T-Score Conversions'!Y$3:Z$35,2,TRUE)</f>
        <v>55.3</v>
      </c>
      <c r="CV922" s="39" t="str">
        <f t="shared" si="24"/>
        <v>Mild</v>
      </c>
      <c r="CW922" s="40">
        <f>vlookup(CG922,'PROMIS 57 T-Score Conversions'!M$3:N$35,2,TRUE)</f>
        <v>52.7</v>
      </c>
      <c r="CX922" s="39" t="str">
        <f t="shared" si="25"/>
        <v>Normal</v>
      </c>
      <c r="CY922" s="40">
        <f>VLOOKup(CH922,'PROMIS 57 T-Score Conversions'!I$3:J$35,2,TRUE)</f>
        <v>52.3</v>
      </c>
      <c r="CZ922" s="39" t="str">
        <f t="shared" si="26"/>
        <v>Normal</v>
      </c>
      <c r="DA922" s="37">
        <f>VLOOKUP(CJ922,'PROMIS 57 T-Score Conversions'!AC$3:AD$35,2,TRUE)</f>
        <v>41.9</v>
      </c>
      <c r="DB922" s="44" t="str">
        <f t="shared" si="30"/>
        <v>Mild</v>
      </c>
      <c r="DC922" s="40">
        <f>VLOOKUP(CK922,'PROMIS 57 T-Score Conversions'!AG$3:AH$35,2,TRUE)</f>
        <v>42.51</v>
      </c>
      <c r="DD922" s="39" t="str">
        <f t="shared" si="31"/>
        <v>Normal</v>
      </c>
    </row>
    <row r="923">
      <c r="A923" s="1" t="b">
        <v>1</v>
      </c>
      <c r="B923" s="1" t="b">
        <v>1</v>
      </c>
      <c r="C923" s="20">
        <v>44153.64985598379</v>
      </c>
      <c r="D923" s="1" t="s">
        <v>525</v>
      </c>
      <c r="E923" s="1">
        <v>2277.0</v>
      </c>
      <c r="F923" s="1">
        <v>2.0</v>
      </c>
      <c r="G923" s="1">
        <v>4.0</v>
      </c>
      <c r="H923" s="1">
        <v>5.0</v>
      </c>
      <c r="I923" s="1">
        <v>4.0</v>
      </c>
      <c r="J923" s="1">
        <v>2.0</v>
      </c>
      <c r="K923" s="1">
        <v>3.0</v>
      </c>
      <c r="L923" s="1">
        <v>3.0</v>
      </c>
      <c r="M923" s="1">
        <v>2.0</v>
      </c>
      <c r="N923" s="1">
        <v>3.0</v>
      </c>
      <c r="O923" s="1">
        <v>4.0</v>
      </c>
      <c r="P923" s="1">
        <v>3.0</v>
      </c>
      <c r="Q923" s="1">
        <v>3.0</v>
      </c>
      <c r="R923" s="1">
        <v>3.0</v>
      </c>
      <c r="S923" s="1">
        <v>4.0</v>
      </c>
      <c r="T923" s="1">
        <v>4.0</v>
      </c>
      <c r="U923" s="1">
        <v>3.0</v>
      </c>
      <c r="V923" s="1">
        <v>2.0</v>
      </c>
      <c r="W923" s="1">
        <v>4.0</v>
      </c>
      <c r="X923" s="1">
        <v>4.0</v>
      </c>
      <c r="Y923" s="1">
        <v>2.0</v>
      </c>
      <c r="Z923" s="1">
        <v>4.0</v>
      </c>
      <c r="AA923" s="1">
        <v>4.0</v>
      </c>
      <c r="AB923" s="1">
        <v>4.0</v>
      </c>
      <c r="AC923" s="1">
        <v>3.0</v>
      </c>
      <c r="AD923" s="1">
        <v>5.0</v>
      </c>
      <c r="AE923" s="1">
        <v>3.0</v>
      </c>
      <c r="AF923" s="1">
        <v>4.0</v>
      </c>
      <c r="AG923" s="1">
        <v>4.0</v>
      </c>
      <c r="AH923" s="1">
        <v>4.0</v>
      </c>
      <c r="AI923" s="1">
        <v>3.0</v>
      </c>
      <c r="AJ923" s="1">
        <v>3.0</v>
      </c>
      <c r="AK923" s="1">
        <v>3.0</v>
      </c>
      <c r="AL923" s="1">
        <v>3.0</v>
      </c>
      <c r="AM923" s="1">
        <v>4.0</v>
      </c>
      <c r="AN923" s="1">
        <v>4.0</v>
      </c>
      <c r="AO923" s="1">
        <v>5.0</v>
      </c>
      <c r="AP923" s="1">
        <v>2.0</v>
      </c>
      <c r="AQ923" s="1">
        <v>5.0</v>
      </c>
      <c r="AR923" s="1">
        <v>4.0</v>
      </c>
      <c r="AS923" s="1">
        <v>4.0</v>
      </c>
      <c r="AT923" s="1">
        <v>3.0</v>
      </c>
      <c r="AU923" s="1">
        <v>3.0</v>
      </c>
      <c r="AV923" s="1">
        <v>3.0</v>
      </c>
      <c r="AW923" s="1">
        <v>3.0</v>
      </c>
      <c r="AX923" s="1">
        <v>3.0</v>
      </c>
      <c r="AY923" s="1">
        <v>3.0</v>
      </c>
      <c r="AZ923" s="1">
        <v>3.0</v>
      </c>
      <c r="BA923" s="1">
        <v>3.0</v>
      </c>
      <c r="BB923" s="1">
        <v>4.0</v>
      </c>
      <c r="BC923" s="1">
        <v>4.0</v>
      </c>
      <c r="BD923" s="1">
        <v>3.0</v>
      </c>
      <c r="BE923" s="1">
        <v>5.0</v>
      </c>
      <c r="BF923" s="1">
        <v>4.0</v>
      </c>
      <c r="BG923" s="1">
        <v>3.0</v>
      </c>
      <c r="BH923" s="1">
        <v>3.0</v>
      </c>
      <c r="BI923" s="1">
        <v>2.0</v>
      </c>
      <c r="BJ923" s="1">
        <v>6.0</v>
      </c>
      <c r="BK923" s="1">
        <v>2.0</v>
      </c>
      <c r="BL923" s="1">
        <v>3.0</v>
      </c>
      <c r="BM923" s="1">
        <v>2.0</v>
      </c>
      <c r="BN923" s="1">
        <v>2.0</v>
      </c>
      <c r="BO923" s="1">
        <v>2.0</v>
      </c>
      <c r="BP923" s="1">
        <v>2.0</v>
      </c>
      <c r="BQ923" s="1">
        <v>2.0</v>
      </c>
      <c r="BR923" s="1">
        <v>2.0</v>
      </c>
      <c r="BS923" s="1">
        <v>5.0</v>
      </c>
      <c r="BT923" s="1">
        <v>4.0</v>
      </c>
      <c r="BU923" s="1">
        <v>4.0</v>
      </c>
      <c r="BV923" s="1">
        <v>4.0</v>
      </c>
      <c r="BW923" s="1">
        <v>5.0</v>
      </c>
      <c r="BX923" s="1">
        <v>4.0</v>
      </c>
      <c r="BY923" s="1">
        <v>5.0</v>
      </c>
      <c r="BZ923" s="1">
        <v>4.0</v>
      </c>
      <c r="CA923" s="64">
        <f t="shared" si="32"/>
        <v>249</v>
      </c>
      <c r="CB923" s="45">
        <f t="shared" si="33"/>
        <v>25</v>
      </c>
      <c r="CC923" s="45">
        <f t="shared" si="34"/>
        <v>27</v>
      </c>
      <c r="CD923" s="45">
        <f t="shared" si="35"/>
        <v>27</v>
      </c>
      <c r="CE923" s="45">
        <f t="shared" si="36"/>
        <v>29</v>
      </c>
      <c r="CF923" s="45">
        <f t="shared" si="37"/>
        <v>31</v>
      </c>
      <c r="CG923" s="45">
        <f t="shared" si="38"/>
        <v>24</v>
      </c>
      <c r="CH923" s="45">
        <f t="shared" si="39"/>
        <v>28</v>
      </c>
      <c r="CI923" s="45">
        <f t="shared" si="40"/>
        <v>0.6</v>
      </c>
      <c r="CJ923">
        <f t="shared" si="10"/>
        <v>17</v>
      </c>
      <c r="CK923" s="45">
        <f t="shared" si="41"/>
        <v>35</v>
      </c>
      <c r="CM923" s="40">
        <f>VLOOKUP(CB923,'PROMIS 57 T-Score Conversions'!Q$3:R$35,2,TRUE)</f>
        <v>38.8</v>
      </c>
      <c r="CN923" s="44" t="str">
        <f t="shared" si="20"/>
        <v>Moderate</v>
      </c>
      <c r="CO923" s="40">
        <f>VLOOKUP(CC923,'PROMIS 57 T-Score Conversions'!A$3:B$35,2,TRUE)</f>
        <v>65.6</v>
      </c>
      <c r="CP923" s="39" t="str">
        <f t="shared" si="21"/>
        <v>Severe</v>
      </c>
      <c r="CQ923" s="40">
        <f>VLOOKUP(CD923,'PROMIS 57 T-Score Conversions'!E$3:F$35,2,TRUE)</f>
        <v>64.9</v>
      </c>
      <c r="CR923" s="39" t="str">
        <f t="shared" si="22"/>
        <v>Moderate</v>
      </c>
      <c r="CS923" s="40">
        <f>VLOOKUP(CE923,'PROMIS 57 T-Score Conversions'!U$3:V$35,2,TRUE)</f>
        <v>62.3</v>
      </c>
      <c r="CT923" s="39" t="str">
        <f t="shared" si="42"/>
        <v>Moderate</v>
      </c>
      <c r="CU923" s="40">
        <f>VLOOKUP(CF923,'PROMIS 57 T-Score Conversions'!Y$3:Z$35,2,TRUE)</f>
        <v>61.5</v>
      </c>
      <c r="CV923" s="39" t="str">
        <f t="shared" si="24"/>
        <v>Moderate</v>
      </c>
      <c r="CW923" s="40">
        <f>vlookup(CG923,'PROMIS 57 T-Score Conversions'!M$3:N$35,2,TRUE)</f>
        <v>44</v>
      </c>
      <c r="CX923" s="39" t="str">
        <f t="shared" si="25"/>
        <v>Mild</v>
      </c>
      <c r="CY923" s="40">
        <f>VLOOKup(CH923,'PROMIS 57 T-Score Conversions'!I$3:J$35,2,TRUE)</f>
        <v>64.1</v>
      </c>
      <c r="CZ923" s="39" t="str">
        <f t="shared" si="26"/>
        <v>Moderate</v>
      </c>
      <c r="DA923" s="37">
        <f>VLOOKUP(CJ923,'PROMIS 57 T-Score Conversions'!AC$3:AD$35,2,TRUE)</f>
        <v>34.75</v>
      </c>
      <c r="DB923" s="44" t="str">
        <f t="shared" si="30"/>
        <v>Moderate</v>
      </c>
      <c r="DC923" s="40">
        <f>VLOOKUP(CK923,'PROMIS 57 T-Score Conversions'!AG$3:AH$35,2,TRUE)</f>
        <v>54.94</v>
      </c>
      <c r="DD923" s="39" t="str">
        <f t="shared" si="31"/>
        <v>Normal</v>
      </c>
    </row>
    <row r="924">
      <c r="A924" s="1" t="b">
        <v>1</v>
      </c>
      <c r="B924" s="1" t="b">
        <v>1</v>
      </c>
      <c r="C924" s="20">
        <v>44154.61330513889</v>
      </c>
      <c r="D924" s="1" t="s">
        <v>557</v>
      </c>
      <c r="E924" s="1">
        <v>2405.0</v>
      </c>
      <c r="F924" s="1">
        <v>4.0</v>
      </c>
      <c r="G924" s="1">
        <v>4.0</v>
      </c>
      <c r="H924" s="1">
        <v>5.0</v>
      </c>
      <c r="I924" s="1">
        <v>3.0</v>
      </c>
      <c r="J924" s="1">
        <v>2.0</v>
      </c>
      <c r="K924" s="1">
        <v>4.0</v>
      </c>
      <c r="L924" s="1">
        <v>5.0</v>
      </c>
      <c r="M924" s="1">
        <v>2.0</v>
      </c>
      <c r="N924" s="1">
        <v>1.0</v>
      </c>
      <c r="O924" s="1">
        <v>3.0</v>
      </c>
      <c r="P924" s="1">
        <v>2.0</v>
      </c>
      <c r="Q924" s="1">
        <v>4.0</v>
      </c>
      <c r="R924" s="1">
        <v>3.0</v>
      </c>
      <c r="S924" s="1">
        <v>4.0</v>
      </c>
      <c r="T924" s="1">
        <v>4.0</v>
      </c>
      <c r="U924" s="1">
        <v>4.0</v>
      </c>
      <c r="V924" s="1">
        <v>1.0</v>
      </c>
      <c r="W924" s="1">
        <v>1.0</v>
      </c>
      <c r="X924" s="1">
        <v>2.0</v>
      </c>
      <c r="Y924" s="1">
        <v>1.0</v>
      </c>
      <c r="Z924" s="1">
        <v>1.0</v>
      </c>
      <c r="AA924" s="1">
        <v>2.0</v>
      </c>
      <c r="AB924" s="1">
        <v>1.0</v>
      </c>
      <c r="AC924" s="1">
        <v>2.0</v>
      </c>
      <c r="AD924" s="1">
        <v>4.0</v>
      </c>
      <c r="AE924" s="1">
        <v>4.0</v>
      </c>
      <c r="AF924" s="1">
        <v>3.0</v>
      </c>
      <c r="AG924" s="1">
        <v>4.0</v>
      </c>
      <c r="AH924" s="1">
        <v>4.0</v>
      </c>
      <c r="AI924" s="1">
        <v>4.0</v>
      </c>
      <c r="AJ924" s="1">
        <v>5.0</v>
      </c>
      <c r="AK924" s="1">
        <v>4.0</v>
      </c>
      <c r="AL924" s="1">
        <v>3.0</v>
      </c>
      <c r="AM924" s="1">
        <v>4.0</v>
      </c>
      <c r="AN924" s="1">
        <v>4.0</v>
      </c>
      <c r="AO924" s="1">
        <v>2.0</v>
      </c>
      <c r="AP924" s="1">
        <v>4.0</v>
      </c>
      <c r="AQ924" s="1">
        <v>2.0</v>
      </c>
      <c r="AR924" s="1">
        <v>2.0</v>
      </c>
      <c r="AS924" s="1">
        <v>4.0</v>
      </c>
      <c r="AT924" s="1">
        <v>2.0</v>
      </c>
      <c r="AU924" s="1">
        <v>2.0</v>
      </c>
      <c r="AV924" s="1">
        <v>2.0</v>
      </c>
      <c r="AW924" s="1">
        <v>3.0</v>
      </c>
      <c r="AX924" s="1">
        <v>2.0</v>
      </c>
      <c r="AY924" s="1">
        <v>2.0</v>
      </c>
      <c r="AZ924" s="1">
        <v>2.0</v>
      </c>
      <c r="BA924" s="1">
        <v>2.0</v>
      </c>
      <c r="BB924" s="1">
        <v>4.0</v>
      </c>
      <c r="BC924" s="1">
        <v>3.0</v>
      </c>
      <c r="BD924" s="1">
        <v>4.0</v>
      </c>
      <c r="BE924" s="1">
        <v>3.0</v>
      </c>
      <c r="BF924" s="1">
        <v>4.0</v>
      </c>
      <c r="BG924" s="1">
        <v>4.0</v>
      </c>
      <c r="BH924" s="1">
        <v>4.0</v>
      </c>
      <c r="BI924" s="1">
        <v>4.0</v>
      </c>
      <c r="BJ924" s="1">
        <v>7.0</v>
      </c>
      <c r="BK924" s="1">
        <v>1.0</v>
      </c>
      <c r="BL924" s="1">
        <v>2.0</v>
      </c>
      <c r="BM924" s="1">
        <v>1.0</v>
      </c>
      <c r="BN924" s="1">
        <v>2.0</v>
      </c>
      <c r="BO924" s="1">
        <v>2.0</v>
      </c>
      <c r="BP924" s="1">
        <v>1.0</v>
      </c>
      <c r="BQ924" s="1">
        <v>1.0</v>
      </c>
      <c r="BR924" s="1">
        <v>2.0</v>
      </c>
      <c r="BS924" s="1">
        <v>4.0</v>
      </c>
      <c r="BT924" s="1">
        <v>4.0</v>
      </c>
      <c r="BU924" s="1">
        <v>4.0</v>
      </c>
      <c r="BV924" s="1">
        <v>4.0</v>
      </c>
      <c r="BW924" s="1">
        <v>4.0</v>
      </c>
      <c r="BX924" s="1">
        <v>4.0</v>
      </c>
      <c r="BY924" s="1">
        <v>4.0</v>
      </c>
      <c r="BZ924" s="1">
        <v>4.0</v>
      </c>
      <c r="CA924" s="64">
        <f t="shared" si="32"/>
        <v>220</v>
      </c>
      <c r="CB924" s="45">
        <f t="shared" si="33"/>
        <v>29</v>
      </c>
      <c r="CC924" s="45">
        <f t="shared" si="34"/>
        <v>25</v>
      </c>
      <c r="CD924" s="45">
        <f t="shared" si="35"/>
        <v>11</v>
      </c>
      <c r="CE924" s="45">
        <f t="shared" si="36"/>
        <v>32</v>
      </c>
      <c r="CF924" s="45">
        <f t="shared" si="37"/>
        <v>25</v>
      </c>
      <c r="CG924" s="45">
        <f t="shared" si="38"/>
        <v>17</v>
      </c>
      <c r="CH924" s="45">
        <f t="shared" si="39"/>
        <v>30</v>
      </c>
      <c r="CI924" s="45">
        <f t="shared" si="40"/>
        <v>0.7</v>
      </c>
      <c r="CJ924">
        <f t="shared" si="10"/>
        <v>12</v>
      </c>
      <c r="CK924" s="45">
        <f t="shared" si="41"/>
        <v>32</v>
      </c>
      <c r="CM924" s="40">
        <f>VLOOKUP(CB924,'PROMIS 57 T-Score Conversions'!Q$3:R$35,2,TRUE)</f>
        <v>41.6</v>
      </c>
      <c r="CN924" s="44" t="str">
        <f t="shared" si="20"/>
        <v>Mild</v>
      </c>
      <c r="CO924" s="40">
        <f>VLOOKUP(CC924,'PROMIS 57 T-Score Conversions'!A$3:B$35,2,TRUE)</f>
        <v>63.5</v>
      </c>
      <c r="CP924" s="39" t="str">
        <f t="shared" si="21"/>
        <v>Moderate</v>
      </c>
      <c r="CQ924" s="40">
        <f>VLOOKUP(CD924,'PROMIS 57 T-Score Conversions'!E$3:F$35,2,TRUE)</f>
        <v>49.4</v>
      </c>
      <c r="CR924" s="39" t="str">
        <f t="shared" si="22"/>
        <v>Normal</v>
      </c>
      <c r="CS924" s="40">
        <f>VLOOKUP(CE924,'PROMIS 57 T-Score Conversions'!U$3:V$35,2,TRUE)</f>
        <v>65.3</v>
      </c>
      <c r="CT924" s="39" t="str">
        <f t="shared" si="42"/>
        <v>Moderate</v>
      </c>
      <c r="CU924" s="40">
        <f>VLOOKUP(CF924,'PROMIS 57 T-Score Conversions'!Y$3:Z$35,2,TRUE)</f>
        <v>55.3</v>
      </c>
      <c r="CV924" s="39" t="str">
        <f t="shared" si="24"/>
        <v>Mild</v>
      </c>
      <c r="CW924" s="40">
        <f>vlookup(CG924,'PROMIS 57 T-Score Conversions'!M$3:N$35,2,TRUE)</f>
        <v>37.7</v>
      </c>
      <c r="CX924" s="39" t="str">
        <f t="shared" si="25"/>
        <v>Moderate</v>
      </c>
      <c r="CY924" s="40">
        <f>VLOOKup(CH924,'PROMIS 57 T-Score Conversions'!I$3:J$35,2,TRUE)</f>
        <v>65.5</v>
      </c>
      <c r="CZ924" s="39" t="str">
        <f t="shared" si="26"/>
        <v>Moderate</v>
      </c>
      <c r="DA924" s="37">
        <f>VLOOKUP(CJ924,'PROMIS 57 T-Score Conversions'!AC$3:AD$35,2,TRUE)</f>
        <v>30.11</v>
      </c>
      <c r="DB924" s="44" t="str">
        <f t="shared" si="30"/>
        <v>Moderate</v>
      </c>
      <c r="DC924" s="40">
        <f>VLOOKUP(CK924,'PROMIS 57 T-Score Conversions'!AG$3:AH$35,2,TRUE)</f>
        <v>51.29</v>
      </c>
      <c r="DD924" s="39" t="str">
        <f t="shared" si="31"/>
        <v>Normal</v>
      </c>
    </row>
    <row r="925">
      <c r="A925" s="1" t="b">
        <v>1</v>
      </c>
      <c r="B925" s="1" t="b">
        <v>1</v>
      </c>
      <c r="C925" s="20">
        <v>44155.41199054398</v>
      </c>
      <c r="D925" s="1" t="s">
        <v>448</v>
      </c>
      <c r="E925" s="1">
        <v>2264.0</v>
      </c>
      <c r="F925" s="1">
        <v>4.0</v>
      </c>
      <c r="G925" s="1">
        <v>5.0</v>
      </c>
      <c r="H925" s="1">
        <v>5.0</v>
      </c>
      <c r="I925" s="1">
        <v>3.0</v>
      </c>
      <c r="J925" s="1">
        <v>3.0</v>
      </c>
      <c r="K925" s="1">
        <v>4.0</v>
      </c>
      <c r="L925" s="1">
        <v>5.0</v>
      </c>
      <c r="M925" s="1">
        <v>4.0</v>
      </c>
      <c r="N925" s="1">
        <v>1.0</v>
      </c>
      <c r="O925" s="1">
        <v>2.0</v>
      </c>
      <c r="P925" s="1">
        <v>2.0</v>
      </c>
      <c r="Q925" s="1">
        <v>1.0</v>
      </c>
      <c r="R925" s="1">
        <v>2.0</v>
      </c>
      <c r="S925" s="1">
        <v>2.0</v>
      </c>
      <c r="T925" s="1">
        <v>3.0</v>
      </c>
      <c r="U925" s="1">
        <v>3.0</v>
      </c>
      <c r="V925" s="1">
        <v>1.0</v>
      </c>
      <c r="W925" s="1">
        <v>1.0</v>
      </c>
      <c r="X925" s="1">
        <v>1.0</v>
      </c>
      <c r="Y925" s="1">
        <v>1.0</v>
      </c>
      <c r="Z925" s="1">
        <v>1.0</v>
      </c>
      <c r="AA925" s="1">
        <v>1.0</v>
      </c>
      <c r="AB925" s="1">
        <v>1.0</v>
      </c>
      <c r="AC925" s="1">
        <v>1.0</v>
      </c>
      <c r="AD925" s="1">
        <v>4.0</v>
      </c>
      <c r="AE925" s="1">
        <v>3.0</v>
      </c>
      <c r="AF925" s="1">
        <v>4.0</v>
      </c>
      <c r="AG925" s="1">
        <v>4.0</v>
      </c>
      <c r="AH925" s="1">
        <v>4.0</v>
      </c>
      <c r="AI925" s="1">
        <v>4.0</v>
      </c>
      <c r="AJ925" s="1">
        <v>5.0</v>
      </c>
      <c r="AK925" s="1">
        <v>4.0</v>
      </c>
      <c r="AL925" s="1">
        <v>5.0</v>
      </c>
      <c r="AM925" s="1">
        <v>5.0</v>
      </c>
      <c r="AN925" s="1">
        <v>4.0</v>
      </c>
      <c r="AO925" s="1">
        <v>3.0</v>
      </c>
      <c r="AP925" s="1">
        <v>5.0</v>
      </c>
      <c r="AQ925" s="1">
        <v>2.0</v>
      </c>
      <c r="AR925" s="1">
        <v>1.0</v>
      </c>
      <c r="AS925" s="1">
        <v>5.0</v>
      </c>
      <c r="AT925" s="1">
        <v>3.0</v>
      </c>
      <c r="AU925" s="1">
        <v>3.0</v>
      </c>
      <c r="AV925" s="1">
        <v>3.0</v>
      </c>
      <c r="AW925" s="1">
        <v>3.0</v>
      </c>
      <c r="AX925" s="1">
        <v>2.0</v>
      </c>
      <c r="AY925" s="1">
        <v>2.0</v>
      </c>
      <c r="AZ925" s="1">
        <v>2.0</v>
      </c>
      <c r="BA925" s="1">
        <v>2.0</v>
      </c>
      <c r="BB925" s="1">
        <v>4.0</v>
      </c>
      <c r="BC925" s="1">
        <v>4.0</v>
      </c>
      <c r="BD925" s="1">
        <v>3.0</v>
      </c>
      <c r="BE925" s="1">
        <v>3.0</v>
      </c>
      <c r="BF925" s="1">
        <v>4.0</v>
      </c>
      <c r="BG925" s="1">
        <v>4.0</v>
      </c>
      <c r="BH925" s="1">
        <v>4.0</v>
      </c>
      <c r="BI925" s="1">
        <v>4.0</v>
      </c>
      <c r="BJ925" s="1">
        <v>7.0</v>
      </c>
      <c r="BK925" s="1">
        <v>3.0</v>
      </c>
      <c r="BL925" s="1">
        <v>3.0</v>
      </c>
      <c r="BM925" s="1">
        <v>2.0</v>
      </c>
      <c r="BN925" s="1">
        <v>3.0</v>
      </c>
      <c r="BO925" s="1">
        <v>2.0</v>
      </c>
      <c r="BP925" s="1">
        <v>3.0</v>
      </c>
      <c r="BQ925" s="1">
        <v>3.0</v>
      </c>
      <c r="BR925" s="1">
        <v>2.0</v>
      </c>
      <c r="BS925" s="1">
        <v>4.0</v>
      </c>
      <c r="BT925" s="1">
        <v>4.0</v>
      </c>
      <c r="BU925" s="1">
        <v>3.0</v>
      </c>
      <c r="BV925" s="1">
        <v>3.0</v>
      </c>
      <c r="BW925" s="1">
        <v>3.0</v>
      </c>
      <c r="BX925" s="1">
        <v>2.0</v>
      </c>
      <c r="BY925" s="1">
        <v>3.0</v>
      </c>
      <c r="BZ925" s="1">
        <v>3.0</v>
      </c>
      <c r="CA925" s="64">
        <f t="shared" si="32"/>
        <v>222</v>
      </c>
      <c r="CB925" s="45">
        <f t="shared" si="33"/>
        <v>33</v>
      </c>
      <c r="CC925" s="45">
        <f t="shared" si="34"/>
        <v>16</v>
      </c>
      <c r="CD925" s="45">
        <f t="shared" si="35"/>
        <v>8</v>
      </c>
      <c r="CE925" s="45">
        <f t="shared" si="36"/>
        <v>32</v>
      </c>
      <c r="CF925" s="45">
        <f t="shared" si="37"/>
        <v>30</v>
      </c>
      <c r="CG925" s="45">
        <f t="shared" si="38"/>
        <v>20</v>
      </c>
      <c r="CH925" s="45">
        <f t="shared" si="39"/>
        <v>30</v>
      </c>
      <c r="CI925" s="45">
        <f t="shared" si="40"/>
        <v>0.7</v>
      </c>
      <c r="CJ925">
        <f t="shared" si="10"/>
        <v>21</v>
      </c>
      <c r="CK925" s="45">
        <f t="shared" si="41"/>
        <v>25</v>
      </c>
      <c r="CM925" s="40">
        <f>VLOOKUP(CB925,'PROMIS 57 T-Score Conversions'!Q$3:R$35,2,TRUE)</f>
        <v>44.7</v>
      </c>
      <c r="CN925" s="44" t="str">
        <f t="shared" si="20"/>
        <v>Mild</v>
      </c>
      <c r="CO925" s="40">
        <f>VLOOKUP(CC925,'PROMIS 57 T-Score Conversions'!A$3:B$35,2,TRUE)</f>
        <v>54.3</v>
      </c>
      <c r="CP925" s="39" t="str">
        <f t="shared" si="21"/>
        <v>Mild</v>
      </c>
      <c r="CQ925" s="40">
        <f>VLOOKUP(CD925,'PROMIS 57 T-Score Conversions'!E$3:F$35,2,TRUE)</f>
        <v>38.2</v>
      </c>
      <c r="CR925" s="39" t="str">
        <f t="shared" si="22"/>
        <v>Normal</v>
      </c>
      <c r="CS925" s="40">
        <f>VLOOKUP(CE925,'PROMIS 57 T-Score Conversions'!U$3:V$35,2,TRUE)</f>
        <v>65.3</v>
      </c>
      <c r="CT925" s="39" t="str">
        <f t="shared" si="42"/>
        <v>Moderate</v>
      </c>
      <c r="CU925" s="40">
        <f>VLOOKUP(CF925,'PROMIS 57 T-Score Conversions'!Y$3:Z$35,2,TRUE)</f>
        <v>60.4</v>
      </c>
      <c r="CV925" s="39" t="str">
        <f t="shared" si="24"/>
        <v>Moderate</v>
      </c>
      <c r="CW925" s="40">
        <f>vlookup(CG925,'PROMIS 57 T-Score Conversions'!M$3:N$35,2,TRUE)</f>
        <v>40.2</v>
      </c>
      <c r="CX925" s="39" t="str">
        <f t="shared" si="25"/>
        <v>Mild</v>
      </c>
      <c r="CY925" s="40">
        <f>VLOOKup(CH925,'PROMIS 57 T-Score Conversions'!I$3:J$35,2,TRUE)</f>
        <v>65.5</v>
      </c>
      <c r="CZ925" s="39" t="str">
        <f t="shared" si="26"/>
        <v>Moderate</v>
      </c>
      <c r="DA925" s="37">
        <f>VLOOKUP(CJ925,'PROMIS 57 T-Score Conversions'!AC$3:AD$35,2,TRUE)</f>
        <v>37.93</v>
      </c>
      <c r="DB925" s="44" t="str">
        <f t="shared" si="30"/>
        <v>Moderate</v>
      </c>
      <c r="DC925" s="40">
        <f>VLOOKUP(CK925,'PROMIS 57 T-Score Conversions'!AG$3:AH$35,2,TRUE)</f>
        <v>44.34</v>
      </c>
      <c r="DD925" s="39" t="str">
        <f t="shared" si="31"/>
        <v>Normal</v>
      </c>
    </row>
    <row r="926">
      <c r="A926" s="1" t="b">
        <v>1</v>
      </c>
      <c r="B926" s="1" t="b">
        <v>1</v>
      </c>
      <c r="C926" s="20">
        <v>44155.42454302083</v>
      </c>
      <c r="D926" s="1" t="s">
        <v>558</v>
      </c>
      <c r="E926" s="1">
        <v>2394.0</v>
      </c>
      <c r="F926" s="1">
        <v>4.0</v>
      </c>
      <c r="G926" s="1">
        <v>5.0</v>
      </c>
      <c r="H926" s="1">
        <v>5.0</v>
      </c>
      <c r="I926" s="1">
        <v>5.0</v>
      </c>
      <c r="J926" s="1">
        <v>3.0</v>
      </c>
      <c r="K926" s="1">
        <v>4.0</v>
      </c>
      <c r="L926" s="1">
        <v>5.0</v>
      </c>
      <c r="M926" s="1">
        <v>3.0</v>
      </c>
      <c r="N926" s="1">
        <v>1.0</v>
      </c>
      <c r="O926" s="1">
        <v>1.0</v>
      </c>
      <c r="P926" s="1">
        <v>2.0</v>
      </c>
      <c r="Q926" s="1">
        <v>2.0</v>
      </c>
      <c r="R926" s="1">
        <v>2.0</v>
      </c>
      <c r="S926" s="1">
        <v>2.0</v>
      </c>
      <c r="T926" s="1">
        <v>2.0</v>
      </c>
      <c r="U926" s="1">
        <v>3.0</v>
      </c>
      <c r="V926" s="1">
        <v>1.0</v>
      </c>
      <c r="W926" s="1">
        <v>3.0</v>
      </c>
      <c r="X926" s="1">
        <v>4.0</v>
      </c>
      <c r="Y926" s="1">
        <v>3.0</v>
      </c>
      <c r="Z926" s="1">
        <v>1.0</v>
      </c>
      <c r="AA926" s="1">
        <v>4.0</v>
      </c>
      <c r="AB926" s="1">
        <v>4.0</v>
      </c>
      <c r="AC926" s="1">
        <v>2.0</v>
      </c>
      <c r="AD926" s="1">
        <v>4.0</v>
      </c>
      <c r="AE926" s="1">
        <v>3.0</v>
      </c>
      <c r="AF926" s="1">
        <v>4.0</v>
      </c>
      <c r="AG926" s="1">
        <v>4.0</v>
      </c>
      <c r="AH926" s="1">
        <v>4.0</v>
      </c>
      <c r="AI926" s="1">
        <v>4.0</v>
      </c>
      <c r="AJ926" s="1">
        <v>4.0</v>
      </c>
      <c r="AK926" s="1">
        <v>4.0</v>
      </c>
      <c r="AL926" s="1">
        <v>5.0</v>
      </c>
      <c r="AM926" s="1">
        <v>4.0</v>
      </c>
      <c r="AN926" s="1">
        <v>5.0</v>
      </c>
      <c r="AO926" s="1">
        <v>1.0</v>
      </c>
      <c r="AP926" s="1">
        <v>5.0</v>
      </c>
      <c r="AQ926" s="1">
        <v>1.0</v>
      </c>
      <c r="AR926" s="1">
        <v>1.0</v>
      </c>
      <c r="AS926" s="1">
        <v>4.0</v>
      </c>
      <c r="AT926" s="1">
        <v>3.0</v>
      </c>
      <c r="AU926" s="1">
        <v>4.0</v>
      </c>
      <c r="AV926" s="1">
        <v>2.0</v>
      </c>
      <c r="AW926" s="1">
        <v>3.0</v>
      </c>
      <c r="AX926" s="1">
        <v>3.0</v>
      </c>
      <c r="AY926" s="1">
        <v>4.0</v>
      </c>
      <c r="AZ926" s="1">
        <v>4.0</v>
      </c>
      <c r="BA926" s="1">
        <v>2.0</v>
      </c>
      <c r="BB926" s="1">
        <v>3.0</v>
      </c>
      <c r="BC926" s="1">
        <v>3.0</v>
      </c>
      <c r="BD926" s="1">
        <v>3.0</v>
      </c>
      <c r="BE926" s="1">
        <v>3.0</v>
      </c>
      <c r="BF926" s="1">
        <v>2.0</v>
      </c>
      <c r="BG926" s="1">
        <v>2.0</v>
      </c>
      <c r="BH926" s="1">
        <v>2.0</v>
      </c>
      <c r="BI926" s="1">
        <v>2.0</v>
      </c>
      <c r="BJ926" s="1">
        <v>2.0</v>
      </c>
      <c r="BK926" s="1">
        <v>4.0</v>
      </c>
      <c r="BL926" s="1">
        <v>3.0</v>
      </c>
      <c r="BM926" s="1">
        <v>4.0</v>
      </c>
      <c r="BN926" s="1">
        <v>4.0</v>
      </c>
      <c r="BO926" s="1">
        <v>2.0</v>
      </c>
      <c r="BP926" s="1">
        <v>3.0</v>
      </c>
      <c r="BQ926" s="1">
        <v>3.0</v>
      </c>
      <c r="BR926" s="1">
        <v>4.0</v>
      </c>
      <c r="BS926" s="1">
        <v>3.0</v>
      </c>
      <c r="BT926" s="1">
        <v>2.0</v>
      </c>
      <c r="BU926" s="1">
        <v>2.0</v>
      </c>
      <c r="BV926" s="1">
        <v>3.0</v>
      </c>
      <c r="BW926" s="1">
        <v>3.0</v>
      </c>
      <c r="BX926" s="1">
        <v>2.0</v>
      </c>
      <c r="BY926" s="1">
        <v>2.0</v>
      </c>
      <c r="BZ926" s="1">
        <v>2.0</v>
      </c>
      <c r="CA926" s="64">
        <f t="shared" si="32"/>
        <v>221</v>
      </c>
      <c r="CB926" s="45">
        <f t="shared" si="33"/>
        <v>34</v>
      </c>
      <c r="CC926" s="45">
        <f t="shared" si="34"/>
        <v>15</v>
      </c>
      <c r="CD926" s="45">
        <f t="shared" si="35"/>
        <v>22</v>
      </c>
      <c r="CE926" s="45">
        <f t="shared" si="36"/>
        <v>31</v>
      </c>
      <c r="CF926" s="45">
        <f t="shared" si="37"/>
        <v>26</v>
      </c>
      <c r="CG926" s="45">
        <f t="shared" si="38"/>
        <v>25</v>
      </c>
      <c r="CH926" s="45">
        <f t="shared" si="39"/>
        <v>20</v>
      </c>
      <c r="CI926" s="45">
        <f t="shared" si="40"/>
        <v>0.2</v>
      </c>
      <c r="CJ926">
        <f t="shared" si="10"/>
        <v>27</v>
      </c>
      <c r="CK926" s="45">
        <f t="shared" si="41"/>
        <v>19</v>
      </c>
      <c r="CM926" s="40">
        <f>VLOOKUP(CB926,'PROMIS 57 T-Score Conversions'!Q$3:R$35,2,TRUE)</f>
        <v>45.7</v>
      </c>
      <c r="CN926" s="44" t="str">
        <f t="shared" si="20"/>
        <v>Normal</v>
      </c>
      <c r="CO926" s="40">
        <f>VLOOKUP(CC926,'PROMIS 57 T-Score Conversions'!A$3:B$35,2,TRUE)</f>
        <v>53.2</v>
      </c>
      <c r="CP926" s="39" t="str">
        <f t="shared" si="21"/>
        <v>Mild</v>
      </c>
      <c r="CQ926" s="40">
        <f>VLOOKUP(CD926,'PROMIS 57 T-Score Conversions'!E$3:F$35,2,TRUE)</f>
        <v>60.3</v>
      </c>
      <c r="CR926" s="39" t="str">
        <f t="shared" si="22"/>
        <v>Moderate</v>
      </c>
      <c r="CS926" s="40">
        <f>VLOOKUP(CE926,'PROMIS 57 T-Score Conversions'!U$3:V$35,2,TRUE)</f>
        <v>64.3</v>
      </c>
      <c r="CT926" s="39" t="str">
        <f t="shared" si="42"/>
        <v>Moderate</v>
      </c>
      <c r="CU926" s="40">
        <f>VLOOKUP(CF926,'PROMIS 57 T-Score Conversions'!Y$3:Z$35,2,TRUE)</f>
        <v>56.3</v>
      </c>
      <c r="CV926" s="39" t="str">
        <f t="shared" si="24"/>
        <v>Mild</v>
      </c>
      <c r="CW926" s="40">
        <f>vlookup(CG926,'PROMIS 57 T-Score Conversions'!M$3:N$35,2,TRUE)</f>
        <v>45</v>
      </c>
      <c r="CX926" s="39" t="str">
        <f t="shared" si="25"/>
        <v>Normal</v>
      </c>
      <c r="CY926" s="40">
        <f>VLOOKup(CH926,'PROMIS 57 T-Score Conversions'!I$3:J$35,2,TRUE)</f>
        <v>58.8</v>
      </c>
      <c r="CZ926" s="39" t="str">
        <f t="shared" si="26"/>
        <v>Mild</v>
      </c>
      <c r="DA926" s="37">
        <f>VLOOKUP(CJ926,'PROMIS 57 T-Score Conversions'!AC$3:AD$35,2,TRUE)</f>
        <v>42.72</v>
      </c>
      <c r="DB926" s="44" t="str">
        <f t="shared" si="30"/>
        <v>Mild</v>
      </c>
      <c r="DC926" s="40">
        <f>VLOOKUP(CK926,'PROMIS 57 T-Score Conversions'!AG$3:AH$35,2,TRUE)</f>
        <v>38.9</v>
      </c>
      <c r="DD926" s="39" t="str">
        <f t="shared" si="31"/>
        <v>Normal</v>
      </c>
    </row>
    <row r="927">
      <c r="A927" s="1" t="b">
        <v>1</v>
      </c>
      <c r="B927" s="1" t="b">
        <v>1</v>
      </c>
      <c r="C927" s="20">
        <v>44155.713662118054</v>
      </c>
      <c r="D927" s="1" t="s">
        <v>494</v>
      </c>
      <c r="E927" s="1">
        <v>2314.0</v>
      </c>
      <c r="F927" s="1">
        <v>3.0</v>
      </c>
      <c r="G927" s="1">
        <v>2.0</v>
      </c>
      <c r="H927" s="1">
        <v>2.0</v>
      </c>
      <c r="I927" s="1">
        <v>3.0</v>
      </c>
      <c r="J927" s="1">
        <v>1.0</v>
      </c>
      <c r="K927" s="1">
        <v>3.0</v>
      </c>
      <c r="L927" s="1">
        <v>3.0</v>
      </c>
      <c r="M927" s="1">
        <v>1.0</v>
      </c>
      <c r="N927" s="1">
        <v>4.0</v>
      </c>
      <c r="O927" s="1">
        <v>3.0</v>
      </c>
      <c r="P927" s="1">
        <v>3.0</v>
      </c>
      <c r="Q927" s="1">
        <v>3.0</v>
      </c>
      <c r="R927" s="1">
        <v>2.0</v>
      </c>
      <c r="S927" s="1">
        <v>1.0</v>
      </c>
      <c r="T927" s="1">
        <v>2.0</v>
      </c>
      <c r="U927" s="1">
        <v>4.0</v>
      </c>
      <c r="V927" s="1">
        <v>1.0</v>
      </c>
      <c r="W927" s="1">
        <v>3.0</v>
      </c>
      <c r="X927" s="1">
        <v>2.0</v>
      </c>
      <c r="Y927" s="1">
        <v>1.0</v>
      </c>
      <c r="Z927" s="1">
        <v>1.0</v>
      </c>
      <c r="AA927" s="1">
        <v>4.0</v>
      </c>
      <c r="AB927" s="1">
        <v>1.0</v>
      </c>
      <c r="AC927" s="1">
        <v>1.0</v>
      </c>
      <c r="AD927" s="1">
        <v>5.0</v>
      </c>
      <c r="AE927" s="1">
        <v>4.0</v>
      </c>
      <c r="AF927" s="1">
        <v>3.0</v>
      </c>
      <c r="AG927" s="1">
        <v>3.0</v>
      </c>
      <c r="AH927" s="1">
        <v>3.0</v>
      </c>
      <c r="AI927" s="1">
        <v>3.0</v>
      </c>
      <c r="AJ927" s="1">
        <v>3.0</v>
      </c>
      <c r="AK927" s="1">
        <v>3.0</v>
      </c>
      <c r="AL927" s="1">
        <v>3.0</v>
      </c>
      <c r="AM927" s="1">
        <v>3.0</v>
      </c>
      <c r="AN927" s="1">
        <v>3.0</v>
      </c>
      <c r="AO927" s="1">
        <v>3.0</v>
      </c>
      <c r="AP927" s="1">
        <v>4.0</v>
      </c>
      <c r="AQ927" s="1">
        <v>3.0</v>
      </c>
      <c r="AR927" s="1">
        <v>1.0</v>
      </c>
      <c r="AS927" s="1">
        <v>3.0</v>
      </c>
      <c r="AT927" s="1">
        <v>1.0</v>
      </c>
      <c r="AU927" s="1">
        <v>1.0</v>
      </c>
      <c r="AV927" s="1">
        <v>1.0</v>
      </c>
      <c r="AW927" s="1">
        <v>1.0</v>
      </c>
      <c r="AX927" s="1">
        <v>1.0</v>
      </c>
      <c r="AY927" s="1">
        <v>2.0</v>
      </c>
      <c r="AZ927" s="1">
        <v>2.0</v>
      </c>
      <c r="BA927" s="1">
        <v>1.0</v>
      </c>
      <c r="BB927" s="1">
        <v>4.0</v>
      </c>
      <c r="BC927" s="1">
        <v>4.0</v>
      </c>
      <c r="BD927" s="1">
        <v>3.0</v>
      </c>
      <c r="BE927" s="1">
        <v>3.0</v>
      </c>
      <c r="BF927" s="1">
        <v>3.0</v>
      </c>
      <c r="BG927" s="1">
        <v>3.0</v>
      </c>
      <c r="BH927" s="1">
        <v>4.0</v>
      </c>
      <c r="BI927" s="1">
        <v>4.0</v>
      </c>
      <c r="BJ927" s="1">
        <v>7.0</v>
      </c>
      <c r="BK927" s="1">
        <v>1.0</v>
      </c>
      <c r="BL927" s="1">
        <v>1.0</v>
      </c>
      <c r="BM927" s="1">
        <v>2.0</v>
      </c>
      <c r="BN927" s="1">
        <v>2.0</v>
      </c>
      <c r="BO927" s="1">
        <v>2.0</v>
      </c>
      <c r="BP927" s="1">
        <v>1.0</v>
      </c>
      <c r="BQ927" s="1">
        <v>1.0</v>
      </c>
      <c r="BR927" s="1">
        <v>1.0</v>
      </c>
      <c r="BS927" s="1">
        <v>5.0</v>
      </c>
      <c r="BT927" s="1">
        <v>5.0</v>
      </c>
      <c r="BU927" s="1">
        <v>5.0</v>
      </c>
      <c r="BV927" s="1">
        <v>5.0</v>
      </c>
      <c r="BW927" s="1">
        <v>5.0</v>
      </c>
      <c r="BX927" s="1">
        <v>4.0</v>
      </c>
      <c r="BY927" s="1">
        <v>4.0</v>
      </c>
      <c r="BZ927" s="1">
        <v>5.0</v>
      </c>
      <c r="CA927" s="64">
        <f t="shared" si="32"/>
        <v>198</v>
      </c>
      <c r="CB927" s="45">
        <f t="shared" si="33"/>
        <v>18</v>
      </c>
      <c r="CC927" s="45">
        <f t="shared" si="34"/>
        <v>22</v>
      </c>
      <c r="CD927" s="45">
        <f t="shared" si="35"/>
        <v>14</v>
      </c>
      <c r="CE927" s="45">
        <f t="shared" si="36"/>
        <v>27</v>
      </c>
      <c r="CF927" s="45">
        <f t="shared" si="37"/>
        <v>23</v>
      </c>
      <c r="CG927" s="45">
        <f t="shared" si="38"/>
        <v>10</v>
      </c>
      <c r="CH927" s="45">
        <f t="shared" si="39"/>
        <v>28</v>
      </c>
      <c r="CI927" s="45">
        <f t="shared" si="40"/>
        <v>0.7</v>
      </c>
      <c r="CJ927">
        <f t="shared" si="10"/>
        <v>11</v>
      </c>
      <c r="CK927" s="45">
        <f t="shared" si="41"/>
        <v>38</v>
      </c>
      <c r="CM927" s="40">
        <f>VLOOKUP(CB927,'PROMIS 57 T-Score Conversions'!Q$3:R$35,2,TRUE)</f>
        <v>34</v>
      </c>
      <c r="CN927" s="44" t="str">
        <f t="shared" si="20"/>
        <v>Moderate</v>
      </c>
      <c r="CO927" s="40">
        <f>VLOOKUP(CC927,'PROMIS 57 T-Score Conversions'!A$3:B$35,2,TRUE)</f>
        <v>60.4</v>
      </c>
      <c r="CP927" s="39" t="str">
        <f t="shared" si="21"/>
        <v>Moderate</v>
      </c>
      <c r="CQ927" s="40">
        <f>VLOOKUP(CD927,'PROMIS 57 T-Score Conversions'!E$3:F$35,2,TRUE)</f>
        <v>53.2</v>
      </c>
      <c r="CR927" s="39" t="str">
        <f t="shared" si="22"/>
        <v>Normal</v>
      </c>
      <c r="CS927" s="40">
        <f>VLOOKUP(CE927,'PROMIS 57 T-Score Conversions'!U$3:V$35,2,TRUE)</f>
        <v>60.4</v>
      </c>
      <c r="CT927" s="39" t="str">
        <f t="shared" si="42"/>
        <v>Moderate</v>
      </c>
      <c r="CU927" s="40">
        <f>VLOOKUP(CF927,'PROMIS 57 T-Score Conversions'!Y$3:Z$35,2,TRUE)</f>
        <v>53.3</v>
      </c>
      <c r="CV927" s="39" t="str">
        <f t="shared" si="24"/>
        <v>Normal</v>
      </c>
      <c r="CW927" s="40">
        <f>vlookup(CG927,'PROMIS 57 T-Score Conversions'!M$3:N$35,2,TRUE)</f>
        <v>31.3</v>
      </c>
      <c r="CX927" s="39" t="str">
        <f t="shared" si="25"/>
        <v>Moderate</v>
      </c>
      <c r="CY927" s="40">
        <f>VLOOKup(CH927,'PROMIS 57 T-Score Conversions'!I$3:J$35,2,TRUE)</f>
        <v>64.1</v>
      </c>
      <c r="CZ927" s="39" t="str">
        <f t="shared" si="26"/>
        <v>Moderate</v>
      </c>
      <c r="DA927" s="37">
        <f>VLOOKUP(CJ927,'PROMIS 57 T-Score Conversions'!AC$3:AD$35,2,TRUE)</f>
        <v>28.9</v>
      </c>
      <c r="DB927" s="44" t="str">
        <f t="shared" si="30"/>
        <v>Severe</v>
      </c>
      <c r="DC927" s="40">
        <f>VLOOKUP(CK927,'PROMIS 57 T-Score Conversions'!AG$3:AH$35,2,TRUE)</f>
        <v>59.95</v>
      </c>
      <c r="DD927" s="39" t="str">
        <f t="shared" si="31"/>
        <v>Mild</v>
      </c>
    </row>
    <row r="928">
      <c r="A928" s="1" t="b">
        <v>1</v>
      </c>
      <c r="B928" s="1" t="b">
        <v>1</v>
      </c>
      <c r="C928" s="20">
        <v>44155.811383113425</v>
      </c>
      <c r="D928" s="1" t="s">
        <v>458</v>
      </c>
      <c r="E928" s="1">
        <v>2290.0</v>
      </c>
      <c r="F928" s="1">
        <v>5.0</v>
      </c>
      <c r="G928" s="1">
        <v>5.0</v>
      </c>
      <c r="H928" s="1">
        <v>5.0</v>
      </c>
      <c r="I928" s="1">
        <v>3.0</v>
      </c>
      <c r="J928" s="1">
        <v>5.0</v>
      </c>
      <c r="K928" s="1">
        <v>5.0</v>
      </c>
      <c r="L928" s="1">
        <v>5.0</v>
      </c>
      <c r="M928" s="1">
        <v>4.0</v>
      </c>
      <c r="N928" s="1">
        <v>1.0</v>
      </c>
      <c r="O928" s="1">
        <v>1.0</v>
      </c>
      <c r="P928" s="1">
        <v>2.0</v>
      </c>
      <c r="Q928" s="1">
        <v>1.0</v>
      </c>
      <c r="R928" s="1">
        <v>1.0</v>
      </c>
      <c r="S928" s="1">
        <v>1.0</v>
      </c>
      <c r="T928" s="1">
        <v>1.0</v>
      </c>
      <c r="U928" s="1">
        <v>2.0</v>
      </c>
      <c r="V928" s="1">
        <v>2.0</v>
      </c>
      <c r="W928" s="1">
        <v>2.0</v>
      </c>
      <c r="X928" s="1">
        <v>1.0</v>
      </c>
      <c r="Y928" s="1">
        <v>1.0</v>
      </c>
      <c r="Z928" s="1">
        <v>2.0</v>
      </c>
      <c r="AA928" s="1">
        <v>2.0</v>
      </c>
      <c r="AB928" s="1">
        <v>1.0</v>
      </c>
      <c r="AC928" s="1">
        <v>1.0</v>
      </c>
      <c r="AD928" s="1">
        <v>3.0</v>
      </c>
      <c r="AE928" s="1">
        <v>2.0</v>
      </c>
      <c r="AF928" s="1">
        <v>3.0</v>
      </c>
      <c r="AG928" s="1">
        <v>3.0</v>
      </c>
      <c r="AH928" s="1">
        <v>3.0</v>
      </c>
      <c r="AI928" s="1">
        <v>2.0</v>
      </c>
      <c r="AJ928" s="1">
        <v>2.0</v>
      </c>
      <c r="AK928" s="1">
        <v>2.0</v>
      </c>
      <c r="AL928" s="1">
        <v>3.0</v>
      </c>
      <c r="AM928" s="1">
        <v>4.0</v>
      </c>
      <c r="AN928" s="1">
        <v>4.0</v>
      </c>
      <c r="AO928" s="1">
        <v>2.0</v>
      </c>
      <c r="AP928" s="1">
        <v>4.0</v>
      </c>
      <c r="AQ928" s="1">
        <v>1.0</v>
      </c>
      <c r="AR928" s="1">
        <v>1.0</v>
      </c>
      <c r="AS928" s="1">
        <v>5.0</v>
      </c>
      <c r="AT928" s="1">
        <v>5.0</v>
      </c>
      <c r="AU928" s="1">
        <v>5.0</v>
      </c>
      <c r="AV928" s="1">
        <v>3.0</v>
      </c>
      <c r="AW928" s="1">
        <v>5.0</v>
      </c>
      <c r="AX928" s="1">
        <v>5.0</v>
      </c>
      <c r="AY928" s="1">
        <v>5.0</v>
      </c>
      <c r="AZ928" s="1">
        <v>5.0</v>
      </c>
      <c r="BA928" s="1">
        <v>4.0</v>
      </c>
      <c r="BB928" s="1">
        <v>1.0</v>
      </c>
      <c r="BC928" s="1">
        <v>1.0</v>
      </c>
      <c r="BD928" s="1">
        <v>1.0</v>
      </c>
      <c r="BE928" s="1">
        <v>1.0</v>
      </c>
      <c r="BF928" s="1">
        <v>1.0</v>
      </c>
      <c r="BG928" s="1">
        <v>1.0</v>
      </c>
      <c r="BH928" s="1">
        <v>1.0</v>
      </c>
      <c r="BI928" s="1">
        <v>1.0</v>
      </c>
      <c r="BJ928" s="1">
        <v>2.0</v>
      </c>
      <c r="BK928" s="1">
        <v>3.0</v>
      </c>
      <c r="BL928" s="1">
        <v>3.0</v>
      </c>
      <c r="BM928" s="1">
        <v>3.0</v>
      </c>
      <c r="BN928" s="1">
        <v>2.0</v>
      </c>
      <c r="BO928" s="1">
        <v>3.0</v>
      </c>
      <c r="BP928" s="1">
        <v>3.0</v>
      </c>
      <c r="BQ928" s="1">
        <v>3.0</v>
      </c>
      <c r="BR928" s="1">
        <v>2.0</v>
      </c>
      <c r="BS928" s="1">
        <v>3.0</v>
      </c>
      <c r="BT928" s="1">
        <v>3.0</v>
      </c>
      <c r="BU928" s="1">
        <v>3.0</v>
      </c>
      <c r="BV928" s="1">
        <v>3.0</v>
      </c>
      <c r="BW928" s="1">
        <v>4.0</v>
      </c>
      <c r="BX928" s="1">
        <v>2.0</v>
      </c>
      <c r="BY928" s="1">
        <v>1.0</v>
      </c>
      <c r="BZ928" s="1">
        <v>4.0</v>
      </c>
      <c r="CA928" s="64">
        <f t="shared" si="32"/>
        <v>195</v>
      </c>
      <c r="CB928" s="45">
        <f t="shared" si="33"/>
        <v>37</v>
      </c>
      <c r="CC928" s="45">
        <f t="shared" si="34"/>
        <v>10</v>
      </c>
      <c r="CD928" s="45">
        <f t="shared" si="35"/>
        <v>12</v>
      </c>
      <c r="CE928" s="45">
        <f t="shared" si="36"/>
        <v>20</v>
      </c>
      <c r="CF928" s="45">
        <f t="shared" si="37"/>
        <v>24</v>
      </c>
      <c r="CG928" s="45">
        <f t="shared" si="38"/>
        <v>37</v>
      </c>
      <c r="CH928" s="45">
        <f t="shared" si="39"/>
        <v>8</v>
      </c>
      <c r="CI928" s="45">
        <f t="shared" si="40"/>
        <v>0.2</v>
      </c>
      <c r="CJ928">
        <f t="shared" si="10"/>
        <v>22</v>
      </c>
      <c r="CK928" s="45">
        <f t="shared" si="41"/>
        <v>23</v>
      </c>
      <c r="CM928" s="40">
        <f>VLOOKUP(CB928,'PROMIS 57 T-Score Conversions'!Q$3:R$35,2,TRUE)</f>
        <v>49.2</v>
      </c>
      <c r="CN928" s="44" t="str">
        <f t="shared" si="20"/>
        <v>Normal</v>
      </c>
      <c r="CO928" s="40">
        <f>VLOOKUP(CC928,'PROMIS 57 T-Score Conversions'!A$3:B$35,2,TRUE)</f>
        <v>45.9</v>
      </c>
      <c r="CP928" s="39" t="str">
        <f t="shared" si="21"/>
        <v>Normal</v>
      </c>
      <c r="CQ928" s="40">
        <f>VLOOKUP(CD928,'PROMIS 57 T-Score Conversions'!E$3:F$35,2,TRUE)</f>
        <v>50.9</v>
      </c>
      <c r="CR928" s="39" t="str">
        <f t="shared" si="22"/>
        <v>Normal</v>
      </c>
      <c r="CS928" s="40">
        <f>VLOOKUP(CE928,'PROMIS 57 T-Score Conversions'!U$3:V$35,2,TRUE)</f>
        <v>53.6</v>
      </c>
      <c r="CT928" s="39" t="str">
        <f t="shared" si="42"/>
        <v>Normal</v>
      </c>
      <c r="CU928" s="40">
        <f>VLOOKUP(CF928,'PROMIS 57 T-Score Conversions'!Y$3:Z$35,2,TRUE)</f>
        <v>54.3</v>
      </c>
      <c r="CV928" s="39" t="str">
        <f t="shared" si="24"/>
        <v>Normal</v>
      </c>
      <c r="CW928" s="40">
        <f>vlookup(CG928,'PROMIS 57 T-Score Conversions'!M$3:N$35,2,TRUE)</f>
        <v>56.8</v>
      </c>
      <c r="CX928" s="39" t="str">
        <f t="shared" si="25"/>
        <v>Normal</v>
      </c>
      <c r="CY928" s="40">
        <f>VLOOKup(CH928,'PROMIS 57 T-Score Conversions'!I$3:J$35,2,TRUE)</f>
        <v>40.7</v>
      </c>
      <c r="CZ928" s="39" t="str">
        <f t="shared" si="26"/>
        <v>Normal</v>
      </c>
      <c r="DA928" s="37">
        <f>VLOOKUP(CJ928,'PROMIS 57 T-Score Conversions'!AC$3:AD$35,2,TRUE)</f>
        <v>38.71</v>
      </c>
      <c r="DB928" s="44" t="str">
        <f t="shared" si="30"/>
        <v>Moderate</v>
      </c>
      <c r="DC928" s="40">
        <f>VLOOKUP(CK928,'PROMIS 57 T-Score Conversions'!AG$3:AH$35,2,TRUE)</f>
        <v>42.51</v>
      </c>
      <c r="DD928" s="39" t="str">
        <f t="shared" si="31"/>
        <v>Normal</v>
      </c>
    </row>
    <row r="929">
      <c r="A929" s="1" t="b">
        <v>1</v>
      </c>
      <c r="B929" s="1" t="b">
        <v>1</v>
      </c>
      <c r="C929" s="20">
        <v>44156.42700517361</v>
      </c>
      <c r="D929" s="1" t="s">
        <v>469</v>
      </c>
      <c r="E929" s="1">
        <v>2292.0</v>
      </c>
      <c r="F929" s="1">
        <v>3.0</v>
      </c>
      <c r="G929" s="1">
        <v>2.0</v>
      </c>
      <c r="H929" s="1">
        <v>4.0</v>
      </c>
      <c r="I929" s="1">
        <v>4.0</v>
      </c>
      <c r="J929" s="1">
        <v>2.0</v>
      </c>
      <c r="K929" s="1">
        <v>3.0</v>
      </c>
      <c r="L929" s="1">
        <v>4.0</v>
      </c>
      <c r="M929" s="1">
        <v>3.0</v>
      </c>
      <c r="N929" s="1">
        <v>1.0</v>
      </c>
      <c r="O929" s="1">
        <v>2.0</v>
      </c>
      <c r="P929" s="1">
        <v>3.0</v>
      </c>
      <c r="Q929" s="1">
        <v>1.0</v>
      </c>
      <c r="R929" s="1">
        <v>1.0</v>
      </c>
      <c r="S929" s="1">
        <v>2.0</v>
      </c>
      <c r="T929" s="1">
        <v>2.0</v>
      </c>
      <c r="U929" s="1">
        <v>3.0</v>
      </c>
      <c r="V929" s="1">
        <v>1.0</v>
      </c>
      <c r="W929" s="1">
        <v>1.0</v>
      </c>
      <c r="X929" s="1">
        <v>2.0</v>
      </c>
      <c r="Y929" s="1">
        <v>1.0</v>
      </c>
      <c r="Z929" s="1">
        <v>3.0</v>
      </c>
      <c r="AA929" s="1">
        <v>3.0</v>
      </c>
      <c r="AB929" s="1">
        <v>3.0</v>
      </c>
      <c r="AC929" s="1">
        <v>1.0</v>
      </c>
      <c r="AD929" s="1">
        <v>4.0</v>
      </c>
      <c r="AE929" s="1">
        <v>5.0</v>
      </c>
      <c r="AF929" s="1">
        <v>5.0</v>
      </c>
      <c r="AG929" s="1">
        <v>4.0</v>
      </c>
      <c r="AH929" s="1">
        <v>5.0</v>
      </c>
      <c r="AI929" s="1">
        <v>4.0</v>
      </c>
      <c r="AJ929" s="1">
        <v>5.0</v>
      </c>
      <c r="AK929" s="1">
        <v>4.0</v>
      </c>
      <c r="AL929" s="1">
        <v>4.0</v>
      </c>
      <c r="AM929" s="1">
        <v>4.0</v>
      </c>
      <c r="AN929" s="1">
        <v>4.0</v>
      </c>
      <c r="AO929" s="1">
        <v>3.0</v>
      </c>
      <c r="AP929" s="1">
        <v>5.0</v>
      </c>
      <c r="AQ929" s="1">
        <v>2.0</v>
      </c>
      <c r="AR929" s="1">
        <v>1.0</v>
      </c>
      <c r="AS929" s="1">
        <v>4.0</v>
      </c>
      <c r="AT929" s="1">
        <v>2.0</v>
      </c>
      <c r="AU929" s="1">
        <v>2.0</v>
      </c>
      <c r="AV929" s="1">
        <v>1.0</v>
      </c>
      <c r="AW929" s="1">
        <v>1.0</v>
      </c>
      <c r="AX929" s="1">
        <v>1.0</v>
      </c>
      <c r="AY929" s="1">
        <v>2.0</v>
      </c>
      <c r="AZ929" s="1">
        <v>3.0</v>
      </c>
      <c r="BA929" s="1">
        <v>2.0</v>
      </c>
      <c r="BB929" s="1">
        <v>3.0</v>
      </c>
      <c r="BC929" s="1">
        <v>2.0</v>
      </c>
      <c r="BD929" s="1">
        <v>2.0</v>
      </c>
      <c r="BE929" s="1">
        <v>3.0</v>
      </c>
      <c r="BF929" s="1">
        <v>3.0</v>
      </c>
      <c r="BG929" s="1">
        <v>3.0</v>
      </c>
      <c r="BH929" s="1">
        <v>4.0</v>
      </c>
      <c r="BI929" s="1">
        <v>4.0</v>
      </c>
      <c r="BJ929" s="1">
        <v>4.0</v>
      </c>
      <c r="BK929" s="1">
        <v>1.0</v>
      </c>
      <c r="BL929" s="1">
        <v>1.0</v>
      </c>
      <c r="BM929" s="1">
        <v>1.0</v>
      </c>
      <c r="BN929" s="1">
        <v>2.0</v>
      </c>
      <c r="BO929" s="1">
        <v>1.0</v>
      </c>
      <c r="BP929" s="1">
        <v>1.0</v>
      </c>
      <c r="BQ929" s="1">
        <v>1.0</v>
      </c>
      <c r="BR929" s="1">
        <v>2.0</v>
      </c>
      <c r="BS929" s="1">
        <v>5.0</v>
      </c>
      <c r="BT929" s="1">
        <v>5.0</v>
      </c>
      <c r="BU929" s="1">
        <v>4.0</v>
      </c>
      <c r="BV929" s="1">
        <v>5.0</v>
      </c>
      <c r="BW929" s="1">
        <v>3.0</v>
      </c>
      <c r="BX929" s="1">
        <v>5.0</v>
      </c>
      <c r="BY929" s="1">
        <v>3.0</v>
      </c>
      <c r="BZ929" s="1">
        <v>5.0</v>
      </c>
      <c r="CA929" s="64">
        <f t="shared" si="32"/>
        <v>205</v>
      </c>
      <c r="CB929" s="45">
        <f t="shared" si="33"/>
        <v>25</v>
      </c>
      <c r="CC929" s="45">
        <f t="shared" si="34"/>
        <v>15</v>
      </c>
      <c r="CD929" s="45">
        <f t="shared" si="35"/>
        <v>15</v>
      </c>
      <c r="CE929" s="45">
        <f t="shared" si="36"/>
        <v>36</v>
      </c>
      <c r="CF929" s="45">
        <f t="shared" si="37"/>
        <v>27</v>
      </c>
      <c r="CG929" s="45">
        <f t="shared" si="38"/>
        <v>14</v>
      </c>
      <c r="CH929" s="45">
        <f t="shared" si="39"/>
        <v>24</v>
      </c>
      <c r="CI929" s="45">
        <f t="shared" si="40"/>
        <v>0.4</v>
      </c>
      <c r="CJ929">
        <f t="shared" si="10"/>
        <v>10</v>
      </c>
      <c r="CK929" s="45">
        <f t="shared" si="41"/>
        <v>35</v>
      </c>
      <c r="CM929" s="40">
        <f>VLOOKUP(CB929,'PROMIS 57 T-Score Conversions'!Q$3:R$35,2,TRUE)</f>
        <v>38.8</v>
      </c>
      <c r="CN929" s="44" t="str">
        <f t="shared" si="20"/>
        <v>Moderate</v>
      </c>
      <c r="CO929" s="40">
        <f>VLOOKUP(CC929,'PROMIS 57 T-Score Conversions'!A$3:B$35,2,TRUE)</f>
        <v>53.2</v>
      </c>
      <c r="CP929" s="39" t="str">
        <f t="shared" si="21"/>
        <v>Mild</v>
      </c>
      <c r="CQ929" s="40">
        <f>VLOOKUP(CD929,'PROMIS 57 T-Score Conversions'!E$3:F$35,2,TRUE)</f>
        <v>54.1</v>
      </c>
      <c r="CR929" s="39" t="str">
        <f t="shared" si="22"/>
        <v>Normal</v>
      </c>
      <c r="CS929" s="40">
        <f>VLOOKUP(CE929,'PROMIS 57 T-Score Conversions'!U$3:V$35,2,TRUE)</f>
        <v>69.8</v>
      </c>
      <c r="CT929" s="39" t="str">
        <f t="shared" si="42"/>
        <v>Moderate</v>
      </c>
      <c r="CU929" s="40">
        <f>VLOOKUP(CF929,'PROMIS 57 T-Score Conversions'!Y$3:Z$35,2,TRUE)</f>
        <v>57.3</v>
      </c>
      <c r="CV929" s="39" t="str">
        <f t="shared" si="24"/>
        <v>Mild</v>
      </c>
      <c r="CW929" s="40">
        <f>vlookup(CG929,'PROMIS 57 T-Score Conversions'!M$3:N$35,2,TRUE)</f>
        <v>35.3</v>
      </c>
      <c r="CX929" s="39" t="str">
        <f t="shared" si="25"/>
        <v>Moderate</v>
      </c>
      <c r="CY929" s="40">
        <f>VLOOKup(CH929,'PROMIS 57 T-Score Conversions'!I$3:J$35,2,TRUE)</f>
        <v>61.5</v>
      </c>
      <c r="CZ929" s="39" t="str">
        <f t="shared" si="26"/>
        <v>Moderate</v>
      </c>
      <c r="DA929" s="37">
        <f>VLOOKUP(CJ929,'PROMIS 57 T-Score Conversions'!AC$3:AD$35,2,TRUE)</f>
        <v>27.45</v>
      </c>
      <c r="DB929" s="44" t="str">
        <f t="shared" si="30"/>
        <v>Severe</v>
      </c>
      <c r="DC929" s="40">
        <f>VLOOKUP(CK929,'PROMIS 57 T-Score Conversions'!AG$3:AH$35,2,TRUE)</f>
        <v>54.94</v>
      </c>
      <c r="DD929" s="39" t="str">
        <f t="shared" si="31"/>
        <v>Normal</v>
      </c>
    </row>
    <row r="930">
      <c r="A930" s="1" t="b">
        <v>1</v>
      </c>
      <c r="B930" s="1" t="b">
        <v>1</v>
      </c>
      <c r="C930" s="20">
        <v>44156.44147424768</v>
      </c>
      <c r="D930" s="1" t="s">
        <v>539</v>
      </c>
      <c r="E930" s="1">
        <v>1313.0</v>
      </c>
      <c r="F930" s="1">
        <v>5.0</v>
      </c>
      <c r="G930" s="1">
        <v>5.0</v>
      </c>
      <c r="H930" s="1">
        <v>5.0</v>
      </c>
      <c r="I930" s="1">
        <v>5.0</v>
      </c>
      <c r="J930" s="1">
        <v>5.0</v>
      </c>
      <c r="K930" s="1">
        <v>5.0</v>
      </c>
      <c r="L930" s="1">
        <v>5.0</v>
      </c>
      <c r="M930" s="1">
        <v>5.0</v>
      </c>
      <c r="N930" s="1">
        <v>1.0</v>
      </c>
      <c r="O930" s="1">
        <v>1.0</v>
      </c>
      <c r="P930" s="1">
        <v>1.0</v>
      </c>
      <c r="Q930" s="1">
        <v>1.0</v>
      </c>
      <c r="R930" s="1">
        <v>2.0</v>
      </c>
      <c r="S930" s="1">
        <v>1.0</v>
      </c>
      <c r="T930" s="1">
        <v>1.0</v>
      </c>
      <c r="U930" s="1">
        <v>1.0</v>
      </c>
      <c r="V930" s="1">
        <v>1.0</v>
      </c>
      <c r="W930" s="1">
        <v>1.0</v>
      </c>
      <c r="X930" s="1">
        <v>1.0</v>
      </c>
      <c r="Y930" s="1">
        <v>1.0</v>
      </c>
      <c r="Z930" s="1">
        <v>1.0</v>
      </c>
      <c r="AA930" s="1">
        <v>1.0</v>
      </c>
      <c r="AB930" s="1">
        <v>1.0</v>
      </c>
      <c r="AC930" s="1">
        <v>1.0</v>
      </c>
      <c r="AD930" s="1">
        <v>5.0</v>
      </c>
      <c r="AE930" s="1">
        <v>2.0</v>
      </c>
      <c r="AF930" s="1">
        <v>4.0</v>
      </c>
      <c r="AG930" s="1">
        <v>4.0</v>
      </c>
      <c r="AH930" s="1">
        <v>2.0</v>
      </c>
      <c r="AI930" s="1">
        <v>2.0</v>
      </c>
      <c r="AJ930" s="1">
        <v>2.0</v>
      </c>
      <c r="AK930" s="1">
        <v>1.0</v>
      </c>
      <c r="AL930" s="1">
        <v>2.0</v>
      </c>
      <c r="AM930" s="1">
        <v>2.0</v>
      </c>
      <c r="AN930" s="1">
        <v>1.0</v>
      </c>
      <c r="AO930" s="1">
        <v>2.0</v>
      </c>
      <c r="AP930" s="1">
        <v>1.0</v>
      </c>
      <c r="AQ930" s="1">
        <v>1.0</v>
      </c>
      <c r="AR930" s="1">
        <v>1.0</v>
      </c>
      <c r="AS930" s="1">
        <v>2.0</v>
      </c>
      <c r="AT930" s="1">
        <v>4.0</v>
      </c>
      <c r="AU930" s="1">
        <v>5.0</v>
      </c>
      <c r="AV930" s="1">
        <v>5.0</v>
      </c>
      <c r="AW930" s="1">
        <v>5.0</v>
      </c>
      <c r="AX930" s="1">
        <v>5.0</v>
      </c>
      <c r="AY930" s="1">
        <v>5.0</v>
      </c>
      <c r="AZ930" s="1">
        <v>5.0</v>
      </c>
      <c r="BA930" s="1">
        <v>5.0</v>
      </c>
      <c r="BB930" s="1">
        <v>1.0</v>
      </c>
      <c r="BC930" s="1">
        <v>1.0</v>
      </c>
      <c r="BD930" s="1">
        <v>1.0</v>
      </c>
      <c r="BE930" s="1">
        <v>1.0</v>
      </c>
      <c r="BF930" s="1">
        <v>1.0</v>
      </c>
      <c r="BG930" s="1">
        <v>1.0</v>
      </c>
      <c r="BH930" s="1">
        <v>1.0</v>
      </c>
      <c r="BI930" s="1">
        <v>1.0</v>
      </c>
      <c r="BJ930" s="1">
        <v>2.0</v>
      </c>
      <c r="BK930" s="1">
        <v>4.0</v>
      </c>
      <c r="BL930" s="1">
        <v>3.0</v>
      </c>
      <c r="BM930" s="1">
        <v>4.0</v>
      </c>
      <c r="BN930" s="1">
        <v>5.0</v>
      </c>
      <c r="BO930" s="1">
        <v>4.0</v>
      </c>
      <c r="BP930" s="1">
        <v>4.0</v>
      </c>
      <c r="BQ930" s="1">
        <v>3.0</v>
      </c>
      <c r="BR930" s="1">
        <v>3.0</v>
      </c>
      <c r="BS930" s="1">
        <v>2.0</v>
      </c>
      <c r="BT930" s="1">
        <v>1.0</v>
      </c>
      <c r="BU930" s="1">
        <v>2.0</v>
      </c>
      <c r="BV930" s="1">
        <v>2.0</v>
      </c>
      <c r="BW930" s="1">
        <v>1.0</v>
      </c>
      <c r="BX930" s="1">
        <v>1.0</v>
      </c>
      <c r="BY930" s="1">
        <v>1.0</v>
      </c>
      <c r="BZ930" s="1">
        <v>2.0</v>
      </c>
      <c r="CA930" s="64">
        <f t="shared" si="32"/>
        <v>182</v>
      </c>
      <c r="CB930" s="45">
        <f t="shared" si="33"/>
        <v>40</v>
      </c>
      <c r="CC930" s="45">
        <f t="shared" si="34"/>
        <v>9</v>
      </c>
      <c r="CD930" s="45">
        <f t="shared" si="35"/>
        <v>8</v>
      </c>
      <c r="CE930" s="45">
        <f t="shared" si="36"/>
        <v>22</v>
      </c>
      <c r="CF930" s="45">
        <f t="shared" si="37"/>
        <v>12</v>
      </c>
      <c r="CG930" s="45">
        <f t="shared" si="38"/>
        <v>39</v>
      </c>
      <c r="CH930" s="45">
        <f t="shared" si="39"/>
        <v>8</v>
      </c>
      <c r="CI930" s="45">
        <f t="shared" si="40"/>
        <v>0.2</v>
      </c>
      <c r="CJ930">
        <f t="shared" si="10"/>
        <v>30</v>
      </c>
      <c r="CK930" s="45">
        <f t="shared" si="41"/>
        <v>12</v>
      </c>
      <c r="CM930" s="40">
        <f>VLOOKUP(CB930,'PROMIS 57 T-Score Conversions'!Q$3:R$35,2,TRUE)</f>
        <v>60.1</v>
      </c>
      <c r="CN930" s="44" t="str">
        <f t="shared" si="20"/>
        <v>Normal</v>
      </c>
      <c r="CO930" s="40">
        <f>VLOOKUP(CC930,'PROMIS 57 T-Score Conversions'!A$3:B$35,2,TRUE)</f>
        <v>43.2</v>
      </c>
      <c r="CP930" s="39" t="str">
        <f t="shared" si="21"/>
        <v>Normal</v>
      </c>
      <c r="CQ930" s="40">
        <f>VLOOKUP(CD930,'PROMIS 57 T-Score Conversions'!E$3:F$35,2,TRUE)</f>
        <v>38.2</v>
      </c>
      <c r="CR930" s="39" t="str">
        <f t="shared" si="22"/>
        <v>Normal</v>
      </c>
      <c r="CS930" s="40">
        <f>VLOOKUP(CE930,'PROMIS 57 T-Score Conversions'!U$3:V$35,2,TRUE)</f>
        <v>55.6</v>
      </c>
      <c r="CT930" s="39" t="str">
        <f t="shared" si="42"/>
        <v>Mild</v>
      </c>
      <c r="CU930" s="40">
        <f>VLOOKUP(CF930,'PROMIS 57 T-Score Conversions'!Y$3:Z$35,2,TRUE)</f>
        <v>39.8</v>
      </c>
      <c r="CV930" s="39" t="str">
        <f t="shared" si="24"/>
        <v>Normal</v>
      </c>
      <c r="CW930" s="40">
        <f>vlookup(CG930,'PROMIS 57 T-Score Conversions'!M$3:N$35,2,TRUE)</f>
        <v>60.2</v>
      </c>
      <c r="CX930" s="39" t="str">
        <f t="shared" si="25"/>
        <v>Normal</v>
      </c>
      <c r="CY930" s="40">
        <f>VLOOKup(CH930,'PROMIS 57 T-Score Conversions'!I$3:J$35,2,TRUE)</f>
        <v>40.7</v>
      </c>
      <c r="CZ930" s="39" t="str">
        <f t="shared" si="26"/>
        <v>Normal</v>
      </c>
      <c r="DA930" s="37">
        <f>VLOOKUP(CJ930,'PROMIS 57 T-Score Conversions'!AC$3:AD$35,2,TRUE)</f>
        <v>45.31</v>
      </c>
      <c r="DB930" s="44" t="str">
        <f t="shared" si="30"/>
        <v>Normal</v>
      </c>
      <c r="DC930" s="40">
        <f>VLOOKUP(CK930,'PROMIS 57 T-Score Conversions'!AG$3:AH$35,2,TRUE)</f>
        <v>31.63</v>
      </c>
      <c r="DD930" s="39" t="str">
        <f t="shared" si="31"/>
        <v>Normal</v>
      </c>
    </row>
    <row r="931">
      <c r="A931" s="1" t="b">
        <v>1</v>
      </c>
      <c r="B931" s="1" t="b">
        <v>1</v>
      </c>
      <c r="C931" s="20">
        <v>44157.86227462963</v>
      </c>
      <c r="D931" s="1" t="s">
        <v>465</v>
      </c>
      <c r="E931" s="1">
        <v>2294.0</v>
      </c>
      <c r="F931" s="1">
        <v>3.0</v>
      </c>
      <c r="G931" s="1">
        <v>5.0</v>
      </c>
      <c r="H931" s="1">
        <v>5.0</v>
      </c>
      <c r="I931" s="1">
        <v>4.0</v>
      </c>
      <c r="J931" s="1">
        <v>3.0</v>
      </c>
      <c r="K931" s="1">
        <v>3.0</v>
      </c>
      <c r="L931" s="1">
        <v>3.0</v>
      </c>
      <c r="M931" s="1">
        <v>2.0</v>
      </c>
      <c r="N931" s="1">
        <v>3.0</v>
      </c>
      <c r="O931" s="1">
        <v>4.0</v>
      </c>
      <c r="P931" s="1">
        <v>3.0</v>
      </c>
      <c r="Q931" s="1">
        <v>3.0</v>
      </c>
      <c r="R931" s="1">
        <v>3.0</v>
      </c>
      <c r="S931" s="1">
        <v>3.0</v>
      </c>
      <c r="T931" s="1">
        <v>3.0</v>
      </c>
      <c r="U931" s="1">
        <v>3.0</v>
      </c>
      <c r="V931" s="1">
        <v>2.0</v>
      </c>
      <c r="W931" s="1">
        <v>2.0</v>
      </c>
      <c r="X931" s="1">
        <v>2.0</v>
      </c>
      <c r="Y931" s="1">
        <v>2.0</v>
      </c>
      <c r="Z931" s="1">
        <v>2.0</v>
      </c>
      <c r="AA931" s="1">
        <v>2.0</v>
      </c>
      <c r="AB931" s="1">
        <v>2.0</v>
      </c>
      <c r="AC931" s="1">
        <v>3.0</v>
      </c>
      <c r="AD931" s="1">
        <v>4.0</v>
      </c>
      <c r="AE931" s="1">
        <v>4.0</v>
      </c>
      <c r="AF931" s="1">
        <v>3.0</v>
      </c>
      <c r="AG931" s="1">
        <v>3.0</v>
      </c>
      <c r="AH931" s="1">
        <v>3.0</v>
      </c>
      <c r="AI931" s="1">
        <v>3.0</v>
      </c>
      <c r="AJ931" s="1">
        <v>3.0</v>
      </c>
      <c r="AK931" s="1">
        <v>3.0</v>
      </c>
      <c r="AL931" s="1">
        <v>3.0</v>
      </c>
      <c r="AM931" s="1">
        <v>3.0</v>
      </c>
      <c r="AN931" s="1">
        <v>3.0</v>
      </c>
      <c r="AO931" s="1">
        <v>3.0</v>
      </c>
      <c r="AP931" s="1">
        <v>3.0</v>
      </c>
      <c r="AQ931" s="1">
        <v>3.0</v>
      </c>
      <c r="AR931" s="1">
        <v>4.0</v>
      </c>
      <c r="AS931" s="1">
        <v>5.0</v>
      </c>
      <c r="AT931" s="1">
        <v>3.0</v>
      </c>
      <c r="AU931" s="1">
        <v>3.0</v>
      </c>
      <c r="AV931" s="1">
        <v>3.0</v>
      </c>
      <c r="AW931" s="1">
        <v>3.0</v>
      </c>
      <c r="AX931" s="1">
        <v>2.0</v>
      </c>
      <c r="AY931" s="1">
        <v>2.0</v>
      </c>
      <c r="AZ931" s="1">
        <v>3.0</v>
      </c>
      <c r="BA931" s="1">
        <v>2.0</v>
      </c>
      <c r="BB931" s="1">
        <v>3.0</v>
      </c>
      <c r="BC931" s="1">
        <v>3.0</v>
      </c>
      <c r="BD931" s="1">
        <v>3.0</v>
      </c>
      <c r="BE931" s="1">
        <v>3.0</v>
      </c>
      <c r="BF931" s="1">
        <v>3.0</v>
      </c>
      <c r="BG931" s="1">
        <v>3.0</v>
      </c>
      <c r="BH931" s="1">
        <v>4.0</v>
      </c>
      <c r="BI931" s="1">
        <v>3.0</v>
      </c>
      <c r="BJ931" s="1">
        <v>3.0</v>
      </c>
      <c r="BK931" s="1">
        <v>3.0</v>
      </c>
      <c r="BL931" s="1">
        <v>3.0</v>
      </c>
      <c r="BM931" s="1">
        <v>3.0</v>
      </c>
      <c r="BN931" s="1">
        <v>3.0</v>
      </c>
      <c r="BO931" s="1">
        <v>3.0</v>
      </c>
      <c r="BP931" s="1">
        <v>3.0</v>
      </c>
      <c r="BQ931" s="1">
        <v>3.0</v>
      </c>
      <c r="BR931" s="1">
        <v>3.0</v>
      </c>
      <c r="BS931" s="1">
        <v>3.0</v>
      </c>
      <c r="BT931" s="1">
        <v>3.0</v>
      </c>
      <c r="BU931" s="1">
        <v>4.0</v>
      </c>
      <c r="BV931" s="1">
        <v>3.0</v>
      </c>
      <c r="BW931" s="1">
        <v>4.0</v>
      </c>
      <c r="BX931" s="1">
        <v>3.0</v>
      </c>
      <c r="BY931" s="1">
        <v>2.0</v>
      </c>
      <c r="BZ931" s="1">
        <v>3.0</v>
      </c>
      <c r="CA931" s="64">
        <f t="shared" si="32"/>
        <v>221</v>
      </c>
      <c r="CB931" s="45">
        <f t="shared" si="33"/>
        <v>28</v>
      </c>
      <c r="CC931" s="45">
        <f t="shared" si="34"/>
        <v>25</v>
      </c>
      <c r="CD931" s="45">
        <f t="shared" si="35"/>
        <v>17</v>
      </c>
      <c r="CE931" s="45">
        <f t="shared" si="36"/>
        <v>26</v>
      </c>
      <c r="CF931" s="45">
        <f t="shared" si="37"/>
        <v>27</v>
      </c>
      <c r="CG931" s="45">
        <f t="shared" si="38"/>
        <v>21</v>
      </c>
      <c r="CH931" s="45">
        <f t="shared" si="39"/>
        <v>25</v>
      </c>
      <c r="CI931" s="45">
        <f t="shared" si="40"/>
        <v>0.3</v>
      </c>
      <c r="CJ931">
        <f t="shared" si="10"/>
        <v>24</v>
      </c>
      <c r="CK931" s="45">
        <f t="shared" si="41"/>
        <v>25</v>
      </c>
      <c r="CM931" s="40">
        <f>VLOOKUP(CB931,'PROMIS 57 T-Score Conversions'!Q$3:R$35,2,TRUE)</f>
        <v>40.8</v>
      </c>
      <c r="CN931" s="44" t="str">
        <f t="shared" si="20"/>
        <v>Mild</v>
      </c>
      <c r="CO931" s="40">
        <f>VLOOKUP(CC931,'PROMIS 57 T-Score Conversions'!A$3:B$35,2,TRUE)</f>
        <v>63.5</v>
      </c>
      <c r="CP931" s="39" t="str">
        <f t="shared" si="21"/>
        <v>Moderate</v>
      </c>
      <c r="CQ931" s="40">
        <f>VLOOKUP(CD931,'PROMIS 57 T-Score Conversions'!E$3:F$35,2,TRUE)</f>
        <v>55.9</v>
      </c>
      <c r="CR931" s="39" t="str">
        <f t="shared" si="22"/>
        <v>Mild</v>
      </c>
      <c r="CS931" s="40">
        <f>VLOOKUP(CE931,'PROMIS 57 T-Score Conversions'!U$3:V$35,2,TRUE)</f>
        <v>59.4</v>
      </c>
      <c r="CT931" s="39" t="str">
        <f t="shared" si="42"/>
        <v>Mild</v>
      </c>
      <c r="CU931" s="40">
        <f>VLOOKUP(CF931,'PROMIS 57 T-Score Conversions'!Y$3:Z$35,2,TRUE)</f>
        <v>57.3</v>
      </c>
      <c r="CV931" s="39" t="str">
        <f t="shared" si="24"/>
        <v>Mild</v>
      </c>
      <c r="CW931" s="40">
        <f>vlookup(CG931,'PROMIS 57 T-Score Conversions'!M$3:N$35,2,TRUE)</f>
        <v>41.1</v>
      </c>
      <c r="CX931" s="39" t="str">
        <f t="shared" si="25"/>
        <v>Mild</v>
      </c>
      <c r="CY931" s="40">
        <f>VLOOKup(CH931,'PROMIS 57 T-Score Conversions'!I$3:J$35,2,TRUE)</f>
        <v>62.1</v>
      </c>
      <c r="CZ931" s="39" t="str">
        <f t="shared" si="26"/>
        <v>Moderate</v>
      </c>
      <c r="DA931" s="37">
        <f>VLOOKUP(CJ931,'PROMIS 57 T-Score Conversions'!AC$3:AD$35,2,TRUE)</f>
        <v>40.29</v>
      </c>
      <c r="DB931" s="44" t="str">
        <f t="shared" si="30"/>
        <v>Mild</v>
      </c>
      <c r="DC931" s="40">
        <f>VLOOKUP(CK931,'PROMIS 57 T-Score Conversions'!AG$3:AH$35,2,TRUE)</f>
        <v>44.34</v>
      </c>
      <c r="DD931" s="39" t="str">
        <f t="shared" si="31"/>
        <v>Normal</v>
      </c>
    </row>
    <row r="932">
      <c r="A932" s="1" t="b">
        <v>1</v>
      </c>
      <c r="B932" s="1" t="b">
        <v>1</v>
      </c>
      <c r="C932" s="20">
        <v>44158.43220084491</v>
      </c>
      <c r="D932" s="1" t="s">
        <v>559</v>
      </c>
      <c r="E932" s="1">
        <v>2412.0</v>
      </c>
      <c r="F932" s="1">
        <v>2.0</v>
      </c>
      <c r="G932" s="1">
        <v>3.0</v>
      </c>
      <c r="H932" s="1">
        <v>4.0</v>
      </c>
      <c r="I932" s="1">
        <v>3.0</v>
      </c>
      <c r="J932" s="1">
        <v>3.0</v>
      </c>
      <c r="K932" s="1">
        <v>3.0</v>
      </c>
      <c r="L932" s="1">
        <v>5.0</v>
      </c>
      <c r="M932" s="1">
        <v>3.0</v>
      </c>
      <c r="N932" s="1">
        <v>1.0</v>
      </c>
      <c r="O932" s="1">
        <v>2.0</v>
      </c>
      <c r="P932" s="1">
        <v>2.0</v>
      </c>
      <c r="Q932" s="1">
        <v>2.0</v>
      </c>
      <c r="R932" s="1">
        <v>2.0</v>
      </c>
      <c r="S932" s="1">
        <v>2.0</v>
      </c>
      <c r="T932" s="1">
        <v>2.0</v>
      </c>
      <c r="U932" s="1">
        <v>2.0</v>
      </c>
      <c r="V932" s="1">
        <v>3.0</v>
      </c>
      <c r="W932" s="1">
        <v>3.0</v>
      </c>
      <c r="X932" s="1">
        <v>3.0</v>
      </c>
      <c r="Y932" s="1">
        <v>3.0</v>
      </c>
      <c r="Z932" s="1">
        <v>3.0</v>
      </c>
      <c r="AA932" s="1">
        <v>2.0</v>
      </c>
      <c r="AB932" s="1">
        <v>3.0</v>
      </c>
      <c r="AC932" s="1">
        <v>1.0</v>
      </c>
      <c r="AD932" s="1">
        <v>2.0</v>
      </c>
      <c r="AE932" s="1">
        <v>1.0</v>
      </c>
      <c r="AF932" s="1">
        <v>2.0</v>
      </c>
      <c r="AG932" s="1">
        <v>2.0</v>
      </c>
      <c r="AH932" s="1">
        <v>2.0</v>
      </c>
      <c r="AI932" s="1">
        <v>2.0</v>
      </c>
      <c r="AJ932" s="1">
        <v>2.0</v>
      </c>
      <c r="AK932" s="1">
        <v>2.0</v>
      </c>
      <c r="AL932" s="1">
        <v>3.0</v>
      </c>
      <c r="AM932" s="1">
        <v>2.0</v>
      </c>
      <c r="AN932" s="1">
        <v>2.0</v>
      </c>
      <c r="AO932" s="1">
        <v>1.0</v>
      </c>
      <c r="AP932" s="1">
        <v>2.0</v>
      </c>
      <c r="AQ932" s="1">
        <v>2.0</v>
      </c>
      <c r="AR932" s="1">
        <v>1.0</v>
      </c>
      <c r="AS932" s="1">
        <v>2.0</v>
      </c>
      <c r="AT932" s="1">
        <v>4.0</v>
      </c>
      <c r="AU932" s="1">
        <v>2.0</v>
      </c>
      <c r="AV932" s="1">
        <v>4.0</v>
      </c>
      <c r="AW932" s="1">
        <v>4.0</v>
      </c>
      <c r="AX932" s="1">
        <v>4.0</v>
      </c>
      <c r="AY932" s="1">
        <v>4.0</v>
      </c>
      <c r="AZ932" s="1">
        <v>1.0</v>
      </c>
      <c r="BA932" s="1">
        <v>5.0</v>
      </c>
      <c r="BB932" s="1">
        <v>3.0</v>
      </c>
      <c r="BC932" s="1">
        <v>3.0</v>
      </c>
      <c r="BD932" s="1">
        <v>2.0</v>
      </c>
      <c r="BE932" s="1">
        <v>3.0</v>
      </c>
      <c r="BF932" s="1">
        <v>2.0</v>
      </c>
      <c r="BG932" s="1">
        <v>2.0</v>
      </c>
      <c r="BH932" s="1">
        <v>2.0</v>
      </c>
      <c r="BI932" s="1">
        <v>2.0</v>
      </c>
      <c r="BJ932" s="1">
        <v>1.0</v>
      </c>
      <c r="BK932" s="1">
        <v>1.0</v>
      </c>
      <c r="BL932" s="1">
        <v>2.0</v>
      </c>
      <c r="BM932" s="1">
        <v>2.0</v>
      </c>
      <c r="BN932" s="1">
        <v>2.0</v>
      </c>
      <c r="BO932" s="1">
        <v>2.0</v>
      </c>
      <c r="BP932" s="1">
        <v>1.0</v>
      </c>
      <c r="BQ932" s="1">
        <v>2.0</v>
      </c>
      <c r="BR932" s="1">
        <v>2.0</v>
      </c>
      <c r="BS932" s="1">
        <v>5.0</v>
      </c>
      <c r="BT932" s="1">
        <v>5.0</v>
      </c>
      <c r="BU932" s="1">
        <v>5.0</v>
      </c>
      <c r="BV932" s="1">
        <v>5.0</v>
      </c>
      <c r="BW932" s="1">
        <v>5.0</v>
      </c>
      <c r="BX932" s="1">
        <v>4.0</v>
      </c>
      <c r="BY932" s="1">
        <v>3.0</v>
      </c>
      <c r="BZ932" s="1">
        <v>4.0</v>
      </c>
      <c r="CA932" s="64">
        <f t="shared" si="32"/>
        <v>190</v>
      </c>
      <c r="CB932" s="45">
        <f t="shared" si="33"/>
        <v>26</v>
      </c>
      <c r="CC932" s="45">
        <f t="shared" si="34"/>
        <v>15</v>
      </c>
      <c r="CD932" s="45">
        <f t="shared" si="35"/>
        <v>21</v>
      </c>
      <c r="CE932" s="45">
        <f t="shared" si="36"/>
        <v>15</v>
      </c>
      <c r="CF932" s="45">
        <f t="shared" si="37"/>
        <v>15</v>
      </c>
      <c r="CG932" s="45">
        <f t="shared" si="38"/>
        <v>28</v>
      </c>
      <c r="CH932" s="45">
        <f t="shared" si="39"/>
        <v>19</v>
      </c>
      <c r="CI932" s="45">
        <f t="shared" si="40"/>
        <v>0.1</v>
      </c>
      <c r="CJ932">
        <f t="shared" si="10"/>
        <v>14</v>
      </c>
      <c r="CK932" s="45">
        <f t="shared" si="41"/>
        <v>36</v>
      </c>
      <c r="CM932" s="40">
        <f>VLOOKUP(CB932,'PROMIS 57 T-Score Conversions'!Q$3:R$35,2,TRUE)</f>
        <v>39.5</v>
      </c>
      <c r="CN932" s="44" t="str">
        <f t="shared" si="20"/>
        <v>Moderate</v>
      </c>
      <c r="CO932" s="40">
        <f>VLOOKUP(CC932,'PROMIS 57 T-Score Conversions'!A$3:B$35,2,TRUE)</f>
        <v>53.2</v>
      </c>
      <c r="CP932" s="39" t="str">
        <f t="shared" si="21"/>
        <v>Mild</v>
      </c>
      <c r="CQ932" s="40">
        <f>VLOOKUP(CD932,'PROMIS 57 T-Score Conversions'!E$3:F$35,2,TRUE)</f>
        <v>59.4</v>
      </c>
      <c r="CR932" s="39" t="str">
        <f t="shared" si="22"/>
        <v>Mild</v>
      </c>
      <c r="CS932" s="40">
        <f>VLOOKUP(CE932,'PROMIS 57 T-Score Conversions'!U$3:V$35,2,TRUE)</f>
        <v>48.1</v>
      </c>
      <c r="CT932" s="39" t="str">
        <f t="shared" si="42"/>
        <v>Normal</v>
      </c>
      <c r="CU932" s="40">
        <f>VLOOKUP(CF932,'PROMIS 57 T-Score Conversions'!Y$3:Z$35,2,TRUE)</f>
        <v>44.2</v>
      </c>
      <c r="CV932" s="39" t="str">
        <f t="shared" si="24"/>
        <v>Normal</v>
      </c>
      <c r="CW932" s="40">
        <f>vlookup(CG932,'PROMIS 57 T-Score Conversions'!M$3:N$35,2,TRUE)</f>
        <v>48</v>
      </c>
      <c r="CX932" s="39" t="str">
        <f t="shared" si="25"/>
        <v>Normal</v>
      </c>
      <c r="CY932" s="40">
        <f>VLOOKup(CH932,'PROMIS 57 T-Score Conversions'!I$3:J$35,2,TRUE)</f>
        <v>58.1</v>
      </c>
      <c r="CZ932" s="39" t="str">
        <f t="shared" si="26"/>
        <v>Mild</v>
      </c>
      <c r="DA932" s="37">
        <f>VLOOKUP(CJ932,'PROMIS 57 T-Score Conversions'!AC$3:AD$35,2,TRUE)</f>
        <v>32.15</v>
      </c>
      <c r="DB932" s="44" t="str">
        <f t="shared" si="30"/>
        <v>Moderate</v>
      </c>
      <c r="DC932" s="40">
        <f>VLOOKUP(CK932,'PROMIS 57 T-Score Conversions'!AG$3:AH$35,2,TRUE)</f>
        <v>56.39</v>
      </c>
      <c r="DD932" s="39" t="str">
        <f t="shared" si="31"/>
        <v>Mild</v>
      </c>
    </row>
    <row r="933">
      <c r="A933" s="1" t="b">
        <v>1</v>
      </c>
      <c r="B933" s="1" t="b">
        <v>1</v>
      </c>
      <c r="C933" s="20">
        <v>44158.66484548611</v>
      </c>
      <c r="D933" s="1" t="s">
        <v>424</v>
      </c>
      <c r="E933" s="1">
        <v>2197.0</v>
      </c>
      <c r="F933" s="1">
        <v>5.0</v>
      </c>
      <c r="G933" s="1">
        <v>4.0</v>
      </c>
      <c r="H933" s="1">
        <v>5.0</v>
      </c>
      <c r="I933" s="1">
        <v>5.0</v>
      </c>
      <c r="J933" s="1">
        <v>2.0</v>
      </c>
      <c r="K933" s="1">
        <v>5.0</v>
      </c>
      <c r="L933" s="1">
        <v>5.0</v>
      </c>
      <c r="M933" s="1">
        <v>2.0</v>
      </c>
      <c r="N933" s="1">
        <v>1.0</v>
      </c>
      <c r="O933" s="1">
        <v>1.0</v>
      </c>
      <c r="P933" s="1">
        <v>2.0</v>
      </c>
      <c r="Q933" s="1">
        <v>2.0</v>
      </c>
      <c r="R933" s="1">
        <v>1.0</v>
      </c>
      <c r="S933" s="1">
        <v>1.0</v>
      </c>
      <c r="T933" s="1">
        <v>2.0</v>
      </c>
      <c r="U933" s="1">
        <v>1.0</v>
      </c>
      <c r="V933" s="1">
        <v>1.0</v>
      </c>
      <c r="W933" s="1">
        <v>1.0</v>
      </c>
      <c r="X933" s="1">
        <v>1.0</v>
      </c>
      <c r="Y933" s="1">
        <v>1.0</v>
      </c>
      <c r="Z933" s="1">
        <v>1.0</v>
      </c>
      <c r="AA933" s="1">
        <v>2.0</v>
      </c>
      <c r="AB933" s="1">
        <v>2.0</v>
      </c>
      <c r="AC933" s="1">
        <v>1.0</v>
      </c>
      <c r="AD933" s="1">
        <v>2.0</v>
      </c>
      <c r="AE933" s="1">
        <v>1.0</v>
      </c>
      <c r="AF933" s="1">
        <v>1.0</v>
      </c>
      <c r="AG933" s="1">
        <v>1.0</v>
      </c>
      <c r="AH933" s="1">
        <v>1.0</v>
      </c>
      <c r="AI933" s="1">
        <v>1.0</v>
      </c>
      <c r="AJ933" s="1">
        <v>2.0</v>
      </c>
      <c r="AK933" s="1">
        <v>1.0</v>
      </c>
      <c r="AL933" s="1">
        <v>1.0</v>
      </c>
      <c r="AM933" s="1">
        <v>1.0</v>
      </c>
      <c r="AN933" s="1">
        <v>2.0</v>
      </c>
      <c r="AO933" s="1">
        <v>1.0</v>
      </c>
      <c r="AP933" s="1">
        <v>2.0</v>
      </c>
      <c r="AQ933" s="1">
        <v>1.0</v>
      </c>
      <c r="AR933" s="1">
        <v>1.0</v>
      </c>
      <c r="AS933" s="1">
        <v>1.0</v>
      </c>
      <c r="AT933" s="1">
        <v>1.0</v>
      </c>
      <c r="AU933" s="1">
        <v>3.0</v>
      </c>
      <c r="AV933" s="1">
        <v>2.0</v>
      </c>
      <c r="AW933" s="1">
        <v>1.0</v>
      </c>
      <c r="AX933" s="1">
        <v>1.0</v>
      </c>
      <c r="AY933" s="1">
        <v>1.0</v>
      </c>
      <c r="AZ933" s="1">
        <v>3.0</v>
      </c>
      <c r="BA933" s="1">
        <v>4.0</v>
      </c>
      <c r="BB933" s="1">
        <v>2.0</v>
      </c>
      <c r="BC933" s="1">
        <v>2.0</v>
      </c>
      <c r="BD933" s="1">
        <v>1.0</v>
      </c>
      <c r="BE933" s="1">
        <v>2.0</v>
      </c>
      <c r="BF933" s="1">
        <v>5.0</v>
      </c>
      <c r="BG933" s="1">
        <v>5.0</v>
      </c>
      <c r="BH933" s="1">
        <v>4.0</v>
      </c>
      <c r="BI933" s="1">
        <v>3.0</v>
      </c>
      <c r="BJ933" s="1">
        <v>3.0</v>
      </c>
      <c r="BK933" s="1">
        <v>2.0</v>
      </c>
      <c r="BL933" s="1">
        <v>1.0</v>
      </c>
      <c r="BM933" s="1">
        <v>1.0</v>
      </c>
      <c r="BN933" s="1">
        <v>3.0</v>
      </c>
      <c r="BO933" s="1">
        <v>5.0</v>
      </c>
      <c r="BP933" s="1">
        <v>5.0</v>
      </c>
      <c r="BQ933" s="1">
        <v>3.0</v>
      </c>
      <c r="BR933" s="1">
        <v>1.0</v>
      </c>
      <c r="BS933" s="1">
        <v>5.0</v>
      </c>
      <c r="BT933" s="1">
        <v>5.0</v>
      </c>
      <c r="BU933" s="1">
        <v>3.0</v>
      </c>
      <c r="BV933" s="1">
        <v>1.0</v>
      </c>
      <c r="BW933" s="1">
        <v>2.0</v>
      </c>
      <c r="BX933" s="1">
        <v>1.0</v>
      </c>
      <c r="BY933" s="1">
        <v>3.0</v>
      </c>
      <c r="BZ933" s="1">
        <v>3.0</v>
      </c>
      <c r="CA933" s="64">
        <f t="shared" si="32"/>
        <v>161</v>
      </c>
      <c r="CB933" s="45">
        <f t="shared" si="33"/>
        <v>33</v>
      </c>
      <c r="CC933" s="45">
        <f t="shared" si="34"/>
        <v>11</v>
      </c>
      <c r="CD933" s="45">
        <f t="shared" si="35"/>
        <v>10</v>
      </c>
      <c r="CE933" s="45">
        <f t="shared" si="36"/>
        <v>10</v>
      </c>
      <c r="CF933" s="45">
        <f t="shared" si="37"/>
        <v>10</v>
      </c>
      <c r="CG933" s="45">
        <f t="shared" si="38"/>
        <v>16</v>
      </c>
      <c r="CH933" s="45">
        <f t="shared" si="39"/>
        <v>24</v>
      </c>
      <c r="CI933" s="45">
        <f t="shared" si="40"/>
        <v>0.3</v>
      </c>
      <c r="CJ933">
        <f t="shared" si="10"/>
        <v>21</v>
      </c>
      <c r="CK933" s="45">
        <f t="shared" si="41"/>
        <v>23</v>
      </c>
      <c r="CM933" s="40">
        <f>VLOOKUP(CB933,'PROMIS 57 T-Score Conversions'!Q$3:R$35,2,TRUE)</f>
        <v>44.7</v>
      </c>
      <c r="CN933" s="44" t="str">
        <f t="shared" si="20"/>
        <v>Mild</v>
      </c>
      <c r="CO933" s="40">
        <f>VLOOKUP(CC933,'PROMIS 57 T-Score Conversions'!A$3:B$35,2,TRUE)</f>
        <v>47.8</v>
      </c>
      <c r="CP933" s="39" t="str">
        <f t="shared" si="21"/>
        <v>Normal</v>
      </c>
      <c r="CQ933" s="40">
        <f>VLOOKUP(CD933,'PROMIS 57 T-Score Conversions'!E$3:F$35,2,TRUE)</f>
        <v>47.5</v>
      </c>
      <c r="CR933" s="39" t="str">
        <f t="shared" si="22"/>
        <v>Normal</v>
      </c>
      <c r="CS933" s="40">
        <f>VLOOKUP(CE933,'PROMIS 57 T-Score Conversions'!U$3:V$35,2,TRUE)</f>
        <v>41</v>
      </c>
      <c r="CT933" s="39" t="str">
        <f t="shared" si="42"/>
        <v>Normal</v>
      </c>
      <c r="CU933" s="40">
        <f>VLOOKUP(CF933,'PROMIS 57 T-Score Conversions'!Y$3:Z$35,2,TRUE)</f>
        <v>35.9</v>
      </c>
      <c r="CV933" s="39" t="str">
        <f t="shared" si="24"/>
        <v>Normal</v>
      </c>
      <c r="CW933" s="40">
        <f>vlookup(CG933,'PROMIS 57 T-Score Conversions'!M$3:N$35,2,TRUE)</f>
        <v>36.9</v>
      </c>
      <c r="CX933" s="39" t="str">
        <f t="shared" si="25"/>
        <v>Moderate</v>
      </c>
      <c r="CY933" s="40">
        <f>VLOOKup(CH933,'PROMIS 57 T-Score Conversions'!I$3:J$35,2,TRUE)</f>
        <v>61.5</v>
      </c>
      <c r="CZ933" s="39" t="str">
        <f t="shared" si="26"/>
        <v>Moderate</v>
      </c>
      <c r="DA933" s="37">
        <f>VLOOKUP(CJ933,'PROMIS 57 T-Score Conversions'!AC$3:AD$35,2,TRUE)</f>
        <v>37.93</v>
      </c>
      <c r="DB933" s="44" t="str">
        <f t="shared" si="30"/>
        <v>Moderate</v>
      </c>
      <c r="DC933" s="40">
        <f>VLOOKUP(CK933,'PROMIS 57 T-Score Conversions'!AG$3:AH$35,2,TRUE)</f>
        <v>42.51</v>
      </c>
      <c r="DD933" s="39" t="str">
        <f t="shared" si="31"/>
        <v>Normal</v>
      </c>
    </row>
    <row r="934">
      <c r="A934" s="1" t="b">
        <v>1</v>
      </c>
      <c r="B934" s="1" t="b">
        <v>1</v>
      </c>
      <c r="C934" s="20">
        <v>44159.4683597338</v>
      </c>
      <c r="D934" s="1" t="s">
        <v>532</v>
      </c>
      <c r="E934" s="1">
        <v>2272.0</v>
      </c>
      <c r="F934" s="1">
        <v>2.0</v>
      </c>
      <c r="G934" s="1">
        <v>2.0</v>
      </c>
      <c r="H934" s="1">
        <v>1.0</v>
      </c>
      <c r="I934" s="1">
        <v>2.0</v>
      </c>
      <c r="J934" s="1">
        <v>3.0</v>
      </c>
      <c r="K934" s="1">
        <v>3.0</v>
      </c>
      <c r="L934" s="1">
        <v>4.0</v>
      </c>
      <c r="M934" s="1">
        <v>3.0</v>
      </c>
      <c r="N934" s="1">
        <v>4.0</v>
      </c>
      <c r="O934" s="1">
        <v>4.0</v>
      </c>
      <c r="P934" s="1">
        <v>3.0</v>
      </c>
      <c r="Q934" s="1">
        <v>3.0</v>
      </c>
      <c r="R934" s="1">
        <v>3.0</v>
      </c>
      <c r="S934" s="1">
        <v>4.0</v>
      </c>
      <c r="T934" s="1">
        <v>3.0</v>
      </c>
      <c r="U934" s="1">
        <v>3.0</v>
      </c>
      <c r="V934" s="1">
        <v>4.0</v>
      </c>
      <c r="W934" s="1">
        <v>4.0</v>
      </c>
      <c r="X934" s="1">
        <v>4.0</v>
      </c>
      <c r="Y934" s="1">
        <v>3.0</v>
      </c>
      <c r="Z934" s="1">
        <v>2.0</v>
      </c>
      <c r="AA934" s="1">
        <v>3.0</v>
      </c>
      <c r="AB934" s="1">
        <v>2.0</v>
      </c>
      <c r="AC934" s="1">
        <v>2.0</v>
      </c>
      <c r="AD934" s="1">
        <v>3.0</v>
      </c>
      <c r="AE934" s="1">
        <v>2.0</v>
      </c>
      <c r="AF934" s="1">
        <v>2.0</v>
      </c>
      <c r="AG934" s="1">
        <v>2.0</v>
      </c>
      <c r="AH934" s="1">
        <v>2.0</v>
      </c>
      <c r="AI934" s="1">
        <v>2.0</v>
      </c>
      <c r="AJ934" s="1">
        <v>2.0</v>
      </c>
      <c r="AK934" s="1">
        <v>2.0</v>
      </c>
      <c r="AL934" s="1">
        <v>3.0</v>
      </c>
      <c r="AM934" s="1">
        <v>2.0</v>
      </c>
      <c r="AN934" s="1">
        <v>2.0</v>
      </c>
      <c r="AO934" s="1">
        <v>2.0</v>
      </c>
      <c r="AP934" s="1">
        <v>2.0</v>
      </c>
      <c r="AQ934" s="1">
        <v>2.0</v>
      </c>
      <c r="AR934" s="1">
        <v>2.0</v>
      </c>
      <c r="AS934" s="1">
        <v>2.0</v>
      </c>
      <c r="AT934" s="1">
        <v>2.0</v>
      </c>
      <c r="AU934" s="1">
        <v>5.0</v>
      </c>
      <c r="AV934" s="1">
        <v>3.0</v>
      </c>
      <c r="AW934" s="1">
        <v>1.0</v>
      </c>
      <c r="AX934" s="1">
        <v>1.0</v>
      </c>
      <c r="AY934" s="1">
        <v>1.0</v>
      </c>
      <c r="AZ934" s="1">
        <v>4.0</v>
      </c>
      <c r="BA934" s="1">
        <v>4.0</v>
      </c>
      <c r="BB934" s="1">
        <v>3.0</v>
      </c>
      <c r="BC934" s="1">
        <v>2.0</v>
      </c>
      <c r="BD934" s="1">
        <v>4.0</v>
      </c>
      <c r="BE934" s="1">
        <v>2.0</v>
      </c>
      <c r="BF934" s="1">
        <v>2.0</v>
      </c>
      <c r="BG934" s="1">
        <v>3.0</v>
      </c>
      <c r="BH934" s="1">
        <v>3.0</v>
      </c>
      <c r="BI934" s="1">
        <v>3.0</v>
      </c>
      <c r="BJ934" s="1">
        <v>2.0</v>
      </c>
      <c r="BK934" s="1">
        <v>3.0</v>
      </c>
      <c r="BL934" s="1">
        <v>3.0</v>
      </c>
      <c r="BM934" s="1">
        <v>3.0</v>
      </c>
      <c r="BN934" s="1">
        <v>3.0</v>
      </c>
      <c r="BO934" s="1">
        <v>3.0</v>
      </c>
      <c r="BP934" s="1">
        <v>2.0</v>
      </c>
      <c r="BQ934" s="1">
        <v>2.0</v>
      </c>
      <c r="BR934" s="1">
        <v>3.0</v>
      </c>
      <c r="BS934" s="1">
        <v>3.0</v>
      </c>
      <c r="BT934" s="1">
        <v>3.0</v>
      </c>
      <c r="BU934" s="1">
        <v>2.0</v>
      </c>
      <c r="BV934" s="1">
        <v>2.0</v>
      </c>
      <c r="BW934" s="1">
        <v>2.0</v>
      </c>
      <c r="BX934" s="1">
        <v>2.0</v>
      </c>
      <c r="BY934" s="1">
        <v>2.0</v>
      </c>
      <c r="BZ934" s="1">
        <v>3.0</v>
      </c>
      <c r="CA934" s="64">
        <f t="shared" si="32"/>
        <v>191</v>
      </c>
      <c r="CB934" s="45">
        <f t="shared" si="33"/>
        <v>20</v>
      </c>
      <c r="CC934" s="45">
        <f t="shared" si="34"/>
        <v>27</v>
      </c>
      <c r="CD934" s="45">
        <f t="shared" si="35"/>
        <v>24</v>
      </c>
      <c r="CE934" s="45">
        <f t="shared" si="36"/>
        <v>17</v>
      </c>
      <c r="CF934" s="45">
        <f t="shared" si="37"/>
        <v>17</v>
      </c>
      <c r="CG934" s="45">
        <f t="shared" si="38"/>
        <v>21</v>
      </c>
      <c r="CH934" s="45">
        <f t="shared" si="39"/>
        <v>22</v>
      </c>
      <c r="CI934" s="45">
        <f t="shared" si="40"/>
        <v>0.2</v>
      </c>
      <c r="CJ934">
        <f t="shared" si="10"/>
        <v>22</v>
      </c>
      <c r="CK934" s="45">
        <f t="shared" si="41"/>
        <v>19</v>
      </c>
      <c r="CM934" s="40">
        <f>VLOOKUP(CB934,'PROMIS 57 T-Score Conversions'!Q$3:R$35,2,TRUE)</f>
        <v>35.4</v>
      </c>
      <c r="CN934" s="44" t="str">
        <f t="shared" si="20"/>
        <v>Moderate</v>
      </c>
      <c r="CO934" s="40">
        <f>VLOOKUP(CC934,'PROMIS 57 T-Score Conversions'!A$3:B$35,2,TRUE)</f>
        <v>65.6</v>
      </c>
      <c r="CP934" s="39" t="str">
        <f t="shared" si="21"/>
        <v>Severe</v>
      </c>
      <c r="CQ934" s="40">
        <f>VLOOKUP(CD934,'PROMIS 57 T-Score Conversions'!E$3:F$35,2,TRUE)</f>
        <v>62.1</v>
      </c>
      <c r="CR934" s="39" t="str">
        <f t="shared" si="22"/>
        <v>Moderate</v>
      </c>
      <c r="CS934" s="40">
        <f>VLOOKUP(CE934,'PROMIS 57 T-Score Conversions'!U$3:V$35,2,TRUE)</f>
        <v>50.4</v>
      </c>
      <c r="CT934" s="39" t="str">
        <f t="shared" si="42"/>
        <v>Normal</v>
      </c>
      <c r="CU934" s="40">
        <f>VLOOKUP(CF934,'PROMIS 57 T-Score Conversions'!Y$3:Z$35,2,TRUE)</f>
        <v>46.7</v>
      </c>
      <c r="CV934" s="39" t="str">
        <f t="shared" si="24"/>
        <v>Normal</v>
      </c>
      <c r="CW934" s="40">
        <f>vlookup(CG934,'PROMIS 57 T-Score Conversions'!M$3:N$35,2,TRUE)</f>
        <v>41.1</v>
      </c>
      <c r="CX934" s="39" t="str">
        <f t="shared" si="25"/>
        <v>Mild</v>
      </c>
      <c r="CY934" s="40">
        <f>VLOOKup(CH934,'PROMIS 57 T-Score Conversions'!I$3:J$35,2,TRUE)</f>
        <v>60.2</v>
      </c>
      <c r="CZ934" s="39" t="str">
        <f t="shared" si="26"/>
        <v>Moderate</v>
      </c>
      <c r="DA934" s="37">
        <f>VLOOKUP(CJ934,'PROMIS 57 T-Score Conversions'!AC$3:AD$35,2,TRUE)</f>
        <v>38.71</v>
      </c>
      <c r="DB934" s="44" t="str">
        <f t="shared" si="30"/>
        <v>Moderate</v>
      </c>
      <c r="DC934" s="40">
        <f>VLOOKUP(CK934,'PROMIS 57 T-Score Conversions'!AG$3:AH$35,2,TRUE)</f>
        <v>38.9</v>
      </c>
      <c r="DD934" s="39" t="str">
        <f t="shared" si="31"/>
        <v>Normal</v>
      </c>
    </row>
    <row r="935">
      <c r="A935" s="1" t="b">
        <v>1</v>
      </c>
      <c r="B935" s="1" t="b">
        <v>1</v>
      </c>
      <c r="C935" s="20">
        <v>44160.45729803241</v>
      </c>
      <c r="D935" s="1" t="s">
        <v>484</v>
      </c>
      <c r="E935" s="1">
        <v>2249.0</v>
      </c>
      <c r="F935" s="1">
        <v>3.0</v>
      </c>
      <c r="G935" s="1">
        <v>2.0</v>
      </c>
      <c r="H935" s="1">
        <v>4.0</v>
      </c>
      <c r="I935" s="1">
        <v>2.0</v>
      </c>
      <c r="J935" s="1">
        <v>1.0</v>
      </c>
      <c r="K935" s="1">
        <v>2.0</v>
      </c>
      <c r="L935" s="1">
        <v>2.0</v>
      </c>
      <c r="M935" s="1">
        <v>1.0</v>
      </c>
      <c r="N935" s="1">
        <v>5.0</v>
      </c>
      <c r="O935" s="1">
        <v>5.0</v>
      </c>
      <c r="P935" s="1">
        <v>5.0</v>
      </c>
      <c r="Q935" s="1">
        <v>5.0</v>
      </c>
      <c r="R935" s="1">
        <v>5.0</v>
      </c>
      <c r="S935" s="1">
        <v>5.0</v>
      </c>
      <c r="T935" s="1">
        <v>5.0</v>
      </c>
      <c r="U935" s="1">
        <v>5.0</v>
      </c>
      <c r="V935" s="1">
        <v>5.0</v>
      </c>
      <c r="W935" s="1">
        <v>5.0</v>
      </c>
      <c r="X935" s="1">
        <v>5.0</v>
      </c>
      <c r="Y935" s="1">
        <v>5.0</v>
      </c>
      <c r="Z935" s="1">
        <v>5.0</v>
      </c>
      <c r="AA935" s="1">
        <v>5.0</v>
      </c>
      <c r="AB935" s="1">
        <v>5.0</v>
      </c>
      <c r="AC935" s="1">
        <v>5.0</v>
      </c>
      <c r="AD935" s="1">
        <v>5.0</v>
      </c>
      <c r="AE935" s="1">
        <v>4.0</v>
      </c>
      <c r="AF935" s="1">
        <v>4.0</v>
      </c>
      <c r="AG935" s="1">
        <v>4.0</v>
      </c>
      <c r="AH935" s="1">
        <v>5.0</v>
      </c>
      <c r="AI935" s="1">
        <v>5.0</v>
      </c>
      <c r="AJ935" s="1">
        <v>5.0</v>
      </c>
      <c r="AK935" s="1">
        <v>5.0</v>
      </c>
      <c r="AL935" s="1">
        <v>4.0</v>
      </c>
      <c r="AM935" s="1">
        <v>3.0</v>
      </c>
      <c r="AN935" s="1">
        <v>4.0</v>
      </c>
      <c r="AO935" s="1">
        <v>4.0</v>
      </c>
      <c r="AP935" s="1">
        <v>4.0</v>
      </c>
      <c r="AQ935" s="1">
        <v>5.0</v>
      </c>
      <c r="AR935" s="1">
        <v>5.0</v>
      </c>
      <c r="AS935" s="1">
        <v>5.0</v>
      </c>
      <c r="AT935" s="1">
        <v>5.0</v>
      </c>
      <c r="AU935" s="1">
        <v>5.0</v>
      </c>
      <c r="AV935" s="1">
        <v>5.0</v>
      </c>
      <c r="AW935" s="1">
        <v>5.0</v>
      </c>
      <c r="AX935" s="1">
        <v>5.0</v>
      </c>
      <c r="AY935" s="1">
        <v>5.0</v>
      </c>
      <c r="AZ935" s="1">
        <v>5.0</v>
      </c>
      <c r="BA935" s="1">
        <v>5.0</v>
      </c>
      <c r="BB935" s="1">
        <v>4.0</v>
      </c>
      <c r="BC935" s="1">
        <v>4.0</v>
      </c>
      <c r="BD935" s="1">
        <v>4.0</v>
      </c>
      <c r="BE935" s="1">
        <v>4.0</v>
      </c>
      <c r="BF935" s="1">
        <v>4.0</v>
      </c>
      <c r="BG935" s="1">
        <v>4.0</v>
      </c>
      <c r="BH935" s="1">
        <v>4.0</v>
      </c>
      <c r="BI935" s="1">
        <v>4.0</v>
      </c>
      <c r="BJ935" s="1">
        <v>7.0</v>
      </c>
      <c r="BK935" s="1">
        <v>2.0</v>
      </c>
      <c r="BL935" s="1">
        <v>2.0</v>
      </c>
      <c r="BM935" s="1">
        <v>4.0</v>
      </c>
      <c r="BN935" s="1">
        <v>2.0</v>
      </c>
      <c r="BO935" s="1">
        <v>2.0</v>
      </c>
      <c r="BP935" s="1">
        <v>3.0</v>
      </c>
      <c r="BQ935" s="1">
        <v>1.0</v>
      </c>
      <c r="BR935" s="1">
        <v>1.0</v>
      </c>
      <c r="BS935" s="1">
        <v>3.0</v>
      </c>
      <c r="BT935" s="1">
        <v>4.0</v>
      </c>
      <c r="BU935" s="1">
        <v>5.0</v>
      </c>
      <c r="BV935" s="1">
        <v>5.0</v>
      </c>
      <c r="BW935" s="1">
        <v>5.0</v>
      </c>
      <c r="BX935" s="1">
        <v>5.0</v>
      </c>
      <c r="BY935" s="1">
        <v>5.0</v>
      </c>
      <c r="BZ935" s="1">
        <v>5.0</v>
      </c>
      <c r="CA935" s="64">
        <f t="shared" si="32"/>
        <v>301</v>
      </c>
      <c r="CB935" s="45">
        <f t="shared" si="33"/>
        <v>17</v>
      </c>
      <c r="CC935" s="45">
        <f t="shared" si="34"/>
        <v>40</v>
      </c>
      <c r="CD935" s="45">
        <f t="shared" si="35"/>
        <v>40</v>
      </c>
      <c r="CE935" s="45">
        <f t="shared" si="36"/>
        <v>37</v>
      </c>
      <c r="CF935" s="45">
        <f t="shared" si="37"/>
        <v>34</v>
      </c>
      <c r="CG935" s="45">
        <f t="shared" si="38"/>
        <v>40</v>
      </c>
      <c r="CH935" s="45">
        <f t="shared" si="39"/>
        <v>32</v>
      </c>
      <c r="CI935" s="45">
        <f t="shared" si="40"/>
        <v>0.7</v>
      </c>
      <c r="CJ935">
        <f t="shared" si="10"/>
        <v>17</v>
      </c>
      <c r="CK935" s="45">
        <f t="shared" si="41"/>
        <v>37</v>
      </c>
      <c r="CM935" s="40">
        <f>VLOOKUP(CB935,'PROMIS 57 T-Score Conversions'!Q$3:R$35,2,TRUE)</f>
        <v>33.2</v>
      </c>
      <c r="CN935" s="44" t="str">
        <f t="shared" si="20"/>
        <v>Moderate</v>
      </c>
      <c r="CO935" s="40">
        <f>VLOOKUP(CC935,'PROMIS 57 T-Score Conversions'!A$3:B$35,2,TRUE)</f>
        <v>83.1</v>
      </c>
      <c r="CP935" s="39" t="str">
        <f t="shared" si="21"/>
        <v>Severe</v>
      </c>
      <c r="CQ935" s="40">
        <f>VLOOKUP(CD935,'PROMIS 57 T-Score Conversions'!E$3:F$35,2,TRUE)</f>
        <v>81.3</v>
      </c>
      <c r="CR935" s="39" t="str">
        <f t="shared" si="22"/>
        <v>Severe</v>
      </c>
      <c r="CS935" s="40">
        <f>VLOOKUP(CE935,'PROMIS 57 T-Score Conversions'!U$3:V$35,2,TRUE)</f>
        <v>71</v>
      </c>
      <c r="CT935" s="39" t="str">
        <f t="shared" si="42"/>
        <v>Severe</v>
      </c>
      <c r="CU935" s="40">
        <f>VLOOKUP(CF935,'PROMIS 57 T-Score Conversions'!Y$3:Z$35,2,TRUE)</f>
        <v>64.8</v>
      </c>
      <c r="CV935" s="39" t="str">
        <f t="shared" si="24"/>
        <v>Moderate</v>
      </c>
      <c r="CW935" s="40">
        <f>vlookup(CG935,'PROMIS 57 T-Score Conversions'!M$3:N$35,2,TRUE)</f>
        <v>65.4</v>
      </c>
      <c r="CX935" s="39" t="str">
        <f t="shared" si="25"/>
        <v>Normal</v>
      </c>
      <c r="CY935" s="40">
        <f>VLOOKup(CH935,'PROMIS 57 T-Score Conversions'!I$3:J$35,2,TRUE)</f>
        <v>66.9</v>
      </c>
      <c r="CZ935" s="39" t="str">
        <f t="shared" si="26"/>
        <v>Moderate</v>
      </c>
      <c r="DA935" s="37">
        <f>VLOOKUP(CJ935,'PROMIS 57 T-Score Conversions'!AC$3:AD$35,2,TRUE)</f>
        <v>34.75</v>
      </c>
      <c r="DB935" s="44" t="str">
        <f t="shared" si="30"/>
        <v>Moderate</v>
      </c>
      <c r="DC935" s="40">
        <f>VLOOKUP(CK935,'PROMIS 57 T-Score Conversions'!AG$3:AH$35,2,TRUE)</f>
        <v>58.03</v>
      </c>
      <c r="DD935" s="39" t="str">
        <f t="shared" si="31"/>
        <v>Mild</v>
      </c>
    </row>
    <row r="936">
      <c r="A936" s="1" t="b">
        <v>1</v>
      </c>
      <c r="B936" s="1" t="b">
        <v>1</v>
      </c>
      <c r="C936" s="20">
        <v>44161.38885913194</v>
      </c>
      <c r="D936" s="1" t="s">
        <v>560</v>
      </c>
      <c r="E936" s="1">
        <v>2419.0</v>
      </c>
      <c r="F936" s="1">
        <v>2.0</v>
      </c>
      <c r="G936" s="1">
        <v>2.0</v>
      </c>
      <c r="H936" s="1">
        <v>4.0</v>
      </c>
      <c r="I936" s="1">
        <v>4.0</v>
      </c>
      <c r="J936" s="1">
        <v>2.0</v>
      </c>
      <c r="K936" s="1">
        <v>2.0</v>
      </c>
      <c r="L936" s="1">
        <v>4.0</v>
      </c>
      <c r="M936" s="1">
        <v>2.0</v>
      </c>
      <c r="N936" s="1">
        <v>1.0</v>
      </c>
      <c r="O936" s="1">
        <v>1.0</v>
      </c>
      <c r="P936" s="1">
        <v>1.0</v>
      </c>
      <c r="Q936" s="1">
        <v>1.0</v>
      </c>
      <c r="R936" s="1">
        <v>1.0</v>
      </c>
      <c r="S936" s="1">
        <v>1.0</v>
      </c>
      <c r="T936" s="1">
        <v>1.0</v>
      </c>
      <c r="U936" s="1">
        <v>1.0</v>
      </c>
      <c r="V936" s="1">
        <v>1.0</v>
      </c>
      <c r="W936" s="1">
        <v>1.0</v>
      </c>
      <c r="X936" s="1">
        <v>1.0</v>
      </c>
      <c r="Y936" s="1">
        <v>1.0</v>
      </c>
      <c r="Z936" s="1">
        <v>1.0</v>
      </c>
      <c r="AA936" s="1">
        <v>1.0</v>
      </c>
      <c r="AB936" s="1">
        <v>1.0</v>
      </c>
      <c r="AC936" s="1">
        <v>1.0</v>
      </c>
      <c r="AD936" s="1">
        <v>2.0</v>
      </c>
      <c r="AE936" s="1">
        <v>1.0</v>
      </c>
      <c r="AF936" s="1">
        <v>1.0</v>
      </c>
      <c r="AG936" s="1">
        <v>2.0</v>
      </c>
      <c r="AH936" s="1">
        <v>2.0</v>
      </c>
      <c r="AI936" s="1">
        <v>1.0</v>
      </c>
      <c r="AJ936" s="1">
        <v>1.0</v>
      </c>
      <c r="AK936" s="1">
        <v>1.0</v>
      </c>
      <c r="AL936" s="1">
        <v>3.0</v>
      </c>
      <c r="AM936" s="1">
        <v>3.0</v>
      </c>
      <c r="AN936" s="1">
        <v>4.0</v>
      </c>
      <c r="AO936" s="1">
        <v>1.0</v>
      </c>
      <c r="AP936" s="1">
        <v>4.0</v>
      </c>
      <c r="AQ936" s="1">
        <v>1.0</v>
      </c>
      <c r="AR936" s="1">
        <v>1.0</v>
      </c>
      <c r="AS936" s="1">
        <v>4.0</v>
      </c>
      <c r="AT936" s="1">
        <v>3.0</v>
      </c>
      <c r="AU936" s="1">
        <v>3.0</v>
      </c>
      <c r="AV936" s="1">
        <v>2.0</v>
      </c>
      <c r="AW936" s="1">
        <v>4.0</v>
      </c>
      <c r="AX936" s="1">
        <v>2.0</v>
      </c>
      <c r="AY936" s="1">
        <v>4.0</v>
      </c>
      <c r="AZ936" s="1">
        <v>2.0</v>
      </c>
      <c r="BA936" s="1">
        <v>2.0</v>
      </c>
      <c r="BB936" s="1">
        <v>4.0</v>
      </c>
      <c r="BC936" s="1">
        <v>4.0</v>
      </c>
      <c r="BD936" s="1">
        <v>2.0</v>
      </c>
      <c r="BE936" s="1">
        <v>2.0</v>
      </c>
      <c r="BF936" s="1">
        <v>2.0</v>
      </c>
      <c r="BG936" s="1">
        <v>4.0</v>
      </c>
      <c r="BH936" s="1">
        <v>3.0</v>
      </c>
      <c r="BI936" s="1">
        <v>2.0</v>
      </c>
      <c r="BJ936" s="1">
        <v>4.0</v>
      </c>
      <c r="BK936" s="1">
        <v>1.0</v>
      </c>
      <c r="BL936" s="1">
        <v>1.0</v>
      </c>
      <c r="BM936" s="1">
        <v>1.0</v>
      </c>
      <c r="BN936" s="1">
        <v>1.0</v>
      </c>
      <c r="BO936" s="1">
        <v>3.0</v>
      </c>
      <c r="BP936" s="1">
        <v>2.0</v>
      </c>
      <c r="BQ936" s="1">
        <v>3.0</v>
      </c>
      <c r="BR936" s="1">
        <v>2.0</v>
      </c>
      <c r="BS936" s="1">
        <v>4.0</v>
      </c>
      <c r="BT936" s="1">
        <v>4.0</v>
      </c>
      <c r="BU936" s="1">
        <v>4.0</v>
      </c>
      <c r="BV936" s="1">
        <v>3.0</v>
      </c>
      <c r="BW936" s="1">
        <v>4.0</v>
      </c>
      <c r="BX936" s="1">
        <v>3.0</v>
      </c>
      <c r="BY936" s="1">
        <v>3.0</v>
      </c>
      <c r="BZ936" s="1">
        <v>4.0</v>
      </c>
      <c r="CA936" s="64">
        <f t="shared" si="32"/>
        <v>162</v>
      </c>
      <c r="CB936" s="45">
        <f t="shared" si="33"/>
        <v>22</v>
      </c>
      <c r="CC936" s="45">
        <f t="shared" si="34"/>
        <v>8</v>
      </c>
      <c r="CD936" s="45">
        <f t="shared" si="35"/>
        <v>8</v>
      </c>
      <c r="CE936" s="45">
        <f t="shared" si="36"/>
        <v>11</v>
      </c>
      <c r="CF936" s="45">
        <f t="shared" si="37"/>
        <v>21</v>
      </c>
      <c r="CG936" s="45">
        <f t="shared" si="38"/>
        <v>22</v>
      </c>
      <c r="CH936" s="45">
        <f t="shared" si="39"/>
        <v>23</v>
      </c>
      <c r="CI936" s="45">
        <f t="shared" si="40"/>
        <v>0.4</v>
      </c>
      <c r="CJ936">
        <f t="shared" si="10"/>
        <v>14</v>
      </c>
      <c r="CK936" s="45">
        <f t="shared" si="41"/>
        <v>29</v>
      </c>
      <c r="CM936" s="40">
        <f>VLOOKUP(CB936,'PROMIS 57 T-Score Conversions'!Q$3:R$35,2,TRUE)</f>
        <v>36.7</v>
      </c>
      <c r="CN936" s="44" t="str">
        <f t="shared" si="20"/>
        <v>Moderate</v>
      </c>
      <c r="CO936" s="40">
        <f>VLOOKUP(CC936,'PROMIS 57 T-Score Conversions'!A$3:B$35,2,TRUE)</f>
        <v>37.1</v>
      </c>
      <c r="CP936" s="39" t="str">
        <f t="shared" si="21"/>
        <v>Normal</v>
      </c>
      <c r="CQ936" s="40">
        <f>VLOOKUP(CD936,'PROMIS 57 T-Score Conversions'!E$3:F$35,2,TRUE)</f>
        <v>38.2</v>
      </c>
      <c r="CR936" s="39" t="str">
        <f t="shared" si="22"/>
        <v>Normal</v>
      </c>
      <c r="CS936" s="40">
        <f>VLOOKUP(CE936,'PROMIS 57 T-Score Conversions'!U$3:V$35,2,TRUE)</f>
        <v>42.8</v>
      </c>
      <c r="CT936" s="39" t="str">
        <f t="shared" si="42"/>
        <v>Normal</v>
      </c>
      <c r="CU936" s="40">
        <f>VLOOKUP(CF936,'PROMIS 57 T-Score Conversions'!Y$3:Z$35,2,TRUE)</f>
        <v>51.2</v>
      </c>
      <c r="CV936" s="39" t="str">
        <f t="shared" si="24"/>
        <v>Normal</v>
      </c>
      <c r="CW936" s="40">
        <f>vlookup(CG936,'PROMIS 57 T-Score Conversions'!M$3:N$35,2,TRUE)</f>
        <v>42</v>
      </c>
      <c r="CX936" s="39" t="str">
        <f t="shared" si="25"/>
        <v>Mild</v>
      </c>
      <c r="CY936" s="40">
        <f>VLOOKup(CH936,'PROMIS 57 T-Score Conversions'!I$3:J$35,2,TRUE)</f>
        <v>60.8</v>
      </c>
      <c r="CZ936" s="39" t="str">
        <f t="shared" si="26"/>
        <v>Moderate</v>
      </c>
      <c r="DA936" s="37">
        <f>VLOOKUP(CJ936,'PROMIS 57 T-Score Conversions'!AC$3:AD$35,2,TRUE)</f>
        <v>32.15</v>
      </c>
      <c r="DB936" s="44" t="str">
        <f t="shared" si="30"/>
        <v>Moderate</v>
      </c>
      <c r="DC936" s="40">
        <f>VLOOKUP(CK936,'PROMIS 57 T-Score Conversions'!AG$3:AH$35,2,TRUE)</f>
        <v>48.16</v>
      </c>
      <c r="DD936" s="39" t="str">
        <f t="shared" si="31"/>
        <v>Normal</v>
      </c>
    </row>
    <row r="937">
      <c r="A937" s="1" t="b">
        <v>1</v>
      </c>
      <c r="B937" s="1" t="b">
        <v>1</v>
      </c>
      <c r="C937" s="20">
        <v>44161.79827209491</v>
      </c>
      <c r="D937" s="1" t="s">
        <v>328</v>
      </c>
      <c r="E937" s="1">
        <v>2126.0</v>
      </c>
      <c r="F937" s="1">
        <v>3.0</v>
      </c>
      <c r="G937" s="1">
        <v>4.0</v>
      </c>
      <c r="H937" s="1">
        <v>4.0</v>
      </c>
      <c r="I937" s="1">
        <v>3.0</v>
      </c>
      <c r="J937" s="1">
        <v>3.0</v>
      </c>
      <c r="K937" s="1">
        <v>3.0</v>
      </c>
      <c r="L937" s="1">
        <v>3.0</v>
      </c>
      <c r="M937" s="1">
        <v>3.0</v>
      </c>
      <c r="N937" s="1">
        <v>3.0</v>
      </c>
      <c r="O937" s="1">
        <v>3.0</v>
      </c>
      <c r="P937" s="1">
        <v>4.0</v>
      </c>
      <c r="Q937" s="1">
        <v>3.0</v>
      </c>
      <c r="R937" s="1">
        <v>3.0</v>
      </c>
      <c r="S937" s="1">
        <v>3.0</v>
      </c>
      <c r="T937" s="1">
        <v>3.0</v>
      </c>
      <c r="U937" s="1">
        <v>5.0</v>
      </c>
      <c r="V937" s="1">
        <v>2.0</v>
      </c>
      <c r="W937" s="1">
        <v>2.0</v>
      </c>
      <c r="X937" s="1">
        <v>3.0</v>
      </c>
      <c r="Y937" s="1">
        <v>3.0</v>
      </c>
      <c r="Z937" s="1">
        <v>3.0</v>
      </c>
      <c r="AA937" s="1">
        <v>3.0</v>
      </c>
      <c r="AB937" s="1">
        <v>3.0</v>
      </c>
      <c r="AC937" s="1">
        <v>3.0</v>
      </c>
      <c r="AD937" s="1">
        <v>4.0</v>
      </c>
      <c r="AE937" s="1">
        <v>4.0</v>
      </c>
      <c r="AF937" s="1">
        <v>3.0</v>
      </c>
      <c r="AG937" s="1">
        <v>3.0</v>
      </c>
      <c r="AH937" s="1">
        <v>3.0</v>
      </c>
      <c r="AI937" s="1">
        <v>3.0</v>
      </c>
      <c r="AJ937" s="1">
        <v>3.0</v>
      </c>
      <c r="AK937" s="1">
        <v>3.0</v>
      </c>
      <c r="AL937" s="1">
        <v>3.0</v>
      </c>
      <c r="AM937" s="1">
        <v>2.0</v>
      </c>
      <c r="AN937" s="1">
        <v>2.0</v>
      </c>
      <c r="AO937" s="1">
        <v>2.0</v>
      </c>
      <c r="AP937" s="1">
        <v>2.0</v>
      </c>
      <c r="AQ937" s="1">
        <v>2.0</v>
      </c>
      <c r="AR937" s="1">
        <v>2.0</v>
      </c>
      <c r="AS937" s="1">
        <v>2.0</v>
      </c>
      <c r="AT937" s="1">
        <v>3.0</v>
      </c>
      <c r="AU937" s="1">
        <v>3.0</v>
      </c>
      <c r="AV937" s="1">
        <v>3.0</v>
      </c>
      <c r="AW937" s="1">
        <v>3.0</v>
      </c>
      <c r="AX937" s="1">
        <v>3.0</v>
      </c>
      <c r="AY937" s="1">
        <v>3.0</v>
      </c>
      <c r="AZ937" s="1">
        <v>3.0</v>
      </c>
      <c r="BA937" s="1">
        <v>3.0</v>
      </c>
      <c r="BB937" s="1">
        <v>3.0</v>
      </c>
      <c r="BC937" s="1">
        <v>3.0</v>
      </c>
      <c r="BD937" s="1">
        <v>3.0</v>
      </c>
      <c r="BE937" s="1">
        <v>3.0</v>
      </c>
      <c r="BF937" s="1">
        <v>3.0</v>
      </c>
      <c r="BG937" s="1">
        <v>3.0</v>
      </c>
      <c r="BH937" s="1">
        <v>3.0</v>
      </c>
      <c r="BI937" s="1">
        <v>3.0</v>
      </c>
      <c r="BJ937" s="1">
        <v>7.0</v>
      </c>
      <c r="BK937" s="1">
        <v>3.0</v>
      </c>
      <c r="BL937" s="1">
        <v>3.0</v>
      </c>
      <c r="BM937" s="1">
        <v>3.0</v>
      </c>
      <c r="BN937" s="1">
        <v>3.0</v>
      </c>
      <c r="BO937" s="1">
        <v>3.0</v>
      </c>
      <c r="BP937" s="1">
        <v>3.0</v>
      </c>
      <c r="BQ937" s="1">
        <v>3.0</v>
      </c>
      <c r="BR937" s="1">
        <v>3.0</v>
      </c>
      <c r="BS937" s="1">
        <v>3.0</v>
      </c>
      <c r="BT937" s="1">
        <v>3.0</v>
      </c>
      <c r="BU937" s="1">
        <v>3.0</v>
      </c>
      <c r="BV937" s="1">
        <v>3.0</v>
      </c>
      <c r="BW937" s="1">
        <v>3.0</v>
      </c>
      <c r="BX937" s="1">
        <v>3.0</v>
      </c>
      <c r="BY937" s="1">
        <v>3.0</v>
      </c>
      <c r="BZ937" s="1">
        <v>3.0</v>
      </c>
      <c r="CA937" s="64">
        <f t="shared" si="32"/>
        <v>221</v>
      </c>
      <c r="CB937" s="45">
        <f t="shared" si="33"/>
        <v>26</v>
      </c>
      <c r="CC937" s="45">
        <f t="shared" si="34"/>
        <v>27</v>
      </c>
      <c r="CD937" s="45">
        <f t="shared" si="35"/>
        <v>22</v>
      </c>
      <c r="CE937" s="45">
        <f t="shared" si="36"/>
        <v>26</v>
      </c>
      <c r="CF937" s="45">
        <f t="shared" si="37"/>
        <v>17</v>
      </c>
      <c r="CG937" s="45">
        <f t="shared" si="38"/>
        <v>24</v>
      </c>
      <c r="CH937" s="45">
        <f t="shared" si="39"/>
        <v>24</v>
      </c>
      <c r="CI937" s="45">
        <f t="shared" si="40"/>
        <v>0.7</v>
      </c>
      <c r="CJ937">
        <f t="shared" si="10"/>
        <v>24</v>
      </c>
      <c r="CK937" s="45">
        <f t="shared" si="41"/>
        <v>24</v>
      </c>
      <c r="CM937" s="40">
        <f>VLOOKUP(CB937,'PROMIS 57 T-Score Conversions'!Q$3:R$35,2,TRUE)</f>
        <v>39.5</v>
      </c>
      <c r="CN937" s="44" t="str">
        <f t="shared" si="20"/>
        <v>Moderate</v>
      </c>
      <c r="CO937" s="40">
        <f>VLOOKUP(CC937,'PROMIS 57 T-Score Conversions'!A$3:B$35,2,TRUE)</f>
        <v>65.6</v>
      </c>
      <c r="CP937" s="39" t="str">
        <f t="shared" si="21"/>
        <v>Severe</v>
      </c>
      <c r="CQ937" s="40">
        <f>VLOOKUP(CD937,'PROMIS 57 T-Score Conversions'!E$3:F$35,2,TRUE)</f>
        <v>60.3</v>
      </c>
      <c r="CR937" s="39" t="str">
        <f t="shared" si="22"/>
        <v>Moderate</v>
      </c>
      <c r="CS937" s="40">
        <f>VLOOKUP(CE937,'PROMIS 57 T-Score Conversions'!U$3:V$35,2,TRUE)</f>
        <v>59.4</v>
      </c>
      <c r="CT937" s="39" t="str">
        <f t="shared" si="42"/>
        <v>Mild</v>
      </c>
      <c r="CU937" s="40">
        <f>VLOOKUP(CF937,'PROMIS 57 T-Score Conversions'!Y$3:Z$35,2,TRUE)</f>
        <v>46.7</v>
      </c>
      <c r="CV937" s="39" t="str">
        <f t="shared" si="24"/>
        <v>Normal</v>
      </c>
      <c r="CW937" s="40">
        <f>vlookup(CG937,'PROMIS 57 T-Score Conversions'!M$3:N$35,2,TRUE)</f>
        <v>44</v>
      </c>
      <c r="CX937" s="39" t="str">
        <f t="shared" si="25"/>
        <v>Mild</v>
      </c>
      <c r="CY937" s="40">
        <f>VLOOKup(CH937,'PROMIS 57 T-Score Conversions'!I$3:J$35,2,TRUE)</f>
        <v>61.5</v>
      </c>
      <c r="CZ937" s="39" t="str">
        <f t="shared" si="26"/>
        <v>Moderate</v>
      </c>
      <c r="DA937" s="37">
        <f>VLOOKUP(CJ937,'PROMIS 57 T-Score Conversions'!AC$3:AD$35,2,TRUE)</f>
        <v>40.29</v>
      </c>
      <c r="DB937" s="44" t="str">
        <f t="shared" si="30"/>
        <v>Mild</v>
      </c>
      <c r="DC937" s="40">
        <f>VLOOKUP(CK937,'PROMIS 57 T-Score Conversions'!AG$3:AH$35,2,TRUE)</f>
        <v>43.42</v>
      </c>
      <c r="DD937" s="39" t="str">
        <f t="shared" si="31"/>
        <v>Normal</v>
      </c>
    </row>
    <row r="938">
      <c r="A938" s="1" t="b">
        <v>1</v>
      </c>
      <c r="B938" s="1" t="b">
        <v>1</v>
      </c>
      <c r="C938" s="20">
        <v>44162.24636365741</v>
      </c>
      <c r="D938" s="1" t="s">
        <v>561</v>
      </c>
      <c r="E938" s="1">
        <v>2416.0</v>
      </c>
      <c r="F938" s="1">
        <v>4.0</v>
      </c>
      <c r="G938" s="1">
        <v>5.0</v>
      </c>
      <c r="H938" s="1">
        <v>5.0</v>
      </c>
      <c r="I938" s="1">
        <v>5.0</v>
      </c>
      <c r="J938" s="1">
        <v>3.0</v>
      </c>
      <c r="K938" s="1">
        <v>5.0</v>
      </c>
      <c r="L938" s="1">
        <v>4.0</v>
      </c>
      <c r="M938" s="1">
        <v>3.0</v>
      </c>
      <c r="N938" s="1">
        <v>4.0</v>
      </c>
      <c r="O938" s="1">
        <v>3.0</v>
      </c>
      <c r="P938" s="1">
        <v>4.0</v>
      </c>
      <c r="Q938" s="1">
        <v>5.0</v>
      </c>
      <c r="R938" s="1">
        <v>4.0</v>
      </c>
      <c r="S938" s="1">
        <v>4.0</v>
      </c>
      <c r="T938" s="1">
        <v>4.0</v>
      </c>
      <c r="U938" s="1">
        <v>5.0</v>
      </c>
      <c r="V938" s="1">
        <v>2.0</v>
      </c>
      <c r="W938" s="1">
        <v>2.0</v>
      </c>
      <c r="X938" s="1">
        <v>2.0</v>
      </c>
      <c r="Y938" s="1">
        <v>4.0</v>
      </c>
      <c r="Z938" s="1">
        <v>2.0</v>
      </c>
      <c r="AA938" s="1">
        <v>4.0</v>
      </c>
      <c r="AB938" s="1">
        <v>4.0</v>
      </c>
      <c r="AC938" s="1">
        <v>4.0</v>
      </c>
      <c r="AD938" s="1">
        <v>4.0</v>
      </c>
      <c r="AE938" s="1">
        <v>4.0</v>
      </c>
      <c r="AF938" s="1">
        <v>3.0</v>
      </c>
      <c r="AG938" s="1">
        <v>3.0</v>
      </c>
      <c r="AH938" s="1">
        <v>3.0</v>
      </c>
      <c r="AI938" s="1">
        <v>2.0</v>
      </c>
      <c r="AJ938" s="1">
        <v>3.0</v>
      </c>
      <c r="AK938" s="1">
        <v>3.0</v>
      </c>
      <c r="AL938" s="1">
        <v>4.0</v>
      </c>
      <c r="AM938" s="1">
        <v>4.0</v>
      </c>
      <c r="AN938" s="1">
        <v>4.0</v>
      </c>
      <c r="AO938" s="1">
        <v>3.0</v>
      </c>
      <c r="AP938" s="1">
        <v>2.0</v>
      </c>
      <c r="AQ938" s="1">
        <v>5.0</v>
      </c>
      <c r="AR938" s="1">
        <v>4.0</v>
      </c>
      <c r="AS938" s="1">
        <v>3.0</v>
      </c>
      <c r="AT938" s="1">
        <v>2.0</v>
      </c>
      <c r="AU938" s="1">
        <v>2.0</v>
      </c>
      <c r="AV938" s="1">
        <v>2.0</v>
      </c>
      <c r="AW938" s="1">
        <v>2.0</v>
      </c>
      <c r="AX938" s="1">
        <v>4.0</v>
      </c>
      <c r="AY938" s="1">
        <v>4.0</v>
      </c>
      <c r="AZ938" s="1">
        <v>2.0</v>
      </c>
      <c r="BA938" s="1">
        <v>2.0</v>
      </c>
      <c r="BB938" s="1">
        <v>2.0</v>
      </c>
      <c r="BC938" s="1">
        <v>3.0</v>
      </c>
      <c r="BD938" s="1">
        <v>3.0</v>
      </c>
      <c r="BE938" s="1">
        <v>2.0</v>
      </c>
      <c r="BF938" s="1">
        <v>3.0</v>
      </c>
      <c r="BG938" s="1">
        <v>3.0</v>
      </c>
      <c r="BH938" s="1">
        <v>3.0</v>
      </c>
      <c r="BI938" s="1">
        <v>2.0</v>
      </c>
      <c r="BJ938" s="1">
        <v>4.0</v>
      </c>
      <c r="BK938" s="1">
        <v>3.0</v>
      </c>
      <c r="BL938" s="1">
        <v>4.0</v>
      </c>
      <c r="BM938" s="1">
        <v>3.0</v>
      </c>
      <c r="BN938" s="1">
        <v>3.0</v>
      </c>
      <c r="BO938" s="1">
        <v>3.0</v>
      </c>
      <c r="BP938" s="1">
        <v>3.0</v>
      </c>
      <c r="BQ938" s="1">
        <v>4.0</v>
      </c>
      <c r="BR938" s="1">
        <v>4.0</v>
      </c>
      <c r="BS938" s="1">
        <v>3.0</v>
      </c>
      <c r="BT938" s="1">
        <v>2.0</v>
      </c>
      <c r="BU938" s="1">
        <v>3.0</v>
      </c>
      <c r="BV938" s="1">
        <v>3.0</v>
      </c>
      <c r="BW938" s="1">
        <v>3.0</v>
      </c>
      <c r="BX938" s="1">
        <v>3.0</v>
      </c>
      <c r="BY938" s="1">
        <v>3.0</v>
      </c>
      <c r="BZ938" s="1">
        <v>3.0</v>
      </c>
      <c r="CA938" s="64">
        <f t="shared" si="32"/>
        <v>240</v>
      </c>
      <c r="CB938" s="45">
        <f t="shared" si="33"/>
        <v>34</v>
      </c>
      <c r="CC938" s="45">
        <f t="shared" si="34"/>
        <v>33</v>
      </c>
      <c r="CD938" s="45">
        <f t="shared" si="35"/>
        <v>24</v>
      </c>
      <c r="CE938" s="45">
        <f t="shared" si="36"/>
        <v>25</v>
      </c>
      <c r="CF938" s="45">
        <f t="shared" si="37"/>
        <v>29</v>
      </c>
      <c r="CG938" s="45">
        <f t="shared" si="38"/>
        <v>20</v>
      </c>
      <c r="CH938" s="45">
        <f t="shared" si="39"/>
        <v>21</v>
      </c>
      <c r="CI938" s="45">
        <f t="shared" si="40"/>
        <v>0.4</v>
      </c>
      <c r="CJ938">
        <f t="shared" si="10"/>
        <v>27</v>
      </c>
      <c r="CK938" s="45">
        <f t="shared" si="41"/>
        <v>23</v>
      </c>
      <c r="CM938" s="40">
        <f>VLOOKUP(CB938,'PROMIS 57 T-Score Conversions'!Q$3:R$35,2,TRUE)</f>
        <v>45.7</v>
      </c>
      <c r="CN938" s="44" t="str">
        <f t="shared" si="20"/>
        <v>Normal</v>
      </c>
      <c r="CO938" s="40">
        <f>VLOOKUP(CC938,'PROMIS 57 T-Score Conversions'!A$3:B$35,2,TRUE)</f>
        <v>71.9</v>
      </c>
      <c r="CP938" s="39" t="str">
        <f t="shared" si="21"/>
        <v>Severe</v>
      </c>
      <c r="CQ938" s="40">
        <f>VLOOKUP(CD938,'PROMIS 57 T-Score Conversions'!E$3:F$35,2,TRUE)</f>
        <v>62.1</v>
      </c>
      <c r="CR938" s="39" t="str">
        <f t="shared" si="22"/>
        <v>Moderate</v>
      </c>
      <c r="CS938" s="40">
        <f>VLOOKUP(CE938,'PROMIS 57 T-Score Conversions'!U$3:V$35,2,TRUE)</f>
        <v>58.5</v>
      </c>
      <c r="CT938" s="39" t="str">
        <f t="shared" si="42"/>
        <v>Mild</v>
      </c>
      <c r="CU938" s="40">
        <f>VLOOKUP(CF938,'PROMIS 57 T-Score Conversions'!Y$3:Z$35,2,TRUE)</f>
        <v>59.4</v>
      </c>
      <c r="CV938" s="39" t="str">
        <f t="shared" si="24"/>
        <v>Mild</v>
      </c>
      <c r="CW938" s="40">
        <f>vlookup(CG938,'PROMIS 57 T-Score Conversions'!M$3:N$35,2,TRUE)</f>
        <v>40.2</v>
      </c>
      <c r="CX938" s="39" t="str">
        <f t="shared" si="25"/>
        <v>Mild</v>
      </c>
      <c r="CY938" s="40">
        <f>VLOOKup(CH938,'PROMIS 57 T-Score Conversions'!I$3:J$35,2,TRUE)</f>
        <v>59.5</v>
      </c>
      <c r="CZ938" s="39" t="str">
        <f t="shared" si="26"/>
        <v>Mild</v>
      </c>
      <c r="DA938" s="37">
        <f>VLOOKUP(CJ938,'PROMIS 57 T-Score Conversions'!AC$3:AD$35,2,TRUE)</f>
        <v>42.72</v>
      </c>
      <c r="DB938" s="44" t="str">
        <f t="shared" si="30"/>
        <v>Mild</v>
      </c>
      <c r="DC938" s="40">
        <f>VLOOKUP(CK938,'PROMIS 57 T-Score Conversions'!AG$3:AH$35,2,TRUE)</f>
        <v>42.51</v>
      </c>
      <c r="DD938" s="39" t="str">
        <f t="shared" si="31"/>
        <v>Normal</v>
      </c>
    </row>
    <row r="939">
      <c r="A939" s="1" t="b">
        <v>1</v>
      </c>
      <c r="B939" s="1" t="b">
        <v>1</v>
      </c>
      <c r="C939" s="20">
        <v>44162.24646197917</v>
      </c>
      <c r="D939" s="1" t="s">
        <v>561</v>
      </c>
      <c r="E939" s="1">
        <v>2416.0</v>
      </c>
      <c r="F939" s="1">
        <v>4.0</v>
      </c>
      <c r="G939" s="1">
        <v>5.0</v>
      </c>
      <c r="H939" s="1">
        <v>5.0</v>
      </c>
      <c r="I939" s="1">
        <v>5.0</v>
      </c>
      <c r="J939" s="1">
        <v>3.0</v>
      </c>
      <c r="K939" s="1">
        <v>5.0</v>
      </c>
      <c r="L939" s="1">
        <v>4.0</v>
      </c>
      <c r="M939" s="1">
        <v>3.0</v>
      </c>
      <c r="N939" s="1">
        <v>4.0</v>
      </c>
      <c r="O939" s="1">
        <v>3.0</v>
      </c>
      <c r="P939" s="1">
        <v>4.0</v>
      </c>
      <c r="Q939" s="1">
        <v>5.0</v>
      </c>
      <c r="R939" s="1">
        <v>4.0</v>
      </c>
      <c r="S939" s="1">
        <v>4.0</v>
      </c>
      <c r="T939" s="1">
        <v>4.0</v>
      </c>
      <c r="U939" s="1">
        <v>5.0</v>
      </c>
      <c r="V939" s="1">
        <v>2.0</v>
      </c>
      <c r="W939" s="1">
        <v>2.0</v>
      </c>
      <c r="X939" s="1">
        <v>2.0</v>
      </c>
      <c r="Y939" s="1">
        <v>4.0</v>
      </c>
      <c r="Z939" s="1">
        <v>2.0</v>
      </c>
      <c r="AA939" s="1">
        <v>4.0</v>
      </c>
      <c r="AB939" s="1">
        <v>4.0</v>
      </c>
      <c r="AC939" s="1">
        <v>4.0</v>
      </c>
      <c r="AD939" s="1">
        <v>4.0</v>
      </c>
      <c r="AE939" s="1">
        <v>4.0</v>
      </c>
      <c r="AF939" s="1">
        <v>3.0</v>
      </c>
      <c r="AG939" s="1">
        <v>3.0</v>
      </c>
      <c r="AH939" s="1">
        <v>3.0</v>
      </c>
      <c r="AI939" s="1">
        <v>2.0</v>
      </c>
      <c r="AJ939" s="1">
        <v>3.0</v>
      </c>
      <c r="AK939" s="1">
        <v>3.0</v>
      </c>
      <c r="AL939" s="1">
        <v>4.0</v>
      </c>
      <c r="AM939" s="1">
        <v>4.0</v>
      </c>
      <c r="AN939" s="1">
        <v>4.0</v>
      </c>
      <c r="AO939" s="1">
        <v>3.0</v>
      </c>
      <c r="AP939" s="1">
        <v>2.0</v>
      </c>
      <c r="AQ939" s="1">
        <v>5.0</v>
      </c>
      <c r="AR939" s="1">
        <v>4.0</v>
      </c>
      <c r="AS939" s="1">
        <v>3.0</v>
      </c>
      <c r="AT939" s="1">
        <v>2.0</v>
      </c>
      <c r="AU939" s="1">
        <v>2.0</v>
      </c>
      <c r="AV939" s="1">
        <v>2.0</v>
      </c>
      <c r="AW939" s="1">
        <v>2.0</v>
      </c>
      <c r="AX939" s="1">
        <v>4.0</v>
      </c>
      <c r="AY939" s="1">
        <v>4.0</v>
      </c>
      <c r="AZ939" s="1">
        <v>2.0</v>
      </c>
      <c r="BA939" s="1">
        <v>2.0</v>
      </c>
      <c r="BB939" s="1">
        <v>2.0</v>
      </c>
      <c r="BC939" s="1">
        <v>3.0</v>
      </c>
      <c r="BD939" s="1">
        <v>3.0</v>
      </c>
      <c r="BE939" s="1">
        <v>2.0</v>
      </c>
      <c r="BF939" s="1">
        <v>3.0</v>
      </c>
      <c r="BG939" s="1">
        <v>3.0</v>
      </c>
      <c r="BH939" s="1">
        <v>3.0</v>
      </c>
      <c r="BI939" s="1">
        <v>2.0</v>
      </c>
      <c r="BJ939" s="1">
        <v>4.0</v>
      </c>
      <c r="BK939" s="1">
        <v>3.0</v>
      </c>
      <c r="BL939" s="1">
        <v>4.0</v>
      </c>
      <c r="BM939" s="1">
        <v>3.0</v>
      </c>
      <c r="BN939" s="1">
        <v>3.0</v>
      </c>
      <c r="BO939" s="1">
        <v>3.0</v>
      </c>
      <c r="BP939" s="1">
        <v>3.0</v>
      </c>
      <c r="BQ939" s="1">
        <v>4.0</v>
      </c>
      <c r="BR939" s="1">
        <v>4.0</v>
      </c>
      <c r="BS939" s="1">
        <v>3.0</v>
      </c>
      <c r="BT939" s="1">
        <v>2.0</v>
      </c>
      <c r="BU939" s="1">
        <v>3.0</v>
      </c>
      <c r="BV939" s="1">
        <v>3.0</v>
      </c>
      <c r="BW939" s="1">
        <v>3.0</v>
      </c>
      <c r="BX939" s="1">
        <v>3.0</v>
      </c>
      <c r="BY939" s="1">
        <v>3.0</v>
      </c>
      <c r="BZ939" s="1">
        <v>3.0</v>
      </c>
      <c r="CA939" s="64">
        <f t="shared" si="32"/>
        <v>240</v>
      </c>
      <c r="CB939" s="45">
        <f t="shared" si="33"/>
        <v>34</v>
      </c>
      <c r="CC939" s="45">
        <f t="shared" si="34"/>
        <v>33</v>
      </c>
      <c r="CD939" s="45">
        <f t="shared" si="35"/>
        <v>24</v>
      </c>
      <c r="CE939" s="45">
        <f t="shared" si="36"/>
        <v>25</v>
      </c>
      <c r="CF939" s="45">
        <f t="shared" si="37"/>
        <v>29</v>
      </c>
      <c r="CG939" s="45">
        <f t="shared" si="38"/>
        <v>20</v>
      </c>
      <c r="CH939" s="45">
        <f t="shared" si="39"/>
        <v>21</v>
      </c>
      <c r="CI939" s="45">
        <f t="shared" si="40"/>
        <v>0.4</v>
      </c>
      <c r="CJ939">
        <f t="shared" si="10"/>
        <v>27</v>
      </c>
      <c r="CK939" s="45">
        <f t="shared" si="41"/>
        <v>23</v>
      </c>
      <c r="CM939" s="40">
        <f>VLOOKUP(CB939,'PROMIS 57 T-Score Conversions'!Q$3:R$35,2,TRUE)</f>
        <v>45.7</v>
      </c>
      <c r="CN939" s="44" t="str">
        <f t="shared" si="20"/>
        <v>Normal</v>
      </c>
      <c r="CO939" s="40">
        <f>VLOOKUP(CC939,'PROMIS 57 T-Score Conversions'!A$3:B$35,2,TRUE)</f>
        <v>71.9</v>
      </c>
      <c r="CP939" s="39" t="str">
        <f t="shared" si="21"/>
        <v>Severe</v>
      </c>
      <c r="CQ939" s="40">
        <f>VLOOKUP(CD939,'PROMIS 57 T-Score Conversions'!E$3:F$35,2,TRUE)</f>
        <v>62.1</v>
      </c>
      <c r="CR939" s="39" t="str">
        <f t="shared" si="22"/>
        <v>Moderate</v>
      </c>
      <c r="CS939" s="40">
        <f>VLOOKUP(CE939,'PROMIS 57 T-Score Conversions'!U$3:V$35,2,TRUE)</f>
        <v>58.5</v>
      </c>
      <c r="CT939" s="39" t="str">
        <f t="shared" si="42"/>
        <v>Mild</v>
      </c>
      <c r="CU939" s="40">
        <f>VLOOKUP(CF939,'PROMIS 57 T-Score Conversions'!Y$3:Z$35,2,TRUE)</f>
        <v>59.4</v>
      </c>
      <c r="CV939" s="39" t="str">
        <f t="shared" si="24"/>
        <v>Mild</v>
      </c>
      <c r="CW939" s="40">
        <f>vlookup(CG939,'PROMIS 57 T-Score Conversions'!M$3:N$35,2,TRUE)</f>
        <v>40.2</v>
      </c>
      <c r="CX939" s="39" t="str">
        <f t="shared" si="25"/>
        <v>Mild</v>
      </c>
      <c r="CY939" s="40">
        <f>VLOOKup(CH939,'PROMIS 57 T-Score Conversions'!I$3:J$35,2,TRUE)</f>
        <v>59.5</v>
      </c>
      <c r="CZ939" s="39" t="str">
        <f t="shared" si="26"/>
        <v>Mild</v>
      </c>
      <c r="DA939" s="37">
        <f>VLOOKUP(CJ939,'PROMIS 57 T-Score Conversions'!AC$3:AD$35,2,TRUE)</f>
        <v>42.72</v>
      </c>
      <c r="DB939" s="44" t="str">
        <f t="shared" si="30"/>
        <v>Mild</v>
      </c>
      <c r="DC939" s="40">
        <f>VLOOKUP(CK939,'PROMIS 57 T-Score Conversions'!AG$3:AH$35,2,TRUE)</f>
        <v>42.51</v>
      </c>
      <c r="DD939" s="39" t="str">
        <f t="shared" si="31"/>
        <v>Normal</v>
      </c>
    </row>
    <row r="940">
      <c r="A940" s="1" t="b">
        <v>1</v>
      </c>
      <c r="B940" s="1" t="b">
        <v>1</v>
      </c>
      <c r="C940" s="20">
        <v>44162.43970875</v>
      </c>
      <c r="D940" s="1" t="s">
        <v>562</v>
      </c>
      <c r="E940" s="1">
        <v>2423.0</v>
      </c>
      <c r="F940" s="1">
        <v>5.0</v>
      </c>
      <c r="G940" s="1">
        <v>5.0</v>
      </c>
      <c r="H940" s="1">
        <v>5.0</v>
      </c>
      <c r="I940" s="1">
        <v>5.0</v>
      </c>
      <c r="J940" s="1">
        <v>5.0</v>
      </c>
      <c r="K940" s="1">
        <v>5.0</v>
      </c>
      <c r="L940" s="1">
        <v>5.0</v>
      </c>
      <c r="M940" s="1">
        <v>5.0</v>
      </c>
      <c r="N940" s="1">
        <v>4.0</v>
      </c>
      <c r="O940" s="1">
        <v>3.0</v>
      </c>
      <c r="P940" s="1">
        <v>2.0</v>
      </c>
      <c r="Q940" s="1">
        <v>2.0</v>
      </c>
      <c r="R940" s="1">
        <v>2.0</v>
      </c>
      <c r="S940" s="1">
        <v>2.0</v>
      </c>
      <c r="T940" s="1">
        <v>2.0</v>
      </c>
      <c r="U940" s="1">
        <v>2.0</v>
      </c>
      <c r="V940" s="1">
        <v>4.0</v>
      </c>
      <c r="W940" s="1">
        <v>4.0</v>
      </c>
      <c r="X940" s="1">
        <v>3.0</v>
      </c>
      <c r="Y940" s="1">
        <v>4.0</v>
      </c>
      <c r="Z940" s="1">
        <v>4.0</v>
      </c>
      <c r="AA940" s="1">
        <v>3.0</v>
      </c>
      <c r="AB940" s="1">
        <v>5.0</v>
      </c>
      <c r="AC940" s="1">
        <v>3.0</v>
      </c>
      <c r="AD940" s="1">
        <v>4.0</v>
      </c>
      <c r="AE940" s="1">
        <v>4.0</v>
      </c>
      <c r="AF940" s="1">
        <v>4.0</v>
      </c>
      <c r="AG940" s="1">
        <v>3.0</v>
      </c>
      <c r="AH940" s="1">
        <v>3.0</v>
      </c>
      <c r="AI940" s="1">
        <v>1.0</v>
      </c>
      <c r="AJ940" s="1">
        <v>2.0</v>
      </c>
      <c r="AK940" s="1">
        <v>2.0</v>
      </c>
      <c r="AL940" s="1">
        <v>2.0</v>
      </c>
      <c r="AM940" s="1">
        <v>2.0</v>
      </c>
      <c r="AN940" s="1">
        <v>2.0</v>
      </c>
      <c r="AO940" s="1">
        <v>1.0</v>
      </c>
      <c r="AP940" s="1">
        <v>1.0</v>
      </c>
      <c r="AQ940" s="1">
        <v>1.0</v>
      </c>
      <c r="AR940" s="1">
        <v>1.0</v>
      </c>
      <c r="AS940" s="1">
        <v>2.0</v>
      </c>
      <c r="AT940" s="1">
        <v>3.0</v>
      </c>
      <c r="AU940" s="1">
        <v>3.0</v>
      </c>
      <c r="AV940" s="1">
        <v>2.0</v>
      </c>
      <c r="AW940" s="1">
        <v>3.0</v>
      </c>
      <c r="AX940" s="1">
        <v>3.0</v>
      </c>
      <c r="AY940" s="1">
        <v>3.0</v>
      </c>
      <c r="AZ940" s="1">
        <v>3.0</v>
      </c>
      <c r="BA940" s="1">
        <v>2.0</v>
      </c>
      <c r="BB940" s="1">
        <v>2.0</v>
      </c>
      <c r="BC940" s="1">
        <v>3.0</v>
      </c>
      <c r="BD940" s="1">
        <v>4.0</v>
      </c>
      <c r="BE940" s="1">
        <v>3.0</v>
      </c>
      <c r="BF940" s="1">
        <v>3.0</v>
      </c>
      <c r="BG940" s="1">
        <v>3.0</v>
      </c>
      <c r="BH940" s="1">
        <v>3.0</v>
      </c>
      <c r="BI940" s="1">
        <v>3.0</v>
      </c>
      <c r="BJ940" s="1">
        <v>2.0</v>
      </c>
      <c r="BK940" s="1">
        <v>1.0</v>
      </c>
      <c r="BL940" s="1">
        <v>1.0</v>
      </c>
      <c r="BM940" s="1">
        <v>1.0</v>
      </c>
      <c r="BN940" s="1">
        <v>1.0</v>
      </c>
      <c r="BO940" s="1">
        <v>1.0</v>
      </c>
      <c r="BP940" s="1">
        <v>1.0</v>
      </c>
      <c r="BQ940" s="1">
        <v>1.0</v>
      </c>
      <c r="BR940" s="1">
        <v>1.0</v>
      </c>
      <c r="BS940" s="1">
        <v>1.0</v>
      </c>
      <c r="BT940" s="1">
        <v>5.0</v>
      </c>
      <c r="BU940" s="1">
        <v>5.0</v>
      </c>
      <c r="BV940" s="1">
        <v>5.0</v>
      </c>
      <c r="BW940" s="1">
        <v>4.0</v>
      </c>
      <c r="BX940" s="1">
        <v>4.0</v>
      </c>
      <c r="BY940" s="1">
        <v>5.0</v>
      </c>
      <c r="BZ940" s="1">
        <v>5.0</v>
      </c>
      <c r="CA940" s="64">
        <f t="shared" si="32"/>
        <v>214</v>
      </c>
      <c r="CB940" s="45">
        <f t="shared" si="33"/>
        <v>40</v>
      </c>
      <c r="CC940" s="45">
        <f t="shared" si="34"/>
        <v>19</v>
      </c>
      <c r="CD940" s="45">
        <f t="shared" si="35"/>
        <v>30</v>
      </c>
      <c r="CE940" s="45">
        <f t="shared" si="36"/>
        <v>23</v>
      </c>
      <c r="CF940" s="45">
        <f t="shared" si="37"/>
        <v>12</v>
      </c>
      <c r="CG940" s="45">
        <f t="shared" si="38"/>
        <v>22</v>
      </c>
      <c r="CH940" s="45">
        <f t="shared" si="39"/>
        <v>24</v>
      </c>
      <c r="CI940" s="45">
        <f t="shared" si="40"/>
        <v>0.2</v>
      </c>
      <c r="CJ940">
        <f t="shared" si="10"/>
        <v>8</v>
      </c>
      <c r="CK940" s="45">
        <f t="shared" si="41"/>
        <v>34</v>
      </c>
      <c r="CM940" s="40">
        <f>VLOOKUP(CB940,'PROMIS 57 T-Score Conversions'!Q$3:R$35,2,TRUE)</f>
        <v>60.1</v>
      </c>
      <c r="CN940" s="44" t="str">
        <f t="shared" si="20"/>
        <v>Normal</v>
      </c>
      <c r="CO940" s="40">
        <f>VLOOKUP(CC940,'PROMIS 57 T-Score Conversions'!A$3:B$35,2,TRUE)</f>
        <v>57.4</v>
      </c>
      <c r="CP940" s="39" t="str">
        <f t="shared" si="21"/>
        <v>Moderate</v>
      </c>
      <c r="CQ940" s="40">
        <f>VLOOKUP(CD940,'PROMIS 57 T-Score Conversions'!E$3:F$35,2,TRUE)</f>
        <v>67.7</v>
      </c>
      <c r="CR940" s="39" t="str">
        <f t="shared" si="22"/>
        <v>Moderate</v>
      </c>
      <c r="CS940" s="40">
        <f>VLOOKUP(CE940,'PROMIS 57 T-Score Conversions'!U$3:V$35,2,TRUE)</f>
        <v>56.6</v>
      </c>
      <c r="CT940" s="39" t="str">
        <f t="shared" si="42"/>
        <v>Mild</v>
      </c>
      <c r="CU940" s="40">
        <f>VLOOKUP(CF940,'PROMIS 57 T-Score Conversions'!Y$3:Z$35,2,TRUE)</f>
        <v>39.8</v>
      </c>
      <c r="CV940" s="39" t="str">
        <f t="shared" si="24"/>
        <v>Normal</v>
      </c>
      <c r="CW940" s="40">
        <f>vlookup(CG940,'PROMIS 57 T-Score Conversions'!M$3:N$35,2,TRUE)</f>
        <v>42</v>
      </c>
      <c r="CX940" s="39" t="str">
        <f t="shared" si="25"/>
        <v>Mild</v>
      </c>
      <c r="CY940" s="40">
        <f>VLOOKup(CH940,'PROMIS 57 T-Score Conversions'!I$3:J$35,2,TRUE)</f>
        <v>61.5</v>
      </c>
      <c r="CZ940" s="39" t="str">
        <f t="shared" si="26"/>
        <v>Moderate</v>
      </c>
      <c r="DA940" s="37">
        <f>VLOOKUP(CJ940,'PROMIS 57 T-Score Conversions'!AC$3:AD$35,2,TRUE)</f>
        <v>22.41</v>
      </c>
      <c r="DB940" s="44" t="str">
        <f t="shared" si="30"/>
        <v>Severe</v>
      </c>
      <c r="DC940" s="40">
        <f>VLOOKUP(CK940,'PROMIS 57 T-Score Conversions'!AG$3:AH$35,2,TRUE)</f>
        <v>53.63</v>
      </c>
      <c r="DD940" s="39" t="str">
        <f t="shared" si="31"/>
        <v>Normal</v>
      </c>
    </row>
    <row r="941">
      <c r="A941" s="1" t="b">
        <v>1</v>
      </c>
      <c r="B941" s="1" t="b">
        <v>1</v>
      </c>
      <c r="C941" s="20">
        <v>44162.52284100694</v>
      </c>
      <c r="D941" s="1" t="s">
        <v>563</v>
      </c>
      <c r="E941" s="1">
        <v>2415.0</v>
      </c>
      <c r="F941" s="1">
        <v>4.0</v>
      </c>
      <c r="G941" s="1">
        <v>4.0</v>
      </c>
      <c r="H941" s="1">
        <v>5.0</v>
      </c>
      <c r="I941" s="1">
        <v>4.0</v>
      </c>
      <c r="J941" s="1">
        <v>5.0</v>
      </c>
      <c r="K941" s="1">
        <v>5.0</v>
      </c>
      <c r="L941" s="1">
        <v>5.0</v>
      </c>
      <c r="M941" s="1">
        <v>5.0</v>
      </c>
      <c r="N941" s="1">
        <v>3.0</v>
      </c>
      <c r="O941" s="1">
        <v>3.0</v>
      </c>
      <c r="P941" s="1">
        <v>3.0</v>
      </c>
      <c r="Q941" s="1">
        <v>4.0</v>
      </c>
      <c r="R941" s="1">
        <v>4.0</v>
      </c>
      <c r="S941" s="1">
        <v>3.0</v>
      </c>
      <c r="T941" s="1">
        <v>4.0</v>
      </c>
      <c r="U941" s="1">
        <v>4.0</v>
      </c>
      <c r="V941" s="1">
        <v>1.0</v>
      </c>
      <c r="W941" s="1">
        <v>1.0</v>
      </c>
      <c r="X941" s="1">
        <v>4.0</v>
      </c>
      <c r="Y941" s="1">
        <v>2.0</v>
      </c>
      <c r="Z941" s="1">
        <v>4.0</v>
      </c>
      <c r="AA941" s="1">
        <v>4.0</v>
      </c>
      <c r="AB941" s="1">
        <v>1.0</v>
      </c>
      <c r="AC941" s="1">
        <v>1.0</v>
      </c>
      <c r="AD941" s="1">
        <v>4.0</v>
      </c>
      <c r="AE941" s="1">
        <v>4.0</v>
      </c>
      <c r="AF941" s="1">
        <v>4.0</v>
      </c>
      <c r="AG941" s="1">
        <v>4.0</v>
      </c>
      <c r="AH941" s="1">
        <v>3.0</v>
      </c>
      <c r="AI941" s="1">
        <v>3.0</v>
      </c>
      <c r="AJ941" s="1">
        <v>3.0</v>
      </c>
      <c r="AK941" s="1">
        <v>2.0</v>
      </c>
      <c r="AL941" s="1">
        <v>4.0</v>
      </c>
      <c r="AM941" s="1">
        <v>5.0</v>
      </c>
      <c r="AN941" s="1">
        <v>5.0</v>
      </c>
      <c r="AO941" s="1">
        <v>5.0</v>
      </c>
      <c r="AP941" s="1">
        <v>3.0</v>
      </c>
      <c r="AQ941" s="1">
        <v>4.0</v>
      </c>
      <c r="AR941" s="1">
        <v>5.0</v>
      </c>
      <c r="AS941" s="1">
        <v>5.0</v>
      </c>
      <c r="AT941" s="1">
        <v>4.0</v>
      </c>
      <c r="AU941" s="1">
        <v>5.0</v>
      </c>
      <c r="AV941" s="1">
        <v>2.0</v>
      </c>
      <c r="AW941" s="1">
        <v>4.0</v>
      </c>
      <c r="AX941" s="1">
        <v>3.0</v>
      </c>
      <c r="AY941" s="1">
        <v>1.0</v>
      </c>
      <c r="AZ941" s="1">
        <v>3.0</v>
      </c>
      <c r="BA941" s="1">
        <v>3.0</v>
      </c>
      <c r="BB941" s="1">
        <v>2.0</v>
      </c>
      <c r="BC941" s="1">
        <v>2.0</v>
      </c>
      <c r="BD941" s="1">
        <v>1.0</v>
      </c>
      <c r="BE941" s="1">
        <v>1.0</v>
      </c>
      <c r="BF941" s="1">
        <v>1.0</v>
      </c>
      <c r="BG941" s="1">
        <v>1.0</v>
      </c>
      <c r="BH941" s="1">
        <v>1.0</v>
      </c>
      <c r="BI941" s="1">
        <v>1.0</v>
      </c>
      <c r="BJ941" s="1">
        <v>2.0</v>
      </c>
      <c r="BK941" s="1">
        <v>2.0</v>
      </c>
      <c r="BL941" s="1">
        <v>2.0</v>
      </c>
      <c r="BM941" s="1">
        <v>2.0</v>
      </c>
      <c r="BN941" s="1">
        <v>3.0</v>
      </c>
      <c r="BO941" s="1">
        <v>3.0</v>
      </c>
      <c r="BP941" s="1">
        <v>3.0</v>
      </c>
      <c r="BQ941" s="1">
        <v>3.0</v>
      </c>
      <c r="BR941" s="1">
        <v>3.0</v>
      </c>
      <c r="BS941" s="1">
        <v>3.0</v>
      </c>
      <c r="BT941" s="1">
        <v>3.0</v>
      </c>
      <c r="BU941" s="1">
        <v>3.0</v>
      </c>
      <c r="BV941" s="1">
        <v>3.0</v>
      </c>
      <c r="BW941" s="1">
        <v>3.0</v>
      </c>
      <c r="BX941" s="1">
        <v>4.0</v>
      </c>
      <c r="BY941" s="1">
        <v>3.0</v>
      </c>
      <c r="BZ941" s="1">
        <v>3.0</v>
      </c>
      <c r="CA941" s="64">
        <f t="shared" si="32"/>
        <v>229</v>
      </c>
      <c r="CB941" s="45">
        <f t="shared" si="33"/>
        <v>37</v>
      </c>
      <c r="CC941" s="45">
        <f t="shared" si="34"/>
        <v>28</v>
      </c>
      <c r="CD941" s="45">
        <f t="shared" si="35"/>
        <v>18</v>
      </c>
      <c r="CE941" s="45">
        <f t="shared" si="36"/>
        <v>27</v>
      </c>
      <c r="CF941" s="45">
        <f t="shared" si="37"/>
        <v>36</v>
      </c>
      <c r="CG941" s="45">
        <f t="shared" si="38"/>
        <v>25</v>
      </c>
      <c r="CH941" s="45">
        <f t="shared" si="39"/>
        <v>10</v>
      </c>
      <c r="CI941" s="45">
        <f t="shared" si="40"/>
        <v>0.2</v>
      </c>
      <c r="CJ941">
        <f t="shared" si="10"/>
        <v>21</v>
      </c>
      <c r="CK941" s="45">
        <f t="shared" si="41"/>
        <v>25</v>
      </c>
      <c r="CM941" s="40">
        <f>VLOOKUP(CB941,'PROMIS 57 T-Score Conversions'!Q$3:R$35,2,TRUE)</f>
        <v>49.2</v>
      </c>
      <c r="CN941" s="44" t="str">
        <f t="shared" si="20"/>
        <v>Normal</v>
      </c>
      <c r="CO941" s="40">
        <f>VLOOKUP(CC941,'PROMIS 57 T-Score Conversions'!A$3:B$35,2,TRUE)</f>
        <v>66.6</v>
      </c>
      <c r="CP941" s="39" t="str">
        <f t="shared" si="21"/>
        <v>Severe</v>
      </c>
      <c r="CQ941" s="40">
        <f>VLOOKUP(CD941,'PROMIS 57 T-Score Conversions'!E$3:F$35,2,TRUE)</f>
        <v>56.8</v>
      </c>
      <c r="CR941" s="39" t="str">
        <f t="shared" si="22"/>
        <v>Mild</v>
      </c>
      <c r="CS941" s="40">
        <f>VLOOKUP(CE941,'PROMIS 57 T-Score Conversions'!U$3:V$35,2,TRUE)</f>
        <v>60.4</v>
      </c>
      <c r="CT941" s="39" t="str">
        <f t="shared" si="42"/>
        <v>Moderate</v>
      </c>
      <c r="CU941" s="40">
        <f>VLOOKUP(CF941,'PROMIS 57 T-Score Conversions'!Y$3:Z$35,2,TRUE)</f>
        <v>67.5</v>
      </c>
      <c r="CV941" s="39" t="str">
        <f t="shared" si="24"/>
        <v>Moderate</v>
      </c>
      <c r="CW941" s="40">
        <f>vlookup(CG941,'PROMIS 57 T-Score Conversions'!M$3:N$35,2,TRUE)</f>
        <v>45</v>
      </c>
      <c r="CX941" s="39" t="str">
        <f t="shared" si="25"/>
        <v>Normal</v>
      </c>
      <c r="CY941" s="40">
        <f>VLOOKup(CH941,'PROMIS 57 T-Score Conversions'!I$3:J$35,2,TRUE)</f>
        <v>49.9</v>
      </c>
      <c r="CZ941" s="39" t="str">
        <f t="shared" si="26"/>
        <v>Normal</v>
      </c>
      <c r="DA941" s="37">
        <f>VLOOKUP(CJ941,'PROMIS 57 T-Score Conversions'!AC$3:AD$35,2,TRUE)</f>
        <v>37.93</v>
      </c>
      <c r="DB941" s="44" t="str">
        <f t="shared" si="30"/>
        <v>Moderate</v>
      </c>
      <c r="DC941" s="40">
        <f>VLOOKUP(CK941,'PROMIS 57 T-Score Conversions'!AG$3:AH$35,2,TRUE)</f>
        <v>44.34</v>
      </c>
      <c r="DD941" s="39" t="str">
        <f t="shared" si="31"/>
        <v>Normal</v>
      </c>
    </row>
    <row r="942">
      <c r="A942" s="1" t="b">
        <v>1</v>
      </c>
      <c r="B942" s="1" t="b">
        <v>1</v>
      </c>
      <c r="C942" s="20">
        <v>44162.6483877662</v>
      </c>
      <c r="D942" s="1" t="s">
        <v>564</v>
      </c>
      <c r="E942" s="1">
        <v>2398.0</v>
      </c>
      <c r="F942" s="1">
        <v>4.0</v>
      </c>
      <c r="G942" s="1">
        <v>5.0</v>
      </c>
      <c r="H942" s="1">
        <v>5.0</v>
      </c>
      <c r="I942" s="1">
        <v>5.0</v>
      </c>
      <c r="J942" s="1">
        <v>2.0</v>
      </c>
      <c r="K942" s="1">
        <v>5.0</v>
      </c>
      <c r="L942" s="1">
        <v>4.0</v>
      </c>
      <c r="M942" s="1">
        <v>3.0</v>
      </c>
      <c r="N942" s="1">
        <v>1.0</v>
      </c>
      <c r="O942" s="1">
        <v>1.0</v>
      </c>
      <c r="P942" s="1">
        <v>1.0</v>
      </c>
      <c r="Q942" s="1">
        <v>2.0</v>
      </c>
      <c r="R942" s="1">
        <v>2.0</v>
      </c>
      <c r="S942" s="1">
        <v>1.0</v>
      </c>
      <c r="T942" s="1">
        <v>2.0</v>
      </c>
      <c r="U942" s="1">
        <v>3.0</v>
      </c>
      <c r="V942" s="1">
        <v>1.0</v>
      </c>
      <c r="W942" s="1">
        <v>1.0</v>
      </c>
      <c r="X942" s="1">
        <v>2.0</v>
      </c>
      <c r="Y942" s="1">
        <v>1.0</v>
      </c>
      <c r="Z942" s="1">
        <v>1.0</v>
      </c>
      <c r="AA942" s="1">
        <v>2.0</v>
      </c>
      <c r="AB942" s="1">
        <v>1.0</v>
      </c>
      <c r="AC942" s="1">
        <v>1.0</v>
      </c>
      <c r="AD942" s="1">
        <v>4.0</v>
      </c>
      <c r="AE942" s="1">
        <v>4.0</v>
      </c>
      <c r="AF942" s="1">
        <v>4.0</v>
      </c>
      <c r="AG942" s="1">
        <v>4.0</v>
      </c>
      <c r="AH942" s="1">
        <v>4.0</v>
      </c>
      <c r="AI942" s="1">
        <v>4.0</v>
      </c>
      <c r="AJ942" s="1">
        <v>4.0</v>
      </c>
      <c r="AK942" s="1">
        <v>3.0</v>
      </c>
      <c r="AL942" s="1">
        <v>3.0</v>
      </c>
      <c r="AM942" s="1">
        <v>3.0</v>
      </c>
      <c r="AN942" s="1">
        <v>3.0</v>
      </c>
      <c r="AO942" s="1">
        <v>3.0</v>
      </c>
      <c r="AP942" s="1">
        <v>3.0</v>
      </c>
      <c r="AQ942" s="1">
        <v>3.0</v>
      </c>
      <c r="AR942" s="1">
        <v>4.0</v>
      </c>
      <c r="AS942" s="1">
        <v>3.0</v>
      </c>
      <c r="AT942" s="1">
        <v>2.0</v>
      </c>
      <c r="AU942" s="1">
        <v>2.0</v>
      </c>
      <c r="AV942" s="1">
        <v>2.0</v>
      </c>
      <c r="AW942" s="1">
        <v>2.0</v>
      </c>
      <c r="AX942" s="1">
        <v>2.0</v>
      </c>
      <c r="AY942" s="1">
        <v>2.0</v>
      </c>
      <c r="AZ942" s="1">
        <v>2.0</v>
      </c>
      <c r="BA942" s="1">
        <v>2.0</v>
      </c>
      <c r="BB942" s="1">
        <v>4.0</v>
      </c>
      <c r="BC942" s="1">
        <v>4.0</v>
      </c>
      <c r="BD942" s="1">
        <v>4.0</v>
      </c>
      <c r="BE942" s="1">
        <v>4.0</v>
      </c>
      <c r="BF942" s="1">
        <v>4.0</v>
      </c>
      <c r="BG942" s="1">
        <v>3.0</v>
      </c>
      <c r="BH942" s="1">
        <v>2.0</v>
      </c>
      <c r="BI942" s="1">
        <v>4.0</v>
      </c>
      <c r="BJ942" s="1">
        <v>6.0</v>
      </c>
      <c r="BK942" s="1">
        <v>2.0</v>
      </c>
      <c r="BL942" s="1">
        <v>2.0</v>
      </c>
      <c r="BM942" s="1">
        <v>1.0</v>
      </c>
      <c r="BN942" s="1">
        <v>2.0</v>
      </c>
      <c r="BO942" s="1">
        <v>2.0</v>
      </c>
      <c r="BP942" s="1">
        <v>1.0</v>
      </c>
      <c r="BQ942" s="1">
        <v>1.0</v>
      </c>
      <c r="BR942" s="1">
        <v>1.0</v>
      </c>
      <c r="BS942" s="1">
        <v>5.0</v>
      </c>
      <c r="BT942" s="1">
        <v>5.0</v>
      </c>
      <c r="BU942" s="1">
        <v>5.0</v>
      </c>
      <c r="BV942" s="1">
        <v>5.0</v>
      </c>
      <c r="BW942" s="1">
        <v>5.0</v>
      </c>
      <c r="BX942" s="1">
        <v>5.0</v>
      </c>
      <c r="BY942" s="1">
        <v>5.0</v>
      </c>
      <c r="BZ942" s="1">
        <v>5.0</v>
      </c>
      <c r="CA942" s="64">
        <f t="shared" si="32"/>
        <v>215</v>
      </c>
      <c r="CB942" s="45">
        <f t="shared" si="33"/>
        <v>33</v>
      </c>
      <c r="CC942" s="45">
        <f t="shared" si="34"/>
        <v>13</v>
      </c>
      <c r="CD942" s="45">
        <f t="shared" si="35"/>
        <v>10</v>
      </c>
      <c r="CE942" s="45">
        <f t="shared" si="36"/>
        <v>31</v>
      </c>
      <c r="CF942" s="45">
        <f t="shared" si="37"/>
        <v>25</v>
      </c>
      <c r="CG942" s="45">
        <f t="shared" si="38"/>
        <v>16</v>
      </c>
      <c r="CH942" s="45">
        <f t="shared" si="39"/>
        <v>29</v>
      </c>
      <c r="CI942" s="45">
        <f t="shared" si="40"/>
        <v>0.6</v>
      </c>
      <c r="CJ942">
        <f t="shared" si="10"/>
        <v>12</v>
      </c>
      <c r="CK942" s="45">
        <f t="shared" si="41"/>
        <v>40</v>
      </c>
      <c r="CM942" s="40">
        <f>VLOOKUP(CB942,'PROMIS 57 T-Score Conversions'!Q$3:R$35,2,TRUE)</f>
        <v>44.7</v>
      </c>
      <c r="CN942" s="44" t="str">
        <f t="shared" si="20"/>
        <v>Mild</v>
      </c>
      <c r="CO942" s="40">
        <f>VLOOKUP(CC942,'PROMIS 57 T-Score Conversions'!A$3:B$35,2,TRUE)</f>
        <v>50.8</v>
      </c>
      <c r="CP942" s="39" t="str">
        <f t="shared" si="21"/>
        <v>Mild</v>
      </c>
      <c r="CQ942" s="40">
        <f>VLOOKUP(CD942,'PROMIS 57 T-Score Conversions'!E$3:F$35,2,TRUE)</f>
        <v>47.5</v>
      </c>
      <c r="CR942" s="39" t="str">
        <f t="shared" si="22"/>
        <v>Normal</v>
      </c>
      <c r="CS942" s="40">
        <f>VLOOKUP(CE942,'PROMIS 57 T-Score Conversions'!U$3:V$35,2,TRUE)</f>
        <v>64.3</v>
      </c>
      <c r="CT942" s="39" t="str">
        <f t="shared" si="42"/>
        <v>Moderate</v>
      </c>
      <c r="CU942" s="40">
        <f>VLOOKUP(CF942,'PROMIS 57 T-Score Conversions'!Y$3:Z$35,2,TRUE)</f>
        <v>55.3</v>
      </c>
      <c r="CV942" s="39" t="str">
        <f t="shared" si="24"/>
        <v>Mild</v>
      </c>
      <c r="CW942" s="40">
        <f>vlookup(CG942,'PROMIS 57 T-Score Conversions'!M$3:N$35,2,TRUE)</f>
        <v>36.9</v>
      </c>
      <c r="CX942" s="39" t="str">
        <f t="shared" si="25"/>
        <v>Moderate</v>
      </c>
      <c r="CY942" s="40">
        <f>VLOOKup(CH942,'PROMIS 57 T-Score Conversions'!I$3:J$35,2,TRUE)</f>
        <v>64.8</v>
      </c>
      <c r="CZ942" s="39" t="str">
        <f t="shared" si="26"/>
        <v>Moderate</v>
      </c>
      <c r="DA942" s="37">
        <f>VLOOKUP(CJ942,'PROMIS 57 T-Score Conversions'!AC$3:AD$35,2,TRUE)</f>
        <v>30.11</v>
      </c>
      <c r="DB942" s="44" t="str">
        <f t="shared" si="30"/>
        <v>Moderate</v>
      </c>
      <c r="DC942" s="40">
        <f>VLOOKUP(CK942,'PROMIS 57 T-Score Conversions'!AG$3:AH$35,2,TRUE)</f>
        <v>67.09</v>
      </c>
      <c r="DD942" s="39" t="str">
        <f t="shared" si="31"/>
        <v>Moderate</v>
      </c>
    </row>
    <row r="943">
      <c r="A943" s="1" t="b">
        <v>1</v>
      </c>
      <c r="B943" s="1" t="b">
        <v>1</v>
      </c>
      <c r="C943" s="20">
        <v>44162.7775565162</v>
      </c>
      <c r="D943" s="1" t="s">
        <v>317</v>
      </c>
      <c r="E943" s="1">
        <v>2087.0</v>
      </c>
      <c r="F943" s="1">
        <v>4.0</v>
      </c>
      <c r="G943" s="1">
        <v>5.0</v>
      </c>
      <c r="H943" s="1">
        <v>5.0</v>
      </c>
      <c r="I943" s="1">
        <v>3.0</v>
      </c>
      <c r="J943" s="1">
        <v>4.0</v>
      </c>
      <c r="K943" s="1">
        <v>5.0</v>
      </c>
      <c r="L943" s="1">
        <v>5.0</v>
      </c>
      <c r="M943" s="1">
        <v>5.0</v>
      </c>
      <c r="N943" s="1">
        <v>2.0</v>
      </c>
      <c r="O943" s="1">
        <v>3.0</v>
      </c>
      <c r="P943" s="1">
        <v>4.0</v>
      </c>
      <c r="Q943" s="1">
        <v>2.0</v>
      </c>
      <c r="R943" s="1">
        <v>2.0</v>
      </c>
      <c r="S943" s="1">
        <v>2.0</v>
      </c>
      <c r="T943" s="1">
        <v>2.0</v>
      </c>
      <c r="U943" s="1">
        <v>4.0</v>
      </c>
      <c r="V943" s="1">
        <v>2.0</v>
      </c>
      <c r="W943" s="1">
        <v>4.0</v>
      </c>
      <c r="X943" s="1">
        <v>4.0</v>
      </c>
      <c r="Y943" s="1">
        <v>4.0</v>
      </c>
      <c r="Z943" s="1">
        <v>1.0</v>
      </c>
      <c r="AA943" s="1">
        <v>4.0</v>
      </c>
      <c r="AB943" s="1">
        <v>3.0</v>
      </c>
      <c r="AC943" s="1">
        <v>4.0</v>
      </c>
      <c r="AD943" s="1">
        <v>5.0</v>
      </c>
      <c r="AE943" s="1">
        <v>5.0</v>
      </c>
      <c r="AF943" s="1">
        <v>4.0</v>
      </c>
      <c r="AG943" s="1">
        <v>4.0</v>
      </c>
      <c r="AH943" s="1">
        <v>5.0</v>
      </c>
      <c r="AI943" s="1">
        <v>3.0</v>
      </c>
      <c r="AJ943" s="1">
        <v>4.0</v>
      </c>
      <c r="AK943" s="1">
        <v>4.0</v>
      </c>
      <c r="AL943" s="1">
        <v>4.0</v>
      </c>
      <c r="AM943" s="1">
        <v>4.0</v>
      </c>
      <c r="AN943" s="1">
        <v>3.0</v>
      </c>
      <c r="AO943" s="1">
        <v>3.0</v>
      </c>
      <c r="AP943" s="1">
        <v>4.0</v>
      </c>
      <c r="AQ943" s="1">
        <v>3.0</v>
      </c>
      <c r="AR943" s="1">
        <v>3.0</v>
      </c>
      <c r="AS943" s="1">
        <v>4.0</v>
      </c>
      <c r="AT943" s="1">
        <v>3.0</v>
      </c>
      <c r="AU943" s="1">
        <v>4.0</v>
      </c>
      <c r="AV943" s="1">
        <v>1.0</v>
      </c>
      <c r="AW943" s="1">
        <v>2.0</v>
      </c>
      <c r="AX943" s="1">
        <v>1.0</v>
      </c>
      <c r="AY943" s="1">
        <v>1.0</v>
      </c>
      <c r="AZ943" s="1">
        <v>4.0</v>
      </c>
      <c r="BA943" s="1">
        <v>1.0</v>
      </c>
      <c r="BB943" s="1">
        <v>2.0</v>
      </c>
      <c r="BC943" s="1">
        <v>2.0</v>
      </c>
      <c r="BD943" s="1">
        <v>1.0</v>
      </c>
      <c r="BE943" s="1">
        <v>1.0</v>
      </c>
      <c r="BF943" s="1">
        <v>2.0</v>
      </c>
      <c r="BG943" s="1">
        <v>1.0</v>
      </c>
      <c r="BH943" s="1">
        <v>2.0</v>
      </c>
      <c r="BI943" s="1">
        <v>1.0</v>
      </c>
      <c r="BJ943" s="1">
        <v>3.0</v>
      </c>
      <c r="BK943" s="1">
        <v>2.0</v>
      </c>
      <c r="BL943" s="1">
        <v>1.0</v>
      </c>
      <c r="BM943" s="1">
        <v>3.0</v>
      </c>
      <c r="BN943" s="1">
        <v>2.0</v>
      </c>
      <c r="BO943" s="1">
        <v>1.0</v>
      </c>
      <c r="BP943" s="1">
        <v>1.0</v>
      </c>
      <c r="BQ943" s="1">
        <v>2.0</v>
      </c>
      <c r="BR943" s="1">
        <v>2.0</v>
      </c>
      <c r="BS943" s="1">
        <v>2.0</v>
      </c>
      <c r="BT943" s="1">
        <v>3.0</v>
      </c>
      <c r="BU943" s="1">
        <v>4.0</v>
      </c>
      <c r="BV943" s="1">
        <v>5.0</v>
      </c>
      <c r="BW943" s="1">
        <v>4.0</v>
      </c>
      <c r="BX943" s="1">
        <v>1.0</v>
      </c>
      <c r="BY943" s="1">
        <v>2.0</v>
      </c>
      <c r="BZ943" s="1">
        <v>5.0</v>
      </c>
      <c r="CA943" s="64">
        <f t="shared" si="32"/>
        <v>217</v>
      </c>
      <c r="CB943" s="45">
        <f t="shared" si="33"/>
        <v>36</v>
      </c>
      <c r="CC943" s="45">
        <f t="shared" si="34"/>
        <v>21</v>
      </c>
      <c r="CD943" s="45">
        <f t="shared" si="35"/>
        <v>26</v>
      </c>
      <c r="CE943" s="45">
        <f t="shared" si="36"/>
        <v>34</v>
      </c>
      <c r="CF943" s="45">
        <f t="shared" si="37"/>
        <v>28</v>
      </c>
      <c r="CG943" s="45">
        <f t="shared" si="38"/>
        <v>17</v>
      </c>
      <c r="CH943" s="45">
        <f t="shared" si="39"/>
        <v>12</v>
      </c>
      <c r="CI943" s="45">
        <f t="shared" si="40"/>
        <v>0.3</v>
      </c>
      <c r="CJ943">
        <f t="shared" si="10"/>
        <v>14</v>
      </c>
      <c r="CK943" s="45">
        <f t="shared" si="41"/>
        <v>26</v>
      </c>
      <c r="CM943" s="40">
        <f>VLOOKUP(CB943,'PROMIS 57 T-Score Conversions'!Q$3:R$35,2,TRUE)</f>
        <v>47.8</v>
      </c>
      <c r="CN943" s="44" t="str">
        <f t="shared" si="20"/>
        <v>Normal</v>
      </c>
      <c r="CO943" s="40">
        <f>VLOOKUP(CC943,'PROMIS 57 T-Score Conversions'!A$3:B$35,2,TRUE)</f>
        <v>59.4</v>
      </c>
      <c r="CP943" s="39" t="str">
        <f t="shared" si="21"/>
        <v>Moderate</v>
      </c>
      <c r="CQ943" s="40">
        <f>VLOOKUP(CD943,'PROMIS 57 T-Score Conversions'!E$3:F$35,2,TRUE)</f>
        <v>63.9</v>
      </c>
      <c r="CR943" s="39" t="str">
        <f t="shared" si="22"/>
        <v>Moderate</v>
      </c>
      <c r="CS943" s="40">
        <f>VLOOKUP(CE943,'PROMIS 57 T-Score Conversions'!U$3:V$35,2,TRUE)</f>
        <v>67.5</v>
      </c>
      <c r="CT943" s="39" t="str">
        <f t="shared" si="42"/>
        <v>Moderate</v>
      </c>
      <c r="CU943" s="40">
        <f>VLOOKUP(CF943,'PROMIS 57 T-Score Conversions'!Y$3:Z$35,2,TRUE)</f>
        <v>58.3</v>
      </c>
      <c r="CV943" s="39" t="str">
        <f t="shared" si="24"/>
        <v>Mild</v>
      </c>
      <c r="CW943" s="40">
        <f>vlookup(CG943,'PROMIS 57 T-Score Conversions'!M$3:N$35,2,TRUE)</f>
        <v>37.7</v>
      </c>
      <c r="CX943" s="39" t="str">
        <f t="shared" si="25"/>
        <v>Moderate</v>
      </c>
      <c r="CY943" s="40">
        <f>VLOOKup(CH943,'PROMIS 57 T-Score Conversions'!I$3:J$35,2,TRUE)</f>
        <v>52.3</v>
      </c>
      <c r="CZ943" s="39" t="str">
        <f t="shared" si="26"/>
        <v>Normal</v>
      </c>
      <c r="DA943" s="37">
        <f>VLOOKUP(CJ943,'PROMIS 57 T-Score Conversions'!AC$3:AD$35,2,TRUE)</f>
        <v>32.15</v>
      </c>
      <c r="DB943" s="44" t="str">
        <f t="shared" si="30"/>
        <v>Moderate</v>
      </c>
      <c r="DC943" s="40">
        <f>VLOOKUP(CK943,'PROMIS 57 T-Score Conversions'!AG$3:AH$35,2,TRUE)</f>
        <v>45.27</v>
      </c>
      <c r="DD943" s="39" t="str">
        <f t="shared" si="31"/>
        <v>Normal</v>
      </c>
    </row>
    <row r="944">
      <c r="A944" s="1" t="b">
        <v>1</v>
      </c>
      <c r="B944" s="1" t="b">
        <v>1</v>
      </c>
      <c r="C944" s="20">
        <v>44162.81927521991</v>
      </c>
      <c r="D944" s="1" t="s">
        <v>565</v>
      </c>
      <c r="E944" s="1">
        <v>2142.0</v>
      </c>
      <c r="F944" s="1">
        <v>2.0</v>
      </c>
      <c r="G944" s="1">
        <v>4.0</v>
      </c>
      <c r="H944" s="1">
        <v>5.0</v>
      </c>
      <c r="I944" s="1">
        <v>4.0</v>
      </c>
      <c r="J944" s="1">
        <v>3.0</v>
      </c>
      <c r="K944" s="1">
        <v>4.0</v>
      </c>
      <c r="L944" s="1">
        <v>5.0</v>
      </c>
      <c r="M944" s="1">
        <v>3.0</v>
      </c>
      <c r="N944" s="1">
        <v>4.0</v>
      </c>
      <c r="O944" s="1">
        <v>3.0</v>
      </c>
      <c r="P944" s="1">
        <v>3.0</v>
      </c>
      <c r="Q944" s="1">
        <v>3.0</v>
      </c>
      <c r="R944" s="1">
        <v>3.0</v>
      </c>
      <c r="S944" s="1">
        <v>4.0</v>
      </c>
      <c r="T944" s="1">
        <v>4.0</v>
      </c>
      <c r="U944" s="1">
        <v>5.0</v>
      </c>
      <c r="V944" s="1">
        <v>4.0</v>
      </c>
      <c r="W944" s="1">
        <v>5.0</v>
      </c>
      <c r="X944" s="1">
        <v>4.0</v>
      </c>
      <c r="Y944" s="1">
        <v>4.0</v>
      </c>
      <c r="Z944" s="1">
        <v>4.0</v>
      </c>
      <c r="AA944" s="1">
        <v>4.0</v>
      </c>
      <c r="AB944" s="1">
        <v>3.0</v>
      </c>
      <c r="AC944" s="1">
        <v>4.0</v>
      </c>
      <c r="AD944" s="1">
        <v>4.0</v>
      </c>
      <c r="AE944" s="1">
        <v>5.0</v>
      </c>
      <c r="AF944" s="1">
        <v>4.0</v>
      </c>
      <c r="AG944" s="1">
        <v>4.0</v>
      </c>
      <c r="AH944" s="1">
        <v>3.0</v>
      </c>
      <c r="AI944" s="1">
        <v>2.0</v>
      </c>
      <c r="AJ944" s="1">
        <v>3.0</v>
      </c>
      <c r="AK944" s="1">
        <v>3.0</v>
      </c>
      <c r="AL944" s="1">
        <v>4.0</v>
      </c>
      <c r="AM944" s="1">
        <v>3.0</v>
      </c>
      <c r="AN944" s="1">
        <v>4.0</v>
      </c>
      <c r="AO944" s="1">
        <v>5.0</v>
      </c>
      <c r="AP944" s="1">
        <v>2.0</v>
      </c>
      <c r="AQ944" s="1">
        <v>5.0</v>
      </c>
      <c r="AR944" s="1">
        <v>4.0</v>
      </c>
      <c r="AS944" s="1">
        <v>4.0</v>
      </c>
      <c r="AT944" s="1">
        <v>3.0</v>
      </c>
      <c r="AU944" s="1">
        <v>4.0</v>
      </c>
      <c r="AV944" s="1">
        <v>2.0</v>
      </c>
      <c r="AW944" s="1">
        <v>3.0</v>
      </c>
      <c r="AX944" s="1">
        <v>3.0</v>
      </c>
      <c r="AY944" s="1">
        <v>3.0</v>
      </c>
      <c r="AZ944" s="1">
        <v>4.0</v>
      </c>
      <c r="BA944" s="1">
        <v>2.0</v>
      </c>
      <c r="BB944" s="1">
        <v>3.0</v>
      </c>
      <c r="BC944" s="1">
        <v>3.0</v>
      </c>
      <c r="BD944" s="1">
        <v>2.0</v>
      </c>
      <c r="BE944" s="1">
        <v>2.0</v>
      </c>
      <c r="BF944" s="1">
        <v>2.0</v>
      </c>
      <c r="BG944" s="1">
        <v>2.0</v>
      </c>
      <c r="BH944" s="1">
        <v>2.0</v>
      </c>
      <c r="BI944" s="1">
        <v>2.0</v>
      </c>
      <c r="BJ944" s="1">
        <v>3.0</v>
      </c>
      <c r="BK944" s="1">
        <v>2.0</v>
      </c>
      <c r="BL944" s="1">
        <v>3.0</v>
      </c>
      <c r="BM944" s="1">
        <v>3.0</v>
      </c>
      <c r="BN944" s="1">
        <v>2.0</v>
      </c>
      <c r="BO944" s="1">
        <v>3.0</v>
      </c>
      <c r="BP944" s="1">
        <v>4.0</v>
      </c>
      <c r="BQ944" s="1">
        <v>3.0</v>
      </c>
      <c r="BR944" s="1">
        <v>3.0</v>
      </c>
      <c r="BS944" s="1">
        <v>3.0</v>
      </c>
      <c r="BT944" s="1">
        <v>4.0</v>
      </c>
      <c r="BU944" s="1">
        <v>3.0</v>
      </c>
      <c r="BV944" s="1">
        <v>3.0</v>
      </c>
      <c r="BW944" s="1">
        <v>3.0</v>
      </c>
      <c r="BX944" s="1">
        <v>3.0</v>
      </c>
      <c r="BY944" s="1">
        <v>4.0</v>
      </c>
      <c r="BZ944" s="1">
        <v>3.0</v>
      </c>
      <c r="CA944" s="64">
        <f t="shared" si="32"/>
        <v>244</v>
      </c>
      <c r="CB944" s="45">
        <f t="shared" si="33"/>
        <v>30</v>
      </c>
      <c r="CC944" s="45">
        <f t="shared" si="34"/>
        <v>29</v>
      </c>
      <c r="CD944" s="45">
        <f t="shared" si="35"/>
        <v>32</v>
      </c>
      <c r="CE944" s="45">
        <f t="shared" si="36"/>
        <v>28</v>
      </c>
      <c r="CF944" s="45">
        <f t="shared" si="37"/>
        <v>31</v>
      </c>
      <c r="CG944" s="45">
        <f t="shared" si="38"/>
        <v>24</v>
      </c>
      <c r="CH944" s="45">
        <f t="shared" si="39"/>
        <v>18</v>
      </c>
      <c r="CI944" s="45">
        <f t="shared" si="40"/>
        <v>0.3</v>
      </c>
      <c r="CJ944">
        <f t="shared" si="10"/>
        <v>23</v>
      </c>
      <c r="CK944" s="45">
        <f t="shared" si="41"/>
        <v>26</v>
      </c>
      <c r="CM944" s="40">
        <f>VLOOKUP(CB944,'PROMIS 57 T-Score Conversions'!Q$3:R$35,2,TRUE)</f>
        <v>42.3</v>
      </c>
      <c r="CN944" s="44" t="str">
        <f t="shared" si="20"/>
        <v>Mild</v>
      </c>
      <c r="CO944" s="40">
        <f>VLOOKUP(CC944,'PROMIS 57 T-Score Conversions'!A$3:B$35,2,TRUE)</f>
        <v>67.7</v>
      </c>
      <c r="CP944" s="39" t="str">
        <f t="shared" si="21"/>
        <v>Severe</v>
      </c>
      <c r="CQ944" s="40">
        <f>VLOOKUP(CD944,'PROMIS 57 T-Score Conversions'!E$3:F$35,2,TRUE)</f>
        <v>69.7</v>
      </c>
      <c r="CR944" s="39" t="str">
        <f t="shared" si="22"/>
        <v>Moderate</v>
      </c>
      <c r="CS944" s="40">
        <f>VLOOKUP(CE944,'PROMIS 57 T-Score Conversions'!U$3:V$35,2,TRUE)</f>
        <v>61.3</v>
      </c>
      <c r="CT944" s="39" t="str">
        <f t="shared" si="42"/>
        <v>Moderate</v>
      </c>
      <c r="CU944" s="40">
        <f>VLOOKUP(CF944,'PROMIS 57 T-Score Conversions'!Y$3:Z$35,2,TRUE)</f>
        <v>61.5</v>
      </c>
      <c r="CV944" s="39" t="str">
        <f t="shared" si="24"/>
        <v>Moderate</v>
      </c>
      <c r="CW944" s="40">
        <f>vlookup(CG944,'PROMIS 57 T-Score Conversions'!M$3:N$35,2,TRUE)</f>
        <v>44</v>
      </c>
      <c r="CX944" s="39" t="str">
        <f t="shared" si="25"/>
        <v>Mild</v>
      </c>
      <c r="CY944" s="40">
        <f>VLOOKup(CH944,'PROMIS 57 T-Score Conversions'!I$3:J$35,2,TRUE)</f>
        <v>58.1</v>
      </c>
      <c r="CZ944" s="39" t="str">
        <f t="shared" si="26"/>
        <v>Mild</v>
      </c>
      <c r="DA944" s="37">
        <f>VLOOKUP(CJ944,'PROMIS 57 T-Score Conversions'!AC$3:AD$35,2,TRUE)</f>
        <v>39.5</v>
      </c>
      <c r="DB944" s="44" t="str">
        <f t="shared" si="30"/>
        <v>Moderate</v>
      </c>
      <c r="DC944" s="40">
        <f>VLOOKUP(CK944,'PROMIS 57 T-Score Conversions'!AG$3:AH$35,2,TRUE)</f>
        <v>45.27</v>
      </c>
      <c r="DD944" s="39" t="str">
        <f t="shared" si="31"/>
        <v>Normal</v>
      </c>
    </row>
    <row r="945">
      <c r="A945" s="1" t="b">
        <v>1</v>
      </c>
      <c r="B945" s="1" t="b">
        <v>1</v>
      </c>
      <c r="C945" s="20">
        <v>44163.77914716435</v>
      </c>
      <c r="D945" s="1" t="s">
        <v>452</v>
      </c>
      <c r="E945" s="1">
        <v>2265.0</v>
      </c>
      <c r="F945" s="1">
        <v>3.0</v>
      </c>
      <c r="G945" s="1">
        <v>5.0</v>
      </c>
      <c r="H945" s="1">
        <v>5.0</v>
      </c>
      <c r="I945" s="1">
        <v>2.0</v>
      </c>
      <c r="J945" s="1">
        <v>1.0</v>
      </c>
      <c r="K945" s="1">
        <v>3.0</v>
      </c>
      <c r="L945" s="1">
        <v>3.0</v>
      </c>
      <c r="M945" s="1">
        <v>2.0</v>
      </c>
      <c r="N945" s="1">
        <v>4.0</v>
      </c>
      <c r="O945" s="1">
        <v>2.0</v>
      </c>
      <c r="P945" s="1">
        <v>4.0</v>
      </c>
      <c r="Q945" s="1">
        <v>4.0</v>
      </c>
      <c r="R945" s="1">
        <v>4.0</v>
      </c>
      <c r="S945" s="1">
        <v>2.0</v>
      </c>
      <c r="T945" s="1">
        <v>4.0</v>
      </c>
      <c r="U945" s="1">
        <v>4.0</v>
      </c>
      <c r="V945" s="1">
        <v>5.0</v>
      </c>
      <c r="W945" s="1">
        <v>3.0</v>
      </c>
      <c r="X945" s="1">
        <v>3.0</v>
      </c>
      <c r="Y945" s="1">
        <v>4.0</v>
      </c>
      <c r="Z945" s="1">
        <v>4.0</v>
      </c>
      <c r="AA945" s="1">
        <v>4.0</v>
      </c>
      <c r="AB945" s="1">
        <v>2.0</v>
      </c>
      <c r="AC945" s="1">
        <v>4.0</v>
      </c>
      <c r="AD945" s="1">
        <v>5.0</v>
      </c>
      <c r="AE945" s="1">
        <v>5.0</v>
      </c>
      <c r="AF945" s="1">
        <v>5.0</v>
      </c>
      <c r="AG945" s="1">
        <v>5.0</v>
      </c>
      <c r="AH945" s="1">
        <v>5.0</v>
      </c>
      <c r="AI945" s="1">
        <v>5.0</v>
      </c>
      <c r="AJ945" s="1">
        <v>5.0</v>
      </c>
      <c r="AK945" s="1">
        <v>5.0</v>
      </c>
      <c r="AL945" s="1">
        <v>5.0</v>
      </c>
      <c r="AM945" s="1">
        <v>5.0</v>
      </c>
      <c r="AN945" s="1">
        <v>5.0</v>
      </c>
      <c r="AO945" s="1">
        <v>5.0</v>
      </c>
      <c r="AP945" s="1">
        <v>5.0</v>
      </c>
      <c r="AQ945" s="1">
        <v>5.0</v>
      </c>
      <c r="AR945" s="1">
        <v>5.0</v>
      </c>
      <c r="AS945" s="1">
        <v>5.0</v>
      </c>
      <c r="AT945" s="1">
        <v>2.0</v>
      </c>
      <c r="AU945" s="1">
        <v>2.0</v>
      </c>
      <c r="AV945" s="1">
        <v>1.0</v>
      </c>
      <c r="AW945" s="1">
        <v>3.0</v>
      </c>
      <c r="AX945" s="1">
        <v>3.0</v>
      </c>
      <c r="AY945" s="1">
        <v>1.0</v>
      </c>
      <c r="AZ945" s="1">
        <v>2.0</v>
      </c>
      <c r="BA945" s="1">
        <v>1.0</v>
      </c>
      <c r="BB945" s="1">
        <v>5.0</v>
      </c>
      <c r="BC945" s="1">
        <v>5.0</v>
      </c>
      <c r="BD945" s="1">
        <v>1.0</v>
      </c>
      <c r="BE945" s="1">
        <v>5.0</v>
      </c>
      <c r="BF945" s="1">
        <v>4.0</v>
      </c>
      <c r="BG945" s="1">
        <v>4.0</v>
      </c>
      <c r="BH945" s="1">
        <v>5.0</v>
      </c>
      <c r="BI945" s="1">
        <v>5.0</v>
      </c>
      <c r="BJ945" s="1">
        <v>7.0</v>
      </c>
      <c r="BK945" s="1">
        <v>1.0</v>
      </c>
      <c r="BL945" s="1">
        <v>1.0</v>
      </c>
      <c r="BM945" s="1">
        <v>1.0</v>
      </c>
      <c r="BN945" s="1">
        <v>1.0</v>
      </c>
      <c r="BO945" s="1">
        <v>1.0</v>
      </c>
      <c r="BP945" s="1">
        <v>1.0</v>
      </c>
      <c r="BQ945" s="1">
        <v>1.0</v>
      </c>
      <c r="BR945" s="1">
        <v>1.0</v>
      </c>
      <c r="BS945" s="1">
        <v>5.0</v>
      </c>
      <c r="BT945" s="1">
        <v>5.0</v>
      </c>
      <c r="BU945" s="1">
        <v>5.0</v>
      </c>
      <c r="BV945" s="1">
        <v>5.0</v>
      </c>
      <c r="BW945" s="1">
        <v>5.0</v>
      </c>
      <c r="BX945" s="1">
        <v>5.0</v>
      </c>
      <c r="BY945" s="1">
        <v>3.0</v>
      </c>
      <c r="BZ945" s="1">
        <v>5.0</v>
      </c>
      <c r="CA945" s="64">
        <f t="shared" si="32"/>
        <v>263</v>
      </c>
      <c r="CB945" s="45">
        <f t="shared" si="33"/>
        <v>24</v>
      </c>
      <c r="CC945" s="45">
        <f t="shared" si="34"/>
        <v>28</v>
      </c>
      <c r="CD945" s="45">
        <f t="shared" si="35"/>
        <v>29</v>
      </c>
      <c r="CE945" s="45">
        <f t="shared" si="36"/>
        <v>40</v>
      </c>
      <c r="CF945" s="45">
        <f t="shared" si="37"/>
        <v>40</v>
      </c>
      <c r="CG945" s="45">
        <f t="shared" si="38"/>
        <v>15</v>
      </c>
      <c r="CH945" s="45">
        <f t="shared" si="39"/>
        <v>34</v>
      </c>
      <c r="CI945" s="45">
        <f t="shared" si="40"/>
        <v>0.7</v>
      </c>
      <c r="CJ945">
        <f t="shared" si="10"/>
        <v>8</v>
      </c>
      <c r="CK945" s="45">
        <f t="shared" si="41"/>
        <v>38</v>
      </c>
      <c r="CM945" s="40">
        <f>VLOOKUP(CB945,'PROMIS 57 T-Score Conversions'!Q$3:R$35,2,TRUE)</f>
        <v>38.1</v>
      </c>
      <c r="CN945" s="44" t="str">
        <f t="shared" si="20"/>
        <v>Moderate</v>
      </c>
      <c r="CO945" s="40">
        <f>VLOOKUP(CC945,'PROMIS 57 T-Score Conversions'!A$3:B$35,2,TRUE)</f>
        <v>66.6</v>
      </c>
      <c r="CP945" s="39" t="str">
        <f t="shared" si="21"/>
        <v>Severe</v>
      </c>
      <c r="CQ945" s="40">
        <f>VLOOKUP(CD945,'PROMIS 57 T-Score Conversions'!E$3:F$35,2,TRUE)</f>
        <v>66.8</v>
      </c>
      <c r="CR945" s="39" t="str">
        <f t="shared" si="22"/>
        <v>Moderate</v>
      </c>
      <c r="CS945" s="40">
        <f>VLOOKUP(CE945,'PROMIS 57 T-Score Conversions'!U$3:V$35,2,TRUE)</f>
        <v>77.8</v>
      </c>
      <c r="CT945" s="39" t="str">
        <f t="shared" si="42"/>
        <v>Severe</v>
      </c>
      <c r="CU945" s="40">
        <f>VLOOKUP(CF945,'PROMIS 57 T-Score Conversions'!Y$3:Z$35,2,TRUE)</f>
        <v>76.5</v>
      </c>
      <c r="CV945" s="39" t="str">
        <f t="shared" si="24"/>
        <v>Severe</v>
      </c>
      <c r="CW945" s="40">
        <f>vlookup(CG945,'PROMIS 57 T-Score Conversions'!M$3:N$35,2,TRUE)</f>
        <v>36.2</v>
      </c>
      <c r="CX945" s="39" t="str">
        <f t="shared" si="25"/>
        <v>Moderate</v>
      </c>
      <c r="CY945" s="40">
        <f>VLOOKup(CH945,'PROMIS 57 T-Score Conversions'!I$3:J$35,2,TRUE)</f>
        <v>68.4</v>
      </c>
      <c r="CZ945" s="39" t="str">
        <f t="shared" si="26"/>
        <v>Moderate</v>
      </c>
      <c r="DA945" s="37">
        <f>VLOOKUP(CJ945,'PROMIS 57 T-Score Conversions'!AC$3:AD$35,2,TRUE)</f>
        <v>22.41</v>
      </c>
      <c r="DB945" s="44" t="str">
        <f t="shared" si="30"/>
        <v>Severe</v>
      </c>
      <c r="DC945" s="40">
        <f>VLOOKUP(CK945,'PROMIS 57 T-Score Conversions'!AG$3:AH$35,2,TRUE)</f>
        <v>59.95</v>
      </c>
      <c r="DD945" s="39" t="str">
        <f t="shared" si="31"/>
        <v>Mild</v>
      </c>
    </row>
    <row r="946">
      <c r="A946" s="1" t="b">
        <v>1</v>
      </c>
      <c r="B946" s="1" t="b">
        <v>1</v>
      </c>
      <c r="C946" s="20">
        <v>44165.00708952546</v>
      </c>
      <c r="D946" s="1" t="s">
        <v>338</v>
      </c>
      <c r="E946" s="1">
        <v>2125.0</v>
      </c>
      <c r="F946" s="1">
        <v>1.0</v>
      </c>
      <c r="G946" s="1">
        <v>3.0</v>
      </c>
      <c r="H946" s="1">
        <v>3.0</v>
      </c>
      <c r="I946" s="1">
        <v>3.0</v>
      </c>
      <c r="J946" s="1">
        <v>2.0</v>
      </c>
      <c r="K946" s="1">
        <v>3.0</v>
      </c>
      <c r="L946" s="1">
        <v>4.0</v>
      </c>
      <c r="M946" s="1">
        <v>2.0</v>
      </c>
      <c r="N946" s="1">
        <v>2.0</v>
      </c>
      <c r="O946" s="1">
        <v>2.0</v>
      </c>
      <c r="P946" s="1">
        <v>3.0</v>
      </c>
      <c r="Q946" s="1">
        <v>3.0</v>
      </c>
      <c r="R946" s="1">
        <v>2.0</v>
      </c>
      <c r="S946" s="1">
        <v>3.0</v>
      </c>
      <c r="T946" s="1">
        <v>4.0</v>
      </c>
      <c r="U946" s="1">
        <v>4.0</v>
      </c>
      <c r="V946" s="1">
        <v>2.0</v>
      </c>
      <c r="W946" s="1">
        <v>1.0</v>
      </c>
      <c r="X946" s="1">
        <v>3.0</v>
      </c>
      <c r="Y946" s="1">
        <v>3.0</v>
      </c>
      <c r="Z946" s="1">
        <v>3.0</v>
      </c>
      <c r="AA946" s="1">
        <v>3.0</v>
      </c>
      <c r="AB946" s="1">
        <v>1.0</v>
      </c>
      <c r="AC946" s="1">
        <v>1.0</v>
      </c>
      <c r="AD946" s="1">
        <v>4.0</v>
      </c>
      <c r="AE946" s="1">
        <v>4.0</v>
      </c>
      <c r="AF946" s="1">
        <v>4.0</v>
      </c>
      <c r="AG946" s="1">
        <v>4.0</v>
      </c>
      <c r="AH946" s="1">
        <v>4.0</v>
      </c>
      <c r="AI946" s="1">
        <v>4.0</v>
      </c>
      <c r="AJ946" s="1">
        <v>4.0</v>
      </c>
      <c r="AK946" s="1">
        <v>4.0</v>
      </c>
      <c r="AL946" s="1">
        <v>2.0</v>
      </c>
      <c r="AM946" s="1">
        <v>2.0</v>
      </c>
      <c r="AN946" s="1">
        <v>2.0</v>
      </c>
      <c r="AO946" s="1">
        <v>2.0</v>
      </c>
      <c r="AP946" s="1">
        <v>2.0</v>
      </c>
      <c r="AQ946" s="1">
        <v>2.0</v>
      </c>
      <c r="AR946" s="1">
        <v>2.0</v>
      </c>
      <c r="AS946" s="1">
        <v>2.0</v>
      </c>
      <c r="AT946" s="1">
        <v>2.0</v>
      </c>
      <c r="AU946" s="1">
        <v>1.0</v>
      </c>
      <c r="AV946" s="1">
        <v>2.0</v>
      </c>
      <c r="AW946" s="1">
        <v>1.0</v>
      </c>
      <c r="AX946" s="1">
        <v>1.0</v>
      </c>
      <c r="AY946" s="1">
        <v>1.0</v>
      </c>
      <c r="AZ946" s="1">
        <v>2.0</v>
      </c>
      <c r="BA946" s="1">
        <v>2.0</v>
      </c>
      <c r="BB946" s="1">
        <v>3.0</v>
      </c>
      <c r="BC946" s="1">
        <v>3.0</v>
      </c>
      <c r="BD946" s="1">
        <v>2.0</v>
      </c>
      <c r="BE946" s="1">
        <v>4.0</v>
      </c>
      <c r="BF946" s="1">
        <v>4.0</v>
      </c>
      <c r="BG946" s="1">
        <v>2.0</v>
      </c>
      <c r="BH946" s="1">
        <v>5.0</v>
      </c>
      <c r="BI946" s="1">
        <v>4.0</v>
      </c>
      <c r="BJ946" s="1">
        <v>8.0</v>
      </c>
      <c r="BK946" s="1">
        <v>3.0</v>
      </c>
      <c r="BL946" s="1">
        <v>2.0</v>
      </c>
      <c r="BM946" s="1">
        <v>3.0</v>
      </c>
      <c r="BN946" s="1">
        <v>1.0</v>
      </c>
      <c r="BO946" s="1">
        <v>2.0</v>
      </c>
      <c r="BP946" s="1">
        <v>2.0</v>
      </c>
      <c r="BQ946" s="1">
        <v>2.0</v>
      </c>
      <c r="BR946" s="1">
        <v>2.0</v>
      </c>
      <c r="BS946" s="1">
        <v>3.0</v>
      </c>
      <c r="BT946" s="1">
        <v>4.0</v>
      </c>
      <c r="BU946" s="1">
        <v>3.0</v>
      </c>
      <c r="BV946" s="1">
        <v>4.0</v>
      </c>
      <c r="BW946" s="1">
        <v>4.0</v>
      </c>
      <c r="BX946" s="1">
        <v>3.0</v>
      </c>
      <c r="BY946" s="1">
        <v>3.0</v>
      </c>
      <c r="BZ946" s="1">
        <v>4.0</v>
      </c>
      <c r="CA946" s="64">
        <f t="shared" si="32"/>
        <v>201</v>
      </c>
      <c r="CB946" s="45">
        <f t="shared" si="33"/>
        <v>21</v>
      </c>
      <c r="CC946" s="45">
        <f t="shared" si="34"/>
        <v>23</v>
      </c>
      <c r="CD946" s="45">
        <f t="shared" si="35"/>
        <v>17</v>
      </c>
      <c r="CE946" s="45">
        <f t="shared" si="36"/>
        <v>32</v>
      </c>
      <c r="CF946" s="45">
        <f t="shared" si="37"/>
        <v>16</v>
      </c>
      <c r="CG946" s="45">
        <f t="shared" si="38"/>
        <v>12</v>
      </c>
      <c r="CH946" s="45">
        <f t="shared" si="39"/>
        <v>27</v>
      </c>
      <c r="CI946" s="45">
        <f t="shared" si="40"/>
        <v>0.8</v>
      </c>
      <c r="CJ946">
        <f t="shared" si="10"/>
        <v>17</v>
      </c>
      <c r="CK946" s="45">
        <f t="shared" si="41"/>
        <v>28</v>
      </c>
      <c r="CM946" s="40">
        <f>VLOOKUP(CB946,'PROMIS 57 T-Score Conversions'!Q$3:R$35,2,TRUE)</f>
        <v>36.1</v>
      </c>
      <c r="CN946" s="44" t="str">
        <f t="shared" si="20"/>
        <v>Moderate</v>
      </c>
      <c r="CO946" s="40">
        <f>VLOOKUP(CC946,'PROMIS 57 T-Score Conversions'!A$3:B$35,2,TRUE)</f>
        <v>61.4</v>
      </c>
      <c r="CP946" s="39" t="str">
        <f t="shared" si="21"/>
        <v>Moderate</v>
      </c>
      <c r="CQ946" s="40">
        <f>VLOOKUP(CD946,'PROMIS 57 T-Score Conversions'!E$3:F$35,2,TRUE)</f>
        <v>55.9</v>
      </c>
      <c r="CR946" s="39" t="str">
        <f t="shared" si="22"/>
        <v>Mild</v>
      </c>
      <c r="CS946" s="40">
        <f>VLOOKUP(CE946,'PROMIS 57 T-Score Conversions'!U$3:V$35,2,TRUE)</f>
        <v>65.3</v>
      </c>
      <c r="CT946" s="39" t="str">
        <f t="shared" si="42"/>
        <v>Moderate</v>
      </c>
      <c r="CU946" s="40">
        <f>VLOOKUP(CF946,'PROMIS 57 T-Score Conversions'!Y$3:Z$35,2,TRUE)</f>
        <v>45.5</v>
      </c>
      <c r="CV946" s="39" t="str">
        <f t="shared" si="24"/>
        <v>Normal</v>
      </c>
      <c r="CW946" s="40">
        <f>vlookup(CG946,'PROMIS 57 T-Score Conversions'!M$3:N$35,2,TRUE)</f>
        <v>33.6</v>
      </c>
      <c r="CX946" s="39" t="str">
        <f t="shared" si="25"/>
        <v>Moderate</v>
      </c>
      <c r="CY946" s="40">
        <f>VLOOKup(CH946,'PROMIS 57 T-Score Conversions'!I$3:J$35,2,TRUE)</f>
        <v>63.5</v>
      </c>
      <c r="CZ946" s="39" t="str">
        <f t="shared" si="26"/>
        <v>Moderate</v>
      </c>
      <c r="DA946" s="37">
        <f>VLOOKUP(CJ946,'PROMIS 57 T-Score Conversions'!AC$3:AD$35,2,TRUE)</f>
        <v>34.75</v>
      </c>
      <c r="DB946" s="44" t="str">
        <f t="shared" si="30"/>
        <v>Moderate</v>
      </c>
      <c r="DC946" s="40">
        <f>VLOOKUP(CK946,'PROMIS 57 T-Score Conversions'!AG$3:AH$35,2,TRUE)</f>
        <v>47.18</v>
      </c>
      <c r="DD946" s="39" t="str">
        <f t="shared" si="31"/>
        <v>Normal</v>
      </c>
    </row>
    <row r="947">
      <c r="A947" s="1" t="b">
        <v>1</v>
      </c>
      <c r="B947" s="1" t="b">
        <v>1</v>
      </c>
      <c r="C947" s="20">
        <v>44165.5247246875</v>
      </c>
      <c r="D947" s="1" t="s">
        <v>476</v>
      </c>
      <c r="E947" s="1">
        <v>2302.0</v>
      </c>
      <c r="F947" s="1">
        <v>3.0</v>
      </c>
      <c r="G947" s="1">
        <v>4.0</v>
      </c>
      <c r="H947" s="1">
        <v>3.0</v>
      </c>
      <c r="I947" s="1">
        <v>3.0</v>
      </c>
      <c r="J947" s="1">
        <v>2.0</v>
      </c>
      <c r="K947" s="1">
        <v>3.0</v>
      </c>
      <c r="L947" s="1">
        <v>4.0</v>
      </c>
      <c r="M947" s="1">
        <v>2.0</v>
      </c>
      <c r="N947" s="1">
        <v>4.0</v>
      </c>
      <c r="O947" s="1">
        <v>3.0</v>
      </c>
      <c r="P947" s="1">
        <v>4.0</v>
      </c>
      <c r="Q947" s="1">
        <v>4.0</v>
      </c>
      <c r="R947" s="1">
        <v>4.0</v>
      </c>
      <c r="S947" s="1">
        <v>3.0</v>
      </c>
      <c r="T947" s="1">
        <v>4.0</v>
      </c>
      <c r="U947" s="1">
        <v>4.0</v>
      </c>
      <c r="V947" s="1">
        <v>4.0</v>
      </c>
      <c r="W947" s="1">
        <v>4.0</v>
      </c>
      <c r="X947" s="1">
        <v>4.0</v>
      </c>
      <c r="Y947" s="1">
        <v>4.0</v>
      </c>
      <c r="Z947" s="1">
        <v>4.0</v>
      </c>
      <c r="AA947" s="1">
        <v>4.0</v>
      </c>
      <c r="AB947" s="1">
        <v>4.0</v>
      </c>
      <c r="AC947" s="1">
        <v>4.0</v>
      </c>
      <c r="AD947" s="1">
        <v>5.0</v>
      </c>
      <c r="AE947" s="1">
        <v>4.0</v>
      </c>
      <c r="AF947" s="1">
        <v>5.0</v>
      </c>
      <c r="AG947" s="1">
        <v>5.0</v>
      </c>
      <c r="AH947" s="1">
        <v>5.0</v>
      </c>
      <c r="AI947" s="1">
        <v>5.0</v>
      </c>
      <c r="AJ947" s="1">
        <v>5.0</v>
      </c>
      <c r="AK947" s="1">
        <v>5.0</v>
      </c>
      <c r="AL947" s="1">
        <v>5.0</v>
      </c>
      <c r="AM947" s="1">
        <v>5.0</v>
      </c>
      <c r="AN947" s="1">
        <v>5.0</v>
      </c>
      <c r="AO947" s="1">
        <v>1.0</v>
      </c>
      <c r="AP947" s="1">
        <v>5.0</v>
      </c>
      <c r="AQ947" s="1">
        <v>1.0</v>
      </c>
      <c r="AR947" s="1">
        <v>1.0</v>
      </c>
      <c r="AS947" s="1">
        <v>5.0</v>
      </c>
      <c r="AT947" s="1">
        <v>2.0</v>
      </c>
      <c r="AU947" s="1">
        <v>2.0</v>
      </c>
      <c r="AV947" s="1">
        <v>1.0</v>
      </c>
      <c r="AW947" s="1">
        <v>1.0</v>
      </c>
      <c r="AX947" s="1">
        <v>1.0</v>
      </c>
      <c r="AY947" s="1">
        <v>1.0</v>
      </c>
      <c r="AZ947" s="1">
        <v>1.0</v>
      </c>
      <c r="BA947" s="1">
        <v>1.0</v>
      </c>
      <c r="BB947" s="1">
        <v>3.0</v>
      </c>
      <c r="BC947" s="1">
        <v>3.0</v>
      </c>
      <c r="BD947" s="1">
        <v>3.0</v>
      </c>
      <c r="BE947" s="1">
        <v>4.0</v>
      </c>
      <c r="BF947" s="1">
        <v>3.0</v>
      </c>
      <c r="BG947" s="1">
        <v>3.0</v>
      </c>
      <c r="BH947" s="1">
        <v>3.0</v>
      </c>
      <c r="BI947" s="1">
        <v>3.0</v>
      </c>
      <c r="BJ947" s="1">
        <v>5.0</v>
      </c>
      <c r="BK947" s="1">
        <v>1.0</v>
      </c>
      <c r="BL947" s="1">
        <v>1.0</v>
      </c>
      <c r="BM947" s="1">
        <v>1.0</v>
      </c>
      <c r="BN947" s="1">
        <v>2.0</v>
      </c>
      <c r="BO947" s="1">
        <v>2.0</v>
      </c>
      <c r="BP947" s="1">
        <v>1.0</v>
      </c>
      <c r="BQ947" s="1">
        <v>1.0</v>
      </c>
      <c r="BR947" s="1">
        <v>1.0</v>
      </c>
      <c r="BS947" s="1">
        <v>5.0</v>
      </c>
      <c r="BT947" s="1">
        <v>5.0</v>
      </c>
      <c r="BU947" s="1">
        <v>5.0</v>
      </c>
      <c r="BV947" s="1">
        <v>5.0</v>
      </c>
      <c r="BW947" s="1">
        <v>5.0</v>
      </c>
      <c r="BX947" s="1">
        <v>4.0</v>
      </c>
      <c r="BY947" s="1">
        <v>3.0</v>
      </c>
      <c r="BZ947" s="1">
        <v>5.0</v>
      </c>
      <c r="CA947" s="64">
        <f t="shared" si="32"/>
        <v>240</v>
      </c>
      <c r="CB947" s="45">
        <f t="shared" si="33"/>
        <v>24</v>
      </c>
      <c r="CC947" s="45">
        <f t="shared" si="34"/>
        <v>30</v>
      </c>
      <c r="CD947" s="45">
        <f t="shared" si="35"/>
        <v>32</v>
      </c>
      <c r="CE947" s="45">
        <f t="shared" si="36"/>
        <v>39</v>
      </c>
      <c r="CF947" s="45">
        <f t="shared" si="37"/>
        <v>28</v>
      </c>
      <c r="CG947" s="45">
        <f t="shared" si="38"/>
        <v>10</v>
      </c>
      <c r="CH947" s="45">
        <f t="shared" si="39"/>
        <v>25</v>
      </c>
      <c r="CI947" s="45">
        <f t="shared" si="40"/>
        <v>0.5</v>
      </c>
      <c r="CJ947">
        <f t="shared" si="10"/>
        <v>10</v>
      </c>
      <c r="CK947" s="45">
        <f t="shared" si="41"/>
        <v>37</v>
      </c>
      <c r="CM947" s="40">
        <f>VLOOKUP(CB947,'PROMIS 57 T-Score Conversions'!Q$3:R$35,2,TRUE)</f>
        <v>38.1</v>
      </c>
      <c r="CN947" s="44" t="str">
        <f t="shared" si="20"/>
        <v>Moderate</v>
      </c>
      <c r="CO947" s="40">
        <f>VLOOKUP(CC947,'PROMIS 57 T-Score Conversions'!A$3:B$35,2,TRUE)</f>
        <v>68.7</v>
      </c>
      <c r="CP947" s="39" t="str">
        <f t="shared" si="21"/>
        <v>Severe</v>
      </c>
      <c r="CQ947" s="40">
        <f>VLOOKUP(CD947,'PROMIS 57 T-Score Conversions'!E$3:F$35,2,TRUE)</f>
        <v>69.7</v>
      </c>
      <c r="CR947" s="39" t="str">
        <f t="shared" si="22"/>
        <v>Moderate</v>
      </c>
      <c r="CS947" s="40">
        <f>VLOOKUP(CE947,'PROMIS 57 T-Score Conversions'!U$3:V$35,2,TRUE)</f>
        <v>74.2</v>
      </c>
      <c r="CT947" s="39" t="str">
        <f t="shared" si="42"/>
        <v>Severe</v>
      </c>
      <c r="CU947" s="40">
        <f>VLOOKUP(CF947,'PROMIS 57 T-Score Conversions'!Y$3:Z$35,2,TRUE)</f>
        <v>58.3</v>
      </c>
      <c r="CV947" s="39" t="str">
        <f t="shared" si="24"/>
        <v>Mild</v>
      </c>
      <c r="CW947" s="40">
        <f>vlookup(CG947,'PROMIS 57 T-Score Conversions'!M$3:N$35,2,TRUE)</f>
        <v>31.3</v>
      </c>
      <c r="CX947" s="39" t="str">
        <f t="shared" si="25"/>
        <v>Moderate</v>
      </c>
      <c r="CY947" s="40">
        <f>VLOOKup(CH947,'PROMIS 57 T-Score Conversions'!I$3:J$35,2,TRUE)</f>
        <v>62.1</v>
      </c>
      <c r="CZ947" s="39" t="str">
        <f t="shared" si="26"/>
        <v>Moderate</v>
      </c>
      <c r="DA947" s="37">
        <f>VLOOKUP(CJ947,'PROMIS 57 T-Score Conversions'!AC$3:AD$35,2,TRUE)</f>
        <v>27.45</v>
      </c>
      <c r="DB947" s="44" t="str">
        <f t="shared" si="30"/>
        <v>Severe</v>
      </c>
      <c r="DC947" s="40">
        <f>VLOOKUP(CK947,'PROMIS 57 T-Score Conversions'!AG$3:AH$35,2,TRUE)</f>
        <v>58.03</v>
      </c>
      <c r="DD947" s="39" t="str">
        <f t="shared" si="31"/>
        <v>Mild</v>
      </c>
    </row>
    <row r="948">
      <c r="A948" s="1" t="b">
        <v>1</v>
      </c>
      <c r="B948" s="1" t="b">
        <v>1</v>
      </c>
      <c r="C948" s="20">
        <v>44165.581615625</v>
      </c>
      <c r="D948" s="1" t="s">
        <v>352</v>
      </c>
      <c r="E948" s="1">
        <v>2140.0</v>
      </c>
      <c r="F948" s="1">
        <v>2.0</v>
      </c>
      <c r="G948" s="1">
        <v>3.0</v>
      </c>
      <c r="H948" s="1">
        <v>3.0</v>
      </c>
      <c r="I948" s="1">
        <v>3.0</v>
      </c>
      <c r="J948" s="1">
        <v>1.0</v>
      </c>
      <c r="K948" s="1">
        <v>2.0</v>
      </c>
      <c r="L948" s="1">
        <v>4.0</v>
      </c>
      <c r="M948" s="1">
        <v>2.0</v>
      </c>
      <c r="N948" s="1">
        <v>2.0</v>
      </c>
      <c r="O948" s="1">
        <v>5.0</v>
      </c>
      <c r="P948" s="1">
        <v>5.0</v>
      </c>
      <c r="Q948" s="1">
        <v>4.0</v>
      </c>
      <c r="R948" s="1">
        <v>3.0</v>
      </c>
      <c r="S948" s="1">
        <v>5.0</v>
      </c>
      <c r="T948" s="1">
        <v>5.0</v>
      </c>
      <c r="U948" s="1">
        <v>4.0</v>
      </c>
      <c r="V948" s="1">
        <v>3.0</v>
      </c>
      <c r="W948" s="1">
        <v>3.0</v>
      </c>
      <c r="X948" s="1">
        <v>4.0</v>
      </c>
      <c r="Y948" s="1">
        <v>3.0</v>
      </c>
      <c r="Z948" s="1">
        <v>2.0</v>
      </c>
      <c r="AA948" s="1">
        <v>3.0</v>
      </c>
      <c r="AB948" s="1">
        <v>4.0</v>
      </c>
      <c r="AC948" s="1">
        <v>3.0</v>
      </c>
      <c r="AD948" s="1">
        <v>4.0</v>
      </c>
      <c r="AE948" s="1">
        <v>4.0</v>
      </c>
      <c r="AF948" s="1">
        <v>3.0</v>
      </c>
      <c r="AG948" s="1">
        <v>4.0</v>
      </c>
      <c r="AH948" s="1">
        <v>4.0</v>
      </c>
      <c r="AI948" s="1">
        <v>4.0</v>
      </c>
      <c r="AJ948" s="1">
        <v>3.0</v>
      </c>
      <c r="AK948" s="1">
        <v>4.0</v>
      </c>
      <c r="AL948" s="1">
        <v>4.0</v>
      </c>
      <c r="AM948" s="1">
        <v>4.0</v>
      </c>
      <c r="AN948" s="1">
        <v>4.0</v>
      </c>
      <c r="AO948" s="1">
        <v>5.0</v>
      </c>
      <c r="AP948" s="1">
        <v>3.0</v>
      </c>
      <c r="AQ948" s="1">
        <v>4.0</v>
      </c>
      <c r="AR948" s="1">
        <v>4.0</v>
      </c>
      <c r="AS948" s="1">
        <v>5.0</v>
      </c>
      <c r="AT948" s="1">
        <v>2.0</v>
      </c>
      <c r="AU948" s="1">
        <v>3.0</v>
      </c>
      <c r="AV948" s="1">
        <v>3.0</v>
      </c>
      <c r="AW948" s="1">
        <v>3.0</v>
      </c>
      <c r="AX948" s="1">
        <v>2.0</v>
      </c>
      <c r="AY948" s="1">
        <v>3.0</v>
      </c>
      <c r="AZ948" s="1">
        <v>3.0</v>
      </c>
      <c r="BA948" s="1">
        <v>3.0</v>
      </c>
      <c r="BB948" s="1">
        <v>3.0</v>
      </c>
      <c r="BC948" s="1">
        <v>4.0</v>
      </c>
      <c r="BD948" s="1">
        <v>2.0</v>
      </c>
      <c r="BE948" s="1">
        <v>4.0</v>
      </c>
      <c r="BF948" s="1">
        <v>3.0</v>
      </c>
      <c r="BG948" s="1">
        <v>3.0</v>
      </c>
      <c r="BH948" s="1">
        <v>4.0</v>
      </c>
      <c r="BI948" s="1">
        <v>3.0</v>
      </c>
      <c r="BJ948" s="1">
        <v>6.0</v>
      </c>
      <c r="BK948" s="1">
        <v>1.0</v>
      </c>
      <c r="BL948" s="1">
        <v>1.0</v>
      </c>
      <c r="BM948" s="1">
        <v>1.0</v>
      </c>
      <c r="BN948" s="1">
        <v>2.0</v>
      </c>
      <c r="BO948" s="1">
        <v>2.0</v>
      </c>
      <c r="BP948" s="1">
        <v>1.0</v>
      </c>
      <c r="BQ948" s="1">
        <v>1.0</v>
      </c>
      <c r="BR948" s="1">
        <v>1.0</v>
      </c>
      <c r="BS948" s="1">
        <v>5.0</v>
      </c>
      <c r="BT948" s="1">
        <v>5.0</v>
      </c>
      <c r="BU948" s="1">
        <v>5.0</v>
      </c>
      <c r="BV948" s="1">
        <v>5.0</v>
      </c>
      <c r="BW948" s="1">
        <v>4.0</v>
      </c>
      <c r="BX948" s="1">
        <v>4.0</v>
      </c>
      <c r="BY948" s="1">
        <v>4.0</v>
      </c>
      <c r="BZ948" s="1">
        <v>5.0</v>
      </c>
      <c r="CA948" s="64">
        <f t="shared" si="32"/>
        <v>242</v>
      </c>
      <c r="CB948" s="45">
        <f t="shared" si="33"/>
        <v>20</v>
      </c>
      <c r="CC948" s="45">
        <f t="shared" si="34"/>
        <v>33</v>
      </c>
      <c r="CD948" s="45">
        <f t="shared" si="35"/>
        <v>25</v>
      </c>
      <c r="CE948" s="45">
        <f t="shared" si="36"/>
        <v>30</v>
      </c>
      <c r="CF948" s="45">
        <f t="shared" si="37"/>
        <v>33</v>
      </c>
      <c r="CG948" s="45">
        <f t="shared" si="38"/>
        <v>22</v>
      </c>
      <c r="CH948" s="45">
        <f t="shared" si="39"/>
        <v>26</v>
      </c>
      <c r="CI948" s="45">
        <f t="shared" si="40"/>
        <v>0.6</v>
      </c>
      <c r="CJ948">
        <f t="shared" si="10"/>
        <v>10</v>
      </c>
      <c r="CK948" s="45">
        <f t="shared" si="41"/>
        <v>37</v>
      </c>
      <c r="CM948" s="40">
        <f>VLOOKUP(CB948,'PROMIS 57 T-Score Conversions'!Q$3:R$35,2,TRUE)</f>
        <v>35.4</v>
      </c>
      <c r="CN948" s="44" t="str">
        <f t="shared" si="20"/>
        <v>Moderate</v>
      </c>
      <c r="CO948" s="40">
        <f>VLOOKUP(CC948,'PROMIS 57 T-Score Conversions'!A$3:B$35,2,TRUE)</f>
        <v>71.9</v>
      </c>
      <c r="CP948" s="39" t="str">
        <f t="shared" si="21"/>
        <v>Severe</v>
      </c>
      <c r="CQ948" s="40">
        <f>VLOOKUP(CD948,'PROMIS 57 T-Score Conversions'!E$3:F$35,2,TRUE)</f>
        <v>63</v>
      </c>
      <c r="CR948" s="39" t="str">
        <f t="shared" si="22"/>
        <v>Moderate</v>
      </c>
      <c r="CS948" s="40">
        <f>VLOOKUP(CE948,'PROMIS 57 T-Score Conversions'!U$3:V$35,2,TRUE)</f>
        <v>63.3</v>
      </c>
      <c r="CT948" s="39" t="str">
        <f t="shared" si="42"/>
        <v>Moderate</v>
      </c>
      <c r="CU948" s="40">
        <f>VLOOKUP(CF948,'PROMIS 57 T-Score Conversions'!Y$3:Z$35,2,TRUE)</f>
        <v>63.7</v>
      </c>
      <c r="CV948" s="39" t="str">
        <f t="shared" si="24"/>
        <v>Moderate</v>
      </c>
      <c r="CW948" s="40">
        <f>vlookup(CG948,'PROMIS 57 T-Score Conversions'!M$3:N$35,2,TRUE)</f>
        <v>42</v>
      </c>
      <c r="CX948" s="39" t="str">
        <f t="shared" si="25"/>
        <v>Mild</v>
      </c>
      <c r="CY948" s="40">
        <f>VLOOKup(CH948,'PROMIS 57 T-Score Conversions'!I$3:J$35,2,TRUE)</f>
        <v>62.8</v>
      </c>
      <c r="CZ948" s="39" t="str">
        <f t="shared" si="26"/>
        <v>Moderate</v>
      </c>
      <c r="DA948" s="37">
        <f>VLOOKUP(CJ948,'PROMIS 57 T-Score Conversions'!AC$3:AD$35,2,TRUE)</f>
        <v>27.45</v>
      </c>
      <c r="DB948" s="44" t="str">
        <f t="shared" si="30"/>
        <v>Severe</v>
      </c>
      <c r="DC948" s="40">
        <f>VLOOKUP(CK948,'PROMIS 57 T-Score Conversions'!AG$3:AH$35,2,TRUE)</f>
        <v>58.03</v>
      </c>
      <c r="DD948" s="39" t="str">
        <f t="shared" si="31"/>
        <v>Mild</v>
      </c>
    </row>
    <row r="949">
      <c r="A949" s="1" t="b">
        <v>1</v>
      </c>
      <c r="B949" s="1" t="b">
        <v>1</v>
      </c>
      <c r="C949" s="20">
        <v>44165.82659304398</v>
      </c>
      <c r="D949" s="1" t="s">
        <v>566</v>
      </c>
      <c r="E949" s="1">
        <v>2426.0</v>
      </c>
      <c r="F949" s="1">
        <v>1.0</v>
      </c>
      <c r="G949" s="1">
        <v>2.0</v>
      </c>
      <c r="H949" s="1">
        <v>3.0</v>
      </c>
      <c r="I949" s="1">
        <v>2.0</v>
      </c>
      <c r="J949" s="1">
        <v>1.0</v>
      </c>
      <c r="K949" s="1">
        <v>1.0</v>
      </c>
      <c r="L949" s="1">
        <v>2.0</v>
      </c>
      <c r="M949" s="1">
        <v>1.0</v>
      </c>
      <c r="N949" s="1">
        <v>3.0</v>
      </c>
      <c r="O949" s="1">
        <v>3.0</v>
      </c>
      <c r="P949" s="1">
        <v>4.0</v>
      </c>
      <c r="Q949" s="1">
        <v>3.0</v>
      </c>
      <c r="R949" s="1">
        <v>4.0</v>
      </c>
      <c r="S949" s="1">
        <v>3.0</v>
      </c>
      <c r="T949" s="1">
        <v>4.0</v>
      </c>
      <c r="U949" s="1">
        <v>4.0</v>
      </c>
      <c r="V949" s="1">
        <v>2.0</v>
      </c>
      <c r="W949" s="1">
        <v>4.0</v>
      </c>
      <c r="X949" s="1">
        <v>2.0</v>
      </c>
      <c r="Y949" s="1">
        <v>2.0</v>
      </c>
      <c r="Z949" s="1">
        <v>2.0</v>
      </c>
      <c r="AA949" s="1">
        <v>2.0</v>
      </c>
      <c r="AB949" s="1">
        <v>4.0</v>
      </c>
      <c r="AC949" s="1">
        <v>3.0</v>
      </c>
      <c r="AD949" s="1">
        <v>4.0</v>
      </c>
      <c r="AE949" s="1">
        <v>5.0</v>
      </c>
      <c r="AF949" s="1">
        <v>4.0</v>
      </c>
      <c r="AG949" s="1">
        <v>4.0</v>
      </c>
      <c r="AH949" s="1">
        <v>4.0</v>
      </c>
      <c r="AI949" s="1">
        <v>5.0</v>
      </c>
      <c r="AJ949" s="1">
        <v>4.0</v>
      </c>
      <c r="AK949" s="1">
        <v>3.0</v>
      </c>
      <c r="AL949" s="1">
        <v>4.0</v>
      </c>
      <c r="AM949" s="1">
        <v>5.0</v>
      </c>
      <c r="AN949" s="1">
        <v>4.0</v>
      </c>
      <c r="AO949" s="1">
        <v>4.0</v>
      </c>
      <c r="AP949" s="1">
        <v>4.0</v>
      </c>
      <c r="AQ949" s="1">
        <v>5.0</v>
      </c>
      <c r="AR949" s="1">
        <v>4.0</v>
      </c>
      <c r="AS949" s="1">
        <v>5.0</v>
      </c>
      <c r="AT949" s="1">
        <v>1.0</v>
      </c>
      <c r="AU949" s="1">
        <v>2.0</v>
      </c>
      <c r="AV949" s="1">
        <v>1.0</v>
      </c>
      <c r="AW949" s="1">
        <v>1.0</v>
      </c>
      <c r="AX949" s="1">
        <v>1.0</v>
      </c>
      <c r="AY949" s="1">
        <v>1.0</v>
      </c>
      <c r="AZ949" s="1">
        <v>1.0</v>
      </c>
      <c r="BA949" s="1">
        <v>1.0</v>
      </c>
      <c r="BB949" s="1">
        <v>4.0</v>
      </c>
      <c r="BC949" s="1">
        <v>4.0</v>
      </c>
      <c r="BD949" s="1">
        <v>3.0</v>
      </c>
      <c r="BE949" s="1">
        <v>5.0</v>
      </c>
      <c r="BF949" s="1">
        <v>5.0</v>
      </c>
      <c r="BG949" s="1">
        <v>5.0</v>
      </c>
      <c r="BH949" s="1">
        <v>5.0</v>
      </c>
      <c r="BI949" s="1">
        <v>5.0</v>
      </c>
      <c r="BJ949" s="1">
        <v>7.0</v>
      </c>
      <c r="BK949" s="1">
        <v>1.0</v>
      </c>
      <c r="BL949" s="1">
        <v>1.0</v>
      </c>
      <c r="BM949" s="1">
        <v>1.0</v>
      </c>
      <c r="BN949" s="1">
        <v>1.0</v>
      </c>
      <c r="BO949" s="1">
        <v>2.0</v>
      </c>
      <c r="BP949" s="1">
        <v>1.0</v>
      </c>
      <c r="BQ949" s="1">
        <v>1.0</v>
      </c>
      <c r="BR949" s="1">
        <v>1.0</v>
      </c>
      <c r="BS949" s="1">
        <v>3.0</v>
      </c>
      <c r="BT949" s="1">
        <v>4.0</v>
      </c>
      <c r="BU949" s="1">
        <v>5.0</v>
      </c>
      <c r="BV949" s="1">
        <v>4.0</v>
      </c>
      <c r="BW949" s="1">
        <v>3.0</v>
      </c>
      <c r="BX949" s="1">
        <v>3.0</v>
      </c>
      <c r="BY949" s="1">
        <v>4.0</v>
      </c>
      <c r="BZ949" s="1">
        <v>3.0</v>
      </c>
      <c r="CA949" s="64">
        <f t="shared" si="32"/>
        <v>220</v>
      </c>
      <c r="CB949" s="45">
        <f t="shared" si="33"/>
        <v>13</v>
      </c>
      <c r="CC949" s="45">
        <f t="shared" si="34"/>
        <v>28</v>
      </c>
      <c r="CD949" s="45">
        <f t="shared" si="35"/>
        <v>21</v>
      </c>
      <c r="CE949" s="45">
        <f t="shared" si="36"/>
        <v>33</v>
      </c>
      <c r="CF949" s="45">
        <f t="shared" si="37"/>
        <v>35</v>
      </c>
      <c r="CG949" s="45">
        <f t="shared" si="38"/>
        <v>9</v>
      </c>
      <c r="CH949" s="45">
        <f t="shared" si="39"/>
        <v>36</v>
      </c>
      <c r="CI949" s="45">
        <f t="shared" si="40"/>
        <v>0.7</v>
      </c>
      <c r="CJ949">
        <f t="shared" si="10"/>
        <v>9</v>
      </c>
      <c r="CK949" s="45">
        <f t="shared" si="41"/>
        <v>29</v>
      </c>
      <c r="CM949" s="40">
        <f>VLOOKUP(CB949,'PROMIS 57 T-Score Conversions'!Q$3:R$35,2,TRUE)</f>
        <v>29.8</v>
      </c>
      <c r="CN949" s="44" t="str">
        <f t="shared" si="20"/>
        <v>Severe</v>
      </c>
      <c r="CO949" s="40">
        <f>VLOOKUP(CC949,'PROMIS 57 T-Score Conversions'!A$3:B$35,2,TRUE)</f>
        <v>66.6</v>
      </c>
      <c r="CP949" s="39" t="str">
        <f t="shared" si="21"/>
        <v>Severe</v>
      </c>
      <c r="CQ949" s="40">
        <f>VLOOKUP(CD949,'PROMIS 57 T-Score Conversions'!E$3:F$35,2,TRUE)</f>
        <v>59.4</v>
      </c>
      <c r="CR949" s="39" t="str">
        <f t="shared" si="22"/>
        <v>Mild</v>
      </c>
      <c r="CS949" s="40">
        <f>VLOOKUP(CE949,'PROMIS 57 T-Score Conversions'!U$3:V$35,2,TRUE)</f>
        <v>66.4</v>
      </c>
      <c r="CT949" s="39" t="str">
        <f t="shared" si="42"/>
        <v>Moderate</v>
      </c>
      <c r="CU949" s="40">
        <f>VLOOKUP(CF949,'PROMIS 57 T-Score Conversions'!Y$3:Z$35,2,TRUE)</f>
        <v>66.1</v>
      </c>
      <c r="CV949" s="39" t="str">
        <f t="shared" si="24"/>
        <v>Moderate</v>
      </c>
      <c r="CW949" s="40">
        <f>vlookup(CG949,'PROMIS 57 T-Score Conversions'!M$3:N$35,2,TRUE)</f>
        <v>29.7</v>
      </c>
      <c r="CX949" s="39" t="str">
        <f t="shared" si="25"/>
        <v>Severe</v>
      </c>
      <c r="CY949" s="40">
        <f>VLOOKup(CH949,'PROMIS 57 T-Score Conversions'!I$3:J$35,2,TRUE)</f>
        <v>70.1</v>
      </c>
      <c r="CZ949" s="39" t="str">
        <f t="shared" si="26"/>
        <v>Severe</v>
      </c>
      <c r="DA949" s="37">
        <f>VLOOKUP(CJ949,'PROMIS 57 T-Score Conversions'!AC$3:AD$35,2,TRUE)</f>
        <v>25.73</v>
      </c>
      <c r="DB949" s="44" t="str">
        <f t="shared" si="30"/>
        <v>Severe</v>
      </c>
      <c r="DC949" s="40">
        <f>VLOOKUP(CK949,'PROMIS 57 T-Score Conversions'!AG$3:AH$35,2,TRUE)</f>
        <v>48.16</v>
      </c>
      <c r="DD949" s="39" t="str">
        <f t="shared" si="31"/>
        <v>Normal</v>
      </c>
    </row>
    <row r="950">
      <c r="A950" s="1" t="b">
        <v>1</v>
      </c>
      <c r="B950" s="1" t="b">
        <v>1</v>
      </c>
      <c r="C950" s="20">
        <v>44166.6086263426</v>
      </c>
      <c r="D950" s="1" t="s">
        <v>567</v>
      </c>
      <c r="E950" s="1">
        <v>1752.0</v>
      </c>
      <c r="F950" s="1">
        <v>4.0</v>
      </c>
      <c r="G950" s="1">
        <v>5.0</v>
      </c>
      <c r="H950" s="1">
        <v>5.0</v>
      </c>
      <c r="I950" s="1">
        <v>3.0</v>
      </c>
      <c r="J950" s="1">
        <v>1.0</v>
      </c>
      <c r="K950" s="1">
        <v>5.0</v>
      </c>
      <c r="L950" s="1">
        <v>5.0</v>
      </c>
      <c r="M950" s="1">
        <v>2.0</v>
      </c>
      <c r="N950" s="1">
        <v>2.0</v>
      </c>
      <c r="O950" s="1">
        <v>1.0</v>
      </c>
      <c r="P950" s="1">
        <v>1.0</v>
      </c>
      <c r="Q950" s="1">
        <v>2.0</v>
      </c>
      <c r="R950" s="1">
        <v>2.0</v>
      </c>
      <c r="S950" s="1">
        <v>1.0</v>
      </c>
      <c r="T950" s="1">
        <v>2.0</v>
      </c>
      <c r="U950" s="1">
        <v>2.0</v>
      </c>
      <c r="V950" s="1">
        <v>3.0</v>
      </c>
      <c r="W950" s="1">
        <v>3.0</v>
      </c>
      <c r="X950" s="1">
        <v>2.0</v>
      </c>
      <c r="Y950" s="1">
        <v>2.0</v>
      </c>
      <c r="Z950" s="1">
        <v>3.0</v>
      </c>
      <c r="AA950" s="1">
        <v>2.0</v>
      </c>
      <c r="AB950" s="1">
        <v>1.0</v>
      </c>
      <c r="AC950" s="1">
        <v>1.0</v>
      </c>
      <c r="AD950" s="1">
        <v>5.0</v>
      </c>
      <c r="AE950" s="1">
        <v>5.0</v>
      </c>
      <c r="AF950" s="1">
        <v>3.0</v>
      </c>
      <c r="AG950" s="1">
        <v>4.0</v>
      </c>
      <c r="AH950" s="1">
        <v>4.0</v>
      </c>
      <c r="AI950" s="1">
        <v>4.0</v>
      </c>
      <c r="AJ950" s="1">
        <v>4.0</v>
      </c>
      <c r="AK950" s="1">
        <v>4.0</v>
      </c>
      <c r="AL950" s="1">
        <v>2.0</v>
      </c>
      <c r="AM950" s="1">
        <v>2.0</v>
      </c>
      <c r="AN950" s="1">
        <v>2.0</v>
      </c>
      <c r="AO950" s="1">
        <v>3.0</v>
      </c>
      <c r="AP950" s="1">
        <v>3.0</v>
      </c>
      <c r="AQ950" s="1">
        <v>2.0</v>
      </c>
      <c r="AR950" s="1">
        <v>1.0</v>
      </c>
      <c r="AS950" s="1">
        <v>2.0</v>
      </c>
      <c r="AT950" s="1">
        <v>3.0</v>
      </c>
      <c r="AU950" s="1">
        <v>3.0</v>
      </c>
      <c r="AV950" s="1">
        <v>3.0</v>
      </c>
      <c r="AW950" s="1">
        <v>3.0</v>
      </c>
      <c r="AX950" s="1">
        <v>2.0</v>
      </c>
      <c r="AY950" s="1">
        <v>2.0</v>
      </c>
      <c r="AZ950" s="1">
        <v>3.0</v>
      </c>
      <c r="BA950" s="1">
        <v>3.0</v>
      </c>
      <c r="BB950" s="1">
        <v>2.0</v>
      </c>
      <c r="BC950" s="1">
        <v>2.0</v>
      </c>
      <c r="BD950" s="1">
        <v>2.0</v>
      </c>
      <c r="BE950" s="1">
        <v>2.0</v>
      </c>
      <c r="BF950" s="1">
        <v>2.0</v>
      </c>
      <c r="BG950" s="1">
        <v>3.0</v>
      </c>
      <c r="BH950" s="1">
        <v>2.0</v>
      </c>
      <c r="BI950" s="1">
        <v>2.0</v>
      </c>
      <c r="BJ950" s="1">
        <v>4.0</v>
      </c>
      <c r="BK950" s="1">
        <v>1.0</v>
      </c>
      <c r="BL950" s="1">
        <v>1.0</v>
      </c>
      <c r="BM950" s="1">
        <v>1.0</v>
      </c>
      <c r="BN950" s="1">
        <v>1.0</v>
      </c>
      <c r="BO950" s="1">
        <v>2.0</v>
      </c>
      <c r="BP950" s="1">
        <v>1.0</v>
      </c>
      <c r="BQ950" s="1">
        <v>2.0</v>
      </c>
      <c r="BR950" s="1">
        <v>1.0</v>
      </c>
      <c r="BS950" s="1">
        <v>5.0</v>
      </c>
      <c r="BT950" s="1">
        <v>5.0</v>
      </c>
      <c r="BU950" s="1">
        <v>5.0</v>
      </c>
      <c r="BV950" s="1">
        <v>5.0</v>
      </c>
      <c r="BW950" s="1">
        <v>5.0</v>
      </c>
      <c r="BX950" s="1">
        <v>4.0</v>
      </c>
      <c r="BY950" s="1">
        <v>5.0</v>
      </c>
      <c r="BZ950" s="1">
        <v>5.0</v>
      </c>
      <c r="CA950" s="64">
        <f t="shared" si="32"/>
        <v>202</v>
      </c>
      <c r="CB950" s="45">
        <f t="shared" si="33"/>
        <v>30</v>
      </c>
      <c r="CC950" s="45">
        <f t="shared" si="34"/>
        <v>13</v>
      </c>
      <c r="CD950" s="45">
        <f t="shared" si="35"/>
        <v>17</v>
      </c>
      <c r="CE950" s="45">
        <f t="shared" si="36"/>
        <v>33</v>
      </c>
      <c r="CF950" s="45">
        <f t="shared" si="37"/>
        <v>17</v>
      </c>
      <c r="CG950" s="45">
        <f t="shared" si="38"/>
        <v>22</v>
      </c>
      <c r="CH950" s="45">
        <f t="shared" si="39"/>
        <v>17</v>
      </c>
      <c r="CI950" s="45">
        <f t="shared" si="40"/>
        <v>0.4</v>
      </c>
      <c r="CJ950">
        <f t="shared" si="10"/>
        <v>10</v>
      </c>
      <c r="CK950" s="45">
        <f t="shared" si="41"/>
        <v>39</v>
      </c>
      <c r="CM950" s="40">
        <f>VLOOKUP(CB950,'PROMIS 57 T-Score Conversions'!Q$3:R$35,2,TRUE)</f>
        <v>42.3</v>
      </c>
      <c r="CN950" s="44" t="str">
        <f t="shared" si="20"/>
        <v>Mild</v>
      </c>
      <c r="CO950" s="40">
        <f>VLOOKUP(CC950,'PROMIS 57 T-Score Conversions'!A$3:B$35,2,TRUE)</f>
        <v>50.8</v>
      </c>
      <c r="CP950" s="39" t="str">
        <f t="shared" si="21"/>
        <v>Mild</v>
      </c>
      <c r="CQ950" s="40">
        <f>VLOOKUP(CD950,'PROMIS 57 T-Score Conversions'!E$3:F$35,2,TRUE)</f>
        <v>55.9</v>
      </c>
      <c r="CR950" s="39" t="str">
        <f t="shared" si="22"/>
        <v>Mild</v>
      </c>
      <c r="CS950" s="40">
        <f>VLOOKUP(CE950,'PROMIS 57 T-Score Conversions'!U$3:V$35,2,TRUE)</f>
        <v>66.4</v>
      </c>
      <c r="CT950" s="39" t="str">
        <f t="shared" si="42"/>
        <v>Moderate</v>
      </c>
      <c r="CU950" s="40">
        <f>VLOOKUP(CF950,'PROMIS 57 T-Score Conversions'!Y$3:Z$35,2,TRUE)</f>
        <v>46.7</v>
      </c>
      <c r="CV950" s="39" t="str">
        <f t="shared" si="24"/>
        <v>Normal</v>
      </c>
      <c r="CW950" s="40">
        <f>vlookup(CG950,'PROMIS 57 T-Score Conversions'!M$3:N$35,2,TRUE)</f>
        <v>42</v>
      </c>
      <c r="CX950" s="39" t="str">
        <f t="shared" si="25"/>
        <v>Mild</v>
      </c>
      <c r="CY950" s="40">
        <f>VLOOKup(CH950,'PROMIS 57 T-Score Conversions'!I$3:J$35,2,TRUE)</f>
        <v>56.6</v>
      </c>
      <c r="CZ950" s="39" t="str">
        <f t="shared" si="26"/>
        <v>Mild</v>
      </c>
      <c r="DA950" s="37">
        <f>VLOOKUP(CJ950,'PROMIS 57 T-Score Conversions'!AC$3:AD$35,2,TRUE)</f>
        <v>27.45</v>
      </c>
      <c r="DB950" s="44" t="str">
        <f t="shared" si="30"/>
        <v>Severe</v>
      </c>
      <c r="DC950" s="40">
        <f>VLOOKUP(CK950,'PROMIS 57 T-Score Conversions'!AG$3:AH$35,2,TRUE)</f>
        <v>62.52</v>
      </c>
      <c r="DD950" s="39" t="str">
        <f t="shared" si="31"/>
        <v>Moderate</v>
      </c>
    </row>
    <row r="951">
      <c r="A951" s="1" t="b">
        <v>1</v>
      </c>
      <c r="B951" s="1" t="b">
        <v>1</v>
      </c>
      <c r="C951" s="20">
        <v>44166.67118746528</v>
      </c>
      <c r="D951" s="1" t="s">
        <v>568</v>
      </c>
      <c r="E951" s="1">
        <v>2427.0</v>
      </c>
      <c r="F951" s="1">
        <v>3.0</v>
      </c>
      <c r="G951" s="1">
        <v>3.0</v>
      </c>
      <c r="H951" s="1">
        <v>1.0</v>
      </c>
      <c r="I951" s="1">
        <v>2.0</v>
      </c>
      <c r="J951" s="1">
        <v>2.0</v>
      </c>
      <c r="K951" s="1">
        <v>2.0</v>
      </c>
      <c r="L951" s="1">
        <v>2.0</v>
      </c>
      <c r="M951" s="1">
        <v>2.0</v>
      </c>
      <c r="N951" s="1">
        <v>1.0</v>
      </c>
      <c r="O951" s="1">
        <v>1.0</v>
      </c>
      <c r="P951" s="1">
        <v>3.0</v>
      </c>
      <c r="Q951" s="1">
        <v>2.0</v>
      </c>
      <c r="R951" s="1">
        <v>1.0</v>
      </c>
      <c r="S951" s="1">
        <v>1.0</v>
      </c>
      <c r="T951" s="1">
        <v>1.0</v>
      </c>
      <c r="U951" s="1">
        <v>1.0</v>
      </c>
      <c r="V951" s="1">
        <v>1.0</v>
      </c>
      <c r="W951" s="1">
        <v>3.0</v>
      </c>
      <c r="X951" s="1">
        <v>1.0</v>
      </c>
      <c r="Y951" s="1">
        <v>1.0</v>
      </c>
      <c r="Z951" s="1">
        <v>1.0</v>
      </c>
      <c r="AA951" s="1">
        <v>4.0</v>
      </c>
      <c r="AB951" s="1">
        <v>2.0</v>
      </c>
      <c r="AC951" s="1">
        <v>5.0</v>
      </c>
      <c r="AD951" s="1">
        <v>5.0</v>
      </c>
      <c r="AE951" s="1">
        <v>5.0</v>
      </c>
      <c r="AF951" s="1">
        <v>5.0</v>
      </c>
      <c r="AG951" s="1">
        <v>5.0</v>
      </c>
      <c r="AH951" s="1">
        <v>5.0</v>
      </c>
      <c r="AI951" s="1">
        <v>5.0</v>
      </c>
      <c r="AJ951" s="1">
        <v>5.0</v>
      </c>
      <c r="AK951" s="1">
        <v>5.0</v>
      </c>
      <c r="AL951" s="1">
        <v>5.0</v>
      </c>
      <c r="AM951" s="1">
        <v>5.0</v>
      </c>
      <c r="AN951" s="1">
        <v>5.0</v>
      </c>
      <c r="AO951" s="1">
        <v>2.0</v>
      </c>
      <c r="AP951" s="1">
        <v>4.0</v>
      </c>
      <c r="AQ951" s="1">
        <v>2.0</v>
      </c>
      <c r="AR951" s="1">
        <v>2.0</v>
      </c>
      <c r="AS951" s="1">
        <v>5.0</v>
      </c>
      <c r="AT951" s="1">
        <v>1.0</v>
      </c>
      <c r="AU951" s="1">
        <v>2.0</v>
      </c>
      <c r="AV951" s="1">
        <v>2.0</v>
      </c>
      <c r="AW951" s="1">
        <v>1.0</v>
      </c>
      <c r="AX951" s="1">
        <v>1.0</v>
      </c>
      <c r="AY951" s="1">
        <v>1.0</v>
      </c>
      <c r="AZ951" s="1">
        <v>2.0</v>
      </c>
      <c r="BA951" s="1">
        <v>1.0</v>
      </c>
      <c r="BB951" s="1">
        <v>2.0</v>
      </c>
      <c r="BC951" s="1">
        <v>2.0</v>
      </c>
      <c r="BD951" s="1">
        <v>2.0</v>
      </c>
      <c r="BE951" s="1">
        <v>2.0</v>
      </c>
      <c r="BF951" s="1">
        <v>2.0</v>
      </c>
      <c r="BG951" s="1">
        <v>2.0</v>
      </c>
      <c r="BH951" s="1">
        <v>2.0</v>
      </c>
      <c r="BI951" s="1">
        <v>2.0</v>
      </c>
      <c r="BJ951" s="1">
        <v>2.0</v>
      </c>
      <c r="BK951" s="1">
        <v>1.0</v>
      </c>
      <c r="BL951" s="1">
        <v>1.0</v>
      </c>
      <c r="BM951" s="1">
        <v>1.0</v>
      </c>
      <c r="BN951" s="1">
        <v>2.0</v>
      </c>
      <c r="BO951" s="1">
        <v>1.0</v>
      </c>
      <c r="BP951" s="1">
        <v>1.0</v>
      </c>
      <c r="BQ951" s="1">
        <v>1.0</v>
      </c>
      <c r="BR951" s="1">
        <v>1.0</v>
      </c>
      <c r="BS951" s="1">
        <v>5.0</v>
      </c>
      <c r="BT951" s="1">
        <v>5.0</v>
      </c>
      <c r="BU951" s="1">
        <v>5.0</v>
      </c>
      <c r="BV951" s="1">
        <v>5.0</v>
      </c>
      <c r="BW951" s="1">
        <v>5.0</v>
      </c>
      <c r="BX951" s="1">
        <v>5.0</v>
      </c>
      <c r="BY951" s="1">
        <v>5.0</v>
      </c>
      <c r="BZ951" s="1">
        <v>5.0</v>
      </c>
      <c r="CA951" s="64">
        <f t="shared" si="32"/>
        <v>194</v>
      </c>
      <c r="CB951" s="45">
        <f t="shared" si="33"/>
        <v>17</v>
      </c>
      <c r="CC951" s="45">
        <f t="shared" si="34"/>
        <v>11</v>
      </c>
      <c r="CD951" s="45">
        <f t="shared" si="35"/>
        <v>18</v>
      </c>
      <c r="CE951" s="45">
        <f t="shared" si="36"/>
        <v>40</v>
      </c>
      <c r="CF951" s="45">
        <f t="shared" si="37"/>
        <v>30</v>
      </c>
      <c r="CG951" s="45">
        <f t="shared" si="38"/>
        <v>11</v>
      </c>
      <c r="CH951" s="45">
        <f t="shared" si="39"/>
        <v>16</v>
      </c>
      <c r="CI951" s="45">
        <f t="shared" si="40"/>
        <v>0.2</v>
      </c>
      <c r="CJ951">
        <f t="shared" si="10"/>
        <v>9</v>
      </c>
      <c r="CK951" s="45">
        <f t="shared" si="41"/>
        <v>40</v>
      </c>
      <c r="CM951" s="40">
        <f>VLOOKUP(CB951,'PROMIS 57 T-Score Conversions'!Q$3:R$35,2,TRUE)</f>
        <v>33.2</v>
      </c>
      <c r="CN951" s="44" t="str">
        <f t="shared" si="20"/>
        <v>Moderate</v>
      </c>
      <c r="CO951" s="40">
        <f>VLOOKUP(CC951,'PROMIS 57 T-Score Conversions'!A$3:B$35,2,TRUE)</f>
        <v>47.8</v>
      </c>
      <c r="CP951" s="39" t="str">
        <f t="shared" si="21"/>
        <v>Normal</v>
      </c>
      <c r="CQ951" s="40">
        <f>VLOOKUP(CD951,'PROMIS 57 T-Score Conversions'!E$3:F$35,2,TRUE)</f>
        <v>56.8</v>
      </c>
      <c r="CR951" s="39" t="str">
        <f t="shared" si="22"/>
        <v>Mild</v>
      </c>
      <c r="CS951" s="40">
        <f>VLOOKUP(CE951,'PROMIS 57 T-Score Conversions'!U$3:V$35,2,TRUE)</f>
        <v>77.8</v>
      </c>
      <c r="CT951" s="39" t="str">
        <f t="shared" si="42"/>
        <v>Severe</v>
      </c>
      <c r="CU951" s="40">
        <f>VLOOKUP(CF951,'PROMIS 57 T-Score Conversions'!Y$3:Z$35,2,TRUE)</f>
        <v>60.4</v>
      </c>
      <c r="CV951" s="39" t="str">
        <f t="shared" si="24"/>
        <v>Moderate</v>
      </c>
      <c r="CW951" s="40">
        <f>vlookup(CG951,'PROMIS 57 T-Score Conversions'!M$3:N$35,2,TRUE)</f>
        <v>32.6</v>
      </c>
      <c r="CX951" s="39" t="str">
        <f t="shared" si="25"/>
        <v>Moderate</v>
      </c>
      <c r="CY951" s="40">
        <f>VLOOKup(CH951,'PROMIS 57 T-Score Conversions'!I$3:J$35,2,TRUE)</f>
        <v>55.8</v>
      </c>
      <c r="CZ951" s="39" t="str">
        <f t="shared" si="26"/>
        <v>Mild</v>
      </c>
      <c r="DA951" s="37">
        <f>VLOOKUP(CJ951,'PROMIS 57 T-Score Conversions'!AC$3:AD$35,2,TRUE)</f>
        <v>25.73</v>
      </c>
      <c r="DB951" s="44" t="str">
        <f t="shared" si="30"/>
        <v>Severe</v>
      </c>
      <c r="DC951" s="40">
        <f>VLOOKUP(CK951,'PROMIS 57 T-Score Conversions'!AG$3:AH$35,2,TRUE)</f>
        <v>67.09</v>
      </c>
      <c r="DD951" s="39" t="str">
        <f t="shared" si="31"/>
        <v>Moderate</v>
      </c>
    </row>
    <row r="952">
      <c r="A952" s="1" t="b">
        <v>1</v>
      </c>
      <c r="B952" s="1" t="b">
        <v>1</v>
      </c>
      <c r="C952" s="20">
        <v>44166.92873231482</v>
      </c>
      <c r="D952" s="1" t="s">
        <v>569</v>
      </c>
      <c r="E952" s="1">
        <v>2424.0</v>
      </c>
      <c r="F952" s="1">
        <v>5.0</v>
      </c>
      <c r="G952" s="1">
        <v>4.0</v>
      </c>
      <c r="H952" s="1">
        <v>4.0</v>
      </c>
      <c r="I952" s="1">
        <v>3.0</v>
      </c>
      <c r="J952" s="1">
        <v>3.0</v>
      </c>
      <c r="K952" s="1">
        <v>3.0</v>
      </c>
      <c r="L952" s="1">
        <v>3.0</v>
      </c>
      <c r="M952" s="1">
        <v>3.0</v>
      </c>
      <c r="N952" s="1">
        <v>4.0</v>
      </c>
      <c r="O952" s="1">
        <v>3.0</v>
      </c>
      <c r="P952" s="1">
        <v>4.0</v>
      </c>
      <c r="Q952" s="1">
        <v>4.0</v>
      </c>
      <c r="R952" s="1">
        <v>5.0</v>
      </c>
      <c r="S952" s="1">
        <v>4.0</v>
      </c>
      <c r="T952" s="1">
        <v>4.0</v>
      </c>
      <c r="U952" s="1">
        <v>5.0</v>
      </c>
      <c r="V952" s="1">
        <v>4.0</v>
      </c>
      <c r="W952" s="1">
        <v>3.0</v>
      </c>
      <c r="X952" s="1">
        <v>2.0</v>
      </c>
      <c r="Y952" s="1">
        <v>4.0</v>
      </c>
      <c r="Z952" s="1">
        <v>4.0</v>
      </c>
      <c r="AA952" s="1">
        <v>3.0</v>
      </c>
      <c r="AB952" s="1">
        <v>3.0</v>
      </c>
      <c r="AC952" s="1">
        <v>2.0</v>
      </c>
      <c r="AD952" s="1">
        <v>5.0</v>
      </c>
      <c r="AE952" s="1">
        <v>4.0</v>
      </c>
      <c r="AF952" s="1">
        <v>5.0</v>
      </c>
      <c r="AG952" s="1">
        <v>4.0</v>
      </c>
      <c r="AH952" s="1">
        <v>5.0</v>
      </c>
      <c r="AI952" s="1">
        <v>4.0</v>
      </c>
      <c r="AJ952" s="1">
        <v>5.0</v>
      </c>
      <c r="AK952" s="1">
        <v>4.0</v>
      </c>
      <c r="AL952" s="1">
        <v>3.0</v>
      </c>
      <c r="AM952" s="1">
        <v>4.0</v>
      </c>
      <c r="AN952" s="1">
        <v>2.0</v>
      </c>
      <c r="AO952" s="1">
        <v>3.0</v>
      </c>
      <c r="AP952" s="1">
        <v>3.0</v>
      </c>
      <c r="AQ952" s="1">
        <v>2.0</v>
      </c>
      <c r="AR952" s="1">
        <v>4.0</v>
      </c>
      <c r="AS952" s="1">
        <v>5.0</v>
      </c>
      <c r="AT952" s="1">
        <v>2.0</v>
      </c>
      <c r="AU952" s="1">
        <v>2.0</v>
      </c>
      <c r="AV952" s="1">
        <v>1.0</v>
      </c>
      <c r="AW952" s="1">
        <v>3.0</v>
      </c>
      <c r="AX952" s="1">
        <v>2.0</v>
      </c>
      <c r="AY952" s="1">
        <v>2.0</v>
      </c>
      <c r="AZ952" s="1">
        <v>2.0</v>
      </c>
      <c r="BA952" s="1">
        <v>2.0</v>
      </c>
      <c r="BB952" s="1">
        <v>3.0</v>
      </c>
      <c r="BC952" s="1">
        <v>2.0</v>
      </c>
      <c r="BD952" s="1">
        <v>2.0</v>
      </c>
      <c r="BE952" s="1">
        <v>2.0</v>
      </c>
      <c r="BF952" s="1">
        <v>2.0</v>
      </c>
      <c r="BG952" s="1">
        <v>3.0</v>
      </c>
      <c r="BH952" s="1">
        <v>3.0</v>
      </c>
      <c r="BI952" s="1">
        <v>2.0</v>
      </c>
      <c r="BJ952" s="1">
        <v>4.0</v>
      </c>
      <c r="BK952" s="1">
        <v>1.0</v>
      </c>
      <c r="BL952" s="1">
        <v>1.0</v>
      </c>
      <c r="BM952" s="1">
        <v>1.0</v>
      </c>
      <c r="BN952" s="1">
        <v>1.0</v>
      </c>
      <c r="BO952" s="1">
        <v>1.0</v>
      </c>
      <c r="BP952" s="1">
        <v>1.0</v>
      </c>
      <c r="BQ952" s="1">
        <v>1.0</v>
      </c>
      <c r="BR952" s="1">
        <v>1.0</v>
      </c>
      <c r="BS952" s="1">
        <v>5.0</v>
      </c>
      <c r="BT952" s="1">
        <v>5.0</v>
      </c>
      <c r="BU952" s="1">
        <v>5.0</v>
      </c>
      <c r="BV952" s="1">
        <v>5.0</v>
      </c>
      <c r="BW952" s="1">
        <v>5.0</v>
      </c>
      <c r="BX952" s="1">
        <v>5.0</v>
      </c>
      <c r="BY952" s="1">
        <v>4.0</v>
      </c>
      <c r="BZ952" s="1">
        <v>5.0</v>
      </c>
      <c r="CA952" s="64">
        <f t="shared" si="32"/>
        <v>234</v>
      </c>
      <c r="CB952" s="45">
        <f t="shared" si="33"/>
        <v>28</v>
      </c>
      <c r="CC952" s="45">
        <f t="shared" si="34"/>
        <v>33</v>
      </c>
      <c r="CD952" s="45">
        <f t="shared" si="35"/>
        <v>25</v>
      </c>
      <c r="CE952" s="45">
        <f t="shared" si="36"/>
        <v>36</v>
      </c>
      <c r="CF952" s="45">
        <f t="shared" si="37"/>
        <v>26</v>
      </c>
      <c r="CG952" s="45">
        <f t="shared" si="38"/>
        <v>16</v>
      </c>
      <c r="CH952" s="45">
        <f t="shared" si="39"/>
        <v>19</v>
      </c>
      <c r="CI952" s="45">
        <f t="shared" si="40"/>
        <v>0.4</v>
      </c>
      <c r="CJ952">
        <f t="shared" si="10"/>
        <v>8</v>
      </c>
      <c r="CK952" s="45">
        <f t="shared" si="41"/>
        <v>39</v>
      </c>
      <c r="CM952" s="40">
        <f>VLOOKUP(CB952,'PROMIS 57 T-Score Conversions'!Q$3:R$35,2,TRUE)</f>
        <v>40.8</v>
      </c>
      <c r="CN952" s="44" t="str">
        <f t="shared" si="20"/>
        <v>Mild</v>
      </c>
      <c r="CO952" s="40">
        <f>VLOOKUP(CC952,'PROMIS 57 T-Score Conversions'!A$3:B$35,2,TRUE)</f>
        <v>71.9</v>
      </c>
      <c r="CP952" s="39" t="str">
        <f t="shared" si="21"/>
        <v>Severe</v>
      </c>
      <c r="CQ952" s="40">
        <f>VLOOKUP(CD952,'PROMIS 57 T-Score Conversions'!E$3:F$35,2,TRUE)</f>
        <v>63</v>
      </c>
      <c r="CR952" s="39" t="str">
        <f t="shared" si="22"/>
        <v>Moderate</v>
      </c>
      <c r="CS952" s="40">
        <f>VLOOKUP(CE952,'PROMIS 57 T-Score Conversions'!U$3:V$35,2,TRUE)</f>
        <v>69.8</v>
      </c>
      <c r="CT952" s="39" t="str">
        <f t="shared" si="42"/>
        <v>Moderate</v>
      </c>
      <c r="CU952" s="40">
        <f>VLOOKUP(CF952,'PROMIS 57 T-Score Conversions'!Y$3:Z$35,2,TRUE)</f>
        <v>56.3</v>
      </c>
      <c r="CV952" s="39" t="str">
        <f t="shared" si="24"/>
        <v>Mild</v>
      </c>
      <c r="CW952" s="40">
        <f>vlookup(CG952,'PROMIS 57 T-Score Conversions'!M$3:N$35,2,TRUE)</f>
        <v>36.9</v>
      </c>
      <c r="CX952" s="39" t="str">
        <f t="shared" si="25"/>
        <v>Moderate</v>
      </c>
      <c r="CY952" s="40">
        <f>VLOOKup(CH952,'PROMIS 57 T-Score Conversions'!I$3:J$35,2,TRUE)</f>
        <v>58.1</v>
      </c>
      <c r="CZ952" s="39" t="str">
        <f t="shared" si="26"/>
        <v>Mild</v>
      </c>
      <c r="DA952" s="37">
        <f>VLOOKUP(CJ952,'PROMIS 57 T-Score Conversions'!AC$3:AD$35,2,TRUE)</f>
        <v>22.41</v>
      </c>
      <c r="DB952" s="44" t="str">
        <f t="shared" si="30"/>
        <v>Severe</v>
      </c>
      <c r="DC952" s="40">
        <f>VLOOKUP(CK952,'PROMIS 57 T-Score Conversions'!AG$3:AH$35,2,TRUE)</f>
        <v>62.52</v>
      </c>
      <c r="DD952" s="39" t="str">
        <f t="shared" si="31"/>
        <v>Moderate</v>
      </c>
    </row>
    <row r="953">
      <c r="A953" s="1" t="b">
        <v>1</v>
      </c>
      <c r="B953" s="1" t="b">
        <v>1</v>
      </c>
      <c r="C953" s="20">
        <v>44167.43727116898</v>
      </c>
      <c r="D953" s="1" t="s">
        <v>104</v>
      </c>
      <c r="E953" s="1">
        <v>1872.0</v>
      </c>
      <c r="F953" s="1">
        <v>3.0</v>
      </c>
      <c r="G953" s="1">
        <v>2.0</v>
      </c>
      <c r="H953" s="1">
        <v>2.0</v>
      </c>
      <c r="I953" s="1">
        <v>3.0</v>
      </c>
      <c r="J953" s="1">
        <v>1.0</v>
      </c>
      <c r="K953" s="1">
        <v>2.0</v>
      </c>
      <c r="L953" s="1">
        <v>3.0</v>
      </c>
      <c r="M953" s="1">
        <v>1.0</v>
      </c>
      <c r="N953" s="1">
        <v>3.0</v>
      </c>
      <c r="O953" s="1">
        <v>4.0</v>
      </c>
      <c r="P953" s="1">
        <v>3.0</v>
      </c>
      <c r="Q953" s="1">
        <v>3.0</v>
      </c>
      <c r="R953" s="1">
        <v>4.0</v>
      </c>
      <c r="S953" s="1">
        <v>4.0</v>
      </c>
      <c r="T953" s="1">
        <v>4.0</v>
      </c>
      <c r="U953" s="1">
        <v>3.0</v>
      </c>
      <c r="V953" s="1">
        <v>2.0</v>
      </c>
      <c r="W953" s="1">
        <v>2.0</v>
      </c>
      <c r="X953" s="1">
        <v>3.0</v>
      </c>
      <c r="Y953" s="1">
        <v>3.0</v>
      </c>
      <c r="Z953" s="1">
        <v>3.0</v>
      </c>
      <c r="AA953" s="1">
        <v>4.0</v>
      </c>
      <c r="AB953" s="1">
        <v>2.0</v>
      </c>
      <c r="AC953" s="1">
        <v>3.0</v>
      </c>
      <c r="AD953" s="1">
        <v>4.0</v>
      </c>
      <c r="AE953" s="1">
        <v>4.0</v>
      </c>
      <c r="AF953" s="1">
        <v>4.0</v>
      </c>
      <c r="AG953" s="1">
        <v>4.0</v>
      </c>
      <c r="AH953" s="1">
        <v>3.0</v>
      </c>
      <c r="AI953" s="1">
        <v>3.0</v>
      </c>
      <c r="AJ953" s="1">
        <v>4.0</v>
      </c>
      <c r="AK953" s="1">
        <v>4.0</v>
      </c>
      <c r="AL953" s="1">
        <v>5.0</v>
      </c>
      <c r="AM953" s="1">
        <v>5.0</v>
      </c>
      <c r="AN953" s="1">
        <v>5.0</v>
      </c>
      <c r="AO953" s="1">
        <v>1.0</v>
      </c>
      <c r="AP953" s="1">
        <v>5.0</v>
      </c>
      <c r="AQ953" s="1">
        <v>1.0</v>
      </c>
      <c r="AR953" s="1">
        <v>1.0</v>
      </c>
      <c r="AS953" s="1">
        <v>4.0</v>
      </c>
      <c r="AT953" s="1">
        <v>1.0</v>
      </c>
      <c r="AU953" s="1">
        <v>1.0</v>
      </c>
      <c r="AV953" s="1">
        <v>2.0</v>
      </c>
      <c r="AW953" s="1">
        <v>1.0</v>
      </c>
      <c r="AX953" s="1">
        <v>1.0</v>
      </c>
      <c r="AY953" s="1">
        <v>1.0</v>
      </c>
      <c r="AZ953" s="1">
        <v>1.0</v>
      </c>
      <c r="BA953" s="1">
        <v>2.0</v>
      </c>
      <c r="BB953" s="1">
        <v>3.0</v>
      </c>
      <c r="BC953" s="1">
        <v>4.0</v>
      </c>
      <c r="BD953" s="1">
        <v>4.0</v>
      </c>
      <c r="BE953" s="1">
        <v>4.0</v>
      </c>
      <c r="BF953" s="1">
        <v>3.0</v>
      </c>
      <c r="BG953" s="1">
        <v>4.0</v>
      </c>
      <c r="BH953" s="1">
        <v>3.0</v>
      </c>
      <c r="BI953" s="1">
        <v>5.0</v>
      </c>
      <c r="BJ953" s="1">
        <v>7.0</v>
      </c>
      <c r="BK953" s="1">
        <v>1.0</v>
      </c>
      <c r="BL953" s="1">
        <v>1.0</v>
      </c>
      <c r="BM953" s="1">
        <v>1.0</v>
      </c>
      <c r="BN953" s="1">
        <v>1.0</v>
      </c>
      <c r="BO953" s="1">
        <v>2.0</v>
      </c>
      <c r="BP953" s="1">
        <v>1.0</v>
      </c>
      <c r="BQ953" s="1">
        <v>1.0</v>
      </c>
      <c r="BR953" s="1">
        <v>1.0</v>
      </c>
      <c r="BS953" s="1">
        <v>4.0</v>
      </c>
      <c r="BT953" s="1">
        <v>5.0</v>
      </c>
      <c r="BU953" s="1">
        <v>5.0</v>
      </c>
      <c r="BV953" s="1">
        <v>5.0</v>
      </c>
      <c r="BW953" s="1">
        <v>5.0</v>
      </c>
      <c r="BX953" s="1">
        <v>3.0</v>
      </c>
      <c r="BY953" s="1">
        <v>4.0</v>
      </c>
      <c r="BZ953" s="1">
        <v>5.0</v>
      </c>
      <c r="CA953" s="64">
        <f t="shared" si="32"/>
        <v>216</v>
      </c>
      <c r="CB953" s="45">
        <f t="shared" si="33"/>
        <v>17</v>
      </c>
      <c r="CC953" s="45">
        <f t="shared" si="34"/>
        <v>28</v>
      </c>
      <c r="CD953" s="45">
        <f t="shared" si="35"/>
        <v>22</v>
      </c>
      <c r="CE953" s="45">
        <f t="shared" si="36"/>
        <v>30</v>
      </c>
      <c r="CF953" s="45">
        <f t="shared" si="37"/>
        <v>27</v>
      </c>
      <c r="CG953" s="45">
        <f t="shared" si="38"/>
        <v>10</v>
      </c>
      <c r="CH953" s="45">
        <f t="shared" si="39"/>
        <v>30</v>
      </c>
      <c r="CI953" s="45">
        <f t="shared" si="40"/>
        <v>0.7</v>
      </c>
      <c r="CJ953">
        <f t="shared" si="10"/>
        <v>9</v>
      </c>
      <c r="CK953" s="45">
        <f t="shared" si="41"/>
        <v>36</v>
      </c>
      <c r="CM953" s="40">
        <f>VLOOKUP(CB953,'PROMIS 57 T-Score Conversions'!Q$3:R$35,2,TRUE)</f>
        <v>33.2</v>
      </c>
      <c r="CN953" s="44" t="str">
        <f t="shared" si="20"/>
        <v>Moderate</v>
      </c>
      <c r="CO953" s="40">
        <f>VLOOKUP(CC953,'PROMIS 57 T-Score Conversions'!A$3:B$35,2,TRUE)</f>
        <v>66.6</v>
      </c>
      <c r="CP953" s="39" t="str">
        <f t="shared" si="21"/>
        <v>Severe</v>
      </c>
      <c r="CQ953" s="40">
        <f>VLOOKUP(CD953,'PROMIS 57 T-Score Conversions'!E$3:F$35,2,TRUE)</f>
        <v>60.3</v>
      </c>
      <c r="CR953" s="39" t="str">
        <f t="shared" si="22"/>
        <v>Moderate</v>
      </c>
      <c r="CS953" s="40">
        <f>VLOOKUP(CE953,'PROMIS 57 T-Score Conversions'!U$3:V$35,2,TRUE)</f>
        <v>63.3</v>
      </c>
      <c r="CT953" s="39" t="str">
        <f t="shared" si="42"/>
        <v>Moderate</v>
      </c>
      <c r="CU953" s="40">
        <f>VLOOKUP(CF953,'PROMIS 57 T-Score Conversions'!Y$3:Z$35,2,TRUE)</f>
        <v>57.3</v>
      </c>
      <c r="CV953" s="39" t="str">
        <f t="shared" si="24"/>
        <v>Mild</v>
      </c>
      <c r="CW953" s="40">
        <f>vlookup(CG953,'PROMIS 57 T-Score Conversions'!M$3:N$35,2,TRUE)</f>
        <v>31.3</v>
      </c>
      <c r="CX953" s="39" t="str">
        <f t="shared" si="25"/>
        <v>Moderate</v>
      </c>
      <c r="CY953" s="40">
        <f>VLOOKup(CH953,'PROMIS 57 T-Score Conversions'!I$3:J$35,2,TRUE)</f>
        <v>65.5</v>
      </c>
      <c r="CZ953" s="39" t="str">
        <f t="shared" si="26"/>
        <v>Moderate</v>
      </c>
      <c r="DA953" s="37">
        <f>VLOOKUP(CJ953,'PROMIS 57 T-Score Conversions'!AC$3:AD$35,2,TRUE)</f>
        <v>25.73</v>
      </c>
      <c r="DB953" s="44" t="str">
        <f t="shared" si="30"/>
        <v>Severe</v>
      </c>
      <c r="DC953" s="40">
        <f>VLOOKUP(CK953,'PROMIS 57 T-Score Conversions'!AG$3:AH$35,2,TRUE)</f>
        <v>56.39</v>
      </c>
      <c r="DD953" s="39" t="str">
        <f t="shared" si="31"/>
        <v>Mild</v>
      </c>
    </row>
    <row r="954">
      <c r="A954" s="1" t="b">
        <v>1</v>
      </c>
      <c r="B954" s="1" t="b">
        <v>1</v>
      </c>
      <c r="C954" s="20">
        <v>44167.44537872685</v>
      </c>
      <c r="D954" s="1" t="s">
        <v>421</v>
      </c>
      <c r="E954" s="1">
        <v>2222.0</v>
      </c>
      <c r="F954" s="1">
        <v>4.0</v>
      </c>
      <c r="G954" s="1">
        <v>4.0</v>
      </c>
      <c r="H954" s="1">
        <v>5.0</v>
      </c>
      <c r="I954" s="1">
        <v>4.0</v>
      </c>
      <c r="J954" s="1">
        <v>3.0</v>
      </c>
      <c r="K954" s="1">
        <v>5.0</v>
      </c>
      <c r="L954" s="1">
        <v>5.0</v>
      </c>
      <c r="M954" s="1">
        <v>4.0</v>
      </c>
      <c r="N954" s="1">
        <v>3.0</v>
      </c>
      <c r="O954" s="1">
        <v>3.0</v>
      </c>
      <c r="P954" s="1">
        <v>3.0</v>
      </c>
      <c r="Q954" s="1">
        <v>3.0</v>
      </c>
      <c r="R954" s="1">
        <v>3.0</v>
      </c>
      <c r="S954" s="1">
        <v>3.0</v>
      </c>
      <c r="T954" s="1">
        <v>3.0</v>
      </c>
      <c r="U954" s="1">
        <v>4.0</v>
      </c>
      <c r="V954" s="1">
        <v>3.0</v>
      </c>
      <c r="W954" s="1">
        <v>4.0</v>
      </c>
      <c r="X954" s="1">
        <v>3.0</v>
      </c>
      <c r="Y954" s="1">
        <v>4.0</v>
      </c>
      <c r="Z954" s="1">
        <v>3.0</v>
      </c>
      <c r="AA954" s="1">
        <v>4.0</v>
      </c>
      <c r="AB954" s="1">
        <v>4.0</v>
      </c>
      <c r="AC954" s="1">
        <v>4.0</v>
      </c>
      <c r="AD954" s="1">
        <v>4.0</v>
      </c>
      <c r="AE954" s="1">
        <v>4.0</v>
      </c>
      <c r="AF954" s="1">
        <v>4.0</v>
      </c>
      <c r="AG954" s="1">
        <v>4.0</v>
      </c>
      <c r="AH954" s="1">
        <v>5.0</v>
      </c>
      <c r="AI954" s="1">
        <v>3.0</v>
      </c>
      <c r="AJ954" s="1">
        <v>4.0</v>
      </c>
      <c r="AK954" s="1">
        <v>4.0</v>
      </c>
      <c r="AL954" s="1">
        <v>3.0</v>
      </c>
      <c r="AM954" s="1">
        <v>4.0</v>
      </c>
      <c r="AN954" s="1">
        <v>3.0</v>
      </c>
      <c r="AO954" s="1">
        <v>3.0</v>
      </c>
      <c r="AP954" s="1">
        <v>4.0</v>
      </c>
      <c r="AQ954" s="1">
        <v>3.0</v>
      </c>
      <c r="AR954" s="1">
        <v>3.0</v>
      </c>
      <c r="AS954" s="1">
        <v>3.0</v>
      </c>
      <c r="AT954" s="1">
        <v>2.0</v>
      </c>
      <c r="AU954" s="1">
        <v>2.0</v>
      </c>
      <c r="AV954" s="1">
        <v>3.0</v>
      </c>
      <c r="AW954" s="1">
        <v>2.0</v>
      </c>
      <c r="AX954" s="1">
        <v>2.0</v>
      </c>
      <c r="AY954" s="1">
        <v>2.0</v>
      </c>
      <c r="AZ954" s="1">
        <v>3.0</v>
      </c>
      <c r="BA954" s="1">
        <v>3.0</v>
      </c>
      <c r="BB954" s="1">
        <v>5.0</v>
      </c>
      <c r="BC954" s="1">
        <v>5.0</v>
      </c>
      <c r="BD954" s="1">
        <v>5.0</v>
      </c>
      <c r="BE954" s="1">
        <v>5.0</v>
      </c>
      <c r="BF954" s="1">
        <v>5.0</v>
      </c>
      <c r="BG954" s="1">
        <v>5.0</v>
      </c>
      <c r="BH954" s="1">
        <v>5.0</v>
      </c>
      <c r="BI954" s="1">
        <v>5.0</v>
      </c>
      <c r="BJ954" s="1">
        <v>7.0</v>
      </c>
      <c r="BK954" s="1">
        <v>2.0</v>
      </c>
      <c r="BL954" s="1">
        <v>4.0</v>
      </c>
      <c r="BM954" s="1">
        <v>3.0</v>
      </c>
      <c r="BN954" s="1">
        <v>1.0</v>
      </c>
      <c r="BO954" s="1">
        <v>2.0</v>
      </c>
      <c r="BP954" s="1">
        <v>2.0</v>
      </c>
      <c r="BQ954" s="1">
        <v>2.0</v>
      </c>
      <c r="BR954" s="1">
        <v>3.0</v>
      </c>
      <c r="BS954" s="1">
        <v>4.0</v>
      </c>
      <c r="BT954" s="1">
        <v>4.0</v>
      </c>
      <c r="BU954" s="1">
        <v>5.0</v>
      </c>
      <c r="BV954" s="1">
        <v>5.0</v>
      </c>
      <c r="BW954" s="1">
        <v>5.0</v>
      </c>
      <c r="BX954" s="1">
        <v>3.0</v>
      </c>
      <c r="BY954" s="1">
        <v>3.0</v>
      </c>
      <c r="BZ954" s="1">
        <v>5.0</v>
      </c>
      <c r="CA954" s="64">
        <f t="shared" si="32"/>
        <v>265</v>
      </c>
      <c r="CB954" s="45">
        <f t="shared" si="33"/>
        <v>34</v>
      </c>
      <c r="CC954" s="45">
        <f t="shared" si="34"/>
        <v>25</v>
      </c>
      <c r="CD954" s="45">
        <f t="shared" si="35"/>
        <v>29</v>
      </c>
      <c r="CE954" s="45">
        <f t="shared" si="36"/>
        <v>32</v>
      </c>
      <c r="CF954" s="45">
        <f t="shared" si="37"/>
        <v>26</v>
      </c>
      <c r="CG954" s="45">
        <f t="shared" si="38"/>
        <v>19</v>
      </c>
      <c r="CH954" s="45">
        <f t="shared" si="39"/>
        <v>40</v>
      </c>
      <c r="CI954" s="45">
        <f t="shared" si="40"/>
        <v>0.7</v>
      </c>
      <c r="CJ954">
        <f t="shared" si="10"/>
        <v>19</v>
      </c>
      <c r="CK954" s="45">
        <f t="shared" si="41"/>
        <v>34</v>
      </c>
      <c r="CM954" s="40">
        <f>VLOOKUP(CB954,'PROMIS 57 T-Score Conversions'!Q$3:R$35,2,TRUE)</f>
        <v>45.7</v>
      </c>
      <c r="CN954" s="44" t="str">
        <f t="shared" si="20"/>
        <v>Normal</v>
      </c>
      <c r="CO954" s="40">
        <f>VLOOKUP(CC954,'PROMIS 57 T-Score Conversions'!A$3:B$35,2,TRUE)</f>
        <v>63.5</v>
      </c>
      <c r="CP954" s="39" t="str">
        <f t="shared" si="21"/>
        <v>Moderate</v>
      </c>
      <c r="CQ954" s="40">
        <f>VLOOKUP(CD954,'PROMIS 57 T-Score Conversions'!E$3:F$35,2,TRUE)</f>
        <v>66.8</v>
      </c>
      <c r="CR954" s="39" t="str">
        <f t="shared" si="22"/>
        <v>Moderate</v>
      </c>
      <c r="CS954" s="40">
        <f>VLOOKUP(CE954,'PROMIS 57 T-Score Conversions'!U$3:V$35,2,TRUE)</f>
        <v>65.3</v>
      </c>
      <c r="CT954" s="39" t="str">
        <f t="shared" si="42"/>
        <v>Moderate</v>
      </c>
      <c r="CU954" s="40">
        <f>VLOOKUP(CF954,'PROMIS 57 T-Score Conversions'!Y$3:Z$35,2,TRUE)</f>
        <v>56.3</v>
      </c>
      <c r="CV954" s="39" t="str">
        <f t="shared" si="24"/>
        <v>Mild</v>
      </c>
      <c r="CW954" s="40">
        <f>vlookup(CG954,'PROMIS 57 T-Score Conversions'!M$3:N$35,2,TRUE)</f>
        <v>39.3</v>
      </c>
      <c r="CX954" s="39" t="str">
        <f t="shared" si="25"/>
        <v>Moderate</v>
      </c>
      <c r="CY954" s="40">
        <f>VLOOKup(CH954,'PROMIS 57 T-Score Conversions'!I$3:J$35,2,TRUE)</f>
        <v>77</v>
      </c>
      <c r="CZ954" s="39" t="str">
        <f t="shared" si="26"/>
        <v>Severe</v>
      </c>
      <c r="DA954" s="37">
        <f>VLOOKUP(CJ954,'PROMIS 57 T-Score Conversions'!AC$3:AD$35,2,TRUE)</f>
        <v>36.36</v>
      </c>
      <c r="DB954" s="44" t="str">
        <f t="shared" si="30"/>
        <v>Moderate</v>
      </c>
      <c r="DC954" s="40">
        <f>VLOOKUP(CK954,'PROMIS 57 T-Score Conversions'!AG$3:AH$35,2,TRUE)</f>
        <v>53.63</v>
      </c>
      <c r="DD954" s="39" t="str">
        <f t="shared" si="31"/>
        <v>Normal</v>
      </c>
    </row>
    <row r="955">
      <c r="A955" s="1" t="b">
        <v>1</v>
      </c>
      <c r="B955" s="1" t="b">
        <v>1</v>
      </c>
      <c r="C955" s="20">
        <v>44167.523342071756</v>
      </c>
      <c r="D955" s="1" t="s">
        <v>500</v>
      </c>
      <c r="E955" s="1">
        <v>2335.0</v>
      </c>
      <c r="F955" s="1">
        <v>3.0</v>
      </c>
      <c r="G955" s="1">
        <v>4.0</v>
      </c>
      <c r="H955" s="1">
        <v>5.0</v>
      </c>
      <c r="I955" s="1">
        <v>4.0</v>
      </c>
      <c r="J955" s="1">
        <v>2.0</v>
      </c>
      <c r="K955" s="1">
        <v>3.0</v>
      </c>
      <c r="L955" s="1">
        <v>3.0</v>
      </c>
      <c r="M955" s="1">
        <v>2.0</v>
      </c>
      <c r="N955" s="1">
        <v>3.0</v>
      </c>
      <c r="O955" s="1">
        <v>3.0</v>
      </c>
      <c r="P955" s="1">
        <v>3.0</v>
      </c>
      <c r="Q955" s="1">
        <v>3.0</v>
      </c>
      <c r="R955" s="1">
        <v>4.0</v>
      </c>
      <c r="S955" s="1">
        <v>2.0</v>
      </c>
      <c r="T955" s="1">
        <v>3.0</v>
      </c>
      <c r="U955" s="1">
        <v>3.0</v>
      </c>
      <c r="V955" s="1">
        <v>2.0</v>
      </c>
      <c r="W955" s="1">
        <v>3.0</v>
      </c>
      <c r="X955" s="1">
        <v>3.0</v>
      </c>
      <c r="Y955" s="1">
        <v>4.0</v>
      </c>
      <c r="Z955" s="1">
        <v>3.0</v>
      </c>
      <c r="AA955" s="1">
        <v>4.0</v>
      </c>
      <c r="AB955" s="1">
        <v>5.0</v>
      </c>
      <c r="AC955" s="1">
        <v>4.0</v>
      </c>
      <c r="AD955" s="1">
        <v>5.0</v>
      </c>
      <c r="AE955" s="1">
        <v>4.0</v>
      </c>
      <c r="AF955" s="1">
        <v>4.0</v>
      </c>
      <c r="AG955" s="1">
        <v>4.0</v>
      </c>
      <c r="AH955" s="1">
        <v>3.0</v>
      </c>
      <c r="AI955" s="1">
        <v>3.0</v>
      </c>
      <c r="AJ955" s="1">
        <v>3.0</v>
      </c>
      <c r="AK955" s="1">
        <v>4.0</v>
      </c>
      <c r="AL955" s="1">
        <v>2.0</v>
      </c>
      <c r="AM955" s="1">
        <v>3.0</v>
      </c>
      <c r="AN955" s="1">
        <v>2.0</v>
      </c>
      <c r="AO955" s="1">
        <v>2.0</v>
      </c>
      <c r="AP955" s="1">
        <v>1.0</v>
      </c>
      <c r="AQ955" s="1">
        <v>2.0</v>
      </c>
      <c r="AR955" s="1">
        <v>2.0</v>
      </c>
      <c r="AS955" s="1">
        <v>2.0</v>
      </c>
      <c r="AT955" s="1">
        <v>2.0</v>
      </c>
      <c r="AU955" s="1">
        <v>2.0</v>
      </c>
      <c r="AV955" s="1">
        <v>3.0</v>
      </c>
      <c r="AW955" s="1">
        <v>3.0</v>
      </c>
      <c r="AX955" s="1">
        <v>2.0</v>
      </c>
      <c r="AY955" s="1">
        <v>3.0</v>
      </c>
      <c r="AZ955" s="1">
        <v>3.0</v>
      </c>
      <c r="BA955" s="1">
        <v>3.0</v>
      </c>
      <c r="BB955" s="1">
        <v>4.0</v>
      </c>
      <c r="BC955" s="1">
        <v>3.0</v>
      </c>
      <c r="BD955" s="1">
        <v>2.0</v>
      </c>
      <c r="BE955" s="1">
        <v>5.0</v>
      </c>
      <c r="BF955" s="1">
        <v>3.0</v>
      </c>
      <c r="BG955" s="1">
        <v>3.0</v>
      </c>
      <c r="BH955" s="1">
        <v>2.0</v>
      </c>
      <c r="BI955" s="1">
        <v>2.0</v>
      </c>
      <c r="BJ955" s="1">
        <v>6.0</v>
      </c>
      <c r="BK955" s="1">
        <v>2.0</v>
      </c>
      <c r="BL955" s="1">
        <v>3.0</v>
      </c>
      <c r="BM955" s="1">
        <v>2.0</v>
      </c>
      <c r="BN955" s="1">
        <v>2.0</v>
      </c>
      <c r="BO955" s="1">
        <v>3.0</v>
      </c>
      <c r="BP955" s="1">
        <v>3.0</v>
      </c>
      <c r="BQ955" s="1">
        <v>3.0</v>
      </c>
      <c r="BR955" s="1">
        <v>3.0</v>
      </c>
      <c r="BS955" s="1">
        <v>3.0</v>
      </c>
      <c r="BT955" s="1">
        <v>3.0</v>
      </c>
      <c r="BU955" s="1">
        <v>3.0</v>
      </c>
      <c r="BV955" s="1">
        <v>4.0</v>
      </c>
      <c r="BW955" s="1">
        <v>5.0</v>
      </c>
      <c r="BX955" s="1">
        <v>4.0</v>
      </c>
      <c r="BY955" s="1">
        <v>4.0</v>
      </c>
      <c r="BZ955" s="1">
        <v>3.0</v>
      </c>
      <c r="CA955" s="64">
        <f t="shared" si="32"/>
        <v>225</v>
      </c>
      <c r="CB955" s="45">
        <f t="shared" si="33"/>
        <v>26</v>
      </c>
      <c r="CC955" s="45">
        <f t="shared" si="34"/>
        <v>24</v>
      </c>
      <c r="CD955" s="45">
        <f t="shared" si="35"/>
        <v>28</v>
      </c>
      <c r="CE955" s="45">
        <f t="shared" si="36"/>
        <v>30</v>
      </c>
      <c r="CF955" s="45">
        <f t="shared" si="37"/>
        <v>16</v>
      </c>
      <c r="CG955" s="45">
        <f t="shared" si="38"/>
        <v>21</v>
      </c>
      <c r="CH955" s="45">
        <f t="shared" si="39"/>
        <v>24</v>
      </c>
      <c r="CI955" s="45">
        <f t="shared" si="40"/>
        <v>0.6</v>
      </c>
      <c r="CJ955">
        <f t="shared" si="10"/>
        <v>21</v>
      </c>
      <c r="CK955" s="45">
        <f t="shared" si="41"/>
        <v>29</v>
      </c>
      <c r="CM955" s="40">
        <f>VLOOKUP(CB955,'PROMIS 57 T-Score Conversions'!Q$3:R$35,2,TRUE)</f>
        <v>39.5</v>
      </c>
      <c r="CN955" s="44" t="str">
        <f t="shared" si="20"/>
        <v>Moderate</v>
      </c>
      <c r="CO955" s="40">
        <f>VLOOKUP(CC955,'PROMIS 57 T-Score Conversions'!A$3:B$35,2,TRUE)</f>
        <v>62.5</v>
      </c>
      <c r="CP955" s="39" t="str">
        <f t="shared" si="21"/>
        <v>Moderate</v>
      </c>
      <c r="CQ955" s="40">
        <f>VLOOKUP(CD955,'PROMIS 57 T-Score Conversions'!E$3:F$35,2,TRUE)</f>
        <v>65.8</v>
      </c>
      <c r="CR955" s="39" t="str">
        <f t="shared" si="22"/>
        <v>Moderate</v>
      </c>
      <c r="CS955" s="40">
        <f>VLOOKUP(CE955,'PROMIS 57 T-Score Conversions'!U$3:V$35,2,TRUE)</f>
        <v>63.3</v>
      </c>
      <c r="CT955" s="39" t="str">
        <f t="shared" si="42"/>
        <v>Moderate</v>
      </c>
      <c r="CU955" s="40">
        <f>VLOOKUP(CF955,'PROMIS 57 T-Score Conversions'!Y$3:Z$35,2,TRUE)</f>
        <v>45.5</v>
      </c>
      <c r="CV955" s="39" t="str">
        <f t="shared" si="24"/>
        <v>Normal</v>
      </c>
      <c r="CW955" s="40">
        <f>vlookup(CG955,'PROMIS 57 T-Score Conversions'!M$3:N$35,2,TRUE)</f>
        <v>41.1</v>
      </c>
      <c r="CX955" s="39" t="str">
        <f t="shared" si="25"/>
        <v>Mild</v>
      </c>
      <c r="CY955" s="40">
        <f>VLOOKup(CH955,'PROMIS 57 T-Score Conversions'!I$3:J$35,2,TRUE)</f>
        <v>61.5</v>
      </c>
      <c r="CZ955" s="39" t="str">
        <f t="shared" si="26"/>
        <v>Moderate</v>
      </c>
      <c r="DA955" s="37">
        <f>VLOOKUP(CJ955,'PROMIS 57 T-Score Conversions'!AC$3:AD$35,2,TRUE)</f>
        <v>37.93</v>
      </c>
      <c r="DB955" s="44" t="str">
        <f t="shared" si="30"/>
        <v>Moderate</v>
      </c>
      <c r="DC955" s="40">
        <f>VLOOKUP(CK955,'PROMIS 57 T-Score Conversions'!AG$3:AH$35,2,TRUE)</f>
        <v>48.16</v>
      </c>
      <c r="DD955" s="39" t="str">
        <f t="shared" si="31"/>
        <v>Normal</v>
      </c>
    </row>
    <row r="956">
      <c r="A956" s="1" t="b">
        <v>1</v>
      </c>
      <c r="B956" s="1" t="b">
        <v>1</v>
      </c>
      <c r="C956" s="20">
        <v>44168.4737890625</v>
      </c>
      <c r="D956" s="1" t="s">
        <v>332</v>
      </c>
      <c r="E956" s="1">
        <v>2124.0</v>
      </c>
      <c r="F956" s="1">
        <v>5.0</v>
      </c>
      <c r="G956" s="1">
        <v>5.0</v>
      </c>
      <c r="H956" s="1">
        <v>5.0</v>
      </c>
      <c r="I956" s="1">
        <v>5.0</v>
      </c>
      <c r="J956" s="1">
        <v>4.0</v>
      </c>
      <c r="K956" s="1">
        <v>5.0</v>
      </c>
      <c r="L956" s="1">
        <v>5.0</v>
      </c>
      <c r="M956" s="1">
        <v>5.0</v>
      </c>
      <c r="N956" s="1">
        <v>1.0</v>
      </c>
      <c r="O956" s="1">
        <v>1.0</v>
      </c>
      <c r="P956" s="1">
        <v>2.0</v>
      </c>
      <c r="Q956" s="1">
        <v>2.0</v>
      </c>
      <c r="R956" s="1">
        <v>1.0</v>
      </c>
      <c r="S956" s="1">
        <v>1.0</v>
      </c>
      <c r="T956" s="1">
        <v>2.0</v>
      </c>
      <c r="U956" s="1">
        <v>3.0</v>
      </c>
      <c r="V956" s="1">
        <v>1.0</v>
      </c>
      <c r="W956" s="1">
        <v>2.0</v>
      </c>
      <c r="X956" s="1">
        <v>2.0</v>
      </c>
      <c r="Y956" s="1">
        <v>2.0</v>
      </c>
      <c r="Z956" s="1">
        <v>1.0</v>
      </c>
      <c r="AA956" s="1">
        <v>2.0</v>
      </c>
      <c r="AB956" s="1">
        <v>1.0</v>
      </c>
      <c r="AC956" s="1">
        <v>1.0</v>
      </c>
      <c r="AD956" s="1">
        <v>4.0</v>
      </c>
      <c r="AE956" s="1">
        <v>4.0</v>
      </c>
      <c r="AF956" s="1">
        <v>4.0</v>
      </c>
      <c r="AG956" s="1">
        <v>4.0</v>
      </c>
      <c r="AH956" s="1">
        <v>4.0</v>
      </c>
      <c r="AI956" s="1">
        <v>4.0</v>
      </c>
      <c r="AJ956" s="1">
        <v>4.0</v>
      </c>
      <c r="AK956" s="1">
        <v>4.0</v>
      </c>
      <c r="AL956" s="1">
        <v>1.0</v>
      </c>
      <c r="AM956" s="1">
        <v>1.0</v>
      </c>
      <c r="AN956" s="1">
        <v>1.0</v>
      </c>
      <c r="AO956" s="1">
        <v>1.0</v>
      </c>
      <c r="AP956" s="1">
        <v>1.0</v>
      </c>
      <c r="AQ956" s="1">
        <v>1.0</v>
      </c>
      <c r="AR956" s="1">
        <v>1.0</v>
      </c>
      <c r="AS956" s="1">
        <v>1.0</v>
      </c>
      <c r="AT956" s="1">
        <v>3.0</v>
      </c>
      <c r="AU956" s="1">
        <v>3.0</v>
      </c>
      <c r="AV956" s="1">
        <v>4.0</v>
      </c>
      <c r="AW956" s="1">
        <v>3.0</v>
      </c>
      <c r="AX956" s="1">
        <v>2.0</v>
      </c>
      <c r="AY956" s="1">
        <v>2.0</v>
      </c>
      <c r="AZ956" s="1">
        <v>2.0</v>
      </c>
      <c r="BA956" s="1">
        <v>2.0</v>
      </c>
      <c r="BB956" s="1">
        <v>1.0</v>
      </c>
      <c r="BC956" s="1">
        <v>1.0</v>
      </c>
      <c r="BD956" s="1">
        <v>1.0</v>
      </c>
      <c r="BE956" s="1">
        <v>1.0</v>
      </c>
      <c r="BF956" s="1">
        <v>1.0</v>
      </c>
      <c r="BG956" s="1">
        <v>1.0</v>
      </c>
      <c r="BH956" s="1">
        <v>2.0</v>
      </c>
      <c r="BI956" s="1">
        <v>1.0</v>
      </c>
      <c r="BJ956" s="1">
        <v>1.0</v>
      </c>
      <c r="BK956" s="1">
        <v>2.0</v>
      </c>
      <c r="BL956" s="1">
        <v>2.0</v>
      </c>
      <c r="BM956" s="1">
        <v>2.0</v>
      </c>
      <c r="BN956" s="1">
        <v>3.0</v>
      </c>
      <c r="BO956" s="1">
        <v>5.0</v>
      </c>
      <c r="BP956" s="1">
        <v>3.0</v>
      </c>
      <c r="BQ956" s="1">
        <v>2.0</v>
      </c>
      <c r="BR956" s="1">
        <v>3.0</v>
      </c>
      <c r="BS956" s="1">
        <v>4.0</v>
      </c>
      <c r="BT956" s="1">
        <v>4.0</v>
      </c>
      <c r="BU956" s="1">
        <v>4.0</v>
      </c>
      <c r="BV956" s="1">
        <v>1.0</v>
      </c>
      <c r="BW956" s="1">
        <v>3.0</v>
      </c>
      <c r="BX956" s="1">
        <v>3.0</v>
      </c>
      <c r="BY956" s="1">
        <v>4.0</v>
      </c>
      <c r="BZ956" s="1">
        <v>4.0</v>
      </c>
      <c r="CA956" s="64">
        <f t="shared" si="32"/>
        <v>184</v>
      </c>
      <c r="CB956" s="45">
        <f t="shared" si="33"/>
        <v>39</v>
      </c>
      <c r="CC956" s="45">
        <f t="shared" si="34"/>
        <v>13</v>
      </c>
      <c r="CD956" s="45">
        <f t="shared" si="35"/>
        <v>12</v>
      </c>
      <c r="CE956" s="45">
        <f t="shared" si="36"/>
        <v>32</v>
      </c>
      <c r="CF956" s="45">
        <f t="shared" si="37"/>
        <v>8</v>
      </c>
      <c r="CG956" s="45">
        <f t="shared" si="38"/>
        <v>21</v>
      </c>
      <c r="CH956" s="45">
        <f t="shared" si="39"/>
        <v>9</v>
      </c>
      <c r="CI956" s="45">
        <f t="shared" si="40"/>
        <v>0.1</v>
      </c>
      <c r="CJ956">
        <f t="shared" si="10"/>
        <v>22</v>
      </c>
      <c r="CK956" s="45">
        <f t="shared" si="41"/>
        <v>27</v>
      </c>
      <c r="CM956" s="40">
        <f>VLOOKUP(CB956,'PROMIS 57 T-Score Conversions'!Q$3:R$35,2,TRUE)</f>
        <v>53</v>
      </c>
      <c r="CN956" s="44" t="str">
        <f t="shared" si="20"/>
        <v>Normal</v>
      </c>
      <c r="CO956" s="40">
        <f>VLOOKUP(CC956,'PROMIS 57 T-Score Conversions'!A$3:B$35,2,TRUE)</f>
        <v>50.8</v>
      </c>
      <c r="CP956" s="39" t="str">
        <f t="shared" si="21"/>
        <v>Mild</v>
      </c>
      <c r="CQ956" s="40">
        <f>VLOOKUP(CD956,'PROMIS 57 T-Score Conversions'!E$3:F$35,2,TRUE)</f>
        <v>50.9</v>
      </c>
      <c r="CR956" s="39" t="str">
        <f t="shared" si="22"/>
        <v>Normal</v>
      </c>
      <c r="CS956" s="40">
        <f>VLOOKUP(CE956,'PROMIS 57 T-Score Conversions'!U$3:V$35,2,TRUE)</f>
        <v>65.3</v>
      </c>
      <c r="CT956" s="39" t="str">
        <f t="shared" si="42"/>
        <v>Moderate</v>
      </c>
      <c r="CU956" s="40">
        <f>VLOOKUP(CF956,'PROMIS 57 T-Score Conversions'!Y$3:Z$35,2,TRUE)</f>
        <v>28.9</v>
      </c>
      <c r="CV956" s="39" t="str">
        <f t="shared" si="24"/>
        <v>Normal</v>
      </c>
      <c r="CW956" s="40">
        <f>vlookup(CG956,'PROMIS 57 T-Score Conversions'!M$3:N$35,2,TRUE)</f>
        <v>41.1</v>
      </c>
      <c r="CX956" s="39" t="str">
        <f t="shared" si="25"/>
        <v>Mild</v>
      </c>
      <c r="CY956" s="40">
        <f>VLOOKup(CH956,'PROMIS 57 T-Score Conversions'!I$3:J$35,2,TRUE)</f>
        <v>47.9</v>
      </c>
      <c r="CZ956" s="39" t="str">
        <f t="shared" si="26"/>
        <v>Normal</v>
      </c>
      <c r="DA956" s="37">
        <f>VLOOKUP(CJ956,'PROMIS 57 T-Score Conversions'!AC$3:AD$35,2,TRUE)</f>
        <v>38.71</v>
      </c>
      <c r="DB956" s="44" t="str">
        <f t="shared" si="30"/>
        <v>Moderate</v>
      </c>
      <c r="DC956" s="40">
        <f>VLOOKUP(CK956,'PROMIS 57 T-Score Conversions'!AG$3:AH$35,2,TRUE)</f>
        <v>46.21</v>
      </c>
      <c r="DD956" s="39" t="str">
        <f t="shared" si="31"/>
        <v>Normal</v>
      </c>
    </row>
    <row r="957">
      <c r="A957" s="1" t="b">
        <v>1</v>
      </c>
      <c r="B957" s="1" t="b">
        <v>1</v>
      </c>
      <c r="C957" s="20">
        <v>44168.53933962963</v>
      </c>
      <c r="D957" s="1" t="s">
        <v>538</v>
      </c>
      <c r="E957" s="1">
        <v>2372.0</v>
      </c>
      <c r="F957" s="1">
        <v>1.0</v>
      </c>
      <c r="G957" s="1">
        <v>1.0</v>
      </c>
      <c r="H957" s="1">
        <v>3.0</v>
      </c>
      <c r="I957" s="1">
        <v>2.0</v>
      </c>
      <c r="J957" s="1">
        <v>1.0</v>
      </c>
      <c r="K957" s="1">
        <v>1.0</v>
      </c>
      <c r="L957" s="1">
        <v>2.0</v>
      </c>
      <c r="M957" s="1">
        <v>1.0</v>
      </c>
      <c r="N957" s="1">
        <v>5.0</v>
      </c>
      <c r="O957" s="1">
        <v>5.0</v>
      </c>
      <c r="P957" s="1">
        <v>5.0</v>
      </c>
      <c r="Q957" s="1">
        <v>5.0</v>
      </c>
      <c r="R957" s="1">
        <v>5.0</v>
      </c>
      <c r="S957" s="1">
        <v>4.0</v>
      </c>
      <c r="T957" s="1">
        <v>5.0</v>
      </c>
      <c r="U957" s="1">
        <v>5.0</v>
      </c>
      <c r="V957" s="1">
        <v>3.0</v>
      </c>
      <c r="W957" s="1">
        <v>4.0</v>
      </c>
      <c r="X957" s="1">
        <v>4.0</v>
      </c>
      <c r="Y957" s="1">
        <v>4.0</v>
      </c>
      <c r="Z957" s="1">
        <v>3.0</v>
      </c>
      <c r="AA957" s="1">
        <v>4.0</v>
      </c>
      <c r="AB957" s="1">
        <v>3.0</v>
      </c>
      <c r="AC957" s="1">
        <v>4.0</v>
      </c>
      <c r="AD957" s="1">
        <v>4.0</v>
      </c>
      <c r="AE957" s="1">
        <v>4.0</v>
      </c>
      <c r="AF957" s="1">
        <v>5.0</v>
      </c>
      <c r="AG957" s="1">
        <v>4.0</v>
      </c>
      <c r="AH957" s="1">
        <v>5.0</v>
      </c>
      <c r="AI957" s="1">
        <v>5.0</v>
      </c>
      <c r="AJ957" s="1">
        <v>4.0</v>
      </c>
      <c r="AK957" s="1">
        <v>4.0</v>
      </c>
      <c r="AL957" s="1">
        <v>5.0</v>
      </c>
      <c r="AM957" s="1">
        <v>4.0</v>
      </c>
      <c r="AN957" s="1">
        <v>4.0</v>
      </c>
      <c r="AO957" s="1">
        <v>5.0</v>
      </c>
      <c r="AP957" s="1">
        <v>3.0</v>
      </c>
      <c r="AQ957" s="1">
        <v>3.0</v>
      </c>
      <c r="AR957" s="1">
        <v>5.0</v>
      </c>
      <c r="AS957" s="1">
        <v>4.0</v>
      </c>
      <c r="AT957" s="1">
        <v>1.0</v>
      </c>
      <c r="AU957" s="1">
        <v>2.0</v>
      </c>
      <c r="AV957" s="1">
        <v>2.0</v>
      </c>
      <c r="AW957" s="1">
        <v>3.0</v>
      </c>
      <c r="AX957" s="1">
        <v>2.0</v>
      </c>
      <c r="AY957" s="1">
        <v>4.0</v>
      </c>
      <c r="AZ957" s="1">
        <v>3.0</v>
      </c>
      <c r="BA957" s="1">
        <v>2.0</v>
      </c>
      <c r="BB957" s="1">
        <v>5.0</v>
      </c>
      <c r="BC957" s="1">
        <v>5.0</v>
      </c>
      <c r="BD957" s="1">
        <v>4.0</v>
      </c>
      <c r="BE957" s="1">
        <v>5.0</v>
      </c>
      <c r="BF957" s="1">
        <v>5.0</v>
      </c>
      <c r="BG957" s="1">
        <v>5.0</v>
      </c>
      <c r="BH957" s="1">
        <v>5.0</v>
      </c>
      <c r="BI957" s="1">
        <v>4.0</v>
      </c>
      <c r="BJ957" s="1">
        <v>8.0</v>
      </c>
      <c r="BK957" s="1">
        <v>1.0</v>
      </c>
      <c r="BL957" s="1">
        <v>1.0</v>
      </c>
      <c r="BM957" s="1">
        <v>1.0</v>
      </c>
      <c r="BN957" s="1">
        <v>3.0</v>
      </c>
      <c r="BO957" s="1">
        <v>3.0</v>
      </c>
      <c r="BP957" s="1">
        <v>2.0</v>
      </c>
      <c r="BQ957" s="1">
        <v>2.0</v>
      </c>
      <c r="BR957" s="1">
        <v>1.0</v>
      </c>
      <c r="BS957" s="1">
        <v>4.0</v>
      </c>
      <c r="BT957" s="1">
        <v>4.0</v>
      </c>
      <c r="BU957" s="1">
        <v>4.0</v>
      </c>
      <c r="BV957" s="1">
        <v>3.0</v>
      </c>
      <c r="BW957" s="1">
        <v>3.0</v>
      </c>
      <c r="BX957" s="1">
        <v>3.0</v>
      </c>
      <c r="BY957" s="1">
        <v>3.0</v>
      </c>
      <c r="BZ957" s="1">
        <v>4.0</v>
      </c>
      <c r="CA957" s="64">
        <f t="shared" si="32"/>
        <v>255</v>
      </c>
      <c r="CB957" s="45">
        <f t="shared" si="33"/>
        <v>12</v>
      </c>
      <c r="CC957" s="45">
        <f t="shared" si="34"/>
        <v>39</v>
      </c>
      <c r="CD957" s="45">
        <f t="shared" si="35"/>
        <v>29</v>
      </c>
      <c r="CE957" s="45">
        <f t="shared" si="36"/>
        <v>35</v>
      </c>
      <c r="CF957" s="45">
        <f t="shared" si="37"/>
        <v>33</v>
      </c>
      <c r="CG957" s="45">
        <f t="shared" si="38"/>
        <v>19</v>
      </c>
      <c r="CH957" s="45">
        <f t="shared" si="39"/>
        <v>38</v>
      </c>
      <c r="CI957" s="45">
        <f t="shared" si="40"/>
        <v>0.8</v>
      </c>
      <c r="CJ957">
        <f t="shared" si="10"/>
        <v>14</v>
      </c>
      <c r="CK957" s="45">
        <f t="shared" si="41"/>
        <v>28</v>
      </c>
      <c r="CM957" s="40">
        <f>VLOOKUP(CB957,'PROMIS 57 T-Score Conversions'!Q$3:R$35,2,TRUE)</f>
        <v>28.8</v>
      </c>
      <c r="CN957" s="44" t="str">
        <f t="shared" si="20"/>
        <v>Severe</v>
      </c>
      <c r="CO957" s="40">
        <f>VLOOKUP(CC957,'PROMIS 57 T-Score Conversions'!A$3:B$35,2,TRUE)</f>
        <v>80</v>
      </c>
      <c r="CP957" s="39" t="str">
        <f t="shared" si="21"/>
        <v>Severe</v>
      </c>
      <c r="CQ957" s="40">
        <f>VLOOKUP(CD957,'PROMIS 57 T-Score Conversions'!E$3:F$35,2,TRUE)</f>
        <v>66.8</v>
      </c>
      <c r="CR957" s="39" t="str">
        <f t="shared" si="22"/>
        <v>Moderate</v>
      </c>
      <c r="CS957" s="40">
        <f>VLOOKUP(CE957,'PROMIS 57 T-Score Conversions'!U$3:V$35,2,TRUE)</f>
        <v>68.6</v>
      </c>
      <c r="CT957" s="39" t="str">
        <f t="shared" si="42"/>
        <v>Moderate</v>
      </c>
      <c r="CU957" s="40">
        <f>VLOOKUP(CF957,'PROMIS 57 T-Score Conversions'!Y$3:Z$35,2,TRUE)</f>
        <v>63.7</v>
      </c>
      <c r="CV957" s="39" t="str">
        <f t="shared" si="24"/>
        <v>Moderate</v>
      </c>
      <c r="CW957" s="40">
        <f>vlookup(CG957,'PROMIS 57 T-Score Conversions'!M$3:N$35,2,TRUE)</f>
        <v>39.3</v>
      </c>
      <c r="CX957" s="39" t="str">
        <f t="shared" si="25"/>
        <v>Moderate</v>
      </c>
      <c r="CY957" s="40">
        <f>VLOOKup(CH957,'PROMIS 57 T-Score Conversions'!I$3:J$35,2,TRUE)</f>
        <v>72.1</v>
      </c>
      <c r="CZ957" s="39" t="str">
        <f t="shared" si="26"/>
        <v>Severe</v>
      </c>
      <c r="DA957" s="37">
        <f>VLOOKUP(CJ957,'PROMIS 57 T-Score Conversions'!AC$3:AD$35,2,TRUE)</f>
        <v>32.15</v>
      </c>
      <c r="DB957" s="44" t="str">
        <f t="shared" si="30"/>
        <v>Moderate</v>
      </c>
      <c r="DC957" s="40">
        <f>VLOOKUP(CK957,'PROMIS 57 T-Score Conversions'!AG$3:AH$35,2,TRUE)</f>
        <v>47.18</v>
      </c>
      <c r="DD957" s="39" t="str">
        <f t="shared" si="31"/>
        <v>Normal</v>
      </c>
    </row>
    <row r="958">
      <c r="A958" s="1" t="b">
        <v>1</v>
      </c>
      <c r="B958" s="1" t="b">
        <v>1</v>
      </c>
      <c r="C958" s="20">
        <v>44168.69423170139</v>
      </c>
      <c r="D958" s="1" t="s">
        <v>328</v>
      </c>
      <c r="E958" s="1">
        <v>2126.0</v>
      </c>
      <c r="F958" s="1">
        <v>3.0</v>
      </c>
      <c r="G958" s="1">
        <v>3.0</v>
      </c>
      <c r="H958" s="1">
        <v>4.0</v>
      </c>
      <c r="I958" s="1">
        <v>3.0</v>
      </c>
      <c r="J958" s="1">
        <v>3.0</v>
      </c>
      <c r="K958" s="1">
        <v>3.0</v>
      </c>
      <c r="L958" s="1">
        <v>3.0</v>
      </c>
      <c r="M958" s="1">
        <v>3.0</v>
      </c>
      <c r="N958" s="1">
        <v>3.0</v>
      </c>
      <c r="O958" s="1">
        <v>2.0</v>
      </c>
      <c r="P958" s="1">
        <v>3.0</v>
      </c>
      <c r="Q958" s="1">
        <v>3.0</v>
      </c>
      <c r="R958" s="1">
        <v>3.0</v>
      </c>
      <c r="S958" s="1">
        <v>3.0</v>
      </c>
      <c r="T958" s="1">
        <v>3.0</v>
      </c>
      <c r="U958" s="1">
        <v>5.0</v>
      </c>
      <c r="V958" s="1">
        <v>2.0</v>
      </c>
      <c r="W958" s="1">
        <v>2.0</v>
      </c>
      <c r="X958" s="1">
        <v>3.0</v>
      </c>
      <c r="Y958" s="1">
        <v>3.0</v>
      </c>
      <c r="Z958" s="1">
        <v>2.0</v>
      </c>
      <c r="AA958" s="1">
        <v>4.0</v>
      </c>
      <c r="AB958" s="1">
        <v>3.0</v>
      </c>
      <c r="AC958" s="1">
        <v>3.0</v>
      </c>
      <c r="AD958" s="1">
        <v>4.0</v>
      </c>
      <c r="AE958" s="1">
        <v>3.0</v>
      </c>
      <c r="AF958" s="1">
        <v>3.0</v>
      </c>
      <c r="AG958" s="1">
        <v>3.0</v>
      </c>
      <c r="AH958" s="1">
        <v>3.0</v>
      </c>
      <c r="AI958" s="1">
        <v>3.0</v>
      </c>
      <c r="AJ958" s="1">
        <v>3.0</v>
      </c>
      <c r="AK958" s="1">
        <v>3.0</v>
      </c>
      <c r="AL958" s="1">
        <v>2.0</v>
      </c>
      <c r="AM958" s="1">
        <v>2.0</v>
      </c>
      <c r="AN958" s="1">
        <v>2.0</v>
      </c>
      <c r="AO958" s="1">
        <v>2.0</v>
      </c>
      <c r="AP958" s="1">
        <v>2.0</v>
      </c>
      <c r="AQ958" s="1">
        <v>2.0</v>
      </c>
      <c r="AR958" s="1">
        <v>2.0</v>
      </c>
      <c r="AS958" s="1">
        <v>2.0</v>
      </c>
      <c r="AT958" s="1">
        <v>3.0</v>
      </c>
      <c r="AU958" s="1">
        <v>3.0</v>
      </c>
      <c r="AV958" s="1">
        <v>3.0</v>
      </c>
      <c r="AW958" s="1">
        <v>3.0</v>
      </c>
      <c r="AX958" s="1">
        <v>3.0</v>
      </c>
      <c r="AY958" s="1">
        <v>3.0</v>
      </c>
      <c r="AZ958" s="1">
        <v>3.0</v>
      </c>
      <c r="BA958" s="1">
        <v>3.0</v>
      </c>
      <c r="BB958" s="1">
        <v>4.0</v>
      </c>
      <c r="BC958" s="1">
        <v>3.0</v>
      </c>
      <c r="BD958" s="1">
        <v>3.0</v>
      </c>
      <c r="BE958" s="1">
        <v>4.0</v>
      </c>
      <c r="BF958" s="1">
        <v>3.0</v>
      </c>
      <c r="BG958" s="1">
        <v>4.0</v>
      </c>
      <c r="BH958" s="1">
        <v>3.0</v>
      </c>
      <c r="BI958" s="1">
        <v>3.0</v>
      </c>
      <c r="BJ958" s="1">
        <v>7.0</v>
      </c>
      <c r="BK958" s="1">
        <v>3.0</v>
      </c>
      <c r="BL958" s="1">
        <v>3.0</v>
      </c>
      <c r="BM958" s="1">
        <v>3.0</v>
      </c>
      <c r="BN958" s="1">
        <v>3.0</v>
      </c>
      <c r="BO958" s="1">
        <v>3.0</v>
      </c>
      <c r="BP958" s="1">
        <v>3.0</v>
      </c>
      <c r="BQ958" s="1">
        <v>3.0</v>
      </c>
      <c r="BR958" s="1">
        <v>3.0</v>
      </c>
      <c r="BS958" s="1">
        <v>3.0</v>
      </c>
      <c r="BT958" s="1">
        <v>3.0</v>
      </c>
      <c r="BU958" s="1">
        <v>3.0</v>
      </c>
      <c r="BV958" s="1">
        <v>3.0</v>
      </c>
      <c r="BW958" s="1">
        <v>3.0</v>
      </c>
      <c r="BX958" s="1">
        <v>3.0</v>
      </c>
      <c r="BY958" s="1">
        <v>3.0</v>
      </c>
      <c r="BZ958" s="1">
        <v>3.0</v>
      </c>
      <c r="CA958" s="64">
        <f t="shared" si="32"/>
        <v>219</v>
      </c>
      <c r="CB958" s="45">
        <f t="shared" si="33"/>
        <v>25</v>
      </c>
      <c r="CC958" s="45">
        <f t="shared" si="34"/>
        <v>25</v>
      </c>
      <c r="CD958" s="45">
        <f t="shared" si="35"/>
        <v>22</v>
      </c>
      <c r="CE958" s="45">
        <f t="shared" si="36"/>
        <v>25</v>
      </c>
      <c r="CF958" s="45">
        <f t="shared" si="37"/>
        <v>16</v>
      </c>
      <c r="CG958" s="45">
        <f t="shared" si="38"/>
        <v>24</v>
      </c>
      <c r="CH958" s="45">
        <f t="shared" si="39"/>
        <v>27</v>
      </c>
      <c r="CI958" s="45">
        <f t="shared" si="40"/>
        <v>0.7</v>
      </c>
      <c r="CJ958">
        <f t="shared" si="10"/>
        <v>24</v>
      </c>
      <c r="CK958" s="45">
        <f t="shared" si="41"/>
        <v>24</v>
      </c>
      <c r="CM958" s="40">
        <f>VLOOKUP(CB958,'PROMIS 57 T-Score Conversions'!Q$3:R$35,2,TRUE)</f>
        <v>38.8</v>
      </c>
      <c r="CN958" s="44" t="str">
        <f t="shared" si="20"/>
        <v>Moderate</v>
      </c>
      <c r="CO958" s="40">
        <f>VLOOKUP(CC958,'PROMIS 57 T-Score Conversions'!A$3:B$35,2,TRUE)</f>
        <v>63.5</v>
      </c>
      <c r="CP958" s="39" t="str">
        <f t="shared" si="21"/>
        <v>Moderate</v>
      </c>
      <c r="CQ958" s="40">
        <f>VLOOKUP(CD958,'PROMIS 57 T-Score Conversions'!E$3:F$35,2,TRUE)</f>
        <v>60.3</v>
      </c>
      <c r="CR958" s="39" t="str">
        <f t="shared" si="22"/>
        <v>Moderate</v>
      </c>
      <c r="CS958" s="40">
        <f>VLOOKUP(CE958,'PROMIS 57 T-Score Conversions'!U$3:V$35,2,TRUE)</f>
        <v>58.5</v>
      </c>
      <c r="CT958" s="39" t="str">
        <f t="shared" si="42"/>
        <v>Mild</v>
      </c>
      <c r="CU958" s="40">
        <f>VLOOKUP(CF958,'PROMIS 57 T-Score Conversions'!Y$3:Z$35,2,TRUE)</f>
        <v>45.5</v>
      </c>
      <c r="CV958" s="39" t="str">
        <f t="shared" si="24"/>
        <v>Normal</v>
      </c>
      <c r="CW958" s="40">
        <f>vlookup(CG958,'PROMIS 57 T-Score Conversions'!M$3:N$35,2,TRUE)</f>
        <v>44</v>
      </c>
      <c r="CX958" s="39" t="str">
        <f t="shared" si="25"/>
        <v>Mild</v>
      </c>
      <c r="CY958" s="40">
        <f>VLOOKup(CH958,'PROMIS 57 T-Score Conversions'!I$3:J$35,2,TRUE)</f>
        <v>63.5</v>
      </c>
      <c r="CZ958" s="39" t="str">
        <f t="shared" si="26"/>
        <v>Moderate</v>
      </c>
      <c r="DA958" s="37">
        <f>VLOOKUP(CJ958,'PROMIS 57 T-Score Conversions'!AC$3:AD$35,2,TRUE)</f>
        <v>40.29</v>
      </c>
      <c r="DB958" s="44" t="str">
        <f t="shared" si="30"/>
        <v>Mild</v>
      </c>
      <c r="DC958" s="40">
        <f>VLOOKUP(CK958,'PROMIS 57 T-Score Conversions'!AG$3:AH$35,2,TRUE)</f>
        <v>43.42</v>
      </c>
      <c r="DD958" s="39" t="str">
        <f t="shared" si="31"/>
        <v>Normal</v>
      </c>
    </row>
    <row r="959">
      <c r="A959" s="1" t="b">
        <v>1</v>
      </c>
      <c r="B959" s="1" t="b">
        <v>1</v>
      </c>
      <c r="C959" s="20">
        <v>44168.89094550926</v>
      </c>
      <c r="D959" s="1" t="s">
        <v>522</v>
      </c>
      <c r="E959" s="1">
        <v>2246.0</v>
      </c>
      <c r="F959" s="1">
        <v>3.0</v>
      </c>
      <c r="G959" s="1">
        <v>4.0</v>
      </c>
      <c r="H959" s="1">
        <v>4.0</v>
      </c>
      <c r="I959" s="1">
        <v>3.0</v>
      </c>
      <c r="J959" s="1">
        <v>2.0</v>
      </c>
      <c r="K959" s="1">
        <v>4.0</v>
      </c>
      <c r="L959" s="1">
        <v>4.0</v>
      </c>
      <c r="M959" s="1">
        <v>1.0</v>
      </c>
      <c r="N959" s="1">
        <v>2.0</v>
      </c>
      <c r="O959" s="1">
        <v>2.0</v>
      </c>
      <c r="P959" s="1">
        <v>1.0</v>
      </c>
      <c r="Q959" s="1">
        <v>2.0</v>
      </c>
      <c r="R959" s="1">
        <v>1.0</v>
      </c>
      <c r="S959" s="1">
        <v>2.0</v>
      </c>
      <c r="T959" s="1">
        <v>2.0</v>
      </c>
      <c r="U959" s="1">
        <v>3.0</v>
      </c>
      <c r="V959" s="1">
        <v>2.0</v>
      </c>
      <c r="W959" s="1">
        <v>2.0</v>
      </c>
      <c r="X959" s="1">
        <v>2.0</v>
      </c>
      <c r="Y959" s="1">
        <v>1.0</v>
      </c>
      <c r="Z959" s="1">
        <v>2.0</v>
      </c>
      <c r="AA959" s="1">
        <v>2.0</v>
      </c>
      <c r="AB959" s="1">
        <v>2.0</v>
      </c>
      <c r="AC959" s="1">
        <v>1.0</v>
      </c>
      <c r="AD959" s="1">
        <v>4.0</v>
      </c>
      <c r="AE959" s="1">
        <v>2.0</v>
      </c>
      <c r="AF959" s="1">
        <v>3.0</v>
      </c>
      <c r="AG959" s="1">
        <v>4.0</v>
      </c>
      <c r="AH959" s="1">
        <v>4.0</v>
      </c>
      <c r="AI959" s="1">
        <v>3.0</v>
      </c>
      <c r="AJ959" s="1">
        <v>4.0</v>
      </c>
      <c r="AK959" s="1">
        <v>3.0</v>
      </c>
      <c r="AL959" s="1">
        <v>3.0</v>
      </c>
      <c r="AM959" s="1">
        <v>3.0</v>
      </c>
      <c r="AN959" s="1">
        <v>3.0</v>
      </c>
      <c r="AO959" s="1">
        <v>1.0</v>
      </c>
      <c r="AP959" s="1">
        <v>3.0</v>
      </c>
      <c r="AQ959" s="1">
        <v>1.0</v>
      </c>
      <c r="AR959" s="1">
        <v>1.0</v>
      </c>
      <c r="AS959" s="1">
        <v>3.0</v>
      </c>
      <c r="AT959" s="1">
        <v>2.0</v>
      </c>
      <c r="AU959" s="1">
        <v>2.0</v>
      </c>
      <c r="AV959" s="1">
        <v>2.0</v>
      </c>
      <c r="AW959" s="1">
        <v>2.0</v>
      </c>
      <c r="AX959" s="1">
        <v>1.0</v>
      </c>
      <c r="AY959" s="1">
        <v>2.0</v>
      </c>
      <c r="AZ959" s="1">
        <v>2.0</v>
      </c>
      <c r="BA959" s="1">
        <v>2.0</v>
      </c>
      <c r="BB959" s="1">
        <v>4.0</v>
      </c>
      <c r="BC959" s="1">
        <v>4.0</v>
      </c>
      <c r="BD959" s="1">
        <v>4.0</v>
      </c>
      <c r="BE959" s="1">
        <v>2.0</v>
      </c>
      <c r="BF959" s="1">
        <v>4.0</v>
      </c>
      <c r="BG959" s="1">
        <v>3.0</v>
      </c>
      <c r="BH959" s="1">
        <v>4.0</v>
      </c>
      <c r="BI959" s="1">
        <v>4.0</v>
      </c>
      <c r="BJ959" s="1">
        <v>7.0</v>
      </c>
      <c r="BK959" s="1">
        <v>2.0</v>
      </c>
      <c r="BL959" s="1">
        <v>2.0</v>
      </c>
      <c r="BM959" s="1">
        <v>2.0</v>
      </c>
      <c r="BN959" s="1">
        <v>2.0</v>
      </c>
      <c r="BO959" s="1">
        <v>2.0</v>
      </c>
      <c r="BP959" s="1">
        <v>2.0</v>
      </c>
      <c r="BQ959" s="1">
        <v>2.0</v>
      </c>
      <c r="BR959" s="1">
        <v>2.0</v>
      </c>
      <c r="BS959" s="1">
        <v>4.0</v>
      </c>
      <c r="BT959" s="1">
        <v>4.0</v>
      </c>
      <c r="BU959" s="1">
        <v>4.0</v>
      </c>
      <c r="BV959" s="1">
        <v>4.0</v>
      </c>
      <c r="BW959" s="1">
        <v>3.0</v>
      </c>
      <c r="BX959" s="1">
        <v>3.0</v>
      </c>
      <c r="BY959" s="1">
        <v>4.0</v>
      </c>
      <c r="BZ959" s="1">
        <v>4.0</v>
      </c>
      <c r="CA959" s="64">
        <f t="shared" si="32"/>
        <v>196</v>
      </c>
      <c r="CB959" s="45">
        <f t="shared" si="33"/>
        <v>25</v>
      </c>
      <c r="CC959" s="45">
        <f t="shared" si="34"/>
        <v>15</v>
      </c>
      <c r="CD959" s="45">
        <f t="shared" si="35"/>
        <v>14</v>
      </c>
      <c r="CE959" s="45">
        <f t="shared" si="36"/>
        <v>27</v>
      </c>
      <c r="CF959" s="45">
        <f t="shared" si="37"/>
        <v>18</v>
      </c>
      <c r="CG959" s="45">
        <f t="shared" si="38"/>
        <v>15</v>
      </c>
      <c r="CH959" s="45">
        <f t="shared" si="39"/>
        <v>29</v>
      </c>
      <c r="CI959" s="45">
        <f t="shared" si="40"/>
        <v>0.7</v>
      </c>
      <c r="CJ959">
        <f t="shared" si="10"/>
        <v>16</v>
      </c>
      <c r="CK959" s="45">
        <f t="shared" si="41"/>
        <v>30</v>
      </c>
      <c r="CM959" s="40">
        <f>VLOOKUP(CB959,'PROMIS 57 T-Score Conversions'!Q$3:R$35,2,TRUE)</f>
        <v>38.8</v>
      </c>
      <c r="CN959" s="44" t="str">
        <f t="shared" si="20"/>
        <v>Moderate</v>
      </c>
      <c r="CO959" s="40">
        <f>VLOOKUP(CC959,'PROMIS 57 T-Score Conversions'!A$3:B$35,2,TRUE)</f>
        <v>53.2</v>
      </c>
      <c r="CP959" s="39" t="str">
        <f t="shared" si="21"/>
        <v>Mild</v>
      </c>
      <c r="CQ959" s="40">
        <f>VLOOKUP(CD959,'PROMIS 57 T-Score Conversions'!E$3:F$35,2,TRUE)</f>
        <v>53.2</v>
      </c>
      <c r="CR959" s="39" t="str">
        <f t="shared" si="22"/>
        <v>Normal</v>
      </c>
      <c r="CS959" s="40">
        <f>VLOOKUP(CE959,'PROMIS 57 T-Score Conversions'!U$3:V$35,2,TRUE)</f>
        <v>60.4</v>
      </c>
      <c r="CT959" s="39" t="str">
        <f t="shared" si="42"/>
        <v>Moderate</v>
      </c>
      <c r="CU959" s="40">
        <f>VLOOKUP(CF959,'PROMIS 57 T-Score Conversions'!Y$3:Z$35,2,TRUE)</f>
        <v>47.9</v>
      </c>
      <c r="CV959" s="39" t="str">
        <f t="shared" si="24"/>
        <v>Normal</v>
      </c>
      <c r="CW959" s="40">
        <f>vlookup(CG959,'PROMIS 57 T-Score Conversions'!M$3:N$35,2,TRUE)</f>
        <v>36.2</v>
      </c>
      <c r="CX959" s="39" t="str">
        <f t="shared" si="25"/>
        <v>Moderate</v>
      </c>
      <c r="CY959" s="40">
        <f>VLOOKup(CH959,'PROMIS 57 T-Score Conversions'!I$3:J$35,2,TRUE)</f>
        <v>64.8</v>
      </c>
      <c r="CZ959" s="39" t="str">
        <f t="shared" si="26"/>
        <v>Moderate</v>
      </c>
      <c r="DA959" s="37">
        <f>VLOOKUP(CJ959,'PROMIS 57 T-Score Conversions'!AC$3:AD$35,2,TRUE)</f>
        <v>33.92</v>
      </c>
      <c r="DB959" s="44" t="str">
        <f t="shared" si="30"/>
        <v>Moderate</v>
      </c>
      <c r="DC959" s="40">
        <f>VLOOKUP(CK959,'PROMIS 57 T-Score Conversions'!AG$3:AH$35,2,TRUE)</f>
        <v>49.17</v>
      </c>
      <c r="DD959" s="39" t="str">
        <f t="shared" si="31"/>
        <v>Normal</v>
      </c>
    </row>
    <row r="960">
      <c r="A960" s="1" t="b">
        <v>1</v>
      </c>
      <c r="B960" s="1" t="b">
        <v>1</v>
      </c>
      <c r="C960" s="20">
        <v>44169.42206473379</v>
      </c>
      <c r="D960" s="1" t="s">
        <v>419</v>
      </c>
      <c r="E960" s="1">
        <v>2240.0</v>
      </c>
      <c r="F960" s="1">
        <v>4.0</v>
      </c>
      <c r="G960" s="1">
        <v>4.0</v>
      </c>
      <c r="H960" s="1">
        <v>4.0</v>
      </c>
      <c r="I960" s="1">
        <v>4.0</v>
      </c>
      <c r="J960" s="1">
        <v>3.0</v>
      </c>
      <c r="K960" s="1">
        <v>4.0</v>
      </c>
      <c r="L960" s="1">
        <v>4.0</v>
      </c>
      <c r="M960" s="1">
        <v>3.0</v>
      </c>
      <c r="N960" s="1">
        <v>1.0</v>
      </c>
      <c r="O960" s="1">
        <v>2.0</v>
      </c>
      <c r="P960" s="1">
        <v>1.0</v>
      </c>
      <c r="Q960" s="1">
        <v>1.0</v>
      </c>
      <c r="R960" s="1">
        <v>2.0</v>
      </c>
      <c r="S960" s="1">
        <v>1.0</v>
      </c>
      <c r="T960" s="1">
        <v>3.0</v>
      </c>
      <c r="U960" s="1">
        <v>2.0</v>
      </c>
      <c r="V960" s="1">
        <v>1.0</v>
      </c>
      <c r="W960" s="1">
        <v>1.0</v>
      </c>
      <c r="X960" s="1">
        <v>2.0</v>
      </c>
      <c r="Y960" s="1">
        <v>1.0</v>
      </c>
      <c r="Z960" s="1">
        <v>1.0</v>
      </c>
      <c r="AA960" s="1">
        <v>2.0</v>
      </c>
      <c r="AB960" s="1">
        <v>1.0</v>
      </c>
      <c r="AC960" s="1">
        <v>1.0</v>
      </c>
      <c r="AD960" s="1">
        <v>3.0</v>
      </c>
      <c r="AE960" s="1">
        <v>2.0</v>
      </c>
      <c r="AF960" s="1">
        <v>2.0</v>
      </c>
      <c r="AG960" s="1">
        <v>2.0</v>
      </c>
      <c r="AH960" s="1">
        <v>3.0</v>
      </c>
      <c r="AI960" s="1">
        <v>2.0</v>
      </c>
      <c r="AJ960" s="1">
        <v>2.0</v>
      </c>
      <c r="AK960" s="1">
        <v>1.0</v>
      </c>
      <c r="AL960" s="1">
        <v>3.0</v>
      </c>
      <c r="AM960" s="1">
        <v>4.0</v>
      </c>
      <c r="AN960" s="1">
        <v>4.0</v>
      </c>
      <c r="AO960" s="1">
        <v>4.0</v>
      </c>
      <c r="AP960" s="1">
        <v>2.0</v>
      </c>
      <c r="AQ960" s="1">
        <v>4.0</v>
      </c>
      <c r="AR960" s="1">
        <v>4.0</v>
      </c>
      <c r="AS960" s="1">
        <v>2.0</v>
      </c>
      <c r="AT960" s="1">
        <v>2.0</v>
      </c>
      <c r="AU960" s="1">
        <v>2.0</v>
      </c>
      <c r="AV960" s="1">
        <v>2.0</v>
      </c>
      <c r="AW960" s="1">
        <v>5.0</v>
      </c>
      <c r="AX960" s="1">
        <v>5.0</v>
      </c>
      <c r="AY960" s="1">
        <v>5.0</v>
      </c>
      <c r="AZ960" s="1">
        <v>5.0</v>
      </c>
      <c r="BA960" s="1">
        <v>5.0</v>
      </c>
      <c r="BB960" s="1">
        <v>2.0</v>
      </c>
      <c r="BC960" s="1">
        <v>2.0</v>
      </c>
      <c r="BD960" s="1">
        <v>1.0</v>
      </c>
      <c r="BE960" s="1">
        <v>2.0</v>
      </c>
      <c r="BF960" s="1">
        <v>1.0</v>
      </c>
      <c r="BG960" s="1">
        <v>1.0</v>
      </c>
      <c r="BH960" s="1">
        <v>3.0</v>
      </c>
      <c r="BI960" s="1">
        <v>1.0</v>
      </c>
      <c r="BJ960" s="1">
        <v>3.0</v>
      </c>
      <c r="BK960" s="1">
        <v>4.0</v>
      </c>
      <c r="BL960" s="1">
        <v>4.0</v>
      </c>
      <c r="BM960" s="1">
        <v>4.0</v>
      </c>
      <c r="BN960" s="1">
        <v>4.0</v>
      </c>
      <c r="BO960" s="1">
        <v>4.0</v>
      </c>
      <c r="BP960" s="1">
        <v>4.0</v>
      </c>
      <c r="BQ960" s="1">
        <v>4.0</v>
      </c>
      <c r="BR960" s="1">
        <v>4.0</v>
      </c>
      <c r="BS960" s="1">
        <v>2.0</v>
      </c>
      <c r="BT960" s="1">
        <v>2.0</v>
      </c>
      <c r="BU960" s="1">
        <v>1.0</v>
      </c>
      <c r="BV960" s="1">
        <v>2.0</v>
      </c>
      <c r="BW960" s="1">
        <v>3.0</v>
      </c>
      <c r="BX960" s="1">
        <v>2.0</v>
      </c>
      <c r="BY960" s="1">
        <v>4.0</v>
      </c>
      <c r="BZ960" s="1">
        <v>2.0</v>
      </c>
      <c r="CA960" s="64">
        <f t="shared" si="32"/>
        <v>194</v>
      </c>
      <c r="CB960" s="45">
        <f t="shared" si="33"/>
        <v>30</v>
      </c>
      <c r="CC960" s="45">
        <f t="shared" si="34"/>
        <v>13</v>
      </c>
      <c r="CD960" s="45">
        <f t="shared" si="35"/>
        <v>10</v>
      </c>
      <c r="CE960" s="45">
        <f t="shared" si="36"/>
        <v>17</v>
      </c>
      <c r="CF960" s="45">
        <f t="shared" si="37"/>
        <v>27</v>
      </c>
      <c r="CG960" s="45">
        <f t="shared" si="38"/>
        <v>31</v>
      </c>
      <c r="CH960" s="45">
        <f t="shared" si="39"/>
        <v>13</v>
      </c>
      <c r="CI960" s="45">
        <f t="shared" si="40"/>
        <v>0.3</v>
      </c>
      <c r="CJ960">
        <f t="shared" si="10"/>
        <v>32</v>
      </c>
      <c r="CK960" s="45">
        <f t="shared" si="41"/>
        <v>18</v>
      </c>
      <c r="CM960" s="40">
        <f>VLOOKUP(CB960,'PROMIS 57 T-Score Conversions'!Q$3:R$35,2,TRUE)</f>
        <v>42.3</v>
      </c>
      <c r="CN960" s="44" t="str">
        <f t="shared" si="20"/>
        <v>Mild</v>
      </c>
      <c r="CO960" s="40">
        <f>VLOOKUP(CC960,'PROMIS 57 T-Score Conversions'!A$3:B$35,2,TRUE)</f>
        <v>50.8</v>
      </c>
      <c r="CP960" s="39" t="str">
        <f t="shared" si="21"/>
        <v>Mild</v>
      </c>
      <c r="CQ960" s="40">
        <f>VLOOKUP(CD960,'PROMIS 57 T-Score Conversions'!E$3:F$35,2,TRUE)</f>
        <v>47.5</v>
      </c>
      <c r="CR960" s="39" t="str">
        <f t="shared" si="22"/>
        <v>Normal</v>
      </c>
      <c r="CS960" s="40">
        <f>VLOOKUP(CE960,'PROMIS 57 T-Score Conversions'!U$3:V$35,2,TRUE)</f>
        <v>50.4</v>
      </c>
      <c r="CT960" s="39" t="str">
        <f t="shared" si="42"/>
        <v>Normal</v>
      </c>
      <c r="CU960" s="40">
        <f>VLOOKUP(CF960,'PROMIS 57 T-Score Conversions'!Y$3:Z$35,2,TRUE)</f>
        <v>57.3</v>
      </c>
      <c r="CV960" s="39" t="str">
        <f t="shared" si="24"/>
        <v>Mild</v>
      </c>
      <c r="CW960" s="40">
        <f>vlookup(CG960,'PROMIS 57 T-Score Conversions'!M$3:N$35,2,TRUE)</f>
        <v>50.8</v>
      </c>
      <c r="CX960" s="39" t="str">
        <f t="shared" si="25"/>
        <v>Normal</v>
      </c>
      <c r="CY960" s="40">
        <f>VLOOKup(CH960,'PROMIS 57 T-Score Conversions'!I$3:J$35,2,TRUE)</f>
        <v>53.2</v>
      </c>
      <c r="CZ960" s="39" t="str">
        <f t="shared" si="26"/>
        <v>Normal</v>
      </c>
      <c r="DA960" s="37">
        <f>VLOOKUP(CJ960,'PROMIS 57 T-Score Conversions'!AC$3:AD$35,2,TRUE)</f>
        <v>47.17</v>
      </c>
      <c r="DB960" s="44" t="str">
        <f t="shared" si="30"/>
        <v>Normal</v>
      </c>
      <c r="DC960" s="40">
        <f>VLOOKUP(CK960,'PROMIS 57 T-Score Conversions'!AG$3:AH$35,2,TRUE)</f>
        <v>37.97</v>
      </c>
      <c r="DD960" s="39" t="str">
        <f t="shared" si="31"/>
        <v>Normal</v>
      </c>
    </row>
    <row r="961">
      <c r="A961" s="1" t="b">
        <v>1</v>
      </c>
      <c r="B961" s="1" t="b">
        <v>1</v>
      </c>
      <c r="C961" s="20">
        <v>44169.527352812496</v>
      </c>
      <c r="D961" s="1" t="s">
        <v>301</v>
      </c>
      <c r="E961" s="1">
        <v>2066.0</v>
      </c>
      <c r="F961" s="1">
        <v>3.0</v>
      </c>
      <c r="G961" s="1">
        <v>2.0</v>
      </c>
      <c r="H961" s="1">
        <v>3.0</v>
      </c>
      <c r="I961" s="1">
        <v>3.0</v>
      </c>
      <c r="J961" s="1">
        <v>2.0</v>
      </c>
      <c r="K961" s="1">
        <v>3.0</v>
      </c>
      <c r="L961" s="1">
        <v>3.0</v>
      </c>
      <c r="M961" s="1">
        <v>2.0</v>
      </c>
      <c r="N961" s="1">
        <v>3.0</v>
      </c>
      <c r="O961" s="1">
        <v>2.0</v>
      </c>
      <c r="P961" s="1">
        <v>2.0</v>
      </c>
      <c r="Q961" s="1">
        <v>2.0</v>
      </c>
      <c r="R961" s="1">
        <v>3.0</v>
      </c>
      <c r="S961" s="1">
        <v>2.0</v>
      </c>
      <c r="T961" s="1">
        <v>2.0</v>
      </c>
      <c r="U961" s="1">
        <v>3.0</v>
      </c>
      <c r="V961" s="1">
        <v>3.0</v>
      </c>
      <c r="W961" s="1">
        <v>2.0</v>
      </c>
      <c r="X961" s="1">
        <v>2.0</v>
      </c>
      <c r="Y961" s="1">
        <v>1.0</v>
      </c>
      <c r="Z961" s="1">
        <v>2.0</v>
      </c>
      <c r="AA961" s="1">
        <v>2.0</v>
      </c>
      <c r="AB961" s="1">
        <v>1.0</v>
      </c>
      <c r="AC961" s="1">
        <v>1.0</v>
      </c>
      <c r="AD961" s="1">
        <v>4.0</v>
      </c>
      <c r="AE961" s="1">
        <v>2.0</v>
      </c>
      <c r="AF961" s="1">
        <v>3.0</v>
      </c>
      <c r="AG961" s="1">
        <v>3.0</v>
      </c>
      <c r="AH961" s="1">
        <v>3.0</v>
      </c>
      <c r="AI961" s="1">
        <v>3.0</v>
      </c>
      <c r="AJ961" s="1">
        <v>3.0</v>
      </c>
      <c r="AK961" s="1">
        <v>3.0</v>
      </c>
      <c r="AL961" s="1">
        <v>3.0</v>
      </c>
      <c r="AM961" s="1">
        <v>3.0</v>
      </c>
      <c r="AN961" s="1">
        <v>3.0</v>
      </c>
      <c r="AO961" s="1">
        <v>3.0</v>
      </c>
      <c r="AP961" s="1">
        <v>3.0</v>
      </c>
      <c r="AQ961" s="1">
        <v>3.0</v>
      </c>
      <c r="AR961" s="1">
        <v>4.0</v>
      </c>
      <c r="AS961" s="1">
        <v>3.0</v>
      </c>
      <c r="AT961" s="1">
        <v>1.0</v>
      </c>
      <c r="AU961" s="1">
        <v>2.0</v>
      </c>
      <c r="AV961" s="1">
        <v>2.0</v>
      </c>
      <c r="AW961" s="1">
        <v>2.0</v>
      </c>
      <c r="AX961" s="1">
        <v>1.0</v>
      </c>
      <c r="AY961" s="1">
        <v>1.0</v>
      </c>
      <c r="AZ961" s="1">
        <v>1.0</v>
      </c>
      <c r="BA961" s="1">
        <v>1.0</v>
      </c>
      <c r="BB961" s="1">
        <v>2.0</v>
      </c>
      <c r="BC961" s="1">
        <v>2.0</v>
      </c>
      <c r="BD961" s="1">
        <v>4.0</v>
      </c>
      <c r="BE961" s="1">
        <v>2.0</v>
      </c>
      <c r="BF961" s="1">
        <v>4.0</v>
      </c>
      <c r="BG961" s="1">
        <v>4.0</v>
      </c>
      <c r="BH961" s="1">
        <v>5.0</v>
      </c>
      <c r="BI961" s="1">
        <v>4.0</v>
      </c>
      <c r="BJ961" s="1">
        <v>6.0</v>
      </c>
      <c r="BK961" s="1">
        <v>2.0</v>
      </c>
      <c r="BL961" s="1">
        <v>2.0</v>
      </c>
      <c r="BM961" s="1">
        <v>2.0</v>
      </c>
      <c r="BN961" s="1">
        <v>2.0</v>
      </c>
      <c r="BO961" s="1">
        <v>3.0</v>
      </c>
      <c r="BP961" s="1">
        <v>3.0</v>
      </c>
      <c r="BQ961" s="1">
        <v>2.0</v>
      </c>
      <c r="BR961" s="1">
        <v>2.0</v>
      </c>
      <c r="BS961" s="1">
        <v>4.0</v>
      </c>
      <c r="BT961" s="1">
        <v>4.0</v>
      </c>
      <c r="BU961" s="1">
        <v>5.0</v>
      </c>
      <c r="BV961" s="1">
        <v>4.0</v>
      </c>
      <c r="BW961" s="1">
        <v>5.0</v>
      </c>
      <c r="BX961" s="1">
        <v>5.0</v>
      </c>
      <c r="BY961" s="1">
        <v>3.0</v>
      </c>
      <c r="BZ961" s="1">
        <v>4.0</v>
      </c>
      <c r="CA961" s="64">
        <f t="shared" si="32"/>
        <v>199</v>
      </c>
      <c r="CB961" s="45">
        <f t="shared" si="33"/>
        <v>21</v>
      </c>
      <c r="CC961" s="45">
        <f t="shared" si="34"/>
        <v>19</v>
      </c>
      <c r="CD961" s="45">
        <f t="shared" si="35"/>
        <v>14</v>
      </c>
      <c r="CE961" s="45">
        <f t="shared" si="36"/>
        <v>24</v>
      </c>
      <c r="CF961" s="45">
        <f t="shared" si="37"/>
        <v>25</v>
      </c>
      <c r="CG961" s="45">
        <f t="shared" si="38"/>
        <v>11</v>
      </c>
      <c r="CH961" s="45">
        <f t="shared" si="39"/>
        <v>27</v>
      </c>
      <c r="CI961" s="45">
        <f t="shared" si="40"/>
        <v>0.6</v>
      </c>
      <c r="CJ961">
        <f t="shared" si="10"/>
        <v>18</v>
      </c>
      <c r="CK961" s="45">
        <f t="shared" si="41"/>
        <v>34</v>
      </c>
      <c r="CM961" s="40">
        <f>VLOOKUP(CB961,'PROMIS 57 T-Score Conversions'!Q$3:R$35,2,TRUE)</f>
        <v>36.1</v>
      </c>
      <c r="CN961" s="44" t="str">
        <f t="shared" si="20"/>
        <v>Moderate</v>
      </c>
      <c r="CO961" s="40">
        <f>VLOOKUP(CC961,'PROMIS 57 T-Score Conversions'!A$3:B$35,2,TRUE)</f>
        <v>57.4</v>
      </c>
      <c r="CP961" s="39" t="str">
        <f t="shared" si="21"/>
        <v>Moderate</v>
      </c>
      <c r="CQ961" s="40">
        <f>VLOOKUP(CD961,'PROMIS 57 T-Score Conversions'!E$3:F$35,2,TRUE)</f>
        <v>53.2</v>
      </c>
      <c r="CR961" s="39" t="str">
        <f t="shared" si="22"/>
        <v>Normal</v>
      </c>
      <c r="CS961" s="40">
        <f>VLOOKUP(CE961,'PROMIS 57 T-Score Conversions'!U$3:V$35,2,TRUE)</f>
        <v>57.5</v>
      </c>
      <c r="CT961" s="39" t="str">
        <f t="shared" si="42"/>
        <v>Mild</v>
      </c>
      <c r="CU961" s="40">
        <f>VLOOKUP(CF961,'PROMIS 57 T-Score Conversions'!Y$3:Z$35,2,TRUE)</f>
        <v>55.3</v>
      </c>
      <c r="CV961" s="39" t="str">
        <f t="shared" si="24"/>
        <v>Mild</v>
      </c>
      <c r="CW961" s="40">
        <f>vlookup(CG961,'PROMIS 57 T-Score Conversions'!M$3:N$35,2,TRUE)</f>
        <v>32.6</v>
      </c>
      <c r="CX961" s="39" t="str">
        <f t="shared" si="25"/>
        <v>Moderate</v>
      </c>
      <c r="CY961" s="40">
        <f>VLOOKup(CH961,'PROMIS 57 T-Score Conversions'!I$3:J$35,2,TRUE)</f>
        <v>63.5</v>
      </c>
      <c r="CZ961" s="39" t="str">
        <f t="shared" si="26"/>
        <v>Moderate</v>
      </c>
      <c r="DA961" s="37">
        <f>VLOOKUP(CJ961,'PROMIS 57 T-Score Conversions'!AC$3:AD$35,2,TRUE)</f>
        <v>35.56</v>
      </c>
      <c r="DB961" s="44" t="str">
        <f t="shared" si="30"/>
        <v>Moderate</v>
      </c>
      <c r="DC961" s="40">
        <f>VLOOKUP(CK961,'PROMIS 57 T-Score Conversions'!AG$3:AH$35,2,TRUE)</f>
        <v>53.63</v>
      </c>
      <c r="DD961" s="39" t="str">
        <f t="shared" si="31"/>
        <v>Normal</v>
      </c>
    </row>
    <row r="962">
      <c r="A962" s="1" t="b">
        <v>1</v>
      </c>
      <c r="B962" s="1" t="b">
        <v>1</v>
      </c>
      <c r="C962" s="20">
        <v>44169.62082081019</v>
      </c>
      <c r="D962" s="1" t="s">
        <v>324</v>
      </c>
      <c r="E962" s="1">
        <v>2116.0</v>
      </c>
      <c r="F962" s="1">
        <v>5.0</v>
      </c>
      <c r="G962" s="1">
        <v>5.0</v>
      </c>
      <c r="H962" s="1">
        <v>5.0</v>
      </c>
      <c r="I962" s="1">
        <v>5.0</v>
      </c>
      <c r="J962" s="1">
        <v>5.0</v>
      </c>
      <c r="K962" s="1">
        <v>5.0</v>
      </c>
      <c r="L962" s="1">
        <v>5.0</v>
      </c>
      <c r="M962" s="1">
        <v>5.0</v>
      </c>
      <c r="N962" s="1">
        <v>2.0</v>
      </c>
      <c r="O962" s="1">
        <v>3.0</v>
      </c>
      <c r="P962" s="1">
        <v>2.0</v>
      </c>
      <c r="Q962" s="1">
        <v>3.0</v>
      </c>
      <c r="R962" s="1">
        <v>2.0</v>
      </c>
      <c r="S962" s="1">
        <v>3.0</v>
      </c>
      <c r="T962" s="1">
        <v>3.0</v>
      </c>
      <c r="U962" s="1">
        <v>3.0</v>
      </c>
      <c r="V962" s="1">
        <v>2.0</v>
      </c>
      <c r="W962" s="1">
        <v>2.0</v>
      </c>
      <c r="X962" s="1">
        <v>3.0</v>
      </c>
      <c r="Y962" s="1">
        <v>2.0</v>
      </c>
      <c r="Z962" s="1">
        <v>2.0</v>
      </c>
      <c r="AA962" s="1">
        <v>2.0</v>
      </c>
      <c r="AB962" s="1">
        <v>3.0</v>
      </c>
      <c r="AC962" s="1">
        <v>2.0</v>
      </c>
      <c r="AD962" s="1">
        <v>2.0</v>
      </c>
      <c r="AE962" s="1">
        <v>2.0</v>
      </c>
      <c r="AF962" s="1">
        <v>2.0</v>
      </c>
      <c r="AG962" s="1">
        <v>2.0</v>
      </c>
      <c r="AH962" s="1">
        <v>2.0</v>
      </c>
      <c r="AI962" s="1">
        <v>2.0</v>
      </c>
      <c r="AJ962" s="1">
        <v>2.0</v>
      </c>
      <c r="AK962" s="1">
        <v>2.0</v>
      </c>
      <c r="AL962" s="1">
        <v>3.0</v>
      </c>
      <c r="AM962" s="1">
        <v>3.0</v>
      </c>
      <c r="AN962" s="1">
        <v>3.0</v>
      </c>
      <c r="AO962" s="1">
        <v>2.0</v>
      </c>
      <c r="AP962" s="1">
        <v>3.0</v>
      </c>
      <c r="AQ962" s="1">
        <v>2.0</v>
      </c>
      <c r="AR962" s="1">
        <v>2.0</v>
      </c>
      <c r="AS962" s="1">
        <v>3.0</v>
      </c>
      <c r="AT962" s="1">
        <v>5.0</v>
      </c>
      <c r="AU962" s="1">
        <v>5.0</v>
      </c>
      <c r="AV962" s="1">
        <v>5.0</v>
      </c>
      <c r="AW962" s="1">
        <v>5.0</v>
      </c>
      <c r="AX962" s="1">
        <v>5.0</v>
      </c>
      <c r="AY962" s="1">
        <v>5.0</v>
      </c>
      <c r="AZ962" s="1">
        <v>5.0</v>
      </c>
      <c r="BA962" s="1">
        <v>5.0</v>
      </c>
      <c r="BB962" s="1">
        <v>1.0</v>
      </c>
      <c r="BC962" s="1">
        <v>1.0</v>
      </c>
      <c r="BD962" s="1">
        <v>1.0</v>
      </c>
      <c r="BE962" s="1">
        <v>1.0</v>
      </c>
      <c r="BF962" s="1">
        <v>1.0</v>
      </c>
      <c r="BG962" s="1">
        <v>1.0</v>
      </c>
      <c r="BH962" s="1">
        <v>1.0</v>
      </c>
      <c r="BI962" s="1">
        <v>1.0</v>
      </c>
      <c r="BJ962" s="1">
        <v>1.0</v>
      </c>
      <c r="BK962" s="1">
        <v>4.0</v>
      </c>
      <c r="BL962" s="1">
        <v>4.0</v>
      </c>
      <c r="BM962" s="1">
        <v>4.0</v>
      </c>
      <c r="BN962" s="1">
        <v>4.0</v>
      </c>
      <c r="BO962" s="1">
        <v>4.0</v>
      </c>
      <c r="BP962" s="1">
        <v>4.0</v>
      </c>
      <c r="BQ962" s="1">
        <v>4.0</v>
      </c>
      <c r="BR962" s="1">
        <v>4.0</v>
      </c>
      <c r="BS962" s="1">
        <v>2.0</v>
      </c>
      <c r="BT962" s="1">
        <v>2.0</v>
      </c>
      <c r="BU962" s="1">
        <v>3.0</v>
      </c>
      <c r="BV962" s="1">
        <v>3.0</v>
      </c>
      <c r="BW962" s="1">
        <v>3.0</v>
      </c>
      <c r="BX962" s="1">
        <v>2.0</v>
      </c>
      <c r="BY962" s="1">
        <v>2.0</v>
      </c>
      <c r="BZ962" s="1">
        <v>2.0</v>
      </c>
      <c r="CA962" s="64">
        <f t="shared" si="32"/>
        <v>216</v>
      </c>
      <c r="CB962" s="45">
        <f t="shared" si="33"/>
        <v>40</v>
      </c>
      <c r="CC962" s="45">
        <f t="shared" si="34"/>
        <v>21</v>
      </c>
      <c r="CD962" s="45">
        <f t="shared" si="35"/>
        <v>18</v>
      </c>
      <c r="CE962" s="45">
        <f t="shared" si="36"/>
        <v>16</v>
      </c>
      <c r="CF962" s="45">
        <f t="shared" si="37"/>
        <v>21</v>
      </c>
      <c r="CG962" s="45">
        <f t="shared" si="38"/>
        <v>40</v>
      </c>
      <c r="CH962" s="45">
        <f t="shared" si="39"/>
        <v>8</v>
      </c>
      <c r="CI962" s="45">
        <f t="shared" si="40"/>
        <v>0.1</v>
      </c>
      <c r="CJ962">
        <f t="shared" si="10"/>
        <v>32</v>
      </c>
      <c r="CK962" s="45">
        <f t="shared" si="41"/>
        <v>19</v>
      </c>
      <c r="CM962" s="40">
        <f>VLOOKUP(CB962,'PROMIS 57 T-Score Conversions'!Q$3:R$35,2,TRUE)</f>
        <v>60.1</v>
      </c>
      <c r="CN962" s="44" t="str">
        <f t="shared" si="20"/>
        <v>Normal</v>
      </c>
      <c r="CO962" s="40">
        <f>VLOOKUP(CC962,'PROMIS 57 T-Score Conversions'!A$3:B$35,2,TRUE)</f>
        <v>59.4</v>
      </c>
      <c r="CP962" s="39" t="str">
        <f t="shared" si="21"/>
        <v>Moderate</v>
      </c>
      <c r="CQ962" s="40">
        <f>VLOOKUP(CD962,'PROMIS 57 T-Score Conversions'!E$3:F$35,2,TRUE)</f>
        <v>56.8</v>
      </c>
      <c r="CR962" s="39" t="str">
        <f t="shared" si="22"/>
        <v>Mild</v>
      </c>
      <c r="CS962" s="40">
        <f>VLOOKUP(CE962,'PROMIS 57 T-Score Conversions'!U$3:V$35,2,TRUE)</f>
        <v>49.2</v>
      </c>
      <c r="CT962" s="39" t="str">
        <f t="shared" si="42"/>
        <v>Normal</v>
      </c>
      <c r="CU962" s="40">
        <f>VLOOKUP(CF962,'PROMIS 57 T-Score Conversions'!Y$3:Z$35,2,TRUE)</f>
        <v>51.2</v>
      </c>
      <c r="CV962" s="39" t="str">
        <f t="shared" si="24"/>
        <v>Normal</v>
      </c>
      <c r="CW962" s="40">
        <f>vlookup(CG962,'PROMIS 57 T-Score Conversions'!M$3:N$35,2,TRUE)</f>
        <v>65.4</v>
      </c>
      <c r="CX962" s="39" t="str">
        <f t="shared" si="25"/>
        <v>Normal</v>
      </c>
      <c r="CY962" s="40">
        <f>VLOOKup(CH962,'PROMIS 57 T-Score Conversions'!I$3:J$35,2,TRUE)</f>
        <v>40.7</v>
      </c>
      <c r="CZ962" s="39" t="str">
        <f t="shared" si="26"/>
        <v>Normal</v>
      </c>
      <c r="DA962" s="37">
        <f>VLOOKUP(CJ962,'PROMIS 57 T-Score Conversions'!AC$3:AD$35,2,TRUE)</f>
        <v>47.17</v>
      </c>
      <c r="DB962" s="44" t="str">
        <f t="shared" si="30"/>
        <v>Normal</v>
      </c>
      <c r="DC962" s="40">
        <f>VLOOKUP(CK962,'PROMIS 57 T-Score Conversions'!AG$3:AH$35,2,TRUE)</f>
        <v>38.9</v>
      </c>
      <c r="DD962" s="39" t="str">
        <f t="shared" si="31"/>
        <v>Normal</v>
      </c>
    </row>
    <row r="963">
      <c r="A963" t="b">
        <v>0</v>
      </c>
      <c r="B963" s="1" t="b">
        <v>1</v>
      </c>
      <c r="C963" s="20">
        <v>44169.97302942129</v>
      </c>
      <c r="D963" s="1" t="s">
        <v>418</v>
      </c>
      <c r="E963" s="1">
        <v>2052.0</v>
      </c>
      <c r="F963" s="1">
        <v>5.0</v>
      </c>
      <c r="G963" s="1">
        <v>5.0</v>
      </c>
      <c r="H963" s="1">
        <v>5.0</v>
      </c>
      <c r="I963" s="1">
        <v>5.0</v>
      </c>
      <c r="J963" s="1">
        <v>4.0</v>
      </c>
      <c r="K963" s="1">
        <v>5.0</v>
      </c>
      <c r="L963" s="1">
        <v>5.0</v>
      </c>
      <c r="M963" s="1">
        <v>5.0</v>
      </c>
      <c r="N963" s="1">
        <v>3.0</v>
      </c>
      <c r="O963" s="1">
        <v>4.0</v>
      </c>
      <c r="P963" s="1">
        <v>5.0</v>
      </c>
      <c r="Q963" s="1">
        <v>4.0</v>
      </c>
      <c r="R963" s="1">
        <v>4.0</v>
      </c>
      <c r="S963" s="1">
        <v>4.0</v>
      </c>
      <c r="T963" s="1">
        <v>4.0</v>
      </c>
      <c r="U963" s="1">
        <v>4.0</v>
      </c>
      <c r="V963" s="1">
        <v>3.0</v>
      </c>
      <c r="W963" s="1">
        <v>4.0</v>
      </c>
      <c r="X963" s="1">
        <v>4.0</v>
      </c>
      <c r="Y963" s="1">
        <v>5.0</v>
      </c>
      <c r="Z963" s="1">
        <v>5.0</v>
      </c>
      <c r="AA963" s="1">
        <v>5.0</v>
      </c>
      <c r="AB963" s="1">
        <v>5.0</v>
      </c>
      <c r="AC963" s="1">
        <v>3.0</v>
      </c>
      <c r="AD963" s="1">
        <v>3.0</v>
      </c>
      <c r="AE963" s="1">
        <v>3.0</v>
      </c>
      <c r="AF963" s="1">
        <v>4.0</v>
      </c>
      <c r="AG963" s="1">
        <v>4.0</v>
      </c>
      <c r="AH963" s="1">
        <v>3.0</v>
      </c>
      <c r="AI963" s="1">
        <v>4.0</v>
      </c>
      <c r="AJ963" s="1">
        <v>4.0</v>
      </c>
      <c r="AK963" s="1">
        <v>4.0</v>
      </c>
      <c r="AL963" s="1">
        <v>4.0</v>
      </c>
      <c r="AM963" s="1">
        <v>4.0</v>
      </c>
      <c r="AN963" s="1">
        <v>4.0</v>
      </c>
      <c r="AO963" s="1">
        <v>2.0</v>
      </c>
      <c r="AP963" s="1">
        <v>4.0</v>
      </c>
      <c r="AQ963" s="1">
        <v>2.0</v>
      </c>
      <c r="AR963" s="1">
        <v>3.0</v>
      </c>
      <c r="AS963" s="1">
        <v>5.0</v>
      </c>
      <c r="AT963" s="1">
        <v>4.0</v>
      </c>
      <c r="AU963" s="1">
        <v>4.0</v>
      </c>
      <c r="AV963" s="1">
        <v>4.0</v>
      </c>
      <c r="AW963" s="1">
        <v>4.0</v>
      </c>
      <c r="AX963" s="1">
        <v>4.0</v>
      </c>
      <c r="AY963" s="1">
        <v>4.0</v>
      </c>
      <c r="AZ963" s="1">
        <v>4.0</v>
      </c>
      <c r="BA963" s="1">
        <v>4.0</v>
      </c>
      <c r="BB963" s="1">
        <v>2.0</v>
      </c>
      <c r="BC963" s="1">
        <v>2.0</v>
      </c>
      <c r="BD963" s="1">
        <v>2.0</v>
      </c>
      <c r="BE963" s="1">
        <v>2.0</v>
      </c>
      <c r="BF963" s="1">
        <v>2.0</v>
      </c>
      <c r="BG963" s="1">
        <v>2.0</v>
      </c>
      <c r="BH963" s="1">
        <v>2.0</v>
      </c>
      <c r="BI963" s="1">
        <v>2.0</v>
      </c>
      <c r="BJ963" s="1">
        <v>2.0</v>
      </c>
      <c r="BK963" s="1">
        <v>1.0</v>
      </c>
      <c r="BL963" s="1">
        <v>2.0</v>
      </c>
      <c r="BM963" s="1">
        <v>1.0</v>
      </c>
      <c r="BN963" s="1">
        <v>2.0</v>
      </c>
      <c r="BO963" s="1">
        <v>1.0</v>
      </c>
      <c r="BP963" s="1">
        <v>1.0</v>
      </c>
      <c r="BQ963" s="1">
        <v>1.0</v>
      </c>
      <c r="BR963" s="1">
        <v>2.0</v>
      </c>
      <c r="BS963" s="1">
        <v>5.0</v>
      </c>
      <c r="BT963" s="1">
        <v>4.0</v>
      </c>
      <c r="BU963" s="1">
        <v>3.0</v>
      </c>
      <c r="BV963" s="1">
        <v>5.0</v>
      </c>
      <c r="BW963" s="1">
        <v>5.0</v>
      </c>
      <c r="BX963" s="1">
        <v>5.0</v>
      </c>
      <c r="BY963" s="1">
        <v>3.0</v>
      </c>
      <c r="BZ963" s="1">
        <v>4.0</v>
      </c>
      <c r="CA963" s="64">
        <f t="shared" si="32"/>
        <v>257</v>
      </c>
      <c r="CB963" s="45">
        <f t="shared" si="33"/>
        <v>39</v>
      </c>
      <c r="CC963" s="45">
        <f t="shared" si="34"/>
        <v>32</v>
      </c>
      <c r="CD963" s="45">
        <f t="shared" si="35"/>
        <v>34</v>
      </c>
      <c r="CE963" s="45">
        <f t="shared" si="36"/>
        <v>29</v>
      </c>
      <c r="CF963" s="45">
        <f t="shared" si="37"/>
        <v>28</v>
      </c>
      <c r="CG963" s="45">
        <f t="shared" si="38"/>
        <v>32</v>
      </c>
      <c r="CH963" s="45">
        <f t="shared" si="39"/>
        <v>16</v>
      </c>
      <c r="CI963" s="45">
        <f t="shared" si="40"/>
        <v>0.2</v>
      </c>
      <c r="CJ963">
        <f t="shared" si="10"/>
        <v>11</v>
      </c>
      <c r="CK963" s="45">
        <f t="shared" si="41"/>
        <v>34</v>
      </c>
      <c r="CM963" s="40">
        <f>VLOOKUP(CB963,'PROMIS 57 T-Score Conversions'!Q$3:R$35,2,TRUE)</f>
        <v>53</v>
      </c>
      <c r="CN963" s="44" t="str">
        <f t="shared" si="20"/>
        <v>Normal</v>
      </c>
      <c r="CO963" s="40">
        <f>VLOOKUP(CC963,'PROMIS 57 T-Score Conversions'!A$3:B$35,2,TRUE)</f>
        <v>70.8</v>
      </c>
      <c r="CP963" s="39" t="str">
        <f t="shared" si="21"/>
        <v>Severe</v>
      </c>
      <c r="CQ963" s="40">
        <f>VLOOKUP(CD963,'PROMIS 57 T-Score Conversions'!E$3:F$35,2,TRUE)</f>
        <v>71.7</v>
      </c>
      <c r="CR963" s="39" t="str">
        <f t="shared" si="22"/>
        <v>Severe</v>
      </c>
      <c r="CS963" s="40">
        <f>VLOOKUP(CE963,'PROMIS 57 T-Score Conversions'!U$3:V$35,2,TRUE)</f>
        <v>62.3</v>
      </c>
      <c r="CT963" s="39" t="str">
        <f t="shared" si="42"/>
        <v>Moderate</v>
      </c>
      <c r="CU963" s="40">
        <f>VLOOKUP(CF963,'PROMIS 57 T-Score Conversions'!Y$3:Z$35,2,TRUE)</f>
        <v>58.3</v>
      </c>
      <c r="CV963" s="39" t="str">
        <f t="shared" si="24"/>
        <v>Mild</v>
      </c>
      <c r="CW963" s="40">
        <f>vlookup(CG963,'PROMIS 57 T-Score Conversions'!M$3:N$35,2,TRUE)</f>
        <v>51.7</v>
      </c>
      <c r="CX963" s="39" t="str">
        <f t="shared" si="25"/>
        <v>Normal</v>
      </c>
      <c r="CY963" s="40">
        <f>VLOOKup(CH963,'PROMIS 57 T-Score Conversions'!I$3:J$35,2,TRUE)</f>
        <v>55.8</v>
      </c>
      <c r="CZ963" s="39" t="str">
        <f t="shared" si="26"/>
        <v>Mild</v>
      </c>
      <c r="DA963" s="37">
        <f>VLOOKUP(CJ963,'PROMIS 57 T-Score Conversions'!AC$3:AD$35,2,TRUE)</f>
        <v>28.9</v>
      </c>
      <c r="DB963" s="44" t="str">
        <f t="shared" si="30"/>
        <v>Severe</v>
      </c>
      <c r="DC963" s="40">
        <f>VLOOKUP(CK963,'PROMIS 57 T-Score Conversions'!AG$3:AH$35,2,TRUE)</f>
        <v>53.63</v>
      </c>
      <c r="DD963" s="39" t="str">
        <f t="shared" si="31"/>
        <v>Normal</v>
      </c>
    </row>
    <row r="964">
      <c r="A964" s="1" t="b">
        <v>1</v>
      </c>
      <c r="B964" s="1" t="b">
        <v>1</v>
      </c>
      <c r="C964" s="20">
        <v>44170.70881148148</v>
      </c>
      <c r="D964" s="1" t="s">
        <v>412</v>
      </c>
      <c r="E964" s="1">
        <v>2233.0</v>
      </c>
      <c r="F964" s="1">
        <v>5.0</v>
      </c>
      <c r="G964" s="1">
        <v>5.0</v>
      </c>
      <c r="H964" s="1">
        <v>5.0</v>
      </c>
      <c r="I964" s="1">
        <v>5.0</v>
      </c>
      <c r="J964" s="1">
        <v>5.0</v>
      </c>
      <c r="K964" s="1">
        <v>5.0</v>
      </c>
      <c r="L964" s="1">
        <v>5.0</v>
      </c>
      <c r="M964" s="1">
        <v>5.0</v>
      </c>
      <c r="N964" s="1">
        <v>1.0</v>
      </c>
      <c r="O964" s="1">
        <v>1.0</v>
      </c>
      <c r="P964" s="1">
        <v>1.0</v>
      </c>
      <c r="Q964" s="1">
        <v>2.0</v>
      </c>
      <c r="R964" s="1">
        <v>1.0</v>
      </c>
      <c r="S964" s="1">
        <v>1.0</v>
      </c>
      <c r="T964" s="1">
        <v>2.0</v>
      </c>
      <c r="U964" s="1">
        <v>1.0</v>
      </c>
      <c r="V964" s="1">
        <v>1.0</v>
      </c>
      <c r="W964" s="1">
        <v>1.0</v>
      </c>
      <c r="X964" s="1">
        <v>1.0</v>
      </c>
      <c r="Y964" s="1">
        <v>1.0</v>
      </c>
      <c r="Z964" s="1">
        <v>1.0</v>
      </c>
      <c r="AA964" s="1">
        <v>2.0</v>
      </c>
      <c r="AB964" s="1">
        <v>2.0</v>
      </c>
      <c r="AC964" s="1">
        <v>1.0</v>
      </c>
      <c r="AD964" s="1">
        <v>1.0</v>
      </c>
      <c r="AE964" s="1">
        <v>1.0</v>
      </c>
      <c r="AF964" s="1">
        <v>3.0</v>
      </c>
      <c r="AG964" s="1">
        <v>1.0</v>
      </c>
      <c r="AH964" s="1">
        <v>1.0</v>
      </c>
      <c r="AI964" s="1">
        <v>1.0</v>
      </c>
      <c r="AJ964" s="1">
        <v>1.0</v>
      </c>
      <c r="AK964" s="1">
        <v>1.0</v>
      </c>
      <c r="AL964" s="1">
        <v>3.0</v>
      </c>
      <c r="AM964" s="1">
        <v>2.0</v>
      </c>
      <c r="AN964" s="1">
        <v>2.0</v>
      </c>
      <c r="AO964" s="1">
        <v>2.0</v>
      </c>
      <c r="AP964" s="1">
        <v>2.0</v>
      </c>
      <c r="AQ964" s="1">
        <v>2.0</v>
      </c>
      <c r="AR964" s="1">
        <v>2.0</v>
      </c>
      <c r="AS964" s="1">
        <v>3.0</v>
      </c>
      <c r="AT964" s="1">
        <v>5.0</v>
      </c>
      <c r="AU964" s="1">
        <v>5.0</v>
      </c>
      <c r="AV964" s="1">
        <v>5.0</v>
      </c>
      <c r="AW964" s="1">
        <v>5.0</v>
      </c>
      <c r="AX964" s="1">
        <v>4.0</v>
      </c>
      <c r="AY964" s="1">
        <v>4.0</v>
      </c>
      <c r="AZ964" s="1">
        <v>5.0</v>
      </c>
      <c r="BA964" s="1">
        <v>4.0</v>
      </c>
      <c r="BB964" s="1">
        <v>2.0</v>
      </c>
      <c r="BC964" s="1">
        <v>2.0</v>
      </c>
      <c r="BD964" s="1">
        <v>1.0</v>
      </c>
      <c r="BE964" s="1">
        <v>2.0</v>
      </c>
      <c r="BF964" s="1">
        <v>1.0</v>
      </c>
      <c r="BG964" s="1">
        <v>1.0</v>
      </c>
      <c r="BH964" s="1">
        <v>2.0</v>
      </c>
      <c r="BI964" s="1">
        <v>1.0</v>
      </c>
      <c r="BJ964" s="1">
        <v>2.0</v>
      </c>
      <c r="BK964" s="1">
        <v>5.0</v>
      </c>
      <c r="BL964" s="1">
        <v>5.0</v>
      </c>
      <c r="BM964" s="1">
        <v>5.0</v>
      </c>
      <c r="BN964" s="1">
        <v>5.0</v>
      </c>
      <c r="BO964" s="1">
        <v>5.0</v>
      </c>
      <c r="BP964" s="1">
        <v>5.0</v>
      </c>
      <c r="BQ964" s="1">
        <v>4.0</v>
      </c>
      <c r="BR964" s="1">
        <v>4.0</v>
      </c>
      <c r="BS964" s="1">
        <v>1.0</v>
      </c>
      <c r="BT964" s="1">
        <v>1.0</v>
      </c>
      <c r="BU964" s="1">
        <v>1.0</v>
      </c>
      <c r="BV964" s="1">
        <v>1.0</v>
      </c>
      <c r="BW964" s="1">
        <v>1.0</v>
      </c>
      <c r="BX964" s="1">
        <v>1.0</v>
      </c>
      <c r="BY964" s="1">
        <v>1.0</v>
      </c>
      <c r="BZ964" s="1">
        <v>1.0</v>
      </c>
      <c r="CA964" s="64">
        <f t="shared" si="32"/>
        <v>185</v>
      </c>
      <c r="CB964" s="45">
        <f t="shared" si="33"/>
        <v>40</v>
      </c>
      <c r="CC964" s="45">
        <f t="shared" si="34"/>
        <v>10</v>
      </c>
      <c r="CD964" s="45">
        <f t="shared" si="35"/>
        <v>10</v>
      </c>
      <c r="CE964" s="45">
        <f t="shared" si="36"/>
        <v>10</v>
      </c>
      <c r="CF964" s="45">
        <f t="shared" si="37"/>
        <v>18</v>
      </c>
      <c r="CG964" s="45">
        <f t="shared" si="38"/>
        <v>37</v>
      </c>
      <c r="CH964" s="45">
        <f t="shared" si="39"/>
        <v>12</v>
      </c>
      <c r="CI964" s="45">
        <f t="shared" si="40"/>
        <v>0.2</v>
      </c>
      <c r="CJ964">
        <f t="shared" si="10"/>
        <v>38</v>
      </c>
      <c r="CK964" s="45">
        <f t="shared" si="41"/>
        <v>8</v>
      </c>
      <c r="CM964" s="40">
        <f>VLOOKUP(CB964,'PROMIS 57 T-Score Conversions'!Q$3:R$35,2,TRUE)</f>
        <v>60.1</v>
      </c>
      <c r="CN964" s="44" t="str">
        <f t="shared" si="20"/>
        <v>Normal</v>
      </c>
      <c r="CO964" s="40">
        <f>VLOOKUP(CC964,'PROMIS 57 T-Score Conversions'!A$3:B$35,2,TRUE)</f>
        <v>45.9</v>
      </c>
      <c r="CP964" s="39" t="str">
        <f t="shared" si="21"/>
        <v>Normal</v>
      </c>
      <c r="CQ964" s="40">
        <f>VLOOKUP(CD964,'PROMIS 57 T-Score Conversions'!E$3:F$35,2,TRUE)</f>
        <v>47.5</v>
      </c>
      <c r="CR964" s="39" t="str">
        <f t="shared" si="22"/>
        <v>Normal</v>
      </c>
      <c r="CS964" s="40">
        <f>VLOOKUP(CE964,'PROMIS 57 T-Score Conversions'!U$3:V$35,2,TRUE)</f>
        <v>41</v>
      </c>
      <c r="CT964" s="39" t="str">
        <f t="shared" si="42"/>
        <v>Normal</v>
      </c>
      <c r="CU964" s="40">
        <f>VLOOKUP(CF964,'PROMIS 57 T-Score Conversions'!Y$3:Z$35,2,TRUE)</f>
        <v>47.9</v>
      </c>
      <c r="CV964" s="39" t="str">
        <f t="shared" si="24"/>
        <v>Normal</v>
      </c>
      <c r="CW964" s="40">
        <f>vlookup(CG964,'PROMIS 57 T-Score Conversions'!M$3:N$35,2,TRUE)</f>
        <v>56.8</v>
      </c>
      <c r="CX964" s="39" t="str">
        <f t="shared" si="25"/>
        <v>Normal</v>
      </c>
      <c r="CY964" s="40">
        <f>VLOOKup(CH964,'PROMIS 57 T-Score Conversions'!I$3:J$35,2,TRUE)</f>
        <v>52.3</v>
      </c>
      <c r="CZ964" s="39" t="str">
        <f t="shared" si="26"/>
        <v>Normal</v>
      </c>
      <c r="DA964" s="37">
        <f>VLOOKUP(CJ964,'PROMIS 57 T-Score Conversions'!AC$3:AD$35,2,TRUE)</f>
        <v>55.36</v>
      </c>
      <c r="DB964" s="44" t="str">
        <f t="shared" si="30"/>
        <v>Normal</v>
      </c>
      <c r="DC964" s="40">
        <f>VLOOKUP(CK964,'PROMIS 57 T-Score Conversions'!AG$3:AH$35,2,TRUE)</f>
        <v>23.27</v>
      </c>
      <c r="DD964" s="39" t="str">
        <f t="shared" si="31"/>
        <v>Normal</v>
      </c>
    </row>
    <row r="965">
      <c r="A965" s="1" t="b">
        <v>1</v>
      </c>
      <c r="B965" s="1" t="b">
        <v>1</v>
      </c>
      <c r="C965" s="20">
        <v>44172.52748981482</v>
      </c>
      <c r="D965" s="1" t="s">
        <v>570</v>
      </c>
      <c r="E965" s="1">
        <v>2430.0</v>
      </c>
      <c r="F965" s="1">
        <v>2.0</v>
      </c>
      <c r="G965" s="1">
        <v>3.0</v>
      </c>
      <c r="H965" s="1">
        <v>3.0</v>
      </c>
      <c r="I965" s="1">
        <v>3.0</v>
      </c>
      <c r="J965" s="1">
        <v>1.0</v>
      </c>
      <c r="K965" s="1">
        <v>2.0</v>
      </c>
      <c r="L965" s="1">
        <v>2.0</v>
      </c>
      <c r="M965" s="1">
        <v>1.0</v>
      </c>
      <c r="N965" s="1">
        <v>2.0</v>
      </c>
      <c r="O965" s="1">
        <v>3.0</v>
      </c>
      <c r="P965" s="1">
        <v>3.0</v>
      </c>
      <c r="Q965" s="1">
        <v>3.0</v>
      </c>
      <c r="R965" s="1">
        <v>3.0</v>
      </c>
      <c r="S965" s="1">
        <v>3.0</v>
      </c>
      <c r="T965" s="1">
        <v>3.0</v>
      </c>
      <c r="U965" s="1">
        <v>4.0</v>
      </c>
      <c r="V965" s="1">
        <v>4.0</v>
      </c>
      <c r="W965" s="1">
        <v>4.0</v>
      </c>
      <c r="X965" s="1">
        <v>4.0</v>
      </c>
      <c r="Y965" s="1">
        <v>4.0</v>
      </c>
      <c r="Z965" s="1">
        <v>4.0</v>
      </c>
      <c r="AA965" s="1">
        <v>4.0</v>
      </c>
      <c r="AB965" s="1">
        <v>2.0</v>
      </c>
      <c r="AC965" s="1">
        <v>2.0</v>
      </c>
      <c r="AD965" s="1">
        <v>5.0</v>
      </c>
      <c r="AE965" s="1">
        <v>5.0</v>
      </c>
      <c r="AF965" s="1">
        <v>5.0</v>
      </c>
      <c r="AG965" s="1">
        <v>5.0</v>
      </c>
      <c r="AH965" s="1">
        <v>5.0</v>
      </c>
      <c r="AI965" s="1">
        <v>5.0</v>
      </c>
      <c r="AJ965" s="1">
        <v>5.0</v>
      </c>
      <c r="AK965" s="1">
        <v>5.0</v>
      </c>
      <c r="AL965" s="1">
        <v>4.0</v>
      </c>
      <c r="AM965" s="1">
        <v>4.0</v>
      </c>
      <c r="AN965" s="1">
        <v>5.0</v>
      </c>
      <c r="AO965" s="1">
        <v>5.0</v>
      </c>
      <c r="AP965" s="1">
        <v>4.0</v>
      </c>
      <c r="AQ965" s="1">
        <v>5.0</v>
      </c>
      <c r="AR965" s="1">
        <v>3.0</v>
      </c>
      <c r="AS965" s="1">
        <v>5.0</v>
      </c>
      <c r="AT965" s="1">
        <v>4.0</v>
      </c>
      <c r="AU965" s="1">
        <v>5.0</v>
      </c>
      <c r="AV965" s="1">
        <v>1.0</v>
      </c>
      <c r="AW965" s="1">
        <v>2.0</v>
      </c>
      <c r="AX965" s="1">
        <v>1.0</v>
      </c>
      <c r="AY965" s="1">
        <v>1.0</v>
      </c>
      <c r="AZ965" s="1">
        <v>1.0</v>
      </c>
      <c r="BA965" s="1">
        <v>1.0</v>
      </c>
      <c r="BB965" s="1">
        <v>4.0</v>
      </c>
      <c r="BC965" s="1">
        <v>4.0</v>
      </c>
      <c r="BD965" s="1">
        <v>3.0</v>
      </c>
      <c r="BE965" s="1">
        <v>5.0</v>
      </c>
      <c r="BF965" s="1">
        <v>5.0</v>
      </c>
      <c r="BG965" s="1">
        <v>4.0</v>
      </c>
      <c r="BH965" s="1">
        <v>4.0</v>
      </c>
      <c r="BI965" s="1">
        <v>5.0</v>
      </c>
      <c r="BJ965" s="1">
        <v>6.0</v>
      </c>
      <c r="BK965" s="1">
        <v>1.0</v>
      </c>
      <c r="BL965" s="1">
        <v>1.0</v>
      </c>
      <c r="BM965" s="1">
        <v>1.0</v>
      </c>
      <c r="BN965" s="1">
        <v>1.0</v>
      </c>
      <c r="BO965" s="1">
        <v>1.0</v>
      </c>
      <c r="BP965" s="1">
        <v>1.0</v>
      </c>
      <c r="BQ965" s="1">
        <v>1.0</v>
      </c>
      <c r="BR965" s="1">
        <v>1.0</v>
      </c>
      <c r="BS965" s="1">
        <v>5.0</v>
      </c>
      <c r="BT965" s="1">
        <v>5.0</v>
      </c>
      <c r="BU965" s="1">
        <v>5.0</v>
      </c>
      <c r="BV965" s="1">
        <v>5.0</v>
      </c>
      <c r="BW965" s="1">
        <v>5.0</v>
      </c>
      <c r="BX965" s="1">
        <v>5.0</v>
      </c>
      <c r="BY965" s="1">
        <v>5.0</v>
      </c>
      <c r="BZ965" s="1">
        <v>5.0</v>
      </c>
      <c r="CA965" s="64">
        <f t="shared" si="32"/>
        <v>248</v>
      </c>
      <c r="CB965" s="45">
        <f t="shared" si="33"/>
        <v>17</v>
      </c>
      <c r="CC965" s="45">
        <f t="shared" si="34"/>
        <v>24</v>
      </c>
      <c r="CD965" s="45">
        <f t="shared" si="35"/>
        <v>28</v>
      </c>
      <c r="CE965" s="45">
        <f t="shared" si="36"/>
        <v>40</v>
      </c>
      <c r="CF965" s="45">
        <f t="shared" si="37"/>
        <v>35</v>
      </c>
      <c r="CG965" s="45">
        <f t="shared" si="38"/>
        <v>16</v>
      </c>
      <c r="CH965" s="45">
        <f t="shared" si="39"/>
        <v>34</v>
      </c>
      <c r="CI965" s="45">
        <f t="shared" si="40"/>
        <v>0.6</v>
      </c>
      <c r="CJ965">
        <f t="shared" si="10"/>
        <v>8</v>
      </c>
      <c r="CK965" s="45">
        <f t="shared" si="41"/>
        <v>40</v>
      </c>
      <c r="CM965" s="40">
        <f>VLOOKUP(CB965,'PROMIS 57 T-Score Conversions'!Q$3:R$35,2,TRUE)</f>
        <v>33.2</v>
      </c>
      <c r="CN965" s="44" t="str">
        <f t="shared" si="20"/>
        <v>Moderate</v>
      </c>
      <c r="CO965" s="40">
        <f>VLOOKUP(CC965,'PROMIS 57 T-Score Conversions'!A$3:B$35,2,TRUE)</f>
        <v>62.5</v>
      </c>
      <c r="CP965" s="39" t="str">
        <f t="shared" si="21"/>
        <v>Moderate</v>
      </c>
      <c r="CQ965" s="40">
        <f>VLOOKUP(CD965,'PROMIS 57 T-Score Conversions'!E$3:F$35,2,TRUE)</f>
        <v>65.8</v>
      </c>
      <c r="CR965" s="39" t="str">
        <f t="shared" si="22"/>
        <v>Moderate</v>
      </c>
      <c r="CS965" s="40">
        <f>VLOOKUP(CE965,'PROMIS 57 T-Score Conversions'!U$3:V$35,2,TRUE)</f>
        <v>77.8</v>
      </c>
      <c r="CT965" s="39" t="str">
        <f t="shared" si="42"/>
        <v>Severe</v>
      </c>
      <c r="CU965" s="40">
        <f>VLOOKUP(CF965,'PROMIS 57 T-Score Conversions'!Y$3:Z$35,2,TRUE)</f>
        <v>66.1</v>
      </c>
      <c r="CV965" s="39" t="str">
        <f t="shared" si="24"/>
        <v>Moderate</v>
      </c>
      <c r="CW965" s="40">
        <f>vlookup(CG965,'PROMIS 57 T-Score Conversions'!M$3:N$35,2,TRUE)</f>
        <v>36.9</v>
      </c>
      <c r="CX965" s="39" t="str">
        <f t="shared" si="25"/>
        <v>Moderate</v>
      </c>
      <c r="CY965" s="40">
        <f>VLOOKup(CH965,'PROMIS 57 T-Score Conversions'!I$3:J$35,2,TRUE)</f>
        <v>68.4</v>
      </c>
      <c r="CZ965" s="39" t="str">
        <f t="shared" si="26"/>
        <v>Moderate</v>
      </c>
      <c r="DA965" s="37">
        <f>VLOOKUP(CJ965,'PROMIS 57 T-Score Conversions'!AC$3:AD$35,2,TRUE)</f>
        <v>22.41</v>
      </c>
      <c r="DB965" s="44" t="str">
        <f t="shared" si="30"/>
        <v>Severe</v>
      </c>
      <c r="DC965" s="40">
        <f>VLOOKUP(CK965,'PROMIS 57 T-Score Conversions'!AG$3:AH$35,2,TRUE)</f>
        <v>67.09</v>
      </c>
      <c r="DD965" s="39" t="str">
        <f t="shared" si="31"/>
        <v>Moderate</v>
      </c>
    </row>
    <row r="966">
      <c r="A966" s="1" t="b">
        <v>1</v>
      </c>
      <c r="B966" s="1" t="b">
        <v>1</v>
      </c>
      <c r="C966" s="20">
        <v>44172.69088487269</v>
      </c>
      <c r="D966" s="1" t="s">
        <v>323</v>
      </c>
      <c r="E966" s="1">
        <v>2068.0</v>
      </c>
      <c r="F966" s="1">
        <v>1.0</v>
      </c>
      <c r="G966" s="1">
        <v>5.0</v>
      </c>
      <c r="H966" s="1">
        <v>5.0</v>
      </c>
      <c r="I966" s="1">
        <v>5.0</v>
      </c>
      <c r="J966" s="1">
        <v>4.0</v>
      </c>
      <c r="K966" s="1">
        <v>3.0</v>
      </c>
      <c r="L966" s="1">
        <v>4.0</v>
      </c>
      <c r="M966" s="1">
        <v>1.0</v>
      </c>
      <c r="N966" s="1">
        <v>3.0</v>
      </c>
      <c r="O966" s="1">
        <v>3.0</v>
      </c>
      <c r="P966" s="1">
        <v>3.0</v>
      </c>
      <c r="Q966" s="1">
        <v>3.0</v>
      </c>
      <c r="R966" s="1">
        <v>3.0</v>
      </c>
      <c r="S966" s="1">
        <v>5.0</v>
      </c>
      <c r="T966" s="1">
        <v>3.0</v>
      </c>
      <c r="U966" s="1">
        <v>1.0</v>
      </c>
      <c r="V966" s="1">
        <v>1.0</v>
      </c>
      <c r="W966" s="1">
        <v>2.0</v>
      </c>
      <c r="X966" s="1">
        <v>3.0</v>
      </c>
      <c r="Y966" s="1">
        <v>1.0</v>
      </c>
      <c r="Z966" s="1">
        <v>1.0</v>
      </c>
      <c r="AA966" s="1">
        <v>3.0</v>
      </c>
      <c r="AB966" s="1">
        <v>2.0</v>
      </c>
      <c r="AC966" s="1">
        <v>3.0</v>
      </c>
      <c r="AD966" s="1">
        <v>4.0</v>
      </c>
      <c r="AE966" s="1">
        <v>3.0</v>
      </c>
      <c r="AF966" s="1">
        <v>3.0</v>
      </c>
      <c r="AG966" s="1">
        <v>3.0</v>
      </c>
      <c r="AH966" s="1">
        <v>3.0</v>
      </c>
      <c r="AI966" s="1">
        <v>3.0</v>
      </c>
      <c r="AJ966" s="1">
        <v>3.0</v>
      </c>
      <c r="AK966" s="1">
        <v>3.0</v>
      </c>
      <c r="AL966" s="1">
        <v>3.0</v>
      </c>
      <c r="AM966" s="1">
        <v>3.0</v>
      </c>
      <c r="AN966" s="1">
        <v>3.0</v>
      </c>
      <c r="AO966" s="1">
        <v>3.0</v>
      </c>
      <c r="AP966" s="1">
        <v>2.0</v>
      </c>
      <c r="AQ966" s="1">
        <v>3.0</v>
      </c>
      <c r="AR966" s="1">
        <v>3.0</v>
      </c>
      <c r="AS966" s="1">
        <v>4.0</v>
      </c>
      <c r="AT966" s="1">
        <v>3.0</v>
      </c>
      <c r="AU966" s="1">
        <v>3.0</v>
      </c>
      <c r="AV966" s="1">
        <v>3.0</v>
      </c>
      <c r="AW966" s="1">
        <v>3.0</v>
      </c>
      <c r="AX966" s="1">
        <v>3.0</v>
      </c>
      <c r="AY966" s="1">
        <v>3.0</v>
      </c>
      <c r="AZ966" s="1">
        <v>3.0</v>
      </c>
      <c r="BA966" s="1">
        <v>3.0</v>
      </c>
      <c r="BB966" s="1">
        <v>3.0</v>
      </c>
      <c r="BC966" s="1">
        <v>3.0</v>
      </c>
      <c r="BD966" s="1">
        <v>3.0</v>
      </c>
      <c r="BE966" s="1">
        <v>3.0</v>
      </c>
      <c r="BF966" s="1">
        <v>3.0</v>
      </c>
      <c r="BG966" s="1">
        <v>3.0</v>
      </c>
      <c r="BH966" s="1">
        <v>3.0</v>
      </c>
      <c r="BI966" s="1">
        <v>3.0</v>
      </c>
      <c r="BJ966" s="1">
        <v>5.0</v>
      </c>
      <c r="BK966" s="1">
        <v>3.0</v>
      </c>
      <c r="BL966" s="1">
        <v>3.0</v>
      </c>
      <c r="BM966" s="1">
        <v>3.0</v>
      </c>
      <c r="BN966" s="1">
        <v>3.0</v>
      </c>
      <c r="BO966" s="1">
        <v>3.0</v>
      </c>
      <c r="BP966" s="1">
        <v>3.0</v>
      </c>
      <c r="BQ966" s="1">
        <v>3.0</v>
      </c>
      <c r="BR966" s="1">
        <v>3.0</v>
      </c>
      <c r="BS966" s="1">
        <v>2.0</v>
      </c>
      <c r="BT966" s="1">
        <v>2.0</v>
      </c>
      <c r="BU966" s="1">
        <v>2.0</v>
      </c>
      <c r="BV966" s="1">
        <v>2.0</v>
      </c>
      <c r="BW966" s="1">
        <v>3.0</v>
      </c>
      <c r="BX966" s="1">
        <v>2.0</v>
      </c>
      <c r="BY966" s="1">
        <v>4.0</v>
      </c>
      <c r="BZ966" s="1">
        <v>2.0</v>
      </c>
      <c r="CA966" s="64">
        <f t="shared" si="32"/>
        <v>213</v>
      </c>
      <c r="CB966" s="45">
        <f t="shared" si="33"/>
        <v>28</v>
      </c>
      <c r="CC966" s="45">
        <f t="shared" si="34"/>
        <v>24</v>
      </c>
      <c r="CD966" s="45">
        <f t="shared" si="35"/>
        <v>16</v>
      </c>
      <c r="CE966" s="45">
        <f t="shared" si="36"/>
        <v>25</v>
      </c>
      <c r="CF966" s="45">
        <f t="shared" si="37"/>
        <v>24</v>
      </c>
      <c r="CG966" s="45">
        <f t="shared" si="38"/>
        <v>24</v>
      </c>
      <c r="CH966" s="45">
        <f t="shared" si="39"/>
        <v>24</v>
      </c>
      <c r="CI966" s="45">
        <f t="shared" si="40"/>
        <v>0.5</v>
      </c>
      <c r="CJ966">
        <f t="shared" si="10"/>
        <v>24</v>
      </c>
      <c r="CK966" s="45">
        <f t="shared" si="41"/>
        <v>19</v>
      </c>
      <c r="CM966" s="40">
        <f>VLOOKUP(CB966,'PROMIS 57 T-Score Conversions'!Q$3:R$35,2,TRUE)</f>
        <v>40.8</v>
      </c>
      <c r="CN966" s="44" t="str">
        <f t="shared" si="20"/>
        <v>Mild</v>
      </c>
      <c r="CO966" s="40">
        <f>VLOOKUP(CC966,'PROMIS 57 T-Score Conversions'!A$3:B$35,2,TRUE)</f>
        <v>62.5</v>
      </c>
      <c r="CP966" s="39" t="str">
        <f t="shared" si="21"/>
        <v>Moderate</v>
      </c>
      <c r="CQ966" s="40">
        <f>VLOOKUP(CD966,'PROMIS 57 T-Score Conversions'!E$3:F$35,2,TRUE)</f>
        <v>55.1</v>
      </c>
      <c r="CR966" s="39" t="str">
        <f t="shared" si="22"/>
        <v>Mild</v>
      </c>
      <c r="CS966" s="40">
        <f>VLOOKUP(CE966,'PROMIS 57 T-Score Conversions'!U$3:V$35,2,TRUE)</f>
        <v>58.5</v>
      </c>
      <c r="CT966" s="39" t="str">
        <f t="shared" si="42"/>
        <v>Mild</v>
      </c>
      <c r="CU966" s="40">
        <f>VLOOKUP(CF966,'PROMIS 57 T-Score Conversions'!Y$3:Z$35,2,TRUE)</f>
        <v>54.3</v>
      </c>
      <c r="CV966" s="39" t="str">
        <f t="shared" si="24"/>
        <v>Normal</v>
      </c>
      <c r="CW966" s="40">
        <f>vlookup(CG966,'PROMIS 57 T-Score Conversions'!M$3:N$35,2,TRUE)</f>
        <v>44</v>
      </c>
      <c r="CX966" s="39" t="str">
        <f t="shared" si="25"/>
        <v>Mild</v>
      </c>
      <c r="CY966" s="40">
        <f>VLOOKup(CH966,'PROMIS 57 T-Score Conversions'!I$3:J$35,2,TRUE)</f>
        <v>61.5</v>
      </c>
      <c r="CZ966" s="39" t="str">
        <f t="shared" si="26"/>
        <v>Moderate</v>
      </c>
      <c r="DA966" s="37">
        <f>VLOOKUP(CJ966,'PROMIS 57 T-Score Conversions'!AC$3:AD$35,2,TRUE)</f>
        <v>40.29</v>
      </c>
      <c r="DB966" s="44" t="str">
        <f t="shared" si="30"/>
        <v>Mild</v>
      </c>
      <c r="DC966" s="40">
        <f>VLOOKUP(CK966,'PROMIS 57 T-Score Conversions'!AG$3:AH$35,2,TRUE)</f>
        <v>38.9</v>
      </c>
      <c r="DD966" s="39" t="str">
        <f t="shared" si="31"/>
        <v>Normal</v>
      </c>
    </row>
    <row r="967">
      <c r="A967" s="1" t="b">
        <v>1</v>
      </c>
      <c r="B967" s="1" t="b">
        <v>1</v>
      </c>
      <c r="C967" s="20">
        <v>44172.69615230324</v>
      </c>
      <c r="D967" s="1" t="s">
        <v>399</v>
      </c>
      <c r="E967" s="1">
        <v>2049.0</v>
      </c>
      <c r="F967" s="1">
        <v>3.0</v>
      </c>
      <c r="G967" s="1">
        <v>2.0</v>
      </c>
      <c r="H967" s="1">
        <v>3.0</v>
      </c>
      <c r="I967" s="1">
        <v>3.0</v>
      </c>
      <c r="J967" s="1">
        <v>2.0</v>
      </c>
      <c r="K967" s="1">
        <v>3.0</v>
      </c>
      <c r="L967" s="1">
        <v>4.0</v>
      </c>
      <c r="M967" s="1">
        <v>2.0</v>
      </c>
      <c r="N967" s="1">
        <v>2.0</v>
      </c>
      <c r="O967" s="1">
        <v>2.0</v>
      </c>
      <c r="P967" s="1">
        <v>3.0</v>
      </c>
      <c r="Q967" s="1">
        <v>2.0</v>
      </c>
      <c r="R967" s="1">
        <v>2.0</v>
      </c>
      <c r="S967" s="1">
        <v>3.0</v>
      </c>
      <c r="T967" s="1">
        <v>2.0</v>
      </c>
      <c r="U967" s="1">
        <v>2.0</v>
      </c>
      <c r="V967" s="1">
        <v>2.0</v>
      </c>
      <c r="W967" s="1">
        <v>3.0</v>
      </c>
      <c r="X967" s="1">
        <v>2.0</v>
      </c>
      <c r="Y967" s="1">
        <v>1.0</v>
      </c>
      <c r="Z967" s="1">
        <v>1.0</v>
      </c>
      <c r="AA967" s="1">
        <v>1.0</v>
      </c>
      <c r="AB967" s="1">
        <v>2.0</v>
      </c>
      <c r="AC967" s="1">
        <v>1.0</v>
      </c>
      <c r="AD967" s="1">
        <v>3.0</v>
      </c>
      <c r="AE967" s="1">
        <v>3.0</v>
      </c>
      <c r="AF967" s="1">
        <v>3.0</v>
      </c>
      <c r="AG967" s="1">
        <v>3.0</v>
      </c>
      <c r="AH967" s="1">
        <v>1.0</v>
      </c>
      <c r="AI967" s="1">
        <v>3.0</v>
      </c>
      <c r="AJ967" s="1">
        <v>3.0</v>
      </c>
      <c r="AK967" s="1">
        <v>3.0</v>
      </c>
      <c r="AL967" s="1">
        <v>4.0</v>
      </c>
      <c r="AM967" s="1">
        <v>4.0</v>
      </c>
      <c r="AN967" s="1">
        <v>2.0</v>
      </c>
      <c r="AO967" s="1">
        <v>2.0</v>
      </c>
      <c r="AP967" s="1">
        <v>4.0</v>
      </c>
      <c r="AQ967" s="1">
        <v>3.0</v>
      </c>
      <c r="AR967" s="1">
        <v>1.0</v>
      </c>
      <c r="AS967" s="1">
        <v>4.0</v>
      </c>
      <c r="AT967" s="1">
        <v>3.0</v>
      </c>
      <c r="AU967" s="1">
        <v>3.0</v>
      </c>
      <c r="AV967" s="1">
        <v>3.0</v>
      </c>
      <c r="AW967" s="1">
        <v>3.0</v>
      </c>
      <c r="AX967" s="1">
        <v>3.0</v>
      </c>
      <c r="AY967" s="1">
        <v>3.0</v>
      </c>
      <c r="AZ967" s="1">
        <v>3.0</v>
      </c>
      <c r="BA967" s="1">
        <v>3.0</v>
      </c>
      <c r="BB967" s="1">
        <v>2.0</v>
      </c>
      <c r="BC967" s="1">
        <v>2.0</v>
      </c>
      <c r="BD967" s="1">
        <v>2.0</v>
      </c>
      <c r="BE967" s="1">
        <v>2.0</v>
      </c>
      <c r="BF967" s="1">
        <v>2.0</v>
      </c>
      <c r="BG967" s="1">
        <v>2.0</v>
      </c>
      <c r="BH967" s="1">
        <v>2.0</v>
      </c>
      <c r="BI967" s="1">
        <v>2.0</v>
      </c>
      <c r="BJ967" s="1">
        <v>4.0</v>
      </c>
      <c r="BK967" s="1">
        <v>3.0</v>
      </c>
      <c r="BL967" s="1">
        <v>3.0</v>
      </c>
      <c r="BM967" s="1">
        <v>4.0</v>
      </c>
      <c r="BN967" s="1">
        <v>4.0</v>
      </c>
      <c r="BO967" s="1">
        <v>4.0</v>
      </c>
      <c r="BP967" s="1">
        <v>3.0</v>
      </c>
      <c r="BQ967" s="1">
        <v>3.0</v>
      </c>
      <c r="BR967" s="1">
        <v>3.0</v>
      </c>
      <c r="BS967" s="1">
        <v>3.0</v>
      </c>
      <c r="BT967" s="1">
        <v>3.0</v>
      </c>
      <c r="BU967" s="1">
        <v>4.0</v>
      </c>
      <c r="BV967" s="1">
        <v>2.0</v>
      </c>
      <c r="BW967" s="1">
        <v>4.0</v>
      </c>
      <c r="BX967" s="1">
        <v>3.0</v>
      </c>
      <c r="BY967" s="1">
        <v>3.0</v>
      </c>
      <c r="BZ967" s="1">
        <v>2.0</v>
      </c>
      <c r="CA967" s="64">
        <f t="shared" si="32"/>
        <v>194</v>
      </c>
      <c r="CB967" s="45">
        <f t="shared" si="33"/>
        <v>22</v>
      </c>
      <c r="CC967" s="45">
        <f t="shared" si="34"/>
        <v>18</v>
      </c>
      <c r="CD967" s="45">
        <f t="shared" si="35"/>
        <v>13</v>
      </c>
      <c r="CE967" s="45">
        <f t="shared" si="36"/>
        <v>22</v>
      </c>
      <c r="CF967" s="45">
        <f t="shared" si="37"/>
        <v>24</v>
      </c>
      <c r="CG967" s="45">
        <f t="shared" si="38"/>
        <v>24</v>
      </c>
      <c r="CH967" s="45">
        <f t="shared" si="39"/>
        <v>16</v>
      </c>
      <c r="CI967" s="45">
        <f t="shared" si="40"/>
        <v>0.4</v>
      </c>
      <c r="CJ967">
        <f t="shared" si="10"/>
        <v>27</v>
      </c>
      <c r="CK967" s="45">
        <f t="shared" si="41"/>
        <v>24</v>
      </c>
      <c r="CM967" s="40">
        <f>VLOOKUP(CB967,'PROMIS 57 T-Score Conversions'!Q$3:R$35,2,TRUE)</f>
        <v>36.7</v>
      </c>
      <c r="CN967" s="44" t="str">
        <f t="shared" si="20"/>
        <v>Moderate</v>
      </c>
      <c r="CO967" s="40">
        <f>VLOOKUP(CC967,'PROMIS 57 T-Score Conversions'!A$3:B$35,2,TRUE)</f>
        <v>56.4</v>
      </c>
      <c r="CP967" s="39" t="str">
        <f t="shared" si="21"/>
        <v>Moderate</v>
      </c>
      <c r="CQ967" s="40">
        <f>VLOOKUP(CD967,'PROMIS 57 T-Score Conversions'!E$3:F$35,2,TRUE)</f>
        <v>52.1</v>
      </c>
      <c r="CR967" s="39" t="str">
        <f t="shared" si="22"/>
        <v>Normal</v>
      </c>
      <c r="CS967" s="40">
        <f>VLOOKUP(CE967,'PROMIS 57 T-Score Conversions'!U$3:V$35,2,TRUE)</f>
        <v>55.6</v>
      </c>
      <c r="CT967" s="39" t="str">
        <f t="shared" si="42"/>
        <v>Mild</v>
      </c>
      <c r="CU967" s="40">
        <f>VLOOKUP(CF967,'PROMIS 57 T-Score Conversions'!Y$3:Z$35,2,TRUE)</f>
        <v>54.3</v>
      </c>
      <c r="CV967" s="39" t="str">
        <f t="shared" si="24"/>
        <v>Normal</v>
      </c>
      <c r="CW967" s="40">
        <f>vlookup(CG967,'PROMIS 57 T-Score Conversions'!M$3:N$35,2,TRUE)</f>
        <v>44</v>
      </c>
      <c r="CX967" s="39" t="str">
        <f t="shared" si="25"/>
        <v>Mild</v>
      </c>
      <c r="CY967" s="40">
        <f>VLOOKup(CH967,'PROMIS 57 T-Score Conversions'!I$3:J$35,2,TRUE)</f>
        <v>55.8</v>
      </c>
      <c r="CZ967" s="39" t="str">
        <f t="shared" si="26"/>
        <v>Mild</v>
      </c>
      <c r="DA967" s="37">
        <f>VLOOKUP(CJ967,'PROMIS 57 T-Score Conversions'!AC$3:AD$35,2,TRUE)</f>
        <v>42.72</v>
      </c>
      <c r="DB967" s="44" t="str">
        <f t="shared" si="30"/>
        <v>Mild</v>
      </c>
      <c r="DC967" s="40">
        <f>VLOOKUP(CK967,'PROMIS 57 T-Score Conversions'!AG$3:AH$35,2,TRUE)</f>
        <v>43.42</v>
      </c>
      <c r="DD967" s="39" t="str">
        <f t="shared" si="31"/>
        <v>Normal</v>
      </c>
    </row>
    <row r="968">
      <c r="A968" s="1" t="b">
        <v>1</v>
      </c>
      <c r="B968" s="1" t="b">
        <v>1</v>
      </c>
      <c r="C968" s="20">
        <v>44173.22893965278</v>
      </c>
      <c r="D968" s="1" t="s">
        <v>281</v>
      </c>
      <c r="E968" s="1">
        <v>2037.0</v>
      </c>
      <c r="F968" s="1">
        <v>3.0</v>
      </c>
      <c r="G968" s="1">
        <v>2.0</v>
      </c>
      <c r="H968" s="1">
        <v>4.0</v>
      </c>
      <c r="I968" s="1">
        <v>3.0</v>
      </c>
      <c r="J968" s="1">
        <v>3.0</v>
      </c>
      <c r="K968" s="1">
        <v>3.0</v>
      </c>
      <c r="L968" s="1">
        <v>3.0</v>
      </c>
      <c r="M968" s="1">
        <v>3.0</v>
      </c>
      <c r="N968" s="1">
        <v>3.0</v>
      </c>
      <c r="O968" s="1">
        <v>2.0</v>
      </c>
      <c r="P968" s="1">
        <v>4.0</v>
      </c>
      <c r="Q968" s="1">
        <v>3.0</v>
      </c>
      <c r="R968" s="1">
        <v>3.0</v>
      </c>
      <c r="S968" s="1">
        <v>4.0</v>
      </c>
      <c r="T968" s="1">
        <v>3.0</v>
      </c>
      <c r="U968" s="1">
        <v>3.0</v>
      </c>
      <c r="V968" s="1">
        <v>4.0</v>
      </c>
      <c r="W968" s="1">
        <v>2.0</v>
      </c>
      <c r="X968" s="1">
        <v>4.0</v>
      </c>
      <c r="Y968" s="1">
        <v>2.0</v>
      </c>
      <c r="Z968" s="1">
        <v>4.0</v>
      </c>
      <c r="AA968" s="1">
        <v>3.0</v>
      </c>
      <c r="AB968" s="1">
        <v>5.0</v>
      </c>
      <c r="AC968" s="1">
        <v>3.0</v>
      </c>
      <c r="AD968" s="1">
        <v>4.0</v>
      </c>
      <c r="AE968" s="1">
        <v>4.0</v>
      </c>
      <c r="AF968" s="1">
        <v>2.0</v>
      </c>
      <c r="AG968" s="1">
        <v>4.0</v>
      </c>
      <c r="AH968" s="1">
        <v>3.0</v>
      </c>
      <c r="AI968" s="1">
        <v>3.0</v>
      </c>
      <c r="AJ968" s="1">
        <v>5.0</v>
      </c>
      <c r="AK968" s="1">
        <v>4.0</v>
      </c>
      <c r="AL968" s="1">
        <v>3.0</v>
      </c>
      <c r="AM968" s="1">
        <v>4.0</v>
      </c>
      <c r="AN968" s="1">
        <v>3.0</v>
      </c>
      <c r="AO968" s="1">
        <v>1.0</v>
      </c>
      <c r="AP968" s="1">
        <v>3.0</v>
      </c>
      <c r="AQ968" s="1">
        <v>2.0</v>
      </c>
      <c r="AR968" s="1">
        <v>1.0</v>
      </c>
      <c r="AS968" s="1">
        <v>3.0</v>
      </c>
      <c r="AT968" s="1">
        <v>2.0</v>
      </c>
      <c r="AU968" s="1">
        <v>1.0</v>
      </c>
      <c r="AV968" s="1">
        <v>2.0</v>
      </c>
      <c r="AW968" s="1">
        <v>1.0</v>
      </c>
      <c r="AX968" s="1">
        <v>2.0</v>
      </c>
      <c r="AY968" s="1">
        <v>1.0</v>
      </c>
      <c r="AZ968" s="1">
        <v>1.0</v>
      </c>
      <c r="BA968" s="1">
        <v>1.0</v>
      </c>
      <c r="BB968" s="1">
        <v>2.0</v>
      </c>
      <c r="BC968" s="1">
        <v>2.0</v>
      </c>
      <c r="BD968" s="1">
        <v>2.0</v>
      </c>
      <c r="BE968" s="1">
        <v>2.0</v>
      </c>
      <c r="BF968" s="1">
        <v>2.0</v>
      </c>
      <c r="BG968" s="1">
        <v>2.0</v>
      </c>
      <c r="BH968" s="1">
        <v>2.0</v>
      </c>
      <c r="BI968" s="1">
        <v>2.0</v>
      </c>
      <c r="BJ968" s="1">
        <v>3.0</v>
      </c>
      <c r="BK968" s="1">
        <v>2.0</v>
      </c>
      <c r="BL968" s="1">
        <v>3.0</v>
      </c>
      <c r="BM968" s="1">
        <v>3.0</v>
      </c>
      <c r="BN968" s="1">
        <v>2.0</v>
      </c>
      <c r="BO968" s="1">
        <v>3.0</v>
      </c>
      <c r="BP968" s="1">
        <v>1.0</v>
      </c>
      <c r="BQ968" s="1">
        <v>2.0</v>
      </c>
      <c r="BR968" s="1">
        <v>3.0</v>
      </c>
      <c r="BS968" s="1">
        <v>4.0</v>
      </c>
      <c r="BT968" s="1">
        <v>4.0</v>
      </c>
      <c r="BU968" s="1">
        <v>4.0</v>
      </c>
      <c r="BV968" s="1">
        <v>3.0</v>
      </c>
      <c r="BW968" s="1">
        <v>4.0</v>
      </c>
      <c r="BX968" s="1">
        <v>2.0</v>
      </c>
      <c r="BY968" s="1">
        <v>3.0</v>
      </c>
      <c r="BZ968" s="1">
        <v>5.0</v>
      </c>
      <c r="CA968" s="64">
        <f t="shared" si="32"/>
        <v>203</v>
      </c>
      <c r="CB968" s="45">
        <f t="shared" si="33"/>
        <v>24</v>
      </c>
      <c r="CC968" s="45">
        <f t="shared" si="34"/>
        <v>25</v>
      </c>
      <c r="CD968" s="45">
        <f t="shared" si="35"/>
        <v>27</v>
      </c>
      <c r="CE968" s="45">
        <f t="shared" si="36"/>
        <v>29</v>
      </c>
      <c r="CF968" s="45">
        <f t="shared" si="37"/>
        <v>20</v>
      </c>
      <c r="CG968" s="45">
        <f t="shared" si="38"/>
        <v>11</v>
      </c>
      <c r="CH968" s="45">
        <f t="shared" si="39"/>
        <v>16</v>
      </c>
      <c r="CI968" s="45">
        <f t="shared" si="40"/>
        <v>0.3</v>
      </c>
      <c r="CJ968">
        <f t="shared" si="10"/>
        <v>19</v>
      </c>
      <c r="CK968" s="45">
        <f t="shared" si="41"/>
        <v>29</v>
      </c>
      <c r="CM968" s="40">
        <f>VLOOKUP(CB968,'PROMIS 57 T-Score Conversions'!Q$3:R$35,2,TRUE)</f>
        <v>38.1</v>
      </c>
      <c r="CN968" s="44" t="str">
        <f t="shared" si="20"/>
        <v>Moderate</v>
      </c>
      <c r="CO968" s="40">
        <f>VLOOKUP(CC968,'PROMIS 57 T-Score Conversions'!A$3:B$35,2,TRUE)</f>
        <v>63.5</v>
      </c>
      <c r="CP968" s="39" t="str">
        <f t="shared" si="21"/>
        <v>Moderate</v>
      </c>
      <c r="CQ968" s="40">
        <f>VLOOKUP(CD968,'PROMIS 57 T-Score Conversions'!E$3:F$35,2,TRUE)</f>
        <v>64.9</v>
      </c>
      <c r="CR968" s="39" t="str">
        <f t="shared" si="22"/>
        <v>Moderate</v>
      </c>
      <c r="CS968" s="40">
        <f>VLOOKUP(CE968,'PROMIS 57 T-Score Conversions'!U$3:V$35,2,TRUE)</f>
        <v>62.3</v>
      </c>
      <c r="CT968" s="39" t="str">
        <f t="shared" si="42"/>
        <v>Moderate</v>
      </c>
      <c r="CU968" s="40">
        <f>VLOOKUP(CF968,'PROMIS 57 T-Score Conversions'!Y$3:Z$35,2,TRUE)</f>
        <v>50.1</v>
      </c>
      <c r="CV968" s="39" t="str">
        <f t="shared" si="24"/>
        <v>Normal</v>
      </c>
      <c r="CW968" s="40">
        <f>vlookup(CG968,'PROMIS 57 T-Score Conversions'!M$3:N$35,2,TRUE)</f>
        <v>32.6</v>
      </c>
      <c r="CX968" s="39" t="str">
        <f t="shared" si="25"/>
        <v>Moderate</v>
      </c>
      <c r="CY968" s="40">
        <f>VLOOKup(CH968,'PROMIS 57 T-Score Conversions'!I$3:J$35,2,TRUE)</f>
        <v>55.8</v>
      </c>
      <c r="CZ968" s="39" t="str">
        <f t="shared" si="26"/>
        <v>Mild</v>
      </c>
      <c r="DA968" s="37">
        <f>VLOOKUP(CJ968,'PROMIS 57 T-Score Conversions'!AC$3:AD$35,2,TRUE)</f>
        <v>36.36</v>
      </c>
      <c r="DB968" s="44" t="str">
        <f t="shared" si="30"/>
        <v>Moderate</v>
      </c>
      <c r="DC968" s="40">
        <f>VLOOKUP(CK968,'PROMIS 57 T-Score Conversions'!AG$3:AH$35,2,TRUE)</f>
        <v>48.16</v>
      </c>
      <c r="DD968" s="39" t="str">
        <f t="shared" si="31"/>
        <v>Normal</v>
      </c>
    </row>
    <row r="969">
      <c r="A969" s="1" t="b">
        <v>1</v>
      </c>
      <c r="B969" s="1" t="b">
        <v>1</v>
      </c>
      <c r="C969" s="20">
        <v>44173.36313287037</v>
      </c>
      <c r="D969" s="1" t="s">
        <v>381</v>
      </c>
      <c r="E969" s="1">
        <v>2185.0</v>
      </c>
      <c r="F969" s="1">
        <v>2.0</v>
      </c>
      <c r="G969" s="1">
        <v>3.0</v>
      </c>
      <c r="H969" s="1">
        <v>3.0</v>
      </c>
      <c r="I969" s="1">
        <v>2.0</v>
      </c>
      <c r="J969" s="1">
        <v>2.0</v>
      </c>
      <c r="K969" s="1">
        <v>3.0</v>
      </c>
      <c r="L969" s="1">
        <v>3.0</v>
      </c>
      <c r="M969" s="1">
        <v>2.0</v>
      </c>
      <c r="N969" s="1">
        <v>1.0</v>
      </c>
      <c r="O969" s="1">
        <v>2.0</v>
      </c>
      <c r="P969" s="1">
        <v>2.0</v>
      </c>
      <c r="Q969" s="1">
        <v>2.0</v>
      </c>
      <c r="R969" s="1">
        <v>3.0</v>
      </c>
      <c r="S969" s="1">
        <v>2.0</v>
      </c>
      <c r="T969" s="1">
        <v>3.0</v>
      </c>
      <c r="U969" s="1">
        <v>3.0</v>
      </c>
      <c r="V969" s="1">
        <v>1.0</v>
      </c>
      <c r="W969" s="1">
        <v>2.0</v>
      </c>
      <c r="X969" s="1">
        <v>1.0</v>
      </c>
      <c r="Y969" s="1">
        <v>1.0</v>
      </c>
      <c r="Z969" s="1">
        <v>1.0</v>
      </c>
      <c r="AA969" s="1">
        <v>3.0</v>
      </c>
      <c r="AB969" s="1">
        <v>2.0</v>
      </c>
      <c r="AC969" s="1">
        <v>3.0</v>
      </c>
      <c r="AD969" s="1">
        <v>1.0</v>
      </c>
      <c r="AE969" s="1">
        <v>4.0</v>
      </c>
      <c r="AF969" s="1">
        <v>4.0</v>
      </c>
      <c r="AG969" s="1">
        <v>2.0</v>
      </c>
      <c r="AH969" s="1">
        <v>2.0</v>
      </c>
      <c r="AI969" s="1">
        <v>2.0</v>
      </c>
      <c r="AJ969" s="1">
        <v>2.0</v>
      </c>
      <c r="AK969" s="1">
        <v>2.0</v>
      </c>
      <c r="AL969" s="1">
        <v>4.0</v>
      </c>
      <c r="AM969" s="1">
        <v>4.0</v>
      </c>
      <c r="AN969" s="1">
        <v>4.0</v>
      </c>
      <c r="AO969" s="1">
        <v>4.0</v>
      </c>
      <c r="AP969" s="1">
        <v>4.0</v>
      </c>
      <c r="AQ969" s="1">
        <v>4.0</v>
      </c>
      <c r="AR969" s="1">
        <v>4.0</v>
      </c>
      <c r="AS969" s="1">
        <v>4.0</v>
      </c>
      <c r="AT969" s="1">
        <v>3.0</v>
      </c>
      <c r="AU969" s="1">
        <v>3.0</v>
      </c>
      <c r="AV969" s="1">
        <v>4.0</v>
      </c>
      <c r="AW969" s="1">
        <v>3.0</v>
      </c>
      <c r="AX969" s="1">
        <v>4.0</v>
      </c>
      <c r="AY969" s="1">
        <v>3.0</v>
      </c>
      <c r="AZ969" s="1">
        <v>3.0</v>
      </c>
      <c r="BA969" s="1">
        <v>4.0</v>
      </c>
      <c r="BB969" s="1">
        <v>4.0</v>
      </c>
      <c r="BC969" s="1">
        <v>4.0</v>
      </c>
      <c r="BD969" s="1">
        <v>4.0</v>
      </c>
      <c r="BE969" s="1">
        <v>4.0</v>
      </c>
      <c r="BF969" s="1">
        <v>4.0</v>
      </c>
      <c r="BG969" s="1">
        <v>4.0</v>
      </c>
      <c r="BH969" s="1">
        <v>4.0</v>
      </c>
      <c r="BI969" s="1">
        <v>4.0</v>
      </c>
      <c r="BJ969" s="1">
        <v>8.0</v>
      </c>
      <c r="BK969" s="1">
        <v>2.0</v>
      </c>
      <c r="BL969" s="1">
        <v>2.0</v>
      </c>
      <c r="BM969" s="1">
        <v>2.0</v>
      </c>
      <c r="BN969" s="1">
        <v>2.0</v>
      </c>
      <c r="BO969" s="1">
        <v>2.0</v>
      </c>
      <c r="BP969" s="1">
        <v>2.0</v>
      </c>
      <c r="BQ969" s="1">
        <v>2.0</v>
      </c>
      <c r="BR969" s="1">
        <v>2.0</v>
      </c>
      <c r="BS969" s="1">
        <v>4.0</v>
      </c>
      <c r="BT969" s="1">
        <v>4.0</v>
      </c>
      <c r="BU969" s="1">
        <v>4.0</v>
      </c>
      <c r="BV969" s="1">
        <v>4.0</v>
      </c>
      <c r="BW969" s="1">
        <v>4.0</v>
      </c>
      <c r="BX969" s="1">
        <v>4.0</v>
      </c>
      <c r="BY969" s="1">
        <v>4.0</v>
      </c>
      <c r="BZ969" s="1">
        <v>4.0</v>
      </c>
      <c r="CA969" s="64">
        <f t="shared" si="32"/>
        <v>218</v>
      </c>
      <c r="CB969" s="45">
        <f t="shared" si="33"/>
        <v>20</v>
      </c>
      <c r="CC969" s="45">
        <f t="shared" si="34"/>
        <v>18</v>
      </c>
      <c r="CD969" s="45">
        <f t="shared" si="35"/>
        <v>14</v>
      </c>
      <c r="CE969" s="45">
        <f t="shared" si="36"/>
        <v>19</v>
      </c>
      <c r="CF969" s="45">
        <f t="shared" si="37"/>
        <v>32</v>
      </c>
      <c r="CG969" s="45">
        <f t="shared" si="38"/>
        <v>27</v>
      </c>
      <c r="CH969" s="45">
        <f t="shared" si="39"/>
        <v>32</v>
      </c>
      <c r="CI969" s="45">
        <f t="shared" si="40"/>
        <v>0.8</v>
      </c>
      <c r="CJ969">
        <f t="shared" si="10"/>
        <v>16</v>
      </c>
      <c r="CK969" s="45">
        <f t="shared" si="41"/>
        <v>32</v>
      </c>
      <c r="CM969" s="40">
        <f>VLOOKUP(CB969,'PROMIS 57 T-Score Conversions'!Q$3:R$35,2,TRUE)</f>
        <v>35.4</v>
      </c>
      <c r="CN969" s="44" t="str">
        <f t="shared" si="20"/>
        <v>Moderate</v>
      </c>
      <c r="CO969" s="40">
        <f>VLOOKUP(CC969,'PROMIS 57 T-Score Conversions'!A$3:B$35,2,TRUE)</f>
        <v>56.4</v>
      </c>
      <c r="CP969" s="39" t="str">
        <f t="shared" si="21"/>
        <v>Moderate</v>
      </c>
      <c r="CQ969" s="40">
        <f>VLOOKUP(CD969,'PROMIS 57 T-Score Conversions'!E$3:F$35,2,TRUE)</f>
        <v>53.2</v>
      </c>
      <c r="CR969" s="39" t="str">
        <f t="shared" si="22"/>
        <v>Normal</v>
      </c>
      <c r="CS969" s="40">
        <f>VLOOKUP(CE969,'PROMIS 57 T-Score Conversions'!U$3:V$35,2,TRUE)</f>
        <v>52.5</v>
      </c>
      <c r="CT969" s="39" t="str">
        <f t="shared" si="42"/>
        <v>Normal</v>
      </c>
      <c r="CU969" s="40">
        <f>VLOOKUP(CF969,'PROMIS 57 T-Score Conversions'!Y$3:Z$35,2,TRUE)</f>
        <v>62.6</v>
      </c>
      <c r="CV969" s="39" t="str">
        <f t="shared" si="24"/>
        <v>Moderate</v>
      </c>
      <c r="CW969" s="40">
        <f>vlookup(CG969,'PROMIS 57 T-Score Conversions'!M$3:N$35,2,TRUE)</f>
        <v>47</v>
      </c>
      <c r="CX969" s="39" t="str">
        <f t="shared" si="25"/>
        <v>Normal</v>
      </c>
      <c r="CY969" s="40">
        <f>VLOOKup(CH969,'PROMIS 57 T-Score Conversions'!I$3:J$35,2,TRUE)</f>
        <v>66.9</v>
      </c>
      <c r="CZ969" s="39" t="str">
        <f t="shared" si="26"/>
        <v>Moderate</v>
      </c>
      <c r="DA969" s="37">
        <f>VLOOKUP(CJ969,'PROMIS 57 T-Score Conversions'!AC$3:AD$35,2,TRUE)</f>
        <v>33.92</v>
      </c>
      <c r="DB969" s="44" t="str">
        <f t="shared" si="30"/>
        <v>Moderate</v>
      </c>
      <c r="DC969" s="40">
        <f>VLOOKUP(CK969,'PROMIS 57 T-Score Conversions'!AG$3:AH$35,2,TRUE)</f>
        <v>51.29</v>
      </c>
      <c r="DD969" s="39" t="str">
        <f t="shared" si="31"/>
        <v>Normal</v>
      </c>
    </row>
    <row r="970">
      <c r="A970" s="1" t="b">
        <v>1</v>
      </c>
      <c r="B970" s="1" t="b">
        <v>1</v>
      </c>
      <c r="C970" s="20">
        <v>44173.38153479167</v>
      </c>
      <c r="D970" s="1" t="s">
        <v>407</v>
      </c>
      <c r="E970" s="1">
        <v>2212.0</v>
      </c>
      <c r="F970" s="1">
        <v>5.0</v>
      </c>
      <c r="G970" s="1">
        <v>5.0</v>
      </c>
      <c r="H970" s="1">
        <v>5.0</v>
      </c>
      <c r="I970" s="1">
        <v>5.0</v>
      </c>
      <c r="J970" s="1">
        <v>5.0</v>
      </c>
      <c r="K970" s="1">
        <v>5.0</v>
      </c>
      <c r="L970" s="1">
        <v>5.0</v>
      </c>
      <c r="M970" s="1">
        <v>5.0</v>
      </c>
      <c r="N970" s="1">
        <v>1.0</v>
      </c>
      <c r="O970" s="1">
        <v>1.0</v>
      </c>
      <c r="P970" s="1">
        <v>1.0</v>
      </c>
      <c r="Q970" s="1">
        <v>1.0</v>
      </c>
      <c r="R970" s="1">
        <v>1.0</v>
      </c>
      <c r="S970" s="1">
        <v>1.0</v>
      </c>
      <c r="T970" s="1">
        <v>1.0</v>
      </c>
      <c r="U970" s="1">
        <v>2.0</v>
      </c>
      <c r="V970" s="1">
        <v>1.0</v>
      </c>
      <c r="W970" s="1">
        <v>1.0</v>
      </c>
      <c r="X970" s="1">
        <v>1.0</v>
      </c>
      <c r="Y970" s="1">
        <v>1.0</v>
      </c>
      <c r="Z970" s="1">
        <v>1.0</v>
      </c>
      <c r="AA970" s="1">
        <v>2.0</v>
      </c>
      <c r="AB970" s="1">
        <v>1.0</v>
      </c>
      <c r="AC970" s="1">
        <v>2.0</v>
      </c>
      <c r="AD970" s="1">
        <v>4.0</v>
      </c>
      <c r="AE970" s="1">
        <v>2.0</v>
      </c>
      <c r="AF970" s="1">
        <v>3.0</v>
      </c>
      <c r="AG970" s="1">
        <v>3.0</v>
      </c>
      <c r="AH970" s="1">
        <v>4.0</v>
      </c>
      <c r="AI970" s="1">
        <v>2.0</v>
      </c>
      <c r="AJ970" s="1">
        <v>3.0</v>
      </c>
      <c r="AK970" s="1">
        <v>2.0</v>
      </c>
      <c r="AL970" s="1">
        <v>2.0</v>
      </c>
      <c r="AM970" s="1">
        <v>2.0</v>
      </c>
      <c r="AN970" s="1">
        <v>2.0</v>
      </c>
      <c r="AO970" s="1">
        <v>2.0</v>
      </c>
      <c r="AP970" s="1">
        <v>2.0</v>
      </c>
      <c r="AQ970" s="1">
        <v>2.0</v>
      </c>
      <c r="AR970" s="1">
        <v>2.0</v>
      </c>
      <c r="AS970" s="1">
        <v>2.0</v>
      </c>
      <c r="AT970" s="1">
        <v>4.0</v>
      </c>
      <c r="AU970" s="1">
        <v>5.0</v>
      </c>
      <c r="AV970" s="1">
        <v>3.0</v>
      </c>
      <c r="AW970" s="1">
        <v>5.0</v>
      </c>
      <c r="AX970" s="1">
        <v>5.0</v>
      </c>
      <c r="AY970" s="1">
        <v>5.0</v>
      </c>
      <c r="AZ970" s="1">
        <v>5.0</v>
      </c>
      <c r="BA970" s="1">
        <v>4.0</v>
      </c>
      <c r="BB970" s="1">
        <v>1.0</v>
      </c>
      <c r="BC970" s="1">
        <v>1.0</v>
      </c>
      <c r="BD970" s="1">
        <v>1.0</v>
      </c>
      <c r="BE970" s="1">
        <v>2.0</v>
      </c>
      <c r="BF970" s="1">
        <v>1.0</v>
      </c>
      <c r="BG970" s="1">
        <v>1.0</v>
      </c>
      <c r="BH970" s="1">
        <v>2.0</v>
      </c>
      <c r="BI970" s="1">
        <v>1.0</v>
      </c>
      <c r="BJ970" s="1">
        <v>2.0</v>
      </c>
      <c r="BK970" s="1">
        <v>4.0</v>
      </c>
      <c r="BL970" s="1">
        <v>3.0</v>
      </c>
      <c r="BM970" s="1">
        <v>4.0</v>
      </c>
      <c r="BN970" s="1">
        <v>4.0</v>
      </c>
      <c r="BO970" s="1">
        <v>4.0</v>
      </c>
      <c r="BP970" s="1">
        <v>4.0</v>
      </c>
      <c r="BQ970" s="1">
        <v>4.0</v>
      </c>
      <c r="BR970" s="1">
        <v>3.0</v>
      </c>
      <c r="BS970" s="1">
        <v>2.0</v>
      </c>
      <c r="BT970" s="1">
        <v>2.0</v>
      </c>
      <c r="BU970" s="1">
        <v>2.0</v>
      </c>
      <c r="BV970" s="1">
        <v>2.0</v>
      </c>
      <c r="BW970" s="1">
        <v>2.0</v>
      </c>
      <c r="BX970" s="1">
        <v>2.0</v>
      </c>
      <c r="BY970" s="1">
        <v>3.0</v>
      </c>
      <c r="BZ970" s="1">
        <v>2.0</v>
      </c>
      <c r="CA970" s="64">
        <f t="shared" si="32"/>
        <v>193</v>
      </c>
      <c r="CB970" s="45">
        <f t="shared" si="33"/>
        <v>40</v>
      </c>
      <c r="CC970" s="45">
        <f t="shared" si="34"/>
        <v>9</v>
      </c>
      <c r="CD970" s="45">
        <f t="shared" si="35"/>
        <v>10</v>
      </c>
      <c r="CE970" s="45">
        <f t="shared" si="36"/>
        <v>23</v>
      </c>
      <c r="CF970" s="45">
        <f t="shared" si="37"/>
        <v>16</v>
      </c>
      <c r="CG970" s="45">
        <f t="shared" si="38"/>
        <v>36</v>
      </c>
      <c r="CH970" s="45">
        <f t="shared" si="39"/>
        <v>10</v>
      </c>
      <c r="CI970" s="45">
        <f t="shared" si="40"/>
        <v>0.2</v>
      </c>
      <c r="CJ970">
        <f t="shared" si="10"/>
        <v>30</v>
      </c>
      <c r="CK970" s="45">
        <f t="shared" si="41"/>
        <v>17</v>
      </c>
      <c r="CM970" s="40">
        <f>VLOOKUP(CB970,'PROMIS 57 T-Score Conversions'!Q$3:R$35,2,TRUE)</f>
        <v>60.1</v>
      </c>
      <c r="CN970" s="44" t="str">
        <f t="shared" si="20"/>
        <v>Normal</v>
      </c>
      <c r="CO970" s="40">
        <f>VLOOKUP(CC970,'PROMIS 57 T-Score Conversions'!A$3:B$35,2,TRUE)</f>
        <v>43.2</v>
      </c>
      <c r="CP970" s="39" t="str">
        <f t="shared" si="21"/>
        <v>Normal</v>
      </c>
      <c r="CQ970" s="40">
        <f>VLOOKUP(CD970,'PROMIS 57 T-Score Conversions'!E$3:F$35,2,TRUE)</f>
        <v>47.5</v>
      </c>
      <c r="CR970" s="39" t="str">
        <f t="shared" si="22"/>
        <v>Normal</v>
      </c>
      <c r="CS970" s="40">
        <f>VLOOKUP(CE970,'PROMIS 57 T-Score Conversions'!U$3:V$35,2,TRUE)</f>
        <v>56.6</v>
      </c>
      <c r="CT970" s="39" t="str">
        <f t="shared" si="42"/>
        <v>Mild</v>
      </c>
      <c r="CU970" s="40">
        <f>VLOOKUP(CF970,'PROMIS 57 T-Score Conversions'!Y$3:Z$35,2,TRUE)</f>
        <v>45.5</v>
      </c>
      <c r="CV970" s="39" t="str">
        <f t="shared" si="24"/>
        <v>Normal</v>
      </c>
      <c r="CW970" s="40">
        <f>vlookup(CG970,'PROMIS 57 T-Score Conversions'!M$3:N$35,2,TRUE)</f>
        <v>55.7</v>
      </c>
      <c r="CX970" s="39" t="str">
        <f t="shared" si="25"/>
        <v>Normal</v>
      </c>
      <c r="CY970" s="40">
        <f>VLOOKup(CH970,'PROMIS 57 T-Score Conversions'!I$3:J$35,2,TRUE)</f>
        <v>49.9</v>
      </c>
      <c r="CZ970" s="39" t="str">
        <f t="shared" si="26"/>
        <v>Normal</v>
      </c>
      <c r="DA970" s="37">
        <f>VLOOKUP(CJ970,'PROMIS 57 T-Score Conversions'!AC$3:AD$35,2,TRUE)</f>
        <v>45.31</v>
      </c>
      <c r="DB970" s="44" t="str">
        <f t="shared" si="30"/>
        <v>Normal</v>
      </c>
      <c r="DC970" s="40">
        <f>VLOOKUP(CK970,'PROMIS 57 T-Score Conversions'!AG$3:AH$35,2,TRUE)</f>
        <v>37.04</v>
      </c>
      <c r="DD970" s="39" t="str">
        <f t="shared" si="31"/>
        <v>Normal</v>
      </c>
    </row>
    <row r="971">
      <c r="A971" s="1" t="b">
        <v>1</v>
      </c>
      <c r="B971" s="1" t="b">
        <v>1</v>
      </c>
      <c r="C971" s="20">
        <v>44173.39521446759</v>
      </c>
      <c r="D971" s="1" t="s">
        <v>142</v>
      </c>
      <c r="E971" s="1">
        <v>1905.0</v>
      </c>
      <c r="F971" s="1">
        <v>5.0</v>
      </c>
      <c r="G971" s="1">
        <v>5.0</v>
      </c>
      <c r="H971" s="1">
        <v>5.0</v>
      </c>
      <c r="I971" s="1">
        <v>4.0</v>
      </c>
      <c r="J971" s="1">
        <v>4.0</v>
      </c>
      <c r="K971" s="1">
        <v>5.0</v>
      </c>
      <c r="L971" s="1">
        <v>5.0</v>
      </c>
      <c r="M971" s="1">
        <v>5.0</v>
      </c>
      <c r="N971" s="1">
        <v>2.0</v>
      </c>
      <c r="O971" s="1">
        <v>3.0</v>
      </c>
      <c r="P971" s="1">
        <v>3.0</v>
      </c>
      <c r="Q971" s="1">
        <v>2.0</v>
      </c>
      <c r="R971" s="1">
        <v>2.0</v>
      </c>
      <c r="S971" s="1">
        <v>2.0</v>
      </c>
      <c r="T971" s="1">
        <v>2.0</v>
      </c>
      <c r="U971" s="1">
        <v>2.0</v>
      </c>
      <c r="V971" s="1">
        <v>1.0</v>
      </c>
      <c r="W971" s="1">
        <v>1.0</v>
      </c>
      <c r="X971" s="1">
        <v>2.0</v>
      </c>
      <c r="Y971" s="1">
        <v>1.0</v>
      </c>
      <c r="Z971" s="1">
        <v>1.0</v>
      </c>
      <c r="AA971" s="1">
        <v>3.0</v>
      </c>
      <c r="AB971" s="1">
        <v>2.0</v>
      </c>
      <c r="AC971" s="1">
        <v>1.0</v>
      </c>
      <c r="AD971" s="1">
        <v>2.0</v>
      </c>
      <c r="AE971" s="1">
        <v>2.0</v>
      </c>
      <c r="AF971" s="1">
        <v>2.0</v>
      </c>
      <c r="AG971" s="1">
        <v>2.0</v>
      </c>
      <c r="AH971" s="1">
        <v>2.0</v>
      </c>
      <c r="AI971" s="1">
        <v>2.0</v>
      </c>
      <c r="AJ971" s="1">
        <v>2.0</v>
      </c>
      <c r="AK971" s="1">
        <v>2.0</v>
      </c>
      <c r="AL971" s="1">
        <v>2.0</v>
      </c>
      <c r="AM971" s="1">
        <v>2.0</v>
      </c>
      <c r="AN971" s="1">
        <v>2.0</v>
      </c>
      <c r="AO971" s="1">
        <v>2.0</v>
      </c>
      <c r="AP971" s="1">
        <v>2.0</v>
      </c>
      <c r="AQ971" s="1">
        <v>2.0</v>
      </c>
      <c r="AR971" s="1">
        <v>2.0</v>
      </c>
      <c r="AS971" s="1">
        <v>2.0</v>
      </c>
      <c r="AT971" s="1">
        <v>4.0</v>
      </c>
      <c r="AU971" s="1">
        <v>5.0</v>
      </c>
      <c r="AV971" s="1">
        <v>4.0</v>
      </c>
      <c r="AW971" s="1">
        <v>5.0</v>
      </c>
      <c r="AX971" s="1">
        <v>5.0</v>
      </c>
      <c r="AY971" s="1">
        <v>4.0</v>
      </c>
      <c r="AZ971" s="1">
        <v>5.0</v>
      </c>
      <c r="BA971" s="1">
        <v>4.0</v>
      </c>
      <c r="BB971" s="1">
        <v>2.0</v>
      </c>
      <c r="BC971" s="1">
        <v>2.0</v>
      </c>
      <c r="BD971" s="1">
        <v>2.0</v>
      </c>
      <c r="BE971" s="1">
        <v>2.0</v>
      </c>
      <c r="BF971" s="1">
        <v>2.0</v>
      </c>
      <c r="BG971" s="1">
        <v>1.0</v>
      </c>
      <c r="BH971" s="1">
        <v>2.0</v>
      </c>
      <c r="BI971" s="1">
        <v>2.0</v>
      </c>
      <c r="BJ971" s="1">
        <v>2.0</v>
      </c>
      <c r="BK971" s="1">
        <v>4.0</v>
      </c>
      <c r="BL971" s="1">
        <v>3.0</v>
      </c>
      <c r="BM971" s="1">
        <v>4.0</v>
      </c>
      <c r="BN971" s="1">
        <v>4.0</v>
      </c>
      <c r="BO971" s="1">
        <v>4.0</v>
      </c>
      <c r="BP971" s="1">
        <v>4.0</v>
      </c>
      <c r="BQ971" s="1">
        <v>4.0</v>
      </c>
      <c r="BR971" s="1">
        <v>4.0</v>
      </c>
      <c r="BS971" s="1">
        <v>2.0</v>
      </c>
      <c r="BT971" s="1">
        <v>2.0</v>
      </c>
      <c r="BU971" s="1">
        <v>2.0</v>
      </c>
      <c r="BV971" s="1">
        <v>2.0</v>
      </c>
      <c r="BW971" s="1">
        <v>2.0</v>
      </c>
      <c r="BX971" s="1">
        <v>2.0</v>
      </c>
      <c r="BY971" s="1">
        <v>2.0</v>
      </c>
      <c r="BZ971" s="1">
        <v>2.0</v>
      </c>
      <c r="CA971" s="64">
        <f t="shared" si="32"/>
        <v>200</v>
      </c>
      <c r="CB971" s="45">
        <f t="shared" si="33"/>
        <v>38</v>
      </c>
      <c r="CC971" s="45">
        <f t="shared" si="34"/>
        <v>18</v>
      </c>
      <c r="CD971" s="45">
        <f t="shared" si="35"/>
        <v>12</v>
      </c>
      <c r="CE971" s="45">
        <f t="shared" si="36"/>
        <v>16</v>
      </c>
      <c r="CF971" s="45">
        <f t="shared" si="37"/>
        <v>16</v>
      </c>
      <c r="CG971" s="45">
        <f t="shared" si="38"/>
        <v>36</v>
      </c>
      <c r="CH971" s="45">
        <f t="shared" si="39"/>
        <v>15</v>
      </c>
      <c r="CI971" s="45">
        <f t="shared" si="40"/>
        <v>0.2</v>
      </c>
      <c r="CJ971">
        <f t="shared" si="10"/>
        <v>31</v>
      </c>
      <c r="CK971" s="45">
        <f t="shared" si="41"/>
        <v>16</v>
      </c>
      <c r="CM971" s="40">
        <f>VLOOKUP(CB971,'PROMIS 57 T-Score Conversions'!Q$3:R$35,2,TRUE)</f>
        <v>50.8</v>
      </c>
      <c r="CN971" s="44" t="str">
        <f t="shared" si="20"/>
        <v>Normal</v>
      </c>
      <c r="CO971" s="40">
        <f>VLOOKUP(CC971,'PROMIS 57 T-Score Conversions'!A$3:B$35,2,TRUE)</f>
        <v>56.4</v>
      </c>
      <c r="CP971" s="39" t="str">
        <f t="shared" si="21"/>
        <v>Moderate</v>
      </c>
      <c r="CQ971" s="40">
        <f>VLOOKUP(CD971,'PROMIS 57 T-Score Conversions'!E$3:F$35,2,TRUE)</f>
        <v>50.9</v>
      </c>
      <c r="CR971" s="39" t="str">
        <f t="shared" si="22"/>
        <v>Normal</v>
      </c>
      <c r="CS971" s="40">
        <f>VLOOKUP(CE971,'PROMIS 57 T-Score Conversions'!U$3:V$35,2,TRUE)</f>
        <v>49.2</v>
      </c>
      <c r="CT971" s="39" t="str">
        <f t="shared" si="42"/>
        <v>Normal</v>
      </c>
      <c r="CU971" s="40">
        <f>VLOOKUP(CF971,'PROMIS 57 T-Score Conversions'!Y$3:Z$35,2,TRUE)</f>
        <v>45.5</v>
      </c>
      <c r="CV971" s="39" t="str">
        <f t="shared" si="24"/>
        <v>Normal</v>
      </c>
      <c r="CW971" s="40">
        <f>vlookup(CG971,'PROMIS 57 T-Score Conversions'!M$3:N$35,2,TRUE)</f>
        <v>55.7</v>
      </c>
      <c r="CX971" s="39" t="str">
        <f t="shared" si="25"/>
        <v>Normal</v>
      </c>
      <c r="CY971" s="40">
        <f>VLOOKup(CH971,'PROMIS 57 T-Score Conversions'!I$3:J$35,2,TRUE)</f>
        <v>55</v>
      </c>
      <c r="CZ971" s="39" t="str">
        <f t="shared" si="26"/>
        <v>Mild</v>
      </c>
      <c r="DA971" s="37">
        <f>VLOOKUP(CJ971,'PROMIS 57 T-Score Conversions'!AC$3:AD$35,2,TRUE)</f>
        <v>46.22</v>
      </c>
      <c r="DB971" s="44" t="str">
        <f t="shared" si="30"/>
        <v>Normal</v>
      </c>
      <c r="DC971" s="40">
        <f>VLOOKUP(CK971,'PROMIS 57 T-Score Conversions'!AG$3:AH$35,2,TRUE)</f>
        <v>36.07</v>
      </c>
      <c r="DD971" s="39" t="str">
        <f t="shared" si="31"/>
        <v>Normal</v>
      </c>
    </row>
    <row r="972">
      <c r="A972" s="1" t="b">
        <v>1</v>
      </c>
      <c r="B972" s="1" t="b">
        <v>1</v>
      </c>
      <c r="C972" s="20">
        <v>44173.43230015047</v>
      </c>
      <c r="D972" s="1" t="s">
        <v>316</v>
      </c>
      <c r="E972" s="1">
        <v>2103.0</v>
      </c>
      <c r="F972" s="1">
        <v>1.0</v>
      </c>
      <c r="G972" s="1">
        <v>2.0</v>
      </c>
      <c r="H972" s="1">
        <v>2.0</v>
      </c>
      <c r="I972" s="1">
        <v>2.0</v>
      </c>
      <c r="J972" s="1">
        <v>1.0</v>
      </c>
      <c r="K972" s="1">
        <v>1.0</v>
      </c>
      <c r="L972" s="1">
        <v>2.0</v>
      </c>
      <c r="M972" s="1">
        <v>1.0</v>
      </c>
      <c r="N972" s="1">
        <v>5.0</v>
      </c>
      <c r="O972" s="1">
        <v>4.0</v>
      </c>
      <c r="P972" s="1">
        <v>5.0</v>
      </c>
      <c r="Q972" s="1">
        <v>3.0</v>
      </c>
      <c r="R972" s="1">
        <v>4.0</v>
      </c>
      <c r="S972" s="1">
        <v>5.0</v>
      </c>
      <c r="T972" s="1">
        <v>5.0</v>
      </c>
      <c r="U972" s="1">
        <v>4.0</v>
      </c>
      <c r="V972" s="1">
        <v>1.0</v>
      </c>
      <c r="W972" s="1">
        <v>3.0</v>
      </c>
      <c r="X972" s="1">
        <v>2.0</v>
      </c>
      <c r="Y972" s="1">
        <v>1.0</v>
      </c>
      <c r="Z972" s="1">
        <v>2.0</v>
      </c>
      <c r="AA972" s="1">
        <v>4.0</v>
      </c>
      <c r="AB972" s="1">
        <v>1.0</v>
      </c>
      <c r="AC972" s="1">
        <v>2.0</v>
      </c>
      <c r="AD972" s="1">
        <v>3.0</v>
      </c>
      <c r="AE972" s="1">
        <v>3.0</v>
      </c>
      <c r="AF972" s="1">
        <v>3.0</v>
      </c>
      <c r="AG972" s="1">
        <v>4.0</v>
      </c>
      <c r="AH972" s="1">
        <v>5.0</v>
      </c>
      <c r="AI972" s="1">
        <v>5.0</v>
      </c>
      <c r="AJ972" s="1">
        <v>4.0</v>
      </c>
      <c r="AK972" s="1">
        <v>4.0</v>
      </c>
      <c r="AL972" s="1">
        <v>4.0</v>
      </c>
      <c r="AM972" s="1">
        <v>1.0</v>
      </c>
      <c r="AN972" s="1">
        <v>4.0</v>
      </c>
      <c r="AO972" s="1">
        <v>4.0</v>
      </c>
      <c r="AP972" s="1">
        <v>4.0</v>
      </c>
      <c r="AQ972" s="1">
        <v>4.0</v>
      </c>
      <c r="AR972" s="1">
        <v>4.0</v>
      </c>
      <c r="AS972" s="1">
        <v>5.0</v>
      </c>
      <c r="AT972" s="1">
        <v>1.0</v>
      </c>
      <c r="AU972" s="1">
        <v>1.0</v>
      </c>
      <c r="AV972" s="1">
        <v>1.0</v>
      </c>
      <c r="AW972" s="1">
        <v>1.0</v>
      </c>
      <c r="AX972" s="1">
        <v>1.0</v>
      </c>
      <c r="AY972" s="1">
        <v>1.0</v>
      </c>
      <c r="AZ972" s="1">
        <v>1.0</v>
      </c>
      <c r="BA972" s="1">
        <v>1.0</v>
      </c>
      <c r="BB972" s="1">
        <v>3.0</v>
      </c>
      <c r="BC972" s="1">
        <v>3.0</v>
      </c>
      <c r="BD972" s="1">
        <v>5.0</v>
      </c>
      <c r="BE972" s="1">
        <v>4.0</v>
      </c>
      <c r="BF972" s="1">
        <v>5.0</v>
      </c>
      <c r="BG972" s="1">
        <v>5.0</v>
      </c>
      <c r="BH972" s="1">
        <v>5.0</v>
      </c>
      <c r="BI972" s="1">
        <v>5.0</v>
      </c>
      <c r="BJ972" s="1">
        <v>7.0</v>
      </c>
      <c r="BK972" s="1">
        <v>3.0</v>
      </c>
      <c r="BL972" s="1">
        <v>3.0</v>
      </c>
      <c r="BM972" s="1">
        <v>1.0</v>
      </c>
      <c r="BN972" s="1">
        <v>2.0</v>
      </c>
      <c r="BO972" s="1">
        <v>2.0</v>
      </c>
      <c r="BP972" s="1">
        <v>1.0</v>
      </c>
      <c r="BQ972" s="1">
        <v>1.0</v>
      </c>
      <c r="BR972" s="1">
        <v>2.0</v>
      </c>
      <c r="BS972" s="1">
        <v>5.0</v>
      </c>
      <c r="BT972" s="1">
        <v>4.0</v>
      </c>
      <c r="BU972" s="1">
        <v>5.0</v>
      </c>
      <c r="BV972" s="1">
        <v>4.0</v>
      </c>
      <c r="BW972" s="1">
        <v>5.0</v>
      </c>
      <c r="BX972" s="1">
        <v>4.0</v>
      </c>
      <c r="BY972" s="1">
        <v>5.0</v>
      </c>
      <c r="BZ972" s="1">
        <v>5.0</v>
      </c>
      <c r="CA972" s="64">
        <f t="shared" si="32"/>
        <v>226</v>
      </c>
      <c r="CB972" s="45">
        <f t="shared" si="33"/>
        <v>12</v>
      </c>
      <c r="CC972" s="45">
        <f t="shared" si="34"/>
        <v>35</v>
      </c>
      <c r="CD972" s="45">
        <f t="shared" si="35"/>
        <v>16</v>
      </c>
      <c r="CE972" s="45">
        <f t="shared" si="36"/>
        <v>31</v>
      </c>
      <c r="CF972" s="45">
        <f t="shared" si="37"/>
        <v>30</v>
      </c>
      <c r="CG972" s="45">
        <f t="shared" si="38"/>
        <v>8</v>
      </c>
      <c r="CH972" s="45">
        <f t="shared" si="39"/>
        <v>35</v>
      </c>
      <c r="CI972" s="45">
        <f t="shared" si="40"/>
        <v>0.7</v>
      </c>
      <c r="CJ972">
        <f t="shared" si="10"/>
        <v>15</v>
      </c>
      <c r="CK972" s="45">
        <f t="shared" si="41"/>
        <v>37</v>
      </c>
      <c r="CM972" s="40">
        <f>VLOOKUP(CB972,'PROMIS 57 T-Score Conversions'!Q$3:R$35,2,TRUE)</f>
        <v>28.8</v>
      </c>
      <c r="CN972" s="44" t="str">
        <f t="shared" si="20"/>
        <v>Severe</v>
      </c>
      <c r="CO972" s="40">
        <f>VLOOKUP(CC972,'PROMIS 57 T-Score Conversions'!A$3:B$35,2,TRUE)</f>
        <v>74.1</v>
      </c>
      <c r="CP972" s="39" t="str">
        <f t="shared" si="21"/>
        <v>Severe</v>
      </c>
      <c r="CQ972" s="40">
        <f>VLOOKUP(CD972,'PROMIS 57 T-Score Conversions'!E$3:F$35,2,TRUE)</f>
        <v>55.1</v>
      </c>
      <c r="CR972" s="39" t="str">
        <f t="shared" si="22"/>
        <v>Mild</v>
      </c>
      <c r="CS972" s="40">
        <f>VLOOKUP(CE972,'PROMIS 57 T-Score Conversions'!U$3:V$35,2,TRUE)</f>
        <v>64.3</v>
      </c>
      <c r="CT972" s="39" t="str">
        <f t="shared" si="42"/>
        <v>Moderate</v>
      </c>
      <c r="CU972" s="40">
        <f>VLOOKUP(CF972,'PROMIS 57 T-Score Conversions'!Y$3:Z$35,2,TRUE)</f>
        <v>60.4</v>
      </c>
      <c r="CV972" s="39" t="str">
        <f t="shared" si="24"/>
        <v>Moderate</v>
      </c>
      <c r="CW972" s="40">
        <f>vlookup(CG972,'PROMIS 57 T-Score Conversions'!M$3:N$35,2,TRUE)</f>
        <v>25.91</v>
      </c>
      <c r="CX972" s="39" t="str">
        <f t="shared" si="25"/>
        <v>Severe</v>
      </c>
      <c r="CY972" s="40">
        <f>VLOOKup(CH972,'PROMIS 57 T-Score Conversions'!I$3:J$35,2,TRUE)</f>
        <v>69.2</v>
      </c>
      <c r="CZ972" s="39" t="str">
        <f t="shared" si="26"/>
        <v>Moderate</v>
      </c>
      <c r="DA972" s="37">
        <f>VLOOKUP(CJ972,'PROMIS 57 T-Score Conversions'!AC$3:AD$35,2,TRUE)</f>
        <v>33.06</v>
      </c>
      <c r="DB972" s="44" t="str">
        <f t="shared" si="30"/>
        <v>Moderate</v>
      </c>
      <c r="DC972" s="40">
        <f>VLOOKUP(CK972,'PROMIS 57 T-Score Conversions'!AG$3:AH$35,2,TRUE)</f>
        <v>58.03</v>
      </c>
      <c r="DD972" s="39" t="str">
        <f t="shared" si="31"/>
        <v>Mild</v>
      </c>
    </row>
    <row r="973">
      <c r="A973" s="1" t="b">
        <v>1</v>
      </c>
      <c r="B973" s="1" t="b">
        <v>1</v>
      </c>
      <c r="C973" s="20">
        <v>44173.48719984954</v>
      </c>
      <c r="D973" s="1" t="s">
        <v>394</v>
      </c>
      <c r="E973" s="1">
        <v>2203.0</v>
      </c>
      <c r="F973" s="1">
        <v>2.0</v>
      </c>
      <c r="G973" s="1">
        <v>2.0</v>
      </c>
      <c r="H973" s="1">
        <v>2.0</v>
      </c>
      <c r="I973" s="1">
        <v>2.0</v>
      </c>
      <c r="J973" s="1">
        <v>2.0</v>
      </c>
      <c r="K973" s="1">
        <v>2.0</v>
      </c>
      <c r="L973" s="1">
        <v>2.0</v>
      </c>
      <c r="M973" s="1">
        <v>2.0</v>
      </c>
      <c r="N973" s="1">
        <v>4.0</v>
      </c>
      <c r="O973" s="1">
        <v>4.0</v>
      </c>
      <c r="P973" s="1">
        <v>4.0</v>
      </c>
      <c r="Q973" s="1">
        <v>4.0</v>
      </c>
      <c r="R973" s="1">
        <v>4.0</v>
      </c>
      <c r="S973" s="1">
        <v>5.0</v>
      </c>
      <c r="T973" s="1">
        <v>4.0</v>
      </c>
      <c r="U973" s="1">
        <v>4.0</v>
      </c>
      <c r="V973" s="1">
        <v>2.0</v>
      </c>
      <c r="W973" s="1">
        <v>2.0</v>
      </c>
      <c r="X973" s="1">
        <v>3.0</v>
      </c>
      <c r="Y973" s="1">
        <v>3.0</v>
      </c>
      <c r="Z973" s="1">
        <v>2.0</v>
      </c>
      <c r="AA973" s="1">
        <v>3.0</v>
      </c>
      <c r="AB973" s="1">
        <v>5.0</v>
      </c>
      <c r="AC973" s="1">
        <v>5.0</v>
      </c>
      <c r="AD973" s="1">
        <v>5.0</v>
      </c>
      <c r="AE973" s="1">
        <v>5.0</v>
      </c>
      <c r="AF973" s="1">
        <v>5.0</v>
      </c>
      <c r="AG973" s="1">
        <v>5.0</v>
      </c>
      <c r="AH973" s="1">
        <v>5.0</v>
      </c>
      <c r="AI973" s="1">
        <v>5.0</v>
      </c>
      <c r="AJ973" s="1">
        <v>5.0</v>
      </c>
      <c r="AK973" s="1">
        <v>5.0</v>
      </c>
      <c r="AL973" s="1">
        <v>4.0</v>
      </c>
      <c r="AM973" s="1">
        <v>5.0</v>
      </c>
      <c r="AN973" s="1">
        <v>5.0</v>
      </c>
      <c r="AO973" s="1">
        <v>4.0</v>
      </c>
      <c r="AP973" s="1">
        <v>5.0</v>
      </c>
      <c r="AQ973" s="1">
        <v>5.0</v>
      </c>
      <c r="AR973" s="1">
        <v>5.0</v>
      </c>
      <c r="AS973" s="1">
        <v>5.0</v>
      </c>
      <c r="AT973" s="1">
        <v>1.0</v>
      </c>
      <c r="AU973" s="1">
        <v>1.0</v>
      </c>
      <c r="AV973" s="1">
        <v>1.0</v>
      </c>
      <c r="AW973" s="1">
        <v>1.0</v>
      </c>
      <c r="AX973" s="1">
        <v>1.0</v>
      </c>
      <c r="AY973" s="1">
        <v>1.0</v>
      </c>
      <c r="AZ973" s="1">
        <v>1.0</v>
      </c>
      <c r="BA973" s="1">
        <v>1.0</v>
      </c>
      <c r="BB973" s="1">
        <v>5.0</v>
      </c>
      <c r="BC973" s="1">
        <v>5.0</v>
      </c>
      <c r="BD973" s="1">
        <v>5.0</v>
      </c>
      <c r="BE973" s="1">
        <v>5.0</v>
      </c>
      <c r="BF973" s="1">
        <v>5.0</v>
      </c>
      <c r="BG973" s="1">
        <v>5.0</v>
      </c>
      <c r="BH973" s="1">
        <v>5.0</v>
      </c>
      <c r="BI973" s="1">
        <v>5.0</v>
      </c>
      <c r="BJ973" s="1">
        <v>9.0</v>
      </c>
      <c r="BK973" s="1">
        <v>1.0</v>
      </c>
      <c r="BL973" s="1">
        <v>1.0</v>
      </c>
      <c r="BM973" s="1">
        <v>1.0</v>
      </c>
      <c r="BN973" s="1">
        <v>1.0</v>
      </c>
      <c r="BO973" s="1">
        <v>1.0</v>
      </c>
      <c r="BP973" s="1">
        <v>1.0</v>
      </c>
      <c r="BQ973" s="1">
        <v>1.0</v>
      </c>
      <c r="BR973" s="1">
        <v>1.0</v>
      </c>
      <c r="BS973" s="1">
        <v>5.0</v>
      </c>
      <c r="BT973" s="1">
        <v>5.0</v>
      </c>
      <c r="BU973" s="1">
        <v>5.0</v>
      </c>
      <c r="BV973" s="1">
        <v>5.0</v>
      </c>
      <c r="BW973" s="1">
        <v>5.0</v>
      </c>
      <c r="BX973" s="1">
        <v>5.0</v>
      </c>
      <c r="BY973" s="1">
        <v>5.0</v>
      </c>
      <c r="BZ973" s="1">
        <v>5.0</v>
      </c>
      <c r="CA973" s="64">
        <f t="shared" si="32"/>
        <v>257</v>
      </c>
      <c r="CB973" s="45">
        <f t="shared" si="33"/>
        <v>16</v>
      </c>
      <c r="CC973" s="45">
        <f t="shared" si="34"/>
        <v>33</v>
      </c>
      <c r="CD973" s="45">
        <f t="shared" si="35"/>
        <v>25</v>
      </c>
      <c r="CE973" s="45">
        <f t="shared" si="36"/>
        <v>40</v>
      </c>
      <c r="CF973" s="45">
        <f t="shared" si="37"/>
        <v>38</v>
      </c>
      <c r="CG973" s="45">
        <f t="shared" si="38"/>
        <v>8</v>
      </c>
      <c r="CH973" s="45">
        <f t="shared" si="39"/>
        <v>40</v>
      </c>
      <c r="CI973" s="45">
        <f t="shared" si="40"/>
        <v>0.9</v>
      </c>
      <c r="CJ973">
        <f t="shared" si="10"/>
        <v>8</v>
      </c>
      <c r="CK973" s="45">
        <f t="shared" si="41"/>
        <v>40</v>
      </c>
      <c r="CM973" s="40">
        <f>VLOOKUP(CB973,'PROMIS 57 T-Score Conversions'!Q$3:R$35,2,TRUE)</f>
        <v>32.5</v>
      </c>
      <c r="CN973" s="44" t="str">
        <f t="shared" si="20"/>
        <v>Moderate</v>
      </c>
      <c r="CO973" s="40">
        <f>VLOOKUP(CC973,'PROMIS 57 T-Score Conversions'!A$3:B$35,2,TRUE)</f>
        <v>71.9</v>
      </c>
      <c r="CP973" s="39" t="str">
        <f t="shared" si="21"/>
        <v>Severe</v>
      </c>
      <c r="CQ973" s="40">
        <f>VLOOKUP(CD973,'PROMIS 57 T-Score Conversions'!E$3:F$35,2,TRUE)</f>
        <v>63</v>
      </c>
      <c r="CR973" s="39" t="str">
        <f t="shared" si="22"/>
        <v>Moderate</v>
      </c>
      <c r="CS973" s="40">
        <f>VLOOKUP(CE973,'PROMIS 57 T-Score Conversions'!U$3:V$35,2,TRUE)</f>
        <v>77.8</v>
      </c>
      <c r="CT973" s="39" t="str">
        <f t="shared" si="42"/>
        <v>Severe</v>
      </c>
      <c r="CU973" s="40">
        <f>VLOOKUP(CF973,'PROMIS 57 T-Score Conversions'!Y$3:Z$35,2,TRUE)</f>
        <v>70.8</v>
      </c>
      <c r="CV973" s="39" t="str">
        <f t="shared" si="24"/>
        <v>Severe</v>
      </c>
      <c r="CW973" s="40">
        <f>vlookup(CG973,'PROMIS 57 T-Score Conversions'!M$3:N$35,2,TRUE)</f>
        <v>25.91</v>
      </c>
      <c r="CX973" s="39" t="str">
        <f t="shared" si="25"/>
        <v>Severe</v>
      </c>
      <c r="CY973" s="40">
        <f>VLOOKup(CH973,'PROMIS 57 T-Score Conversions'!I$3:J$35,2,TRUE)</f>
        <v>77</v>
      </c>
      <c r="CZ973" s="39" t="str">
        <f t="shared" si="26"/>
        <v>Severe</v>
      </c>
      <c r="DA973" s="37">
        <f>VLOOKUP(CJ973,'PROMIS 57 T-Score Conversions'!AC$3:AD$35,2,TRUE)</f>
        <v>22.41</v>
      </c>
      <c r="DB973" s="44" t="str">
        <f t="shared" si="30"/>
        <v>Severe</v>
      </c>
      <c r="DC973" s="40">
        <f>VLOOKUP(CK973,'PROMIS 57 T-Score Conversions'!AG$3:AH$35,2,TRUE)</f>
        <v>67.09</v>
      </c>
      <c r="DD973" s="39" t="str">
        <f t="shared" si="31"/>
        <v>Moderate</v>
      </c>
    </row>
    <row r="974">
      <c r="A974" s="1" t="b">
        <v>1</v>
      </c>
      <c r="B974" s="1" t="b">
        <v>1</v>
      </c>
      <c r="C974" s="20">
        <v>44173.4907075463</v>
      </c>
      <c r="D974" s="1" t="s">
        <v>309</v>
      </c>
      <c r="E974" s="1">
        <v>2083.0</v>
      </c>
      <c r="F974" s="1">
        <v>3.0</v>
      </c>
      <c r="G974" s="1">
        <v>4.0</v>
      </c>
      <c r="H974" s="1">
        <v>4.0</v>
      </c>
      <c r="I974" s="1">
        <v>2.0</v>
      </c>
      <c r="J974" s="1">
        <v>1.0</v>
      </c>
      <c r="K974" s="1">
        <v>3.0</v>
      </c>
      <c r="L974" s="1">
        <v>4.0</v>
      </c>
      <c r="M974" s="1">
        <v>3.0</v>
      </c>
      <c r="N974" s="1">
        <v>2.0</v>
      </c>
      <c r="O974" s="1">
        <v>2.0</v>
      </c>
      <c r="P974" s="1">
        <v>3.0</v>
      </c>
      <c r="Q974" s="1">
        <v>4.0</v>
      </c>
      <c r="R974" s="1">
        <v>3.0</v>
      </c>
      <c r="S974" s="1">
        <v>3.0</v>
      </c>
      <c r="T974" s="1">
        <v>4.0</v>
      </c>
      <c r="U974" s="1">
        <v>5.0</v>
      </c>
      <c r="V974" s="1">
        <v>1.0</v>
      </c>
      <c r="W974" s="1">
        <v>2.0</v>
      </c>
      <c r="X974" s="1">
        <v>4.0</v>
      </c>
      <c r="Y974" s="1">
        <v>3.0</v>
      </c>
      <c r="Z974" s="1">
        <v>2.0</v>
      </c>
      <c r="AA974" s="1">
        <v>4.0</v>
      </c>
      <c r="AB974" s="1">
        <v>3.0</v>
      </c>
      <c r="AC974" s="1">
        <v>2.0</v>
      </c>
      <c r="AD974" s="1">
        <v>3.0</v>
      </c>
      <c r="AE974" s="1">
        <v>3.0</v>
      </c>
      <c r="AF974" s="1">
        <v>3.0</v>
      </c>
      <c r="AG974" s="1">
        <v>3.0</v>
      </c>
      <c r="AH974" s="1">
        <v>5.0</v>
      </c>
      <c r="AI974" s="1">
        <v>3.0</v>
      </c>
      <c r="AJ974" s="1">
        <v>4.0</v>
      </c>
      <c r="AK974" s="1">
        <v>4.0</v>
      </c>
      <c r="AL974" s="1">
        <v>5.0</v>
      </c>
      <c r="AM974" s="1">
        <v>5.0</v>
      </c>
      <c r="AN974" s="1">
        <v>5.0</v>
      </c>
      <c r="AO974" s="1">
        <v>5.0</v>
      </c>
      <c r="AP974" s="1">
        <v>5.0</v>
      </c>
      <c r="AQ974" s="1">
        <v>5.0</v>
      </c>
      <c r="AR974" s="1">
        <v>5.0</v>
      </c>
      <c r="AS974" s="1">
        <v>5.0</v>
      </c>
      <c r="AT974" s="1">
        <v>3.0</v>
      </c>
      <c r="AU974" s="1">
        <v>3.0</v>
      </c>
      <c r="AV974" s="1">
        <v>3.0</v>
      </c>
      <c r="AW974" s="1">
        <v>3.0</v>
      </c>
      <c r="AX974" s="1">
        <v>3.0</v>
      </c>
      <c r="AY974" s="1">
        <v>3.0</v>
      </c>
      <c r="AZ974" s="1">
        <v>3.0</v>
      </c>
      <c r="BA974" s="1">
        <v>3.0</v>
      </c>
      <c r="BB974" s="1">
        <v>2.0</v>
      </c>
      <c r="BC974" s="1">
        <v>3.0</v>
      </c>
      <c r="BD974" s="1">
        <v>2.0</v>
      </c>
      <c r="BE974" s="1">
        <v>3.0</v>
      </c>
      <c r="BF974" s="1">
        <v>2.0</v>
      </c>
      <c r="BG974" s="1">
        <v>2.0</v>
      </c>
      <c r="BH974" s="1">
        <v>2.0</v>
      </c>
      <c r="BI974" s="1">
        <v>2.0</v>
      </c>
      <c r="BJ974" s="1">
        <v>4.0</v>
      </c>
      <c r="BK974" s="1">
        <v>3.0</v>
      </c>
      <c r="BL974" s="1">
        <v>3.0</v>
      </c>
      <c r="BM974" s="1">
        <v>2.0</v>
      </c>
      <c r="BN974" s="1">
        <v>3.0</v>
      </c>
      <c r="BO974" s="1">
        <v>2.0</v>
      </c>
      <c r="BP974" s="1">
        <v>2.0</v>
      </c>
      <c r="BQ974" s="1">
        <v>2.0</v>
      </c>
      <c r="BR974" s="1">
        <v>2.0</v>
      </c>
      <c r="BS974" s="1">
        <v>3.0</v>
      </c>
      <c r="BT974" s="1">
        <v>3.0</v>
      </c>
      <c r="BU974" s="1">
        <v>3.0</v>
      </c>
      <c r="BV974" s="1">
        <v>3.0</v>
      </c>
      <c r="BW974" s="1">
        <v>3.0</v>
      </c>
      <c r="BX974" s="1">
        <v>3.0</v>
      </c>
      <c r="BY974" s="1">
        <v>4.0</v>
      </c>
      <c r="BZ974" s="1">
        <v>3.0</v>
      </c>
      <c r="CA974" s="64">
        <f t="shared" si="32"/>
        <v>229</v>
      </c>
      <c r="CB974" s="45">
        <f t="shared" si="33"/>
        <v>24</v>
      </c>
      <c r="CC974" s="45">
        <f t="shared" si="34"/>
        <v>26</v>
      </c>
      <c r="CD974" s="45">
        <f t="shared" si="35"/>
        <v>21</v>
      </c>
      <c r="CE974" s="45">
        <f t="shared" si="36"/>
        <v>28</v>
      </c>
      <c r="CF974" s="45">
        <f t="shared" si="37"/>
        <v>40</v>
      </c>
      <c r="CG974" s="45">
        <f t="shared" si="38"/>
        <v>24</v>
      </c>
      <c r="CH974" s="45">
        <f t="shared" si="39"/>
        <v>18</v>
      </c>
      <c r="CI974" s="45">
        <f t="shared" si="40"/>
        <v>0.4</v>
      </c>
      <c r="CJ974">
        <f t="shared" si="10"/>
        <v>19</v>
      </c>
      <c r="CK974" s="45">
        <f t="shared" si="41"/>
        <v>25</v>
      </c>
      <c r="CM974" s="40">
        <f>VLOOKUP(CB974,'PROMIS 57 T-Score Conversions'!Q$3:R$35,2,TRUE)</f>
        <v>38.1</v>
      </c>
      <c r="CN974" s="44" t="str">
        <f t="shared" si="20"/>
        <v>Moderate</v>
      </c>
      <c r="CO974" s="40">
        <f>VLOOKUP(CC974,'PROMIS 57 T-Score Conversions'!A$3:B$35,2,TRUE)</f>
        <v>64.5</v>
      </c>
      <c r="CP974" s="39" t="str">
        <f t="shared" si="21"/>
        <v>Moderate</v>
      </c>
      <c r="CQ974" s="40">
        <f>VLOOKUP(CD974,'PROMIS 57 T-Score Conversions'!E$3:F$35,2,TRUE)</f>
        <v>59.4</v>
      </c>
      <c r="CR974" s="39" t="str">
        <f t="shared" si="22"/>
        <v>Mild</v>
      </c>
      <c r="CS974" s="40">
        <f>VLOOKUP(CE974,'PROMIS 57 T-Score Conversions'!U$3:V$35,2,TRUE)</f>
        <v>61.3</v>
      </c>
      <c r="CT974" s="39" t="str">
        <f t="shared" si="42"/>
        <v>Moderate</v>
      </c>
      <c r="CU974" s="40">
        <f>VLOOKUP(CF974,'PROMIS 57 T-Score Conversions'!Y$3:Z$35,2,TRUE)</f>
        <v>76.5</v>
      </c>
      <c r="CV974" s="39" t="str">
        <f t="shared" si="24"/>
        <v>Severe</v>
      </c>
      <c r="CW974" s="40">
        <f>vlookup(CG974,'PROMIS 57 T-Score Conversions'!M$3:N$35,2,TRUE)</f>
        <v>44</v>
      </c>
      <c r="CX974" s="39" t="str">
        <f t="shared" si="25"/>
        <v>Mild</v>
      </c>
      <c r="CY974" s="40">
        <f>VLOOKup(CH974,'PROMIS 57 T-Score Conversions'!I$3:J$35,2,TRUE)</f>
        <v>58.1</v>
      </c>
      <c r="CZ974" s="39" t="str">
        <f t="shared" si="26"/>
        <v>Mild</v>
      </c>
      <c r="DA974" s="37">
        <f>VLOOKUP(CJ974,'PROMIS 57 T-Score Conversions'!AC$3:AD$35,2,TRUE)</f>
        <v>36.36</v>
      </c>
      <c r="DB974" s="44" t="str">
        <f t="shared" si="30"/>
        <v>Moderate</v>
      </c>
      <c r="DC974" s="40">
        <f>VLOOKUP(CK974,'PROMIS 57 T-Score Conversions'!AG$3:AH$35,2,TRUE)</f>
        <v>44.34</v>
      </c>
      <c r="DD974" s="39" t="str">
        <f t="shared" si="31"/>
        <v>Normal</v>
      </c>
    </row>
    <row r="975">
      <c r="A975" s="1" t="b">
        <v>1</v>
      </c>
      <c r="B975" s="1" t="b">
        <v>1</v>
      </c>
      <c r="C975" s="20">
        <v>44173.585912002316</v>
      </c>
      <c r="D975" s="1" t="s">
        <v>571</v>
      </c>
      <c r="E975" s="1">
        <v>2358.0</v>
      </c>
      <c r="F975" s="1">
        <v>3.0</v>
      </c>
      <c r="G975" s="1">
        <v>3.0</v>
      </c>
      <c r="H975" s="1">
        <v>4.0</v>
      </c>
      <c r="I975" s="1">
        <v>3.0</v>
      </c>
      <c r="J975" s="1">
        <v>1.0</v>
      </c>
      <c r="K975" s="1">
        <v>2.0</v>
      </c>
      <c r="L975" s="1">
        <v>2.0</v>
      </c>
      <c r="M975" s="1">
        <v>1.0</v>
      </c>
      <c r="N975" s="1">
        <v>3.0</v>
      </c>
      <c r="O975" s="1">
        <v>2.0</v>
      </c>
      <c r="P975" s="1">
        <v>3.0</v>
      </c>
      <c r="Q975" s="1">
        <v>2.0</v>
      </c>
      <c r="R975" s="1">
        <v>3.0</v>
      </c>
      <c r="S975" s="1">
        <v>3.0</v>
      </c>
      <c r="T975" s="1">
        <v>3.0</v>
      </c>
      <c r="U975" s="1">
        <v>3.0</v>
      </c>
      <c r="V975" s="1">
        <v>2.0</v>
      </c>
      <c r="W975" s="1">
        <v>2.0</v>
      </c>
      <c r="X975" s="1">
        <v>2.0</v>
      </c>
      <c r="Y975" s="1">
        <v>2.0</v>
      </c>
      <c r="Z975" s="1">
        <v>3.0</v>
      </c>
      <c r="AA975" s="1">
        <v>3.0</v>
      </c>
      <c r="AB975" s="1">
        <v>3.0</v>
      </c>
      <c r="AC975" s="1">
        <v>2.0</v>
      </c>
      <c r="AD975" s="1">
        <v>4.0</v>
      </c>
      <c r="AE975" s="1">
        <v>4.0</v>
      </c>
      <c r="AF975" s="1">
        <v>3.0</v>
      </c>
      <c r="AG975" s="1">
        <v>4.0</v>
      </c>
      <c r="AH975" s="1">
        <v>4.0</v>
      </c>
      <c r="AI975" s="1">
        <v>4.0</v>
      </c>
      <c r="AJ975" s="1">
        <v>5.0</v>
      </c>
      <c r="AK975" s="1">
        <v>4.0</v>
      </c>
      <c r="AL975" s="1">
        <v>4.0</v>
      </c>
      <c r="AM975" s="1">
        <v>3.0</v>
      </c>
      <c r="AN975" s="1">
        <v>4.0</v>
      </c>
      <c r="AO975" s="1">
        <v>2.0</v>
      </c>
      <c r="AP975" s="1">
        <v>4.0</v>
      </c>
      <c r="AQ975" s="1">
        <v>4.0</v>
      </c>
      <c r="AR975" s="1">
        <v>5.0</v>
      </c>
      <c r="AS975" s="1">
        <v>4.0</v>
      </c>
      <c r="AT975" s="1">
        <v>2.0</v>
      </c>
      <c r="AU975" s="1">
        <v>3.0</v>
      </c>
      <c r="AV975" s="1">
        <v>2.0</v>
      </c>
      <c r="AW975" s="1">
        <v>2.0</v>
      </c>
      <c r="AX975" s="1">
        <v>2.0</v>
      </c>
      <c r="AY975" s="1">
        <v>2.0</v>
      </c>
      <c r="AZ975" s="1">
        <v>3.0</v>
      </c>
      <c r="BA975" s="1">
        <v>3.0</v>
      </c>
      <c r="BB975" s="1">
        <v>4.0</v>
      </c>
      <c r="BC975" s="1">
        <v>3.0</v>
      </c>
      <c r="BD975" s="1">
        <v>4.0</v>
      </c>
      <c r="BE975" s="1">
        <v>4.0</v>
      </c>
      <c r="BF975" s="1">
        <v>4.0</v>
      </c>
      <c r="BG975" s="1">
        <v>4.0</v>
      </c>
      <c r="BH975" s="1">
        <v>3.0</v>
      </c>
      <c r="BI975" s="1">
        <v>1.0</v>
      </c>
      <c r="BJ975" s="1">
        <v>4.0</v>
      </c>
      <c r="BK975" s="1">
        <v>2.0</v>
      </c>
      <c r="BL975" s="1">
        <v>2.0</v>
      </c>
      <c r="BM975" s="1">
        <v>2.0</v>
      </c>
      <c r="BN975" s="1">
        <v>3.0</v>
      </c>
      <c r="BO975" s="1">
        <v>3.0</v>
      </c>
      <c r="BP975" s="1">
        <v>3.0</v>
      </c>
      <c r="BQ975" s="1">
        <v>2.0</v>
      </c>
      <c r="BR975" s="1">
        <v>3.0</v>
      </c>
      <c r="BS975" s="1">
        <v>3.0</v>
      </c>
      <c r="BT975" s="1">
        <v>4.0</v>
      </c>
      <c r="BU975" s="1">
        <v>4.0</v>
      </c>
      <c r="BV975" s="1">
        <v>3.0</v>
      </c>
      <c r="BW975" s="1">
        <v>4.0</v>
      </c>
      <c r="BX975" s="1">
        <v>3.0</v>
      </c>
      <c r="BY975" s="1">
        <v>4.0</v>
      </c>
      <c r="BZ975" s="1">
        <v>3.0</v>
      </c>
      <c r="CA975" s="64">
        <f t="shared" si="32"/>
        <v>220</v>
      </c>
      <c r="CB975" s="45">
        <f t="shared" si="33"/>
        <v>19</v>
      </c>
      <c r="CC975" s="45">
        <f t="shared" si="34"/>
        <v>22</v>
      </c>
      <c r="CD975" s="45">
        <f t="shared" si="35"/>
        <v>19</v>
      </c>
      <c r="CE975" s="45">
        <f t="shared" si="36"/>
        <v>32</v>
      </c>
      <c r="CF975" s="45">
        <f t="shared" si="37"/>
        <v>30</v>
      </c>
      <c r="CG975" s="45">
        <f t="shared" si="38"/>
        <v>19</v>
      </c>
      <c r="CH975" s="45">
        <f t="shared" si="39"/>
        <v>27</v>
      </c>
      <c r="CI975" s="45">
        <f t="shared" si="40"/>
        <v>0.4</v>
      </c>
      <c r="CJ975">
        <f t="shared" si="10"/>
        <v>20</v>
      </c>
      <c r="CK975" s="45">
        <f t="shared" si="41"/>
        <v>28</v>
      </c>
      <c r="CM975" s="40">
        <f>VLOOKUP(CB975,'PROMIS 57 T-Score Conversions'!Q$3:R$35,2,TRUE)</f>
        <v>34.7</v>
      </c>
      <c r="CN975" s="44" t="str">
        <f t="shared" si="20"/>
        <v>Moderate</v>
      </c>
      <c r="CO975" s="40">
        <f>VLOOKUP(CC975,'PROMIS 57 T-Score Conversions'!A$3:B$35,2,TRUE)</f>
        <v>60.4</v>
      </c>
      <c r="CP975" s="39" t="str">
        <f t="shared" si="21"/>
        <v>Moderate</v>
      </c>
      <c r="CQ975" s="40">
        <f>VLOOKUP(CD975,'PROMIS 57 T-Score Conversions'!E$3:F$35,2,TRUE)</f>
        <v>57.7</v>
      </c>
      <c r="CR975" s="39" t="str">
        <f t="shared" si="22"/>
        <v>Mild</v>
      </c>
      <c r="CS975" s="40">
        <f>VLOOKUP(CE975,'PROMIS 57 T-Score Conversions'!U$3:V$35,2,TRUE)</f>
        <v>65.3</v>
      </c>
      <c r="CT975" s="39" t="str">
        <f t="shared" si="42"/>
        <v>Moderate</v>
      </c>
      <c r="CU975" s="40">
        <f>VLOOKUP(CF975,'PROMIS 57 T-Score Conversions'!Y$3:Z$35,2,TRUE)</f>
        <v>60.4</v>
      </c>
      <c r="CV975" s="39" t="str">
        <f t="shared" si="24"/>
        <v>Moderate</v>
      </c>
      <c r="CW975" s="40">
        <f>vlookup(CG975,'PROMIS 57 T-Score Conversions'!M$3:N$35,2,TRUE)</f>
        <v>39.3</v>
      </c>
      <c r="CX975" s="39" t="str">
        <f t="shared" si="25"/>
        <v>Moderate</v>
      </c>
      <c r="CY975" s="40">
        <f>VLOOKup(CH975,'PROMIS 57 T-Score Conversions'!I$3:J$35,2,TRUE)</f>
        <v>63.5</v>
      </c>
      <c r="CZ975" s="39" t="str">
        <f t="shared" si="26"/>
        <v>Moderate</v>
      </c>
      <c r="DA975" s="37">
        <f>VLOOKUP(CJ975,'PROMIS 57 T-Score Conversions'!AC$3:AD$35,2,TRUE)</f>
        <v>37.15</v>
      </c>
      <c r="DB975" s="44" t="str">
        <f t="shared" si="30"/>
        <v>Moderate</v>
      </c>
      <c r="DC975" s="40">
        <f>VLOOKUP(CK975,'PROMIS 57 T-Score Conversions'!AG$3:AH$35,2,TRUE)</f>
        <v>47.18</v>
      </c>
      <c r="DD975" s="39" t="str">
        <f t="shared" si="31"/>
        <v>Normal</v>
      </c>
    </row>
    <row r="976">
      <c r="A976" s="1" t="b">
        <v>1</v>
      </c>
      <c r="B976" s="1" t="b">
        <v>1</v>
      </c>
      <c r="C976" s="20">
        <v>44173.60808523148</v>
      </c>
      <c r="D976" s="1" t="s">
        <v>572</v>
      </c>
      <c r="E976" s="1">
        <v>2433.0</v>
      </c>
      <c r="F976" s="1">
        <v>3.0</v>
      </c>
      <c r="G976" s="1">
        <v>4.0</v>
      </c>
      <c r="H976" s="1">
        <v>4.0</v>
      </c>
      <c r="I976" s="1">
        <v>5.0</v>
      </c>
      <c r="J976" s="1">
        <v>4.0</v>
      </c>
      <c r="K976" s="1">
        <v>4.0</v>
      </c>
      <c r="L976" s="1">
        <v>4.0</v>
      </c>
      <c r="M976" s="1">
        <v>4.0</v>
      </c>
      <c r="N976" s="1">
        <v>4.0</v>
      </c>
      <c r="O976" s="1">
        <v>4.0</v>
      </c>
      <c r="P976" s="1">
        <v>4.0</v>
      </c>
      <c r="Q976" s="1">
        <v>4.0</v>
      </c>
      <c r="R976" s="1">
        <v>4.0</v>
      </c>
      <c r="S976" s="1">
        <v>4.0</v>
      </c>
      <c r="T976" s="1">
        <v>4.0</v>
      </c>
      <c r="U976" s="1">
        <v>4.0</v>
      </c>
      <c r="V976" s="1">
        <v>4.0</v>
      </c>
      <c r="W976" s="1">
        <v>4.0</v>
      </c>
      <c r="X976" s="1">
        <v>4.0</v>
      </c>
      <c r="Y976" s="1">
        <v>4.0</v>
      </c>
      <c r="Z976" s="1">
        <v>4.0</v>
      </c>
      <c r="AA976" s="1">
        <v>4.0</v>
      </c>
      <c r="AB976" s="1">
        <v>4.0</v>
      </c>
      <c r="AC976" s="1">
        <v>4.0</v>
      </c>
      <c r="AD976" s="1">
        <v>5.0</v>
      </c>
      <c r="AE976" s="1">
        <v>5.0</v>
      </c>
      <c r="AF976" s="1">
        <v>5.0</v>
      </c>
      <c r="AG976" s="1">
        <v>5.0</v>
      </c>
      <c r="AH976" s="1">
        <v>5.0</v>
      </c>
      <c r="AI976" s="1">
        <v>5.0</v>
      </c>
      <c r="AJ976" s="1">
        <v>5.0</v>
      </c>
      <c r="AK976" s="1">
        <v>5.0</v>
      </c>
      <c r="AL976" s="1">
        <v>5.0</v>
      </c>
      <c r="AM976" s="1">
        <v>5.0</v>
      </c>
      <c r="AN976" s="1">
        <v>5.0</v>
      </c>
      <c r="AO976" s="1">
        <v>5.0</v>
      </c>
      <c r="AP976" s="1">
        <v>2.0</v>
      </c>
      <c r="AQ976" s="1">
        <v>5.0</v>
      </c>
      <c r="AR976" s="1">
        <v>5.0</v>
      </c>
      <c r="AS976" s="1">
        <v>2.0</v>
      </c>
      <c r="AT976" s="1">
        <v>4.0</v>
      </c>
      <c r="AU976" s="1">
        <v>4.0</v>
      </c>
      <c r="AV976" s="1">
        <v>4.0</v>
      </c>
      <c r="AW976" s="1">
        <v>4.0</v>
      </c>
      <c r="AX976" s="1">
        <v>2.0</v>
      </c>
      <c r="AY976" s="1">
        <v>2.0</v>
      </c>
      <c r="AZ976" s="1">
        <v>4.0</v>
      </c>
      <c r="BA976" s="1">
        <v>2.0</v>
      </c>
      <c r="BB976" s="1">
        <v>4.0</v>
      </c>
      <c r="BC976" s="1">
        <v>2.0</v>
      </c>
      <c r="BD976" s="1">
        <v>3.0</v>
      </c>
      <c r="BE976" s="1">
        <v>3.0</v>
      </c>
      <c r="BF976" s="1">
        <v>4.0</v>
      </c>
      <c r="BG976" s="1">
        <v>5.0</v>
      </c>
      <c r="BH976" s="1">
        <v>5.0</v>
      </c>
      <c r="BI976" s="1">
        <v>3.0</v>
      </c>
      <c r="BJ976" s="1">
        <v>6.0</v>
      </c>
      <c r="BK976" s="1">
        <v>2.0</v>
      </c>
      <c r="BL976" s="1">
        <v>1.0</v>
      </c>
      <c r="BM976" s="1">
        <v>1.0</v>
      </c>
      <c r="BN976" s="1">
        <v>1.0</v>
      </c>
      <c r="BO976" s="1">
        <v>1.0</v>
      </c>
      <c r="BP976" s="1">
        <v>1.0</v>
      </c>
      <c r="BQ976" s="1">
        <v>1.0</v>
      </c>
      <c r="BR976" s="1">
        <v>1.0</v>
      </c>
      <c r="BS976" s="1">
        <v>5.0</v>
      </c>
      <c r="BT976" s="1">
        <v>5.0</v>
      </c>
      <c r="BU976" s="1">
        <v>5.0</v>
      </c>
      <c r="BV976" s="1">
        <v>5.0</v>
      </c>
      <c r="BW976" s="1">
        <v>5.0</v>
      </c>
      <c r="BX976" s="1">
        <v>5.0</v>
      </c>
      <c r="BY976" s="1">
        <v>5.0</v>
      </c>
      <c r="BZ976" s="1">
        <v>5.0</v>
      </c>
      <c r="CA976" s="64">
        <f t="shared" si="32"/>
        <v>280</v>
      </c>
      <c r="CB976" s="45">
        <f t="shared" si="33"/>
        <v>32</v>
      </c>
      <c r="CC976" s="45">
        <f t="shared" si="34"/>
        <v>32</v>
      </c>
      <c r="CD976" s="45">
        <f t="shared" si="35"/>
        <v>32</v>
      </c>
      <c r="CE976" s="45">
        <f t="shared" si="36"/>
        <v>40</v>
      </c>
      <c r="CF976" s="45">
        <f t="shared" si="37"/>
        <v>34</v>
      </c>
      <c r="CG976" s="45">
        <f t="shared" si="38"/>
        <v>26</v>
      </c>
      <c r="CH976" s="45">
        <f t="shared" si="39"/>
        <v>29</v>
      </c>
      <c r="CI976" s="45">
        <f t="shared" si="40"/>
        <v>0.6</v>
      </c>
      <c r="CJ976">
        <f t="shared" si="10"/>
        <v>9</v>
      </c>
      <c r="CK976" s="45">
        <f t="shared" si="41"/>
        <v>40</v>
      </c>
      <c r="CM976" s="40">
        <f>VLOOKUP(CB976,'PROMIS 57 T-Score Conversions'!Q$3:R$35,2,TRUE)</f>
        <v>43.9</v>
      </c>
      <c r="CN976" s="44" t="str">
        <f t="shared" si="20"/>
        <v>Mild</v>
      </c>
      <c r="CO976" s="40">
        <f>VLOOKUP(CC976,'PROMIS 57 T-Score Conversions'!A$3:B$35,2,TRUE)</f>
        <v>70.8</v>
      </c>
      <c r="CP976" s="39" t="str">
        <f t="shared" si="21"/>
        <v>Severe</v>
      </c>
      <c r="CQ976" s="40">
        <f>VLOOKUP(CD976,'PROMIS 57 T-Score Conversions'!E$3:F$35,2,TRUE)</f>
        <v>69.7</v>
      </c>
      <c r="CR976" s="39" t="str">
        <f t="shared" si="22"/>
        <v>Moderate</v>
      </c>
      <c r="CS976" s="40">
        <f>VLOOKUP(CE976,'PROMIS 57 T-Score Conversions'!U$3:V$35,2,TRUE)</f>
        <v>77.8</v>
      </c>
      <c r="CT976" s="39" t="str">
        <f t="shared" si="42"/>
        <v>Severe</v>
      </c>
      <c r="CU976" s="40">
        <f>VLOOKUP(CF976,'PROMIS 57 T-Score Conversions'!Y$3:Z$35,2,TRUE)</f>
        <v>64.8</v>
      </c>
      <c r="CV976" s="39" t="str">
        <f t="shared" si="24"/>
        <v>Moderate</v>
      </c>
      <c r="CW976" s="40">
        <f>vlookup(CG976,'PROMIS 57 T-Score Conversions'!M$3:N$35,2,TRUE)</f>
        <v>46</v>
      </c>
      <c r="CX976" s="39" t="str">
        <f t="shared" si="25"/>
        <v>Normal</v>
      </c>
      <c r="CY976" s="40">
        <f>VLOOKup(CH976,'PROMIS 57 T-Score Conversions'!I$3:J$35,2,TRUE)</f>
        <v>64.8</v>
      </c>
      <c r="CZ976" s="39" t="str">
        <f t="shared" si="26"/>
        <v>Moderate</v>
      </c>
      <c r="DA976" s="37">
        <f>VLOOKUP(CJ976,'PROMIS 57 T-Score Conversions'!AC$3:AD$35,2,TRUE)</f>
        <v>25.73</v>
      </c>
      <c r="DB976" s="44" t="str">
        <f t="shared" si="30"/>
        <v>Severe</v>
      </c>
      <c r="DC976" s="40">
        <f>VLOOKUP(CK976,'PROMIS 57 T-Score Conversions'!AG$3:AH$35,2,TRUE)</f>
        <v>67.09</v>
      </c>
      <c r="DD976" s="39" t="str">
        <f t="shared" si="31"/>
        <v>Moderate</v>
      </c>
    </row>
    <row r="977">
      <c r="A977" s="1" t="b">
        <v>1</v>
      </c>
      <c r="B977" s="1" t="b">
        <v>1</v>
      </c>
      <c r="C977" s="20">
        <v>44173.77224909722</v>
      </c>
      <c r="D977" s="1" t="s">
        <v>417</v>
      </c>
      <c r="E977" s="1">
        <v>2238.0</v>
      </c>
      <c r="F977" s="1">
        <v>5.0</v>
      </c>
      <c r="G977" s="1">
        <v>5.0</v>
      </c>
      <c r="H977" s="1">
        <v>5.0</v>
      </c>
      <c r="I977" s="1">
        <v>5.0</v>
      </c>
      <c r="J977" s="1">
        <v>5.0</v>
      </c>
      <c r="K977" s="1">
        <v>5.0</v>
      </c>
      <c r="L977" s="1">
        <v>5.0</v>
      </c>
      <c r="M977" s="1">
        <v>5.0</v>
      </c>
      <c r="N977" s="1">
        <v>2.0</v>
      </c>
      <c r="O977" s="1">
        <v>2.0</v>
      </c>
      <c r="P977" s="1">
        <v>1.0</v>
      </c>
      <c r="Q977" s="1">
        <v>2.0</v>
      </c>
      <c r="R977" s="1">
        <v>2.0</v>
      </c>
      <c r="S977" s="1">
        <v>3.0</v>
      </c>
      <c r="T977" s="1">
        <v>3.0</v>
      </c>
      <c r="U977" s="1">
        <v>2.0</v>
      </c>
      <c r="V977" s="1">
        <v>1.0</v>
      </c>
      <c r="W977" s="1">
        <v>1.0</v>
      </c>
      <c r="X977" s="1">
        <v>1.0</v>
      </c>
      <c r="Y977" s="1">
        <v>1.0</v>
      </c>
      <c r="Z977" s="1">
        <v>1.0</v>
      </c>
      <c r="AA977" s="1">
        <v>2.0</v>
      </c>
      <c r="AB977" s="1">
        <v>1.0</v>
      </c>
      <c r="AC977" s="1">
        <v>1.0</v>
      </c>
      <c r="AD977" s="1">
        <v>2.0</v>
      </c>
      <c r="AE977" s="1">
        <v>1.0</v>
      </c>
      <c r="AF977" s="1">
        <v>1.0</v>
      </c>
      <c r="AG977" s="1">
        <v>2.0</v>
      </c>
      <c r="AH977" s="1">
        <v>2.0</v>
      </c>
      <c r="AI977" s="1">
        <v>2.0</v>
      </c>
      <c r="AJ977" s="1">
        <v>2.0</v>
      </c>
      <c r="AK977" s="1">
        <v>1.0</v>
      </c>
      <c r="AL977" s="1">
        <v>2.0</v>
      </c>
      <c r="AM977" s="1">
        <v>2.0</v>
      </c>
      <c r="AN977" s="1">
        <v>2.0</v>
      </c>
      <c r="AO977" s="1">
        <v>3.0</v>
      </c>
      <c r="AP977" s="1">
        <v>1.0</v>
      </c>
      <c r="AQ977" s="1">
        <v>2.0</v>
      </c>
      <c r="AR977" s="1">
        <v>1.0</v>
      </c>
      <c r="AS977" s="1">
        <v>2.0</v>
      </c>
      <c r="AT977" s="1">
        <v>5.0</v>
      </c>
      <c r="AU977" s="1">
        <v>5.0</v>
      </c>
      <c r="AV977" s="1">
        <v>4.0</v>
      </c>
      <c r="AW977" s="1">
        <v>5.0</v>
      </c>
      <c r="AX977" s="1">
        <v>5.0</v>
      </c>
      <c r="AY977" s="1">
        <v>5.0</v>
      </c>
      <c r="AZ977" s="1">
        <v>5.0</v>
      </c>
      <c r="BA977" s="1">
        <v>5.0</v>
      </c>
      <c r="BB977" s="1">
        <v>2.0</v>
      </c>
      <c r="BC977" s="1">
        <v>1.0</v>
      </c>
      <c r="BD977" s="1">
        <v>1.0</v>
      </c>
      <c r="BE977" s="1">
        <v>1.0</v>
      </c>
      <c r="BF977" s="1">
        <v>1.0</v>
      </c>
      <c r="BG977" s="1">
        <v>1.0</v>
      </c>
      <c r="BH977" s="1">
        <v>1.0</v>
      </c>
      <c r="BI977" s="1">
        <v>1.0</v>
      </c>
      <c r="BJ977" s="1">
        <v>1.0</v>
      </c>
      <c r="BK977" s="1">
        <v>3.0</v>
      </c>
      <c r="BL977" s="1">
        <v>3.0</v>
      </c>
      <c r="BM977" s="1">
        <v>3.0</v>
      </c>
      <c r="BN977" s="1">
        <v>4.0</v>
      </c>
      <c r="BO977" s="1">
        <v>4.0</v>
      </c>
      <c r="BP977" s="1">
        <v>3.0</v>
      </c>
      <c r="BQ977" s="1">
        <v>4.0</v>
      </c>
      <c r="BR977" s="1">
        <v>3.0</v>
      </c>
      <c r="BS977" s="1">
        <v>3.0</v>
      </c>
      <c r="BT977" s="1">
        <v>3.0</v>
      </c>
      <c r="BU977" s="1">
        <v>2.0</v>
      </c>
      <c r="BV977" s="1">
        <v>2.0</v>
      </c>
      <c r="BW977" s="1">
        <v>2.0</v>
      </c>
      <c r="BX977" s="1">
        <v>1.0</v>
      </c>
      <c r="BY977" s="1">
        <v>1.0</v>
      </c>
      <c r="BZ977" s="1">
        <v>1.0</v>
      </c>
      <c r="CA977" s="64">
        <f t="shared" si="32"/>
        <v>185</v>
      </c>
      <c r="CB977" s="45">
        <f t="shared" si="33"/>
        <v>40</v>
      </c>
      <c r="CC977" s="45">
        <f t="shared" si="34"/>
        <v>17</v>
      </c>
      <c r="CD977" s="45">
        <f t="shared" si="35"/>
        <v>9</v>
      </c>
      <c r="CE977" s="45">
        <f t="shared" si="36"/>
        <v>13</v>
      </c>
      <c r="CF977" s="45">
        <f t="shared" si="37"/>
        <v>15</v>
      </c>
      <c r="CG977" s="45">
        <f t="shared" si="38"/>
        <v>39</v>
      </c>
      <c r="CH977" s="45">
        <f t="shared" si="39"/>
        <v>9</v>
      </c>
      <c r="CI977" s="45">
        <f t="shared" si="40"/>
        <v>0.1</v>
      </c>
      <c r="CJ977">
        <f t="shared" si="10"/>
        <v>27</v>
      </c>
      <c r="CK977" s="45">
        <f t="shared" si="41"/>
        <v>15</v>
      </c>
      <c r="CM977" s="40">
        <f>VLOOKUP(CB977,'PROMIS 57 T-Score Conversions'!Q$3:R$35,2,TRUE)</f>
        <v>60.1</v>
      </c>
      <c r="CN977" s="44" t="str">
        <f t="shared" si="20"/>
        <v>Normal</v>
      </c>
      <c r="CO977" s="40">
        <f>VLOOKUP(CC977,'PROMIS 57 T-Score Conversions'!A$3:B$35,2,TRUE)</f>
        <v>55.4</v>
      </c>
      <c r="CP977" s="39" t="str">
        <f t="shared" si="21"/>
        <v>Moderate</v>
      </c>
      <c r="CQ977" s="40">
        <f>VLOOKUP(CD977,'PROMIS 57 T-Score Conversions'!E$3:F$35,2,TRUE)</f>
        <v>44.7</v>
      </c>
      <c r="CR977" s="39" t="str">
        <f t="shared" si="22"/>
        <v>Normal</v>
      </c>
      <c r="CS977" s="40">
        <f>VLOOKUP(CE977,'PROMIS 57 T-Score Conversions'!U$3:V$35,2,TRUE)</f>
        <v>45.6</v>
      </c>
      <c r="CT977" s="39" t="str">
        <f t="shared" si="42"/>
        <v>Normal</v>
      </c>
      <c r="CU977" s="40">
        <f>VLOOKUP(CF977,'PROMIS 57 T-Score Conversions'!Y$3:Z$35,2,TRUE)</f>
        <v>44.2</v>
      </c>
      <c r="CV977" s="39" t="str">
        <f t="shared" si="24"/>
        <v>Normal</v>
      </c>
      <c r="CW977" s="40">
        <f>vlookup(CG977,'PROMIS 57 T-Score Conversions'!M$3:N$35,2,TRUE)</f>
        <v>60.2</v>
      </c>
      <c r="CX977" s="39" t="str">
        <f t="shared" si="25"/>
        <v>Normal</v>
      </c>
      <c r="CY977" s="40">
        <f>VLOOKup(CH977,'PROMIS 57 T-Score Conversions'!I$3:J$35,2,TRUE)</f>
        <v>47.9</v>
      </c>
      <c r="CZ977" s="39" t="str">
        <f t="shared" si="26"/>
        <v>Normal</v>
      </c>
      <c r="DA977" s="37">
        <f>VLOOKUP(CJ977,'PROMIS 57 T-Score Conversions'!AC$3:AD$35,2,TRUE)</f>
        <v>42.72</v>
      </c>
      <c r="DB977" s="44" t="str">
        <f t="shared" si="30"/>
        <v>Mild</v>
      </c>
      <c r="DC977" s="40">
        <f>VLOOKUP(CK977,'PROMIS 57 T-Score Conversions'!AG$3:AH$35,2,TRUE)</f>
        <v>35.07</v>
      </c>
      <c r="DD977" s="39" t="str">
        <f t="shared" si="31"/>
        <v>Normal</v>
      </c>
    </row>
    <row r="978">
      <c r="A978" s="1" t="b">
        <v>1</v>
      </c>
      <c r="B978" s="1" t="b">
        <v>1</v>
      </c>
      <c r="C978" s="20">
        <v>44174.39550732639</v>
      </c>
      <c r="D978" s="1" t="s">
        <v>570</v>
      </c>
      <c r="E978" s="1">
        <v>2430.0</v>
      </c>
      <c r="F978" s="1">
        <v>2.0</v>
      </c>
      <c r="G978" s="1">
        <v>1.0</v>
      </c>
      <c r="H978" s="1">
        <v>2.0</v>
      </c>
      <c r="I978" s="1">
        <v>2.0</v>
      </c>
      <c r="J978" s="1">
        <v>1.0</v>
      </c>
      <c r="K978" s="1">
        <v>1.0</v>
      </c>
      <c r="L978" s="1">
        <v>2.0</v>
      </c>
      <c r="M978" s="1">
        <v>1.0</v>
      </c>
      <c r="N978" s="1">
        <v>4.0</v>
      </c>
      <c r="O978" s="1">
        <v>3.0</v>
      </c>
      <c r="P978" s="1">
        <v>4.0</v>
      </c>
      <c r="Q978" s="1">
        <v>5.0</v>
      </c>
      <c r="R978" s="1">
        <v>5.0</v>
      </c>
      <c r="S978" s="1">
        <v>5.0</v>
      </c>
      <c r="T978" s="1">
        <v>4.0</v>
      </c>
      <c r="U978" s="1">
        <v>5.0</v>
      </c>
      <c r="V978" s="1">
        <v>5.0</v>
      </c>
      <c r="W978" s="1">
        <v>5.0</v>
      </c>
      <c r="X978" s="1">
        <v>4.0</v>
      </c>
      <c r="Y978" s="1">
        <v>4.0</v>
      </c>
      <c r="Z978" s="1">
        <v>5.0</v>
      </c>
      <c r="AA978" s="1">
        <v>4.0</v>
      </c>
      <c r="AB978" s="1">
        <v>4.0</v>
      </c>
      <c r="AC978" s="1">
        <v>3.0</v>
      </c>
      <c r="AD978" s="1">
        <v>5.0</v>
      </c>
      <c r="AE978" s="1">
        <v>5.0</v>
      </c>
      <c r="AF978" s="1">
        <v>5.0</v>
      </c>
      <c r="AG978" s="1">
        <v>5.0</v>
      </c>
      <c r="AH978" s="1">
        <v>5.0</v>
      </c>
      <c r="AI978" s="1">
        <v>5.0</v>
      </c>
      <c r="AJ978" s="1">
        <v>5.0</v>
      </c>
      <c r="AK978" s="1">
        <v>5.0</v>
      </c>
      <c r="AL978" s="1">
        <v>5.0</v>
      </c>
      <c r="AM978" s="1">
        <v>5.0</v>
      </c>
      <c r="AN978" s="1">
        <v>5.0</v>
      </c>
      <c r="AO978" s="1">
        <v>5.0</v>
      </c>
      <c r="AP978" s="1">
        <v>5.0</v>
      </c>
      <c r="AQ978" s="1">
        <v>5.0</v>
      </c>
      <c r="AR978" s="1">
        <v>4.0</v>
      </c>
      <c r="AS978" s="1">
        <v>4.0</v>
      </c>
      <c r="AT978" s="1">
        <v>2.0</v>
      </c>
      <c r="AU978" s="1">
        <v>2.0</v>
      </c>
      <c r="AV978" s="1">
        <v>1.0</v>
      </c>
      <c r="AW978" s="1">
        <v>2.0</v>
      </c>
      <c r="AX978" s="1">
        <v>2.0</v>
      </c>
      <c r="AY978" s="1">
        <v>2.0</v>
      </c>
      <c r="AZ978" s="1">
        <v>2.0</v>
      </c>
      <c r="BA978" s="1">
        <v>1.0</v>
      </c>
      <c r="BB978" s="1">
        <v>4.0</v>
      </c>
      <c r="BC978" s="1">
        <v>4.0</v>
      </c>
      <c r="BD978" s="1">
        <v>4.0</v>
      </c>
      <c r="BE978" s="1">
        <v>5.0</v>
      </c>
      <c r="BF978" s="1">
        <v>4.0</v>
      </c>
      <c r="BG978" s="1">
        <v>4.0</v>
      </c>
      <c r="BH978" s="1">
        <v>4.0</v>
      </c>
      <c r="BI978" s="1">
        <v>5.0</v>
      </c>
      <c r="BJ978" s="1">
        <v>6.0</v>
      </c>
      <c r="BK978" s="1">
        <v>1.0</v>
      </c>
      <c r="BL978" s="1">
        <v>1.0</v>
      </c>
      <c r="BM978" s="1">
        <v>1.0</v>
      </c>
      <c r="BN978" s="1">
        <v>1.0</v>
      </c>
      <c r="BO978" s="1">
        <v>1.0</v>
      </c>
      <c r="BP978" s="1">
        <v>1.0</v>
      </c>
      <c r="BQ978" s="1">
        <v>1.0</v>
      </c>
      <c r="BR978" s="1">
        <v>1.0</v>
      </c>
      <c r="BS978" s="1">
        <v>5.0</v>
      </c>
      <c r="BT978" s="1">
        <v>5.0</v>
      </c>
      <c r="BU978" s="1">
        <v>5.0</v>
      </c>
      <c r="BV978" s="1">
        <v>5.0</v>
      </c>
      <c r="BW978" s="1">
        <v>5.0</v>
      </c>
      <c r="BX978" s="1">
        <v>5.0</v>
      </c>
      <c r="BY978" s="1">
        <v>5.0</v>
      </c>
      <c r="BZ978" s="1">
        <v>5.0</v>
      </c>
      <c r="CA978" s="64">
        <f t="shared" si="32"/>
        <v>261</v>
      </c>
      <c r="CB978" s="45">
        <f t="shared" si="33"/>
        <v>12</v>
      </c>
      <c r="CC978" s="45">
        <f t="shared" si="34"/>
        <v>35</v>
      </c>
      <c r="CD978" s="45">
        <f t="shared" si="35"/>
        <v>34</v>
      </c>
      <c r="CE978" s="45">
        <f t="shared" si="36"/>
        <v>40</v>
      </c>
      <c r="CF978" s="45">
        <f t="shared" si="37"/>
        <v>38</v>
      </c>
      <c r="CG978" s="45">
        <f t="shared" si="38"/>
        <v>14</v>
      </c>
      <c r="CH978" s="45">
        <f t="shared" si="39"/>
        <v>34</v>
      </c>
      <c r="CI978" s="45">
        <f t="shared" si="40"/>
        <v>0.6</v>
      </c>
      <c r="CJ978">
        <f t="shared" si="10"/>
        <v>8</v>
      </c>
      <c r="CK978" s="45">
        <f t="shared" si="41"/>
        <v>40</v>
      </c>
      <c r="CM978" s="40">
        <f>VLOOKUP(CB978,'PROMIS 57 T-Score Conversions'!Q$3:R$35,2,TRUE)</f>
        <v>28.8</v>
      </c>
      <c r="CN978" s="44" t="str">
        <f t="shared" si="20"/>
        <v>Severe</v>
      </c>
      <c r="CO978" s="40">
        <f>VLOOKUP(CC978,'PROMIS 57 T-Score Conversions'!A$3:B$35,2,TRUE)</f>
        <v>74.1</v>
      </c>
      <c r="CP978" s="39" t="str">
        <f t="shared" si="21"/>
        <v>Severe</v>
      </c>
      <c r="CQ978" s="40">
        <f>VLOOKUP(CD978,'PROMIS 57 T-Score Conversions'!E$3:F$35,2,TRUE)</f>
        <v>71.7</v>
      </c>
      <c r="CR978" s="39" t="str">
        <f t="shared" si="22"/>
        <v>Severe</v>
      </c>
      <c r="CS978" s="40">
        <f>VLOOKUP(CE978,'PROMIS 57 T-Score Conversions'!U$3:V$35,2,TRUE)</f>
        <v>77.8</v>
      </c>
      <c r="CT978" s="39" t="str">
        <f t="shared" si="42"/>
        <v>Severe</v>
      </c>
      <c r="CU978" s="40">
        <f>VLOOKUP(CF978,'PROMIS 57 T-Score Conversions'!Y$3:Z$35,2,TRUE)</f>
        <v>70.8</v>
      </c>
      <c r="CV978" s="39" t="str">
        <f t="shared" si="24"/>
        <v>Severe</v>
      </c>
      <c r="CW978" s="40">
        <f>vlookup(CG978,'PROMIS 57 T-Score Conversions'!M$3:N$35,2,TRUE)</f>
        <v>35.3</v>
      </c>
      <c r="CX978" s="39" t="str">
        <f t="shared" si="25"/>
        <v>Moderate</v>
      </c>
      <c r="CY978" s="40">
        <f>VLOOKup(CH978,'PROMIS 57 T-Score Conversions'!I$3:J$35,2,TRUE)</f>
        <v>68.4</v>
      </c>
      <c r="CZ978" s="39" t="str">
        <f t="shared" si="26"/>
        <v>Moderate</v>
      </c>
      <c r="DA978" s="37">
        <f>VLOOKUP(CJ978,'PROMIS 57 T-Score Conversions'!AC$3:AD$35,2,TRUE)</f>
        <v>22.41</v>
      </c>
      <c r="DB978" s="44" t="str">
        <f t="shared" si="30"/>
        <v>Severe</v>
      </c>
      <c r="DC978" s="40">
        <f>VLOOKUP(CK978,'PROMIS 57 T-Score Conversions'!AG$3:AH$35,2,TRUE)</f>
        <v>67.09</v>
      </c>
      <c r="DD978" s="39" t="str">
        <f t="shared" si="31"/>
        <v>Moderate</v>
      </c>
    </row>
    <row r="979">
      <c r="A979" s="1" t="b">
        <v>1</v>
      </c>
      <c r="B979" s="1" t="b">
        <v>1</v>
      </c>
      <c r="C979" s="20">
        <v>44174.41903252315</v>
      </c>
      <c r="D979" s="1" t="s">
        <v>141</v>
      </c>
      <c r="E979" s="1">
        <v>1909.0</v>
      </c>
      <c r="F979" s="1">
        <v>3.0</v>
      </c>
      <c r="G979" s="1">
        <v>3.0</v>
      </c>
      <c r="H979" s="1">
        <v>3.0</v>
      </c>
      <c r="I979" s="1">
        <v>3.0</v>
      </c>
      <c r="J979" s="1">
        <v>2.0</v>
      </c>
      <c r="K979" s="1">
        <v>2.0</v>
      </c>
      <c r="L979" s="1">
        <v>4.0</v>
      </c>
      <c r="M979" s="1">
        <v>2.0</v>
      </c>
      <c r="N979" s="1">
        <v>2.0</v>
      </c>
      <c r="O979" s="1">
        <v>1.0</v>
      </c>
      <c r="P979" s="1">
        <v>1.0</v>
      </c>
      <c r="Q979" s="1">
        <v>2.0</v>
      </c>
      <c r="R979" s="1">
        <v>2.0</v>
      </c>
      <c r="S979" s="1">
        <v>1.0</v>
      </c>
      <c r="T979" s="1">
        <v>2.0</v>
      </c>
      <c r="U979" s="1">
        <v>2.0</v>
      </c>
      <c r="V979" s="1">
        <v>1.0</v>
      </c>
      <c r="W979" s="1">
        <v>1.0</v>
      </c>
      <c r="X979" s="1">
        <v>2.0</v>
      </c>
      <c r="Y979" s="1">
        <v>2.0</v>
      </c>
      <c r="Z979" s="1">
        <v>2.0</v>
      </c>
      <c r="AA979" s="1">
        <v>1.0</v>
      </c>
      <c r="AB979" s="1">
        <v>2.0</v>
      </c>
      <c r="AC979" s="1">
        <v>1.0</v>
      </c>
      <c r="AD979" s="1">
        <v>4.0</v>
      </c>
      <c r="AE979" s="1">
        <v>3.0</v>
      </c>
      <c r="AF979" s="1">
        <v>4.0</v>
      </c>
      <c r="AG979" s="1">
        <v>4.0</v>
      </c>
      <c r="AH979" s="1">
        <v>4.0</v>
      </c>
      <c r="AI979" s="1">
        <v>4.0</v>
      </c>
      <c r="AJ979" s="1">
        <v>4.0</v>
      </c>
      <c r="AK979" s="1">
        <v>4.0</v>
      </c>
      <c r="AL979" s="1">
        <v>4.0</v>
      </c>
      <c r="AM979" s="1">
        <v>4.0</v>
      </c>
      <c r="AN979" s="1">
        <v>4.0</v>
      </c>
      <c r="AO979" s="1">
        <v>2.0</v>
      </c>
      <c r="AP979" s="1">
        <v>2.0</v>
      </c>
      <c r="AQ979" s="1">
        <v>2.0</v>
      </c>
      <c r="AR979" s="1">
        <v>2.0</v>
      </c>
      <c r="AS979" s="1">
        <v>4.0</v>
      </c>
      <c r="AT979" s="1">
        <v>2.0</v>
      </c>
      <c r="AU979" s="1">
        <v>2.0</v>
      </c>
      <c r="AV979" s="1">
        <v>1.0</v>
      </c>
      <c r="AW979" s="1">
        <v>3.0</v>
      </c>
      <c r="AX979" s="1">
        <v>2.0</v>
      </c>
      <c r="AY979" s="1">
        <v>2.0</v>
      </c>
      <c r="AZ979" s="1">
        <v>2.0</v>
      </c>
      <c r="BA979" s="1">
        <v>1.0</v>
      </c>
      <c r="BB979" s="1">
        <v>4.0</v>
      </c>
      <c r="BC979" s="1">
        <v>4.0</v>
      </c>
      <c r="BD979" s="1">
        <v>4.0</v>
      </c>
      <c r="BE979" s="1">
        <v>4.0</v>
      </c>
      <c r="BF979" s="1">
        <v>4.0</v>
      </c>
      <c r="BG979" s="1">
        <v>4.0</v>
      </c>
      <c r="BH979" s="1">
        <v>4.0</v>
      </c>
      <c r="BI979" s="1">
        <v>4.0</v>
      </c>
      <c r="BJ979" s="1">
        <v>4.0</v>
      </c>
      <c r="BK979" s="1">
        <v>4.0</v>
      </c>
      <c r="BL979" s="1">
        <v>3.0</v>
      </c>
      <c r="BM979" s="1">
        <v>4.0</v>
      </c>
      <c r="BN979" s="1">
        <v>3.0</v>
      </c>
      <c r="BO979" s="1">
        <v>3.0</v>
      </c>
      <c r="BP979" s="1">
        <v>2.0</v>
      </c>
      <c r="BQ979" s="1">
        <v>3.0</v>
      </c>
      <c r="BR979" s="1">
        <v>1.0</v>
      </c>
      <c r="BS979" s="1">
        <v>3.0</v>
      </c>
      <c r="BT979" s="1">
        <v>3.0</v>
      </c>
      <c r="BU979" s="1">
        <v>4.0</v>
      </c>
      <c r="BV979" s="1">
        <v>3.0</v>
      </c>
      <c r="BW979" s="1">
        <v>4.0</v>
      </c>
      <c r="BX979" s="1">
        <v>2.0</v>
      </c>
      <c r="BY979" s="1">
        <v>4.0</v>
      </c>
      <c r="BZ979" s="1">
        <v>4.0</v>
      </c>
      <c r="CA979" s="64">
        <f t="shared" si="32"/>
        <v>203</v>
      </c>
      <c r="CB979" s="45">
        <f t="shared" si="33"/>
        <v>22</v>
      </c>
      <c r="CC979" s="45">
        <f t="shared" si="34"/>
        <v>13</v>
      </c>
      <c r="CD979" s="45">
        <f t="shared" si="35"/>
        <v>12</v>
      </c>
      <c r="CE979" s="45">
        <f t="shared" si="36"/>
        <v>31</v>
      </c>
      <c r="CF979" s="45">
        <f t="shared" si="37"/>
        <v>24</v>
      </c>
      <c r="CG979" s="45">
        <f t="shared" si="38"/>
        <v>15</v>
      </c>
      <c r="CH979" s="45">
        <f t="shared" si="39"/>
        <v>32</v>
      </c>
      <c r="CI979" s="45">
        <f t="shared" si="40"/>
        <v>0.4</v>
      </c>
      <c r="CJ979">
        <f t="shared" si="10"/>
        <v>23</v>
      </c>
      <c r="CK979" s="45">
        <f t="shared" si="41"/>
        <v>27</v>
      </c>
      <c r="CM979" s="40">
        <f>VLOOKUP(CB979,'PROMIS 57 T-Score Conversions'!Q$3:R$35,2,TRUE)</f>
        <v>36.7</v>
      </c>
      <c r="CN979" s="44" t="str">
        <f t="shared" si="20"/>
        <v>Moderate</v>
      </c>
      <c r="CO979" s="40">
        <f>VLOOKUP(CC979,'PROMIS 57 T-Score Conversions'!A$3:B$35,2,TRUE)</f>
        <v>50.8</v>
      </c>
      <c r="CP979" s="39" t="str">
        <f t="shared" si="21"/>
        <v>Mild</v>
      </c>
      <c r="CQ979" s="40">
        <f>VLOOKUP(CD979,'PROMIS 57 T-Score Conversions'!E$3:F$35,2,TRUE)</f>
        <v>50.9</v>
      </c>
      <c r="CR979" s="39" t="str">
        <f t="shared" si="22"/>
        <v>Normal</v>
      </c>
      <c r="CS979" s="40">
        <f>VLOOKUP(CE979,'PROMIS 57 T-Score Conversions'!U$3:V$35,2,TRUE)</f>
        <v>64.3</v>
      </c>
      <c r="CT979" s="39" t="str">
        <f t="shared" si="42"/>
        <v>Moderate</v>
      </c>
      <c r="CU979" s="40">
        <f>VLOOKUP(CF979,'PROMIS 57 T-Score Conversions'!Y$3:Z$35,2,TRUE)</f>
        <v>54.3</v>
      </c>
      <c r="CV979" s="39" t="str">
        <f t="shared" si="24"/>
        <v>Normal</v>
      </c>
      <c r="CW979" s="40">
        <f>vlookup(CG979,'PROMIS 57 T-Score Conversions'!M$3:N$35,2,TRUE)</f>
        <v>36.2</v>
      </c>
      <c r="CX979" s="39" t="str">
        <f t="shared" si="25"/>
        <v>Moderate</v>
      </c>
      <c r="CY979" s="40">
        <f>VLOOKup(CH979,'PROMIS 57 T-Score Conversions'!I$3:J$35,2,TRUE)</f>
        <v>66.9</v>
      </c>
      <c r="CZ979" s="39" t="str">
        <f t="shared" si="26"/>
        <v>Moderate</v>
      </c>
      <c r="DA979" s="37">
        <f>VLOOKUP(CJ979,'PROMIS 57 T-Score Conversions'!AC$3:AD$35,2,TRUE)</f>
        <v>39.5</v>
      </c>
      <c r="DB979" s="44" t="str">
        <f t="shared" si="30"/>
        <v>Moderate</v>
      </c>
      <c r="DC979" s="40">
        <f>VLOOKUP(CK979,'PROMIS 57 T-Score Conversions'!AG$3:AH$35,2,TRUE)</f>
        <v>46.21</v>
      </c>
      <c r="DD979" s="39" t="str">
        <f t="shared" si="31"/>
        <v>Normal</v>
      </c>
    </row>
    <row r="980">
      <c r="A980" s="1" t="b">
        <v>1</v>
      </c>
      <c r="B980" s="1" t="b">
        <v>1</v>
      </c>
      <c r="C980" s="20">
        <v>44174.46124950232</v>
      </c>
      <c r="D980" s="1" t="s">
        <v>531</v>
      </c>
      <c r="E980" s="1">
        <v>2360.0</v>
      </c>
      <c r="F980" s="1">
        <v>4.0</v>
      </c>
      <c r="G980" s="1">
        <v>4.0</v>
      </c>
      <c r="H980" s="1">
        <v>4.0</v>
      </c>
      <c r="I980" s="1">
        <v>4.0</v>
      </c>
      <c r="J980" s="1">
        <v>3.0</v>
      </c>
      <c r="K980" s="1">
        <v>4.0</v>
      </c>
      <c r="L980" s="1">
        <v>4.0</v>
      </c>
      <c r="M980" s="1">
        <v>3.0</v>
      </c>
      <c r="N980" s="1">
        <v>3.0</v>
      </c>
      <c r="O980" s="1">
        <v>3.0</v>
      </c>
      <c r="P980" s="1">
        <v>4.0</v>
      </c>
      <c r="Q980" s="1">
        <v>4.0</v>
      </c>
      <c r="R980" s="1">
        <v>4.0</v>
      </c>
      <c r="S980" s="1">
        <v>4.0</v>
      </c>
      <c r="T980" s="1">
        <v>4.0</v>
      </c>
      <c r="U980" s="1">
        <v>4.0</v>
      </c>
      <c r="V980" s="1">
        <v>3.0</v>
      </c>
      <c r="W980" s="1">
        <v>4.0</v>
      </c>
      <c r="X980" s="1">
        <v>4.0</v>
      </c>
      <c r="Y980" s="1">
        <v>3.0</v>
      </c>
      <c r="Z980" s="1">
        <v>4.0</v>
      </c>
      <c r="AA980" s="1">
        <v>4.0</v>
      </c>
      <c r="AB980" s="1">
        <v>4.0</v>
      </c>
      <c r="AC980" s="1">
        <v>4.0</v>
      </c>
      <c r="AD980" s="1">
        <v>4.0</v>
      </c>
      <c r="AE980" s="1">
        <v>4.0</v>
      </c>
      <c r="AF980" s="1">
        <v>4.0</v>
      </c>
      <c r="AG980" s="1">
        <v>4.0</v>
      </c>
      <c r="AH980" s="1">
        <v>4.0</v>
      </c>
      <c r="AI980" s="1">
        <v>4.0</v>
      </c>
      <c r="AJ980" s="1">
        <v>4.0</v>
      </c>
      <c r="AK980" s="1">
        <v>4.0</v>
      </c>
      <c r="AL980" s="1">
        <v>4.0</v>
      </c>
      <c r="AM980" s="1">
        <v>4.0</v>
      </c>
      <c r="AN980" s="1">
        <v>4.0</v>
      </c>
      <c r="AO980" s="1">
        <v>3.0</v>
      </c>
      <c r="AP980" s="1">
        <v>4.0</v>
      </c>
      <c r="AQ980" s="1">
        <v>4.0</v>
      </c>
      <c r="AR980" s="1">
        <v>4.0</v>
      </c>
      <c r="AS980" s="1">
        <v>4.0</v>
      </c>
      <c r="AT980" s="1">
        <v>3.0</v>
      </c>
      <c r="AU980" s="1">
        <v>3.0</v>
      </c>
      <c r="AV980" s="1">
        <v>3.0</v>
      </c>
      <c r="AW980" s="1">
        <v>3.0</v>
      </c>
      <c r="AX980" s="1">
        <v>3.0</v>
      </c>
      <c r="AY980" s="1">
        <v>3.0</v>
      </c>
      <c r="AZ980" s="1">
        <v>3.0</v>
      </c>
      <c r="BA980" s="1">
        <v>3.0</v>
      </c>
      <c r="BB980" s="1">
        <v>3.0</v>
      </c>
      <c r="BC980" s="1">
        <v>2.0</v>
      </c>
      <c r="BD980" s="1">
        <v>3.0</v>
      </c>
      <c r="BE980" s="1">
        <v>2.0</v>
      </c>
      <c r="BF980" s="1">
        <v>3.0</v>
      </c>
      <c r="BG980" s="1">
        <v>3.0</v>
      </c>
      <c r="BH980" s="1">
        <v>3.0</v>
      </c>
      <c r="BI980" s="1">
        <v>2.0</v>
      </c>
      <c r="BJ980" s="1">
        <v>4.0</v>
      </c>
      <c r="BK980" s="1">
        <v>2.0</v>
      </c>
      <c r="BL980" s="1">
        <v>2.0</v>
      </c>
      <c r="BM980" s="1">
        <v>2.0</v>
      </c>
      <c r="BN980" s="1">
        <v>2.0</v>
      </c>
      <c r="BO980" s="1">
        <v>2.0</v>
      </c>
      <c r="BP980" s="1">
        <v>2.0</v>
      </c>
      <c r="BQ980" s="1">
        <v>2.0</v>
      </c>
      <c r="BR980" s="1">
        <v>2.0</v>
      </c>
      <c r="BS980" s="1">
        <v>4.0</v>
      </c>
      <c r="BT980" s="1">
        <v>4.0</v>
      </c>
      <c r="BU980" s="1">
        <v>4.0</v>
      </c>
      <c r="BV980" s="1">
        <v>4.0</v>
      </c>
      <c r="BW980" s="1">
        <v>4.0</v>
      </c>
      <c r="BX980" s="1">
        <v>4.0</v>
      </c>
      <c r="BY980" s="1">
        <v>4.0</v>
      </c>
      <c r="BZ980" s="1">
        <v>4.0</v>
      </c>
      <c r="CA980" s="64">
        <f t="shared" si="32"/>
        <v>250</v>
      </c>
      <c r="CB980" s="45">
        <f t="shared" si="33"/>
        <v>30</v>
      </c>
      <c r="CC980" s="45">
        <f t="shared" si="34"/>
        <v>30</v>
      </c>
      <c r="CD980" s="45">
        <f t="shared" si="35"/>
        <v>30</v>
      </c>
      <c r="CE980" s="45">
        <f t="shared" si="36"/>
        <v>32</v>
      </c>
      <c r="CF980" s="45">
        <f t="shared" si="37"/>
        <v>31</v>
      </c>
      <c r="CG980" s="45">
        <f t="shared" si="38"/>
        <v>24</v>
      </c>
      <c r="CH980" s="45">
        <f t="shared" si="39"/>
        <v>21</v>
      </c>
      <c r="CI980" s="45">
        <f t="shared" si="40"/>
        <v>0.4</v>
      </c>
      <c r="CJ980">
        <f t="shared" si="10"/>
        <v>16</v>
      </c>
      <c r="CK980" s="45">
        <f t="shared" si="41"/>
        <v>32</v>
      </c>
      <c r="CM980" s="40">
        <f>VLOOKUP(CB980,'PROMIS 57 T-Score Conversions'!Q$3:R$35,2,TRUE)</f>
        <v>42.3</v>
      </c>
      <c r="CN980" s="44" t="str">
        <f t="shared" si="20"/>
        <v>Mild</v>
      </c>
      <c r="CO980" s="40">
        <f>VLOOKUP(CC980,'PROMIS 57 T-Score Conversions'!A$3:B$35,2,TRUE)</f>
        <v>68.7</v>
      </c>
      <c r="CP980" s="39" t="str">
        <f t="shared" si="21"/>
        <v>Severe</v>
      </c>
      <c r="CQ980" s="40">
        <f>VLOOKUP(CD980,'PROMIS 57 T-Score Conversions'!E$3:F$35,2,TRUE)</f>
        <v>67.7</v>
      </c>
      <c r="CR980" s="39" t="str">
        <f t="shared" si="22"/>
        <v>Moderate</v>
      </c>
      <c r="CS980" s="40">
        <f>VLOOKUP(CE980,'PROMIS 57 T-Score Conversions'!U$3:V$35,2,TRUE)</f>
        <v>65.3</v>
      </c>
      <c r="CT980" s="39" t="str">
        <f t="shared" si="42"/>
        <v>Moderate</v>
      </c>
      <c r="CU980" s="40">
        <f>VLOOKUP(CF980,'PROMIS 57 T-Score Conversions'!Y$3:Z$35,2,TRUE)</f>
        <v>61.5</v>
      </c>
      <c r="CV980" s="39" t="str">
        <f t="shared" si="24"/>
        <v>Moderate</v>
      </c>
      <c r="CW980" s="40">
        <f>vlookup(CG980,'PROMIS 57 T-Score Conversions'!M$3:N$35,2,TRUE)</f>
        <v>44</v>
      </c>
      <c r="CX980" s="39" t="str">
        <f t="shared" si="25"/>
        <v>Mild</v>
      </c>
      <c r="CY980" s="40">
        <f>VLOOKup(CH980,'PROMIS 57 T-Score Conversions'!I$3:J$35,2,TRUE)</f>
        <v>59.5</v>
      </c>
      <c r="CZ980" s="39" t="str">
        <f t="shared" si="26"/>
        <v>Mild</v>
      </c>
      <c r="DA980" s="37">
        <f>VLOOKUP(CJ980,'PROMIS 57 T-Score Conversions'!AC$3:AD$35,2,TRUE)</f>
        <v>33.92</v>
      </c>
      <c r="DB980" s="44" t="str">
        <f t="shared" si="30"/>
        <v>Moderate</v>
      </c>
      <c r="DC980" s="40">
        <f>VLOOKUP(CK980,'PROMIS 57 T-Score Conversions'!AG$3:AH$35,2,TRUE)</f>
        <v>51.29</v>
      </c>
      <c r="DD980" s="39" t="str">
        <f t="shared" si="31"/>
        <v>Normal</v>
      </c>
    </row>
    <row r="981">
      <c r="A981" s="1" t="b">
        <v>1</v>
      </c>
      <c r="B981" s="1" t="b">
        <v>1</v>
      </c>
      <c r="C981" s="20">
        <v>44174.69119196759</v>
      </c>
      <c r="D981" s="1" t="s">
        <v>471</v>
      </c>
      <c r="E981" s="1">
        <v>2293.0</v>
      </c>
      <c r="F981" s="1">
        <v>3.0</v>
      </c>
      <c r="G981" s="1">
        <v>3.0</v>
      </c>
      <c r="H981" s="1">
        <v>4.0</v>
      </c>
      <c r="I981" s="1">
        <v>3.0</v>
      </c>
      <c r="J981" s="1">
        <v>1.0</v>
      </c>
      <c r="K981" s="1">
        <v>4.0</v>
      </c>
      <c r="L981" s="1">
        <v>3.0</v>
      </c>
      <c r="M981" s="1">
        <v>2.0</v>
      </c>
      <c r="N981" s="1">
        <v>3.0</v>
      </c>
      <c r="O981" s="1">
        <v>4.0</v>
      </c>
      <c r="P981" s="1">
        <v>4.0</v>
      </c>
      <c r="Q981" s="1">
        <v>4.0</v>
      </c>
      <c r="R981" s="1">
        <v>4.0</v>
      </c>
      <c r="S981" s="1">
        <v>5.0</v>
      </c>
      <c r="T981" s="1">
        <v>4.0</v>
      </c>
      <c r="U981" s="1">
        <v>5.0</v>
      </c>
      <c r="V981" s="1">
        <v>4.0</v>
      </c>
      <c r="W981" s="1">
        <v>3.0</v>
      </c>
      <c r="X981" s="1">
        <v>5.0</v>
      </c>
      <c r="Y981" s="1">
        <v>3.0</v>
      </c>
      <c r="Z981" s="1">
        <v>4.0</v>
      </c>
      <c r="AA981" s="1">
        <v>5.0</v>
      </c>
      <c r="AB981" s="1">
        <v>4.0</v>
      </c>
      <c r="AC981" s="1">
        <v>4.0</v>
      </c>
      <c r="AD981" s="1">
        <v>5.0</v>
      </c>
      <c r="AE981" s="1">
        <v>4.0</v>
      </c>
      <c r="AF981" s="1">
        <v>4.0</v>
      </c>
      <c r="AG981" s="1">
        <v>4.0</v>
      </c>
      <c r="AH981" s="1">
        <v>4.0</v>
      </c>
      <c r="AI981" s="1">
        <v>4.0</v>
      </c>
      <c r="AJ981" s="1">
        <v>4.0</v>
      </c>
      <c r="AK981" s="1">
        <v>4.0</v>
      </c>
      <c r="AL981" s="1">
        <v>4.0</v>
      </c>
      <c r="AM981" s="1">
        <v>1.0</v>
      </c>
      <c r="AN981" s="1">
        <v>5.0</v>
      </c>
      <c r="AO981" s="1">
        <v>5.0</v>
      </c>
      <c r="AP981" s="1">
        <v>3.0</v>
      </c>
      <c r="AQ981" s="1">
        <v>4.0</v>
      </c>
      <c r="AR981" s="1">
        <v>5.0</v>
      </c>
      <c r="AS981" s="1">
        <v>2.0</v>
      </c>
      <c r="AT981" s="1">
        <v>2.0</v>
      </c>
      <c r="AU981" s="1">
        <v>2.0</v>
      </c>
      <c r="AV981" s="1">
        <v>3.0</v>
      </c>
      <c r="AW981" s="1">
        <v>2.0</v>
      </c>
      <c r="AX981" s="1">
        <v>2.0</v>
      </c>
      <c r="AY981" s="1">
        <v>2.0</v>
      </c>
      <c r="AZ981" s="1">
        <v>4.0</v>
      </c>
      <c r="BA981" s="1">
        <v>3.0</v>
      </c>
      <c r="BB981" s="1">
        <v>3.0</v>
      </c>
      <c r="BC981" s="1">
        <v>3.0</v>
      </c>
      <c r="BD981" s="1">
        <v>3.0</v>
      </c>
      <c r="BE981" s="1">
        <v>3.0</v>
      </c>
      <c r="BF981" s="1">
        <v>4.0</v>
      </c>
      <c r="BG981" s="1">
        <v>3.0</v>
      </c>
      <c r="BH981" s="1">
        <v>4.0</v>
      </c>
      <c r="BI981" s="1">
        <v>2.0</v>
      </c>
      <c r="BJ981" s="1">
        <v>6.0</v>
      </c>
      <c r="BK981" s="1">
        <v>4.0</v>
      </c>
      <c r="BL981" s="1">
        <v>2.0</v>
      </c>
      <c r="BM981" s="1">
        <v>2.0</v>
      </c>
      <c r="BN981" s="1">
        <v>3.0</v>
      </c>
      <c r="BO981" s="1">
        <v>2.0</v>
      </c>
      <c r="BP981" s="1">
        <v>1.0</v>
      </c>
      <c r="BQ981" s="1">
        <v>1.0</v>
      </c>
      <c r="BR981" s="1">
        <v>2.0</v>
      </c>
      <c r="BS981" s="1">
        <v>4.0</v>
      </c>
      <c r="BT981" s="1">
        <v>4.0</v>
      </c>
      <c r="BU981" s="1">
        <v>5.0</v>
      </c>
      <c r="BV981" s="1">
        <v>4.0</v>
      </c>
      <c r="BW981" s="1">
        <v>4.0</v>
      </c>
      <c r="BX981" s="1">
        <v>4.0</v>
      </c>
      <c r="BY981" s="1">
        <v>3.0</v>
      </c>
      <c r="BZ981" s="1">
        <v>4.0</v>
      </c>
      <c r="CA981" s="64">
        <f t="shared" si="32"/>
        <v>250</v>
      </c>
      <c r="CB981" s="45">
        <f t="shared" si="33"/>
        <v>23</v>
      </c>
      <c r="CC981" s="45">
        <f t="shared" si="34"/>
        <v>33</v>
      </c>
      <c r="CD981" s="45">
        <f t="shared" si="35"/>
        <v>32</v>
      </c>
      <c r="CE981" s="45">
        <f t="shared" si="36"/>
        <v>33</v>
      </c>
      <c r="CF981" s="45">
        <f t="shared" si="37"/>
        <v>29</v>
      </c>
      <c r="CG981" s="45">
        <f t="shared" si="38"/>
        <v>20</v>
      </c>
      <c r="CH981" s="45">
        <f t="shared" si="39"/>
        <v>25</v>
      </c>
      <c r="CI981" s="45">
        <f t="shared" si="40"/>
        <v>0.6</v>
      </c>
      <c r="CJ981">
        <f t="shared" si="10"/>
        <v>17</v>
      </c>
      <c r="CK981" s="45">
        <f t="shared" si="41"/>
        <v>32</v>
      </c>
      <c r="CM981" s="40">
        <f>VLOOKUP(CB981,'PROMIS 57 T-Score Conversions'!Q$3:R$35,2,TRUE)</f>
        <v>37.4</v>
      </c>
      <c r="CN981" s="44" t="str">
        <f t="shared" si="20"/>
        <v>Moderate</v>
      </c>
      <c r="CO981" s="40">
        <f>VLOOKUP(CC981,'PROMIS 57 T-Score Conversions'!A$3:B$35,2,TRUE)</f>
        <v>71.9</v>
      </c>
      <c r="CP981" s="39" t="str">
        <f t="shared" si="21"/>
        <v>Severe</v>
      </c>
      <c r="CQ981" s="40">
        <f>VLOOKUP(CD981,'PROMIS 57 T-Score Conversions'!E$3:F$35,2,TRUE)</f>
        <v>69.7</v>
      </c>
      <c r="CR981" s="39" t="str">
        <f t="shared" si="22"/>
        <v>Moderate</v>
      </c>
      <c r="CS981" s="40">
        <f>VLOOKUP(CE981,'PROMIS 57 T-Score Conversions'!U$3:V$35,2,TRUE)</f>
        <v>66.4</v>
      </c>
      <c r="CT981" s="39" t="str">
        <f t="shared" si="42"/>
        <v>Moderate</v>
      </c>
      <c r="CU981" s="40">
        <f>VLOOKUP(CF981,'PROMIS 57 T-Score Conversions'!Y$3:Z$35,2,TRUE)</f>
        <v>59.4</v>
      </c>
      <c r="CV981" s="39" t="str">
        <f t="shared" si="24"/>
        <v>Mild</v>
      </c>
      <c r="CW981" s="40">
        <f>vlookup(CG981,'PROMIS 57 T-Score Conversions'!M$3:N$35,2,TRUE)</f>
        <v>40.2</v>
      </c>
      <c r="CX981" s="39" t="str">
        <f t="shared" si="25"/>
        <v>Mild</v>
      </c>
      <c r="CY981" s="40">
        <f>VLOOKup(CH981,'PROMIS 57 T-Score Conversions'!I$3:J$35,2,TRUE)</f>
        <v>62.1</v>
      </c>
      <c r="CZ981" s="39" t="str">
        <f t="shared" si="26"/>
        <v>Moderate</v>
      </c>
      <c r="DA981" s="37">
        <f>VLOOKUP(CJ981,'PROMIS 57 T-Score Conversions'!AC$3:AD$35,2,TRUE)</f>
        <v>34.75</v>
      </c>
      <c r="DB981" s="44" t="str">
        <f t="shared" si="30"/>
        <v>Moderate</v>
      </c>
      <c r="DC981" s="40">
        <f>VLOOKUP(CK981,'PROMIS 57 T-Score Conversions'!AG$3:AH$35,2,TRUE)</f>
        <v>51.29</v>
      </c>
      <c r="DD981" s="39" t="str">
        <f t="shared" si="31"/>
        <v>Normal</v>
      </c>
    </row>
    <row r="982">
      <c r="A982" s="1" t="b">
        <v>1</v>
      </c>
      <c r="B982" s="1" t="b">
        <v>1</v>
      </c>
      <c r="C982" s="20">
        <v>44174.90524644676</v>
      </c>
      <c r="D982" s="1" t="s">
        <v>421</v>
      </c>
      <c r="E982" s="1">
        <v>2222.0</v>
      </c>
      <c r="F982" s="1">
        <v>5.0</v>
      </c>
      <c r="G982" s="1">
        <v>5.0</v>
      </c>
      <c r="H982" s="1">
        <v>5.0</v>
      </c>
      <c r="I982" s="1">
        <v>4.0</v>
      </c>
      <c r="J982" s="1">
        <v>4.0</v>
      </c>
      <c r="K982" s="1">
        <v>4.0</v>
      </c>
      <c r="L982" s="1">
        <v>4.0</v>
      </c>
      <c r="M982" s="1">
        <v>4.0</v>
      </c>
      <c r="N982" s="1">
        <v>4.0</v>
      </c>
      <c r="O982" s="1">
        <v>3.0</v>
      </c>
      <c r="P982" s="1">
        <v>3.0</v>
      </c>
      <c r="Q982" s="1">
        <v>3.0</v>
      </c>
      <c r="R982" s="1">
        <v>2.0</v>
      </c>
      <c r="S982" s="1">
        <v>2.0</v>
      </c>
      <c r="T982" s="1">
        <v>3.0</v>
      </c>
      <c r="U982" s="1">
        <v>4.0</v>
      </c>
      <c r="V982" s="1">
        <v>2.0</v>
      </c>
      <c r="W982" s="1">
        <v>4.0</v>
      </c>
      <c r="X982" s="1">
        <v>4.0</v>
      </c>
      <c r="Y982" s="1">
        <v>4.0</v>
      </c>
      <c r="Z982" s="1">
        <v>2.0</v>
      </c>
      <c r="AA982" s="1">
        <v>4.0</v>
      </c>
      <c r="AB982" s="1">
        <v>4.0</v>
      </c>
      <c r="AC982" s="1">
        <v>4.0</v>
      </c>
      <c r="AD982" s="1">
        <v>4.0</v>
      </c>
      <c r="AE982" s="1">
        <v>4.0</v>
      </c>
      <c r="AF982" s="1">
        <v>4.0</v>
      </c>
      <c r="AG982" s="1">
        <v>4.0</v>
      </c>
      <c r="AH982" s="1">
        <v>4.0</v>
      </c>
      <c r="AI982" s="1">
        <v>3.0</v>
      </c>
      <c r="AJ982" s="1">
        <v>4.0</v>
      </c>
      <c r="AK982" s="1">
        <v>2.0</v>
      </c>
      <c r="AL982" s="1">
        <v>4.0</v>
      </c>
      <c r="AM982" s="1">
        <v>4.0</v>
      </c>
      <c r="AN982" s="1">
        <v>4.0</v>
      </c>
      <c r="AO982" s="1">
        <v>4.0</v>
      </c>
      <c r="AP982" s="1">
        <v>3.0</v>
      </c>
      <c r="AQ982" s="1">
        <v>3.0</v>
      </c>
      <c r="AR982" s="1">
        <v>3.0</v>
      </c>
      <c r="AS982" s="1">
        <v>4.0</v>
      </c>
      <c r="AT982" s="1">
        <v>3.0</v>
      </c>
      <c r="AU982" s="1">
        <v>2.0</v>
      </c>
      <c r="AV982" s="1">
        <v>3.0</v>
      </c>
      <c r="AW982" s="1">
        <v>3.0</v>
      </c>
      <c r="AX982" s="1">
        <v>3.0</v>
      </c>
      <c r="AY982" s="1">
        <v>3.0</v>
      </c>
      <c r="AZ982" s="1">
        <v>4.0</v>
      </c>
      <c r="BA982" s="1">
        <v>4.0</v>
      </c>
      <c r="BB982" s="1">
        <v>4.0</v>
      </c>
      <c r="BC982" s="1">
        <v>4.0</v>
      </c>
      <c r="BD982" s="1">
        <v>4.0</v>
      </c>
      <c r="BE982" s="1">
        <v>4.0</v>
      </c>
      <c r="BF982" s="1">
        <v>4.0</v>
      </c>
      <c r="BG982" s="1">
        <v>4.0</v>
      </c>
      <c r="BH982" s="1">
        <v>5.0</v>
      </c>
      <c r="BI982" s="1">
        <v>4.0</v>
      </c>
      <c r="BJ982" s="1">
        <v>6.0</v>
      </c>
      <c r="BK982" s="1">
        <v>2.0</v>
      </c>
      <c r="BL982" s="1">
        <v>3.0</v>
      </c>
      <c r="BM982" s="1">
        <v>2.0</v>
      </c>
      <c r="BN982" s="1">
        <v>2.0</v>
      </c>
      <c r="BO982" s="1">
        <v>3.0</v>
      </c>
      <c r="BP982" s="1">
        <v>3.0</v>
      </c>
      <c r="BQ982" s="1">
        <v>2.0</v>
      </c>
      <c r="BR982" s="1">
        <v>3.0</v>
      </c>
      <c r="BS982" s="1">
        <v>3.0</v>
      </c>
      <c r="BT982" s="1">
        <v>4.0</v>
      </c>
      <c r="BU982" s="1">
        <v>4.0</v>
      </c>
      <c r="BV982" s="1">
        <v>3.0</v>
      </c>
      <c r="BW982" s="1">
        <v>4.0</v>
      </c>
      <c r="BX982" s="1">
        <v>3.0</v>
      </c>
      <c r="BY982" s="1">
        <v>3.0</v>
      </c>
      <c r="BZ982" s="1">
        <v>3.0</v>
      </c>
      <c r="CA982" s="64">
        <f t="shared" si="32"/>
        <v>256</v>
      </c>
      <c r="CB982" s="45">
        <f t="shared" si="33"/>
        <v>35</v>
      </c>
      <c r="CC982" s="45">
        <f t="shared" si="34"/>
        <v>24</v>
      </c>
      <c r="CD982" s="45">
        <f t="shared" si="35"/>
        <v>28</v>
      </c>
      <c r="CE982" s="45">
        <f t="shared" si="36"/>
        <v>29</v>
      </c>
      <c r="CF982" s="45">
        <f t="shared" si="37"/>
        <v>29</v>
      </c>
      <c r="CG982" s="45">
        <f t="shared" si="38"/>
        <v>25</v>
      </c>
      <c r="CH982" s="45">
        <f t="shared" si="39"/>
        <v>33</v>
      </c>
      <c r="CI982" s="45">
        <f t="shared" si="40"/>
        <v>0.6</v>
      </c>
      <c r="CJ982">
        <f t="shared" si="10"/>
        <v>20</v>
      </c>
      <c r="CK982" s="45">
        <f t="shared" si="41"/>
        <v>27</v>
      </c>
      <c r="CM982" s="40">
        <f>VLOOKUP(CB982,'PROMIS 57 T-Score Conversions'!Q$3:R$35,2,TRUE)</f>
        <v>46.7</v>
      </c>
      <c r="CN982" s="44" t="str">
        <f t="shared" si="20"/>
        <v>Normal</v>
      </c>
      <c r="CO982" s="40">
        <f>VLOOKUP(CC982,'PROMIS 57 T-Score Conversions'!A$3:B$35,2,TRUE)</f>
        <v>62.5</v>
      </c>
      <c r="CP982" s="39" t="str">
        <f t="shared" si="21"/>
        <v>Moderate</v>
      </c>
      <c r="CQ982" s="40">
        <f>VLOOKUP(CD982,'PROMIS 57 T-Score Conversions'!E$3:F$35,2,TRUE)</f>
        <v>65.8</v>
      </c>
      <c r="CR982" s="39" t="str">
        <f t="shared" si="22"/>
        <v>Moderate</v>
      </c>
      <c r="CS982" s="40">
        <f>VLOOKUP(CE982,'PROMIS 57 T-Score Conversions'!U$3:V$35,2,TRUE)</f>
        <v>62.3</v>
      </c>
      <c r="CT982" s="39" t="str">
        <f t="shared" si="42"/>
        <v>Moderate</v>
      </c>
      <c r="CU982" s="40">
        <f>VLOOKUP(CF982,'PROMIS 57 T-Score Conversions'!Y$3:Z$35,2,TRUE)</f>
        <v>59.4</v>
      </c>
      <c r="CV982" s="39" t="str">
        <f t="shared" si="24"/>
        <v>Mild</v>
      </c>
      <c r="CW982" s="40">
        <f>vlookup(CG982,'PROMIS 57 T-Score Conversions'!M$3:N$35,2,TRUE)</f>
        <v>45</v>
      </c>
      <c r="CX982" s="39" t="str">
        <f t="shared" si="25"/>
        <v>Normal</v>
      </c>
      <c r="CY982" s="40">
        <f>VLOOKup(CH982,'PROMIS 57 T-Score Conversions'!I$3:J$35,2,TRUE)</f>
        <v>67.7</v>
      </c>
      <c r="CZ982" s="39" t="str">
        <f t="shared" si="26"/>
        <v>Moderate</v>
      </c>
      <c r="DA982" s="37">
        <f>VLOOKUP(CJ982,'PROMIS 57 T-Score Conversions'!AC$3:AD$35,2,TRUE)</f>
        <v>37.15</v>
      </c>
      <c r="DB982" s="44" t="str">
        <f t="shared" si="30"/>
        <v>Moderate</v>
      </c>
      <c r="DC982" s="40">
        <f>VLOOKUP(CK982,'PROMIS 57 T-Score Conversions'!AG$3:AH$35,2,TRUE)</f>
        <v>46.21</v>
      </c>
      <c r="DD982" s="39" t="str">
        <f t="shared" si="31"/>
        <v>Normal</v>
      </c>
    </row>
    <row r="983">
      <c r="A983" s="1" t="b">
        <v>1</v>
      </c>
      <c r="B983" s="1" t="b">
        <v>1</v>
      </c>
      <c r="C983" s="20">
        <v>44175.64279690973</v>
      </c>
      <c r="D983" s="1" t="s">
        <v>372</v>
      </c>
      <c r="E983" s="1">
        <v>2170.0</v>
      </c>
      <c r="F983" s="1">
        <v>5.0</v>
      </c>
      <c r="G983" s="1">
        <v>4.0</v>
      </c>
      <c r="H983" s="1">
        <v>5.0</v>
      </c>
      <c r="I983" s="1">
        <v>5.0</v>
      </c>
      <c r="J983" s="1">
        <v>3.0</v>
      </c>
      <c r="K983" s="1">
        <v>5.0</v>
      </c>
      <c r="L983" s="1">
        <v>3.0</v>
      </c>
      <c r="M983" s="1">
        <v>5.0</v>
      </c>
      <c r="N983" s="1">
        <v>1.0</v>
      </c>
      <c r="O983" s="1">
        <v>1.0</v>
      </c>
      <c r="P983" s="1">
        <v>1.0</v>
      </c>
      <c r="Q983" s="1">
        <v>1.0</v>
      </c>
      <c r="R983" s="1">
        <v>1.0</v>
      </c>
      <c r="S983" s="1">
        <v>3.0</v>
      </c>
      <c r="T983" s="1">
        <v>2.0</v>
      </c>
      <c r="U983" s="1">
        <v>3.0</v>
      </c>
      <c r="V983" s="1">
        <v>2.0</v>
      </c>
      <c r="W983" s="1">
        <v>1.0</v>
      </c>
      <c r="X983" s="1">
        <v>2.0</v>
      </c>
      <c r="Y983" s="1">
        <v>1.0</v>
      </c>
      <c r="Z983" s="1">
        <v>1.0</v>
      </c>
      <c r="AA983" s="1">
        <v>2.0</v>
      </c>
      <c r="AB983" s="1">
        <v>2.0</v>
      </c>
      <c r="AC983" s="1">
        <v>3.0</v>
      </c>
      <c r="AD983" s="1">
        <v>3.0</v>
      </c>
      <c r="AE983" s="1">
        <v>3.0</v>
      </c>
      <c r="AF983" s="1">
        <v>3.0</v>
      </c>
      <c r="AG983" s="1">
        <v>3.0</v>
      </c>
      <c r="AH983" s="1">
        <v>2.0</v>
      </c>
      <c r="AI983" s="1">
        <v>2.0</v>
      </c>
      <c r="AJ983" s="1">
        <v>3.0</v>
      </c>
      <c r="AK983" s="1">
        <v>2.0</v>
      </c>
      <c r="AL983" s="1">
        <v>3.0</v>
      </c>
      <c r="AM983" s="1">
        <v>5.0</v>
      </c>
      <c r="AN983" s="1">
        <v>3.0</v>
      </c>
      <c r="AO983" s="1">
        <v>1.0</v>
      </c>
      <c r="AP983" s="1">
        <v>3.0</v>
      </c>
      <c r="AQ983" s="1">
        <v>1.0</v>
      </c>
      <c r="AR983" s="1">
        <v>1.0</v>
      </c>
      <c r="AS983" s="1">
        <v>4.0</v>
      </c>
      <c r="AT983" s="1">
        <v>5.0</v>
      </c>
      <c r="AU983" s="1">
        <v>5.0</v>
      </c>
      <c r="AV983" s="1">
        <v>5.0</v>
      </c>
      <c r="AW983" s="1">
        <v>5.0</v>
      </c>
      <c r="AX983" s="1">
        <v>5.0</v>
      </c>
      <c r="AY983" s="1">
        <v>4.0</v>
      </c>
      <c r="AZ983" s="1">
        <v>5.0</v>
      </c>
      <c r="BA983" s="1">
        <v>5.0</v>
      </c>
      <c r="BB983" s="1">
        <v>2.0</v>
      </c>
      <c r="BC983" s="1">
        <v>1.0</v>
      </c>
      <c r="BD983" s="1">
        <v>1.0</v>
      </c>
      <c r="BE983" s="1">
        <v>1.0</v>
      </c>
      <c r="BF983" s="1">
        <v>1.0</v>
      </c>
      <c r="BG983" s="1">
        <v>1.0</v>
      </c>
      <c r="BH983" s="1">
        <v>2.0</v>
      </c>
      <c r="BI983" s="1">
        <v>1.0</v>
      </c>
      <c r="BJ983" s="1">
        <v>2.0</v>
      </c>
      <c r="BK983" s="1">
        <v>3.0</v>
      </c>
      <c r="BL983" s="1">
        <v>4.0</v>
      </c>
      <c r="BM983" s="1">
        <v>3.0</v>
      </c>
      <c r="BN983" s="1">
        <v>2.0</v>
      </c>
      <c r="BO983" s="1">
        <v>2.0</v>
      </c>
      <c r="BP983" s="1">
        <v>3.0</v>
      </c>
      <c r="BQ983" s="1">
        <v>4.0</v>
      </c>
      <c r="BR983" s="1">
        <v>4.0</v>
      </c>
      <c r="BS983" s="1">
        <v>4.0</v>
      </c>
      <c r="BT983" s="1">
        <v>3.0</v>
      </c>
      <c r="BU983" s="1">
        <v>5.0</v>
      </c>
      <c r="BV983" s="1">
        <v>2.0</v>
      </c>
      <c r="BW983" s="1">
        <v>4.0</v>
      </c>
      <c r="BX983" s="1">
        <v>3.0</v>
      </c>
      <c r="BY983" s="1">
        <v>2.0</v>
      </c>
      <c r="BZ983" s="1">
        <v>4.0</v>
      </c>
      <c r="CA983" s="64">
        <f t="shared" si="32"/>
        <v>207</v>
      </c>
      <c r="CB983" s="45">
        <f t="shared" si="33"/>
        <v>35</v>
      </c>
      <c r="CC983" s="45">
        <f t="shared" si="34"/>
        <v>13</v>
      </c>
      <c r="CD983" s="45">
        <f t="shared" si="35"/>
        <v>14</v>
      </c>
      <c r="CE983" s="45">
        <f t="shared" si="36"/>
        <v>21</v>
      </c>
      <c r="CF983" s="45">
        <f t="shared" si="37"/>
        <v>21</v>
      </c>
      <c r="CG983" s="45">
        <f t="shared" si="38"/>
        <v>39</v>
      </c>
      <c r="CH983" s="45">
        <f t="shared" si="39"/>
        <v>10</v>
      </c>
      <c r="CI983" s="45">
        <f t="shared" si="40"/>
        <v>0.2</v>
      </c>
      <c r="CJ983">
        <f t="shared" si="10"/>
        <v>25</v>
      </c>
      <c r="CK983" s="45">
        <f t="shared" si="41"/>
        <v>27</v>
      </c>
      <c r="CM983" s="40">
        <f>VLOOKUP(CB983,'PROMIS 57 T-Score Conversions'!Q$3:R$35,2,TRUE)</f>
        <v>46.7</v>
      </c>
      <c r="CN983" s="44" t="str">
        <f t="shared" si="20"/>
        <v>Normal</v>
      </c>
      <c r="CO983" s="40">
        <f>VLOOKUP(CC983,'PROMIS 57 T-Score Conversions'!A$3:B$35,2,TRUE)</f>
        <v>50.8</v>
      </c>
      <c r="CP983" s="39" t="str">
        <f t="shared" si="21"/>
        <v>Mild</v>
      </c>
      <c r="CQ983" s="40">
        <f>VLOOKUP(CD983,'PROMIS 57 T-Score Conversions'!E$3:F$35,2,TRUE)</f>
        <v>53.2</v>
      </c>
      <c r="CR983" s="39" t="str">
        <f t="shared" si="22"/>
        <v>Normal</v>
      </c>
      <c r="CS983" s="40">
        <f>VLOOKUP(CE983,'PROMIS 57 T-Score Conversions'!U$3:V$35,2,TRUE)</f>
        <v>54.6</v>
      </c>
      <c r="CT983" s="39" t="str">
        <f t="shared" si="42"/>
        <v>Normal</v>
      </c>
      <c r="CU983" s="40">
        <f>VLOOKUP(CF983,'PROMIS 57 T-Score Conversions'!Y$3:Z$35,2,TRUE)</f>
        <v>51.2</v>
      </c>
      <c r="CV983" s="39" t="str">
        <f t="shared" si="24"/>
        <v>Normal</v>
      </c>
      <c r="CW983" s="40">
        <f>vlookup(CG983,'PROMIS 57 T-Score Conversions'!M$3:N$35,2,TRUE)</f>
        <v>60.2</v>
      </c>
      <c r="CX983" s="39" t="str">
        <f t="shared" si="25"/>
        <v>Normal</v>
      </c>
      <c r="CY983" s="40">
        <f>VLOOKup(CH983,'PROMIS 57 T-Score Conversions'!I$3:J$35,2,TRUE)</f>
        <v>49.9</v>
      </c>
      <c r="CZ983" s="39" t="str">
        <f t="shared" si="26"/>
        <v>Normal</v>
      </c>
      <c r="DA983" s="37">
        <f>VLOOKUP(CJ983,'PROMIS 57 T-Score Conversions'!AC$3:AD$35,2,TRUE)</f>
        <v>41.09</v>
      </c>
      <c r="DB983" s="44" t="str">
        <f t="shared" si="30"/>
        <v>Mild</v>
      </c>
      <c r="DC983" s="40">
        <f>VLOOKUP(CK983,'PROMIS 57 T-Score Conversions'!AG$3:AH$35,2,TRUE)</f>
        <v>46.21</v>
      </c>
      <c r="DD983" s="39" t="str">
        <f t="shared" si="31"/>
        <v>Normal</v>
      </c>
    </row>
    <row r="984">
      <c r="A984" s="1" t="b">
        <v>1</v>
      </c>
      <c r="B984" s="1" t="b">
        <v>1</v>
      </c>
      <c r="C984" s="20">
        <v>44175.82128469908</v>
      </c>
      <c r="D984" s="1" t="s">
        <v>501</v>
      </c>
      <c r="E984" s="1">
        <v>2324.0</v>
      </c>
      <c r="F984" s="1">
        <v>3.0</v>
      </c>
      <c r="G984" s="1">
        <v>5.0</v>
      </c>
      <c r="H984" s="1">
        <v>4.0</v>
      </c>
      <c r="I984" s="1">
        <v>3.0</v>
      </c>
      <c r="J984" s="1">
        <v>1.0</v>
      </c>
      <c r="K984" s="1">
        <v>3.0</v>
      </c>
      <c r="L984" s="1">
        <v>5.0</v>
      </c>
      <c r="M984" s="1">
        <v>3.0</v>
      </c>
      <c r="N984" s="1">
        <v>1.0</v>
      </c>
      <c r="O984" s="1">
        <v>2.0</v>
      </c>
      <c r="P984" s="1">
        <v>2.0</v>
      </c>
      <c r="Q984" s="1">
        <v>2.0</v>
      </c>
      <c r="R984" s="1">
        <v>3.0</v>
      </c>
      <c r="S984" s="1">
        <v>4.0</v>
      </c>
      <c r="T984" s="1">
        <v>4.0</v>
      </c>
      <c r="U984" s="1">
        <v>4.0</v>
      </c>
      <c r="V984" s="1">
        <v>1.0</v>
      </c>
      <c r="W984" s="1">
        <v>1.0</v>
      </c>
      <c r="X984" s="1">
        <v>1.0</v>
      </c>
      <c r="Y984" s="1">
        <v>1.0</v>
      </c>
      <c r="Z984" s="1">
        <v>1.0</v>
      </c>
      <c r="AA984" s="1">
        <v>1.0</v>
      </c>
      <c r="AB984" s="1">
        <v>1.0</v>
      </c>
      <c r="AC984" s="1">
        <v>1.0</v>
      </c>
      <c r="AD984" s="1">
        <v>4.0</v>
      </c>
      <c r="AE984" s="1">
        <v>3.0</v>
      </c>
      <c r="AF984" s="1">
        <v>3.0</v>
      </c>
      <c r="AG984" s="1">
        <v>3.0</v>
      </c>
      <c r="AH984" s="1">
        <v>5.0</v>
      </c>
      <c r="AI984" s="1">
        <v>5.0</v>
      </c>
      <c r="AJ984" s="1">
        <v>3.0</v>
      </c>
      <c r="AK984" s="1">
        <v>4.0</v>
      </c>
      <c r="AL984" s="1">
        <v>2.0</v>
      </c>
      <c r="AM984" s="1">
        <v>3.0</v>
      </c>
      <c r="AN984" s="1">
        <v>2.0</v>
      </c>
      <c r="AO984" s="1">
        <v>1.0</v>
      </c>
      <c r="AP984" s="1">
        <v>1.0</v>
      </c>
      <c r="AQ984" s="1">
        <v>1.0</v>
      </c>
      <c r="AR984" s="1">
        <v>1.0</v>
      </c>
      <c r="AS984" s="1">
        <v>3.0</v>
      </c>
      <c r="AT984" s="1">
        <v>2.0</v>
      </c>
      <c r="AU984" s="1">
        <v>4.0</v>
      </c>
      <c r="AV984" s="1">
        <v>1.0</v>
      </c>
      <c r="AW984" s="1">
        <v>2.0</v>
      </c>
      <c r="AX984" s="1">
        <v>2.0</v>
      </c>
      <c r="AY984" s="1">
        <v>2.0</v>
      </c>
      <c r="AZ984" s="1">
        <v>2.0</v>
      </c>
      <c r="BA984" s="1">
        <v>2.0</v>
      </c>
      <c r="BB984" s="1">
        <v>4.0</v>
      </c>
      <c r="BC984" s="1">
        <v>4.0</v>
      </c>
      <c r="BD984" s="1">
        <v>4.0</v>
      </c>
      <c r="BE984" s="1">
        <v>3.0</v>
      </c>
      <c r="BF984" s="1">
        <v>4.0</v>
      </c>
      <c r="BG984" s="1">
        <v>3.0</v>
      </c>
      <c r="BH984" s="1">
        <v>2.0</v>
      </c>
      <c r="BI984" s="1">
        <v>3.0</v>
      </c>
      <c r="BJ984" s="1">
        <v>5.0</v>
      </c>
      <c r="BK984" s="1">
        <v>2.0</v>
      </c>
      <c r="BL984" s="1">
        <v>3.0</v>
      </c>
      <c r="BM984" s="1">
        <v>2.0</v>
      </c>
      <c r="BN984" s="1">
        <v>3.0</v>
      </c>
      <c r="BO984" s="1">
        <v>2.0</v>
      </c>
      <c r="BP984" s="1">
        <v>2.0</v>
      </c>
      <c r="BQ984" s="1">
        <v>2.0</v>
      </c>
      <c r="BR984" s="1">
        <v>3.0</v>
      </c>
      <c r="BS984" s="1">
        <v>5.0</v>
      </c>
      <c r="BT984" s="1">
        <v>5.0</v>
      </c>
      <c r="BU984" s="1">
        <v>5.0</v>
      </c>
      <c r="BV984" s="1">
        <v>5.0</v>
      </c>
      <c r="BW984" s="1">
        <v>5.0</v>
      </c>
      <c r="BX984" s="1">
        <v>3.0</v>
      </c>
      <c r="BY984" s="1">
        <v>2.0</v>
      </c>
      <c r="BZ984" s="1">
        <v>5.0</v>
      </c>
      <c r="CA984" s="64">
        <f t="shared" si="32"/>
        <v>204</v>
      </c>
      <c r="CB984" s="45">
        <f t="shared" si="33"/>
        <v>27</v>
      </c>
      <c r="CC984" s="45">
        <f t="shared" si="34"/>
        <v>22</v>
      </c>
      <c r="CD984" s="45">
        <f t="shared" si="35"/>
        <v>8</v>
      </c>
      <c r="CE984" s="45">
        <f t="shared" si="36"/>
        <v>30</v>
      </c>
      <c r="CF984" s="45">
        <f t="shared" si="37"/>
        <v>14</v>
      </c>
      <c r="CG984" s="45">
        <f t="shared" si="38"/>
        <v>17</v>
      </c>
      <c r="CH984" s="45">
        <f t="shared" si="39"/>
        <v>27</v>
      </c>
      <c r="CI984" s="45">
        <f t="shared" si="40"/>
        <v>0.5</v>
      </c>
      <c r="CJ984">
        <f t="shared" si="10"/>
        <v>19</v>
      </c>
      <c r="CK984" s="45">
        <f t="shared" si="41"/>
        <v>35</v>
      </c>
      <c r="CM984" s="40">
        <f>VLOOKUP(CB984,'PROMIS 57 T-Score Conversions'!Q$3:R$35,2,TRUE)</f>
        <v>40.1</v>
      </c>
      <c r="CN984" s="44" t="str">
        <f t="shared" si="20"/>
        <v>Mild</v>
      </c>
      <c r="CO984" s="40">
        <f>VLOOKUP(CC984,'PROMIS 57 T-Score Conversions'!A$3:B$35,2,TRUE)</f>
        <v>60.4</v>
      </c>
      <c r="CP984" s="39" t="str">
        <f t="shared" si="21"/>
        <v>Moderate</v>
      </c>
      <c r="CQ984" s="40">
        <f>VLOOKUP(CD984,'PROMIS 57 T-Score Conversions'!E$3:F$35,2,TRUE)</f>
        <v>38.2</v>
      </c>
      <c r="CR984" s="39" t="str">
        <f t="shared" si="22"/>
        <v>Normal</v>
      </c>
      <c r="CS984" s="40">
        <f>VLOOKUP(CE984,'PROMIS 57 T-Score Conversions'!U$3:V$35,2,TRUE)</f>
        <v>63.3</v>
      </c>
      <c r="CT984" s="39" t="str">
        <f t="shared" si="42"/>
        <v>Moderate</v>
      </c>
      <c r="CU984" s="40">
        <f>VLOOKUP(CF984,'PROMIS 57 T-Score Conversions'!Y$3:Z$35,2,TRUE)</f>
        <v>42.9</v>
      </c>
      <c r="CV984" s="39" t="str">
        <f t="shared" si="24"/>
        <v>Normal</v>
      </c>
      <c r="CW984" s="40">
        <f>vlookup(CG984,'PROMIS 57 T-Score Conversions'!M$3:N$35,2,TRUE)</f>
        <v>37.7</v>
      </c>
      <c r="CX984" s="39" t="str">
        <f t="shared" si="25"/>
        <v>Moderate</v>
      </c>
      <c r="CY984" s="40">
        <f>VLOOKup(CH984,'PROMIS 57 T-Score Conversions'!I$3:J$35,2,TRUE)</f>
        <v>63.5</v>
      </c>
      <c r="CZ984" s="39" t="str">
        <f t="shared" si="26"/>
        <v>Moderate</v>
      </c>
      <c r="DA984" s="37">
        <f>VLOOKUP(CJ984,'PROMIS 57 T-Score Conversions'!AC$3:AD$35,2,TRUE)</f>
        <v>36.36</v>
      </c>
      <c r="DB984" s="44" t="str">
        <f t="shared" si="30"/>
        <v>Moderate</v>
      </c>
      <c r="DC984" s="40">
        <f>VLOOKUP(CK984,'PROMIS 57 T-Score Conversions'!AG$3:AH$35,2,TRUE)</f>
        <v>54.94</v>
      </c>
      <c r="DD984" s="39" t="str">
        <f t="shared" si="31"/>
        <v>Normal</v>
      </c>
    </row>
    <row r="985">
      <c r="A985" s="1" t="b">
        <v>1</v>
      </c>
      <c r="B985" s="1" t="b">
        <v>1</v>
      </c>
      <c r="C985" s="20">
        <v>44175.88662506944</v>
      </c>
      <c r="D985" s="1" t="s">
        <v>479</v>
      </c>
      <c r="E985" s="1">
        <v>2308.0</v>
      </c>
      <c r="F985" s="1">
        <v>4.0</v>
      </c>
      <c r="G985" s="1">
        <v>5.0</v>
      </c>
      <c r="H985" s="1">
        <v>5.0</v>
      </c>
      <c r="I985" s="1">
        <v>5.0</v>
      </c>
      <c r="J985" s="1">
        <v>4.0</v>
      </c>
      <c r="K985" s="1">
        <v>4.0</v>
      </c>
      <c r="L985" s="1">
        <v>4.0</v>
      </c>
      <c r="M985" s="1">
        <v>4.0</v>
      </c>
      <c r="N985" s="1">
        <v>2.0</v>
      </c>
      <c r="O985" s="1">
        <v>1.0</v>
      </c>
      <c r="P985" s="1">
        <v>1.0</v>
      </c>
      <c r="Q985" s="1">
        <v>2.0</v>
      </c>
      <c r="R985" s="1">
        <v>2.0</v>
      </c>
      <c r="S985" s="1">
        <v>1.0</v>
      </c>
      <c r="T985" s="1">
        <v>2.0</v>
      </c>
      <c r="U985" s="1">
        <v>2.0</v>
      </c>
      <c r="V985" s="1">
        <v>1.0</v>
      </c>
      <c r="W985" s="1">
        <v>1.0</v>
      </c>
      <c r="X985" s="1">
        <v>1.0</v>
      </c>
      <c r="Y985" s="1">
        <v>1.0</v>
      </c>
      <c r="Z985" s="1">
        <v>1.0</v>
      </c>
      <c r="AA985" s="1">
        <v>2.0</v>
      </c>
      <c r="AB985" s="1">
        <v>1.0</v>
      </c>
      <c r="AC985" s="1">
        <v>1.0</v>
      </c>
      <c r="AD985" s="1">
        <v>3.0</v>
      </c>
      <c r="AE985" s="1">
        <v>2.0</v>
      </c>
      <c r="AF985" s="1">
        <v>2.0</v>
      </c>
      <c r="AG985" s="1">
        <v>3.0</v>
      </c>
      <c r="AH985" s="1">
        <v>2.0</v>
      </c>
      <c r="AI985" s="1">
        <v>2.0</v>
      </c>
      <c r="AJ985" s="1">
        <v>2.0</v>
      </c>
      <c r="AK985" s="1">
        <v>2.0</v>
      </c>
      <c r="AL985" s="1">
        <v>1.0</v>
      </c>
      <c r="AM985" s="1">
        <v>2.0</v>
      </c>
      <c r="AN985" s="1">
        <v>2.0</v>
      </c>
      <c r="AO985" s="1">
        <v>1.0</v>
      </c>
      <c r="AP985" s="1">
        <v>2.0</v>
      </c>
      <c r="AQ985" s="1">
        <v>1.0</v>
      </c>
      <c r="AR985" s="1">
        <v>1.0</v>
      </c>
      <c r="AS985" s="1">
        <v>2.0</v>
      </c>
      <c r="AT985" s="1">
        <v>2.0</v>
      </c>
      <c r="AU985" s="1">
        <v>4.0</v>
      </c>
      <c r="AV985" s="1">
        <v>4.0</v>
      </c>
      <c r="AW985" s="1">
        <v>2.0</v>
      </c>
      <c r="AX985" s="1">
        <v>2.0</v>
      </c>
      <c r="AY985" s="1">
        <v>2.0</v>
      </c>
      <c r="AZ985" s="1">
        <v>4.0</v>
      </c>
      <c r="BA985" s="1">
        <v>4.0</v>
      </c>
      <c r="BB985" s="1">
        <v>2.0</v>
      </c>
      <c r="BC985" s="1">
        <v>2.0</v>
      </c>
      <c r="BD985" s="1">
        <v>1.0</v>
      </c>
      <c r="BE985" s="1">
        <v>2.0</v>
      </c>
      <c r="BF985" s="1">
        <v>2.0</v>
      </c>
      <c r="BG985" s="1">
        <v>1.0</v>
      </c>
      <c r="BH985" s="1">
        <v>2.0</v>
      </c>
      <c r="BI985" s="1">
        <v>2.0</v>
      </c>
      <c r="BJ985" s="1">
        <v>3.0</v>
      </c>
      <c r="BK985" s="1">
        <v>5.0</v>
      </c>
      <c r="BL985" s="1">
        <v>5.0</v>
      </c>
      <c r="BM985" s="1">
        <v>5.0</v>
      </c>
      <c r="BN985" s="1">
        <v>5.0</v>
      </c>
      <c r="BO985" s="1">
        <v>5.0</v>
      </c>
      <c r="BP985" s="1">
        <v>5.0</v>
      </c>
      <c r="BQ985" s="1">
        <v>5.0</v>
      </c>
      <c r="BR985" s="1">
        <v>5.0</v>
      </c>
      <c r="BS985" s="1">
        <v>1.0</v>
      </c>
      <c r="BT985" s="1">
        <v>1.0</v>
      </c>
      <c r="BU985" s="1">
        <v>1.0</v>
      </c>
      <c r="BV985" s="1">
        <v>1.0</v>
      </c>
      <c r="BW985" s="1">
        <v>1.0</v>
      </c>
      <c r="BX985" s="1">
        <v>1.0</v>
      </c>
      <c r="BY985" s="1">
        <v>2.0</v>
      </c>
      <c r="BZ985" s="1">
        <v>1.0</v>
      </c>
      <c r="CA985" s="64">
        <f t="shared" si="32"/>
        <v>177</v>
      </c>
      <c r="CB985" s="45">
        <f t="shared" si="33"/>
        <v>35</v>
      </c>
      <c r="CC985" s="45">
        <f t="shared" si="34"/>
        <v>13</v>
      </c>
      <c r="CD985" s="45">
        <f t="shared" si="35"/>
        <v>9</v>
      </c>
      <c r="CE985" s="45">
        <f t="shared" si="36"/>
        <v>18</v>
      </c>
      <c r="CF985" s="45">
        <f t="shared" si="37"/>
        <v>12</v>
      </c>
      <c r="CG985" s="45">
        <f t="shared" si="38"/>
        <v>24</v>
      </c>
      <c r="CH985" s="45">
        <f t="shared" si="39"/>
        <v>14</v>
      </c>
      <c r="CI985" s="45">
        <f t="shared" si="40"/>
        <v>0.3</v>
      </c>
      <c r="CJ985">
        <f t="shared" si="10"/>
        <v>40</v>
      </c>
      <c r="CK985" s="45">
        <f t="shared" si="41"/>
        <v>9</v>
      </c>
      <c r="CM985" s="40">
        <f>VLOOKUP(CB985,'PROMIS 57 T-Score Conversions'!Q$3:R$35,2,TRUE)</f>
        <v>46.7</v>
      </c>
      <c r="CN985" s="44" t="str">
        <f t="shared" si="20"/>
        <v>Normal</v>
      </c>
      <c r="CO985" s="40">
        <f>VLOOKUP(CC985,'PROMIS 57 T-Score Conversions'!A$3:B$35,2,TRUE)</f>
        <v>50.8</v>
      </c>
      <c r="CP985" s="39" t="str">
        <f t="shared" si="21"/>
        <v>Mild</v>
      </c>
      <c r="CQ985" s="40">
        <f>VLOOKUP(CD985,'PROMIS 57 T-Score Conversions'!E$3:F$35,2,TRUE)</f>
        <v>44.7</v>
      </c>
      <c r="CR985" s="39" t="str">
        <f t="shared" si="22"/>
        <v>Normal</v>
      </c>
      <c r="CS985" s="40">
        <f>VLOOKUP(CE985,'PROMIS 57 T-Score Conversions'!U$3:V$35,2,TRUE)</f>
        <v>51.5</v>
      </c>
      <c r="CT985" s="39" t="str">
        <f t="shared" si="42"/>
        <v>Normal</v>
      </c>
      <c r="CU985" s="40">
        <f>VLOOKUP(CF985,'PROMIS 57 T-Score Conversions'!Y$3:Z$35,2,TRUE)</f>
        <v>39.8</v>
      </c>
      <c r="CV985" s="39" t="str">
        <f t="shared" si="24"/>
        <v>Normal</v>
      </c>
      <c r="CW985" s="40">
        <f>vlookup(CG985,'PROMIS 57 T-Score Conversions'!M$3:N$35,2,TRUE)</f>
        <v>44</v>
      </c>
      <c r="CX985" s="39" t="str">
        <f t="shared" si="25"/>
        <v>Mild</v>
      </c>
      <c r="CY985" s="40">
        <f>VLOOKup(CH985,'PROMIS 57 T-Score Conversions'!I$3:J$35,2,TRUE)</f>
        <v>54.1</v>
      </c>
      <c r="CZ985" s="39" t="str">
        <f t="shared" si="26"/>
        <v>Normal</v>
      </c>
      <c r="DA985" s="37">
        <f>VLOOKUP(CJ985,'PROMIS 57 T-Score Conversions'!AC$3:AD$35,2,TRUE)</f>
        <v>63.48</v>
      </c>
      <c r="DB985" s="44" t="str">
        <f t="shared" si="30"/>
        <v>Normal</v>
      </c>
      <c r="DC985" s="40">
        <f>VLOOKUP(CK985,'PROMIS 57 T-Score Conversions'!AG$3:AH$35,2,TRUE)</f>
        <v>26.59</v>
      </c>
      <c r="DD985" s="39" t="str">
        <f t="shared" si="31"/>
        <v>Normal</v>
      </c>
    </row>
    <row r="986">
      <c r="A986" s="1" t="b">
        <v>1</v>
      </c>
      <c r="B986" s="1" t="b">
        <v>1</v>
      </c>
      <c r="C986" s="20">
        <v>44178.633931874996</v>
      </c>
      <c r="D986" s="1" t="s">
        <v>322</v>
      </c>
      <c r="E986" s="1">
        <v>2110.0</v>
      </c>
      <c r="F986" s="1">
        <v>4.0</v>
      </c>
      <c r="G986" s="1">
        <v>4.0</v>
      </c>
      <c r="H986" s="1">
        <v>4.0</v>
      </c>
      <c r="I986" s="1">
        <v>4.0</v>
      </c>
      <c r="J986" s="1">
        <v>4.0</v>
      </c>
      <c r="K986" s="1">
        <v>4.0</v>
      </c>
      <c r="L986" s="1">
        <v>5.0</v>
      </c>
      <c r="M986" s="1">
        <v>4.0</v>
      </c>
      <c r="N986" s="1">
        <v>2.0</v>
      </c>
      <c r="O986" s="1">
        <v>2.0</v>
      </c>
      <c r="P986" s="1">
        <v>2.0</v>
      </c>
      <c r="Q986" s="1">
        <v>2.0</v>
      </c>
      <c r="R986" s="1">
        <v>2.0</v>
      </c>
      <c r="S986" s="1">
        <v>2.0</v>
      </c>
      <c r="T986" s="1">
        <v>2.0</v>
      </c>
      <c r="U986" s="1">
        <v>2.0</v>
      </c>
      <c r="V986" s="1">
        <v>2.0</v>
      </c>
      <c r="W986" s="1">
        <v>2.0</v>
      </c>
      <c r="X986" s="1">
        <v>2.0</v>
      </c>
      <c r="Y986" s="1">
        <v>2.0</v>
      </c>
      <c r="Z986" s="1">
        <v>2.0</v>
      </c>
      <c r="AA986" s="1">
        <v>3.0</v>
      </c>
      <c r="AB986" s="1">
        <v>2.0</v>
      </c>
      <c r="AC986" s="1">
        <v>2.0</v>
      </c>
      <c r="AD986" s="1">
        <v>3.0</v>
      </c>
      <c r="AE986" s="1">
        <v>3.0</v>
      </c>
      <c r="AF986" s="1">
        <v>2.0</v>
      </c>
      <c r="AG986" s="1">
        <v>3.0</v>
      </c>
      <c r="AH986" s="1">
        <v>2.0</v>
      </c>
      <c r="AI986" s="1">
        <v>2.0</v>
      </c>
      <c r="AJ986" s="1">
        <v>2.0</v>
      </c>
      <c r="AK986" s="1">
        <v>2.0</v>
      </c>
      <c r="AL986" s="1">
        <v>3.0</v>
      </c>
      <c r="AM986" s="1">
        <v>3.0</v>
      </c>
      <c r="AN986" s="1">
        <v>3.0</v>
      </c>
      <c r="AO986" s="1">
        <v>3.0</v>
      </c>
      <c r="AP986" s="1">
        <v>3.0</v>
      </c>
      <c r="AQ986" s="1">
        <v>2.0</v>
      </c>
      <c r="AR986" s="1">
        <v>3.0</v>
      </c>
      <c r="AS986" s="1">
        <v>3.0</v>
      </c>
      <c r="AT986" s="1">
        <v>2.0</v>
      </c>
      <c r="AU986" s="1">
        <v>3.0</v>
      </c>
      <c r="AV986" s="1">
        <v>3.0</v>
      </c>
      <c r="AW986" s="1">
        <v>3.0</v>
      </c>
      <c r="AX986" s="1">
        <v>3.0</v>
      </c>
      <c r="AY986" s="1">
        <v>3.0</v>
      </c>
      <c r="AZ986" s="1">
        <v>3.0</v>
      </c>
      <c r="BA986" s="1">
        <v>3.0</v>
      </c>
      <c r="BB986" s="1">
        <v>3.0</v>
      </c>
      <c r="BC986" s="1">
        <v>3.0</v>
      </c>
      <c r="BD986" s="1">
        <v>3.0</v>
      </c>
      <c r="BE986" s="1">
        <v>2.0</v>
      </c>
      <c r="BF986" s="1">
        <v>3.0</v>
      </c>
      <c r="BG986" s="1">
        <v>2.0</v>
      </c>
      <c r="BH986" s="1">
        <v>3.0</v>
      </c>
      <c r="BI986" s="1">
        <v>2.0</v>
      </c>
      <c r="BJ986" s="1">
        <v>3.0</v>
      </c>
      <c r="BK986" s="1">
        <v>3.0</v>
      </c>
      <c r="BL986" s="1">
        <v>3.0</v>
      </c>
      <c r="BM986" s="1">
        <v>3.0</v>
      </c>
      <c r="BN986" s="1">
        <v>3.0</v>
      </c>
      <c r="BO986" s="1">
        <v>3.0</v>
      </c>
      <c r="BP986" s="1">
        <v>3.0</v>
      </c>
      <c r="BQ986" s="1">
        <v>3.0</v>
      </c>
      <c r="BR986" s="1">
        <v>3.0</v>
      </c>
      <c r="BS986" s="1">
        <v>3.0</v>
      </c>
      <c r="BT986" s="1">
        <v>3.0</v>
      </c>
      <c r="BU986" s="1">
        <v>3.0</v>
      </c>
      <c r="BV986" s="1">
        <v>3.0</v>
      </c>
      <c r="BW986" s="1">
        <v>3.0</v>
      </c>
      <c r="BX986" s="1">
        <v>2.0</v>
      </c>
      <c r="BY986" s="1">
        <v>2.0</v>
      </c>
      <c r="BZ986" s="1">
        <v>3.0</v>
      </c>
      <c r="CA986" s="64">
        <f t="shared" si="32"/>
        <v>201</v>
      </c>
      <c r="CB986" s="45">
        <f t="shared" si="33"/>
        <v>33</v>
      </c>
      <c r="CC986" s="45">
        <f t="shared" si="34"/>
        <v>16</v>
      </c>
      <c r="CD986" s="45">
        <f t="shared" si="35"/>
        <v>17</v>
      </c>
      <c r="CE986" s="45">
        <f t="shared" si="36"/>
        <v>19</v>
      </c>
      <c r="CF986" s="45">
        <f t="shared" si="37"/>
        <v>23</v>
      </c>
      <c r="CG986" s="45">
        <f t="shared" si="38"/>
        <v>23</v>
      </c>
      <c r="CH986" s="45">
        <f t="shared" si="39"/>
        <v>21</v>
      </c>
      <c r="CI986" s="45">
        <f t="shared" si="40"/>
        <v>0.3</v>
      </c>
      <c r="CJ986">
        <f t="shared" si="10"/>
        <v>24</v>
      </c>
      <c r="CK986" s="45">
        <f t="shared" si="41"/>
        <v>22</v>
      </c>
      <c r="CM986" s="40">
        <f>VLOOKUP(CB986,'PROMIS 57 T-Score Conversions'!Q$3:R$35,2,TRUE)</f>
        <v>44.7</v>
      </c>
      <c r="CN986" s="44" t="str">
        <f t="shared" si="20"/>
        <v>Mild</v>
      </c>
      <c r="CO986" s="40">
        <f>VLOOKUP(CC986,'PROMIS 57 T-Score Conversions'!A$3:B$35,2,TRUE)</f>
        <v>54.3</v>
      </c>
      <c r="CP986" s="39" t="str">
        <f t="shared" si="21"/>
        <v>Mild</v>
      </c>
      <c r="CQ986" s="40">
        <f>VLOOKUP(CD986,'PROMIS 57 T-Score Conversions'!E$3:F$35,2,TRUE)</f>
        <v>55.9</v>
      </c>
      <c r="CR986" s="39" t="str">
        <f t="shared" si="22"/>
        <v>Mild</v>
      </c>
      <c r="CS986" s="40">
        <f>VLOOKUP(CE986,'PROMIS 57 T-Score Conversions'!U$3:V$35,2,TRUE)</f>
        <v>52.5</v>
      </c>
      <c r="CT986" s="39" t="str">
        <f t="shared" si="42"/>
        <v>Normal</v>
      </c>
      <c r="CU986" s="40">
        <f>VLOOKUP(CF986,'PROMIS 57 T-Score Conversions'!Y$3:Z$35,2,TRUE)</f>
        <v>53.3</v>
      </c>
      <c r="CV986" s="39" t="str">
        <f t="shared" si="24"/>
        <v>Normal</v>
      </c>
      <c r="CW986" s="40">
        <f>vlookup(CG986,'PROMIS 57 T-Score Conversions'!M$3:N$35,2,TRUE)</f>
        <v>43</v>
      </c>
      <c r="CX986" s="39" t="str">
        <f t="shared" si="25"/>
        <v>Mild</v>
      </c>
      <c r="CY986" s="40">
        <f>VLOOKup(CH986,'PROMIS 57 T-Score Conversions'!I$3:J$35,2,TRUE)</f>
        <v>59.5</v>
      </c>
      <c r="CZ986" s="39" t="str">
        <f t="shared" si="26"/>
        <v>Mild</v>
      </c>
      <c r="DA986" s="37">
        <f>VLOOKUP(CJ986,'PROMIS 57 T-Score Conversions'!AC$3:AD$35,2,TRUE)</f>
        <v>40.29</v>
      </c>
      <c r="DB986" s="44" t="str">
        <f t="shared" si="30"/>
        <v>Mild</v>
      </c>
      <c r="DC986" s="40">
        <f>VLOOKUP(CK986,'PROMIS 57 T-Score Conversions'!AG$3:AH$35,2,TRUE)</f>
        <v>41.61</v>
      </c>
      <c r="DD986" s="39" t="str">
        <f t="shared" si="31"/>
        <v>Normal</v>
      </c>
    </row>
    <row r="987">
      <c r="A987" s="1" t="b">
        <v>1</v>
      </c>
      <c r="B987" s="1" t="b">
        <v>1</v>
      </c>
      <c r="C987" s="20">
        <v>44179.50397773148</v>
      </c>
      <c r="D987" s="1" t="s">
        <v>573</v>
      </c>
      <c r="E987" s="1">
        <v>2435.0</v>
      </c>
      <c r="F987" s="1">
        <v>3.0</v>
      </c>
      <c r="G987" s="1">
        <v>2.0</v>
      </c>
      <c r="H987" s="1">
        <v>3.0</v>
      </c>
      <c r="I987" s="1">
        <v>3.0</v>
      </c>
      <c r="J987" s="1">
        <v>1.0</v>
      </c>
      <c r="K987" s="1">
        <v>2.0</v>
      </c>
      <c r="L987" s="1">
        <v>2.0</v>
      </c>
      <c r="M987" s="1">
        <v>1.0</v>
      </c>
      <c r="N987" s="1">
        <v>3.0</v>
      </c>
      <c r="O987" s="1">
        <v>4.0</v>
      </c>
      <c r="P987" s="1">
        <v>4.0</v>
      </c>
      <c r="Q987" s="1">
        <v>4.0</v>
      </c>
      <c r="R987" s="1">
        <v>4.0</v>
      </c>
      <c r="S987" s="1">
        <v>3.0</v>
      </c>
      <c r="T987" s="1">
        <v>4.0</v>
      </c>
      <c r="U987" s="1">
        <v>5.0</v>
      </c>
      <c r="V987" s="1">
        <v>1.0</v>
      </c>
      <c r="W987" s="1">
        <v>3.0</v>
      </c>
      <c r="X987" s="1">
        <v>2.0</v>
      </c>
      <c r="Y987" s="1">
        <v>2.0</v>
      </c>
      <c r="Z987" s="1">
        <v>1.0</v>
      </c>
      <c r="AA987" s="1">
        <v>1.0</v>
      </c>
      <c r="AB987" s="1">
        <v>1.0</v>
      </c>
      <c r="AC987" s="1">
        <v>1.0</v>
      </c>
      <c r="AD987" s="1">
        <v>4.0</v>
      </c>
      <c r="AE987" s="1">
        <v>3.0</v>
      </c>
      <c r="AF987" s="1">
        <v>4.0</v>
      </c>
      <c r="AG987" s="1">
        <v>4.0</v>
      </c>
      <c r="AH987" s="1">
        <v>5.0</v>
      </c>
      <c r="AI987" s="1">
        <v>4.0</v>
      </c>
      <c r="AJ987" s="1">
        <v>4.0</v>
      </c>
      <c r="AK987" s="1">
        <v>3.0</v>
      </c>
      <c r="AL987" s="1">
        <v>5.0</v>
      </c>
      <c r="AM987" s="1">
        <v>4.0</v>
      </c>
      <c r="AN987" s="1">
        <v>5.0</v>
      </c>
      <c r="AO987" s="1">
        <v>5.0</v>
      </c>
      <c r="AP987" s="1">
        <v>5.0</v>
      </c>
      <c r="AQ987" s="1">
        <v>5.0</v>
      </c>
      <c r="AR987" s="1">
        <v>5.0</v>
      </c>
      <c r="AS987" s="1">
        <v>5.0</v>
      </c>
      <c r="AT987" s="1">
        <v>2.0</v>
      </c>
      <c r="AU987" s="1">
        <v>2.0</v>
      </c>
      <c r="AV987" s="1">
        <v>2.0</v>
      </c>
      <c r="AW987" s="1">
        <v>1.0</v>
      </c>
      <c r="AX987" s="1">
        <v>2.0</v>
      </c>
      <c r="AY987" s="1">
        <v>2.0</v>
      </c>
      <c r="AZ987" s="1">
        <v>2.0</v>
      </c>
      <c r="BA987" s="1">
        <v>2.0</v>
      </c>
      <c r="BB987" s="1">
        <v>5.0</v>
      </c>
      <c r="BC987" s="1">
        <v>5.0</v>
      </c>
      <c r="BD987" s="1">
        <v>5.0</v>
      </c>
      <c r="BE987" s="1">
        <v>5.0</v>
      </c>
      <c r="BF987" s="1">
        <v>5.0</v>
      </c>
      <c r="BG987" s="1">
        <v>5.0</v>
      </c>
      <c r="BH987" s="1">
        <v>5.0</v>
      </c>
      <c r="BI987" s="1">
        <v>5.0</v>
      </c>
      <c r="BJ987" s="1">
        <v>8.0</v>
      </c>
      <c r="BK987" s="1">
        <v>2.0</v>
      </c>
      <c r="BL987" s="1">
        <v>1.0</v>
      </c>
      <c r="BM987" s="1">
        <v>1.0</v>
      </c>
      <c r="BN987" s="1">
        <v>1.0</v>
      </c>
      <c r="BO987" s="1">
        <v>1.0</v>
      </c>
      <c r="BP987" s="1">
        <v>1.0</v>
      </c>
      <c r="BQ987" s="1">
        <v>2.0</v>
      </c>
      <c r="BR987" s="1">
        <v>1.0</v>
      </c>
      <c r="BS987" s="1">
        <v>4.0</v>
      </c>
      <c r="BT987" s="1">
        <v>4.0</v>
      </c>
      <c r="BU987" s="1">
        <v>5.0</v>
      </c>
      <c r="BV987" s="1">
        <v>4.0</v>
      </c>
      <c r="BW987" s="1">
        <v>5.0</v>
      </c>
      <c r="BX987" s="1">
        <v>3.0</v>
      </c>
      <c r="BY987" s="1">
        <v>4.0</v>
      </c>
      <c r="BZ987" s="1">
        <v>4.0</v>
      </c>
      <c r="CA987" s="64">
        <f t="shared" si="32"/>
        <v>236</v>
      </c>
      <c r="CB987" s="45">
        <f t="shared" si="33"/>
        <v>17</v>
      </c>
      <c r="CC987" s="45">
        <f t="shared" si="34"/>
        <v>31</v>
      </c>
      <c r="CD987" s="45">
        <f t="shared" si="35"/>
        <v>12</v>
      </c>
      <c r="CE987" s="45">
        <f t="shared" si="36"/>
        <v>31</v>
      </c>
      <c r="CF987" s="45">
        <f t="shared" si="37"/>
        <v>39</v>
      </c>
      <c r="CG987" s="45">
        <f t="shared" si="38"/>
        <v>15</v>
      </c>
      <c r="CH987" s="45">
        <f t="shared" si="39"/>
        <v>40</v>
      </c>
      <c r="CI987" s="45">
        <f t="shared" si="40"/>
        <v>0.8</v>
      </c>
      <c r="CJ987">
        <f t="shared" si="10"/>
        <v>10</v>
      </c>
      <c r="CK987" s="45">
        <f t="shared" si="41"/>
        <v>33</v>
      </c>
      <c r="CM987" s="40">
        <f>VLOOKUP(CB987,'PROMIS 57 T-Score Conversions'!Q$3:R$35,2,TRUE)</f>
        <v>33.2</v>
      </c>
      <c r="CN987" s="44" t="str">
        <f t="shared" si="20"/>
        <v>Moderate</v>
      </c>
      <c r="CO987" s="40">
        <f>VLOOKUP(CC987,'PROMIS 57 T-Score Conversions'!A$3:B$35,2,TRUE)</f>
        <v>69.8</v>
      </c>
      <c r="CP987" s="39" t="str">
        <f t="shared" si="21"/>
        <v>Severe</v>
      </c>
      <c r="CQ987" s="40">
        <f>VLOOKUP(CD987,'PROMIS 57 T-Score Conversions'!E$3:F$35,2,TRUE)</f>
        <v>50.9</v>
      </c>
      <c r="CR987" s="39" t="str">
        <f t="shared" si="22"/>
        <v>Normal</v>
      </c>
      <c r="CS987" s="40">
        <f>VLOOKUP(CE987,'PROMIS 57 T-Score Conversions'!U$3:V$35,2,TRUE)</f>
        <v>64.3</v>
      </c>
      <c r="CT987" s="39" t="str">
        <f t="shared" si="42"/>
        <v>Moderate</v>
      </c>
      <c r="CU987" s="40">
        <f>VLOOKUP(CF987,'PROMIS 57 T-Score Conversions'!Y$3:Z$35,2,TRUE)</f>
        <v>73</v>
      </c>
      <c r="CV987" s="39" t="str">
        <f t="shared" si="24"/>
        <v>Severe</v>
      </c>
      <c r="CW987" s="40">
        <f>vlookup(CG987,'PROMIS 57 T-Score Conversions'!M$3:N$35,2,TRUE)</f>
        <v>36.2</v>
      </c>
      <c r="CX987" s="39" t="str">
        <f t="shared" si="25"/>
        <v>Moderate</v>
      </c>
      <c r="CY987" s="40">
        <f>VLOOKup(CH987,'PROMIS 57 T-Score Conversions'!I$3:J$35,2,TRUE)</f>
        <v>77</v>
      </c>
      <c r="CZ987" s="39" t="str">
        <f t="shared" si="26"/>
        <v>Severe</v>
      </c>
      <c r="DA987" s="37">
        <f>VLOOKUP(CJ987,'PROMIS 57 T-Score Conversions'!AC$3:AD$35,2,TRUE)</f>
        <v>27.45</v>
      </c>
      <c r="DB987" s="44" t="str">
        <f t="shared" si="30"/>
        <v>Severe</v>
      </c>
      <c r="DC987" s="40">
        <f>VLOOKUP(CK987,'PROMIS 57 T-Score Conversions'!AG$3:AH$35,2,TRUE)</f>
        <v>52.42</v>
      </c>
      <c r="DD987" s="39" t="str">
        <f t="shared" si="31"/>
        <v>Normal</v>
      </c>
    </row>
    <row r="988">
      <c r="A988" s="1" t="b">
        <v>1</v>
      </c>
      <c r="B988" s="1" t="b">
        <v>1</v>
      </c>
      <c r="C988" s="20">
        <v>44179.56659003472</v>
      </c>
      <c r="D988" s="1" t="s">
        <v>287</v>
      </c>
      <c r="E988" s="1">
        <v>2047.0</v>
      </c>
      <c r="F988" s="1">
        <v>2.0</v>
      </c>
      <c r="G988" s="1">
        <v>2.0</v>
      </c>
      <c r="H988" s="1">
        <v>3.0</v>
      </c>
      <c r="I988" s="1">
        <v>3.0</v>
      </c>
      <c r="J988" s="1">
        <v>2.0</v>
      </c>
      <c r="K988" s="1">
        <v>2.0</v>
      </c>
      <c r="L988" s="1">
        <v>2.0</v>
      </c>
      <c r="M988" s="1">
        <v>2.0</v>
      </c>
      <c r="N988" s="1">
        <v>2.0</v>
      </c>
      <c r="O988" s="1">
        <v>3.0</v>
      </c>
      <c r="P988" s="1">
        <v>3.0</v>
      </c>
      <c r="Q988" s="1">
        <v>3.0</v>
      </c>
      <c r="R988" s="1">
        <v>2.0</v>
      </c>
      <c r="S988" s="1">
        <v>2.0</v>
      </c>
      <c r="T988" s="1">
        <v>4.0</v>
      </c>
      <c r="U988" s="1">
        <v>4.0</v>
      </c>
      <c r="V988" s="1">
        <v>2.0</v>
      </c>
      <c r="W988" s="1">
        <v>2.0</v>
      </c>
      <c r="X988" s="1">
        <v>3.0</v>
      </c>
      <c r="Y988" s="1">
        <v>3.0</v>
      </c>
      <c r="Z988" s="1">
        <v>3.0</v>
      </c>
      <c r="AA988" s="1">
        <v>3.0</v>
      </c>
      <c r="AB988" s="1">
        <v>4.0</v>
      </c>
      <c r="AC988" s="1">
        <v>3.0</v>
      </c>
      <c r="AD988" s="1">
        <v>4.0</v>
      </c>
      <c r="AE988" s="1">
        <v>4.0</v>
      </c>
      <c r="AF988" s="1">
        <v>4.0</v>
      </c>
      <c r="AG988" s="1">
        <v>4.0</v>
      </c>
      <c r="AH988" s="1">
        <v>4.0</v>
      </c>
      <c r="AI988" s="1">
        <v>4.0</v>
      </c>
      <c r="AJ988" s="1">
        <v>4.0</v>
      </c>
      <c r="AK988" s="1">
        <v>4.0</v>
      </c>
      <c r="AL988" s="1">
        <v>3.0</v>
      </c>
      <c r="AM988" s="1">
        <v>3.0</v>
      </c>
      <c r="AN988" s="1">
        <v>3.0</v>
      </c>
      <c r="AO988" s="1">
        <v>3.0</v>
      </c>
      <c r="AP988" s="1">
        <v>3.0</v>
      </c>
      <c r="AQ988" s="1">
        <v>3.0</v>
      </c>
      <c r="AR988" s="1">
        <v>4.0</v>
      </c>
      <c r="AS988" s="1">
        <v>3.0</v>
      </c>
      <c r="AT988" s="1">
        <v>2.0</v>
      </c>
      <c r="AU988" s="1">
        <v>2.0</v>
      </c>
      <c r="AV988" s="1">
        <v>2.0</v>
      </c>
      <c r="AW988" s="1">
        <v>2.0</v>
      </c>
      <c r="AX988" s="1">
        <v>2.0</v>
      </c>
      <c r="AY988" s="1">
        <v>2.0</v>
      </c>
      <c r="AZ988" s="1">
        <v>2.0</v>
      </c>
      <c r="BA988" s="1">
        <v>2.0</v>
      </c>
      <c r="BB988" s="1">
        <v>4.0</v>
      </c>
      <c r="BC988" s="1">
        <v>4.0</v>
      </c>
      <c r="BD988" s="1">
        <v>4.0</v>
      </c>
      <c r="BE988" s="1">
        <v>4.0</v>
      </c>
      <c r="BF988" s="1">
        <v>4.0</v>
      </c>
      <c r="BG988" s="1">
        <v>4.0</v>
      </c>
      <c r="BH988" s="1">
        <v>3.0</v>
      </c>
      <c r="BI988" s="1">
        <v>3.0</v>
      </c>
      <c r="BJ988" s="1">
        <v>6.0</v>
      </c>
      <c r="BK988" s="1">
        <v>4.0</v>
      </c>
      <c r="BL988" s="1">
        <v>3.0</v>
      </c>
      <c r="BM988" s="1">
        <v>3.0</v>
      </c>
      <c r="BN988" s="1">
        <v>2.0</v>
      </c>
      <c r="BO988" s="1">
        <v>2.0</v>
      </c>
      <c r="BP988" s="1">
        <v>2.0</v>
      </c>
      <c r="BQ988" s="1">
        <v>2.0</v>
      </c>
      <c r="BR988" s="1">
        <v>3.0</v>
      </c>
      <c r="BS988" s="1">
        <v>3.0</v>
      </c>
      <c r="BT988" s="1">
        <v>4.0</v>
      </c>
      <c r="BU988" s="1">
        <v>3.0</v>
      </c>
      <c r="BV988" s="1">
        <v>4.0</v>
      </c>
      <c r="BW988" s="1">
        <v>3.0</v>
      </c>
      <c r="BX988" s="1">
        <v>3.0</v>
      </c>
      <c r="BY988" s="1">
        <v>2.0</v>
      </c>
      <c r="BZ988" s="1">
        <v>4.0</v>
      </c>
      <c r="CA988" s="64">
        <f t="shared" si="32"/>
        <v>220</v>
      </c>
      <c r="CB988" s="45">
        <f t="shared" si="33"/>
        <v>18</v>
      </c>
      <c r="CC988" s="45">
        <f t="shared" si="34"/>
        <v>23</v>
      </c>
      <c r="CD988" s="45">
        <f t="shared" si="35"/>
        <v>23</v>
      </c>
      <c r="CE988" s="45">
        <f t="shared" si="36"/>
        <v>32</v>
      </c>
      <c r="CF988" s="45">
        <f t="shared" si="37"/>
        <v>25</v>
      </c>
      <c r="CG988" s="45">
        <f t="shared" si="38"/>
        <v>16</v>
      </c>
      <c r="CH988" s="45">
        <f t="shared" si="39"/>
        <v>30</v>
      </c>
      <c r="CI988" s="45">
        <f t="shared" si="40"/>
        <v>0.6</v>
      </c>
      <c r="CJ988">
        <f t="shared" si="10"/>
        <v>21</v>
      </c>
      <c r="CK988" s="45">
        <f t="shared" si="41"/>
        <v>26</v>
      </c>
      <c r="CM988" s="40">
        <f>VLOOKUP(CB988,'PROMIS 57 T-Score Conversions'!Q$3:R$35,2,TRUE)</f>
        <v>34</v>
      </c>
      <c r="CN988" s="44" t="str">
        <f t="shared" si="20"/>
        <v>Moderate</v>
      </c>
      <c r="CO988" s="40">
        <f>VLOOKUP(CC988,'PROMIS 57 T-Score Conversions'!A$3:B$35,2,TRUE)</f>
        <v>61.4</v>
      </c>
      <c r="CP988" s="39" t="str">
        <f t="shared" si="21"/>
        <v>Moderate</v>
      </c>
      <c r="CQ988" s="40">
        <f>VLOOKUP(CD988,'PROMIS 57 T-Score Conversions'!E$3:F$35,2,TRUE)</f>
        <v>61.2</v>
      </c>
      <c r="CR988" s="39" t="str">
        <f t="shared" si="22"/>
        <v>Moderate</v>
      </c>
      <c r="CS988" s="40">
        <f>VLOOKUP(CE988,'PROMIS 57 T-Score Conversions'!U$3:V$35,2,TRUE)</f>
        <v>65.3</v>
      </c>
      <c r="CT988" s="39" t="str">
        <f t="shared" si="42"/>
        <v>Moderate</v>
      </c>
      <c r="CU988" s="40">
        <f>VLOOKUP(CF988,'PROMIS 57 T-Score Conversions'!Y$3:Z$35,2,TRUE)</f>
        <v>55.3</v>
      </c>
      <c r="CV988" s="39" t="str">
        <f t="shared" si="24"/>
        <v>Mild</v>
      </c>
      <c r="CW988" s="40">
        <f>vlookup(CG988,'PROMIS 57 T-Score Conversions'!M$3:N$35,2,TRUE)</f>
        <v>36.9</v>
      </c>
      <c r="CX988" s="39" t="str">
        <f t="shared" si="25"/>
        <v>Moderate</v>
      </c>
      <c r="CY988" s="40">
        <f>VLOOKup(CH988,'PROMIS 57 T-Score Conversions'!I$3:J$35,2,TRUE)</f>
        <v>65.5</v>
      </c>
      <c r="CZ988" s="39" t="str">
        <f t="shared" si="26"/>
        <v>Moderate</v>
      </c>
      <c r="DA988" s="37">
        <f>VLOOKUP(CJ988,'PROMIS 57 T-Score Conversions'!AC$3:AD$35,2,TRUE)</f>
        <v>37.93</v>
      </c>
      <c r="DB988" s="44" t="str">
        <f t="shared" si="30"/>
        <v>Moderate</v>
      </c>
      <c r="DC988" s="40">
        <f>VLOOKUP(CK988,'PROMIS 57 T-Score Conversions'!AG$3:AH$35,2,TRUE)</f>
        <v>45.27</v>
      </c>
      <c r="DD988" s="39" t="str">
        <f t="shared" si="31"/>
        <v>Normal</v>
      </c>
    </row>
    <row r="989">
      <c r="A989" s="1" t="b">
        <v>1</v>
      </c>
      <c r="B989" s="1" t="b">
        <v>1</v>
      </c>
      <c r="C989" s="20">
        <v>44179.616269791666</v>
      </c>
      <c r="D989" s="1" t="s">
        <v>402</v>
      </c>
      <c r="E989" s="1">
        <v>2210.0</v>
      </c>
      <c r="F989" s="1">
        <v>3.0</v>
      </c>
      <c r="G989" s="1">
        <v>3.0</v>
      </c>
      <c r="H989" s="1">
        <v>4.0</v>
      </c>
      <c r="I989" s="1">
        <v>3.0</v>
      </c>
      <c r="J989" s="1">
        <v>1.0</v>
      </c>
      <c r="K989" s="1">
        <v>4.0</v>
      </c>
      <c r="L989" s="1">
        <v>3.0</v>
      </c>
      <c r="M989" s="1">
        <v>1.0</v>
      </c>
      <c r="N989" s="1">
        <v>1.0</v>
      </c>
      <c r="O989" s="1">
        <v>1.0</v>
      </c>
      <c r="P989" s="1">
        <v>1.0</v>
      </c>
      <c r="Q989" s="1">
        <v>2.0</v>
      </c>
      <c r="R989" s="1">
        <v>1.0</v>
      </c>
      <c r="S989" s="1">
        <v>1.0</v>
      </c>
      <c r="T989" s="1">
        <v>2.0</v>
      </c>
      <c r="U989" s="1">
        <v>3.0</v>
      </c>
      <c r="V989" s="1">
        <v>1.0</v>
      </c>
      <c r="W989" s="1">
        <v>1.0</v>
      </c>
      <c r="X989" s="1">
        <v>1.0</v>
      </c>
      <c r="Y989" s="1">
        <v>1.0</v>
      </c>
      <c r="Z989" s="1">
        <v>1.0</v>
      </c>
      <c r="AA989" s="1">
        <v>2.0</v>
      </c>
      <c r="AB989" s="1">
        <v>1.0</v>
      </c>
      <c r="AC989" s="1">
        <v>1.0</v>
      </c>
      <c r="AD989" s="1">
        <v>3.0</v>
      </c>
      <c r="AE989" s="1">
        <v>3.0</v>
      </c>
      <c r="AF989" s="1">
        <v>3.0</v>
      </c>
      <c r="AG989" s="1">
        <v>2.0</v>
      </c>
      <c r="AH989" s="1">
        <v>2.0</v>
      </c>
      <c r="AI989" s="1">
        <v>4.0</v>
      </c>
      <c r="AJ989" s="1">
        <v>3.0</v>
      </c>
      <c r="AK989" s="1">
        <v>4.0</v>
      </c>
      <c r="AL989" s="1">
        <v>3.0</v>
      </c>
      <c r="AM989" s="1">
        <v>4.0</v>
      </c>
      <c r="AN989" s="1">
        <v>3.0</v>
      </c>
      <c r="AO989" s="1">
        <v>2.0</v>
      </c>
      <c r="AP989" s="1">
        <v>3.0</v>
      </c>
      <c r="AQ989" s="1">
        <v>2.0</v>
      </c>
      <c r="AR989" s="1">
        <v>1.0</v>
      </c>
      <c r="AS989" s="1">
        <v>4.0</v>
      </c>
      <c r="AT989" s="1">
        <v>1.0</v>
      </c>
      <c r="AU989" s="1">
        <v>1.0</v>
      </c>
      <c r="AV989" s="1">
        <v>1.0</v>
      </c>
      <c r="AW989" s="1">
        <v>1.0</v>
      </c>
      <c r="AX989" s="1">
        <v>1.0</v>
      </c>
      <c r="AY989" s="1">
        <v>1.0</v>
      </c>
      <c r="AZ989" s="1">
        <v>1.0</v>
      </c>
      <c r="BA989" s="1">
        <v>1.0</v>
      </c>
      <c r="BB989" s="1">
        <v>3.0</v>
      </c>
      <c r="BC989" s="1">
        <v>3.0</v>
      </c>
      <c r="BD989" s="1">
        <v>3.0</v>
      </c>
      <c r="BE989" s="1">
        <v>3.0</v>
      </c>
      <c r="BF989" s="1">
        <v>4.0</v>
      </c>
      <c r="BG989" s="1">
        <v>5.0</v>
      </c>
      <c r="BH989" s="1">
        <v>4.0</v>
      </c>
      <c r="BI989" s="1">
        <v>4.0</v>
      </c>
      <c r="BJ989" s="1">
        <v>4.0</v>
      </c>
      <c r="BK989" s="1">
        <v>2.0</v>
      </c>
      <c r="BL989" s="1">
        <v>2.0</v>
      </c>
      <c r="BM989" s="1">
        <v>3.0</v>
      </c>
      <c r="BN989" s="1">
        <v>2.0</v>
      </c>
      <c r="BO989" s="1">
        <v>2.0</v>
      </c>
      <c r="BP989" s="1">
        <v>2.0</v>
      </c>
      <c r="BQ989" s="1">
        <v>2.0</v>
      </c>
      <c r="BR989" s="1">
        <v>2.0</v>
      </c>
      <c r="BS989" s="1">
        <v>4.0</v>
      </c>
      <c r="BT989" s="1">
        <v>4.0</v>
      </c>
      <c r="BU989" s="1">
        <v>4.0</v>
      </c>
      <c r="BV989" s="1">
        <v>4.0</v>
      </c>
      <c r="BW989" s="1">
        <v>3.0</v>
      </c>
      <c r="BX989" s="1">
        <v>4.0</v>
      </c>
      <c r="BY989" s="1">
        <v>4.0</v>
      </c>
      <c r="BZ989" s="1">
        <v>4.0</v>
      </c>
      <c r="CA989" s="64">
        <f t="shared" si="32"/>
        <v>178</v>
      </c>
      <c r="CB989" s="45">
        <f t="shared" si="33"/>
        <v>22</v>
      </c>
      <c r="CC989" s="45">
        <f t="shared" si="34"/>
        <v>12</v>
      </c>
      <c r="CD989" s="45">
        <f t="shared" si="35"/>
        <v>9</v>
      </c>
      <c r="CE989" s="45">
        <f t="shared" si="36"/>
        <v>24</v>
      </c>
      <c r="CF989" s="45">
        <f t="shared" si="37"/>
        <v>22</v>
      </c>
      <c r="CG989" s="45">
        <f t="shared" si="38"/>
        <v>8</v>
      </c>
      <c r="CH989" s="45">
        <f t="shared" si="39"/>
        <v>29</v>
      </c>
      <c r="CI989" s="45">
        <f t="shared" si="40"/>
        <v>0.4</v>
      </c>
      <c r="CJ989">
        <f t="shared" si="10"/>
        <v>17</v>
      </c>
      <c r="CK989" s="45">
        <f t="shared" si="41"/>
        <v>31</v>
      </c>
      <c r="CM989" s="40">
        <f>VLOOKUP(CB989,'PROMIS 57 T-Score Conversions'!Q$3:R$35,2,TRUE)</f>
        <v>36.7</v>
      </c>
      <c r="CN989" s="44" t="str">
        <f t="shared" si="20"/>
        <v>Moderate</v>
      </c>
      <c r="CO989" s="40">
        <f>VLOOKUP(CC989,'PROMIS 57 T-Score Conversions'!A$3:B$35,2,TRUE)</f>
        <v>49.4</v>
      </c>
      <c r="CP989" s="39" t="str">
        <f t="shared" si="21"/>
        <v>Normal</v>
      </c>
      <c r="CQ989" s="40">
        <f>VLOOKUP(CD989,'PROMIS 57 T-Score Conversions'!E$3:F$35,2,TRUE)</f>
        <v>44.7</v>
      </c>
      <c r="CR989" s="39" t="str">
        <f t="shared" si="22"/>
        <v>Normal</v>
      </c>
      <c r="CS989" s="40">
        <f>VLOOKUP(CE989,'PROMIS 57 T-Score Conversions'!U$3:V$35,2,TRUE)</f>
        <v>57.5</v>
      </c>
      <c r="CT989" s="39" t="str">
        <f t="shared" si="42"/>
        <v>Mild</v>
      </c>
      <c r="CU989" s="40">
        <f>VLOOKUP(CF989,'PROMIS 57 T-Score Conversions'!Y$3:Z$35,2,TRUE)</f>
        <v>52.2</v>
      </c>
      <c r="CV989" s="39" t="str">
        <f t="shared" si="24"/>
        <v>Normal</v>
      </c>
      <c r="CW989" s="40">
        <f>vlookup(CG989,'PROMIS 57 T-Score Conversions'!M$3:N$35,2,TRUE)</f>
        <v>25.91</v>
      </c>
      <c r="CX989" s="39" t="str">
        <f t="shared" si="25"/>
        <v>Severe</v>
      </c>
      <c r="CY989" s="40">
        <f>VLOOKup(CH989,'PROMIS 57 T-Score Conversions'!I$3:J$35,2,TRUE)</f>
        <v>64.8</v>
      </c>
      <c r="CZ989" s="39" t="str">
        <f t="shared" si="26"/>
        <v>Moderate</v>
      </c>
      <c r="DA989" s="37">
        <f>VLOOKUP(CJ989,'PROMIS 57 T-Score Conversions'!AC$3:AD$35,2,TRUE)</f>
        <v>34.75</v>
      </c>
      <c r="DB989" s="44" t="str">
        <f t="shared" si="30"/>
        <v>Moderate</v>
      </c>
      <c r="DC989" s="40">
        <f>VLOOKUP(CK989,'PROMIS 57 T-Score Conversions'!AG$3:AH$35,2,TRUE)</f>
        <v>50.21</v>
      </c>
      <c r="DD989" s="39" t="str">
        <f t="shared" si="31"/>
        <v>Normal</v>
      </c>
    </row>
    <row r="990">
      <c r="A990" s="1" t="b">
        <v>1</v>
      </c>
      <c r="B990" s="1" t="b">
        <v>1</v>
      </c>
      <c r="C990" s="20">
        <v>44179.626340057875</v>
      </c>
      <c r="D990" s="1" t="s">
        <v>574</v>
      </c>
      <c r="E990" s="1">
        <v>2438.0</v>
      </c>
      <c r="F990" s="1">
        <v>3.0</v>
      </c>
      <c r="G990" s="1">
        <v>4.0</v>
      </c>
      <c r="H990" s="1">
        <v>4.0</v>
      </c>
      <c r="I990" s="1">
        <v>4.0</v>
      </c>
      <c r="J990" s="1">
        <v>2.0</v>
      </c>
      <c r="K990" s="1">
        <v>3.0</v>
      </c>
      <c r="L990" s="1">
        <v>3.0</v>
      </c>
      <c r="M990" s="1">
        <v>3.0</v>
      </c>
      <c r="N990" s="1">
        <v>4.0</v>
      </c>
      <c r="O990" s="1">
        <v>4.0</v>
      </c>
      <c r="P990" s="1">
        <v>3.0</v>
      </c>
      <c r="Q990" s="1">
        <v>4.0</v>
      </c>
      <c r="R990" s="1">
        <v>4.0</v>
      </c>
      <c r="S990" s="1">
        <v>3.0</v>
      </c>
      <c r="T990" s="1">
        <v>4.0</v>
      </c>
      <c r="U990" s="1">
        <v>4.0</v>
      </c>
      <c r="V990" s="1">
        <v>2.0</v>
      </c>
      <c r="W990" s="1">
        <v>4.0</v>
      </c>
      <c r="X990" s="1">
        <v>4.0</v>
      </c>
      <c r="Y990" s="1">
        <v>3.0</v>
      </c>
      <c r="Z990" s="1">
        <v>2.0</v>
      </c>
      <c r="AA990" s="1">
        <v>5.0</v>
      </c>
      <c r="AB990" s="1">
        <v>4.0</v>
      </c>
      <c r="AC990" s="1">
        <v>4.0</v>
      </c>
      <c r="AD990" s="1">
        <v>4.0</v>
      </c>
      <c r="AE990" s="1">
        <v>4.0</v>
      </c>
      <c r="AF990" s="1">
        <v>4.0</v>
      </c>
      <c r="AG990" s="1">
        <v>4.0</v>
      </c>
      <c r="AH990" s="1">
        <v>3.0</v>
      </c>
      <c r="AI990" s="1">
        <v>4.0</v>
      </c>
      <c r="AJ990" s="1">
        <v>3.0</v>
      </c>
      <c r="AK990" s="1">
        <v>4.0</v>
      </c>
      <c r="AL990" s="1">
        <v>4.0</v>
      </c>
      <c r="AM990" s="1">
        <v>4.0</v>
      </c>
      <c r="AN990" s="1">
        <v>4.0</v>
      </c>
      <c r="AO990" s="1">
        <v>4.0</v>
      </c>
      <c r="AP990" s="1">
        <v>5.0</v>
      </c>
      <c r="AQ990" s="1">
        <v>5.0</v>
      </c>
      <c r="AR990" s="1">
        <v>4.0</v>
      </c>
      <c r="AS990" s="1">
        <v>5.0</v>
      </c>
      <c r="AT990" s="1">
        <v>2.0</v>
      </c>
      <c r="AU990" s="1">
        <v>2.0</v>
      </c>
      <c r="AV990" s="1">
        <v>2.0</v>
      </c>
      <c r="AW990" s="1">
        <v>3.0</v>
      </c>
      <c r="AX990" s="1">
        <v>1.0</v>
      </c>
      <c r="AY990" s="1">
        <v>1.0</v>
      </c>
      <c r="AZ990" s="1">
        <v>1.0</v>
      </c>
      <c r="BA990" s="1">
        <v>1.0</v>
      </c>
      <c r="BB990" s="1">
        <v>4.0</v>
      </c>
      <c r="BC990" s="1">
        <v>4.0</v>
      </c>
      <c r="BD990" s="1">
        <v>5.0</v>
      </c>
      <c r="BE990" s="1">
        <v>5.0</v>
      </c>
      <c r="BF990" s="1">
        <v>5.0</v>
      </c>
      <c r="BG990" s="1">
        <v>5.0</v>
      </c>
      <c r="BH990" s="1">
        <v>5.0</v>
      </c>
      <c r="BI990" s="1">
        <v>5.0</v>
      </c>
      <c r="BJ990" s="1">
        <v>7.0</v>
      </c>
      <c r="BK990" s="1">
        <v>2.0</v>
      </c>
      <c r="BL990" s="1">
        <v>2.0</v>
      </c>
      <c r="BM990" s="1">
        <v>2.0</v>
      </c>
      <c r="BN990" s="1">
        <v>2.0</v>
      </c>
      <c r="BO990" s="1">
        <v>1.0</v>
      </c>
      <c r="BP990" s="1">
        <v>2.0</v>
      </c>
      <c r="BQ990" s="1">
        <v>1.0</v>
      </c>
      <c r="BR990" s="1">
        <v>2.0</v>
      </c>
      <c r="BS990" s="1">
        <v>4.0</v>
      </c>
      <c r="BT990" s="1">
        <v>4.0</v>
      </c>
      <c r="BU990" s="1">
        <v>4.0</v>
      </c>
      <c r="BV990" s="1">
        <v>5.0</v>
      </c>
      <c r="BW990" s="1">
        <v>5.0</v>
      </c>
      <c r="BX990" s="1">
        <v>4.0</v>
      </c>
      <c r="BY990" s="1">
        <v>4.0</v>
      </c>
      <c r="BZ990" s="1">
        <v>4.0</v>
      </c>
      <c r="CA990" s="64">
        <f t="shared" si="32"/>
        <v>255</v>
      </c>
      <c r="CB990" s="45">
        <f t="shared" si="33"/>
        <v>26</v>
      </c>
      <c r="CC990" s="45">
        <f t="shared" si="34"/>
        <v>30</v>
      </c>
      <c r="CD990" s="45">
        <f t="shared" si="35"/>
        <v>28</v>
      </c>
      <c r="CE990" s="45">
        <f t="shared" si="36"/>
        <v>30</v>
      </c>
      <c r="CF990" s="45">
        <f t="shared" si="37"/>
        <v>35</v>
      </c>
      <c r="CG990" s="45">
        <f t="shared" si="38"/>
        <v>13</v>
      </c>
      <c r="CH990" s="45">
        <f t="shared" si="39"/>
        <v>38</v>
      </c>
      <c r="CI990" s="45">
        <f t="shared" si="40"/>
        <v>0.7</v>
      </c>
      <c r="CJ990">
        <f t="shared" si="10"/>
        <v>14</v>
      </c>
      <c r="CK990" s="45">
        <f t="shared" si="41"/>
        <v>34</v>
      </c>
      <c r="CM990" s="40">
        <f>VLOOKUP(CB990,'PROMIS 57 T-Score Conversions'!Q$3:R$35,2,TRUE)</f>
        <v>39.5</v>
      </c>
      <c r="CN990" s="44" t="str">
        <f t="shared" si="20"/>
        <v>Moderate</v>
      </c>
      <c r="CO990" s="40">
        <f>VLOOKUP(CC990,'PROMIS 57 T-Score Conversions'!A$3:B$35,2,TRUE)</f>
        <v>68.7</v>
      </c>
      <c r="CP990" s="39" t="str">
        <f t="shared" si="21"/>
        <v>Severe</v>
      </c>
      <c r="CQ990" s="40">
        <f>VLOOKUP(CD990,'PROMIS 57 T-Score Conversions'!E$3:F$35,2,TRUE)</f>
        <v>65.8</v>
      </c>
      <c r="CR990" s="39" t="str">
        <f t="shared" si="22"/>
        <v>Moderate</v>
      </c>
      <c r="CS990" s="40">
        <f>VLOOKUP(CE990,'PROMIS 57 T-Score Conversions'!U$3:V$35,2,TRUE)</f>
        <v>63.3</v>
      </c>
      <c r="CT990" s="39" t="str">
        <f t="shared" si="42"/>
        <v>Moderate</v>
      </c>
      <c r="CU990" s="40">
        <f>VLOOKUP(CF990,'PROMIS 57 T-Score Conversions'!Y$3:Z$35,2,TRUE)</f>
        <v>66.1</v>
      </c>
      <c r="CV990" s="39" t="str">
        <f t="shared" si="24"/>
        <v>Moderate</v>
      </c>
      <c r="CW990" s="40">
        <f>vlookup(CG990,'PROMIS 57 T-Score Conversions'!M$3:N$35,2,TRUE)</f>
        <v>34.5</v>
      </c>
      <c r="CX990" s="39" t="str">
        <f t="shared" si="25"/>
        <v>Moderate</v>
      </c>
      <c r="CY990" s="40">
        <f>VLOOKup(CH990,'PROMIS 57 T-Score Conversions'!I$3:J$35,2,TRUE)</f>
        <v>72.1</v>
      </c>
      <c r="CZ990" s="39" t="str">
        <f t="shared" si="26"/>
        <v>Severe</v>
      </c>
      <c r="DA990" s="37">
        <f>VLOOKUP(CJ990,'PROMIS 57 T-Score Conversions'!AC$3:AD$35,2,TRUE)</f>
        <v>32.15</v>
      </c>
      <c r="DB990" s="44" t="str">
        <f t="shared" si="30"/>
        <v>Moderate</v>
      </c>
      <c r="DC990" s="40">
        <f>VLOOKUP(CK990,'PROMIS 57 T-Score Conversions'!AG$3:AH$35,2,TRUE)</f>
        <v>53.63</v>
      </c>
      <c r="DD990" s="39" t="str">
        <f t="shared" si="31"/>
        <v>Normal</v>
      </c>
    </row>
    <row r="991">
      <c r="A991" s="1" t="b">
        <v>1</v>
      </c>
      <c r="B991" s="1" t="b">
        <v>1</v>
      </c>
      <c r="C991" s="20">
        <v>44179.719710335645</v>
      </c>
      <c r="D991" s="1" t="s">
        <v>400</v>
      </c>
      <c r="E991" s="1">
        <v>2216.0</v>
      </c>
      <c r="F991" s="1">
        <v>4.0</v>
      </c>
      <c r="G991" s="1">
        <v>5.0</v>
      </c>
      <c r="H991" s="1">
        <v>5.0</v>
      </c>
      <c r="I991" s="1">
        <v>3.0</v>
      </c>
      <c r="J991" s="1">
        <v>2.0</v>
      </c>
      <c r="K991" s="1">
        <v>4.0</v>
      </c>
      <c r="L991" s="1">
        <v>4.0</v>
      </c>
      <c r="M991" s="1">
        <v>2.0</v>
      </c>
      <c r="N991" s="1">
        <v>3.0</v>
      </c>
      <c r="O991" s="1">
        <v>4.0</v>
      </c>
      <c r="P991" s="1">
        <v>4.0</v>
      </c>
      <c r="Q991" s="1">
        <v>3.0</v>
      </c>
      <c r="R991" s="1">
        <v>3.0</v>
      </c>
      <c r="S991" s="1">
        <v>5.0</v>
      </c>
      <c r="T991" s="1">
        <v>5.0</v>
      </c>
      <c r="U991" s="1">
        <v>5.0</v>
      </c>
      <c r="V991" s="1">
        <v>1.0</v>
      </c>
      <c r="W991" s="1">
        <v>1.0</v>
      </c>
      <c r="X991" s="1">
        <v>4.0</v>
      </c>
      <c r="Y991" s="1">
        <v>2.0</v>
      </c>
      <c r="Z991" s="1">
        <v>1.0</v>
      </c>
      <c r="AA991" s="1">
        <v>4.0</v>
      </c>
      <c r="AB991" s="1">
        <v>4.0</v>
      </c>
      <c r="AC991" s="1">
        <v>3.0</v>
      </c>
      <c r="AD991" s="1">
        <v>4.0</v>
      </c>
      <c r="AE991" s="1">
        <v>4.0</v>
      </c>
      <c r="AF991" s="1">
        <v>4.0</v>
      </c>
      <c r="AG991" s="1">
        <v>4.0</v>
      </c>
      <c r="AH991" s="1">
        <v>4.0</v>
      </c>
      <c r="AI991" s="1">
        <v>3.0</v>
      </c>
      <c r="AJ991" s="1">
        <v>4.0</v>
      </c>
      <c r="AK991" s="1">
        <v>3.0</v>
      </c>
      <c r="AL991" s="1">
        <v>4.0</v>
      </c>
      <c r="AM991" s="1">
        <v>4.0</v>
      </c>
      <c r="AN991" s="1">
        <v>4.0</v>
      </c>
      <c r="AO991" s="1">
        <v>1.0</v>
      </c>
      <c r="AP991" s="1">
        <v>3.0</v>
      </c>
      <c r="AQ991" s="1">
        <v>1.0</v>
      </c>
      <c r="AR991" s="1">
        <v>2.0</v>
      </c>
      <c r="AS991" s="1">
        <v>4.0</v>
      </c>
      <c r="AT991" s="1">
        <v>2.0</v>
      </c>
      <c r="AU991" s="1">
        <v>3.0</v>
      </c>
      <c r="AV991" s="1">
        <v>3.0</v>
      </c>
      <c r="AW991" s="1">
        <v>2.0</v>
      </c>
      <c r="AX991" s="1">
        <v>2.0</v>
      </c>
      <c r="AY991" s="1">
        <v>2.0</v>
      </c>
      <c r="AZ991" s="1">
        <v>2.0</v>
      </c>
      <c r="BA991" s="1">
        <v>2.0</v>
      </c>
      <c r="BB991" s="1">
        <v>4.0</v>
      </c>
      <c r="BC991" s="1">
        <v>4.0</v>
      </c>
      <c r="BD991" s="1">
        <v>3.0</v>
      </c>
      <c r="BE991" s="1">
        <v>4.0</v>
      </c>
      <c r="BF991" s="1">
        <v>4.0</v>
      </c>
      <c r="BG991" s="1">
        <v>4.0</v>
      </c>
      <c r="BH991" s="1">
        <v>3.0</v>
      </c>
      <c r="BI991" s="1">
        <v>3.0</v>
      </c>
      <c r="BJ991" s="1">
        <v>7.0</v>
      </c>
      <c r="BK991" s="1">
        <v>3.0</v>
      </c>
      <c r="BL991" s="1">
        <v>3.0</v>
      </c>
      <c r="BM991" s="1">
        <v>3.0</v>
      </c>
      <c r="BN991" s="1">
        <v>3.0</v>
      </c>
      <c r="BO991" s="1">
        <v>3.0</v>
      </c>
      <c r="BP991" s="1">
        <v>2.0</v>
      </c>
      <c r="BQ991" s="1">
        <v>2.0</v>
      </c>
      <c r="BR991" s="1">
        <v>2.0</v>
      </c>
      <c r="BS991" s="1">
        <v>4.0</v>
      </c>
      <c r="BT991" s="1">
        <v>4.0</v>
      </c>
      <c r="BU991" s="1">
        <v>5.0</v>
      </c>
      <c r="BV991" s="1">
        <v>4.0</v>
      </c>
      <c r="BW991" s="1">
        <v>4.0</v>
      </c>
      <c r="BX991" s="1">
        <v>4.0</v>
      </c>
      <c r="BY991" s="1">
        <v>4.0</v>
      </c>
      <c r="BZ991" s="1">
        <v>4.0</v>
      </c>
      <c r="CA991" s="64">
        <f t="shared" si="32"/>
        <v>242</v>
      </c>
      <c r="CB991" s="45">
        <f t="shared" si="33"/>
        <v>29</v>
      </c>
      <c r="CC991" s="45">
        <f t="shared" si="34"/>
        <v>32</v>
      </c>
      <c r="CD991" s="45">
        <f t="shared" si="35"/>
        <v>20</v>
      </c>
      <c r="CE991" s="45">
        <f t="shared" si="36"/>
        <v>30</v>
      </c>
      <c r="CF991" s="45">
        <f t="shared" si="37"/>
        <v>23</v>
      </c>
      <c r="CG991" s="45">
        <f t="shared" si="38"/>
        <v>18</v>
      </c>
      <c r="CH991" s="45">
        <f t="shared" si="39"/>
        <v>29</v>
      </c>
      <c r="CI991" s="45">
        <f t="shared" si="40"/>
        <v>0.7</v>
      </c>
      <c r="CJ991">
        <f t="shared" si="10"/>
        <v>21</v>
      </c>
      <c r="CK991" s="45">
        <f t="shared" si="41"/>
        <v>33</v>
      </c>
      <c r="CM991" s="40">
        <f>VLOOKUP(CB991,'PROMIS 57 T-Score Conversions'!Q$3:R$35,2,TRUE)</f>
        <v>41.6</v>
      </c>
      <c r="CN991" s="44" t="str">
        <f t="shared" si="20"/>
        <v>Mild</v>
      </c>
      <c r="CO991" s="40">
        <f>VLOOKUP(CC991,'PROMIS 57 T-Score Conversions'!A$3:B$35,2,TRUE)</f>
        <v>70.8</v>
      </c>
      <c r="CP991" s="39" t="str">
        <f t="shared" si="21"/>
        <v>Severe</v>
      </c>
      <c r="CQ991" s="40">
        <f>VLOOKUP(CD991,'PROMIS 57 T-Score Conversions'!E$3:F$35,2,TRUE)</f>
        <v>58.5</v>
      </c>
      <c r="CR991" s="39" t="str">
        <f t="shared" si="22"/>
        <v>Mild</v>
      </c>
      <c r="CS991" s="40">
        <f>VLOOKUP(CE991,'PROMIS 57 T-Score Conversions'!U$3:V$35,2,TRUE)</f>
        <v>63.3</v>
      </c>
      <c r="CT991" s="39" t="str">
        <f t="shared" si="42"/>
        <v>Moderate</v>
      </c>
      <c r="CU991" s="40">
        <f>VLOOKUP(CF991,'PROMIS 57 T-Score Conversions'!Y$3:Z$35,2,TRUE)</f>
        <v>53.3</v>
      </c>
      <c r="CV991" s="39" t="str">
        <f t="shared" si="24"/>
        <v>Normal</v>
      </c>
      <c r="CW991" s="40">
        <f>vlookup(CG991,'PROMIS 57 T-Score Conversions'!M$3:N$35,2,TRUE)</f>
        <v>38.5</v>
      </c>
      <c r="CX991" s="39" t="str">
        <f t="shared" si="25"/>
        <v>Moderate</v>
      </c>
      <c r="CY991" s="40">
        <f>VLOOKup(CH991,'PROMIS 57 T-Score Conversions'!I$3:J$35,2,TRUE)</f>
        <v>64.8</v>
      </c>
      <c r="CZ991" s="39" t="str">
        <f t="shared" si="26"/>
        <v>Moderate</v>
      </c>
      <c r="DA991" s="37">
        <f>VLOOKUP(CJ991,'PROMIS 57 T-Score Conversions'!AC$3:AD$35,2,TRUE)</f>
        <v>37.93</v>
      </c>
      <c r="DB991" s="44" t="str">
        <f t="shared" si="30"/>
        <v>Moderate</v>
      </c>
      <c r="DC991" s="40">
        <f>VLOOKUP(CK991,'PROMIS 57 T-Score Conversions'!AG$3:AH$35,2,TRUE)</f>
        <v>52.42</v>
      </c>
      <c r="DD991" s="39" t="str">
        <f t="shared" si="31"/>
        <v>Normal</v>
      </c>
    </row>
    <row r="992">
      <c r="A992" s="1" t="b">
        <v>1</v>
      </c>
      <c r="B992" s="1" t="b">
        <v>1</v>
      </c>
      <c r="C992" s="20">
        <v>44179.83930046296</v>
      </c>
      <c r="D992" s="1" t="s">
        <v>575</v>
      </c>
      <c r="E992" s="1">
        <v>1527.0</v>
      </c>
      <c r="F992" s="1">
        <v>4.0</v>
      </c>
      <c r="G992" s="1">
        <v>4.0</v>
      </c>
      <c r="H992" s="1">
        <v>4.0</v>
      </c>
      <c r="I992" s="1">
        <v>4.0</v>
      </c>
      <c r="J992" s="1">
        <v>4.0</v>
      </c>
      <c r="K992" s="1">
        <v>4.0</v>
      </c>
      <c r="L992" s="1">
        <v>4.0</v>
      </c>
      <c r="M992" s="1">
        <v>4.0</v>
      </c>
      <c r="N992" s="1">
        <v>2.0</v>
      </c>
      <c r="O992" s="1">
        <v>2.0</v>
      </c>
      <c r="P992" s="1">
        <v>2.0</v>
      </c>
      <c r="Q992" s="1">
        <v>3.0</v>
      </c>
      <c r="R992" s="1">
        <v>3.0</v>
      </c>
      <c r="S992" s="1">
        <v>2.0</v>
      </c>
      <c r="T992" s="1">
        <v>3.0</v>
      </c>
      <c r="U992" s="1">
        <v>4.0</v>
      </c>
      <c r="V992" s="1">
        <v>1.0</v>
      </c>
      <c r="W992" s="1">
        <v>1.0</v>
      </c>
      <c r="X992" s="1">
        <v>2.0</v>
      </c>
      <c r="Y992" s="1">
        <v>1.0</v>
      </c>
      <c r="Z992" s="1">
        <v>1.0</v>
      </c>
      <c r="AA992" s="1">
        <v>2.0</v>
      </c>
      <c r="AB992" s="1">
        <v>1.0</v>
      </c>
      <c r="AC992" s="1">
        <v>1.0</v>
      </c>
      <c r="AD992" s="1">
        <v>3.0</v>
      </c>
      <c r="AE992" s="1">
        <v>2.0</v>
      </c>
      <c r="AF992" s="1">
        <v>3.0</v>
      </c>
      <c r="AG992" s="1">
        <v>3.0</v>
      </c>
      <c r="AH992" s="1">
        <v>2.0</v>
      </c>
      <c r="AI992" s="1">
        <v>2.0</v>
      </c>
      <c r="AJ992" s="1">
        <v>2.0</v>
      </c>
      <c r="AK992" s="1">
        <v>2.0</v>
      </c>
      <c r="AL992" s="1">
        <v>3.0</v>
      </c>
      <c r="AM992" s="1">
        <v>3.0</v>
      </c>
      <c r="AN992" s="1">
        <v>3.0</v>
      </c>
      <c r="AO992" s="1">
        <v>4.0</v>
      </c>
      <c r="AP992" s="1">
        <v>3.0</v>
      </c>
      <c r="AQ992" s="1">
        <v>4.0</v>
      </c>
      <c r="AR992" s="1">
        <v>2.0</v>
      </c>
      <c r="AS992" s="1">
        <v>3.0</v>
      </c>
      <c r="AT992" s="1">
        <v>3.0</v>
      </c>
      <c r="AU992" s="1">
        <v>3.0</v>
      </c>
      <c r="AV992" s="1">
        <v>2.0</v>
      </c>
      <c r="AW992" s="1">
        <v>3.0</v>
      </c>
      <c r="AX992" s="1">
        <v>3.0</v>
      </c>
      <c r="AY992" s="1">
        <v>3.0</v>
      </c>
      <c r="AZ992" s="1">
        <v>3.0</v>
      </c>
      <c r="BA992" s="1">
        <v>2.0</v>
      </c>
      <c r="BB992" s="1">
        <v>4.0</v>
      </c>
      <c r="BC992" s="1">
        <v>2.0</v>
      </c>
      <c r="BD992" s="1">
        <v>3.0</v>
      </c>
      <c r="BE992" s="1">
        <v>2.0</v>
      </c>
      <c r="BF992" s="1">
        <v>3.0</v>
      </c>
      <c r="BG992" s="1">
        <v>3.0</v>
      </c>
      <c r="BH992" s="1">
        <v>3.0</v>
      </c>
      <c r="BI992" s="1">
        <v>3.0</v>
      </c>
      <c r="BJ992" s="1">
        <v>3.0</v>
      </c>
      <c r="BK992" s="1">
        <v>3.0</v>
      </c>
      <c r="BL992" s="1">
        <v>3.0</v>
      </c>
      <c r="BM992" s="1">
        <v>3.0</v>
      </c>
      <c r="BN992" s="1">
        <v>3.0</v>
      </c>
      <c r="BO992" s="1">
        <v>3.0</v>
      </c>
      <c r="BP992" s="1">
        <v>3.0</v>
      </c>
      <c r="BQ992" s="1">
        <v>3.0</v>
      </c>
      <c r="BR992" s="1">
        <v>3.0</v>
      </c>
      <c r="BS992" s="1">
        <v>3.0</v>
      </c>
      <c r="BT992" s="1">
        <v>3.0</v>
      </c>
      <c r="BU992" s="1">
        <v>3.0</v>
      </c>
      <c r="BV992" s="1">
        <v>3.0</v>
      </c>
      <c r="BW992" s="1">
        <v>3.0</v>
      </c>
      <c r="BX992" s="1">
        <v>3.0</v>
      </c>
      <c r="BY992" s="1">
        <v>3.0</v>
      </c>
      <c r="BZ992" s="1">
        <v>3.0</v>
      </c>
      <c r="CA992" s="64">
        <f t="shared" si="32"/>
        <v>203</v>
      </c>
      <c r="CB992" s="45">
        <f t="shared" si="33"/>
        <v>32</v>
      </c>
      <c r="CC992" s="45">
        <f t="shared" si="34"/>
        <v>21</v>
      </c>
      <c r="CD992" s="45">
        <f t="shared" si="35"/>
        <v>10</v>
      </c>
      <c r="CE992" s="45">
        <f t="shared" si="36"/>
        <v>19</v>
      </c>
      <c r="CF992" s="45">
        <f t="shared" si="37"/>
        <v>25</v>
      </c>
      <c r="CG992" s="45">
        <f t="shared" si="38"/>
        <v>22</v>
      </c>
      <c r="CH992" s="45">
        <f t="shared" si="39"/>
        <v>23</v>
      </c>
      <c r="CI992" s="45">
        <f t="shared" si="40"/>
        <v>0.3</v>
      </c>
      <c r="CJ992">
        <f t="shared" si="10"/>
        <v>24</v>
      </c>
      <c r="CK992" s="45">
        <f t="shared" si="41"/>
        <v>24</v>
      </c>
      <c r="CM992" s="40">
        <f>VLOOKUP(CB992,'PROMIS 57 T-Score Conversions'!Q$3:R$35,2,TRUE)</f>
        <v>43.9</v>
      </c>
      <c r="CN992" s="44" t="str">
        <f t="shared" si="20"/>
        <v>Mild</v>
      </c>
      <c r="CO992" s="40">
        <f>VLOOKUP(CC992,'PROMIS 57 T-Score Conversions'!A$3:B$35,2,TRUE)</f>
        <v>59.4</v>
      </c>
      <c r="CP992" s="39" t="str">
        <f t="shared" si="21"/>
        <v>Moderate</v>
      </c>
      <c r="CQ992" s="40">
        <f>VLOOKUP(CD992,'PROMIS 57 T-Score Conversions'!E$3:F$35,2,TRUE)</f>
        <v>47.5</v>
      </c>
      <c r="CR992" s="39" t="str">
        <f t="shared" si="22"/>
        <v>Normal</v>
      </c>
      <c r="CS992" s="40">
        <f>VLOOKUP(CE992,'PROMIS 57 T-Score Conversions'!U$3:V$35,2,TRUE)</f>
        <v>52.5</v>
      </c>
      <c r="CT992" s="39" t="str">
        <f t="shared" si="42"/>
        <v>Normal</v>
      </c>
      <c r="CU992" s="40">
        <f>VLOOKUP(CF992,'PROMIS 57 T-Score Conversions'!Y$3:Z$35,2,TRUE)</f>
        <v>55.3</v>
      </c>
      <c r="CV992" s="39" t="str">
        <f t="shared" si="24"/>
        <v>Mild</v>
      </c>
      <c r="CW992" s="40">
        <f>vlookup(CG992,'PROMIS 57 T-Score Conversions'!M$3:N$35,2,TRUE)</f>
        <v>42</v>
      </c>
      <c r="CX992" s="39" t="str">
        <f t="shared" si="25"/>
        <v>Mild</v>
      </c>
      <c r="CY992" s="40">
        <f>VLOOKup(CH992,'PROMIS 57 T-Score Conversions'!I$3:J$35,2,TRUE)</f>
        <v>60.8</v>
      </c>
      <c r="CZ992" s="39" t="str">
        <f t="shared" si="26"/>
        <v>Moderate</v>
      </c>
      <c r="DA992" s="37">
        <f>VLOOKUP(CJ992,'PROMIS 57 T-Score Conversions'!AC$3:AD$35,2,TRUE)</f>
        <v>40.29</v>
      </c>
      <c r="DB992" s="44" t="str">
        <f t="shared" si="30"/>
        <v>Mild</v>
      </c>
      <c r="DC992" s="40">
        <f>VLOOKUP(CK992,'PROMIS 57 T-Score Conversions'!AG$3:AH$35,2,TRUE)</f>
        <v>43.42</v>
      </c>
      <c r="DD992" s="39" t="str">
        <f t="shared" si="31"/>
        <v>Normal</v>
      </c>
    </row>
    <row r="993">
      <c r="A993" s="1" t="b">
        <v>1</v>
      </c>
      <c r="B993" s="1" t="b">
        <v>1</v>
      </c>
      <c r="C993" s="20">
        <v>44179.91663744213</v>
      </c>
      <c r="D993" s="1" t="s">
        <v>347</v>
      </c>
      <c r="E993" s="1">
        <v>2129.0</v>
      </c>
      <c r="F993" s="1">
        <v>2.0</v>
      </c>
      <c r="G993" s="1">
        <v>3.0</v>
      </c>
      <c r="H993" s="1">
        <v>4.0</v>
      </c>
      <c r="I993" s="1">
        <v>2.0</v>
      </c>
      <c r="J993" s="1">
        <v>1.0</v>
      </c>
      <c r="K993" s="1">
        <v>2.0</v>
      </c>
      <c r="L993" s="1">
        <v>2.0</v>
      </c>
      <c r="M993" s="1">
        <v>1.0</v>
      </c>
      <c r="N993" s="1">
        <v>3.0</v>
      </c>
      <c r="O993" s="1">
        <v>4.0</v>
      </c>
      <c r="P993" s="1">
        <v>5.0</v>
      </c>
      <c r="Q993" s="1">
        <v>5.0</v>
      </c>
      <c r="R993" s="1">
        <v>3.0</v>
      </c>
      <c r="S993" s="1">
        <v>4.0</v>
      </c>
      <c r="T993" s="1">
        <v>4.0</v>
      </c>
      <c r="U993" s="1">
        <v>5.0</v>
      </c>
      <c r="V993" s="1">
        <v>4.0</v>
      </c>
      <c r="W993" s="1">
        <v>4.0</v>
      </c>
      <c r="X993" s="1">
        <v>3.0</v>
      </c>
      <c r="Y993" s="1">
        <v>4.0</v>
      </c>
      <c r="Z993" s="1">
        <v>5.0</v>
      </c>
      <c r="AA993" s="1">
        <v>4.0</v>
      </c>
      <c r="AB993" s="1">
        <v>5.0</v>
      </c>
      <c r="AC993" s="1">
        <v>2.0</v>
      </c>
      <c r="AD993" s="1">
        <v>5.0</v>
      </c>
      <c r="AE993" s="1">
        <v>5.0</v>
      </c>
      <c r="AF993" s="1">
        <v>5.0</v>
      </c>
      <c r="AG993" s="1">
        <v>5.0</v>
      </c>
      <c r="AH993" s="1">
        <v>5.0</v>
      </c>
      <c r="AI993" s="1">
        <v>5.0</v>
      </c>
      <c r="AJ993" s="1">
        <v>4.0</v>
      </c>
      <c r="AK993" s="1">
        <v>4.0</v>
      </c>
      <c r="AL993" s="1">
        <v>5.0</v>
      </c>
      <c r="AM993" s="1">
        <v>5.0</v>
      </c>
      <c r="AN993" s="1">
        <v>5.0</v>
      </c>
      <c r="AO993" s="1">
        <v>5.0</v>
      </c>
      <c r="AP993" s="1">
        <v>5.0</v>
      </c>
      <c r="AQ993" s="1">
        <v>5.0</v>
      </c>
      <c r="AR993" s="1">
        <v>2.0</v>
      </c>
      <c r="AS993" s="1">
        <v>5.0</v>
      </c>
      <c r="AT993" s="1">
        <v>1.0</v>
      </c>
      <c r="AU993" s="1">
        <v>1.0</v>
      </c>
      <c r="AV993" s="1">
        <v>1.0</v>
      </c>
      <c r="AW993" s="1">
        <v>1.0</v>
      </c>
      <c r="AX993" s="1">
        <v>1.0</v>
      </c>
      <c r="AY993" s="1">
        <v>1.0</v>
      </c>
      <c r="AZ993" s="1">
        <v>1.0</v>
      </c>
      <c r="BA993" s="1">
        <v>1.0</v>
      </c>
      <c r="BB993" s="1">
        <v>5.0</v>
      </c>
      <c r="BC993" s="1">
        <v>5.0</v>
      </c>
      <c r="BD993" s="1">
        <v>5.0</v>
      </c>
      <c r="BE993" s="1">
        <v>5.0</v>
      </c>
      <c r="BF993" s="1">
        <v>5.0</v>
      </c>
      <c r="BG993" s="1">
        <v>5.0</v>
      </c>
      <c r="BH993" s="1">
        <v>5.0</v>
      </c>
      <c r="BI993" s="1">
        <v>5.0</v>
      </c>
      <c r="BJ993" s="1">
        <v>7.0</v>
      </c>
      <c r="BK993" s="1">
        <v>1.0</v>
      </c>
      <c r="BL993" s="1">
        <v>1.0</v>
      </c>
      <c r="BM993" s="1">
        <v>1.0</v>
      </c>
      <c r="BN993" s="1">
        <v>1.0</v>
      </c>
      <c r="BO993" s="1">
        <v>1.0</v>
      </c>
      <c r="BP993" s="1">
        <v>1.0</v>
      </c>
      <c r="BQ993" s="1">
        <v>1.0</v>
      </c>
      <c r="BR993" s="1">
        <v>1.0</v>
      </c>
      <c r="BS993" s="1">
        <v>5.0</v>
      </c>
      <c r="BT993" s="1">
        <v>5.0</v>
      </c>
      <c r="BU993" s="1">
        <v>5.0</v>
      </c>
      <c r="BV993" s="1">
        <v>5.0</v>
      </c>
      <c r="BW993" s="1">
        <v>5.0</v>
      </c>
      <c r="BX993" s="1">
        <v>5.0</v>
      </c>
      <c r="BY993" s="1">
        <v>5.0</v>
      </c>
      <c r="BZ993" s="1">
        <v>5.0</v>
      </c>
      <c r="CA993" s="64">
        <f t="shared" si="32"/>
        <v>259</v>
      </c>
      <c r="CB993" s="45">
        <f t="shared" si="33"/>
        <v>17</v>
      </c>
      <c r="CC993" s="45">
        <f t="shared" si="34"/>
        <v>33</v>
      </c>
      <c r="CD993" s="45">
        <f t="shared" si="35"/>
        <v>31</v>
      </c>
      <c r="CE993" s="45">
        <f t="shared" si="36"/>
        <v>38</v>
      </c>
      <c r="CF993" s="45">
        <f t="shared" si="37"/>
        <v>37</v>
      </c>
      <c r="CG993" s="45">
        <f t="shared" si="38"/>
        <v>8</v>
      </c>
      <c r="CH993" s="45">
        <f t="shared" si="39"/>
        <v>40</v>
      </c>
      <c r="CI993" s="45">
        <f t="shared" si="40"/>
        <v>0.7</v>
      </c>
      <c r="CJ993">
        <f t="shared" si="10"/>
        <v>8</v>
      </c>
      <c r="CK993" s="45">
        <f t="shared" si="41"/>
        <v>40</v>
      </c>
      <c r="CM993" s="40">
        <f>VLOOKUP(CB993,'PROMIS 57 T-Score Conversions'!Q$3:R$35,2,TRUE)</f>
        <v>33.2</v>
      </c>
      <c r="CN993" s="44" t="str">
        <f t="shared" si="20"/>
        <v>Moderate</v>
      </c>
      <c r="CO993" s="40">
        <f>VLOOKUP(CC993,'PROMIS 57 T-Score Conversions'!A$3:B$35,2,TRUE)</f>
        <v>71.9</v>
      </c>
      <c r="CP993" s="39" t="str">
        <f t="shared" si="21"/>
        <v>Severe</v>
      </c>
      <c r="CQ993" s="40">
        <f>VLOOKUP(CD993,'PROMIS 57 T-Score Conversions'!E$3:F$35,2,TRUE)</f>
        <v>68.7</v>
      </c>
      <c r="CR993" s="39" t="str">
        <f t="shared" si="22"/>
        <v>Moderate</v>
      </c>
      <c r="CS993" s="40">
        <f>VLOOKUP(CE993,'PROMIS 57 T-Score Conversions'!U$3:V$35,2,TRUE)</f>
        <v>72.4</v>
      </c>
      <c r="CT993" s="39" t="str">
        <f t="shared" si="42"/>
        <v>Severe</v>
      </c>
      <c r="CU993" s="40">
        <f>VLOOKUP(CF993,'PROMIS 57 T-Score Conversions'!Y$3:Z$35,2,TRUE)</f>
        <v>69</v>
      </c>
      <c r="CV993" s="39" t="str">
        <f t="shared" si="24"/>
        <v>Moderate</v>
      </c>
      <c r="CW993" s="40">
        <f>vlookup(CG993,'PROMIS 57 T-Score Conversions'!M$3:N$35,2,TRUE)</f>
        <v>25.91</v>
      </c>
      <c r="CX993" s="39" t="str">
        <f t="shared" si="25"/>
        <v>Severe</v>
      </c>
      <c r="CY993" s="40">
        <f>VLOOKup(CH993,'PROMIS 57 T-Score Conversions'!I$3:J$35,2,TRUE)</f>
        <v>77</v>
      </c>
      <c r="CZ993" s="39" t="str">
        <f t="shared" si="26"/>
        <v>Severe</v>
      </c>
      <c r="DA993" s="37">
        <f>VLOOKUP(CJ993,'PROMIS 57 T-Score Conversions'!AC$3:AD$35,2,TRUE)</f>
        <v>22.41</v>
      </c>
      <c r="DB993" s="44" t="str">
        <f t="shared" si="30"/>
        <v>Severe</v>
      </c>
      <c r="DC993" s="40">
        <f>VLOOKUP(CK993,'PROMIS 57 T-Score Conversions'!AG$3:AH$35,2,TRUE)</f>
        <v>67.09</v>
      </c>
      <c r="DD993" s="39" t="str">
        <f t="shared" si="31"/>
        <v>Moderate</v>
      </c>
    </row>
    <row r="994">
      <c r="A994" s="1" t="b">
        <v>1</v>
      </c>
      <c r="B994" s="1" t="b">
        <v>1</v>
      </c>
      <c r="C994" s="20">
        <v>44181.437365405094</v>
      </c>
      <c r="D994" s="1" t="s">
        <v>542</v>
      </c>
      <c r="E994" s="1">
        <v>2392.0</v>
      </c>
      <c r="F994" s="1">
        <v>4.0</v>
      </c>
      <c r="G994" s="1">
        <v>5.0</v>
      </c>
      <c r="H994" s="1">
        <v>3.0</v>
      </c>
      <c r="I994" s="1">
        <v>4.0</v>
      </c>
      <c r="J994" s="1">
        <v>1.0</v>
      </c>
      <c r="K994" s="1">
        <v>4.0</v>
      </c>
      <c r="L994" s="1">
        <v>5.0</v>
      </c>
      <c r="M994" s="1">
        <v>2.0</v>
      </c>
      <c r="N994" s="1">
        <v>1.0</v>
      </c>
      <c r="O994" s="1">
        <v>1.0</v>
      </c>
      <c r="P994" s="1">
        <v>1.0</v>
      </c>
      <c r="Q994" s="1">
        <v>2.0</v>
      </c>
      <c r="R994" s="1">
        <v>1.0</v>
      </c>
      <c r="S994" s="1">
        <v>1.0</v>
      </c>
      <c r="T994" s="1">
        <v>2.0</v>
      </c>
      <c r="U994" s="1">
        <v>2.0</v>
      </c>
      <c r="V994" s="1">
        <v>1.0</v>
      </c>
      <c r="W994" s="1">
        <v>1.0</v>
      </c>
      <c r="X994" s="1">
        <v>2.0</v>
      </c>
      <c r="Y994" s="1">
        <v>1.0</v>
      </c>
      <c r="Z994" s="1">
        <v>1.0</v>
      </c>
      <c r="AA994" s="1">
        <v>2.0</v>
      </c>
      <c r="AB994" s="1">
        <v>3.0</v>
      </c>
      <c r="AC994" s="1">
        <v>2.0</v>
      </c>
      <c r="AD994" s="1">
        <v>3.0</v>
      </c>
      <c r="AE994" s="1">
        <v>1.0</v>
      </c>
      <c r="AF994" s="1">
        <v>2.0</v>
      </c>
      <c r="AG994" s="1">
        <v>3.0</v>
      </c>
      <c r="AH994" s="1">
        <v>2.0</v>
      </c>
      <c r="AI994" s="1">
        <v>1.0</v>
      </c>
      <c r="AJ994" s="1">
        <v>1.0</v>
      </c>
      <c r="AK994" s="1">
        <v>1.0</v>
      </c>
      <c r="AL994" s="1">
        <v>1.0</v>
      </c>
      <c r="AM994" s="1">
        <v>1.0</v>
      </c>
      <c r="AN994" s="1">
        <v>1.0</v>
      </c>
      <c r="AO994" s="1">
        <v>2.0</v>
      </c>
      <c r="AP994" s="1">
        <v>2.0</v>
      </c>
      <c r="AQ994" s="1">
        <v>1.0</v>
      </c>
      <c r="AR994" s="1">
        <v>1.0</v>
      </c>
      <c r="AS994" s="1">
        <v>1.0</v>
      </c>
      <c r="AT994" s="1">
        <v>2.0</v>
      </c>
      <c r="AU994" s="1">
        <v>4.0</v>
      </c>
      <c r="AV994" s="1">
        <v>2.0</v>
      </c>
      <c r="AW994" s="1">
        <v>1.0</v>
      </c>
      <c r="AX994" s="1">
        <v>2.0</v>
      </c>
      <c r="AY994" s="1">
        <v>1.0</v>
      </c>
      <c r="AZ994" s="1">
        <v>4.0</v>
      </c>
      <c r="BA994" s="1">
        <v>2.0</v>
      </c>
      <c r="BB994" s="1">
        <v>3.0</v>
      </c>
      <c r="BC994" s="1">
        <v>3.0</v>
      </c>
      <c r="BD994" s="1">
        <v>4.0</v>
      </c>
      <c r="BE994" s="1">
        <v>3.0</v>
      </c>
      <c r="BF994" s="1">
        <v>4.0</v>
      </c>
      <c r="BG994" s="1">
        <v>3.0</v>
      </c>
      <c r="BH994" s="1">
        <v>3.0</v>
      </c>
      <c r="BI994" s="1">
        <v>2.0</v>
      </c>
      <c r="BJ994" s="1">
        <v>2.0</v>
      </c>
      <c r="BK994" s="1">
        <v>4.0</v>
      </c>
      <c r="BL994" s="1">
        <v>4.0</v>
      </c>
      <c r="BM994" s="1">
        <v>4.0</v>
      </c>
      <c r="BN994" s="1">
        <v>4.0</v>
      </c>
      <c r="BO994" s="1">
        <v>4.0</v>
      </c>
      <c r="BP994" s="1">
        <v>4.0</v>
      </c>
      <c r="BQ994" s="1">
        <v>4.0</v>
      </c>
      <c r="BR994" s="1">
        <v>4.0</v>
      </c>
      <c r="BS994" s="1">
        <v>3.0</v>
      </c>
      <c r="BT994" s="1">
        <v>3.0</v>
      </c>
      <c r="BU994" s="1">
        <v>3.0</v>
      </c>
      <c r="BV994" s="1">
        <v>2.0</v>
      </c>
      <c r="BW994" s="1">
        <v>2.0</v>
      </c>
      <c r="BX994" s="1">
        <v>2.0</v>
      </c>
      <c r="BY994" s="1">
        <v>3.0</v>
      </c>
      <c r="BZ994" s="1">
        <v>2.0</v>
      </c>
      <c r="CA994" s="64">
        <f t="shared" si="32"/>
        <v>173</v>
      </c>
      <c r="CB994" s="45">
        <f t="shared" si="33"/>
        <v>28</v>
      </c>
      <c r="CC994" s="45">
        <f t="shared" si="34"/>
        <v>11</v>
      </c>
      <c r="CD994" s="45">
        <f t="shared" si="35"/>
        <v>13</v>
      </c>
      <c r="CE994" s="45">
        <f t="shared" si="36"/>
        <v>14</v>
      </c>
      <c r="CF994" s="45">
        <f t="shared" si="37"/>
        <v>10</v>
      </c>
      <c r="CG994" s="45">
        <f t="shared" si="38"/>
        <v>18</v>
      </c>
      <c r="CH994" s="45">
        <f t="shared" si="39"/>
        <v>25</v>
      </c>
      <c r="CI994" s="45">
        <f t="shared" si="40"/>
        <v>0.2</v>
      </c>
      <c r="CJ994">
        <f t="shared" si="10"/>
        <v>32</v>
      </c>
      <c r="CK994" s="45">
        <f t="shared" si="41"/>
        <v>20</v>
      </c>
      <c r="CM994" s="40">
        <f>VLOOKUP(CB994,'PROMIS 57 T-Score Conversions'!Q$3:R$35,2,TRUE)</f>
        <v>40.8</v>
      </c>
      <c r="CN994" s="44" t="str">
        <f t="shared" si="20"/>
        <v>Mild</v>
      </c>
      <c r="CO994" s="40">
        <f>VLOOKUP(CC994,'PROMIS 57 T-Score Conversions'!A$3:B$35,2,TRUE)</f>
        <v>47.8</v>
      </c>
      <c r="CP994" s="39" t="str">
        <f t="shared" si="21"/>
        <v>Normal</v>
      </c>
      <c r="CQ994" s="40">
        <f>VLOOKUP(CD994,'PROMIS 57 T-Score Conversions'!E$3:F$35,2,TRUE)</f>
        <v>52.1</v>
      </c>
      <c r="CR994" s="39" t="str">
        <f t="shared" si="22"/>
        <v>Normal</v>
      </c>
      <c r="CS994" s="40">
        <f>VLOOKUP(CE994,'PROMIS 57 T-Score Conversions'!U$3:V$35,2,TRUE)</f>
        <v>46.9</v>
      </c>
      <c r="CT994" s="39" t="str">
        <f t="shared" si="42"/>
        <v>Normal</v>
      </c>
      <c r="CU994" s="40">
        <f>VLOOKUP(CF994,'PROMIS 57 T-Score Conversions'!Y$3:Z$35,2,TRUE)</f>
        <v>35.9</v>
      </c>
      <c r="CV994" s="39" t="str">
        <f t="shared" si="24"/>
        <v>Normal</v>
      </c>
      <c r="CW994" s="40">
        <f>vlookup(CG994,'PROMIS 57 T-Score Conversions'!M$3:N$35,2,TRUE)</f>
        <v>38.5</v>
      </c>
      <c r="CX994" s="39" t="str">
        <f t="shared" si="25"/>
        <v>Moderate</v>
      </c>
      <c r="CY994" s="40">
        <f>VLOOKup(CH994,'PROMIS 57 T-Score Conversions'!I$3:J$35,2,TRUE)</f>
        <v>62.1</v>
      </c>
      <c r="CZ994" s="39" t="str">
        <f t="shared" si="26"/>
        <v>Moderate</v>
      </c>
      <c r="DA994" s="37">
        <f>VLOOKUP(CJ994,'PROMIS 57 T-Score Conversions'!AC$3:AD$35,2,TRUE)</f>
        <v>47.17</v>
      </c>
      <c r="DB994" s="44" t="str">
        <f t="shared" si="30"/>
        <v>Normal</v>
      </c>
      <c r="DC994" s="40">
        <f>VLOOKUP(CK994,'PROMIS 57 T-Score Conversions'!AG$3:AH$35,2,TRUE)</f>
        <v>39.81</v>
      </c>
      <c r="DD994" s="39" t="str">
        <f t="shared" si="31"/>
        <v>Normal</v>
      </c>
    </row>
    <row r="995">
      <c r="A995" s="1" t="b">
        <v>1</v>
      </c>
      <c r="B995" s="1" t="b">
        <v>1</v>
      </c>
      <c r="C995" s="20">
        <v>44181.4604116088</v>
      </c>
      <c r="D995" s="1" t="s">
        <v>461</v>
      </c>
      <c r="E995" s="1">
        <v>1755.0</v>
      </c>
      <c r="F995" s="1">
        <v>2.0</v>
      </c>
      <c r="G995" s="1">
        <v>2.0</v>
      </c>
      <c r="H995" s="1">
        <v>3.0</v>
      </c>
      <c r="I995" s="1">
        <v>2.0</v>
      </c>
      <c r="J995" s="1">
        <v>1.0</v>
      </c>
      <c r="K995" s="1">
        <v>2.0</v>
      </c>
      <c r="L995" s="1">
        <v>2.0</v>
      </c>
      <c r="M995" s="1">
        <v>1.0</v>
      </c>
      <c r="N995" s="1">
        <v>5.0</v>
      </c>
      <c r="O995" s="1">
        <v>5.0</v>
      </c>
      <c r="P995" s="1">
        <v>5.0</v>
      </c>
      <c r="Q995" s="1">
        <v>5.0</v>
      </c>
      <c r="R995" s="1">
        <v>5.0</v>
      </c>
      <c r="S995" s="1">
        <v>5.0</v>
      </c>
      <c r="T995" s="1">
        <v>5.0</v>
      </c>
      <c r="U995" s="1">
        <v>5.0</v>
      </c>
      <c r="V995" s="1">
        <v>4.0</v>
      </c>
      <c r="W995" s="1">
        <v>4.0</v>
      </c>
      <c r="X995" s="1">
        <v>4.0</v>
      </c>
      <c r="Y995" s="1">
        <v>5.0</v>
      </c>
      <c r="Z995" s="1">
        <v>4.0</v>
      </c>
      <c r="AA995" s="1">
        <v>4.0</v>
      </c>
      <c r="AB995" s="1">
        <v>4.0</v>
      </c>
      <c r="AC995" s="1">
        <v>3.0</v>
      </c>
      <c r="AD995" s="1">
        <v>5.0</v>
      </c>
      <c r="AE995" s="1">
        <v>3.0</v>
      </c>
      <c r="AF995" s="1">
        <v>4.0</v>
      </c>
      <c r="AG995" s="1">
        <v>4.0</v>
      </c>
      <c r="AH995" s="1">
        <v>5.0</v>
      </c>
      <c r="AI995" s="1">
        <v>5.0</v>
      </c>
      <c r="AJ995" s="1">
        <v>5.0</v>
      </c>
      <c r="AK995" s="1">
        <v>5.0</v>
      </c>
      <c r="AL995" s="1">
        <v>4.0</v>
      </c>
      <c r="AM995" s="1">
        <v>4.0</v>
      </c>
      <c r="AN995" s="1">
        <v>4.0</v>
      </c>
      <c r="AO995" s="1">
        <v>5.0</v>
      </c>
      <c r="AP995" s="1">
        <v>5.0</v>
      </c>
      <c r="AQ995" s="1">
        <v>5.0</v>
      </c>
      <c r="AR995" s="1">
        <v>3.0</v>
      </c>
      <c r="AS995" s="1">
        <v>4.0</v>
      </c>
      <c r="AT995" s="1">
        <v>2.0</v>
      </c>
      <c r="AU995" s="1">
        <v>2.0</v>
      </c>
      <c r="AV995" s="1">
        <v>1.0</v>
      </c>
      <c r="AW995" s="1">
        <v>1.0</v>
      </c>
      <c r="AX995" s="1">
        <v>1.0</v>
      </c>
      <c r="AY995" s="1">
        <v>1.0</v>
      </c>
      <c r="AZ995" s="1">
        <v>1.0</v>
      </c>
      <c r="BA995" s="1">
        <v>1.0</v>
      </c>
      <c r="BB995" s="1">
        <v>5.0</v>
      </c>
      <c r="BC995" s="1">
        <v>5.0</v>
      </c>
      <c r="BD995" s="1">
        <v>5.0</v>
      </c>
      <c r="BE995" s="1">
        <v>5.0</v>
      </c>
      <c r="BF995" s="1">
        <v>5.0</v>
      </c>
      <c r="BG995" s="1">
        <v>5.0</v>
      </c>
      <c r="BH995" s="1">
        <v>5.0</v>
      </c>
      <c r="BI995" s="1">
        <v>4.0</v>
      </c>
      <c r="BJ995" s="1">
        <v>7.0</v>
      </c>
      <c r="BK995" s="1">
        <v>2.0</v>
      </c>
      <c r="BL995" s="1">
        <v>1.0</v>
      </c>
      <c r="BM995" s="1">
        <v>1.0</v>
      </c>
      <c r="BN995" s="1">
        <v>1.0</v>
      </c>
      <c r="BO995" s="1">
        <v>2.0</v>
      </c>
      <c r="BP995" s="1">
        <v>1.0</v>
      </c>
      <c r="BQ995" s="1">
        <v>2.0</v>
      </c>
      <c r="BR995" s="1">
        <v>1.0</v>
      </c>
      <c r="BS995" s="1">
        <v>5.0</v>
      </c>
      <c r="BT995" s="1">
        <v>5.0</v>
      </c>
      <c r="BU995" s="1">
        <v>4.0</v>
      </c>
      <c r="BV995" s="1">
        <v>5.0</v>
      </c>
      <c r="BW995" s="1">
        <v>5.0</v>
      </c>
      <c r="BX995" s="1">
        <v>5.0</v>
      </c>
      <c r="BY995" s="1">
        <v>4.0</v>
      </c>
      <c r="BZ995" s="1">
        <v>5.0</v>
      </c>
      <c r="CA995" s="64">
        <f t="shared" si="32"/>
        <v>262</v>
      </c>
      <c r="CB995" s="45">
        <f t="shared" si="33"/>
        <v>15</v>
      </c>
      <c r="CC995" s="45">
        <f t="shared" si="34"/>
        <v>40</v>
      </c>
      <c r="CD995" s="45">
        <f t="shared" si="35"/>
        <v>32</v>
      </c>
      <c r="CE995" s="45">
        <f t="shared" si="36"/>
        <v>36</v>
      </c>
      <c r="CF995" s="45">
        <f t="shared" si="37"/>
        <v>34</v>
      </c>
      <c r="CG995" s="45">
        <f t="shared" si="38"/>
        <v>10</v>
      </c>
      <c r="CH995" s="45">
        <f t="shared" si="39"/>
        <v>39</v>
      </c>
      <c r="CI995" s="45">
        <f t="shared" si="40"/>
        <v>0.7</v>
      </c>
      <c r="CJ995">
        <f t="shared" si="10"/>
        <v>11</v>
      </c>
      <c r="CK995" s="45">
        <f t="shared" si="41"/>
        <v>38</v>
      </c>
      <c r="CM995" s="40">
        <f>VLOOKUP(CB995,'PROMIS 57 T-Score Conversions'!Q$3:R$35,2,TRUE)</f>
        <v>31.7</v>
      </c>
      <c r="CN995" s="44" t="str">
        <f t="shared" si="20"/>
        <v>Moderate</v>
      </c>
      <c r="CO995" s="40">
        <f>VLOOKUP(CC995,'PROMIS 57 T-Score Conversions'!A$3:B$35,2,TRUE)</f>
        <v>83.1</v>
      </c>
      <c r="CP995" s="39" t="str">
        <f t="shared" si="21"/>
        <v>Severe</v>
      </c>
      <c r="CQ995" s="40">
        <f>VLOOKUP(CD995,'PROMIS 57 T-Score Conversions'!E$3:F$35,2,TRUE)</f>
        <v>69.7</v>
      </c>
      <c r="CR995" s="39" t="str">
        <f t="shared" si="22"/>
        <v>Moderate</v>
      </c>
      <c r="CS995" s="40">
        <f>VLOOKUP(CE995,'PROMIS 57 T-Score Conversions'!U$3:V$35,2,TRUE)</f>
        <v>69.8</v>
      </c>
      <c r="CT995" s="39" t="str">
        <f t="shared" si="42"/>
        <v>Moderate</v>
      </c>
      <c r="CU995" s="40">
        <f>VLOOKUP(CF995,'PROMIS 57 T-Score Conversions'!Y$3:Z$35,2,TRUE)</f>
        <v>64.8</v>
      </c>
      <c r="CV995" s="39" t="str">
        <f t="shared" si="24"/>
        <v>Moderate</v>
      </c>
      <c r="CW995" s="40">
        <f>vlookup(CG995,'PROMIS 57 T-Score Conversions'!M$3:N$35,2,TRUE)</f>
        <v>31.3</v>
      </c>
      <c r="CX995" s="39" t="str">
        <f t="shared" si="25"/>
        <v>Moderate</v>
      </c>
      <c r="CY995" s="40">
        <f>VLOOKup(CH995,'PROMIS 57 T-Score Conversions'!I$3:J$35,2,TRUE)</f>
        <v>73.5</v>
      </c>
      <c r="CZ995" s="39" t="str">
        <f t="shared" si="26"/>
        <v>Severe</v>
      </c>
      <c r="DA995" s="37">
        <f>VLOOKUP(CJ995,'PROMIS 57 T-Score Conversions'!AC$3:AD$35,2,TRUE)</f>
        <v>28.9</v>
      </c>
      <c r="DB995" s="44" t="str">
        <f t="shared" si="30"/>
        <v>Severe</v>
      </c>
      <c r="DC995" s="40">
        <f>VLOOKUP(CK995,'PROMIS 57 T-Score Conversions'!AG$3:AH$35,2,TRUE)</f>
        <v>59.95</v>
      </c>
      <c r="DD995" s="39" t="str">
        <f t="shared" si="31"/>
        <v>Mild</v>
      </c>
    </row>
    <row r="996">
      <c r="A996" s="1" t="b">
        <v>1</v>
      </c>
      <c r="B996" s="1" t="b">
        <v>1</v>
      </c>
      <c r="C996" s="20">
        <v>44181.48711980324</v>
      </c>
      <c r="D996" s="1" t="s">
        <v>573</v>
      </c>
      <c r="E996" s="1">
        <v>2435.0</v>
      </c>
      <c r="F996" s="1">
        <v>3.0</v>
      </c>
      <c r="G996" s="1">
        <v>2.0</v>
      </c>
      <c r="H996" s="1">
        <v>3.0</v>
      </c>
      <c r="I996" s="1">
        <v>3.0</v>
      </c>
      <c r="J996" s="1">
        <v>1.0</v>
      </c>
      <c r="K996" s="1">
        <v>2.0</v>
      </c>
      <c r="L996" s="1">
        <v>2.0</v>
      </c>
      <c r="M996" s="1">
        <v>1.0</v>
      </c>
      <c r="N996" s="1">
        <v>3.0</v>
      </c>
      <c r="O996" s="1">
        <v>4.0</v>
      </c>
      <c r="P996" s="1">
        <v>4.0</v>
      </c>
      <c r="Q996" s="1">
        <v>4.0</v>
      </c>
      <c r="R996" s="1">
        <v>4.0</v>
      </c>
      <c r="S996" s="1">
        <v>3.0</v>
      </c>
      <c r="T996" s="1">
        <v>4.0</v>
      </c>
      <c r="U996" s="1">
        <v>5.0</v>
      </c>
      <c r="V996" s="1">
        <v>1.0</v>
      </c>
      <c r="W996" s="1">
        <v>3.0</v>
      </c>
      <c r="X996" s="1">
        <v>2.0</v>
      </c>
      <c r="Y996" s="1">
        <v>2.0</v>
      </c>
      <c r="Z996" s="1">
        <v>1.0</v>
      </c>
      <c r="AA996" s="1">
        <v>1.0</v>
      </c>
      <c r="AB996" s="1">
        <v>1.0</v>
      </c>
      <c r="AC996" s="1">
        <v>1.0</v>
      </c>
      <c r="AD996" s="1">
        <v>4.0</v>
      </c>
      <c r="AE996" s="1">
        <v>3.0</v>
      </c>
      <c r="AF996" s="1">
        <v>4.0</v>
      </c>
      <c r="AG996" s="1">
        <v>4.0</v>
      </c>
      <c r="AH996" s="1">
        <v>5.0</v>
      </c>
      <c r="AI996" s="1">
        <v>4.0</v>
      </c>
      <c r="AJ996" s="1">
        <v>4.0</v>
      </c>
      <c r="AK996" s="1">
        <v>3.0</v>
      </c>
      <c r="AL996" s="1">
        <v>5.0</v>
      </c>
      <c r="AM996" s="1">
        <v>4.0</v>
      </c>
      <c r="AN996" s="1">
        <v>5.0</v>
      </c>
      <c r="AO996" s="1">
        <v>5.0</v>
      </c>
      <c r="AP996" s="1">
        <v>5.0</v>
      </c>
      <c r="AQ996" s="1">
        <v>5.0</v>
      </c>
      <c r="AR996" s="1">
        <v>5.0</v>
      </c>
      <c r="AS996" s="1">
        <v>5.0</v>
      </c>
      <c r="AT996" s="1">
        <v>2.0</v>
      </c>
      <c r="AU996" s="1">
        <v>2.0</v>
      </c>
      <c r="AV996" s="1">
        <v>2.0</v>
      </c>
      <c r="AW996" s="1">
        <v>1.0</v>
      </c>
      <c r="AX996" s="1">
        <v>2.0</v>
      </c>
      <c r="AY996" s="1">
        <v>2.0</v>
      </c>
      <c r="AZ996" s="1">
        <v>2.0</v>
      </c>
      <c r="BA996" s="1">
        <v>2.0</v>
      </c>
      <c r="BB996" s="1">
        <v>5.0</v>
      </c>
      <c r="BC996" s="1">
        <v>5.0</v>
      </c>
      <c r="BD996" s="1">
        <v>5.0</v>
      </c>
      <c r="BE996" s="1">
        <v>5.0</v>
      </c>
      <c r="BF996" s="1">
        <v>5.0</v>
      </c>
      <c r="BG996" s="1">
        <v>5.0</v>
      </c>
      <c r="BH996" s="1">
        <v>5.0</v>
      </c>
      <c r="BI996" s="1">
        <v>5.0</v>
      </c>
      <c r="BJ996" s="1">
        <v>8.0</v>
      </c>
      <c r="BK996" s="1">
        <v>2.0</v>
      </c>
      <c r="BL996" s="1">
        <v>1.0</v>
      </c>
      <c r="BM996" s="1">
        <v>1.0</v>
      </c>
      <c r="BN996" s="1">
        <v>1.0</v>
      </c>
      <c r="BO996" s="1">
        <v>1.0</v>
      </c>
      <c r="BP996" s="1">
        <v>1.0</v>
      </c>
      <c r="BQ996" s="1">
        <v>2.0</v>
      </c>
      <c r="BR996" s="1">
        <v>1.0</v>
      </c>
      <c r="BS996" s="1">
        <v>4.0</v>
      </c>
      <c r="BT996" s="1">
        <v>4.0</v>
      </c>
      <c r="BU996" s="1">
        <v>5.0</v>
      </c>
      <c r="BV996" s="1">
        <v>4.0</v>
      </c>
      <c r="BW996" s="1">
        <v>5.0</v>
      </c>
      <c r="BX996" s="1">
        <v>3.0</v>
      </c>
      <c r="BY996" s="1">
        <v>4.0</v>
      </c>
      <c r="BZ996" s="1">
        <v>4.0</v>
      </c>
      <c r="CA996" s="64">
        <f t="shared" si="32"/>
        <v>236</v>
      </c>
      <c r="CB996" s="45">
        <f t="shared" si="33"/>
        <v>17</v>
      </c>
      <c r="CC996" s="45">
        <f t="shared" si="34"/>
        <v>31</v>
      </c>
      <c r="CD996" s="45">
        <f t="shared" si="35"/>
        <v>12</v>
      </c>
      <c r="CE996" s="45">
        <f t="shared" si="36"/>
        <v>31</v>
      </c>
      <c r="CF996" s="45">
        <f t="shared" si="37"/>
        <v>39</v>
      </c>
      <c r="CG996" s="45">
        <f t="shared" si="38"/>
        <v>15</v>
      </c>
      <c r="CH996" s="45">
        <f t="shared" si="39"/>
        <v>40</v>
      </c>
      <c r="CI996" s="45">
        <f t="shared" si="40"/>
        <v>0.8</v>
      </c>
      <c r="CJ996">
        <f t="shared" si="10"/>
        <v>10</v>
      </c>
      <c r="CK996" s="45">
        <f t="shared" si="41"/>
        <v>33</v>
      </c>
      <c r="CM996" s="40">
        <f>VLOOKUP(CB996,'PROMIS 57 T-Score Conversions'!Q$3:R$35,2,TRUE)</f>
        <v>33.2</v>
      </c>
      <c r="CN996" s="44" t="str">
        <f t="shared" si="20"/>
        <v>Moderate</v>
      </c>
      <c r="CO996" s="40">
        <f>VLOOKUP(CC996,'PROMIS 57 T-Score Conversions'!A$3:B$35,2,TRUE)</f>
        <v>69.8</v>
      </c>
      <c r="CP996" s="39" t="str">
        <f t="shared" si="21"/>
        <v>Severe</v>
      </c>
      <c r="CQ996" s="40">
        <f>VLOOKUP(CD996,'PROMIS 57 T-Score Conversions'!E$3:F$35,2,TRUE)</f>
        <v>50.9</v>
      </c>
      <c r="CR996" s="39" t="str">
        <f t="shared" si="22"/>
        <v>Normal</v>
      </c>
      <c r="CS996" s="40">
        <f>VLOOKUP(CE996,'PROMIS 57 T-Score Conversions'!U$3:V$35,2,TRUE)</f>
        <v>64.3</v>
      </c>
      <c r="CT996" s="39" t="str">
        <f t="shared" si="42"/>
        <v>Moderate</v>
      </c>
      <c r="CU996" s="40">
        <f>VLOOKUP(CF996,'PROMIS 57 T-Score Conversions'!Y$3:Z$35,2,TRUE)</f>
        <v>73</v>
      </c>
      <c r="CV996" s="39" t="str">
        <f t="shared" si="24"/>
        <v>Severe</v>
      </c>
      <c r="CW996" s="40">
        <f>vlookup(CG996,'PROMIS 57 T-Score Conversions'!M$3:N$35,2,TRUE)</f>
        <v>36.2</v>
      </c>
      <c r="CX996" s="39" t="str">
        <f t="shared" si="25"/>
        <v>Moderate</v>
      </c>
      <c r="CY996" s="40">
        <f>VLOOKup(CH996,'PROMIS 57 T-Score Conversions'!I$3:J$35,2,TRUE)</f>
        <v>77</v>
      </c>
      <c r="CZ996" s="39" t="str">
        <f t="shared" si="26"/>
        <v>Severe</v>
      </c>
      <c r="DA996" s="37">
        <f>VLOOKUP(CJ996,'PROMIS 57 T-Score Conversions'!AC$3:AD$35,2,TRUE)</f>
        <v>27.45</v>
      </c>
      <c r="DB996" s="44" t="str">
        <f t="shared" si="30"/>
        <v>Severe</v>
      </c>
      <c r="DC996" s="40">
        <f>VLOOKUP(CK996,'PROMIS 57 T-Score Conversions'!AG$3:AH$35,2,TRUE)</f>
        <v>52.42</v>
      </c>
      <c r="DD996" s="39" t="str">
        <f t="shared" si="31"/>
        <v>Normal</v>
      </c>
    </row>
    <row r="997">
      <c r="A997" s="1" t="b">
        <v>1</v>
      </c>
      <c r="B997" s="1" t="b">
        <v>1</v>
      </c>
      <c r="C997" s="20">
        <v>44182.411762881944</v>
      </c>
      <c r="D997" s="1" t="s">
        <v>576</v>
      </c>
      <c r="E997" s="1">
        <v>2025.0</v>
      </c>
      <c r="F997" s="1">
        <v>2.0</v>
      </c>
      <c r="G997" s="1">
        <v>2.0</v>
      </c>
      <c r="H997" s="1">
        <v>4.0</v>
      </c>
      <c r="I997" s="1">
        <v>2.0</v>
      </c>
      <c r="J997" s="1">
        <v>1.0</v>
      </c>
      <c r="K997" s="1">
        <v>2.0</v>
      </c>
      <c r="L997" s="1">
        <v>2.0</v>
      </c>
      <c r="M997" s="1">
        <v>1.0</v>
      </c>
      <c r="N997" s="1">
        <v>3.0</v>
      </c>
      <c r="O997" s="1">
        <v>1.0</v>
      </c>
      <c r="P997" s="1">
        <v>3.0</v>
      </c>
      <c r="Q997" s="1">
        <v>3.0</v>
      </c>
      <c r="R997" s="1">
        <v>3.0</v>
      </c>
      <c r="S997" s="1">
        <v>1.0</v>
      </c>
      <c r="T997" s="1">
        <v>1.0</v>
      </c>
      <c r="U997" s="1">
        <v>3.0</v>
      </c>
      <c r="V997" s="1">
        <v>1.0</v>
      </c>
      <c r="W997" s="1">
        <v>3.0</v>
      </c>
      <c r="X997" s="1">
        <v>1.0</v>
      </c>
      <c r="Y997" s="1">
        <v>2.0</v>
      </c>
      <c r="Z997" s="1">
        <v>4.0</v>
      </c>
      <c r="AA997" s="1">
        <v>3.0</v>
      </c>
      <c r="AB997" s="1">
        <v>2.0</v>
      </c>
      <c r="AC997" s="1">
        <v>2.0</v>
      </c>
      <c r="AD997" s="1">
        <v>5.0</v>
      </c>
      <c r="AE997" s="1">
        <v>5.0</v>
      </c>
      <c r="AF997" s="1">
        <v>4.0</v>
      </c>
      <c r="AG997" s="1">
        <v>4.0</v>
      </c>
      <c r="AH997" s="1">
        <v>4.0</v>
      </c>
      <c r="AI997" s="1">
        <v>3.0</v>
      </c>
      <c r="AJ997" s="1">
        <v>5.0</v>
      </c>
      <c r="AK997" s="1">
        <v>3.0</v>
      </c>
      <c r="AL997" s="1">
        <v>2.0</v>
      </c>
      <c r="AM997" s="1">
        <v>4.0</v>
      </c>
      <c r="AN997" s="1">
        <v>3.0</v>
      </c>
      <c r="AO997" s="1">
        <v>2.0</v>
      </c>
      <c r="AP997" s="1">
        <v>1.0</v>
      </c>
      <c r="AQ997" s="1">
        <v>1.0</v>
      </c>
      <c r="AR997" s="1">
        <v>1.0</v>
      </c>
      <c r="AS997" s="1">
        <v>4.0</v>
      </c>
      <c r="AT997" s="1">
        <v>3.0</v>
      </c>
      <c r="AU997" s="1">
        <v>3.0</v>
      </c>
      <c r="AV997" s="1">
        <v>1.0</v>
      </c>
      <c r="AW997" s="1">
        <v>1.0</v>
      </c>
      <c r="AX997" s="1">
        <v>1.0</v>
      </c>
      <c r="AY997" s="1">
        <v>1.0</v>
      </c>
      <c r="AZ997" s="1">
        <v>1.0</v>
      </c>
      <c r="BA997" s="1">
        <v>1.0</v>
      </c>
      <c r="BB997" s="1">
        <v>3.0</v>
      </c>
      <c r="BC997" s="1">
        <v>3.0</v>
      </c>
      <c r="BD997" s="1">
        <v>3.0</v>
      </c>
      <c r="BE997" s="1">
        <v>3.0</v>
      </c>
      <c r="BF997" s="1">
        <v>4.0</v>
      </c>
      <c r="BG997" s="1">
        <v>3.0</v>
      </c>
      <c r="BH997" s="1">
        <v>3.0</v>
      </c>
      <c r="BI997" s="1">
        <v>3.0</v>
      </c>
      <c r="BJ997" s="1">
        <v>7.0</v>
      </c>
      <c r="BK997" s="1">
        <v>1.0</v>
      </c>
      <c r="BL997" s="1">
        <v>1.0</v>
      </c>
      <c r="BM997" s="1">
        <v>1.0</v>
      </c>
      <c r="BN997" s="1">
        <v>1.0</v>
      </c>
      <c r="BO997" s="1">
        <v>1.0</v>
      </c>
      <c r="BP997" s="1">
        <v>1.0</v>
      </c>
      <c r="BQ997" s="1">
        <v>1.0</v>
      </c>
      <c r="BR997" s="1">
        <v>1.0</v>
      </c>
      <c r="BS997" s="1">
        <v>5.0</v>
      </c>
      <c r="BT997" s="1">
        <v>5.0</v>
      </c>
      <c r="BU997" s="1">
        <v>5.0</v>
      </c>
      <c r="BV997" s="1">
        <v>5.0</v>
      </c>
      <c r="BW997" s="1">
        <v>5.0</v>
      </c>
      <c r="BX997" s="1">
        <v>4.0</v>
      </c>
      <c r="BY997" s="1">
        <v>5.0</v>
      </c>
      <c r="BZ997" s="1">
        <v>5.0</v>
      </c>
      <c r="CA997" s="64">
        <f t="shared" si="32"/>
        <v>194</v>
      </c>
      <c r="CB997" s="45">
        <f t="shared" si="33"/>
        <v>16</v>
      </c>
      <c r="CC997" s="45">
        <f t="shared" si="34"/>
        <v>18</v>
      </c>
      <c r="CD997" s="45">
        <f t="shared" si="35"/>
        <v>18</v>
      </c>
      <c r="CE997" s="45">
        <f t="shared" si="36"/>
        <v>33</v>
      </c>
      <c r="CF997" s="45">
        <f t="shared" si="37"/>
        <v>18</v>
      </c>
      <c r="CG997" s="45">
        <f t="shared" si="38"/>
        <v>12</v>
      </c>
      <c r="CH997" s="45">
        <f t="shared" si="39"/>
        <v>25</v>
      </c>
      <c r="CI997" s="45">
        <f t="shared" si="40"/>
        <v>0.7</v>
      </c>
      <c r="CJ997">
        <f t="shared" si="10"/>
        <v>8</v>
      </c>
      <c r="CK997" s="45">
        <f t="shared" si="41"/>
        <v>39</v>
      </c>
      <c r="CM997" s="40">
        <f>VLOOKUP(CB997,'PROMIS 57 T-Score Conversions'!Q$3:R$35,2,TRUE)</f>
        <v>32.5</v>
      </c>
      <c r="CN997" s="44" t="str">
        <f t="shared" si="20"/>
        <v>Moderate</v>
      </c>
      <c r="CO997" s="40">
        <f>VLOOKUP(CC997,'PROMIS 57 T-Score Conversions'!A$3:B$35,2,TRUE)</f>
        <v>56.4</v>
      </c>
      <c r="CP997" s="39" t="str">
        <f t="shared" si="21"/>
        <v>Moderate</v>
      </c>
      <c r="CQ997" s="40">
        <f>VLOOKUP(CD997,'PROMIS 57 T-Score Conversions'!E$3:F$35,2,TRUE)</f>
        <v>56.8</v>
      </c>
      <c r="CR997" s="39" t="str">
        <f t="shared" si="22"/>
        <v>Mild</v>
      </c>
      <c r="CS997" s="40">
        <f>VLOOKUP(CE997,'PROMIS 57 T-Score Conversions'!U$3:V$35,2,TRUE)</f>
        <v>66.4</v>
      </c>
      <c r="CT997" s="39" t="str">
        <f t="shared" si="42"/>
        <v>Moderate</v>
      </c>
      <c r="CU997" s="40">
        <f>VLOOKUP(CF997,'PROMIS 57 T-Score Conversions'!Y$3:Z$35,2,TRUE)</f>
        <v>47.9</v>
      </c>
      <c r="CV997" s="39" t="str">
        <f t="shared" si="24"/>
        <v>Normal</v>
      </c>
      <c r="CW997" s="40">
        <f>vlookup(CG997,'PROMIS 57 T-Score Conversions'!M$3:N$35,2,TRUE)</f>
        <v>33.6</v>
      </c>
      <c r="CX997" s="39" t="str">
        <f t="shared" si="25"/>
        <v>Moderate</v>
      </c>
      <c r="CY997" s="40">
        <f>VLOOKup(CH997,'PROMIS 57 T-Score Conversions'!I$3:J$35,2,TRUE)</f>
        <v>62.1</v>
      </c>
      <c r="CZ997" s="39" t="str">
        <f t="shared" si="26"/>
        <v>Moderate</v>
      </c>
      <c r="DA997" s="37">
        <f>VLOOKUP(CJ997,'PROMIS 57 T-Score Conversions'!AC$3:AD$35,2,TRUE)</f>
        <v>22.41</v>
      </c>
      <c r="DB997" s="44" t="str">
        <f t="shared" si="30"/>
        <v>Severe</v>
      </c>
      <c r="DC997" s="40">
        <f>VLOOKUP(CK997,'PROMIS 57 T-Score Conversions'!AG$3:AH$35,2,TRUE)</f>
        <v>62.52</v>
      </c>
      <c r="DD997" s="39" t="str">
        <f t="shared" si="31"/>
        <v>Moderate</v>
      </c>
    </row>
    <row r="998">
      <c r="A998" s="1" t="b">
        <v>1</v>
      </c>
      <c r="B998" s="1" t="b">
        <v>1</v>
      </c>
      <c r="C998" s="20">
        <v>44183.33002262731</v>
      </c>
      <c r="D998" s="1" t="s">
        <v>488</v>
      </c>
      <c r="E998" s="1">
        <v>2248.0</v>
      </c>
      <c r="F998" s="1">
        <v>2.0</v>
      </c>
      <c r="G998" s="1">
        <v>3.0</v>
      </c>
      <c r="H998" s="1">
        <v>4.0</v>
      </c>
      <c r="I998" s="1">
        <v>2.0</v>
      </c>
      <c r="J998" s="1">
        <v>1.0</v>
      </c>
      <c r="K998" s="1">
        <v>2.0</v>
      </c>
      <c r="L998" s="1">
        <v>3.0</v>
      </c>
      <c r="M998" s="1">
        <v>1.0</v>
      </c>
      <c r="N998" s="1">
        <v>3.0</v>
      </c>
      <c r="O998" s="1">
        <v>3.0</v>
      </c>
      <c r="P998" s="1">
        <v>4.0</v>
      </c>
      <c r="Q998" s="1">
        <v>4.0</v>
      </c>
      <c r="R998" s="1">
        <v>3.0</v>
      </c>
      <c r="S998" s="1">
        <v>4.0</v>
      </c>
      <c r="T998" s="1">
        <v>3.0</v>
      </c>
      <c r="U998" s="1">
        <v>4.0</v>
      </c>
      <c r="V998" s="1">
        <v>1.0</v>
      </c>
      <c r="W998" s="1">
        <v>2.0</v>
      </c>
      <c r="X998" s="1">
        <v>3.0</v>
      </c>
      <c r="Y998" s="1">
        <v>2.0</v>
      </c>
      <c r="Z998" s="1">
        <v>3.0</v>
      </c>
      <c r="AA998" s="1">
        <v>2.0</v>
      </c>
      <c r="AB998" s="1">
        <v>2.0</v>
      </c>
      <c r="AC998" s="1">
        <v>2.0</v>
      </c>
      <c r="AD998" s="1">
        <v>5.0</v>
      </c>
      <c r="AE998" s="1">
        <v>4.0</v>
      </c>
      <c r="AF998" s="1">
        <v>3.0</v>
      </c>
      <c r="AG998" s="1">
        <v>4.0</v>
      </c>
      <c r="AH998" s="1">
        <v>4.0</v>
      </c>
      <c r="AI998" s="1">
        <v>4.0</v>
      </c>
      <c r="AJ998" s="1">
        <v>5.0</v>
      </c>
      <c r="AK998" s="1">
        <v>4.0</v>
      </c>
      <c r="AL998" s="1">
        <v>2.0</v>
      </c>
      <c r="AM998" s="1">
        <v>3.0</v>
      </c>
      <c r="AN998" s="1">
        <v>2.0</v>
      </c>
      <c r="AO998" s="1">
        <v>2.0</v>
      </c>
      <c r="AP998" s="1">
        <v>4.0</v>
      </c>
      <c r="AQ998" s="1">
        <v>3.0</v>
      </c>
      <c r="AR998" s="1">
        <v>3.0</v>
      </c>
      <c r="AS998" s="1">
        <v>2.0</v>
      </c>
      <c r="AT998" s="1">
        <v>1.0</v>
      </c>
      <c r="AU998" s="1">
        <v>1.0</v>
      </c>
      <c r="AV998" s="1">
        <v>1.0</v>
      </c>
      <c r="AW998" s="1">
        <v>1.0</v>
      </c>
      <c r="AX998" s="1">
        <v>1.0</v>
      </c>
      <c r="AY998" s="1">
        <v>1.0</v>
      </c>
      <c r="AZ998" s="1">
        <v>1.0</v>
      </c>
      <c r="BA998" s="1">
        <v>1.0</v>
      </c>
      <c r="BB998" s="1">
        <v>4.0</v>
      </c>
      <c r="BC998" s="1">
        <v>4.0</v>
      </c>
      <c r="BD998" s="1">
        <v>4.0</v>
      </c>
      <c r="BE998" s="1">
        <v>4.0</v>
      </c>
      <c r="BF998" s="1">
        <v>4.0</v>
      </c>
      <c r="BG998" s="1">
        <v>4.0</v>
      </c>
      <c r="BH998" s="1">
        <v>4.0</v>
      </c>
      <c r="BI998" s="1">
        <v>4.0</v>
      </c>
      <c r="BJ998" s="1">
        <v>5.0</v>
      </c>
      <c r="BK998" s="1">
        <v>1.0</v>
      </c>
      <c r="BL998" s="1">
        <v>1.0</v>
      </c>
      <c r="BM998" s="1">
        <v>1.0</v>
      </c>
      <c r="BN998" s="1">
        <v>1.0</v>
      </c>
      <c r="BO998" s="1">
        <v>1.0</v>
      </c>
      <c r="BP998" s="1">
        <v>1.0</v>
      </c>
      <c r="BQ998" s="1">
        <v>1.0</v>
      </c>
      <c r="BR998" s="1">
        <v>1.0</v>
      </c>
      <c r="BS998" s="1">
        <v>5.0</v>
      </c>
      <c r="BT998" s="1">
        <v>5.0</v>
      </c>
      <c r="BU998" s="1">
        <v>5.0</v>
      </c>
      <c r="BV998" s="1">
        <v>4.0</v>
      </c>
      <c r="BW998" s="1">
        <v>5.0</v>
      </c>
      <c r="BX998" s="1">
        <v>4.0</v>
      </c>
      <c r="BY998" s="1">
        <v>5.0</v>
      </c>
      <c r="BZ998" s="1">
        <v>5.0</v>
      </c>
      <c r="CA998" s="64">
        <f t="shared" si="32"/>
        <v>208</v>
      </c>
      <c r="CB998" s="45">
        <f t="shared" si="33"/>
        <v>18</v>
      </c>
      <c r="CC998" s="45">
        <f t="shared" si="34"/>
        <v>28</v>
      </c>
      <c r="CD998" s="45">
        <f t="shared" si="35"/>
        <v>17</v>
      </c>
      <c r="CE998" s="45">
        <f t="shared" si="36"/>
        <v>33</v>
      </c>
      <c r="CF998" s="45">
        <f t="shared" si="37"/>
        <v>21</v>
      </c>
      <c r="CG998" s="45">
        <f t="shared" si="38"/>
        <v>8</v>
      </c>
      <c r="CH998" s="45">
        <f t="shared" si="39"/>
        <v>32</v>
      </c>
      <c r="CI998" s="45">
        <f t="shared" si="40"/>
        <v>0.5</v>
      </c>
      <c r="CJ998">
        <f t="shared" si="10"/>
        <v>8</v>
      </c>
      <c r="CK998" s="45">
        <f t="shared" si="41"/>
        <v>38</v>
      </c>
      <c r="CM998" s="40">
        <f>VLOOKUP(CB998,'PROMIS 57 T-Score Conversions'!Q$3:R$35,2,TRUE)</f>
        <v>34</v>
      </c>
      <c r="CN998" s="44" t="str">
        <f t="shared" si="20"/>
        <v>Moderate</v>
      </c>
      <c r="CO998" s="40">
        <f>VLOOKUP(CC998,'PROMIS 57 T-Score Conversions'!A$3:B$35,2,TRUE)</f>
        <v>66.6</v>
      </c>
      <c r="CP998" s="39" t="str">
        <f t="shared" si="21"/>
        <v>Severe</v>
      </c>
      <c r="CQ998" s="40">
        <f>VLOOKUP(CD998,'PROMIS 57 T-Score Conversions'!E$3:F$35,2,TRUE)</f>
        <v>55.9</v>
      </c>
      <c r="CR998" s="39" t="str">
        <f t="shared" si="22"/>
        <v>Mild</v>
      </c>
      <c r="CS998" s="40">
        <f>VLOOKUP(CE998,'PROMIS 57 T-Score Conversions'!U$3:V$35,2,TRUE)</f>
        <v>66.4</v>
      </c>
      <c r="CT998" s="39" t="str">
        <f t="shared" si="42"/>
        <v>Moderate</v>
      </c>
      <c r="CU998" s="40">
        <f>VLOOKUP(CF998,'PROMIS 57 T-Score Conversions'!Y$3:Z$35,2,TRUE)</f>
        <v>51.2</v>
      </c>
      <c r="CV998" s="39" t="str">
        <f t="shared" si="24"/>
        <v>Normal</v>
      </c>
      <c r="CW998" s="40">
        <f>vlookup(CG998,'PROMIS 57 T-Score Conversions'!M$3:N$35,2,TRUE)</f>
        <v>25.91</v>
      </c>
      <c r="CX998" s="39" t="str">
        <f t="shared" si="25"/>
        <v>Severe</v>
      </c>
      <c r="CY998" s="40">
        <f>VLOOKup(CH998,'PROMIS 57 T-Score Conversions'!I$3:J$35,2,TRUE)</f>
        <v>66.9</v>
      </c>
      <c r="CZ998" s="39" t="str">
        <f t="shared" si="26"/>
        <v>Moderate</v>
      </c>
      <c r="DA998" s="37">
        <f>VLOOKUP(CJ998,'PROMIS 57 T-Score Conversions'!AC$3:AD$35,2,TRUE)</f>
        <v>22.41</v>
      </c>
      <c r="DB998" s="44" t="str">
        <f t="shared" si="30"/>
        <v>Severe</v>
      </c>
      <c r="DC998" s="40">
        <f>VLOOKUP(CK998,'PROMIS 57 T-Score Conversions'!AG$3:AH$35,2,TRUE)</f>
        <v>59.95</v>
      </c>
      <c r="DD998" s="39" t="str">
        <f t="shared" si="31"/>
        <v>Mild</v>
      </c>
    </row>
    <row r="999">
      <c r="A999" s="1" t="b">
        <v>1</v>
      </c>
      <c r="B999" s="1" t="b">
        <v>1</v>
      </c>
      <c r="C999" s="20">
        <v>44183.58811388889</v>
      </c>
      <c r="D999" s="1" t="s">
        <v>444</v>
      </c>
      <c r="E999" s="1">
        <v>2271.0</v>
      </c>
      <c r="F999" s="1">
        <v>2.0</v>
      </c>
      <c r="G999" s="1">
        <v>4.0</v>
      </c>
      <c r="H999" s="1">
        <v>5.0</v>
      </c>
      <c r="I999" s="1">
        <v>4.0</v>
      </c>
      <c r="J999" s="1">
        <v>2.0</v>
      </c>
      <c r="K999" s="1">
        <v>3.0</v>
      </c>
      <c r="L999" s="1">
        <v>5.0</v>
      </c>
      <c r="M999" s="1">
        <v>2.0</v>
      </c>
      <c r="N999" s="1">
        <v>2.0</v>
      </c>
      <c r="O999" s="1">
        <v>2.0</v>
      </c>
      <c r="P999" s="1">
        <v>2.0</v>
      </c>
      <c r="Q999" s="1">
        <v>2.0</v>
      </c>
      <c r="R999" s="1">
        <v>2.0</v>
      </c>
      <c r="S999" s="1">
        <v>2.0</v>
      </c>
      <c r="T999" s="1">
        <v>3.0</v>
      </c>
      <c r="U999" s="1">
        <v>2.0</v>
      </c>
      <c r="V999" s="1">
        <v>2.0</v>
      </c>
      <c r="W999" s="1">
        <v>2.0</v>
      </c>
      <c r="X999" s="1">
        <v>2.0</v>
      </c>
      <c r="Y999" s="1">
        <v>1.0</v>
      </c>
      <c r="Z999" s="1">
        <v>2.0</v>
      </c>
      <c r="AA999" s="1">
        <v>3.0</v>
      </c>
      <c r="AB999" s="1">
        <v>2.0</v>
      </c>
      <c r="AC999" s="1">
        <v>2.0</v>
      </c>
      <c r="AD999" s="1">
        <v>2.0</v>
      </c>
      <c r="AE999" s="1">
        <v>2.0</v>
      </c>
      <c r="AF999" s="1">
        <v>3.0</v>
      </c>
      <c r="AG999" s="1">
        <v>3.0</v>
      </c>
      <c r="AH999" s="1">
        <v>3.0</v>
      </c>
      <c r="AI999" s="1">
        <v>3.0</v>
      </c>
      <c r="AJ999" s="1">
        <v>3.0</v>
      </c>
      <c r="AK999" s="1">
        <v>3.0</v>
      </c>
      <c r="AL999" s="1">
        <v>3.0</v>
      </c>
      <c r="AM999" s="1">
        <v>2.0</v>
      </c>
      <c r="AN999" s="1">
        <v>3.0</v>
      </c>
      <c r="AO999" s="1">
        <v>3.0</v>
      </c>
      <c r="AP999" s="1">
        <v>3.0</v>
      </c>
      <c r="AQ999" s="1">
        <v>2.0</v>
      </c>
      <c r="AR999" s="1">
        <v>1.0</v>
      </c>
      <c r="AS999" s="1">
        <v>3.0</v>
      </c>
      <c r="AT999" s="1">
        <v>1.0</v>
      </c>
      <c r="AU999" s="1">
        <v>3.0</v>
      </c>
      <c r="AV999" s="1">
        <v>1.0</v>
      </c>
      <c r="AW999" s="1">
        <v>2.0</v>
      </c>
      <c r="AX999" s="1">
        <v>2.0</v>
      </c>
      <c r="AY999" s="1">
        <v>2.0</v>
      </c>
      <c r="AZ999" s="1">
        <v>2.0</v>
      </c>
      <c r="BA999" s="1">
        <v>1.0</v>
      </c>
      <c r="BB999" s="1">
        <v>2.0</v>
      </c>
      <c r="BC999" s="1">
        <v>2.0</v>
      </c>
      <c r="BD999" s="1">
        <v>2.0</v>
      </c>
      <c r="BE999" s="1">
        <v>2.0</v>
      </c>
      <c r="BF999" s="1">
        <v>3.0</v>
      </c>
      <c r="BG999" s="1">
        <v>2.0</v>
      </c>
      <c r="BH999" s="1">
        <v>2.0</v>
      </c>
      <c r="BI999" s="1">
        <v>1.0</v>
      </c>
      <c r="BJ999" s="1">
        <v>4.0</v>
      </c>
      <c r="BK999" s="1">
        <v>1.0</v>
      </c>
      <c r="BL999" s="1">
        <v>1.0</v>
      </c>
      <c r="BM999" s="1">
        <v>1.0</v>
      </c>
      <c r="BN999" s="1">
        <v>3.0</v>
      </c>
      <c r="BO999" s="1">
        <v>2.0</v>
      </c>
      <c r="BP999" s="1">
        <v>2.0</v>
      </c>
      <c r="BQ999" s="1">
        <v>2.0</v>
      </c>
      <c r="BR999" s="1">
        <v>2.0</v>
      </c>
      <c r="BS999" s="1">
        <v>4.0</v>
      </c>
      <c r="BT999" s="1">
        <v>4.0</v>
      </c>
      <c r="BU999" s="1">
        <v>4.0</v>
      </c>
      <c r="BV999" s="1">
        <v>3.0</v>
      </c>
      <c r="BW999" s="1">
        <v>3.0</v>
      </c>
      <c r="BX999" s="1">
        <v>3.0</v>
      </c>
      <c r="BY999" s="1">
        <v>3.0</v>
      </c>
      <c r="BZ999" s="1">
        <v>3.0</v>
      </c>
      <c r="CA999" s="64">
        <f t="shared" si="32"/>
        <v>177</v>
      </c>
      <c r="CB999" s="45">
        <f t="shared" si="33"/>
        <v>27</v>
      </c>
      <c r="CC999" s="45">
        <f t="shared" si="34"/>
        <v>17</v>
      </c>
      <c r="CD999" s="45">
        <f t="shared" si="35"/>
        <v>16</v>
      </c>
      <c r="CE999" s="45">
        <f t="shared" si="36"/>
        <v>22</v>
      </c>
      <c r="CF999" s="45">
        <f t="shared" si="37"/>
        <v>20</v>
      </c>
      <c r="CG999" s="45">
        <f t="shared" si="38"/>
        <v>14</v>
      </c>
      <c r="CH999" s="45">
        <f t="shared" si="39"/>
        <v>16</v>
      </c>
      <c r="CI999" s="45">
        <f t="shared" si="40"/>
        <v>0.4</v>
      </c>
      <c r="CJ999">
        <f t="shared" si="10"/>
        <v>14</v>
      </c>
      <c r="CK999" s="45">
        <f t="shared" si="41"/>
        <v>27</v>
      </c>
      <c r="CM999" s="40">
        <f>VLOOKUP(CB999,'PROMIS 57 T-Score Conversions'!Q$3:R$35,2,TRUE)</f>
        <v>40.1</v>
      </c>
      <c r="CN999" s="44" t="str">
        <f t="shared" si="20"/>
        <v>Mild</v>
      </c>
      <c r="CO999" s="40">
        <f>VLOOKUP(CC999,'PROMIS 57 T-Score Conversions'!A$3:B$35,2,TRUE)</f>
        <v>55.4</v>
      </c>
      <c r="CP999" s="39" t="str">
        <f t="shared" si="21"/>
        <v>Moderate</v>
      </c>
      <c r="CQ999" s="40">
        <f>VLOOKUP(CD999,'PROMIS 57 T-Score Conversions'!E$3:F$35,2,TRUE)</f>
        <v>55.1</v>
      </c>
      <c r="CR999" s="39" t="str">
        <f t="shared" si="22"/>
        <v>Mild</v>
      </c>
      <c r="CS999" s="40">
        <f>VLOOKUP(CE999,'PROMIS 57 T-Score Conversions'!U$3:V$35,2,TRUE)</f>
        <v>55.6</v>
      </c>
      <c r="CT999" s="39" t="str">
        <f t="shared" si="42"/>
        <v>Mild</v>
      </c>
      <c r="CU999" s="40">
        <f>VLOOKUP(CF999,'PROMIS 57 T-Score Conversions'!Y$3:Z$35,2,TRUE)</f>
        <v>50.1</v>
      </c>
      <c r="CV999" s="39" t="str">
        <f t="shared" si="24"/>
        <v>Normal</v>
      </c>
      <c r="CW999" s="40">
        <f>vlookup(CG999,'PROMIS 57 T-Score Conversions'!M$3:N$35,2,TRUE)</f>
        <v>35.3</v>
      </c>
      <c r="CX999" s="39" t="str">
        <f t="shared" si="25"/>
        <v>Moderate</v>
      </c>
      <c r="CY999" s="40">
        <f>VLOOKup(CH999,'PROMIS 57 T-Score Conversions'!I$3:J$35,2,TRUE)</f>
        <v>55.8</v>
      </c>
      <c r="CZ999" s="39" t="str">
        <f t="shared" si="26"/>
        <v>Mild</v>
      </c>
      <c r="DA999" s="37">
        <f>VLOOKUP(CJ999,'PROMIS 57 T-Score Conversions'!AC$3:AD$35,2,TRUE)</f>
        <v>32.15</v>
      </c>
      <c r="DB999" s="44" t="str">
        <f t="shared" si="30"/>
        <v>Moderate</v>
      </c>
      <c r="DC999" s="40">
        <f>VLOOKUP(CK999,'PROMIS 57 T-Score Conversions'!AG$3:AH$35,2,TRUE)</f>
        <v>46.21</v>
      </c>
      <c r="DD999" s="39" t="str">
        <f t="shared" si="31"/>
        <v>Normal</v>
      </c>
    </row>
    <row r="1000">
      <c r="A1000" s="1" t="b">
        <v>1</v>
      </c>
      <c r="B1000" s="1" t="b">
        <v>1</v>
      </c>
      <c r="C1000" s="20">
        <v>44183.86744163194</v>
      </c>
      <c r="D1000" s="1" t="s">
        <v>577</v>
      </c>
      <c r="E1000" s="1">
        <v>2436.0</v>
      </c>
      <c r="F1000" s="1">
        <v>5.0</v>
      </c>
      <c r="G1000" s="1">
        <v>5.0</v>
      </c>
      <c r="H1000" s="1">
        <v>5.0</v>
      </c>
      <c r="I1000" s="1">
        <v>5.0</v>
      </c>
      <c r="J1000" s="1">
        <v>5.0</v>
      </c>
      <c r="K1000" s="1">
        <v>5.0</v>
      </c>
      <c r="L1000" s="1">
        <v>5.0</v>
      </c>
      <c r="M1000" s="1">
        <v>5.0</v>
      </c>
      <c r="N1000" s="1">
        <v>2.0</v>
      </c>
      <c r="O1000" s="1">
        <v>1.0</v>
      </c>
      <c r="P1000" s="1">
        <v>1.0</v>
      </c>
      <c r="Q1000" s="1">
        <v>2.0</v>
      </c>
      <c r="R1000" s="1">
        <v>1.0</v>
      </c>
      <c r="S1000" s="1">
        <v>1.0</v>
      </c>
      <c r="T1000" s="1">
        <v>1.0</v>
      </c>
      <c r="U1000" s="1">
        <v>1.0</v>
      </c>
      <c r="V1000" s="1">
        <v>1.0</v>
      </c>
      <c r="W1000" s="1">
        <v>1.0</v>
      </c>
      <c r="X1000" s="1">
        <v>1.0</v>
      </c>
      <c r="Y1000" s="1">
        <v>3.0</v>
      </c>
      <c r="Z1000" s="1">
        <v>1.0</v>
      </c>
      <c r="AA1000" s="1">
        <v>3.0</v>
      </c>
      <c r="AB1000" s="1">
        <v>4.0</v>
      </c>
      <c r="AC1000" s="1">
        <v>2.0</v>
      </c>
      <c r="AD1000" s="1">
        <v>3.0</v>
      </c>
      <c r="AE1000" s="1">
        <v>1.0</v>
      </c>
      <c r="AF1000" s="1">
        <v>2.0</v>
      </c>
      <c r="AG1000" s="1">
        <v>2.0</v>
      </c>
      <c r="AH1000" s="1">
        <v>1.0</v>
      </c>
      <c r="AI1000" s="1">
        <v>2.0</v>
      </c>
      <c r="AJ1000" s="1">
        <v>3.0</v>
      </c>
      <c r="AK1000" s="1">
        <v>5.0</v>
      </c>
      <c r="AL1000" s="1">
        <v>4.0</v>
      </c>
      <c r="AM1000" s="1">
        <v>3.0</v>
      </c>
      <c r="AN1000" s="1">
        <v>4.0</v>
      </c>
      <c r="AO1000" s="1">
        <v>5.0</v>
      </c>
      <c r="AP1000" s="1">
        <v>2.0</v>
      </c>
      <c r="AQ1000" s="1">
        <v>5.0</v>
      </c>
      <c r="AR1000" s="1">
        <v>5.0</v>
      </c>
      <c r="AS1000" s="1">
        <v>4.0</v>
      </c>
      <c r="AT1000" s="1">
        <v>4.0</v>
      </c>
      <c r="AU1000" s="1">
        <v>5.0</v>
      </c>
      <c r="AV1000" s="1">
        <v>5.0</v>
      </c>
      <c r="AW1000" s="1">
        <v>1.0</v>
      </c>
      <c r="AX1000" s="1">
        <v>3.0</v>
      </c>
      <c r="AY1000" s="1">
        <v>3.0</v>
      </c>
      <c r="AZ1000" s="1">
        <v>5.0</v>
      </c>
      <c r="BA1000" s="1">
        <v>1.0</v>
      </c>
      <c r="BB1000" s="1">
        <v>1.0</v>
      </c>
      <c r="BC1000" s="1">
        <v>1.0</v>
      </c>
      <c r="BD1000" s="1">
        <v>1.0</v>
      </c>
      <c r="BE1000" s="1">
        <v>1.0</v>
      </c>
      <c r="BF1000" s="1">
        <v>1.0</v>
      </c>
      <c r="BG1000" s="1">
        <v>1.0</v>
      </c>
      <c r="BH1000" s="1">
        <v>2.0</v>
      </c>
      <c r="BI1000" s="1">
        <v>1.0</v>
      </c>
      <c r="BJ1000" s="1">
        <v>4.0</v>
      </c>
      <c r="BK1000" s="1">
        <v>5.0</v>
      </c>
      <c r="BL1000" s="1">
        <v>5.0</v>
      </c>
      <c r="BM1000" s="1">
        <v>5.0</v>
      </c>
      <c r="BN1000" s="1">
        <v>2.0</v>
      </c>
      <c r="BO1000" s="1">
        <v>5.0</v>
      </c>
      <c r="BP1000" s="1">
        <v>5.0</v>
      </c>
      <c r="BQ1000" s="1">
        <v>5.0</v>
      </c>
      <c r="BR1000" s="1">
        <v>5.0</v>
      </c>
      <c r="BS1000" s="1">
        <v>1.0</v>
      </c>
      <c r="BT1000" s="1">
        <v>1.0</v>
      </c>
      <c r="BU1000" s="1">
        <v>1.0</v>
      </c>
      <c r="BV1000" s="1">
        <v>1.0</v>
      </c>
      <c r="BW1000" s="1">
        <v>1.0</v>
      </c>
      <c r="BX1000" s="1">
        <v>1.0</v>
      </c>
      <c r="BY1000" s="1">
        <v>1.0</v>
      </c>
      <c r="BZ1000" s="1">
        <v>1.0</v>
      </c>
      <c r="CA1000" s="64">
        <f t="shared" si="32"/>
        <v>202</v>
      </c>
      <c r="CB1000" s="45">
        <f t="shared" si="33"/>
        <v>40</v>
      </c>
      <c r="CC1000" s="45">
        <f t="shared" si="34"/>
        <v>10</v>
      </c>
      <c r="CD1000" s="45">
        <f t="shared" si="35"/>
        <v>16</v>
      </c>
      <c r="CE1000" s="45">
        <f t="shared" si="36"/>
        <v>19</v>
      </c>
      <c r="CF1000" s="45">
        <f t="shared" si="37"/>
        <v>32</v>
      </c>
      <c r="CG1000" s="45">
        <f t="shared" si="38"/>
        <v>27</v>
      </c>
      <c r="CH1000" s="45">
        <f t="shared" si="39"/>
        <v>9</v>
      </c>
      <c r="CI1000" s="45">
        <f t="shared" si="40"/>
        <v>0.4</v>
      </c>
      <c r="CJ1000">
        <f t="shared" si="10"/>
        <v>37</v>
      </c>
      <c r="CK1000" s="45">
        <f t="shared" si="41"/>
        <v>8</v>
      </c>
      <c r="CM1000" s="40">
        <f>VLOOKUP(CB1000,'PROMIS 57 T-Score Conversions'!Q$3:R$35,2,TRUE)</f>
        <v>60.1</v>
      </c>
      <c r="CN1000" s="44" t="str">
        <f t="shared" si="20"/>
        <v>Normal</v>
      </c>
      <c r="CO1000" s="40">
        <f>VLOOKUP(CC1000,'PROMIS 57 T-Score Conversions'!A$3:B$35,2,TRUE)</f>
        <v>45.9</v>
      </c>
      <c r="CP1000" s="39" t="str">
        <f t="shared" si="21"/>
        <v>Normal</v>
      </c>
      <c r="CQ1000" s="40">
        <f>VLOOKUP(CD1000,'PROMIS 57 T-Score Conversions'!E$3:F$35,2,TRUE)</f>
        <v>55.1</v>
      </c>
      <c r="CR1000" s="39" t="str">
        <f t="shared" si="22"/>
        <v>Mild</v>
      </c>
      <c r="CS1000" s="40">
        <f>VLOOKUP(CE1000,'PROMIS 57 T-Score Conversions'!U$3:V$35,2,TRUE)</f>
        <v>52.5</v>
      </c>
      <c r="CT1000" s="39" t="str">
        <f t="shared" si="42"/>
        <v>Normal</v>
      </c>
      <c r="CU1000" s="40">
        <f>VLOOKUP(CF1000,'PROMIS 57 T-Score Conversions'!Y$3:Z$35,2,TRUE)</f>
        <v>62.6</v>
      </c>
      <c r="CV1000" s="39" t="str">
        <f t="shared" si="24"/>
        <v>Moderate</v>
      </c>
      <c r="CW1000" s="40">
        <f>vlookup(CG1000,'PROMIS 57 T-Score Conversions'!M$3:N$35,2,TRUE)</f>
        <v>47</v>
      </c>
      <c r="CX1000" s="39" t="str">
        <f t="shared" si="25"/>
        <v>Normal</v>
      </c>
      <c r="CY1000" s="40">
        <f>VLOOKup(CH1000,'PROMIS 57 T-Score Conversions'!I$3:J$35,2,TRUE)</f>
        <v>47.9</v>
      </c>
      <c r="CZ1000" s="39" t="str">
        <f t="shared" si="26"/>
        <v>Normal</v>
      </c>
      <c r="DA1000" s="37">
        <f>VLOOKUP(CJ1000,'PROMIS 57 T-Score Conversions'!AC$3:AD$35,2,TRUE)</f>
        <v>53.36</v>
      </c>
      <c r="DB1000" s="44" t="str">
        <f t="shared" si="30"/>
        <v>Normal</v>
      </c>
      <c r="DC1000" s="40">
        <f>VLOOKUP(CK1000,'PROMIS 57 T-Score Conversions'!AG$3:AH$35,2,TRUE)</f>
        <v>23.27</v>
      </c>
      <c r="DD1000" s="39" t="str">
        <f t="shared" si="31"/>
        <v>Normal</v>
      </c>
    </row>
    <row r="1001">
      <c r="A1001" s="1" t="b">
        <v>1</v>
      </c>
      <c r="B1001" s="1" t="b">
        <v>1</v>
      </c>
      <c r="C1001" s="20">
        <v>44184.49367465278</v>
      </c>
      <c r="D1001" s="1" t="s">
        <v>427</v>
      </c>
      <c r="E1001" s="1">
        <v>2243.0</v>
      </c>
      <c r="F1001" s="1">
        <v>5.0</v>
      </c>
      <c r="G1001" s="1">
        <v>5.0</v>
      </c>
      <c r="H1001" s="1">
        <v>5.0</v>
      </c>
      <c r="I1001" s="1">
        <v>5.0</v>
      </c>
      <c r="J1001" s="1">
        <v>5.0</v>
      </c>
      <c r="K1001" s="1">
        <v>5.0</v>
      </c>
      <c r="L1001" s="1">
        <v>5.0</v>
      </c>
      <c r="M1001" s="1">
        <v>5.0</v>
      </c>
      <c r="N1001" s="1">
        <v>1.0</v>
      </c>
      <c r="O1001" s="1">
        <v>1.0</v>
      </c>
      <c r="P1001" s="1">
        <v>1.0</v>
      </c>
      <c r="Q1001" s="1">
        <v>1.0</v>
      </c>
      <c r="R1001" s="1">
        <v>1.0</v>
      </c>
      <c r="S1001" s="1">
        <v>1.0</v>
      </c>
      <c r="T1001" s="1">
        <v>1.0</v>
      </c>
      <c r="U1001" s="1">
        <v>1.0</v>
      </c>
      <c r="V1001" s="1">
        <v>1.0</v>
      </c>
      <c r="W1001" s="1">
        <v>1.0</v>
      </c>
      <c r="X1001" s="1">
        <v>1.0</v>
      </c>
      <c r="Y1001" s="1">
        <v>1.0</v>
      </c>
      <c r="Z1001" s="1">
        <v>1.0</v>
      </c>
      <c r="AA1001" s="1">
        <v>1.0</v>
      </c>
      <c r="AB1001" s="1">
        <v>1.0</v>
      </c>
      <c r="AC1001" s="1">
        <v>1.0</v>
      </c>
      <c r="AD1001" s="1">
        <v>1.0</v>
      </c>
      <c r="AE1001" s="1">
        <v>1.0</v>
      </c>
      <c r="AF1001" s="1">
        <v>1.0</v>
      </c>
      <c r="AG1001" s="1">
        <v>1.0</v>
      </c>
      <c r="AH1001" s="1">
        <v>1.0</v>
      </c>
      <c r="AI1001" s="1">
        <v>1.0</v>
      </c>
      <c r="AJ1001" s="1">
        <v>1.0</v>
      </c>
      <c r="AK1001" s="1">
        <v>1.0</v>
      </c>
      <c r="AL1001" s="1">
        <v>2.0</v>
      </c>
      <c r="AM1001" s="1">
        <v>2.0</v>
      </c>
      <c r="AN1001" s="1">
        <v>2.0</v>
      </c>
      <c r="AO1001" s="1">
        <v>2.0</v>
      </c>
      <c r="AP1001" s="1">
        <v>2.0</v>
      </c>
      <c r="AQ1001" s="1">
        <v>2.0</v>
      </c>
      <c r="AR1001" s="1">
        <v>1.0</v>
      </c>
      <c r="AS1001" s="1">
        <v>2.0</v>
      </c>
      <c r="AT1001" s="1">
        <v>5.0</v>
      </c>
      <c r="AU1001" s="1">
        <v>5.0</v>
      </c>
      <c r="AV1001" s="1">
        <v>5.0</v>
      </c>
      <c r="AW1001" s="1">
        <v>5.0</v>
      </c>
      <c r="AX1001" s="1">
        <v>5.0</v>
      </c>
      <c r="AY1001" s="1">
        <v>5.0</v>
      </c>
      <c r="AZ1001" s="1">
        <v>5.0</v>
      </c>
      <c r="BA1001" s="1">
        <v>5.0</v>
      </c>
      <c r="BB1001" s="1">
        <v>1.0</v>
      </c>
      <c r="BC1001" s="1">
        <v>1.0</v>
      </c>
      <c r="BD1001" s="1">
        <v>1.0</v>
      </c>
      <c r="BE1001" s="1">
        <v>1.0</v>
      </c>
      <c r="BF1001" s="1">
        <v>1.0</v>
      </c>
      <c r="BG1001" s="1">
        <v>1.0</v>
      </c>
      <c r="BH1001" s="1">
        <v>1.0</v>
      </c>
      <c r="BI1001" s="1">
        <v>1.0</v>
      </c>
      <c r="BJ1001" s="1">
        <v>1.0</v>
      </c>
      <c r="BK1001" s="1">
        <v>5.0</v>
      </c>
      <c r="BL1001" s="1">
        <v>5.0</v>
      </c>
      <c r="BM1001" s="1">
        <v>5.0</v>
      </c>
      <c r="BN1001" s="1">
        <v>5.0</v>
      </c>
      <c r="BO1001" s="1">
        <v>5.0</v>
      </c>
      <c r="BP1001" s="1">
        <v>5.0</v>
      </c>
      <c r="BQ1001" s="1">
        <v>5.0</v>
      </c>
      <c r="BR1001" s="1">
        <v>5.0</v>
      </c>
      <c r="BS1001" s="1">
        <v>1.0</v>
      </c>
      <c r="BT1001" s="1">
        <v>1.0</v>
      </c>
      <c r="BU1001" s="1">
        <v>1.0</v>
      </c>
      <c r="BV1001" s="1">
        <v>1.0</v>
      </c>
      <c r="BW1001" s="1">
        <v>1.0</v>
      </c>
      <c r="BX1001" s="1">
        <v>1.0</v>
      </c>
      <c r="BY1001" s="1">
        <v>1.0</v>
      </c>
      <c r="BZ1001" s="1">
        <v>1.0</v>
      </c>
      <c r="CA1001" s="64">
        <f t="shared" si="32"/>
        <v>176</v>
      </c>
      <c r="CB1001" s="45">
        <f t="shared" si="33"/>
        <v>40</v>
      </c>
      <c r="CC1001" s="45">
        <f t="shared" si="34"/>
        <v>8</v>
      </c>
      <c r="CD1001" s="45">
        <f t="shared" si="35"/>
        <v>8</v>
      </c>
      <c r="CE1001" s="45">
        <f t="shared" si="36"/>
        <v>8</v>
      </c>
      <c r="CF1001" s="45">
        <f t="shared" si="37"/>
        <v>15</v>
      </c>
      <c r="CG1001" s="45">
        <f t="shared" si="38"/>
        <v>40</v>
      </c>
      <c r="CH1001" s="45">
        <f t="shared" si="39"/>
        <v>8</v>
      </c>
      <c r="CI1001" s="45">
        <f t="shared" si="40"/>
        <v>0.1</v>
      </c>
      <c r="CJ1001">
        <f t="shared" si="10"/>
        <v>40</v>
      </c>
      <c r="CK1001" s="45">
        <f t="shared" si="41"/>
        <v>8</v>
      </c>
      <c r="CM1001" s="40">
        <f>VLOOKUP(CB1001,'PROMIS 57 T-Score Conversions'!Q$3:R$35,2,TRUE)</f>
        <v>60.1</v>
      </c>
      <c r="CN1001" s="44" t="str">
        <f t="shared" si="20"/>
        <v>Normal</v>
      </c>
      <c r="CO1001" s="40">
        <f>VLOOKUP(CC1001,'PROMIS 57 T-Score Conversions'!A$3:B$35,2,TRUE)</f>
        <v>37.1</v>
      </c>
      <c r="CP1001" s="39" t="str">
        <f t="shared" si="21"/>
        <v>Normal</v>
      </c>
      <c r="CQ1001" s="40">
        <f>VLOOKUP(CD1001,'PROMIS 57 T-Score Conversions'!E$3:F$35,2,TRUE)</f>
        <v>38.2</v>
      </c>
      <c r="CR1001" s="39" t="str">
        <f t="shared" si="22"/>
        <v>Normal</v>
      </c>
      <c r="CS1001" s="40">
        <f>VLOOKUP(CE1001,'PROMIS 57 T-Score Conversions'!U$3:V$35,2,TRUE)</f>
        <v>33.1</v>
      </c>
      <c r="CT1001" s="39" t="str">
        <f t="shared" si="42"/>
        <v>Normal</v>
      </c>
      <c r="CU1001" s="40">
        <f>VLOOKUP(CF1001,'PROMIS 57 T-Score Conversions'!Y$3:Z$35,2,TRUE)</f>
        <v>44.2</v>
      </c>
      <c r="CV1001" s="39" t="str">
        <f t="shared" si="24"/>
        <v>Normal</v>
      </c>
      <c r="CW1001" s="40">
        <f>vlookup(CG1001,'PROMIS 57 T-Score Conversions'!M$3:N$35,2,TRUE)</f>
        <v>65.4</v>
      </c>
      <c r="CX1001" s="39" t="str">
        <f t="shared" si="25"/>
        <v>Normal</v>
      </c>
      <c r="CY1001" s="40">
        <f>VLOOKup(CH1001,'PROMIS 57 T-Score Conversions'!I$3:J$35,2,TRUE)</f>
        <v>40.7</v>
      </c>
      <c r="CZ1001" s="39" t="str">
        <f t="shared" si="26"/>
        <v>Normal</v>
      </c>
      <c r="DA1001" s="37">
        <f>VLOOKUP(CJ1001,'PROMIS 57 T-Score Conversions'!AC$3:AD$35,2,TRUE)</f>
        <v>63.48</v>
      </c>
      <c r="DB1001" s="44" t="str">
        <f t="shared" si="30"/>
        <v>Normal</v>
      </c>
      <c r="DC1001" s="40">
        <f>VLOOKUP(CK1001,'PROMIS 57 T-Score Conversions'!AG$3:AH$35,2,TRUE)</f>
        <v>23.27</v>
      </c>
      <c r="DD1001" s="39" t="str">
        <f t="shared" si="31"/>
        <v>Normal</v>
      </c>
    </row>
    <row r="1002">
      <c r="A1002" s="1" t="b">
        <v>1</v>
      </c>
      <c r="B1002" s="1" t="b">
        <v>1</v>
      </c>
      <c r="C1002" s="20">
        <v>44185.40507178241</v>
      </c>
      <c r="D1002" s="1" t="s">
        <v>458</v>
      </c>
      <c r="E1002" s="1">
        <v>2290.0</v>
      </c>
      <c r="F1002" s="1">
        <v>5.0</v>
      </c>
      <c r="G1002" s="1">
        <v>5.0</v>
      </c>
      <c r="H1002" s="1">
        <v>5.0</v>
      </c>
      <c r="I1002" s="1">
        <v>4.0</v>
      </c>
      <c r="J1002" s="1">
        <v>3.0</v>
      </c>
      <c r="K1002" s="1">
        <v>4.0</v>
      </c>
      <c r="L1002" s="1">
        <v>4.0</v>
      </c>
      <c r="M1002" s="1">
        <v>4.0</v>
      </c>
      <c r="N1002" s="1">
        <v>2.0</v>
      </c>
      <c r="O1002" s="1">
        <v>1.0</v>
      </c>
      <c r="P1002" s="1">
        <v>1.0</v>
      </c>
      <c r="Q1002" s="1">
        <v>1.0</v>
      </c>
      <c r="R1002" s="1">
        <v>1.0</v>
      </c>
      <c r="S1002" s="1">
        <v>1.0</v>
      </c>
      <c r="T1002" s="1">
        <v>1.0</v>
      </c>
      <c r="U1002" s="1">
        <v>2.0</v>
      </c>
      <c r="V1002" s="1">
        <v>2.0</v>
      </c>
      <c r="W1002" s="1">
        <v>2.0</v>
      </c>
      <c r="X1002" s="1">
        <v>1.0</v>
      </c>
      <c r="Y1002" s="1">
        <v>1.0</v>
      </c>
      <c r="Z1002" s="1">
        <v>1.0</v>
      </c>
      <c r="AA1002" s="1">
        <v>2.0</v>
      </c>
      <c r="AB1002" s="1">
        <v>1.0</v>
      </c>
      <c r="AC1002" s="1">
        <v>1.0</v>
      </c>
      <c r="AD1002" s="1">
        <v>3.0</v>
      </c>
      <c r="AE1002" s="1">
        <v>2.0</v>
      </c>
      <c r="AF1002" s="1">
        <v>2.0</v>
      </c>
      <c r="AG1002" s="1">
        <v>2.0</v>
      </c>
      <c r="AH1002" s="1">
        <v>2.0</v>
      </c>
      <c r="AI1002" s="1">
        <v>2.0</v>
      </c>
      <c r="AJ1002" s="1">
        <v>1.0</v>
      </c>
      <c r="AK1002" s="1">
        <v>1.0</v>
      </c>
      <c r="AL1002" s="1">
        <v>3.0</v>
      </c>
      <c r="AM1002" s="1">
        <v>4.0</v>
      </c>
      <c r="AN1002" s="1">
        <v>3.0</v>
      </c>
      <c r="AO1002" s="1">
        <v>3.0</v>
      </c>
      <c r="AP1002" s="1">
        <v>4.0</v>
      </c>
      <c r="AQ1002" s="1">
        <v>2.0</v>
      </c>
      <c r="AR1002" s="1">
        <v>2.0</v>
      </c>
      <c r="AS1002" s="1">
        <v>4.0</v>
      </c>
      <c r="AT1002" s="1">
        <v>3.0</v>
      </c>
      <c r="AU1002" s="1">
        <v>4.0</v>
      </c>
      <c r="AV1002" s="1">
        <v>4.0</v>
      </c>
      <c r="AW1002" s="1">
        <v>5.0</v>
      </c>
      <c r="AX1002" s="1">
        <v>5.0</v>
      </c>
      <c r="AY1002" s="1">
        <v>5.0</v>
      </c>
      <c r="AZ1002" s="1">
        <v>5.0</v>
      </c>
      <c r="BA1002" s="1">
        <v>5.0</v>
      </c>
      <c r="BB1002" s="1">
        <v>2.0</v>
      </c>
      <c r="BC1002" s="1">
        <v>2.0</v>
      </c>
      <c r="BD1002" s="1">
        <v>1.0</v>
      </c>
      <c r="BE1002" s="1">
        <v>1.0</v>
      </c>
      <c r="BF1002" s="1">
        <v>3.0</v>
      </c>
      <c r="BG1002" s="1">
        <v>1.0</v>
      </c>
      <c r="BH1002" s="1">
        <v>2.0</v>
      </c>
      <c r="BI1002" s="1">
        <v>2.0</v>
      </c>
      <c r="BJ1002" s="1">
        <v>2.0</v>
      </c>
      <c r="BK1002" s="1">
        <v>3.0</v>
      </c>
      <c r="BL1002" s="1">
        <v>3.0</v>
      </c>
      <c r="BM1002" s="1">
        <v>3.0</v>
      </c>
      <c r="BN1002" s="1">
        <v>3.0</v>
      </c>
      <c r="BO1002" s="1">
        <v>3.0</v>
      </c>
      <c r="BP1002" s="1">
        <v>3.0</v>
      </c>
      <c r="BQ1002" s="1">
        <v>3.0</v>
      </c>
      <c r="BR1002" s="1">
        <v>3.0</v>
      </c>
      <c r="BS1002" s="1">
        <v>3.0</v>
      </c>
      <c r="BT1002" s="1">
        <v>2.0</v>
      </c>
      <c r="BU1002" s="1">
        <v>3.0</v>
      </c>
      <c r="BV1002" s="1">
        <v>3.0</v>
      </c>
      <c r="BW1002" s="1">
        <v>2.0</v>
      </c>
      <c r="BX1002" s="1">
        <v>2.0</v>
      </c>
      <c r="BY1002" s="1">
        <v>1.0</v>
      </c>
      <c r="BZ1002" s="1">
        <v>2.0</v>
      </c>
      <c r="CA1002" s="64">
        <f t="shared" si="32"/>
        <v>189</v>
      </c>
      <c r="CB1002" s="45">
        <f t="shared" si="33"/>
        <v>34</v>
      </c>
      <c r="CC1002" s="45">
        <f t="shared" si="34"/>
        <v>10</v>
      </c>
      <c r="CD1002" s="45">
        <f t="shared" si="35"/>
        <v>11</v>
      </c>
      <c r="CE1002" s="45">
        <f t="shared" si="36"/>
        <v>15</v>
      </c>
      <c r="CF1002" s="45">
        <f t="shared" si="37"/>
        <v>25</v>
      </c>
      <c r="CG1002" s="45">
        <f t="shared" si="38"/>
        <v>36</v>
      </c>
      <c r="CH1002" s="45">
        <f t="shared" si="39"/>
        <v>14</v>
      </c>
      <c r="CI1002" s="45">
        <f t="shared" si="40"/>
        <v>0.2</v>
      </c>
      <c r="CJ1002">
        <f t="shared" si="10"/>
        <v>24</v>
      </c>
      <c r="CK1002" s="45">
        <f t="shared" si="41"/>
        <v>18</v>
      </c>
      <c r="CM1002" s="40">
        <f>VLOOKUP(CB1002,'PROMIS 57 T-Score Conversions'!Q$3:R$35,2,TRUE)</f>
        <v>45.7</v>
      </c>
      <c r="CN1002" s="44" t="str">
        <f t="shared" si="20"/>
        <v>Normal</v>
      </c>
      <c r="CO1002" s="40">
        <f>VLOOKUP(CC1002,'PROMIS 57 T-Score Conversions'!A$3:B$35,2,TRUE)</f>
        <v>45.9</v>
      </c>
      <c r="CP1002" s="39" t="str">
        <f t="shared" si="21"/>
        <v>Normal</v>
      </c>
      <c r="CQ1002" s="40">
        <f>VLOOKUP(CD1002,'PROMIS 57 T-Score Conversions'!E$3:F$35,2,TRUE)</f>
        <v>49.4</v>
      </c>
      <c r="CR1002" s="39" t="str">
        <f t="shared" si="22"/>
        <v>Normal</v>
      </c>
      <c r="CS1002" s="40">
        <f>VLOOKUP(CE1002,'PROMIS 57 T-Score Conversions'!U$3:V$35,2,TRUE)</f>
        <v>48.1</v>
      </c>
      <c r="CT1002" s="39" t="str">
        <f t="shared" si="42"/>
        <v>Normal</v>
      </c>
      <c r="CU1002" s="40">
        <f>VLOOKUP(CF1002,'PROMIS 57 T-Score Conversions'!Y$3:Z$35,2,TRUE)</f>
        <v>55.3</v>
      </c>
      <c r="CV1002" s="39" t="str">
        <f t="shared" si="24"/>
        <v>Mild</v>
      </c>
      <c r="CW1002" s="40">
        <f>vlookup(CG1002,'PROMIS 57 T-Score Conversions'!M$3:N$35,2,TRUE)</f>
        <v>55.7</v>
      </c>
      <c r="CX1002" s="39" t="str">
        <f t="shared" si="25"/>
        <v>Normal</v>
      </c>
      <c r="CY1002" s="40">
        <f>VLOOKup(CH1002,'PROMIS 57 T-Score Conversions'!I$3:J$35,2,TRUE)</f>
        <v>54.1</v>
      </c>
      <c r="CZ1002" s="39" t="str">
        <f t="shared" si="26"/>
        <v>Normal</v>
      </c>
      <c r="DA1002" s="37">
        <f>VLOOKUP(CJ1002,'PROMIS 57 T-Score Conversions'!AC$3:AD$35,2,TRUE)</f>
        <v>40.29</v>
      </c>
      <c r="DB1002" s="44" t="str">
        <f t="shared" si="30"/>
        <v>Mild</v>
      </c>
      <c r="DC1002" s="40">
        <f>VLOOKUP(CK1002,'PROMIS 57 T-Score Conversions'!AG$3:AH$35,2,TRUE)</f>
        <v>37.97</v>
      </c>
      <c r="DD1002" s="39" t="str">
        <f t="shared" si="31"/>
        <v>Normal</v>
      </c>
    </row>
    <row r="1003">
      <c r="A1003" s="1" t="b">
        <v>1</v>
      </c>
      <c r="B1003" s="1" t="b">
        <v>1</v>
      </c>
      <c r="C1003" s="20">
        <v>44185.84260895834</v>
      </c>
      <c r="D1003" s="1" t="s">
        <v>465</v>
      </c>
      <c r="E1003" s="1">
        <v>2294.0</v>
      </c>
      <c r="F1003" s="1">
        <v>3.0</v>
      </c>
      <c r="G1003" s="1">
        <v>5.0</v>
      </c>
      <c r="H1003" s="1">
        <v>5.0</v>
      </c>
      <c r="I1003" s="1">
        <v>5.0</v>
      </c>
      <c r="J1003" s="1">
        <v>4.0</v>
      </c>
      <c r="K1003" s="1">
        <v>4.0</v>
      </c>
      <c r="L1003" s="1">
        <v>4.0</v>
      </c>
      <c r="M1003" s="1">
        <v>2.0</v>
      </c>
      <c r="N1003" s="1">
        <v>2.0</v>
      </c>
      <c r="O1003" s="1">
        <v>2.0</v>
      </c>
      <c r="P1003" s="1">
        <v>4.0</v>
      </c>
      <c r="Q1003" s="1">
        <v>3.0</v>
      </c>
      <c r="R1003" s="1">
        <v>2.0</v>
      </c>
      <c r="S1003" s="1">
        <v>3.0</v>
      </c>
      <c r="T1003" s="1">
        <v>4.0</v>
      </c>
      <c r="U1003" s="1">
        <v>4.0</v>
      </c>
      <c r="V1003" s="1">
        <v>3.0</v>
      </c>
      <c r="W1003" s="1">
        <v>4.0</v>
      </c>
      <c r="X1003" s="1">
        <v>4.0</v>
      </c>
      <c r="Y1003" s="1">
        <v>3.0</v>
      </c>
      <c r="Z1003" s="1">
        <v>2.0</v>
      </c>
      <c r="AA1003" s="1">
        <v>2.0</v>
      </c>
      <c r="AB1003" s="1">
        <v>4.0</v>
      </c>
      <c r="AC1003" s="1">
        <v>4.0</v>
      </c>
      <c r="AD1003" s="1">
        <v>4.0</v>
      </c>
      <c r="AE1003" s="1">
        <v>4.0</v>
      </c>
      <c r="AF1003" s="1">
        <v>4.0</v>
      </c>
      <c r="AG1003" s="1">
        <v>4.0</v>
      </c>
      <c r="AH1003" s="1">
        <v>4.0</v>
      </c>
      <c r="AI1003" s="1">
        <v>3.0</v>
      </c>
      <c r="AJ1003" s="1">
        <v>4.0</v>
      </c>
      <c r="AK1003" s="1">
        <v>4.0</v>
      </c>
      <c r="AL1003" s="1">
        <v>5.0</v>
      </c>
      <c r="AM1003" s="1">
        <v>5.0</v>
      </c>
      <c r="AN1003" s="1">
        <v>5.0</v>
      </c>
      <c r="AO1003" s="1">
        <v>4.0</v>
      </c>
      <c r="AP1003" s="1">
        <v>4.0</v>
      </c>
      <c r="AQ1003" s="1">
        <v>5.0</v>
      </c>
      <c r="AR1003" s="1">
        <v>5.0</v>
      </c>
      <c r="AS1003" s="1">
        <v>5.0</v>
      </c>
      <c r="AT1003" s="1">
        <v>2.0</v>
      </c>
      <c r="AU1003" s="1">
        <v>3.0</v>
      </c>
      <c r="AV1003" s="1">
        <v>3.0</v>
      </c>
      <c r="AW1003" s="1">
        <v>3.0</v>
      </c>
      <c r="AX1003" s="1">
        <v>3.0</v>
      </c>
      <c r="AY1003" s="1">
        <v>3.0</v>
      </c>
      <c r="AZ1003" s="1">
        <v>4.0</v>
      </c>
      <c r="BA1003" s="1">
        <v>4.0</v>
      </c>
      <c r="BB1003" s="1">
        <v>3.0</v>
      </c>
      <c r="BC1003" s="1">
        <v>3.0</v>
      </c>
      <c r="BD1003" s="1">
        <v>3.0</v>
      </c>
      <c r="BE1003" s="1">
        <v>3.0</v>
      </c>
      <c r="BF1003" s="1">
        <v>3.0</v>
      </c>
      <c r="BG1003" s="1">
        <v>3.0</v>
      </c>
      <c r="BH1003" s="1">
        <v>3.0</v>
      </c>
      <c r="BI1003" s="1">
        <v>3.0</v>
      </c>
      <c r="BJ1003" s="1">
        <v>4.0</v>
      </c>
      <c r="BK1003" s="1">
        <v>3.0</v>
      </c>
      <c r="BL1003" s="1">
        <v>3.0</v>
      </c>
      <c r="BM1003" s="1">
        <v>3.0</v>
      </c>
      <c r="BN1003" s="1">
        <v>3.0</v>
      </c>
      <c r="BO1003" s="1">
        <v>3.0</v>
      </c>
      <c r="BP1003" s="1">
        <v>2.0</v>
      </c>
      <c r="BQ1003" s="1">
        <v>2.0</v>
      </c>
      <c r="BR1003" s="1">
        <v>2.0</v>
      </c>
      <c r="BS1003" s="1">
        <v>3.0</v>
      </c>
      <c r="BT1003" s="1">
        <v>3.0</v>
      </c>
      <c r="BU1003" s="1">
        <v>3.0</v>
      </c>
      <c r="BV1003" s="1">
        <v>3.0</v>
      </c>
      <c r="BW1003" s="1">
        <v>3.0</v>
      </c>
      <c r="BX1003" s="1">
        <v>3.0</v>
      </c>
      <c r="BY1003" s="1">
        <v>3.0</v>
      </c>
      <c r="BZ1003" s="1">
        <v>3.0</v>
      </c>
      <c r="CA1003" s="64">
        <f t="shared" si="32"/>
        <v>249</v>
      </c>
      <c r="CB1003" s="45">
        <f t="shared" si="33"/>
        <v>32</v>
      </c>
      <c r="CC1003" s="45">
        <f t="shared" si="34"/>
        <v>24</v>
      </c>
      <c r="CD1003" s="45">
        <f t="shared" si="35"/>
        <v>26</v>
      </c>
      <c r="CE1003" s="45">
        <f t="shared" si="36"/>
        <v>31</v>
      </c>
      <c r="CF1003" s="45">
        <f t="shared" si="37"/>
        <v>38</v>
      </c>
      <c r="CG1003" s="45">
        <f t="shared" si="38"/>
        <v>25</v>
      </c>
      <c r="CH1003" s="45">
        <f t="shared" si="39"/>
        <v>24</v>
      </c>
      <c r="CI1003" s="45">
        <f t="shared" si="40"/>
        <v>0.4</v>
      </c>
      <c r="CJ1003">
        <f t="shared" si="10"/>
        <v>21</v>
      </c>
      <c r="CK1003" s="45">
        <f t="shared" si="41"/>
        <v>24</v>
      </c>
      <c r="CM1003" s="40">
        <f>VLOOKUP(CB1003,'PROMIS 57 T-Score Conversions'!Q$3:R$35,2,TRUE)</f>
        <v>43.9</v>
      </c>
      <c r="CN1003" s="44" t="str">
        <f t="shared" si="20"/>
        <v>Mild</v>
      </c>
      <c r="CO1003" s="40">
        <f>VLOOKUP(CC1003,'PROMIS 57 T-Score Conversions'!A$3:B$35,2,TRUE)</f>
        <v>62.5</v>
      </c>
      <c r="CP1003" s="39" t="str">
        <f t="shared" si="21"/>
        <v>Moderate</v>
      </c>
      <c r="CQ1003" s="40">
        <f>VLOOKUP(CD1003,'PROMIS 57 T-Score Conversions'!E$3:F$35,2,TRUE)</f>
        <v>63.9</v>
      </c>
      <c r="CR1003" s="39" t="str">
        <f t="shared" si="22"/>
        <v>Moderate</v>
      </c>
      <c r="CS1003" s="40">
        <f>VLOOKUP(CE1003,'PROMIS 57 T-Score Conversions'!U$3:V$35,2,TRUE)</f>
        <v>64.3</v>
      </c>
      <c r="CT1003" s="39" t="str">
        <f t="shared" si="42"/>
        <v>Moderate</v>
      </c>
      <c r="CU1003" s="40">
        <f>VLOOKUP(CF1003,'PROMIS 57 T-Score Conversions'!Y$3:Z$35,2,TRUE)</f>
        <v>70.8</v>
      </c>
      <c r="CV1003" s="39" t="str">
        <f t="shared" si="24"/>
        <v>Severe</v>
      </c>
      <c r="CW1003" s="40">
        <f>vlookup(CG1003,'PROMIS 57 T-Score Conversions'!M$3:N$35,2,TRUE)</f>
        <v>45</v>
      </c>
      <c r="CX1003" s="39" t="str">
        <f t="shared" si="25"/>
        <v>Normal</v>
      </c>
      <c r="CY1003" s="40">
        <f>VLOOKup(CH1003,'PROMIS 57 T-Score Conversions'!I$3:J$35,2,TRUE)</f>
        <v>61.5</v>
      </c>
      <c r="CZ1003" s="39" t="str">
        <f t="shared" si="26"/>
        <v>Moderate</v>
      </c>
      <c r="DA1003" s="37">
        <f>VLOOKUP(CJ1003,'PROMIS 57 T-Score Conversions'!AC$3:AD$35,2,TRUE)</f>
        <v>37.93</v>
      </c>
      <c r="DB1003" s="44" t="str">
        <f t="shared" si="30"/>
        <v>Moderate</v>
      </c>
      <c r="DC1003" s="40">
        <f>VLOOKUP(CK1003,'PROMIS 57 T-Score Conversions'!AG$3:AH$35,2,TRUE)</f>
        <v>43.42</v>
      </c>
      <c r="DD1003" s="39" t="str">
        <f t="shared" si="31"/>
        <v>Normal</v>
      </c>
    </row>
    <row r="1004">
      <c r="A1004" s="1" t="b">
        <v>1</v>
      </c>
      <c r="B1004" s="1" t="b">
        <v>1</v>
      </c>
      <c r="C1004" s="20">
        <v>44187.36597331018</v>
      </c>
      <c r="D1004" s="1" t="s">
        <v>539</v>
      </c>
      <c r="E1004" s="1">
        <v>1313.0</v>
      </c>
      <c r="F1004" s="1">
        <v>5.0</v>
      </c>
      <c r="G1004" s="1">
        <v>5.0</v>
      </c>
      <c r="H1004" s="1">
        <v>5.0</v>
      </c>
      <c r="I1004" s="1">
        <v>5.0</v>
      </c>
      <c r="J1004" s="1">
        <v>5.0</v>
      </c>
      <c r="K1004" s="1">
        <v>5.0</v>
      </c>
      <c r="L1004" s="1">
        <v>5.0</v>
      </c>
      <c r="M1004" s="1">
        <v>5.0</v>
      </c>
      <c r="N1004" s="1">
        <v>1.0</v>
      </c>
      <c r="O1004" s="1">
        <v>1.0</v>
      </c>
      <c r="P1004" s="1">
        <v>1.0</v>
      </c>
      <c r="Q1004" s="1">
        <v>1.0</v>
      </c>
      <c r="R1004" s="1">
        <v>1.0</v>
      </c>
      <c r="S1004" s="1">
        <v>1.0</v>
      </c>
      <c r="T1004" s="1">
        <v>1.0</v>
      </c>
      <c r="U1004" s="1">
        <v>1.0</v>
      </c>
      <c r="V1004" s="1">
        <v>1.0</v>
      </c>
      <c r="W1004" s="1">
        <v>1.0</v>
      </c>
      <c r="X1004" s="1">
        <v>1.0</v>
      </c>
      <c r="Y1004" s="1">
        <v>1.0</v>
      </c>
      <c r="Z1004" s="1">
        <v>1.0</v>
      </c>
      <c r="AA1004" s="1">
        <v>1.0</v>
      </c>
      <c r="AB1004" s="1">
        <v>1.0</v>
      </c>
      <c r="AC1004" s="1">
        <v>1.0</v>
      </c>
      <c r="AD1004" s="1">
        <v>2.0</v>
      </c>
      <c r="AE1004" s="1">
        <v>1.0</v>
      </c>
      <c r="AF1004" s="1">
        <v>1.0</v>
      </c>
      <c r="AG1004" s="1">
        <v>2.0</v>
      </c>
      <c r="AH1004" s="1">
        <v>1.0</v>
      </c>
      <c r="AI1004" s="1">
        <v>1.0</v>
      </c>
      <c r="AJ1004" s="1">
        <v>1.0</v>
      </c>
      <c r="AK1004" s="1">
        <v>1.0</v>
      </c>
      <c r="AL1004" s="1">
        <v>1.0</v>
      </c>
      <c r="AM1004" s="1">
        <v>1.0</v>
      </c>
      <c r="AN1004" s="1">
        <v>1.0</v>
      </c>
      <c r="AO1004" s="1">
        <v>1.0</v>
      </c>
      <c r="AP1004" s="1">
        <v>1.0</v>
      </c>
      <c r="AQ1004" s="1">
        <v>1.0</v>
      </c>
      <c r="AR1004" s="1">
        <v>1.0</v>
      </c>
      <c r="AS1004" s="1">
        <v>1.0</v>
      </c>
      <c r="AT1004" s="1">
        <v>5.0</v>
      </c>
      <c r="AU1004" s="1">
        <v>5.0</v>
      </c>
      <c r="AV1004" s="1">
        <v>5.0</v>
      </c>
      <c r="AW1004" s="1">
        <v>5.0</v>
      </c>
      <c r="AX1004" s="1">
        <v>5.0</v>
      </c>
      <c r="AY1004" s="1">
        <v>5.0</v>
      </c>
      <c r="AZ1004" s="1">
        <v>5.0</v>
      </c>
      <c r="BA1004" s="1">
        <v>5.0</v>
      </c>
      <c r="BB1004" s="1">
        <v>1.0</v>
      </c>
      <c r="BC1004" s="1">
        <v>1.0</v>
      </c>
      <c r="BD1004" s="1">
        <v>1.0</v>
      </c>
      <c r="BE1004" s="1">
        <v>1.0</v>
      </c>
      <c r="BF1004" s="1">
        <v>1.0</v>
      </c>
      <c r="BG1004" s="1">
        <v>1.0</v>
      </c>
      <c r="BH1004" s="1">
        <v>1.0</v>
      </c>
      <c r="BI1004" s="1">
        <v>1.0</v>
      </c>
      <c r="BJ1004" s="1">
        <v>0.0</v>
      </c>
      <c r="BK1004" s="1">
        <v>5.0</v>
      </c>
      <c r="BL1004" s="1">
        <v>5.0</v>
      </c>
      <c r="BM1004" s="1">
        <v>5.0</v>
      </c>
      <c r="BN1004" s="1">
        <v>5.0</v>
      </c>
      <c r="BO1004" s="1">
        <v>5.0</v>
      </c>
      <c r="BP1004" s="1">
        <v>5.0</v>
      </c>
      <c r="BQ1004" s="1">
        <v>5.0</v>
      </c>
      <c r="BR1004" s="1">
        <v>5.0</v>
      </c>
      <c r="BS1004" s="1">
        <v>2.0</v>
      </c>
      <c r="BT1004" s="1">
        <v>1.0</v>
      </c>
      <c r="BU1004" s="1">
        <v>1.0</v>
      </c>
      <c r="BV1004" s="1">
        <v>1.0</v>
      </c>
      <c r="BW1004" s="1">
        <v>1.0</v>
      </c>
      <c r="BX1004" s="1">
        <v>1.0</v>
      </c>
      <c r="BY1004" s="1">
        <v>1.0</v>
      </c>
      <c r="BZ1004" s="1">
        <v>1.0</v>
      </c>
      <c r="CA1004" s="64">
        <f t="shared" si="32"/>
        <v>171</v>
      </c>
      <c r="CB1004" s="45">
        <f t="shared" si="33"/>
        <v>40</v>
      </c>
      <c r="CC1004" s="45">
        <f t="shared" si="34"/>
        <v>8</v>
      </c>
      <c r="CD1004" s="45">
        <f t="shared" si="35"/>
        <v>8</v>
      </c>
      <c r="CE1004" s="45">
        <f t="shared" si="36"/>
        <v>10</v>
      </c>
      <c r="CF1004" s="45">
        <f t="shared" si="37"/>
        <v>8</v>
      </c>
      <c r="CG1004" s="45">
        <f t="shared" si="38"/>
        <v>40</v>
      </c>
      <c r="CH1004" s="45">
        <f t="shared" si="39"/>
        <v>8</v>
      </c>
      <c r="CI1004" s="45">
        <f t="shared" si="40"/>
        <v>0</v>
      </c>
      <c r="CJ1004">
        <f t="shared" si="10"/>
        <v>40</v>
      </c>
      <c r="CK1004" s="45">
        <f t="shared" si="41"/>
        <v>9</v>
      </c>
      <c r="CM1004" s="40">
        <f>VLOOKUP(CB1004,'PROMIS 57 T-Score Conversions'!Q$3:R$35,2,TRUE)</f>
        <v>60.1</v>
      </c>
      <c r="CN1004" s="44" t="str">
        <f t="shared" si="20"/>
        <v>Normal</v>
      </c>
      <c r="CO1004" s="40">
        <f>VLOOKUP(CC1004,'PROMIS 57 T-Score Conversions'!A$3:B$35,2,TRUE)</f>
        <v>37.1</v>
      </c>
      <c r="CP1004" s="39" t="str">
        <f t="shared" si="21"/>
        <v>Normal</v>
      </c>
      <c r="CQ1004" s="40">
        <f>VLOOKUP(CD1004,'PROMIS 57 T-Score Conversions'!E$3:F$35,2,TRUE)</f>
        <v>38.2</v>
      </c>
      <c r="CR1004" s="39" t="str">
        <f t="shared" si="22"/>
        <v>Normal</v>
      </c>
      <c r="CS1004" s="40">
        <f>VLOOKUP(CE1004,'PROMIS 57 T-Score Conversions'!U$3:V$35,2,TRUE)</f>
        <v>41</v>
      </c>
      <c r="CT1004" s="39" t="str">
        <f t="shared" si="42"/>
        <v>Normal</v>
      </c>
      <c r="CU1004" s="40">
        <f>VLOOKUP(CF1004,'PROMIS 57 T-Score Conversions'!Y$3:Z$35,2,TRUE)</f>
        <v>28.9</v>
      </c>
      <c r="CV1004" s="39" t="str">
        <f t="shared" si="24"/>
        <v>Normal</v>
      </c>
      <c r="CW1004" s="40">
        <f>vlookup(CG1004,'PROMIS 57 T-Score Conversions'!M$3:N$35,2,TRUE)</f>
        <v>65.4</v>
      </c>
      <c r="CX1004" s="39" t="str">
        <f t="shared" si="25"/>
        <v>Normal</v>
      </c>
      <c r="CY1004" s="40">
        <f>VLOOKup(CH1004,'PROMIS 57 T-Score Conversions'!I$3:J$35,2,TRUE)</f>
        <v>40.7</v>
      </c>
      <c r="CZ1004" s="39" t="str">
        <f t="shared" si="26"/>
        <v>Normal</v>
      </c>
      <c r="DA1004" s="37">
        <f>VLOOKUP(CJ1004,'PROMIS 57 T-Score Conversions'!AC$3:AD$35,2,TRUE)</f>
        <v>63.48</v>
      </c>
      <c r="DB1004" s="44" t="str">
        <f t="shared" si="30"/>
        <v>Normal</v>
      </c>
      <c r="DC1004" s="40">
        <f>VLOOKUP(CK1004,'PROMIS 57 T-Score Conversions'!AG$3:AH$35,2,TRUE)</f>
        <v>26.59</v>
      </c>
      <c r="DD1004" s="39" t="str">
        <f t="shared" si="31"/>
        <v>Normal</v>
      </c>
    </row>
    <row r="1005">
      <c r="A1005" s="1" t="b">
        <v>1</v>
      </c>
      <c r="B1005" s="1" t="b">
        <v>1</v>
      </c>
      <c r="C1005" s="20">
        <v>44190.31070797454</v>
      </c>
      <c r="D1005" s="1" t="s">
        <v>555</v>
      </c>
      <c r="E1005" s="1">
        <v>2406.0</v>
      </c>
      <c r="F1005" s="1">
        <v>5.0</v>
      </c>
      <c r="G1005" s="1">
        <v>5.0</v>
      </c>
      <c r="H1005" s="1">
        <v>5.0</v>
      </c>
      <c r="I1005" s="1">
        <v>4.0</v>
      </c>
      <c r="J1005" s="1">
        <v>2.0</v>
      </c>
      <c r="K1005" s="1">
        <v>5.0</v>
      </c>
      <c r="L1005" s="1">
        <v>5.0</v>
      </c>
      <c r="M1005" s="1">
        <v>5.0</v>
      </c>
      <c r="N1005" s="1">
        <v>2.0</v>
      </c>
      <c r="O1005" s="1">
        <v>2.0</v>
      </c>
      <c r="P1005" s="1">
        <v>1.0</v>
      </c>
      <c r="Q1005" s="1">
        <v>2.0</v>
      </c>
      <c r="R1005" s="1">
        <v>2.0</v>
      </c>
      <c r="S1005" s="1">
        <v>1.0</v>
      </c>
      <c r="T1005" s="1">
        <v>2.0</v>
      </c>
      <c r="U1005" s="1">
        <v>1.0</v>
      </c>
      <c r="V1005" s="1">
        <v>1.0</v>
      </c>
      <c r="W1005" s="1">
        <v>1.0</v>
      </c>
      <c r="X1005" s="1">
        <v>1.0</v>
      </c>
      <c r="Y1005" s="1">
        <v>1.0</v>
      </c>
      <c r="Z1005" s="1">
        <v>1.0</v>
      </c>
      <c r="AA1005" s="1">
        <v>2.0</v>
      </c>
      <c r="AB1005" s="1">
        <v>2.0</v>
      </c>
      <c r="AC1005" s="1">
        <v>1.0</v>
      </c>
      <c r="AD1005" s="1">
        <v>5.0</v>
      </c>
      <c r="AE1005" s="1">
        <v>4.0</v>
      </c>
      <c r="AF1005" s="1">
        <v>3.0</v>
      </c>
      <c r="AG1005" s="1">
        <v>4.0</v>
      </c>
      <c r="AH1005" s="1">
        <v>1.0</v>
      </c>
      <c r="AI1005" s="1">
        <v>3.0</v>
      </c>
      <c r="AJ1005" s="1">
        <v>4.0</v>
      </c>
      <c r="AK1005" s="1">
        <v>2.0</v>
      </c>
      <c r="AL1005" s="1">
        <v>4.0</v>
      </c>
      <c r="AM1005" s="1">
        <v>1.0</v>
      </c>
      <c r="AN1005" s="1">
        <v>4.0</v>
      </c>
      <c r="AO1005" s="1">
        <v>2.0</v>
      </c>
      <c r="AP1005" s="1">
        <v>1.0</v>
      </c>
      <c r="AQ1005" s="1">
        <v>3.0</v>
      </c>
      <c r="AR1005" s="1">
        <v>2.0</v>
      </c>
      <c r="AS1005" s="1">
        <v>3.0</v>
      </c>
      <c r="AT1005" s="1">
        <v>5.0</v>
      </c>
      <c r="AU1005" s="1">
        <v>5.0</v>
      </c>
      <c r="AV1005" s="1">
        <v>1.0</v>
      </c>
      <c r="AW1005" s="1">
        <v>5.0</v>
      </c>
      <c r="AX1005" s="1">
        <v>3.0</v>
      </c>
      <c r="AY1005" s="1">
        <v>2.0</v>
      </c>
      <c r="AZ1005" s="1">
        <v>2.0</v>
      </c>
      <c r="BA1005" s="1">
        <v>1.0</v>
      </c>
      <c r="BB1005" s="1">
        <v>1.0</v>
      </c>
      <c r="BC1005" s="1">
        <v>1.0</v>
      </c>
      <c r="BD1005" s="1">
        <v>1.0</v>
      </c>
      <c r="BE1005" s="1">
        <v>1.0</v>
      </c>
      <c r="BF1005" s="1">
        <v>1.0</v>
      </c>
      <c r="BG1005" s="1">
        <v>1.0</v>
      </c>
      <c r="BH1005" s="1">
        <v>1.0</v>
      </c>
      <c r="BI1005" s="1">
        <v>1.0</v>
      </c>
      <c r="BJ1005" s="1">
        <v>0.0</v>
      </c>
      <c r="BK1005" s="1">
        <v>4.0</v>
      </c>
      <c r="BL1005" s="1">
        <v>4.0</v>
      </c>
      <c r="BM1005" s="1">
        <v>4.0</v>
      </c>
      <c r="BN1005" s="1">
        <v>4.0</v>
      </c>
      <c r="BO1005" s="1">
        <v>4.0</v>
      </c>
      <c r="BP1005" s="1">
        <v>3.0</v>
      </c>
      <c r="BQ1005" s="1">
        <v>4.0</v>
      </c>
      <c r="BR1005" s="1">
        <v>4.0</v>
      </c>
      <c r="BS1005" s="1">
        <v>2.0</v>
      </c>
      <c r="BT1005" s="1">
        <v>2.0</v>
      </c>
      <c r="BU1005" s="1">
        <v>2.0</v>
      </c>
      <c r="BV1005" s="1">
        <v>2.0</v>
      </c>
      <c r="BW1005" s="1">
        <v>1.0</v>
      </c>
      <c r="BX1005" s="1">
        <v>1.0</v>
      </c>
      <c r="BY1005" s="1">
        <v>1.0</v>
      </c>
      <c r="BZ1005" s="1">
        <v>3.0</v>
      </c>
      <c r="CA1005" s="64">
        <f t="shared" si="32"/>
        <v>182</v>
      </c>
      <c r="CB1005" s="45">
        <f t="shared" si="33"/>
        <v>36</v>
      </c>
      <c r="CC1005" s="45">
        <f t="shared" si="34"/>
        <v>13</v>
      </c>
      <c r="CD1005" s="45">
        <f t="shared" si="35"/>
        <v>10</v>
      </c>
      <c r="CE1005" s="45">
        <f t="shared" si="36"/>
        <v>26</v>
      </c>
      <c r="CF1005" s="45">
        <f t="shared" si="37"/>
        <v>20</v>
      </c>
      <c r="CG1005" s="45">
        <f t="shared" si="38"/>
        <v>24</v>
      </c>
      <c r="CH1005" s="45">
        <f t="shared" si="39"/>
        <v>8</v>
      </c>
      <c r="CI1005" s="45">
        <f t="shared" si="40"/>
        <v>0</v>
      </c>
      <c r="CJ1005">
        <f t="shared" si="10"/>
        <v>31</v>
      </c>
      <c r="CK1005" s="45">
        <f t="shared" si="41"/>
        <v>14</v>
      </c>
      <c r="CM1005" s="40">
        <f>VLOOKUP(CB1005,'PROMIS 57 T-Score Conversions'!Q$3:R$35,2,TRUE)</f>
        <v>47.8</v>
      </c>
      <c r="CN1005" s="44" t="str">
        <f t="shared" si="20"/>
        <v>Normal</v>
      </c>
      <c r="CO1005" s="40">
        <f>VLOOKUP(CC1005,'PROMIS 57 T-Score Conversions'!A$3:B$35,2,TRUE)</f>
        <v>50.8</v>
      </c>
      <c r="CP1005" s="39" t="str">
        <f t="shared" si="21"/>
        <v>Mild</v>
      </c>
      <c r="CQ1005" s="40">
        <f>VLOOKUP(CD1005,'PROMIS 57 T-Score Conversions'!E$3:F$35,2,TRUE)</f>
        <v>47.5</v>
      </c>
      <c r="CR1005" s="39" t="str">
        <f t="shared" si="22"/>
        <v>Normal</v>
      </c>
      <c r="CS1005" s="40">
        <f>VLOOKUP(CE1005,'PROMIS 57 T-Score Conversions'!U$3:V$35,2,TRUE)</f>
        <v>59.4</v>
      </c>
      <c r="CT1005" s="39" t="str">
        <f t="shared" si="42"/>
        <v>Mild</v>
      </c>
      <c r="CU1005" s="40">
        <f>VLOOKUP(CF1005,'PROMIS 57 T-Score Conversions'!Y$3:Z$35,2,TRUE)</f>
        <v>50.1</v>
      </c>
      <c r="CV1005" s="39" t="str">
        <f t="shared" si="24"/>
        <v>Normal</v>
      </c>
      <c r="CW1005" s="40">
        <f>vlookup(CG1005,'PROMIS 57 T-Score Conversions'!M$3:N$35,2,TRUE)</f>
        <v>44</v>
      </c>
      <c r="CX1005" s="39" t="str">
        <f t="shared" si="25"/>
        <v>Mild</v>
      </c>
      <c r="CY1005" s="40">
        <f>VLOOKup(CH1005,'PROMIS 57 T-Score Conversions'!I$3:J$35,2,TRUE)</f>
        <v>40.7</v>
      </c>
      <c r="CZ1005" s="39" t="str">
        <f t="shared" si="26"/>
        <v>Normal</v>
      </c>
      <c r="DA1005" s="37">
        <f>VLOOKUP(CJ1005,'PROMIS 57 T-Score Conversions'!AC$3:AD$35,2,TRUE)</f>
        <v>46.22</v>
      </c>
      <c r="DB1005" s="44" t="str">
        <f t="shared" si="30"/>
        <v>Normal</v>
      </c>
      <c r="DC1005" s="40">
        <f>VLOOKUP(CK1005,'PROMIS 57 T-Score Conversions'!AG$3:AH$35,2,TRUE)</f>
        <v>34.01</v>
      </c>
      <c r="DD1005" s="39" t="str">
        <f t="shared" si="31"/>
        <v>Normal</v>
      </c>
    </row>
    <row r="1006">
      <c r="A1006" s="1" t="b">
        <v>1</v>
      </c>
      <c r="B1006" s="1" t="b">
        <v>1</v>
      </c>
      <c r="C1006" s="20">
        <v>44191.39658842592</v>
      </c>
      <c r="D1006" s="1" t="s">
        <v>354</v>
      </c>
      <c r="E1006" s="1">
        <v>2156.0</v>
      </c>
      <c r="F1006" s="1">
        <v>3.0</v>
      </c>
      <c r="G1006" s="1">
        <v>4.0</v>
      </c>
      <c r="H1006" s="1">
        <v>3.0</v>
      </c>
      <c r="I1006" s="1">
        <v>3.0</v>
      </c>
      <c r="J1006" s="1">
        <v>2.0</v>
      </c>
      <c r="K1006" s="1">
        <v>3.0</v>
      </c>
      <c r="L1006" s="1">
        <v>4.0</v>
      </c>
      <c r="M1006" s="1">
        <v>3.0</v>
      </c>
      <c r="N1006" s="1">
        <v>3.0</v>
      </c>
      <c r="O1006" s="1">
        <v>4.0</v>
      </c>
      <c r="P1006" s="1">
        <v>2.0</v>
      </c>
      <c r="Q1006" s="1">
        <v>3.0</v>
      </c>
      <c r="R1006" s="1">
        <v>2.0</v>
      </c>
      <c r="S1006" s="1">
        <v>2.0</v>
      </c>
      <c r="T1006" s="1">
        <v>2.0</v>
      </c>
      <c r="U1006" s="1">
        <v>3.0</v>
      </c>
      <c r="V1006" s="1">
        <v>2.0</v>
      </c>
      <c r="W1006" s="1">
        <v>2.0</v>
      </c>
      <c r="X1006" s="1">
        <v>4.0</v>
      </c>
      <c r="Y1006" s="1">
        <v>2.0</v>
      </c>
      <c r="Z1006" s="1">
        <v>2.0</v>
      </c>
      <c r="AA1006" s="1">
        <v>4.0</v>
      </c>
      <c r="AB1006" s="1">
        <v>2.0</v>
      </c>
      <c r="AC1006" s="1">
        <v>2.0</v>
      </c>
      <c r="AD1006" s="1">
        <v>4.0</v>
      </c>
      <c r="AE1006" s="1">
        <v>4.0</v>
      </c>
      <c r="AF1006" s="1">
        <v>4.0</v>
      </c>
      <c r="AG1006" s="1">
        <v>4.0</v>
      </c>
      <c r="AH1006" s="1">
        <v>4.0</v>
      </c>
      <c r="AI1006" s="1">
        <v>4.0</v>
      </c>
      <c r="AJ1006" s="1">
        <v>5.0</v>
      </c>
      <c r="AK1006" s="1">
        <v>3.0</v>
      </c>
      <c r="AL1006" s="1">
        <v>4.0</v>
      </c>
      <c r="AM1006" s="1">
        <v>4.0</v>
      </c>
      <c r="AN1006" s="1">
        <v>5.0</v>
      </c>
      <c r="AO1006" s="1">
        <v>4.0</v>
      </c>
      <c r="AP1006" s="1">
        <v>4.0</v>
      </c>
      <c r="AQ1006" s="1">
        <v>3.0</v>
      </c>
      <c r="AR1006" s="1">
        <v>3.0</v>
      </c>
      <c r="AS1006" s="1">
        <v>5.0</v>
      </c>
      <c r="AT1006" s="1">
        <v>1.0</v>
      </c>
      <c r="AU1006" s="1">
        <v>3.0</v>
      </c>
      <c r="AV1006" s="1">
        <v>2.0</v>
      </c>
      <c r="AW1006" s="1">
        <v>2.0</v>
      </c>
      <c r="AX1006" s="1">
        <v>2.0</v>
      </c>
      <c r="AY1006" s="1">
        <v>2.0</v>
      </c>
      <c r="AZ1006" s="1">
        <v>3.0</v>
      </c>
      <c r="BA1006" s="1">
        <v>1.0</v>
      </c>
      <c r="BB1006" s="1">
        <v>5.0</v>
      </c>
      <c r="BC1006" s="1">
        <v>4.0</v>
      </c>
      <c r="BD1006" s="1">
        <v>4.0</v>
      </c>
      <c r="BE1006" s="1">
        <v>4.0</v>
      </c>
      <c r="BF1006" s="1">
        <v>4.0</v>
      </c>
      <c r="BG1006" s="1">
        <v>4.0</v>
      </c>
      <c r="BH1006" s="1">
        <v>4.0</v>
      </c>
      <c r="BI1006" s="1">
        <v>3.0</v>
      </c>
      <c r="BJ1006" s="1">
        <v>4.0</v>
      </c>
      <c r="BK1006" s="1">
        <v>1.0</v>
      </c>
      <c r="BL1006" s="1">
        <v>1.0</v>
      </c>
      <c r="BM1006" s="1">
        <v>1.0</v>
      </c>
      <c r="BN1006" s="1">
        <v>1.0</v>
      </c>
      <c r="BO1006" s="1">
        <v>2.0</v>
      </c>
      <c r="BP1006" s="1">
        <v>2.0</v>
      </c>
      <c r="BQ1006" s="1">
        <v>1.0</v>
      </c>
      <c r="BR1006" s="1">
        <v>1.0</v>
      </c>
      <c r="BS1006" s="1">
        <v>4.0</v>
      </c>
      <c r="BT1006" s="1">
        <v>5.0</v>
      </c>
      <c r="BU1006" s="1">
        <v>5.0</v>
      </c>
      <c r="BV1006" s="1">
        <v>5.0</v>
      </c>
      <c r="BW1006" s="1">
        <v>5.0</v>
      </c>
      <c r="BX1006" s="1">
        <v>3.0</v>
      </c>
      <c r="BY1006" s="1">
        <v>4.0</v>
      </c>
      <c r="BZ1006" s="1">
        <v>5.0</v>
      </c>
      <c r="CA1006" s="64">
        <f t="shared" si="32"/>
        <v>228</v>
      </c>
      <c r="CB1006" s="45">
        <f t="shared" si="33"/>
        <v>25</v>
      </c>
      <c r="CC1006" s="45">
        <f t="shared" si="34"/>
        <v>21</v>
      </c>
      <c r="CD1006" s="45">
        <f t="shared" si="35"/>
        <v>20</v>
      </c>
      <c r="CE1006" s="45">
        <f t="shared" si="36"/>
        <v>32</v>
      </c>
      <c r="CF1006" s="45">
        <f t="shared" si="37"/>
        <v>32</v>
      </c>
      <c r="CG1006" s="45">
        <f t="shared" si="38"/>
        <v>16</v>
      </c>
      <c r="CH1006" s="45">
        <f t="shared" si="39"/>
        <v>32</v>
      </c>
      <c r="CI1006" s="45">
        <f t="shared" si="40"/>
        <v>0.4</v>
      </c>
      <c r="CJ1006">
        <f t="shared" si="10"/>
        <v>10</v>
      </c>
      <c r="CK1006" s="45">
        <f t="shared" si="41"/>
        <v>36</v>
      </c>
      <c r="CM1006" s="40">
        <f>VLOOKUP(CB1006,'PROMIS 57 T-Score Conversions'!Q$3:R$35,2,TRUE)</f>
        <v>38.8</v>
      </c>
      <c r="CN1006" s="44" t="str">
        <f t="shared" si="20"/>
        <v>Moderate</v>
      </c>
      <c r="CO1006" s="40">
        <f>VLOOKUP(CC1006,'PROMIS 57 T-Score Conversions'!A$3:B$35,2,TRUE)</f>
        <v>59.4</v>
      </c>
      <c r="CP1006" s="39" t="str">
        <f t="shared" si="21"/>
        <v>Moderate</v>
      </c>
      <c r="CQ1006" s="40">
        <f>VLOOKUP(CD1006,'PROMIS 57 T-Score Conversions'!E$3:F$35,2,TRUE)</f>
        <v>58.5</v>
      </c>
      <c r="CR1006" s="39" t="str">
        <f t="shared" si="22"/>
        <v>Mild</v>
      </c>
      <c r="CS1006" s="40">
        <f>VLOOKUP(CE1006,'PROMIS 57 T-Score Conversions'!U$3:V$35,2,TRUE)</f>
        <v>65.3</v>
      </c>
      <c r="CT1006" s="39" t="str">
        <f t="shared" si="42"/>
        <v>Moderate</v>
      </c>
      <c r="CU1006" s="40">
        <f>VLOOKUP(CF1006,'PROMIS 57 T-Score Conversions'!Y$3:Z$35,2,TRUE)</f>
        <v>62.6</v>
      </c>
      <c r="CV1006" s="39" t="str">
        <f t="shared" si="24"/>
        <v>Moderate</v>
      </c>
      <c r="CW1006" s="40">
        <f>vlookup(CG1006,'PROMIS 57 T-Score Conversions'!M$3:N$35,2,TRUE)</f>
        <v>36.9</v>
      </c>
      <c r="CX1006" s="39" t="str">
        <f t="shared" si="25"/>
        <v>Moderate</v>
      </c>
      <c r="CY1006" s="40">
        <f>VLOOKup(CH1006,'PROMIS 57 T-Score Conversions'!I$3:J$35,2,TRUE)</f>
        <v>66.9</v>
      </c>
      <c r="CZ1006" s="39" t="str">
        <f t="shared" si="26"/>
        <v>Moderate</v>
      </c>
      <c r="DA1006" s="37">
        <f>VLOOKUP(CJ1006,'PROMIS 57 T-Score Conversions'!AC$3:AD$35,2,TRUE)</f>
        <v>27.45</v>
      </c>
      <c r="DB1006" s="44" t="str">
        <f t="shared" si="30"/>
        <v>Severe</v>
      </c>
      <c r="DC1006" s="40">
        <f>VLOOKUP(CK1006,'PROMIS 57 T-Score Conversions'!AG$3:AH$35,2,TRUE)</f>
        <v>56.39</v>
      </c>
      <c r="DD1006" s="39" t="str">
        <f t="shared" si="31"/>
        <v>Mild</v>
      </c>
    </row>
    <row r="1007">
      <c r="A1007" s="1" t="b">
        <v>1</v>
      </c>
      <c r="B1007" s="1" t="b">
        <v>1</v>
      </c>
      <c r="C1007" s="20">
        <v>44192.33524274305</v>
      </c>
      <c r="D1007" s="1" t="s">
        <v>578</v>
      </c>
      <c r="E1007" s="1">
        <v>2443.0</v>
      </c>
      <c r="F1007" s="1">
        <v>4.0</v>
      </c>
      <c r="G1007" s="1">
        <v>4.0</v>
      </c>
      <c r="H1007" s="1">
        <v>5.0</v>
      </c>
      <c r="I1007" s="1">
        <v>4.0</v>
      </c>
      <c r="J1007" s="1">
        <v>3.0</v>
      </c>
      <c r="K1007" s="1">
        <v>4.0</v>
      </c>
      <c r="L1007" s="1">
        <v>3.0</v>
      </c>
      <c r="M1007" s="1">
        <v>3.0</v>
      </c>
      <c r="N1007" s="1">
        <v>2.0</v>
      </c>
      <c r="O1007" s="1">
        <v>2.0</v>
      </c>
      <c r="P1007" s="1">
        <v>1.0</v>
      </c>
      <c r="Q1007" s="1">
        <v>2.0</v>
      </c>
      <c r="R1007" s="1">
        <v>2.0</v>
      </c>
      <c r="S1007" s="1">
        <v>2.0</v>
      </c>
      <c r="T1007" s="1">
        <v>2.0</v>
      </c>
      <c r="U1007" s="1">
        <v>3.0</v>
      </c>
      <c r="V1007" s="1">
        <v>2.0</v>
      </c>
      <c r="W1007" s="1">
        <v>3.0</v>
      </c>
      <c r="X1007" s="1">
        <v>3.0</v>
      </c>
      <c r="Y1007" s="1">
        <v>2.0</v>
      </c>
      <c r="Z1007" s="1">
        <v>1.0</v>
      </c>
      <c r="AA1007" s="1">
        <v>3.0</v>
      </c>
      <c r="AB1007" s="1">
        <v>2.0</v>
      </c>
      <c r="AC1007" s="1">
        <v>1.0</v>
      </c>
      <c r="AD1007" s="1">
        <v>4.0</v>
      </c>
      <c r="AE1007" s="1">
        <v>3.0</v>
      </c>
      <c r="AF1007" s="1">
        <v>3.0</v>
      </c>
      <c r="AG1007" s="1">
        <v>3.0</v>
      </c>
      <c r="AH1007" s="1">
        <v>3.0</v>
      </c>
      <c r="AI1007" s="1">
        <v>3.0</v>
      </c>
      <c r="AJ1007" s="1">
        <v>3.0</v>
      </c>
      <c r="AK1007" s="1">
        <v>2.0</v>
      </c>
      <c r="AL1007" s="1">
        <v>3.0</v>
      </c>
      <c r="AM1007" s="1">
        <v>4.0</v>
      </c>
      <c r="AN1007" s="1">
        <v>3.0</v>
      </c>
      <c r="AO1007" s="1">
        <v>3.0</v>
      </c>
      <c r="AP1007" s="1">
        <v>3.0</v>
      </c>
      <c r="AQ1007" s="1">
        <v>3.0</v>
      </c>
      <c r="AR1007" s="1">
        <v>2.0</v>
      </c>
      <c r="AS1007" s="1">
        <v>3.0</v>
      </c>
      <c r="AT1007" s="1">
        <v>3.0</v>
      </c>
      <c r="AU1007" s="1">
        <v>3.0</v>
      </c>
      <c r="AV1007" s="1">
        <v>2.0</v>
      </c>
      <c r="AW1007" s="1">
        <v>3.0</v>
      </c>
      <c r="AX1007" s="1">
        <v>3.0</v>
      </c>
      <c r="AY1007" s="1">
        <v>3.0</v>
      </c>
      <c r="AZ1007" s="1">
        <v>3.0</v>
      </c>
      <c r="BA1007" s="1">
        <v>3.0</v>
      </c>
      <c r="BB1007" s="1">
        <v>2.0</v>
      </c>
      <c r="BC1007" s="1">
        <v>2.0</v>
      </c>
      <c r="BD1007" s="1">
        <v>1.0</v>
      </c>
      <c r="BE1007" s="1">
        <v>2.0</v>
      </c>
      <c r="BF1007" s="1">
        <v>5.0</v>
      </c>
      <c r="BG1007" s="1">
        <v>2.0</v>
      </c>
      <c r="BH1007" s="1">
        <v>2.0</v>
      </c>
      <c r="BI1007" s="1">
        <v>2.0</v>
      </c>
      <c r="BJ1007" s="1">
        <v>3.0</v>
      </c>
      <c r="BK1007" s="1">
        <v>3.0</v>
      </c>
      <c r="BL1007" s="1">
        <v>3.0</v>
      </c>
      <c r="BM1007" s="1">
        <v>3.0</v>
      </c>
      <c r="BN1007" s="1">
        <v>3.0</v>
      </c>
      <c r="BO1007" s="1">
        <v>3.0</v>
      </c>
      <c r="BP1007" s="1">
        <v>2.0</v>
      </c>
      <c r="BQ1007" s="1">
        <v>2.0</v>
      </c>
      <c r="BR1007" s="1">
        <v>2.0</v>
      </c>
      <c r="BS1007" s="1">
        <v>4.0</v>
      </c>
      <c r="BT1007" s="1">
        <v>4.0</v>
      </c>
      <c r="BU1007" s="1">
        <v>3.0</v>
      </c>
      <c r="BV1007" s="1">
        <v>3.0</v>
      </c>
      <c r="BW1007" s="1">
        <v>3.0</v>
      </c>
      <c r="BX1007" s="1">
        <v>3.0</v>
      </c>
      <c r="BY1007" s="1">
        <v>2.0</v>
      </c>
      <c r="BZ1007" s="1">
        <v>3.0</v>
      </c>
      <c r="CA1007" s="64">
        <f t="shared" si="32"/>
        <v>201</v>
      </c>
      <c r="CB1007" s="45">
        <f t="shared" si="33"/>
        <v>30</v>
      </c>
      <c r="CC1007" s="45">
        <f t="shared" si="34"/>
        <v>16</v>
      </c>
      <c r="CD1007" s="45">
        <f t="shared" si="35"/>
        <v>17</v>
      </c>
      <c r="CE1007" s="45">
        <f t="shared" si="36"/>
        <v>24</v>
      </c>
      <c r="CF1007" s="45">
        <f t="shared" si="37"/>
        <v>24</v>
      </c>
      <c r="CG1007" s="45">
        <f t="shared" si="38"/>
        <v>23</v>
      </c>
      <c r="CH1007" s="45">
        <f t="shared" si="39"/>
        <v>18</v>
      </c>
      <c r="CI1007" s="45">
        <f t="shared" si="40"/>
        <v>0.3</v>
      </c>
      <c r="CJ1007">
        <f t="shared" si="10"/>
        <v>21</v>
      </c>
      <c r="CK1007" s="45">
        <f t="shared" si="41"/>
        <v>25</v>
      </c>
      <c r="CM1007" s="40">
        <f>VLOOKUP(CB1007,'PROMIS 57 T-Score Conversions'!Q$3:R$35,2,TRUE)</f>
        <v>42.3</v>
      </c>
      <c r="CN1007" s="44" t="str">
        <f t="shared" si="20"/>
        <v>Mild</v>
      </c>
      <c r="CO1007" s="40">
        <f>VLOOKUP(CC1007,'PROMIS 57 T-Score Conversions'!A$3:B$35,2,TRUE)</f>
        <v>54.3</v>
      </c>
      <c r="CP1007" s="39" t="str">
        <f t="shared" si="21"/>
        <v>Mild</v>
      </c>
      <c r="CQ1007" s="40">
        <f>VLOOKUP(CD1007,'PROMIS 57 T-Score Conversions'!E$3:F$35,2,TRUE)</f>
        <v>55.9</v>
      </c>
      <c r="CR1007" s="39" t="str">
        <f t="shared" si="22"/>
        <v>Mild</v>
      </c>
      <c r="CS1007" s="40">
        <f>VLOOKUP(CE1007,'PROMIS 57 T-Score Conversions'!U$3:V$35,2,TRUE)</f>
        <v>57.5</v>
      </c>
      <c r="CT1007" s="39" t="str">
        <f t="shared" si="42"/>
        <v>Mild</v>
      </c>
      <c r="CU1007" s="40">
        <f>VLOOKUP(CF1007,'PROMIS 57 T-Score Conversions'!Y$3:Z$35,2,TRUE)</f>
        <v>54.3</v>
      </c>
      <c r="CV1007" s="39" t="str">
        <f t="shared" si="24"/>
        <v>Normal</v>
      </c>
      <c r="CW1007" s="40">
        <f>vlookup(CG1007,'PROMIS 57 T-Score Conversions'!M$3:N$35,2,TRUE)</f>
        <v>43</v>
      </c>
      <c r="CX1007" s="39" t="str">
        <f t="shared" si="25"/>
        <v>Mild</v>
      </c>
      <c r="CY1007" s="40">
        <f>VLOOKup(CH1007,'PROMIS 57 T-Score Conversions'!I$3:J$35,2,TRUE)</f>
        <v>58.1</v>
      </c>
      <c r="CZ1007" s="39" t="str">
        <f t="shared" si="26"/>
        <v>Mild</v>
      </c>
      <c r="DA1007" s="37">
        <f>VLOOKUP(CJ1007,'PROMIS 57 T-Score Conversions'!AC$3:AD$35,2,TRUE)</f>
        <v>37.93</v>
      </c>
      <c r="DB1007" s="44" t="str">
        <f t="shared" si="30"/>
        <v>Moderate</v>
      </c>
      <c r="DC1007" s="40">
        <f>VLOOKUP(CK1007,'PROMIS 57 T-Score Conversions'!AG$3:AH$35,2,TRUE)</f>
        <v>44.34</v>
      </c>
      <c r="DD1007" s="39" t="str">
        <f t="shared" si="31"/>
        <v>Normal</v>
      </c>
    </row>
    <row r="1008">
      <c r="A1008" s="1" t="b">
        <v>1</v>
      </c>
      <c r="B1008" t="b">
        <v>0</v>
      </c>
      <c r="C1008" s="20">
        <v>44192.36962423611</v>
      </c>
      <c r="D1008" s="1" t="s">
        <v>395</v>
      </c>
      <c r="E1008" s="1">
        <v>2208.0</v>
      </c>
      <c r="F1008" s="1">
        <v>3.0</v>
      </c>
      <c r="G1008" s="1">
        <v>3.0</v>
      </c>
      <c r="H1008" s="1">
        <v>3.0</v>
      </c>
      <c r="I1008" s="1">
        <v>1.0</v>
      </c>
      <c r="J1008" s="1">
        <v>1.0</v>
      </c>
      <c r="K1008" s="1">
        <v>3.0</v>
      </c>
      <c r="L1008" s="1">
        <v>3.0</v>
      </c>
      <c r="M1008" s="1">
        <v>1.0</v>
      </c>
      <c r="N1008" s="1">
        <v>3.0</v>
      </c>
      <c r="O1008" s="1">
        <v>2.0</v>
      </c>
      <c r="P1008" s="1">
        <v>2.0</v>
      </c>
      <c r="Q1008" s="1">
        <v>2.0</v>
      </c>
      <c r="R1008" s="1">
        <v>2.0</v>
      </c>
      <c r="S1008" s="1">
        <v>1.0</v>
      </c>
      <c r="T1008" s="1">
        <v>2.0</v>
      </c>
      <c r="U1008" s="1">
        <v>4.0</v>
      </c>
      <c r="V1008" s="1">
        <v>2.0</v>
      </c>
      <c r="W1008" s="1">
        <v>4.0</v>
      </c>
      <c r="X1008" s="1">
        <v>3.0</v>
      </c>
      <c r="Y1008" s="1">
        <v>3.0</v>
      </c>
      <c r="Z1008" s="1">
        <v>3.0</v>
      </c>
      <c r="AA1008" s="1">
        <v>3.0</v>
      </c>
      <c r="AB1008" s="1">
        <v>5.0</v>
      </c>
      <c r="AC1008" s="1">
        <v>2.0</v>
      </c>
      <c r="AD1008" s="1">
        <v>5.0</v>
      </c>
      <c r="AE1008" s="1">
        <v>4.0</v>
      </c>
      <c r="AF1008" s="1">
        <v>4.0</v>
      </c>
      <c r="AG1008" s="1">
        <v>4.0</v>
      </c>
      <c r="AH1008" s="1">
        <v>5.0</v>
      </c>
      <c r="AI1008" s="1">
        <v>4.0</v>
      </c>
      <c r="AJ1008" s="1">
        <v>4.0</v>
      </c>
      <c r="AK1008" s="1">
        <v>5.0</v>
      </c>
      <c r="AL1008" s="1">
        <v>3.0</v>
      </c>
      <c r="AM1008" s="1">
        <v>4.0</v>
      </c>
      <c r="AN1008" s="1">
        <v>4.0</v>
      </c>
      <c r="AO1008" s="1">
        <v>3.0</v>
      </c>
      <c r="AP1008" s="1">
        <v>4.0</v>
      </c>
      <c r="AQ1008" s="1">
        <v>3.0</v>
      </c>
      <c r="AR1008" s="1">
        <v>1.0</v>
      </c>
      <c r="AS1008" s="1">
        <v>4.0</v>
      </c>
      <c r="AT1008" s="1">
        <v>2.0</v>
      </c>
      <c r="AU1008" s="1">
        <v>2.0</v>
      </c>
      <c r="AV1008" s="1">
        <v>3.0</v>
      </c>
      <c r="AW1008" s="1">
        <v>4.0</v>
      </c>
      <c r="AX1008" s="1">
        <v>4.0</v>
      </c>
      <c r="AY1008" s="1">
        <v>4.0</v>
      </c>
      <c r="AZ1008" s="1">
        <v>3.0</v>
      </c>
      <c r="BA1008" s="1">
        <v>5.0</v>
      </c>
      <c r="BB1008" s="1">
        <v>3.0</v>
      </c>
      <c r="BC1008" s="1">
        <v>2.0</v>
      </c>
      <c r="BD1008" s="1">
        <v>2.0</v>
      </c>
      <c r="BE1008" s="1">
        <v>2.0</v>
      </c>
      <c r="BF1008" s="1">
        <v>4.0</v>
      </c>
      <c r="BG1008" s="1">
        <v>3.0</v>
      </c>
      <c r="BH1008" s="1">
        <v>4.0</v>
      </c>
      <c r="BI1008" s="1">
        <v>2.0</v>
      </c>
      <c r="BJ1008" s="1">
        <v>2.0</v>
      </c>
      <c r="BK1008" s="1">
        <v>3.0</v>
      </c>
      <c r="BL1008" s="1">
        <v>3.0</v>
      </c>
      <c r="BM1008" s="1">
        <v>3.0</v>
      </c>
      <c r="BN1008" s="1">
        <v>2.0</v>
      </c>
      <c r="BO1008" s="1">
        <v>2.0</v>
      </c>
      <c r="BP1008" s="1">
        <v>2.0</v>
      </c>
      <c r="BQ1008" s="1">
        <v>3.0</v>
      </c>
      <c r="BR1008" s="1">
        <v>2.0</v>
      </c>
      <c r="BS1008" s="1">
        <v>3.0</v>
      </c>
      <c r="BT1008" s="1">
        <v>3.0</v>
      </c>
      <c r="BU1008" s="1">
        <v>2.0</v>
      </c>
      <c r="BV1008" s="1">
        <v>4.0</v>
      </c>
      <c r="BW1008" s="1">
        <v>2.0</v>
      </c>
      <c r="BX1008" s="1">
        <v>3.0</v>
      </c>
      <c r="BY1008" s="1">
        <v>2.0</v>
      </c>
      <c r="BZ1008" s="1">
        <v>3.0</v>
      </c>
      <c r="CA1008" s="64">
        <f t="shared" si="32"/>
        <v>215</v>
      </c>
      <c r="CB1008" s="45">
        <f t="shared" si="33"/>
        <v>18</v>
      </c>
      <c r="CC1008" s="45">
        <f t="shared" si="34"/>
        <v>18</v>
      </c>
      <c r="CD1008" s="45">
        <f t="shared" si="35"/>
        <v>25</v>
      </c>
      <c r="CE1008" s="45">
        <f t="shared" si="36"/>
        <v>35</v>
      </c>
      <c r="CF1008" s="45">
        <f t="shared" si="37"/>
        <v>26</v>
      </c>
      <c r="CG1008" s="45">
        <f t="shared" si="38"/>
        <v>27</v>
      </c>
      <c r="CH1008" s="45">
        <f t="shared" si="39"/>
        <v>22</v>
      </c>
      <c r="CI1008" s="45">
        <f t="shared" si="40"/>
        <v>0.2</v>
      </c>
      <c r="CJ1008">
        <f t="shared" si="10"/>
        <v>20</v>
      </c>
      <c r="CK1008" s="45">
        <f t="shared" si="41"/>
        <v>22</v>
      </c>
      <c r="CM1008" s="40">
        <f>VLOOKUP(CB1008,'PROMIS 57 T-Score Conversions'!Q$3:R$35,2,TRUE)</f>
        <v>34</v>
      </c>
      <c r="CN1008" s="44" t="str">
        <f t="shared" si="20"/>
        <v>Moderate</v>
      </c>
      <c r="CO1008" s="40">
        <f>VLOOKUP(CC1008,'PROMIS 57 T-Score Conversions'!A$3:B$35,2,TRUE)</f>
        <v>56.4</v>
      </c>
      <c r="CP1008" s="39" t="str">
        <f t="shared" si="21"/>
        <v>Moderate</v>
      </c>
      <c r="CQ1008" s="40">
        <f>VLOOKUP(CD1008,'PROMIS 57 T-Score Conversions'!E$3:F$35,2,TRUE)</f>
        <v>63</v>
      </c>
      <c r="CR1008" s="39" t="str">
        <f t="shared" si="22"/>
        <v>Moderate</v>
      </c>
      <c r="CS1008" s="40">
        <f>VLOOKUP(CE1008,'PROMIS 57 T-Score Conversions'!U$3:V$35,2,TRUE)</f>
        <v>68.6</v>
      </c>
      <c r="CT1008" s="39" t="str">
        <f t="shared" si="42"/>
        <v>Moderate</v>
      </c>
      <c r="CU1008" s="40">
        <f>VLOOKUP(CF1008,'PROMIS 57 T-Score Conversions'!Y$3:Z$35,2,TRUE)</f>
        <v>56.3</v>
      </c>
      <c r="CV1008" s="39" t="str">
        <f t="shared" si="24"/>
        <v>Mild</v>
      </c>
      <c r="CW1008" s="40">
        <f>vlookup(CG1008,'PROMIS 57 T-Score Conversions'!M$3:N$35,2,TRUE)</f>
        <v>47</v>
      </c>
      <c r="CX1008" s="39" t="str">
        <f t="shared" si="25"/>
        <v>Normal</v>
      </c>
      <c r="CY1008" s="40">
        <f>VLOOKup(CH1008,'PROMIS 57 T-Score Conversions'!I$3:J$35,2,TRUE)</f>
        <v>60.2</v>
      </c>
      <c r="CZ1008" s="39" t="str">
        <f t="shared" si="26"/>
        <v>Moderate</v>
      </c>
      <c r="DA1008" s="37">
        <f>VLOOKUP(CJ1008,'PROMIS 57 T-Score Conversions'!AC$3:AD$35,2,TRUE)</f>
        <v>37.15</v>
      </c>
      <c r="DB1008" s="44" t="str">
        <f t="shared" si="30"/>
        <v>Moderate</v>
      </c>
      <c r="DC1008" s="40">
        <f>VLOOKUP(CK1008,'PROMIS 57 T-Score Conversions'!AG$3:AH$35,2,TRUE)</f>
        <v>41.61</v>
      </c>
      <c r="DD1008" s="39" t="str">
        <f t="shared" si="31"/>
        <v>Normal</v>
      </c>
    </row>
    <row r="1009">
      <c r="A1009" s="1" t="b">
        <v>1</v>
      </c>
      <c r="B1009" s="1" t="b">
        <v>1</v>
      </c>
      <c r="C1009" s="20">
        <v>44192.65057914352</v>
      </c>
      <c r="D1009" s="1" t="s">
        <v>579</v>
      </c>
      <c r="E1009" s="1">
        <v>2444.0</v>
      </c>
      <c r="F1009" s="1">
        <v>2.0</v>
      </c>
      <c r="G1009" s="1">
        <v>2.0</v>
      </c>
      <c r="H1009" s="1">
        <v>3.0</v>
      </c>
      <c r="I1009" s="1">
        <v>2.0</v>
      </c>
      <c r="J1009" s="1">
        <v>1.0</v>
      </c>
      <c r="K1009" s="1">
        <v>3.0</v>
      </c>
      <c r="L1009" s="1">
        <v>3.0</v>
      </c>
      <c r="M1009" s="1">
        <v>2.0</v>
      </c>
      <c r="N1009" s="1">
        <v>2.0</v>
      </c>
      <c r="O1009" s="1">
        <v>3.0</v>
      </c>
      <c r="P1009" s="1">
        <v>2.0</v>
      </c>
      <c r="Q1009" s="1">
        <v>3.0</v>
      </c>
      <c r="R1009" s="1">
        <v>3.0</v>
      </c>
      <c r="S1009" s="1">
        <v>3.0</v>
      </c>
      <c r="T1009" s="1">
        <v>3.0</v>
      </c>
      <c r="U1009" s="1">
        <v>3.0</v>
      </c>
      <c r="V1009" s="1">
        <v>2.0</v>
      </c>
      <c r="W1009" s="1">
        <v>4.0</v>
      </c>
      <c r="X1009" s="1">
        <v>3.0</v>
      </c>
      <c r="Y1009" s="1">
        <v>4.0</v>
      </c>
      <c r="Z1009" s="1">
        <v>4.0</v>
      </c>
      <c r="AA1009" s="1">
        <v>3.0</v>
      </c>
      <c r="AB1009" s="1">
        <v>3.0</v>
      </c>
      <c r="AC1009" s="1">
        <v>4.0</v>
      </c>
      <c r="AD1009" s="1">
        <v>4.0</v>
      </c>
      <c r="AE1009" s="1">
        <v>4.0</v>
      </c>
      <c r="AF1009" s="1">
        <v>4.0</v>
      </c>
      <c r="AG1009" s="1">
        <v>4.0</v>
      </c>
      <c r="AH1009" s="1">
        <v>5.0</v>
      </c>
      <c r="AI1009" s="1">
        <v>4.0</v>
      </c>
      <c r="AJ1009" s="1">
        <v>4.0</v>
      </c>
      <c r="AK1009" s="1">
        <v>3.0</v>
      </c>
      <c r="AL1009" s="1">
        <v>3.0</v>
      </c>
      <c r="AM1009" s="1">
        <v>1.0</v>
      </c>
      <c r="AN1009" s="1">
        <v>2.0</v>
      </c>
      <c r="AO1009" s="1">
        <v>3.0</v>
      </c>
      <c r="AP1009" s="1">
        <v>2.0</v>
      </c>
      <c r="AQ1009" s="1">
        <v>3.0</v>
      </c>
      <c r="AR1009" s="1">
        <v>1.0</v>
      </c>
      <c r="AS1009" s="1">
        <v>2.0</v>
      </c>
      <c r="AT1009" s="1">
        <v>2.0</v>
      </c>
      <c r="AU1009" s="1">
        <v>2.0</v>
      </c>
      <c r="AV1009" s="1">
        <v>1.0</v>
      </c>
      <c r="AW1009" s="1">
        <v>2.0</v>
      </c>
      <c r="AX1009" s="1">
        <v>1.0</v>
      </c>
      <c r="AY1009" s="1">
        <v>2.0</v>
      </c>
      <c r="AZ1009" s="1">
        <v>2.0</v>
      </c>
      <c r="BA1009" s="1">
        <v>2.0</v>
      </c>
      <c r="BB1009" s="1">
        <v>1.0</v>
      </c>
      <c r="BC1009" s="1">
        <v>2.0</v>
      </c>
      <c r="BD1009" s="1">
        <v>2.0</v>
      </c>
      <c r="BE1009" s="1">
        <v>2.0</v>
      </c>
      <c r="BF1009" s="1">
        <v>2.0</v>
      </c>
      <c r="BG1009" s="1">
        <v>3.0</v>
      </c>
      <c r="BH1009" s="1">
        <v>2.0</v>
      </c>
      <c r="BI1009" s="1">
        <v>1.0</v>
      </c>
      <c r="BJ1009" s="1">
        <v>2.0</v>
      </c>
      <c r="BK1009" s="1">
        <v>2.0</v>
      </c>
      <c r="BL1009" s="1">
        <v>4.0</v>
      </c>
      <c r="BM1009" s="1">
        <v>3.0</v>
      </c>
      <c r="BN1009" s="1">
        <v>4.0</v>
      </c>
      <c r="BO1009" s="1">
        <v>2.0</v>
      </c>
      <c r="BP1009" s="1">
        <v>2.0</v>
      </c>
      <c r="BQ1009" s="1">
        <v>3.0</v>
      </c>
      <c r="BR1009" s="1">
        <v>4.0</v>
      </c>
      <c r="BS1009" s="1">
        <v>4.0</v>
      </c>
      <c r="BT1009" s="1">
        <v>5.0</v>
      </c>
      <c r="BU1009" s="1">
        <v>4.0</v>
      </c>
      <c r="BV1009" s="1">
        <v>4.0</v>
      </c>
      <c r="BW1009" s="1">
        <v>5.0</v>
      </c>
      <c r="BX1009" s="1">
        <v>5.0</v>
      </c>
      <c r="BY1009" s="1">
        <v>3.0</v>
      </c>
      <c r="BZ1009" s="1">
        <v>3.0</v>
      </c>
      <c r="CA1009" s="64">
        <f t="shared" si="32"/>
        <v>204</v>
      </c>
      <c r="CB1009" s="45">
        <f t="shared" si="33"/>
        <v>18</v>
      </c>
      <c r="CC1009" s="45">
        <f t="shared" si="34"/>
        <v>22</v>
      </c>
      <c r="CD1009" s="45">
        <f t="shared" si="35"/>
        <v>27</v>
      </c>
      <c r="CE1009" s="45">
        <f t="shared" si="36"/>
        <v>32</v>
      </c>
      <c r="CF1009" s="45">
        <f t="shared" si="37"/>
        <v>17</v>
      </c>
      <c r="CG1009" s="45">
        <f t="shared" si="38"/>
        <v>14</v>
      </c>
      <c r="CH1009" s="45">
        <f t="shared" si="39"/>
        <v>15</v>
      </c>
      <c r="CI1009" s="45">
        <f t="shared" si="40"/>
        <v>0.2</v>
      </c>
      <c r="CJ1009">
        <f t="shared" si="10"/>
        <v>24</v>
      </c>
      <c r="CK1009" s="45">
        <f t="shared" si="41"/>
        <v>33</v>
      </c>
      <c r="CM1009" s="40">
        <f>VLOOKUP(CB1009,'PROMIS 57 T-Score Conversions'!Q$3:R$35,2,TRUE)</f>
        <v>34</v>
      </c>
      <c r="CN1009" s="44" t="str">
        <f t="shared" si="20"/>
        <v>Moderate</v>
      </c>
      <c r="CO1009" s="40">
        <f>VLOOKUP(CC1009,'PROMIS 57 T-Score Conversions'!A$3:B$35,2,TRUE)</f>
        <v>60.4</v>
      </c>
      <c r="CP1009" s="39" t="str">
        <f t="shared" si="21"/>
        <v>Moderate</v>
      </c>
      <c r="CQ1009" s="40">
        <f>VLOOKUP(CD1009,'PROMIS 57 T-Score Conversions'!E$3:F$35,2,TRUE)</f>
        <v>64.9</v>
      </c>
      <c r="CR1009" s="39" t="str">
        <f t="shared" si="22"/>
        <v>Moderate</v>
      </c>
      <c r="CS1009" s="40">
        <f>VLOOKUP(CE1009,'PROMIS 57 T-Score Conversions'!U$3:V$35,2,TRUE)</f>
        <v>65.3</v>
      </c>
      <c r="CT1009" s="39" t="str">
        <f t="shared" si="42"/>
        <v>Moderate</v>
      </c>
      <c r="CU1009" s="40">
        <f>VLOOKUP(CF1009,'PROMIS 57 T-Score Conversions'!Y$3:Z$35,2,TRUE)</f>
        <v>46.7</v>
      </c>
      <c r="CV1009" s="39" t="str">
        <f t="shared" si="24"/>
        <v>Normal</v>
      </c>
      <c r="CW1009" s="40">
        <f>vlookup(CG1009,'PROMIS 57 T-Score Conversions'!M$3:N$35,2,TRUE)</f>
        <v>35.3</v>
      </c>
      <c r="CX1009" s="39" t="str">
        <f t="shared" si="25"/>
        <v>Moderate</v>
      </c>
      <c r="CY1009" s="40">
        <f>VLOOKup(CH1009,'PROMIS 57 T-Score Conversions'!I$3:J$35,2,TRUE)</f>
        <v>55</v>
      </c>
      <c r="CZ1009" s="39" t="str">
        <f t="shared" si="26"/>
        <v>Mild</v>
      </c>
      <c r="DA1009" s="37">
        <f>VLOOKUP(CJ1009,'PROMIS 57 T-Score Conversions'!AC$3:AD$35,2,TRUE)</f>
        <v>40.29</v>
      </c>
      <c r="DB1009" s="44" t="str">
        <f t="shared" si="30"/>
        <v>Mild</v>
      </c>
      <c r="DC1009" s="40">
        <f>VLOOKUP(CK1009,'PROMIS 57 T-Score Conversions'!AG$3:AH$35,2,TRUE)</f>
        <v>52.42</v>
      </c>
      <c r="DD1009" s="39" t="str">
        <f t="shared" si="31"/>
        <v>Normal</v>
      </c>
    </row>
    <row r="1010">
      <c r="A1010" s="1" t="b">
        <v>1</v>
      </c>
      <c r="B1010" s="1" t="b">
        <v>1</v>
      </c>
      <c r="C1010" s="20">
        <v>44194.378556400465</v>
      </c>
      <c r="D1010" s="1" t="s">
        <v>580</v>
      </c>
      <c r="E1010" s="1">
        <v>2442.0</v>
      </c>
      <c r="F1010" s="1">
        <v>3.0</v>
      </c>
      <c r="G1010" s="1">
        <v>5.0</v>
      </c>
      <c r="H1010" s="1">
        <v>5.0</v>
      </c>
      <c r="I1010" s="1">
        <v>4.0</v>
      </c>
      <c r="J1010" s="1">
        <v>3.0</v>
      </c>
      <c r="K1010" s="1">
        <v>4.0</v>
      </c>
      <c r="L1010" s="1">
        <v>3.0</v>
      </c>
      <c r="M1010" s="1">
        <v>2.0</v>
      </c>
      <c r="N1010" s="1">
        <v>2.0</v>
      </c>
      <c r="O1010" s="1">
        <v>1.0</v>
      </c>
      <c r="P1010" s="1">
        <v>1.0</v>
      </c>
      <c r="Q1010" s="1">
        <v>3.0</v>
      </c>
      <c r="R1010" s="1">
        <v>3.0</v>
      </c>
      <c r="S1010" s="1">
        <v>1.0</v>
      </c>
      <c r="T1010" s="1">
        <v>3.0</v>
      </c>
      <c r="U1010" s="1">
        <v>3.0</v>
      </c>
      <c r="V1010" s="1">
        <v>1.0</v>
      </c>
      <c r="W1010" s="1">
        <v>1.0</v>
      </c>
      <c r="X1010" s="1">
        <v>3.0</v>
      </c>
      <c r="Y1010" s="1">
        <v>1.0</v>
      </c>
      <c r="Z1010" s="1">
        <v>1.0</v>
      </c>
      <c r="AA1010" s="1">
        <v>4.0</v>
      </c>
      <c r="AB1010" s="1">
        <v>1.0</v>
      </c>
      <c r="AC1010" s="1">
        <v>1.0</v>
      </c>
      <c r="AD1010" s="1">
        <v>4.0</v>
      </c>
      <c r="AE1010" s="1">
        <v>3.0</v>
      </c>
      <c r="AF1010" s="1">
        <v>4.0</v>
      </c>
      <c r="AG1010" s="1">
        <v>3.0</v>
      </c>
      <c r="AH1010" s="1">
        <v>2.0</v>
      </c>
      <c r="AI1010" s="1">
        <v>3.0</v>
      </c>
      <c r="AJ1010" s="1">
        <v>4.0</v>
      </c>
      <c r="AK1010" s="1">
        <v>2.0</v>
      </c>
      <c r="AL1010" s="1">
        <v>2.0</v>
      </c>
      <c r="AM1010" s="1">
        <v>3.0</v>
      </c>
      <c r="AN1010" s="1">
        <v>2.0</v>
      </c>
      <c r="AO1010" s="1">
        <v>2.0</v>
      </c>
      <c r="AP1010" s="1">
        <v>1.0</v>
      </c>
      <c r="AQ1010" s="1">
        <v>1.0</v>
      </c>
      <c r="AR1010" s="1">
        <v>1.0</v>
      </c>
      <c r="AS1010" s="1">
        <v>3.0</v>
      </c>
      <c r="AT1010" s="1">
        <v>2.0</v>
      </c>
      <c r="AU1010" s="1">
        <v>3.0</v>
      </c>
      <c r="AV1010" s="1">
        <v>2.0</v>
      </c>
      <c r="AW1010" s="1">
        <v>4.0</v>
      </c>
      <c r="AX1010" s="1">
        <v>3.0</v>
      </c>
      <c r="AY1010" s="1">
        <v>5.0</v>
      </c>
      <c r="AZ1010" s="1">
        <v>2.0</v>
      </c>
      <c r="BA1010" s="1">
        <v>3.0</v>
      </c>
      <c r="BB1010" s="1">
        <v>2.0</v>
      </c>
      <c r="BC1010" s="1">
        <v>2.0</v>
      </c>
      <c r="BD1010" s="1">
        <v>1.0</v>
      </c>
      <c r="BE1010" s="1">
        <v>2.0</v>
      </c>
      <c r="BF1010" s="1">
        <v>2.0</v>
      </c>
      <c r="BG1010" s="1">
        <v>2.0</v>
      </c>
      <c r="BH1010" s="1">
        <v>3.0</v>
      </c>
      <c r="BI1010" s="1">
        <v>3.0</v>
      </c>
      <c r="BJ1010" s="1">
        <v>3.0</v>
      </c>
      <c r="BK1010" s="1">
        <v>3.0</v>
      </c>
      <c r="BL1010" s="1">
        <v>2.0</v>
      </c>
      <c r="BM1010" s="1">
        <v>3.0</v>
      </c>
      <c r="BN1010" s="1">
        <v>3.0</v>
      </c>
      <c r="BO1010" s="1">
        <v>3.0</v>
      </c>
      <c r="BP1010" s="1">
        <v>3.0</v>
      </c>
      <c r="BQ1010" s="1">
        <v>2.0</v>
      </c>
      <c r="BR1010" s="1">
        <v>2.0</v>
      </c>
      <c r="BS1010" s="1">
        <v>3.0</v>
      </c>
      <c r="BT1010" s="1">
        <v>3.0</v>
      </c>
      <c r="BU1010" s="1">
        <v>2.0</v>
      </c>
      <c r="BV1010" s="1">
        <v>4.0</v>
      </c>
      <c r="BW1010" s="1">
        <v>4.0</v>
      </c>
      <c r="BX1010" s="1">
        <v>1.0</v>
      </c>
      <c r="BY1010" s="1">
        <v>2.0</v>
      </c>
      <c r="BZ1010" s="1">
        <v>3.0</v>
      </c>
      <c r="CA1010" s="64">
        <f t="shared" si="32"/>
        <v>186</v>
      </c>
      <c r="CB1010" s="45">
        <f t="shared" si="33"/>
        <v>29</v>
      </c>
      <c r="CC1010" s="45">
        <f t="shared" si="34"/>
        <v>17</v>
      </c>
      <c r="CD1010" s="45">
        <f t="shared" si="35"/>
        <v>13</v>
      </c>
      <c r="CE1010" s="45">
        <f t="shared" si="36"/>
        <v>25</v>
      </c>
      <c r="CF1010" s="45">
        <f t="shared" si="37"/>
        <v>15</v>
      </c>
      <c r="CG1010" s="45">
        <f t="shared" si="38"/>
        <v>24</v>
      </c>
      <c r="CH1010" s="45">
        <f t="shared" si="39"/>
        <v>17</v>
      </c>
      <c r="CI1010" s="45">
        <f t="shared" si="40"/>
        <v>0.3</v>
      </c>
      <c r="CJ1010">
        <f t="shared" si="10"/>
        <v>21</v>
      </c>
      <c r="CK1010" s="45">
        <f t="shared" si="41"/>
        <v>22</v>
      </c>
      <c r="CM1010" s="40">
        <f>VLOOKUP(CB1010,'PROMIS 57 T-Score Conversions'!Q$3:R$35,2,TRUE)</f>
        <v>41.6</v>
      </c>
      <c r="CN1010" s="44" t="str">
        <f t="shared" si="20"/>
        <v>Mild</v>
      </c>
      <c r="CO1010" s="40">
        <f>VLOOKUP(CC1010,'PROMIS 57 T-Score Conversions'!A$3:B$35,2,TRUE)</f>
        <v>55.4</v>
      </c>
      <c r="CP1010" s="39" t="str">
        <f t="shared" si="21"/>
        <v>Moderate</v>
      </c>
      <c r="CQ1010" s="40">
        <f>VLOOKUP(CD1010,'PROMIS 57 T-Score Conversions'!E$3:F$35,2,TRUE)</f>
        <v>52.1</v>
      </c>
      <c r="CR1010" s="39" t="str">
        <f t="shared" si="22"/>
        <v>Normal</v>
      </c>
      <c r="CS1010" s="40">
        <f>VLOOKUP(CE1010,'PROMIS 57 T-Score Conversions'!U$3:V$35,2,TRUE)</f>
        <v>58.5</v>
      </c>
      <c r="CT1010" s="39" t="str">
        <f t="shared" si="42"/>
        <v>Mild</v>
      </c>
      <c r="CU1010" s="40">
        <f>VLOOKUP(CF1010,'PROMIS 57 T-Score Conversions'!Y$3:Z$35,2,TRUE)</f>
        <v>44.2</v>
      </c>
      <c r="CV1010" s="39" t="str">
        <f t="shared" si="24"/>
        <v>Normal</v>
      </c>
      <c r="CW1010" s="40">
        <f>vlookup(CG1010,'PROMIS 57 T-Score Conversions'!M$3:N$35,2,TRUE)</f>
        <v>44</v>
      </c>
      <c r="CX1010" s="39" t="str">
        <f t="shared" si="25"/>
        <v>Mild</v>
      </c>
      <c r="CY1010" s="40">
        <f>VLOOKup(CH1010,'PROMIS 57 T-Score Conversions'!I$3:J$35,2,TRUE)</f>
        <v>56.6</v>
      </c>
      <c r="CZ1010" s="39" t="str">
        <f t="shared" si="26"/>
        <v>Mild</v>
      </c>
      <c r="DA1010" s="37">
        <f>VLOOKUP(CJ1010,'PROMIS 57 T-Score Conversions'!AC$3:AD$35,2,TRUE)</f>
        <v>37.93</v>
      </c>
      <c r="DB1010" s="44" t="str">
        <f t="shared" si="30"/>
        <v>Moderate</v>
      </c>
      <c r="DC1010" s="40">
        <f>VLOOKUP(CK1010,'PROMIS 57 T-Score Conversions'!AG$3:AH$35,2,TRUE)</f>
        <v>41.61</v>
      </c>
      <c r="DD1010" s="39" t="str">
        <f t="shared" si="31"/>
        <v>Normal</v>
      </c>
    </row>
    <row r="1011">
      <c r="A1011" s="1" t="b">
        <v>1</v>
      </c>
      <c r="B1011" s="1" t="b">
        <v>1</v>
      </c>
      <c r="C1011" s="20">
        <v>44194.53772123843</v>
      </c>
      <c r="D1011" s="1" t="s">
        <v>334</v>
      </c>
      <c r="E1011" s="1">
        <v>2112.0</v>
      </c>
      <c r="F1011" s="1">
        <v>4.0</v>
      </c>
      <c r="G1011" s="1">
        <v>5.0</v>
      </c>
      <c r="H1011" s="1">
        <v>3.0</v>
      </c>
      <c r="I1011" s="1">
        <v>4.0</v>
      </c>
      <c r="J1011" s="1">
        <v>3.0</v>
      </c>
      <c r="K1011" s="1">
        <v>4.0</v>
      </c>
      <c r="L1011" s="1">
        <v>4.0</v>
      </c>
      <c r="M1011" s="1">
        <v>3.0</v>
      </c>
      <c r="N1011" s="1">
        <v>3.0</v>
      </c>
      <c r="O1011" s="1">
        <v>3.0</v>
      </c>
      <c r="P1011" s="1">
        <v>3.0</v>
      </c>
      <c r="Q1011" s="1">
        <v>3.0</v>
      </c>
      <c r="R1011" s="1">
        <v>3.0</v>
      </c>
      <c r="S1011" s="1">
        <v>4.0</v>
      </c>
      <c r="T1011" s="1">
        <v>3.0</v>
      </c>
      <c r="U1011" s="1">
        <v>3.0</v>
      </c>
      <c r="V1011" s="1">
        <v>2.0</v>
      </c>
      <c r="W1011" s="1">
        <v>2.0</v>
      </c>
      <c r="X1011" s="1">
        <v>2.0</v>
      </c>
      <c r="Y1011" s="1">
        <v>2.0</v>
      </c>
      <c r="Z1011" s="1">
        <v>2.0</v>
      </c>
      <c r="AA1011" s="1">
        <v>3.0</v>
      </c>
      <c r="AB1011" s="1">
        <v>1.0</v>
      </c>
      <c r="AC1011" s="1">
        <v>2.0</v>
      </c>
      <c r="AD1011" s="1">
        <v>3.0</v>
      </c>
      <c r="AE1011" s="1">
        <v>2.0</v>
      </c>
      <c r="AF1011" s="1">
        <v>2.0</v>
      </c>
      <c r="AG1011" s="1">
        <v>2.0</v>
      </c>
      <c r="AH1011" s="1">
        <v>2.0</v>
      </c>
      <c r="AI1011" s="1">
        <v>2.0</v>
      </c>
      <c r="AJ1011" s="1">
        <v>2.0</v>
      </c>
      <c r="AK1011" s="1">
        <v>2.0</v>
      </c>
      <c r="AL1011" s="1">
        <v>3.0</v>
      </c>
      <c r="AM1011" s="1">
        <v>4.0</v>
      </c>
      <c r="AN1011" s="1">
        <v>3.0</v>
      </c>
      <c r="AO1011" s="1">
        <v>2.0</v>
      </c>
      <c r="AP1011" s="1">
        <v>4.0</v>
      </c>
      <c r="AQ1011" s="1">
        <v>2.0</v>
      </c>
      <c r="AR1011" s="1">
        <v>2.0</v>
      </c>
      <c r="AS1011" s="1">
        <v>5.0</v>
      </c>
      <c r="AT1011" s="1">
        <v>3.0</v>
      </c>
      <c r="AU1011" s="1">
        <v>3.0</v>
      </c>
      <c r="AV1011" s="1">
        <v>4.0</v>
      </c>
      <c r="AW1011" s="1">
        <v>3.0</v>
      </c>
      <c r="AX1011" s="1">
        <v>3.0</v>
      </c>
      <c r="AY1011" s="1">
        <v>3.0</v>
      </c>
      <c r="AZ1011" s="1">
        <v>4.0</v>
      </c>
      <c r="BA1011" s="1">
        <v>4.0</v>
      </c>
      <c r="BB1011" s="1">
        <v>3.0</v>
      </c>
      <c r="BC1011" s="1">
        <v>3.0</v>
      </c>
      <c r="BD1011" s="1">
        <v>2.0</v>
      </c>
      <c r="BE1011" s="1">
        <v>3.0</v>
      </c>
      <c r="BF1011" s="1">
        <v>2.0</v>
      </c>
      <c r="BG1011" s="1">
        <v>2.0</v>
      </c>
      <c r="BH1011" s="1">
        <v>3.0</v>
      </c>
      <c r="BI1011" s="1">
        <v>2.0</v>
      </c>
      <c r="BJ1011" s="1">
        <v>5.0</v>
      </c>
      <c r="BK1011" s="1">
        <v>3.0</v>
      </c>
      <c r="BL1011" s="1">
        <v>3.0</v>
      </c>
      <c r="BM1011" s="1">
        <v>3.0</v>
      </c>
      <c r="BN1011" s="1">
        <v>2.0</v>
      </c>
      <c r="BO1011" s="1">
        <v>2.0</v>
      </c>
      <c r="BP1011" s="1">
        <v>3.0</v>
      </c>
      <c r="BQ1011" s="1">
        <v>3.0</v>
      </c>
      <c r="BR1011" s="1">
        <v>3.0</v>
      </c>
      <c r="BS1011" s="1">
        <v>3.0</v>
      </c>
      <c r="BT1011" s="1">
        <v>2.0</v>
      </c>
      <c r="BU1011" s="1">
        <v>3.0</v>
      </c>
      <c r="BV1011" s="1">
        <v>2.0</v>
      </c>
      <c r="BW1011" s="1">
        <v>3.0</v>
      </c>
      <c r="BX1011" s="1">
        <v>2.0</v>
      </c>
      <c r="BY1011" s="1">
        <v>2.0</v>
      </c>
      <c r="BZ1011" s="1">
        <v>3.0</v>
      </c>
      <c r="CA1011" s="64">
        <f t="shared" si="32"/>
        <v>207</v>
      </c>
      <c r="CB1011" s="45">
        <f t="shared" si="33"/>
        <v>30</v>
      </c>
      <c r="CC1011" s="45">
        <f t="shared" si="34"/>
        <v>25</v>
      </c>
      <c r="CD1011" s="45">
        <f t="shared" si="35"/>
        <v>16</v>
      </c>
      <c r="CE1011" s="45">
        <f t="shared" si="36"/>
        <v>17</v>
      </c>
      <c r="CF1011" s="45">
        <f t="shared" si="37"/>
        <v>25</v>
      </c>
      <c r="CG1011" s="45">
        <f t="shared" si="38"/>
        <v>27</v>
      </c>
      <c r="CH1011" s="45">
        <f t="shared" si="39"/>
        <v>20</v>
      </c>
      <c r="CI1011" s="45">
        <f t="shared" si="40"/>
        <v>0.5</v>
      </c>
      <c r="CJ1011">
        <f t="shared" si="10"/>
        <v>22</v>
      </c>
      <c r="CK1011" s="45">
        <f t="shared" si="41"/>
        <v>20</v>
      </c>
      <c r="CM1011" s="40">
        <f>VLOOKUP(CB1011,'PROMIS 57 T-Score Conversions'!Q$3:R$35,2,TRUE)</f>
        <v>42.3</v>
      </c>
      <c r="CN1011" s="44" t="str">
        <f t="shared" si="20"/>
        <v>Mild</v>
      </c>
      <c r="CO1011" s="40">
        <f>VLOOKUP(CC1011,'PROMIS 57 T-Score Conversions'!A$3:B$35,2,TRUE)</f>
        <v>63.5</v>
      </c>
      <c r="CP1011" s="39" t="str">
        <f t="shared" si="21"/>
        <v>Moderate</v>
      </c>
      <c r="CQ1011" s="40">
        <f>VLOOKUP(CD1011,'PROMIS 57 T-Score Conversions'!E$3:F$35,2,TRUE)</f>
        <v>55.1</v>
      </c>
      <c r="CR1011" s="39" t="str">
        <f t="shared" si="22"/>
        <v>Mild</v>
      </c>
      <c r="CS1011" s="40">
        <f>VLOOKUP(CE1011,'PROMIS 57 T-Score Conversions'!U$3:V$35,2,TRUE)</f>
        <v>50.4</v>
      </c>
      <c r="CT1011" s="39" t="str">
        <f t="shared" si="42"/>
        <v>Normal</v>
      </c>
      <c r="CU1011" s="40">
        <f>VLOOKUP(CF1011,'PROMIS 57 T-Score Conversions'!Y$3:Z$35,2,TRUE)</f>
        <v>55.3</v>
      </c>
      <c r="CV1011" s="39" t="str">
        <f t="shared" si="24"/>
        <v>Mild</v>
      </c>
      <c r="CW1011" s="40">
        <f>vlookup(CG1011,'PROMIS 57 T-Score Conversions'!M$3:N$35,2,TRUE)</f>
        <v>47</v>
      </c>
      <c r="CX1011" s="39" t="str">
        <f t="shared" si="25"/>
        <v>Normal</v>
      </c>
      <c r="CY1011" s="40">
        <f>VLOOKup(CH1011,'PROMIS 57 T-Score Conversions'!I$3:J$35,2,TRUE)</f>
        <v>58.8</v>
      </c>
      <c r="CZ1011" s="39" t="str">
        <f t="shared" si="26"/>
        <v>Mild</v>
      </c>
      <c r="DA1011" s="37">
        <f>VLOOKUP(CJ1011,'PROMIS 57 T-Score Conversions'!AC$3:AD$35,2,TRUE)</f>
        <v>38.71</v>
      </c>
      <c r="DB1011" s="44" t="str">
        <f t="shared" si="30"/>
        <v>Moderate</v>
      </c>
      <c r="DC1011" s="40">
        <f>VLOOKUP(CK1011,'PROMIS 57 T-Score Conversions'!AG$3:AH$35,2,TRUE)</f>
        <v>39.81</v>
      </c>
      <c r="DD1011" s="39" t="str">
        <f t="shared" si="31"/>
        <v>Normal</v>
      </c>
    </row>
    <row r="1012">
      <c r="A1012" s="1" t="b">
        <v>1</v>
      </c>
      <c r="B1012" s="1" t="b">
        <v>1</v>
      </c>
      <c r="C1012" s="20">
        <v>44195.44049865741</v>
      </c>
      <c r="D1012" s="1" t="s">
        <v>581</v>
      </c>
      <c r="E1012" s="1">
        <v>2429.0</v>
      </c>
      <c r="F1012" s="1">
        <v>3.0</v>
      </c>
      <c r="G1012" s="1">
        <v>3.0</v>
      </c>
      <c r="H1012" s="1">
        <v>2.0</v>
      </c>
      <c r="I1012" s="1">
        <v>4.0</v>
      </c>
      <c r="J1012" s="1">
        <v>2.0</v>
      </c>
      <c r="K1012" s="1">
        <v>2.0</v>
      </c>
      <c r="L1012" s="1">
        <v>3.0</v>
      </c>
      <c r="M1012" s="1">
        <v>1.0</v>
      </c>
      <c r="N1012" s="1">
        <v>4.0</v>
      </c>
      <c r="O1012" s="1">
        <v>5.0</v>
      </c>
      <c r="P1012" s="1">
        <v>5.0</v>
      </c>
      <c r="Q1012" s="1">
        <v>5.0</v>
      </c>
      <c r="R1012" s="1">
        <v>5.0</v>
      </c>
      <c r="S1012" s="1">
        <v>4.0</v>
      </c>
      <c r="T1012" s="1">
        <v>5.0</v>
      </c>
      <c r="U1012" s="1">
        <v>5.0</v>
      </c>
      <c r="V1012" s="1">
        <v>4.0</v>
      </c>
      <c r="W1012" s="1">
        <v>4.0</v>
      </c>
      <c r="X1012" s="1">
        <v>3.0</v>
      </c>
      <c r="Y1012" s="1">
        <v>4.0</v>
      </c>
      <c r="Z1012" s="1">
        <v>4.0</v>
      </c>
      <c r="AA1012" s="1">
        <v>5.0</v>
      </c>
      <c r="AB1012" s="1">
        <v>4.0</v>
      </c>
      <c r="AC1012" s="1">
        <v>4.0</v>
      </c>
      <c r="AD1012" s="1">
        <v>5.0</v>
      </c>
      <c r="AE1012" s="1">
        <v>5.0</v>
      </c>
      <c r="AF1012" s="1">
        <v>4.0</v>
      </c>
      <c r="AG1012" s="1">
        <v>5.0</v>
      </c>
      <c r="AH1012" s="1">
        <v>5.0</v>
      </c>
      <c r="AI1012" s="1">
        <v>4.0</v>
      </c>
      <c r="AJ1012" s="1">
        <v>4.0</v>
      </c>
      <c r="AK1012" s="1">
        <v>5.0</v>
      </c>
      <c r="AL1012" s="1">
        <v>4.0</v>
      </c>
      <c r="AM1012" s="1">
        <v>5.0</v>
      </c>
      <c r="AN1012" s="1">
        <v>5.0</v>
      </c>
      <c r="AO1012" s="1">
        <v>4.0</v>
      </c>
      <c r="AP1012" s="1">
        <v>5.0</v>
      </c>
      <c r="AQ1012" s="1">
        <v>5.0</v>
      </c>
      <c r="AR1012" s="1">
        <v>5.0</v>
      </c>
      <c r="AS1012" s="1">
        <v>5.0</v>
      </c>
      <c r="AT1012" s="1">
        <v>3.0</v>
      </c>
      <c r="AU1012" s="1">
        <v>3.0</v>
      </c>
      <c r="AV1012" s="1">
        <v>2.0</v>
      </c>
      <c r="AW1012" s="1">
        <v>2.0</v>
      </c>
      <c r="AX1012" s="1">
        <v>2.0</v>
      </c>
      <c r="AY1012" s="1">
        <v>2.0</v>
      </c>
      <c r="AZ1012" s="1">
        <v>2.0</v>
      </c>
      <c r="BA1012" s="1">
        <v>2.0</v>
      </c>
      <c r="BB1012" s="1">
        <v>4.0</v>
      </c>
      <c r="BC1012" s="1">
        <v>4.0</v>
      </c>
      <c r="BD1012" s="1">
        <v>3.0</v>
      </c>
      <c r="BE1012" s="1">
        <v>3.0</v>
      </c>
      <c r="BF1012" s="1">
        <v>3.0</v>
      </c>
      <c r="BG1012" s="1">
        <v>4.0</v>
      </c>
      <c r="BH1012" s="1">
        <v>4.0</v>
      </c>
      <c r="BI1012" s="1">
        <v>3.0</v>
      </c>
      <c r="BJ1012" s="1">
        <v>7.0</v>
      </c>
      <c r="BK1012" s="1">
        <v>2.0</v>
      </c>
      <c r="BL1012" s="1">
        <v>1.0</v>
      </c>
      <c r="BM1012" s="1">
        <v>1.0</v>
      </c>
      <c r="BN1012" s="1">
        <v>1.0</v>
      </c>
      <c r="BO1012" s="1">
        <v>1.0</v>
      </c>
      <c r="BP1012" s="1">
        <v>1.0</v>
      </c>
      <c r="BQ1012" s="1">
        <v>1.0</v>
      </c>
      <c r="BR1012" s="1">
        <v>1.0</v>
      </c>
      <c r="BS1012" s="1">
        <v>4.0</v>
      </c>
      <c r="BT1012" s="1">
        <v>5.0</v>
      </c>
      <c r="BU1012" s="1">
        <v>5.0</v>
      </c>
      <c r="BV1012" s="1">
        <v>5.0</v>
      </c>
      <c r="BW1012" s="1">
        <v>5.0</v>
      </c>
      <c r="BX1012" s="1">
        <v>5.0</v>
      </c>
      <c r="BY1012" s="1">
        <v>5.0</v>
      </c>
      <c r="BZ1012" s="1">
        <v>5.0</v>
      </c>
      <c r="CA1012" s="64">
        <f t="shared" si="32"/>
        <v>266</v>
      </c>
      <c r="CB1012" s="45">
        <f t="shared" si="33"/>
        <v>20</v>
      </c>
      <c r="CC1012" s="45">
        <f t="shared" si="34"/>
        <v>38</v>
      </c>
      <c r="CD1012" s="45">
        <f t="shared" si="35"/>
        <v>32</v>
      </c>
      <c r="CE1012" s="45">
        <f t="shared" si="36"/>
        <v>37</v>
      </c>
      <c r="CF1012" s="45">
        <f t="shared" si="37"/>
        <v>38</v>
      </c>
      <c r="CG1012" s="45">
        <f t="shared" si="38"/>
        <v>18</v>
      </c>
      <c r="CH1012" s="45">
        <f t="shared" si="39"/>
        <v>28</v>
      </c>
      <c r="CI1012" s="45">
        <f t="shared" si="40"/>
        <v>0.7</v>
      </c>
      <c r="CJ1012">
        <f t="shared" si="10"/>
        <v>9</v>
      </c>
      <c r="CK1012" s="45">
        <f t="shared" si="41"/>
        <v>39</v>
      </c>
      <c r="CM1012" s="40">
        <f>VLOOKUP(CB1012,'PROMIS 57 T-Score Conversions'!Q$3:R$35,2,TRUE)</f>
        <v>35.4</v>
      </c>
      <c r="CN1012" s="44" t="str">
        <f t="shared" si="20"/>
        <v>Moderate</v>
      </c>
      <c r="CO1012" s="40">
        <f>VLOOKUP(CC1012,'PROMIS 57 T-Score Conversions'!A$3:B$35,2,TRUE)</f>
        <v>78.2</v>
      </c>
      <c r="CP1012" s="39" t="str">
        <f t="shared" si="21"/>
        <v>Severe</v>
      </c>
      <c r="CQ1012" s="40">
        <f>VLOOKUP(CD1012,'PROMIS 57 T-Score Conversions'!E$3:F$35,2,TRUE)</f>
        <v>69.7</v>
      </c>
      <c r="CR1012" s="39" t="str">
        <f t="shared" si="22"/>
        <v>Moderate</v>
      </c>
      <c r="CS1012" s="40">
        <f>VLOOKUP(CE1012,'PROMIS 57 T-Score Conversions'!U$3:V$35,2,TRUE)</f>
        <v>71</v>
      </c>
      <c r="CT1012" s="39" t="str">
        <f t="shared" si="42"/>
        <v>Severe</v>
      </c>
      <c r="CU1012" s="40">
        <f>VLOOKUP(CF1012,'PROMIS 57 T-Score Conversions'!Y$3:Z$35,2,TRUE)</f>
        <v>70.8</v>
      </c>
      <c r="CV1012" s="39" t="str">
        <f t="shared" si="24"/>
        <v>Severe</v>
      </c>
      <c r="CW1012" s="40">
        <f>vlookup(CG1012,'PROMIS 57 T-Score Conversions'!M$3:N$35,2,TRUE)</f>
        <v>38.5</v>
      </c>
      <c r="CX1012" s="39" t="str">
        <f t="shared" si="25"/>
        <v>Moderate</v>
      </c>
      <c r="CY1012" s="40">
        <f>VLOOKup(CH1012,'PROMIS 57 T-Score Conversions'!I$3:J$35,2,TRUE)</f>
        <v>64.1</v>
      </c>
      <c r="CZ1012" s="39" t="str">
        <f t="shared" si="26"/>
        <v>Moderate</v>
      </c>
      <c r="DA1012" s="37">
        <f>VLOOKUP(CJ1012,'PROMIS 57 T-Score Conversions'!AC$3:AD$35,2,TRUE)</f>
        <v>25.73</v>
      </c>
      <c r="DB1012" s="44" t="str">
        <f t="shared" si="30"/>
        <v>Severe</v>
      </c>
      <c r="DC1012" s="40">
        <f>VLOOKUP(CK1012,'PROMIS 57 T-Score Conversions'!AG$3:AH$35,2,TRUE)</f>
        <v>62.52</v>
      </c>
      <c r="DD1012" s="39" t="str">
        <f t="shared" si="31"/>
        <v>Moderate</v>
      </c>
    </row>
    <row r="1013">
      <c r="A1013" s="1" t="b">
        <v>1</v>
      </c>
      <c r="B1013" s="1" t="b">
        <v>1</v>
      </c>
      <c r="C1013" s="20">
        <v>44195.61482954861</v>
      </c>
      <c r="D1013" s="1" t="s">
        <v>494</v>
      </c>
      <c r="E1013" s="1">
        <v>2314.0</v>
      </c>
      <c r="F1013" s="1">
        <v>3.0</v>
      </c>
      <c r="G1013" s="1">
        <v>2.0</v>
      </c>
      <c r="H1013" s="1">
        <v>3.0</v>
      </c>
      <c r="I1013" s="1">
        <v>3.0</v>
      </c>
      <c r="J1013" s="1">
        <v>1.0</v>
      </c>
      <c r="K1013" s="1">
        <v>3.0</v>
      </c>
      <c r="L1013" s="1">
        <v>4.0</v>
      </c>
      <c r="M1013" s="1">
        <v>1.0</v>
      </c>
      <c r="N1013" s="1">
        <v>3.0</v>
      </c>
      <c r="O1013" s="1">
        <v>3.0</v>
      </c>
      <c r="P1013" s="1">
        <v>2.0</v>
      </c>
      <c r="Q1013" s="1">
        <v>2.0</v>
      </c>
      <c r="R1013" s="1">
        <v>2.0</v>
      </c>
      <c r="S1013" s="1">
        <v>1.0</v>
      </c>
      <c r="T1013" s="1">
        <v>2.0</v>
      </c>
      <c r="U1013" s="1">
        <v>3.0</v>
      </c>
      <c r="V1013" s="1">
        <v>1.0</v>
      </c>
      <c r="W1013" s="1">
        <v>2.0</v>
      </c>
      <c r="X1013" s="1">
        <v>2.0</v>
      </c>
      <c r="Y1013" s="1">
        <v>1.0</v>
      </c>
      <c r="Z1013" s="1">
        <v>1.0</v>
      </c>
      <c r="AA1013" s="1">
        <v>3.0</v>
      </c>
      <c r="AB1013" s="1">
        <v>1.0</v>
      </c>
      <c r="AC1013" s="1">
        <v>1.0</v>
      </c>
      <c r="AD1013" s="1">
        <v>4.0</v>
      </c>
      <c r="AE1013" s="1">
        <v>5.0</v>
      </c>
      <c r="AF1013" s="1">
        <v>3.0</v>
      </c>
      <c r="AG1013" s="1">
        <v>3.0</v>
      </c>
      <c r="AH1013" s="1">
        <v>4.0</v>
      </c>
      <c r="AI1013" s="1">
        <v>4.0</v>
      </c>
      <c r="AJ1013" s="1">
        <v>3.0</v>
      </c>
      <c r="AK1013" s="1">
        <v>3.0</v>
      </c>
      <c r="AL1013" s="1">
        <v>2.0</v>
      </c>
      <c r="AM1013" s="1">
        <v>4.0</v>
      </c>
      <c r="AN1013" s="1">
        <v>3.0</v>
      </c>
      <c r="AO1013" s="1">
        <v>3.0</v>
      </c>
      <c r="AP1013" s="1">
        <v>3.0</v>
      </c>
      <c r="AQ1013" s="1">
        <v>2.0</v>
      </c>
      <c r="AR1013" s="1">
        <v>1.0</v>
      </c>
      <c r="AS1013" s="1">
        <v>2.0</v>
      </c>
      <c r="AT1013" s="1">
        <v>1.0</v>
      </c>
      <c r="AU1013" s="1">
        <v>1.0</v>
      </c>
      <c r="AV1013" s="1">
        <v>1.0</v>
      </c>
      <c r="AW1013" s="1">
        <v>1.0</v>
      </c>
      <c r="AX1013" s="1">
        <v>1.0</v>
      </c>
      <c r="AY1013" s="1">
        <v>1.0</v>
      </c>
      <c r="AZ1013" s="1">
        <v>1.0</v>
      </c>
      <c r="BA1013" s="1">
        <v>1.0</v>
      </c>
      <c r="BB1013" s="1">
        <v>4.0</v>
      </c>
      <c r="BC1013" s="1">
        <v>4.0</v>
      </c>
      <c r="BD1013" s="1">
        <v>4.0</v>
      </c>
      <c r="BE1013" s="1">
        <v>4.0</v>
      </c>
      <c r="BF1013" s="1">
        <v>4.0</v>
      </c>
      <c r="BG1013" s="1">
        <v>4.0</v>
      </c>
      <c r="BH1013" s="1">
        <v>4.0</v>
      </c>
      <c r="BI1013" s="1">
        <v>4.0</v>
      </c>
      <c r="BJ1013" s="1">
        <v>7.0</v>
      </c>
      <c r="BK1013" s="1">
        <v>1.0</v>
      </c>
      <c r="BL1013" s="1">
        <v>1.0</v>
      </c>
      <c r="BM1013" s="1">
        <v>1.0</v>
      </c>
      <c r="BN1013" s="1">
        <v>2.0</v>
      </c>
      <c r="BO1013" s="1">
        <v>2.0</v>
      </c>
      <c r="BP1013" s="1">
        <v>1.0</v>
      </c>
      <c r="BQ1013" s="1">
        <v>1.0</v>
      </c>
      <c r="BR1013" s="1">
        <v>1.0</v>
      </c>
      <c r="BS1013" s="1">
        <v>5.0</v>
      </c>
      <c r="BT1013" s="1">
        <v>5.0</v>
      </c>
      <c r="BU1013" s="1">
        <v>5.0</v>
      </c>
      <c r="BV1013" s="1">
        <v>5.0</v>
      </c>
      <c r="BW1013" s="1">
        <v>5.0</v>
      </c>
      <c r="BX1013" s="1">
        <v>5.0</v>
      </c>
      <c r="BY1013" s="1">
        <v>5.0</v>
      </c>
      <c r="BZ1013" s="1">
        <v>5.0</v>
      </c>
      <c r="CA1013" s="64">
        <f t="shared" si="32"/>
        <v>196</v>
      </c>
      <c r="CB1013" s="45">
        <f t="shared" si="33"/>
        <v>20</v>
      </c>
      <c r="CC1013" s="45">
        <f t="shared" si="34"/>
        <v>18</v>
      </c>
      <c r="CD1013" s="45">
        <f t="shared" si="35"/>
        <v>12</v>
      </c>
      <c r="CE1013" s="45">
        <f t="shared" si="36"/>
        <v>29</v>
      </c>
      <c r="CF1013" s="45">
        <f t="shared" si="37"/>
        <v>20</v>
      </c>
      <c r="CG1013" s="45">
        <f t="shared" si="38"/>
        <v>8</v>
      </c>
      <c r="CH1013" s="45">
        <f t="shared" si="39"/>
        <v>32</v>
      </c>
      <c r="CI1013" s="45">
        <f t="shared" si="40"/>
        <v>0.7</v>
      </c>
      <c r="CJ1013">
        <f t="shared" si="10"/>
        <v>10</v>
      </c>
      <c r="CK1013" s="45">
        <f t="shared" si="41"/>
        <v>40</v>
      </c>
      <c r="CM1013" s="40">
        <f>VLOOKUP(CB1013,'PROMIS 57 T-Score Conversions'!Q$3:R$35,2,TRUE)</f>
        <v>35.4</v>
      </c>
      <c r="CN1013" s="44" t="str">
        <f t="shared" si="20"/>
        <v>Moderate</v>
      </c>
      <c r="CO1013" s="40">
        <f>VLOOKUP(CC1013,'PROMIS 57 T-Score Conversions'!A$3:B$35,2,TRUE)</f>
        <v>56.4</v>
      </c>
      <c r="CP1013" s="39" t="str">
        <f t="shared" si="21"/>
        <v>Moderate</v>
      </c>
      <c r="CQ1013" s="40">
        <f>VLOOKUP(CD1013,'PROMIS 57 T-Score Conversions'!E$3:F$35,2,TRUE)</f>
        <v>50.9</v>
      </c>
      <c r="CR1013" s="39" t="str">
        <f t="shared" si="22"/>
        <v>Normal</v>
      </c>
      <c r="CS1013" s="40">
        <f>VLOOKUP(CE1013,'PROMIS 57 T-Score Conversions'!U$3:V$35,2,TRUE)</f>
        <v>62.3</v>
      </c>
      <c r="CT1013" s="39" t="str">
        <f t="shared" si="42"/>
        <v>Moderate</v>
      </c>
      <c r="CU1013" s="40">
        <f>VLOOKUP(CF1013,'PROMIS 57 T-Score Conversions'!Y$3:Z$35,2,TRUE)</f>
        <v>50.1</v>
      </c>
      <c r="CV1013" s="39" t="str">
        <f t="shared" si="24"/>
        <v>Normal</v>
      </c>
      <c r="CW1013" s="40">
        <f>vlookup(CG1013,'PROMIS 57 T-Score Conversions'!M$3:N$35,2,TRUE)</f>
        <v>25.91</v>
      </c>
      <c r="CX1013" s="39" t="str">
        <f t="shared" si="25"/>
        <v>Severe</v>
      </c>
      <c r="CY1013" s="40">
        <f>VLOOKup(CH1013,'PROMIS 57 T-Score Conversions'!I$3:J$35,2,TRUE)</f>
        <v>66.9</v>
      </c>
      <c r="CZ1013" s="39" t="str">
        <f t="shared" si="26"/>
        <v>Moderate</v>
      </c>
      <c r="DA1013" s="37">
        <f>VLOOKUP(CJ1013,'PROMIS 57 T-Score Conversions'!AC$3:AD$35,2,TRUE)</f>
        <v>27.45</v>
      </c>
      <c r="DB1013" s="44" t="str">
        <f t="shared" si="30"/>
        <v>Severe</v>
      </c>
      <c r="DC1013" s="40">
        <f>VLOOKUP(CK1013,'PROMIS 57 T-Score Conversions'!AG$3:AH$35,2,TRUE)</f>
        <v>67.09</v>
      </c>
      <c r="DD1013" s="39" t="str">
        <f t="shared" si="31"/>
        <v>Moderate</v>
      </c>
    </row>
    <row r="1014">
      <c r="A1014" s="1" t="b">
        <v>1</v>
      </c>
      <c r="B1014" s="1" t="b">
        <v>1</v>
      </c>
      <c r="C1014" s="20">
        <v>44196.41585423611</v>
      </c>
      <c r="D1014" s="1" t="s">
        <v>582</v>
      </c>
      <c r="E1014" s="1">
        <v>2439.0</v>
      </c>
      <c r="F1014" s="1">
        <v>3.0</v>
      </c>
      <c r="G1014" s="1">
        <v>5.0</v>
      </c>
      <c r="H1014" s="1">
        <v>3.0</v>
      </c>
      <c r="I1014" s="1">
        <v>4.0</v>
      </c>
      <c r="J1014" s="1">
        <v>4.0</v>
      </c>
      <c r="K1014" s="1">
        <v>4.0</v>
      </c>
      <c r="L1014" s="1">
        <v>5.0</v>
      </c>
      <c r="M1014" s="1">
        <v>4.0</v>
      </c>
      <c r="N1014" s="1">
        <v>4.0</v>
      </c>
      <c r="O1014" s="1">
        <v>3.0</v>
      </c>
      <c r="P1014" s="1">
        <v>4.0</v>
      </c>
      <c r="Q1014" s="1">
        <v>4.0</v>
      </c>
      <c r="R1014" s="1">
        <v>4.0</v>
      </c>
      <c r="S1014" s="1">
        <v>2.0</v>
      </c>
      <c r="T1014" s="1">
        <v>4.0</v>
      </c>
      <c r="U1014" s="1">
        <v>4.0</v>
      </c>
      <c r="V1014" s="1">
        <v>2.0</v>
      </c>
      <c r="W1014" s="1">
        <v>3.0</v>
      </c>
      <c r="X1014" s="1">
        <v>1.0</v>
      </c>
      <c r="Y1014" s="1">
        <v>1.0</v>
      </c>
      <c r="Z1014" s="1">
        <v>1.0</v>
      </c>
      <c r="AA1014" s="1">
        <v>2.0</v>
      </c>
      <c r="AB1014" s="1">
        <v>2.0</v>
      </c>
      <c r="AC1014" s="1">
        <v>2.0</v>
      </c>
      <c r="AD1014" s="1">
        <v>5.0</v>
      </c>
      <c r="AE1014" s="1">
        <v>5.0</v>
      </c>
      <c r="AF1014" s="1">
        <v>4.0</v>
      </c>
      <c r="AG1014" s="1">
        <v>4.0</v>
      </c>
      <c r="AH1014" s="1">
        <v>5.0</v>
      </c>
      <c r="AI1014" s="1">
        <v>3.0</v>
      </c>
      <c r="AJ1014" s="1">
        <v>5.0</v>
      </c>
      <c r="AK1014" s="1">
        <v>4.0</v>
      </c>
      <c r="AL1014" s="1">
        <v>3.0</v>
      </c>
      <c r="AM1014" s="1">
        <v>5.0</v>
      </c>
      <c r="AN1014" s="1">
        <v>3.0</v>
      </c>
      <c r="AO1014" s="1">
        <v>2.0</v>
      </c>
      <c r="AP1014" s="1">
        <v>2.0</v>
      </c>
      <c r="AQ1014" s="1">
        <v>3.0</v>
      </c>
      <c r="AR1014" s="1">
        <v>1.0</v>
      </c>
      <c r="AS1014" s="1">
        <v>2.0</v>
      </c>
      <c r="AT1014" s="1">
        <v>2.0</v>
      </c>
      <c r="AU1014" s="1">
        <v>3.0</v>
      </c>
      <c r="AV1014" s="1">
        <v>2.0</v>
      </c>
      <c r="AW1014" s="1">
        <v>1.0</v>
      </c>
      <c r="AX1014" s="1">
        <v>2.0</v>
      </c>
      <c r="AY1014" s="1">
        <v>2.0</v>
      </c>
      <c r="AZ1014" s="1">
        <v>3.0</v>
      </c>
      <c r="BA1014" s="1">
        <v>2.0</v>
      </c>
      <c r="BB1014" s="1">
        <v>2.0</v>
      </c>
      <c r="BC1014" s="1">
        <v>1.0</v>
      </c>
      <c r="BD1014" s="1">
        <v>1.0</v>
      </c>
      <c r="BE1014" s="1">
        <v>1.0</v>
      </c>
      <c r="BF1014" s="1">
        <v>1.0</v>
      </c>
      <c r="BG1014" s="1">
        <v>1.0</v>
      </c>
      <c r="BH1014" s="1">
        <v>2.0</v>
      </c>
      <c r="BI1014" s="1">
        <v>1.0</v>
      </c>
      <c r="BJ1014" s="1">
        <v>0.0</v>
      </c>
      <c r="BK1014" s="1">
        <v>2.0</v>
      </c>
      <c r="BL1014" s="1">
        <v>1.0</v>
      </c>
      <c r="BM1014" s="1">
        <v>2.0</v>
      </c>
      <c r="BN1014" s="1">
        <v>1.0</v>
      </c>
      <c r="BO1014" s="1">
        <v>2.0</v>
      </c>
      <c r="BP1014" s="1">
        <v>2.0</v>
      </c>
      <c r="BQ1014" s="1">
        <v>2.0</v>
      </c>
      <c r="BR1014" s="1">
        <v>2.0</v>
      </c>
      <c r="BS1014" s="1">
        <v>4.0</v>
      </c>
      <c r="BT1014" s="1">
        <v>4.0</v>
      </c>
      <c r="BU1014" s="1">
        <v>3.0</v>
      </c>
      <c r="BV1014" s="1">
        <v>5.0</v>
      </c>
      <c r="BW1014" s="1">
        <v>5.0</v>
      </c>
      <c r="BX1014" s="1">
        <v>4.0</v>
      </c>
      <c r="BY1014" s="1">
        <v>3.0</v>
      </c>
      <c r="BZ1014" s="1">
        <v>3.0</v>
      </c>
      <c r="CA1014" s="64">
        <f t="shared" si="32"/>
        <v>203</v>
      </c>
      <c r="CB1014" s="45">
        <f t="shared" si="33"/>
        <v>32</v>
      </c>
      <c r="CC1014" s="45">
        <f t="shared" si="34"/>
        <v>29</v>
      </c>
      <c r="CD1014" s="45">
        <f t="shared" si="35"/>
        <v>14</v>
      </c>
      <c r="CE1014" s="45">
        <f t="shared" si="36"/>
        <v>35</v>
      </c>
      <c r="CF1014" s="45">
        <f t="shared" si="37"/>
        <v>21</v>
      </c>
      <c r="CG1014" s="45">
        <f t="shared" si="38"/>
        <v>17</v>
      </c>
      <c r="CH1014" s="45">
        <f t="shared" si="39"/>
        <v>10</v>
      </c>
      <c r="CI1014" s="45">
        <f t="shared" si="40"/>
        <v>0</v>
      </c>
      <c r="CJ1014">
        <f t="shared" si="10"/>
        <v>14</v>
      </c>
      <c r="CK1014" s="45">
        <f t="shared" si="41"/>
        <v>31</v>
      </c>
      <c r="CM1014" s="40">
        <f>VLOOKUP(CB1014,'PROMIS 57 T-Score Conversions'!Q$3:R$35,2,TRUE)</f>
        <v>43.9</v>
      </c>
      <c r="CN1014" s="44" t="str">
        <f t="shared" si="20"/>
        <v>Mild</v>
      </c>
      <c r="CO1014" s="40">
        <f>VLOOKUP(CC1014,'PROMIS 57 T-Score Conversions'!A$3:B$35,2,TRUE)</f>
        <v>67.7</v>
      </c>
      <c r="CP1014" s="39" t="str">
        <f t="shared" si="21"/>
        <v>Severe</v>
      </c>
      <c r="CQ1014" s="40">
        <f>VLOOKUP(CD1014,'PROMIS 57 T-Score Conversions'!E$3:F$35,2,TRUE)</f>
        <v>53.2</v>
      </c>
      <c r="CR1014" s="39" t="str">
        <f t="shared" si="22"/>
        <v>Normal</v>
      </c>
      <c r="CS1014" s="40">
        <f>VLOOKUP(CE1014,'PROMIS 57 T-Score Conversions'!U$3:V$35,2,TRUE)</f>
        <v>68.6</v>
      </c>
      <c r="CT1014" s="39" t="str">
        <f t="shared" si="42"/>
        <v>Moderate</v>
      </c>
      <c r="CU1014" s="40">
        <f>VLOOKUP(CF1014,'PROMIS 57 T-Score Conversions'!Y$3:Z$35,2,TRUE)</f>
        <v>51.2</v>
      </c>
      <c r="CV1014" s="39" t="str">
        <f t="shared" si="24"/>
        <v>Normal</v>
      </c>
      <c r="CW1014" s="40">
        <f>vlookup(CG1014,'PROMIS 57 T-Score Conversions'!M$3:N$35,2,TRUE)</f>
        <v>37.7</v>
      </c>
      <c r="CX1014" s="39" t="str">
        <f t="shared" si="25"/>
        <v>Moderate</v>
      </c>
      <c r="CY1014" s="40">
        <f>VLOOKup(CH1014,'PROMIS 57 T-Score Conversions'!I$3:J$35,2,TRUE)</f>
        <v>49.9</v>
      </c>
      <c r="CZ1014" s="39" t="str">
        <f t="shared" si="26"/>
        <v>Normal</v>
      </c>
      <c r="DA1014" s="37">
        <f>VLOOKUP(CJ1014,'PROMIS 57 T-Score Conversions'!AC$3:AD$35,2,TRUE)</f>
        <v>32.15</v>
      </c>
      <c r="DB1014" s="44" t="str">
        <f t="shared" si="30"/>
        <v>Moderate</v>
      </c>
      <c r="DC1014" s="40">
        <f>VLOOKUP(CK1014,'PROMIS 57 T-Score Conversions'!AG$3:AH$35,2,TRUE)</f>
        <v>50.21</v>
      </c>
      <c r="DD1014" s="39" t="str">
        <f t="shared" si="31"/>
        <v>Normal</v>
      </c>
    </row>
    <row r="1015">
      <c r="A1015" s="1" t="b">
        <v>1</v>
      </c>
      <c r="B1015" s="1" t="b">
        <v>1</v>
      </c>
      <c r="C1015" s="20">
        <v>44197.54239155093</v>
      </c>
      <c r="D1015" s="1" t="s">
        <v>583</v>
      </c>
      <c r="E1015" s="1">
        <v>2448.0</v>
      </c>
      <c r="F1015" s="1">
        <v>4.0</v>
      </c>
      <c r="G1015" s="1">
        <v>4.0</v>
      </c>
      <c r="H1015" s="1">
        <v>2.0</v>
      </c>
      <c r="I1015" s="1">
        <v>3.0</v>
      </c>
      <c r="J1015" s="1">
        <v>1.0</v>
      </c>
      <c r="K1015" s="1">
        <v>4.0</v>
      </c>
      <c r="L1015" s="1">
        <v>4.0</v>
      </c>
      <c r="M1015" s="1">
        <v>1.0</v>
      </c>
      <c r="N1015" s="1">
        <v>5.0</v>
      </c>
      <c r="O1015" s="1">
        <v>5.0</v>
      </c>
      <c r="P1015" s="1">
        <v>5.0</v>
      </c>
      <c r="Q1015" s="1">
        <v>5.0</v>
      </c>
      <c r="R1015" s="1">
        <v>5.0</v>
      </c>
      <c r="S1015" s="1">
        <v>5.0</v>
      </c>
      <c r="T1015" s="1">
        <v>5.0</v>
      </c>
      <c r="U1015" s="1">
        <v>5.0</v>
      </c>
      <c r="V1015" s="1">
        <v>5.0</v>
      </c>
      <c r="W1015" s="1">
        <v>5.0</v>
      </c>
      <c r="X1015" s="1">
        <v>5.0</v>
      </c>
      <c r="Y1015" s="1">
        <v>5.0</v>
      </c>
      <c r="Z1015" s="1">
        <v>5.0</v>
      </c>
      <c r="AA1015" s="1">
        <v>5.0</v>
      </c>
      <c r="AB1015" s="1">
        <v>5.0</v>
      </c>
      <c r="AC1015" s="1">
        <v>4.0</v>
      </c>
      <c r="AD1015" s="1">
        <v>5.0</v>
      </c>
      <c r="AE1015" s="1">
        <v>4.0</v>
      </c>
      <c r="AF1015" s="1">
        <v>4.0</v>
      </c>
      <c r="AG1015" s="1">
        <v>4.0</v>
      </c>
      <c r="AH1015" s="1">
        <v>4.0</v>
      </c>
      <c r="AI1015" s="1">
        <v>4.0</v>
      </c>
      <c r="AJ1015" s="1">
        <v>4.0</v>
      </c>
      <c r="AK1015" s="1">
        <v>5.0</v>
      </c>
      <c r="AL1015" s="1">
        <v>4.0</v>
      </c>
      <c r="AM1015" s="1">
        <v>3.0</v>
      </c>
      <c r="AN1015" s="1">
        <v>4.0</v>
      </c>
      <c r="AO1015" s="1">
        <v>1.0</v>
      </c>
      <c r="AP1015" s="1">
        <v>4.0</v>
      </c>
      <c r="AQ1015" s="1">
        <v>1.0</v>
      </c>
      <c r="AR1015" s="1">
        <v>1.0</v>
      </c>
      <c r="AS1015" s="1">
        <v>3.0</v>
      </c>
      <c r="AT1015" s="1">
        <v>1.0</v>
      </c>
      <c r="AU1015" s="1">
        <v>2.0</v>
      </c>
      <c r="AV1015" s="1">
        <v>2.0</v>
      </c>
      <c r="AW1015" s="1">
        <v>1.0</v>
      </c>
      <c r="AX1015" s="1">
        <v>1.0</v>
      </c>
      <c r="AY1015" s="1">
        <v>1.0</v>
      </c>
      <c r="AZ1015" s="1">
        <v>2.0</v>
      </c>
      <c r="BA1015" s="1">
        <v>2.0</v>
      </c>
      <c r="BB1015" s="1">
        <v>5.0</v>
      </c>
      <c r="BC1015" s="1">
        <v>4.0</v>
      </c>
      <c r="BD1015" s="1">
        <v>5.0</v>
      </c>
      <c r="BE1015" s="1">
        <v>3.0</v>
      </c>
      <c r="BF1015" s="1">
        <v>4.0</v>
      </c>
      <c r="BG1015" s="1">
        <v>4.0</v>
      </c>
      <c r="BH1015" s="1">
        <v>4.0</v>
      </c>
      <c r="BI1015" s="1">
        <v>5.0</v>
      </c>
      <c r="BJ1015" s="1">
        <v>4.0</v>
      </c>
      <c r="BK1015" s="1">
        <v>1.0</v>
      </c>
      <c r="BL1015" s="1">
        <v>1.0</v>
      </c>
      <c r="BM1015" s="1">
        <v>1.0</v>
      </c>
      <c r="BN1015" s="1">
        <v>1.0</v>
      </c>
      <c r="BO1015" s="1">
        <v>1.0</v>
      </c>
      <c r="BP1015" s="1">
        <v>1.0</v>
      </c>
      <c r="BQ1015" s="1">
        <v>1.0</v>
      </c>
      <c r="BR1015" s="1">
        <v>1.0</v>
      </c>
      <c r="BS1015" s="1">
        <v>5.0</v>
      </c>
      <c r="BT1015" s="1">
        <v>5.0</v>
      </c>
      <c r="BU1015" s="1">
        <v>5.0</v>
      </c>
      <c r="BV1015" s="1">
        <v>5.0</v>
      </c>
      <c r="BW1015" s="1">
        <v>5.0</v>
      </c>
      <c r="BX1015" s="1">
        <v>5.0</v>
      </c>
      <c r="BY1015" s="1">
        <v>5.0</v>
      </c>
      <c r="BZ1015" s="1">
        <v>5.0</v>
      </c>
      <c r="CA1015" s="64">
        <f t="shared" si="32"/>
        <v>255</v>
      </c>
      <c r="CB1015" s="45">
        <f t="shared" si="33"/>
        <v>23</v>
      </c>
      <c r="CC1015" s="45">
        <f t="shared" si="34"/>
        <v>40</v>
      </c>
      <c r="CD1015" s="45">
        <f t="shared" si="35"/>
        <v>39</v>
      </c>
      <c r="CE1015" s="45">
        <f t="shared" si="36"/>
        <v>34</v>
      </c>
      <c r="CF1015" s="45">
        <f t="shared" si="37"/>
        <v>21</v>
      </c>
      <c r="CG1015" s="45">
        <f t="shared" si="38"/>
        <v>12</v>
      </c>
      <c r="CH1015" s="45">
        <f t="shared" si="39"/>
        <v>34</v>
      </c>
      <c r="CI1015" s="45">
        <f t="shared" si="40"/>
        <v>0.4</v>
      </c>
      <c r="CJ1015">
        <f t="shared" si="10"/>
        <v>8</v>
      </c>
      <c r="CK1015" s="45">
        <f t="shared" si="41"/>
        <v>40</v>
      </c>
      <c r="CM1015" s="40">
        <f>VLOOKUP(CB1015,'PROMIS 57 T-Score Conversions'!Q$3:R$35,2,TRUE)</f>
        <v>37.4</v>
      </c>
      <c r="CN1015" s="44" t="str">
        <f t="shared" si="20"/>
        <v>Moderate</v>
      </c>
      <c r="CO1015" s="40">
        <f>VLOOKUP(CC1015,'PROMIS 57 T-Score Conversions'!A$3:B$35,2,TRUE)</f>
        <v>83.1</v>
      </c>
      <c r="CP1015" s="39" t="str">
        <f t="shared" si="21"/>
        <v>Severe</v>
      </c>
      <c r="CQ1015" s="40">
        <f>VLOOKUP(CD1015,'PROMIS 57 T-Score Conversions'!E$3:F$35,2,TRUE)</f>
        <v>78.2</v>
      </c>
      <c r="CR1015" s="39" t="str">
        <f t="shared" si="22"/>
        <v>Severe</v>
      </c>
      <c r="CS1015" s="40">
        <f>VLOOKUP(CE1015,'PROMIS 57 T-Score Conversions'!U$3:V$35,2,TRUE)</f>
        <v>67.5</v>
      </c>
      <c r="CT1015" s="39" t="str">
        <f t="shared" si="42"/>
        <v>Moderate</v>
      </c>
      <c r="CU1015" s="40">
        <f>VLOOKUP(CF1015,'PROMIS 57 T-Score Conversions'!Y$3:Z$35,2,TRUE)</f>
        <v>51.2</v>
      </c>
      <c r="CV1015" s="39" t="str">
        <f t="shared" si="24"/>
        <v>Normal</v>
      </c>
      <c r="CW1015" s="40">
        <f>vlookup(CG1015,'PROMIS 57 T-Score Conversions'!M$3:N$35,2,TRUE)</f>
        <v>33.6</v>
      </c>
      <c r="CX1015" s="39" t="str">
        <f t="shared" si="25"/>
        <v>Moderate</v>
      </c>
      <c r="CY1015" s="40">
        <f>VLOOKup(CH1015,'PROMIS 57 T-Score Conversions'!I$3:J$35,2,TRUE)</f>
        <v>68.4</v>
      </c>
      <c r="CZ1015" s="39" t="str">
        <f t="shared" si="26"/>
        <v>Moderate</v>
      </c>
      <c r="DA1015" s="37">
        <f>VLOOKUP(CJ1015,'PROMIS 57 T-Score Conversions'!AC$3:AD$35,2,TRUE)</f>
        <v>22.41</v>
      </c>
      <c r="DB1015" s="44" t="str">
        <f t="shared" si="30"/>
        <v>Severe</v>
      </c>
      <c r="DC1015" s="40">
        <f>VLOOKUP(CK1015,'PROMIS 57 T-Score Conversions'!AG$3:AH$35,2,TRUE)</f>
        <v>67.09</v>
      </c>
      <c r="DD1015" s="39" t="str">
        <f t="shared" si="31"/>
        <v>Moderate</v>
      </c>
    </row>
    <row r="1016">
      <c r="A1016" s="1" t="b">
        <v>1</v>
      </c>
      <c r="B1016" s="1" t="b">
        <v>1</v>
      </c>
      <c r="C1016" s="20">
        <v>44198.49465084491</v>
      </c>
      <c r="D1016" s="1" t="s">
        <v>522</v>
      </c>
      <c r="E1016" s="1">
        <v>2246.0</v>
      </c>
      <c r="F1016" s="1">
        <v>2.0</v>
      </c>
      <c r="G1016" s="1">
        <v>4.0</v>
      </c>
      <c r="H1016" s="1">
        <v>4.0</v>
      </c>
      <c r="I1016" s="1">
        <v>2.0</v>
      </c>
      <c r="J1016" s="1">
        <v>1.0</v>
      </c>
      <c r="K1016" s="1">
        <v>4.0</v>
      </c>
      <c r="L1016" s="1">
        <v>4.0</v>
      </c>
      <c r="M1016" s="1">
        <v>2.0</v>
      </c>
      <c r="N1016" s="1">
        <v>2.0</v>
      </c>
      <c r="O1016" s="1">
        <v>2.0</v>
      </c>
      <c r="P1016" s="1">
        <v>1.0</v>
      </c>
      <c r="Q1016" s="1">
        <v>1.0</v>
      </c>
      <c r="R1016" s="1">
        <v>1.0</v>
      </c>
      <c r="S1016" s="1">
        <v>2.0</v>
      </c>
      <c r="T1016" s="1">
        <v>2.0</v>
      </c>
      <c r="U1016" s="1">
        <v>1.0</v>
      </c>
      <c r="V1016" s="1">
        <v>2.0</v>
      </c>
      <c r="W1016" s="1">
        <v>1.0</v>
      </c>
      <c r="X1016" s="1">
        <v>2.0</v>
      </c>
      <c r="Y1016" s="1">
        <v>1.0</v>
      </c>
      <c r="Z1016" s="1">
        <v>2.0</v>
      </c>
      <c r="AA1016" s="1">
        <v>2.0</v>
      </c>
      <c r="AB1016" s="1">
        <v>1.0</v>
      </c>
      <c r="AC1016" s="1">
        <v>1.0</v>
      </c>
      <c r="AD1016" s="1">
        <v>3.0</v>
      </c>
      <c r="AE1016" s="1">
        <v>3.0</v>
      </c>
      <c r="AF1016" s="1">
        <v>2.0</v>
      </c>
      <c r="AG1016" s="1">
        <v>4.0</v>
      </c>
      <c r="AH1016" s="1">
        <v>3.0</v>
      </c>
      <c r="AI1016" s="1">
        <v>4.0</v>
      </c>
      <c r="AJ1016" s="1">
        <v>4.0</v>
      </c>
      <c r="AK1016" s="1">
        <v>4.0</v>
      </c>
      <c r="AL1016" s="1">
        <v>3.0</v>
      </c>
      <c r="AM1016" s="1">
        <v>3.0</v>
      </c>
      <c r="AN1016" s="1">
        <v>4.0</v>
      </c>
      <c r="AO1016" s="1">
        <v>1.0</v>
      </c>
      <c r="AP1016" s="1">
        <v>3.0</v>
      </c>
      <c r="AQ1016" s="1">
        <v>1.0</v>
      </c>
      <c r="AR1016" s="1">
        <v>1.0</v>
      </c>
      <c r="AS1016" s="1">
        <v>2.0</v>
      </c>
      <c r="AT1016" s="1">
        <v>2.0</v>
      </c>
      <c r="AU1016" s="1">
        <v>2.0</v>
      </c>
      <c r="AV1016" s="1">
        <v>1.0</v>
      </c>
      <c r="AW1016" s="1">
        <v>1.0</v>
      </c>
      <c r="AX1016" s="1">
        <v>2.0</v>
      </c>
      <c r="AY1016" s="1">
        <v>2.0</v>
      </c>
      <c r="AZ1016" s="1">
        <v>2.0</v>
      </c>
      <c r="BA1016" s="1">
        <v>2.0</v>
      </c>
      <c r="BB1016" s="1">
        <v>3.0</v>
      </c>
      <c r="BC1016" s="1">
        <v>4.0</v>
      </c>
      <c r="BD1016" s="1">
        <v>4.0</v>
      </c>
      <c r="BE1016" s="1">
        <v>3.0</v>
      </c>
      <c r="BF1016" s="1">
        <v>4.0</v>
      </c>
      <c r="BG1016" s="1">
        <v>4.0</v>
      </c>
      <c r="BH1016" s="1">
        <v>3.0</v>
      </c>
      <c r="BI1016" s="1">
        <v>2.0</v>
      </c>
      <c r="BJ1016" s="1">
        <v>2.0</v>
      </c>
      <c r="BK1016" s="1">
        <v>2.0</v>
      </c>
      <c r="BL1016" s="1">
        <v>3.0</v>
      </c>
      <c r="BM1016" s="1">
        <v>2.0</v>
      </c>
      <c r="BN1016" s="1">
        <v>2.0</v>
      </c>
      <c r="BO1016" s="1">
        <v>2.0</v>
      </c>
      <c r="BP1016" s="1">
        <v>2.0</v>
      </c>
      <c r="BQ1016" s="1">
        <v>2.0</v>
      </c>
      <c r="BR1016" s="1">
        <v>2.0</v>
      </c>
      <c r="BS1016" s="1">
        <v>4.0</v>
      </c>
      <c r="BT1016" s="1">
        <v>4.0</v>
      </c>
      <c r="BU1016" s="1">
        <v>4.0</v>
      </c>
      <c r="BV1016" s="1">
        <v>4.0</v>
      </c>
      <c r="BW1016" s="1">
        <v>4.0</v>
      </c>
      <c r="BX1016" s="1">
        <v>5.0</v>
      </c>
      <c r="BY1016" s="1">
        <v>5.0</v>
      </c>
      <c r="BZ1016" s="1">
        <v>4.0</v>
      </c>
      <c r="CA1016" s="64">
        <f t="shared" si="32"/>
        <v>186</v>
      </c>
      <c r="CB1016" s="45">
        <f t="shared" si="33"/>
        <v>23</v>
      </c>
      <c r="CC1016" s="45">
        <f t="shared" si="34"/>
        <v>12</v>
      </c>
      <c r="CD1016" s="45">
        <f t="shared" si="35"/>
        <v>12</v>
      </c>
      <c r="CE1016" s="45">
        <f t="shared" si="36"/>
        <v>27</v>
      </c>
      <c r="CF1016" s="45">
        <f t="shared" si="37"/>
        <v>18</v>
      </c>
      <c r="CG1016" s="45">
        <f t="shared" si="38"/>
        <v>14</v>
      </c>
      <c r="CH1016" s="45">
        <f t="shared" si="39"/>
        <v>27</v>
      </c>
      <c r="CI1016" s="45">
        <f t="shared" si="40"/>
        <v>0.2</v>
      </c>
      <c r="CJ1016">
        <f t="shared" si="10"/>
        <v>17</v>
      </c>
      <c r="CK1016" s="45">
        <f t="shared" si="41"/>
        <v>34</v>
      </c>
      <c r="CM1016" s="40">
        <f>VLOOKUP(CB1016,'PROMIS 57 T-Score Conversions'!Q$3:R$35,2,TRUE)</f>
        <v>37.4</v>
      </c>
      <c r="CN1016" s="44" t="str">
        <f t="shared" si="20"/>
        <v>Moderate</v>
      </c>
      <c r="CO1016" s="40">
        <f>VLOOKUP(CC1016,'PROMIS 57 T-Score Conversions'!A$3:B$35,2,TRUE)</f>
        <v>49.4</v>
      </c>
      <c r="CP1016" s="39" t="str">
        <f t="shared" si="21"/>
        <v>Normal</v>
      </c>
      <c r="CQ1016" s="40">
        <f>VLOOKUP(CD1016,'PROMIS 57 T-Score Conversions'!E$3:F$35,2,TRUE)</f>
        <v>50.9</v>
      </c>
      <c r="CR1016" s="39" t="str">
        <f t="shared" si="22"/>
        <v>Normal</v>
      </c>
      <c r="CS1016" s="40">
        <f>VLOOKUP(CE1016,'PROMIS 57 T-Score Conversions'!U$3:V$35,2,TRUE)</f>
        <v>60.4</v>
      </c>
      <c r="CT1016" s="39" t="str">
        <f t="shared" si="42"/>
        <v>Moderate</v>
      </c>
      <c r="CU1016" s="40">
        <f>VLOOKUP(CF1016,'PROMIS 57 T-Score Conversions'!Y$3:Z$35,2,TRUE)</f>
        <v>47.9</v>
      </c>
      <c r="CV1016" s="39" t="str">
        <f t="shared" si="24"/>
        <v>Normal</v>
      </c>
      <c r="CW1016" s="40">
        <f>vlookup(CG1016,'PROMIS 57 T-Score Conversions'!M$3:N$35,2,TRUE)</f>
        <v>35.3</v>
      </c>
      <c r="CX1016" s="39" t="str">
        <f t="shared" si="25"/>
        <v>Moderate</v>
      </c>
      <c r="CY1016" s="40">
        <f>VLOOKup(CH1016,'PROMIS 57 T-Score Conversions'!I$3:J$35,2,TRUE)</f>
        <v>63.5</v>
      </c>
      <c r="CZ1016" s="39" t="str">
        <f t="shared" si="26"/>
        <v>Moderate</v>
      </c>
      <c r="DA1016" s="37">
        <f>VLOOKUP(CJ1016,'PROMIS 57 T-Score Conversions'!AC$3:AD$35,2,TRUE)</f>
        <v>34.75</v>
      </c>
      <c r="DB1016" s="44" t="str">
        <f t="shared" si="30"/>
        <v>Moderate</v>
      </c>
      <c r="DC1016" s="40">
        <f>VLOOKUP(CK1016,'PROMIS 57 T-Score Conversions'!AG$3:AH$35,2,TRUE)</f>
        <v>53.63</v>
      </c>
      <c r="DD1016" s="39" t="str">
        <f t="shared" si="31"/>
        <v>Normal</v>
      </c>
    </row>
    <row r="1017">
      <c r="A1017" s="1" t="b">
        <v>1</v>
      </c>
      <c r="B1017" s="1" t="b">
        <v>1</v>
      </c>
      <c r="C1017" s="20">
        <v>44198.53491530093</v>
      </c>
      <c r="D1017" s="1" t="s">
        <v>530</v>
      </c>
      <c r="E1017" s="1">
        <v>1876.0</v>
      </c>
      <c r="F1017" s="1">
        <v>3.0</v>
      </c>
      <c r="G1017" s="1">
        <v>3.0</v>
      </c>
      <c r="H1017" s="1">
        <v>4.0</v>
      </c>
      <c r="I1017" s="1">
        <v>3.0</v>
      </c>
      <c r="J1017" s="1">
        <v>4.0</v>
      </c>
      <c r="K1017" s="1">
        <v>3.0</v>
      </c>
      <c r="L1017" s="1">
        <v>4.0</v>
      </c>
      <c r="M1017" s="1">
        <v>3.0</v>
      </c>
      <c r="N1017" s="1">
        <v>2.0</v>
      </c>
      <c r="O1017" s="1">
        <v>2.0</v>
      </c>
      <c r="P1017" s="1">
        <v>2.0</v>
      </c>
      <c r="Q1017" s="1">
        <v>2.0</v>
      </c>
      <c r="R1017" s="1">
        <v>2.0</v>
      </c>
      <c r="S1017" s="1">
        <v>2.0</v>
      </c>
      <c r="T1017" s="1">
        <v>2.0</v>
      </c>
      <c r="U1017" s="1">
        <v>2.0</v>
      </c>
      <c r="V1017" s="1">
        <v>3.0</v>
      </c>
      <c r="W1017" s="1">
        <v>2.0</v>
      </c>
      <c r="X1017" s="1">
        <v>2.0</v>
      </c>
      <c r="Y1017" s="1">
        <v>2.0</v>
      </c>
      <c r="Z1017" s="1">
        <v>3.0</v>
      </c>
      <c r="AA1017" s="1">
        <v>3.0</v>
      </c>
      <c r="AB1017" s="1">
        <v>3.0</v>
      </c>
      <c r="AC1017" s="1">
        <v>2.0</v>
      </c>
      <c r="AD1017" s="1">
        <v>3.0</v>
      </c>
      <c r="AE1017" s="1">
        <v>3.0</v>
      </c>
      <c r="AF1017" s="1">
        <v>3.0</v>
      </c>
      <c r="AG1017" s="1">
        <v>3.0</v>
      </c>
      <c r="AH1017" s="1">
        <v>3.0</v>
      </c>
      <c r="AI1017" s="1">
        <v>4.0</v>
      </c>
      <c r="AJ1017" s="1">
        <v>4.0</v>
      </c>
      <c r="AK1017" s="1">
        <v>3.0</v>
      </c>
      <c r="AL1017" s="1">
        <v>3.0</v>
      </c>
      <c r="AM1017" s="1">
        <v>5.0</v>
      </c>
      <c r="AN1017" s="1">
        <v>4.0</v>
      </c>
      <c r="AO1017" s="1">
        <v>4.0</v>
      </c>
      <c r="AP1017" s="1">
        <v>4.0</v>
      </c>
      <c r="AQ1017" s="1">
        <v>4.0</v>
      </c>
      <c r="AR1017" s="1">
        <v>4.0</v>
      </c>
      <c r="AS1017" s="1">
        <v>4.0</v>
      </c>
      <c r="AT1017" s="1">
        <v>2.0</v>
      </c>
      <c r="AU1017" s="1">
        <v>3.0</v>
      </c>
      <c r="AV1017" s="1">
        <v>2.0</v>
      </c>
      <c r="AW1017" s="1">
        <v>3.0</v>
      </c>
      <c r="AX1017" s="1">
        <v>3.0</v>
      </c>
      <c r="AY1017" s="1">
        <v>3.0</v>
      </c>
      <c r="AZ1017" s="1">
        <v>3.0</v>
      </c>
      <c r="BA1017" s="1">
        <v>2.0</v>
      </c>
      <c r="BB1017" s="1">
        <v>2.0</v>
      </c>
      <c r="BC1017" s="1">
        <v>3.0</v>
      </c>
      <c r="BD1017" s="1">
        <v>2.0</v>
      </c>
      <c r="BE1017" s="1">
        <v>3.0</v>
      </c>
      <c r="BF1017" s="1">
        <v>3.0</v>
      </c>
      <c r="BG1017" s="1">
        <v>3.0</v>
      </c>
      <c r="BH1017" s="1">
        <v>4.0</v>
      </c>
      <c r="BI1017" s="1">
        <v>3.0</v>
      </c>
      <c r="BJ1017" s="1">
        <v>4.0</v>
      </c>
      <c r="BK1017" s="1">
        <v>2.0</v>
      </c>
      <c r="BL1017" s="1">
        <v>2.0</v>
      </c>
      <c r="BM1017" s="1">
        <v>2.0</v>
      </c>
      <c r="BN1017" s="1">
        <v>2.0</v>
      </c>
      <c r="BO1017" s="1">
        <v>2.0</v>
      </c>
      <c r="BP1017" s="1">
        <v>2.0</v>
      </c>
      <c r="BQ1017" s="1">
        <v>2.0</v>
      </c>
      <c r="BR1017" s="1">
        <v>2.0</v>
      </c>
      <c r="BS1017" s="1">
        <v>3.0</v>
      </c>
      <c r="BT1017" s="1">
        <v>3.0</v>
      </c>
      <c r="BU1017" s="1">
        <v>3.0</v>
      </c>
      <c r="BV1017" s="1">
        <v>3.0</v>
      </c>
      <c r="BW1017" s="1">
        <v>3.0</v>
      </c>
      <c r="BX1017" s="1">
        <v>4.0</v>
      </c>
      <c r="BY1017" s="1">
        <v>3.0</v>
      </c>
      <c r="BZ1017" s="1">
        <v>4.0</v>
      </c>
      <c r="CA1017" s="64">
        <f t="shared" si="32"/>
        <v>211</v>
      </c>
      <c r="CB1017" s="45">
        <f t="shared" si="33"/>
        <v>27</v>
      </c>
      <c r="CC1017" s="45">
        <f t="shared" si="34"/>
        <v>16</v>
      </c>
      <c r="CD1017" s="45">
        <f t="shared" si="35"/>
        <v>20</v>
      </c>
      <c r="CE1017" s="45">
        <f t="shared" si="36"/>
        <v>26</v>
      </c>
      <c r="CF1017" s="45">
        <f t="shared" si="37"/>
        <v>32</v>
      </c>
      <c r="CG1017" s="45">
        <f t="shared" si="38"/>
        <v>21</v>
      </c>
      <c r="CH1017" s="45">
        <f t="shared" si="39"/>
        <v>23</v>
      </c>
      <c r="CI1017" s="45">
        <f t="shared" si="40"/>
        <v>0.4</v>
      </c>
      <c r="CJ1017">
        <f t="shared" si="10"/>
        <v>16</v>
      </c>
      <c r="CK1017" s="45">
        <f t="shared" si="41"/>
        <v>26</v>
      </c>
      <c r="CM1017" s="40">
        <f>VLOOKUP(CB1017,'PROMIS 57 T-Score Conversions'!Q$3:R$35,2,TRUE)</f>
        <v>40.1</v>
      </c>
      <c r="CN1017" s="44" t="str">
        <f t="shared" si="20"/>
        <v>Mild</v>
      </c>
      <c r="CO1017" s="40">
        <f>VLOOKUP(CC1017,'PROMIS 57 T-Score Conversions'!A$3:B$35,2,TRUE)</f>
        <v>54.3</v>
      </c>
      <c r="CP1017" s="39" t="str">
        <f t="shared" si="21"/>
        <v>Mild</v>
      </c>
      <c r="CQ1017" s="40">
        <f>VLOOKUP(CD1017,'PROMIS 57 T-Score Conversions'!E$3:F$35,2,TRUE)</f>
        <v>58.5</v>
      </c>
      <c r="CR1017" s="39" t="str">
        <f t="shared" si="22"/>
        <v>Mild</v>
      </c>
      <c r="CS1017" s="40">
        <f>VLOOKUP(CE1017,'PROMIS 57 T-Score Conversions'!U$3:V$35,2,TRUE)</f>
        <v>59.4</v>
      </c>
      <c r="CT1017" s="39" t="str">
        <f t="shared" si="42"/>
        <v>Mild</v>
      </c>
      <c r="CU1017" s="40">
        <f>VLOOKUP(CF1017,'PROMIS 57 T-Score Conversions'!Y$3:Z$35,2,TRUE)</f>
        <v>62.6</v>
      </c>
      <c r="CV1017" s="39" t="str">
        <f t="shared" si="24"/>
        <v>Moderate</v>
      </c>
      <c r="CW1017" s="40">
        <f>vlookup(CG1017,'PROMIS 57 T-Score Conversions'!M$3:N$35,2,TRUE)</f>
        <v>41.1</v>
      </c>
      <c r="CX1017" s="39" t="str">
        <f t="shared" si="25"/>
        <v>Mild</v>
      </c>
      <c r="CY1017" s="40">
        <f>VLOOKup(CH1017,'PROMIS 57 T-Score Conversions'!I$3:J$35,2,TRUE)</f>
        <v>60.8</v>
      </c>
      <c r="CZ1017" s="39" t="str">
        <f t="shared" si="26"/>
        <v>Moderate</v>
      </c>
      <c r="DA1017" s="37">
        <f>VLOOKUP(CJ1017,'PROMIS 57 T-Score Conversions'!AC$3:AD$35,2,TRUE)</f>
        <v>33.92</v>
      </c>
      <c r="DB1017" s="44" t="str">
        <f t="shared" si="30"/>
        <v>Moderate</v>
      </c>
      <c r="DC1017" s="40">
        <f>VLOOKUP(CK1017,'PROMIS 57 T-Score Conversions'!AG$3:AH$35,2,TRUE)</f>
        <v>45.27</v>
      </c>
      <c r="DD1017" s="39" t="str">
        <f t="shared" si="31"/>
        <v>Normal</v>
      </c>
    </row>
    <row r="1018">
      <c r="A1018" s="1" t="b">
        <v>1</v>
      </c>
      <c r="B1018" s="1" t="b">
        <v>1</v>
      </c>
      <c r="C1018" s="20">
        <v>44199.789500300925</v>
      </c>
      <c r="D1018" s="1" t="s">
        <v>487</v>
      </c>
      <c r="E1018" s="1">
        <v>2328.0</v>
      </c>
      <c r="F1018" s="1">
        <v>4.0</v>
      </c>
      <c r="G1018" s="1">
        <v>4.0</v>
      </c>
      <c r="H1018" s="1">
        <v>4.0</v>
      </c>
      <c r="I1018" s="1">
        <v>4.0</v>
      </c>
      <c r="J1018" s="1">
        <v>4.0</v>
      </c>
      <c r="K1018" s="1">
        <v>4.0</v>
      </c>
      <c r="L1018" s="1">
        <v>4.0</v>
      </c>
      <c r="M1018" s="1">
        <v>4.0</v>
      </c>
      <c r="N1018" s="1">
        <v>1.0</v>
      </c>
      <c r="O1018" s="1">
        <v>1.0</v>
      </c>
      <c r="P1018" s="1">
        <v>2.0</v>
      </c>
      <c r="Q1018" s="1">
        <v>2.0</v>
      </c>
      <c r="R1018" s="1">
        <v>1.0</v>
      </c>
      <c r="S1018" s="1">
        <v>1.0</v>
      </c>
      <c r="T1018" s="1">
        <v>2.0</v>
      </c>
      <c r="U1018" s="1">
        <v>1.0</v>
      </c>
      <c r="V1018" s="1">
        <v>1.0</v>
      </c>
      <c r="W1018" s="1">
        <v>2.0</v>
      </c>
      <c r="X1018" s="1">
        <v>2.0</v>
      </c>
      <c r="Y1018" s="1">
        <v>1.0</v>
      </c>
      <c r="Z1018" s="1">
        <v>1.0</v>
      </c>
      <c r="AA1018" s="1">
        <v>2.0</v>
      </c>
      <c r="AB1018" s="1">
        <v>1.0</v>
      </c>
      <c r="AC1018" s="1">
        <v>1.0</v>
      </c>
      <c r="AD1018" s="1">
        <v>3.0</v>
      </c>
      <c r="AE1018" s="1">
        <v>3.0</v>
      </c>
      <c r="AF1018" s="1">
        <v>4.0</v>
      </c>
      <c r="AG1018" s="1">
        <v>4.0</v>
      </c>
      <c r="AH1018" s="1">
        <v>4.0</v>
      </c>
      <c r="AI1018" s="1">
        <v>3.0</v>
      </c>
      <c r="AJ1018" s="1">
        <v>5.0</v>
      </c>
      <c r="AK1018" s="1">
        <v>3.0</v>
      </c>
      <c r="AL1018" s="1">
        <v>3.0</v>
      </c>
      <c r="AM1018" s="1">
        <v>4.0</v>
      </c>
      <c r="AN1018" s="1">
        <v>4.0</v>
      </c>
      <c r="AO1018" s="1">
        <v>2.0</v>
      </c>
      <c r="AP1018" s="1">
        <v>5.0</v>
      </c>
      <c r="AQ1018" s="1">
        <v>3.0</v>
      </c>
      <c r="AR1018" s="1">
        <v>1.0</v>
      </c>
      <c r="AS1018" s="1">
        <v>4.0</v>
      </c>
      <c r="AT1018" s="1">
        <v>4.0</v>
      </c>
      <c r="AU1018" s="1">
        <v>4.0</v>
      </c>
      <c r="AV1018" s="1">
        <v>4.0</v>
      </c>
      <c r="AW1018" s="1">
        <v>4.0</v>
      </c>
      <c r="AX1018" s="1">
        <v>4.0</v>
      </c>
      <c r="AY1018" s="1">
        <v>4.0</v>
      </c>
      <c r="AZ1018" s="1">
        <v>4.0</v>
      </c>
      <c r="BA1018" s="1">
        <v>4.0</v>
      </c>
      <c r="BB1018" s="1">
        <v>2.0</v>
      </c>
      <c r="BC1018" s="1">
        <v>2.0</v>
      </c>
      <c r="BD1018" s="1">
        <v>2.0</v>
      </c>
      <c r="BE1018" s="1">
        <v>2.0</v>
      </c>
      <c r="BF1018" s="1">
        <v>2.0</v>
      </c>
      <c r="BG1018" s="1">
        <v>2.0</v>
      </c>
      <c r="BH1018" s="1">
        <v>2.0</v>
      </c>
      <c r="BI1018" s="1">
        <v>2.0</v>
      </c>
      <c r="BJ1018" s="1">
        <v>4.0</v>
      </c>
      <c r="BK1018" s="1">
        <v>1.0</v>
      </c>
      <c r="BL1018" s="1">
        <v>1.0</v>
      </c>
      <c r="BM1018" s="1">
        <v>1.0</v>
      </c>
      <c r="BN1018" s="1">
        <v>1.0</v>
      </c>
      <c r="BO1018" s="1">
        <v>2.0</v>
      </c>
      <c r="BP1018" s="1">
        <v>1.0</v>
      </c>
      <c r="BQ1018" s="1">
        <v>1.0</v>
      </c>
      <c r="BR1018" s="1">
        <v>1.0</v>
      </c>
      <c r="BS1018" s="1">
        <v>4.0</v>
      </c>
      <c r="BT1018" s="1">
        <v>4.0</v>
      </c>
      <c r="BU1018" s="1">
        <v>5.0</v>
      </c>
      <c r="BV1018" s="1">
        <v>4.0</v>
      </c>
      <c r="BW1018" s="1">
        <v>4.0</v>
      </c>
      <c r="BX1018" s="1">
        <v>3.0</v>
      </c>
      <c r="BY1018" s="1">
        <v>3.0</v>
      </c>
      <c r="BZ1018" s="1">
        <v>4.0</v>
      </c>
      <c r="CA1018" s="64">
        <f t="shared" si="32"/>
        <v>201</v>
      </c>
      <c r="CB1018" s="45">
        <f t="shared" si="33"/>
        <v>32</v>
      </c>
      <c r="CC1018" s="45">
        <f t="shared" si="34"/>
        <v>11</v>
      </c>
      <c r="CD1018" s="45">
        <f t="shared" si="35"/>
        <v>11</v>
      </c>
      <c r="CE1018" s="45">
        <f t="shared" si="36"/>
        <v>29</v>
      </c>
      <c r="CF1018" s="45">
        <f t="shared" si="37"/>
        <v>26</v>
      </c>
      <c r="CG1018" s="45">
        <f t="shared" si="38"/>
        <v>32</v>
      </c>
      <c r="CH1018" s="45">
        <f t="shared" si="39"/>
        <v>16</v>
      </c>
      <c r="CI1018" s="45">
        <f t="shared" si="40"/>
        <v>0.4</v>
      </c>
      <c r="CJ1018">
        <f t="shared" si="10"/>
        <v>9</v>
      </c>
      <c r="CK1018" s="45">
        <f t="shared" si="41"/>
        <v>31</v>
      </c>
      <c r="CM1018" s="40">
        <f>VLOOKUP(CB1018,'PROMIS 57 T-Score Conversions'!Q$3:R$35,2,TRUE)</f>
        <v>43.9</v>
      </c>
      <c r="CN1018" s="44" t="str">
        <f t="shared" si="20"/>
        <v>Mild</v>
      </c>
      <c r="CO1018" s="40">
        <f>VLOOKUP(CC1018,'PROMIS 57 T-Score Conversions'!A$3:B$35,2,TRUE)</f>
        <v>47.8</v>
      </c>
      <c r="CP1018" s="39" t="str">
        <f t="shared" si="21"/>
        <v>Normal</v>
      </c>
      <c r="CQ1018" s="40">
        <f>VLOOKUP(CD1018,'PROMIS 57 T-Score Conversions'!E$3:F$35,2,TRUE)</f>
        <v>49.4</v>
      </c>
      <c r="CR1018" s="39" t="str">
        <f t="shared" si="22"/>
        <v>Normal</v>
      </c>
      <c r="CS1018" s="40">
        <f>VLOOKUP(CE1018,'PROMIS 57 T-Score Conversions'!U$3:V$35,2,TRUE)</f>
        <v>62.3</v>
      </c>
      <c r="CT1018" s="39" t="str">
        <f t="shared" si="42"/>
        <v>Moderate</v>
      </c>
      <c r="CU1018" s="40">
        <f>VLOOKUP(CF1018,'PROMIS 57 T-Score Conversions'!Y$3:Z$35,2,TRUE)</f>
        <v>56.3</v>
      </c>
      <c r="CV1018" s="39" t="str">
        <f t="shared" si="24"/>
        <v>Mild</v>
      </c>
      <c r="CW1018" s="40">
        <f>vlookup(CG1018,'PROMIS 57 T-Score Conversions'!M$3:N$35,2,TRUE)</f>
        <v>51.7</v>
      </c>
      <c r="CX1018" s="39" t="str">
        <f t="shared" si="25"/>
        <v>Normal</v>
      </c>
      <c r="CY1018" s="40">
        <f>VLOOKup(CH1018,'PROMIS 57 T-Score Conversions'!I$3:J$35,2,TRUE)</f>
        <v>55.8</v>
      </c>
      <c r="CZ1018" s="39" t="str">
        <f t="shared" si="26"/>
        <v>Mild</v>
      </c>
      <c r="DA1018" s="37">
        <f>VLOOKUP(CJ1018,'PROMIS 57 T-Score Conversions'!AC$3:AD$35,2,TRUE)</f>
        <v>25.73</v>
      </c>
      <c r="DB1018" s="44" t="str">
        <f t="shared" si="30"/>
        <v>Severe</v>
      </c>
      <c r="DC1018" s="40">
        <f>VLOOKUP(CK1018,'PROMIS 57 T-Score Conversions'!AG$3:AH$35,2,TRUE)</f>
        <v>50.21</v>
      </c>
      <c r="DD1018" s="39" t="str">
        <f t="shared" si="31"/>
        <v>Normal</v>
      </c>
    </row>
    <row r="1019">
      <c r="A1019" s="1" t="b">
        <v>1</v>
      </c>
      <c r="B1019" s="1" t="b">
        <v>1</v>
      </c>
      <c r="C1019" s="20">
        <v>44200.471384606484</v>
      </c>
      <c r="D1019" s="1" t="s">
        <v>410</v>
      </c>
      <c r="E1019" s="1">
        <v>2189.0</v>
      </c>
      <c r="F1019" s="1">
        <v>2.0</v>
      </c>
      <c r="G1019" s="1">
        <v>4.0</v>
      </c>
      <c r="H1019" s="1">
        <v>3.0</v>
      </c>
      <c r="I1019" s="1">
        <v>3.0</v>
      </c>
      <c r="J1019" s="1">
        <v>1.0</v>
      </c>
      <c r="K1019" s="1">
        <v>2.0</v>
      </c>
      <c r="L1019" s="1">
        <v>3.0</v>
      </c>
      <c r="M1019" s="1">
        <v>1.0</v>
      </c>
      <c r="N1019" s="1">
        <v>4.0</v>
      </c>
      <c r="O1019" s="1">
        <v>4.0</v>
      </c>
      <c r="P1019" s="1">
        <v>4.0</v>
      </c>
      <c r="Q1019" s="1">
        <v>4.0</v>
      </c>
      <c r="R1019" s="1">
        <v>4.0</v>
      </c>
      <c r="S1019" s="1">
        <v>4.0</v>
      </c>
      <c r="T1019" s="1">
        <v>4.0</v>
      </c>
      <c r="U1019" s="1">
        <v>4.0</v>
      </c>
      <c r="V1019" s="1">
        <v>4.0</v>
      </c>
      <c r="W1019" s="1">
        <v>4.0</v>
      </c>
      <c r="X1019" s="1">
        <v>5.0</v>
      </c>
      <c r="Y1019" s="1">
        <v>4.0</v>
      </c>
      <c r="Z1019" s="1">
        <v>4.0</v>
      </c>
      <c r="AA1019" s="1">
        <v>4.0</v>
      </c>
      <c r="AB1019" s="1">
        <v>5.0</v>
      </c>
      <c r="AC1019" s="1">
        <v>4.0</v>
      </c>
      <c r="AD1019" s="1">
        <v>5.0</v>
      </c>
      <c r="AE1019" s="1">
        <v>4.0</v>
      </c>
      <c r="AF1019" s="1">
        <v>4.0</v>
      </c>
      <c r="AG1019" s="1">
        <v>4.0</v>
      </c>
      <c r="AH1019" s="1">
        <v>3.0</v>
      </c>
      <c r="AI1019" s="1">
        <v>3.0</v>
      </c>
      <c r="AJ1019" s="1">
        <v>3.0</v>
      </c>
      <c r="AK1019" s="1">
        <v>4.0</v>
      </c>
      <c r="AL1019" s="1">
        <v>4.0</v>
      </c>
      <c r="AM1019" s="1">
        <v>5.0</v>
      </c>
      <c r="AN1019" s="1">
        <v>4.0</v>
      </c>
      <c r="AO1019" s="1">
        <v>4.0</v>
      </c>
      <c r="AP1019" s="1">
        <v>4.0</v>
      </c>
      <c r="AQ1019" s="1">
        <v>4.0</v>
      </c>
      <c r="AR1019" s="1">
        <v>4.0</v>
      </c>
      <c r="AS1019" s="1">
        <v>5.0</v>
      </c>
      <c r="AT1019" s="1">
        <v>4.0</v>
      </c>
      <c r="AU1019" s="1">
        <v>2.0</v>
      </c>
      <c r="AV1019" s="1">
        <v>2.0</v>
      </c>
      <c r="AW1019" s="1">
        <v>3.0</v>
      </c>
      <c r="AX1019" s="1">
        <v>2.0</v>
      </c>
      <c r="AY1019" s="1">
        <v>2.0</v>
      </c>
      <c r="AZ1019" s="1">
        <v>2.0</v>
      </c>
      <c r="BA1019" s="1">
        <v>2.0</v>
      </c>
      <c r="BB1019" s="1">
        <v>4.0</v>
      </c>
      <c r="BC1019" s="1">
        <v>4.0</v>
      </c>
      <c r="BD1019" s="1">
        <v>4.0</v>
      </c>
      <c r="BE1019" s="1">
        <v>4.0</v>
      </c>
      <c r="BF1019" s="1">
        <v>4.0</v>
      </c>
      <c r="BG1019" s="1">
        <v>4.0</v>
      </c>
      <c r="BH1019" s="1">
        <v>4.0</v>
      </c>
      <c r="BI1019" s="1">
        <v>4.0</v>
      </c>
      <c r="BJ1019" s="1">
        <v>7.0</v>
      </c>
      <c r="BK1019" s="1">
        <v>1.0</v>
      </c>
      <c r="BL1019" s="1">
        <v>2.0</v>
      </c>
      <c r="BM1019" s="1">
        <v>1.0</v>
      </c>
      <c r="BN1019" s="1">
        <v>1.0</v>
      </c>
      <c r="BO1019" s="1">
        <v>2.0</v>
      </c>
      <c r="BP1019" s="1">
        <v>1.0</v>
      </c>
      <c r="BQ1019" s="1">
        <v>2.0</v>
      </c>
      <c r="BR1019" s="1">
        <v>2.0</v>
      </c>
      <c r="BS1019" s="1">
        <v>4.0</v>
      </c>
      <c r="BT1019" s="1">
        <v>5.0</v>
      </c>
      <c r="BU1019" s="1">
        <v>5.0</v>
      </c>
      <c r="BV1019" s="1">
        <v>4.0</v>
      </c>
      <c r="BW1019" s="1">
        <v>5.0</v>
      </c>
      <c r="BX1019" s="1">
        <v>4.0</v>
      </c>
      <c r="BY1019" s="1">
        <v>3.0</v>
      </c>
      <c r="BZ1019" s="1">
        <v>5.0</v>
      </c>
      <c r="CA1019" s="64">
        <f t="shared" si="32"/>
        <v>254</v>
      </c>
      <c r="CB1019" s="45">
        <f t="shared" si="33"/>
        <v>19</v>
      </c>
      <c r="CC1019" s="45">
        <f t="shared" si="34"/>
        <v>32</v>
      </c>
      <c r="CD1019" s="45">
        <f t="shared" si="35"/>
        <v>34</v>
      </c>
      <c r="CE1019" s="45">
        <f t="shared" si="36"/>
        <v>30</v>
      </c>
      <c r="CF1019" s="45">
        <f t="shared" si="37"/>
        <v>34</v>
      </c>
      <c r="CG1019" s="45">
        <f t="shared" si="38"/>
        <v>19</v>
      </c>
      <c r="CH1019" s="45">
        <f t="shared" si="39"/>
        <v>32</v>
      </c>
      <c r="CI1019" s="45">
        <f t="shared" si="40"/>
        <v>0.7</v>
      </c>
      <c r="CJ1019">
        <f t="shared" si="10"/>
        <v>12</v>
      </c>
      <c r="CK1019" s="45">
        <f t="shared" si="41"/>
        <v>35</v>
      </c>
      <c r="CM1019" s="40">
        <f>VLOOKUP(CB1019,'PROMIS 57 T-Score Conversions'!Q$3:R$35,2,TRUE)</f>
        <v>34.7</v>
      </c>
      <c r="CN1019" s="44" t="str">
        <f t="shared" si="20"/>
        <v>Moderate</v>
      </c>
      <c r="CO1019" s="40">
        <f>VLOOKUP(CC1019,'PROMIS 57 T-Score Conversions'!A$3:B$35,2,TRUE)</f>
        <v>70.8</v>
      </c>
      <c r="CP1019" s="39" t="str">
        <f t="shared" si="21"/>
        <v>Severe</v>
      </c>
      <c r="CQ1019" s="40">
        <f>VLOOKUP(CD1019,'PROMIS 57 T-Score Conversions'!E$3:F$35,2,TRUE)</f>
        <v>71.7</v>
      </c>
      <c r="CR1019" s="39" t="str">
        <f t="shared" si="22"/>
        <v>Severe</v>
      </c>
      <c r="CS1019" s="40">
        <f>VLOOKUP(CE1019,'PROMIS 57 T-Score Conversions'!U$3:V$35,2,TRUE)</f>
        <v>63.3</v>
      </c>
      <c r="CT1019" s="39" t="str">
        <f t="shared" si="42"/>
        <v>Moderate</v>
      </c>
      <c r="CU1019" s="40">
        <f>VLOOKUP(CF1019,'PROMIS 57 T-Score Conversions'!Y$3:Z$35,2,TRUE)</f>
        <v>64.8</v>
      </c>
      <c r="CV1019" s="39" t="str">
        <f t="shared" si="24"/>
        <v>Moderate</v>
      </c>
      <c r="CW1019" s="40">
        <f>vlookup(CG1019,'PROMIS 57 T-Score Conversions'!M$3:N$35,2,TRUE)</f>
        <v>39.3</v>
      </c>
      <c r="CX1019" s="39" t="str">
        <f t="shared" si="25"/>
        <v>Moderate</v>
      </c>
      <c r="CY1019" s="40">
        <f>VLOOKup(CH1019,'PROMIS 57 T-Score Conversions'!I$3:J$35,2,TRUE)</f>
        <v>66.9</v>
      </c>
      <c r="CZ1019" s="39" t="str">
        <f t="shared" si="26"/>
        <v>Moderate</v>
      </c>
      <c r="DA1019" s="37">
        <f>VLOOKUP(CJ1019,'PROMIS 57 T-Score Conversions'!AC$3:AD$35,2,TRUE)</f>
        <v>30.11</v>
      </c>
      <c r="DB1019" s="44" t="str">
        <f t="shared" si="30"/>
        <v>Moderate</v>
      </c>
      <c r="DC1019" s="40">
        <f>VLOOKUP(CK1019,'PROMIS 57 T-Score Conversions'!AG$3:AH$35,2,TRUE)</f>
        <v>54.94</v>
      </c>
      <c r="DD1019" s="39" t="str">
        <f t="shared" si="31"/>
        <v>Normal</v>
      </c>
    </row>
    <row r="1020">
      <c r="A1020" s="1" t="b">
        <v>1</v>
      </c>
      <c r="B1020" s="1" t="b">
        <v>1</v>
      </c>
      <c r="C1020" s="20">
        <v>44200.50213517361</v>
      </c>
      <c r="D1020" s="1" t="s">
        <v>584</v>
      </c>
      <c r="E1020" s="1">
        <v>2431.0</v>
      </c>
      <c r="F1020" s="1">
        <v>5.0</v>
      </c>
      <c r="G1020" s="1">
        <v>5.0</v>
      </c>
      <c r="H1020" s="1">
        <v>5.0</v>
      </c>
      <c r="I1020" s="1">
        <v>3.0</v>
      </c>
      <c r="J1020" s="1">
        <v>5.0</v>
      </c>
      <c r="K1020" s="1">
        <v>4.0</v>
      </c>
      <c r="L1020" s="1">
        <v>5.0</v>
      </c>
      <c r="M1020" s="1">
        <v>4.0</v>
      </c>
      <c r="N1020" s="1">
        <v>2.0</v>
      </c>
      <c r="O1020" s="1">
        <v>1.0</v>
      </c>
      <c r="P1020" s="1">
        <v>4.0</v>
      </c>
      <c r="Q1020" s="1">
        <v>2.0</v>
      </c>
      <c r="R1020" s="1">
        <v>1.0</v>
      </c>
      <c r="S1020" s="1">
        <v>1.0</v>
      </c>
      <c r="T1020" s="1">
        <v>2.0</v>
      </c>
      <c r="U1020" s="1">
        <v>4.0</v>
      </c>
      <c r="V1020" s="1">
        <v>1.0</v>
      </c>
      <c r="W1020" s="1">
        <v>2.0</v>
      </c>
      <c r="X1020" s="1">
        <v>2.0</v>
      </c>
      <c r="Y1020" s="1">
        <v>1.0</v>
      </c>
      <c r="Z1020" s="1">
        <v>1.0</v>
      </c>
      <c r="AA1020" s="1">
        <v>2.0</v>
      </c>
      <c r="AB1020" s="1">
        <v>1.0</v>
      </c>
      <c r="AC1020" s="1">
        <v>1.0</v>
      </c>
      <c r="AD1020" s="1">
        <v>3.0</v>
      </c>
      <c r="AE1020" s="1">
        <v>5.0</v>
      </c>
      <c r="AF1020" s="1">
        <v>3.0</v>
      </c>
      <c r="AG1020" s="1">
        <v>3.0</v>
      </c>
      <c r="AH1020" s="1">
        <v>4.0</v>
      </c>
      <c r="AI1020" s="1">
        <v>4.0</v>
      </c>
      <c r="AJ1020" s="1">
        <v>4.0</v>
      </c>
      <c r="AK1020" s="1">
        <v>2.0</v>
      </c>
      <c r="AL1020" s="1">
        <v>2.0</v>
      </c>
      <c r="AM1020" s="1">
        <v>3.0</v>
      </c>
      <c r="AN1020" s="1">
        <v>3.0</v>
      </c>
      <c r="AO1020" s="1">
        <v>1.0</v>
      </c>
      <c r="AP1020" s="1">
        <v>2.0</v>
      </c>
      <c r="AQ1020" s="1">
        <v>1.0</v>
      </c>
      <c r="AR1020" s="1">
        <v>1.0</v>
      </c>
      <c r="AS1020" s="1">
        <v>3.0</v>
      </c>
      <c r="AT1020" s="1">
        <v>3.0</v>
      </c>
      <c r="AU1020" s="1">
        <v>3.0</v>
      </c>
      <c r="AV1020" s="1">
        <v>1.0</v>
      </c>
      <c r="AW1020" s="1">
        <v>1.0</v>
      </c>
      <c r="AX1020" s="1">
        <v>1.0</v>
      </c>
      <c r="AY1020" s="1">
        <v>1.0</v>
      </c>
      <c r="AZ1020" s="1">
        <v>2.0</v>
      </c>
      <c r="BA1020" s="1">
        <v>1.0</v>
      </c>
      <c r="BB1020" s="1">
        <v>2.0</v>
      </c>
      <c r="BC1020" s="1">
        <v>2.0</v>
      </c>
      <c r="BD1020" s="1">
        <v>1.0</v>
      </c>
      <c r="BE1020" s="1">
        <v>1.0</v>
      </c>
      <c r="BF1020" s="1">
        <v>1.0</v>
      </c>
      <c r="BG1020" s="1">
        <v>2.0</v>
      </c>
      <c r="BH1020" s="1">
        <v>2.0</v>
      </c>
      <c r="BI1020" s="1">
        <v>2.0</v>
      </c>
      <c r="BJ1020" s="1">
        <v>1.0</v>
      </c>
      <c r="BK1020" s="1">
        <v>3.0</v>
      </c>
      <c r="BL1020" s="1">
        <v>4.0</v>
      </c>
      <c r="BM1020" s="1">
        <v>3.0</v>
      </c>
      <c r="BN1020" s="1">
        <v>3.0</v>
      </c>
      <c r="BO1020" s="1">
        <v>4.0</v>
      </c>
      <c r="BP1020" s="1">
        <v>3.0</v>
      </c>
      <c r="BQ1020" s="1">
        <v>3.0</v>
      </c>
      <c r="BR1020" s="1">
        <v>2.0</v>
      </c>
      <c r="BS1020" s="1">
        <v>3.0</v>
      </c>
      <c r="BT1020" s="1">
        <v>2.0</v>
      </c>
      <c r="BU1020" s="1">
        <v>3.0</v>
      </c>
      <c r="BV1020" s="1">
        <v>2.0</v>
      </c>
      <c r="BW1020" s="1">
        <v>3.0</v>
      </c>
      <c r="BX1020" s="1">
        <v>2.0</v>
      </c>
      <c r="BY1020" s="1">
        <v>4.0</v>
      </c>
      <c r="BZ1020" s="1">
        <v>3.0</v>
      </c>
      <c r="CA1020" s="64">
        <f t="shared" si="32"/>
        <v>182</v>
      </c>
      <c r="CB1020" s="45">
        <f t="shared" si="33"/>
        <v>36</v>
      </c>
      <c r="CC1020" s="45">
        <f t="shared" si="34"/>
        <v>17</v>
      </c>
      <c r="CD1020" s="45">
        <f t="shared" si="35"/>
        <v>11</v>
      </c>
      <c r="CE1020" s="45">
        <f t="shared" si="36"/>
        <v>28</v>
      </c>
      <c r="CF1020" s="45">
        <f t="shared" si="37"/>
        <v>16</v>
      </c>
      <c r="CG1020" s="45">
        <f t="shared" si="38"/>
        <v>13</v>
      </c>
      <c r="CH1020" s="45">
        <f t="shared" si="39"/>
        <v>13</v>
      </c>
      <c r="CI1020" s="45">
        <f t="shared" si="40"/>
        <v>0.1</v>
      </c>
      <c r="CJ1020">
        <f t="shared" si="10"/>
        <v>25</v>
      </c>
      <c r="CK1020" s="45">
        <f t="shared" si="41"/>
        <v>22</v>
      </c>
      <c r="CM1020" s="40">
        <f>VLOOKUP(CB1020,'PROMIS 57 T-Score Conversions'!Q$3:R$35,2,TRUE)</f>
        <v>47.8</v>
      </c>
      <c r="CN1020" s="44" t="str">
        <f t="shared" si="20"/>
        <v>Normal</v>
      </c>
      <c r="CO1020" s="40">
        <f>VLOOKUP(CC1020,'PROMIS 57 T-Score Conversions'!A$3:B$35,2,TRUE)</f>
        <v>55.4</v>
      </c>
      <c r="CP1020" s="39" t="str">
        <f t="shared" si="21"/>
        <v>Moderate</v>
      </c>
      <c r="CQ1020" s="40">
        <f>VLOOKUP(CD1020,'PROMIS 57 T-Score Conversions'!E$3:F$35,2,TRUE)</f>
        <v>49.4</v>
      </c>
      <c r="CR1020" s="39" t="str">
        <f t="shared" si="22"/>
        <v>Normal</v>
      </c>
      <c r="CS1020" s="40">
        <f>VLOOKUP(CE1020,'PROMIS 57 T-Score Conversions'!U$3:V$35,2,TRUE)</f>
        <v>61.3</v>
      </c>
      <c r="CT1020" s="39" t="str">
        <f t="shared" si="42"/>
        <v>Moderate</v>
      </c>
      <c r="CU1020" s="40">
        <f>VLOOKUP(CF1020,'PROMIS 57 T-Score Conversions'!Y$3:Z$35,2,TRUE)</f>
        <v>45.5</v>
      </c>
      <c r="CV1020" s="39" t="str">
        <f t="shared" si="24"/>
        <v>Normal</v>
      </c>
      <c r="CW1020" s="40">
        <f>vlookup(CG1020,'PROMIS 57 T-Score Conversions'!M$3:N$35,2,TRUE)</f>
        <v>34.5</v>
      </c>
      <c r="CX1020" s="39" t="str">
        <f t="shared" si="25"/>
        <v>Moderate</v>
      </c>
      <c r="CY1020" s="40">
        <f>VLOOKup(CH1020,'PROMIS 57 T-Score Conversions'!I$3:J$35,2,TRUE)</f>
        <v>53.2</v>
      </c>
      <c r="CZ1020" s="39" t="str">
        <f t="shared" si="26"/>
        <v>Normal</v>
      </c>
      <c r="DA1020" s="37">
        <f>VLOOKUP(CJ1020,'PROMIS 57 T-Score Conversions'!AC$3:AD$35,2,TRUE)</f>
        <v>41.09</v>
      </c>
      <c r="DB1020" s="44" t="str">
        <f t="shared" si="30"/>
        <v>Mild</v>
      </c>
      <c r="DC1020" s="40">
        <f>VLOOKUP(CK1020,'PROMIS 57 T-Score Conversions'!AG$3:AH$35,2,TRUE)</f>
        <v>41.61</v>
      </c>
      <c r="DD1020" s="39" t="str">
        <f t="shared" si="31"/>
        <v>Normal</v>
      </c>
    </row>
    <row r="1021">
      <c r="A1021" s="1" t="b">
        <v>1</v>
      </c>
      <c r="B1021" s="1" t="b">
        <v>1</v>
      </c>
      <c r="C1021" s="20">
        <v>44200.503908576386</v>
      </c>
      <c r="D1021" s="1" t="s">
        <v>584</v>
      </c>
      <c r="E1021" s="1">
        <v>2431.0</v>
      </c>
      <c r="F1021" s="1">
        <v>5.0</v>
      </c>
      <c r="G1021" s="1">
        <v>5.0</v>
      </c>
      <c r="H1021" s="1">
        <v>5.0</v>
      </c>
      <c r="I1021" s="1">
        <v>3.0</v>
      </c>
      <c r="J1021" s="1">
        <v>5.0</v>
      </c>
      <c r="K1021" s="1">
        <v>4.0</v>
      </c>
      <c r="L1021" s="1">
        <v>5.0</v>
      </c>
      <c r="M1021" s="1">
        <v>4.0</v>
      </c>
      <c r="N1021" s="1">
        <v>2.0</v>
      </c>
      <c r="O1021" s="1">
        <v>1.0</v>
      </c>
      <c r="P1021" s="1">
        <v>4.0</v>
      </c>
      <c r="Q1021" s="1">
        <v>2.0</v>
      </c>
      <c r="R1021" s="1">
        <v>1.0</v>
      </c>
      <c r="S1021" s="1">
        <v>1.0</v>
      </c>
      <c r="T1021" s="1">
        <v>2.0</v>
      </c>
      <c r="U1021" s="1">
        <v>4.0</v>
      </c>
      <c r="V1021" s="1">
        <v>1.0</v>
      </c>
      <c r="W1021" s="1">
        <v>2.0</v>
      </c>
      <c r="X1021" s="1">
        <v>2.0</v>
      </c>
      <c r="Y1021" s="1">
        <v>1.0</v>
      </c>
      <c r="Z1021" s="1">
        <v>1.0</v>
      </c>
      <c r="AA1021" s="1">
        <v>2.0</v>
      </c>
      <c r="AB1021" s="1">
        <v>1.0</v>
      </c>
      <c r="AC1021" s="1">
        <v>1.0</v>
      </c>
      <c r="AD1021" s="1">
        <v>3.0</v>
      </c>
      <c r="AE1021" s="1">
        <v>5.0</v>
      </c>
      <c r="AF1021" s="1">
        <v>3.0</v>
      </c>
      <c r="AG1021" s="1">
        <v>3.0</v>
      </c>
      <c r="AH1021" s="1">
        <v>4.0</v>
      </c>
      <c r="AI1021" s="1">
        <v>4.0</v>
      </c>
      <c r="AJ1021" s="1">
        <v>4.0</v>
      </c>
      <c r="AK1021" s="1">
        <v>2.0</v>
      </c>
      <c r="AL1021" s="1">
        <v>2.0</v>
      </c>
      <c r="AM1021" s="1">
        <v>3.0</v>
      </c>
      <c r="AN1021" s="1">
        <v>3.0</v>
      </c>
      <c r="AO1021" s="1">
        <v>1.0</v>
      </c>
      <c r="AP1021" s="1">
        <v>2.0</v>
      </c>
      <c r="AQ1021" s="1">
        <v>1.0</v>
      </c>
      <c r="AR1021" s="1">
        <v>1.0</v>
      </c>
      <c r="AS1021" s="1">
        <v>3.0</v>
      </c>
      <c r="AT1021" s="1">
        <v>3.0</v>
      </c>
      <c r="AU1021" s="1">
        <v>3.0</v>
      </c>
      <c r="AV1021" s="1">
        <v>1.0</v>
      </c>
      <c r="AW1021" s="1">
        <v>1.0</v>
      </c>
      <c r="AX1021" s="1">
        <v>1.0</v>
      </c>
      <c r="AY1021" s="1">
        <v>1.0</v>
      </c>
      <c r="AZ1021" s="1">
        <v>2.0</v>
      </c>
      <c r="BA1021" s="1">
        <v>1.0</v>
      </c>
      <c r="BB1021" s="1">
        <v>2.0</v>
      </c>
      <c r="BC1021" s="1">
        <v>2.0</v>
      </c>
      <c r="BD1021" s="1">
        <v>1.0</v>
      </c>
      <c r="BE1021" s="1">
        <v>1.0</v>
      </c>
      <c r="BF1021" s="1">
        <v>1.0</v>
      </c>
      <c r="BG1021" s="1">
        <v>2.0</v>
      </c>
      <c r="BH1021" s="1">
        <v>2.0</v>
      </c>
      <c r="BI1021" s="1">
        <v>2.0</v>
      </c>
      <c r="BJ1021" s="1">
        <v>1.0</v>
      </c>
      <c r="BK1021" s="1">
        <v>3.0</v>
      </c>
      <c r="BL1021" s="1">
        <v>4.0</v>
      </c>
      <c r="BM1021" s="1">
        <v>3.0</v>
      </c>
      <c r="BN1021" s="1">
        <v>3.0</v>
      </c>
      <c r="BO1021" s="1">
        <v>4.0</v>
      </c>
      <c r="BP1021" s="1">
        <v>3.0</v>
      </c>
      <c r="BQ1021" s="1">
        <v>3.0</v>
      </c>
      <c r="BR1021" s="1">
        <v>2.0</v>
      </c>
      <c r="BS1021" s="1">
        <v>3.0</v>
      </c>
      <c r="BT1021" s="1">
        <v>2.0</v>
      </c>
      <c r="BU1021" s="1">
        <v>3.0</v>
      </c>
      <c r="BV1021" s="1">
        <v>2.0</v>
      </c>
      <c r="BW1021" s="1">
        <v>3.0</v>
      </c>
      <c r="BX1021" s="1">
        <v>2.0</v>
      </c>
      <c r="BY1021" s="1">
        <v>4.0</v>
      </c>
      <c r="BZ1021" s="1">
        <v>3.0</v>
      </c>
      <c r="CA1021" s="64">
        <f t="shared" si="32"/>
        <v>182</v>
      </c>
      <c r="CB1021" s="45">
        <f t="shared" si="33"/>
        <v>36</v>
      </c>
      <c r="CC1021" s="45">
        <f t="shared" si="34"/>
        <v>17</v>
      </c>
      <c r="CD1021" s="45">
        <f t="shared" si="35"/>
        <v>11</v>
      </c>
      <c r="CE1021" s="45">
        <f t="shared" si="36"/>
        <v>28</v>
      </c>
      <c r="CF1021" s="45">
        <f t="shared" si="37"/>
        <v>16</v>
      </c>
      <c r="CG1021" s="45">
        <f t="shared" si="38"/>
        <v>13</v>
      </c>
      <c r="CH1021" s="45">
        <f t="shared" si="39"/>
        <v>13</v>
      </c>
      <c r="CI1021" s="45">
        <f t="shared" si="40"/>
        <v>0.1</v>
      </c>
      <c r="CJ1021">
        <f t="shared" si="10"/>
        <v>25</v>
      </c>
      <c r="CK1021" s="45">
        <f t="shared" si="41"/>
        <v>22</v>
      </c>
      <c r="CM1021" s="40">
        <f>VLOOKUP(CB1021,'PROMIS 57 T-Score Conversions'!Q$3:R$35,2,TRUE)</f>
        <v>47.8</v>
      </c>
      <c r="CN1021" s="44" t="str">
        <f t="shared" si="20"/>
        <v>Normal</v>
      </c>
      <c r="CO1021" s="40">
        <f>VLOOKUP(CC1021,'PROMIS 57 T-Score Conversions'!A$3:B$35,2,TRUE)</f>
        <v>55.4</v>
      </c>
      <c r="CP1021" s="39" t="str">
        <f t="shared" si="21"/>
        <v>Moderate</v>
      </c>
      <c r="CQ1021" s="40">
        <f>VLOOKUP(CD1021,'PROMIS 57 T-Score Conversions'!E$3:F$35,2,TRUE)</f>
        <v>49.4</v>
      </c>
      <c r="CR1021" s="39" t="str">
        <f t="shared" si="22"/>
        <v>Normal</v>
      </c>
      <c r="CS1021" s="40">
        <f>VLOOKUP(CE1021,'PROMIS 57 T-Score Conversions'!U$3:V$35,2,TRUE)</f>
        <v>61.3</v>
      </c>
      <c r="CT1021" s="39" t="str">
        <f t="shared" si="42"/>
        <v>Moderate</v>
      </c>
      <c r="CU1021" s="40">
        <f>VLOOKUP(CF1021,'PROMIS 57 T-Score Conversions'!Y$3:Z$35,2,TRUE)</f>
        <v>45.5</v>
      </c>
      <c r="CV1021" s="39" t="str">
        <f t="shared" si="24"/>
        <v>Normal</v>
      </c>
      <c r="CW1021" s="40">
        <f>vlookup(CG1021,'PROMIS 57 T-Score Conversions'!M$3:N$35,2,TRUE)</f>
        <v>34.5</v>
      </c>
      <c r="CX1021" s="39" t="str">
        <f t="shared" si="25"/>
        <v>Moderate</v>
      </c>
      <c r="CY1021" s="40">
        <f>VLOOKup(CH1021,'PROMIS 57 T-Score Conversions'!I$3:J$35,2,TRUE)</f>
        <v>53.2</v>
      </c>
      <c r="CZ1021" s="39" t="str">
        <f t="shared" si="26"/>
        <v>Normal</v>
      </c>
      <c r="DA1021" s="37">
        <f>VLOOKUP(CJ1021,'PROMIS 57 T-Score Conversions'!AC$3:AD$35,2,TRUE)</f>
        <v>41.09</v>
      </c>
      <c r="DB1021" s="44" t="str">
        <f t="shared" si="30"/>
        <v>Mild</v>
      </c>
      <c r="DC1021" s="40">
        <f>VLOOKUP(CK1021,'PROMIS 57 T-Score Conversions'!AG$3:AH$35,2,TRUE)</f>
        <v>41.61</v>
      </c>
      <c r="DD1021" s="39" t="str">
        <f t="shared" si="31"/>
        <v>Normal</v>
      </c>
    </row>
    <row r="1022">
      <c r="A1022" s="1" t="b">
        <v>1</v>
      </c>
      <c r="B1022" s="1" t="b">
        <v>1</v>
      </c>
      <c r="C1022" s="20">
        <v>44200.507531863426</v>
      </c>
      <c r="D1022" s="1" t="s">
        <v>423</v>
      </c>
      <c r="E1022" s="1">
        <v>2242.0</v>
      </c>
      <c r="F1022" s="1">
        <v>5.0</v>
      </c>
      <c r="G1022" s="1">
        <v>4.0</v>
      </c>
      <c r="H1022" s="1">
        <v>5.0</v>
      </c>
      <c r="I1022" s="1">
        <v>5.0</v>
      </c>
      <c r="J1022" s="1">
        <v>3.0</v>
      </c>
      <c r="K1022" s="1">
        <v>5.0</v>
      </c>
      <c r="L1022" s="1">
        <v>5.0</v>
      </c>
      <c r="M1022" s="1">
        <v>4.0</v>
      </c>
      <c r="N1022" s="1">
        <v>1.0</v>
      </c>
      <c r="O1022" s="1">
        <v>2.0</v>
      </c>
      <c r="P1022" s="1">
        <v>1.0</v>
      </c>
      <c r="Q1022" s="1">
        <v>3.0</v>
      </c>
      <c r="R1022" s="1">
        <v>1.0</v>
      </c>
      <c r="S1022" s="1">
        <v>1.0</v>
      </c>
      <c r="T1022" s="1">
        <v>2.0</v>
      </c>
      <c r="U1022" s="1">
        <v>2.0</v>
      </c>
      <c r="V1022" s="1">
        <v>1.0</v>
      </c>
      <c r="W1022" s="1">
        <v>2.0</v>
      </c>
      <c r="X1022" s="1">
        <v>3.0</v>
      </c>
      <c r="Y1022" s="1">
        <v>2.0</v>
      </c>
      <c r="Z1022" s="1">
        <v>1.0</v>
      </c>
      <c r="AA1022" s="1">
        <v>3.0</v>
      </c>
      <c r="AB1022" s="1">
        <v>1.0</v>
      </c>
      <c r="AC1022" s="1">
        <v>1.0</v>
      </c>
      <c r="AD1022" s="1">
        <v>2.0</v>
      </c>
      <c r="AE1022" s="1">
        <v>3.0</v>
      </c>
      <c r="AF1022" s="1">
        <v>3.0</v>
      </c>
      <c r="AG1022" s="1">
        <v>3.0</v>
      </c>
      <c r="AH1022" s="1">
        <v>2.0</v>
      </c>
      <c r="AI1022" s="1">
        <v>2.0</v>
      </c>
      <c r="AJ1022" s="1">
        <v>3.0</v>
      </c>
      <c r="AK1022" s="1">
        <v>2.0</v>
      </c>
      <c r="AL1022" s="1">
        <v>3.0</v>
      </c>
      <c r="AM1022" s="1">
        <v>4.0</v>
      </c>
      <c r="AN1022" s="1">
        <v>4.0</v>
      </c>
      <c r="AO1022" s="1">
        <v>3.0</v>
      </c>
      <c r="AP1022" s="1">
        <v>5.0</v>
      </c>
      <c r="AQ1022" s="1">
        <v>3.0</v>
      </c>
      <c r="AR1022" s="1">
        <v>2.0</v>
      </c>
      <c r="AS1022" s="1">
        <v>5.0</v>
      </c>
      <c r="AT1022" s="1">
        <v>2.0</v>
      </c>
      <c r="AU1022" s="1">
        <v>2.0</v>
      </c>
      <c r="AV1022" s="1">
        <v>2.0</v>
      </c>
      <c r="AW1022" s="1">
        <v>3.0</v>
      </c>
      <c r="AX1022" s="1">
        <v>2.0</v>
      </c>
      <c r="AY1022" s="1">
        <v>2.0</v>
      </c>
      <c r="AZ1022" s="1">
        <v>3.0</v>
      </c>
      <c r="BA1022" s="1">
        <v>1.0</v>
      </c>
      <c r="BB1022" s="1">
        <v>3.0</v>
      </c>
      <c r="BC1022" s="1">
        <v>2.0</v>
      </c>
      <c r="BD1022" s="1">
        <v>3.0</v>
      </c>
      <c r="BE1022" s="1">
        <v>1.0</v>
      </c>
      <c r="BF1022" s="1">
        <v>2.0</v>
      </c>
      <c r="BG1022" s="1">
        <v>4.0</v>
      </c>
      <c r="BH1022" s="1">
        <v>3.0</v>
      </c>
      <c r="BI1022" s="1">
        <v>2.0</v>
      </c>
      <c r="BJ1022" s="1">
        <v>2.0</v>
      </c>
      <c r="BK1022" s="1">
        <v>2.0</v>
      </c>
      <c r="BL1022" s="1">
        <v>2.0</v>
      </c>
      <c r="BM1022" s="1">
        <v>3.0</v>
      </c>
      <c r="BN1022" s="1">
        <v>2.0</v>
      </c>
      <c r="BO1022" s="1">
        <v>4.0</v>
      </c>
      <c r="BP1022" s="1">
        <v>4.0</v>
      </c>
      <c r="BQ1022" s="1">
        <v>2.0</v>
      </c>
      <c r="BR1022" s="1">
        <v>2.0</v>
      </c>
      <c r="BS1022" s="1">
        <v>3.0</v>
      </c>
      <c r="BT1022" s="1">
        <v>3.0</v>
      </c>
      <c r="BU1022" s="1">
        <v>2.0</v>
      </c>
      <c r="BV1022" s="1">
        <v>2.0</v>
      </c>
      <c r="BW1022" s="1">
        <v>5.0</v>
      </c>
      <c r="BX1022" s="1">
        <v>2.0</v>
      </c>
      <c r="BY1022" s="1">
        <v>2.0</v>
      </c>
      <c r="BZ1022" s="1">
        <v>4.0</v>
      </c>
      <c r="CA1022" s="64">
        <f t="shared" si="32"/>
        <v>195</v>
      </c>
      <c r="CB1022" s="45">
        <f t="shared" si="33"/>
        <v>36</v>
      </c>
      <c r="CC1022" s="45">
        <f t="shared" si="34"/>
        <v>13</v>
      </c>
      <c r="CD1022" s="45">
        <f t="shared" si="35"/>
        <v>14</v>
      </c>
      <c r="CE1022" s="45">
        <f t="shared" si="36"/>
        <v>20</v>
      </c>
      <c r="CF1022" s="45">
        <f t="shared" si="37"/>
        <v>29</v>
      </c>
      <c r="CG1022" s="45">
        <f t="shared" si="38"/>
        <v>17</v>
      </c>
      <c r="CH1022" s="45">
        <f t="shared" si="39"/>
        <v>20</v>
      </c>
      <c r="CI1022" s="45">
        <f t="shared" si="40"/>
        <v>0.2</v>
      </c>
      <c r="CJ1022">
        <f t="shared" si="10"/>
        <v>21</v>
      </c>
      <c r="CK1022" s="45">
        <f t="shared" si="41"/>
        <v>23</v>
      </c>
      <c r="CM1022" s="40">
        <f>VLOOKUP(CB1022,'PROMIS 57 T-Score Conversions'!Q$3:R$35,2,TRUE)</f>
        <v>47.8</v>
      </c>
      <c r="CN1022" s="44" t="str">
        <f t="shared" si="20"/>
        <v>Normal</v>
      </c>
      <c r="CO1022" s="40">
        <f>VLOOKUP(CC1022,'PROMIS 57 T-Score Conversions'!A$3:B$35,2,TRUE)</f>
        <v>50.8</v>
      </c>
      <c r="CP1022" s="39" t="str">
        <f t="shared" si="21"/>
        <v>Mild</v>
      </c>
      <c r="CQ1022" s="40">
        <f>VLOOKUP(CD1022,'PROMIS 57 T-Score Conversions'!E$3:F$35,2,TRUE)</f>
        <v>53.2</v>
      </c>
      <c r="CR1022" s="39" t="str">
        <f t="shared" si="22"/>
        <v>Normal</v>
      </c>
      <c r="CS1022" s="40">
        <f>VLOOKUP(CE1022,'PROMIS 57 T-Score Conversions'!U$3:V$35,2,TRUE)</f>
        <v>53.6</v>
      </c>
      <c r="CT1022" s="39" t="str">
        <f t="shared" si="42"/>
        <v>Normal</v>
      </c>
      <c r="CU1022" s="40">
        <f>VLOOKUP(CF1022,'PROMIS 57 T-Score Conversions'!Y$3:Z$35,2,TRUE)</f>
        <v>59.4</v>
      </c>
      <c r="CV1022" s="39" t="str">
        <f t="shared" si="24"/>
        <v>Mild</v>
      </c>
      <c r="CW1022" s="40">
        <f>vlookup(CG1022,'PROMIS 57 T-Score Conversions'!M$3:N$35,2,TRUE)</f>
        <v>37.7</v>
      </c>
      <c r="CX1022" s="39" t="str">
        <f t="shared" si="25"/>
        <v>Moderate</v>
      </c>
      <c r="CY1022" s="40">
        <f>VLOOKup(CH1022,'PROMIS 57 T-Score Conversions'!I$3:J$35,2,TRUE)</f>
        <v>58.8</v>
      </c>
      <c r="CZ1022" s="39" t="str">
        <f t="shared" si="26"/>
        <v>Mild</v>
      </c>
      <c r="DA1022" s="37">
        <f>VLOOKUP(CJ1022,'PROMIS 57 T-Score Conversions'!AC$3:AD$35,2,TRUE)</f>
        <v>37.93</v>
      </c>
      <c r="DB1022" s="44" t="str">
        <f t="shared" si="30"/>
        <v>Moderate</v>
      </c>
      <c r="DC1022" s="40">
        <f>VLOOKUP(CK1022,'PROMIS 57 T-Score Conversions'!AG$3:AH$35,2,TRUE)</f>
        <v>42.51</v>
      </c>
      <c r="DD1022" s="39" t="str">
        <f t="shared" si="31"/>
        <v>Normal</v>
      </c>
    </row>
    <row r="1023">
      <c r="A1023" s="1" t="b">
        <v>1</v>
      </c>
      <c r="B1023" s="1" t="b">
        <v>1</v>
      </c>
      <c r="C1023" s="20">
        <v>44200.60266402778</v>
      </c>
      <c r="D1023" s="1" t="s">
        <v>417</v>
      </c>
      <c r="E1023" s="1">
        <v>2238.0</v>
      </c>
      <c r="F1023" s="1">
        <v>5.0</v>
      </c>
      <c r="G1023" s="1">
        <v>5.0</v>
      </c>
      <c r="H1023" s="1">
        <v>5.0</v>
      </c>
      <c r="I1023" s="1">
        <v>5.0</v>
      </c>
      <c r="J1023" s="1">
        <v>5.0</v>
      </c>
      <c r="K1023" s="1">
        <v>5.0</v>
      </c>
      <c r="L1023" s="1">
        <v>5.0</v>
      </c>
      <c r="M1023" s="1">
        <v>5.0</v>
      </c>
      <c r="N1023" s="1">
        <v>1.0</v>
      </c>
      <c r="O1023" s="1">
        <v>1.0</v>
      </c>
      <c r="P1023" s="1">
        <v>1.0</v>
      </c>
      <c r="Q1023" s="1">
        <v>1.0</v>
      </c>
      <c r="R1023" s="1">
        <v>2.0</v>
      </c>
      <c r="S1023" s="1">
        <v>2.0</v>
      </c>
      <c r="T1023" s="1">
        <v>2.0</v>
      </c>
      <c r="U1023" s="1">
        <v>2.0</v>
      </c>
      <c r="V1023" s="1">
        <v>1.0</v>
      </c>
      <c r="W1023" s="1">
        <v>1.0</v>
      </c>
      <c r="X1023" s="1">
        <v>1.0</v>
      </c>
      <c r="Y1023" s="1">
        <v>1.0</v>
      </c>
      <c r="Z1023" s="1">
        <v>1.0</v>
      </c>
      <c r="AA1023" s="1">
        <v>2.0</v>
      </c>
      <c r="AB1023" s="1">
        <v>1.0</v>
      </c>
      <c r="AC1023" s="1">
        <v>1.0</v>
      </c>
      <c r="AD1023" s="1">
        <v>2.0</v>
      </c>
      <c r="AE1023" s="1">
        <v>1.0</v>
      </c>
      <c r="AF1023" s="1">
        <v>1.0</v>
      </c>
      <c r="AG1023" s="1">
        <v>2.0</v>
      </c>
      <c r="AH1023" s="1">
        <v>2.0</v>
      </c>
      <c r="AI1023" s="1">
        <v>1.0</v>
      </c>
      <c r="AJ1023" s="1">
        <v>2.0</v>
      </c>
      <c r="AK1023" s="1">
        <v>1.0</v>
      </c>
      <c r="AL1023" s="1">
        <v>2.0</v>
      </c>
      <c r="AM1023" s="1">
        <v>2.0</v>
      </c>
      <c r="AN1023" s="1">
        <v>2.0</v>
      </c>
      <c r="AO1023" s="1">
        <v>2.0</v>
      </c>
      <c r="AP1023" s="1">
        <v>1.0</v>
      </c>
      <c r="AQ1023" s="1">
        <v>2.0</v>
      </c>
      <c r="AR1023" s="1">
        <v>1.0</v>
      </c>
      <c r="AS1023" s="1">
        <v>2.0</v>
      </c>
      <c r="AT1023" s="1">
        <v>5.0</v>
      </c>
      <c r="AU1023" s="1">
        <v>5.0</v>
      </c>
      <c r="AV1023" s="1">
        <v>5.0</v>
      </c>
      <c r="AW1023" s="1">
        <v>5.0</v>
      </c>
      <c r="AX1023" s="1">
        <v>5.0</v>
      </c>
      <c r="AY1023" s="1">
        <v>5.0</v>
      </c>
      <c r="AZ1023" s="1">
        <v>5.0</v>
      </c>
      <c r="BA1023" s="1">
        <v>5.0</v>
      </c>
      <c r="BB1023" s="1">
        <v>1.0</v>
      </c>
      <c r="BC1023" s="1">
        <v>1.0</v>
      </c>
      <c r="BD1023" s="1">
        <v>1.0</v>
      </c>
      <c r="BE1023" s="1">
        <v>1.0</v>
      </c>
      <c r="BF1023" s="1">
        <v>1.0</v>
      </c>
      <c r="BG1023" s="1">
        <v>1.0</v>
      </c>
      <c r="BH1023" s="1">
        <v>1.0</v>
      </c>
      <c r="BI1023" s="1">
        <v>1.0</v>
      </c>
      <c r="BJ1023" s="1">
        <v>1.0</v>
      </c>
      <c r="BK1023" s="1">
        <v>4.0</v>
      </c>
      <c r="BL1023" s="1">
        <v>4.0</v>
      </c>
      <c r="BM1023" s="1">
        <v>5.0</v>
      </c>
      <c r="BN1023" s="1">
        <v>5.0</v>
      </c>
      <c r="BO1023" s="1">
        <v>5.0</v>
      </c>
      <c r="BP1023" s="1">
        <v>5.0</v>
      </c>
      <c r="BQ1023" s="1">
        <v>5.0</v>
      </c>
      <c r="BR1023" s="1">
        <v>4.0</v>
      </c>
      <c r="BS1023" s="1">
        <v>1.0</v>
      </c>
      <c r="BT1023" s="1">
        <v>1.0</v>
      </c>
      <c r="BU1023" s="1">
        <v>1.0</v>
      </c>
      <c r="BV1023" s="1">
        <v>1.0</v>
      </c>
      <c r="BW1023" s="1">
        <v>1.0</v>
      </c>
      <c r="BX1023" s="1">
        <v>1.0</v>
      </c>
      <c r="BY1023" s="1">
        <v>1.0</v>
      </c>
      <c r="BZ1023" s="1">
        <v>1.0</v>
      </c>
      <c r="CA1023" s="64">
        <f t="shared" si="32"/>
        <v>181</v>
      </c>
      <c r="CB1023" s="45">
        <f t="shared" si="33"/>
        <v>40</v>
      </c>
      <c r="CC1023" s="45">
        <f t="shared" si="34"/>
        <v>12</v>
      </c>
      <c r="CD1023" s="45">
        <f t="shared" si="35"/>
        <v>9</v>
      </c>
      <c r="CE1023" s="45">
        <f t="shared" si="36"/>
        <v>12</v>
      </c>
      <c r="CF1023" s="45">
        <f t="shared" si="37"/>
        <v>14</v>
      </c>
      <c r="CG1023" s="45">
        <f t="shared" si="38"/>
        <v>40</v>
      </c>
      <c r="CH1023" s="45">
        <f t="shared" si="39"/>
        <v>8</v>
      </c>
      <c r="CI1023" s="45">
        <f t="shared" si="40"/>
        <v>0.1</v>
      </c>
      <c r="CJ1023">
        <f t="shared" si="10"/>
        <v>37</v>
      </c>
      <c r="CK1023" s="45">
        <f t="shared" si="41"/>
        <v>8</v>
      </c>
      <c r="CM1023" s="40">
        <f>VLOOKUP(CB1023,'PROMIS 57 T-Score Conversions'!Q$3:R$35,2,TRUE)</f>
        <v>60.1</v>
      </c>
      <c r="CN1023" s="44" t="str">
        <f t="shared" si="20"/>
        <v>Normal</v>
      </c>
      <c r="CO1023" s="40">
        <f>VLOOKUP(CC1023,'PROMIS 57 T-Score Conversions'!A$3:B$35,2,TRUE)</f>
        <v>49.4</v>
      </c>
      <c r="CP1023" s="39" t="str">
        <f t="shared" si="21"/>
        <v>Normal</v>
      </c>
      <c r="CQ1023" s="40">
        <f>VLOOKUP(CD1023,'PROMIS 57 T-Score Conversions'!E$3:F$35,2,TRUE)</f>
        <v>44.7</v>
      </c>
      <c r="CR1023" s="39" t="str">
        <f t="shared" si="22"/>
        <v>Normal</v>
      </c>
      <c r="CS1023" s="40">
        <f>VLOOKUP(CE1023,'PROMIS 57 T-Score Conversions'!U$3:V$35,2,TRUE)</f>
        <v>44.3</v>
      </c>
      <c r="CT1023" s="39" t="str">
        <f t="shared" si="42"/>
        <v>Normal</v>
      </c>
      <c r="CU1023" s="40">
        <f>VLOOKUP(CF1023,'PROMIS 57 T-Score Conversions'!Y$3:Z$35,2,TRUE)</f>
        <v>42.9</v>
      </c>
      <c r="CV1023" s="39" t="str">
        <f t="shared" si="24"/>
        <v>Normal</v>
      </c>
      <c r="CW1023" s="40">
        <f>vlookup(CG1023,'PROMIS 57 T-Score Conversions'!M$3:N$35,2,TRUE)</f>
        <v>65.4</v>
      </c>
      <c r="CX1023" s="39" t="str">
        <f t="shared" si="25"/>
        <v>Normal</v>
      </c>
      <c r="CY1023" s="40">
        <f>VLOOKup(CH1023,'PROMIS 57 T-Score Conversions'!I$3:J$35,2,TRUE)</f>
        <v>40.7</v>
      </c>
      <c r="CZ1023" s="39" t="str">
        <f t="shared" si="26"/>
        <v>Normal</v>
      </c>
      <c r="DA1023" s="37">
        <f>VLOOKUP(CJ1023,'PROMIS 57 T-Score Conversions'!AC$3:AD$35,2,TRUE)</f>
        <v>53.36</v>
      </c>
      <c r="DB1023" s="44" t="str">
        <f t="shared" si="30"/>
        <v>Normal</v>
      </c>
      <c r="DC1023" s="40">
        <f>VLOOKUP(CK1023,'PROMIS 57 T-Score Conversions'!AG$3:AH$35,2,TRUE)</f>
        <v>23.27</v>
      </c>
      <c r="DD1023" s="39" t="str">
        <f t="shared" si="31"/>
        <v>Normal</v>
      </c>
    </row>
    <row r="1024">
      <c r="A1024" s="1" t="b">
        <v>1</v>
      </c>
      <c r="B1024" s="1" t="b">
        <v>1</v>
      </c>
      <c r="C1024" s="20">
        <v>44200.61358931713</v>
      </c>
      <c r="D1024" s="1" t="s">
        <v>553</v>
      </c>
      <c r="E1024" s="1">
        <v>2404.0</v>
      </c>
      <c r="F1024" s="1">
        <v>4.0</v>
      </c>
      <c r="G1024" s="1">
        <v>4.0</v>
      </c>
      <c r="H1024" s="1">
        <v>5.0</v>
      </c>
      <c r="I1024" s="1">
        <v>4.0</v>
      </c>
      <c r="J1024" s="1">
        <v>1.0</v>
      </c>
      <c r="K1024" s="1">
        <v>3.0</v>
      </c>
      <c r="L1024" s="1">
        <v>4.0</v>
      </c>
      <c r="M1024" s="1">
        <v>3.0</v>
      </c>
      <c r="N1024" s="1">
        <v>2.0</v>
      </c>
      <c r="O1024" s="1">
        <v>1.0</v>
      </c>
      <c r="P1024" s="1">
        <v>1.0</v>
      </c>
      <c r="Q1024" s="1">
        <v>2.0</v>
      </c>
      <c r="R1024" s="1">
        <v>2.0</v>
      </c>
      <c r="S1024" s="1">
        <v>1.0</v>
      </c>
      <c r="T1024" s="1">
        <v>2.0</v>
      </c>
      <c r="U1024" s="1">
        <v>3.0</v>
      </c>
      <c r="V1024" s="1">
        <v>2.0</v>
      </c>
      <c r="W1024" s="1">
        <v>2.0</v>
      </c>
      <c r="X1024" s="1">
        <v>3.0</v>
      </c>
      <c r="Y1024" s="1">
        <v>2.0</v>
      </c>
      <c r="Z1024" s="1">
        <v>1.0</v>
      </c>
      <c r="AA1024" s="1">
        <v>2.0</v>
      </c>
      <c r="AB1024" s="1">
        <v>3.0</v>
      </c>
      <c r="AC1024" s="1">
        <v>3.0</v>
      </c>
      <c r="AD1024" s="1">
        <v>2.0</v>
      </c>
      <c r="AE1024" s="1">
        <v>2.0</v>
      </c>
      <c r="AF1024" s="1">
        <v>2.0</v>
      </c>
      <c r="AG1024" s="1">
        <v>2.0</v>
      </c>
      <c r="AH1024" s="1">
        <v>1.0</v>
      </c>
      <c r="AI1024" s="1">
        <v>2.0</v>
      </c>
      <c r="AJ1024" s="1">
        <v>2.0</v>
      </c>
      <c r="AK1024" s="1">
        <v>3.0</v>
      </c>
      <c r="AL1024" s="1">
        <v>1.0</v>
      </c>
      <c r="AM1024" s="1">
        <v>2.0</v>
      </c>
      <c r="AN1024" s="1">
        <v>1.0</v>
      </c>
      <c r="AO1024" s="1">
        <v>1.0</v>
      </c>
      <c r="AP1024" s="1">
        <v>2.0</v>
      </c>
      <c r="AQ1024" s="1">
        <v>1.0</v>
      </c>
      <c r="AR1024" s="1">
        <v>1.0</v>
      </c>
      <c r="AS1024" s="1">
        <v>2.0</v>
      </c>
      <c r="AT1024" s="1">
        <v>3.0</v>
      </c>
      <c r="AU1024" s="1">
        <v>3.0</v>
      </c>
      <c r="AV1024" s="1">
        <v>2.0</v>
      </c>
      <c r="AW1024" s="1">
        <v>3.0</v>
      </c>
      <c r="AX1024" s="1">
        <v>3.0</v>
      </c>
      <c r="AY1024" s="1">
        <v>3.0</v>
      </c>
      <c r="AZ1024" s="1">
        <v>4.0</v>
      </c>
      <c r="BA1024" s="1">
        <v>2.0</v>
      </c>
      <c r="BB1024" s="1">
        <v>2.0</v>
      </c>
      <c r="BC1024" s="1">
        <v>2.0</v>
      </c>
      <c r="BD1024" s="1">
        <v>2.0</v>
      </c>
      <c r="BE1024" s="1">
        <v>2.0</v>
      </c>
      <c r="BF1024" s="1">
        <v>2.0</v>
      </c>
      <c r="BG1024" s="1">
        <v>2.0</v>
      </c>
      <c r="BH1024" s="1">
        <v>1.0</v>
      </c>
      <c r="BI1024" s="1">
        <v>1.0</v>
      </c>
      <c r="BJ1024" s="1">
        <v>1.0</v>
      </c>
      <c r="BK1024" s="1">
        <v>1.0</v>
      </c>
      <c r="BL1024" s="1">
        <v>1.0</v>
      </c>
      <c r="BM1024" s="1">
        <v>1.0</v>
      </c>
      <c r="BN1024" s="1">
        <v>1.0</v>
      </c>
      <c r="BO1024" s="1">
        <v>2.0</v>
      </c>
      <c r="BP1024" s="1">
        <v>2.0</v>
      </c>
      <c r="BQ1024" s="1">
        <v>1.0</v>
      </c>
      <c r="BR1024" s="1">
        <v>1.0</v>
      </c>
      <c r="BS1024" s="1">
        <v>4.0</v>
      </c>
      <c r="BT1024" s="1">
        <v>4.0</v>
      </c>
      <c r="BU1024" s="1">
        <v>5.0</v>
      </c>
      <c r="BV1024" s="1">
        <v>4.0</v>
      </c>
      <c r="BW1024" s="1">
        <v>4.0</v>
      </c>
      <c r="BX1024" s="1">
        <v>3.0</v>
      </c>
      <c r="BY1024" s="1">
        <v>3.0</v>
      </c>
      <c r="BZ1024" s="1">
        <v>5.0</v>
      </c>
      <c r="CA1024" s="64">
        <f t="shared" si="32"/>
        <v>167</v>
      </c>
      <c r="CB1024" s="45">
        <f t="shared" si="33"/>
        <v>28</v>
      </c>
      <c r="CC1024" s="45">
        <f t="shared" si="34"/>
        <v>14</v>
      </c>
      <c r="CD1024" s="45">
        <f t="shared" si="35"/>
        <v>18</v>
      </c>
      <c r="CE1024" s="45">
        <f t="shared" si="36"/>
        <v>16</v>
      </c>
      <c r="CF1024" s="45">
        <f t="shared" si="37"/>
        <v>11</v>
      </c>
      <c r="CG1024" s="45">
        <f t="shared" si="38"/>
        <v>23</v>
      </c>
      <c r="CH1024" s="45">
        <f t="shared" si="39"/>
        <v>14</v>
      </c>
      <c r="CI1024" s="45">
        <f t="shared" si="40"/>
        <v>0.1</v>
      </c>
      <c r="CJ1024">
        <f t="shared" si="10"/>
        <v>10</v>
      </c>
      <c r="CK1024" s="45">
        <f t="shared" si="41"/>
        <v>32</v>
      </c>
      <c r="CM1024" s="40">
        <f>VLOOKUP(CB1024,'PROMIS 57 T-Score Conversions'!Q$3:R$35,2,TRUE)</f>
        <v>40.8</v>
      </c>
      <c r="CN1024" s="44" t="str">
        <f t="shared" si="20"/>
        <v>Mild</v>
      </c>
      <c r="CO1024" s="40">
        <f>VLOOKUP(CC1024,'PROMIS 57 T-Score Conversions'!A$3:B$35,2,TRUE)</f>
        <v>52.1</v>
      </c>
      <c r="CP1024" s="39" t="str">
        <f t="shared" si="21"/>
        <v>Mild</v>
      </c>
      <c r="CQ1024" s="40">
        <f>VLOOKUP(CD1024,'PROMIS 57 T-Score Conversions'!E$3:F$35,2,TRUE)</f>
        <v>56.8</v>
      </c>
      <c r="CR1024" s="39" t="str">
        <f t="shared" si="22"/>
        <v>Mild</v>
      </c>
      <c r="CS1024" s="40">
        <f>VLOOKUP(CE1024,'PROMIS 57 T-Score Conversions'!U$3:V$35,2,TRUE)</f>
        <v>49.2</v>
      </c>
      <c r="CT1024" s="39" t="str">
        <f t="shared" si="42"/>
        <v>Normal</v>
      </c>
      <c r="CU1024" s="40">
        <f>VLOOKUP(CF1024,'PROMIS 57 T-Score Conversions'!Y$3:Z$35,2,TRUE)</f>
        <v>38</v>
      </c>
      <c r="CV1024" s="39" t="str">
        <f t="shared" si="24"/>
        <v>Normal</v>
      </c>
      <c r="CW1024" s="40">
        <f>vlookup(CG1024,'PROMIS 57 T-Score Conversions'!M$3:N$35,2,TRUE)</f>
        <v>43</v>
      </c>
      <c r="CX1024" s="39" t="str">
        <f t="shared" si="25"/>
        <v>Mild</v>
      </c>
      <c r="CY1024" s="40">
        <f>VLOOKup(CH1024,'PROMIS 57 T-Score Conversions'!I$3:J$35,2,TRUE)</f>
        <v>54.1</v>
      </c>
      <c r="CZ1024" s="39" t="str">
        <f t="shared" si="26"/>
        <v>Normal</v>
      </c>
      <c r="DA1024" s="37">
        <f>VLOOKUP(CJ1024,'PROMIS 57 T-Score Conversions'!AC$3:AD$35,2,TRUE)</f>
        <v>27.45</v>
      </c>
      <c r="DB1024" s="44" t="str">
        <f t="shared" si="30"/>
        <v>Severe</v>
      </c>
      <c r="DC1024" s="40">
        <f>VLOOKUP(CK1024,'PROMIS 57 T-Score Conversions'!AG$3:AH$35,2,TRUE)</f>
        <v>51.29</v>
      </c>
      <c r="DD1024" s="39" t="str">
        <f t="shared" si="31"/>
        <v>Normal</v>
      </c>
    </row>
    <row r="1025">
      <c r="A1025" s="1" t="b">
        <v>1</v>
      </c>
      <c r="B1025" s="1" t="b">
        <v>1</v>
      </c>
      <c r="C1025" s="20">
        <v>44201.4160490625</v>
      </c>
      <c r="D1025" s="1" t="s">
        <v>104</v>
      </c>
      <c r="E1025" s="1">
        <v>1872.0</v>
      </c>
      <c r="F1025" s="1">
        <v>3.0</v>
      </c>
      <c r="G1025" s="1">
        <v>2.0</v>
      </c>
      <c r="H1025" s="1">
        <v>4.0</v>
      </c>
      <c r="I1025" s="1">
        <v>3.0</v>
      </c>
      <c r="J1025" s="1">
        <v>1.0</v>
      </c>
      <c r="K1025" s="1">
        <v>2.0</v>
      </c>
      <c r="L1025" s="1">
        <v>3.0</v>
      </c>
      <c r="M1025" s="1">
        <v>1.0</v>
      </c>
      <c r="N1025" s="1">
        <v>3.0</v>
      </c>
      <c r="O1025" s="1">
        <v>2.0</v>
      </c>
      <c r="P1025" s="1">
        <v>3.0</v>
      </c>
      <c r="Q1025" s="1">
        <v>3.0</v>
      </c>
      <c r="R1025" s="1">
        <v>3.0</v>
      </c>
      <c r="S1025" s="1">
        <v>4.0</v>
      </c>
      <c r="T1025" s="1">
        <v>3.0</v>
      </c>
      <c r="U1025" s="1">
        <v>3.0</v>
      </c>
      <c r="V1025" s="1">
        <v>2.0</v>
      </c>
      <c r="W1025" s="1">
        <v>2.0</v>
      </c>
      <c r="X1025" s="1">
        <v>2.0</v>
      </c>
      <c r="Y1025" s="1">
        <v>3.0</v>
      </c>
      <c r="Z1025" s="1">
        <v>3.0</v>
      </c>
      <c r="AA1025" s="1">
        <v>4.0</v>
      </c>
      <c r="AB1025" s="1">
        <v>3.0</v>
      </c>
      <c r="AC1025" s="1">
        <v>3.0</v>
      </c>
      <c r="AD1025" s="1">
        <v>5.0</v>
      </c>
      <c r="AE1025" s="1">
        <v>5.0</v>
      </c>
      <c r="AF1025" s="1">
        <v>4.0</v>
      </c>
      <c r="AG1025" s="1">
        <v>5.0</v>
      </c>
      <c r="AH1025" s="1">
        <v>3.0</v>
      </c>
      <c r="AI1025" s="1">
        <v>3.0</v>
      </c>
      <c r="AJ1025" s="1">
        <v>5.0</v>
      </c>
      <c r="AK1025" s="1">
        <v>5.0</v>
      </c>
      <c r="AL1025" s="1">
        <v>5.0</v>
      </c>
      <c r="AM1025" s="1">
        <v>5.0</v>
      </c>
      <c r="AN1025" s="1">
        <v>5.0</v>
      </c>
      <c r="AO1025" s="1">
        <v>1.0</v>
      </c>
      <c r="AP1025" s="1">
        <v>5.0</v>
      </c>
      <c r="AQ1025" s="1">
        <v>1.0</v>
      </c>
      <c r="AR1025" s="1">
        <v>1.0</v>
      </c>
      <c r="AS1025" s="1">
        <v>5.0</v>
      </c>
      <c r="AT1025" s="1">
        <v>2.0</v>
      </c>
      <c r="AU1025" s="1">
        <v>1.0</v>
      </c>
      <c r="AV1025" s="1">
        <v>2.0</v>
      </c>
      <c r="AW1025" s="1">
        <v>1.0</v>
      </c>
      <c r="AX1025" s="1">
        <v>1.0</v>
      </c>
      <c r="AY1025" s="1">
        <v>1.0</v>
      </c>
      <c r="AZ1025" s="1">
        <v>2.0</v>
      </c>
      <c r="BA1025" s="1">
        <v>2.0</v>
      </c>
      <c r="BB1025" s="1">
        <v>4.0</v>
      </c>
      <c r="BC1025" s="1">
        <v>4.0</v>
      </c>
      <c r="BD1025" s="1">
        <v>5.0</v>
      </c>
      <c r="BE1025" s="1">
        <v>4.0</v>
      </c>
      <c r="BF1025" s="1">
        <v>4.0</v>
      </c>
      <c r="BG1025" s="1">
        <v>4.0</v>
      </c>
      <c r="BH1025" s="1">
        <v>4.0</v>
      </c>
      <c r="BI1025" s="1">
        <v>5.0</v>
      </c>
      <c r="BJ1025" s="1">
        <v>7.0</v>
      </c>
      <c r="BK1025" s="1">
        <v>2.0</v>
      </c>
      <c r="BL1025" s="1">
        <v>2.0</v>
      </c>
      <c r="BM1025" s="1">
        <v>1.0</v>
      </c>
      <c r="BN1025" s="1">
        <v>2.0</v>
      </c>
      <c r="BO1025" s="1">
        <v>2.0</v>
      </c>
      <c r="BP1025" s="1">
        <v>2.0</v>
      </c>
      <c r="BQ1025" s="1">
        <v>2.0</v>
      </c>
      <c r="BR1025" s="1">
        <v>2.0</v>
      </c>
      <c r="BS1025" s="1">
        <v>5.0</v>
      </c>
      <c r="BT1025" s="1">
        <v>5.0</v>
      </c>
      <c r="BU1025" s="1">
        <v>5.0</v>
      </c>
      <c r="BV1025" s="1">
        <v>5.0</v>
      </c>
      <c r="BW1025" s="1">
        <v>5.0</v>
      </c>
      <c r="BX1025" s="1">
        <v>4.0</v>
      </c>
      <c r="BY1025" s="1">
        <v>5.0</v>
      </c>
      <c r="BZ1025" s="1">
        <v>4.0</v>
      </c>
      <c r="CA1025" s="64">
        <f t="shared" si="32"/>
        <v>234</v>
      </c>
      <c r="CB1025" s="45">
        <f t="shared" si="33"/>
        <v>19</v>
      </c>
      <c r="CC1025" s="45">
        <f t="shared" si="34"/>
        <v>24</v>
      </c>
      <c r="CD1025" s="45">
        <f t="shared" si="35"/>
        <v>22</v>
      </c>
      <c r="CE1025" s="45">
        <f t="shared" si="36"/>
        <v>35</v>
      </c>
      <c r="CF1025" s="45">
        <f t="shared" si="37"/>
        <v>28</v>
      </c>
      <c r="CG1025" s="45">
        <f t="shared" si="38"/>
        <v>12</v>
      </c>
      <c r="CH1025" s="45">
        <f t="shared" si="39"/>
        <v>34</v>
      </c>
      <c r="CI1025" s="45">
        <f t="shared" si="40"/>
        <v>0.7</v>
      </c>
      <c r="CJ1025">
        <f t="shared" si="10"/>
        <v>15</v>
      </c>
      <c r="CK1025" s="45">
        <f t="shared" si="41"/>
        <v>38</v>
      </c>
      <c r="CM1025" s="40">
        <f>VLOOKUP(CB1025,'PROMIS 57 T-Score Conversions'!Q$3:R$35,2,TRUE)</f>
        <v>34.7</v>
      </c>
      <c r="CN1025" s="44" t="str">
        <f t="shared" si="20"/>
        <v>Moderate</v>
      </c>
      <c r="CO1025" s="40">
        <f>VLOOKUP(CC1025,'PROMIS 57 T-Score Conversions'!A$3:B$35,2,TRUE)</f>
        <v>62.5</v>
      </c>
      <c r="CP1025" s="39" t="str">
        <f t="shared" si="21"/>
        <v>Moderate</v>
      </c>
      <c r="CQ1025" s="40">
        <f>VLOOKUP(CD1025,'PROMIS 57 T-Score Conversions'!E$3:F$35,2,TRUE)</f>
        <v>60.3</v>
      </c>
      <c r="CR1025" s="39" t="str">
        <f t="shared" si="22"/>
        <v>Moderate</v>
      </c>
      <c r="CS1025" s="40">
        <f>VLOOKUP(CE1025,'PROMIS 57 T-Score Conversions'!U$3:V$35,2,TRUE)</f>
        <v>68.6</v>
      </c>
      <c r="CT1025" s="39" t="str">
        <f t="shared" si="42"/>
        <v>Moderate</v>
      </c>
      <c r="CU1025" s="40">
        <f>VLOOKUP(CF1025,'PROMIS 57 T-Score Conversions'!Y$3:Z$35,2,TRUE)</f>
        <v>58.3</v>
      </c>
      <c r="CV1025" s="39" t="str">
        <f t="shared" si="24"/>
        <v>Mild</v>
      </c>
      <c r="CW1025" s="40">
        <f>vlookup(CG1025,'PROMIS 57 T-Score Conversions'!M$3:N$35,2,TRUE)</f>
        <v>33.6</v>
      </c>
      <c r="CX1025" s="39" t="str">
        <f t="shared" si="25"/>
        <v>Moderate</v>
      </c>
      <c r="CY1025" s="40">
        <f>VLOOKup(CH1025,'PROMIS 57 T-Score Conversions'!I$3:J$35,2,TRUE)</f>
        <v>68.4</v>
      </c>
      <c r="CZ1025" s="39" t="str">
        <f t="shared" si="26"/>
        <v>Moderate</v>
      </c>
      <c r="DA1025" s="37">
        <f>VLOOKUP(CJ1025,'PROMIS 57 T-Score Conversions'!AC$3:AD$35,2,TRUE)</f>
        <v>33.06</v>
      </c>
      <c r="DB1025" s="44" t="str">
        <f t="shared" si="30"/>
        <v>Moderate</v>
      </c>
      <c r="DC1025" s="40">
        <f>VLOOKUP(CK1025,'PROMIS 57 T-Score Conversions'!AG$3:AH$35,2,TRUE)</f>
        <v>59.95</v>
      </c>
      <c r="DD1025" s="39" t="str">
        <f t="shared" si="31"/>
        <v>Mild</v>
      </c>
    </row>
    <row r="1026">
      <c r="A1026" s="1" t="b">
        <v>1</v>
      </c>
      <c r="B1026" s="1" t="b">
        <v>1</v>
      </c>
      <c r="C1026" s="20">
        <v>44201.47456548611</v>
      </c>
      <c r="D1026" s="1" t="s">
        <v>525</v>
      </c>
      <c r="E1026" s="1">
        <v>2277.0</v>
      </c>
      <c r="F1026" s="1">
        <v>3.0</v>
      </c>
      <c r="G1026" s="1">
        <v>4.0</v>
      </c>
      <c r="H1026" s="1">
        <v>5.0</v>
      </c>
      <c r="I1026" s="1">
        <v>4.0</v>
      </c>
      <c r="J1026" s="1">
        <v>3.0</v>
      </c>
      <c r="K1026" s="1">
        <v>3.0</v>
      </c>
      <c r="L1026" s="1">
        <v>3.0</v>
      </c>
      <c r="M1026" s="1">
        <v>2.0</v>
      </c>
      <c r="N1026" s="1">
        <v>5.0</v>
      </c>
      <c r="O1026" s="1">
        <v>4.0</v>
      </c>
      <c r="P1026" s="1">
        <v>4.0</v>
      </c>
      <c r="Q1026" s="1">
        <v>3.0</v>
      </c>
      <c r="R1026" s="1">
        <v>4.0</v>
      </c>
      <c r="S1026" s="1">
        <v>4.0</v>
      </c>
      <c r="T1026" s="1">
        <v>4.0</v>
      </c>
      <c r="U1026" s="1">
        <v>5.0</v>
      </c>
      <c r="V1026" s="1">
        <v>3.0</v>
      </c>
      <c r="W1026" s="1">
        <v>3.0</v>
      </c>
      <c r="X1026" s="1">
        <v>4.0</v>
      </c>
      <c r="Y1026" s="1">
        <v>3.0</v>
      </c>
      <c r="Z1026" s="1">
        <v>4.0</v>
      </c>
      <c r="AA1026" s="1">
        <v>3.0</v>
      </c>
      <c r="AB1026" s="1">
        <v>2.0</v>
      </c>
      <c r="AC1026" s="1">
        <v>2.0</v>
      </c>
      <c r="AD1026" s="1">
        <v>5.0</v>
      </c>
      <c r="AE1026" s="1">
        <v>3.0</v>
      </c>
      <c r="AF1026" s="1">
        <v>3.0</v>
      </c>
      <c r="AG1026" s="1">
        <v>4.0</v>
      </c>
      <c r="AH1026" s="1">
        <v>3.0</v>
      </c>
      <c r="AI1026" s="1">
        <v>3.0</v>
      </c>
      <c r="AJ1026" s="1">
        <v>3.0</v>
      </c>
      <c r="AK1026" s="1">
        <v>3.0</v>
      </c>
      <c r="AL1026" s="1">
        <v>3.0</v>
      </c>
      <c r="AM1026" s="1">
        <v>4.0</v>
      </c>
      <c r="AN1026" s="1">
        <v>4.0</v>
      </c>
      <c r="AO1026" s="1">
        <v>5.0</v>
      </c>
      <c r="AP1026" s="1">
        <v>3.0</v>
      </c>
      <c r="AQ1026" s="1">
        <v>5.0</v>
      </c>
      <c r="AR1026" s="1">
        <v>5.0</v>
      </c>
      <c r="AS1026" s="1">
        <v>4.0</v>
      </c>
      <c r="AT1026" s="1">
        <v>3.0</v>
      </c>
      <c r="AU1026" s="1">
        <v>3.0</v>
      </c>
      <c r="AV1026" s="1">
        <v>2.0</v>
      </c>
      <c r="AW1026" s="1">
        <v>3.0</v>
      </c>
      <c r="AX1026" s="1">
        <v>3.0</v>
      </c>
      <c r="AY1026" s="1">
        <v>3.0</v>
      </c>
      <c r="AZ1026" s="1">
        <v>3.0</v>
      </c>
      <c r="BA1026" s="1">
        <v>3.0</v>
      </c>
      <c r="BB1026" s="1">
        <v>4.0</v>
      </c>
      <c r="BC1026" s="1">
        <v>4.0</v>
      </c>
      <c r="BD1026" s="1">
        <v>3.0</v>
      </c>
      <c r="BE1026" s="1">
        <v>3.0</v>
      </c>
      <c r="BF1026" s="1">
        <v>4.0</v>
      </c>
      <c r="BG1026" s="1">
        <v>3.0</v>
      </c>
      <c r="BH1026" s="1">
        <v>3.0</v>
      </c>
      <c r="BI1026" s="1">
        <v>3.0</v>
      </c>
      <c r="BJ1026" s="1">
        <v>6.0</v>
      </c>
      <c r="BK1026" s="1">
        <v>3.0</v>
      </c>
      <c r="BL1026" s="1">
        <v>3.0</v>
      </c>
      <c r="BM1026" s="1">
        <v>3.0</v>
      </c>
      <c r="BN1026" s="1">
        <v>3.0</v>
      </c>
      <c r="BO1026" s="1">
        <v>3.0</v>
      </c>
      <c r="BP1026" s="1">
        <v>3.0</v>
      </c>
      <c r="BQ1026" s="1">
        <v>3.0</v>
      </c>
      <c r="BR1026" s="1">
        <v>3.0</v>
      </c>
      <c r="BS1026" s="1">
        <v>4.0</v>
      </c>
      <c r="BT1026" s="1">
        <v>4.0</v>
      </c>
      <c r="BU1026" s="1">
        <v>4.0</v>
      </c>
      <c r="BV1026" s="1">
        <v>4.0</v>
      </c>
      <c r="BW1026" s="1">
        <v>4.0</v>
      </c>
      <c r="BX1026" s="1">
        <v>3.0</v>
      </c>
      <c r="BY1026" s="1">
        <v>3.0</v>
      </c>
      <c r="BZ1026" s="1">
        <v>4.0</v>
      </c>
      <c r="CA1026" s="64">
        <f t="shared" si="32"/>
        <v>254</v>
      </c>
      <c r="CB1026" s="45">
        <f t="shared" si="33"/>
        <v>27</v>
      </c>
      <c r="CC1026" s="45">
        <f t="shared" si="34"/>
        <v>33</v>
      </c>
      <c r="CD1026" s="45">
        <f t="shared" si="35"/>
        <v>24</v>
      </c>
      <c r="CE1026" s="45">
        <f t="shared" si="36"/>
        <v>27</v>
      </c>
      <c r="CF1026" s="45">
        <f t="shared" si="37"/>
        <v>33</v>
      </c>
      <c r="CG1026" s="45">
        <f t="shared" si="38"/>
        <v>23</v>
      </c>
      <c r="CH1026" s="45">
        <f t="shared" si="39"/>
        <v>27</v>
      </c>
      <c r="CI1026" s="45">
        <f t="shared" si="40"/>
        <v>0.6</v>
      </c>
      <c r="CJ1026">
        <f t="shared" si="10"/>
        <v>24</v>
      </c>
      <c r="CK1026" s="45">
        <f t="shared" si="41"/>
        <v>30</v>
      </c>
      <c r="CM1026" s="40">
        <f>VLOOKUP(CB1026,'PROMIS 57 T-Score Conversions'!Q$3:R$35,2,TRUE)</f>
        <v>40.1</v>
      </c>
      <c r="CN1026" s="44" t="str">
        <f t="shared" si="20"/>
        <v>Mild</v>
      </c>
      <c r="CO1026" s="40">
        <f>VLOOKUP(CC1026,'PROMIS 57 T-Score Conversions'!A$3:B$35,2,TRUE)</f>
        <v>71.9</v>
      </c>
      <c r="CP1026" s="39" t="str">
        <f t="shared" si="21"/>
        <v>Severe</v>
      </c>
      <c r="CQ1026" s="40">
        <f>VLOOKUP(CD1026,'PROMIS 57 T-Score Conversions'!E$3:F$35,2,TRUE)</f>
        <v>62.1</v>
      </c>
      <c r="CR1026" s="39" t="str">
        <f t="shared" si="22"/>
        <v>Moderate</v>
      </c>
      <c r="CS1026" s="40">
        <f>VLOOKUP(CE1026,'PROMIS 57 T-Score Conversions'!U$3:V$35,2,TRUE)</f>
        <v>60.4</v>
      </c>
      <c r="CT1026" s="39" t="str">
        <f t="shared" si="42"/>
        <v>Moderate</v>
      </c>
      <c r="CU1026" s="40">
        <f>VLOOKUP(CF1026,'PROMIS 57 T-Score Conversions'!Y$3:Z$35,2,TRUE)</f>
        <v>63.7</v>
      </c>
      <c r="CV1026" s="39" t="str">
        <f t="shared" si="24"/>
        <v>Moderate</v>
      </c>
      <c r="CW1026" s="40">
        <f>vlookup(CG1026,'PROMIS 57 T-Score Conversions'!M$3:N$35,2,TRUE)</f>
        <v>43</v>
      </c>
      <c r="CX1026" s="39" t="str">
        <f t="shared" si="25"/>
        <v>Mild</v>
      </c>
      <c r="CY1026" s="40">
        <f>VLOOKup(CH1026,'PROMIS 57 T-Score Conversions'!I$3:J$35,2,TRUE)</f>
        <v>63.5</v>
      </c>
      <c r="CZ1026" s="39" t="str">
        <f t="shared" si="26"/>
        <v>Moderate</v>
      </c>
      <c r="DA1026" s="37">
        <f>VLOOKUP(CJ1026,'PROMIS 57 T-Score Conversions'!AC$3:AD$35,2,TRUE)</f>
        <v>40.29</v>
      </c>
      <c r="DB1026" s="44" t="str">
        <f t="shared" si="30"/>
        <v>Mild</v>
      </c>
      <c r="DC1026" s="40">
        <f>VLOOKUP(CK1026,'PROMIS 57 T-Score Conversions'!AG$3:AH$35,2,TRUE)</f>
        <v>49.17</v>
      </c>
      <c r="DD1026" s="39" t="str">
        <f t="shared" si="31"/>
        <v>Normal</v>
      </c>
    </row>
    <row r="1027">
      <c r="A1027" s="1" t="b">
        <v>1</v>
      </c>
      <c r="B1027" s="1" t="b">
        <v>1</v>
      </c>
      <c r="C1027" s="20">
        <v>44201.480772372684</v>
      </c>
      <c r="D1027" s="1" t="s">
        <v>585</v>
      </c>
      <c r="E1027" s="1">
        <v>2327.0</v>
      </c>
      <c r="F1027" s="1">
        <v>2.0</v>
      </c>
      <c r="G1027" s="1">
        <v>2.0</v>
      </c>
      <c r="H1027" s="1">
        <v>1.0</v>
      </c>
      <c r="I1027" s="1">
        <v>2.0</v>
      </c>
      <c r="J1027" s="1">
        <v>1.0</v>
      </c>
      <c r="K1027" s="1">
        <v>2.0</v>
      </c>
      <c r="L1027" s="1">
        <v>1.0</v>
      </c>
      <c r="M1027" s="1">
        <v>2.0</v>
      </c>
      <c r="N1027" s="1">
        <v>4.0</v>
      </c>
      <c r="O1027" s="1">
        <v>3.0</v>
      </c>
      <c r="P1027" s="1">
        <v>3.0</v>
      </c>
      <c r="Q1027" s="1">
        <v>5.0</v>
      </c>
      <c r="R1027" s="1">
        <v>2.0</v>
      </c>
      <c r="S1027" s="1">
        <v>4.0</v>
      </c>
      <c r="T1027" s="1">
        <v>2.0</v>
      </c>
      <c r="U1027" s="1">
        <v>4.0</v>
      </c>
      <c r="V1027" s="1">
        <v>3.0</v>
      </c>
      <c r="W1027" s="1">
        <v>3.0</v>
      </c>
      <c r="X1027" s="1">
        <v>3.0</v>
      </c>
      <c r="Y1027" s="1">
        <v>3.0</v>
      </c>
      <c r="Z1027" s="1">
        <v>3.0</v>
      </c>
      <c r="AA1027" s="1">
        <v>4.0</v>
      </c>
      <c r="AB1027" s="1">
        <v>4.0</v>
      </c>
      <c r="AC1027" s="1">
        <v>2.0</v>
      </c>
      <c r="AD1027" s="1">
        <v>5.0</v>
      </c>
      <c r="AE1027" s="1">
        <v>5.0</v>
      </c>
      <c r="AF1027" s="1">
        <v>5.0</v>
      </c>
      <c r="AG1027" s="1">
        <v>5.0</v>
      </c>
      <c r="AH1027" s="1">
        <v>5.0</v>
      </c>
      <c r="AI1027" s="1">
        <v>5.0</v>
      </c>
      <c r="AJ1027" s="1">
        <v>5.0</v>
      </c>
      <c r="AK1027" s="1">
        <v>5.0</v>
      </c>
      <c r="AL1027" s="1">
        <v>1.0</v>
      </c>
      <c r="AM1027" s="1">
        <v>5.0</v>
      </c>
      <c r="AN1027" s="1">
        <v>1.0</v>
      </c>
      <c r="AO1027" s="1">
        <v>2.0</v>
      </c>
      <c r="AP1027" s="1">
        <v>1.0</v>
      </c>
      <c r="AQ1027" s="1">
        <v>3.0</v>
      </c>
      <c r="AR1027" s="1">
        <v>1.0</v>
      </c>
      <c r="AS1027" s="1">
        <v>5.0</v>
      </c>
      <c r="AT1027" s="1">
        <v>1.0</v>
      </c>
      <c r="AU1027" s="1">
        <v>1.0</v>
      </c>
      <c r="AV1027" s="1">
        <v>1.0</v>
      </c>
      <c r="AW1027" s="1">
        <v>1.0</v>
      </c>
      <c r="AX1027" s="1">
        <v>1.0</v>
      </c>
      <c r="AY1027" s="1">
        <v>1.0</v>
      </c>
      <c r="AZ1027" s="1">
        <v>1.0</v>
      </c>
      <c r="BA1027" s="1">
        <v>1.0</v>
      </c>
      <c r="BB1027" s="1">
        <v>5.0</v>
      </c>
      <c r="BC1027" s="1">
        <v>5.0</v>
      </c>
      <c r="BD1027" s="1">
        <v>4.0</v>
      </c>
      <c r="BE1027" s="1">
        <v>5.0</v>
      </c>
      <c r="BF1027" s="1">
        <v>5.0</v>
      </c>
      <c r="BG1027" s="1">
        <v>5.0</v>
      </c>
      <c r="BH1027" s="1">
        <v>5.0</v>
      </c>
      <c r="BI1027" s="1">
        <v>5.0</v>
      </c>
      <c r="BJ1027" s="1">
        <v>8.0</v>
      </c>
      <c r="BK1027" s="1">
        <v>1.0</v>
      </c>
      <c r="BL1027" s="1">
        <v>2.0</v>
      </c>
      <c r="BM1027" s="1">
        <v>1.0</v>
      </c>
      <c r="BN1027" s="1">
        <v>2.0</v>
      </c>
      <c r="BO1027" s="1">
        <v>2.0</v>
      </c>
      <c r="BP1027" s="1">
        <v>1.0</v>
      </c>
      <c r="BQ1027" s="1">
        <v>1.0</v>
      </c>
      <c r="BR1027" s="1">
        <v>1.0</v>
      </c>
      <c r="BS1027" s="1">
        <v>5.0</v>
      </c>
      <c r="BT1027" s="1">
        <v>5.0</v>
      </c>
      <c r="BU1027" s="1">
        <v>5.0</v>
      </c>
      <c r="BV1027" s="1">
        <v>5.0</v>
      </c>
      <c r="BW1027" s="1">
        <v>5.0</v>
      </c>
      <c r="BX1027" s="1">
        <v>5.0</v>
      </c>
      <c r="BY1027" s="1">
        <v>4.0</v>
      </c>
      <c r="BZ1027" s="1">
        <v>5.0</v>
      </c>
      <c r="CA1027" s="64">
        <f t="shared" si="32"/>
        <v>229</v>
      </c>
      <c r="CB1027" s="45">
        <f t="shared" si="33"/>
        <v>13</v>
      </c>
      <c r="CC1027" s="45">
        <f t="shared" si="34"/>
        <v>27</v>
      </c>
      <c r="CD1027" s="45">
        <f t="shared" si="35"/>
        <v>25</v>
      </c>
      <c r="CE1027" s="45">
        <f t="shared" si="36"/>
        <v>40</v>
      </c>
      <c r="CF1027" s="45">
        <f t="shared" si="37"/>
        <v>19</v>
      </c>
      <c r="CG1027" s="45">
        <f t="shared" si="38"/>
        <v>8</v>
      </c>
      <c r="CH1027" s="45">
        <f t="shared" si="39"/>
        <v>39</v>
      </c>
      <c r="CI1027" s="45">
        <f t="shared" si="40"/>
        <v>0.8</v>
      </c>
      <c r="CJ1027">
        <f t="shared" si="10"/>
        <v>11</v>
      </c>
      <c r="CK1027" s="45">
        <f t="shared" si="41"/>
        <v>39</v>
      </c>
      <c r="CM1027" s="40">
        <f>VLOOKUP(CB1027,'PROMIS 57 T-Score Conversions'!Q$3:R$35,2,TRUE)</f>
        <v>29.8</v>
      </c>
      <c r="CN1027" s="44" t="str">
        <f t="shared" si="20"/>
        <v>Severe</v>
      </c>
      <c r="CO1027" s="40">
        <f>VLOOKUP(CC1027,'PROMIS 57 T-Score Conversions'!A$3:B$35,2,TRUE)</f>
        <v>65.6</v>
      </c>
      <c r="CP1027" s="39" t="str">
        <f t="shared" si="21"/>
        <v>Severe</v>
      </c>
      <c r="CQ1027" s="40">
        <f>VLOOKUP(CD1027,'PROMIS 57 T-Score Conversions'!E$3:F$35,2,TRUE)</f>
        <v>63</v>
      </c>
      <c r="CR1027" s="39" t="str">
        <f t="shared" si="22"/>
        <v>Moderate</v>
      </c>
      <c r="CS1027" s="40">
        <f>VLOOKUP(CE1027,'PROMIS 57 T-Score Conversions'!U$3:V$35,2,TRUE)</f>
        <v>77.8</v>
      </c>
      <c r="CT1027" s="39" t="str">
        <f t="shared" si="42"/>
        <v>Severe</v>
      </c>
      <c r="CU1027" s="40">
        <f>VLOOKUP(CF1027,'PROMIS 57 T-Score Conversions'!Y$3:Z$35,2,TRUE)</f>
        <v>49</v>
      </c>
      <c r="CV1027" s="39" t="str">
        <f t="shared" si="24"/>
        <v>Normal</v>
      </c>
      <c r="CW1027" s="40">
        <f>vlookup(CG1027,'PROMIS 57 T-Score Conversions'!M$3:N$35,2,TRUE)</f>
        <v>25.91</v>
      </c>
      <c r="CX1027" s="39" t="str">
        <f t="shared" si="25"/>
        <v>Severe</v>
      </c>
      <c r="CY1027" s="40">
        <f>VLOOKup(CH1027,'PROMIS 57 T-Score Conversions'!I$3:J$35,2,TRUE)</f>
        <v>73.5</v>
      </c>
      <c r="CZ1027" s="39" t="str">
        <f t="shared" si="26"/>
        <v>Severe</v>
      </c>
      <c r="DA1027" s="37">
        <f>VLOOKUP(CJ1027,'PROMIS 57 T-Score Conversions'!AC$3:AD$35,2,TRUE)</f>
        <v>28.9</v>
      </c>
      <c r="DB1027" s="44" t="str">
        <f t="shared" si="30"/>
        <v>Severe</v>
      </c>
      <c r="DC1027" s="40">
        <f>VLOOKUP(CK1027,'PROMIS 57 T-Score Conversions'!AG$3:AH$35,2,TRUE)</f>
        <v>62.52</v>
      </c>
      <c r="DD1027" s="39" t="str">
        <f t="shared" si="31"/>
        <v>Moderate</v>
      </c>
    </row>
    <row r="1028">
      <c r="A1028" s="1" t="b">
        <v>1</v>
      </c>
      <c r="B1028" s="1" t="b">
        <v>1</v>
      </c>
      <c r="C1028" s="20">
        <v>44201.489698206016</v>
      </c>
      <c r="D1028" s="1" t="s">
        <v>317</v>
      </c>
      <c r="E1028" s="1">
        <v>2087.0</v>
      </c>
      <c r="F1028" s="1">
        <v>4.0</v>
      </c>
      <c r="G1028" s="1">
        <v>5.0</v>
      </c>
      <c r="H1028" s="1">
        <v>5.0</v>
      </c>
      <c r="I1028" s="1">
        <v>4.0</v>
      </c>
      <c r="J1028" s="1">
        <v>4.0</v>
      </c>
      <c r="K1028" s="1">
        <v>5.0</v>
      </c>
      <c r="L1028" s="1">
        <v>5.0</v>
      </c>
      <c r="M1028" s="1">
        <v>4.0</v>
      </c>
      <c r="N1028" s="1">
        <v>3.0</v>
      </c>
      <c r="O1028" s="1">
        <v>3.0</v>
      </c>
      <c r="P1028" s="1">
        <v>4.0</v>
      </c>
      <c r="Q1028" s="1">
        <v>3.0</v>
      </c>
      <c r="R1028" s="1">
        <v>2.0</v>
      </c>
      <c r="S1028" s="1">
        <v>4.0</v>
      </c>
      <c r="T1028" s="1">
        <v>3.0</v>
      </c>
      <c r="U1028" s="1">
        <v>3.0</v>
      </c>
      <c r="V1028" s="1">
        <v>1.0</v>
      </c>
      <c r="W1028" s="1">
        <v>2.0</v>
      </c>
      <c r="X1028" s="1">
        <v>4.0</v>
      </c>
      <c r="Y1028" s="1">
        <v>3.0</v>
      </c>
      <c r="Z1028" s="1">
        <v>2.0</v>
      </c>
      <c r="AA1028" s="1">
        <v>4.0</v>
      </c>
      <c r="AB1028" s="1">
        <v>3.0</v>
      </c>
      <c r="AC1028" s="1">
        <v>2.0</v>
      </c>
      <c r="AD1028" s="1">
        <v>4.0</v>
      </c>
      <c r="AE1028" s="1">
        <v>4.0</v>
      </c>
      <c r="AF1028" s="1">
        <v>4.0</v>
      </c>
      <c r="AG1028" s="1">
        <v>4.0</v>
      </c>
      <c r="AH1028" s="1">
        <v>5.0</v>
      </c>
      <c r="AI1028" s="1">
        <v>4.0</v>
      </c>
      <c r="AJ1028" s="1">
        <v>5.0</v>
      </c>
      <c r="AK1028" s="1">
        <v>4.0</v>
      </c>
      <c r="AL1028" s="1">
        <v>4.0</v>
      </c>
      <c r="AM1028" s="1">
        <v>4.0</v>
      </c>
      <c r="AN1028" s="1">
        <v>5.0</v>
      </c>
      <c r="AO1028" s="1">
        <v>2.0</v>
      </c>
      <c r="AP1028" s="1">
        <v>5.0</v>
      </c>
      <c r="AQ1028" s="1">
        <v>3.0</v>
      </c>
      <c r="AR1028" s="1">
        <v>2.0</v>
      </c>
      <c r="AS1028" s="1">
        <v>5.0</v>
      </c>
      <c r="AT1028" s="1">
        <v>3.0</v>
      </c>
      <c r="AU1028" s="1">
        <v>4.0</v>
      </c>
      <c r="AV1028" s="1">
        <v>2.0</v>
      </c>
      <c r="AW1028" s="1">
        <v>2.0</v>
      </c>
      <c r="AX1028" s="1">
        <v>2.0</v>
      </c>
      <c r="AY1028" s="1">
        <v>2.0</v>
      </c>
      <c r="AZ1028" s="1">
        <v>4.0</v>
      </c>
      <c r="BA1028" s="1">
        <v>3.0</v>
      </c>
      <c r="BB1028" s="1">
        <v>2.0</v>
      </c>
      <c r="BC1028" s="1">
        <v>2.0</v>
      </c>
      <c r="BD1028" s="1">
        <v>2.0</v>
      </c>
      <c r="BE1028" s="1">
        <v>2.0</v>
      </c>
      <c r="BF1028" s="1">
        <v>2.0</v>
      </c>
      <c r="BG1028" s="1">
        <v>2.0</v>
      </c>
      <c r="BH1028" s="1">
        <v>2.0</v>
      </c>
      <c r="BI1028" s="1">
        <v>2.0</v>
      </c>
      <c r="BJ1028" s="1">
        <v>3.0</v>
      </c>
      <c r="BK1028" s="1">
        <v>3.0</v>
      </c>
      <c r="BL1028" s="1">
        <v>2.0</v>
      </c>
      <c r="BM1028" s="1">
        <v>4.0</v>
      </c>
      <c r="BN1028" s="1">
        <v>3.0</v>
      </c>
      <c r="BO1028" s="1">
        <v>2.0</v>
      </c>
      <c r="BP1028" s="1">
        <v>2.0</v>
      </c>
      <c r="BQ1028" s="1">
        <v>2.0</v>
      </c>
      <c r="BR1028" s="1">
        <v>3.0</v>
      </c>
      <c r="BS1028" s="1">
        <v>2.0</v>
      </c>
      <c r="BT1028" s="1">
        <v>2.0</v>
      </c>
      <c r="BU1028" s="1">
        <v>4.0</v>
      </c>
      <c r="BV1028" s="1">
        <v>5.0</v>
      </c>
      <c r="BW1028" s="1">
        <v>4.0</v>
      </c>
      <c r="BX1028" s="1">
        <v>2.0</v>
      </c>
      <c r="BY1028" s="1">
        <v>4.0</v>
      </c>
      <c r="BZ1028" s="1">
        <v>3.0</v>
      </c>
      <c r="CA1028" s="64">
        <f t="shared" si="32"/>
        <v>234</v>
      </c>
      <c r="CB1028" s="45">
        <f t="shared" si="33"/>
        <v>36</v>
      </c>
      <c r="CC1028" s="45">
        <f t="shared" si="34"/>
        <v>25</v>
      </c>
      <c r="CD1028" s="45">
        <f t="shared" si="35"/>
        <v>21</v>
      </c>
      <c r="CE1028" s="45">
        <f t="shared" si="36"/>
        <v>34</v>
      </c>
      <c r="CF1028" s="45">
        <f t="shared" si="37"/>
        <v>30</v>
      </c>
      <c r="CG1028" s="45">
        <f t="shared" si="38"/>
        <v>22</v>
      </c>
      <c r="CH1028" s="45">
        <f t="shared" si="39"/>
        <v>16</v>
      </c>
      <c r="CI1028" s="45">
        <f t="shared" si="40"/>
        <v>0.3</v>
      </c>
      <c r="CJ1028">
        <f t="shared" si="10"/>
        <v>21</v>
      </c>
      <c r="CK1028" s="45">
        <f t="shared" si="41"/>
        <v>26</v>
      </c>
      <c r="CM1028" s="40">
        <f>VLOOKUP(CB1028,'PROMIS 57 T-Score Conversions'!Q$3:R$35,2,TRUE)</f>
        <v>47.8</v>
      </c>
      <c r="CN1028" s="44" t="str">
        <f t="shared" si="20"/>
        <v>Normal</v>
      </c>
      <c r="CO1028" s="40">
        <f>VLOOKUP(CC1028,'PROMIS 57 T-Score Conversions'!A$3:B$35,2,TRUE)</f>
        <v>63.5</v>
      </c>
      <c r="CP1028" s="39" t="str">
        <f t="shared" si="21"/>
        <v>Moderate</v>
      </c>
      <c r="CQ1028" s="40">
        <f>VLOOKUP(CD1028,'PROMIS 57 T-Score Conversions'!E$3:F$35,2,TRUE)</f>
        <v>59.4</v>
      </c>
      <c r="CR1028" s="39" t="str">
        <f t="shared" si="22"/>
        <v>Mild</v>
      </c>
      <c r="CS1028" s="40">
        <f>VLOOKUP(CE1028,'PROMIS 57 T-Score Conversions'!U$3:V$35,2,TRUE)</f>
        <v>67.5</v>
      </c>
      <c r="CT1028" s="39" t="str">
        <f t="shared" si="42"/>
        <v>Moderate</v>
      </c>
      <c r="CU1028" s="40">
        <f>VLOOKUP(CF1028,'PROMIS 57 T-Score Conversions'!Y$3:Z$35,2,TRUE)</f>
        <v>60.4</v>
      </c>
      <c r="CV1028" s="39" t="str">
        <f t="shared" si="24"/>
        <v>Moderate</v>
      </c>
      <c r="CW1028" s="40">
        <f>vlookup(CG1028,'PROMIS 57 T-Score Conversions'!M$3:N$35,2,TRUE)</f>
        <v>42</v>
      </c>
      <c r="CX1028" s="39" t="str">
        <f t="shared" si="25"/>
        <v>Mild</v>
      </c>
      <c r="CY1028" s="40">
        <f>VLOOKup(CH1028,'PROMIS 57 T-Score Conversions'!I$3:J$35,2,TRUE)</f>
        <v>55.8</v>
      </c>
      <c r="CZ1028" s="39" t="str">
        <f t="shared" si="26"/>
        <v>Mild</v>
      </c>
      <c r="DA1028" s="37">
        <f>VLOOKUP(CJ1028,'PROMIS 57 T-Score Conversions'!AC$3:AD$35,2,TRUE)</f>
        <v>37.93</v>
      </c>
      <c r="DB1028" s="44" t="str">
        <f t="shared" si="30"/>
        <v>Moderate</v>
      </c>
      <c r="DC1028" s="40">
        <f>VLOOKUP(CK1028,'PROMIS 57 T-Score Conversions'!AG$3:AH$35,2,TRUE)</f>
        <v>45.27</v>
      </c>
      <c r="DD1028" s="39" t="str">
        <f t="shared" si="31"/>
        <v>Normal</v>
      </c>
    </row>
    <row r="1029">
      <c r="A1029" s="1" t="b">
        <v>1</v>
      </c>
      <c r="B1029" s="1" t="b">
        <v>1</v>
      </c>
      <c r="C1029" s="20">
        <v>44201.49936526621</v>
      </c>
      <c r="D1029" s="1" t="s">
        <v>395</v>
      </c>
      <c r="E1029" s="1">
        <v>2208.0</v>
      </c>
      <c r="F1029" s="1">
        <v>2.0</v>
      </c>
      <c r="G1029" s="1">
        <v>2.0</v>
      </c>
      <c r="H1029" s="1">
        <v>3.0</v>
      </c>
      <c r="I1029" s="1">
        <v>2.0</v>
      </c>
      <c r="J1029" s="1">
        <v>2.0</v>
      </c>
      <c r="K1029" s="1">
        <v>3.0</v>
      </c>
      <c r="L1029" s="1">
        <v>2.0</v>
      </c>
      <c r="M1029" s="1">
        <v>1.0</v>
      </c>
      <c r="N1029" s="1">
        <v>3.0</v>
      </c>
      <c r="O1029" s="1">
        <v>2.0</v>
      </c>
      <c r="P1029" s="1">
        <v>2.0</v>
      </c>
      <c r="Q1029" s="1">
        <v>4.0</v>
      </c>
      <c r="R1029" s="1">
        <v>2.0</v>
      </c>
      <c r="S1029" s="1">
        <v>2.0</v>
      </c>
      <c r="T1029" s="1">
        <v>2.0</v>
      </c>
      <c r="U1029" s="1">
        <v>5.0</v>
      </c>
      <c r="V1029" s="1">
        <v>4.0</v>
      </c>
      <c r="W1029" s="1">
        <v>3.0</v>
      </c>
      <c r="X1029" s="1">
        <v>5.0</v>
      </c>
      <c r="Y1029" s="1">
        <v>3.0</v>
      </c>
      <c r="Z1029" s="1">
        <v>2.0</v>
      </c>
      <c r="AA1029" s="1">
        <v>5.0</v>
      </c>
      <c r="AB1029" s="1">
        <v>5.0</v>
      </c>
      <c r="AC1029" s="1">
        <v>2.0</v>
      </c>
      <c r="AD1029" s="1">
        <v>5.0</v>
      </c>
      <c r="AE1029" s="1">
        <v>4.0</v>
      </c>
      <c r="AF1029" s="1">
        <v>4.0</v>
      </c>
      <c r="AG1029" s="1">
        <v>4.0</v>
      </c>
      <c r="AH1029" s="1">
        <v>5.0</v>
      </c>
      <c r="AI1029" s="1">
        <v>4.0</v>
      </c>
      <c r="AJ1029" s="1">
        <v>5.0</v>
      </c>
      <c r="AK1029" s="1">
        <v>4.0</v>
      </c>
      <c r="AL1029" s="1">
        <v>3.0</v>
      </c>
      <c r="AM1029" s="1">
        <v>4.0</v>
      </c>
      <c r="AN1029" s="1">
        <v>3.0</v>
      </c>
      <c r="AO1029" s="1">
        <v>4.0</v>
      </c>
      <c r="AP1029" s="1">
        <v>3.0</v>
      </c>
      <c r="AQ1029" s="1">
        <v>3.0</v>
      </c>
      <c r="AR1029" s="1">
        <v>2.0</v>
      </c>
      <c r="AS1029" s="1">
        <v>5.0</v>
      </c>
      <c r="AT1029" s="1">
        <v>2.0</v>
      </c>
      <c r="AU1029" s="1">
        <v>3.0</v>
      </c>
      <c r="AV1029" s="1">
        <v>3.0</v>
      </c>
      <c r="AW1029" s="1">
        <v>3.0</v>
      </c>
      <c r="AX1029" s="1">
        <v>2.0</v>
      </c>
      <c r="AY1029" s="1">
        <v>3.0</v>
      </c>
      <c r="AZ1029" s="1">
        <v>3.0</v>
      </c>
      <c r="BA1029" s="1">
        <v>1.0</v>
      </c>
      <c r="BB1029" s="1">
        <v>4.0</v>
      </c>
      <c r="BC1029" s="1">
        <v>3.0</v>
      </c>
      <c r="BD1029" s="1">
        <v>2.0</v>
      </c>
      <c r="BE1029" s="1">
        <v>2.0</v>
      </c>
      <c r="BF1029" s="1">
        <v>5.0</v>
      </c>
      <c r="BG1029" s="1">
        <v>2.0</v>
      </c>
      <c r="BH1029" s="1">
        <v>4.0</v>
      </c>
      <c r="BI1029" s="1">
        <v>3.0</v>
      </c>
      <c r="BJ1029" s="1">
        <v>7.0</v>
      </c>
      <c r="BK1029" s="1">
        <v>3.0</v>
      </c>
      <c r="BL1029" s="1">
        <v>3.0</v>
      </c>
      <c r="BM1029" s="1">
        <v>2.0</v>
      </c>
      <c r="BN1029" s="1">
        <v>3.0</v>
      </c>
      <c r="BO1029" s="1">
        <v>2.0</v>
      </c>
      <c r="BP1029" s="1">
        <v>2.0</v>
      </c>
      <c r="BQ1029" s="1">
        <v>2.0</v>
      </c>
      <c r="BR1029" s="1">
        <v>3.0</v>
      </c>
      <c r="BS1029" s="1">
        <v>4.0</v>
      </c>
      <c r="BT1029" s="1">
        <v>3.0</v>
      </c>
      <c r="BU1029" s="1">
        <v>4.0</v>
      </c>
      <c r="BV1029" s="1">
        <v>5.0</v>
      </c>
      <c r="BW1029" s="1">
        <v>4.0</v>
      </c>
      <c r="BX1029" s="1">
        <v>4.0</v>
      </c>
      <c r="BY1029" s="1">
        <v>2.0</v>
      </c>
      <c r="BZ1029" s="1">
        <v>3.0</v>
      </c>
      <c r="CA1029" s="64">
        <f t="shared" si="32"/>
        <v>231</v>
      </c>
      <c r="CB1029" s="45">
        <f t="shared" si="33"/>
        <v>17</v>
      </c>
      <c r="CC1029" s="45">
        <f t="shared" si="34"/>
        <v>22</v>
      </c>
      <c r="CD1029" s="45">
        <f t="shared" si="35"/>
        <v>29</v>
      </c>
      <c r="CE1029" s="45">
        <f t="shared" si="36"/>
        <v>35</v>
      </c>
      <c r="CF1029" s="45">
        <f t="shared" si="37"/>
        <v>27</v>
      </c>
      <c r="CG1029" s="45">
        <f t="shared" si="38"/>
        <v>20</v>
      </c>
      <c r="CH1029" s="45">
        <f t="shared" si="39"/>
        <v>25</v>
      </c>
      <c r="CI1029" s="45">
        <f t="shared" si="40"/>
        <v>0.7</v>
      </c>
      <c r="CJ1029">
        <f t="shared" si="10"/>
        <v>20</v>
      </c>
      <c r="CK1029" s="45">
        <f t="shared" si="41"/>
        <v>29</v>
      </c>
      <c r="CM1029" s="40">
        <f>VLOOKUP(CB1029,'PROMIS 57 T-Score Conversions'!Q$3:R$35,2,TRUE)</f>
        <v>33.2</v>
      </c>
      <c r="CN1029" s="44" t="str">
        <f t="shared" si="20"/>
        <v>Moderate</v>
      </c>
      <c r="CO1029" s="40">
        <f>VLOOKUP(CC1029,'PROMIS 57 T-Score Conversions'!A$3:B$35,2,TRUE)</f>
        <v>60.4</v>
      </c>
      <c r="CP1029" s="39" t="str">
        <f t="shared" si="21"/>
        <v>Moderate</v>
      </c>
      <c r="CQ1029" s="40">
        <f>VLOOKUP(CD1029,'PROMIS 57 T-Score Conversions'!E$3:F$35,2,TRUE)</f>
        <v>66.8</v>
      </c>
      <c r="CR1029" s="39" t="str">
        <f t="shared" si="22"/>
        <v>Moderate</v>
      </c>
      <c r="CS1029" s="40">
        <f>VLOOKUP(CE1029,'PROMIS 57 T-Score Conversions'!U$3:V$35,2,TRUE)</f>
        <v>68.6</v>
      </c>
      <c r="CT1029" s="39" t="str">
        <f t="shared" si="42"/>
        <v>Moderate</v>
      </c>
      <c r="CU1029" s="40">
        <f>VLOOKUP(CF1029,'PROMIS 57 T-Score Conversions'!Y$3:Z$35,2,TRUE)</f>
        <v>57.3</v>
      </c>
      <c r="CV1029" s="39" t="str">
        <f t="shared" si="24"/>
        <v>Mild</v>
      </c>
      <c r="CW1029" s="40">
        <f>vlookup(CG1029,'PROMIS 57 T-Score Conversions'!M$3:N$35,2,TRUE)</f>
        <v>40.2</v>
      </c>
      <c r="CX1029" s="39" t="str">
        <f t="shared" si="25"/>
        <v>Mild</v>
      </c>
      <c r="CY1029" s="40">
        <f>VLOOKup(CH1029,'PROMIS 57 T-Score Conversions'!I$3:J$35,2,TRUE)</f>
        <v>62.1</v>
      </c>
      <c r="CZ1029" s="39" t="str">
        <f t="shared" si="26"/>
        <v>Moderate</v>
      </c>
      <c r="DA1029" s="37">
        <f>VLOOKUP(CJ1029,'PROMIS 57 T-Score Conversions'!AC$3:AD$35,2,TRUE)</f>
        <v>37.15</v>
      </c>
      <c r="DB1029" s="44" t="str">
        <f t="shared" si="30"/>
        <v>Moderate</v>
      </c>
      <c r="DC1029" s="40">
        <f>VLOOKUP(CK1029,'PROMIS 57 T-Score Conversions'!AG$3:AH$35,2,TRUE)</f>
        <v>48.16</v>
      </c>
      <c r="DD1029" s="39" t="str">
        <f t="shared" si="31"/>
        <v>Normal</v>
      </c>
    </row>
    <row r="1030">
      <c r="A1030" s="1" t="b">
        <v>1</v>
      </c>
      <c r="B1030" s="1" t="b">
        <v>1</v>
      </c>
      <c r="C1030" s="20">
        <v>44201.59246680555</v>
      </c>
      <c r="D1030" s="1" t="s">
        <v>586</v>
      </c>
      <c r="E1030" s="1">
        <v>2453.0</v>
      </c>
      <c r="F1030" s="1">
        <v>2.0</v>
      </c>
      <c r="G1030" s="1">
        <v>2.0</v>
      </c>
      <c r="H1030" s="1">
        <v>5.0</v>
      </c>
      <c r="I1030" s="1">
        <v>3.0</v>
      </c>
      <c r="J1030" s="1">
        <v>1.0</v>
      </c>
      <c r="K1030" s="1">
        <v>3.0</v>
      </c>
      <c r="L1030" s="1">
        <v>3.0</v>
      </c>
      <c r="M1030" s="1">
        <v>2.0</v>
      </c>
      <c r="N1030" s="1">
        <v>4.0</v>
      </c>
      <c r="O1030" s="1">
        <v>4.0</v>
      </c>
      <c r="P1030" s="1">
        <v>4.0</v>
      </c>
      <c r="Q1030" s="1">
        <v>4.0</v>
      </c>
      <c r="R1030" s="1">
        <v>4.0</v>
      </c>
      <c r="S1030" s="1">
        <v>4.0</v>
      </c>
      <c r="T1030" s="1">
        <v>4.0</v>
      </c>
      <c r="U1030" s="1">
        <v>4.0</v>
      </c>
      <c r="V1030" s="1">
        <v>2.0</v>
      </c>
      <c r="W1030" s="1">
        <v>3.0</v>
      </c>
      <c r="X1030" s="1">
        <v>4.0</v>
      </c>
      <c r="Y1030" s="1">
        <v>4.0</v>
      </c>
      <c r="Z1030" s="1">
        <v>2.0</v>
      </c>
      <c r="AA1030" s="1">
        <v>4.0</v>
      </c>
      <c r="AB1030" s="1">
        <v>2.0</v>
      </c>
      <c r="AC1030" s="1">
        <v>2.0</v>
      </c>
      <c r="AD1030" s="1">
        <v>5.0</v>
      </c>
      <c r="AE1030" s="1">
        <v>4.0</v>
      </c>
      <c r="AF1030" s="1">
        <v>4.0</v>
      </c>
      <c r="AG1030" s="1">
        <v>4.0</v>
      </c>
      <c r="AH1030" s="1">
        <v>5.0</v>
      </c>
      <c r="AI1030" s="1">
        <v>4.0</v>
      </c>
      <c r="AJ1030" s="1">
        <v>4.0</v>
      </c>
      <c r="AK1030" s="1">
        <v>3.0</v>
      </c>
      <c r="AL1030" s="1">
        <v>4.0</v>
      </c>
      <c r="AM1030" s="1">
        <v>5.0</v>
      </c>
      <c r="AN1030" s="1">
        <v>5.0</v>
      </c>
      <c r="AO1030" s="1">
        <v>2.0</v>
      </c>
      <c r="AP1030" s="1">
        <v>5.0</v>
      </c>
      <c r="AQ1030" s="1">
        <v>2.0</v>
      </c>
      <c r="AR1030" s="1">
        <v>3.0</v>
      </c>
      <c r="AS1030" s="1">
        <v>5.0</v>
      </c>
      <c r="AT1030" s="1">
        <v>1.0</v>
      </c>
      <c r="AU1030" s="1">
        <v>2.0</v>
      </c>
      <c r="AV1030" s="1">
        <v>1.0</v>
      </c>
      <c r="AW1030" s="1">
        <v>2.0</v>
      </c>
      <c r="AX1030" s="1">
        <v>2.0</v>
      </c>
      <c r="AY1030" s="1">
        <v>1.0</v>
      </c>
      <c r="AZ1030" s="1">
        <v>1.0</v>
      </c>
      <c r="BA1030" s="1">
        <v>1.0</v>
      </c>
      <c r="BB1030" s="1">
        <v>4.0</v>
      </c>
      <c r="BC1030" s="1">
        <v>5.0</v>
      </c>
      <c r="BD1030" s="1">
        <v>4.0</v>
      </c>
      <c r="BE1030" s="1">
        <v>3.0</v>
      </c>
      <c r="BF1030" s="1">
        <v>4.0</v>
      </c>
      <c r="BG1030" s="1">
        <v>3.0</v>
      </c>
      <c r="BH1030" s="1">
        <v>4.0</v>
      </c>
      <c r="BI1030" s="1">
        <v>4.0</v>
      </c>
      <c r="BJ1030" s="1">
        <v>5.0</v>
      </c>
      <c r="BK1030" s="1">
        <v>2.0</v>
      </c>
      <c r="BL1030" s="1">
        <v>2.0</v>
      </c>
      <c r="BM1030" s="1">
        <v>2.0</v>
      </c>
      <c r="BN1030" s="1">
        <v>1.0</v>
      </c>
      <c r="BO1030" s="1">
        <v>2.0</v>
      </c>
      <c r="BP1030" s="1">
        <v>1.0</v>
      </c>
      <c r="BQ1030" s="1">
        <v>1.0</v>
      </c>
      <c r="BR1030" s="1">
        <v>1.0</v>
      </c>
      <c r="BS1030" s="1">
        <v>4.0</v>
      </c>
      <c r="BT1030" s="1">
        <v>4.0</v>
      </c>
      <c r="BU1030" s="1">
        <v>4.0</v>
      </c>
      <c r="BV1030" s="1">
        <v>4.0</v>
      </c>
      <c r="BW1030" s="1">
        <v>5.0</v>
      </c>
      <c r="BX1030" s="1">
        <v>4.0</v>
      </c>
      <c r="BY1030" s="1">
        <v>4.0</v>
      </c>
      <c r="BZ1030" s="1">
        <v>4.0</v>
      </c>
      <c r="CA1030" s="64">
        <f t="shared" si="32"/>
        <v>232</v>
      </c>
      <c r="CB1030" s="45">
        <f t="shared" si="33"/>
        <v>21</v>
      </c>
      <c r="CC1030" s="45">
        <f t="shared" si="34"/>
        <v>32</v>
      </c>
      <c r="CD1030" s="45">
        <f t="shared" si="35"/>
        <v>23</v>
      </c>
      <c r="CE1030" s="45">
        <f t="shared" si="36"/>
        <v>33</v>
      </c>
      <c r="CF1030" s="45">
        <f t="shared" si="37"/>
        <v>31</v>
      </c>
      <c r="CG1030" s="45">
        <f t="shared" si="38"/>
        <v>11</v>
      </c>
      <c r="CH1030" s="45">
        <f t="shared" si="39"/>
        <v>31</v>
      </c>
      <c r="CI1030" s="45">
        <f t="shared" si="40"/>
        <v>0.5</v>
      </c>
      <c r="CJ1030">
        <f t="shared" si="10"/>
        <v>12</v>
      </c>
      <c r="CK1030" s="45">
        <f t="shared" si="41"/>
        <v>33</v>
      </c>
      <c r="CM1030" s="40">
        <f>VLOOKUP(CB1030,'PROMIS 57 T-Score Conversions'!Q$3:R$35,2,TRUE)</f>
        <v>36.1</v>
      </c>
      <c r="CN1030" s="44" t="str">
        <f t="shared" si="20"/>
        <v>Moderate</v>
      </c>
      <c r="CO1030" s="40">
        <f>VLOOKUP(CC1030,'PROMIS 57 T-Score Conversions'!A$3:B$35,2,TRUE)</f>
        <v>70.8</v>
      </c>
      <c r="CP1030" s="39" t="str">
        <f t="shared" si="21"/>
        <v>Severe</v>
      </c>
      <c r="CQ1030" s="40">
        <f>VLOOKUP(CD1030,'PROMIS 57 T-Score Conversions'!E$3:F$35,2,TRUE)</f>
        <v>61.2</v>
      </c>
      <c r="CR1030" s="39" t="str">
        <f t="shared" si="22"/>
        <v>Moderate</v>
      </c>
      <c r="CS1030" s="40">
        <f>VLOOKUP(CE1030,'PROMIS 57 T-Score Conversions'!U$3:V$35,2,TRUE)</f>
        <v>66.4</v>
      </c>
      <c r="CT1030" s="39" t="str">
        <f t="shared" si="42"/>
        <v>Moderate</v>
      </c>
      <c r="CU1030" s="40">
        <f>VLOOKUP(CF1030,'PROMIS 57 T-Score Conversions'!Y$3:Z$35,2,TRUE)</f>
        <v>61.5</v>
      </c>
      <c r="CV1030" s="39" t="str">
        <f t="shared" si="24"/>
        <v>Moderate</v>
      </c>
      <c r="CW1030" s="40">
        <f>vlookup(CG1030,'PROMIS 57 T-Score Conversions'!M$3:N$35,2,TRUE)</f>
        <v>32.6</v>
      </c>
      <c r="CX1030" s="39" t="str">
        <f t="shared" si="25"/>
        <v>Moderate</v>
      </c>
      <c r="CY1030" s="40">
        <f>VLOOKup(CH1030,'PROMIS 57 T-Score Conversions'!I$3:J$35,2,TRUE)</f>
        <v>66.2</v>
      </c>
      <c r="CZ1030" s="39" t="str">
        <f t="shared" si="26"/>
        <v>Moderate</v>
      </c>
      <c r="DA1030" s="37">
        <f>VLOOKUP(CJ1030,'PROMIS 57 T-Score Conversions'!AC$3:AD$35,2,TRUE)</f>
        <v>30.11</v>
      </c>
      <c r="DB1030" s="44" t="str">
        <f t="shared" si="30"/>
        <v>Moderate</v>
      </c>
      <c r="DC1030" s="40">
        <f>VLOOKUP(CK1030,'PROMIS 57 T-Score Conversions'!AG$3:AH$35,2,TRUE)</f>
        <v>52.42</v>
      </c>
      <c r="DD1030" s="39" t="str">
        <f t="shared" si="31"/>
        <v>Normal</v>
      </c>
    </row>
    <row r="1031">
      <c r="A1031" s="1" t="b">
        <v>1</v>
      </c>
      <c r="B1031" s="1" t="b">
        <v>1</v>
      </c>
      <c r="C1031" s="20">
        <v>44201.65410447917</v>
      </c>
      <c r="D1031" s="1" t="s">
        <v>532</v>
      </c>
      <c r="E1031" s="1">
        <v>2272.0</v>
      </c>
      <c r="F1031" s="1">
        <v>3.0</v>
      </c>
      <c r="G1031" s="1">
        <v>4.0</v>
      </c>
      <c r="H1031" s="1">
        <v>4.0</v>
      </c>
      <c r="I1031" s="1">
        <v>3.0</v>
      </c>
      <c r="J1031" s="1">
        <v>3.0</v>
      </c>
      <c r="K1031" s="1">
        <v>4.0</v>
      </c>
      <c r="L1031" s="1">
        <v>3.0</v>
      </c>
      <c r="M1031" s="1">
        <v>3.0</v>
      </c>
      <c r="N1031" s="1">
        <v>3.0</v>
      </c>
      <c r="O1031" s="1">
        <v>3.0</v>
      </c>
      <c r="P1031" s="1">
        <v>3.0</v>
      </c>
      <c r="Q1031" s="1">
        <v>3.0</v>
      </c>
      <c r="R1031" s="1">
        <v>3.0</v>
      </c>
      <c r="S1031" s="1">
        <v>3.0</v>
      </c>
      <c r="T1031" s="1">
        <v>3.0</v>
      </c>
      <c r="U1031" s="1">
        <v>3.0</v>
      </c>
      <c r="V1031" s="1">
        <v>3.0</v>
      </c>
      <c r="W1031" s="1">
        <v>3.0</v>
      </c>
      <c r="X1031" s="1">
        <v>3.0</v>
      </c>
      <c r="Y1031" s="1">
        <v>3.0</v>
      </c>
      <c r="Z1031" s="1">
        <v>3.0</v>
      </c>
      <c r="AA1031" s="1">
        <v>3.0</v>
      </c>
      <c r="AB1031" s="1">
        <v>3.0</v>
      </c>
      <c r="AC1031" s="1">
        <v>3.0</v>
      </c>
      <c r="AD1031" s="1">
        <v>3.0</v>
      </c>
      <c r="AE1031" s="1">
        <v>3.0</v>
      </c>
      <c r="AF1031" s="1">
        <v>3.0</v>
      </c>
      <c r="AG1031" s="1">
        <v>3.0</v>
      </c>
      <c r="AH1031" s="1">
        <v>3.0</v>
      </c>
      <c r="AI1031" s="1">
        <v>3.0</v>
      </c>
      <c r="AJ1031" s="1">
        <v>3.0</v>
      </c>
      <c r="AK1031" s="1">
        <v>3.0</v>
      </c>
      <c r="AL1031" s="1">
        <v>3.0</v>
      </c>
      <c r="AM1031" s="1">
        <v>3.0</v>
      </c>
      <c r="AN1031" s="1">
        <v>2.0</v>
      </c>
      <c r="AO1031" s="1">
        <v>2.0</v>
      </c>
      <c r="AP1031" s="1">
        <v>2.0</v>
      </c>
      <c r="AQ1031" s="1">
        <v>2.0</v>
      </c>
      <c r="AR1031" s="1">
        <v>2.0</v>
      </c>
      <c r="AS1031" s="1">
        <v>2.0</v>
      </c>
      <c r="AT1031" s="1">
        <v>3.0</v>
      </c>
      <c r="AU1031" s="1">
        <v>3.0</v>
      </c>
      <c r="AV1031" s="1">
        <v>3.0</v>
      </c>
      <c r="AW1031" s="1">
        <v>2.0</v>
      </c>
      <c r="AX1031" s="1">
        <v>2.0</v>
      </c>
      <c r="AY1031" s="1">
        <v>2.0</v>
      </c>
      <c r="AZ1031" s="1">
        <v>4.0</v>
      </c>
      <c r="BA1031" s="1">
        <v>4.0</v>
      </c>
      <c r="BB1031" s="1">
        <v>3.0</v>
      </c>
      <c r="BC1031" s="1">
        <v>3.0</v>
      </c>
      <c r="BD1031" s="1">
        <v>3.0</v>
      </c>
      <c r="BE1031" s="1">
        <v>3.0</v>
      </c>
      <c r="BF1031" s="1">
        <v>3.0</v>
      </c>
      <c r="BG1031" s="1">
        <v>3.0</v>
      </c>
      <c r="BH1031" s="1">
        <v>3.0</v>
      </c>
      <c r="BI1031" s="1">
        <v>2.0</v>
      </c>
      <c r="BJ1031" s="1">
        <v>3.0</v>
      </c>
      <c r="BK1031" s="1">
        <v>3.0</v>
      </c>
      <c r="BL1031" s="1">
        <v>3.0</v>
      </c>
      <c r="BM1031" s="1">
        <v>3.0</v>
      </c>
      <c r="BN1031" s="1">
        <v>3.0</v>
      </c>
      <c r="BO1031" s="1">
        <v>3.0</v>
      </c>
      <c r="BP1031" s="1">
        <v>3.0</v>
      </c>
      <c r="BQ1031" s="1">
        <v>3.0</v>
      </c>
      <c r="BR1031" s="1">
        <v>3.0</v>
      </c>
      <c r="BS1031" s="1">
        <v>3.0</v>
      </c>
      <c r="BT1031" s="1">
        <v>3.0</v>
      </c>
      <c r="BU1031" s="1">
        <v>3.0</v>
      </c>
      <c r="BV1031" s="1">
        <v>3.0</v>
      </c>
      <c r="BW1031" s="1">
        <v>3.0</v>
      </c>
      <c r="BX1031" s="1">
        <v>3.0</v>
      </c>
      <c r="BY1031" s="1">
        <v>3.0</v>
      </c>
      <c r="BZ1031" s="1">
        <v>3.0</v>
      </c>
      <c r="CA1031" s="64">
        <f t="shared" si="32"/>
        <v>214</v>
      </c>
      <c r="CB1031" s="45">
        <f t="shared" si="33"/>
        <v>27</v>
      </c>
      <c r="CC1031" s="45">
        <f t="shared" si="34"/>
        <v>24</v>
      </c>
      <c r="CD1031" s="45">
        <f t="shared" si="35"/>
        <v>24</v>
      </c>
      <c r="CE1031" s="45">
        <f t="shared" si="36"/>
        <v>24</v>
      </c>
      <c r="CF1031" s="45">
        <f t="shared" si="37"/>
        <v>18</v>
      </c>
      <c r="CG1031" s="45">
        <f t="shared" si="38"/>
        <v>23</v>
      </c>
      <c r="CH1031" s="45">
        <f t="shared" si="39"/>
        <v>23</v>
      </c>
      <c r="CI1031" s="45">
        <f t="shared" si="40"/>
        <v>0.3</v>
      </c>
      <c r="CJ1031">
        <f t="shared" si="10"/>
        <v>24</v>
      </c>
      <c r="CK1031" s="45">
        <f t="shared" si="41"/>
        <v>24</v>
      </c>
      <c r="CM1031" s="40">
        <f>VLOOKUP(CB1031,'PROMIS 57 T-Score Conversions'!Q$3:R$35,2,TRUE)</f>
        <v>40.1</v>
      </c>
      <c r="CN1031" s="44" t="str">
        <f t="shared" si="20"/>
        <v>Mild</v>
      </c>
      <c r="CO1031" s="40">
        <f>VLOOKUP(CC1031,'PROMIS 57 T-Score Conversions'!A$3:B$35,2,TRUE)</f>
        <v>62.5</v>
      </c>
      <c r="CP1031" s="39" t="str">
        <f t="shared" si="21"/>
        <v>Moderate</v>
      </c>
      <c r="CQ1031" s="40">
        <f>VLOOKUP(CD1031,'PROMIS 57 T-Score Conversions'!E$3:F$35,2,TRUE)</f>
        <v>62.1</v>
      </c>
      <c r="CR1031" s="39" t="str">
        <f t="shared" si="22"/>
        <v>Moderate</v>
      </c>
      <c r="CS1031" s="40">
        <f>VLOOKUP(CE1031,'PROMIS 57 T-Score Conversions'!U$3:V$35,2,TRUE)</f>
        <v>57.5</v>
      </c>
      <c r="CT1031" s="39" t="str">
        <f t="shared" si="42"/>
        <v>Mild</v>
      </c>
      <c r="CU1031" s="40">
        <f>VLOOKUP(CF1031,'PROMIS 57 T-Score Conversions'!Y$3:Z$35,2,TRUE)</f>
        <v>47.9</v>
      </c>
      <c r="CV1031" s="39" t="str">
        <f t="shared" si="24"/>
        <v>Normal</v>
      </c>
      <c r="CW1031" s="40">
        <f>vlookup(CG1031,'PROMIS 57 T-Score Conversions'!M$3:N$35,2,TRUE)</f>
        <v>43</v>
      </c>
      <c r="CX1031" s="39" t="str">
        <f t="shared" si="25"/>
        <v>Mild</v>
      </c>
      <c r="CY1031" s="40">
        <f>VLOOKup(CH1031,'PROMIS 57 T-Score Conversions'!I$3:J$35,2,TRUE)</f>
        <v>60.8</v>
      </c>
      <c r="CZ1031" s="39" t="str">
        <f t="shared" si="26"/>
        <v>Moderate</v>
      </c>
      <c r="DA1031" s="37">
        <f>VLOOKUP(CJ1031,'PROMIS 57 T-Score Conversions'!AC$3:AD$35,2,TRUE)</f>
        <v>40.29</v>
      </c>
      <c r="DB1031" s="44" t="str">
        <f t="shared" si="30"/>
        <v>Mild</v>
      </c>
      <c r="DC1031" s="40">
        <f>VLOOKUP(CK1031,'PROMIS 57 T-Score Conversions'!AG$3:AH$35,2,TRUE)</f>
        <v>43.42</v>
      </c>
      <c r="DD1031" s="39" t="str">
        <f t="shared" si="31"/>
        <v>Normal</v>
      </c>
    </row>
    <row r="1032">
      <c r="A1032" s="1" t="b">
        <v>1</v>
      </c>
      <c r="B1032" s="1" t="b">
        <v>1</v>
      </c>
      <c r="C1032" s="20">
        <v>44201.785657835644</v>
      </c>
      <c r="D1032" s="1" t="s">
        <v>525</v>
      </c>
      <c r="E1032" s="1">
        <v>2277.0</v>
      </c>
      <c r="F1032" s="1">
        <v>3.0</v>
      </c>
      <c r="G1032" s="1">
        <v>4.0</v>
      </c>
      <c r="H1032" s="1">
        <v>5.0</v>
      </c>
      <c r="I1032" s="1">
        <v>4.0</v>
      </c>
      <c r="J1032" s="1">
        <v>3.0</v>
      </c>
      <c r="K1032" s="1">
        <v>3.0</v>
      </c>
      <c r="L1032" s="1">
        <v>3.0</v>
      </c>
      <c r="M1032" s="1">
        <v>2.0</v>
      </c>
      <c r="N1032" s="1">
        <v>5.0</v>
      </c>
      <c r="O1032" s="1">
        <v>4.0</v>
      </c>
      <c r="P1032" s="1">
        <v>4.0</v>
      </c>
      <c r="Q1032" s="1">
        <v>3.0</v>
      </c>
      <c r="R1032" s="1">
        <v>4.0</v>
      </c>
      <c r="S1032" s="1">
        <v>4.0</v>
      </c>
      <c r="T1032" s="1">
        <v>4.0</v>
      </c>
      <c r="U1032" s="1">
        <v>5.0</v>
      </c>
      <c r="V1032" s="1">
        <v>3.0</v>
      </c>
      <c r="W1032" s="1">
        <v>3.0</v>
      </c>
      <c r="X1032" s="1">
        <v>4.0</v>
      </c>
      <c r="Y1032" s="1">
        <v>3.0</v>
      </c>
      <c r="Z1032" s="1">
        <v>4.0</v>
      </c>
      <c r="AA1032" s="1">
        <v>3.0</v>
      </c>
      <c r="AB1032" s="1">
        <v>2.0</v>
      </c>
      <c r="AC1032" s="1">
        <v>2.0</v>
      </c>
      <c r="AD1032" s="1">
        <v>5.0</v>
      </c>
      <c r="AE1032" s="1">
        <v>3.0</v>
      </c>
      <c r="AF1032" s="1">
        <v>3.0</v>
      </c>
      <c r="AG1032" s="1">
        <v>4.0</v>
      </c>
      <c r="AH1032" s="1">
        <v>3.0</v>
      </c>
      <c r="AI1032" s="1">
        <v>3.0</v>
      </c>
      <c r="AJ1032" s="1">
        <v>3.0</v>
      </c>
      <c r="AK1032" s="1">
        <v>3.0</v>
      </c>
      <c r="AL1032" s="1">
        <v>3.0</v>
      </c>
      <c r="AM1032" s="1">
        <v>4.0</v>
      </c>
      <c r="AN1032" s="1">
        <v>4.0</v>
      </c>
      <c r="AO1032" s="1">
        <v>5.0</v>
      </c>
      <c r="AP1032" s="1">
        <v>3.0</v>
      </c>
      <c r="AQ1032" s="1">
        <v>5.0</v>
      </c>
      <c r="AR1032" s="1">
        <v>5.0</v>
      </c>
      <c r="AS1032" s="1">
        <v>4.0</v>
      </c>
      <c r="AT1032" s="1">
        <v>3.0</v>
      </c>
      <c r="AU1032" s="1">
        <v>3.0</v>
      </c>
      <c r="AV1032" s="1">
        <v>2.0</v>
      </c>
      <c r="AW1032" s="1">
        <v>3.0</v>
      </c>
      <c r="AX1032" s="1">
        <v>3.0</v>
      </c>
      <c r="AY1032" s="1">
        <v>3.0</v>
      </c>
      <c r="AZ1032" s="1">
        <v>3.0</v>
      </c>
      <c r="BA1032" s="1">
        <v>3.0</v>
      </c>
      <c r="BB1032" s="1">
        <v>4.0</v>
      </c>
      <c r="BC1032" s="1">
        <v>4.0</v>
      </c>
      <c r="BD1032" s="1">
        <v>3.0</v>
      </c>
      <c r="BE1032" s="1">
        <v>3.0</v>
      </c>
      <c r="BF1032" s="1">
        <v>4.0</v>
      </c>
      <c r="BG1032" s="1">
        <v>3.0</v>
      </c>
      <c r="BH1032" s="1">
        <v>3.0</v>
      </c>
      <c r="BI1032" s="1">
        <v>3.0</v>
      </c>
      <c r="BJ1032" s="1">
        <v>6.0</v>
      </c>
      <c r="BK1032" s="1">
        <v>3.0</v>
      </c>
      <c r="BL1032" s="1">
        <v>3.0</v>
      </c>
      <c r="BM1032" s="1">
        <v>3.0</v>
      </c>
      <c r="BN1032" s="1">
        <v>3.0</v>
      </c>
      <c r="BO1032" s="1">
        <v>3.0</v>
      </c>
      <c r="BP1032" s="1">
        <v>3.0</v>
      </c>
      <c r="BQ1032" s="1">
        <v>3.0</v>
      </c>
      <c r="BR1032" s="1">
        <v>3.0</v>
      </c>
      <c r="BS1032" s="1">
        <v>4.0</v>
      </c>
      <c r="BT1032" s="1">
        <v>4.0</v>
      </c>
      <c r="BU1032" s="1">
        <v>4.0</v>
      </c>
      <c r="BV1032" s="1">
        <v>4.0</v>
      </c>
      <c r="BW1032" s="1">
        <v>4.0</v>
      </c>
      <c r="BX1032" s="1">
        <v>3.0</v>
      </c>
      <c r="BY1032" s="1">
        <v>3.0</v>
      </c>
      <c r="BZ1032" s="1">
        <v>4.0</v>
      </c>
      <c r="CA1032" s="64">
        <f t="shared" si="32"/>
        <v>254</v>
      </c>
      <c r="CB1032" s="45">
        <f t="shared" si="33"/>
        <v>27</v>
      </c>
      <c r="CC1032" s="45">
        <f t="shared" si="34"/>
        <v>33</v>
      </c>
      <c r="CD1032" s="45">
        <f t="shared" si="35"/>
        <v>24</v>
      </c>
      <c r="CE1032" s="45">
        <f t="shared" si="36"/>
        <v>27</v>
      </c>
      <c r="CF1032" s="45">
        <f t="shared" si="37"/>
        <v>33</v>
      </c>
      <c r="CG1032" s="45">
        <f t="shared" si="38"/>
        <v>23</v>
      </c>
      <c r="CH1032" s="45">
        <f t="shared" si="39"/>
        <v>27</v>
      </c>
      <c r="CI1032" s="45">
        <f t="shared" si="40"/>
        <v>0.6</v>
      </c>
      <c r="CJ1032">
        <f t="shared" si="10"/>
        <v>24</v>
      </c>
      <c r="CK1032" s="45">
        <f t="shared" si="41"/>
        <v>30</v>
      </c>
      <c r="CM1032" s="40">
        <f>VLOOKUP(CB1032,'PROMIS 57 T-Score Conversions'!Q$3:R$35,2,TRUE)</f>
        <v>40.1</v>
      </c>
      <c r="CN1032" s="44" t="str">
        <f t="shared" si="20"/>
        <v>Mild</v>
      </c>
      <c r="CO1032" s="40">
        <f>VLOOKUP(CC1032,'PROMIS 57 T-Score Conversions'!A$3:B$35,2,TRUE)</f>
        <v>71.9</v>
      </c>
      <c r="CP1032" s="39" t="str">
        <f t="shared" si="21"/>
        <v>Severe</v>
      </c>
      <c r="CQ1032" s="40">
        <f>VLOOKUP(CD1032,'PROMIS 57 T-Score Conversions'!E$3:F$35,2,TRUE)</f>
        <v>62.1</v>
      </c>
      <c r="CR1032" s="39" t="str">
        <f t="shared" si="22"/>
        <v>Moderate</v>
      </c>
      <c r="CS1032" s="40">
        <f>VLOOKUP(CE1032,'PROMIS 57 T-Score Conversions'!U$3:V$35,2,TRUE)</f>
        <v>60.4</v>
      </c>
      <c r="CT1032" s="39" t="str">
        <f t="shared" si="42"/>
        <v>Moderate</v>
      </c>
      <c r="CU1032" s="40">
        <f>VLOOKUP(CF1032,'PROMIS 57 T-Score Conversions'!Y$3:Z$35,2,TRUE)</f>
        <v>63.7</v>
      </c>
      <c r="CV1032" s="39" t="str">
        <f t="shared" si="24"/>
        <v>Moderate</v>
      </c>
      <c r="CW1032" s="40">
        <f>vlookup(CG1032,'PROMIS 57 T-Score Conversions'!M$3:N$35,2,TRUE)</f>
        <v>43</v>
      </c>
      <c r="CX1032" s="39" t="str">
        <f t="shared" si="25"/>
        <v>Mild</v>
      </c>
      <c r="CY1032" s="40">
        <f>VLOOKup(CH1032,'PROMIS 57 T-Score Conversions'!I$3:J$35,2,TRUE)</f>
        <v>63.5</v>
      </c>
      <c r="CZ1032" s="39" t="str">
        <f t="shared" si="26"/>
        <v>Moderate</v>
      </c>
      <c r="DA1032" s="37">
        <f>VLOOKUP(CJ1032,'PROMIS 57 T-Score Conversions'!AC$3:AD$35,2,TRUE)</f>
        <v>40.29</v>
      </c>
      <c r="DB1032" s="44" t="str">
        <f t="shared" si="30"/>
        <v>Mild</v>
      </c>
      <c r="DC1032" s="40">
        <f>VLOOKUP(CK1032,'PROMIS 57 T-Score Conversions'!AG$3:AH$35,2,TRUE)</f>
        <v>49.17</v>
      </c>
      <c r="DD1032" s="39" t="str">
        <f t="shared" si="31"/>
        <v>Normal</v>
      </c>
    </row>
    <row r="1033">
      <c r="A1033" s="1" t="b">
        <v>1</v>
      </c>
      <c r="B1033" s="1" t="b">
        <v>1</v>
      </c>
      <c r="C1033" s="20">
        <v>44202.31702310185</v>
      </c>
      <c r="D1033" s="1" t="s">
        <v>276</v>
      </c>
      <c r="E1033" s="1">
        <v>1941.0</v>
      </c>
      <c r="F1033" s="1">
        <v>2.0</v>
      </c>
      <c r="G1033" s="1">
        <v>3.0</v>
      </c>
      <c r="H1033" s="1">
        <v>4.0</v>
      </c>
      <c r="I1033" s="1">
        <v>2.0</v>
      </c>
      <c r="J1033" s="1">
        <v>1.0</v>
      </c>
      <c r="K1033" s="1">
        <v>2.0</v>
      </c>
      <c r="L1033" s="1">
        <v>2.0</v>
      </c>
      <c r="M1033" s="1">
        <v>1.0</v>
      </c>
      <c r="N1033" s="1">
        <v>4.0</v>
      </c>
      <c r="O1033" s="1">
        <v>4.0</v>
      </c>
      <c r="P1033" s="1">
        <v>5.0</v>
      </c>
      <c r="Q1033" s="1">
        <v>4.0</v>
      </c>
      <c r="R1033" s="1">
        <v>4.0</v>
      </c>
      <c r="S1033" s="1">
        <v>4.0</v>
      </c>
      <c r="T1033" s="1">
        <v>4.0</v>
      </c>
      <c r="U1033" s="1">
        <v>5.0</v>
      </c>
      <c r="V1033" s="1">
        <v>4.0</v>
      </c>
      <c r="W1033" s="1">
        <v>4.0</v>
      </c>
      <c r="X1033" s="1">
        <v>4.0</v>
      </c>
      <c r="Y1033" s="1">
        <v>4.0</v>
      </c>
      <c r="Z1033" s="1">
        <v>5.0</v>
      </c>
      <c r="AA1033" s="1">
        <v>5.0</v>
      </c>
      <c r="AB1033" s="1">
        <v>4.0</v>
      </c>
      <c r="AC1033" s="1">
        <v>4.0</v>
      </c>
      <c r="AD1033" s="1">
        <v>5.0</v>
      </c>
      <c r="AE1033" s="1">
        <v>4.0</v>
      </c>
      <c r="AF1033" s="1">
        <v>4.0</v>
      </c>
      <c r="AG1033" s="1">
        <v>5.0</v>
      </c>
      <c r="AH1033" s="1">
        <v>4.0</v>
      </c>
      <c r="AI1033" s="1">
        <v>5.0</v>
      </c>
      <c r="AJ1033" s="1">
        <v>5.0</v>
      </c>
      <c r="AK1033" s="1">
        <v>4.0</v>
      </c>
      <c r="AL1033" s="1">
        <v>5.0</v>
      </c>
      <c r="AM1033" s="1">
        <v>5.0</v>
      </c>
      <c r="AN1033" s="1">
        <v>5.0</v>
      </c>
      <c r="AO1033" s="1">
        <v>5.0</v>
      </c>
      <c r="AP1033" s="1">
        <v>5.0</v>
      </c>
      <c r="AQ1033" s="1">
        <v>5.0</v>
      </c>
      <c r="AR1033" s="1">
        <v>5.0</v>
      </c>
      <c r="AS1033" s="1">
        <v>5.0</v>
      </c>
      <c r="AT1033" s="1">
        <v>1.0</v>
      </c>
      <c r="AU1033" s="1">
        <v>1.0</v>
      </c>
      <c r="AV1033" s="1">
        <v>2.0</v>
      </c>
      <c r="AW1033" s="1">
        <v>1.0</v>
      </c>
      <c r="AX1033" s="1">
        <v>1.0</v>
      </c>
      <c r="AY1033" s="1">
        <v>2.0</v>
      </c>
      <c r="AZ1033" s="1">
        <v>2.0</v>
      </c>
      <c r="BA1033" s="1">
        <v>2.0</v>
      </c>
      <c r="BB1033" s="1">
        <v>4.0</v>
      </c>
      <c r="BC1033" s="1">
        <v>4.0</v>
      </c>
      <c r="BD1033" s="1">
        <v>4.0</v>
      </c>
      <c r="BE1033" s="1">
        <v>4.0</v>
      </c>
      <c r="BF1033" s="1">
        <v>5.0</v>
      </c>
      <c r="BG1033" s="1">
        <v>5.0</v>
      </c>
      <c r="BH1033" s="1">
        <v>5.0</v>
      </c>
      <c r="BI1033" s="1">
        <v>5.0</v>
      </c>
      <c r="BJ1033" s="1">
        <v>8.0</v>
      </c>
      <c r="BK1033" s="1">
        <v>1.0</v>
      </c>
      <c r="BL1033" s="1">
        <v>1.0</v>
      </c>
      <c r="BM1033" s="1">
        <v>1.0</v>
      </c>
      <c r="BN1033" s="1">
        <v>1.0</v>
      </c>
      <c r="BO1033" s="1">
        <v>1.0</v>
      </c>
      <c r="BP1033" s="1">
        <v>1.0</v>
      </c>
      <c r="BQ1033" s="1">
        <v>1.0</v>
      </c>
      <c r="BR1033" s="1">
        <v>1.0</v>
      </c>
      <c r="BS1033" s="1">
        <v>5.0</v>
      </c>
      <c r="BT1033" s="1">
        <v>5.0</v>
      </c>
      <c r="BU1033" s="1">
        <v>5.0</v>
      </c>
      <c r="BV1033" s="1">
        <v>5.0</v>
      </c>
      <c r="BW1033" s="1">
        <v>5.0</v>
      </c>
      <c r="BX1033" s="1">
        <v>5.0</v>
      </c>
      <c r="BY1033" s="1">
        <v>5.0</v>
      </c>
      <c r="BZ1033" s="1">
        <v>5.0</v>
      </c>
      <c r="CA1033" s="64">
        <f t="shared" si="32"/>
        <v>265</v>
      </c>
      <c r="CB1033" s="45">
        <f t="shared" si="33"/>
        <v>17</v>
      </c>
      <c r="CC1033" s="45">
        <f t="shared" si="34"/>
        <v>34</v>
      </c>
      <c r="CD1033" s="45">
        <f t="shared" si="35"/>
        <v>34</v>
      </c>
      <c r="CE1033" s="45">
        <f t="shared" si="36"/>
        <v>36</v>
      </c>
      <c r="CF1033" s="45">
        <f t="shared" si="37"/>
        <v>40</v>
      </c>
      <c r="CG1033" s="45">
        <f t="shared" si="38"/>
        <v>12</v>
      </c>
      <c r="CH1033" s="45">
        <f t="shared" si="39"/>
        <v>36</v>
      </c>
      <c r="CI1033" s="45">
        <f t="shared" si="40"/>
        <v>0.8</v>
      </c>
      <c r="CJ1033">
        <f t="shared" si="10"/>
        <v>8</v>
      </c>
      <c r="CK1033" s="45">
        <f t="shared" si="41"/>
        <v>40</v>
      </c>
      <c r="CM1033" s="40">
        <f>VLOOKUP(CB1033,'PROMIS 57 T-Score Conversions'!Q$3:R$35,2,TRUE)</f>
        <v>33.2</v>
      </c>
      <c r="CN1033" s="44" t="str">
        <f t="shared" si="20"/>
        <v>Moderate</v>
      </c>
      <c r="CO1033" s="40">
        <f>VLOOKUP(CC1033,'PROMIS 57 T-Score Conversions'!A$3:B$35,2,TRUE)</f>
        <v>73</v>
      </c>
      <c r="CP1033" s="39" t="str">
        <f t="shared" si="21"/>
        <v>Severe</v>
      </c>
      <c r="CQ1033" s="40">
        <f>VLOOKUP(CD1033,'PROMIS 57 T-Score Conversions'!E$3:F$35,2,TRUE)</f>
        <v>71.7</v>
      </c>
      <c r="CR1033" s="39" t="str">
        <f t="shared" si="22"/>
        <v>Severe</v>
      </c>
      <c r="CS1033" s="40">
        <f>VLOOKUP(CE1033,'PROMIS 57 T-Score Conversions'!U$3:V$35,2,TRUE)</f>
        <v>69.8</v>
      </c>
      <c r="CT1033" s="39" t="str">
        <f t="shared" si="42"/>
        <v>Moderate</v>
      </c>
      <c r="CU1033" s="40">
        <f>VLOOKUP(CF1033,'PROMIS 57 T-Score Conversions'!Y$3:Z$35,2,TRUE)</f>
        <v>76.5</v>
      </c>
      <c r="CV1033" s="39" t="str">
        <f t="shared" si="24"/>
        <v>Severe</v>
      </c>
      <c r="CW1033" s="40">
        <f>vlookup(CG1033,'PROMIS 57 T-Score Conversions'!M$3:N$35,2,TRUE)</f>
        <v>33.6</v>
      </c>
      <c r="CX1033" s="39" t="str">
        <f t="shared" si="25"/>
        <v>Moderate</v>
      </c>
      <c r="CY1033" s="40">
        <f>VLOOKup(CH1033,'PROMIS 57 T-Score Conversions'!I$3:J$35,2,TRUE)</f>
        <v>70.1</v>
      </c>
      <c r="CZ1033" s="39" t="str">
        <f t="shared" si="26"/>
        <v>Severe</v>
      </c>
      <c r="DA1033" s="37">
        <f>VLOOKUP(CJ1033,'PROMIS 57 T-Score Conversions'!AC$3:AD$35,2,TRUE)</f>
        <v>22.41</v>
      </c>
      <c r="DB1033" s="44" t="str">
        <f t="shared" si="30"/>
        <v>Severe</v>
      </c>
      <c r="DC1033" s="40">
        <f>VLOOKUP(CK1033,'PROMIS 57 T-Score Conversions'!AG$3:AH$35,2,TRUE)</f>
        <v>67.09</v>
      </c>
      <c r="DD1033" s="39" t="str">
        <f t="shared" si="31"/>
        <v>Moderate</v>
      </c>
    </row>
    <row r="1034">
      <c r="A1034" s="1" t="b">
        <v>1</v>
      </c>
      <c r="B1034" s="1" t="b">
        <v>1</v>
      </c>
      <c r="C1034" s="20">
        <v>44202.41547649306</v>
      </c>
      <c r="D1034" s="1" t="s">
        <v>587</v>
      </c>
      <c r="E1034" s="1">
        <v>2455.0</v>
      </c>
      <c r="F1034" s="1">
        <v>1.0</v>
      </c>
      <c r="G1034" s="1">
        <v>2.0</v>
      </c>
      <c r="H1034" s="1">
        <v>1.0</v>
      </c>
      <c r="I1034" s="1">
        <v>1.0</v>
      </c>
      <c r="J1034" s="1">
        <v>1.0</v>
      </c>
      <c r="K1034" s="1">
        <v>1.0</v>
      </c>
      <c r="L1034" s="1">
        <v>1.0</v>
      </c>
      <c r="M1034" s="1">
        <v>1.0</v>
      </c>
      <c r="N1034" s="1">
        <v>3.0</v>
      </c>
      <c r="O1034" s="1">
        <v>3.0</v>
      </c>
      <c r="P1034" s="1">
        <v>3.0</v>
      </c>
      <c r="Q1034" s="1">
        <v>3.0</v>
      </c>
      <c r="R1034" s="1">
        <v>3.0</v>
      </c>
      <c r="S1034" s="1">
        <v>2.0</v>
      </c>
      <c r="T1034" s="1">
        <v>3.0</v>
      </c>
      <c r="U1034" s="1">
        <v>3.0</v>
      </c>
      <c r="V1034" s="1">
        <v>1.0</v>
      </c>
      <c r="W1034" s="1">
        <v>2.0</v>
      </c>
      <c r="X1034" s="1">
        <v>2.0</v>
      </c>
      <c r="Y1034" s="1">
        <v>2.0</v>
      </c>
      <c r="Z1034" s="1">
        <v>1.0</v>
      </c>
      <c r="AA1034" s="1">
        <v>3.0</v>
      </c>
      <c r="AB1034" s="1">
        <v>1.0</v>
      </c>
      <c r="AC1034" s="1">
        <v>1.0</v>
      </c>
      <c r="AD1034" s="1">
        <v>4.0</v>
      </c>
      <c r="AE1034" s="1">
        <v>3.0</v>
      </c>
      <c r="AF1034" s="1">
        <v>5.0</v>
      </c>
      <c r="AG1034" s="1">
        <v>4.0</v>
      </c>
      <c r="AH1034" s="1">
        <v>4.0</v>
      </c>
      <c r="AI1034" s="1">
        <v>5.0</v>
      </c>
      <c r="AJ1034" s="1">
        <v>5.0</v>
      </c>
      <c r="AK1034" s="1">
        <v>5.0</v>
      </c>
      <c r="AL1034" s="1">
        <v>3.0</v>
      </c>
      <c r="AM1034" s="1">
        <v>4.0</v>
      </c>
      <c r="AN1034" s="1">
        <v>3.0</v>
      </c>
      <c r="AO1034" s="1">
        <v>4.0</v>
      </c>
      <c r="AP1034" s="1">
        <v>3.0</v>
      </c>
      <c r="AQ1034" s="1">
        <v>4.0</v>
      </c>
      <c r="AR1034" s="1">
        <v>3.0</v>
      </c>
      <c r="AS1034" s="1">
        <v>3.0</v>
      </c>
      <c r="AT1034" s="1">
        <v>1.0</v>
      </c>
      <c r="AU1034" s="1">
        <v>1.0</v>
      </c>
      <c r="AV1034" s="1">
        <v>1.0</v>
      </c>
      <c r="AW1034" s="1">
        <v>1.0</v>
      </c>
      <c r="AX1034" s="1">
        <v>1.0</v>
      </c>
      <c r="AY1034" s="1">
        <v>1.0</v>
      </c>
      <c r="AZ1034" s="1">
        <v>1.0</v>
      </c>
      <c r="BA1034" s="1">
        <v>1.0</v>
      </c>
      <c r="BB1034" s="1">
        <v>4.0</v>
      </c>
      <c r="BC1034" s="1">
        <v>5.0</v>
      </c>
      <c r="BD1034" s="1">
        <v>5.0</v>
      </c>
      <c r="BE1034" s="1">
        <v>5.0</v>
      </c>
      <c r="BF1034" s="1">
        <v>5.0</v>
      </c>
      <c r="BG1034" s="1">
        <v>5.0</v>
      </c>
      <c r="BH1034" s="1">
        <v>5.0</v>
      </c>
      <c r="BI1034" s="1">
        <v>5.0</v>
      </c>
      <c r="BJ1034" s="1">
        <v>6.0</v>
      </c>
      <c r="BK1034" s="1">
        <v>2.0</v>
      </c>
      <c r="BL1034" s="1">
        <v>2.0</v>
      </c>
      <c r="BM1034" s="1">
        <v>2.0</v>
      </c>
      <c r="BN1034" s="1">
        <v>2.0</v>
      </c>
      <c r="BO1034" s="1">
        <v>2.0</v>
      </c>
      <c r="BP1034" s="1">
        <v>2.0</v>
      </c>
      <c r="BQ1034" s="1">
        <v>2.0</v>
      </c>
      <c r="BR1034" s="1">
        <v>2.0</v>
      </c>
      <c r="BS1034" s="1">
        <v>4.0</v>
      </c>
      <c r="BT1034" s="1">
        <v>4.0</v>
      </c>
      <c r="BU1034" s="1">
        <v>4.0</v>
      </c>
      <c r="BV1034" s="1">
        <v>4.0</v>
      </c>
      <c r="BW1034" s="1">
        <v>4.0</v>
      </c>
      <c r="BX1034" s="1">
        <v>4.0</v>
      </c>
      <c r="BY1034" s="1">
        <v>4.0</v>
      </c>
      <c r="BZ1034" s="1">
        <v>4.0</v>
      </c>
      <c r="CA1034" s="64">
        <f t="shared" si="32"/>
        <v>208</v>
      </c>
      <c r="CB1034" s="45">
        <f t="shared" si="33"/>
        <v>9</v>
      </c>
      <c r="CC1034" s="45">
        <f t="shared" si="34"/>
        <v>23</v>
      </c>
      <c r="CD1034" s="45">
        <f t="shared" si="35"/>
        <v>13</v>
      </c>
      <c r="CE1034" s="45">
        <f t="shared" si="36"/>
        <v>35</v>
      </c>
      <c r="CF1034" s="45">
        <f t="shared" si="37"/>
        <v>27</v>
      </c>
      <c r="CG1034" s="45">
        <f t="shared" si="38"/>
        <v>8</v>
      </c>
      <c r="CH1034" s="45">
        <f t="shared" si="39"/>
        <v>39</v>
      </c>
      <c r="CI1034" s="45">
        <f t="shared" si="40"/>
        <v>0.6</v>
      </c>
      <c r="CJ1034">
        <f t="shared" si="10"/>
        <v>16</v>
      </c>
      <c r="CK1034" s="45">
        <f t="shared" si="41"/>
        <v>32</v>
      </c>
      <c r="CM1034" s="40">
        <f>VLOOKUP(CB1034,'PROMIS 57 T-Score Conversions'!Q$3:R$35,2,TRUE)</f>
        <v>23.9</v>
      </c>
      <c r="CN1034" s="44" t="str">
        <f t="shared" si="20"/>
        <v>Severe</v>
      </c>
      <c r="CO1034" s="40">
        <f>VLOOKUP(CC1034,'PROMIS 57 T-Score Conversions'!A$3:B$35,2,TRUE)</f>
        <v>61.4</v>
      </c>
      <c r="CP1034" s="39" t="str">
        <f t="shared" si="21"/>
        <v>Moderate</v>
      </c>
      <c r="CQ1034" s="40">
        <f>VLOOKUP(CD1034,'PROMIS 57 T-Score Conversions'!E$3:F$35,2,TRUE)</f>
        <v>52.1</v>
      </c>
      <c r="CR1034" s="39" t="str">
        <f t="shared" si="22"/>
        <v>Normal</v>
      </c>
      <c r="CS1034" s="40">
        <f>VLOOKUP(CE1034,'PROMIS 57 T-Score Conversions'!U$3:V$35,2,TRUE)</f>
        <v>68.6</v>
      </c>
      <c r="CT1034" s="39" t="str">
        <f t="shared" si="42"/>
        <v>Moderate</v>
      </c>
      <c r="CU1034" s="40">
        <f>VLOOKUP(CF1034,'PROMIS 57 T-Score Conversions'!Y$3:Z$35,2,TRUE)</f>
        <v>57.3</v>
      </c>
      <c r="CV1034" s="39" t="str">
        <f t="shared" si="24"/>
        <v>Mild</v>
      </c>
      <c r="CW1034" s="40">
        <f>vlookup(CG1034,'PROMIS 57 T-Score Conversions'!M$3:N$35,2,TRUE)</f>
        <v>25.91</v>
      </c>
      <c r="CX1034" s="39" t="str">
        <f t="shared" si="25"/>
        <v>Severe</v>
      </c>
      <c r="CY1034" s="40">
        <f>VLOOKup(CH1034,'PROMIS 57 T-Score Conversions'!I$3:J$35,2,TRUE)</f>
        <v>73.5</v>
      </c>
      <c r="CZ1034" s="39" t="str">
        <f t="shared" si="26"/>
        <v>Severe</v>
      </c>
      <c r="DA1034" s="37">
        <f>VLOOKUP(CJ1034,'PROMIS 57 T-Score Conversions'!AC$3:AD$35,2,TRUE)</f>
        <v>33.92</v>
      </c>
      <c r="DB1034" s="44" t="str">
        <f t="shared" si="30"/>
        <v>Moderate</v>
      </c>
      <c r="DC1034" s="40">
        <f>VLOOKUP(CK1034,'PROMIS 57 T-Score Conversions'!AG$3:AH$35,2,TRUE)</f>
        <v>51.29</v>
      </c>
      <c r="DD1034" s="39" t="str">
        <f t="shared" si="31"/>
        <v>Normal</v>
      </c>
    </row>
    <row r="1035">
      <c r="A1035" s="1" t="b">
        <v>1</v>
      </c>
      <c r="B1035" s="1" t="b">
        <v>1</v>
      </c>
      <c r="C1035" s="20">
        <v>44202.532119027775</v>
      </c>
      <c r="D1035" s="1" t="s">
        <v>556</v>
      </c>
      <c r="E1035" s="1">
        <v>2407.0</v>
      </c>
      <c r="F1035" s="1">
        <v>4.0</v>
      </c>
      <c r="G1035" s="1">
        <v>3.0</v>
      </c>
      <c r="H1035" s="1">
        <v>5.0</v>
      </c>
      <c r="I1035" s="1">
        <v>3.0</v>
      </c>
      <c r="J1035" s="1">
        <v>3.0</v>
      </c>
      <c r="K1035" s="1">
        <v>5.0</v>
      </c>
      <c r="L1035" s="1">
        <v>4.0</v>
      </c>
      <c r="M1035" s="1">
        <v>2.0</v>
      </c>
      <c r="N1035" s="1">
        <v>2.0</v>
      </c>
      <c r="O1035" s="1">
        <v>1.0</v>
      </c>
      <c r="P1035" s="1">
        <v>2.0</v>
      </c>
      <c r="Q1035" s="1">
        <v>2.0</v>
      </c>
      <c r="R1035" s="1">
        <v>2.0</v>
      </c>
      <c r="S1035" s="1">
        <v>1.0</v>
      </c>
      <c r="T1035" s="1">
        <v>2.0</v>
      </c>
      <c r="U1035" s="1">
        <v>2.0</v>
      </c>
      <c r="V1035" s="1">
        <v>1.0</v>
      </c>
      <c r="W1035" s="1">
        <v>1.0</v>
      </c>
      <c r="X1035" s="1">
        <v>1.0</v>
      </c>
      <c r="Y1035" s="1">
        <v>1.0</v>
      </c>
      <c r="Z1035" s="1">
        <v>1.0</v>
      </c>
      <c r="AA1035" s="1">
        <v>2.0</v>
      </c>
      <c r="AB1035" s="1">
        <v>1.0</v>
      </c>
      <c r="AC1035" s="1">
        <v>1.0</v>
      </c>
      <c r="AD1035" s="1">
        <v>3.0</v>
      </c>
      <c r="AE1035" s="1">
        <v>3.0</v>
      </c>
      <c r="AF1035" s="1">
        <v>3.0</v>
      </c>
      <c r="AG1035" s="1">
        <v>3.0</v>
      </c>
      <c r="AH1035" s="1">
        <v>3.0</v>
      </c>
      <c r="AI1035" s="1">
        <v>2.0</v>
      </c>
      <c r="AJ1035" s="1">
        <v>3.0</v>
      </c>
      <c r="AK1035" s="1">
        <v>3.0</v>
      </c>
      <c r="AL1035" s="1">
        <v>4.0</v>
      </c>
      <c r="AM1035" s="1">
        <v>4.0</v>
      </c>
      <c r="AN1035" s="1">
        <v>4.0</v>
      </c>
      <c r="AO1035" s="1">
        <v>5.0</v>
      </c>
      <c r="AP1035" s="1">
        <v>5.0</v>
      </c>
      <c r="AQ1035" s="1">
        <v>5.0</v>
      </c>
      <c r="AR1035" s="1">
        <v>4.0</v>
      </c>
      <c r="AS1035" s="1">
        <v>4.0</v>
      </c>
      <c r="AT1035" s="1">
        <v>5.0</v>
      </c>
      <c r="AU1035" s="1">
        <v>5.0</v>
      </c>
      <c r="AV1035" s="1">
        <v>3.0</v>
      </c>
      <c r="AW1035" s="1">
        <v>5.0</v>
      </c>
      <c r="AX1035" s="1">
        <v>5.0</v>
      </c>
      <c r="AY1035" s="1">
        <v>5.0</v>
      </c>
      <c r="AZ1035" s="1">
        <v>5.0</v>
      </c>
      <c r="BA1035" s="1">
        <v>4.0</v>
      </c>
      <c r="BB1035" s="1">
        <v>2.0</v>
      </c>
      <c r="BC1035" s="1">
        <v>1.0</v>
      </c>
      <c r="BD1035" s="1">
        <v>1.0</v>
      </c>
      <c r="BE1035" s="1">
        <v>1.0</v>
      </c>
      <c r="BF1035" s="1">
        <v>1.0</v>
      </c>
      <c r="BG1035" s="1">
        <v>1.0</v>
      </c>
      <c r="BH1035" s="1">
        <v>1.0</v>
      </c>
      <c r="BI1035" s="1">
        <v>1.0</v>
      </c>
      <c r="BJ1035" s="1">
        <v>3.0</v>
      </c>
      <c r="BK1035" s="1">
        <v>3.0</v>
      </c>
      <c r="BL1035" s="1">
        <v>3.0</v>
      </c>
      <c r="BM1035" s="1">
        <v>3.0</v>
      </c>
      <c r="BN1035" s="1">
        <v>3.0</v>
      </c>
      <c r="BO1035" s="1">
        <v>3.0</v>
      </c>
      <c r="BP1035" s="1">
        <v>4.0</v>
      </c>
      <c r="BQ1035" s="1">
        <v>3.0</v>
      </c>
      <c r="BR1035" s="1">
        <v>3.0</v>
      </c>
      <c r="BS1035" s="1">
        <v>2.0</v>
      </c>
      <c r="BT1035" s="1">
        <v>2.0</v>
      </c>
      <c r="BU1035" s="1">
        <v>3.0</v>
      </c>
      <c r="BV1035" s="1">
        <v>3.0</v>
      </c>
      <c r="BW1035" s="1">
        <v>3.0</v>
      </c>
      <c r="BX1035" s="1">
        <v>2.0</v>
      </c>
      <c r="BY1035" s="1">
        <v>2.0</v>
      </c>
      <c r="BZ1035" s="1">
        <v>2.0</v>
      </c>
      <c r="CA1035" s="64">
        <f t="shared" si="32"/>
        <v>203</v>
      </c>
      <c r="CB1035" s="45">
        <f t="shared" si="33"/>
        <v>29</v>
      </c>
      <c r="CC1035" s="45">
        <f t="shared" si="34"/>
        <v>14</v>
      </c>
      <c r="CD1035" s="45">
        <f t="shared" si="35"/>
        <v>9</v>
      </c>
      <c r="CE1035" s="45">
        <f t="shared" si="36"/>
        <v>23</v>
      </c>
      <c r="CF1035" s="45">
        <f t="shared" si="37"/>
        <v>35</v>
      </c>
      <c r="CG1035" s="45">
        <f t="shared" si="38"/>
        <v>37</v>
      </c>
      <c r="CH1035" s="45">
        <f t="shared" si="39"/>
        <v>9</v>
      </c>
      <c r="CI1035" s="45">
        <f t="shared" si="40"/>
        <v>0.3</v>
      </c>
      <c r="CJ1035">
        <f t="shared" si="10"/>
        <v>25</v>
      </c>
      <c r="CK1035" s="45">
        <f t="shared" si="41"/>
        <v>19</v>
      </c>
      <c r="CM1035" s="40">
        <f>VLOOKUP(CB1035,'PROMIS 57 T-Score Conversions'!Q$3:R$35,2,TRUE)</f>
        <v>41.6</v>
      </c>
      <c r="CN1035" s="44" t="str">
        <f t="shared" si="20"/>
        <v>Mild</v>
      </c>
      <c r="CO1035" s="40">
        <f>VLOOKUP(CC1035,'PROMIS 57 T-Score Conversions'!A$3:B$35,2,TRUE)</f>
        <v>52.1</v>
      </c>
      <c r="CP1035" s="39" t="str">
        <f t="shared" si="21"/>
        <v>Mild</v>
      </c>
      <c r="CQ1035" s="40">
        <f>VLOOKUP(CD1035,'PROMIS 57 T-Score Conversions'!E$3:F$35,2,TRUE)</f>
        <v>44.7</v>
      </c>
      <c r="CR1035" s="39" t="str">
        <f t="shared" si="22"/>
        <v>Normal</v>
      </c>
      <c r="CS1035" s="40">
        <f>VLOOKUP(CE1035,'PROMIS 57 T-Score Conversions'!U$3:V$35,2,TRUE)</f>
        <v>56.6</v>
      </c>
      <c r="CT1035" s="39" t="str">
        <f t="shared" si="42"/>
        <v>Mild</v>
      </c>
      <c r="CU1035" s="40">
        <f>VLOOKUP(CF1035,'PROMIS 57 T-Score Conversions'!Y$3:Z$35,2,TRUE)</f>
        <v>66.1</v>
      </c>
      <c r="CV1035" s="39" t="str">
        <f t="shared" si="24"/>
        <v>Moderate</v>
      </c>
      <c r="CW1035" s="40">
        <f>vlookup(CG1035,'PROMIS 57 T-Score Conversions'!M$3:N$35,2,TRUE)</f>
        <v>56.8</v>
      </c>
      <c r="CX1035" s="39" t="str">
        <f t="shared" si="25"/>
        <v>Normal</v>
      </c>
      <c r="CY1035" s="40">
        <f>VLOOKup(CH1035,'PROMIS 57 T-Score Conversions'!I$3:J$35,2,TRUE)</f>
        <v>47.9</v>
      </c>
      <c r="CZ1035" s="39" t="str">
        <f t="shared" si="26"/>
        <v>Normal</v>
      </c>
      <c r="DA1035" s="37">
        <f>VLOOKUP(CJ1035,'PROMIS 57 T-Score Conversions'!AC$3:AD$35,2,TRUE)</f>
        <v>41.09</v>
      </c>
      <c r="DB1035" s="44" t="str">
        <f t="shared" si="30"/>
        <v>Mild</v>
      </c>
      <c r="DC1035" s="40">
        <f>VLOOKUP(CK1035,'PROMIS 57 T-Score Conversions'!AG$3:AH$35,2,TRUE)</f>
        <v>38.9</v>
      </c>
      <c r="DD1035" s="39" t="str">
        <f t="shared" si="31"/>
        <v>Normal</v>
      </c>
    </row>
    <row r="1036">
      <c r="A1036" s="1" t="b">
        <v>1</v>
      </c>
      <c r="B1036" s="1" t="b">
        <v>1</v>
      </c>
      <c r="C1036" s="20">
        <v>44202.57938650463</v>
      </c>
      <c r="D1036" s="1" t="s">
        <v>588</v>
      </c>
      <c r="E1036" s="1">
        <v>2005.0</v>
      </c>
      <c r="F1036" s="1">
        <v>4.0</v>
      </c>
      <c r="G1036" s="1">
        <v>4.0</v>
      </c>
      <c r="H1036" s="1">
        <v>5.0</v>
      </c>
      <c r="I1036" s="1">
        <v>4.0</v>
      </c>
      <c r="J1036" s="1">
        <v>2.0</v>
      </c>
      <c r="K1036" s="1">
        <v>4.0</v>
      </c>
      <c r="L1036" s="1">
        <v>3.0</v>
      </c>
      <c r="M1036" s="1">
        <v>2.0</v>
      </c>
      <c r="N1036" s="1">
        <v>3.0</v>
      </c>
      <c r="O1036" s="1">
        <v>2.0</v>
      </c>
      <c r="P1036" s="1">
        <v>3.0</v>
      </c>
      <c r="Q1036" s="1">
        <v>3.0</v>
      </c>
      <c r="R1036" s="1">
        <v>2.0</v>
      </c>
      <c r="S1036" s="1">
        <v>2.0</v>
      </c>
      <c r="T1036" s="1">
        <v>3.0</v>
      </c>
      <c r="U1036" s="1">
        <v>3.0</v>
      </c>
      <c r="V1036" s="1">
        <v>2.0</v>
      </c>
      <c r="W1036" s="1">
        <v>3.0</v>
      </c>
      <c r="X1036" s="1">
        <v>3.0</v>
      </c>
      <c r="Y1036" s="1">
        <v>4.0</v>
      </c>
      <c r="Z1036" s="1">
        <v>2.0</v>
      </c>
      <c r="AA1036" s="1">
        <v>3.0</v>
      </c>
      <c r="AB1036" s="1">
        <v>5.0</v>
      </c>
      <c r="AC1036" s="1">
        <v>3.0</v>
      </c>
      <c r="AD1036" s="1">
        <v>4.0</v>
      </c>
      <c r="AE1036" s="1">
        <v>5.0</v>
      </c>
      <c r="AF1036" s="1">
        <v>4.0</v>
      </c>
      <c r="AG1036" s="1">
        <v>4.0</v>
      </c>
      <c r="AH1036" s="1">
        <v>3.0</v>
      </c>
      <c r="AI1036" s="1">
        <v>3.0</v>
      </c>
      <c r="AJ1036" s="1">
        <v>5.0</v>
      </c>
      <c r="AK1036" s="1">
        <v>4.0</v>
      </c>
      <c r="AL1036" s="1">
        <v>4.0</v>
      </c>
      <c r="AM1036" s="1">
        <v>4.0</v>
      </c>
      <c r="AN1036" s="1">
        <v>4.0</v>
      </c>
      <c r="AO1036" s="1">
        <v>4.0</v>
      </c>
      <c r="AP1036" s="1">
        <v>4.0</v>
      </c>
      <c r="AQ1036" s="1">
        <v>5.0</v>
      </c>
      <c r="AR1036" s="1">
        <v>4.0</v>
      </c>
      <c r="AS1036" s="1">
        <v>5.0</v>
      </c>
      <c r="AT1036" s="1">
        <v>3.0</v>
      </c>
      <c r="AU1036" s="1">
        <v>2.0</v>
      </c>
      <c r="AV1036" s="1">
        <v>2.0</v>
      </c>
      <c r="AW1036" s="1">
        <v>2.0</v>
      </c>
      <c r="AX1036" s="1">
        <v>1.0</v>
      </c>
      <c r="AY1036" s="1">
        <v>1.0</v>
      </c>
      <c r="AZ1036" s="1">
        <v>2.0</v>
      </c>
      <c r="BA1036" s="1">
        <v>3.0</v>
      </c>
      <c r="BB1036" s="1">
        <v>3.0</v>
      </c>
      <c r="BC1036" s="1">
        <v>3.0</v>
      </c>
      <c r="BD1036" s="1">
        <v>4.0</v>
      </c>
      <c r="BE1036" s="1">
        <v>3.0</v>
      </c>
      <c r="BF1036" s="1">
        <v>3.0</v>
      </c>
      <c r="BG1036" s="1">
        <v>3.0</v>
      </c>
      <c r="BH1036" s="1">
        <v>3.0</v>
      </c>
      <c r="BI1036" s="1">
        <v>3.0</v>
      </c>
      <c r="BJ1036" s="1">
        <v>4.0</v>
      </c>
      <c r="BK1036" s="1">
        <v>2.0</v>
      </c>
      <c r="BL1036" s="1">
        <v>1.0</v>
      </c>
      <c r="BM1036" s="1">
        <v>2.0</v>
      </c>
      <c r="BN1036" s="1">
        <v>1.0</v>
      </c>
      <c r="BO1036" s="1">
        <v>2.0</v>
      </c>
      <c r="BP1036" s="1">
        <v>1.0</v>
      </c>
      <c r="BQ1036" s="1">
        <v>2.0</v>
      </c>
      <c r="BR1036" s="1">
        <v>1.0</v>
      </c>
      <c r="BS1036" s="1">
        <v>5.0</v>
      </c>
      <c r="BT1036" s="1">
        <v>4.0</v>
      </c>
      <c r="BU1036" s="1">
        <v>5.0</v>
      </c>
      <c r="BV1036" s="1">
        <v>4.0</v>
      </c>
      <c r="BW1036" s="1">
        <v>5.0</v>
      </c>
      <c r="BX1036" s="1">
        <v>4.0</v>
      </c>
      <c r="BY1036" s="1">
        <v>4.0</v>
      </c>
      <c r="BZ1036" s="1">
        <v>4.0</v>
      </c>
      <c r="CA1036" s="64">
        <f t="shared" si="32"/>
        <v>232</v>
      </c>
      <c r="CB1036" s="45">
        <f t="shared" si="33"/>
        <v>28</v>
      </c>
      <c r="CC1036" s="45">
        <f t="shared" si="34"/>
        <v>21</v>
      </c>
      <c r="CD1036" s="45">
        <f t="shared" si="35"/>
        <v>25</v>
      </c>
      <c r="CE1036" s="45">
        <f t="shared" si="36"/>
        <v>32</v>
      </c>
      <c r="CF1036" s="45">
        <f t="shared" si="37"/>
        <v>34</v>
      </c>
      <c r="CG1036" s="45">
        <f t="shared" si="38"/>
        <v>16</v>
      </c>
      <c r="CH1036" s="45">
        <f t="shared" si="39"/>
        <v>25</v>
      </c>
      <c r="CI1036" s="45">
        <f t="shared" si="40"/>
        <v>0.4</v>
      </c>
      <c r="CJ1036">
        <f t="shared" si="10"/>
        <v>12</v>
      </c>
      <c r="CK1036" s="45">
        <f t="shared" si="41"/>
        <v>35</v>
      </c>
      <c r="CM1036" s="40">
        <f>VLOOKUP(CB1036,'PROMIS 57 T-Score Conversions'!Q$3:R$35,2,TRUE)</f>
        <v>40.8</v>
      </c>
      <c r="CN1036" s="44" t="str">
        <f t="shared" si="20"/>
        <v>Mild</v>
      </c>
      <c r="CO1036" s="40">
        <f>VLOOKUP(CC1036,'PROMIS 57 T-Score Conversions'!A$3:B$35,2,TRUE)</f>
        <v>59.4</v>
      </c>
      <c r="CP1036" s="39" t="str">
        <f t="shared" si="21"/>
        <v>Moderate</v>
      </c>
      <c r="CQ1036" s="40">
        <f>VLOOKUP(CD1036,'PROMIS 57 T-Score Conversions'!E$3:F$35,2,TRUE)</f>
        <v>63</v>
      </c>
      <c r="CR1036" s="39" t="str">
        <f t="shared" si="22"/>
        <v>Moderate</v>
      </c>
      <c r="CS1036" s="40">
        <f>VLOOKUP(CE1036,'PROMIS 57 T-Score Conversions'!U$3:V$35,2,TRUE)</f>
        <v>65.3</v>
      </c>
      <c r="CT1036" s="39" t="str">
        <f t="shared" si="42"/>
        <v>Moderate</v>
      </c>
      <c r="CU1036" s="40">
        <f>VLOOKUP(CF1036,'PROMIS 57 T-Score Conversions'!Y$3:Z$35,2,TRUE)</f>
        <v>64.8</v>
      </c>
      <c r="CV1036" s="39" t="str">
        <f t="shared" si="24"/>
        <v>Moderate</v>
      </c>
      <c r="CW1036" s="40">
        <f>vlookup(CG1036,'PROMIS 57 T-Score Conversions'!M$3:N$35,2,TRUE)</f>
        <v>36.9</v>
      </c>
      <c r="CX1036" s="39" t="str">
        <f t="shared" si="25"/>
        <v>Moderate</v>
      </c>
      <c r="CY1036" s="40">
        <f>VLOOKup(CH1036,'PROMIS 57 T-Score Conversions'!I$3:J$35,2,TRUE)</f>
        <v>62.1</v>
      </c>
      <c r="CZ1036" s="39" t="str">
        <f t="shared" si="26"/>
        <v>Moderate</v>
      </c>
      <c r="DA1036" s="37">
        <f>VLOOKUP(CJ1036,'PROMIS 57 T-Score Conversions'!AC$3:AD$35,2,TRUE)</f>
        <v>30.11</v>
      </c>
      <c r="DB1036" s="44" t="str">
        <f t="shared" si="30"/>
        <v>Moderate</v>
      </c>
      <c r="DC1036" s="40">
        <f>VLOOKUP(CK1036,'PROMIS 57 T-Score Conversions'!AG$3:AH$35,2,TRUE)</f>
        <v>54.94</v>
      </c>
      <c r="DD1036" s="39" t="str">
        <f t="shared" si="31"/>
        <v>Normal</v>
      </c>
    </row>
    <row r="1037">
      <c r="A1037" s="1" t="b">
        <v>1</v>
      </c>
      <c r="B1037" s="1" t="b">
        <v>1</v>
      </c>
      <c r="C1037" s="20">
        <v>44202.865521921296</v>
      </c>
      <c r="D1037" s="1" t="s">
        <v>589</v>
      </c>
      <c r="E1037" s="1">
        <v>2265.0</v>
      </c>
      <c r="F1037" s="1">
        <v>3.0</v>
      </c>
      <c r="G1037" s="1">
        <v>4.0</v>
      </c>
      <c r="H1037" s="1">
        <v>4.0</v>
      </c>
      <c r="I1037" s="1">
        <v>1.0</v>
      </c>
      <c r="J1037" s="1">
        <v>1.0</v>
      </c>
      <c r="K1037" s="1">
        <v>3.0</v>
      </c>
      <c r="L1037" s="1">
        <v>2.0</v>
      </c>
      <c r="M1037" s="1">
        <v>1.0</v>
      </c>
      <c r="N1037" s="1">
        <v>4.0</v>
      </c>
      <c r="O1037" s="1">
        <v>4.0</v>
      </c>
      <c r="P1037" s="1">
        <v>4.0</v>
      </c>
      <c r="Q1037" s="1">
        <v>5.0</v>
      </c>
      <c r="R1037" s="1">
        <v>5.0</v>
      </c>
      <c r="S1037" s="1">
        <v>4.0</v>
      </c>
      <c r="T1037" s="1">
        <v>4.0</v>
      </c>
      <c r="U1037" s="1">
        <v>4.0</v>
      </c>
      <c r="V1037" s="1">
        <v>3.0</v>
      </c>
      <c r="W1037" s="1">
        <v>3.0</v>
      </c>
      <c r="X1037" s="1">
        <v>4.0</v>
      </c>
      <c r="Y1037" s="1">
        <v>4.0</v>
      </c>
      <c r="Z1037" s="1">
        <v>5.0</v>
      </c>
      <c r="AA1037" s="1">
        <v>4.0</v>
      </c>
      <c r="AB1037" s="1">
        <v>4.0</v>
      </c>
      <c r="AC1037" s="1">
        <v>4.0</v>
      </c>
      <c r="AD1037" s="1">
        <v>5.0</v>
      </c>
      <c r="AE1037" s="1">
        <v>5.0</v>
      </c>
      <c r="AF1037" s="1">
        <v>5.0</v>
      </c>
      <c r="AG1037" s="1">
        <v>5.0</v>
      </c>
      <c r="AH1037" s="1">
        <v>5.0</v>
      </c>
      <c r="AI1037" s="1">
        <v>5.0</v>
      </c>
      <c r="AJ1037" s="1">
        <v>5.0</v>
      </c>
      <c r="AK1037" s="1">
        <v>5.0</v>
      </c>
      <c r="AL1037" s="1">
        <v>5.0</v>
      </c>
      <c r="AM1037" s="1">
        <v>1.0</v>
      </c>
      <c r="AN1037" s="1">
        <v>5.0</v>
      </c>
      <c r="AO1037" s="1">
        <v>5.0</v>
      </c>
      <c r="AP1037" s="1">
        <v>5.0</v>
      </c>
      <c r="AQ1037" s="1">
        <v>5.0</v>
      </c>
      <c r="AR1037" s="1">
        <v>5.0</v>
      </c>
      <c r="AS1037" s="1">
        <v>5.0</v>
      </c>
      <c r="AT1037" s="1">
        <v>2.0</v>
      </c>
      <c r="AU1037" s="1">
        <v>2.0</v>
      </c>
      <c r="AV1037" s="1">
        <v>1.0</v>
      </c>
      <c r="AW1037" s="1">
        <v>2.0</v>
      </c>
      <c r="AX1037" s="1">
        <v>2.0</v>
      </c>
      <c r="AY1037" s="1">
        <v>1.0</v>
      </c>
      <c r="AZ1037" s="1">
        <v>1.0</v>
      </c>
      <c r="BA1037" s="1">
        <v>1.0</v>
      </c>
      <c r="BB1037" s="1">
        <v>5.0</v>
      </c>
      <c r="BC1037" s="1">
        <v>5.0</v>
      </c>
      <c r="BD1037" s="1">
        <v>2.0</v>
      </c>
      <c r="BE1037" s="1">
        <v>5.0</v>
      </c>
      <c r="BF1037" s="1">
        <v>5.0</v>
      </c>
      <c r="BG1037" s="1">
        <v>3.0</v>
      </c>
      <c r="BH1037" s="1">
        <v>5.0</v>
      </c>
      <c r="BI1037" s="1">
        <v>5.0</v>
      </c>
      <c r="BJ1037" s="1">
        <v>7.0</v>
      </c>
      <c r="BK1037" s="1">
        <v>1.0</v>
      </c>
      <c r="BL1037" s="1">
        <v>1.0</v>
      </c>
      <c r="BM1037" s="1">
        <v>1.0</v>
      </c>
      <c r="BN1037" s="1">
        <v>1.0</v>
      </c>
      <c r="BO1037" s="1">
        <v>2.0</v>
      </c>
      <c r="BP1037" s="1">
        <v>1.0</v>
      </c>
      <c r="BQ1037" s="1">
        <v>1.0</v>
      </c>
      <c r="BR1037" s="1">
        <v>1.0</v>
      </c>
      <c r="BS1037" s="1">
        <v>5.0</v>
      </c>
      <c r="BT1037" s="1">
        <v>5.0</v>
      </c>
      <c r="BU1037" s="1">
        <v>5.0</v>
      </c>
      <c r="BV1037" s="1">
        <v>5.0</v>
      </c>
      <c r="BW1037" s="1">
        <v>5.0</v>
      </c>
      <c r="BX1037" s="1">
        <v>5.0</v>
      </c>
      <c r="BY1037" s="1">
        <v>2.0</v>
      </c>
      <c r="BZ1037" s="1">
        <v>5.0</v>
      </c>
      <c r="CA1037" s="64">
        <f t="shared" si="32"/>
        <v>260</v>
      </c>
      <c r="CB1037" s="45">
        <f t="shared" si="33"/>
        <v>19</v>
      </c>
      <c r="CC1037" s="45">
        <f t="shared" si="34"/>
        <v>34</v>
      </c>
      <c r="CD1037" s="45">
        <f t="shared" si="35"/>
        <v>31</v>
      </c>
      <c r="CE1037" s="45">
        <f t="shared" si="36"/>
        <v>40</v>
      </c>
      <c r="CF1037" s="45">
        <f t="shared" si="37"/>
        <v>36</v>
      </c>
      <c r="CG1037" s="45">
        <f t="shared" si="38"/>
        <v>12</v>
      </c>
      <c r="CH1037" s="45">
        <f t="shared" si="39"/>
        <v>35</v>
      </c>
      <c r="CI1037" s="45">
        <f t="shared" si="40"/>
        <v>0.7</v>
      </c>
      <c r="CJ1037">
        <f t="shared" si="10"/>
        <v>9</v>
      </c>
      <c r="CK1037" s="45">
        <f t="shared" si="41"/>
        <v>37</v>
      </c>
      <c r="CM1037" s="40">
        <f>VLOOKUP(CB1037,'PROMIS 57 T-Score Conversions'!Q$3:R$35,2,TRUE)</f>
        <v>34.7</v>
      </c>
      <c r="CN1037" s="44" t="str">
        <f t="shared" si="20"/>
        <v>Moderate</v>
      </c>
      <c r="CO1037" s="40">
        <f>VLOOKUP(CC1037,'PROMIS 57 T-Score Conversions'!A$3:B$35,2,TRUE)</f>
        <v>73</v>
      </c>
      <c r="CP1037" s="39" t="str">
        <f t="shared" si="21"/>
        <v>Severe</v>
      </c>
      <c r="CQ1037" s="40">
        <f>VLOOKUP(CD1037,'PROMIS 57 T-Score Conversions'!E$3:F$35,2,TRUE)</f>
        <v>68.7</v>
      </c>
      <c r="CR1037" s="39" t="str">
        <f t="shared" si="22"/>
        <v>Moderate</v>
      </c>
      <c r="CS1037" s="40">
        <f>VLOOKUP(CE1037,'PROMIS 57 T-Score Conversions'!U$3:V$35,2,TRUE)</f>
        <v>77.8</v>
      </c>
      <c r="CT1037" s="39" t="str">
        <f t="shared" si="42"/>
        <v>Severe</v>
      </c>
      <c r="CU1037" s="40">
        <f>VLOOKUP(CF1037,'PROMIS 57 T-Score Conversions'!Y$3:Z$35,2,TRUE)</f>
        <v>67.5</v>
      </c>
      <c r="CV1037" s="39" t="str">
        <f t="shared" si="24"/>
        <v>Moderate</v>
      </c>
      <c r="CW1037" s="40">
        <f>vlookup(CG1037,'PROMIS 57 T-Score Conversions'!M$3:N$35,2,TRUE)</f>
        <v>33.6</v>
      </c>
      <c r="CX1037" s="39" t="str">
        <f t="shared" si="25"/>
        <v>Moderate</v>
      </c>
      <c r="CY1037" s="40">
        <f>VLOOKup(CH1037,'PROMIS 57 T-Score Conversions'!I$3:J$35,2,TRUE)</f>
        <v>69.2</v>
      </c>
      <c r="CZ1037" s="39" t="str">
        <f t="shared" si="26"/>
        <v>Moderate</v>
      </c>
      <c r="DA1037" s="37">
        <f>VLOOKUP(CJ1037,'PROMIS 57 T-Score Conversions'!AC$3:AD$35,2,TRUE)</f>
        <v>25.73</v>
      </c>
      <c r="DB1037" s="44" t="str">
        <f t="shared" si="30"/>
        <v>Severe</v>
      </c>
      <c r="DC1037" s="40">
        <f>VLOOKUP(CK1037,'PROMIS 57 T-Score Conversions'!AG$3:AH$35,2,TRUE)</f>
        <v>58.03</v>
      </c>
      <c r="DD1037" s="39" t="str">
        <f t="shared" si="31"/>
        <v>Mild</v>
      </c>
    </row>
    <row r="1038">
      <c r="A1038" s="1" t="b">
        <v>1</v>
      </c>
      <c r="B1038" s="1" t="b">
        <v>1</v>
      </c>
      <c r="C1038" s="20">
        <v>44203.40858863426</v>
      </c>
      <c r="D1038" s="1" t="s">
        <v>590</v>
      </c>
      <c r="E1038" s="1">
        <v>2262.0</v>
      </c>
      <c r="F1038" s="1">
        <v>1.0</v>
      </c>
      <c r="G1038" s="1">
        <v>3.0</v>
      </c>
      <c r="H1038" s="1">
        <v>5.0</v>
      </c>
      <c r="I1038" s="1">
        <v>3.0</v>
      </c>
      <c r="J1038" s="1">
        <v>1.0</v>
      </c>
      <c r="K1038" s="1">
        <v>2.0</v>
      </c>
      <c r="L1038" s="1">
        <v>3.0</v>
      </c>
      <c r="M1038" s="1">
        <v>1.0</v>
      </c>
      <c r="N1038" s="1">
        <v>5.0</v>
      </c>
      <c r="O1038" s="1">
        <v>5.0</v>
      </c>
      <c r="P1038" s="1">
        <v>5.0</v>
      </c>
      <c r="Q1038" s="1">
        <v>5.0</v>
      </c>
      <c r="R1038" s="1">
        <v>5.0</v>
      </c>
      <c r="S1038" s="1">
        <v>5.0</v>
      </c>
      <c r="T1038" s="1">
        <v>5.0</v>
      </c>
      <c r="U1038" s="1">
        <v>5.0</v>
      </c>
      <c r="V1038" s="1">
        <v>5.0</v>
      </c>
      <c r="W1038" s="1">
        <v>5.0</v>
      </c>
      <c r="X1038" s="1">
        <v>5.0</v>
      </c>
      <c r="Y1038" s="1">
        <v>5.0</v>
      </c>
      <c r="Z1038" s="1">
        <v>5.0</v>
      </c>
      <c r="AA1038" s="1">
        <v>5.0</v>
      </c>
      <c r="AB1038" s="1">
        <v>5.0</v>
      </c>
      <c r="AC1038" s="1">
        <v>5.0</v>
      </c>
      <c r="AD1038" s="1">
        <v>5.0</v>
      </c>
      <c r="AE1038" s="1">
        <v>5.0</v>
      </c>
      <c r="AF1038" s="1">
        <v>5.0</v>
      </c>
      <c r="AG1038" s="1">
        <v>5.0</v>
      </c>
      <c r="AH1038" s="1">
        <v>5.0</v>
      </c>
      <c r="AI1038" s="1">
        <v>5.0</v>
      </c>
      <c r="AJ1038" s="1">
        <v>5.0</v>
      </c>
      <c r="AK1038" s="1">
        <v>4.0</v>
      </c>
      <c r="AL1038" s="1">
        <v>5.0</v>
      </c>
      <c r="AM1038" s="1">
        <v>5.0</v>
      </c>
      <c r="AN1038" s="1">
        <v>5.0</v>
      </c>
      <c r="AO1038" s="1">
        <v>5.0</v>
      </c>
      <c r="AP1038" s="1">
        <v>5.0</v>
      </c>
      <c r="AQ1038" s="1">
        <v>5.0</v>
      </c>
      <c r="AR1038" s="1">
        <v>5.0</v>
      </c>
      <c r="AS1038" s="1">
        <v>5.0</v>
      </c>
      <c r="AT1038" s="1">
        <v>1.0</v>
      </c>
      <c r="AU1038" s="1">
        <v>1.0</v>
      </c>
      <c r="AV1038" s="1">
        <v>1.0</v>
      </c>
      <c r="AW1038" s="1">
        <v>1.0</v>
      </c>
      <c r="AX1038" s="1">
        <v>1.0</v>
      </c>
      <c r="AY1038" s="1">
        <v>1.0</v>
      </c>
      <c r="AZ1038" s="1">
        <v>1.0</v>
      </c>
      <c r="BA1038" s="1">
        <v>1.0</v>
      </c>
      <c r="BB1038" s="1">
        <v>5.0</v>
      </c>
      <c r="BC1038" s="1">
        <v>5.0</v>
      </c>
      <c r="BD1038" s="1">
        <v>5.0</v>
      </c>
      <c r="BE1038" s="1">
        <v>5.0</v>
      </c>
      <c r="BF1038" s="1">
        <v>5.0</v>
      </c>
      <c r="BG1038" s="1">
        <v>5.0</v>
      </c>
      <c r="BH1038" s="1">
        <v>5.0</v>
      </c>
      <c r="BI1038" s="1">
        <v>5.0</v>
      </c>
      <c r="BJ1038" s="1">
        <v>10.0</v>
      </c>
      <c r="BK1038" s="1">
        <v>1.0</v>
      </c>
      <c r="BL1038" s="1">
        <v>1.0</v>
      </c>
      <c r="BM1038" s="1">
        <v>1.0</v>
      </c>
      <c r="BN1038" s="1">
        <v>1.0</v>
      </c>
      <c r="BO1038" s="1">
        <v>1.0</v>
      </c>
      <c r="BP1038" s="1">
        <v>1.0</v>
      </c>
      <c r="BQ1038" s="1">
        <v>1.0</v>
      </c>
      <c r="BR1038" s="1">
        <v>1.0</v>
      </c>
      <c r="BS1038" s="1">
        <v>5.0</v>
      </c>
      <c r="BT1038" s="1">
        <v>5.0</v>
      </c>
      <c r="BU1038" s="1">
        <v>5.0</v>
      </c>
      <c r="BV1038" s="1">
        <v>5.0</v>
      </c>
      <c r="BW1038" s="1">
        <v>5.0</v>
      </c>
      <c r="BX1038" s="1">
        <v>5.0</v>
      </c>
      <c r="BY1038" s="1">
        <v>4.0</v>
      </c>
      <c r="BZ1038" s="1">
        <v>5.0</v>
      </c>
      <c r="CA1038" s="64">
        <f t="shared" si="32"/>
        <v>283</v>
      </c>
      <c r="CB1038" s="45">
        <f t="shared" si="33"/>
        <v>19</v>
      </c>
      <c r="CC1038" s="45">
        <f t="shared" si="34"/>
        <v>40</v>
      </c>
      <c r="CD1038" s="45">
        <f t="shared" si="35"/>
        <v>40</v>
      </c>
      <c r="CE1038" s="45">
        <f t="shared" si="36"/>
        <v>39</v>
      </c>
      <c r="CF1038" s="45">
        <f t="shared" si="37"/>
        <v>40</v>
      </c>
      <c r="CG1038" s="45">
        <f t="shared" si="38"/>
        <v>8</v>
      </c>
      <c r="CH1038" s="45">
        <f t="shared" si="39"/>
        <v>40</v>
      </c>
      <c r="CI1038" s="45">
        <f t="shared" si="40"/>
        <v>1</v>
      </c>
      <c r="CJ1038">
        <f t="shared" si="10"/>
        <v>8</v>
      </c>
      <c r="CK1038" s="45">
        <f t="shared" si="41"/>
        <v>39</v>
      </c>
      <c r="CM1038" s="40">
        <f>VLOOKUP(CB1038,'PROMIS 57 T-Score Conversions'!Q$3:R$35,2,TRUE)</f>
        <v>34.7</v>
      </c>
      <c r="CN1038" s="44" t="str">
        <f t="shared" si="20"/>
        <v>Moderate</v>
      </c>
      <c r="CO1038" s="40">
        <f>VLOOKUP(CC1038,'PROMIS 57 T-Score Conversions'!A$3:B$35,2,TRUE)</f>
        <v>83.1</v>
      </c>
      <c r="CP1038" s="39" t="str">
        <f t="shared" si="21"/>
        <v>Severe</v>
      </c>
      <c r="CQ1038" s="40">
        <f>VLOOKUP(CD1038,'PROMIS 57 T-Score Conversions'!E$3:F$35,2,TRUE)</f>
        <v>81.3</v>
      </c>
      <c r="CR1038" s="39" t="str">
        <f t="shared" si="22"/>
        <v>Severe</v>
      </c>
      <c r="CS1038" s="40">
        <f>VLOOKUP(CE1038,'PROMIS 57 T-Score Conversions'!U$3:V$35,2,TRUE)</f>
        <v>74.2</v>
      </c>
      <c r="CT1038" s="39" t="str">
        <f t="shared" si="42"/>
        <v>Severe</v>
      </c>
      <c r="CU1038" s="40">
        <f>VLOOKUP(CF1038,'PROMIS 57 T-Score Conversions'!Y$3:Z$35,2,TRUE)</f>
        <v>76.5</v>
      </c>
      <c r="CV1038" s="39" t="str">
        <f t="shared" si="24"/>
        <v>Severe</v>
      </c>
      <c r="CW1038" s="40">
        <f>vlookup(CG1038,'PROMIS 57 T-Score Conversions'!M$3:N$35,2,TRUE)</f>
        <v>25.91</v>
      </c>
      <c r="CX1038" s="39" t="str">
        <f t="shared" si="25"/>
        <v>Severe</v>
      </c>
      <c r="CY1038" s="40">
        <f>VLOOKup(CH1038,'PROMIS 57 T-Score Conversions'!I$3:J$35,2,TRUE)</f>
        <v>77</v>
      </c>
      <c r="CZ1038" s="39" t="str">
        <f t="shared" si="26"/>
        <v>Severe</v>
      </c>
      <c r="DA1038" s="37">
        <f>VLOOKUP(CJ1038,'PROMIS 57 T-Score Conversions'!AC$3:AD$35,2,TRUE)</f>
        <v>22.41</v>
      </c>
      <c r="DB1038" s="44" t="str">
        <f t="shared" si="30"/>
        <v>Severe</v>
      </c>
      <c r="DC1038" s="40">
        <f>VLOOKUP(CK1038,'PROMIS 57 T-Score Conversions'!AG$3:AH$35,2,TRUE)</f>
        <v>62.52</v>
      </c>
      <c r="DD1038" s="39" t="str">
        <f t="shared" si="31"/>
        <v>Moderate</v>
      </c>
    </row>
    <row r="1039">
      <c r="A1039" s="1" t="b">
        <v>1</v>
      </c>
      <c r="B1039" s="1" t="b">
        <v>1</v>
      </c>
      <c r="C1039" s="20">
        <v>44203.77278136574</v>
      </c>
      <c r="D1039" s="1" t="s">
        <v>535</v>
      </c>
      <c r="E1039" s="1">
        <v>2381.0</v>
      </c>
      <c r="F1039" s="1">
        <v>5.0</v>
      </c>
      <c r="G1039" s="1">
        <v>4.0</v>
      </c>
      <c r="H1039" s="1">
        <v>4.0</v>
      </c>
      <c r="I1039" s="1">
        <v>3.0</v>
      </c>
      <c r="J1039" s="1">
        <v>2.0</v>
      </c>
      <c r="K1039" s="1">
        <v>5.0</v>
      </c>
      <c r="L1039" s="1">
        <v>4.0</v>
      </c>
      <c r="M1039" s="1">
        <v>3.0</v>
      </c>
      <c r="N1039" s="1">
        <v>1.0</v>
      </c>
      <c r="O1039" s="1">
        <v>2.0</v>
      </c>
      <c r="P1039" s="1">
        <v>2.0</v>
      </c>
      <c r="Q1039" s="1">
        <v>3.0</v>
      </c>
      <c r="R1039" s="1">
        <v>3.0</v>
      </c>
      <c r="S1039" s="1">
        <v>1.0</v>
      </c>
      <c r="T1039" s="1">
        <v>2.0</v>
      </c>
      <c r="U1039" s="1">
        <v>3.0</v>
      </c>
      <c r="V1039" s="1">
        <v>1.0</v>
      </c>
      <c r="W1039" s="1">
        <v>2.0</v>
      </c>
      <c r="X1039" s="1">
        <v>1.0</v>
      </c>
      <c r="Y1039" s="1">
        <v>2.0</v>
      </c>
      <c r="Z1039" s="1">
        <v>3.0</v>
      </c>
      <c r="AA1039" s="1">
        <v>3.0</v>
      </c>
      <c r="AB1039" s="1">
        <v>3.0</v>
      </c>
      <c r="AC1039" s="1">
        <v>3.0</v>
      </c>
      <c r="AD1039" s="1">
        <v>2.0</v>
      </c>
      <c r="AE1039" s="1">
        <v>2.0</v>
      </c>
      <c r="AF1039" s="1">
        <v>3.0</v>
      </c>
      <c r="AG1039" s="1">
        <v>3.0</v>
      </c>
      <c r="AH1039" s="1">
        <v>2.0</v>
      </c>
      <c r="AI1039" s="1">
        <v>2.0</v>
      </c>
      <c r="AJ1039" s="1">
        <v>3.0</v>
      </c>
      <c r="AK1039" s="1">
        <v>4.0</v>
      </c>
      <c r="AL1039" s="1">
        <v>4.0</v>
      </c>
      <c r="AM1039" s="1">
        <v>2.0</v>
      </c>
      <c r="AN1039" s="1">
        <v>5.0</v>
      </c>
      <c r="AO1039" s="1">
        <v>5.0</v>
      </c>
      <c r="AP1039" s="1">
        <v>2.0</v>
      </c>
      <c r="AQ1039" s="1">
        <v>4.0</v>
      </c>
      <c r="AR1039" s="1">
        <v>4.0</v>
      </c>
      <c r="AS1039" s="1">
        <v>2.0</v>
      </c>
      <c r="AT1039" s="1">
        <v>4.0</v>
      </c>
      <c r="AU1039" s="1">
        <v>5.0</v>
      </c>
      <c r="AV1039" s="1">
        <v>4.0</v>
      </c>
      <c r="AW1039" s="1">
        <v>4.0</v>
      </c>
      <c r="AX1039" s="1">
        <v>5.0</v>
      </c>
      <c r="AY1039" s="1">
        <v>5.0</v>
      </c>
      <c r="AZ1039" s="1">
        <v>5.0</v>
      </c>
      <c r="BA1039" s="1">
        <v>3.0</v>
      </c>
      <c r="BB1039" s="1">
        <v>2.0</v>
      </c>
      <c r="BC1039" s="1">
        <v>1.0</v>
      </c>
      <c r="BD1039" s="1">
        <v>1.0</v>
      </c>
      <c r="BE1039" s="1">
        <v>2.0</v>
      </c>
      <c r="BF1039" s="1">
        <v>3.0</v>
      </c>
      <c r="BG1039" s="1">
        <v>1.0</v>
      </c>
      <c r="BH1039" s="1">
        <v>1.0</v>
      </c>
      <c r="BI1039" s="1">
        <v>1.0</v>
      </c>
      <c r="BJ1039" s="1">
        <v>1.0</v>
      </c>
      <c r="BK1039" s="1">
        <v>3.0</v>
      </c>
      <c r="BL1039" s="1">
        <v>3.0</v>
      </c>
      <c r="BM1039" s="1">
        <v>3.0</v>
      </c>
      <c r="BN1039" s="1">
        <v>3.0</v>
      </c>
      <c r="BO1039" s="1">
        <v>4.0</v>
      </c>
      <c r="BP1039" s="1">
        <v>3.0</v>
      </c>
      <c r="BQ1039" s="1">
        <v>3.0</v>
      </c>
      <c r="BR1039" s="1">
        <v>3.0</v>
      </c>
      <c r="BS1039" s="1">
        <v>3.0</v>
      </c>
      <c r="BT1039" s="1">
        <v>3.0</v>
      </c>
      <c r="BU1039" s="1">
        <v>3.0</v>
      </c>
      <c r="BV1039" s="1">
        <v>3.0</v>
      </c>
      <c r="BW1039" s="1">
        <v>2.0</v>
      </c>
      <c r="BX1039" s="1">
        <v>3.0</v>
      </c>
      <c r="BY1039" s="1">
        <v>2.0</v>
      </c>
      <c r="BZ1039" s="1">
        <v>3.0</v>
      </c>
      <c r="CA1039" s="64">
        <f t="shared" si="32"/>
        <v>209</v>
      </c>
      <c r="CB1039" s="45">
        <f t="shared" si="33"/>
        <v>30</v>
      </c>
      <c r="CC1039" s="45">
        <f t="shared" si="34"/>
        <v>17</v>
      </c>
      <c r="CD1039" s="45">
        <f t="shared" si="35"/>
        <v>18</v>
      </c>
      <c r="CE1039" s="45">
        <f t="shared" si="36"/>
        <v>21</v>
      </c>
      <c r="CF1039" s="45">
        <f t="shared" si="37"/>
        <v>28</v>
      </c>
      <c r="CG1039" s="45">
        <f t="shared" si="38"/>
        <v>35</v>
      </c>
      <c r="CH1039" s="45">
        <f t="shared" si="39"/>
        <v>12</v>
      </c>
      <c r="CI1039" s="45">
        <f t="shared" si="40"/>
        <v>0.1</v>
      </c>
      <c r="CJ1039">
        <f t="shared" si="10"/>
        <v>25</v>
      </c>
      <c r="CK1039" s="45">
        <f t="shared" si="41"/>
        <v>22</v>
      </c>
      <c r="CM1039" s="40">
        <f>VLOOKUP(CB1039,'PROMIS 57 T-Score Conversions'!Q$3:R$35,2,TRUE)</f>
        <v>42.3</v>
      </c>
      <c r="CN1039" s="44" t="str">
        <f t="shared" si="20"/>
        <v>Mild</v>
      </c>
      <c r="CO1039" s="40">
        <f>VLOOKUP(CC1039,'PROMIS 57 T-Score Conversions'!A$3:B$35,2,TRUE)</f>
        <v>55.4</v>
      </c>
      <c r="CP1039" s="39" t="str">
        <f t="shared" si="21"/>
        <v>Moderate</v>
      </c>
      <c r="CQ1039" s="40">
        <f>VLOOKUP(CD1039,'PROMIS 57 T-Score Conversions'!E$3:F$35,2,TRUE)</f>
        <v>56.8</v>
      </c>
      <c r="CR1039" s="39" t="str">
        <f t="shared" si="22"/>
        <v>Mild</v>
      </c>
      <c r="CS1039" s="40">
        <f>VLOOKUP(CE1039,'PROMIS 57 T-Score Conversions'!U$3:V$35,2,TRUE)</f>
        <v>54.6</v>
      </c>
      <c r="CT1039" s="39" t="str">
        <f t="shared" si="42"/>
        <v>Normal</v>
      </c>
      <c r="CU1039" s="40">
        <f>VLOOKUP(CF1039,'PROMIS 57 T-Score Conversions'!Y$3:Z$35,2,TRUE)</f>
        <v>58.3</v>
      </c>
      <c r="CV1039" s="39" t="str">
        <f t="shared" si="24"/>
        <v>Mild</v>
      </c>
      <c r="CW1039" s="40">
        <f>vlookup(CG1039,'PROMIS 57 T-Score Conversions'!M$3:N$35,2,TRUE)</f>
        <v>54.6</v>
      </c>
      <c r="CX1039" s="39" t="str">
        <f t="shared" si="25"/>
        <v>Normal</v>
      </c>
      <c r="CY1039" s="40">
        <f>VLOOKup(CH1039,'PROMIS 57 T-Score Conversions'!I$3:J$35,2,TRUE)</f>
        <v>52.3</v>
      </c>
      <c r="CZ1039" s="39" t="str">
        <f t="shared" si="26"/>
        <v>Normal</v>
      </c>
      <c r="DA1039" s="37">
        <f>VLOOKUP(CJ1039,'PROMIS 57 T-Score Conversions'!AC$3:AD$35,2,TRUE)</f>
        <v>41.09</v>
      </c>
      <c r="DB1039" s="44" t="str">
        <f t="shared" si="30"/>
        <v>Mild</v>
      </c>
      <c r="DC1039" s="40">
        <f>VLOOKUP(CK1039,'PROMIS 57 T-Score Conversions'!AG$3:AH$35,2,TRUE)</f>
        <v>41.61</v>
      </c>
      <c r="DD1039" s="39" t="str">
        <f t="shared" si="31"/>
        <v>Normal</v>
      </c>
    </row>
    <row r="1040">
      <c r="A1040" s="1" t="b">
        <v>1</v>
      </c>
      <c r="B1040" s="1" t="b">
        <v>1</v>
      </c>
      <c r="C1040" s="20">
        <v>44204.71881561342</v>
      </c>
      <c r="D1040" s="1" t="s">
        <v>131</v>
      </c>
      <c r="E1040" s="1">
        <v>1871.0</v>
      </c>
      <c r="F1040" s="1">
        <v>4.0</v>
      </c>
      <c r="G1040" s="1">
        <v>4.0</v>
      </c>
      <c r="H1040" s="1">
        <v>5.0</v>
      </c>
      <c r="I1040" s="1">
        <v>4.0</v>
      </c>
      <c r="J1040" s="1">
        <v>1.0</v>
      </c>
      <c r="K1040" s="1">
        <v>2.0</v>
      </c>
      <c r="L1040" s="1">
        <v>3.0</v>
      </c>
      <c r="M1040" s="1">
        <v>2.0</v>
      </c>
      <c r="N1040" s="1">
        <v>4.0</v>
      </c>
      <c r="O1040" s="1">
        <v>4.0</v>
      </c>
      <c r="P1040" s="1">
        <v>3.0</v>
      </c>
      <c r="Q1040" s="1">
        <v>3.0</v>
      </c>
      <c r="R1040" s="1">
        <v>4.0</v>
      </c>
      <c r="S1040" s="1">
        <v>4.0</v>
      </c>
      <c r="T1040" s="1">
        <v>4.0</v>
      </c>
      <c r="U1040" s="1">
        <v>4.0</v>
      </c>
      <c r="V1040" s="1">
        <v>3.0</v>
      </c>
      <c r="W1040" s="1">
        <v>3.0</v>
      </c>
      <c r="X1040" s="1">
        <v>3.0</v>
      </c>
      <c r="Y1040" s="1">
        <v>2.0</v>
      </c>
      <c r="Z1040" s="1">
        <v>4.0</v>
      </c>
      <c r="AA1040" s="1">
        <v>4.0</v>
      </c>
      <c r="AB1040" s="1">
        <v>2.0</v>
      </c>
      <c r="AC1040" s="1">
        <v>5.0</v>
      </c>
      <c r="AD1040" s="1">
        <v>5.0</v>
      </c>
      <c r="AE1040" s="1">
        <v>5.0</v>
      </c>
      <c r="AF1040" s="1">
        <v>5.0</v>
      </c>
      <c r="AG1040" s="1">
        <v>5.0</v>
      </c>
      <c r="AH1040" s="1">
        <v>5.0</v>
      </c>
      <c r="AI1040" s="1">
        <v>5.0</v>
      </c>
      <c r="AJ1040" s="1">
        <v>5.0</v>
      </c>
      <c r="AK1040" s="1">
        <v>5.0</v>
      </c>
      <c r="AL1040" s="1">
        <v>3.0</v>
      </c>
      <c r="AM1040" s="1">
        <v>3.0</v>
      </c>
      <c r="AN1040" s="1">
        <v>3.0</v>
      </c>
      <c r="AO1040" s="1">
        <v>3.0</v>
      </c>
      <c r="AP1040" s="1">
        <v>3.0</v>
      </c>
      <c r="AQ1040" s="1">
        <v>3.0</v>
      </c>
      <c r="AR1040" s="1">
        <v>3.0</v>
      </c>
      <c r="AS1040" s="1">
        <v>3.0</v>
      </c>
      <c r="AT1040" s="1">
        <v>3.0</v>
      </c>
      <c r="AU1040" s="1">
        <v>3.0</v>
      </c>
      <c r="AV1040" s="1">
        <v>3.0</v>
      </c>
      <c r="AW1040" s="1">
        <v>1.0</v>
      </c>
      <c r="AX1040" s="1">
        <v>2.0</v>
      </c>
      <c r="AY1040" s="1">
        <v>2.0</v>
      </c>
      <c r="AZ1040" s="1">
        <v>2.0</v>
      </c>
      <c r="BA1040" s="1">
        <v>2.0</v>
      </c>
      <c r="BB1040" s="1">
        <v>3.0</v>
      </c>
      <c r="BC1040" s="1">
        <v>3.0</v>
      </c>
      <c r="BD1040" s="1">
        <v>3.0</v>
      </c>
      <c r="BE1040" s="1">
        <v>2.0</v>
      </c>
      <c r="BF1040" s="1">
        <v>5.0</v>
      </c>
      <c r="BG1040" s="1">
        <v>5.0</v>
      </c>
      <c r="BH1040" s="1">
        <v>5.0</v>
      </c>
      <c r="BI1040" s="1">
        <v>5.0</v>
      </c>
      <c r="BJ1040" s="1">
        <v>4.0</v>
      </c>
      <c r="BK1040" s="1">
        <v>1.0</v>
      </c>
      <c r="BL1040" s="1">
        <v>1.0</v>
      </c>
      <c r="BM1040" s="1">
        <v>1.0</v>
      </c>
      <c r="BN1040" s="1">
        <v>1.0</v>
      </c>
      <c r="BO1040" s="1">
        <v>1.0</v>
      </c>
      <c r="BP1040" s="1">
        <v>1.0</v>
      </c>
      <c r="BQ1040" s="1">
        <v>1.0</v>
      </c>
      <c r="BR1040" s="1">
        <v>1.0</v>
      </c>
      <c r="BS1040" s="1">
        <v>4.0</v>
      </c>
      <c r="BT1040" s="1">
        <v>4.0</v>
      </c>
      <c r="BU1040" s="1">
        <v>4.0</v>
      </c>
      <c r="BV1040" s="1">
        <v>4.0</v>
      </c>
      <c r="BW1040" s="1">
        <v>4.0</v>
      </c>
      <c r="BX1040" s="1">
        <v>4.0</v>
      </c>
      <c r="BY1040" s="1">
        <v>4.0</v>
      </c>
      <c r="BZ1040" s="1">
        <v>4.0</v>
      </c>
      <c r="CA1040" s="64">
        <f t="shared" si="32"/>
        <v>238</v>
      </c>
      <c r="CB1040" s="45">
        <f t="shared" si="33"/>
        <v>25</v>
      </c>
      <c r="CC1040" s="45">
        <f t="shared" si="34"/>
        <v>30</v>
      </c>
      <c r="CD1040" s="45">
        <f t="shared" si="35"/>
        <v>26</v>
      </c>
      <c r="CE1040" s="45">
        <f t="shared" si="36"/>
        <v>40</v>
      </c>
      <c r="CF1040" s="45">
        <f t="shared" si="37"/>
        <v>24</v>
      </c>
      <c r="CG1040" s="45">
        <f t="shared" si="38"/>
        <v>18</v>
      </c>
      <c r="CH1040" s="45">
        <f t="shared" si="39"/>
        <v>31</v>
      </c>
      <c r="CI1040" s="45">
        <f t="shared" si="40"/>
        <v>0.4</v>
      </c>
      <c r="CJ1040">
        <f t="shared" si="10"/>
        <v>8</v>
      </c>
      <c r="CK1040" s="45">
        <f t="shared" si="41"/>
        <v>32</v>
      </c>
      <c r="CM1040" s="40">
        <f>VLOOKUP(CB1040,'PROMIS 57 T-Score Conversions'!Q$3:R$35,2,TRUE)</f>
        <v>38.8</v>
      </c>
      <c r="CN1040" s="44" t="str">
        <f t="shared" si="20"/>
        <v>Moderate</v>
      </c>
      <c r="CO1040" s="40">
        <f>VLOOKUP(CC1040,'PROMIS 57 T-Score Conversions'!A$3:B$35,2,TRUE)</f>
        <v>68.7</v>
      </c>
      <c r="CP1040" s="39" t="str">
        <f t="shared" si="21"/>
        <v>Severe</v>
      </c>
      <c r="CQ1040" s="40">
        <f>VLOOKUP(CD1040,'PROMIS 57 T-Score Conversions'!E$3:F$35,2,TRUE)</f>
        <v>63.9</v>
      </c>
      <c r="CR1040" s="39" t="str">
        <f t="shared" si="22"/>
        <v>Moderate</v>
      </c>
      <c r="CS1040" s="40">
        <f>VLOOKUP(CE1040,'PROMIS 57 T-Score Conversions'!U$3:V$35,2,TRUE)</f>
        <v>77.8</v>
      </c>
      <c r="CT1040" s="39" t="str">
        <f t="shared" si="42"/>
        <v>Severe</v>
      </c>
      <c r="CU1040" s="40">
        <f>VLOOKUP(CF1040,'PROMIS 57 T-Score Conversions'!Y$3:Z$35,2,TRUE)</f>
        <v>54.3</v>
      </c>
      <c r="CV1040" s="39" t="str">
        <f t="shared" si="24"/>
        <v>Normal</v>
      </c>
      <c r="CW1040" s="40">
        <f>vlookup(CG1040,'PROMIS 57 T-Score Conversions'!M$3:N$35,2,TRUE)</f>
        <v>38.5</v>
      </c>
      <c r="CX1040" s="39" t="str">
        <f t="shared" si="25"/>
        <v>Moderate</v>
      </c>
      <c r="CY1040" s="40">
        <f>VLOOKup(CH1040,'PROMIS 57 T-Score Conversions'!I$3:J$35,2,TRUE)</f>
        <v>66.2</v>
      </c>
      <c r="CZ1040" s="39" t="str">
        <f t="shared" si="26"/>
        <v>Moderate</v>
      </c>
      <c r="DA1040" s="37">
        <f>VLOOKUP(CJ1040,'PROMIS 57 T-Score Conversions'!AC$3:AD$35,2,TRUE)</f>
        <v>22.41</v>
      </c>
      <c r="DB1040" s="44" t="str">
        <f t="shared" si="30"/>
        <v>Severe</v>
      </c>
      <c r="DC1040" s="40">
        <f>VLOOKUP(CK1040,'PROMIS 57 T-Score Conversions'!AG$3:AH$35,2,TRUE)</f>
        <v>51.29</v>
      </c>
      <c r="DD1040" s="39" t="str">
        <f t="shared" si="31"/>
        <v>Normal</v>
      </c>
    </row>
    <row r="1041">
      <c r="B1041" s="1" t="b">
        <v>1</v>
      </c>
      <c r="C1041" s="20">
        <v>44205.9448784375</v>
      </c>
      <c r="D1041" s="1" t="s">
        <v>585</v>
      </c>
      <c r="E1041" s="1">
        <v>2327.0</v>
      </c>
      <c r="F1041" s="1">
        <v>2.0</v>
      </c>
      <c r="G1041" s="1">
        <v>2.0</v>
      </c>
      <c r="H1041" s="1">
        <v>1.0</v>
      </c>
      <c r="I1041" s="1">
        <v>2.0</v>
      </c>
      <c r="J1041" s="1">
        <v>1.0</v>
      </c>
      <c r="K1041" s="1">
        <v>2.0</v>
      </c>
      <c r="L1041" s="1">
        <v>1.0</v>
      </c>
      <c r="M1041" s="1">
        <v>2.0</v>
      </c>
      <c r="N1041" s="1">
        <v>4.0</v>
      </c>
      <c r="O1041" s="1">
        <v>3.0</v>
      </c>
      <c r="P1041" s="1">
        <v>3.0</v>
      </c>
      <c r="Q1041" s="1">
        <v>5.0</v>
      </c>
      <c r="R1041" s="1">
        <v>2.0</v>
      </c>
      <c r="S1041" s="1">
        <v>4.0</v>
      </c>
      <c r="T1041" s="1">
        <v>2.0</v>
      </c>
      <c r="U1041" s="1">
        <v>4.0</v>
      </c>
      <c r="V1041" s="1">
        <v>3.0</v>
      </c>
      <c r="W1041" s="1">
        <v>3.0</v>
      </c>
      <c r="X1041" s="1">
        <v>3.0</v>
      </c>
      <c r="Y1041" s="1">
        <v>3.0</v>
      </c>
      <c r="Z1041" s="1">
        <v>3.0</v>
      </c>
      <c r="AA1041" s="1">
        <v>4.0</v>
      </c>
      <c r="AB1041" s="1">
        <v>4.0</v>
      </c>
      <c r="AC1041" s="1">
        <v>2.0</v>
      </c>
      <c r="AD1041" s="1">
        <v>5.0</v>
      </c>
      <c r="AE1041" s="1">
        <v>5.0</v>
      </c>
      <c r="AF1041" s="1">
        <v>5.0</v>
      </c>
      <c r="AG1041" s="1">
        <v>5.0</v>
      </c>
      <c r="AH1041" s="1">
        <v>5.0</v>
      </c>
      <c r="AI1041" s="1">
        <v>5.0</v>
      </c>
      <c r="AJ1041" s="1">
        <v>5.0</v>
      </c>
      <c r="AK1041" s="1">
        <v>5.0</v>
      </c>
      <c r="AL1041" s="1">
        <v>1.0</v>
      </c>
      <c r="AM1041" s="1">
        <v>5.0</v>
      </c>
      <c r="AN1041" s="1">
        <v>1.0</v>
      </c>
      <c r="AO1041" s="1">
        <v>2.0</v>
      </c>
      <c r="AP1041" s="1">
        <v>1.0</v>
      </c>
      <c r="AQ1041" s="1">
        <v>3.0</v>
      </c>
      <c r="AR1041" s="1">
        <v>1.0</v>
      </c>
      <c r="AS1041" s="1">
        <v>5.0</v>
      </c>
      <c r="AT1041" s="1">
        <v>1.0</v>
      </c>
      <c r="AU1041" s="1">
        <v>1.0</v>
      </c>
      <c r="AV1041" s="1">
        <v>1.0</v>
      </c>
      <c r="AW1041" s="1">
        <v>1.0</v>
      </c>
      <c r="AX1041" s="1">
        <v>1.0</v>
      </c>
      <c r="AY1041" s="1">
        <v>1.0</v>
      </c>
      <c r="AZ1041" s="1">
        <v>1.0</v>
      </c>
      <c r="BA1041" s="1">
        <v>1.0</v>
      </c>
      <c r="BB1041" s="1">
        <v>5.0</v>
      </c>
      <c r="BC1041" s="1">
        <v>5.0</v>
      </c>
      <c r="BD1041" s="1">
        <v>4.0</v>
      </c>
      <c r="BE1041" s="1">
        <v>5.0</v>
      </c>
      <c r="BF1041" s="1">
        <v>5.0</v>
      </c>
      <c r="BG1041" s="1">
        <v>5.0</v>
      </c>
      <c r="BH1041" s="1">
        <v>5.0</v>
      </c>
      <c r="BI1041" s="1">
        <v>5.0</v>
      </c>
      <c r="BJ1041" s="1">
        <v>8.0</v>
      </c>
      <c r="BK1041" s="1">
        <v>1.0</v>
      </c>
      <c r="BL1041" s="1">
        <v>2.0</v>
      </c>
      <c r="BM1041" s="1">
        <v>1.0</v>
      </c>
      <c r="BN1041" s="1">
        <v>2.0</v>
      </c>
      <c r="BO1041" s="1">
        <v>2.0</v>
      </c>
      <c r="BP1041" s="1">
        <v>1.0</v>
      </c>
      <c r="BQ1041" s="1">
        <v>1.0</v>
      </c>
      <c r="BR1041" s="1">
        <v>1.0</v>
      </c>
      <c r="BS1041" s="1">
        <v>5.0</v>
      </c>
      <c r="BT1041" s="1">
        <v>5.0</v>
      </c>
      <c r="BU1041" s="1">
        <v>5.0</v>
      </c>
      <c r="BV1041" s="1">
        <v>5.0</v>
      </c>
      <c r="BW1041" s="1">
        <v>5.0</v>
      </c>
      <c r="BX1041" s="1">
        <v>5.0</v>
      </c>
      <c r="BY1041" s="1">
        <v>4.0</v>
      </c>
      <c r="BZ1041" s="1">
        <v>5.0</v>
      </c>
      <c r="CA1041" s="64">
        <f t="shared" si="32"/>
        <v>229</v>
      </c>
      <c r="CB1041" s="45">
        <f t="shared" si="33"/>
        <v>13</v>
      </c>
      <c r="CC1041" s="45">
        <f t="shared" si="34"/>
        <v>27</v>
      </c>
      <c r="CD1041" s="45">
        <f t="shared" si="35"/>
        <v>25</v>
      </c>
      <c r="CE1041" s="45">
        <f t="shared" si="36"/>
        <v>40</v>
      </c>
      <c r="CF1041" s="45">
        <f t="shared" si="37"/>
        <v>19</v>
      </c>
      <c r="CG1041" s="45">
        <f t="shared" si="38"/>
        <v>8</v>
      </c>
      <c r="CH1041" s="45">
        <f t="shared" si="39"/>
        <v>39</v>
      </c>
      <c r="CI1041" s="45">
        <f t="shared" si="40"/>
        <v>0.8</v>
      </c>
      <c r="CJ1041">
        <f t="shared" si="10"/>
        <v>11</v>
      </c>
      <c r="CK1041" s="45">
        <f t="shared" si="41"/>
        <v>39</v>
      </c>
      <c r="CM1041" s="40">
        <f>VLOOKUP(CB1041,'PROMIS 57 T-Score Conversions'!Q$3:R$35,2,TRUE)</f>
        <v>29.8</v>
      </c>
      <c r="CN1041" s="44" t="str">
        <f t="shared" si="20"/>
        <v>Severe</v>
      </c>
      <c r="CO1041" s="40">
        <f>VLOOKUP(CC1041,'PROMIS 57 T-Score Conversions'!A$3:B$35,2,TRUE)</f>
        <v>65.6</v>
      </c>
      <c r="CP1041" s="39" t="str">
        <f t="shared" si="21"/>
        <v>Severe</v>
      </c>
      <c r="CQ1041" s="40">
        <f>VLOOKUP(CD1041,'PROMIS 57 T-Score Conversions'!E$3:F$35,2,TRUE)</f>
        <v>63</v>
      </c>
      <c r="CR1041" s="39" t="str">
        <f t="shared" si="22"/>
        <v>Moderate</v>
      </c>
      <c r="CS1041" s="40">
        <f>VLOOKUP(CE1041,'PROMIS 57 T-Score Conversions'!U$3:V$35,2,TRUE)</f>
        <v>77.8</v>
      </c>
      <c r="CT1041" s="39" t="str">
        <f t="shared" si="42"/>
        <v>Severe</v>
      </c>
      <c r="CU1041" s="40">
        <f>VLOOKUP(CF1041,'PROMIS 57 T-Score Conversions'!Y$3:Z$35,2,TRUE)</f>
        <v>49</v>
      </c>
      <c r="CV1041" s="39" t="str">
        <f t="shared" si="24"/>
        <v>Normal</v>
      </c>
      <c r="CW1041" s="40">
        <f>vlookup(CG1041,'PROMIS 57 T-Score Conversions'!M$3:N$35,2,TRUE)</f>
        <v>25.91</v>
      </c>
      <c r="CX1041" s="39" t="str">
        <f t="shared" si="25"/>
        <v>Severe</v>
      </c>
      <c r="CY1041" s="40">
        <f>VLOOKup(CH1041,'PROMIS 57 T-Score Conversions'!I$3:J$35,2,TRUE)</f>
        <v>73.5</v>
      </c>
      <c r="CZ1041" s="39" t="str">
        <f t="shared" si="26"/>
        <v>Severe</v>
      </c>
      <c r="DA1041" s="37">
        <f>VLOOKUP(CJ1041,'PROMIS 57 T-Score Conversions'!AC$3:AD$35,2,TRUE)</f>
        <v>28.9</v>
      </c>
      <c r="DB1041" s="44" t="str">
        <f t="shared" si="30"/>
        <v>Severe</v>
      </c>
      <c r="DC1041" s="40">
        <f>VLOOKUP(CK1041,'PROMIS 57 T-Score Conversions'!AG$3:AH$35,2,TRUE)</f>
        <v>62.52</v>
      </c>
      <c r="DD1041" s="39" t="str">
        <f t="shared" si="31"/>
        <v>Moderate</v>
      </c>
    </row>
    <row r="1042">
      <c r="B1042" s="1" t="b">
        <v>1</v>
      </c>
      <c r="C1042" s="20">
        <v>44206.4669065625</v>
      </c>
      <c r="D1042" s="1" t="s">
        <v>585</v>
      </c>
      <c r="E1042" s="1">
        <v>2327.0</v>
      </c>
      <c r="F1042" s="1">
        <v>2.0</v>
      </c>
      <c r="G1042" s="1">
        <v>2.0</v>
      </c>
      <c r="H1042" s="1">
        <v>1.0</v>
      </c>
      <c r="I1042" s="1">
        <v>2.0</v>
      </c>
      <c r="J1042" s="1">
        <v>1.0</v>
      </c>
      <c r="K1042" s="1">
        <v>2.0</v>
      </c>
      <c r="L1042" s="1">
        <v>1.0</v>
      </c>
      <c r="M1042" s="1">
        <v>2.0</v>
      </c>
      <c r="N1042" s="1">
        <v>4.0</v>
      </c>
      <c r="O1042" s="1">
        <v>3.0</v>
      </c>
      <c r="P1042" s="1">
        <v>3.0</v>
      </c>
      <c r="Q1042" s="1">
        <v>5.0</v>
      </c>
      <c r="R1042" s="1">
        <v>2.0</v>
      </c>
      <c r="S1042" s="1">
        <v>4.0</v>
      </c>
      <c r="T1042" s="1">
        <v>2.0</v>
      </c>
      <c r="U1042" s="1">
        <v>4.0</v>
      </c>
      <c r="V1042" s="1">
        <v>3.0</v>
      </c>
      <c r="W1042" s="1">
        <v>3.0</v>
      </c>
      <c r="X1042" s="1">
        <v>3.0</v>
      </c>
      <c r="Y1042" s="1">
        <v>3.0</v>
      </c>
      <c r="Z1042" s="1">
        <v>3.0</v>
      </c>
      <c r="AA1042" s="1">
        <v>4.0</v>
      </c>
      <c r="AB1042" s="1">
        <v>4.0</v>
      </c>
      <c r="AC1042" s="1">
        <v>2.0</v>
      </c>
      <c r="AD1042" s="1">
        <v>5.0</v>
      </c>
      <c r="AE1042" s="1">
        <v>5.0</v>
      </c>
      <c r="AF1042" s="1">
        <v>5.0</v>
      </c>
      <c r="AG1042" s="1">
        <v>5.0</v>
      </c>
      <c r="AH1042" s="1">
        <v>5.0</v>
      </c>
      <c r="AI1042" s="1">
        <v>5.0</v>
      </c>
      <c r="AJ1042" s="1">
        <v>5.0</v>
      </c>
      <c r="AK1042" s="1">
        <v>5.0</v>
      </c>
      <c r="AL1042" s="1">
        <v>1.0</v>
      </c>
      <c r="AM1042" s="1">
        <v>5.0</v>
      </c>
      <c r="AN1042" s="1">
        <v>1.0</v>
      </c>
      <c r="AO1042" s="1">
        <v>2.0</v>
      </c>
      <c r="AP1042" s="1">
        <v>1.0</v>
      </c>
      <c r="AQ1042" s="1">
        <v>3.0</v>
      </c>
      <c r="AR1042" s="1">
        <v>1.0</v>
      </c>
      <c r="AS1042" s="1">
        <v>5.0</v>
      </c>
      <c r="AT1042" s="1">
        <v>1.0</v>
      </c>
      <c r="AU1042" s="1">
        <v>1.0</v>
      </c>
      <c r="AV1042" s="1">
        <v>1.0</v>
      </c>
      <c r="AW1042" s="1">
        <v>1.0</v>
      </c>
      <c r="AX1042" s="1">
        <v>1.0</v>
      </c>
      <c r="AY1042" s="1">
        <v>1.0</v>
      </c>
      <c r="AZ1042" s="1">
        <v>1.0</v>
      </c>
      <c r="BA1042" s="1">
        <v>1.0</v>
      </c>
      <c r="BB1042" s="1">
        <v>5.0</v>
      </c>
      <c r="BC1042" s="1">
        <v>5.0</v>
      </c>
      <c r="BD1042" s="1">
        <v>4.0</v>
      </c>
      <c r="BE1042" s="1">
        <v>5.0</v>
      </c>
      <c r="BF1042" s="1">
        <v>5.0</v>
      </c>
      <c r="BG1042" s="1">
        <v>5.0</v>
      </c>
      <c r="BH1042" s="1">
        <v>5.0</v>
      </c>
      <c r="BI1042" s="1">
        <v>5.0</v>
      </c>
      <c r="BJ1042" s="1">
        <v>8.0</v>
      </c>
      <c r="BK1042" s="1">
        <v>1.0</v>
      </c>
      <c r="BL1042" s="1">
        <v>2.0</v>
      </c>
      <c r="BM1042" s="1">
        <v>1.0</v>
      </c>
      <c r="BN1042" s="1">
        <v>2.0</v>
      </c>
      <c r="BO1042" s="1">
        <v>2.0</v>
      </c>
      <c r="BP1042" s="1">
        <v>1.0</v>
      </c>
      <c r="BQ1042" s="1">
        <v>1.0</v>
      </c>
      <c r="BR1042" s="1">
        <v>1.0</v>
      </c>
      <c r="BS1042" s="1">
        <v>5.0</v>
      </c>
      <c r="BT1042" s="1">
        <v>5.0</v>
      </c>
      <c r="BU1042" s="1">
        <v>5.0</v>
      </c>
      <c r="BV1042" s="1">
        <v>5.0</v>
      </c>
      <c r="BW1042" s="1">
        <v>5.0</v>
      </c>
      <c r="BX1042" s="1">
        <v>5.0</v>
      </c>
      <c r="BY1042" s="1">
        <v>4.0</v>
      </c>
      <c r="BZ1042" s="1">
        <v>5.0</v>
      </c>
      <c r="CA1042" s="64">
        <f t="shared" si="32"/>
        <v>229</v>
      </c>
      <c r="CB1042" s="45">
        <f t="shared" si="33"/>
        <v>13</v>
      </c>
      <c r="CC1042" s="45">
        <f t="shared" si="34"/>
        <v>27</v>
      </c>
      <c r="CD1042" s="45">
        <f t="shared" si="35"/>
        <v>25</v>
      </c>
      <c r="CE1042" s="45">
        <f t="shared" si="36"/>
        <v>40</v>
      </c>
      <c r="CF1042" s="45">
        <f t="shared" si="37"/>
        <v>19</v>
      </c>
      <c r="CG1042" s="45">
        <f t="shared" si="38"/>
        <v>8</v>
      </c>
      <c r="CH1042" s="45">
        <f t="shared" si="39"/>
        <v>39</v>
      </c>
      <c r="CI1042" s="45">
        <f t="shared" si="40"/>
        <v>0.8</v>
      </c>
      <c r="CJ1042">
        <f t="shared" si="10"/>
        <v>11</v>
      </c>
      <c r="CK1042" s="45">
        <f t="shared" si="41"/>
        <v>39</v>
      </c>
      <c r="CM1042" s="40">
        <f>VLOOKUP(CB1042,'PROMIS 57 T-Score Conversions'!Q$3:R$35,2,TRUE)</f>
        <v>29.8</v>
      </c>
      <c r="CN1042" s="44" t="str">
        <f t="shared" si="20"/>
        <v>Severe</v>
      </c>
      <c r="CO1042" s="40">
        <f>VLOOKUP(CC1042,'PROMIS 57 T-Score Conversions'!A$3:B$35,2,TRUE)</f>
        <v>65.6</v>
      </c>
      <c r="CP1042" s="39" t="str">
        <f t="shared" si="21"/>
        <v>Severe</v>
      </c>
      <c r="CQ1042" s="40">
        <f>VLOOKUP(CD1042,'PROMIS 57 T-Score Conversions'!E$3:F$35,2,TRUE)</f>
        <v>63</v>
      </c>
      <c r="CR1042" s="39" t="str">
        <f t="shared" si="22"/>
        <v>Moderate</v>
      </c>
      <c r="CS1042" s="40">
        <f>VLOOKUP(CE1042,'PROMIS 57 T-Score Conversions'!U$3:V$35,2,TRUE)</f>
        <v>77.8</v>
      </c>
      <c r="CT1042" s="39" t="str">
        <f t="shared" si="42"/>
        <v>Severe</v>
      </c>
      <c r="CU1042" s="40">
        <f>VLOOKUP(CF1042,'PROMIS 57 T-Score Conversions'!Y$3:Z$35,2,TRUE)</f>
        <v>49</v>
      </c>
      <c r="CV1042" s="39" t="str">
        <f t="shared" si="24"/>
        <v>Normal</v>
      </c>
      <c r="CW1042" s="40">
        <f>vlookup(CG1042,'PROMIS 57 T-Score Conversions'!M$3:N$35,2,TRUE)</f>
        <v>25.91</v>
      </c>
      <c r="CX1042" s="39" t="str">
        <f t="shared" si="25"/>
        <v>Severe</v>
      </c>
      <c r="CY1042" s="40">
        <f>VLOOKup(CH1042,'PROMIS 57 T-Score Conversions'!I$3:J$35,2,TRUE)</f>
        <v>73.5</v>
      </c>
      <c r="CZ1042" s="39" t="str">
        <f t="shared" si="26"/>
        <v>Severe</v>
      </c>
      <c r="DA1042" s="37">
        <f>VLOOKUP(CJ1042,'PROMIS 57 T-Score Conversions'!AC$3:AD$35,2,TRUE)</f>
        <v>28.9</v>
      </c>
      <c r="DB1042" s="44" t="str">
        <f t="shared" si="30"/>
        <v>Severe</v>
      </c>
      <c r="DC1042" s="40">
        <f>VLOOKUP(CK1042,'PROMIS 57 T-Score Conversions'!AG$3:AH$35,2,TRUE)</f>
        <v>62.52</v>
      </c>
      <c r="DD1042" s="39" t="str">
        <f t="shared" si="31"/>
        <v>Moderate</v>
      </c>
    </row>
    <row r="1043">
      <c r="A1043" s="1" t="b">
        <v>1</v>
      </c>
      <c r="B1043" s="1" t="b">
        <v>1</v>
      </c>
      <c r="C1043" s="20">
        <v>44206.58109493056</v>
      </c>
      <c r="D1043" s="1" t="s">
        <v>564</v>
      </c>
      <c r="E1043" s="1">
        <v>2398.0</v>
      </c>
      <c r="F1043" s="1">
        <v>4.0</v>
      </c>
      <c r="G1043" s="1">
        <v>5.0</v>
      </c>
      <c r="H1043" s="1">
        <v>4.0</v>
      </c>
      <c r="I1043" s="1">
        <v>4.0</v>
      </c>
      <c r="J1043" s="1">
        <v>1.0</v>
      </c>
      <c r="K1043" s="1">
        <v>4.0</v>
      </c>
      <c r="L1043" s="1">
        <v>4.0</v>
      </c>
      <c r="M1043" s="1">
        <v>2.0</v>
      </c>
      <c r="N1043" s="1">
        <v>2.0</v>
      </c>
      <c r="O1043" s="1">
        <v>2.0</v>
      </c>
      <c r="P1043" s="1">
        <v>3.0</v>
      </c>
      <c r="Q1043" s="1">
        <v>5.0</v>
      </c>
      <c r="R1043" s="1">
        <v>3.0</v>
      </c>
      <c r="S1043" s="1">
        <v>3.0</v>
      </c>
      <c r="T1043" s="1">
        <v>3.0</v>
      </c>
      <c r="U1043" s="1">
        <v>5.0</v>
      </c>
      <c r="V1043" s="1">
        <v>1.0</v>
      </c>
      <c r="W1043" s="1">
        <v>2.0</v>
      </c>
      <c r="X1043" s="1">
        <v>2.0</v>
      </c>
      <c r="Y1043" s="1">
        <v>2.0</v>
      </c>
      <c r="Z1043" s="1">
        <v>1.0</v>
      </c>
      <c r="AA1043" s="1">
        <v>3.0</v>
      </c>
      <c r="AB1043" s="1">
        <v>2.0</v>
      </c>
      <c r="AC1043" s="1">
        <v>3.0</v>
      </c>
      <c r="AD1043" s="1">
        <v>4.0</v>
      </c>
      <c r="AE1043" s="1">
        <v>4.0</v>
      </c>
      <c r="AF1043" s="1">
        <v>4.0</v>
      </c>
      <c r="AG1043" s="1">
        <v>4.0</v>
      </c>
      <c r="AH1043" s="1">
        <v>4.0</v>
      </c>
      <c r="AI1043" s="1">
        <v>4.0</v>
      </c>
      <c r="AJ1043" s="1">
        <v>5.0</v>
      </c>
      <c r="AK1043" s="1">
        <v>4.0</v>
      </c>
      <c r="AL1043" s="1">
        <v>3.0</v>
      </c>
      <c r="AM1043" s="1">
        <v>4.0</v>
      </c>
      <c r="AN1043" s="1">
        <v>4.0</v>
      </c>
      <c r="AO1043" s="1">
        <v>2.0</v>
      </c>
      <c r="AP1043" s="1">
        <v>3.0</v>
      </c>
      <c r="AQ1043" s="1">
        <v>3.0</v>
      </c>
      <c r="AR1043" s="1">
        <v>3.0</v>
      </c>
      <c r="AS1043" s="1">
        <v>4.0</v>
      </c>
      <c r="AT1043" s="1">
        <v>1.0</v>
      </c>
      <c r="AU1043" s="1">
        <v>1.0</v>
      </c>
      <c r="AV1043" s="1">
        <v>1.0</v>
      </c>
      <c r="AW1043" s="1">
        <v>1.0</v>
      </c>
      <c r="AX1043" s="1">
        <v>1.0</v>
      </c>
      <c r="AY1043" s="1">
        <v>1.0</v>
      </c>
      <c r="AZ1043" s="1">
        <v>1.0</v>
      </c>
      <c r="BA1043" s="1">
        <v>1.0</v>
      </c>
      <c r="BB1043" s="1">
        <v>4.0</v>
      </c>
      <c r="BC1043" s="1">
        <v>4.0</v>
      </c>
      <c r="BD1043" s="1">
        <v>4.0</v>
      </c>
      <c r="BE1043" s="1">
        <v>4.0</v>
      </c>
      <c r="BF1043" s="1">
        <v>4.0</v>
      </c>
      <c r="BG1043" s="1">
        <v>4.0</v>
      </c>
      <c r="BH1043" s="1">
        <v>4.0</v>
      </c>
      <c r="BI1043" s="1">
        <v>4.0</v>
      </c>
      <c r="BJ1043" s="1">
        <v>6.0</v>
      </c>
      <c r="BK1043" s="1">
        <v>2.0</v>
      </c>
      <c r="BL1043" s="1">
        <v>2.0</v>
      </c>
      <c r="BM1043" s="1">
        <v>1.0</v>
      </c>
      <c r="BN1043" s="1">
        <v>2.0</v>
      </c>
      <c r="BO1043" s="1">
        <v>2.0</v>
      </c>
      <c r="BP1043" s="1">
        <v>1.0</v>
      </c>
      <c r="BQ1043" s="1">
        <v>1.0</v>
      </c>
      <c r="BR1043" s="1">
        <v>1.0</v>
      </c>
      <c r="BS1043" s="1">
        <v>5.0</v>
      </c>
      <c r="BT1043" s="1">
        <v>5.0</v>
      </c>
      <c r="BU1043" s="1">
        <v>4.0</v>
      </c>
      <c r="BV1043" s="1">
        <v>5.0</v>
      </c>
      <c r="BW1043" s="1">
        <v>5.0</v>
      </c>
      <c r="BX1043" s="1">
        <v>5.0</v>
      </c>
      <c r="BY1043" s="1">
        <v>5.0</v>
      </c>
      <c r="BZ1043" s="1">
        <v>5.0</v>
      </c>
      <c r="CA1043" s="64">
        <f t="shared" si="32"/>
        <v>226</v>
      </c>
      <c r="CB1043" s="45">
        <f t="shared" si="33"/>
        <v>28</v>
      </c>
      <c r="CC1043" s="45">
        <f t="shared" si="34"/>
        <v>26</v>
      </c>
      <c r="CD1043" s="45">
        <f t="shared" si="35"/>
        <v>16</v>
      </c>
      <c r="CE1043" s="45">
        <f t="shared" si="36"/>
        <v>33</v>
      </c>
      <c r="CF1043" s="45">
        <f t="shared" si="37"/>
        <v>26</v>
      </c>
      <c r="CG1043" s="45">
        <f t="shared" si="38"/>
        <v>8</v>
      </c>
      <c r="CH1043" s="45">
        <f t="shared" si="39"/>
        <v>32</v>
      </c>
      <c r="CI1043" s="45">
        <f t="shared" si="40"/>
        <v>0.6</v>
      </c>
      <c r="CJ1043">
        <f t="shared" si="10"/>
        <v>12</v>
      </c>
      <c r="CK1043" s="45">
        <f t="shared" si="41"/>
        <v>39</v>
      </c>
      <c r="CM1043" s="40">
        <f>VLOOKUP(CB1043,'PROMIS 57 T-Score Conversions'!Q$3:R$35,2,TRUE)</f>
        <v>40.8</v>
      </c>
      <c r="CN1043" s="44" t="str">
        <f t="shared" si="20"/>
        <v>Mild</v>
      </c>
      <c r="CO1043" s="40">
        <f>VLOOKUP(CC1043,'PROMIS 57 T-Score Conversions'!A$3:B$35,2,TRUE)</f>
        <v>64.5</v>
      </c>
      <c r="CP1043" s="39" t="str">
        <f t="shared" si="21"/>
        <v>Moderate</v>
      </c>
      <c r="CQ1043" s="40">
        <f>VLOOKUP(CD1043,'PROMIS 57 T-Score Conversions'!E$3:F$35,2,TRUE)</f>
        <v>55.1</v>
      </c>
      <c r="CR1043" s="39" t="str">
        <f t="shared" si="22"/>
        <v>Mild</v>
      </c>
      <c r="CS1043" s="40">
        <f>VLOOKUP(CE1043,'PROMIS 57 T-Score Conversions'!U$3:V$35,2,TRUE)</f>
        <v>66.4</v>
      </c>
      <c r="CT1043" s="39" t="str">
        <f t="shared" si="42"/>
        <v>Moderate</v>
      </c>
      <c r="CU1043" s="40">
        <f>VLOOKUP(CF1043,'PROMIS 57 T-Score Conversions'!Y$3:Z$35,2,TRUE)</f>
        <v>56.3</v>
      </c>
      <c r="CV1043" s="39" t="str">
        <f t="shared" si="24"/>
        <v>Mild</v>
      </c>
      <c r="CW1043" s="40">
        <f>vlookup(CG1043,'PROMIS 57 T-Score Conversions'!M$3:N$35,2,TRUE)</f>
        <v>25.91</v>
      </c>
      <c r="CX1043" s="39" t="str">
        <f t="shared" si="25"/>
        <v>Severe</v>
      </c>
      <c r="CY1043" s="40">
        <f>VLOOKup(CH1043,'PROMIS 57 T-Score Conversions'!I$3:J$35,2,TRUE)</f>
        <v>66.9</v>
      </c>
      <c r="CZ1043" s="39" t="str">
        <f t="shared" si="26"/>
        <v>Moderate</v>
      </c>
      <c r="DA1043" s="37">
        <f>VLOOKUP(CJ1043,'PROMIS 57 T-Score Conversions'!AC$3:AD$35,2,TRUE)</f>
        <v>30.11</v>
      </c>
      <c r="DB1043" s="44" t="str">
        <f t="shared" si="30"/>
        <v>Moderate</v>
      </c>
      <c r="DC1043" s="40">
        <f>VLOOKUP(CK1043,'PROMIS 57 T-Score Conversions'!AG$3:AH$35,2,TRUE)</f>
        <v>62.52</v>
      </c>
      <c r="DD1043" s="39" t="str">
        <f t="shared" si="31"/>
        <v>Moderate</v>
      </c>
    </row>
    <row r="1044">
      <c r="A1044" s="1" t="b">
        <v>1</v>
      </c>
      <c r="B1044" s="1" t="b">
        <v>1</v>
      </c>
      <c r="C1044" s="20">
        <v>44207.239320775465</v>
      </c>
      <c r="D1044" s="1" t="s">
        <v>591</v>
      </c>
      <c r="E1044" s="1">
        <v>2445.0</v>
      </c>
      <c r="F1044" s="1">
        <v>2.0</v>
      </c>
      <c r="G1044" s="1">
        <v>1.0</v>
      </c>
      <c r="H1044" s="1">
        <v>1.0</v>
      </c>
      <c r="I1044" s="1">
        <v>2.0</v>
      </c>
      <c r="J1044" s="1">
        <v>1.0</v>
      </c>
      <c r="K1044" s="1">
        <v>2.0</v>
      </c>
      <c r="L1044" s="1">
        <v>1.0</v>
      </c>
      <c r="M1044" s="1">
        <v>1.0</v>
      </c>
      <c r="N1044" s="1">
        <v>4.0</v>
      </c>
      <c r="O1044" s="1">
        <v>4.0</v>
      </c>
      <c r="P1044" s="1">
        <v>5.0</v>
      </c>
      <c r="Q1044" s="1">
        <v>5.0</v>
      </c>
      <c r="R1044" s="1">
        <v>4.0</v>
      </c>
      <c r="S1044" s="1">
        <v>4.0</v>
      </c>
      <c r="T1044" s="1">
        <v>4.0</v>
      </c>
      <c r="U1044" s="1">
        <v>4.0</v>
      </c>
      <c r="V1044" s="1">
        <v>5.0</v>
      </c>
      <c r="W1044" s="1">
        <v>5.0</v>
      </c>
      <c r="X1044" s="1">
        <v>5.0</v>
      </c>
      <c r="Y1044" s="1">
        <v>4.0</v>
      </c>
      <c r="Z1044" s="1">
        <v>4.0</v>
      </c>
      <c r="AA1044" s="1">
        <v>4.0</v>
      </c>
      <c r="AB1044" s="1">
        <v>4.0</v>
      </c>
      <c r="AC1044" s="1">
        <v>5.0</v>
      </c>
      <c r="AD1044" s="1">
        <v>5.0</v>
      </c>
      <c r="AE1044" s="1">
        <v>5.0</v>
      </c>
      <c r="AF1044" s="1">
        <v>5.0</v>
      </c>
      <c r="AG1044" s="1">
        <v>5.0</v>
      </c>
      <c r="AH1044" s="1">
        <v>5.0</v>
      </c>
      <c r="AI1044" s="1">
        <v>5.0</v>
      </c>
      <c r="AJ1044" s="1">
        <v>5.0</v>
      </c>
      <c r="AK1044" s="1">
        <v>5.0</v>
      </c>
      <c r="AL1044" s="1">
        <v>5.0</v>
      </c>
      <c r="AM1044" s="1">
        <v>5.0</v>
      </c>
      <c r="AN1044" s="1">
        <v>5.0</v>
      </c>
      <c r="AO1044" s="1">
        <v>5.0</v>
      </c>
      <c r="AP1044" s="1">
        <v>4.0</v>
      </c>
      <c r="AQ1044" s="1">
        <v>4.0</v>
      </c>
      <c r="AR1044" s="1">
        <v>4.0</v>
      </c>
      <c r="AS1044" s="1">
        <v>5.0</v>
      </c>
      <c r="AT1044" s="1">
        <v>1.0</v>
      </c>
      <c r="AU1044" s="1">
        <v>2.0</v>
      </c>
      <c r="AV1044" s="1">
        <v>1.0</v>
      </c>
      <c r="AW1044" s="1">
        <v>1.0</v>
      </c>
      <c r="AX1044" s="1">
        <v>1.0</v>
      </c>
      <c r="AY1044" s="1">
        <v>1.0</v>
      </c>
      <c r="AZ1044" s="1">
        <v>1.0</v>
      </c>
      <c r="BA1044" s="1">
        <v>1.0</v>
      </c>
      <c r="BB1044" s="1">
        <v>5.0</v>
      </c>
      <c r="BC1044" s="1">
        <v>5.0</v>
      </c>
      <c r="BD1044" s="1">
        <v>4.0</v>
      </c>
      <c r="BE1044" s="1">
        <v>4.0</v>
      </c>
      <c r="BF1044" s="1">
        <v>5.0</v>
      </c>
      <c r="BG1044" s="1">
        <v>5.0</v>
      </c>
      <c r="BH1044" s="1">
        <v>5.0</v>
      </c>
      <c r="BI1044" s="1">
        <v>5.0</v>
      </c>
      <c r="BJ1044" s="1">
        <v>8.0</v>
      </c>
      <c r="BK1044" s="1">
        <v>1.0</v>
      </c>
      <c r="BL1044" s="1">
        <v>2.0</v>
      </c>
      <c r="BM1044" s="1">
        <v>2.0</v>
      </c>
      <c r="BN1044" s="1">
        <v>1.0</v>
      </c>
      <c r="BO1044" s="1">
        <v>2.0</v>
      </c>
      <c r="BP1044" s="1">
        <v>2.0</v>
      </c>
      <c r="BQ1044" s="1">
        <v>2.0</v>
      </c>
      <c r="BR1044" s="1">
        <v>2.0</v>
      </c>
      <c r="BS1044" s="1">
        <v>5.0</v>
      </c>
      <c r="BT1044" s="1">
        <v>5.0</v>
      </c>
      <c r="BU1044" s="1">
        <v>4.0</v>
      </c>
      <c r="BV1044" s="1">
        <v>5.0</v>
      </c>
      <c r="BW1044" s="1">
        <v>5.0</v>
      </c>
      <c r="BX1044" s="1">
        <v>5.0</v>
      </c>
      <c r="BY1044" s="1">
        <v>3.0</v>
      </c>
      <c r="BZ1044" s="1">
        <v>5.0</v>
      </c>
      <c r="CA1044" s="64">
        <f t="shared" si="32"/>
        <v>264</v>
      </c>
      <c r="CB1044" s="45">
        <f t="shared" si="33"/>
        <v>11</v>
      </c>
      <c r="CC1044" s="45">
        <f t="shared" si="34"/>
        <v>34</v>
      </c>
      <c r="CD1044" s="45">
        <f t="shared" si="35"/>
        <v>36</v>
      </c>
      <c r="CE1044" s="45">
        <f t="shared" si="36"/>
        <v>40</v>
      </c>
      <c r="CF1044" s="45">
        <f t="shared" si="37"/>
        <v>37</v>
      </c>
      <c r="CG1044" s="45">
        <f t="shared" si="38"/>
        <v>9</v>
      </c>
      <c r="CH1044" s="45">
        <f t="shared" si="39"/>
        <v>38</v>
      </c>
      <c r="CI1044" s="45">
        <f t="shared" si="40"/>
        <v>0.8</v>
      </c>
      <c r="CJ1044">
        <f t="shared" si="10"/>
        <v>14</v>
      </c>
      <c r="CK1044" s="45">
        <f t="shared" si="41"/>
        <v>37</v>
      </c>
      <c r="CM1044" s="40">
        <f>VLOOKUP(CB1044,'PROMIS 57 T-Score Conversions'!Q$3:R$35,2,TRUE)</f>
        <v>27.5</v>
      </c>
      <c r="CN1044" s="44" t="str">
        <f t="shared" si="20"/>
        <v>Severe</v>
      </c>
      <c r="CO1044" s="40">
        <f>VLOOKUP(CC1044,'PROMIS 57 T-Score Conversions'!A$3:B$35,2,TRUE)</f>
        <v>73</v>
      </c>
      <c r="CP1044" s="39" t="str">
        <f t="shared" si="21"/>
        <v>Severe</v>
      </c>
      <c r="CQ1044" s="40">
        <f>VLOOKUP(CD1044,'PROMIS 57 T-Score Conversions'!E$3:F$35,2,TRUE)</f>
        <v>73.9</v>
      </c>
      <c r="CR1044" s="39" t="str">
        <f t="shared" si="22"/>
        <v>Severe</v>
      </c>
      <c r="CS1044" s="40">
        <f>VLOOKUP(CE1044,'PROMIS 57 T-Score Conversions'!U$3:V$35,2,TRUE)</f>
        <v>77.8</v>
      </c>
      <c r="CT1044" s="39" t="str">
        <f t="shared" si="42"/>
        <v>Severe</v>
      </c>
      <c r="CU1044" s="40">
        <f>VLOOKUP(CF1044,'PROMIS 57 T-Score Conversions'!Y$3:Z$35,2,TRUE)</f>
        <v>69</v>
      </c>
      <c r="CV1044" s="39" t="str">
        <f t="shared" si="24"/>
        <v>Moderate</v>
      </c>
      <c r="CW1044" s="40">
        <f>vlookup(CG1044,'PROMIS 57 T-Score Conversions'!M$3:N$35,2,TRUE)</f>
        <v>29.7</v>
      </c>
      <c r="CX1044" s="39" t="str">
        <f t="shared" si="25"/>
        <v>Severe</v>
      </c>
      <c r="CY1044" s="40">
        <f>VLOOKup(CH1044,'PROMIS 57 T-Score Conversions'!I$3:J$35,2,TRUE)</f>
        <v>72.1</v>
      </c>
      <c r="CZ1044" s="39" t="str">
        <f t="shared" si="26"/>
        <v>Severe</v>
      </c>
      <c r="DA1044" s="37">
        <f>VLOOKUP(CJ1044,'PROMIS 57 T-Score Conversions'!AC$3:AD$35,2,TRUE)</f>
        <v>32.15</v>
      </c>
      <c r="DB1044" s="44" t="str">
        <f t="shared" si="30"/>
        <v>Moderate</v>
      </c>
      <c r="DC1044" s="40">
        <f>VLOOKUP(CK1044,'PROMIS 57 T-Score Conversions'!AG$3:AH$35,2,TRUE)</f>
        <v>58.03</v>
      </c>
      <c r="DD1044" s="39" t="str">
        <f t="shared" si="31"/>
        <v>Mild</v>
      </c>
    </row>
    <row r="1045">
      <c r="A1045" s="1" t="b">
        <v>1</v>
      </c>
      <c r="B1045" s="1" t="b">
        <v>1</v>
      </c>
      <c r="C1045" s="20">
        <v>44207.55880932871</v>
      </c>
      <c r="D1045" s="1" t="s">
        <v>338</v>
      </c>
      <c r="E1045" s="1">
        <v>2125.0</v>
      </c>
      <c r="F1045" s="1">
        <v>2.0</v>
      </c>
      <c r="G1045" s="1">
        <v>4.0</v>
      </c>
      <c r="H1045" s="1">
        <v>3.0</v>
      </c>
      <c r="I1045" s="1">
        <v>3.0</v>
      </c>
      <c r="J1045" s="1">
        <v>1.0</v>
      </c>
      <c r="K1045" s="1">
        <v>3.0</v>
      </c>
      <c r="L1045" s="1">
        <v>3.0</v>
      </c>
      <c r="M1045" s="1">
        <v>1.0</v>
      </c>
      <c r="N1045" s="1">
        <v>1.0</v>
      </c>
      <c r="O1045" s="1">
        <v>2.0</v>
      </c>
      <c r="P1045" s="1">
        <v>2.0</v>
      </c>
      <c r="Q1045" s="1">
        <v>2.0</v>
      </c>
      <c r="R1045" s="1">
        <v>2.0</v>
      </c>
      <c r="S1045" s="1">
        <v>2.0</v>
      </c>
      <c r="T1045" s="1">
        <v>2.0</v>
      </c>
      <c r="U1045" s="1">
        <v>2.0</v>
      </c>
      <c r="V1045" s="1">
        <v>1.0</v>
      </c>
      <c r="W1045" s="1">
        <v>2.0</v>
      </c>
      <c r="X1045" s="1">
        <v>1.0</v>
      </c>
      <c r="Y1045" s="1">
        <v>1.0</v>
      </c>
      <c r="Z1045" s="1">
        <v>1.0</v>
      </c>
      <c r="AA1045" s="1">
        <v>3.0</v>
      </c>
      <c r="AB1045" s="1">
        <v>2.0</v>
      </c>
      <c r="AC1045" s="1">
        <v>1.0</v>
      </c>
      <c r="AD1045" s="1">
        <v>4.0</v>
      </c>
      <c r="AE1045" s="1">
        <v>4.0</v>
      </c>
      <c r="AF1045" s="1">
        <v>4.0</v>
      </c>
      <c r="AG1045" s="1">
        <v>4.0</v>
      </c>
      <c r="AH1045" s="1">
        <v>4.0</v>
      </c>
      <c r="AI1045" s="1">
        <v>4.0</v>
      </c>
      <c r="AJ1045" s="1">
        <v>4.0</v>
      </c>
      <c r="AK1045" s="1">
        <v>4.0</v>
      </c>
      <c r="AL1045" s="1">
        <v>2.0</v>
      </c>
      <c r="AM1045" s="1">
        <v>2.0</v>
      </c>
      <c r="AN1045" s="1">
        <v>2.0</v>
      </c>
      <c r="AO1045" s="1">
        <v>2.0</v>
      </c>
      <c r="AP1045" s="1">
        <v>3.0</v>
      </c>
      <c r="AQ1045" s="1">
        <v>2.0</v>
      </c>
      <c r="AR1045" s="1">
        <v>1.0</v>
      </c>
      <c r="AS1045" s="1">
        <v>2.0</v>
      </c>
      <c r="AT1045" s="1">
        <v>2.0</v>
      </c>
      <c r="AU1045" s="1">
        <v>2.0</v>
      </c>
      <c r="AV1045" s="1">
        <v>2.0</v>
      </c>
      <c r="AW1045" s="1">
        <v>2.0</v>
      </c>
      <c r="AX1045" s="1">
        <v>1.0</v>
      </c>
      <c r="AY1045" s="1">
        <v>1.0</v>
      </c>
      <c r="AZ1045" s="1">
        <v>1.0</v>
      </c>
      <c r="BA1045" s="1">
        <v>2.0</v>
      </c>
      <c r="BB1045" s="1">
        <v>3.0</v>
      </c>
      <c r="BC1045" s="1">
        <v>4.0</v>
      </c>
      <c r="BD1045" s="1">
        <v>3.0</v>
      </c>
      <c r="BE1045" s="1">
        <v>4.0</v>
      </c>
      <c r="BF1045" s="1">
        <v>4.0</v>
      </c>
      <c r="BG1045" s="1">
        <v>4.0</v>
      </c>
      <c r="BH1045" s="1">
        <v>4.0</v>
      </c>
      <c r="BI1045" s="1">
        <v>4.0</v>
      </c>
      <c r="BJ1045" s="1">
        <v>7.0</v>
      </c>
      <c r="BK1045" s="1">
        <v>3.0</v>
      </c>
      <c r="BL1045" s="1">
        <v>2.0</v>
      </c>
      <c r="BM1045" s="1">
        <v>2.0</v>
      </c>
      <c r="BN1045" s="1">
        <v>1.0</v>
      </c>
      <c r="BO1045" s="1">
        <v>3.0</v>
      </c>
      <c r="BP1045" s="1">
        <v>2.0</v>
      </c>
      <c r="BQ1045" s="1">
        <v>2.0</v>
      </c>
      <c r="BR1045" s="1">
        <v>3.0</v>
      </c>
      <c r="BS1045" s="1">
        <v>3.0</v>
      </c>
      <c r="BT1045" s="1">
        <v>2.0</v>
      </c>
      <c r="BU1045" s="1">
        <v>4.0</v>
      </c>
      <c r="BV1045" s="1">
        <v>4.0</v>
      </c>
      <c r="BW1045" s="1">
        <v>4.0</v>
      </c>
      <c r="BX1045" s="1">
        <v>4.0</v>
      </c>
      <c r="BY1045" s="1">
        <v>4.0</v>
      </c>
      <c r="BZ1045" s="1">
        <v>3.0</v>
      </c>
      <c r="CA1045" s="64">
        <f t="shared" si="32"/>
        <v>191</v>
      </c>
      <c r="CB1045" s="45">
        <f t="shared" si="33"/>
        <v>20</v>
      </c>
      <c r="CC1045" s="45">
        <f t="shared" si="34"/>
        <v>15</v>
      </c>
      <c r="CD1045" s="45">
        <f t="shared" si="35"/>
        <v>12</v>
      </c>
      <c r="CE1045" s="45">
        <f t="shared" si="36"/>
        <v>32</v>
      </c>
      <c r="CF1045" s="45">
        <f t="shared" si="37"/>
        <v>16</v>
      </c>
      <c r="CG1045" s="45">
        <f t="shared" si="38"/>
        <v>13</v>
      </c>
      <c r="CH1045" s="45">
        <f t="shared" si="39"/>
        <v>30</v>
      </c>
      <c r="CI1045" s="45">
        <f t="shared" si="40"/>
        <v>0.7</v>
      </c>
      <c r="CJ1045">
        <f t="shared" si="10"/>
        <v>18</v>
      </c>
      <c r="CK1045" s="45">
        <f t="shared" si="41"/>
        <v>28</v>
      </c>
      <c r="CM1045" s="40">
        <f>VLOOKUP(CB1045,'PROMIS 57 T-Score Conversions'!Q$3:R$35,2,TRUE)</f>
        <v>35.4</v>
      </c>
      <c r="CN1045" s="44" t="str">
        <f t="shared" si="20"/>
        <v>Moderate</v>
      </c>
      <c r="CO1045" s="40">
        <f>VLOOKUP(CC1045,'PROMIS 57 T-Score Conversions'!A$3:B$35,2,TRUE)</f>
        <v>53.2</v>
      </c>
      <c r="CP1045" s="39" t="str">
        <f t="shared" si="21"/>
        <v>Mild</v>
      </c>
      <c r="CQ1045" s="40">
        <f>VLOOKUP(CD1045,'PROMIS 57 T-Score Conversions'!E$3:F$35,2,TRUE)</f>
        <v>50.9</v>
      </c>
      <c r="CR1045" s="39" t="str">
        <f t="shared" si="22"/>
        <v>Normal</v>
      </c>
      <c r="CS1045" s="40">
        <f>VLOOKUP(CE1045,'PROMIS 57 T-Score Conversions'!U$3:V$35,2,TRUE)</f>
        <v>65.3</v>
      </c>
      <c r="CT1045" s="39" t="str">
        <f t="shared" si="42"/>
        <v>Moderate</v>
      </c>
      <c r="CU1045" s="40">
        <f>VLOOKUP(CF1045,'PROMIS 57 T-Score Conversions'!Y$3:Z$35,2,TRUE)</f>
        <v>45.5</v>
      </c>
      <c r="CV1045" s="39" t="str">
        <f t="shared" si="24"/>
        <v>Normal</v>
      </c>
      <c r="CW1045" s="40">
        <f>vlookup(CG1045,'PROMIS 57 T-Score Conversions'!M$3:N$35,2,TRUE)</f>
        <v>34.5</v>
      </c>
      <c r="CX1045" s="39" t="str">
        <f t="shared" si="25"/>
        <v>Moderate</v>
      </c>
      <c r="CY1045" s="40">
        <f>VLOOKup(CH1045,'PROMIS 57 T-Score Conversions'!I$3:J$35,2,TRUE)</f>
        <v>65.5</v>
      </c>
      <c r="CZ1045" s="39" t="str">
        <f t="shared" si="26"/>
        <v>Moderate</v>
      </c>
      <c r="DA1045" s="37">
        <f>VLOOKUP(CJ1045,'PROMIS 57 T-Score Conversions'!AC$3:AD$35,2,TRUE)</f>
        <v>35.56</v>
      </c>
      <c r="DB1045" s="44" t="str">
        <f t="shared" si="30"/>
        <v>Moderate</v>
      </c>
      <c r="DC1045" s="40">
        <f>VLOOKUP(CK1045,'PROMIS 57 T-Score Conversions'!AG$3:AH$35,2,TRUE)</f>
        <v>47.18</v>
      </c>
      <c r="DD1045" s="39" t="str">
        <f t="shared" si="31"/>
        <v>Normal</v>
      </c>
    </row>
    <row r="1046">
      <c r="A1046" s="1" t="b">
        <v>1</v>
      </c>
      <c r="B1046" s="1" t="b">
        <v>1</v>
      </c>
      <c r="C1046" s="20">
        <v>44207.83274165509</v>
      </c>
      <c r="D1046" s="1" t="s">
        <v>592</v>
      </c>
      <c r="E1046" s="1">
        <v>2458.0</v>
      </c>
      <c r="F1046" s="1">
        <v>3.0</v>
      </c>
      <c r="G1046" s="1">
        <v>4.0</v>
      </c>
      <c r="H1046" s="1">
        <v>5.0</v>
      </c>
      <c r="I1046" s="1">
        <v>3.0</v>
      </c>
      <c r="J1046" s="1">
        <v>1.0</v>
      </c>
      <c r="K1046" s="1">
        <v>3.0</v>
      </c>
      <c r="L1046" s="1">
        <v>3.0</v>
      </c>
      <c r="M1046" s="1">
        <v>2.0</v>
      </c>
      <c r="N1046" s="1">
        <v>3.0</v>
      </c>
      <c r="O1046" s="1">
        <v>3.0</v>
      </c>
      <c r="P1046" s="1">
        <v>4.0</v>
      </c>
      <c r="Q1046" s="1">
        <v>3.0</v>
      </c>
      <c r="R1046" s="1">
        <v>4.0</v>
      </c>
      <c r="S1046" s="1">
        <v>4.0</v>
      </c>
      <c r="T1046" s="1">
        <v>4.0</v>
      </c>
      <c r="U1046" s="1">
        <v>5.0</v>
      </c>
      <c r="V1046" s="1">
        <v>2.0</v>
      </c>
      <c r="W1046" s="1">
        <v>3.0</v>
      </c>
      <c r="X1046" s="1">
        <v>4.0</v>
      </c>
      <c r="Y1046" s="1">
        <v>3.0</v>
      </c>
      <c r="Z1046" s="1">
        <v>3.0</v>
      </c>
      <c r="AA1046" s="1">
        <v>4.0</v>
      </c>
      <c r="AB1046" s="1">
        <v>3.0</v>
      </c>
      <c r="AC1046" s="1">
        <v>5.0</v>
      </c>
      <c r="AD1046" s="1">
        <v>5.0</v>
      </c>
      <c r="AE1046" s="1">
        <v>4.0</v>
      </c>
      <c r="AF1046" s="1">
        <v>4.0</v>
      </c>
      <c r="AG1046" s="1">
        <v>4.0</v>
      </c>
      <c r="AH1046" s="1">
        <v>5.0</v>
      </c>
      <c r="AI1046" s="1">
        <v>4.0</v>
      </c>
      <c r="AJ1046" s="1">
        <v>5.0</v>
      </c>
      <c r="AK1046" s="1">
        <v>4.0</v>
      </c>
      <c r="AL1046" s="1">
        <v>4.0</v>
      </c>
      <c r="AM1046" s="1">
        <v>5.0</v>
      </c>
      <c r="AN1046" s="1">
        <v>4.0</v>
      </c>
      <c r="AO1046" s="1">
        <v>4.0</v>
      </c>
      <c r="AP1046" s="1">
        <v>4.0</v>
      </c>
      <c r="AQ1046" s="1">
        <v>5.0</v>
      </c>
      <c r="AR1046" s="1">
        <v>5.0</v>
      </c>
      <c r="AS1046" s="1">
        <v>5.0</v>
      </c>
      <c r="AT1046" s="1">
        <v>3.0</v>
      </c>
      <c r="AU1046" s="1">
        <v>2.0</v>
      </c>
      <c r="AV1046" s="1">
        <v>1.0</v>
      </c>
      <c r="AW1046" s="1">
        <v>1.0</v>
      </c>
      <c r="AX1046" s="1">
        <v>1.0</v>
      </c>
      <c r="AY1046" s="1">
        <v>3.0</v>
      </c>
      <c r="AZ1046" s="1">
        <v>2.0</v>
      </c>
      <c r="BA1046" s="1">
        <v>1.0</v>
      </c>
      <c r="BB1046" s="1">
        <v>3.0</v>
      </c>
      <c r="BC1046" s="1">
        <v>4.0</v>
      </c>
      <c r="BD1046" s="1">
        <v>2.0</v>
      </c>
      <c r="BE1046" s="1">
        <v>3.0</v>
      </c>
      <c r="BF1046" s="1">
        <v>3.0</v>
      </c>
      <c r="BG1046" s="1">
        <v>3.0</v>
      </c>
      <c r="BH1046" s="1">
        <v>4.0</v>
      </c>
      <c r="BI1046" s="1">
        <v>5.0</v>
      </c>
      <c r="BJ1046" s="1">
        <v>3.0</v>
      </c>
      <c r="BK1046" s="1">
        <v>1.0</v>
      </c>
      <c r="BL1046" s="1">
        <v>3.0</v>
      </c>
      <c r="BM1046" s="1">
        <v>1.0</v>
      </c>
      <c r="BN1046" s="1">
        <v>2.0</v>
      </c>
      <c r="BO1046" s="1">
        <v>2.0</v>
      </c>
      <c r="BP1046" s="1">
        <v>1.0</v>
      </c>
      <c r="BQ1046" s="1">
        <v>1.0</v>
      </c>
      <c r="BR1046" s="1">
        <v>2.0</v>
      </c>
      <c r="BS1046" s="1">
        <v>4.0</v>
      </c>
      <c r="BT1046" s="1">
        <v>5.0</v>
      </c>
      <c r="BU1046" s="1">
        <v>5.0</v>
      </c>
      <c r="BV1046" s="1">
        <v>4.0</v>
      </c>
      <c r="BW1046" s="1">
        <v>5.0</v>
      </c>
      <c r="BX1046" s="1">
        <v>4.0</v>
      </c>
      <c r="BY1046" s="1">
        <v>4.0</v>
      </c>
      <c r="BZ1046" s="1">
        <v>4.0</v>
      </c>
      <c r="CA1046" s="64">
        <f t="shared" si="32"/>
        <v>244</v>
      </c>
      <c r="CB1046" s="45">
        <f t="shared" si="33"/>
        <v>24</v>
      </c>
      <c r="CC1046" s="45">
        <f t="shared" si="34"/>
        <v>30</v>
      </c>
      <c r="CD1046" s="45">
        <f t="shared" si="35"/>
        <v>27</v>
      </c>
      <c r="CE1046" s="45">
        <f t="shared" si="36"/>
        <v>35</v>
      </c>
      <c r="CF1046" s="45">
        <f t="shared" si="37"/>
        <v>36</v>
      </c>
      <c r="CG1046" s="45">
        <f t="shared" si="38"/>
        <v>14</v>
      </c>
      <c r="CH1046" s="45">
        <f t="shared" si="39"/>
        <v>27</v>
      </c>
      <c r="CI1046" s="45">
        <f t="shared" si="40"/>
        <v>0.3</v>
      </c>
      <c r="CJ1046">
        <f t="shared" si="10"/>
        <v>13</v>
      </c>
      <c r="CK1046" s="45">
        <f t="shared" si="41"/>
        <v>35</v>
      </c>
      <c r="CM1046" s="40">
        <f>VLOOKUP(CB1046,'PROMIS 57 T-Score Conversions'!Q$3:R$35,2,TRUE)</f>
        <v>38.1</v>
      </c>
      <c r="CN1046" s="44" t="str">
        <f t="shared" si="20"/>
        <v>Moderate</v>
      </c>
      <c r="CO1046" s="40">
        <f>VLOOKUP(CC1046,'PROMIS 57 T-Score Conversions'!A$3:B$35,2,TRUE)</f>
        <v>68.7</v>
      </c>
      <c r="CP1046" s="39" t="str">
        <f t="shared" si="21"/>
        <v>Severe</v>
      </c>
      <c r="CQ1046" s="40">
        <f>VLOOKUP(CD1046,'PROMIS 57 T-Score Conversions'!E$3:F$35,2,TRUE)</f>
        <v>64.9</v>
      </c>
      <c r="CR1046" s="39" t="str">
        <f t="shared" si="22"/>
        <v>Moderate</v>
      </c>
      <c r="CS1046" s="40">
        <f>VLOOKUP(CE1046,'PROMIS 57 T-Score Conversions'!U$3:V$35,2,TRUE)</f>
        <v>68.6</v>
      </c>
      <c r="CT1046" s="39" t="str">
        <f t="shared" si="42"/>
        <v>Moderate</v>
      </c>
      <c r="CU1046" s="40">
        <f>VLOOKUP(CF1046,'PROMIS 57 T-Score Conversions'!Y$3:Z$35,2,TRUE)</f>
        <v>67.5</v>
      </c>
      <c r="CV1046" s="39" t="str">
        <f t="shared" si="24"/>
        <v>Moderate</v>
      </c>
      <c r="CW1046" s="40">
        <f>vlookup(CG1046,'PROMIS 57 T-Score Conversions'!M$3:N$35,2,TRUE)</f>
        <v>35.3</v>
      </c>
      <c r="CX1046" s="39" t="str">
        <f t="shared" si="25"/>
        <v>Moderate</v>
      </c>
      <c r="CY1046" s="40">
        <f>VLOOKup(CH1046,'PROMIS 57 T-Score Conversions'!I$3:J$35,2,TRUE)</f>
        <v>63.5</v>
      </c>
      <c r="CZ1046" s="39" t="str">
        <f t="shared" si="26"/>
        <v>Moderate</v>
      </c>
      <c r="DA1046" s="37">
        <f>VLOOKUP(CJ1046,'PROMIS 57 T-Score Conversions'!AC$3:AD$35,2,TRUE)</f>
        <v>31.18</v>
      </c>
      <c r="DB1046" s="44" t="str">
        <f t="shared" si="30"/>
        <v>Moderate</v>
      </c>
      <c r="DC1046" s="40">
        <f>VLOOKUP(CK1046,'PROMIS 57 T-Score Conversions'!AG$3:AH$35,2,TRUE)</f>
        <v>54.94</v>
      </c>
      <c r="DD1046" s="39" t="str">
        <f t="shared" si="31"/>
        <v>Normal</v>
      </c>
    </row>
    <row r="1047">
      <c r="A1047" s="1" t="b">
        <v>1</v>
      </c>
      <c r="B1047" s="1" t="b">
        <v>1</v>
      </c>
      <c r="C1047" s="20">
        <v>44208.43128503472</v>
      </c>
      <c r="D1047" s="1" t="s">
        <v>435</v>
      </c>
      <c r="E1047" s="1">
        <v>2237.0</v>
      </c>
      <c r="F1047" s="1">
        <v>3.0</v>
      </c>
      <c r="G1047" s="1">
        <v>3.0</v>
      </c>
      <c r="H1047" s="1">
        <v>4.0</v>
      </c>
      <c r="I1047" s="1">
        <v>3.0</v>
      </c>
      <c r="J1047" s="1">
        <v>2.0</v>
      </c>
      <c r="K1047" s="1">
        <v>3.0</v>
      </c>
      <c r="L1047" s="1">
        <v>3.0</v>
      </c>
      <c r="M1047" s="1">
        <v>3.0</v>
      </c>
      <c r="N1047" s="1">
        <v>4.0</v>
      </c>
      <c r="O1047" s="1">
        <v>3.0</v>
      </c>
      <c r="P1047" s="1">
        <v>4.0</v>
      </c>
      <c r="Q1047" s="1">
        <v>4.0</v>
      </c>
      <c r="R1047" s="1">
        <v>4.0</v>
      </c>
      <c r="S1047" s="1">
        <v>5.0</v>
      </c>
      <c r="T1047" s="1">
        <v>5.0</v>
      </c>
      <c r="U1047" s="1">
        <v>5.0</v>
      </c>
      <c r="V1047" s="1">
        <v>5.0</v>
      </c>
      <c r="W1047" s="1">
        <v>4.0</v>
      </c>
      <c r="X1047" s="1">
        <v>5.0</v>
      </c>
      <c r="Y1047" s="1">
        <v>5.0</v>
      </c>
      <c r="Z1047" s="1">
        <v>5.0</v>
      </c>
      <c r="AA1047" s="1">
        <v>4.0</v>
      </c>
      <c r="AB1047" s="1">
        <v>3.0</v>
      </c>
      <c r="AC1047" s="1">
        <v>3.0</v>
      </c>
      <c r="AD1047" s="1">
        <v>4.0</v>
      </c>
      <c r="AE1047" s="1">
        <v>5.0</v>
      </c>
      <c r="AF1047" s="1">
        <v>4.0</v>
      </c>
      <c r="AG1047" s="1">
        <v>4.0</v>
      </c>
      <c r="AH1047" s="1">
        <v>3.0</v>
      </c>
      <c r="AI1047" s="1">
        <v>4.0</v>
      </c>
      <c r="AJ1047" s="1">
        <v>5.0</v>
      </c>
      <c r="AK1047" s="1">
        <v>5.0</v>
      </c>
      <c r="AL1047" s="1">
        <v>3.0</v>
      </c>
      <c r="AM1047" s="1">
        <v>4.0</v>
      </c>
      <c r="AN1047" s="1">
        <v>3.0</v>
      </c>
      <c r="AO1047" s="1">
        <v>2.0</v>
      </c>
      <c r="AP1047" s="1">
        <v>4.0</v>
      </c>
      <c r="AQ1047" s="1">
        <v>3.0</v>
      </c>
      <c r="AR1047" s="1">
        <v>3.0</v>
      </c>
      <c r="AS1047" s="1">
        <v>2.0</v>
      </c>
      <c r="AT1047" s="1">
        <v>2.0</v>
      </c>
      <c r="AU1047" s="1">
        <v>2.0</v>
      </c>
      <c r="AV1047" s="1">
        <v>2.0</v>
      </c>
      <c r="AW1047" s="1">
        <v>2.0</v>
      </c>
      <c r="AX1047" s="1">
        <v>1.0</v>
      </c>
      <c r="AY1047" s="1">
        <v>2.0</v>
      </c>
      <c r="AZ1047" s="1">
        <v>2.0</v>
      </c>
      <c r="BA1047" s="1">
        <v>1.0</v>
      </c>
      <c r="BB1047" s="1">
        <v>4.0</v>
      </c>
      <c r="BC1047" s="1">
        <v>3.0</v>
      </c>
      <c r="BD1047" s="1">
        <v>3.0</v>
      </c>
      <c r="BE1047" s="1">
        <v>3.0</v>
      </c>
      <c r="BF1047" s="1">
        <v>4.0</v>
      </c>
      <c r="BG1047" s="1">
        <v>3.0</v>
      </c>
      <c r="BH1047" s="1">
        <v>4.0</v>
      </c>
      <c r="BI1047" s="1">
        <v>4.0</v>
      </c>
      <c r="BJ1047" s="1">
        <v>4.0</v>
      </c>
      <c r="BK1047" s="1">
        <v>2.0</v>
      </c>
      <c r="BL1047" s="1">
        <v>3.0</v>
      </c>
      <c r="BM1047" s="1">
        <v>1.0</v>
      </c>
      <c r="BN1047" s="1">
        <v>3.0</v>
      </c>
      <c r="BO1047" s="1">
        <v>3.0</v>
      </c>
      <c r="BP1047" s="1">
        <v>2.0</v>
      </c>
      <c r="BQ1047" s="1">
        <v>3.0</v>
      </c>
      <c r="BR1047" s="1">
        <v>2.0</v>
      </c>
      <c r="BS1047" s="1">
        <v>5.0</v>
      </c>
      <c r="BT1047" s="1">
        <v>5.0</v>
      </c>
      <c r="BU1047" s="1">
        <v>4.0</v>
      </c>
      <c r="BV1047" s="1">
        <v>4.0</v>
      </c>
      <c r="BW1047" s="1">
        <v>4.0</v>
      </c>
      <c r="BX1047" s="1">
        <v>3.0</v>
      </c>
      <c r="BY1047" s="1">
        <v>3.0</v>
      </c>
      <c r="BZ1047" s="1">
        <v>3.0</v>
      </c>
      <c r="CA1047" s="64">
        <f t="shared" si="32"/>
        <v>246</v>
      </c>
      <c r="CB1047" s="45">
        <f t="shared" si="33"/>
        <v>24</v>
      </c>
      <c r="CC1047" s="45">
        <f t="shared" si="34"/>
        <v>34</v>
      </c>
      <c r="CD1047" s="45">
        <f t="shared" si="35"/>
        <v>34</v>
      </c>
      <c r="CE1047" s="45">
        <f t="shared" si="36"/>
        <v>34</v>
      </c>
      <c r="CF1047" s="45">
        <f t="shared" si="37"/>
        <v>24</v>
      </c>
      <c r="CG1047" s="45">
        <f t="shared" si="38"/>
        <v>14</v>
      </c>
      <c r="CH1047" s="45">
        <f t="shared" si="39"/>
        <v>28</v>
      </c>
      <c r="CI1047" s="45">
        <f t="shared" si="40"/>
        <v>0.4</v>
      </c>
      <c r="CJ1047">
        <f t="shared" si="10"/>
        <v>19</v>
      </c>
      <c r="CK1047" s="45">
        <f t="shared" si="41"/>
        <v>31</v>
      </c>
      <c r="CM1047" s="40">
        <f>VLOOKUP(CB1047,'PROMIS 57 T-Score Conversions'!Q$3:R$35,2,TRUE)</f>
        <v>38.1</v>
      </c>
      <c r="CN1047" s="44" t="str">
        <f t="shared" si="20"/>
        <v>Moderate</v>
      </c>
      <c r="CO1047" s="40">
        <f>VLOOKUP(CC1047,'PROMIS 57 T-Score Conversions'!A$3:B$35,2,TRUE)</f>
        <v>73</v>
      </c>
      <c r="CP1047" s="39" t="str">
        <f t="shared" si="21"/>
        <v>Severe</v>
      </c>
      <c r="CQ1047" s="40">
        <f>VLOOKUP(CD1047,'PROMIS 57 T-Score Conversions'!E$3:F$35,2,TRUE)</f>
        <v>71.7</v>
      </c>
      <c r="CR1047" s="39" t="str">
        <f t="shared" si="22"/>
        <v>Severe</v>
      </c>
      <c r="CS1047" s="40">
        <f>VLOOKUP(CE1047,'PROMIS 57 T-Score Conversions'!U$3:V$35,2,TRUE)</f>
        <v>67.5</v>
      </c>
      <c r="CT1047" s="39" t="str">
        <f t="shared" si="42"/>
        <v>Moderate</v>
      </c>
      <c r="CU1047" s="40">
        <f>VLOOKUP(CF1047,'PROMIS 57 T-Score Conversions'!Y$3:Z$35,2,TRUE)</f>
        <v>54.3</v>
      </c>
      <c r="CV1047" s="39" t="str">
        <f t="shared" si="24"/>
        <v>Normal</v>
      </c>
      <c r="CW1047" s="40">
        <f>vlookup(CG1047,'PROMIS 57 T-Score Conversions'!M$3:N$35,2,TRUE)</f>
        <v>35.3</v>
      </c>
      <c r="CX1047" s="39" t="str">
        <f t="shared" si="25"/>
        <v>Moderate</v>
      </c>
      <c r="CY1047" s="40">
        <f>VLOOKup(CH1047,'PROMIS 57 T-Score Conversions'!I$3:J$35,2,TRUE)</f>
        <v>64.1</v>
      </c>
      <c r="CZ1047" s="39" t="str">
        <f t="shared" si="26"/>
        <v>Moderate</v>
      </c>
      <c r="DA1047" s="37">
        <f>VLOOKUP(CJ1047,'PROMIS 57 T-Score Conversions'!AC$3:AD$35,2,TRUE)</f>
        <v>36.36</v>
      </c>
      <c r="DB1047" s="44" t="str">
        <f t="shared" si="30"/>
        <v>Moderate</v>
      </c>
      <c r="DC1047" s="40">
        <f>VLOOKUP(CK1047,'PROMIS 57 T-Score Conversions'!AG$3:AH$35,2,TRUE)</f>
        <v>50.21</v>
      </c>
      <c r="DD1047" s="39" t="str">
        <f t="shared" si="31"/>
        <v>Normal</v>
      </c>
    </row>
    <row r="1048">
      <c r="A1048" s="1" t="b">
        <v>1</v>
      </c>
      <c r="B1048" s="1" t="b">
        <v>1</v>
      </c>
      <c r="C1048" s="20">
        <v>44208.58274627315</v>
      </c>
      <c r="D1048" s="1" t="s">
        <v>518</v>
      </c>
      <c r="E1048" s="1">
        <v>2350.0</v>
      </c>
      <c r="F1048" s="1">
        <v>5.0</v>
      </c>
      <c r="G1048" s="1">
        <v>5.0</v>
      </c>
      <c r="H1048" s="1">
        <v>5.0</v>
      </c>
      <c r="I1048" s="1">
        <v>5.0</v>
      </c>
      <c r="J1048" s="1">
        <v>5.0</v>
      </c>
      <c r="K1048" s="1">
        <v>5.0</v>
      </c>
      <c r="L1048" s="1">
        <v>5.0</v>
      </c>
      <c r="M1048" s="1">
        <v>5.0</v>
      </c>
      <c r="N1048" s="1">
        <v>3.0</v>
      </c>
      <c r="O1048" s="1">
        <v>3.0</v>
      </c>
      <c r="P1048" s="1">
        <v>3.0</v>
      </c>
      <c r="Q1048" s="1">
        <v>2.0</v>
      </c>
      <c r="R1048" s="1">
        <v>4.0</v>
      </c>
      <c r="S1048" s="1">
        <v>2.0</v>
      </c>
      <c r="T1048" s="1">
        <v>3.0</v>
      </c>
      <c r="U1048" s="1">
        <v>3.0</v>
      </c>
      <c r="V1048" s="1">
        <v>3.0</v>
      </c>
      <c r="W1048" s="1">
        <v>3.0</v>
      </c>
      <c r="X1048" s="1">
        <v>4.0</v>
      </c>
      <c r="Y1048" s="1">
        <v>3.0</v>
      </c>
      <c r="Z1048" s="1">
        <v>3.0</v>
      </c>
      <c r="AA1048" s="1">
        <v>4.0</v>
      </c>
      <c r="AB1048" s="1">
        <v>4.0</v>
      </c>
      <c r="AC1048" s="1">
        <v>3.0</v>
      </c>
      <c r="AD1048" s="1">
        <v>3.0</v>
      </c>
      <c r="AE1048" s="1">
        <v>3.0</v>
      </c>
      <c r="AF1048" s="1">
        <v>3.0</v>
      </c>
      <c r="AG1048" s="1">
        <v>3.0</v>
      </c>
      <c r="AH1048" s="1">
        <v>3.0</v>
      </c>
      <c r="AI1048" s="1">
        <v>2.0</v>
      </c>
      <c r="AJ1048" s="1">
        <v>3.0</v>
      </c>
      <c r="AK1048" s="1">
        <v>2.0</v>
      </c>
      <c r="AL1048" s="1">
        <v>1.0</v>
      </c>
      <c r="AM1048" s="1">
        <v>1.0</v>
      </c>
      <c r="AN1048" s="1">
        <v>2.0</v>
      </c>
      <c r="AO1048" s="1">
        <v>2.0</v>
      </c>
      <c r="AP1048" s="1">
        <v>2.0</v>
      </c>
      <c r="AQ1048" s="1">
        <v>2.0</v>
      </c>
      <c r="AR1048" s="1">
        <v>1.0</v>
      </c>
      <c r="AS1048" s="1">
        <v>1.0</v>
      </c>
      <c r="AT1048" s="1">
        <v>1.0</v>
      </c>
      <c r="AU1048" s="1">
        <v>2.0</v>
      </c>
      <c r="AV1048" s="1">
        <v>3.0</v>
      </c>
      <c r="AW1048" s="1">
        <v>2.0</v>
      </c>
      <c r="AX1048" s="1">
        <v>1.0</v>
      </c>
      <c r="AY1048" s="1">
        <v>1.0</v>
      </c>
      <c r="AZ1048" s="1">
        <v>3.0</v>
      </c>
      <c r="BA1048" s="1">
        <v>2.0</v>
      </c>
      <c r="BB1048" s="1">
        <v>2.0</v>
      </c>
      <c r="BC1048" s="1">
        <v>1.0</v>
      </c>
      <c r="BD1048" s="1">
        <v>4.0</v>
      </c>
      <c r="BE1048" s="1">
        <v>1.0</v>
      </c>
      <c r="BF1048" s="1">
        <v>4.0</v>
      </c>
      <c r="BG1048" s="1">
        <v>3.0</v>
      </c>
      <c r="BH1048" s="1">
        <v>2.0</v>
      </c>
      <c r="BI1048" s="1">
        <v>1.0</v>
      </c>
      <c r="BJ1048" s="1">
        <v>3.0</v>
      </c>
      <c r="BK1048" s="1">
        <v>2.0</v>
      </c>
      <c r="BL1048" s="1">
        <v>2.0</v>
      </c>
      <c r="BM1048" s="1">
        <v>2.0</v>
      </c>
      <c r="BN1048" s="1">
        <v>3.0</v>
      </c>
      <c r="BO1048" s="1">
        <v>3.0</v>
      </c>
      <c r="BP1048" s="1">
        <v>2.0</v>
      </c>
      <c r="BQ1048" s="1">
        <v>2.0</v>
      </c>
      <c r="BR1048" s="1">
        <v>2.0</v>
      </c>
      <c r="BS1048" s="1">
        <v>4.0</v>
      </c>
      <c r="BT1048" s="1">
        <v>3.0</v>
      </c>
      <c r="BU1048" s="1">
        <v>1.0</v>
      </c>
      <c r="BV1048" s="1">
        <v>3.0</v>
      </c>
      <c r="BW1048" s="1">
        <v>3.0</v>
      </c>
      <c r="BX1048" s="1">
        <v>3.0</v>
      </c>
      <c r="BY1048" s="1">
        <v>2.0</v>
      </c>
      <c r="BZ1048" s="1">
        <v>3.0</v>
      </c>
      <c r="CA1048" s="64">
        <f t="shared" si="32"/>
        <v>200</v>
      </c>
      <c r="CB1048" s="45">
        <f t="shared" si="33"/>
        <v>40</v>
      </c>
      <c r="CC1048" s="45">
        <f t="shared" si="34"/>
        <v>23</v>
      </c>
      <c r="CD1048" s="45">
        <f t="shared" si="35"/>
        <v>27</v>
      </c>
      <c r="CE1048" s="45">
        <f t="shared" si="36"/>
        <v>22</v>
      </c>
      <c r="CF1048" s="45">
        <f t="shared" si="37"/>
        <v>12</v>
      </c>
      <c r="CG1048" s="45">
        <f t="shared" si="38"/>
        <v>15</v>
      </c>
      <c r="CH1048" s="45">
        <f t="shared" si="39"/>
        <v>18</v>
      </c>
      <c r="CI1048" s="45">
        <f t="shared" si="40"/>
        <v>0.3</v>
      </c>
      <c r="CJ1048">
        <f t="shared" si="10"/>
        <v>18</v>
      </c>
      <c r="CK1048" s="45">
        <f t="shared" si="41"/>
        <v>22</v>
      </c>
      <c r="CM1048" s="40">
        <f>VLOOKUP(CB1048,'PROMIS 57 T-Score Conversions'!Q$3:R$35,2,TRUE)</f>
        <v>60.1</v>
      </c>
      <c r="CN1048" s="44" t="str">
        <f t="shared" si="20"/>
        <v>Normal</v>
      </c>
      <c r="CO1048" s="40">
        <f>VLOOKUP(CC1048,'PROMIS 57 T-Score Conversions'!A$3:B$35,2,TRUE)</f>
        <v>61.4</v>
      </c>
      <c r="CP1048" s="39" t="str">
        <f t="shared" si="21"/>
        <v>Moderate</v>
      </c>
      <c r="CQ1048" s="40">
        <f>VLOOKUP(CD1048,'PROMIS 57 T-Score Conversions'!E$3:F$35,2,TRUE)</f>
        <v>64.9</v>
      </c>
      <c r="CR1048" s="39" t="str">
        <f t="shared" si="22"/>
        <v>Moderate</v>
      </c>
      <c r="CS1048" s="40">
        <f>VLOOKUP(CE1048,'PROMIS 57 T-Score Conversions'!U$3:V$35,2,TRUE)</f>
        <v>55.6</v>
      </c>
      <c r="CT1048" s="39" t="str">
        <f t="shared" si="42"/>
        <v>Mild</v>
      </c>
      <c r="CU1048" s="40">
        <f>VLOOKUP(CF1048,'PROMIS 57 T-Score Conversions'!Y$3:Z$35,2,TRUE)</f>
        <v>39.8</v>
      </c>
      <c r="CV1048" s="39" t="str">
        <f t="shared" si="24"/>
        <v>Normal</v>
      </c>
      <c r="CW1048" s="40">
        <f>vlookup(CG1048,'PROMIS 57 T-Score Conversions'!M$3:N$35,2,TRUE)</f>
        <v>36.2</v>
      </c>
      <c r="CX1048" s="39" t="str">
        <f t="shared" si="25"/>
        <v>Moderate</v>
      </c>
      <c r="CY1048" s="40">
        <f>VLOOKup(CH1048,'PROMIS 57 T-Score Conversions'!I$3:J$35,2,TRUE)</f>
        <v>58.1</v>
      </c>
      <c r="CZ1048" s="39" t="str">
        <f t="shared" si="26"/>
        <v>Mild</v>
      </c>
      <c r="DA1048" s="37">
        <f>VLOOKUP(CJ1048,'PROMIS 57 T-Score Conversions'!AC$3:AD$35,2,TRUE)</f>
        <v>35.56</v>
      </c>
      <c r="DB1048" s="44" t="str">
        <f t="shared" si="30"/>
        <v>Moderate</v>
      </c>
      <c r="DC1048" s="40">
        <f>VLOOKUP(CK1048,'PROMIS 57 T-Score Conversions'!AG$3:AH$35,2,TRUE)</f>
        <v>41.61</v>
      </c>
      <c r="DD1048" s="39" t="str">
        <f t="shared" si="31"/>
        <v>Normal</v>
      </c>
    </row>
    <row r="1049">
      <c r="A1049" s="1" t="b">
        <v>1</v>
      </c>
      <c r="B1049" s="1" t="b">
        <v>1</v>
      </c>
      <c r="C1049" s="20">
        <v>44208.60630925926</v>
      </c>
      <c r="D1049" s="1" t="s">
        <v>448</v>
      </c>
      <c r="E1049" s="1">
        <v>2264.0</v>
      </c>
      <c r="F1049" s="1">
        <v>3.0</v>
      </c>
      <c r="G1049" s="1">
        <v>5.0</v>
      </c>
      <c r="H1049" s="1">
        <v>4.0</v>
      </c>
      <c r="I1049" s="1">
        <v>3.0</v>
      </c>
      <c r="J1049" s="1">
        <v>2.0</v>
      </c>
      <c r="K1049" s="1">
        <v>3.0</v>
      </c>
      <c r="L1049" s="1">
        <v>5.0</v>
      </c>
      <c r="M1049" s="1">
        <v>3.0</v>
      </c>
      <c r="N1049" s="1">
        <v>4.0</v>
      </c>
      <c r="O1049" s="1">
        <v>2.0</v>
      </c>
      <c r="P1049" s="1">
        <v>2.0</v>
      </c>
      <c r="Q1049" s="1">
        <v>3.0</v>
      </c>
      <c r="R1049" s="1">
        <v>2.0</v>
      </c>
      <c r="S1049" s="1">
        <v>3.0</v>
      </c>
      <c r="T1049" s="1">
        <v>4.0</v>
      </c>
      <c r="U1049" s="1">
        <v>2.0</v>
      </c>
      <c r="V1049" s="1">
        <v>1.0</v>
      </c>
      <c r="W1049" s="1">
        <v>1.0</v>
      </c>
      <c r="X1049" s="1">
        <v>1.0</v>
      </c>
      <c r="Y1049" s="1">
        <v>1.0</v>
      </c>
      <c r="Z1049" s="1">
        <v>1.0</v>
      </c>
      <c r="AA1049" s="1">
        <v>1.0</v>
      </c>
      <c r="AB1049" s="1">
        <v>1.0</v>
      </c>
      <c r="AC1049" s="1">
        <v>1.0</v>
      </c>
      <c r="AD1049" s="1">
        <v>5.0</v>
      </c>
      <c r="AE1049" s="1">
        <v>4.0</v>
      </c>
      <c r="AF1049" s="1">
        <v>5.0</v>
      </c>
      <c r="AG1049" s="1">
        <v>5.0</v>
      </c>
      <c r="AH1049" s="1">
        <v>5.0</v>
      </c>
      <c r="AI1049" s="1">
        <v>4.0</v>
      </c>
      <c r="AJ1049" s="1">
        <v>4.0</v>
      </c>
      <c r="AK1049" s="1">
        <v>4.0</v>
      </c>
      <c r="AL1049" s="1">
        <v>3.0</v>
      </c>
      <c r="AM1049" s="1">
        <v>4.0</v>
      </c>
      <c r="AN1049" s="1">
        <v>3.0</v>
      </c>
      <c r="AO1049" s="1">
        <v>2.0</v>
      </c>
      <c r="AP1049" s="1">
        <v>4.0</v>
      </c>
      <c r="AQ1049" s="1">
        <v>2.0</v>
      </c>
      <c r="AR1049" s="1">
        <v>2.0</v>
      </c>
      <c r="AS1049" s="1">
        <v>4.0</v>
      </c>
      <c r="AT1049" s="1">
        <v>2.0</v>
      </c>
      <c r="AU1049" s="1">
        <v>2.0</v>
      </c>
      <c r="AV1049" s="1">
        <v>2.0</v>
      </c>
      <c r="AW1049" s="1">
        <v>2.0</v>
      </c>
      <c r="AX1049" s="1">
        <v>2.0</v>
      </c>
      <c r="AY1049" s="1">
        <v>2.0</v>
      </c>
      <c r="AZ1049" s="1">
        <v>2.0</v>
      </c>
      <c r="BA1049" s="1">
        <v>2.0</v>
      </c>
      <c r="BB1049" s="1">
        <v>4.0</v>
      </c>
      <c r="BC1049" s="1">
        <v>4.0</v>
      </c>
      <c r="BD1049" s="1">
        <v>3.0</v>
      </c>
      <c r="BE1049" s="1">
        <v>3.0</v>
      </c>
      <c r="BF1049" s="1">
        <v>4.0</v>
      </c>
      <c r="BG1049" s="1">
        <v>3.0</v>
      </c>
      <c r="BH1049" s="1">
        <v>4.0</v>
      </c>
      <c r="BI1049" s="1">
        <v>3.0</v>
      </c>
      <c r="BJ1049" s="1">
        <v>6.0</v>
      </c>
      <c r="BK1049" s="1">
        <v>2.0</v>
      </c>
      <c r="BL1049" s="1">
        <v>3.0</v>
      </c>
      <c r="BM1049" s="1">
        <v>3.0</v>
      </c>
      <c r="BN1049" s="1">
        <v>3.0</v>
      </c>
      <c r="BO1049" s="1">
        <v>3.0</v>
      </c>
      <c r="BP1049" s="1">
        <v>3.0</v>
      </c>
      <c r="BQ1049" s="1">
        <v>3.0</v>
      </c>
      <c r="BR1049" s="1">
        <v>4.0</v>
      </c>
      <c r="BS1049" s="1">
        <v>4.0</v>
      </c>
      <c r="BT1049" s="1">
        <v>4.0</v>
      </c>
      <c r="BU1049" s="1">
        <v>3.0</v>
      </c>
      <c r="BV1049" s="1">
        <v>4.0</v>
      </c>
      <c r="BW1049" s="1">
        <v>3.0</v>
      </c>
      <c r="BX1049" s="1">
        <v>3.0</v>
      </c>
      <c r="BY1049" s="1">
        <v>1.0</v>
      </c>
      <c r="BZ1049" s="1">
        <v>3.0</v>
      </c>
      <c r="CA1049" s="64">
        <f t="shared" si="32"/>
        <v>217</v>
      </c>
      <c r="CB1049" s="45">
        <f t="shared" si="33"/>
        <v>28</v>
      </c>
      <c r="CC1049" s="45">
        <f t="shared" si="34"/>
        <v>22</v>
      </c>
      <c r="CD1049" s="45">
        <f t="shared" si="35"/>
        <v>8</v>
      </c>
      <c r="CE1049" s="45">
        <f t="shared" si="36"/>
        <v>36</v>
      </c>
      <c r="CF1049" s="45">
        <f t="shared" si="37"/>
        <v>24</v>
      </c>
      <c r="CG1049" s="45">
        <f t="shared" si="38"/>
        <v>16</v>
      </c>
      <c r="CH1049" s="45">
        <f t="shared" si="39"/>
        <v>28</v>
      </c>
      <c r="CI1049" s="45">
        <f t="shared" si="40"/>
        <v>0.6</v>
      </c>
      <c r="CJ1049">
        <f t="shared" si="10"/>
        <v>24</v>
      </c>
      <c r="CK1049" s="45">
        <f t="shared" si="41"/>
        <v>25</v>
      </c>
      <c r="CM1049" s="40">
        <f>VLOOKUP(CB1049,'PROMIS 57 T-Score Conversions'!Q$3:R$35,2,TRUE)</f>
        <v>40.8</v>
      </c>
      <c r="CN1049" s="44" t="str">
        <f t="shared" si="20"/>
        <v>Mild</v>
      </c>
      <c r="CO1049" s="40">
        <f>VLOOKUP(CC1049,'PROMIS 57 T-Score Conversions'!A$3:B$35,2,TRUE)</f>
        <v>60.4</v>
      </c>
      <c r="CP1049" s="39" t="str">
        <f t="shared" si="21"/>
        <v>Moderate</v>
      </c>
      <c r="CQ1049" s="40">
        <f>VLOOKUP(CD1049,'PROMIS 57 T-Score Conversions'!E$3:F$35,2,TRUE)</f>
        <v>38.2</v>
      </c>
      <c r="CR1049" s="39" t="str">
        <f t="shared" si="22"/>
        <v>Normal</v>
      </c>
      <c r="CS1049" s="40">
        <f>VLOOKUP(CE1049,'PROMIS 57 T-Score Conversions'!U$3:V$35,2,TRUE)</f>
        <v>69.8</v>
      </c>
      <c r="CT1049" s="39" t="str">
        <f t="shared" si="42"/>
        <v>Moderate</v>
      </c>
      <c r="CU1049" s="40">
        <f>VLOOKUP(CF1049,'PROMIS 57 T-Score Conversions'!Y$3:Z$35,2,TRUE)</f>
        <v>54.3</v>
      </c>
      <c r="CV1049" s="39" t="str">
        <f t="shared" si="24"/>
        <v>Normal</v>
      </c>
      <c r="CW1049" s="40">
        <f>vlookup(CG1049,'PROMIS 57 T-Score Conversions'!M$3:N$35,2,TRUE)</f>
        <v>36.9</v>
      </c>
      <c r="CX1049" s="39" t="str">
        <f t="shared" si="25"/>
        <v>Moderate</v>
      </c>
      <c r="CY1049" s="40">
        <f>VLOOKup(CH1049,'PROMIS 57 T-Score Conversions'!I$3:J$35,2,TRUE)</f>
        <v>64.1</v>
      </c>
      <c r="CZ1049" s="39" t="str">
        <f t="shared" si="26"/>
        <v>Moderate</v>
      </c>
      <c r="DA1049" s="37">
        <f>VLOOKUP(CJ1049,'PROMIS 57 T-Score Conversions'!AC$3:AD$35,2,TRUE)</f>
        <v>40.29</v>
      </c>
      <c r="DB1049" s="44" t="str">
        <f t="shared" si="30"/>
        <v>Mild</v>
      </c>
      <c r="DC1049" s="40">
        <f>VLOOKUP(CK1049,'PROMIS 57 T-Score Conversions'!AG$3:AH$35,2,TRUE)</f>
        <v>44.34</v>
      </c>
      <c r="DD1049" s="39" t="str">
        <f t="shared" si="31"/>
        <v>Normal</v>
      </c>
    </row>
    <row r="1050">
      <c r="A1050" s="1" t="b">
        <v>1</v>
      </c>
      <c r="B1050" s="1" t="b">
        <v>1</v>
      </c>
      <c r="C1050" s="20">
        <v>44208.62144184028</v>
      </c>
      <c r="D1050" s="1" t="s">
        <v>593</v>
      </c>
      <c r="E1050" s="1">
        <v>2454.0</v>
      </c>
      <c r="F1050" s="1">
        <v>1.0</v>
      </c>
      <c r="G1050" s="1">
        <v>2.0</v>
      </c>
      <c r="H1050" s="1">
        <v>2.0</v>
      </c>
      <c r="I1050" s="1">
        <v>2.0</v>
      </c>
      <c r="J1050" s="1">
        <v>1.0</v>
      </c>
      <c r="K1050" s="1">
        <v>1.0</v>
      </c>
      <c r="L1050" s="1">
        <v>2.0</v>
      </c>
      <c r="M1050" s="1">
        <v>1.0</v>
      </c>
      <c r="N1050" s="1">
        <v>4.0</v>
      </c>
      <c r="O1050" s="1">
        <v>4.0</v>
      </c>
      <c r="P1050" s="1">
        <v>4.0</v>
      </c>
      <c r="Q1050" s="1">
        <v>4.0</v>
      </c>
      <c r="R1050" s="1">
        <v>4.0</v>
      </c>
      <c r="S1050" s="1">
        <v>3.0</v>
      </c>
      <c r="T1050" s="1">
        <v>4.0</v>
      </c>
      <c r="U1050" s="1">
        <v>5.0</v>
      </c>
      <c r="V1050" s="1">
        <v>1.0</v>
      </c>
      <c r="W1050" s="1">
        <v>2.0</v>
      </c>
      <c r="X1050" s="1">
        <v>2.0</v>
      </c>
      <c r="Y1050" s="1">
        <v>3.0</v>
      </c>
      <c r="Z1050" s="1">
        <v>1.0</v>
      </c>
      <c r="AA1050" s="1">
        <v>5.0</v>
      </c>
      <c r="AB1050" s="1">
        <v>2.0</v>
      </c>
      <c r="AC1050" s="1">
        <v>4.0</v>
      </c>
      <c r="AD1050" s="1">
        <v>4.0</v>
      </c>
      <c r="AE1050" s="1">
        <v>3.0</v>
      </c>
      <c r="AF1050" s="1">
        <v>4.0</v>
      </c>
      <c r="AG1050" s="1">
        <v>5.0</v>
      </c>
      <c r="AH1050" s="1">
        <v>5.0</v>
      </c>
      <c r="AI1050" s="1">
        <v>4.0</v>
      </c>
      <c r="AJ1050" s="1">
        <v>5.0</v>
      </c>
      <c r="AK1050" s="1">
        <v>3.0</v>
      </c>
      <c r="AL1050" s="1">
        <v>5.0</v>
      </c>
      <c r="AM1050" s="1">
        <v>5.0</v>
      </c>
      <c r="AN1050" s="1">
        <v>5.0</v>
      </c>
      <c r="AO1050" s="1">
        <v>5.0</v>
      </c>
      <c r="AP1050" s="1">
        <v>5.0</v>
      </c>
      <c r="AQ1050" s="1">
        <v>5.0</v>
      </c>
      <c r="AR1050" s="1">
        <v>4.0</v>
      </c>
      <c r="AS1050" s="1">
        <v>5.0</v>
      </c>
      <c r="AT1050" s="1">
        <v>1.0</v>
      </c>
      <c r="AU1050" s="1">
        <v>1.0</v>
      </c>
      <c r="AV1050" s="1">
        <v>1.0</v>
      </c>
      <c r="AW1050" s="1">
        <v>1.0</v>
      </c>
      <c r="AX1050" s="1">
        <v>1.0</v>
      </c>
      <c r="AY1050" s="1">
        <v>1.0</v>
      </c>
      <c r="AZ1050" s="1">
        <v>1.0</v>
      </c>
      <c r="BA1050" s="1">
        <v>1.0</v>
      </c>
      <c r="BB1050" s="1">
        <v>5.0</v>
      </c>
      <c r="BC1050" s="1">
        <v>5.0</v>
      </c>
      <c r="BD1050" s="1">
        <v>5.0</v>
      </c>
      <c r="BE1050" s="1">
        <v>5.0</v>
      </c>
      <c r="BF1050" s="1">
        <v>5.0</v>
      </c>
      <c r="BG1050" s="1">
        <v>5.0</v>
      </c>
      <c r="BH1050" s="1">
        <v>5.0</v>
      </c>
      <c r="BI1050" s="1">
        <v>5.0</v>
      </c>
      <c r="BJ1050" s="1">
        <v>8.0</v>
      </c>
      <c r="BK1050" s="1">
        <v>2.0</v>
      </c>
      <c r="BL1050" s="1">
        <v>2.0</v>
      </c>
      <c r="BM1050" s="1">
        <v>1.0</v>
      </c>
      <c r="BN1050" s="1">
        <v>2.0</v>
      </c>
      <c r="BO1050" s="1">
        <v>2.0</v>
      </c>
      <c r="BP1050" s="1">
        <v>2.0</v>
      </c>
      <c r="BQ1050" s="1">
        <v>2.0</v>
      </c>
      <c r="BR1050" s="1">
        <v>1.0</v>
      </c>
      <c r="BS1050" s="1">
        <v>4.0</v>
      </c>
      <c r="BT1050" s="1">
        <v>5.0</v>
      </c>
      <c r="BU1050" s="1">
        <v>5.0</v>
      </c>
      <c r="BV1050" s="1">
        <v>4.0</v>
      </c>
      <c r="BW1050" s="1">
        <v>4.0</v>
      </c>
      <c r="BX1050" s="1">
        <v>4.0</v>
      </c>
      <c r="BY1050" s="1">
        <v>3.0</v>
      </c>
      <c r="BZ1050" s="1">
        <v>5.0</v>
      </c>
      <c r="CA1050" s="64">
        <f t="shared" si="32"/>
        <v>240</v>
      </c>
      <c r="CB1050" s="45">
        <f t="shared" si="33"/>
        <v>12</v>
      </c>
      <c r="CC1050" s="45">
        <f t="shared" si="34"/>
        <v>32</v>
      </c>
      <c r="CD1050" s="45">
        <f t="shared" si="35"/>
        <v>20</v>
      </c>
      <c r="CE1050" s="45">
        <f t="shared" si="36"/>
        <v>33</v>
      </c>
      <c r="CF1050" s="45">
        <f t="shared" si="37"/>
        <v>39</v>
      </c>
      <c r="CG1050" s="45">
        <f t="shared" si="38"/>
        <v>8</v>
      </c>
      <c r="CH1050" s="45">
        <f t="shared" si="39"/>
        <v>40</v>
      </c>
      <c r="CI1050" s="45">
        <f t="shared" si="40"/>
        <v>0.8</v>
      </c>
      <c r="CJ1050">
        <f t="shared" si="10"/>
        <v>14</v>
      </c>
      <c r="CK1050" s="45">
        <f t="shared" si="41"/>
        <v>34</v>
      </c>
      <c r="CM1050" s="40">
        <f>VLOOKUP(CB1050,'PROMIS 57 T-Score Conversions'!Q$3:R$35,2,TRUE)</f>
        <v>28.8</v>
      </c>
      <c r="CN1050" s="44" t="str">
        <f t="shared" si="20"/>
        <v>Severe</v>
      </c>
      <c r="CO1050" s="40">
        <f>VLOOKUP(CC1050,'PROMIS 57 T-Score Conversions'!A$3:B$35,2,TRUE)</f>
        <v>70.8</v>
      </c>
      <c r="CP1050" s="39" t="str">
        <f t="shared" si="21"/>
        <v>Severe</v>
      </c>
      <c r="CQ1050" s="40">
        <f>VLOOKUP(CD1050,'PROMIS 57 T-Score Conversions'!E$3:F$35,2,TRUE)</f>
        <v>58.5</v>
      </c>
      <c r="CR1050" s="39" t="str">
        <f t="shared" si="22"/>
        <v>Mild</v>
      </c>
      <c r="CS1050" s="40">
        <f>VLOOKUP(CE1050,'PROMIS 57 T-Score Conversions'!U$3:V$35,2,TRUE)</f>
        <v>66.4</v>
      </c>
      <c r="CT1050" s="39" t="str">
        <f t="shared" si="42"/>
        <v>Moderate</v>
      </c>
      <c r="CU1050" s="40">
        <f>VLOOKUP(CF1050,'PROMIS 57 T-Score Conversions'!Y$3:Z$35,2,TRUE)</f>
        <v>73</v>
      </c>
      <c r="CV1050" s="39" t="str">
        <f t="shared" si="24"/>
        <v>Severe</v>
      </c>
      <c r="CW1050" s="40">
        <f>vlookup(CG1050,'PROMIS 57 T-Score Conversions'!M$3:N$35,2,TRUE)</f>
        <v>25.91</v>
      </c>
      <c r="CX1050" s="39" t="str">
        <f t="shared" si="25"/>
        <v>Severe</v>
      </c>
      <c r="CY1050" s="40">
        <f>VLOOKup(CH1050,'PROMIS 57 T-Score Conversions'!I$3:J$35,2,TRUE)</f>
        <v>77</v>
      </c>
      <c r="CZ1050" s="39" t="str">
        <f t="shared" si="26"/>
        <v>Severe</v>
      </c>
      <c r="DA1050" s="37">
        <f>VLOOKUP(CJ1050,'PROMIS 57 T-Score Conversions'!AC$3:AD$35,2,TRUE)</f>
        <v>32.15</v>
      </c>
      <c r="DB1050" s="44" t="str">
        <f t="shared" si="30"/>
        <v>Moderate</v>
      </c>
      <c r="DC1050" s="40">
        <f>VLOOKUP(CK1050,'PROMIS 57 T-Score Conversions'!AG$3:AH$35,2,TRUE)</f>
        <v>53.63</v>
      </c>
      <c r="DD1050" s="39" t="str">
        <f t="shared" si="31"/>
        <v>Normal</v>
      </c>
    </row>
    <row r="1051">
      <c r="A1051" s="1" t="b">
        <v>1</v>
      </c>
      <c r="B1051" s="1" t="b">
        <v>1</v>
      </c>
      <c r="C1051" s="20">
        <v>44209.41368618056</v>
      </c>
      <c r="D1051" s="1" t="s">
        <v>483</v>
      </c>
      <c r="E1051" s="1">
        <v>2245.0</v>
      </c>
      <c r="F1051" s="1">
        <v>3.0</v>
      </c>
      <c r="G1051" s="1">
        <v>3.0</v>
      </c>
      <c r="H1051" s="1">
        <v>5.0</v>
      </c>
      <c r="I1051" s="1">
        <v>3.0</v>
      </c>
      <c r="J1051" s="1">
        <v>1.0</v>
      </c>
      <c r="K1051" s="1">
        <v>2.0</v>
      </c>
      <c r="L1051" s="1">
        <v>3.0</v>
      </c>
      <c r="M1051" s="1">
        <v>2.0</v>
      </c>
      <c r="N1051" s="1">
        <v>4.0</v>
      </c>
      <c r="O1051" s="1">
        <v>4.0</v>
      </c>
      <c r="P1051" s="1">
        <v>2.0</v>
      </c>
      <c r="Q1051" s="1">
        <v>4.0</v>
      </c>
      <c r="R1051" s="1">
        <v>4.0</v>
      </c>
      <c r="S1051" s="1">
        <v>3.0</v>
      </c>
      <c r="T1051" s="1">
        <v>4.0</v>
      </c>
      <c r="U1051" s="1">
        <v>4.0</v>
      </c>
      <c r="V1051" s="1">
        <v>2.0</v>
      </c>
      <c r="W1051" s="1">
        <v>2.0</v>
      </c>
      <c r="X1051" s="1">
        <v>4.0</v>
      </c>
      <c r="Y1051" s="1">
        <v>3.0</v>
      </c>
      <c r="Z1051" s="1">
        <v>3.0</v>
      </c>
      <c r="AA1051" s="1">
        <v>3.0</v>
      </c>
      <c r="AB1051" s="1">
        <v>2.0</v>
      </c>
      <c r="AC1051" s="1">
        <v>2.0</v>
      </c>
      <c r="AD1051" s="1">
        <v>5.0</v>
      </c>
      <c r="AE1051" s="1">
        <v>5.0</v>
      </c>
      <c r="AF1051" s="1">
        <v>5.0</v>
      </c>
      <c r="AG1051" s="1">
        <v>5.0</v>
      </c>
      <c r="AH1051" s="1">
        <v>5.0</v>
      </c>
      <c r="AI1051" s="1">
        <v>3.0</v>
      </c>
      <c r="AJ1051" s="1">
        <v>5.0</v>
      </c>
      <c r="AK1051" s="1">
        <v>5.0</v>
      </c>
      <c r="AL1051" s="1">
        <v>4.0</v>
      </c>
      <c r="AM1051" s="1">
        <v>4.0</v>
      </c>
      <c r="AN1051" s="1">
        <v>4.0</v>
      </c>
      <c r="AO1051" s="1">
        <v>4.0</v>
      </c>
      <c r="AP1051" s="1">
        <v>4.0</v>
      </c>
      <c r="AQ1051" s="1">
        <v>4.0</v>
      </c>
      <c r="AR1051" s="1">
        <v>3.0</v>
      </c>
      <c r="AS1051" s="1">
        <v>4.0</v>
      </c>
      <c r="AT1051" s="1">
        <v>3.0</v>
      </c>
      <c r="AU1051" s="1">
        <v>3.0</v>
      </c>
      <c r="AV1051" s="1">
        <v>2.0</v>
      </c>
      <c r="AW1051" s="1">
        <v>2.0</v>
      </c>
      <c r="AX1051" s="1">
        <v>3.0</v>
      </c>
      <c r="AY1051" s="1">
        <v>2.0</v>
      </c>
      <c r="AZ1051" s="1">
        <v>3.0</v>
      </c>
      <c r="BA1051" s="1">
        <v>2.0</v>
      </c>
      <c r="BB1051" s="1">
        <v>4.0</v>
      </c>
      <c r="BC1051" s="1">
        <v>4.0</v>
      </c>
      <c r="BD1051" s="1">
        <v>4.0</v>
      </c>
      <c r="BE1051" s="1">
        <v>4.0</v>
      </c>
      <c r="BF1051" s="1">
        <v>4.0</v>
      </c>
      <c r="BG1051" s="1">
        <v>4.0</v>
      </c>
      <c r="BH1051" s="1">
        <v>4.0</v>
      </c>
      <c r="BI1051" s="1">
        <v>4.0</v>
      </c>
      <c r="BJ1051" s="1">
        <v>6.0</v>
      </c>
      <c r="BK1051" s="1">
        <v>1.0</v>
      </c>
      <c r="BL1051" s="1">
        <v>1.0</v>
      </c>
      <c r="BM1051" s="1">
        <v>1.0</v>
      </c>
      <c r="BN1051" s="1">
        <v>2.0</v>
      </c>
      <c r="BO1051" s="1">
        <v>2.0</v>
      </c>
      <c r="BP1051" s="1">
        <v>1.0</v>
      </c>
      <c r="BQ1051" s="1">
        <v>2.0</v>
      </c>
      <c r="BR1051" s="1">
        <v>3.0</v>
      </c>
      <c r="BS1051" s="1">
        <v>5.0</v>
      </c>
      <c r="BT1051" s="1">
        <v>5.0</v>
      </c>
      <c r="BU1051" s="1">
        <v>5.0</v>
      </c>
      <c r="BV1051" s="1">
        <v>5.0</v>
      </c>
      <c r="BW1051" s="1">
        <v>5.0</v>
      </c>
      <c r="BX1051" s="1">
        <v>5.0</v>
      </c>
      <c r="BY1051" s="1">
        <v>5.0</v>
      </c>
      <c r="BZ1051" s="1">
        <v>5.0</v>
      </c>
      <c r="CA1051" s="64">
        <f t="shared" si="32"/>
        <v>252</v>
      </c>
      <c r="CB1051" s="45">
        <f t="shared" si="33"/>
        <v>22</v>
      </c>
      <c r="CC1051" s="45">
        <f t="shared" si="34"/>
        <v>29</v>
      </c>
      <c r="CD1051" s="45">
        <f t="shared" si="35"/>
        <v>21</v>
      </c>
      <c r="CE1051" s="45">
        <f t="shared" si="36"/>
        <v>38</v>
      </c>
      <c r="CF1051" s="45">
        <f t="shared" si="37"/>
        <v>31</v>
      </c>
      <c r="CG1051" s="45">
        <f t="shared" si="38"/>
        <v>20</v>
      </c>
      <c r="CH1051" s="45">
        <f t="shared" si="39"/>
        <v>32</v>
      </c>
      <c r="CI1051" s="45">
        <f t="shared" si="40"/>
        <v>0.6</v>
      </c>
      <c r="CJ1051">
        <f t="shared" si="10"/>
        <v>13</v>
      </c>
      <c r="CK1051" s="45">
        <f t="shared" si="41"/>
        <v>40</v>
      </c>
      <c r="CM1051" s="40">
        <f>VLOOKUP(CB1051,'PROMIS 57 T-Score Conversions'!Q$3:R$35,2,TRUE)</f>
        <v>36.7</v>
      </c>
      <c r="CN1051" s="44" t="str">
        <f t="shared" si="20"/>
        <v>Moderate</v>
      </c>
      <c r="CO1051" s="40">
        <f>VLOOKUP(CC1051,'PROMIS 57 T-Score Conversions'!A$3:B$35,2,TRUE)</f>
        <v>67.7</v>
      </c>
      <c r="CP1051" s="39" t="str">
        <f t="shared" si="21"/>
        <v>Severe</v>
      </c>
      <c r="CQ1051" s="40">
        <f>VLOOKUP(CD1051,'PROMIS 57 T-Score Conversions'!E$3:F$35,2,TRUE)</f>
        <v>59.4</v>
      </c>
      <c r="CR1051" s="39" t="str">
        <f t="shared" si="22"/>
        <v>Mild</v>
      </c>
      <c r="CS1051" s="40">
        <f>VLOOKUP(CE1051,'PROMIS 57 T-Score Conversions'!U$3:V$35,2,TRUE)</f>
        <v>72.4</v>
      </c>
      <c r="CT1051" s="39" t="str">
        <f t="shared" si="42"/>
        <v>Severe</v>
      </c>
      <c r="CU1051" s="40">
        <f>VLOOKUP(CF1051,'PROMIS 57 T-Score Conversions'!Y$3:Z$35,2,TRUE)</f>
        <v>61.5</v>
      </c>
      <c r="CV1051" s="39" t="str">
        <f t="shared" si="24"/>
        <v>Moderate</v>
      </c>
      <c r="CW1051" s="40">
        <f>vlookup(CG1051,'PROMIS 57 T-Score Conversions'!M$3:N$35,2,TRUE)</f>
        <v>40.2</v>
      </c>
      <c r="CX1051" s="39" t="str">
        <f t="shared" si="25"/>
        <v>Mild</v>
      </c>
      <c r="CY1051" s="40">
        <f>VLOOKup(CH1051,'PROMIS 57 T-Score Conversions'!I$3:J$35,2,TRUE)</f>
        <v>66.9</v>
      </c>
      <c r="CZ1051" s="39" t="str">
        <f t="shared" si="26"/>
        <v>Moderate</v>
      </c>
      <c r="DA1051" s="37">
        <f>VLOOKUP(CJ1051,'PROMIS 57 T-Score Conversions'!AC$3:AD$35,2,TRUE)</f>
        <v>31.18</v>
      </c>
      <c r="DB1051" s="44" t="str">
        <f t="shared" si="30"/>
        <v>Moderate</v>
      </c>
      <c r="DC1051" s="40">
        <f>VLOOKUP(CK1051,'PROMIS 57 T-Score Conversions'!AG$3:AH$35,2,TRUE)</f>
        <v>67.09</v>
      </c>
      <c r="DD1051" s="39" t="str">
        <f t="shared" si="31"/>
        <v>Moderate</v>
      </c>
    </row>
    <row r="1052">
      <c r="A1052" s="1" t="b">
        <v>1</v>
      </c>
      <c r="B1052" s="1" t="b">
        <v>1</v>
      </c>
      <c r="C1052" s="20">
        <v>44209.43524097222</v>
      </c>
      <c r="D1052" s="1" t="s">
        <v>395</v>
      </c>
      <c r="E1052" s="1">
        <v>2208.0</v>
      </c>
      <c r="F1052" s="1">
        <v>3.0</v>
      </c>
      <c r="G1052" s="1">
        <v>3.0</v>
      </c>
      <c r="H1052" s="1">
        <v>3.0</v>
      </c>
      <c r="I1052" s="1">
        <v>2.0</v>
      </c>
      <c r="J1052" s="1">
        <v>1.0</v>
      </c>
      <c r="K1052" s="1">
        <v>3.0</v>
      </c>
      <c r="L1052" s="1">
        <v>3.0</v>
      </c>
      <c r="M1052" s="1">
        <v>1.0</v>
      </c>
      <c r="N1052" s="1">
        <v>3.0</v>
      </c>
      <c r="O1052" s="1">
        <v>3.0</v>
      </c>
      <c r="P1052" s="1">
        <v>3.0</v>
      </c>
      <c r="Q1052" s="1">
        <v>4.0</v>
      </c>
      <c r="R1052" s="1">
        <v>3.0</v>
      </c>
      <c r="S1052" s="1">
        <v>3.0</v>
      </c>
      <c r="T1052" s="1">
        <v>3.0</v>
      </c>
      <c r="U1052" s="1">
        <v>4.0</v>
      </c>
      <c r="V1052" s="1">
        <v>4.0</v>
      </c>
      <c r="W1052" s="1">
        <v>4.0</v>
      </c>
      <c r="X1052" s="1">
        <v>5.0</v>
      </c>
      <c r="Y1052" s="1">
        <v>4.0</v>
      </c>
      <c r="Z1052" s="1">
        <v>4.0</v>
      </c>
      <c r="AA1052" s="1">
        <v>4.0</v>
      </c>
      <c r="AB1052" s="1">
        <v>5.0</v>
      </c>
      <c r="AC1052" s="1">
        <v>4.0</v>
      </c>
      <c r="AD1052" s="1">
        <v>4.0</v>
      </c>
      <c r="AE1052" s="1">
        <v>4.0</v>
      </c>
      <c r="AF1052" s="1">
        <v>5.0</v>
      </c>
      <c r="AG1052" s="1">
        <v>4.0</v>
      </c>
      <c r="AH1052" s="1">
        <v>5.0</v>
      </c>
      <c r="AI1052" s="1">
        <v>4.0</v>
      </c>
      <c r="AJ1052" s="1">
        <v>5.0</v>
      </c>
      <c r="AK1052" s="1">
        <v>4.0</v>
      </c>
      <c r="AL1052" s="1">
        <v>3.0</v>
      </c>
      <c r="AM1052" s="1">
        <v>4.0</v>
      </c>
      <c r="AN1052" s="1">
        <v>3.0</v>
      </c>
      <c r="AO1052" s="1">
        <v>2.0</v>
      </c>
      <c r="AP1052" s="1">
        <v>3.0</v>
      </c>
      <c r="AQ1052" s="1">
        <v>2.0</v>
      </c>
      <c r="AR1052" s="1">
        <v>1.0</v>
      </c>
      <c r="AS1052" s="1">
        <v>4.0</v>
      </c>
      <c r="AT1052" s="1">
        <v>2.0</v>
      </c>
      <c r="AU1052" s="1">
        <v>2.0</v>
      </c>
      <c r="AV1052" s="1">
        <v>1.0</v>
      </c>
      <c r="AW1052" s="1">
        <v>2.0</v>
      </c>
      <c r="AX1052" s="1">
        <v>2.0</v>
      </c>
      <c r="AY1052" s="1">
        <v>2.0</v>
      </c>
      <c r="AZ1052" s="1">
        <v>2.0</v>
      </c>
      <c r="BA1052" s="1">
        <v>1.0</v>
      </c>
      <c r="BB1052" s="1">
        <v>3.0</v>
      </c>
      <c r="BC1052" s="1">
        <v>3.0</v>
      </c>
      <c r="BD1052" s="1">
        <v>4.0</v>
      </c>
      <c r="BE1052" s="1">
        <v>3.0</v>
      </c>
      <c r="BF1052" s="1">
        <v>4.0</v>
      </c>
      <c r="BG1052" s="1">
        <v>4.0</v>
      </c>
      <c r="BH1052" s="1">
        <v>4.0</v>
      </c>
      <c r="BI1052" s="1">
        <v>3.0</v>
      </c>
      <c r="BJ1052" s="1">
        <v>3.0</v>
      </c>
      <c r="BK1052" s="1">
        <v>3.0</v>
      </c>
      <c r="BL1052" s="1">
        <v>3.0</v>
      </c>
      <c r="BM1052" s="1">
        <v>3.0</v>
      </c>
      <c r="BN1052" s="1">
        <v>2.0</v>
      </c>
      <c r="BO1052" s="1">
        <v>3.0</v>
      </c>
      <c r="BP1052" s="1">
        <v>2.0</v>
      </c>
      <c r="BQ1052" s="1">
        <v>2.0</v>
      </c>
      <c r="BR1052" s="1">
        <v>3.0</v>
      </c>
      <c r="BS1052" s="1">
        <v>4.0</v>
      </c>
      <c r="BT1052" s="1">
        <v>3.0</v>
      </c>
      <c r="BU1052" s="1">
        <v>3.0</v>
      </c>
      <c r="BV1052" s="1">
        <v>3.0</v>
      </c>
      <c r="BW1052" s="1">
        <v>4.0</v>
      </c>
      <c r="BX1052" s="1">
        <v>4.0</v>
      </c>
      <c r="BY1052" s="1">
        <v>3.0</v>
      </c>
      <c r="BZ1052" s="1">
        <v>3.0</v>
      </c>
      <c r="CA1052" s="64">
        <f t="shared" si="32"/>
        <v>229</v>
      </c>
      <c r="CB1052" s="45">
        <f t="shared" si="33"/>
        <v>19</v>
      </c>
      <c r="CC1052" s="45">
        <f t="shared" si="34"/>
        <v>26</v>
      </c>
      <c r="CD1052" s="45">
        <f t="shared" si="35"/>
        <v>34</v>
      </c>
      <c r="CE1052" s="45">
        <f t="shared" si="36"/>
        <v>35</v>
      </c>
      <c r="CF1052" s="45">
        <f t="shared" si="37"/>
        <v>22</v>
      </c>
      <c r="CG1052" s="45">
        <f t="shared" si="38"/>
        <v>14</v>
      </c>
      <c r="CH1052" s="45">
        <f t="shared" si="39"/>
        <v>28</v>
      </c>
      <c r="CI1052" s="45">
        <f t="shared" si="40"/>
        <v>0.3</v>
      </c>
      <c r="CJ1052">
        <f t="shared" si="10"/>
        <v>21</v>
      </c>
      <c r="CK1052" s="45">
        <f t="shared" si="41"/>
        <v>27</v>
      </c>
      <c r="CM1052" s="40">
        <f>VLOOKUP(CB1052,'PROMIS 57 T-Score Conversions'!Q$3:R$35,2,TRUE)</f>
        <v>34.7</v>
      </c>
      <c r="CN1052" s="44" t="str">
        <f t="shared" si="20"/>
        <v>Moderate</v>
      </c>
      <c r="CO1052" s="40">
        <f>VLOOKUP(CC1052,'PROMIS 57 T-Score Conversions'!A$3:B$35,2,TRUE)</f>
        <v>64.5</v>
      </c>
      <c r="CP1052" s="39" t="str">
        <f t="shared" si="21"/>
        <v>Moderate</v>
      </c>
      <c r="CQ1052" s="40">
        <f>VLOOKUP(CD1052,'PROMIS 57 T-Score Conversions'!E$3:F$35,2,TRUE)</f>
        <v>71.7</v>
      </c>
      <c r="CR1052" s="39" t="str">
        <f t="shared" si="22"/>
        <v>Severe</v>
      </c>
      <c r="CS1052" s="40">
        <f>VLOOKUP(CE1052,'PROMIS 57 T-Score Conversions'!U$3:V$35,2,TRUE)</f>
        <v>68.6</v>
      </c>
      <c r="CT1052" s="39" t="str">
        <f t="shared" si="42"/>
        <v>Moderate</v>
      </c>
      <c r="CU1052" s="40">
        <f>VLOOKUP(CF1052,'PROMIS 57 T-Score Conversions'!Y$3:Z$35,2,TRUE)</f>
        <v>52.2</v>
      </c>
      <c r="CV1052" s="39" t="str">
        <f t="shared" si="24"/>
        <v>Normal</v>
      </c>
      <c r="CW1052" s="40">
        <f>vlookup(CG1052,'PROMIS 57 T-Score Conversions'!M$3:N$35,2,TRUE)</f>
        <v>35.3</v>
      </c>
      <c r="CX1052" s="39" t="str">
        <f t="shared" si="25"/>
        <v>Moderate</v>
      </c>
      <c r="CY1052" s="40">
        <f>VLOOKup(CH1052,'PROMIS 57 T-Score Conversions'!I$3:J$35,2,TRUE)</f>
        <v>64.1</v>
      </c>
      <c r="CZ1052" s="39" t="str">
        <f t="shared" si="26"/>
        <v>Moderate</v>
      </c>
      <c r="DA1052" s="37">
        <f>VLOOKUP(CJ1052,'PROMIS 57 T-Score Conversions'!AC$3:AD$35,2,TRUE)</f>
        <v>37.93</v>
      </c>
      <c r="DB1052" s="44" t="str">
        <f t="shared" si="30"/>
        <v>Moderate</v>
      </c>
      <c r="DC1052" s="40">
        <f>VLOOKUP(CK1052,'PROMIS 57 T-Score Conversions'!AG$3:AH$35,2,TRUE)</f>
        <v>46.21</v>
      </c>
      <c r="DD1052" s="39" t="str">
        <f t="shared" si="31"/>
        <v>Normal</v>
      </c>
    </row>
    <row r="1053">
      <c r="A1053" s="1" t="b">
        <v>1</v>
      </c>
      <c r="B1053" t="b">
        <v>0</v>
      </c>
      <c r="C1053" s="20">
        <v>44209.4463615625</v>
      </c>
      <c r="D1053" s="1" t="s">
        <v>326</v>
      </c>
      <c r="E1053" s="1">
        <v>2121.0</v>
      </c>
      <c r="F1053" s="1">
        <v>2.0</v>
      </c>
      <c r="G1053" s="1">
        <v>4.0</v>
      </c>
      <c r="H1053" s="1">
        <v>3.0</v>
      </c>
      <c r="I1053" s="1">
        <v>4.0</v>
      </c>
      <c r="J1053" s="1">
        <v>1.0</v>
      </c>
      <c r="K1053" s="1">
        <v>2.0</v>
      </c>
      <c r="L1053" s="1">
        <v>2.0</v>
      </c>
      <c r="M1053" s="1">
        <v>1.0</v>
      </c>
      <c r="N1053" s="1">
        <v>4.0</v>
      </c>
      <c r="O1053" s="1">
        <v>3.0</v>
      </c>
      <c r="P1053" s="1">
        <v>3.0</v>
      </c>
      <c r="Q1053" s="1">
        <v>4.0</v>
      </c>
      <c r="R1053" s="1">
        <v>4.0</v>
      </c>
      <c r="S1053" s="1">
        <v>3.0</v>
      </c>
      <c r="T1053" s="1">
        <v>4.0</v>
      </c>
      <c r="U1053" s="1">
        <v>4.0</v>
      </c>
      <c r="V1053" s="1">
        <v>3.0</v>
      </c>
      <c r="W1053" s="1">
        <v>2.0</v>
      </c>
      <c r="X1053" s="1">
        <v>2.0</v>
      </c>
      <c r="Y1053" s="1">
        <v>2.0</v>
      </c>
      <c r="Z1053" s="1">
        <v>2.0</v>
      </c>
      <c r="AA1053" s="1">
        <v>3.0</v>
      </c>
      <c r="AB1053" s="1">
        <v>2.0</v>
      </c>
      <c r="AC1053" s="1">
        <v>3.0</v>
      </c>
      <c r="AD1053" s="1">
        <v>3.0</v>
      </c>
      <c r="AE1053" s="1">
        <v>2.0</v>
      </c>
      <c r="AF1053" s="1">
        <v>3.0</v>
      </c>
      <c r="AG1053" s="1">
        <v>3.0</v>
      </c>
      <c r="AH1053" s="1">
        <v>2.0</v>
      </c>
      <c r="AI1053" s="1">
        <v>3.0</v>
      </c>
      <c r="AJ1053" s="1">
        <v>3.0</v>
      </c>
      <c r="AK1053" s="1">
        <v>4.0</v>
      </c>
      <c r="AL1053" s="1">
        <v>3.0</v>
      </c>
      <c r="AM1053" s="1">
        <v>4.0</v>
      </c>
      <c r="AN1053" s="1">
        <v>3.0</v>
      </c>
      <c r="AO1053" s="1">
        <v>2.0</v>
      </c>
      <c r="AP1053" s="1">
        <v>5.0</v>
      </c>
      <c r="AQ1053" s="1">
        <v>2.0</v>
      </c>
      <c r="AR1053" s="1">
        <v>2.0</v>
      </c>
      <c r="AS1053" s="1">
        <v>4.0</v>
      </c>
      <c r="AT1053" s="1">
        <v>3.0</v>
      </c>
      <c r="AU1053" s="1">
        <v>3.0</v>
      </c>
      <c r="AV1053" s="1">
        <v>2.0</v>
      </c>
      <c r="AW1053" s="1">
        <v>3.0</v>
      </c>
      <c r="AX1053" s="1">
        <v>3.0</v>
      </c>
      <c r="AY1053" s="1">
        <v>2.0</v>
      </c>
      <c r="AZ1053" s="1">
        <v>4.0</v>
      </c>
      <c r="BA1053" s="1">
        <v>2.0</v>
      </c>
      <c r="BB1053" s="1">
        <v>3.0</v>
      </c>
      <c r="BC1053" s="1">
        <v>4.0</v>
      </c>
      <c r="BD1053" s="1">
        <v>2.0</v>
      </c>
      <c r="BE1053" s="1">
        <v>5.0</v>
      </c>
      <c r="BF1053" s="1">
        <v>4.0</v>
      </c>
      <c r="BG1053" s="1">
        <v>2.0</v>
      </c>
      <c r="BH1053" s="1">
        <v>3.0</v>
      </c>
      <c r="BI1053" s="1">
        <v>3.0</v>
      </c>
      <c r="BJ1053" s="1">
        <v>6.0</v>
      </c>
      <c r="BK1053" s="1">
        <v>2.0</v>
      </c>
      <c r="BL1053" s="1">
        <v>2.0</v>
      </c>
      <c r="BM1053" s="1">
        <v>2.0</v>
      </c>
      <c r="BN1053" s="1">
        <v>2.0</v>
      </c>
      <c r="BO1053" s="1">
        <v>2.0</v>
      </c>
      <c r="BP1053" s="1">
        <v>2.0</v>
      </c>
      <c r="BQ1053" s="1">
        <v>2.0</v>
      </c>
      <c r="BR1053" s="1">
        <v>2.0</v>
      </c>
      <c r="BS1053" s="1">
        <v>4.0</v>
      </c>
      <c r="BT1053" s="1">
        <v>5.0</v>
      </c>
      <c r="BU1053" s="1">
        <v>3.0</v>
      </c>
      <c r="BV1053" s="1">
        <v>4.0</v>
      </c>
      <c r="BW1053" s="1">
        <v>3.0</v>
      </c>
      <c r="BX1053" s="1">
        <v>3.0</v>
      </c>
      <c r="BY1053" s="1">
        <v>3.0</v>
      </c>
      <c r="BZ1053" s="1">
        <v>4.0</v>
      </c>
      <c r="CA1053" s="64">
        <f t="shared" si="32"/>
        <v>214</v>
      </c>
      <c r="CB1053" s="45">
        <f t="shared" si="33"/>
        <v>19</v>
      </c>
      <c r="CC1053" s="45">
        <f t="shared" si="34"/>
        <v>29</v>
      </c>
      <c r="CD1053" s="45">
        <f t="shared" si="35"/>
        <v>19</v>
      </c>
      <c r="CE1053" s="45">
        <f t="shared" si="36"/>
        <v>23</v>
      </c>
      <c r="CF1053" s="45">
        <f t="shared" si="37"/>
        <v>25</v>
      </c>
      <c r="CG1053" s="45">
        <f t="shared" si="38"/>
        <v>22</v>
      </c>
      <c r="CH1053" s="45">
        <f t="shared" si="39"/>
        <v>26</v>
      </c>
      <c r="CI1053" s="45">
        <f t="shared" si="40"/>
        <v>0.6</v>
      </c>
      <c r="CJ1053">
        <f t="shared" si="10"/>
        <v>16</v>
      </c>
      <c r="CK1053" s="45">
        <f t="shared" si="41"/>
        <v>29</v>
      </c>
      <c r="CM1053" s="40">
        <f>VLOOKUP(CB1053,'PROMIS 57 T-Score Conversions'!Q$3:R$35,2,TRUE)</f>
        <v>34.7</v>
      </c>
      <c r="CN1053" s="44" t="str">
        <f t="shared" si="20"/>
        <v>Moderate</v>
      </c>
      <c r="CO1053" s="40">
        <f>VLOOKUP(CC1053,'PROMIS 57 T-Score Conversions'!A$3:B$35,2,TRUE)</f>
        <v>67.7</v>
      </c>
      <c r="CP1053" s="39" t="str">
        <f t="shared" si="21"/>
        <v>Severe</v>
      </c>
      <c r="CQ1053" s="40">
        <f>VLOOKUP(CD1053,'PROMIS 57 T-Score Conversions'!E$3:F$35,2,TRUE)</f>
        <v>57.7</v>
      </c>
      <c r="CR1053" s="39" t="str">
        <f t="shared" si="22"/>
        <v>Mild</v>
      </c>
      <c r="CS1053" s="40">
        <f>VLOOKUP(CE1053,'PROMIS 57 T-Score Conversions'!U$3:V$35,2,TRUE)</f>
        <v>56.6</v>
      </c>
      <c r="CT1053" s="39" t="str">
        <f t="shared" si="42"/>
        <v>Mild</v>
      </c>
      <c r="CU1053" s="40">
        <f>VLOOKUP(CF1053,'PROMIS 57 T-Score Conversions'!Y$3:Z$35,2,TRUE)</f>
        <v>55.3</v>
      </c>
      <c r="CV1053" s="39" t="str">
        <f t="shared" si="24"/>
        <v>Mild</v>
      </c>
      <c r="CW1053" s="40">
        <f>vlookup(CG1053,'PROMIS 57 T-Score Conversions'!M$3:N$35,2,TRUE)</f>
        <v>42</v>
      </c>
      <c r="CX1053" s="39" t="str">
        <f t="shared" si="25"/>
        <v>Mild</v>
      </c>
      <c r="CY1053" s="40">
        <f>VLOOKup(CH1053,'PROMIS 57 T-Score Conversions'!I$3:J$35,2,TRUE)</f>
        <v>62.8</v>
      </c>
      <c r="CZ1053" s="39" t="str">
        <f t="shared" si="26"/>
        <v>Moderate</v>
      </c>
      <c r="DA1053" s="37">
        <f>VLOOKUP(CJ1053,'PROMIS 57 T-Score Conversions'!AC$3:AD$35,2,TRUE)</f>
        <v>33.92</v>
      </c>
      <c r="DB1053" s="44" t="str">
        <f t="shared" si="30"/>
        <v>Moderate</v>
      </c>
      <c r="DC1053" s="40">
        <f>VLOOKUP(CK1053,'PROMIS 57 T-Score Conversions'!AG$3:AH$35,2,TRUE)</f>
        <v>48.16</v>
      </c>
      <c r="DD1053" s="39" t="str">
        <f t="shared" si="31"/>
        <v>Normal</v>
      </c>
    </row>
    <row r="1054">
      <c r="A1054" s="1" t="b">
        <v>1</v>
      </c>
      <c r="B1054" s="1" t="b">
        <v>1</v>
      </c>
      <c r="C1054" s="20">
        <v>44209.64698820602</v>
      </c>
      <c r="D1054" s="1" t="s">
        <v>530</v>
      </c>
      <c r="E1054" s="1">
        <v>1876.0</v>
      </c>
      <c r="F1054" s="1">
        <v>4.0</v>
      </c>
      <c r="G1054" s="1">
        <v>5.0</v>
      </c>
      <c r="H1054" s="1">
        <v>5.0</v>
      </c>
      <c r="I1054" s="1">
        <v>5.0</v>
      </c>
      <c r="J1054" s="1">
        <v>4.0</v>
      </c>
      <c r="K1054" s="1">
        <v>5.0</v>
      </c>
      <c r="L1054" s="1">
        <v>4.0</v>
      </c>
      <c r="M1054" s="1">
        <v>4.0</v>
      </c>
      <c r="N1054" s="1">
        <v>1.0</v>
      </c>
      <c r="O1054" s="1">
        <v>2.0</v>
      </c>
      <c r="P1054" s="1">
        <v>2.0</v>
      </c>
      <c r="Q1054" s="1">
        <v>1.0</v>
      </c>
      <c r="R1054" s="1">
        <v>1.0</v>
      </c>
      <c r="S1054" s="1">
        <v>1.0</v>
      </c>
      <c r="T1054" s="1">
        <v>2.0</v>
      </c>
      <c r="U1054" s="1">
        <v>1.0</v>
      </c>
      <c r="V1054" s="1">
        <v>2.0</v>
      </c>
      <c r="W1054" s="1">
        <v>1.0</v>
      </c>
      <c r="X1054" s="1">
        <v>2.0</v>
      </c>
      <c r="Y1054" s="1">
        <v>1.0</v>
      </c>
      <c r="Z1054" s="1">
        <v>2.0</v>
      </c>
      <c r="AA1054" s="1">
        <v>2.0</v>
      </c>
      <c r="AB1054" s="1">
        <v>2.0</v>
      </c>
      <c r="AC1054" s="1">
        <v>2.0</v>
      </c>
      <c r="AD1054" s="1">
        <v>2.0</v>
      </c>
      <c r="AE1054" s="1">
        <v>2.0</v>
      </c>
      <c r="AF1054" s="1">
        <v>2.0</v>
      </c>
      <c r="AG1054" s="1">
        <v>2.0</v>
      </c>
      <c r="AH1054" s="1">
        <v>2.0</v>
      </c>
      <c r="AI1054" s="1">
        <v>2.0</v>
      </c>
      <c r="AJ1054" s="1">
        <v>2.0</v>
      </c>
      <c r="AK1054" s="1">
        <v>1.0</v>
      </c>
      <c r="AL1054" s="1">
        <v>2.0</v>
      </c>
      <c r="AM1054" s="1">
        <v>3.0</v>
      </c>
      <c r="AN1054" s="1">
        <v>3.0</v>
      </c>
      <c r="AO1054" s="1">
        <v>3.0</v>
      </c>
      <c r="AP1054" s="1">
        <v>2.0</v>
      </c>
      <c r="AQ1054" s="1">
        <v>2.0</v>
      </c>
      <c r="AR1054" s="1">
        <v>1.0</v>
      </c>
      <c r="AS1054" s="1">
        <v>2.0</v>
      </c>
      <c r="AT1054" s="1">
        <v>4.0</v>
      </c>
      <c r="AU1054" s="1">
        <v>5.0</v>
      </c>
      <c r="AV1054" s="1">
        <v>4.0</v>
      </c>
      <c r="AW1054" s="1">
        <v>4.0</v>
      </c>
      <c r="AX1054" s="1">
        <v>5.0</v>
      </c>
      <c r="AY1054" s="1">
        <v>5.0</v>
      </c>
      <c r="AZ1054" s="1">
        <v>5.0</v>
      </c>
      <c r="BA1054" s="1">
        <v>4.0</v>
      </c>
      <c r="BB1054" s="1">
        <v>1.0</v>
      </c>
      <c r="BC1054" s="1">
        <v>1.0</v>
      </c>
      <c r="BD1054" s="1">
        <v>1.0</v>
      </c>
      <c r="BE1054" s="1">
        <v>1.0</v>
      </c>
      <c r="BF1054" s="1">
        <v>1.0</v>
      </c>
      <c r="BG1054" s="1">
        <v>1.0</v>
      </c>
      <c r="BH1054" s="1">
        <v>1.0</v>
      </c>
      <c r="BI1054" s="1">
        <v>1.0</v>
      </c>
      <c r="BJ1054" s="1">
        <v>2.0</v>
      </c>
      <c r="BK1054" s="1">
        <v>2.0</v>
      </c>
      <c r="BL1054" s="1">
        <v>2.0</v>
      </c>
      <c r="BM1054" s="1">
        <v>2.0</v>
      </c>
      <c r="BN1054" s="1">
        <v>2.0</v>
      </c>
      <c r="BO1054" s="1">
        <v>2.0</v>
      </c>
      <c r="BP1054" s="1">
        <v>2.0</v>
      </c>
      <c r="BQ1054" s="1">
        <v>2.0</v>
      </c>
      <c r="BR1054" s="1">
        <v>2.0</v>
      </c>
      <c r="BS1054" s="1">
        <v>2.0</v>
      </c>
      <c r="BT1054" s="1">
        <v>2.0</v>
      </c>
      <c r="BU1054" s="1">
        <v>2.0</v>
      </c>
      <c r="BV1054" s="1">
        <v>2.0</v>
      </c>
      <c r="BW1054" s="1">
        <v>2.0</v>
      </c>
      <c r="BX1054" s="1">
        <v>2.0</v>
      </c>
      <c r="BY1054" s="1">
        <v>2.0</v>
      </c>
      <c r="BZ1054" s="1">
        <v>2.0</v>
      </c>
      <c r="CA1054" s="64">
        <f t="shared" si="32"/>
        <v>172</v>
      </c>
      <c r="CB1054" s="45">
        <f t="shared" si="33"/>
        <v>36</v>
      </c>
      <c r="CC1054" s="45">
        <f t="shared" si="34"/>
        <v>11</v>
      </c>
      <c r="CD1054" s="45">
        <f t="shared" si="35"/>
        <v>14</v>
      </c>
      <c r="CE1054" s="45">
        <f t="shared" si="36"/>
        <v>15</v>
      </c>
      <c r="CF1054" s="45">
        <f t="shared" si="37"/>
        <v>18</v>
      </c>
      <c r="CG1054" s="45">
        <f t="shared" si="38"/>
        <v>36</v>
      </c>
      <c r="CH1054" s="45">
        <f t="shared" si="39"/>
        <v>8</v>
      </c>
      <c r="CI1054" s="45">
        <f t="shared" si="40"/>
        <v>0.2</v>
      </c>
      <c r="CJ1054">
        <f t="shared" si="10"/>
        <v>16</v>
      </c>
      <c r="CK1054" s="45">
        <f t="shared" si="41"/>
        <v>16</v>
      </c>
      <c r="CM1054" s="40">
        <f>VLOOKUP(CB1054,'PROMIS 57 T-Score Conversions'!Q$3:R$35,2,TRUE)</f>
        <v>47.8</v>
      </c>
      <c r="CN1054" s="44" t="str">
        <f t="shared" si="20"/>
        <v>Normal</v>
      </c>
      <c r="CO1054" s="40">
        <f>VLOOKUP(CC1054,'PROMIS 57 T-Score Conversions'!A$3:B$35,2,TRUE)</f>
        <v>47.8</v>
      </c>
      <c r="CP1054" s="39" t="str">
        <f t="shared" si="21"/>
        <v>Normal</v>
      </c>
      <c r="CQ1054" s="40">
        <f>VLOOKUP(CD1054,'PROMIS 57 T-Score Conversions'!E$3:F$35,2,TRUE)</f>
        <v>53.2</v>
      </c>
      <c r="CR1054" s="39" t="str">
        <f t="shared" si="22"/>
        <v>Normal</v>
      </c>
      <c r="CS1054" s="40">
        <f>VLOOKUP(CE1054,'PROMIS 57 T-Score Conversions'!U$3:V$35,2,TRUE)</f>
        <v>48.1</v>
      </c>
      <c r="CT1054" s="39" t="str">
        <f t="shared" si="42"/>
        <v>Normal</v>
      </c>
      <c r="CU1054" s="40">
        <f>VLOOKUP(CF1054,'PROMIS 57 T-Score Conversions'!Y$3:Z$35,2,TRUE)</f>
        <v>47.9</v>
      </c>
      <c r="CV1054" s="39" t="str">
        <f t="shared" si="24"/>
        <v>Normal</v>
      </c>
      <c r="CW1054" s="40">
        <f>vlookup(CG1054,'PROMIS 57 T-Score Conversions'!M$3:N$35,2,TRUE)</f>
        <v>55.7</v>
      </c>
      <c r="CX1054" s="39" t="str">
        <f t="shared" si="25"/>
        <v>Normal</v>
      </c>
      <c r="CY1054" s="40">
        <f>VLOOKup(CH1054,'PROMIS 57 T-Score Conversions'!I$3:J$35,2,TRUE)</f>
        <v>40.7</v>
      </c>
      <c r="CZ1054" s="39" t="str">
        <f t="shared" si="26"/>
        <v>Normal</v>
      </c>
      <c r="DA1054" s="37">
        <f>VLOOKUP(CJ1054,'PROMIS 57 T-Score Conversions'!AC$3:AD$35,2,TRUE)</f>
        <v>33.92</v>
      </c>
      <c r="DB1054" s="44" t="str">
        <f t="shared" si="30"/>
        <v>Moderate</v>
      </c>
      <c r="DC1054" s="40">
        <f>VLOOKUP(CK1054,'PROMIS 57 T-Score Conversions'!AG$3:AH$35,2,TRUE)</f>
        <v>36.07</v>
      </c>
      <c r="DD1054" s="39" t="str">
        <f t="shared" si="31"/>
        <v>Normal</v>
      </c>
    </row>
    <row r="1055">
      <c r="A1055" s="1" t="b">
        <v>1</v>
      </c>
      <c r="B1055" s="1" t="b">
        <v>1</v>
      </c>
      <c r="C1055" s="20">
        <v>44210.39199631945</v>
      </c>
      <c r="D1055" s="1" t="s">
        <v>538</v>
      </c>
      <c r="E1055" s="1">
        <v>2372.0</v>
      </c>
      <c r="F1055" s="1">
        <v>3.0</v>
      </c>
      <c r="G1055" s="1">
        <v>3.0</v>
      </c>
      <c r="H1055" s="1">
        <v>4.0</v>
      </c>
      <c r="I1055" s="1">
        <v>3.0</v>
      </c>
      <c r="J1055" s="1">
        <v>1.0</v>
      </c>
      <c r="K1055" s="1">
        <v>3.0</v>
      </c>
      <c r="L1055" s="1">
        <v>3.0</v>
      </c>
      <c r="M1055" s="1">
        <v>2.0</v>
      </c>
      <c r="N1055" s="1">
        <v>4.0</v>
      </c>
      <c r="O1055" s="1">
        <v>4.0</v>
      </c>
      <c r="P1055" s="1">
        <v>4.0</v>
      </c>
      <c r="Q1055" s="1">
        <v>4.0</v>
      </c>
      <c r="R1055" s="1">
        <v>4.0</v>
      </c>
      <c r="S1055" s="1">
        <v>4.0</v>
      </c>
      <c r="T1055" s="1">
        <v>4.0</v>
      </c>
      <c r="U1055" s="1">
        <v>4.0</v>
      </c>
      <c r="V1055" s="1">
        <v>4.0</v>
      </c>
      <c r="W1055" s="1">
        <v>3.0</v>
      </c>
      <c r="X1055" s="1">
        <v>4.0</v>
      </c>
      <c r="Y1055" s="1">
        <v>3.0</v>
      </c>
      <c r="Z1055" s="1">
        <v>3.0</v>
      </c>
      <c r="AA1055" s="1">
        <v>4.0</v>
      </c>
      <c r="AB1055" s="1">
        <v>4.0</v>
      </c>
      <c r="AC1055" s="1">
        <v>4.0</v>
      </c>
      <c r="AD1055" s="1">
        <v>3.0</v>
      </c>
      <c r="AE1055" s="1">
        <v>3.0</v>
      </c>
      <c r="AF1055" s="1">
        <v>4.0</v>
      </c>
      <c r="AG1055" s="1">
        <v>3.0</v>
      </c>
      <c r="AH1055" s="1">
        <v>3.0</v>
      </c>
      <c r="AI1055" s="1">
        <v>3.0</v>
      </c>
      <c r="AJ1055" s="1">
        <v>4.0</v>
      </c>
      <c r="AK1055" s="1">
        <v>4.0</v>
      </c>
      <c r="AL1055" s="1">
        <v>4.0</v>
      </c>
      <c r="AM1055" s="1">
        <v>4.0</v>
      </c>
      <c r="AN1055" s="1">
        <v>4.0</v>
      </c>
      <c r="AO1055" s="1">
        <v>5.0</v>
      </c>
      <c r="AP1055" s="1">
        <v>4.0</v>
      </c>
      <c r="AQ1055" s="1">
        <v>4.0</v>
      </c>
      <c r="AR1055" s="1">
        <v>4.0</v>
      </c>
      <c r="AS1055" s="1">
        <v>4.0</v>
      </c>
      <c r="AT1055" s="1">
        <v>1.0</v>
      </c>
      <c r="AU1055" s="1">
        <v>2.0</v>
      </c>
      <c r="AV1055" s="1">
        <v>3.0</v>
      </c>
      <c r="AW1055" s="1">
        <v>2.0</v>
      </c>
      <c r="AX1055" s="1">
        <v>2.0</v>
      </c>
      <c r="AY1055" s="1">
        <v>2.0</v>
      </c>
      <c r="AZ1055" s="1">
        <v>2.0</v>
      </c>
      <c r="BA1055" s="1">
        <v>2.0</v>
      </c>
      <c r="BB1055" s="1">
        <v>3.0</v>
      </c>
      <c r="BC1055" s="1">
        <v>4.0</v>
      </c>
      <c r="BD1055" s="1">
        <v>3.0</v>
      </c>
      <c r="BE1055" s="1">
        <v>4.0</v>
      </c>
      <c r="BF1055" s="1">
        <v>5.0</v>
      </c>
      <c r="BG1055" s="1">
        <v>4.0</v>
      </c>
      <c r="BH1055" s="1">
        <v>4.0</v>
      </c>
      <c r="BI1055" s="1">
        <v>3.0</v>
      </c>
      <c r="BJ1055" s="1">
        <v>5.0</v>
      </c>
      <c r="BK1055" s="1">
        <v>1.0</v>
      </c>
      <c r="BL1055" s="1">
        <v>2.0</v>
      </c>
      <c r="BM1055" s="1">
        <v>2.0</v>
      </c>
      <c r="BN1055" s="1">
        <v>2.0</v>
      </c>
      <c r="BO1055" s="1">
        <v>2.0</v>
      </c>
      <c r="BP1055" s="1">
        <v>2.0</v>
      </c>
      <c r="BQ1055" s="1">
        <v>3.0</v>
      </c>
      <c r="BR1055" s="1">
        <v>2.0</v>
      </c>
      <c r="BS1055" s="1">
        <v>3.0</v>
      </c>
      <c r="BT1055" s="1">
        <v>4.0</v>
      </c>
      <c r="BU1055" s="1">
        <v>4.0</v>
      </c>
      <c r="BV1055" s="1">
        <v>3.0</v>
      </c>
      <c r="BW1055" s="1">
        <v>3.0</v>
      </c>
      <c r="BX1055" s="1">
        <v>3.0</v>
      </c>
      <c r="BY1055" s="1">
        <v>3.0</v>
      </c>
      <c r="BZ1055" s="1">
        <v>4.0</v>
      </c>
      <c r="CA1055" s="64">
        <f t="shared" si="32"/>
        <v>237</v>
      </c>
      <c r="CB1055" s="45">
        <f t="shared" si="33"/>
        <v>22</v>
      </c>
      <c r="CC1055" s="45">
        <f t="shared" si="34"/>
        <v>32</v>
      </c>
      <c r="CD1055" s="45">
        <f t="shared" si="35"/>
        <v>29</v>
      </c>
      <c r="CE1055" s="45">
        <f t="shared" si="36"/>
        <v>27</v>
      </c>
      <c r="CF1055" s="45">
        <f t="shared" si="37"/>
        <v>33</v>
      </c>
      <c r="CG1055" s="45">
        <f t="shared" si="38"/>
        <v>16</v>
      </c>
      <c r="CH1055" s="45">
        <f t="shared" si="39"/>
        <v>30</v>
      </c>
      <c r="CI1055" s="45">
        <f t="shared" si="40"/>
        <v>0.5</v>
      </c>
      <c r="CJ1055">
        <f t="shared" si="10"/>
        <v>16</v>
      </c>
      <c r="CK1055" s="45">
        <f t="shared" si="41"/>
        <v>27</v>
      </c>
      <c r="CM1055" s="40">
        <f>VLOOKUP(CB1055,'PROMIS 57 T-Score Conversions'!Q$3:R$35,2,TRUE)</f>
        <v>36.7</v>
      </c>
      <c r="CN1055" s="44" t="str">
        <f t="shared" si="20"/>
        <v>Moderate</v>
      </c>
      <c r="CO1055" s="40">
        <f>VLOOKUP(CC1055,'PROMIS 57 T-Score Conversions'!A$3:B$35,2,TRUE)</f>
        <v>70.8</v>
      </c>
      <c r="CP1055" s="39" t="str">
        <f t="shared" si="21"/>
        <v>Severe</v>
      </c>
      <c r="CQ1055" s="40">
        <f>VLOOKUP(CD1055,'PROMIS 57 T-Score Conversions'!E$3:F$35,2,TRUE)</f>
        <v>66.8</v>
      </c>
      <c r="CR1055" s="39" t="str">
        <f t="shared" si="22"/>
        <v>Moderate</v>
      </c>
      <c r="CS1055" s="40">
        <f>VLOOKUP(CE1055,'PROMIS 57 T-Score Conversions'!U$3:V$35,2,TRUE)</f>
        <v>60.4</v>
      </c>
      <c r="CT1055" s="39" t="str">
        <f t="shared" si="42"/>
        <v>Moderate</v>
      </c>
      <c r="CU1055" s="40">
        <f>VLOOKUP(CF1055,'PROMIS 57 T-Score Conversions'!Y$3:Z$35,2,TRUE)</f>
        <v>63.7</v>
      </c>
      <c r="CV1055" s="39" t="str">
        <f t="shared" si="24"/>
        <v>Moderate</v>
      </c>
      <c r="CW1055" s="40">
        <f>vlookup(CG1055,'PROMIS 57 T-Score Conversions'!M$3:N$35,2,TRUE)</f>
        <v>36.9</v>
      </c>
      <c r="CX1055" s="39" t="str">
        <f t="shared" si="25"/>
        <v>Moderate</v>
      </c>
      <c r="CY1055" s="40">
        <f>VLOOKup(CH1055,'PROMIS 57 T-Score Conversions'!I$3:J$35,2,TRUE)</f>
        <v>65.5</v>
      </c>
      <c r="CZ1055" s="39" t="str">
        <f t="shared" si="26"/>
        <v>Moderate</v>
      </c>
      <c r="DA1055" s="37">
        <f>VLOOKUP(CJ1055,'PROMIS 57 T-Score Conversions'!AC$3:AD$35,2,TRUE)</f>
        <v>33.92</v>
      </c>
      <c r="DB1055" s="44" t="str">
        <f t="shared" si="30"/>
        <v>Moderate</v>
      </c>
      <c r="DC1055" s="40">
        <f>VLOOKUP(CK1055,'PROMIS 57 T-Score Conversions'!AG$3:AH$35,2,TRUE)</f>
        <v>46.21</v>
      </c>
      <c r="DD1055" s="39" t="str">
        <f t="shared" si="31"/>
        <v>Normal</v>
      </c>
    </row>
    <row r="1056">
      <c r="A1056" s="1" t="b">
        <v>1</v>
      </c>
      <c r="B1056" s="1" t="b">
        <v>1</v>
      </c>
      <c r="C1056" s="20">
        <v>44210.44996886574</v>
      </c>
      <c r="D1056" s="1" t="s">
        <v>594</v>
      </c>
      <c r="E1056" s="1">
        <v>2446.0</v>
      </c>
      <c r="F1056" s="1">
        <v>4.0</v>
      </c>
      <c r="G1056" s="1">
        <v>4.0</v>
      </c>
      <c r="H1056" s="1">
        <v>4.0</v>
      </c>
      <c r="I1056" s="1">
        <v>4.0</v>
      </c>
      <c r="J1056" s="1">
        <v>3.0</v>
      </c>
      <c r="K1056" s="1">
        <v>4.0</v>
      </c>
      <c r="L1056" s="1">
        <v>4.0</v>
      </c>
      <c r="M1056" s="1">
        <v>3.0</v>
      </c>
      <c r="N1056" s="1">
        <v>4.0</v>
      </c>
      <c r="O1056" s="1">
        <v>2.0</v>
      </c>
      <c r="P1056" s="1">
        <v>3.0</v>
      </c>
      <c r="Q1056" s="1">
        <v>3.0</v>
      </c>
      <c r="R1056" s="1">
        <v>3.0</v>
      </c>
      <c r="S1056" s="1">
        <v>2.0</v>
      </c>
      <c r="T1056" s="1">
        <v>3.0</v>
      </c>
      <c r="U1056" s="1">
        <v>3.0</v>
      </c>
      <c r="V1056" s="1">
        <v>4.0</v>
      </c>
      <c r="W1056" s="1">
        <v>4.0</v>
      </c>
      <c r="X1056" s="1">
        <v>4.0</v>
      </c>
      <c r="Y1056" s="1">
        <v>3.0</v>
      </c>
      <c r="Z1056" s="1">
        <v>4.0</v>
      </c>
      <c r="AA1056" s="1">
        <v>3.0</v>
      </c>
      <c r="AB1056" s="1">
        <v>3.0</v>
      </c>
      <c r="AC1056" s="1">
        <v>2.0</v>
      </c>
      <c r="AD1056" s="1">
        <v>3.0</v>
      </c>
      <c r="AE1056" s="1">
        <v>4.0</v>
      </c>
      <c r="AF1056" s="1">
        <v>3.0</v>
      </c>
      <c r="AG1056" s="1">
        <v>3.0</v>
      </c>
      <c r="AH1056" s="1">
        <v>4.0</v>
      </c>
      <c r="AI1056" s="1">
        <v>3.0</v>
      </c>
      <c r="AJ1056" s="1">
        <v>3.0</v>
      </c>
      <c r="AK1056" s="1">
        <v>4.0</v>
      </c>
      <c r="AL1056" s="1">
        <v>4.0</v>
      </c>
      <c r="AM1056" s="1">
        <v>2.0</v>
      </c>
      <c r="AN1056" s="1">
        <v>4.0</v>
      </c>
      <c r="AO1056" s="1">
        <v>4.0</v>
      </c>
      <c r="AP1056" s="1">
        <v>4.0</v>
      </c>
      <c r="AQ1056" s="1">
        <v>4.0</v>
      </c>
      <c r="AR1056" s="1">
        <v>2.0</v>
      </c>
      <c r="AS1056" s="1">
        <v>4.0</v>
      </c>
      <c r="AT1056" s="1">
        <v>2.0</v>
      </c>
      <c r="AU1056" s="1">
        <v>2.0</v>
      </c>
      <c r="AV1056" s="1">
        <v>4.0</v>
      </c>
      <c r="AW1056" s="1">
        <v>2.0</v>
      </c>
      <c r="AX1056" s="1">
        <v>2.0</v>
      </c>
      <c r="AY1056" s="1">
        <v>1.0</v>
      </c>
      <c r="AZ1056" s="1">
        <v>2.0</v>
      </c>
      <c r="BA1056" s="1">
        <v>3.0</v>
      </c>
      <c r="BB1056" s="1">
        <v>3.0</v>
      </c>
      <c r="BC1056" s="1">
        <v>2.0</v>
      </c>
      <c r="BD1056" s="1">
        <v>2.0</v>
      </c>
      <c r="BE1056" s="1">
        <v>2.0</v>
      </c>
      <c r="BF1056" s="1">
        <v>4.0</v>
      </c>
      <c r="BG1056" s="1">
        <v>2.0</v>
      </c>
      <c r="BH1056" s="1">
        <v>3.0</v>
      </c>
      <c r="BI1056" s="1">
        <v>2.0</v>
      </c>
      <c r="BJ1056" s="1">
        <v>4.0</v>
      </c>
      <c r="BK1056" s="1">
        <v>1.0</v>
      </c>
      <c r="BL1056" s="1">
        <v>1.0</v>
      </c>
      <c r="BM1056" s="1">
        <v>1.0</v>
      </c>
      <c r="BN1056" s="1">
        <v>1.0</v>
      </c>
      <c r="BO1056" s="1">
        <v>1.0</v>
      </c>
      <c r="BP1056" s="1">
        <v>1.0</v>
      </c>
      <c r="BQ1056" s="1">
        <v>1.0</v>
      </c>
      <c r="BR1056" s="1">
        <v>1.0</v>
      </c>
      <c r="BS1056" s="1">
        <v>5.0</v>
      </c>
      <c r="BT1056" s="1">
        <v>4.0</v>
      </c>
      <c r="BU1056" s="1">
        <v>5.0</v>
      </c>
      <c r="BV1056" s="1">
        <v>4.0</v>
      </c>
      <c r="BW1056" s="1">
        <v>4.0</v>
      </c>
      <c r="BX1056" s="1">
        <v>5.0</v>
      </c>
      <c r="BY1056" s="1">
        <v>3.0</v>
      </c>
      <c r="BZ1056" s="1">
        <v>4.0</v>
      </c>
      <c r="CA1056" s="64">
        <f t="shared" si="32"/>
        <v>219</v>
      </c>
      <c r="CB1056" s="45">
        <f t="shared" si="33"/>
        <v>30</v>
      </c>
      <c r="CC1056" s="45">
        <f t="shared" si="34"/>
        <v>23</v>
      </c>
      <c r="CD1056" s="45">
        <f t="shared" si="35"/>
        <v>27</v>
      </c>
      <c r="CE1056" s="45">
        <f t="shared" si="36"/>
        <v>27</v>
      </c>
      <c r="CF1056" s="45">
        <f t="shared" si="37"/>
        <v>28</v>
      </c>
      <c r="CG1056" s="45">
        <f t="shared" si="38"/>
        <v>18</v>
      </c>
      <c r="CH1056" s="45">
        <f t="shared" si="39"/>
        <v>20</v>
      </c>
      <c r="CI1056" s="45">
        <f t="shared" si="40"/>
        <v>0.4</v>
      </c>
      <c r="CJ1056">
        <f t="shared" si="10"/>
        <v>8</v>
      </c>
      <c r="CK1056" s="45">
        <f t="shared" si="41"/>
        <v>34</v>
      </c>
      <c r="CM1056" s="40">
        <f>VLOOKUP(CB1056,'PROMIS 57 T-Score Conversions'!Q$3:R$35,2,TRUE)</f>
        <v>42.3</v>
      </c>
      <c r="CN1056" s="44" t="str">
        <f t="shared" si="20"/>
        <v>Mild</v>
      </c>
      <c r="CO1056" s="40">
        <f>VLOOKUP(CC1056,'PROMIS 57 T-Score Conversions'!A$3:B$35,2,TRUE)</f>
        <v>61.4</v>
      </c>
      <c r="CP1056" s="39" t="str">
        <f t="shared" si="21"/>
        <v>Moderate</v>
      </c>
      <c r="CQ1056" s="40">
        <f>VLOOKUP(CD1056,'PROMIS 57 T-Score Conversions'!E$3:F$35,2,TRUE)</f>
        <v>64.9</v>
      </c>
      <c r="CR1056" s="39" t="str">
        <f t="shared" si="22"/>
        <v>Moderate</v>
      </c>
      <c r="CS1056" s="40">
        <f>VLOOKUP(CE1056,'PROMIS 57 T-Score Conversions'!U$3:V$35,2,TRUE)</f>
        <v>60.4</v>
      </c>
      <c r="CT1056" s="39" t="str">
        <f t="shared" si="42"/>
        <v>Moderate</v>
      </c>
      <c r="CU1056" s="40">
        <f>VLOOKUP(CF1056,'PROMIS 57 T-Score Conversions'!Y$3:Z$35,2,TRUE)</f>
        <v>58.3</v>
      </c>
      <c r="CV1056" s="39" t="str">
        <f t="shared" si="24"/>
        <v>Mild</v>
      </c>
      <c r="CW1056" s="40">
        <f>vlookup(CG1056,'PROMIS 57 T-Score Conversions'!M$3:N$35,2,TRUE)</f>
        <v>38.5</v>
      </c>
      <c r="CX1056" s="39" t="str">
        <f t="shared" si="25"/>
        <v>Moderate</v>
      </c>
      <c r="CY1056" s="40">
        <f>VLOOKup(CH1056,'PROMIS 57 T-Score Conversions'!I$3:J$35,2,TRUE)</f>
        <v>58.8</v>
      </c>
      <c r="CZ1056" s="39" t="str">
        <f t="shared" si="26"/>
        <v>Mild</v>
      </c>
      <c r="DA1056" s="37">
        <f>VLOOKUP(CJ1056,'PROMIS 57 T-Score Conversions'!AC$3:AD$35,2,TRUE)</f>
        <v>22.41</v>
      </c>
      <c r="DB1056" s="44" t="str">
        <f t="shared" si="30"/>
        <v>Severe</v>
      </c>
      <c r="DC1056" s="40">
        <f>VLOOKUP(CK1056,'PROMIS 57 T-Score Conversions'!AG$3:AH$35,2,TRUE)</f>
        <v>53.63</v>
      </c>
      <c r="DD1056" s="39" t="str">
        <f t="shared" si="31"/>
        <v>Normal</v>
      </c>
    </row>
    <row r="1057">
      <c r="A1057" s="1" t="b">
        <v>1</v>
      </c>
      <c r="B1057" s="1" t="b">
        <v>1</v>
      </c>
      <c r="C1057" s="20">
        <v>44210.68967438657</v>
      </c>
      <c r="D1057" s="1" t="s">
        <v>501</v>
      </c>
      <c r="E1057" s="1">
        <v>2324.0</v>
      </c>
      <c r="F1057" s="1">
        <v>3.0</v>
      </c>
      <c r="G1057" s="1">
        <v>4.0</v>
      </c>
      <c r="H1057" s="1">
        <v>4.0</v>
      </c>
      <c r="I1057" s="1">
        <v>3.0</v>
      </c>
      <c r="J1057" s="1">
        <v>2.0</v>
      </c>
      <c r="K1057" s="1">
        <v>2.0</v>
      </c>
      <c r="L1057" s="1">
        <v>3.0</v>
      </c>
      <c r="M1057" s="1">
        <v>2.0</v>
      </c>
      <c r="N1057" s="1">
        <v>1.0</v>
      </c>
      <c r="O1057" s="1">
        <v>2.0</v>
      </c>
      <c r="P1057" s="1">
        <v>2.0</v>
      </c>
      <c r="Q1057" s="1">
        <v>2.0</v>
      </c>
      <c r="R1057" s="1">
        <v>3.0</v>
      </c>
      <c r="S1057" s="1">
        <v>3.0</v>
      </c>
      <c r="T1057" s="1">
        <v>3.0</v>
      </c>
      <c r="U1057" s="1">
        <v>4.0</v>
      </c>
      <c r="V1057" s="1">
        <v>1.0</v>
      </c>
      <c r="W1057" s="1">
        <v>1.0</v>
      </c>
      <c r="X1057" s="1">
        <v>1.0</v>
      </c>
      <c r="Y1057" s="1">
        <v>1.0</v>
      </c>
      <c r="Z1057" s="1">
        <v>1.0</v>
      </c>
      <c r="AA1057" s="1">
        <v>2.0</v>
      </c>
      <c r="AB1057" s="1">
        <v>1.0</v>
      </c>
      <c r="AC1057" s="1">
        <v>1.0</v>
      </c>
      <c r="AD1057" s="1">
        <v>5.0</v>
      </c>
      <c r="AE1057" s="1">
        <v>4.0</v>
      </c>
      <c r="AF1057" s="1">
        <v>4.0</v>
      </c>
      <c r="AG1057" s="1">
        <v>4.0</v>
      </c>
      <c r="AH1057" s="1">
        <v>5.0</v>
      </c>
      <c r="AI1057" s="1">
        <v>4.0</v>
      </c>
      <c r="AJ1057" s="1">
        <v>4.0</v>
      </c>
      <c r="AK1057" s="1">
        <v>4.0</v>
      </c>
      <c r="AL1057" s="1">
        <v>2.0</v>
      </c>
      <c r="AM1057" s="1">
        <v>2.0</v>
      </c>
      <c r="AN1057" s="1">
        <v>1.0</v>
      </c>
      <c r="AO1057" s="1">
        <v>1.0</v>
      </c>
      <c r="AP1057" s="1">
        <v>1.0</v>
      </c>
      <c r="AQ1057" s="1">
        <v>1.0</v>
      </c>
      <c r="AR1057" s="1">
        <v>1.0</v>
      </c>
      <c r="AS1057" s="1">
        <v>2.0</v>
      </c>
      <c r="AT1057" s="1">
        <v>2.0</v>
      </c>
      <c r="AU1057" s="1">
        <v>3.0</v>
      </c>
      <c r="AV1057" s="1">
        <v>1.0</v>
      </c>
      <c r="AW1057" s="1">
        <v>2.0</v>
      </c>
      <c r="AX1057" s="1">
        <v>2.0</v>
      </c>
      <c r="AY1057" s="1">
        <v>2.0</v>
      </c>
      <c r="AZ1057" s="1">
        <v>2.0</v>
      </c>
      <c r="BA1057" s="1">
        <v>2.0</v>
      </c>
      <c r="BB1057" s="1">
        <v>4.0</v>
      </c>
      <c r="BC1057" s="1">
        <v>4.0</v>
      </c>
      <c r="BD1057" s="1">
        <v>4.0</v>
      </c>
      <c r="BE1057" s="1">
        <v>3.0</v>
      </c>
      <c r="BF1057" s="1">
        <v>4.0</v>
      </c>
      <c r="BG1057" s="1">
        <v>4.0</v>
      </c>
      <c r="BH1057" s="1">
        <v>3.0</v>
      </c>
      <c r="BI1057" s="1">
        <v>3.0</v>
      </c>
      <c r="BJ1057" s="1">
        <v>4.0</v>
      </c>
      <c r="BK1057" s="1">
        <v>1.0</v>
      </c>
      <c r="BL1057" s="1">
        <v>2.0</v>
      </c>
      <c r="BM1057" s="1">
        <v>1.0</v>
      </c>
      <c r="BN1057" s="1">
        <v>2.0</v>
      </c>
      <c r="BO1057" s="1">
        <v>2.0</v>
      </c>
      <c r="BP1057" s="1">
        <v>2.0</v>
      </c>
      <c r="BQ1057" s="1">
        <v>2.0</v>
      </c>
      <c r="BR1057" s="1">
        <v>2.0</v>
      </c>
      <c r="BS1057" s="1">
        <v>5.0</v>
      </c>
      <c r="BT1057" s="1">
        <v>5.0</v>
      </c>
      <c r="BU1057" s="1">
        <v>5.0</v>
      </c>
      <c r="BV1057" s="1">
        <v>5.0</v>
      </c>
      <c r="BW1057" s="1">
        <v>5.0</v>
      </c>
      <c r="BX1057" s="1">
        <v>5.0</v>
      </c>
      <c r="BY1057" s="1">
        <v>2.0</v>
      </c>
      <c r="BZ1057" s="1">
        <v>5.0</v>
      </c>
      <c r="CA1057" s="64">
        <f t="shared" si="32"/>
        <v>197</v>
      </c>
      <c r="CB1057" s="45">
        <f t="shared" si="33"/>
        <v>23</v>
      </c>
      <c r="CC1057" s="45">
        <f t="shared" si="34"/>
        <v>20</v>
      </c>
      <c r="CD1057" s="45">
        <f t="shared" si="35"/>
        <v>9</v>
      </c>
      <c r="CE1057" s="45">
        <f t="shared" si="36"/>
        <v>34</v>
      </c>
      <c r="CF1057" s="45">
        <f t="shared" si="37"/>
        <v>11</v>
      </c>
      <c r="CG1057" s="45">
        <f t="shared" si="38"/>
        <v>16</v>
      </c>
      <c r="CH1057" s="45">
        <f t="shared" si="39"/>
        <v>29</v>
      </c>
      <c r="CI1057" s="45">
        <f t="shared" si="40"/>
        <v>0.4</v>
      </c>
      <c r="CJ1057">
        <f t="shared" si="10"/>
        <v>14</v>
      </c>
      <c r="CK1057" s="45">
        <f t="shared" si="41"/>
        <v>37</v>
      </c>
      <c r="CM1057" s="40">
        <f>VLOOKUP(CB1057,'PROMIS 57 T-Score Conversions'!Q$3:R$35,2,TRUE)</f>
        <v>37.4</v>
      </c>
      <c r="CN1057" s="44" t="str">
        <f t="shared" si="20"/>
        <v>Moderate</v>
      </c>
      <c r="CO1057" s="40">
        <f>VLOOKUP(CC1057,'PROMIS 57 T-Score Conversions'!A$3:B$35,2,TRUE)</f>
        <v>58.4</v>
      </c>
      <c r="CP1057" s="39" t="str">
        <f t="shared" si="21"/>
        <v>Moderate</v>
      </c>
      <c r="CQ1057" s="40">
        <f>VLOOKUP(CD1057,'PROMIS 57 T-Score Conversions'!E$3:F$35,2,TRUE)</f>
        <v>44.7</v>
      </c>
      <c r="CR1057" s="39" t="str">
        <f t="shared" si="22"/>
        <v>Normal</v>
      </c>
      <c r="CS1057" s="40">
        <f>VLOOKUP(CE1057,'PROMIS 57 T-Score Conversions'!U$3:V$35,2,TRUE)</f>
        <v>67.5</v>
      </c>
      <c r="CT1057" s="39" t="str">
        <f t="shared" si="42"/>
        <v>Moderate</v>
      </c>
      <c r="CU1057" s="40">
        <f>VLOOKUP(CF1057,'PROMIS 57 T-Score Conversions'!Y$3:Z$35,2,TRUE)</f>
        <v>38</v>
      </c>
      <c r="CV1057" s="39" t="str">
        <f t="shared" si="24"/>
        <v>Normal</v>
      </c>
      <c r="CW1057" s="40">
        <f>vlookup(CG1057,'PROMIS 57 T-Score Conversions'!M$3:N$35,2,TRUE)</f>
        <v>36.9</v>
      </c>
      <c r="CX1057" s="39" t="str">
        <f t="shared" si="25"/>
        <v>Moderate</v>
      </c>
      <c r="CY1057" s="40">
        <f>VLOOKup(CH1057,'PROMIS 57 T-Score Conversions'!I$3:J$35,2,TRUE)</f>
        <v>64.8</v>
      </c>
      <c r="CZ1057" s="39" t="str">
        <f t="shared" si="26"/>
        <v>Moderate</v>
      </c>
      <c r="DA1057" s="37">
        <f>VLOOKUP(CJ1057,'PROMIS 57 T-Score Conversions'!AC$3:AD$35,2,TRUE)</f>
        <v>32.15</v>
      </c>
      <c r="DB1057" s="44" t="str">
        <f t="shared" si="30"/>
        <v>Moderate</v>
      </c>
      <c r="DC1057" s="40">
        <f>VLOOKUP(CK1057,'PROMIS 57 T-Score Conversions'!AG$3:AH$35,2,TRUE)</f>
        <v>58.03</v>
      </c>
      <c r="DD1057" s="39" t="str">
        <f t="shared" si="31"/>
        <v>Mild</v>
      </c>
    </row>
    <row r="1058">
      <c r="A1058" s="1" t="b">
        <v>1</v>
      </c>
      <c r="B1058" s="1" t="b">
        <v>1</v>
      </c>
      <c r="C1058" s="20">
        <v>44210.70706763889</v>
      </c>
      <c r="D1058" s="1" t="s">
        <v>496</v>
      </c>
      <c r="E1058" s="1">
        <v>2338.0</v>
      </c>
      <c r="F1058" s="1">
        <v>2.0</v>
      </c>
      <c r="G1058" s="1">
        <v>3.0</v>
      </c>
      <c r="H1058" s="1">
        <v>3.0</v>
      </c>
      <c r="I1058" s="1">
        <v>3.0</v>
      </c>
      <c r="J1058" s="1">
        <v>1.0</v>
      </c>
      <c r="K1058" s="1">
        <v>2.0</v>
      </c>
      <c r="L1058" s="1">
        <v>2.0</v>
      </c>
      <c r="M1058" s="1">
        <v>2.0</v>
      </c>
      <c r="N1058" s="1">
        <v>3.0</v>
      </c>
      <c r="O1058" s="1">
        <v>4.0</v>
      </c>
      <c r="P1058" s="1">
        <v>4.0</v>
      </c>
      <c r="Q1058" s="1">
        <v>4.0</v>
      </c>
      <c r="R1058" s="1">
        <v>4.0</v>
      </c>
      <c r="S1058" s="1">
        <v>4.0</v>
      </c>
      <c r="T1058" s="1">
        <v>4.0</v>
      </c>
      <c r="U1058" s="1">
        <v>4.0</v>
      </c>
      <c r="V1058" s="1">
        <v>4.0</v>
      </c>
      <c r="W1058" s="1">
        <v>4.0</v>
      </c>
      <c r="X1058" s="1">
        <v>4.0</v>
      </c>
      <c r="Y1058" s="1">
        <v>4.0</v>
      </c>
      <c r="Z1058" s="1">
        <v>4.0</v>
      </c>
      <c r="AA1058" s="1">
        <v>4.0</v>
      </c>
      <c r="AB1058" s="1">
        <v>4.0</v>
      </c>
      <c r="AC1058" s="1">
        <v>4.0</v>
      </c>
      <c r="AD1058" s="1">
        <v>4.0</v>
      </c>
      <c r="AE1058" s="1">
        <v>4.0</v>
      </c>
      <c r="AF1058" s="1">
        <v>5.0</v>
      </c>
      <c r="AG1058" s="1">
        <v>5.0</v>
      </c>
      <c r="AH1058" s="1">
        <v>4.0</v>
      </c>
      <c r="AI1058" s="1">
        <v>4.0</v>
      </c>
      <c r="AJ1058" s="1">
        <v>4.0</v>
      </c>
      <c r="AK1058" s="1">
        <v>4.0</v>
      </c>
      <c r="AL1058" s="1">
        <v>4.0</v>
      </c>
      <c r="AM1058" s="1">
        <v>5.0</v>
      </c>
      <c r="AN1058" s="1">
        <v>4.0</v>
      </c>
      <c r="AO1058" s="1">
        <v>4.0</v>
      </c>
      <c r="AP1058" s="1">
        <v>4.0</v>
      </c>
      <c r="AQ1058" s="1">
        <v>4.0</v>
      </c>
      <c r="AR1058" s="1">
        <v>4.0</v>
      </c>
      <c r="AS1058" s="1">
        <v>5.0</v>
      </c>
      <c r="AT1058" s="1">
        <v>2.0</v>
      </c>
      <c r="AU1058" s="1">
        <v>2.0</v>
      </c>
      <c r="AV1058" s="1">
        <v>1.0</v>
      </c>
      <c r="AW1058" s="1">
        <v>2.0</v>
      </c>
      <c r="AX1058" s="1">
        <v>2.0</v>
      </c>
      <c r="AY1058" s="1">
        <v>2.0</v>
      </c>
      <c r="AZ1058" s="1">
        <v>2.0</v>
      </c>
      <c r="BA1058" s="1">
        <v>1.0</v>
      </c>
      <c r="BB1058" s="1">
        <v>5.0</v>
      </c>
      <c r="BC1058" s="1">
        <v>4.0</v>
      </c>
      <c r="BD1058" s="1">
        <v>4.0</v>
      </c>
      <c r="BE1058" s="1">
        <v>4.0</v>
      </c>
      <c r="BF1058" s="1">
        <v>4.0</v>
      </c>
      <c r="BG1058" s="1">
        <v>5.0</v>
      </c>
      <c r="BH1058" s="1">
        <v>4.0</v>
      </c>
      <c r="BI1058" s="1">
        <v>4.0</v>
      </c>
      <c r="BJ1058" s="1">
        <v>8.0</v>
      </c>
      <c r="BK1058" s="1">
        <v>2.0</v>
      </c>
      <c r="BL1058" s="1">
        <v>2.0</v>
      </c>
      <c r="BM1058" s="1">
        <v>2.0</v>
      </c>
      <c r="BN1058" s="1">
        <v>2.0</v>
      </c>
      <c r="BO1058" s="1">
        <v>2.0</v>
      </c>
      <c r="BP1058" s="1">
        <v>2.0</v>
      </c>
      <c r="BQ1058" s="1">
        <v>2.0</v>
      </c>
      <c r="BR1058" s="1">
        <v>2.0</v>
      </c>
      <c r="BS1058" s="1">
        <v>5.0</v>
      </c>
      <c r="BT1058" s="1">
        <v>5.0</v>
      </c>
      <c r="BU1058" s="1">
        <v>5.0</v>
      </c>
      <c r="BV1058" s="1">
        <v>4.0</v>
      </c>
      <c r="BW1058" s="1">
        <v>4.0</v>
      </c>
      <c r="BX1058" s="1">
        <v>3.0</v>
      </c>
      <c r="BY1058" s="1">
        <v>4.0</v>
      </c>
      <c r="BZ1058" s="1">
        <v>5.0</v>
      </c>
      <c r="CA1058" s="64">
        <f t="shared" si="32"/>
        <v>256</v>
      </c>
      <c r="CB1058" s="45">
        <f t="shared" si="33"/>
        <v>18</v>
      </c>
      <c r="CC1058" s="45">
        <f t="shared" si="34"/>
        <v>31</v>
      </c>
      <c r="CD1058" s="45">
        <f t="shared" si="35"/>
        <v>32</v>
      </c>
      <c r="CE1058" s="45">
        <f t="shared" si="36"/>
        <v>34</v>
      </c>
      <c r="CF1058" s="45">
        <f t="shared" si="37"/>
        <v>34</v>
      </c>
      <c r="CG1058" s="45">
        <f t="shared" si="38"/>
        <v>14</v>
      </c>
      <c r="CH1058" s="45">
        <f t="shared" si="39"/>
        <v>34</v>
      </c>
      <c r="CI1058" s="45">
        <f t="shared" si="40"/>
        <v>0.8</v>
      </c>
      <c r="CJ1058">
        <f t="shared" si="10"/>
        <v>16</v>
      </c>
      <c r="CK1058" s="45">
        <f t="shared" si="41"/>
        <v>35</v>
      </c>
      <c r="CM1058" s="40">
        <f>VLOOKUP(CB1058,'PROMIS 57 T-Score Conversions'!Q$3:R$35,2,TRUE)</f>
        <v>34</v>
      </c>
      <c r="CN1058" s="44" t="str">
        <f t="shared" si="20"/>
        <v>Moderate</v>
      </c>
      <c r="CO1058" s="40">
        <f>VLOOKUP(CC1058,'PROMIS 57 T-Score Conversions'!A$3:B$35,2,TRUE)</f>
        <v>69.8</v>
      </c>
      <c r="CP1058" s="39" t="str">
        <f t="shared" si="21"/>
        <v>Severe</v>
      </c>
      <c r="CQ1058" s="40">
        <f>VLOOKUP(CD1058,'PROMIS 57 T-Score Conversions'!E$3:F$35,2,TRUE)</f>
        <v>69.7</v>
      </c>
      <c r="CR1058" s="39" t="str">
        <f t="shared" si="22"/>
        <v>Moderate</v>
      </c>
      <c r="CS1058" s="40">
        <f>VLOOKUP(CE1058,'PROMIS 57 T-Score Conversions'!U$3:V$35,2,TRUE)</f>
        <v>67.5</v>
      </c>
      <c r="CT1058" s="39" t="str">
        <f t="shared" si="42"/>
        <v>Moderate</v>
      </c>
      <c r="CU1058" s="40">
        <f>VLOOKUP(CF1058,'PROMIS 57 T-Score Conversions'!Y$3:Z$35,2,TRUE)</f>
        <v>64.8</v>
      </c>
      <c r="CV1058" s="39" t="str">
        <f t="shared" si="24"/>
        <v>Moderate</v>
      </c>
      <c r="CW1058" s="40">
        <f>vlookup(CG1058,'PROMIS 57 T-Score Conversions'!M$3:N$35,2,TRUE)</f>
        <v>35.3</v>
      </c>
      <c r="CX1058" s="39" t="str">
        <f t="shared" si="25"/>
        <v>Moderate</v>
      </c>
      <c r="CY1058" s="40">
        <f>VLOOKup(CH1058,'PROMIS 57 T-Score Conversions'!I$3:J$35,2,TRUE)</f>
        <v>68.4</v>
      </c>
      <c r="CZ1058" s="39" t="str">
        <f t="shared" si="26"/>
        <v>Moderate</v>
      </c>
      <c r="DA1058" s="37">
        <f>VLOOKUP(CJ1058,'PROMIS 57 T-Score Conversions'!AC$3:AD$35,2,TRUE)</f>
        <v>33.92</v>
      </c>
      <c r="DB1058" s="44" t="str">
        <f t="shared" si="30"/>
        <v>Moderate</v>
      </c>
      <c r="DC1058" s="40">
        <f>VLOOKUP(CK1058,'PROMIS 57 T-Score Conversions'!AG$3:AH$35,2,TRUE)</f>
        <v>54.94</v>
      </c>
      <c r="DD1058" s="39" t="str">
        <f t="shared" si="31"/>
        <v>Normal</v>
      </c>
    </row>
    <row r="1059">
      <c r="A1059" s="1" t="b">
        <v>1</v>
      </c>
      <c r="B1059" s="1" t="b">
        <v>1</v>
      </c>
      <c r="C1059" s="20">
        <v>44210.75674240741</v>
      </c>
      <c r="D1059" s="1" t="s">
        <v>402</v>
      </c>
      <c r="E1059" s="1">
        <v>2210.0</v>
      </c>
      <c r="F1059" s="1">
        <v>3.0</v>
      </c>
      <c r="G1059" s="1">
        <v>2.0</v>
      </c>
      <c r="H1059" s="1">
        <v>3.0</v>
      </c>
      <c r="I1059" s="1">
        <v>3.0</v>
      </c>
      <c r="J1059" s="1">
        <v>1.0</v>
      </c>
      <c r="K1059" s="1">
        <v>3.0</v>
      </c>
      <c r="L1059" s="1">
        <v>3.0</v>
      </c>
      <c r="M1059" s="1">
        <v>2.0</v>
      </c>
      <c r="N1059" s="1">
        <v>1.0</v>
      </c>
      <c r="O1059" s="1">
        <v>1.0</v>
      </c>
      <c r="P1059" s="1">
        <v>1.0</v>
      </c>
      <c r="Q1059" s="1">
        <v>2.0</v>
      </c>
      <c r="R1059" s="1">
        <v>2.0</v>
      </c>
      <c r="S1059" s="1">
        <v>1.0</v>
      </c>
      <c r="T1059" s="1">
        <v>2.0</v>
      </c>
      <c r="U1059" s="1">
        <v>1.0</v>
      </c>
      <c r="V1059" s="1">
        <v>1.0</v>
      </c>
      <c r="W1059" s="1">
        <v>1.0</v>
      </c>
      <c r="X1059" s="1">
        <v>1.0</v>
      </c>
      <c r="Y1059" s="1">
        <v>1.0</v>
      </c>
      <c r="Z1059" s="1">
        <v>1.0</v>
      </c>
      <c r="AA1059" s="1">
        <v>2.0</v>
      </c>
      <c r="AB1059" s="1">
        <v>1.0</v>
      </c>
      <c r="AC1059" s="1">
        <v>1.0</v>
      </c>
      <c r="AD1059" s="1">
        <v>3.0</v>
      </c>
      <c r="AE1059" s="1">
        <v>2.0</v>
      </c>
      <c r="AF1059" s="1">
        <v>2.0</v>
      </c>
      <c r="AG1059" s="1">
        <v>3.0</v>
      </c>
      <c r="AH1059" s="1">
        <v>2.0</v>
      </c>
      <c r="AI1059" s="1">
        <v>4.0</v>
      </c>
      <c r="AJ1059" s="1">
        <v>4.0</v>
      </c>
      <c r="AK1059" s="1">
        <v>4.0</v>
      </c>
      <c r="AL1059" s="1">
        <v>3.0</v>
      </c>
      <c r="AM1059" s="1">
        <v>4.0</v>
      </c>
      <c r="AN1059" s="1">
        <v>3.0</v>
      </c>
      <c r="AO1059" s="1">
        <v>3.0</v>
      </c>
      <c r="AP1059" s="1">
        <v>4.0</v>
      </c>
      <c r="AQ1059" s="1">
        <v>3.0</v>
      </c>
      <c r="AR1059" s="1">
        <v>1.0</v>
      </c>
      <c r="AS1059" s="1">
        <v>4.0</v>
      </c>
      <c r="AT1059" s="1">
        <v>1.0</v>
      </c>
      <c r="AU1059" s="1">
        <v>1.0</v>
      </c>
      <c r="AV1059" s="1">
        <v>1.0</v>
      </c>
      <c r="AW1059" s="1">
        <v>1.0</v>
      </c>
      <c r="AX1059" s="1">
        <v>1.0</v>
      </c>
      <c r="AY1059" s="1">
        <v>1.0</v>
      </c>
      <c r="AZ1059" s="1">
        <v>1.0</v>
      </c>
      <c r="BA1059" s="1">
        <v>1.0</v>
      </c>
      <c r="BB1059" s="1">
        <v>3.0</v>
      </c>
      <c r="BC1059" s="1">
        <v>4.0</v>
      </c>
      <c r="BD1059" s="1">
        <v>3.0</v>
      </c>
      <c r="BE1059" s="1">
        <v>3.0</v>
      </c>
      <c r="BF1059" s="1">
        <v>3.0</v>
      </c>
      <c r="BG1059" s="1">
        <v>4.0</v>
      </c>
      <c r="BH1059" s="1">
        <v>3.0</v>
      </c>
      <c r="BI1059" s="1">
        <v>4.0</v>
      </c>
      <c r="BJ1059" s="1">
        <v>6.0</v>
      </c>
      <c r="BK1059" s="1">
        <v>3.0</v>
      </c>
      <c r="BL1059" s="1">
        <v>2.0</v>
      </c>
      <c r="BM1059" s="1">
        <v>2.0</v>
      </c>
      <c r="BN1059" s="1">
        <v>2.0</v>
      </c>
      <c r="BO1059" s="1">
        <v>3.0</v>
      </c>
      <c r="BP1059" s="1">
        <v>2.0</v>
      </c>
      <c r="BQ1059" s="1">
        <v>2.0</v>
      </c>
      <c r="BR1059" s="1">
        <v>2.0</v>
      </c>
      <c r="BS1059" s="1">
        <v>4.0</v>
      </c>
      <c r="BT1059" s="1">
        <v>3.0</v>
      </c>
      <c r="BU1059" s="1">
        <v>3.0</v>
      </c>
      <c r="BV1059" s="1">
        <v>3.0</v>
      </c>
      <c r="BW1059" s="1">
        <v>4.0</v>
      </c>
      <c r="BX1059" s="1">
        <v>3.0</v>
      </c>
      <c r="BY1059" s="1">
        <v>3.0</v>
      </c>
      <c r="BZ1059" s="1">
        <v>3.0</v>
      </c>
      <c r="CA1059" s="64">
        <f t="shared" si="32"/>
        <v>174</v>
      </c>
      <c r="CB1059" s="45">
        <f t="shared" si="33"/>
        <v>20</v>
      </c>
      <c r="CC1059" s="45">
        <f t="shared" si="34"/>
        <v>11</v>
      </c>
      <c r="CD1059" s="45">
        <f t="shared" si="35"/>
        <v>9</v>
      </c>
      <c r="CE1059" s="45">
        <f t="shared" si="36"/>
        <v>24</v>
      </c>
      <c r="CF1059" s="45">
        <f t="shared" si="37"/>
        <v>25</v>
      </c>
      <c r="CG1059" s="45">
        <f t="shared" si="38"/>
        <v>8</v>
      </c>
      <c r="CH1059" s="45">
        <f t="shared" si="39"/>
        <v>27</v>
      </c>
      <c r="CI1059" s="45">
        <f t="shared" si="40"/>
        <v>0.6</v>
      </c>
      <c r="CJ1059">
        <f t="shared" si="10"/>
        <v>18</v>
      </c>
      <c r="CK1059" s="45">
        <f t="shared" si="41"/>
        <v>26</v>
      </c>
      <c r="CM1059" s="40">
        <f>VLOOKUP(CB1059,'PROMIS 57 T-Score Conversions'!Q$3:R$35,2,TRUE)</f>
        <v>35.4</v>
      </c>
      <c r="CN1059" s="44" t="str">
        <f t="shared" si="20"/>
        <v>Moderate</v>
      </c>
      <c r="CO1059" s="40">
        <f>VLOOKUP(CC1059,'PROMIS 57 T-Score Conversions'!A$3:B$35,2,TRUE)</f>
        <v>47.8</v>
      </c>
      <c r="CP1059" s="39" t="str">
        <f t="shared" si="21"/>
        <v>Normal</v>
      </c>
      <c r="CQ1059" s="40">
        <f>VLOOKUP(CD1059,'PROMIS 57 T-Score Conversions'!E$3:F$35,2,TRUE)</f>
        <v>44.7</v>
      </c>
      <c r="CR1059" s="39" t="str">
        <f t="shared" si="22"/>
        <v>Normal</v>
      </c>
      <c r="CS1059" s="40">
        <f>VLOOKUP(CE1059,'PROMIS 57 T-Score Conversions'!U$3:V$35,2,TRUE)</f>
        <v>57.5</v>
      </c>
      <c r="CT1059" s="39" t="str">
        <f t="shared" si="42"/>
        <v>Mild</v>
      </c>
      <c r="CU1059" s="40">
        <f>VLOOKUP(CF1059,'PROMIS 57 T-Score Conversions'!Y$3:Z$35,2,TRUE)</f>
        <v>55.3</v>
      </c>
      <c r="CV1059" s="39" t="str">
        <f t="shared" si="24"/>
        <v>Mild</v>
      </c>
      <c r="CW1059" s="40">
        <f>vlookup(CG1059,'PROMIS 57 T-Score Conversions'!M$3:N$35,2,TRUE)</f>
        <v>25.91</v>
      </c>
      <c r="CX1059" s="39" t="str">
        <f t="shared" si="25"/>
        <v>Severe</v>
      </c>
      <c r="CY1059" s="40">
        <f>VLOOKup(CH1059,'PROMIS 57 T-Score Conversions'!I$3:J$35,2,TRUE)</f>
        <v>63.5</v>
      </c>
      <c r="CZ1059" s="39" t="str">
        <f t="shared" si="26"/>
        <v>Moderate</v>
      </c>
      <c r="DA1059" s="37">
        <f>VLOOKUP(CJ1059,'PROMIS 57 T-Score Conversions'!AC$3:AD$35,2,TRUE)</f>
        <v>35.56</v>
      </c>
      <c r="DB1059" s="44" t="str">
        <f t="shared" si="30"/>
        <v>Moderate</v>
      </c>
      <c r="DC1059" s="40">
        <f>VLOOKUP(CK1059,'PROMIS 57 T-Score Conversions'!AG$3:AH$35,2,TRUE)</f>
        <v>45.27</v>
      </c>
      <c r="DD1059" s="39" t="str">
        <f t="shared" si="31"/>
        <v>Normal</v>
      </c>
    </row>
    <row r="1060">
      <c r="A1060" s="1" t="b">
        <v>1</v>
      </c>
      <c r="B1060" s="1" t="b">
        <v>1</v>
      </c>
      <c r="C1060" s="20">
        <v>44210.989791087966</v>
      </c>
      <c r="D1060" s="1" t="s">
        <v>352</v>
      </c>
      <c r="E1060" s="1">
        <v>2140.0</v>
      </c>
      <c r="F1060" s="1">
        <v>3.0</v>
      </c>
      <c r="G1060" s="1">
        <v>4.0</v>
      </c>
      <c r="H1060" s="1">
        <v>4.0</v>
      </c>
      <c r="I1060" s="1">
        <v>4.0</v>
      </c>
      <c r="J1060" s="1">
        <v>1.0</v>
      </c>
      <c r="K1060" s="1">
        <v>3.0</v>
      </c>
      <c r="L1060" s="1">
        <v>4.0</v>
      </c>
      <c r="M1060" s="1">
        <v>3.0</v>
      </c>
      <c r="N1060" s="1">
        <v>2.0</v>
      </c>
      <c r="O1060" s="1">
        <v>3.0</v>
      </c>
      <c r="P1060" s="1">
        <v>3.0</v>
      </c>
      <c r="Q1060" s="1">
        <v>3.0</v>
      </c>
      <c r="R1060" s="1">
        <v>2.0</v>
      </c>
      <c r="S1060" s="1">
        <v>2.0</v>
      </c>
      <c r="T1060" s="1">
        <v>3.0</v>
      </c>
      <c r="U1060" s="1">
        <v>3.0</v>
      </c>
      <c r="V1060" s="1">
        <v>4.0</v>
      </c>
      <c r="W1060" s="1">
        <v>3.0</v>
      </c>
      <c r="X1060" s="1">
        <v>3.0</v>
      </c>
      <c r="Y1060" s="1">
        <v>4.0</v>
      </c>
      <c r="Z1060" s="1">
        <v>3.0</v>
      </c>
      <c r="AA1060" s="1">
        <v>3.0</v>
      </c>
      <c r="AB1060" s="1">
        <v>3.0</v>
      </c>
      <c r="AC1060" s="1">
        <v>3.0</v>
      </c>
      <c r="AD1060" s="1">
        <v>3.0</v>
      </c>
      <c r="AE1060" s="1">
        <v>3.0</v>
      </c>
      <c r="AF1060" s="1">
        <v>3.0</v>
      </c>
      <c r="AG1060" s="1">
        <v>3.0</v>
      </c>
      <c r="AH1060" s="1">
        <v>3.0</v>
      </c>
      <c r="AI1060" s="1">
        <v>3.0</v>
      </c>
      <c r="AJ1060" s="1">
        <v>4.0</v>
      </c>
      <c r="AK1060" s="1">
        <v>4.0</v>
      </c>
      <c r="AL1060" s="1">
        <v>3.0</v>
      </c>
      <c r="AM1060" s="1">
        <v>3.0</v>
      </c>
      <c r="AN1060" s="1">
        <v>4.0</v>
      </c>
      <c r="AO1060" s="1">
        <v>4.0</v>
      </c>
      <c r="AP1060" s="1">
        <v>2.0</v>
      </c>
      <c r="AQ1060" s="1">
        <v>4.0</v>
      </c>
      <c r="AR1060" s="1">
        <v>4.0</v>
      </c>
      <c r="AS1060" s="1">
        <v>5.0</v>
      </c>
      <c r="AT1060" s="1">
        <v>2.0</v>
      </c>
      <c r="AU1060" s="1">
        <v>2.0</v>
      </c>
      <c r="AV1060" s="1">
        <v>1.0</v>
      </c>
      <c r="AW1060" s="1">
        <v>2.0</v>
      </c>
      <c r="AX1060" s="1">
        <v>2.0</v>
      </c>
      <c r="AY1060" s="1">
        <v>2.0</v>
      </c>
      <c r="AZ1060" s="1">
        <v>2.0</v>
      </c>
      <c r="BA1060" s="1">
        <v>2.0</v>
      </c>
      <c r="BB1060" s="1">
        <v>3.0</v>
      </c>
      <c r="BC1060" s="1">
        <v>4.0</v>
      </c>
      <c r="BD1060" s="1">
        <v>3.0</v>
      </c>
      <c r="BE1060" s="1">
        <v>4.0</v>
      </c>
      <c r="BF1060" s="1">
        <v>3.0</v>
      </c>
      <c r="BG1060" s="1">
        <v>3.0</v>
      </c>
      <c r="BH1060" s="1">
        <v>4.0</v>
      </c>
      <c r="BI1060" s="1">
        <v>4.0</v>
      </c>
      <c r="BJ1060" s="1">
        <v>6.0</v>
      </c>
      <c r="BK1060" s="1">
        <v>2.0</v>
      </c>
      <c r="BL1060" s="1">
        <v>3.0</v>
      </c>
      <c r="BM1060" s="1">
        <v>3.0</v>
      </c>
      <c r="BN1060" s="1">
        <v>3.0</v>
      </c>
      <c r="BO1060" s="1">
        <v>3.0</v>
      </c>
      <c r="BP1060" s="1">
        <v>2.0</v>
      </c>
      <c r="BQ1060" s="1">
        <v>2.0</v>
      </c>
      <c r="BR1060" s="1">
        <v>2.0</v>
      </c>
      <c r="BS1060" s="1">
        <v>3.0</v>
      </c>
      <c r="BT1060" s="1">
        <v>3.0</v>
      </c>
      <c r="BU1060" s="1">
        <v>4.0</v>
      </c>
      <c r="BV1060" s="1">
        <v>4.0</v>
      </c>
      <c r="BW1060" s="1">
        <v>4.0</v>
      </c>
      <c r="BX1060" s="1">
        <v>3.0</v>
      </c>
      <c r="BY1060" s="1">
        <v>3.0</v>
      </c>
      <c r="BZ1060" s="1">
        <v>3.0</v>
      </c>
      <c r="CA1060" s="64">
        <f t="shared" si="32"/>
        <v>224</v>
      </c>
      <c r="CB1060" s="45">
        <f t="shared" si="33"/>
        <v>26</v>
      </c>
      <c r="CC1060" s="45">
        <f t="shared" si="34"/>
        <v>21</v>
      </c>
      <c r="CD1060" s="45">
        <f t="shared" si="35"/>
        <v>26</v>
      </c>
      <c r="CE1060" s="45">
        <f t="shared" si="36"/>
        <v>26</v>
      </c>
      <c r="CF1060" s="45">
        <f t="shared" si="37"/>
        <v>29</v>
      </c>
      <c r="CG1060" s="45">
        <f t="shared" si="38"/>
        <v>15</v>
      </c>
      <c r="CH1060" s="45">
        <f t="shared" si="39"/>
        <v>28</v>
      </c>
      <c r="CI1060" s="45">
        <f t="shared" si="40"/>
        <v>0.6</v>
      </c>
      <c r="CJ1060">
        <f t="shared" si="10"/>
        <v>20</v>
      </c>
      <c r="CK1060" s="45">
        <f t="shared" si="41"/>
        <v>27</v>
      </c>
      <c r="CM1060" s="40">
        <f>VLOOKUP(CB1060,'PROMIS 57 T-Score Conversions'!Q$3:R$35,2,TRUE)</f>
        <v>39.5</v>
      </c>
      <c r="CN1060" s="44" t="str">
        <f t="shared" si="20"/>
        <v>Moderate</v>
      </c>
      <c r="CO1060" s="40">
        <f>VLOOKUP(CC1060,'PROMIS 57 T-Score Conversions'!A$3:B$35,2,TRUE)</f>
        <v>59.4</v>
      </c>
      <c r="CP1060" s="39" t="str">
        <f t="shared" si="21"/>
        <v>Moderate</v>
      </c>
      <c r="CQ1060" s="40">
        <f>VLOOKUP(CD1060,'PROMIS 57 T-Score Conversions'!E$3:F$35,2,TRUE)</f>
        <v>63.9</v>
      </c>
      <c r="CR1060" s="39" t="str">
        <f t="shared" si="22"/>
        <v>Moderate</v>
      </c>
      <c r="CS1060" s="40">
        <f>VLOOKUP(CE1060,'PROMIS 57 T-Score Conversions'!U$3:V$35,2,TRUE)</f>
        <v>59.4</v>
      </c>
      <c r="CT1060" s="39" t="str">
        <f t="shared" si="42"/>
        <v>Mild</v>
      </c>
      <c r="CU1060" s="40">
        <f>VLOOKUP(CF1060,'PROMIS 57 T-Score Conversions'!Y$3:Z$35,2,TRUE)</f>
        <v>59.4</v>
      </c>
      <c r="CV1060" s="39" t="str">
        <f t="shared" si="24"/>
        <v>Mild</v>
      </c>
      <c r="CW1060" s="40">
        <f>vlookup(CG1060,'PROMIS 57 T-Score Conversions'!M$3:N$35,2,TRUE)</f>
        <v>36.2</v>
      </c>
      <c r="CX1060" s="39" t="str">
        <f t="shared" si="25"/>
        <v>Moderate</v>
      </c>
      <c r="CY1060" s="40">
        <f>VLOOKup(CH1060,'PROMIS 57 T-Score Conversions'!I$3:J$35,2,TRUE)</f>
        <v>64.1</v>
      </c>
      <c r="CZ1060" s="39" t="str">
        <f t="shared" si="26"/>
        <v>Moderate</v>
      </c>
      <c r="DA1060" s="37">
        <f>VLOOKUP(CJ1060,'PROMIS 57 T-Score Conversions'!AC$3:AD$35,2,TRUE)</f>
        <v>37.15</v>
      </c>
      <c r="DB1060" s="44" t="str">
        <f t="shared" si="30"/>
        <v>Moderate</v>
      </c>
      <c r="DC1060" s="40">
        <f>VLOOKUP(CK1060,'PROMIS 57 T-Score Conversions'!AG$3:AH$35,2,TRUE)</f>
        <v>46.21</v>
      </c>
      <c r="DD1060" s="39" t="str">
        <f t="shared" si="31"/>
        <v>Normal</v>
      </c>
    </row>
    <row r="1061">
      <c r="A1061" s="1" t="b">
        <v>1</v>
      </c>
      <c r="B1061" s="1" t="b">
        <v>1</v>
      </c>
      <c r="C1061" s="20">
        <v>44211.50884461806</v>
      </c>
      <c r="D1061" s="1" t="s">
        <v>405</v>
      </c>
      <c r="E1061" s="1">
        <v>2219.0</v>
      </c>
      <c r="F1061" s="1">
        <v>2.0</v>
      </c>
      <c r="G1061" s="1">
        <v>4.0</v>
      </c>
      <c r="H1061" s="1">
        <v>4.0</v>
      </c>
      <c r="I1061" s="1">
        <v>3.0</v>
      </c>
      <c r="J1061" s="1">
        <v>1.0</v>
      </c>
      <c r="K1061" s="1">
        <v>3.0</v>
      </c>
      <c r="L1061" s="1">
        <v>3.0</v>
      </c>
      <c r="M1061" s="1">
        <v>1.0</v>
      </c>
      <c r="N1061" s="1">
        <v>1.0</v>
      </c>
      <c r="O1061" s="1">
        <v>2.0</v>
      </c>
      <c r="P1061" s="1">
        <v>2.0</v>
      </c>
      <c r="Q1061" s="1">
        <v>2.0</v>
      </c>
      <c r="R1061" s="1">
        <v>1.0</v>
      </c>
      <c r="S1061" s="1">
        <v>1.0</v>
      </c>
      <c r="T1061" s="1">
        <v>2.0</v>
      </c>
      <c r="U1061" s="1">
        <v>2.0</v>
      </c>
      <c r="V1061" s="1">
        <v>1.0</v>
      </c>
      <c r="W1061" s="1">
        <v>1.0</v>
      </c>
      <c r="X1061" s="1">
        <v>2.0</v>
      </c>
      <c r="Y1061" s="1">
        <v>1.0</v>
      </c>
      <c r="Z1061" s="1">
        <v>1.0</v>
      </c>
      <c r="AA1061" s="1">
        <v>2.0</v>
      </c>
      <c r="AB1061" s="1">
        <v>2.0</v>
      </c>
      <c r="AC1061" s="1">
        <v>1.0</v>
      </c>
      <c r="AD1061" s="1">
        <v>4.0</v>
      </c>
      <c r="AE1061" s="1">
        <v>4.0</v>
      </c>
      <c r="AF1061" s="1">
        <v>4.0</v>
      </c>
      <c r="AG1061" s="1">
        <v>4.0</v>
      </c>
      <c r="AH1061" s="1">
        <v>4.0</v>
      </c>
      <c r="AI1061" s="1">
        <v>4.0</v>
      </c>
      <c r="AJ1061" s="1">
        <v>4.0</v>
      </c>
      <c r="AK1061" s="1">
        <v>4.0</v>
      </c>
      <c r="AL1061" s="1">
        <v>3.0</v>
      </c>
      <c r="AM1061" s="1">
        <v>3.0</v>
      </c>
      <c r="AN1061" s="1">
        <v>1.0</v>
      </c>
      <c r="AO1061" s="1">
        <v>1.0</v>
      </c>
      <c r="AP1061" s="1">
        <v>3.0</v>
      </c>
      <c r="AQ1061" s="1">
        <v>1.0</v>
      </c>
      <c r="AR1061" s="1">
        <v>1.0</v>
      </c>
      <c r="AS1061" s="1">
        <v>3.0</v>
      </c>
      <c r="AT1061" s="1">
        <v>2.0</v>
      </c>
      <c r="AU1061" s="1">
        <v>2.0</v>
      </c>
      <c r="AV1061" s="1">
        <v>2.0</v>
      </c>
      <c r="AW1061" s="1">
        <v>2.0</v>
      </c>
      <c r="AX1061" s="1">
        <v>2.0</v>
      </c>
      <c r="AY1061" s="1">
        <v>2.0</v>
      </c>
      <c r="AZ1061" s="1">
        <v>2.0</v>
      </c>
      <c r="BA1061" s="1">
        <v>2.0</v>
      </c>
      <c r="BB1061" s="1">
        <v>3.0</v>
      </c>
      <c r="BC1061" s="1">
        <v>3.0</v>
      </c>
      <c r="BD1061" s="1">
        <v>3.0</v>
      </c>
      <c r="BE1061" s="1">
        <v>3.0</v>
      </c>
      <c r="BF1061" s="1">
        <v>5.0</v>
      </c>
      <c r="BG1061" s="1">
        <v>5.0</v>
      </c>
      <c r="BH1061" s="1">
        <v>5.0</v>
      </c>
      <c r="BI1061" s="1">
        <v>3.0</v>
      </c>
      <c r="BJ1061" s="1">
        <v>5.0</v>
      </c>
      <c r="BK1061" s="1">
        <v>1.0</v>
      </c>
      <c r="BL1061" s="1">
        <v>1.0</v>
      </c>
      <c r="BM1061" s="1">
        <v>1.0</v>
      </c>
      <c r="BN1061" s="1">
        <v>1.0</v>
      </c>
      <c r="BO1061" s="1">
        <v>1.0</v>
      </c>
      <c r="BP1061" s="1">
        <v>1.0</v>
      </c>
      <c r="BQ1061" s="1">
        <v>1.0</v>
      </c>
      <c r="BR1061" s="1">
        <v>1.0</v>
      </c>
      <c r="BS1061" s="1">
        <v>5.0</v>
      </c>
      <c r="BT1061" s="1">
        <v>5.0</v>
      </c>
      <c r="BU1061" s="1">
        <v>5.0</v>
      </c>
      <c r="BV1061" s="1">
        <v>5.0</v>
      </c>
      <c r="BW1061" s="1">
        <v>5.0</v>
      </c>
      <c r="BX1061" s="1">
        <v>5.0</v>
      </c>
      <c r="BY1061" s="1">
        <v>3.0</v>
      </c>
      <c r="BZ1061" s="1">
        <v>5.0</v>
      </c>
      <c r="CA1061" s="64">
        <f t="shared" si="32"/>
        <v>190</v>
      </c>
      <c r="CB1061" s="45">
        <f t="shared" si="33"/>
        <v>21</v>
      </c>
      <c r="CC1061" s="45">
        <f t="shared" si="34"/>
        <v>13</v>
      </c>
      <c r="CD1061" s="45">
        <f t="shared" si="35"/>
        <v>11</v>
      </c>
      <c r="CE1061" s="45">
        <f t="shared" si="36"/>
        <v>32</v>
      </c>
      <c r="CF1061" s="45">
        <f t="shared" si="37"/>
        <v>16</v>
      </c>
      <c r="CG1061" s="45">
        <f t="shared" si="38"/>
        <v>16</v>
      </c>
      <c r="CH1061" s="45">
        <f t="shared" si="39"/>
        <v>30</v>
      </c>
      <c r="CI1061" s="45">
        <f t="shared" si="40"/>
        <v>0.5</v>
      </c>
      <c r="CJ1061">
        <f t="shared" si="10"/>
        <v>8</v>
      </c>
      <c r="CK1061" s="45">
        <f t="shared" si="41"/>
        <v>38</v>
      </c>
      <c r="CM1061" s="40">
        <f>VLOOKUP(CB1061,'PROMIS 57 T-Score Conversions'!Q$3:R$35,2,TRUE)</f>
        <v>36.1</v>
      </c>
      <c r="CN1061" s="44" t="str">
        <f t="shared" si="20"/>
        <v>Moderate</v>
      </c>
      <c r="CO1061" s="40">
        <f>VLOOKUP(CC1061,'PROMIS 57 T-Score Conversions'!A$3:B$35,2,TRUE)</f>
        <v>50.8</v>
      </c>
      <c r="CP1061" s="39" t="str">
        <f t="shared" si="21"/>
        <v>Mild</v>
      </c>
      <c r="CQ1061" s="40">
        <f>VLOOKUP(CD1061,'PROMIS 57 T-Score Conversions'!E$3:F$35,2,TRUE)</f>
        <v>49.4</v>
      </c>
      <c r="CR1061" s="39" t="str">
        <f t="shared" si="22"/>
        <v>Normal</v>
      </c>
      <c r="CS1061" s="40">
        <f>VLOOKUP(CE1061,'PROMIS 57 T-Score Conversions'!U$3:V$35,2,TRUE)</f>
        <v>65.3</v>
      </c>
      <c r="CT1061" s="39" t="str">
        <f t="shared" si="42"/>
        <v>Moderate</v>
      </c>
      <c r="CU1061" s="40">
        <f>VLOOKUP(CF1061,'PROMIS 57 T-Score Conversions'!Y$3:Z$35,2,TRUE)</f>
        <v>45.5</v>
      </c>
      <c r="CV1061" s="39" t="str">
        <f t="shared" si="24"/>
        <v>Normal</v>
      </c>
      <c r="CW1061" s="40">
        <f>vlookup(CG1061,'PROMIS 57 T-Score Conversions'!M$3:N$35,2,TRUE)</f>
        <v>36.9</v>
      </c>
      <c r="CX1061" s="39" t="str">
        <f t="shared" si="25"/>
        <v>Moderate</v>
      </c>
      <c r="CY1061" s="40">
        <f>VLOOKup(CH1061,'PROMIS 57 T-Score Conversions'!I$3:J$35,2,TRUE)</f>
        <v>65.5</v>
      </c>
      <c r="CZ1061" s="39" t="str">
        <f t="shared" si="26"/>
        <v>Moderate</v>
      </c>
      <c r="DA1061" s="37">
        <f>VLOOKUP(CJ1061,'PROMIS 57 T-Score Conversions'!AC$3:AD$35,2,TRUE)</f>
        <v>22.41</v>
      </c>
      <c r="DB1061" s="44" t="str">
        <f t="shared" si="30"/>
        <v>Severe</v>
      </c>
      <c r="DC1061" s="40">
        <f>VLOOKUP(CK1061,'PROMIS 57 T-Score Conversions'!AG$3:AH$35,2,TRUE)</f>
        <v>59.95</v>
      </c>
      <c r="DD1061" s="39" t="str">
        <f t="shared" si="31"/>
        <v>Mild</v>
      </c>
    </row>
    <row r="1062">
      <c r="A1062" s="1" t="b">
        <v>1</v>
      </c>
      <c r="B1062" s="1" t="b">
        <v>1</v>
      </c>
      <c r="C1062" s="20">
        <v>44211.84299510416</v>
      </c>
      <c r="D1062" s="1" t="s">
        <v>273</v>
      </c>
      <c r="E1062" s="1">
        <v>2028.0</v>
      </c>
      <c r="F1062" s="1">
        <v>2.0</v>
      </c>
      <c r="G1062" s="1">
        <v>2.0</v>
      </c>
      <c r="H1062" s="1">
        <v>4.0</v>
      </c>
      <c r="I1062" s="1">
        <v>3.0</v>
      </c>
      <c r="J1062" s="1">
        <v>1.0</v>
      </c>
      <c r="K1062" s="1">
        <v>3.0</v>
      </c>
      <c r="L1062" s="1">
        <v>2.0</v>
      </c>
      <c r="M1062" s="1">
        <v>1.0</v>
      </c>
      <c r="N1062" s="1">
        <v>3.0</v>
      </c>
      <c r="O1062" s="1">
        <v>3.0</v>
      </c>
      <c r="P1062" s="1">
        <v>3.0</v>
      </c>
      <c r="Q1062" s="1">
        <v>3.0</v>
      </c>
      <c r="R1062" s="1">
        <v>3.0</v>
      </c>
      <c r="S1062" s="1">
        <v>3.0</v>
      </c>
      <c r="T1062" s="1">
        <v>3.0</v>
      </c>
      <c r="U1062" s="1">
        <v>2.0</v>
      </c>
      <c r="V1062" s="1">
        <v>2.0</v>
      </c>
      <c r="W1062" s="1">
        <v>3.0</v>
      </c>
      <c r="X1062" s="1">
        <v>3.0</v>
      </c>
      <c r="Y1062" s="1">
        <v>2.0</v>
      </c>
      <c r="Z1062" s="1">
        <v>2.0</v>
      </c>
      <c r="AA1062" s="1">
        <v>2.0</v>
      </c>
      <c r="AB1062" s="1">
        <v>1.0</v>
      </c>
      <c r="AC1062" s="1">
        <v>1.0</v>
      </c>
      <c r="AD1062" s="1">
        <v>5.0</v>
      </c>
      <c r="AE1062" s="1">
        <v>5.0</v>
      </c>
      <c r="AF1062" s="1">
        <v>5.0</v>
      </c>
      <c r="AG1062" s="1">
        <v>5.0</v>
      </c>
      <c r="AH1062" s="1">
        <v>5.0</v>
      </c>
      <c r="AI1062" s="1">
        <v>4.0</v>
      </c>
      <c r="AJ1062" s="1">
        <v>4.0</v>
      </c>
      <c r="AK1062" s="1">
        <v>4.0</v>
      </c>
      <c r="AL1062" s="1">
        <v>4.0</v>
      </c>
      <c r="AM1062" s="1">
        <v>3.0</v>
      </c>
      <c r="AN1062" s="1">
        <v>3.0</v>
      </c>
      <c r="AO1062" s="1">
        <v>2.0</v>
      </c>
      <c r="AP1062" s="1">
        <v>3.0</v>
      </c>
      <c r="AQ1062" s="1">
        <v>2.0</v>
      </c>
      <c r="AR1062" s="1">
        <v>1.0</v>
      </c>
      <c r="AS1062" s="1">
        <v>3.0</v>
      </c>
      <c r="AT1062" s="1">
        <v>3.0</v>
      </c>
      <c r="AU1062" s="1">
        <v>3.0</v>
      </c>
      <c r="AV1062" s="1">
        <v>2.0</v>
      </c>
      <c r="AW1062" s="1">
        <v>3.0</v>
      </c>
      <c r="AX1062" s="1">
        <v>3.0</v>
      </c>
      <c r="AY1062" s="1">
        <v>3.0</v>
      </c>
      <c r="AZ1062" s="1">
        <v>3.0</v>
      </c>
      <c r="BA1062" s="1">
        <v>2.0</v>
      </c>
      <c r="BB1062" s="1">
        <v>4.0</v>
      </c>
      <c r="BC1062" s="1">
        <v>4.0</v>
      </c>
      <c r="BD1062" s="1">
        <v>3.0</v>
      </c>
      <c r="BE1062" s="1">
        <v>4.0</v>
      </c>
      <c r="BF1062" s="1">
        <v>4.0</v>
      </c>
      <c r="BG1062" s="1">
        <v>3.0</v>
      </c>
      <c r="BH1062" s="1">
        <v>3.0</v>
      </c>
      <c r="BI1062" s="1">
        <v>3.0</v>
      </c>
      <c r="BJ1062" s="1">
        <v>7.0</v>
      </c>
      <c r="BK1062" s="1">
        <v>1.0</v>
      </c>
      <c r="BL1062" s="1">
        <v>1.0</v>
      </c>
      <c r="BM1062" s="1">
        <v>1.0</v>
      </c>
      <c r="BN1062" s="1">
        <v>2.0</v>
      </c>
      <c r="BO1062" s="1">
        <v>2.0</v>
      </c>
      <c r="BP1062" s="1">
        <v>2.0</v>
      </c>
      <c r="BQ1062" s="1">
        <v>2.0</v>
      </c>
      <c r="BR1062" s="1">
        <v>2.0</v>
      </c>
      <c r="BS1062" s="1">
        <v>5.0</v>
      </c>
      <c r="BT1062" s="1">
        <v>5.0</v>
      </c>
      <c r="BU1062" s="1">
        <v>4.0</v>
      </c>
      <c r="BV1062" s="1">
        <v>4.0</v>
      </c>
      <c r="BW1062" s="1">
        <v>4.0</v>
      </c>
      <c r="BX1062" s="1">
        <v>4.0</v>
      </c>
      <c r="BY1062" s="1">
        <v>4.0</v>
      </c>
      <c r="BZ1062" s="1">
        <v>5.0</v>
      </c>
      <c r="CA1062" s="64">
        <f t="shared" si="32"/>
        <v>220</v>
      </c>
      <c r="CB1062" s="45">
        <f t="shared" si="33"/>
        <v>18</v>
      </c>
      <c r="CC1062" s="45">
        <f t="shared" si="34"/>
        <v>23</v>
      </c>
      <c r="CD1062" s="45">
        <f t="shared" si="35"/>
        <v>16</v>
      </c>
      <c r="CE1062" s="45">
        <f t="shared" si="36"/>
        <v>37</v>
      </c>
      <c r="CF1062" s="45">
        <f t="shared" si="37"/>
        <v>21</v>
      </c>
      <c r="CG1062" s="45">
        <f t="shared" si="38"/>
        <v>22</v>
      </c>
      <c r="CH1062" s="45">
        <f t="shared" si="39"/>
        <v>28</v>
      </c>
      <c r="CI1062" s="45">
        <f t="shared" si="40"/>
        <v>0.7</v>
      </c>
      <c r="CJ1062">
        <f t="shared" si="10"/>
        <v>13</v>
      </c>
      <c r="CK1062" s="45">
        <f t="shared" si="41"/>
        <v>35</v>
      </c>
      <c r="CM1062" s="40">
        <f>VLOOKUP(CB1062,'PROMIS 57 T-Score Conversions'!Q$3:R$35,2,TRUE)</f>
        <v>34</v>
      </c>
      <c r="CN1062" s="44" t="str">
        <f t="shared" si="20"/>
        <v>Moderate</v>
      </c>
      <c r="CO1062" s="40">
        <f>VLOOKUP(CC1062,'PROMIS 57 T-Score Conversions'!A$3:B$35,2,TRUE)</f>
        <v>61.4</v>
      </c>
      <c r="CP1062" s="39" t="str">
        <f t="shared" si="21"/>
        <v>Moderate</v>
      </c>
      <c r="CQ1062" s="40">
        <f>VLOOKUP(CD1062,'PROMIS 57 T-Score Conversions'!E$3:F$35,2,TRUE)</f>
        <v>55.1</v>
      </c>
      <c r="CR1062" s="39" t="str">
        <f t="shared" si="22"/>
        <v>Mild</v>
      </c>
      <c r="CS1062" s="40">
        <f>VLOOKUP(CE1062,'PROMIS 57 T-Score Conversions'!U$3:V$35,2,TRUE)</f>
        <v>71</v>
      </c>
      <c r="CT1062" s="39" t="str">
        <f t="shared" si="42"/>
        <v>Severe</v>
      </c>
      <c r="CU1062" s="40">
        <f>VLOOKUP(CF1062,'PROMIS 57 T-Score Conversions'!Y$3:Z$35,2,TRUE)</f>
        <v>51.2</v>
      </c>
      <c r="CV1062" s="39" t="str">
        <f t="shared" si="24"/>
        <v>Normal</v>
      </c>
      <c r="CW1062" s="40">
        <f>vlookup(CG1062,'PROMIS 57 T-Score Conversions'!M$3:N$35,2,TRUE)</f>
        <v>42</v>
      </c>
      <c r="CX1062" s="39" t="str">
        <f t="shared" si="25"/>
        <v>Mild</v>
      </c>
      <c r="CY1062" s="40">
        <f>VLOOKup(CH1062,'PROMIS 57 T-Score Conversions'!I$3:J$35,2,TRUE)</f>
        <v>64.1</v>
      </c>
      <c r="CZ1062" s="39" t="str">
        <f t="shared" si="26"/>
        <v>Moderate</v>
      </c>
      <c r="DA1062" s="37">
        <f>VLOOKUP(CJ1062,'PROMIS 57 T-Score Conversions'!AC$3:AD$35,2,TRUE)</f>
        <v>31.18</v>
      </c>
      <c r="DB1062" s="44" t="str">
        <f t="shared" si="30"/>
        <v>Moderate</v>
      </c>
      <c r="DC1062" s="40">
        <f>VLOOKUP(CK1062,'PROMIS 57 T-Score Conversions'!AG$3:AH$35,2,TRUE)</f>
        <v>54.94</v>
      </c>
      <c r="DD1062" s="39" t="str">
        <f t="shared" si="31"/>
        <v>Normal</v>
      </c>
    </row>
    <row r="1063">
      <c r="A1063" s="1" t="b">
        <v>1</v>
      </c>
      <c r="B1063" s="1" t="b">
        <v>1</v>
      </c>
      <c r="C1063" s="20">
        <v>44212.47804778935</v>
      </c>
      <c r="D1063" s="1" t="s">
        <v>595</v>
      </c>
      <c r="E1063" s="1">
        <v>2422.0</v>
      </c>
      <c r="F1063" s="1">
        <v>2.0</v>
      </c>
      <c r="G1063" s="1">
        <v>2.0</v>
      </c>
      <c r="H1063" s="1">
        <v>2.0</v>
      </c>
      <c r="I1063" s="1">
        <v>1.0</v>
      </c>
      <c r="J1063" s="1">
        <v>1.0</v>
      </c>
      <c r="K1063" s="1">
        <v>2.0</v>
      </c>
      <c r="L1063" s="1">
        <v>3.0</v>
      </c>
      <c r="M1063" s="1">
        <v>2.0</v>
      </c>
      <c r="N1063" s="1">
        <v>4.0</v>
      </c>
      <c r="O1063" s="1">
        <v>4.0</v>
      </c>
      <c r="P1063" s="1">
        <v>4.0</v>
      </c>
      <c r="Q1063" s="1">
        <v>4.0</v>
      </c>
      <c r="R1063" s="1">
        <v>4.0</v>
      </c>
      <c r="S1063" s="1">
        <v>4.0</v>
      </c>
      <c r="T1063" s="1">
        <v>4.0</v>
      </c>
      <c r="U1063" s="1">
        <v>4.0</v>
      </c>
      <c r="V1063" s="1">
        <v>4.0</v>
      </c>
      <c r="W1063" s="1">
        <v>4.0</v>
      </c>
      <c r="X1063" s="1">
        <v>3.0</v>
      </c>
      <c r="Y1063" s="1">
        <v>3.0</v>
      </c>
      <c r="Z1063" s="1">
        <v>3.0</v>
      </c>
      <c r="AA1063" s="1">
        <v>4.0</v>
      </c>
      <c r="AB1063" s="1">
        <v>4.0</v>
      </c>
      <c r="AC1063" s="1">
        <v>4.0</v>
      </c>
      <c r="AD1063" s="1">
        <v>4.0</v>
      </c>
      <c r="AE1063" s="1">
        <v>4.0</v>
      </c>
      <c r="AF1063" s="1">
        <v>4.0</v>
      </c>
      <c r="AG1063" s="1">
        <v>4.0</v>
      </c>
      <c r="AH1063" s="1">
        <v>4.0</v>
      </c>
      <c r="AI1063" s="1">
        <v>4.0</v>
      </c>
      <c r="AJ1063" s="1">
        <v>3.0</v>
      </c>
      <c r="AK1063" s="1">
        <v>3.0</v>
      </c>
      <c r="AL1063" s="1">
        <v>4.0</v>
      </c>
      <c r="AM1063" s="1">
        <v>3.0</v>
      </c>
      <c r="AN1063" s="1">
        <v>5.0</v>
      </c>
      <c r="AO1063" s="1">
        <v>4.0</v>
      </c>
      <c r="AP1063" s="1">
        <v>5.0</v>
      </c>
      <c r="AQ1063" s="1">
        <v>4.0</v>
      </c>
      <c r="AR1063" s="1">
        <v>2.0</v>
      </c>
      <c r="AS1063" s="1">
        <v>4.0</v>
      </c>
      <c r="AT1063" s="1">
        <v>1.0</v>
      </c>
      <c r="AU1063" s="1">
        <v>1.0</v>
      </c>
      <c r="AV1063" s="1">
        <v>1.0</v>
      </c>
      <c r="AW1063" s="1">
        <v>1.0</v>
      </c>
      <c r="AX1063" s="1">
        <v>1.0</v>
      </c>
      <c r="AY1063" s="1">
        <v>1.0</v>
      </c>
      <c r="AZ1063" s="1">
        <v>1.0</v>
      </c>
      <c r="BA1063" s="1">
        <v>1.0</v>
      </c>
      <c r="BB1063" s="1">
        <v>5.0</v>
      </c>
      <c r="BC1063" s="1">
        <v>5.0</v>
      </c>
      <c r="BD1063" s="1">
        <v>5.0</v>
      </c>
      <c r="BE1063" s="1">
        <v>5.0</v>
      </c>
      <c r="BF1063" s="1">
        <v>5.0</v>
      </c>
      <c r="BG1063" s="1">
        <v>5.0</v>
      </c>
      <c r="BH1063" s="1">
        <v>5.0</v>
      </c>
      <c r="BI1063" s="1">
        <v>5.0</v>
      </c>
      <c r="BJ1063" s="1">
        <v>7.0</v>
      </c>
      <c r="BK1063" s="1">
        <v>2.0</v>
      </c>
      <c r="BL1063" s="1">
        <v>3.0</v>
      </c>
      <c r="BM1063" s="1">
        <v>3.0</v>
      </c>
      <c r="BN1063" s="1">
        <v>3.0</v>
      </c>
      <c r="BO1063" s="1">
        <v>4.0</v>
      </c>
      <c r="BP1063" s="1">
        <v>2.0</v>
      </c>
      <c r="BQ1063" s="1">
        <v>2.0</v>
      </c>
      <c r="BR1063" s="1">
        <v>2.0</v>
      </c>
      <c r="BS1063" s="1">
        <v>3.0</v>
      </c>
      <c r="BT1063" s="1">
        <v>4.0</v>
      </c>
      <c r="BU1063" s="1">
        <v>3.0</v>
      </c>
      <c r="BV1063" s="1">
        <v>3.0</v>
      </c>
      <c r="BW1063" s="1">
        <v>4.0</v>
      </c>
      <c r="BX1063" s="1">
        <v>3.0</v>
      </c>
      <c r="BY1063" s="1">
        <v>3.0</v>
      </c>
      <c r="BZ1063" s="1">
        <v>4.0</v>
      </c>
      <c r="CA1063" s="64">
        <f t="shared" si="32"/>
        <v>240</v>
      </c>
      <c r="CB1063" s="45">
        <f t="shared" si="33"/>
        <v>15</v>
      </c>
      <c r="CC1063" s="45">
        <f t="shared" si="34"/>
        <v>32</v>
      </c>
      <c r="CD1063" s="45">
        <f t="shared" si="35"/>
        <v>29</v>
      </c>
      <c r="CE1063" s="45">
        <f t="shared" si="36"/>
        <v>30</v>
      </c>
      <c r="CF1063" s="45">
        <f t="shared" si="37"/>
        <v>31</v>
      </c>
      <c r="CG1063" s="45">
        <f t="shared" si="38"/>
        <v>8</v>
      </c>
      <c r="CH1063" s="45">
        <f t="shared" si="39"/>
        <v>40</v>
      </c>
      <c r="CI1063" s="45">
        <f t="shared" si="40"/>
        <v>0.7</v>
      </c>
      <c r="CJ1063">
        <f t="shared" si="10"/>
        <v>21</v>
      </c>
      <c r="CK1063" s="45">
        <f t="shared" si="41"/>
        <v>27</v>
      </c>
      <c r="CM1063" s="40">
        <f>VLOOKUP(CB1063,'PROMIS 57 T-Score Conversions'!Q$3:R$35,2,TRUE)</f>
        <v>31.7</v>
      </c>
      <c r="CN1063" s="44" t="str">
        <f t="shared" si="20"/>
        <v>Moderate</v>
      </c>
      <c r="CO1063" s="40">
        <f>VLOOKUP(CC1063,'PROMIS 57 T-Score Conversions'!A$3:B$35,2,TRUE)</f>
        <v>70.8</v>
      </c>
      <c r="CP1063" s="39" t="str">
        <f t="shared" si="21"/>
        <v>Severe</v>
      </c>
      <c r="CQ1063" s="40">
        <f>VLOOKUP(CD1063,'PROMIS 57 T-Score Conversions'!E$3:F$35,2,TRUE)</f>
        <v>66.8</v>
      </c>
      <c r="CR1063" s="39" t="str">
        <f t="shared" si="22"/>
        <v>Moderate</v>
      </c>
      <c r="CS1063" s="40">
        <f>VLOOKUP(CE1063,'PROMIS 57 T-Score Conversions'!U$3:V$35,2,TRUE)</f>
        <v>63.3</v>
      </c>
      <c r="CT1063" s="39" t="str">
        <f t="shared" si="42"/>
        <v>Moderate</v>
      </c>
      <c r="CU1063" s="40">
        <f>VLOOKUP(CF1063,'PROMIS 57 T-Score Conversions'!Y$3:Z$35,2,TRUE)</f>
        <v>61.5</v>
      </c>
      <c r="CV1063" s="39" t="str">
        <f t="shared" si="24"/>
        <v>Moderate</v>
      </c>
      <c r="CW1063" s="40">
        <f>vlookup(CG1063,'PROMIS 57 T-Score Conversions'!M$3:N$35,2,TRUE)</f>
        <v>25.91</v>
      </c>
      <c r="CX1063" s="39" t="str">
        <f t="shared" si="25"/>
        <v>Severe</v>
      </c>
      <c r="CY1063" s="40">
        <f>VLOOKup(CH1063,'PROMIS 57 T-Score Conversions'!I$3:J$35,2,TRUE)</f>
        <v>77</v>
      </c>
      <c r="CZ1063" s="39" t="str">
        <f t="shared" si="26"/>
        <v>Severe</v>
      </c>
      <c r="DA1063" s="37">
        <f>VLOOKUP(CJ1063,'PROMIS 57 T-Score Conversions'!AC$3:AD$35,2,TRUE)</f>
        <v>37.93</v>
      </c>
      <c r="DB1063" s="44" t="str">
        <f t="shared" si="30"/>
        <v>Moderate</v>
      </c>
      <c r="DC1063" s="40">
        <f>VLOOKUP(CK1063,'PROMIS 57 T-Score Conversions'!AG$3:AH$35,2,TRUE)</f>
        <v>46.21</v>
      </c>
      <c r="DD1063" s="39" t="str">
        <f t="shared" si="31"/>
        <v>Normal</v>
      </c>
    </row>
    <row r="1064">
      <c r="A1064" s="1" t="b">
        <v>1</v>
      </c>
      <c r="B1064" s="1" t="b">
        <v>1</v>
      </c>
      <c r="C1064" s="20">
        <v>44212.56710990741</v>
      </c>
      <c r="D1064" s="1" t="s">
        <v>421</v>
      </c>
      <c r="E1064" s="1">
        <v>2222.0</v>
      </c>
      <c r="F1064" s="1">
        <v>5.0</v>
      </c>
      <c r="G1064" s="1">
        <v>5.0</v>
      </c>
      <c r="H1064" s="1">
        <v>5.0</v>
      </c>
      <c r="I1064" s="1">
        <v>5.0</v>
      </c>
      <c r="J1064" s="1">
        <v>5.0</v>
      </c>
      <c r="K1064" s="1">
        <v>5.0</v>
      </c>
      <c r="L1064" s="1">
        <v>5.0</v>
      </c>
      <c r="M1064" s="1">
        <v>5.0</v>
      </c>
      <c r="N1064" s="1">
        <v>1.0</v>
      </c>
      <c r="O1064" s="1">
        <v>1.0</v>
      </c>
      <c r="P1064" s="1">
        <v>1.0</v>
      </c>
      <c r="Q1064" s="1">
        <v>1.0</v>
      </c>
      <c r="R1064" s="1">
        <v>1.0</v>
      </c>
      <c r="S1064" s="1">
        <v>1.0</v>
      </c>
      <c r="T1064" s="1">
        <v>2.0</v>
      </c>
      <c r="U1064" s="1">
        <v>2.0</v>
      </c>
      <c r="V1064" s="1">
        <v>1.0</v>
      </c>
      <c r="W1064" s="1">
        <v>1.0</v>
      </c>
      <c r="X1064" s="1">
        <v>1.0</v>
      </c>
      <c r="Y1064" s="1">
        <v>1.0</v>
      </c>
      <c r="Z1064" s="1">
        <v>1.0</v>
      </c>
      <c r="AA1064" s="1">
        <v>1.0</v>
      </c>
      <c r="AB1064" s="1">
        <v>1.0</v>
      </c>
      <c r="AC1064" s="1">
        <v>1.0</v>
      </c>
      <c r="AD1064" s="1">
        <v>2.0</v>
      </c>
      <c r="AE1064" s="1">
        <v>1.0</v>
      </c>
      <c r="AF1064" s="1">
        <v>2.0</v>
      </c>
      <c r="AG1064" s="1">
        <v>2.0</v>
      </c>
      <c r="AH1064" s="1">
        <v>2.0</v>
      </c>
      <c r="AI1064" s="1">
        <v>1.0</v>
      </c>
      <c r="AJ1064" s="1">
        <v>2.0</v>
      </c>
      <c r="AK1064" s="1">
        <v>1.0</v>
      </c>
      <c r="AL1064" s="1">
        <v>3.0</v>
      </c>
      <c r="AM1064" s="1">
        <v>3.0</v>
      </c>
      <c r="AN1064" s="1">
        <v>2.0</v>
      </c>
      <c r="AO1064" s="1">
        <v>3.0</v>
      </c>
      <c r="AP1064" s="1">
        <v>2.0</v>
      </c>
      <c r="AQ1064" s="1">
        <v>2.0</v>
      </c>
      <c r="AR1064" s="1">
        <v>2.0</v>
      </c>
      <c r="AS1064" s="1">
        <v>3.0</v>
      </c>
      <c r="AT1064" s="1">
        <v>4.0</v>
      </c>
      <c r="AU1064" s="1">
        <v>4.0</v>
      </c>
      <c r="AV1064" s="1">
        <v>3.0</v>
      </c>
      <c r="AW1064" s="1">
        <v>4.0</v>
      </c>
      <c r="AX1064" s="1">
        <v>4.0</v>
      </c>
      <c r="AY1064" s="1">
        <v>4.0</v>
      </c>
      <c r="AZ1064" s="1">
        <v>4.0</v>
      </c>
      <c r="BA1064" s="1">
        <v>4.0</v>
      </c>
      <c r="BB1064" s="1">
        <v>2.0</v>
      </c>
      <c r="BC1064" s="1">
        <v>1.0</v>
      </c>
      <c r="BD1064" s="1">
        <v>1.0</v>
      </c>
      <c r="BE1064" s="1">
        <v>1.0</v>
      </c>
      <c r="BF1064" s="1">
        <v>1.0</v>
      </c>
      <c r="BG1064" s="1">
        <v>1.0</v>
      </c>
      <c r="BH1064" s="1">
        <v>1.0</v>
      </c>
      <c r="BI1064" s="1">
        <v>1.0</v>
      </c>
      <c r="BJ1064" s="1">
        <v>1.0</v>
      </c>
      <c r="BK1064" s="1">
        <v>2.0</v>
      </c>
      <c r="BL1064" s="1">
        <v>3.0</v>
      </c>
      <c r="BM1064" s="1">
        <v>3.0</v>
      </c>
      <c r="BN1064" s="1">
        <v>3.0</v>
      </c>
      <c r="BO1064" s="1">
        <v>4.0</v>
      </c>
      <c r="BP1064" s="1">
        <v>4.0</v>
      </c>
      <c r="BQ1064" s="1">
        <v>3.0</v>
      </c>
      <c r="BR1064" s="1">
        <v>4.0</v>
      </c>
      <c r="BS1064" s="1">
        <v>2.0</v>
      </c>
      <c r="BT1064" s="1">
        <v>2.0</v>
      </c>
      <c r="BU1064" s="1">
        <v>4.0</v>
      </c>
      <c r="BV1064" s="1">
        <v>2.0</v>
      </c>
      <c r="BW1064" s="1">
        <v>4.0</v>
      </c>
      <c r="BX1064" s="1">
        <v>2.0</v>
      </c>
      <c r="BY1064" s="1">
        <v>2.0</v>
      </c>
      <c r="BZ1064" s="1">
        <v>2.0</v>
      </c>
      <c r="CA1064" s="64">
        <f t="shared" si="32"/>
        <v>178</v>
      </c>
      <c r="CB1064" s="45">
        <f t="shared" si="33"/>
        <v>40</v>
      </c>
      <c r="CC1064" s="45">
        <f t="shared" si="34"/>
        <v>10</v>
      </c>
      <c r="CD1064" s="45">
        <f t="shared" si="35"/>
        <v>8</v>
      </c>
      <c r="CE1064" s="45">
        <f t="shared" si="36"/>
        <v>13</v>
      </c>
      <c r="CF1064" s="45">
        <f t="shared" si="37"/>
        <v>20</v>
      </c>
      <c r="CG1064" s="45">
        <f t="shared" si="38"/>
        <v>31</v>
      </c>
      <c r="CH1064" s="45">
        <f t="shared" si="39"/>
        <v>9</v>
      </c>
      <c r="CI1064" s="45">
        <f t="shared" si="40"/>
        <v>0.1</v>
      </c>
      <c r="CJ1064">
        <f t="shared" si="10"/>
        <v>26</v>
      </c>
      <c r="CK1064" s="45">
        <f t="shared" si="41"/>
        <v>20</v>
      </c>
      <c r="CM1064" s="40">
        <f>VLOOKUP(CB1064,'PROMIS 57 T-Score Conversions'!Q$3:R$35,2,TRUE)</f>
        <v>60.1</v>
      </c>
      <c r="CN1064" s="44" t="str">
        <f t="shared" si="20"/>
        <v>Normal</v>
      </c>
      <c r="CO1064" s="40">
        <f>VLOOKUP(CC1064,'PROMIS 57 T-Score Conversions'!A$3:B$35,2,TRUE)</f>
        <v>45.9</v>
      </c>
      <c r="CP1064" s="39" t="str">
        <f t="shared" si="21"/>
        <v>Normal</v>
      </c>
      <c r="CQ1064" s="40">
        <f>VLOOKUP(CD1064,'PROMIS 57 T-Score Conversions'!E$3:F$35,2,TRUE)</f>
        <v>38.2</v>
      </c>
      <c r="CR1064" s="39" t="str">
        <f t="shared" si="22"/>
        <v>Normal</v>
      </c>
      <c r="CS1064" s="40">
        <f>VLOOKUP(CE1064,'PROMIS 57 T-Score Conversions'!U$3:V$35,2,TRUE)</f>
        <v>45.6</v>
      </c>
      <c r="CT1064" s="39" t="str">
        <f t="shared" si="42"/>
        <v>Normal</v>
      </c>
      <c r="CU1064" s="40">
        <f>VLOOKUP(CF1064,'PROMIS 57 T-Score Conversions'!Y$3:Z$35,2,TRUE)</f>
        <v>50.1</v>
      </c>
      <c r="CV1064" s="39" t="str">
        <f t="shared" si="24"/>
        <v>Normal</v>
      </c>
      <c r="CW1064" s="40">
        <f>vlookup(CG1064,'PROMIS 57 T-Score Conversions'!M$3:N$35,2,TRUE)</f>
        <v>50.8</v>
      </c>
      <c r="CX1064" s="39" t="str">
        <f t="shared" si="25"/>
        <v>Normal</v>
      </c>
      <c r="CY1064" s="40">
        <f>VLOOKup(CH1064,'PROMIS 57 T-Score Conversions'!I$3:J$35,2,TRUE)</f>
        <v>47.9</v>
      </c>
      <c r="CZ1064" s="39" t="str">
        <f t="shared" si="26"/>
        <v>Normal</v>
      </c>
      <c r="DA1064" s="37">
        <f>VLOOKUP(CJ1064,'PROMIS 57 T-Score Conversions'!AC$3:AD$35,2,TRUE)</f>
        <v>41.9</v>
      </c>
      <c r="DB1064" s="44" t="str">
        <f t="shared" si="30"/>
        <v>Mild</v>
      </c>
      <c r="DC1064" s="40">
        <f>VLOOKUP(CK1064,'PROMIS 57 T-Score Conversions'!AG$3:AH$35,2,TRUE)</f>
        <v>39.81</v>
      </c>
      <c r="DD1064" s="39" t="str">
        <f t="shared" si="31"/>
        <v>Normal</v>
      </c>
    </row>
    <row r="1065">
      <c r="A1065" s="1" t="b">
        <v>1</v>
      </c>
      <c r="B1065" s="1" t="b">
        <v>1</v>
      </c>
      <c r="C1065" s="20">
        <v>44213.4650115625</v>
      </c>
      <c r="D1065" s="1" t="s">
        <v>542</v>
      </c>
      <c r="E1065" s="1">
        <v>2392.0</v>
      </c>
      <c r="F1065" s="1">
        <v>5.0</v>
      </c>
      <c r="G1065" s="1">
        <v>5.0</v>
      </c>
      <c r="H1065" s="1">
        <v>5.0</v>
      </c>
      <c r="I1065" s="1">
        <v>4.0</v>
      </c>
      <c r="J1065" s="1">
        <v>3.0</v>
      </c>
      <c r="K1065" s="1">
        <v>5.0</v>
      </c>
      <c r="L1065" s="1">
        <v>5.0</v>
      </c>
      <c r="M1065" s="1">
        <v>3.0</v>
      </c>
      <c r="N1065" s="1">
        <v>1.0</v>
      </c>
      <c r="O1065" s="1">
        <v>1.0</v>
      </c>
      <c r="P1065" s="1">
        <v>1.0</v>
      </c>
      <c r="Q1065" s="1">
        <v>1.0</v>
      </c>
      <c r="R1065" s="1">
        <v>1.0</v>
      </c>
      <c r="S1065" s="1">
        <v>1.0</v>
      </c>
      <c r="T1065" s="1">
        <v>2.0</v>
      </c>
      <c r="U1065" s="1">
        <v>1.0</v>
      </c>
      <c r="V1065" s="1">
        <v>1.0</v>
      </c>
      <c r="W1065" s="1">
        <v>1.0</v>
      </c>
      <c r="X1065" s="1">
        <v>1.0</v>
      </c>
      <c r="Y1065" s="1">
        <v>1.0</v>
      </c>
      <c r="Z1065" s="1">
        <v>1.0</v>
      </c>
      <c r="AA1065" s="1">
        <v>2.0</v>
      </c>
      <c r="AB1065" s="1">
        <v>2.0</v>
      </c>
      <c r="AC1065" s="1">
        <v>1.0</v>
      </c>
      <c r="AD1065" s="1">
        <v>2.0</v>
      </c>
      <c r="AE1065" s="1">
        <v>1.0</v>
      </c>
      <c r="AF1065" s="1">
        <v>1.0</v>
      </c>
      <c r="AG1065" s="1">
        <v>2.0</v>
      </c>
      <c r="AH1065" s="1">
        <v>2.0</v>
      </c>
      <c r="AI1065" s="1">
        <v>1.0</v>
      </c>
      <c r="AJ1065" s="1">
        <v>1.0</v>
      </c>
      <c r="AK1065" s="1">
        <v>2.0</v>
      </c>
      <c r="AL1065" s="1">
        <v>1.0</v>
      </c>
      <c r="AM1065" s="1">
        <v>1.0</v>
      </c>
      <c r="AN1065" s="1">
        <v>1.0</v>
      </c>
      <c r="AO1065" s="1">
        <v>1.0</v>
      </c>
      <c r="AP1065" s="1">
        <v>1.0</v>
      </c>
      <c r="AQ1065" s="1">
        <v>1.0</v>
      </c>
      <c r="AR1065" s="1">
        <v>1.0</v>
      </c>
      <c r="AS1065" s="1">
        <v>1.0</v>
      </c>
      <c r="AT1065" s="1">
        <v>3.0</v>
      </c>
      <c r="AU1065" s="1">
        <v>4.0</v>
      </c>
      <c r="AV1065" s="1">
        <v>3.0</v>
      </c>
      <c r="AW1065" s="1">
        <v>3.0</v>
      </c>
      <c r="AX1065" s="1">
        <v>2.0</v>
      </c>
      <c r="AY1065" s="1">
        <v>3.0</v>
      </c>
      <c r="AZ1065" s="1">
        <v>4.0</v>
      </c>
      <c r="BA1065" s="1">
        <v>3.0</v>
      </c>
      <c r="BB1065" s="1">
        <v>2.0</v>
      </c>
      <c r="BC1065" s="1">
        <v>2.0</v>
      </c>
      <c r="BD1065" s="1">
        <v>3.0</v>
      </c>
      <c r="BE1065" s="1">
        <v>1.0</v>
      </c>
      <c r="BF1065" s="1">
        <v>3.0</v>
      </c>
      <c r="BG1065" s="1">
        <v>3.0</v>
      </c>
      <c r="BH1065" s="1">
        <v>2.0</v>
      </c>
      <c r="BI1065" s="1">
        <v>2.0</v>
      </c>
      <c r="BJ1065" s="1">
        <v>2.0</v>
      </c>
      <c r="BK1065" s="1">
        <v>4.0</v>
      </c>
      <c r="BL1065" s="1">
        <v>4.0</v>
      </c>
      <c r="BM1065" s="1">
        <v>3.0</v>
      </c>
      <c r="BN1065" s="1">
        <v>3.0</v>
      </c>
      <c r="BO1065" s="1">
        <v>3.0</v>
      </c>
      <c r="BP1065" s="1">
        <v>2.0</v>
      </c>
      <c r="BQ1065" s="1">
        <v>3.0</v>
      </c>
      <c r="BR1065" s="1">
        <v>3.0</v>
      </c>
      <c r="BS1065" s="1">
        <v>2.0</v>
      </c>
      <c r="BT1065" s="1">
        <v>3.0</v>
      </c>
      <c r="BU1065" s="1">
        <v>3.0</v>
      </c>
      <c r="BV1065" s="1">
        <v>3.0</v>
      </c>
      <c r="BW1065" s="1">
        <v>3.0</v>
      </c>
      <c r="BX1065" s="1">
        <v>3.0</v>
      </c>
      <c r="BY1065" s="1">
        <v>2.0</v>
      </c>
      <c r="BZ1065" s="1">
        <v>3.0</v>
      </c>
      <c r="CA1065" s="64">
        <f t="shared" si="32"/>
        <v>166</v>
      </c>
      <c r="CB1065" s="45">
        <f t="shared" si="33"/>
        <v>35</v>
      </c>
      <c r="CC1065" s="45">
        <f t="shared" si="34"/>
        <v>9</v>
      </c>
      <c r="CD1065" s="45">
        <f t="shared" si="35"/>
        <v>10</v>
      </c>
      <c r="CE1065" s="45">
        <f t="shared" si="36"/>
        <v>12</v>
      </c>
      <c r="CF1065" s="45">
        <f t="shared" si="37"/>
        <v>8</v>
      </c>
      <c r="CG1065" s="45">
        <f t="shared" si="38"/>
        <v>25</v>
      </c>
      <c r="CH1065" s="45">
        <f t="shared" si="39"/>
        <v>18</v>
      </c>
      <c r="CI1065" s="45">
        <f t="shared" si="40"/>
        <v>0.2</v>
      </c>
      <c r="CJ1065">
        <f t="shared" si="10"/>
        <v>25</v>
      </c>
      <c r="CK1065" s="45">
        <f t="shared" si="41"/>
        <v>22</v>
      </c>
      <c r="CM1065" s="40">
        <f>VLOOKUP(CB1065,'PROMIS 57 T-Score Conversions'!Q$3:R$35,2,TRUE)</f>
        <v>46.7</v>
      </c>
      <c r="CN1065" s="44" t="str">
        <f t="shared" si="20"/>
        <v>Normal</v>
      </c>
      <c r="CO1065" s="40">
        <f>VLOOKUP(CC1065,'PROMIS 57 T-Score Conversions'!A$3:B$35,2,TRUE)</f>
        <v>43.2</v>
      </c>
      <c r="CP1065" s="39" t="str">
        <f t="shared" si="21"/>
        <v>Normal</v>
      </c>
      <c r="CQ1065" s="40">
        <f>VLOOKUP(CD1065,'PROMIS 57 T-Score Conversions'!E$3:F$35,2,TRUE)</f>
        <v>47.5</v>
      </c>
      <c r="CR1065" s="39" t="str">
        <f t="shared" si="22"/>
        <v>Normal</v>
      </c>
      <c r="CS1065" s="40">
        <f>VLOOKUP(CE1065,'PROMIS 57 T-Score Conversions'!U$3:V$35,2,TRUE)</f>
        <v>44.3</v>
      </c>
      <c r="CT1065" s="39" t="str">
        <f t="shared" si="42"/>
        <v>Normal</v>
      </c>
      <c r="CU1065" s="40">
        <f>VLOOKUP(CF1065,'PROMIS 57 T-Score Conversions'!Y$3:Z$35,2,TRUE)</f>
        <v>28.9</v>
      </c>
      <c r="CV1065" s="39" t="str">
        <f t="shared" si="24"/>
        <v>Normal</v>
      </c>
      <c r="CW1065" s="40">
        <f>vlookup(CG1065,'PROMIS 57 T-Score Conversions'!M$3:N$35,2,TRUE)</f>
        <v>45</v>
      </c>
      <c r="CX1065" s="39" t="str">
        <f t="shared" si="25"/>
        <v>Normal</v>
      </c>
      <c r="CY1065" s="40">
        <f>VLOOKup(CH1065,'PROMIS 57 T-Score Conversions'!I$3:J$35,2,TRUE)</f>
        <v>58.1</v>
      </c>
      <c r="CZ1065" s="39" t="str">
        <f t="shared" si="26"/>
        <v>Mild</v>
      </c>
      <c r="DA1065" s="37">
        <f>VLOOKUP(CJ1065,'PROMIS 57 T-Score Conversions'!AC$3:AD$35,2,TRUE)</f>
        <v>41.09</v>
      </c>
      <c r="DB1065" s="44" t="str">
        <f t="shared" si="30"/>
        <v>Mild</v>
      </c>
      <c r="DC1065" s="40">
        <f>VLOOKUP(CK1065,'PROMIS 57 T-Score Conversions'!AG$3:AH$35,2,TRUE)</f>
        <v>41.61</v>
      </c>
      <c r="DD1065" s="39" t="str">
        <f t="shared" si="31"/>
        <v>Normal</v>
      </c>
    </row>
    <row r="1066">
      <c r="A1066" s="1" t="b">
        <v>1</v>
      </c>
      <c r="B1066" s="1" t="b">
        <v>1</v>
      </c>
      <c r="C1066" s="20">
        <v>44213.858457395836</v>
      </c>
      <c r="D1066" s="1" t="s">
        <v>596</v>
      </c>
      <c r="E1066" s="1">
        <v>2450.0</v>
      </c>
      <c r="F1066" s="1">
        <v>4.0</v>
      </c>
      <c r="G1066" s="1">
        <v>5.0</v>
      </c>
      <c r="H1066" s="1">
        <v>5.0</v>
      </c>
      <c r="I1066" s="1">
        <v>4.0</v>
      </c>
      <c r="J1066" s="1">
        <v>3.0</v>
      </c>
      <c r="K1066" s="1">
        <v>4.0</v>
      </c>
      <c r="L1066" s="1">
        <v>5.0</v>
      </c>
      <c r="M1066" s="1">
        <v>4.0</v>
      </c>
      <c r="N1066" s="1">
        <v>3.0</v>
      </c>
      <c r="O1066" s="1">
        <v>3.0</v>
      </c>
      <c r="P1066" s="1">
        <v>3.0</v>
      </c>
      <c r="Q1066" s="1">
        <v>5.0</v>
      </c>
      <c r="R1066" s="1">
        <v>5.0</v>
      </c>
      <c r="S1066" s="1">
        <v>3.0</v>
      </c>
      <c r="T1066" s="1">
        <v>5.0</v>
      </c>
      <c r="U1066" s="1">
        <v>5.0</v>
      </c>
      <c r="V1066" s="1">
        <v>2.0</v>
      </c>
      <c r="W1066" s="1">
        <v>2.0</v>
      </c>
      <c r="X1066" s="1">
        <v>1.0</v>
      </c>
      <c r="Y1066" s="1">
        <v>2.0</v>
      </c>
      <c r="Z1066" s="1">
        <v>3.0</v>
      </c>
      <c r="AA1066" s="1">
        <v>4.0</v>
      </c>
      <c r="AB1066" s="1">
        <v>3.0</v>
      </c>
      <c r="AC1066" s="1">
        <v>4.0</v>
      </c>
      <c r="AD1066" s="1">
        <v>4.0</v>
      </c>
      <c r="AE1066" s="1">
        <v>4.0</v>
      </c>
      <c r="AF1066" s="1">
        <v>4.0</v>
      </c>
      <c r="AG1066" s="1">
        <v>4.0</v>
      </c>
      <c r="AH1066" s="1">
        <v>5.0</v>
      </c>
      <c r="AI1066" s="1">
        <v>3.0</v>
      </c>
      <c r="AJ1066" s="1">
        <v>4.0</v>
      </c>
      <c r="AK1066" s="1">
        <v>4.0</v>
      </c>
      <c r="AL1066" s="1">
        <v>3.0</v>
      </c>
      <c r="AM1066" s="1">
        <v>2.0</v>
      </c>
      <c r="AN1066" s="1">
        <v>4.0</v>
      </c>
      <c r="AO1066" s="1">
        <v>3.0</v>
      </c>
      <c r="AP1066" s="1">
        <v>3.0</v>
      </c>
      <c r="AQ1066" s="1">
        <v>4.0</v>
      </c>
      <c r="AR1066" s="1">
        <v>4.0</v>
      </c>
      <c r="AS1066" s="1">
        <v>3.0</v>
      </c>
      <c r="AT1066" s="1">
        <v>1.0</v>
      </c>
      <c r="AU1066" s="1">
        <v>1.0</v>
      </c>
      <c r="AV1066" s="1">
        <v>1.0</v>
      </c>
      <c r="AW1066" s="1">
        <v>1.0</v>
      </c>
      <c r="AX1066" s="1">
        <v>1.0</v>
      </c>
      <c r="AY1066" s="1">
        <v>1.0</v>
      </c>
      <c r="AZ1066" s="1">
        <v>1.0</v>
      </c>
      <c r="BA1066" s="1">
        <v>1.0</v>
      </c>
      <c r="BB1066" s="1">
        <v>1.0</v>
      </c>
      <c r="BC1066" s="1">
        <v>1.0</v>
      </c>
      <c r="BD1066" s="1">
        <v>1.0</v>
      </c>
      <c r="BE1066" s="1">
        <v>1.0</v>
      </c>
      <c r="BF1066" s="1">
        <v>1.0</v>
      </c>
      <c r="BG1066" s="1">
        <v>1.0</v>
      </c>
      <c r="BH1066" s="1">
        <v>1.0</v>
      </c>
      <c r="BI1066" s="1">
        <v>1.0</v>
      </c>
      <c r="BJ1066" s="1">
        <v>0.0</v>
      </c>
      <c r="BK1066" s="1">
        <v>2.0</v>
      </c>
      <c r="BL1066" s="1">
        <v>2.0</v>
      </c>
      <c r="BM1066" s="1">
        <v>2.0</v>
      </c>
      <c r="BN1066" s="1">
        <v>2.0</v>
      </c>
      <c r="BO1066" s="1">
        <v>2.0</v>
      </c>
      <c r="BP1066" s="1">
        <v>2.0</v>
      </c>
      <c r="BQ1066" s="1">
        <v>2.0</v>
      </c>
      <c r="BR1066" s="1">
        <v>2.0</v>
      </c>
      <c r="BS1066" s="1">
        <v>5.0</v>
      </c>
      <c r="BT1066" s="1">
        <v>5.0</v>
      </c>
      <c r="BU1066" s="1">
        <v>5.0</v>
      </c>
      <c r="BV1066" s="1">
        <v>5.0</v>
      </c>
      <c r="BW1066" s="1">
        <v>5.0</v>
      </c>
      <c r="BX1066" s="1">
        <v>4.0</v>
      </c>
      <c r="BY1066" s="1">
        <v>3.0</v>
      </c>
      <c r="BZ1066" s="1">
        <v>5.0</v>
      </c>
      <c r="CA1066" s="64">
        <f t="shared" si="32"/>
        <v>214</v>
      </c>
      <c r="CB1066" s="45">
        <f t="shared" si="33"/>
        <v>34</v>
      </c>
      <c r="CC1066" s="45">
        <f t="shared" si="34"/>
        <v>32</v>
      </c>
      <c r="CD1066" s="45">
        <f t="shared" si="35"/>
        <v>21</v>
      </c>
      <c r="CE1066" s="45">
        <f t="shared" si="36"/>
        <v>32</v>
      </c>
      <c r="CF1066" s="45">
        <f t="shared" si="37"/>
        <v>26</v>
      </c>
      <c r="CG1066" s="45">
        <f t="shared" si="38"/>
        <v>8</v>
      </c>
      <c r="CH1066" s="45">
        <f t="shared" si="39"/>
        <v>8</v>
      </c>
      <c r="CI1066" s="45">
        <f t="shared" si="40"/>
        <v>0</v>
      </c>
      <c r="CJ1066">
        <f t="shared" si="10"/>
        <v>16</v>
      </c>
      <c r="CK1066" s="45">
        <f t="shared" si="41"/>
        <v>37</v>
      </c>
      <c r="CM1066" s="40">
        <f>VLOOKUP(CB1066,'PROMIS 57 T-Score Conversions'!Q$3:R$35,2,TRUE)</f>
        <v>45.7</v>
      </c>
      <c r="CN1066" s="44" t="str">
        <f t="shared" si="20"/>
        <v>Normal</v>
      </c>
      <c r="CO1066" s="40">
        <f>VLOOKUP(CC1066,'PROMIS 57 T-Score Conversions'!A$3:B$35,2,TRUE)</f>
        <v>70.8</v>
      </c>
      <c r="CP1066" s="39" t="str">
        <f t="shared" si="21"/>
        <v>Severe</v>
      </c>
      <c r="CQ1066" s="40">
        <f>VLOOKUP(CD1066,'PROMIS 57 T-Score Conversions'!E$3:F$35,2,TRUE)</f>
        <v>59.4</v>
      </c>
      <c r="CR1066" s="39" t="str">
        <f t="shared" si="22"/>
        <v>Mild</v>
      </c>
      <c r="CS1066" s="40">
        <f>VLOOKUP(CE1066,'PROMIS 57 T-Score Conversions'!U$3:V$35,2,TRUE)</f>
        <v>65.3</v>
      </c>
      <c r="CT1066" s="39" t="str">
        <f t="shared" si="42"/>
        <v>Moderate</v>
      </c>
      <c r="CU1066" s="40">
        <f>VLOOKUP(CF1066,'PROMIS 57 T-Score Conversions'!Y$3:Z$35,2,TRUE)</f>
        <v>56.3</v>
      </c>
      <c r="CV1066" s="39" t="str">
        <f t="shared" si="24"/>
        <v>Mild</v>
      </c>
      <c r="CW1066" s="40">
        <f>vlookup(CG1066,'PROMIS 57 T-Score Conversions'!M$3:N$35,2,TRUE)</f>
        <v>25.91</v>
      </c>
      <c r="CX1066" s="39" t="str">
        <f t="shared" si="25"/>
        <v>Severe</v>
      </c>
      <c r="CY1066" s="40">
        <f>VLOOKup(CH1066,'PROMIS 57 T-Score Conversions'!I$3:J$35,2,TRUE)</f>
        <v>40.7</v>
      </c>
      <c r="CZ1066" s="39" t="str">
        <f t="shared" si="26"/>
        <v>Normal</v>
      </c>
      <c r="DA1066" s="37">
        <f>VLOOKUP(CJ1066,'PROMIS 57 T-Score Conversions'!AC$3:AD$35,2,TRUE)</f>
        <v>33.92</v>
      </c>
      <c r="DB1066" s="44" t="str">
        <f t="shared" si="30"/>
        <v>Moderate</v>
      </c>
      <c r="DC1066" s="40">
        <f>VLOOKUP(CK1066,'PROMIS 57 T-Score Conversions'!AG$3:AH$35,2,TRUE)</f>
        <v>58.03</v>
      </c>
      <c r="DD1066" s="39" t="str">
        <f t="shared" si="31"/>
        <v>Mild</v>
      </c>
    </row>
    <row r="1067">
      <c r="A1067" s="1" t="b">
        <v>1</v>
      </c>
      <c r="B1067" s="1" t="b">
        <v>1</v>
      </c>
      <c r="C1067" s="20">
        <v>44213.89429074074</v>
      </c>
      <c r="D1067" s="1" t="s">
        <v>534</v>
      </c>
      <c r="E1067" s="1">
        <v>2375.0</v>
      </c>
      <c r="F1067" s="1">
        <v>4.0</v>
      </c>
      <c r="G1067" s="1">
        <v>5.0</v>
      </c>
      <c r="H1067" s="1">
        <v>3.0</v>
      </c>
      <c r="I1067" s="1">
        <v>3.0</v>
      </c>
      <c r="J1067" s="1">
        <v>4.0</v>
      </c>
      <c r="K1067" s="1">
        <v>3.0</v>
      </c>
      <c r="L1067" s="1">
        <v>5.0</v>
      </c>
      <c r="M1067" s="1">
        <v>4.0</v>
      </c>
      <c r="N1067" s="1">
        <v>4.0</v>
      </c>
      <c r="O1067" s="1">
        <v>4.0</v>
      </c>
      <c r="P1067" s="1">
        <v>4.0</v>
      </c>
      <c r="Q1067" s="1">
        <v>4.0</v>
      </c>
      <c r="R1067" s="1">
        <v>4.0</v>
      </c>
      <c r="S1067" s="1">
        <v>5.0</v>
      </c>
      <c r="T1067" s="1">
        <v>5.0</v>
      </c>
      <c r="U1067" s="1">
        <v>5.0</v>
      </c>
      <c r="V1067" s="1">
        <v>3.0</v>
      </c>
      <c r="W1067" s="1">
        <v>3.0</v>
      </c>
      <c r="X1067" s="1">
        <v>4.0</v>
      </c>
      <c r="Y1067" s="1">
        <v>3.0</v>
      </c>
      <c r="Z1067" s="1">
        <v>4.0</v>
      </c>
      <c r="AA1067" s="1">
        <v>4.0</v>
      </c>
      <c r="AB1067" s="1">
        <v>5.0</v>
      </c>
      <c r="AC1067" s="1">
        <v>5.0</v>
      </c>
      <c r="AD1067" s="1">
        <v>5.0</v>
      </c>
      <c r="AE1067" s="1">
        <v>5.0</v>
      </c>
      <c r="AF1067" s="1">
        <v>5.0</v>
      </c>
      <c r="AG1067" s="1">
        <v>5.0</v>
      </c>
      <c r="AH1067" s="1">
        <v>5.0</v>
      </c>
      <c r="AI1067" s="1">
        <v>5.0</v>
      </c>
      <c r="AJ1067" s="1">
        <v>5.0</v>
      </c>
      <c r="AK1067" s="1">
        <v>5.0</v>
      </c>
      <c r="AL1067" s="1">
        <v>5.0</v>
      </c>
      <c r="AM1067" s="1">
        <v>5.0</v>
      </c>
      <c r="AN1067" s="1">
        <v>5.0</v>
      </c>
      <c r="AO1067" s="1">
        <v>5.0</v>
      </c>
      <c r="AP1067" s="1">
        <v>5.0</v>
      </c>
      <c r="AQ1067" s="1">
        <v>5.0</v>
      </c>
      <c r="AR1067" s="1">
        <v>5.0</v>
      </c>
      <c r="AS1067" s="1">
        <v>5.0</v>
      </c>
      <c r="AT1067" s="1">
        <v>1.0</v>
      </c>
      <c r="AU1067" s="1">
        <v>1.0</v>
      </c>
      <c r="AV1067" s="1">
        <v>2.0</v>
      </c>
      <c r="AW1067" s="1">
        <v>1.0</v>
      </c>
      <c r="AX1067" s="1">
        <v>1.0</v>
      </c>
      <c r="AY1067" s="1">
        <v>1.0</v>
      </c>
      <c r="AZ1067" s="1">
        <v>1.0</v>
      </c>
      <c r="BA1067" s="1">
        <v>2.0</v>
      </c>
      <c r="BB1067" s="1">
        <v>4.0</v>
      </c>
      <c r="BC1067" s="1">
        <v>3.0</v>
      </c>
      <c r="BD1067" s="1">
        <v>3.0</v>
      </c>
      <c r="BE1067" s="1">
        <v>3.0</v>
      </c>
      <c r="BF1067" s="1">
        <v>4.0</v>
      </c>
      <c r="BG1067" s="1">
        <v>4.0</v>
      </c>
      <c r="BH1067" s="1">
        <v>3.0</v>
      </c>
      <c r="BI1067" s="1">
        <v>3.0</v>
      </c>
      <c r="BJ1067" s="1">
        <v>7.0</v>
      </c>
      <c r="BK1067" s="1">
        <v>1.0</v>
      </c>
      <c r="BL1067" s="1">
        <v>1.0</v>
      </c>
      <c r="BM1067" s="1">
        <v>1.0</v>
      </c>
      <c r="BN1067" s="1">
        <v>1.0</v>
      </c>
      <c r="BO1067" s="1">
        <v>1.0</v>
      </c>
      <c r="BP1067" s="1">
        <v>1.0</v>
      </c>
      <c r="BQ1067" s="1">
        <v>1.0</v>
      </c>
      <c r="BR1067" s="1">
        <v>1.0</v>
      </c>
      <c r="BS1067" s="1">
        <v>5.0</v>
      </c>
      <c r="BT1067" s="1">
        <v>5.0</v>
      </c>
      <c r="BU1067" s="1">
        <v>5.0</v>
      </c>
      <c r="BV1067" s="1">
        <v>5.0</v>
      </c>
      <c r="BW1067" s="1">
        <v>5.0</v>
      </c>
      <c r="BX1067" s="1">
        <v>5.0</v>
      </c>
      <c r="BY1067" s="1">
        <v>5.0</v>
      </c>
      <c r="BZ1067" s="1">
        <v>5.0</v>
      </c>
      <c r="CA1067" s="64">
        <f t="shared" si="32"/>
        <v>269</v>
      </c>
      <c r="CB1067" s="45">
        <f t="shared" si="33"/>
        <v>31</v>
      </c>
      <c r="CC1067" s="45">
        <f t="shared" si="34"/>
        <v>35</v>
      </c>
      <c r="CD1067" s="45">
        <f t="shared" si="35"/>
        <v>31</v>
      </c>
      <c r="CE1067" s="45">
        <f t="shared" si="36"/>
        <v>40</v>
      </c>
      <c r="CF1067" s="45">
        <f t="shared" si="37"/>
        <v>40</v>
      </c>
      <c r="CG1067" s="45">
        <f t="shared" si="38"/>
        <v>10</v>
      </c>
      <c r="CH1067" s="45">
        <f t="shared" si="39"/>
        <v>27</v>
      </c>
      <c r="CI1067" s="45">
        <f t="shared" si="40"/>
        <v>0.7</v>
      </c>
      <c r="CJ1067">
        <f t="shared" si="10"/>
        <v>8</v>
      </c>
      <c r="CK1067" s="45">
        <f t="shared" si="41"/>
        <v>40</v>
      </c>
      <c r="CM1067" s="40">
        <f>VLOOKUP(CB1067,'PROMIS 57 T-Score Conversions'!Q$3:R$35,2,TRUE)</f>
        <v>43.1</v>
      </c>
      <c r="CN1067" s="44" t="str">
        <f t="shared" si="20"/>
        <v>Mild</v>
      </c>
      <c r="CO1067" s="40">
        <f>VLOOKUP(CC1067,'PROMIS 57 T-Score Conversions'!A$3:B$35,2,TRUE)</f>
        <v>74.1</v>
      </c>
      <c r="CP1067" s="39" t="str">
        <f t="shared" si="21"/>
        <v>Severe</v>
      </c>
      <c r="CQ1067" s="40">
        <f>VLOOKUP(CD1067,'PROMIS 57 T-Score Conversions'!E$3:F$35,2,TRUE)</f>
        <v>68.7</v>
      </c>
      <c r="CR1067" s="39" t="str">
        <f t="shared" si="22"/>
        <v>Moderate</v>
      </c>
      <c r="CS1067" s="40">
        <f>VLOOKUP(CE1067,'PROMIS 57 T-Score Conversions'!U$3:V$35,2,TRUE)</f>
        <v>77.8</v>
      </c>
      <c r="CT1067" s="39" t="str">
        <f t="shared" si="42"/>
        <v>Severe</v>
      </c>
      <c r="CU1067" s="40">
        <f>VLOOKUP(CF1067,'PROMIS 57 T-Score Conversions'!Y$3:Z$35,2,TRUE)</f>
        <v>76.5</v>
      </c>
      <c r="CV1067" s="39" t="str">
        <f t="shared" si="24"/>
        <v>Severe</v>
      </c>
      <c r="CW1067" s="40">
        <f>vlookup(CG1067,'PROMIS 57 T-Score Conversions'!M$3:N$35,2,TRUE)</f>
        <v>31.3</v>
      </c>
      <c r="CX1067" s="39" t="str">
        <f t="shared" si="25"/>
        <v>Moderate</v>
      </c>
      <c r="CY1067" s="40">
        <f>VLOOKup(CH1067,'PROMIS 57 T-Score Conversions'!I$3:J$35,2,TRUE)</f>
        <v>63.5</v>
      </c>
      <c r="CZ1067" s="39" t="str">
        <f t="shared" si="26"/>
        <v>Moderate</v>
      </c>
      <c r="DA1067" s="37">
        <f>VLOOKUP(CJ1067,'PROMIS 57 T-Score Conversions'!AC$3:AD$35,2,TRUE)</f>
        <v>22.41</v>
      </c>
      <c r="DB1067" s="44" t="str">
        <f t="shared" si="30"/>
        <v>Severe</v>
      </c>
      <c r="DC1067" s="40">
        <f>VLOOKUP(CK1067,'PROMIS 57 T-Score Conversions'!AG$3:AH$35,2,TRUE)</f>
        <v>67.09</v>
      </c>
      <c r="DD1067" s="39" t="str">
        <f t="shared" si="31"/>
        <v>Moderate</v>
      </c>
    </row>
    <row r="1068">
      <c r="A1068" s="1" t="b">
        <v>1</v>
      </c>
      <c r="B1068" s="1" t="b">
        <v>1</v>
      </c>
      <c r="C1068" s="20">
        <v>44214.36919225694</v>
      </c>
      <c r="D1068" s="1" t="s">
        <v>481</v>
      </c>
      <c r="E1068" s="1">
        <v>2305.0</v>
      </c>
      <c r="F1068" s="1">
        <v>4.0</v>
      </c>
      <c r="G1068" s="1">
        <v>2.0</v>
      </c>
      <c r="H1068" s="1">
        <v>5.0</v>
      </c>
      <c r="I1068" s="1">
        <v>4.0</v>
      </c>
      <c r="J1068" s="1">
        <v>1.0</v>
      </c>
      <c r="K1068" s="1">
        <v>3.0</v>
      </c>
      <c r="L1068" s="1">
        <v>3.0</v>
      </c>
      <c r="M1068" s="1">
        <v>2.0</v>
      </c>
      <c r="N1068" s="1">
        <v>2.0</v>
      </c>
      <c r="O1068" s="1">
        <v>2.0</v>
      </c>
      <c r="P1068" s="1">
        <v>2.0</v>
      </c>
      <c r="Q1068" s="1">
        <v>3.0</v>
      </c>
      <c r="R1068" s="1">
        <v>2.0</v>
      </c>
      <c r="S1068" s="1">
        <v>2.0</v>
      </c>
      <c r="T1068" s="1">
        <v>2.0</v>
      </c>
      <c r="U1068" s="1">
        <v>4.0</v>
      </c>
      <c r="V1068" s="1">
        <v>1.0</v>
      </c>
      <c r="W1068" s="1">
        <v>1.0</v>
      </c>
      <c r="X1068" s="1">
        <v>3.0</v>
      </c>
      <c r="Y1068" s="1">
        <v>2.0</v>
      </c>
      <c r="Z1068" s="1">
        <v>3.0</v>
      </c>
      <c r="AA1068" s="1">
        <v>2.0</v>
      </c>
      <c r="AB1068" s="1">
        <v>3.0</v>
      </c>
      <c r="AC1068" s="1">
        <v>2.0</v>
      </c>
      <c r="AD1068" s="1">
        <v>3.0</v>
      </c>
      <c r="AE1068" s="1">
        <v>2.0</v>
      </c>
      <c r="AF1068" s="1">
        <v>3.0</v>
      </c>
      <c r="AG1068" s="1">
        <v>3.0</v>
      </c>
      <c r="AH1068" s="1">
        <v>3.0</v>
      </c>
      <c r="AI1068" s="1">
        <v>3.0</v>
      </c>
      <c r="AJ1068" s="1">
        <v>4.0</v>
      </c>
      <c r="AK1068" s="1">
        <v>3.0</v>
      </c>
      <c r="AL1068" s="1">
        <v>4.0</v>
      </c>
      <c r="AM1068" s="1">
        <v>4.0</v>
      </c>
      <c r="AN1068" s="1">
        <v>3.0</v>
      </c>
      <c r="AO1068" s="1">
        <v>2.0</v>
      </c>
      <c r="AP1068" s="1">
        <v>5.0</v>
      </c>
      <c r="AQ1068" s="1">
        <v>3.0</v>
      </c>
      <c r="AR1068" s="1">
        <v>1.0</v>
      </c>
      <c r="AS1068" s="1">
        <v>4.0</v>
      </c>
      <c r="AT1068" s="1">
        <v>2.0</v>
      </c>
      <c r="AU1068" s="1">
        <v>3.0</v>
      </c>
      <c r="AV1068" s="1">
        <v>2.0</v>
      </c>
      <c r="AW1068" s="1">
        <v>2.0</v>
      </c>
      <c r="AX1068" s="1">
        <v>2.0</v>
      </c>
      <c r="AY1068" s="1">
        <v>2.0</v>
      </c>
      <c r="AZ1068" s="1">
        <v>2.0</v>
      </c>
      <c r="BA1068" s="1">
        <v>2.0</v>
      </c>
      <c r="BB1068" s="1">
        <v>4.0</v>
      </c>
      <c r="BC1068" s="1">
        <v>4.0</v>
      </c>
      <c r="BD1068" s="1">
        <v>3.0</v>
      </c>
      <c r="BE1068" s="1">
        <v>3.0</v>
      </c>
      <c r="BF1068" s="1">
        <v>4.0</v>
      </c>
      <c r="BG1068" s="1">
        <v>3.0</v>
      </c>
      <c r="BH1068" s="1">
        <v>3.0</v>
      </c>
      <c r="BI1068" s="1">
        <v>3.0</v>
      </c>
      <c r="BJ1068" s="1">
        <v>3.0</v>
      </c>
      <c r="BK1068" s="1">
        <v>3.0</v>
      </c>
      <c r="BL1068" s="1">
        <v>2.0</v>
      </c>
      <c r="BM1068" s="1">
        <v>3.0</v>
      </c>
      <c r="BN1068" s="1">
        <v>3.0</v>
      </c>
      <c r="BO1068" s="1">
        <v>2.0</v>
      </c>
      <c r="BP1068" s="1">
        <v>3.0</v>
      </c>
      <c r="BQ1068" s="1">
        <v>3.0</v>
      </c>
      <c r="BR1068" s="1">
        <v>3.0</v>
      </c>
      <c r="BS1068" s="1">
        <v>4.0</v>
      </c>
      <c r="BT1068" s="1">
        <v>3.0</v>
      </c>
      <c r="BU1068" s="1">
        <v>3.0</v>
      </c>
      <c r="BV1068" s="1">
        <v>3.0</v>
      </c>
      <c r="BW1068" s="1">
        <v>3.0</v>
      </c>
      <c r="BX1068" s="1">
        <v>3.0</v>
      </c>
      <c r="BY1068" s="1">
        <v>5.0</v>
      </c>
      <c r="BZ1068" s="1">
        <v>3.0</v>
      </c>
      <c r="CA1068" s="64">
        <f t="shared" si="32"/>
        <v>206</v>
      </c>
      <c r="CB1068" s="45">
        <f t="shared" si="33"/>
        <v>24</v>
      </c>
      <c r="CC1068" s="45">
        <f t="shared" si="34"/>
        <v>19</v>
      </c>
      <c r="CD1068" s="45">
        <f t="shared" si="35"/>
        <v>17</v>
      </c>
      <c r="CE1068" s="45">
        <f t="shared" si="36"/>
        <v>24</v>
      </c>
      <c r="CF1068" s="45">
        <f t="shared" si="37"/>
        <v>26</v>
      </c>
      <c r="CG1068" s="45">
        <f t="shared" si="38"/>
        <v>17</v>
      </c>
      <c r="CH1068" s="45">
        <f t="shared" si="39"/>
        <v>27</v>
      </c>
      <c r="CI1068" s="45">
        <f t="shared" si="40"/>
        <v>0.3</v>
      </c>
      <c r="CJ1068">
        <f t="shared" si="10"/>
        <v>22</v>
      </c>
      <c r="CK1068" s="45">
        <f t="shared" si="41"/>
        <v>27</v>
      </c>
      <c r="CM1068" s="40">
        <f>VLOOKUP(CB1068,'PROMIS 57 T-Score Conversions'!Q$3:R$35,2,TRUE)</f>
        <v>38.1</v>
      </c>
      <c r="CN1068" s="44" t="str">
        <f t="shared" si="20"/>
        <v>Moderate</v>
      </c>
      <c r="CO1068" s="40">
        <f>VLOOKUP(CC1068,'PROMIS 57 T-Score Conversions'!A$3:B$35,2,TRUE)</f>
        <v>57.4</v>
      </c>
      <c r="CP1068" s="39" t="str">
        <f t="shared" si="21"/>
        <v>Moderate</v>
      </c>
      <c r="CQ1068" s="40">
        <f>VLOOKUP(CD1068,'PROMIS 57 T-Score Conversions'!E$3:F$35,2,TRUE)</f>
        <v>55.9</v>
      </c>
      <c r="CR1068" s="39" t="str">
        <f t="shared" si="22"/>
        <v>Mild</v>
      </c>
      <c r="CS1068" s="40">
        <f>VLOOKUP(CE1068,'PROMIS 57 T-Score Conversions'!U$3:V$35,2,TRUE)</f>
        <v>57.5</v>
      </c>
      <c r="CT1068" s="39" t="str">
        <f t="shared" si="42"/>
        <v>Mild</v>
      </c>
      <c r="CU1068" s="40">
        <f>VLOOKUP(CF1068,'PROMIS 57 T-Score Conversions'!Y$3:Z$35,2,TRUE)</f>
        <v>56.3</v>
      </c>
      <c r="CV1068" s="39" t="str">
        <f t="shared" si="24"/>
        <v>Mild</v>
      </c>
      <c r="CW1068" s="40">
        <f>vlookup(CG1068,'PROMIS 57 T-Score Conversions'!M$3:N$35,2,TRUE)</f>
        <v>37.7</v>
      </c>
      <c r="CX1068" s="39" t="str">
        <f t="shared" si="25"/>
        <v>Moderate</v>
      </c>
      <c r="CY1068" s="40">
        <f>VLOOKup(CH1068,'PROMIS 57 T-Score Conversions'!I$3:J$35,2,TRUE)</f>
        <v>63.5</v>
      </c>
      <c r="CZ1068" s="39" t="str">
        <f t="shared" si="26"/>
        <v>Moderate</v>
      </c>
      <c r="DA1068" s="37">
        <f>VLOOKUP(CJ1068,'PROMIS 57 T-Score Conversions'!AC$3:AD$35,2,TRUE)</f>
        <v>38.71</v>
      </c>
      <c r="DB1068" s="44" t="str">
        <f t="shared" si="30"/>
        <v>Moderate</v>
      </c>
      <c r="DC1068" s="40">
        <f>VLOOKUP(CK1068,'PROMIS 57 T-Score Conversions'!AG$3:AH$35,2,TRUE)</f>
        <v>46.21</v>
      </c>
      <c r="DD1068" s="39" t="str">
        <f t="shared" si="31"/>
        <v>Normal</v>
      </c>
    </row>
    <row r="1069">
      <c r="A1069" s="1" t="b">
        <v>1</v>
      </c>
      <c r="B1069" s="1" t="b">
        <v>1</v>
      </c>
      <c r="C1069" s="20">
        <v>44214.44359081019</v>
      </c>
      <c r="D1069" s="1" t="s">
        <v>597</v>
      </c>
      <c r="E1069" s="1">
        <v>2462.0</v>
      </c>
      <c r="F1069" s="1">
        <v>4.0</v>
      </c>
      <c r="G1069" s="1">
        <v>3.0</v>
      </c>
      <c r="H1069" s="1">
        <v>4.0</v>
      </c>
      <c r="I1069" s="1">
        <v>4.0</v>
      </c>
      <c r="J1069" s="1">
        <v>2.0</v>
      </c>
      <c r="K1069" s="1">
        <v>3.0</v>
      </c>
      <c r="L1069" s="1">
        <v>3.0</v>
      </c>
      <c r="M1069" s="1">
        <v>3.0</v>
      </c>
      <c r="N1069" s="1">
        <v>4.0</v>
      </c>
      <c r="O1069" s="1">
        <v>4.0</v>
      </c>
      <c r="P1069" s="1">
        <v>3.0</v>
      </c>
      <c r="Q1069" s="1">
        <v>4.0</v>
      </c>
      <c r="R1069" s="1">
        <v>4.0</v>
      </c>
      <c r="S1069" s="1">
        <v>4.0</v>
      </c>
      <c r="T1069" s="1">
        <v>3.0</v>
      </c>
      <c r="U1069" s="1">
        <v>4.0</v>
      </c>
      <c r="V1069" s="1">
        <v>2.0</v>
      </c>
      <c r="W1069" s="1">
        <v>2.0</v>
      </c>
      <c r="X1069" s="1">
        <v>2.0</v>
      </c>
      <c r="Y1069" s="1">
        <v>2.0</v>
      </c>
      <c r="Z1069" s="1">
        <v>2.0</v>
      </c>
      <c r="AA1069" s="1">
        <v>3.0</v>
      </c>
      <c r="AB1069" s="1">
        <v>3.0</v>
      </c>
      <c r="AC1069" s="1">
        <v>1.0</v>
      </c>
      <c r="AD1069" s="1">
        <v>3.0</v>
      </c>
      <c r="AE1069" s="1">
        <v>3.0</v>
      </c>
      <c r="AF1069" s="1">
        <v>3.0</v>
      </c>
      <c r="AG1069" s="1">
        <v>3.0</v>
      </c>
      <c r="AH1069" s="1">
        <v>2.0</v>
      </c>
      <c r="AI1069" s="1">
        <v>2.0</v>
      </c>
      <c r="AJ1069" s="1">
        <v>2.0</v>
      </c>
      <c r="AK1069" s="1">
        <v>3.0</v>
      </c>
      <c r="AL1069" s="1">
        <v>2.0</v>
      </c>
      <c r="AM1069" s="1">
        <v>4.0</v>
      </c>
      <c r="AN1069" s="1">
        <v>2.0</v>
      </c>
      <c r="AO1069" s="1">
        <v>2.0</v>
      </c>
      <c r="AP1069" s="1">
        <v>2.0</v>
      </c>
      <c r="AQ1069" s="1">
        <v>2.0</v>
      </c>
      <c r="AR1069" s="1">
        <v>2.0</v>
      </c>
      <c r="AS1069" s="1">
        <v>2.0</v>
      </c>
      <c r="AT1069" s="1">
        <v>1.0</v>
      </c>
      <c r="AU1069" s="1">
        <v>2.0</v>
      </c>
      <c r="AV1069" s="1">
        <v>3.0</v>
      </c>
      <c r="AW1069" s="1">
        <v>3.0</v>
      </c>
      <c r="AX1069" s="1">
        <v>3.0</v>
      </c>
      <c r="AY1069" s="1">
        <v>1.0</v>
      </c>
      <c r="AZ1069" s="1">
        <v>1.0</v>
      </c>
      <c r="BA1069" s="1">
        <v>2.0</v>
      </c>
      <c r="BB1069" s="1">
        <v>1.0</v>
      </c>
      <c r="BC1069" s="1">
        <v>1.0</v>
      </c>
      <c r="BD1069" s="1">
        <v>1.0</v>
      </c>
      <c r="BE1069" s="1">
        <v>1.0</v>
      </c>
      <c r="BF1069" s="1">
        <v>1.0</v>
      </c>
      <c r="BG1069" s="1">
        <v>1.0</v>
      </c>
      <c r="BH1069" s="1">
        <v>1.0</v>
      </c>
      <c r="BI1069" s="1">
        <v>1.0</v>
      </c>
      <c r="BJ1069" s="1">
        <v>0.0</v>
      </c>
      <c r="BK1069" s="1">
        <v>2.0</v>
      </c>
      <c r="BL1069" s="1">
        <v>3.0</v>
      </c>
      <c r="BM1069" s="1">
        <v>3.0</v>
      </c>
      <c r="BN1069" s="1">
        <v>3.0</v>
      </c>
      <c r="BO1069" s="1">
        <v>3.0</v>
      </c>
      <c r="BP1069" s="1">
        <v>2.0</v>
      </c>
      <c r="BQ1069" s="1">
        <v>2.0</v>
      </c>
      <c r="BR1069" s="1">
        <v>4.0</v>
      </c>
      <c r="BS1069" s="1">
        <v>3.0</v>
      </c>
      <c r="BT1069" s="1">
        <v>3.0</v>
      </c>
      <c r="BU1069" s="1">
        <v>3.0</v>
      </c>
      <c r="BV1069" s="1">
        <v>4.0</v>
      </c>
      <c r="BW1069" s="1">
        <v>3.0</v>
      </c>
      <c r="BX1069" s="1">
        <v>2.0</v>
      </c>
      <c r="BY1069" s="1">
        <v>3.0</v>
      </c>
      <c r="BZ1069" s="1">
        <v>3.0</v>
      </c>
      <c r="CA1069" s="64">
        <f t="shared" si="32"/>
        <v>182</v>
      </c>
      <c r="CB1069" s="45">
        <f t="shared" si="33"/>
        <v>26</v>
      </c>
      <c r="CC1069" s="45">
        <f t="shared" si="34"/>
        <v>30</v>
      </c>
      <c r="CD1069" s="45">
        <f t="shared" si="35"/>
        <v>17</v>
      </c>
      <c r="CE1069" s="45">
        <f t="shared" si="36"/>
        <v>21</v>
      </c>
      <c r="CF1069" s="45">
        <f t="shared" si="37"/>
        <v>18</v>
      </c>
      <c r="CG1069" s="45">
        <f t="shared" si="38"/>
        <v>16</v>
      </c>
      <c r="CH1069" s="45">
        <f t="shared" si="39"/>
        <v>8</v>
      </c>
      <c r="CI1069" s="45">
        <f t="shared" si="40"/>
        <v>0</v>
      </c>
      <c r="CJ1069">
        <f t="shared" si="10"/>
        <v>22</v>
      </c>
      <c r="CK1069" s="45">
        <f t="shared" si="41"/>
        <v>24</v>
      </c>
      <c r="CM1069" s="40">
        <f>VLOOKUP(CB1069,'PROMIS 57 T-Score Conversions'!Q$3:R$35,2,TRUE)</f>
        <v>39.5</v>
      </c>
      <c r="CN1069" s="44" t="str">
        <f t="shared" si="20"/>
        <v>Moderate</v>
      </c>
      <c r="CO1069" s="40">
        <f>VLOOKUP(CC1069,'PROMIS 57 T-Score Conversions'!A$3:B$35,2,TRUE)</f>
        <v>68.7</v>
      </c>
      <c r="CP1069" s="39" t="str">
        <f t="shared" si="21"/>
        <v>Severe</v>
      </c>
      <c r="CQ1069" s="40">
        <f>VLOOKUP(CD1069,'PROMIS 57 T-Score Conversions'!E$3:F$35,2,TRUE)</f>
        <v>55.9</v>
      </c>
      <c r="CR1069" s="39" t="str">
        <f t="shared" si="22"/>
        <v>Mild</v>
      </c>
      <c r="CS1069" s="40">
        <f>VLOOKUP(CE1069,'PROMIS 57 T-Score Conversions'!U$3:V$35,2,TRUE)</f>
        <v>54.6</v>
      </c>
      <c r="CT1069" s="39" t="str">
        <f t="shared" si="42"/>
        <v>Normal</v>
      </c>
      <c r="CU1069" s="40">
        <f>VLOOKUP(CF1069,'PROMIS 57 T-Score Conversions'!Y$3:Z$35,2,TRUE)</f>
        <v>47.9</v>
      </c>
      <c r="CV1069" s="39" t="str">
        <f t="shared" si="24"/>
        <v>Normal</v>
      </c>
      <c r="CW1069" s="40">
        <f>vlookup(CG1069,'PROMIS 57 T-Score Conversions'!M$3:N$35,2,TRUE)</f>
        <v>36.9</v>
      </c>
      <c r="CX1069" s="39" t="str">
        <f t="shared" si="25"/>
        <v>Moderate</v>
      </c>
      <c r="CY1069" s="40">
        <f>VLOOKup(CH1069,'PROMIS 57 T-Score Conversions'!I$3:J$35,2,TRUE)</f>
        <v>40.7</v>
      </c>
      <c r="CZ1069" s="39" t="str">
        <f t="shared" si="26"/>
        <v>Normal</v>
      </c>
      <c r="DA1069" s="37">
        <f>VLOOKUP(CJ1069,'PROMIS 57 T-Score Conversions'!AC$3:AD$35,2,TRUE)</f>
        <v>38.71</v>
      </c>
      <c r="DB1069" s="44" t="str">
        <f t="shared" si="30"/>
        <v>Moderate</v>
      </c>
      <c r="DC1069" s="40">
        <f>VLOOKUP(CK1069,'PROMIS 57 T-Score Conversions'!AG$3:AH$35,2,TRUE)</f>
        <v>43.42</v>
      </c>
      <c r="DD1069" s="39" t="str">
        <f t="shared" si="31"/>
        <v>Normal</v>
      </c>
    </row>
    <row r="1070">
      <c r="A1070" s="1" t="b">
        <v>1</v>
      </c>
      <c r="B1070" s="1" t="b">
        <v>1</v>
      </c>
      <c r="C1070" s="20">
        <v>44214.44506395834</v>
      </c>
      <c r="D1070" s="1" t="s">
        <v>598</v>
      </c>
      <c r="E1070" s="1">
        <v>2461.0</v>
      </c>
      <c r="F1070" s="1">
        <v>4.0</v>
      </c>
      <c r="G1070" s="1">
        <v>5.0</v>
      </c>
      <c r="H1070" s="1">
        <v>5.0</v>
      </c>
      <c r="I1070" s="1">
        <v>5.0</v>
      </c>
      <c r="J1070" s="1">
        <v>4.0</v>
      </c>
      <c r="K1070" s="1">
        <v>4.0</v>
      </c>
      <c r="L1070" s="1">
        <v>4.0</v>
      </c>
      <c r="M1070" s="1">
        <v>3.0</v>
      </c>
      <c r="N1070" s="1">
        <v>1.0</v>
      </c>
      <c r="O1070" s="1">
        <v>1.0</v>
      </c>
      <c r="P1070" s="1">
        <v>1.0</v>
      </c>
      <c r="Q1070" s="1">
        <v>1.0</v>
      </c>
      <c r="R1070" s="1">
        <v>1.0</v>
      </c>
      <c r="S1070" s="1">
        <v>1.0</v>
      </c>
      <c r="T1070" s="1">
        <v>1.0</v>
      </c>
      <c r="U1070" s="1">
        <v>1.0</v>
      </c>
      <c r="V1070" s="1">
        <v>1.0</v>
      </c>
      <c r="W1070" s="1">
        <v>1.0</v>
      </c>
      <c r="X1070" s="1">
        <v>1.0</v>
      </c>
      <c r="Y1070" s="1">
        <v>1.0</v>
      </c>
      <c r="Z1070" s="1">
        <v>1.0</v>
      </c>
      <c r="AA1070" s="1">
        <v>1.0</v>
      </c>
      <c r="AB1070" s="1">
        <v>1.0</v>
      </c>
      <c r="AC1070" s="1">
        <v>1.0</v>
      </c>
      <c r="AD1070" s="1">
        <v>2.0</v>
      </c>
      <c r="AE1070" s="1">
        <v>2.0</v>
      </c>
      <c r="AF1070" s="1">
        <v>2.0</v>
      </c>
      <c r="AG1070" s="1">
        <v>2.0</v>
      </c>
      <c r="AH1070" s="1">
        <v>2.0</v>
      </c>
      <c r="AI1070" s="1">
        <v>2.0</v>
      </c>
      <c r="AJ1070" s="1">
        <v>1.0</v>
      </c>
      <c r="AK1070" s="1">
        <v>1.0</v>
      </c>
      <c r="AL1070" s="1">
        <v>2.0</v>
      </c>
      <c r="AM1070" s="1">
        <v>2.0</v>
      </c>
      <c r="AN1070" s="1">
        <v>2.0</v>
      </c>
      <c r="AO1070" s="1">
        <v>1.0</v>
      </c>
      <c r="AP1070" s="1">
        <v>2.0</v>
      </c>
      <c r="AQ1070" s="1">
        <v>1.0</v>
      </c>
      <c r="AR1070" s="1">
        <v>1.0</v>
      </c>
      <c r="AS1070" s="1">
        <v>2.0</v>
      </c>
      <c r="AT1070" s="1">
        <v>5.0</v>
      </c>
      <c r="AU1070" s="1">
        <v>4.0</v>
      </c>
      <c r="AV1070" s="1">
        <v>3.0</v>
      </c>
      <c r="AW1070" s="1">
        <v>4.0</v>
      </c>
      <c r="AX1070" s="1">
        <v>4.0</v>
      </c>
      <c r="AY1070" s="1">
        <v>4.0</v>
      </c>
      <c r="AZ1070" s="1">
        <v>4.0</v>
      </c>
      <c r="BA1070" s="1">
        <v>4.0</v>
      </c>
      <c r="BB1070" s="1">
        <v>2.0</v>
      </c>
      <c r="BC1070" s="1">
        <v>2.0</v>
      </c>
      <c r="BD1070" s="1">
        <v>2.0</v>
      </c>
      <c r="BE1070" s="1">
        <v>2.0</v>
      </c>
      <c r="BF1070" s="1">
        <v>3.0</v>
      </c>
      <c r="BG1070" s="1">
        <v>2.0</v>
      </c>
      <c r="BH1070" s="1">
        <v>2.0</v>
      </c>
      <c r="BI1070" s="1">
        <v>2.0</v>
      </c>
      <c r="BJ1070" s="1">
        <v>3.0</v>
      </c>
      <c r="BK1070" s="1">
        <v>4.0</v>
      </c>
      <c r="BL1070" s="1">
        <v>4.0</v>
      </c>
      <c r="BM1070" s="1">
        <v>4.0</v>
      </c>
      <c r="BN1070" s="1">
        <v>5.0</v>
      </c>
      <c r="BO1070" s="1">
        <v>5.0</v>
      </c>
      <c r="BP1070" s="1">
        <v>5.0</v>
      </c>
      <c r="BQ1070" s="1">
        <v>5.0</v>
      </c>
      <c r="BR1070" s="1">
        <v>4.0</v>
      </c>
      <c r="BS1070" s="1">
        <v>2.0</v>
      </c>
      <c r="BT1070" s="1">
        <v>2.0</v>
      </c>
      <c r="BU1070" s="1">
        <v>1.0</v>
      </c>
      <c r="BV1070" s="1">
        <v>2.0</v>
      </c>
      <c r="BW1070" s="1">
        <v>1.0</v>
      </c>
      <c r="BX1070" s="1">
        <v>1.0</v>
      </c>
      <c r="BY1070" s="1">
        <v>1.0</v>
      </c>
      <c r="BZ1070" s="1">
        <v>1.0</v>
      </c>
      <c r="CA1070" s="64">
        <f t="shared" si="32"/>
        <v>176</v>
      </c>
      <c r="CB1070" s="45">
        <f t="shared" si="33"/>
        <v>34</v>
      </c>
      <c r="CC1070" s="45">
        <f t="shared" si="34"/>
        <v>8</v>
      </c>
      <c r="CD1070" s="45">
        <f t="shared" si="35"/>
        <v>8</v>
      </c>
      <c r="CE1070" s="45">
        <f t="shared" si="36"/>
        <v>14</v>
      </c>
      <c r="CF1070" s="45">
        <f t="shared" si="37"/>
        <v>13</v>
      </c>
      <c r="CG1070" s="45">
        <f t="shared" si="38"/>
        <v>32</v>
      </c>
      <c r="CH1070" s="45">
        <f t="shared" si="39"/>
        <v>17</v>
      </c>
      <c r="CI1070" s="45">
        <f t="shared" si="40"/>
        <v>0.3</v>
      </c>
      <c r="CJ1070">
        <f t="shared" si="10"/>
        <v>36</v>
      </c>
      <c r="CK1070" s="45">
        <f t="shared" si="41"/>
        <v>11</v>
      </c>
      <c r="CM1070" s="40">
        <f>VLOOKUP(CB1070,'PROMIS 57 T-Score Conversions'!Q$3:R$35,2,TRUE)</f>
        <v>45.7</v>
      </c>
      <c r="CN1070" s="44" t="str">
        <f t="shared" si="20"/>
        <v>Normal</v>
      </c>
      <c r="CO1070" s="40">
        <f>VLOOKUP(CC1070,'PROMIS 57 T-Score Conversions'!A$3:B$35,2,TRUE)</f>
        <v>37.1</v>
      </c>
      <c r="CP1070" s="39" t="str">
        <f t="shared" si="21"/>
        <v>Normal</v>
      </c>
      <c r="CQ1070" s="40">
        <f>VLOOKUP(CD1070,'PROMIS 57 T-Score Conversions'!E$3:F$35,2,TRUE)</f>
        <v>38.2</v>
      </c>
      <c r="CR1070" s="39" t="str">
        <f t="shared" si="22"/>
        <v>Normal</v>
      </c>
      <c r="CS1070" s="40">
        <f>VLOOKUP(CE1070,'PROMIS 57 T-Score Conversions'!U$3:V$35,2,TRUE)</f>
        <v>46.9</v>
      </c>
      <c r="CT1070" s="39" t="str">
        <f t="shared" si="42"/>
        <v>Normal</v>
      </c>
      <c r="CU1070" s="40">
        <f>VLOOKUP(CF1070,'PROMIS 57 T-Score Conversions'!Y$3:Z$35,2,TRUE)</f>
        <v>41.4</v>
      </c>
      <c r="CV1070" s="39" t="str">
        <f t="shared" si="24"/>
        <v>Normal</v>
      </c>
      <c r="CW1070" s="40">
        <f>vlookup(CG1070,'PROMIS 57 T-Score Conversions'!M$3:N$35,2,TRUE)</f>
        <v>51.7</v>
      </c>
      <c r="CX1070" s="39" t="str">
        <f t="shared" si="25"/>
        <v>Normal</v>
      </c>
      <c r="CY1070" s="40">
        <f>VLOOKup(CH1070,'PROMIS 57 T-Score Conversions'!I$3:J$35,2,TRUE)</f>
        <v>56.6</v>
      </c>
      <c r="CZ1070" s="39" t="str">
        <f t="shared" si="26"/>
        <v>Mild</v>
      </c>
      <c r="DA1070" s="37">
        <f>VLOOKUP(CJ1070,'PROMIS 57 T-Score Conversions'!AC$3:AD$35,2,TRUE)</f>
        <v>51.8</v>
      </c>
      <c r="DB1070" s="44" t="str">
        <f t="shared" si="30"/>
        <v>Normal</v>
      </c>
      <c r="DC1070" s="40">
        <f>VLOOKUP(CK1070,'PROMIS 57 T-Score Conversions'!AG$3:AH$35,2,TRUE)</f>
        <v>30.23</v>
      </c>
      <c r="DD1070" s="39" t="str">
        <f t="shared" si="31"/>
        <v>Normal</v>
      </c>
    </row>
    <row r="1071">
      <c r="A1071" s="1" t="b">
        <v>1</v>
      </c>
      <c r="B1071" s="1" t="b">
        <v>1</v>
      </c>
      <c r="C1071" s="20">
        <v>44214.52079087963</v>
      </c>
      <c r="D1071" s="1" t="s">
        <v>376</v>
      </c>
      <c r="E1071" s="1">
        <v>2175.0</v>
      </c>
      <c r="F1071" s="1">
        <v>5.0</v>
      </c>
      <c r="G1071" s="1">
        <v>5.0</v>
      </c>
      <c r="H1071" s="1">
        <v>5.0</v>
      </c>
      <c r="I1071" s="1">
        <v>3.0</v>
      </c>
      <c r="J1071" s="1">
        <v>3.0</v>
      </c>
      <c r="K1071" s="1">
        <v>4.0</v>
      </c>
      <c r="L1071" s="1">
        <v>4.0</v>
      </c>
      <c r="M1071" s="1">
        <v>3.0</v>
      </c>
      <c r="N1071" s="1">
        <v>3.0</v>
      </c>
      <c r="O1071" s="1">
        <v>3.0</v>
      </c>
      <c r="P1071" s="1">
        <v>4.0</v>
      </c>
      <c r="Q1071" s="1">
        <v>4.0</v>
      </c>
      <c r="R1071" s="1">
        <v>2.0</v>
      </c>
      <c r="S1071" s="1">
        <v>2.0</v>
      </c>
      <c r="T1071" s="1">
        <v>4.0</v>
      </c>
      <c r="U1071" s="1">
        <v>4.0</v>
      </c>
      <c r="V1071" s="1">
        <v>3.0</v>
      </c>
      <c r="W1071" s="1">
        <v>2.0</v>
      </c>
      <c r="X1071" s="1">
        <v>2.0</v>
      </c>
      <c r="Y1071" s="1">
        <v>2.0</v>
      </c>
      <c r="Z1071" s="1">
        <v>3.0</v>
      </c>
      <c r="AA1071" s="1">
        <v>3.0</v>
      </c>
      <c r="AB1071" s="1">
        <v>3.0</v>
      </c>
      <c r="AC1071" s="1">
        <v>3.0</v>
      </c>
      <c r="AD1071" s="1">
        <v>4.0</v>
      </c>
      <c r="AE1071" s="1">
        <v>4.0</v>
      </c>
      <c r="AF1071" s="1">
        <v>4.0</v>
      </c>
      <c r="AG1071" s="1">
        <v>4.0</v>
      </c>
      <c r="AH1071" s="1">
        <v>4.0</v>
      </c>
      <c r="AI1071" s="1">
        <v>4.0</v>
      </c>
      <c r="AJ1071" s="1">
        <v>5.0</v>
      </c>
      <c r="AK1071" s="1">
        <v>4.0</v>
      </c>
      <c r="AL1071" s="1">
        <v>3.0</v>
      </c>
      <c r="AM1071" s="1">
        <v>3.0</v>
      </c>
      <c r="AN1071" s="1">
        <v>3.0</v>
      </c>
      <c r="AO1071" s="1">
        <v>3.0</v>
      </c>
      <c r="AP1071" s="1">
        <v>4.0</v>
      </c>
      <c r="AQ1071" s="1">
        <v>2.0</v>
      </c>
      <c r="AR1071" s="1">
        <v>1.0</v>
      </c>
      <c r="AS1071" s="1">
        <v>3.0</v>
      </c>
      <c r="AT1071" s="1">
        <v>2.0</v>
      </c>
      <c r="AU1071" s="1">
        <v>1.0</v>
      </c>
      <c r="AV1071" s="1">
        <v>1.0</v>
      </c>
      <c r="AW1071" s="1">
        <v>3.0</v>
      </c>
      <c r="AX1071" s="1">
        <v>2.0</v>
      </c>
      <c r="AY1071" s="1">
        <v>3.0</v>
      </c>
      <c r="AZ1071" s="1">
        <v>2.0</v>
      </c>
      <c r="BA1071" s="1">
        <v>1.0</v>
      </c>
      <c r="BB1071" s="1">
        <v>1.0</v>
      </c>
      <c r="BC1071" s="1">
        <v>1.0</v>
      </c>
      <c r="BD1071" s="1">
        <v>1.0</v>
      </c>
      <c r="BE1071" s="1">
        <v>2.0</v>
      </c>
      <c r="BF1071" s="1">
        <v>2.0</v>
      </c>
      <c r="BG1071" s="1">
        <v>2.0</v>
      </c>
      <c r="BH1071" s="1">
        <v>3.0</v>
      </c>
      <c r="BI1071" s="1">
        <v>3.0</v>
      </c>
      <c r="BJ1071" s="1">
        <v>6.0</v>
      </c>
      <c r="BK1071" s="1">
        <v>1.0</v>
      </c>
      <c r="BL1071" s="1">
        <v>1.0</v>
      </c>
      <c r="BM1071" s="1">
        <v>1.0</v>
      </c>
      <c r="BN1071" s="1">
        <v>2.0</v>
      </c>
      <c r="BO1071" s="1">
        <v>2.0</v>
      </c>
      <c r="BP1071" s="1">
        <v>2.0</v>
      </c>
      <c r="BQ1071" s="1">
        <v>2.0</v>
      </c>
      <c r="BR1071" s="1">
        <v>2.0</v>
      </c>
      <c r="BS1071" s="1">
        <v>4.0</v>
      </c>
      <c r="BT1071" s="1">
        <v>4.0</v>
      </c>
      <c r="BU1071" s="1">
        <v>5.0</v>
      </c>
      <c r="BV1071" s="1">
        <v>4.0</v>
      </c>
      <c r="BW1071" s="1">
        <v>4.0</v>
      </c>
      <c r="BX1071" s="1">
        <v>5.0</v>
      </c>
      <c r="BY1071" s="1">
        <v>5.0</v>
      </c>
      <c r="BZ1071" s="1">
        <v>4.0</v>
      </c>
      <c r="CA1071" s="64">
        <f t="shared" si="32"/>
        <v>218</v>
      </c>
      <c r="CB1071" s="45">
        <f t="shared" si="33"/>
        <v>32</v>
      </c>
      <c r="CC1071" s="45">
        <f t="shared" si="34"/>
        <v>26</v>
      </c>
      <c r="CD1071" s="45">
        <f t="shared" si="35"/>
        <v>21</v>
      </c>
      <c r="CE1071" s="45">
        <f t="shared" si="36"/>
        <v>33</v>
      </c>
      <c r="CF1071" s="45">
        <f t="shared" si="37"/>
        <v>22</v>
      </c>
      <c r="CG1071" s="45">
        <f t="shared" si="38"/>
        <v>15</v>
      </c>
      <c r="CH1071" s="45">
        <f t="shared" si="39"/>
        <v>15</v>
      </c>
      <c r="CI1071" s="45">
        <f t="shared" si="40"/>
        <v>0.6</v>
      </c>
      <c r="CJ1071">
        <f t="shared" si="10"/>
        <v>13</v>
      </c>
      <c r="CK1071" s="45">
        <f t="shared" si="41"/>
        <v>35</v>
      </c>
      <c r="CM1071" s="40">
        <f>VLOOKUP(CB1071,'PROMIS 57 T-Score Conversions'!Q$3:R$35,2,TRUE)</f>
        <v>43.9</v>
      </c>
      <c r="CN1071" s="44" t="str">
        <f t="shared" si="20"/>
        <v>Mild</v>
      </c>
      <c r="CO1071" s="40">
        <f>VLOOKUP(CC1071,'PROMIS 57 T-Score Conversions'!A$3:B$35,2,TRUE)</f>
        <v>64.5</v>
      </c>
      <c r="CP1071" s="39" t="str">
        <f t="shared" si="21"/>
        <v>Moderate</v>
      </c>
      <c r="CQ1071" s="40">
        <f>VLOOKUP(CD1071,'PROMIS 57 T-Score Conversions'!E$3:F$35,2,TRUE)</f>
        <v>59.4</v>
      </c>
      <c r="CR1071" s="39" t="str">
        <f t="shared" si="22"/>
        <v>Mild</v>
      </c>
      <c r="CS1071" s="40">
        <f>VLOOKUP(CE1071,'PROMIS 57 T-Score Conversions'!U$3:V$35,2,TRUE)</f>
        <v>66.4</v>
      </c>
      <c r="CT1071" s="39" t="str">
        <f t="shared" si="42"/>
        <v>Moderate</v>
      </c>
      <c r="CU1071" s="40">
        <f>VLOOKUP(CF1071,'PROMIS 57 T-Score Conversions'!Y$3:Z$35,2,TRUE)</f>
        <v>52.2</v>
      </c>
      <c r="CV1071" s="39" t="str">
        <f t="shared" si="24"/>
        <v>Normal</v>
      </c>
      <c r="CW1071" s="40">
        <f>vlookup(CG1071,'PROMIS 57 T-Score Conversions'!M$3:N$35,2,TRUE)</f>
        <v>36.2</v>
      </c>
      <c r="CX1071" s="39" t="str">
        <f t="shared" si="25"/>
        <v>Moderate</v>
      </c>
      <c r="CY1071" s="40">
        <f>VLOOKup(CH1071,'PROMIS 57 T-Score Conversions'!I$3:J$35,2,TRUE)</f>
        <v>55</v>
      </c>
      <c r="CZ1071" s="39" t="str">
        <f t="shared" si="26"/>
        <v>Mild</v>
      </c>
      <c r="DA1071" s="37">
        <f>VLOOKUP(CJ1071,'PROMIS 57 T-Score Conversions'!AC$3:AD$35,2,TRUE)</f>
        <v>31.18</v>
      </c>
      <c r="DB1071" s="44" t="str">
        <f t="shared" si="30"/>
        <v>Moderate</v>
      </c>
      <c r="DC1071" s="40">
        <f>VLOOKUP(CK1071,'PROMIS 57 T-Score Conversions'!AG$3:AH$35,2,TRUE)</f>
        <v>54.94</v>
      </c>
      <c r="DD1071" s="39" t="str">
        <f t="shared" si="31"/>
        <v>Normal</v>
      </c>
    </row>
    <row r="1072">
      <c r="A1072" s="1" t="b">
        <v>1</v>
      </c>
      <c r="B1072" s="1" t="b">
        <v>1</v>
      </c>
      <c r="C1072" s="20">
        <v>44214.53380068287</v>
      </c>
      <c r="D1072" s="1" t="s">
        <v>476</v>
      </c>
      <c r="E1072" s="1">
        <v>2302.0</v>
      </c>
      <c r="F1072" s="1">
        <v>3.0</v>
      </c>
      <c r="G1072" s="1">
        <v>4.0</v>
      </c>
      <c r="H1072" s="1">
        <v>4.0</v>
      </c>
      <c r="I1072" s="1">
        <v>3.0</v>
      </c>
      <c r="J1072" s="1">
        <v>1.0</v>
      </c>
      <c r="K1072" s="1">
        <v>3.0</v>
      </c>
      <c r="L1072" s="1">
        <v>5.0</v>
      </c>
      <c r="M1072" s="1">
        <v>3.0</v>
      </c>
      <c r="N1072" s="1">
        <v>1.0</v>
      </c>
      <c r="O1072" s="1">
        <v>2.0</v>
      </c>
      <c r="P1072" s="1">
        <v>3.0</v>
      </c>
      <c r="Q1072" s="1">
        <v>3.0</v>
      </c>
      <c r="R1072" s="1">
        <v>3.0</v>
      </c>
      <c r="S1072" s="1">
        <v>3.0</v>
      </c>
      <c r="T1072" s="1">
        <v>3.0</v>
      </c>
      <c r="U1072" s="1">
        <v>4.0</v>
      </c>
      <c r="V1072" s="1">
        <v>2.0</v>
      </c>
      <c r="W1072" s="1">
        <v>3.0</v>
      </c>
      <c r="X1072" s="1">
        <v>4.0</v>
      </c>
      <c r="Y1072" s="1">
        <v>4.0</v>
      </c>
      <c r="Z1072" s="1">
        <v>3.0</v>
      </c>
      <c r="AA1072" s="1">
        <v>4.0</v>
      </c>
      <c r="AB1072" s="1">
        <v>4.0</v>
      </c>
      <c r="AC1072" s="1">
        <v>3.0</v>
      </c>
      <c r="AD1072" s="1">
        <v>5.0</v>
      </c>
      <c r="AE1072" s="1">
        <v>4.0</v>
      </c>
      <c r="AF1072" s="1">
        <v>5.0</v>
      </c>
      <c r="AG1072" s="1">
        <v>5.0</v>
      </c>
      <c r="AH1072" s="1">
        <v>5.0</v>
      </c>
      <c r="AI1072" s="1">
        <v>5.0</v>
      </c>
      <c r="AJ1072" s="1">
        <v>4.0</v>
      </c>
      <c r="AK1072" s="1">
        <v>4.0</v>
      </c>
      <c r="AL1072" s="1">
        <v>3.0</v>
      </c>
      <c r="AM1072" s="1">
        <v>5.0</v>
      </c>
      <c r="AN1072" s="1">
        <v>3.0</v>
      </c>
      <c r="AO1072" s="1">
        <v>1.0</v>
      </c>
      <c r="AP1072" s="1">
        <v>4.0</v>
      </c>
      <c r="AQ1072" s="1">
        <v>1.0</v>
      </c>
      <c r="AR1072" s="1">
        <v>1.0</v>
      </c>
      <c r="AS1072" s="1">
        <v>4.0</v>
      </c>
      <c r="AT1072" s="1">
        <v>1.0</v>
      </c>
      <c r="AU1072" s="1">
        <v>1.0</v>
      </c>
      <c r="AV1072" s="1">
        <v>1.0</v>
      </c>
      <c r="AW1072" s="1">
        <v>1.0</v>
      </c>
      <c r="AX1072" s="1">
        <v>1.0</v>
      </c>
      <c r="AY1072" s="1">
        <v>1.0</v>
      </c>
      <c r="AZ1072" s="1">
        <v>1.0</v>
      </c>
      <c r="BA1072" s="1">
        <v>1.0</v>
      </c>
      <c r="BB1072" s="1">
        <v>3.0</v>
      </c>
      <c r="BC1072" s="1">
        <v>3.0</v>
      </c>
      <c r="BD1072" s="1">
        <v>3.0</v>
      </c>
      <c r="BE1072" s="1">
        <v>3.0</v>
      </c>
      <c r="BF1072" s="1">
        <v>3.0</v>
      </c>
      <c r="BG1072" s="1">
        <v>3.0</v>
      </c>
      <c r="BH1072" s="1">
        <v>4.0</v>
      </c>
      <c r="BI1072" s="1">
        <v>4.0</v>
      </c>
      <c r="BJ1072" s="1">
        <v>5.0</v>
      </c>
      <c r="BK1072" s="1">
        <v>1.0</v>
      </c>
      <c r="BL1072" s="1">
        <v>1.0</v>
      </c>
      <c r="BM1072" s="1">
        <v>1.0</v>
      </c>
      <c r="BN1072" s="1">
        <v>1.0</v>
      </c>
      <c r="BO1072" s="1">
        <v>2.0</v>
      </c>
      <c r="BP1072" s="1">
        <v>1.0</v>
      </c>
      <c r="BQ1072" s="1">
        <v>1.0</v>
      </c>
      <c r="BR1072" s="1">
        <v>1.0</v>
      </c>
      <c r="BS1072" s="1">
        <v>5.0</v>
      </c>
      <c r="BT1072" s="1">
        <v>5.0</v>
      </c>
      <c r="BU1072" s="1">
        <v>5.0</v>
      </c>
      <c r="BV1072" s="1">
        <v>5.0</v>
      </c>
      <c r="BW1072" s="1">
        <v>5.0</v>
      </c>
      <c r="BX1072" s="1">
        <v>5.0</v>
      </c>
      <c r="BY1072" s="1">
        <v>5.0</v>
      </c>
      <c r="BZ1072" s="1">
        <v>5.0</v>
      </c>
      <c r="CA1072" s="64">
        <f t="shared" si="32"/>
        <v>222</v>
      </c>
      <c r="CB1072" s="45">
        <f t="shared" si="33"/>
        <v>26</v>
      </c>
      <c r="CC1072" s="45">
        <f t="shared" si="34"/>
        <v>22</v>
      </c>
      <c r="CD1072" s="45">
        <f t="shared" si="35"/>
        <v>27</v>
      </c>
      <c r="CE1072" s="45">
        <f t="shared" si="36"/>
        <v>37</v>
      </c>
      <c r="CF1072" s="45">
        <f t="shared" si="37"/>
        <v>22</v>
      </c>
      <c r="CG1072" s="45">
        <f t="shared" si="38"/>
        <v>8</v>
      </c>
      <c r="CH1072" s="45">
        <f t="shared" si="39"/>
        <v>26</v>
      </c>
      <c r="CI1072" s="45">
        <f t="shared" si="40"/>
        <v>0.5</v>
      </c>
      <c r="CJ1072">
        <f t="shared" si="10"/>
        <v>9</v>
      </c>
      <c r="CK1072" s="45">
        <f t="shared" si="41"/>
        <v>40</v>
      </c>
      <c r="CM1072" s="40">
        <f>VLOOKUP(CB1072,'PROMIS 57 T-Score Conversions'!Q$3:R$35,2,TRUE)</f>
        <v>39.5</v>
      </c>
      <c r="CN1072" s="44" t="str">
        <f t="shared" si="20"/>
        <v>Moderate</v>
      </c>
      <c r="CO1072" s="40">
        <f>VLOOKUP(CC1072,'PROMIS 57 T-Score Conversions'!A$3:B$35,2,TRUE)</f>
        <v>60.4</v>
      </c>
      <c r="CP1072" s="39" t="str">
        <f t="shared" si="21"/>
        <v>Moderate</v>
      </c>
      <c r="CQ1072" s="40">
        <f>VLOOKUP(CD1072,'PROMIS 57 T-Score Conversions'!E$3:F$35,2,TRUE)</f>
        <v>64.9</v>
      </c>
      <c r="CR1072" s="39" t="str">
        <f t="shared" si="22"/>
        <v>Moderate</v>
      </c>
      <c r="CS1072" s="40">
        <f>VLOOKUP(CE1072,'PROMIS 57 T-Score Conversions'!U$3:V$35,2,TRUE)</f>
        <v>71</v>
      </c>
      <c r="CT1072" s="39" t="str">
        <f t="shared" si="42"/>
        <v>Severe</v>
      </c>
      <c r="CU1072" s="40">
        <f>VLOOKUP(CF1072,'PROMIS 57 T-Score Conversions'!Y$3:Z$35,2,TRUE)</f>
        <v>52.2</v>
      </c>
      <c r="CV1072" s="39" t="str">
        <f t="shared" si="24"/>
        <v>Normal</v>
      </c>
      <c r="CW1072" s="40">
        <f>vlookup(CG1072,'PROMIS 57 T-Score Conversions'!M$3:N$35,2,TRUE)</f>
        <v>25.91</v>
      </c>
      <c r="CX1072" s="39" t="str">
        <f t="shared" si="25"/>
        <v>Severe</v>
      </c>
      <c r="CY1072" s="40">
        <f>VLOOKup(CH1072,'PROMIS 57 T-Score Conversions'!I$3:J$35,2,TRUE)</f>
        <v>62.8</v>
      </c>
      <c r="CZ1072" s="39" t="str">
        <f t="shared" si="26"/>
        <v>Moderate</v>
      </c>
      <c r="DA1072" s="37">
        <f>VLOOKUP(CJ1072,'PROMIS 57 T-Score Conversions'!AC$3:AD$35,2,TRUE)</f>
        <v>25.73</v>
      </c>
      <c r="DB1072" s="44" t="str">
        <f t="shared" si="30"/>
        <v>Severe</v>
      </c>
      <c r="DC1072" s="40">
        <f>VLOOKUP(CK1072,'PROMIS 57 T-Score Conversions'!AG$3:AH$35,2,TRUE)</f>
        <v>67.09</v>
      </c>
      <c r="DD1072" s="39" t="str">
        <f t="shared" si="31"/>
        <v>Moderate</v>
      </c>
    </row>
    <row r="1073">
      <c r="A1073" s="1" t="b">
        <v>1</v>
      </c>
      <c r="B1073" s="1" t="b">
        <v>1</v>
      </c>
      <c r="C1073" s="20">
        <v>44214.71114201389</v>
      </c>
      <c r="D1073" s="1" t="s">
        <v>409</v>
      </c>
      <c r="E1073" s="1">
        <v>2227.0</v>
      </c>
      <c r="F1073" s="1">
        <v>5.0</v>
      </c>
      <c r="G1073" s="1">
        <v>5.0</v>
      </c>
      <c r="H1073" s="1">
        <v>5.0</v>
      </c>
      <c r="I1073" s="1">
        <v>5.0</v>
      </c>
      <c r="J1073" s="1">
        <v>3.0</v>
      </c>
      <c r="K1073" s="1">
        <v>5.0</v>
      </c>
      <c r="L1073" s="1">
        <v>5.0</v>
      </c>
      <c r="M1073" s="1">
        <v>4.0</v>
      </c>
      <c r="N1073" s="1">
        <v>3.0</v>
      </c>
      <c r="O1073" s="1">
        <v>2.0</v>
      </c>
      <c r="P1073" s="1">
        <v>3.0</v>
      </c>
      <c r="Q1073" s="1">
        <v>2.0</v>
      </c>
      <c r="R1073" s="1">
        <v>2.0</v>
      </c>
      <c r="S1073" s="1">
        <v>2.0</v>
      </c>
      <c r="T1073" s="1">
        <v>2.0</v>
      </c>
      <c r="U1073" s="1">
        <v>3.0</v>
      </c>
      <c r="V1073" s="1">
        <v>4.0</v>
      </c>
      <c r="W1073" s="1">
        <v>4.0</v>
      </c>
      <c r="X1073" s="1">
        <v>4.0</v>
      </c>
      <c r="Y1073" s="1">
        <v>3.0</v>
      </c>
      <c r="Z1073" s="1">
        <v>3.0</v>
      </c>
      <c r="AA1073" s="1">
        <v>3.0</v>
      </c>
      <c r="AB1073" s="1">
        <v>3.0</v>
      </c>
      <c r="AC1073" s="1">
        <v>3.0</v>
      </c>
      <c r="AD1073" s="1">
        <v>3.0</v>
      </c>
      <c r="AE1073" s="1">
        <v>3.0</v>
      </c>
      <c r="AF1073" s="1">
        <v>3.0</v>
      </c>
      <c r="AG1073" s="1">
        <v>4.0</v>
      </c>
      <c r="AH1073" s="1">
        <v>4.0</v>
      </c>
      <c r="AI1073" s="1">
        <v>4.0</v>
      </c>
      <c r="AJ1073" s="1">
        <v>3.0</v>
      </c>
      <c r="AK1073" s="1">
        <v>3.0</v>
      </c>
      <c r="AL1073" s="1">
        <v>2.0</v>
      </c>
      <c r="AM1073" s="1">
        <v>2.0</v>
      </c>
      <c r="AN1073" s="1">
        <v>3.0</v>
      </c>
      <c r="AO1073" s="1">
        <v>1.0</v>
      </c>
      <c r="AP1073" s="1">
        <v>1.0</v>
      </c>
      <c r="AQ1073" s="1">
        <v>2.0</v>
      </c>
      <c r="AR1073" s="1">
        <v>1.0</v>
      </c>
      <c r="AS1073" s="1">
        <v>2.0</v>
      </c>
      <c r="AT1073" s="1">
        <v>5.0</v>
      </c>
      <c r="AU1073" s="1">
        <v>5.0</v>
      </c>
      <c r="AV1073" s="1">
        <v>5.0</v>
      </c>
      <c r="AW1073" s="1">
        <v>5.0</v>
      </c>
      <c r="AX1073" s="1">
        <v>5.0</v>
      </c>
      <c r="AY1073" s="1">
        <v>5.0</v>
      </c>
      <c r="AZ1073" s="1">
        <v>5.0</v>
      </c>
      <c r="BA1073" s="1">
        <v>5.0</v>
      </c>
      <c r="BB1073" s="1">
        <v>1.0</v>
      </c>
      <c r="BC1073" s="1">
        <v>2.0</v>
      </c>
      <c r="BD1073" s="1">
        <v>2.0</v>
      </c>
      <c r="BE1073" s="1">
        <v>1.0</v>
      </c>
      <c r="BF1073" s="1">
        <v>2.0</v>
      </c>
      <c r="BG1073" s="1">
        <v>1.0</v>
      </c>
      <c r="BH1073" s="1">
        <v>2.0</v>
      </c>
      <c r="BI1073" s="1">
        <v>1.0</v>
      </c>
      <c r="BJ1073" s="1">
        <v>2.0</v>
      </c>
      <c r="BK1073" s="1">
        <v>3.0</v>
      </c>
      <c r="BL1073" s="1">
        <v>3.0</v>
      </c>
      <c r="BM1073" s="1">
        <v>2.0</v>
      </c>
      <c r="BN1073" s="1">
        <v>1.0</v>
      </c>
      <c r="BO1073" s="1">
        <v>2.0</v>
      </c>
      <c r="BP1073" s="1">
        <v>2.0</v>
      </c>
      <c r="BQ1073" s="1">
        <v>2.0</v>
      </c>
      <c r="BR1073" s="1">
        <v>1.0</v>
      </c>
      <c r="BS1073" s="1">
        <v>5.0</v>
      </c>
      <c r="BT1073" s="1">
        <v>4.0</v>
      </c>
      <c r="BU1073" s="1">
        <v>3.0</v>
      </c>
      <c r="BV1073" s="1">
        <v>3.0</v>
      </c>
      <c r="BW1073" s="1">
        <v>5.0</v>
      </c>
      <c r="BX1073" s="1">
        <v>3.0</v>
      </c>
      <c r="BY1073" s="1">
        <v>2.0</v>
      </c>
      <c r="BZ1073" s="1">
        <v>3.0</v>
      </c>
      <c r="CA1073" s="64">
        <f t="shared" si="32"/>
        <v>222</v>
      </c>
      <c r="CB1073" s="45">
        <f t="shared" si="33"/>
        <v>37</v>
      </c>
      <c r="CC1073" s="45">
        <f t="shared" si="34"/>
        <v>19</v>
      </c>
      <c r="CD1073" s="45">
        <f t="shared" si="35"/>
        <v>27</v>
      </c>
      <c r="CE1073" s="45">
        <f t="shared" si="36"/>
        <v>27</v>
      </c>
      <c r="CF1073" s="45">
        <f t="shared" si="37"/>
        <v>14</v>
      </c>
      <c r="CG1073" s="45">
        <f t="shared" si="38"/>
        <v>40</v>
      </c>
      <c r="CH1073" s="45">
        <f t="shared" si="39"/>
        <v>12</v>
      </c>
      <c r="CI1073" s="45">
        <f t="shared" si="40"/>
        <v>0.2</v>
      </c>
      <c r="CJ1073">
        <f t="shared" si="10"/>
        <v>16</v>
      </c>
      <c r="CK1073" s="45">
        <f t="shared" si="41"/>
        <v>28</v>
      </c>
      <c r="CM1073" s="40">
        <f>VLOOKUP(CB1073,'PROMIS 57 T-Score Conversions'!Q$3:R$35,2,TRUE)</f>
        <v>49.2</v>
      </c>
      <c r="CN1073" s="44" t="str">
        <f t="shared" si="20"/>
        <v>Normal</v>
      </c>
      <c r="CO1073" s="40">
        <f>VLOOKUP(CC1073,'PROMIS 57 T-Score Conversions'!A$3:B$35,2,TRUE)</f>
        <v>57.4</v>
      </c>
      <c r="CP1073" s="39" t="str">
        <f t="shared" si="21"/>
        <v>Moderate</v>
      </c>
      <c r="CQ1073" s="40">
        <f>VLOOKUP(CD1073,'PROMIS 57 T-Score Conversions'!E$3:F$35,2,TRUE)</f>
        <v>64.9</v>
      </c>
      <c r="CR1073" s="39" t="str">
        <f t="shared" si="22"/>
        <v>Moderate</v>
      </c>
      <c r="CS1073" s="40">
        <f>VLOOKUP(CE1073,'PROMIS 57 T-Score Conversions'!U$3:V$35,2,TRUE)</f>
        <v>60.4</v>
      </c>
      <c r="CT1073" s="39" t="str">
        <f t="shared" si="42"/>
        <v>Moderate</v>
      </c>
      <c r="CU1073" s="40">
        <f>VLOOKUP(CF1073,'PROMIS 57 T-Score Conversions'!Y$3:Z$35,2,TRUE)</f>
        <v>42.9</v>
      </c>
      <c r="CV1073" s="39" t="str">
        <f t="shared" si="24"/>
        <v>Normal</v>
      </c>
      <c r="CW1073" s="40">
        <f>vlookup(CG1073,'PROMIS 57 T-Score Conversions'!M$3:N$35,2,TRUE)</f>
        <v>65.4</v>
      </c>
      <c r="CX1073" s="39" t="str">
        <f t="shared" si="25"/>
        <v>Normal</v>
      </c>
      <c r="CY1073" s="40">
        <f>VLOOKup(CH1073,'PROMIS 57 T-Score Conversions'!I$3:J$35,2,TRUE)</f>
        <v>52.3</v>
      </c>
      <c r="CZ1073" s="39" t="str">
        <f t="shared" si="26"/>
        <v>Normal</v>
      </c>
      <c r="DA1073" s="37">
        <f>VLOOKUP(CJ1073,'PROMIS 57 T-Score Conversions'!AC$3:AD$35,2,TRUE)</f>
        <v>33.92</v>
      </c>
      <c r="DB1073" s="44" t="str">
        <f t="shared" si="30"/>
        <v>Moderate</v>
      </c>
      <c r="DC1073" s="40">
        <f>VLOOKUP(CK1073,'PROMIS 57 T-Score Conversions'!AG$3:AH$35,2,TRUE)</f>
        <v>47.18</v>
      </c>
      <c r="DD1073" s="39" t="str">
        <f t="shared" si="31"/>
        <v>Normal</v>
      </c>
    </row>
    <row r="1074">
      <c r="A1074" s="1" t="b">
        <v>1</v>
      </c>
      <c r="B1074" s="1" t="b">
        <v>1</v>
      </c>
      <c r="C1074" s="20">
        <v>44214.8172194213</v>
      </c>
      <c r="D1074" s="1" t="s">
        <v>599</v>
      </c>
      <c r="E1074" s="1">
        <v>2456.0</v>
      </c>
      <c r="F1074" s="1">
        <v>4.0</v>
      </c>
      <c r="G1074" s="1">
        <v>4.0</v>
      </c>
      <c r="H1074" s="1">
        <v>5.0</v>
      </c>
      <c r="I1074" s="1">
        <v>4.0</v>
      </c>
      <c r="J1074" s="1">
        <v>4.0</v>
      </c>
      <c r="K1074" s="1">
        <v>4.0</v>
      </c>
      <c r="L1074" s="1">
        <v>4.0</v>
      </c>
      <c r="M1074" s="1">
        <v>3.0</v>
      </c>
      <c r="N1074" s="1">
        <v>1.0</v>
      </c>
      <c r="O1074" s="1">
        <v>1.0</v>
      </c>
      <c r="P1074" s="1">
        <v>1.0</v>
      </c>
      <c r="Q1074" s="1">
        <v>1.0</v>
      </c>
      <c r="R1074" s="1">
        <v>2.0</v>
      </c>
      <c r="S1074" s="1">
        <v>1.0</v>
      </c>
      <c r="T1074" s="1">
        <v>1.0</v>
      </c>
      <c r="U1074" s="1">
        <v>1.0</v>
      </c>
      <c r="V1074" s="1">
        <v>1.0</v>
      </c>
      <c r="W1074" s="1">
        <v>1.0</v>
      </c>
      <c r="X1074" s="1">
        <v>1.0</v>
      </c>
      <c r="Y1074" s="1">
        <v>1.0</v>
      </c>
      <c r="Z1074" s="1">
        <v>1.0</v>
      </c>
      <c r="AA1074" s="1">
        <v>1.0</v>
      </c>
      <c r="AB1074" s="1">
        <v>1.0</v>
      </c>
      <c r="AC1074" s="1">
        <v>1.0</v>
      </c>
      <c r="AD1074" s="1">
        <v>2.0</v>
      </c>
      <c r="AE1074" s="1">
        <v>1.0</v>
      </c>
      <c r="AF1074" s="1">
        <v>2.0</v>
      </c>
      <c r="AG1074" s="1">
        <v>2.0</v>
      </c>
      <c r="AH1074" s="1">
        <v>1.0</v>
      </c>
      <c r="AI1074" s="1">
        <v>2.0</v>
      </c>
      <c r="AJ1074" s="1">
        <v>1.0</v>
      </c>
      <c r="AK1074" s="1">
        <v>1.0</v>
      </c>
      <c r="AL1074" s="1">
        <v>3.0</v>
      </c>
      <c r="AM1074" s="1">
        <v>2.0</v>
      </c>
      <c r="AN1074" s="1">
        <v>2.0</v>
      </c>
      <c r="AO1074" s="1">
        <v>2.0</v>
      </c>
      <c r="AP1074" s="1">
        <v>1.0</v>
      </c>
      <c r="AQ1074" s="1">
        <v>2.0</v>
      </c>
      <c r="AR1074" s="1">
        <v>1.0</v>
      </c>
      <c r="AS1074" s="1">
        <v>2.0</v>
      </c>
      <c r="AT1074" s="1">
        <v>4.0</v>
      </c>
      <c r="AU1074" s="1">
        <v>4.0</v>
      </c>
      <c r="AV1074" s="1">
        <v>2.0</v>
      </c>
      <c r="AW1074" s="1">
        <v>4.0</v>
      </c>
      <c r="AX1074" s="1">
        <v>4.0</v>
      </c>
      <c r="AY1074" s="1">
        <v>4.0</v>
      </c>
      <c r="AZ1074" s="1">
        <v>4.0</v>
      </c>
      <c r="BA1074" s="1">
        <v>3.0</v>
      </c>
      <c r="BB1074" s="1">
        <v>3.0</v>
      </c>
      <c r="BC1074" s="1">
        <v>2.0</v>
      </c>
      <c r="BD1074" s="1">
        <v>2.0</v>
      </c>
      <c r="BE1074" s="1">
        <v>2.0</v>
      </c>
      <c r="BF1074" s="1">
        <v>3.0</v>
      </c>
      <c r="BG1074" s="1">
        <v>2.0</v>
      </c>
      <c r="BH1074" s="1">
        <v>2.0</v>
      </c>
      <c r="BI1074" s="1">
        <v>2.0</v>
      </c>
      <c r="BJ1074" s="1">
        <v>2.0</v>
      </c>
      <c r="BK1074" s="1">
        <v>4.0</v>
      </c>
      <c r="BL1074" s="1">
        <v>5.0</v>
      </c>
      <c r="BM1074" s="1">
        <v>4.0</v>
      </c>
      <c r="BN1074" s="1">
        <v>5.0</v>
      </c>
      <c r="BO1074" s="1">
        <v>5.0</v>
      </c>
      <c r="BP1074" s="1">
        <v>5.0</v>
      </c>
      <c r="BQ1074" s="1">
        <v>5.0</v>
      </c>
      <c r="BR1074" s="1">
        <v>4.0</v>
      </c>
      <c r="BS1074" s="1">
        <v>2.0</v>
      </c>
      <c r="BT1074" s="1">
        <v>4.0</v>
      </c>
      <c r="BU1074" s="1">
        <v>1.0</v>
      </c>
      <c r="BV1074" s="1">
        <v>1.0</v>
      </c>
      <c r="BW1074" s="1">
        <v>3.0</v>
      </c>
      <c r="BX1074" s="1">
        <v>1.0</v>
      </c>
      <c r="BY1074" s="1">
        <v>2.0</v>
      </c>
      <c r="BZ1074" s="1">
        <v>1.0</v>
      </c>
      <c r="CA1074" s="64">
        <f t="shared" si="32"/>
        <v>177</v>
      </c>
      <c r="CB1074" s="45">
        <f t="shared" si="33"/>
        <v>32</v>
      </c>
      <c r="CC1074" s="45">
        <f t="shared" si="34"/>
        <v>9</v>
      </c>
      <c r="CD1074" s="45">
        <f t="shared" si="35"/>
        <v>8</v>
      </c>
      <c r="CE1074" s="45">
        <f t="shared" si="36"/>
        <v>12</v>
      </c>
      <c r="CF1074" s="45">
        <f t="shared" si="37"/>
        <v>15</v>
      </c>
      <c r="CG1074" s="45">
        <f t="shared" si="38"/>
        <v>29</v>
      </c>
      <c r="CH1074" s="45">
        <f t="shared" si="39"/>
        <v>18</v>
      </c>
      <c r="CI1074" s="45">
        <f t="shared" si="40"/>
        <v>0.2</v>
      </c>
      <c r="CJ1074">
        <f t="shared" si="10"/>
        <v>37</v>
      </c>
      <c r="CK1074" s="45">
        <f t="shared" si="41"/>
        <v>15</v>
      </c>
      <c r="CM1074" s="40">
        <f>VLOOKUP(CB1074,'PROMIS 57 T-Score Conversions'!Q$3:R$35,2,TRUE)</f>
        <v>43.9</v>
      </c>
      <c r="CN1074" s="44" t="str">
        <f t="shared" si="20"/>
        <v>Mild</v>
      </c>
      <c r="CO1074" s="40">
        <f>VLOOKUP(CC1074,'PROMIS 57 T-Score Conversions'!A$3:B$35,2,TRUE)</f>
        <v>43.2</v>
      </c>
      <c r="CP1074" s="39" t="str">
        <f t="shared" si="21"/>
        <v>Normal</v>
      </c>
      <c r="CQ1074" s="40">
        <f>VLOOKUP(CD1074,'PROMIS 57 T-Score Conversions'!E$3:F$35,2,TRUE)</f>
        <v>38.2</v>
      </c>
      <c r="CR1074" s="39" t="str">
        <f t="shared" si="22"/>
        <v>Normal</v>
      </c>
      <c r="CS1074" s="40">
        <f>VLOOKUP(CE1074,'PROMIS 57 T-Score Conversions'!U$3:V$35,2,TRUE)</f>
        <v>44.3</v>
      </c>
      <c r="CT1074" s="39" t="str">
        <f t="shared" si="42"/>
        <v>Normal</v>
      </c>
      <c r="CU1074" s="40">
        <f>VLOOKUP(CF1074,'PROMIS 57 T-Score Conversions'!Y$3:Z$35,2,TRUE)</f>
        <v>44.2</v>
      </c>
      <c r="CV1074" s="39" t="str">
        <f t="shared" si="24"/>
        <v>Normal</v>
      </c>
      <c r="CW1074" s="40">
        <f>vlookup(CG1074,'PROMIS 57 T-Score Conversions'!M$3:N$35,2,TRUE)</f>
        <v>48.9</v>
      </c>
      <c r="CX1074" s="39" t="str">
        <f t="shared" si="25"/>
        <v>Normal</v>
      </c>
      <c r="CY1074" s="40">
        <f>VLOOKup(CH1074,'PROMIS 57 T-Score Conversions'!I$3:J$35,2,TRUE)</f>
        <v>58.1</v>
      </c>
      <c r="CZ1074" s="39" t="str">
        <f t="shared" si="26"/>
        <v>Mild</v>
      </c>
      <c r="DA1074" s="37">
        <f>VLOOKUP(CJ1074,'PROMIS 57 T-Score Conversions'!AC$3:AD$35,2,TRUE)</f>
        <v>53.36</v>
      </c>
      <c r="DB1074" s="44" t="str">
        <f t="shared" si="30"/>
        <v>Normal</v>
      </c>
      <c r="DC1074" s="40">
        <f>VLOOKUP(CK1074,'PROMIS 57 T-Score Conversions'!AG$3:AH$35,2,TRUE)</f>
        <v>35.07</v>
      </c>
      <c r="DD1074" s="39" t="str">
        <f t="shared" si="31"/>
        <v>Normal</v>
      </c>
    </row>
    <row r="1075">
      <c r="A1075" s="1" t="b">
        <v>1</v>
      </c>
      <c r="B1075" s="1" t="b">
        <v>1</v>
      </c>
      <c r="C1075" s="20">
        <v>44214.86262519676</v>
      </c>
      <c r="D1075" s="1" t="s">
        <v>488</v>
      </c>
      <c r="E1075" s="1">
        <v>2248.0</v>
      </c>
      <c r="F1075" s="1">
        <v>2.0</v>
      </c>
      <c r="G1075" s="1">
        <v>3.0</v>
      </c>
      <c r="H1075" s="1">
        <v>4.0</v>
      </c>
      <c r="I1075" s="1">
        <v>2.0</v>
      </c>
      <c r="J1075" s="1">
        <v>1.0</v>
      </c>
      <c r="K1075" s="1">
        <v>3.0</v>
      </c>
      <c r="L1075" s="1">
        <v>3.0</v>
      </c>
      <c r="M1075" s="1">
        <v>1.0</v>
      </c>
      <c r="N1075" s="1">
        <v>3.0</v>
      </c>
      <c r="O1075" s="1">
        <v>3.0</v>
      </c>
      <c r="P1075" s="1">
        <v>3.0</v>
      </c>
      <c r="Q1075" s="1">
        <v>4.0</v>
      </c>
      <c r="R1075" s="1">
        <v>4.0</v>
      </c>
      <c r="S1075" s="1">
        <v>4.0</v>
      </c>
      <c r="T1075" s="1">
        <v>4.0</v>
      </c>
      <c r="U1075" s="1">
        <v>4.0</v>
      </c>
      <c r="V1075" s="1">
        <v>3.0</v>
      </c>
      <c r="W1075" s="1">
        <v>3.0</v>
      </c>
      <c r="X1075" s="1">
        <v>4.0</v>
      </c>
      <c r="Y1075" s="1">
        <v>4.0</v>
      </c>
      <c r="Z1075" s="1">
        <v>4.0</v>
      </c>
      <c r="AA1075" s="1">
        <v>3.0</v>
      </c>
      <c r="AB1075" s="1">
        <v>3.0</v>
      </c>
      <c r="AC1075" s="1">
        <v>3.0</v>
      </c>
      <c r="AD1075" s="1">
        <v>5.0</v>
      </c>
      <c r="AE1075" s="1">
        <v>4.0</v>
      </c>
      <c r="AF1075" s="1">
        <v>3.0</v>
      </c>
      <c r="AG1075" s="1">
        <v>4.0</v>
      </c>
      <c r="AH1075" s="1">
        <v>5.0</v>
      </c>
      <c r="AI1075" s="1">
        <v>5.0</v>
      </c>
      <c r="AJ1075" s="1">
        <v>5.0</v>
      </c>
      <c r="AK1075" s="1">
        <v>5.0</v>
      </c>
      <c r="AL1075" s="1">
        <v>4.0</v>
      </c>
      <c r="AM1075" s="1">
        <v>4.0</v>
      </c>
      <c r="AN1075" s="1">
        <v>4.0</v>
      </c>
      <c r="AO1075" s="1">
        <v>3.0</v>
      </c>
      <c r="AP1075" s="1">
        <v>5.0</v>
      </c>
      <c r="AQ1075" s="1">
        <v>3.0</v>
      </c>
      <c r="AR1075" s="1">
        <v>3.0</v>
      </c>
      <c r="AS1075" s="1">
        <v>4.0</v>
      </c>
      <c r="AT1075" s="1">
        <v>1.0</v>
      </c>
      <c r="AU1075" s="1">
        <v>1.0</v>
      </c>
      <c r="AV1075" s="1">
        <v>1.0</v>
      </c>
      <c r="AW1075" s="1">
        <v>1.0</v>
      </c>
      <c r="AX1075" s="1">
        <v>1.0</v>
      </c>
      <c r="AY1075" s="1">
        <v>1.0</v>
      </c>
      <c r="AZ1075" s="1">
        <v>1.0</v>
      </c>
      <c r="BA1075" s="1">
        <v>1.0</v>
      </c>
      <c r="BB1075" s="1">
        <v>5.0</v>
      </c>
      <c r="BC1075" s="1">
        <v>5.0</v>
      </c>
      <c r="BD1075" s="1">
        <v>5.0</v>
      </c>
      <c r="BE1075" s="1">
        <v>5.0</v>
      </c>
      <c r="BF1075" s="1">
        <v>5.0</v>
      </c>
      <c r="BG1075" s="1">
        <v>5.0</v>
      </c>
      <c r="BH1075" s="1">
        <v>5.0</v>
      </c>
      <c r="BI1075" s="1">
        <v>5.0</v>
      </c>
      <c r="BJ1075" s="1">
        <v>5.0</v>
      </c>
      <c r="BK1075" s="1">
        <v>1.0</v>
      </c>
      <c r="BL1075" s="1">
        <v>1.0</v>
      </c>
      <c r="BM1075" s="1">
        <v>1.0</v>
      </c>
      <c r="BN1075" s="1">
        <v>1.0</v>
      </c>
      <c r="BO1075" s="1">
        <v>2.0</v>
      </c>
      <c r="BP1075" s="1">
        <v>1.0</v>
      </c>
      <c r="BQ1075" s="1">
        <v>1.0</v>
      </c>
      <c r="BR1075" s="1">
        <v>1.0</v>
      </c>
      <c r="BS1075" s="1">
        <v>5.0</v>
      </c>
      <c r="BT1075" s="1">
        <v>5.0</v>
      </c>
      <c r="BU1075" s="1">
        <v>5.0</v>
      </c>
      <c r="BV1075" s="1">
        <v>4.0</v>
      </c>
      <c r="BW1075" s="1">
        <v>5.0</v>
      </c>
      <c r="BX1075" s="1">
        <v>5.0</v>
      </c>
      <c r="BY1075" s="1">
        <v>5.0</v>
      </c>
      <c r="BZ1075" s="1">
        <v>5.0</v>
      </c>
      <c r="CA1075" s="64">
        <f t="shared" si="32"/>
        <v>242</v>
      </c>
      <c r="CB1075" s="45">
        <f t="shared" si="33"/>
        <v>19</v>
      </c>
      <c r="CC1075" s="45">
        <f t="shared" si="34"/>
        <v>29</v>
      </c>
      <c r="CD1075" s="45">
        <f t="shared" si="35"/>
        <v>27</v>
      </c>
      <c r="CE1075" s="45">
        <f t="shared" si="36"/>
        <v>36</v>
      </c>
      <c r="CF1075" s="45">
        <f t="shared" si="37"/>
        <v>30</v>
      </c>
      <c r="CG1075" s="45">
        <f t="shared" si="38"/>
        <v>8</v>
      </c>
      <c r="CH1075" s="45">
        <f t="shared" si="39"/>
        <v>40</v>
      </c>
      <c r="CI1075" s="45">
        <f t="shared" si="40"/>
        <v>0.5</v>
      </c>
      <c r="CJ1075">
        <f t="shared" si="10"/>
        <v>9</v>
      </c>
      <c r="CK1075" s="45">
        <f t="shared" si="41"/>
        <v>39</v>
      </c>
      <c r="CM1075" s="40">
        <f>VLOOKUP(CB1075,'PROMIS 57 T-Score Conversions'!Q$3:R$35,2,TRUE)</f>
        <v>34.7</v>
      </c>
      <c r="CN1075" s="44" t="str">
        <f t="shared" si="20"/>
        <v>Moderate</v>
      </c>
      <c r="CO1075" s="40">
        <f>VLOOKUP(CC1075,'PROMIS 57 T-Score Conversions'!A$3:B$35,2,TRUE)</f>
        <v>67.7</v>
      </c>
      <c r="CP1075" s="39" t="str">
        <f t="shared" si="21"/>
        <v>Severe</v>
      </c>
      <c r="CQ1075" s="40">
        <f>VLOOKUP(CD1075,'PROMIS 57 T-Score Conversions'!E$3:F$35,2,TRUE)</f>
        <v>64.9</v>
      </c>
      <c r="CR1075" s="39" t="str">
        <f t="shared" si="22"/>
        <v>Moderate</v>
      </c>
      <c r="CS1075" s="40">
        <f>VLOOKUP(CE1075,'PROMIS 57 T-Score Conversions'!U$3:V$35,2,TRUE)</f>
        <v>69.8</v>
      </c>
      <c r="CT1075" s="39" t="str">
        <f t="shared" si="42"/>
        <v>Moderate</v>
      </c>
      <c r="CU1075" s="40">
        <f>VLOOKUP(CF1075,'PROMIS 57 T-Score Conversions'!Y$3:Z$35,2,TRUE)</f>
        <v>60.4</v>
      </c>
      <c r="CV1075" s="39" t="str">
        <f t="shared" si="24"/>
        <v>Moderate</v>
      </c>
      <c r="CW1075" s="40">
        <f>vlookup(CG1075,'PROMIS 57 T-Score Conversions'!M$3:N$35,2,TRUE)</f>
        <v>25.91</v>
      </c>
      <c r="CX1075" s="39" t="str">
        <f t="shared" si="25"/>
        <v>Severe</v>
      </c>
      <c r="CY1075" s="40">
        <f>VLOOKup(CH1075,'PROMIS 57 T-Score Conversions'!I$3:J$35,2,TRUE)</f>
        <v>77</v>
      </c>
      <c r="CZ1075" s="39" t="str">
        <f t="shared" si="26"/>
        <v>Severe</v>
      </c>
      <c r="DA1075" s="37">
        <f>VLOOKUP(CJ1075,'PROMIS 57 T-Score Conversions'!AC$3:AD$35,2,TRUE)</f>
        <v>25.73</v>
      </c>
      <c r="DB1075" s="44" t="str">
        <f t="shared" si="30"/>
        <v>Severe</v>
      </c>
      <c r="DC1075" s="40">
        <f>VLOOKUP(CK1075,'PROMIS 57 T-Score Conversions'!AG$3:AH$35,2,TRUE)</f>
        <v>62.52</v>
      </c>
      <c r="DD1075" s="39" t="str">
        <f t="shared" si="31"/>
        <v>Moderate</v>
      </c>
    </row>
    <row r="1076">
      <c r="A1076" s="1" t="b">
        <v>1</v>
      </c>
      <c r="B1076" s="1" t="b">
        <v>1</v>
      </c>
      <c r="C1076" s="20">
        <v>44214.90140155093</v>
      </c>
      <c r="D1076" s="1" t="s">
        <v>144</v>
      </c>
      <c r="E1076" s="1">
        <v>1792.0</v>
      </c>
      <c r="F1076" s="1">
        <v>2.0</v>
      </c>
      <c r="G1076" s="1">
        <v>3.0</v>
      </c>
      <c r="H1076" s="1">
        <v>3.0</v>
      </c>
      <c r="I1076" s="1">
        <v>2.0</v>
      </c>
      <c r="J1076" s="1">
        <v>1.0</v>
      </c>
      <c r="K1076" s="1">
        <v>2.0</v>
      </c>
      <c r="L1076" s="1">
        <v>3.0</v>
      </c>
      <c r="M1076" s="1">
        <v>2.0</v>
      </c>
      <c r="N1076" s="1">
        <v>3.0</v>
      </c>
      <c r="O1076" s="1">
        <v>3.0</v>
      </c>
      <c r="P1076" s="1">
        <v>4.0</v>
      </c>
      <c r="Q1076" s="1">
        <v>3.0</v>
      </c>
      <c r="R1076" s="1">
        <v>3.0</v>
      </c>
      <c r="S1076" s="1">
        <v>2.0</v>
      </c>
      <c r="T1076" s="1">
        <v>3.0</v>
      </c>
      <c r="U1076" s="1">
        <v>4.0</v>
      </c>
      <c r="V1076" s="1">
        <v>2.0</v>
      </c>
      <c r="W1076" s="1">
        <v>2.0</v>
      </c>
      <c r="X1076" s="1">
        <v>3.0</v>
      </c>
      <c r="Y1076" s="1">
        <v>2.0</v>
      </c>
      <c r="Z1076" s="1">
        <v>1.0</v>
      </c>
      <c r="AA1076" s="1">
        <v>3.0</v>
      </c>
      <c r="AB1076" s="1">
        <v>3.0</v>
      </c>
      <c r="AC1076" s="1">
        <v>1.0</v>
      </c>
      <c r="AD1076" s="1">
        <v>4.0</v>
      </c>
      <c r="AE1076" s="1">
        <v>5.0</v>
      </c>
      <c r="AF1076" s="1">
        <v>4.0</v>
      </c>
      <c r="AG1076" s="1">
        <v>5.0</v>
      </c>
      <c r="AH1076" s="1">
        <v>4.0</v>
      </c>
      <c r="AI1076" s="1">
        <v>4.0</v>
      </c>
      <c r="AJ1076" s="1">
        <v>4.0</v>
      </c>
      <c r="AK1076" s="1">
        <v>4.0</v>
      </c>
      <c r="AL1076" s="1">
        <v>5.0</v>
      </c>
      <c r="AM1076" s="1">
        <v>5.0</v>
      </c>
      <c r="AN1076" s="1">
        <v>5.0</v>
      </c>
      <c r="AO1076" s="1">
        <v>4.0</v>
      </c>
      <c r="AP1076" s="1">
        <v>4.0</v>
      </c>
      <c r="AQ1076" s="1">
        <v>5.0</v>
      </c>
      <c r="AR1076" s="1">
        <v>1.0</v>
      </c>
      <c r="AS1076" s="1">
        <v>5.0</v>
      </c>
      <c r="AT1076" s="1">
        <v>1.0</v>
      </c>
      <c r="AU1076" s="1">
        <v>1.0</v>
      </c>
      <c r="AV1076" s="1">
        <v>1.0</v>
      </c>
      <c r="AW1076" s="1">
        <v>1.0</v>
      </c>
      <c r="AX1076" s="1">
        <v>1.0</v>
      </c>
      <c r="AY1076" s="1">
        <v>1.0</v>
      </c>
      <c r="AZ1076" s="1">
        <v>1.0</v>
      </c>
      <c r="BA1076" s="1">
        <v>1.0</v>
      </c>
      <c r="BB1076" s="1">
        <v>4.0</v>
      </c>
      <c r="BC1076" s="1">
        <v>4.0</v>
      </c>
      <c r="BD1076" s="1">
        <v>4.0</v>
      </c>
      <c r="BE1076" s="1">
        <v>4.0</v>
      </c>
      <c r="BF1076" s="1">
        <v>4.0</v>
      </c>
      <c r="BG1076" s="1">
        <v>4.0</v>
      </c>
      <c r="BH1076" s="1">
        <v>5.0</v>
      </c>
      <c r="BI1076" s="1">
        <v>5.0</v>
      </c>
      <c r="BJ1076" s="1">
        <v>5.0</v>
      </c>
      <c r="BK1076" s="1">
        <v>2.0</v>
      </c>
      <c r="BL1076" s="1">
        <v>2.0</v>
      </c>
      <c r="BM1076" s="1">
        <v>2.0</v>
      </c>
      <c r="BN1076" s="1">
        <v>2.0</v>
      </c>
      <c r="BO1076" s="1">
        <v>2.0</v>
      </c>
      <c r="BP1076" s="1">
        <v>2.0</v>
      </c>
      <c r="BQ1076" s="1">
        <v>2.0</v>
      </c>
      <c r="BR1076" s="1">
        <v>2.0</v>
      </c>
      <c r="BS1076" s="1">
        <v>4.0</v>
      </c>
      <c r="BT1076" s="1">
        <v>4.0</v>
      </c>
      <c r="BU1076" s="1">
        <v>4.0</v>
      </c>
      <c r="BV1076" s="1">
        <v>4.0</v>
      </c>
      <c r="BW1076" s="1">
        <v>4.0</v>
      </c>
      <c r="BX1076" s="1">
        <v>4.0</v>
      </c>
      <c r="BY1076" s="1">
        <v>3.0</v>
      </c>
      <c r="BZ1076" s="1">
        <v>4.0</v>
      </c>
      <c r="CA1076" s="64">
        <f t="shared" si="32"/>
        <v>222</v>
      </c>
      <c r="CB1076" s="45">
        <f t="shared" si="33"/>
        <v>18</v>
      </c>
      <c r="CC1076" s="45">
        <f t="shared" si="34"/>
        <v>25</v>
      </c>
      <c r="CD1076" s="45">
        <f t="shared" si="35"/>
        <v>17</v>
      </c>
      <c r="CE1076" s="45">
        <f t="shared" si="36"/>
        <v>34</v>
      </c>
      <c r="CF1076" s="45">
        <f t="shared" si="37"/>
        <v>34</v>
      </c>
      <c r="CG1076" s="45">
        <f t="shared" si="38"/>
        <v>8</v>
      </c>
      <c r="CH1076" s="45">
        <f t="shared" si="39"/>
        <v>34</v>
      </c>
      <c r="CI1076" s="45">
        <f t="shared" si="40"/>
        <v>0.5</v>
      </c>
      <c r="CJ1076">
        <f t="shared" si="10"/>
        <v>16</v>
      </c>
      <c r="CK1076" s="45">
        <f t="shared" si="41"/>
        <v>31</v>
      </c>
      <c r="CM1076" s="40">
        <f>VLOOKUP(CB1076,'PROMIS 57 T-Score Conversions'!Q$3:R$35,2,TRUE)</f>
        <v>34</v>
      </c>
      <c r="CN1076" s="44" t="str">
        <f t="shared" si="20"/>
        <v>Moderate</v>
      </c>
      <c r="CO1076" s="40">
        <f>VLOOKUP(CC1076,'PROMIS 57 T-Score Conversions'!A$3:B$35,2,TRUE)</f>
        <v>63.5</v>
      </c>
      <c r="CP1076" s="39" t="str">
        <f t="shared" si="21"/>
        <v>Moderate</v>
      </c>
      <c r="CQ1076" s="40">
        <f>VLOOKUP(CD1076,'PROMIS 57 T-Score Conversions'!E$3:F$35,2,TRUE)</f>
        <v>55.9</v>
      </c>
      <c r="CR1076" s="39" t="str">
        <f t="shared" si="22"/>
        <v>Mild</v>
      </c>
      <c r="CS1076" s="40">
        <f>VLOOKUP(CE1076,'PROMIS 57 T-Score Conversions'!U$3:V$35,2,TRUE)</f>
        <v>67.5</v>
      </c>
      <c r="CT1076" s="39" t="str">
        <f t="shared" si="42"/>
        <v>Moderate</v>
      </c>
      <c r="CU1076" s="40">
        <f>VLOOKUP(CF1076,'PROMIS 57 T-Score Conversions'!Y$3:Z$35,2,TRUE)</f>
        <v>64.8</v>
      </c>
      <c r="CV1076" s="39" t="str">
        <f t="shared" si="24"/>
        <v>Moderate</v>
      </c>
      <c r="CW1076" s="40">
        <f>vlookup(CG1076,'PROMIS 57 T-Score Conversions'!M$3:N$35,2,TRUE)</f>
        <v>25.91</v>
      </c>
      <c r="CX1076" s="39" t="str">
        <f t="shared" si="25"/>
        <v>Severe</v>
      </c>
      <c r="CY1076" s="40">
        <f>VLOOKup(CH1076,'PROMIS 57 T-Score Conversions'!I$3:J$35,2,TRUE)</f>
        <v>68.4</v>
      </c>
      <c r="CZ1076" s="39" t="str">
        <f t="shared" si="26"/>
        <v>Moderate</v>
      </c>
      <c r="DA1076" s="37">
        <f>VLOOKUP(CJ1076,'PROMIS 57 T-Score Conversions'!AC$3:AD$35,2,TRUE)</f>
        <v>33.92</v>
      </c>
      <c r="DB1076" s="44" t="str">
        <f t="shared" si="30"/>
        <v>Moderate</v>
      </c>
      <c r="DC1076" s="40">
        <f>VLOOKUP(CK1076,'PROMIS 57 T-Score Conversions'!AG$3:AH$35,2,TRUE)</f>
        <v>50.21</v>
      </c>
      <c r="DD1076" s="39" t="str">
        <f t="shared" si="31"/>
        <v>Normal</v>
      </c>
    </row>
    <row r="1077">
      <c r="A1077" s="1" t="b">
        <v>1</v>
      </c>
      <c r="B1077" s="1" t="b">
        <v>1</v>
      </c>
      <c r="C1077" s="20">
        <v>44215.38777168981</v>
      </c>
      <c r="D1077" s="1" t="s">
        <v>556</v>
      </c>
      <c r="E1077" s="1">
        <v>2407.0</v>
      </c>
      <c r="F1077" s="1">
        <v>5.0</v>
      </c>
      <c r="G1077" s="1">
        <v>4.0</v>
      </c>
      <c r="H1077" s="1">
        <v>5.0</v>
      </c>
      <c r="I1077" s="1">
        <v>3.0</v>
      </c>
      <c r="J1077" s="1">
        <v>4.0</v>
      </c>
      <c r="K1077" s="1">
        <v>5.0</v>
      </c>
      <c r="L1077" s="1">
        <v>5.0</v>
      </c>
      <c r="M1077" s="1">
        <v>3.0</v>
      </c>
      <c r="N1077" s="1">
        <v>2.0</v>
      </c>
      <c r="O1077" s="1">
        <v>1.0</v>
      </c>
      <c r="P1077" s="1">
        <v>1.0</v>
      </c>
      <c r="Q1077" s="1">
        <v>1.0</v>
      </c>
      <c r="R1077" s="1">
        <v>2.0</v>
      </c>
      <c r="S1077" s="1">
        <v>1.0</v>
      </c>
      <c r="T1077" s="1">
        <v>1.0</v>
      </c>
      <c r="U1077" s="1">
        <v>1.0</v>
      </c>
      <c r="V1077" s="1">
        <v>1.0</v>
      </c>
      <c r="W1077" s="1">
        <v>1.0</v>
      </c>
      <c r="X1077" s="1">
        <v>1.0</v>
      </c>
      <c r="Y1077" s="1">
        <v>1.0</v>
      </c>
      <c r="Z1077" s="1">
        <v>1.0</v>
      </c>
      <c r="AA1077" s="1">
        <v>1.0</v>
      </c>
      <c r="AB1077" s="1">
        <v>1.0</v>
      </c>
      <c r="AC1077" s="1">
        <v>1.0</v>
      </c>
      <c r="AD1077" s="1">
        <v>3.0</v>
      </c>
      <c r="AE1077" s="1">
        <v>3.0</v>
      </c>
      <c r="AF1077" s="1">
        <v>3.0</v>
      </c>
      <c r="AG1077" s="1">
        <v>3.0</v>
      </c>
      <c r="AH1077" s="1">
        <v>2.0</v>
      </c>
      <c r="AI1077" s="1">
        <v>2.0</v>
      </c>
      <c r="AJ1077" s="1">
        <v>3.0</v>
      </c>
      <c r="AK1077" s="1">
        <v>3.0</v>
      </c>
      <c r="AL1077" s="1">
        <v>4.0</v>
      </c>
      <c r="AM1077" s="1">
        <v>4.0</v>
      </c>
      <c r="AN1077" s="1">
        <v>5.0</v>
      </c>
      <c r="AO1077" s="1">
        <v>4.0</v>
      </c>
      <c r="AP1077" s="1">
        <v>4.0</v>
      </c>
      <c r="AQ1077" s="1">
        <v>5.0</v>
      </c>
      <c r="AR1077" s="1">
        <v>4.0</v>
      </c>
      <c r="AS1077" s="1">
        <v>4.0</v>
      </c>
      <c r="AT1077" s="1">
        <v>4.0</v>
      </c>
      <c r="AU1077" s="1">
        <v>4.0</v>
      </c>
      <c r="AV1077" s="1">
        <v>4.0</v>
      </c>
      <c r="AW1077" s="1">
        <v>4.0</v>
      </c>
      <c r="AX1077" s="1">
        <v>4.0</v>
      </c>
      <c r="AY1077" s="1">
        <v>4.0</v>
      </c>
      <c r="AZ1077" s="1">
        <v>4.0</v>
      </c>
      <c r="BA1077" s="1">
        <v>4.0</v>
      </c>
      <c r="BB1077" s="1">
        <v>2.0</v>
      </c>
      <c r="BC1077" s="1">
        <v>2.0</v>
      </c>
      <c r="BD1077" s="1">
        <v>1.0</v>
      </c>
      <c r="BE1077" s="1">
        <v>1.0</v>
      </c>
      <c r="BF1077" s="1">
        <v>2.0</v>
      </c>
      <c r="BG1077" s="1">
        <v>1.0</v>
      </c>
      <c r="BH1077" s="1">
        <v>3.0</v>
      </c>
      <c r="BI1077" s="1">
        <v>1.0</v>
      </c>
      <c r="BJ1077" s="1">
        <v>4.0</v>
      </c>
      <c r="BK1077" s="1">
        <v>4.0</v>
      </c>
      <c r="BL1077" s="1">
        <v>3.0</v>
      </c>
      <c r="BM1077" s="1">
        <v>4.0</v>
      </c>
      <c r="BN1077" s="1">
        <v>3.0</v>
      </c>
      <c r="BO1077" s="1">
        <v>3.0</v>
      </c>
      <c r="BP1077" s="1">
        <v>4.0</v>
      </c>
      <c r="BQ1077" s="1">
        <v>3.0</v>
      </c>
      <c r="BR1077" s="1">
        <v>4.0</v>
      </c>
      <c r="BS1077" s="1">
        <v>2.0</v>
      </c>
      <c r="BT1077" s="1">
        <v>2.0</v>
      </c>
      <c r="BU1077" s="1">
        <v>3.0</v>
      </c>
      <c r="BV1077" s="1">
        <v>3.0</v>
      </c>
      <c r="BW1077" s="1">
        <v>3.0</v>
      </c>
      <c r="BX1077" s="1">
        <v>2.0</v>
      </c>
      <c r="BY1077" s="1">
        <v>1.0</v>
      </c>
      <c r="BZ1077" s="1">
        <v>3.0</v>
      </c>
      <c r="CA1077" s="64">
        <f t="shared" si="32"/>
        <v>204</v>
      </c>
      <c r="CB1077" s="45">
        <f t="shared" si="33"/>
        <v>34</v>
      </c>
      <c r="CC1077" s="45">
        <f t="shared" si="34"/>
        <v>10</v>
      </c>
      <c r="CD1077" s="45">
        <f t="shared" si="35"/>
        <v>8</v>
      </c>
      <c r="CE1077" s="45">
        <f t="shared" si="36"/>
        <v>22</v>
      </c>
      <c r="CF1077" s="45">
        <f t="shared" si="37"/>
        <v>34</v>
      </c>
      <c r="CG1077" s="45">
        <f t="shared" si="38"/>
        <v>32</v>
      </c>
      <c r="CH1077" s="45">
        <f t="shared" si="39"/>
        <v>13</v>
      </c>
      <c r="CI1077" s="45">
        <f t="shared" si="40"/>
        <v>0.4</v>
      </c>
      <c r="CJ1077">
        <f t="shared" si="10"/>
        <v>28</v>
      </c>
      <c r="CK1077" s="45">
        <f t="shared" si="41"/>
        <v>19</v>
      </c>
      <c r="CM1077" s="40">
        <f>VLOOKUP(CB1077,'PROMIS 57 T-Score Conversions'!Q$3:R$35,2,TRUE)</f>
        <v>45.7</v>
      </c>
      <c r="CN1077" s="44" t="str">
        <f t="shared" si="20"/>
        <v>Normal</v>
      </c>
      <c r="CO1077" s="40">
        <f>VLOOKUP(CC1077,'PROMIS 57 T-Score Conversions'!A$3:B$35,2,TRUE)</f>
        <v>45.9</v>
      </c>
      <c r="CP1077" s="39" t="str">
        <f t="shared" si="21"/>
        <v>Normal</v>
      </c>
      <c r="CQ1077" s="40">
        <f>VLOOKUP(CD1077,'PROMIS 57 T-Score Conversions'!E$3:F$35,2,TRUE)</f>
        <v>38.2</v>
      </c>
      <c r="CR1077" s="39" t="str">
        <f t="shared" si="22"/>
        <v>Normal</v>
      </c>
      <c r="CS1077" s="40">
        <f>VLOOKUP(CE1077,'PROMIS 57 T-Score Conversions'!U$3:V$35,2,TRUE)</f>
        <v>55.6</v>
      </c>
      <c r="CT1077" s="39" t="str">
        <f t="shared" si="42"/>
        <v>Mild</v>
      </c>
      <c r="CU1077" s="40">
        <f>VLOOKUP(CF1077,'PROMIS 57 T-Score Conversions'!Y$3:Z$35,2,TRUE)</f>
        <v>64.8</v>
      </c>
      <c r="CV1077" s="39" t="str">
        <f t="shared" si="24"/>
        <v>Moderate</v>
      </c>
      <c r="CW1077" s="40">
        <f>vlookup(CG1077,'PROMIS 57 T-Score Conversions'!M$3:N$35,2,TRUE)</f>
        <v>51.7</v>
      </c>
      <c r="CX1077" s="39" t="str">
        <f t="shared" si="25"/>
        <v>Normal</v>
      </c>
      <c r="CY1077" s="40">
        <f>VLOOKup(CH1077,'PROMIS 57 T-Score Conversions'!I$3:J$35,2,TRUE)</f>
        <v>53.2</v>
      </c>
      <c r="CZ1077" s="39" t="str">
        <f t="shared" si="26"/>
        <v>Normal</v>
      </c>
      <c r="DA1077" s="37">
        <f>VLOOKUP(CJ1077,'PROMIS 57 T-Score Conversions'!AC$3:AD$35,2,TRUE)</f>
        <v>43.57</v>
      </c>
      <c r="DB1077" s="44" t="str">
        <f t="shared" si="30"/>
        <v>Mild</v>
      </c>
      <c r="DC1077" s="40">
        <f>VLOOKUP(CK1077,'PROMIS 57 T-Score Conversions'!AG$3:AH$35,2,TRUE)</f>
        <v>38.9</v>
      </c>
      <c r="DD1077" s="39" t="str">
        <f t="shared" si="31"/>
        <v>Normal</v>
      </c>
    </row>
    <row r="1078">
      <c r="A1078" s="1" t="b">
        <v>1</v>
      </c>
      <c r="B1078" s="1" t="b">
        <v>1</v>
      </c>
      <c r="C1078" s="20">
        <v>44215.41511179398</v>
      </c>
      <c r="D1078" s="1" t="s">
        <v>600</v>
      </c>
      <c r="E1078" s="1">
        <v>2459.0</v>
      </c>
      <c r="F1078" s="1">
        <v>5.0</v>
      </c>
      <c r="G1078" s="1">
        <v>5.0</v>
      </c>
      <c r="H1078" s="1">
        <v>5.0</v>
      </c>
      <c r="I1078" s="1">
        <v>5.0</v>
      </c>
      <c r="J1078" s="1">
        <v>4.0</v>
      </c>
      <c r="K1078" s="1">
        <v>4.0</v>
      </c>
      <c r="L1078" s="1">
        <v>4.0</v>
      </c>
      <c r="M1078" s="1">
        <v>4.0</v>
      </c>
      <c r="N1078" s="1">
        <v>4.0</v>
      </c>
      <c r="O1078" s="1">
        <v>4.0</v>
      </c>
      <c r="P1078" s="1">
        <v>4.0</v>
      </c>
      <c r="Q1078" s="1">
        <v>3.0</v>
      </c>
      <c r="R1078" s="1">
        <v>5.0</v>
      </c>
      <c r="S1078" s="1">
        <v>4.0</v>
      </c>
      <c r="T1078" s="1">
        <v>5.0</v>
      </c>
      <c r="U1078" s="1">
        <v>4.0</v>
      </c>
      <c r="V1078" s="1">
        <v>3.0</v>
      </c>
      <c r="W1078" s="1">
        <v>3.0</v>
      </c>
      <c r="X1078" s="1">
        <v>4.0</v>
      </c>
      <c r="Y1078" s="1">
        <v>3.0</v>
      </c>
      <c r="Z1078" s="1">
        <v>4.0</v>
      </c>
      <c r="AA1078" s="1">
        <v>4.0</v>
      </c>
      <c r="AB1078" s="1">
        <v>5.0</v>
      </c>
      <c r="AC1078" s="1">
        <v>4.0</v>
      </c>
      <c r="AD1078" s="1">
        <v>5.0</v>
      </c>
      <c r="AE1078" s="1">
        <v>5.0</v>
      </c>
      <c r="AF1078" s="1">
        <v>4.0</v>
      </c>
      <c r="AG1078" s="1">
        <v>4.0</v>
      </c>
      <c r="AH1078" s="1">
        <v>5.0</v>
      </c>
      <c r="AI1078" s="1">
        <v>5.0</v>
      </c>
      <c r="AJ1078" s="1">
        <v>4.0</v>
      </c>
      <c r="AK1078" s="1">
        <v>4.0</v>
      </c>
      <c r="AL1078" s="1">
        <v>3.0</v>
      </c>
      <c r="AM1078" s="1">
        <v>4.0</v>
      </c>
      <c r="AN1078" s="1">
        <v>4.0</v>
      </c>
      <c r="AO1078" s="1">
        <v>2.0</v>
      </c>
      <c r="AP1078" s="1">
        <v>4.0</v>
      </c>
      <c r="AQ1078" s="1">
        <v>2.0</v>
      </c>
      <c r="AR1078" s="1">
        <v>2.0</v>
      </c>
      <c r="AS1078" s="1">
        <v>3.0</v>
      </c>
      <c r="AT1078" s="1">
        <v>2.0</v>
      </c>
      <c r="AU1078" s="1">
        <v>2.0</v>
      </c>
      <c r="AV1078" s="1">
        <v>1.0</v>
      </c>
      <c r="AW1078" s="1">
        <v>2.0</v>
      </c>
      <c r="AX1078" s="1">
        <v>2.0</v>
      </c>
      <c r="AY1078" s="1">
        <v>2.0</v>
      </c>
      <c r="AZ1078" s="1">
        <v>2.0</v>
      </c>
      <c r="BA1078" s="1">
        <v>1.0</v>
      </c>
      <c r="BB1078" s="1">
        <v>2.0</v>
      </c>
      <c r="BC1078" s="1">
        <v>2.0</v>
      </c>
      <c r="BD1078" s="1">
        <v>4.0</v>
      </c>
      <c r="BE1078" s="1">
        <v>4.0</v>
      </c>
      <c r="BF1078" s="1">
        <v>3.0</v>
      </c>
      <c r="BG1078" s="1">
        <v>3.0</v>
      </c>
      <c r="BH1078" s="1">
        <v>3.0</v>
      </c>
      <c r="BI1078" s="1">
        <v>2.0</v>
      </c>
      <c r="BJ1078" s="1">
        <v>4.0</v>
      </c>
      <c r="BK1078" s="1">
        <v>3.0</v>
      </c>
      <c r="BL1078" s="1">
        <v>2.0</v>
      </c>
      <c r="BM1078" s="1">
        <v>2.0</v>
      </c>
      <c r="BN1078" s="1">
        <v>2.0</v>
      </c>
      <c r="BO1078" s="1">
        <v>1.0</v>
      </c>
      <c r="BP1078" s="1">
        <v>2.0</v>
      </c>
      <c r="BQ1078" s="1">
        <v>1.0</v>
      </c>
      <c r="BR1078" s="1">
        <v>2.0</v>
      </c>
      <c r="BS1078" s="1">
        <v>4.0</v>
      </c>
      <c r="BT1078" s="1">
        <v>4.0</v>
      </c>
      <c r="BU1078" s="1">
        <v>4.0</v>
      </c>
      <c r="BV1078" s="1">
        <v>4.0</v>
      </c>
      <c r="BW1078" s="1">
        <v>4.0</v>
      </c>
      <c r="BX1078" s="1">
        <v>4.0</v>
      </c>
      <c r="BY1078" s="1">
        <v>2.0</v>
      </c>
      <c r="BZ1078" s="1">
        <v>4.0</v>
      </c>
      <c r="CA1078" s="64">
        <f t="shared" si="32"/>
        <v>245</v>
      </c>
      <c r="CB1078" s="45">
        <f t="shared" si="33"/>
        <v>36</v>
      </c>
      <c r="CC1078" s="45">
        <f t="shared" si="34"/>
        <v>33</v>
      </c>
      <c r="CD1078" s="45">
        <f t="shared" si="35"/>
        <v>30</v>
      </c>
      <c r="CE1078" s="45">
        <f t="shared" si="36"/>
        <v>36</v>
      </c>
      <c r="CF1078" s="45">
        <f t="shared" si="37"/>
        <v>24</v>
      </c>
      <c r="CG1078" s="45">
        <f t="shared" si="38"/>
        <v>14</v>
      </c>
      <c r="CH1078" s="45">
        <f t="shared" si="39"/>
        <v>23</v>
      </c>
      <c r="CI1078" s="45">
        <f t="shared" si="40"/>
        <v>0.4</v>
      </c>
      <c r="CJ1078">
        <f t="shared" si="10"/>
        <v>15</v>
      </c>
      <c r="CK1078" s="45">
        <f t="shared" si="41"/>
        <v>30</v>
      </c>
      <c r="CM1078" s="40">
        <f>VLOOKUP(CB1078,'PROMIS 57 T-Score Conversions'!Q$3:R$35,2,TRUE)</f>
        <v>47.8</v>
      </c>
      <c r="CN1078" s="44" t="str">
        <f t="shared" si="20"/>
        <v>Normal</v>
      </c>
      <c r="CO1078" s="40">
        <f>VLOOKUP(CC1078,'PROMIS 57 T-Score Conversions'!A$3:B$35,2,TRUE)</f>
        <v>71.9</v>
      </c>
      <c r="CP1078" s="39" t="str">
        <f t="shared" si="21"/>
        <v>Severe</v>
      </c>
      <c r="CQ1078" s="40">
        <f>VLOOKUP(CD1078,'PROMIS 57 T-Score Conversions'!E$3:F$35,2,TRUE)</f>
        <v>67.7</v>
      </c>
      <c r="CR1078" s="39" t="str">
        <f t="shared" si="22"/>
        <v>Moderate</v>
      </c>
      <c r="CS1078" s="40">
        <f>VLOOKUP(CE1078,'PROMIS 57 T-Score Conversions'!U$3:V$35,2,TRUE)</f>
        <v>69.8</v>
      </c>
      <c r="CT1078" s="39" t="str">
        <f t="shared" si="42"/>
        <v>Moderate</v>
      </c>
      <c r="CU1078" s="40">
        <f>VLOOKUP(CF1078,'PROMIS 57 T-Score Conversions'!Y$3:Z$35,2,TRUE)</f>
        <v>54.3</v>
      </c>
      <c r="CV1078" s="39" t="str">
        <f t="shared" si="24"/>
        <v>Normal</v>
      </c>
      <c r="CW1078" s="40">
        <f>vlookup(CG1078,'PROMIS 57 T-Score Conversions'!M$3:N$35,2,TRUE)</f>
        <v>35.3</v>
      </c>
      <c r="CX1078" s="39" t="str">
        <f t="shared" si="25"/>
        <v>Moderate</v>
      </c>
      <c r="CY1078" s="40">
        <f>VLOOKup(CH1078,'PROMIS 57 T-Score Conversions'!I$3:J$35,2,TRUE)</f>
        <v>60.8</v>
      </c>
      <c r="CZ1078" s="39" t="str">
        <f t="shared" si="26"/>
        <v>Moderate</v>
      </c>
      <c r="DA1078" s="37">
        <f>VLOOKUP(CJ1078,'PROMIS 57 T-Score Conversions'!AC$3:AD$35,2,TRUE)</f>
        <v>33.06</v>
      </c>
      <c r="DB1078" s="44" t="str">
        <f t="shared" si="30"/>
        <v>Moderate</v>
      </c>
      <c r="DC1078" s="40">
        <f>VLOOKUP(CK1078,'PROMIS 57 T-Score Conversions'!AG$3:AH$35,2,TRUE)</f>
        <v>49.17</v>
      </c>
      <c r="DD1078" s="39" t="str">
        <f t="shared" si="31"/>
        <v>Normal</v>
      </c>
    </row>
    <row r="1079">
      <c r="A1079" s="1" t="b">
        <v>1</v>
      </c>
      <c r="B1079" s="1" t="b">
        <v>1</v>
      </c>
      <c r="C1079" s="20">
        <v>44215.89500456018</v>
      </c>
      <c r="D1079" s="1" t="s">
        <v>465</v>
      </c>
      <c r="E1079" s="1">
        <v>2294.0</v>
      </c>
      <c r="F1079" s="1">
        <v>4.0</v>
      </c>
      <c r="G1079" s="1">
        <v>5.0</v>
      </c>
      <c r="H1079" s="1">
        <v>5.0</v>
      </c>
      <c r="I1079" s="1">
        <v>4.0</v>
      </c>
      <c r="J1079" s="1">
        <v>3.0</v>
      </c>
      <c r="K1079" s="1">
        <v>3.0</v>
      </c>
      <c r="L1079" s="1">
        <v>2.0</v>
      </c>
      <c r="M1079" s="1">
        <v>1.0</v>
      </c>
      <c r="N1079" s="1">
        <v>2.0</v>
      </c>
      <c r="O1079" s="1">
        <v>3.0</v>
      </c>
      <c r="P1079" s="1">
        <v>4.0</v>
      </c>
      <c r="Q1079" s="1">
        <v>4.0</v>
      </c>
      <c r="R1079" s="1">
        <v>3.0</v>
      </c>
      <c r="S1079" s="1">
        <v>3.0</v>
      </c>
      <c r="T1079" s="1">
        <v>3.0</v>
      </c>
      <c r="U1079" s="1">
        <v>3.0</v>
      </c>
      <c r="V1079" s="1">
        <v>3.0</v>
      </c>
      <c r="W1079" s="1">
        <v>3.0</v>
      </c>
      <c r="X1079" s="1">
        <v>3.0</v>
      </c>
      <c r="Y1079" s="1">
        <v>3.0</v>
      </c>
      <c r="Z1079" s="1">
        <v>3.0</v>
      </c>
      <c r="AA1079" s="1">
        <v>3.0</v>
      </c>
      <c r="AB1079" s="1">
        <v>3.0</v>
      </c>
      <c r="AC1079" s="1">
        <v>3.0</v>
      </c>
      <c r="AD1079" s="1">
        <v>3.0</v>
      </c>
      <c r="AE1079" s="1">
        <v>3.0</v>
      </c>
      <c r="AF1079" s="1">
        <v>3.0</v>
      </c>
      <c r="AG1079" s="1">
        <v>3.0</v>
      </c>
      <c r="AH1079" s="1">
        <v>3.0</v>
      </c>
      <c r="AI1079" s="1">
        <v>3.0</v>
      </c>
      <c r="AJ1079" s="1">
        <v>3.0</v>
      </c>
      <c r="AK1079" s="1">
        <v>3.0</v>
      </c>
      <c r="AL1079" s="1">
        <v>3.0</v>
      </c>
      <c r="AM1079" s="1">
        <v>3.0</v>
      </c>
      <c r="AN1079" s="1">
        <v>3.0</v>
      </c>
      <c r="AO1079" s="1">
        <v>3.0</v>
      </c>
      <c r="AP1079" s="1">
        <v>3.0</v>
      </c>
      <c r="AQ1079" s="1">
        <v>3.0</v>
      </c>
      <c r="AR1079" s="1">
        <v>4.0</v>
      </c>
      <c r="AS1079" s="1">
        <v>5.0</v>
      </c>
      <c r="AT1079" s="1">
        <v>2.0</v>
      </c>
      <c r="AU1079" s="1">
        <v>2.0</v>
      </c>
      <c r="AV1079" s="1">
        <v>2.0</v>
      </c>
      <c r="AW1079" s="1">
        <v>3.0</v>
      </c>
      <c r="AX1079" s="1">
        <v>3.0</v>
      </c>
      <c r="AY1079" s="1">
        <v>3.0</v>
      </c>
      <c r="AZ1079" s="1">
        <v>3.0</v>
      </c>
      <c r="BA1079" s="1">
        <v>3.0</v>
      </c>
      <c r="BB1079" s="1">
        <v>3.0</v>
      </c>
      <c r="BC1079" s="1">
        <v>3.0</v>
      </c>
      <c r="BD1079" s="1">
        <v>3.0</v>
      </c>
      <c r="BE1079" s="1">
        <v>3.0</v>
      </c>
      <c r="BF1079" s="1">
        <v>3.0</v>
      </c>
      <c r="BG1079" s="1">
        <v>3.0</v>
      </c>
      <c r="BH1079" s="1">
        <v>3.0</v>
      </c>
      <c r="BI1079" s="1">
        <v>3.0</v>
      </c>
      <c r="BJ1079" s="1">
        <v>5.0</v>
      </c>
      <c r="BK1079" s="1">
        <v>3.0</v>
      </c>
      <c r="BL1079" s="1">
        <v>3.0</v>
      </c>
      <c r="BM1079" s="1">
        <v>3.0</v>
      </c>
      <c r="BN1079" s="1">
        <v>3.0</v>
      </c>
      <c r="BO1079" s="1">
        <v>3.0</v>
      </c>
      <c r="BP1079" s="1">
        <v>3.0</v>
      </c>
      <c r="BQ1079" s="1">
        <v>3.0</v>
      </c>
      <c r="BR1079" s="1">
        <v>3.0</v>
      </c>
      <c r="BS1079" s="1">
        <v>4.0</v>
      </c>
      <c r="BT1079" s="1">
        <v>4.0</v>
      </c>
      <c r="BU1079" s="1">
        <v>4.0</v>
      </c>
      <c r="BV1079" s="1">
        <v>4.0</v>
      </c>
      <c r="BW1079" s="1">
        <v>4.0</v>
      </c>
      <c r="BX1079" s="1">
        <v>4.0</v>
      </c>
      <c r="BY1079" s="1">
        <v>4.0</v>
      </c>
      <c r="BZ1079" s="1">
        <v>4.0</v>
      </c>
      <c r="CA1079" s="64">
        <f t="shared" si="32"/>
        <v>233</v>
      </c>
      <c r="CB1079" s="45">
        <f t="shared" si="33"/>
        <v>27</v>
      </c>
      <c r="CC1079" s="45">
        <f t="shared" si="34"/>
        <v>25</v>
      </c>
      <c r="CD1079" s="45">
        <f t="shared" si="35"/>
        <v>24</v>
      </c>
      <c r="CE1079" s="45">
        <f t="shared" si="36"/>
        <v>24</v>
      </c>
      <c r="CF1079" s="45">
        <f t="shared" si="37"/>
        <v>27</v>
      </c>
      <c r="CG1079" s="45">
        <f t="shared" si="38"/>
        <v>21</v>
      </c>
      <c r="CH1079" s="45">
        <f t="shared" si="39"/>
        <v>24</v>
      </c>
      <c r="CI1079" s="45">
        <f t="shared" si="40"/>
        <v>0.5</v>
      </c>
      <c r="CJ1079">
        <f t="shared" si="10"/>
        <v>24</v>
      </c>
      <c r="CK1079" s="45">
        <f t="shared" si="41"/>
        <v>32</v>
      </c>
      <c r="CM1079" s="40">
        <f>VLOOKUP(CB1079,'PROMIS 57 T-Score Conversions'!Q$3:R$35,2,TRUE)</f>
        <v>40.1</v>
      </c>
      <c r="CN1079" s="44" t="str">
        <f t="shared" si="20"/>
        <v>Mild</v>
      </c>
      <c r="CO1079" s="40">
        <f>VLOOKUP(CC1079,'PROMIS 57 T-Score Conversions'!A$3:B$35,2,TRUE)</f>
        <v>63.5</v>
      </c>
      <c r="CP1079" s="39" t="str">
        <f t="shared" si="21"/>
        <v>Moderate</v>
      </c>
      <c r="CQ1079" s="40">
        <f>VLOOKUP(CD1079,'PROMIS 57 T-Score Conversions'!E$3:F$35,2,TRUE)</f>
        <v>62.1</v>
      </c>
      <c r="CR1079" s="39" t="str">
        <f t="shared" si="22"/>
        <v>Moderate</v>
      </c>
      <c r="CS1079" s="40">
        <f>VLOOKUP(CE1079,'PROMIS 57 T-Score Conversions'!U$3:V$35,2,TRUE)</f>
        <v>57.5</v>
      </c>
      <c r="CT1079" s="39" t="str">
        <f t="shared" si="42"/>
        <v>Mild</v>
      </c>
      <c r="CU1079" s="40">
        <f>VLOOKUP(CF1079,'PROMIS 57 T-Score Conversions'!Y$3:Z$35,2,TRUE)</f>
        <v>57.3</v>
      </c>
      <c r="CV1079" s="39" t="str">
        <f t="shared" si="24"/>
        <v>Mild</v>
      </c>
      <c r="CW1079" s="40">
        <f>vlookup(CG1079,'PROMIS 57 T-Score Conversions'!M$3:N$35,2,TRUE)</f>
        <v>41.1</v>
      </c>
      <c r="CX1079" s="39" t="str">
        <f t="shared" si="25"/>
        <v>Mild</v>
      </c>
      <c r="CY1079" s="40">
        <f>VLOOKup(CH1079,'PROMIS 57 T-Score Conversions'!I$3:J$35,2,TRUE)</f>
        <v>61.5</v>
      </c>
      <c r="CZ1079" s="39" t="str">
        <f t="shared" si="26"/>
        <v>Moderate</v>
      </c>
      <c r="DA1079" s="37">
        <f>VLOOKUP(CJ1079,'PROMIS 57 T-Score Conversions'!AC$3:AD$35,2,TRUE)</f>
        <v>40.29</v>
      </c>
      <c r="DB1079" s="44" t="str">
        <f t="shared" si="30"/>
        <v>Mild</v>
      </c>
      <c r="DC1079" s="40">
        <f>VLOOKUP(CK1079,'PROMIS 57 T-Score Conversions'!AG$3:AH$35,2,TRUE)</f>
        <v>51.29</v>
      </c>
      <c r="DD1079" s="39" t="str">
        <f t="shared" si="31"/>
        <v>Normal</v>
      </c>
    </row>
    <row r="1080">
      <c r="A1080" s="1" t="b">
        <v>1</v>
      </c>
      <c r="B1080" s="1" t="b">
        <v>1</v>
      </c>
      <c r="C1080" s="20">
        <v>44216.42378828704</v>
      </c>
      <c r="D1080" s="1" t="s">
        <v>493</v>
      </c>
      <c r="E1080" s="1">
        <v>2318.0</v>
      </c>
      <c r="F1080" s="1">
        <v>4.0</v>
      </c>
      <c r="G1080" s="1">
        <v>4.0</v>
      </c>
      <c r="H1080" s="1">
        <v>5.0</v>
      </c>
      <c r="I1080" s="1">
        <v>5.0</v>
      </c>
      <c r="J1080" s="1">
        <v>5.0</v>
      </c>
      <c r="K1080" s="1">
        <v>5.0</v>
      </c>
      <c r="L1080" s="1">
        <v>5.0</v>
      </c>
      <c r="M1080" s="1">
        <v>5.0</v>
      </c>
      <c r="N1080" s="1">
        <v>4.0</v>
      </c>
      <c r="O1080" s="1">
        <v>3.0</v>
      </c>
      <c r="P1080" s="1">
        <v>2.0</v>
      </c>
      <c r="Q1080" s="1">
        <v>1.0</v>
      </c>
      <c r="R1080" s="1">
        <v>2.0</v>
      </c>
      <c r="S1080" s="1">
        <v>2.0</v>
      </c>
      <c r="T1080" s="1">
        <v>4.0</v>
      </c>
      <c r="U1080" s="1">
        <v>3.0</v>
      </c>
      <c r="V1080" s="1">
        <v>1.0</v>
      </c>
      <c r="W1080" s="1">
        <v>1.0</v>
      </c>
      <c r="X1080" s="1">
        <v>1.0</v>
      </c>
      <c r="Y1080" s="1">
        <v>2.0</v>
      </c>
      <c r="Z1080" s="1">
        <v>2.0</v>
      </c>
      <c r="AA1080" s="1">
        <v>2.0</v>
      </c>
      <c r="AB1080" s="1">
        <v>1.0</v>
      </c>
      <c r="AC1080" s="1">
        <v>1.0</v>
      </c>
      <c r="AD1080" s="1">
        <v>2.0</v>
      </c>
      <c r="AE1080" s="1">
        <v>3.0</v>
      </c>
      <c r="AF1080" s="1">
        <v>2.0</v>
      </c>
      <c r="AG1080" s="1">
        <v>2.0</v>
      </c>
      <c r="AH1080" s="1">
        <v>2.0</v>
      </c>
      <c r="AI1080" s="1">
        <v>2.0</v>
      </c>
      <c r="AJ1080" s="1">
        <v>2.0</v>
      </c>
      <c r="AK1080" s="1">
        <v>2.0</v>
      </c>
      <c r="AL1080" s="1">
        <v>1.0</v>
      </c>
      <c r="AM1080" s="1">
        <v>1.0</v>
      </c>
      <c r="AN1080" s="1">
        <v>1.0</v>
      </c>
      <c r="AO1080" s="1">
        <v>1.0</v>
      </c>
      <c r="AP1080" s="1">
        <v>1.0</v>
      </c>
      <c r="AQ1080" s="1">
        <v>1.0</v>
      </c>
      <c r="AR1080" s="1">
        <v>1.0</v>
      </c>
      <c r="AS1080" s="1">
        <v>1.0</v>
      </c>
      <c r="AT1080" s="1">
        <v>3.0</v>
      </c>
      <c r="AU1080" s="1">
        <v>4.0</v>
      </c>
      <c r="AV1080" s="1">
        <v>4.0</v>
      </c>
      <c r="AW1080" s="1">
        <v>3.0</v>
      </c>
      <c r="AX1080" s="1">
        <v>3.0</v>
      </c>
      <c r="AY1080" s="1">
        <v>3.0</v>
      </c>
      <c r="AZ1080" s="1">
        <v>3.0</v>
      </c>
      <c r="BA1080" s="1">
        <v>3.0</v>
      </c>
      <c r="BB1080" s="1">
        <v>2.0</v>
      </c>
      <c r="BC1080" s="1">
        <v>1.0</v>
      </c>
      <c r="BD1080" s="1">
        <v>1.0</v>
      </c>
      <c r="BE1080" s="1">
        <v>1.0</v>
      </c>
      <c r="BF1080" s="1">
        <v>1.0</v>
      </c>
      <c r="BG1080" s="1">
        <v>1.0</v>
      </c>
      <c r="BH1080" s="1">
        <v>1.0</v>
      </c>
      <c r="BI1080" s="1">
        <v>1.0</v>
      </c>
      <c r="BJ1080" s="1">
        <v>3.0</v>
      </c>
      <c r="BK1080" s="1">
        <v>3.0</v>
      </c>
      <c r="BL1080" s="1">
        <v>2.0</v>
      </c>
      <c r="BM1080" s="1">
        <v>2.0</v>
      </c>
      <c r="BN1080" s="1">
        <v>2.0</v>
      </c>
      <c r="BO1080" s="1">
        <v>2.0</v>
      </c>
      <c r="BP1080" s="1">
        <v>2.0</v>
      </c>
      <c r="BQ1080" s="1">
        <v>2.0</v>
      </c>
      <c r="BR1080" s="1">
        <v>2.0</v>
      </c>
      <c r="BS1080" s="1">
        <v>2.0</v>
      </c>
      <c r="BT1080" s="1">
        <v>2.0</v>
      </c>
      <c r="BU1080" s="1">
        <v>2.0</v>
      </c>
      <c r="BV1080" s="1">
        <v>2.0</v>
      </c>
      <c r="BW1080" s="1">
        <v>3.0</v>
      </c>
      <c r="BX1080" s="1">
        <v>2.0</v>
      </c>
      <c r="BY1080" s="1">
        <v>3.0</v>
      </c>
      <c r="BZ1080" s="1">
        <v>2.0</v>
      </c>
      <c r="CA1080" s="64">
        <f t="shared" si="32"/>
        <v>168</v>
      </c>
      <c r="CB1080" s="45">
        <f t="shared" si="33"/>
        <v>38</v>
      </c>
      <c r="CC1080" s="45">
        <f t="shared" si="34"/>
        <v>21</v>
      </c>
      <c r="CD1080" s="45">
        <f t="shared" si="35"/>
        <v>11</v>
      </c>
      <c r="CE1080" s="45">
        <f t="shared" si="36"/>
        <v>17</v>
      </c>
      <c r="CF1080" s="45">
        <f t="shared" si="37"/>
        <v>8</v>
      </c>
      <c r="CG1080" s="45">
        <f t="shared" si="38"/>
        <v>26</v>
      </c>
      <c r="CH1080" s="45">
        <f t="shared" si="39"/>
        <v>9</v>
      </c>
      <c r="CI1080" s="45">
        <f t="shared" si="40"/>
        <v>0.3</v>
      </c>
      <c r="CJ1080">
        <f t="shared" si="10"/>
        <v>17</v>
      </c>
      <c r="CK1080" s="45">
        <f t="shared" si="41"/>
        <v>18</v>
      </c>
      <c r="CM1080" s="40">
        <f>VLOOKUP(CB1080,'PROMIS 57 T-Score Conversions'!Q$3:R$35,2,TRUE)</f>
        <v>50.8</v>
      </c>
      <c r="CN1080" s="44" t="str">
        <f t="shared" si="20"/>
        <v>Normal</v>
      </c>
      <c r="CO1080" s="40">
        <f>VLOOKUP(CC1080,'PROMIS 57 T-Score Conversions'!A$3:B$35,2,TRUE)</f>
        <v>59.4</v>
      </c>
      <c r="CP1080" s="39" t="str">
        <f t="shared" si="21"/>
        <v>Moderate</v>
      </c>
      <c r="CQ1080" s="40">
        <f>VLOOKUP(CD1080,'PROMIS 57 T-Score Conversions'!E$3:F$35,2,TRUE)</f>
        <v>49.4</v>
      </c>
      <c r="CR1080" s="39" t="str">
        <f t="shared" si="22"/>
        <v>Normal</v>
      </c>
      <c r="CS1080" s="40">
        <f>VLOOKUP(CE1080,'PROMIS 57 T-Score Conversions'!U$3:V$35,2,TRUE)</f>
        <v>50.4</v>
      </c>
      <c r="CT1080" s="39" t="str">
        <f t="shared" si="42"/>
        <v>Normal</v>
      </c>
      <c r="CU1080" s="40">
        <f>VLOOKUP(CF1080,'PROMIS 57 T-Score Conversions'!Y$3:Z$35,2,TRUE)</f>
        <v>28.9</v>
      </c>
      <c r="CV1080" s="39" t="str">
        <f t="shared" si="24"/>
        <v>Normal</v>
      </c>
      <c r="CW1080" s="40">
        <f>vlookup(CG1080,'PROMIS 57 T-Score Conversions'!M$3:N$35,2,TRUE)</f>
        <v>46</v>
      </c>
      <c r="CX1080" s="39" t="str">
        <f t="shared" si="25"/>
        <v>Normal</v>
      </c>
      <c r="CY1080" s="40">
        <f>VLOOKup(CH1080,'PROMIS 57 T-Score Conversions'!I$3:J$35,2,TRUE)</f>
        <v>47.9</v>
      </c>
      <c r="CZ1080" s="39" t="str">
        <f t="shared" si="26"/>
        <v>Normal</v>
      </c>
      <c r="DA1080" s="37">
        <f>VLOOKUP(CJ1080,'PROMIS 57 T-Score Conversions'!AC$3:AD$35,2,TRUE)</f>
        <v>34.75</v>
      </c>
      <c r="DB1080" s="44" t="str">
        <f t="shared" si="30"/>
        <v>Moderate</v>
      </c>
      <c r="DC1080" s="40">
        <f>VLOOKUP(CK1080,'PROMIS 57 T-Score Conversions'!AG$3:AH$35,2,TRUE)</f>
        <v>37.97</v>
      </c>
      <c r="DD1080" s="39" t="str">
        <f t="shared" si="31"/>
        <v>Normal</v>
      </c>
    </row>
    <row r="1081">
      <c r="A1081" s="1" t="b">
        <v>1</v>
      </c>
      <c r="B1081" s="1" t="b">
        <v>1</v>
      </c>
      <c r="C1081" s="20">
        <v>44216.626339594906</v>
      </c>
      <c r="D1081" s="1" t="s">
        <v>444</v>
      </c>
      <c r="E1081" s="1">
        <v>2271.0</v>
      </c>
      <c r="F1081" s="1">
        <v>2.0</v>
      </c>
      <c r="G1081" s="1">
        <v>4.0</v>
      </c>
      <c r="H1081" s="1">
        <v>4.0</v>
      </c>
      <c r="I1081" s="1">
        <v>3.0</v>
      </c>
      <c r="J1081" s="1">
        <v>1.0</v>
      </c>
      <c r="K1081" s="1">
        <v>3.0</v>
      </c>
      <c r="L1081" s="1">
        <v>4.0</v>
      </c>
      <c r="M1081" s="1">
        <v>1.0</v>
      </c>
      <c r="N1081" s="1">
        <v>3.0</v>
      </c>
      <c r="O1081" s="1">
        <v>2.0</v>
      </c>
      <c r="P1081" s="1">
        <v>2.0</v>
      </c>
      <c r="Q1081" s="1">
        <v>2.0</v>
      </c>
      <c r="R1081" s="1">
        <v>2.0</v>
      </c>
      <c r="S1081" s="1">
        <v>2.0</v>
      </c>
      <c r="T1081" s="1">
        <v>4.0</v>
      </c>
      <c r="U1081" s="1">
        <v>3.0</v>
      </c>
      <c r="V1081" s="1">
        <v>2.0</v>
      </c>
      <c r="W1081" s="1">
        <v>2.0</v>
      </c>
      <c r="X1081" s="1">
        <v>2.0</v>
      </c>
      <c r="Y1081" s="1">
        <v>1.0</v>
      </c>
      <c r="Z1081" s="1">
        <v>1.0</v>
      </c>
      <c r="AA1081" s="1">
        <v>2.0</v>
      </c>
      <c r="AB1081" s="1">
        <v>2.0</v>
      </c>
      <c r="AC1081" s="1">
        <v>2.0</v>
      </c>
      <c r="AD1081" s="1">
        <v>3.0</v>
      </c>
      <c r="AE1081" s="1">
        <v>3.0</v>
      </c>
      <c r="AF1081" s="1">
        <v>3.0</v>
      </c>
      <c r="AG1081" s="1">
        <v>3.0</v>
      </c>
      <c r="AH1081" s="1">
        <v>3.0</v>
      </c>
      <c r="AI1081" s="1">
        <v>3.0</v>
      </c>
      <c r="AJ1081" s="1">
        <v>3.0</v>
      </c>
      <c r="AK1081" s="1">
        <v>3.0</v>
      </c>
      <c r="AL1081" s="1">
        <v>4.0</v>
      </c>
      <c r="AM1081" s="1">
        <v>4.0</v>
      </c>
      <c r="AN1081" s="1">
        <v>4.0</v>
      </c>
      <c r="AO1081" s="1">
        <v>4.0</v>
      </c>
      <c r="AP1081" s="1">
        <v>4.0</v>
      </c>
      <c r="AQ1081" s="1">
        <v>4.0</v>
      </c>
      <c r="AR1081" s="1">
        <v>2.0</v>
      </c>
      <c r="AS1081" s="1">
        <v>4.0</v>
      </c>
      <c r="AT1081" s="1">
        <v>1.0</v>
      </c>
      <c r="AU1081" s="1">
        <v>3.0</v>
      </c>
      <c r="AV1081" s="1">
        <v>1.0</v>
      </c>
      <c r="AW1081" s="1">
        <v>2.0</v>
      </c>
      <c r="AX1081" s="1">
        <v>2.0</v>
      </c>
      <c r="AY1081" s="1">
        <v>2.0</v>
      </c>
      <c r="AZ1081" s="1">
        <v>3.0</v>
      </c>
      <c r="BA1081" s="1">
        <v>1.0</v>
      </c>
      <c r="BB1081" s="1">
        <v>2.0</v>
      </c>
      <c r="BC1081" s="1">
        <v>2.0</v>
      </c>
      <c r="BD1081" s="1">
        <v>2.0</v>
      </c>
      <c r="BE1081" s="1">
        <v>2.0</v>
      </c>
      <c r="BF1081" s="1">
        <v>3.0</v>
      </c>
      <c r="BG1081" s="1">
        <v>2.0</v>
      </c>
      <c r="BH1081" s="1">
        <v>2.0</v>
      </c>
      <c r="BI1081" s="1">
        <v>2.0</v>
      </c>
      <c r="BJ1081" s="1">
        <v>3.0</v>
      </c>
      <c r="BK1081" s="1">
        <v>1.0</v>
      </c>
      <c r="BL1081" s="1">
        <v>1.0</v>
      </c>
      <c r="BM1081" s="1">
        <v>1.0</v>
      </c>
      <c r="BN1081" s="1">
        <v>2.0</v>
      </c>
      <c r="BO1081" s="1">
        <v>2.0</v>
      </c>
      <c r="BP1081" s="1">
        <v>2.0</v>
      </c>
      <c r="BQ1081" s="1">
        <v>2.0</v>
      </c>
      <c r="BR1081" s="1">
        <v>2.0</v>
      </c>
      <c r="BS1081" s="1">
        <v>4.0</v>
      </c>
      <c r="BT1081" s="1">
        <v>4.0</v>
      </c>
      <c r="BU1081" s="1">
        <v>4.0</v>
      </c>
      <c r="BV1081" s="1">
        <v>4.0</v>
      </c>
      <c r="BW1081" s="1">
        <v>4.0</v>
      </c>
      <c r="BX1081" s="1">
        <v>3.0</v>
      </c>
      <c r="BY1081" s="1">
        <v>4.0</v>
      </c>
      <c r="BZ1081" s="1">
        <v>4.0</v>
      </c>
      <c r="CA1081" s="64">
        <f t="shared" si="32"/>
        <v>189</v>
      </c>
      <c r="CB1081" s="45">
        <f t="shared" si="33"/>
        <v>22</v>
      </c>
      <c r="CC1081" s="45">
        <f t="shared" si="34"/>
        <v>20</v>
      </c>
      <c r="CD1081" s="45">
        <f t="shared" si="35"/>
        <v>14</v>
      </c>
      <c r="CE1081" s="45">
        <f t="shared" si="36"/>
        <v>24</v>
      </c>
      <c r="CF1081" s="45">
        <f t="shared" si="37"/>
        <v>30</v>
      </c>
      <c r="CG1081" s="45">
        <f t="shared" si="38"/>
        <v>15</v>
      </c>
      <c r="CH1081" s="45">
        <f t="shared" si="39"/>
        <v>17</v>
      </c>
      <c r="CI1081" s="45">
        <f t="shared" si="40"/>
        <v>0.3</v>
      </c>
      <c r="CJ1081">
        <f t="shared" si="10"/>
        <v>13</v>
      </c>
      <c r="CK1081" s="45">
        <f t="shared" si="41"/>
        <v>31</v>
      </c>
      <c r="CM1081" s="40">
        <f>VLOOKUP(CB1081,'PROMIS 57 T-Score Conversions'!Q$3:R$35,2,TRUE)</f>
        <v>36.7</v>
      </c>
      <c r="CN1081" s="44" t="str">
        <f t="shared" si="20"/>
        <v>Moderate</v>
      </c>
      <c r="CO1081" s="40">
        <f>VLOOKUP(CC1081,'PROMIS 57 T-Score Conversions'!A$3:B$35,2,TRUE)</f>
        <v>58.4</v>
      </c>
      <c r="CP1081" s="39" t="str">
        <f t="shared" si="21"/>
        <v>Moderate</v>
      </c>
      <c r="CQ1081" s="40">
        <f>VLOOKUP(CD1081,'PROMIS 57 T-Score Conversions'!E$3:F$35,2,TRUE)</f>
        <v>53.2</v>
      </c>
      <c r="CR1081" s="39" t="str">
        <f t="shared" si="22"/>
        <v>Normal</v>
      </c>
      <c r="CS1081" s="40">
        <f>VLOOKUP(CE1081,'PROMIS 57 T-Score Conversions'!U$3:V$35,2,TRUE)</f>
        <v>57.5</v>
      </c>
      <c r="CT1081" s="39" t="str">
        <f t="shared" si="42"/>
        <v>Mild</v>
      </c>
      <c r="CU1081" s="40">
        <f>VLOOKUP(CF1081,'PROMIS 57 T-Score Conversions'!Y$3:Z$35,2,TRUE)</f>
        <v>60.4</v>
      </c>
      <c r="CV1081" s="39" t="str">
        <f t="shared" si="24"/>
        <v>Moderate</v>
      </c>
      <c r="CW1081" s="40">
        <f>vlookup(CG1081,'PROMIS 57 T-Score Conversions'!M$3:N$35,2,TRUE)</f>
        <v>36.2</v>
      </c>
      <c r="CX1081" s="39" t="str">
        <f t="shared" si="25"/>
        <v>Moderate</v>
      </c>
      <c r="CY1081" s="40">
        <f>VLOOKup(CH1081,'PROMIS 57 T-Score Conversions'!I$3:J$35,2,TRUE)</f>
        <v>56.6</v>
      </c>
      <c r="CZ1081" s="39" t="str">
        <f t="shared" si="26"/>
        <v>Mild</v>
      </c>
      <c r="DA1081" s="37">
        <f>VLOOKUP(CJ1081,'PROMIS 57 T-Score Conversions'!AC$3:AD$35,2,TRUE)</f>
        <v>31.18</v>
      </c>
      <c r="DB1081" s="44" t="str">
        <f t="shared" si="30"/>
        <v>Moderate</v>
      </c>
      <c r="DC1081" s="40">
        <f>VLOOKUP(CK1081,'PROMIS 57 T-Score Conversions'!AG$3:AH$35,2,TRUE)</f>
        <v>50.21</v>
      </c>
      <c r="DD1081" s="39" t="str">
        <f t="shared" si="31"/>
        <v>Normal</v>
      </c>
    </row>
    <row r="1082">
      <c r="A1082" s="1" t="b">
        <v>1</v>
      </c>
      <c r="B1082" s="1" t="b">
        <v>1</v>
      </c>
      <c r="C1082" s="20">
        <v>44216.682086064815</v>
      </c>
      <c r="D1082" s="1" t="s">
        <v>601</v>
      </c>
      <c r="E1082" s="1">
        <v>2349.0</v>
      </c>
      <c r="F1082" s="1">
        <v>5.0</v>
      </c>
      <c r="G1082" s="1">
        <v>5.0</v>
      </c>
      <c r="H1082" s="1">
        <v>5.0</v>
      </c>
      <c r="I1082" s="1">
        <v>5.0</v>
      </c>
      <c r="J1082" s="1">
        <v>5.0</v>
      </c>
      <c r="K1082" s="1">
        <v>5.0</v>
      </c>
      <c r="L1082" s="1">
        <v>4.0</v>
      </c>
      <c r="M1082" s="1">
        <v>2.0</v>
      </c>
      <c r="N1082" s="1">
        <v>2.0</v>
      </c>
      <c r="O1082" s="1">
        <v>2.0</v>
      </c>
      <c r="P1082" s="1">
        <v>3.0</v>
      </c>
      <c r="Q1082" s="1">
        <v>3.0</v>
      </c>
      <c r="R1082" s="1">
        <v>3.0</v>
      </c>
      <c r="S1082" s="1">
        <v>3.0</v>
      </c>
      <c r="T1082" s="1">
        <v>3.0</v>
      </c>
      <c r="U1082" s="1">
        <v>3.0</v>
      </c>
      <c r="V1082" s="1">
        <v>2.0</v>
      </c>
      <c r="W1082" s="1">
        <v>2.0</v>
      </c>
      <c r="X1082" s="1">
        <v>3.0</v>
      </c>
      <c r="Y1082" s="1">
        <v>1.0</v>
      </c>
      <c r="Z1082" s="1">
        <v>2.0</v>
      </c>
      <c r="AA1082" s="1">
        <v>2.0</v>
      </c>
      <c r="AB1082" s="1">
        <v>2.0</v>
      </c>
      <c r="AC1082" s="1">
        <v>2.0</v>
      </c>
      <c r="AD1082" s="1">
        <v>3.0</v>
      </c>
      <c r="AE1082" s="1">
        <v>2.0</v>
      </c>
      <c r="AF1082" s="1">
        <v>3.0</v>
      </c>
      <c r="AG1082" s="1">
        <v>3.0</v>
      </c>
      <c r="AH1082" s="1">
        <v>5.0</v>
      </c>
      <c r="AI1082" s="1">
        <v>2.0</v>
      </c>
      <c r="AJ1082" s="1">
        <v>3.0</v>
      </c>
      <c r="AK1082" s="1">
        <v>2.0</v>
      </c>
      <c r="AL1082" s="1">
        <v>4.0</v>
      </c>
      <c r="AM1082" s="1">
        <v>5.0</v>
      </c>
      <c r="AN1082" s="1">
        <v>2.0</v>
      </c>
      <c r="AO1082" s="1">
        <v>2.0</v>
      </c>
      <c r="AP1082" s="1">
        <v>3.0</v>
      </c>
      <c r="AQ1082" s="1">
        <v>2.0</v>
      </c>
      <c r="AR1082" s="1">
        <v>2.0</v>
      </c>
      <c r="AS1082" s="1">
        <v>5.0</v>
      </c>
      <c r="AT1082" s="1">
        <v>4.0</v>
      </c>
      <c r="AU1082" s="1">
        <v>4.0</v>
      </c>
      <c r="AV1082" s="1">
        <v>4.0</v>
      </c>
      <c r="AW1082" s="1">
        <v>4.0</v>
      </c>
      <c r="AX1082" s="1">
        <v>4.0</v>
      </c>
      <c r="AY1082" s="1">
        <v>4.0</v>
      </c>
      <c r="AZ1082" s="1">
        <v>4.0</v>
      </c>
      <c r="BA1082" s="1">
        <v>4.0</v>
      </c>
      <c r="BB1082" s="1">
        <v>2.0</v>
      </c>
      <c r="BC1082" s="1">
        <v>1.0</v>
      </c>
      <c r="BD1082" s="1">
        <v>1.0</v>
      </c>
      <c r="BE1082" s="1">
        <v>1.0</v>
      </c>
      <c r="BF1082" s="1">
        <v>2.0</v>
      </c>
      <c r="BG1082" s="1">
        <v>1.0</v>
      </c>
      <c r="BH1082" s="1">
        <v>1.0</v>
      </c>
      <c r="BI1082" s="1">
        <v>1.0</v>
      </c>
      <c r="BJ1082" s="1">
        <v>1.0</v>
      </c>
      <c r="BK1082" s="1">
        <v>4.0</v>
      </c>
      <c r="BL1082" s="1">
        <v>3.0</v>
      </c>
      <c r="BM1082" s="1">
        <v>3.0</v>
      </c>
      <c r="BN1082" s="1">
        <v>3.0</v>
      </c>
      <c r="BO1082" s="1">
        <v>2.0</v>
      </c>
      <c r="BP1082" s="1">
        <v>1.0</v>
      </c>
      <c r="BQ1082" s="1">
        <v>1.0</v>
      </c>
      <c r="BR1082" s="1">
        <v>1.0</v>
      </c>
      <c r="BS1082" s="1">
        <v>4.0</v>
      </c>
      <c r="BT1082" s="1">
        <v>3.0</v>
      </c>
      <c r="BU1082" s="1">
        <v>5.0</v>
      </c>
      <c r="BV1082" s="1">
        <v>5.0</v>
      </c>
      <c r="BW1082" s="1">
        <v>5.0</v>
      </c>
      <c r="BX1082" s="1">
        <v>5.0</v>
      </c>
      <c r="BY1082" s="1">
        <v>5.0</v>
      </c>
      <c r="BZ1082" s="1">
        <v>5.0</v>
      </c>
      <c r="CA1082" s="64">
        <f t="shared" si="32"/>
        <v>220</v>
      </c>
      <c r="CB1082" s="45">
        <f t="shared" si="33"/>
        <v>36</v>
      </c>
      <c r="CC1082" s="45">
        <f t="shared" si="34"/>
        <v>22</v>
      </c>
      <c r="CD1082" s="45">
        <f t="shared" si="35"/>
        <v>16</v>
      </c>
      <c r="CE1082" s="45">
        <f t="shared" si="36"/>
        <v>23</v>
      </c>
      <c r="CF1082" s="45">
        <f t="shared" si="37"/>
        <v>25</v>
      </c>
      <c r="CG1082" s="45">
        <f t="shared" si="38"/>
        <v>32</v>
      </c>
      <c r="CH1082" s="45">
        <f t="shared" si="39"/>
        <v>10</v>
      </c>
      <c r="CI1082" s="45">
        <f t="shared" si="40"/>
        <v>0.1</v>
      </c>
      <c r="CJ1082">
        <f t="shared" si="10"/>
        <v>18</v>
      </c>
      <c r="CK1082" s="45">
        <f t="shared" si="41"/>
        <v>37</v>
      </c>
      <c r="CM1082" s="40">
        <f>VLOOKUP(CB1082,'PROMIS 57 T-Score Conversions'!Q$3:R$35,2,TRUE)</f>
        <v>47.8</v>
      </c>
      <c r="CN1082" s="44" t="str">
        <f t="shared" si="20"/>
        <v>Normal</v>
      </c>
      <c r="CO1082" s="40">
        <f>VLOOKUP(CC1082,'PROMIS 57 T-Score Conversions'!A$3:B$35,2,TRUE)</f>
        <v>60.4</v>
      </c>
      <c r="CP1082" s="39" t="str">
        <f t="shared" si="21"/>
        <v>Moderate</v>
      </c>
      <c r="CQ1082" s="40">
        <f>VLOOKUP(CD1082,'PROMIS 57 T-Score Conversions'!E$3:F$35,2,TRUE)</f>
        <v>55.1</v>
      </c>
      <c r="CR1082" s="39" t="str">
        <f t="shared" si="22"/>
        <v>Mild</v>
      </c>
      <c r="CS1082" s="40">
        <f>VLOOKUP(CE1082,'PROMIS 57 T-Score Conversions'!U$3:V$35,2,TRUE)</f>
        <v>56.6</v>
      </c>
      <c r="CT1082" s="39" t="str">
        <f t="shared" si="42"/>
        <v>Mild</v>
      </c>
      <c r="CU1082" s="40">
        <f>VLOOKUP(CF1082,'PROMIS 57 T-Score Conversions'!Y$3:Z$35,2,TRUE)</f>
        <v>55.3</v>
      </c>
      <c r="CV1082" s="39" t="str">
        <f t="shared" si="24"/>
        <v>Mild</v>
      </c>
      <c r="CW1082" s="40">
        <f>vlookup(CG1082,'PROMIS 57 T-Score Conversions'!M$3:N$35,2,TRUE)</f>
        <v>51.7</v>
      </c>
      <c r="CX1082" s="39" t="str">
        <f t="shared" si="25"/>
        <v>Normal</v>
      </c>
      <c r="CY1082" s="40">
        <f>VLOOKup(CH1082,'PROMIS 57 T-Score Conversions'!I$3:J$35,2,TRUE)</f>
        <v>49.9</v>
      </c>
      <c r="CZ1082" s="39" t="str">
        <f t="shared" si="26"/>
        <v>Normal</v>
      </c>
      <c r="DA1082" s="37">
        <f>VLOOKUP(CJ1082,'PROMIS 57 T-Score Conversions'!AC$3:AD$35,2,TRUE)</f>
        <v>35.56</v>
      </c>
      <c r="DB1082" s="44" t="str">
        <f t="shared" si="30"/>
        <v>Moderate</v>
      </c>
      <c r="DC1082" s="40">
        <f>VLOOKUP(CK1082,'PROMIS 57 T-Score Conversions'!AG$3:AH$35,2,TRUE)</f>
        <v>58.03</v>
      </c>
      <c r="DD1082" s="39" t="str">
        <f t="shared" si="31"/>
        <v>Mild</v>
      </c>
    </row>
    <row r="1083">
      <c r="A1083" s="1" t="b">
        <v>1</v>
      </c>
      <c r="B1083" s="1" t="b">
        <v>1</v>
      </c>
      <c r="C1083" s="20">
        <v>44216.72308627315</v>
      </c>
      <c r="D1083" s="1" t="s">
        <v>394</v>
      </c>
      <c r="E1083" s="1">
        <v>2203.0</v>
      </c>
      <c r="F1083" s="1">
        <v>1.0</v>
      </c>
      <c r="G1083" s="1">
        <v>2.0</v>
      </c>
      <c r="H1083" s="1">
        <v>2.0</v>
      </c>
      <c r="I1083" s="1">
        <v>1.0</v>
      </c>
      <c r="J1083" s="1">
        <v>1.0</v>
      </c>
      <c r="K1083" s="1">
        <v>1.0</v>
      </c>
      <c r="L1083" s="1">
        <v>1.0</v>
      </c>
      <c r="M1083" s="1">
        <v>1.0</v>
      </c>
      <c r="N1083" s="1">
        <v>4.0</v>
      </c>
      <c r="O1083" s="1">
        <v>4.0</v>
      </c>
      <c r="P1083" s="1">
        <v>4.0</v>
      </c>
      <c r="Q1083" s="1">
        <v>4.0</v>
      </c>
      <c r="R1083" s="1">
        <v>5.0</v>
      </c>
      <c r="S1083" s="1">
        <v>3.0</v>
      </c>
      <c r="T1083" s="1">
        <v>4.0</v>
      </c>
      <c r="U1083" s="1">
        <v>4.0</v>
      </c>
      <c r="V1083" s="1">
        <v>5.0</v>
      </c>
      <c r="W1083" s="1">
        <v>5.0</v>
      </c>
      <c r="X1083" s="1">
        <v>4.0</v>
      </c>
      <c r="Y1083" s="1">
        <v>5.0</v>
      </c>
      <c r="Z1083" s="1">
        <v>5.0</v>
      </c>
      <c r="AA1083" s="1">
        <v>4.0</v>
      </c>
      <c r="AB1083" s="1">
        <v>3.0</v>
      </c>
      <c r="AC1083" s="1">
        <v>3.0</v>
      </c>
      <c r="AD1083" s="1">
        <v>5.0</v>
      </c>
      <c r="AE1083" s="1">
        <v>5.0</v>
      </c>
      <c r="AF1083" s="1">
        <v>5.0</v>
      </c>
      <c r="AG1083" s="1">
        <v>5.0</v>
      </c>
      <c r="AH1083" s="1">
        <v>5.0</v>
      </c>
      <c r="AI1083" s="1">
        <v>5.0</v>
      </c>
      <c r="AJ1083" s="1">
        <v>5.0</v>
      </c>
      <c r="AK1083" s="1">
        <v>5.0</v>
      </c>
      <c r="AL1083" s="1">
        <v>4.0</v>
      </c>
      <c r="AM1083" s="1">
        <v>5.0</v>
      </c>
      <c r="AN1083" s="1">
        <v>4.0</v>
      </c>
      <c r="AO1083" s="1">
        <v>4.0</v>
      </c>
      <c r="AP1083" s="1">
        <v>5.0</v>
      </c>
      <c r="AQ1083" s="1">
        <v>5.0</v>
      </c>
      <c r="AR1083" s="1">
        <v>5.0</v>
      </c>
      <c r="AS1083" s="1">
        <v>5.0</v>
      </c>
      <c r="AT1083" s="1">
        <v>1.0</v>
      </c>
      <c r="AU1083" s="1">
        <v>1.0</v>
      </c>
      <c r="AV1083" s="1">
        <v>1.0</v>
      </c>
      <c r="AW1083" s="1">
        <v>1.0</v>
      </c>
      <c r="AX1083" s="1">
        <v>1.0</v>
      </c>
      <c r="AY1083" s="1">
        <v>1.0</v>
      </c>
      <c r="AZ1083" s="1">
        <v>1.0</v>
      </c>
      <c r="BA1083" s="1">
        <v>1.0</v>
      </c>
      <c r="BB1083" s="1">
        <v>4.0</v>
      </c>
      <c r="BC1083" s="1">
        <v>5.0</v>
      </c>
      <c r="BD1083" s="1">
        <v>5.0</v>
      </c>
      <c r="BE1083" s="1">
        <v>5.0</v>
      </c>
      <c r="BF1083" s="1">
        <v>5.0</v>
      </c>
      <c r="BG1083" s="1">
        <v>5.0</v>
      </c>
      <c r="BH1083" s="1">
        <v>5.0</v>
      </c>
      <c r="BI1083" s="1">
        <v>5.0</v>
      </c>
      <c r="BJ1083" s="1">
        <v>7.0</v>
      </c>
      <c r="BK1083" s="1">
        <v>1.0</v>
      </c>
      <c r="BL1083" s="1">
        <v>1.0</v>
      </c>
      <c r="BM1083" s="1">
        <v>1.0</v>
      </c>
      <c r="BN1083" s="1">
        <v>1.0</v>
      </c>
      <c r="BO1083" s="1">
        <v>1.0</v>
      </c>
      <c r="BP1083" s="1">
        <v>1.0</v>
      </c>
      <c r="BQ1083" s="1">
        <v>1.0</v>
      </c>
      <c r="BR1083" s="1">
        <v>1.0</v>
      </c>
      <c r="BS1083" s="1">
        <v>5.0</v>
      </c>
      <c r="BT1083" s="1">
        <v>5.0</v>
      </c>
      <c r="BU1083" s="1">
        <v>5.0</v>
      </c>
      <c r="BV1083" s="1">
        <v>5.0</v>
      </c>
      <c r="BW1083" s="1">
        <v>5.0</v>
      </c>
      <c r="BX1083" s="1">
        <v>5.0</v>
      </c>
      <c r="BY1083" s="1">
        <v>5.0</v>
      </c>
      <c r="BZ1083" s="1">
        <v>5.0</v>
      </c>
      <c r="CA1083" s="64">
        <f t="shared" si="32"/>
        <v>255</v>
      </c>
      <c r="CB1083" s="45">
        <f t="shared" si="33"/>
        <v>10</v>
      </c>
      <c r="CC1083" s="45">
        <f t="shared" si="34"/>
        <v>32</v>
      </c>
      <c r="CD1083" s="45">
        <f t="shared" si="35"/>
        <v>34</v>
      </c>
      <c r="CE1083" s="45">
        <f t="shared" si="36"/>
        <v>40</v>
      </c>
      <c r="CF1083" s="45">
        <f t="shared" si="37"/>
        <v>37</v>
      </c>
      <c r="CG1083" s="45">
        <f t="shared" si="38"/>
        <v>8</v>
      </c>
      <c r="CH1083" s="45">
        <f t="shared" si="39"/>
        <v>39</v>
      </c>
      <c r="CI1083" s="45">
        <f t="shared" si="40"/>
        <v>0.7</v>
      </c>
      <c r="CJ1083">
        <f t="shared" si="10"/>
        <v>8</v>
      </c>
      <c r="CK1083" s="45">
        <f t="shared" si="41"/>
        <v>40</v>
      </c>
      <c r="CM1083" s="40">
        <f>VLOOKUP(CB1083,'PROMIS 57 T-Score Conversions'!Q$3:R$35,2,TRUE)</f>
        <v>26</v>
      </c>
      <c r="CN1083" s="44" t="str">
        <f t="shared" si="20"/>
        <v>Severe</v>
      </c>
      <c r="CO1083" s="40">
        <f>VLOOKUP(CC1083,'PROMIS 57 T-Score Conversions'!A$3:B$35,2,TRUE)</f>
        <v>70.8</v>
      </c>
      <c r="CP1083" s="39" t="str">
        <f t="shared" si="21"/>
        <v>Severe</v>
      </c>
      <c r="CQ1083" s="40">
        <f>VLOOKUP(CD1083,'PROMIS 57 T-Score Conversions'!E$3:F$35,2,TRUE)</f>
        <v>71.7</v>
      </c>
      <c r="CR1083" s="39" t="str">
        <f t="shared" si="22"/>
        <v>Severe</v>
      </c>
      <c r="CS1083" s="40">
        <f>VLOOKUP(CE1083,'PROMIS 57 T-Score Conversions'!U$3:V$35,2,TRUE)</f>
        <v>77.8</v>
      </c>
      <c r="CT1083" s="39" t="str">
        <f t="shared" si="42"/>
        <v>Severe</v>
      </c>
      <c r="CU1083" s="40">
        <f>VLOOKUP(CF1083,'PROMIS 57 T-Score Conversions'!Y$3:Z$35,2,TRUE)</f>
        <v>69</v>
      </c>
      <c r="CV1083" s="39" t="str">
        <f t="shared" si="24"/>
        <v>Moderate</v>
      </c>
      <c r="CW1083" s="40">
        <f>vlookup(CG1083,'PROMIS 57 T-Score Conversions'!M$3:N$35,2,TRUE)</f>
        <v>25.91</v>
      </c>
      <c r="CX1083" s="39" t="str">
        <f t="shared" si="25"/>
        <v>Severe</v>
      </c>
      <c r="CY1083" s="40">
        <f>VLOOKup(CH1083,'PROMIS 57 T-Score Conversions'!I$3:J$35,2,TRUE)</f>
        <v>73.5</v>
      </c>
      <c r="CZ1083" s="39" t="str">
        <f t="shared" si="26"/>
        <v>Severe</v>
      </c>
      <c r="DA1083" s="37">
        <f>VLOOKUP(CJ1083,'PROMIS 57 T-Score Conversions'!AC$3:AD$35,2,TRUE)</f>
        <v>22.41</v>
      </c>
      <c r="DB1083" s="44" t="str">
        <f t="shared" si="30"/>
        <v>Severe</v>
      </c>
      <c r="DC1083" s="40">
        <f>VLOOKUP(CK1083,'PROMIS 57 T-Score Conversions'!AG$3:AH$35,2,TRUE)</f>
        <v>67.09</v>
      </c>
      <c r="DD1083" s="39" t="str">
        <f t="shared" si="31"/>
        <v>Moderate</v>
      </c>
    </row>
    <row r="1084">
      <c r="A1084" s="1" t="b">
        <v>1</v>
      </c>
      <c r="B1084" s="1" t="b">
        <v>1</v>
      </c>
      <c r="C1084" s="20">
        <v>44217.197610324074</v>
      </c>
      <c r="D1084" s="1" t="s">
        <v>602</v>
      </c>
      <c r="E1084" s="1">
        <v>2464.0</v>
      </c>
      <c r="F1084" s="1">
        <v>1.0</v>
      </c>
      <c r="G1084" s="1">
        <v>2.0</v>
      </c>
      <c r="H1084" s="1">
        <v>1.0</v>
      </c>
      <c r="I1084" s="1">
        <v>1.0</v>
      </c>
      <c r="J1084" s="1">
        <v>1.0</v>
      </c>
      <c r="K1084" s="1">
        <v>2.0</v>
      </c>
      <c r="L1084" s="1">
        <v>2.0</v>
      </c>
      <c r="M1084" s="1">
        <v>1.0</v>
      </c>
      <c r="N1084" s="1">
        <v>4.0</v>
      </c>
      <c r="O1084" s="1">
        <v>3.0</v>
      </c>
      <c r="P1084" s="1">
        <v>4.0</v>
      </c>
      <c r="Q1084" s="1">
        <v>5.0</v>
      </c>
      <c r="R1084" s="1">
        <v>2.0</v>
      </c>
      <c r="S1084" s="1">
        <v>4.0</v>
      </c>
      <c r="T1084" s="1">
        <v>4.0</v>
      </c>
      <c r="U1084" s="1">
        <v>5.0</v>
      </c>
      <c r="V1084" s="1">
        <v>1.0</v>
      </c>
      <c r="W1084" s="1">
        <v>2.0</v>
      </c>
      <c r="X1084" s="1">
        <v>3.0</v>
      </c>
      <c r="Y1084" s="1">
        <v>2.0</v>
      </c>
      <c r="Z1084" s="1">
        <v>1.0</v>
      </c>
      <c r="AA1084" s="1">
        <v>5.0</v>
      </c>
      <c r="AB1084" s="1">
        <v>2.0</v>
      </c>
      <c r="AC1084" s="1">
        <v>2.0</v>
      </c>
      <c r="AD1084" s="1">
        <v>5.0</v>
      </c>
      <c r="AE1084" s="1">
        <v>5.0</v>
      </c>
      <c r="AF1084" s="1">
        <v>5.0</v>
      </c>
      <c r="AG1084" s="1">
        <v>5.0</v>
      </c>
      <c r="AH1084" s="1">
        <v>5.0</v>
      </c>
      <c r="AI1084" s="1">
        <v>4.0</v>
      </c>
      <c r="AJ1084" s="1">
        <v>4.0</v>
      </c>
      <c r="AK1084" s="1">
        <v>5.0</v>
      </c>
      <c r="AL1084" s="1">
        <v>5.0</v>
      </c>
      <c r="AM1084" s="1">
        <v>5.0</v>
      </c>
      <c r="AN1084" s="1">
        <v>5.0</v>
      </c>
      <c r="AO1084" s="1">
        <v>5.0</v>
      </c>
      <c r="AP1084" s="1">
        <v>5.0</v>
      </c>
      <c r="AQ1084" s="1">
        <v>5.0</v>
      </c>
      <c r="AR1084" s="1">
        <v>5.0</v>
      </c>
      <c r="AS1084" s="1">
        <v>5.0</v>
      </c>
      <c r="AT1084" s="1">
        <v>1.0</v>
      </c>
      <c r="AU1084" s="1">
        <v>1.0</v>
      </c>
      <c r="AV1084" s="1">
        <v>1.0</v>
      </c>
      <c r="AW1084" s="1">
        <v>1.0</v>
      </c>
      <c r="AX1084" s="1">
        <v>1.0</v>
      </c>
      <c r="AY1084" s="1">
        <v>1.0</v>
      </c>
      <c r="AZ1084" s="1">
        <v>1.0</v>
      </c>
      <c r="BA1084" s="1">
        <v>1.0</v>
      </c>
      <c r="BB1084" s="1">
        <v>5.0</v>
      </c>
      <c r="BC1084" s="1">
        <v>5.0</v>
      </c>
      <c r="BD1084" s="1">
        <v>5.0</v>
      </c>
      <c r="BE1084" s="1">
        <v>5.0</v>
      </c>
      <c r="BF1084" s="1">
        <v>5.0</v>
      </c>
      <c r="BG1084" s="1">
        <v>5.0</v>
      </c>
      <c r="BH1084" s="1">
        <v>5.0</v>
      </c>
      <c r="BI1084" s="1">
        <v>5.0</v>
      </c>
      <c r="BJ1084" s="1">
        <v>9.0</v>
      </c>
      <c r="BK1084" s="1">
        <v>1.0</v>
      </c>
      <c r="BL1084" s="1">
        <v>1.0</v>
      </c>
      <c r="BM1084" s="1">
        <v>1.0</v>
      </c>
      <c r="BN1084" s="1">
        <v>1.0</v>
      </c>
      <c r="BO1084" s="1">
        <v>1.0</v>
      </c>
      <c r="BP1084" s="1">
        <v>1.0</v>
      </c>
      <c r="BQ1084" s="1">
        <v>1.0</v>
      </c>
      <c r="BR1084" s="1">
        <v>1.0</v>
      </c>
      <c r="BS1084" s="1">
        <v>5.0</v>
      </c>
      <c r="BT1084" s="1">
        <v>5.0</v>
      </c>
      <c r="BU1084" s="1">
        <v>5.0</v>
      </c>
      <c r="BV1084" s="1">
        <v>5.0</v>
      </c>
      <c r="BW1084" s="1">
        <v>4.0</v>
      </c>
      <c r="BX1084" s="1">
        <v>5.0</v>
      </c>
      <c r="BY1084" s="1">
        <v>4.0</v>
      </c>
      <c r="BZ1084" s="1">
        <v>5.0</v>
      </c>
      <c r="CA1084" s="64">
        <f t="shared" si="32"/>
        <v>241</v>
      </c>
      <c r="CB1084" s="45">
        <f t="shared" si="33"/>
        <v>11</v>
      </c>
      <c r="CC1084" s="45">
        <f t="shared" si="34"/>
        <v>31</v>
      </c>
      <c r="CD1084" s="45">
        <f t="shared" si="35"/>
        <v>18</v>
      </c>
      <c r="CE1084" s="45">
        <f t="shared" si="36"/>
        <v>38</v>
      </c>
      <c r="CF1084" s="45">
        <f t="shared" si="37"/>
        <v>40</v>
      </c>
      <c r="CG1084" s="45">
        <f t="shared" si="38"/>
        <v>8</v>
      </c>
      <c r="CH1084" s="45">
        <f t="shared" si="39"/>
        <v>40</v>
      </c>
      <c r="CI1084" s="45">
        <f t="shared" si="40"/>
        <v>0.9</v>
      </c>
      <c r="CJ1084">
        <f t="shared" si="10"/>
        <v>8</v>
      </c>
      <c r="CK1084" s="45">
        <f t="shared" si="41"/>
        <v>38</v>
      </c>
      <c r="CM1084" s="40">
        <f>VLOOKUP(CB1084,'PROMIS 57 T-Score Conversions'!Q$3:R$35,2,TRUE)</f>
        <v>27.5</v>
      </c>
      <c r="CN1084" s="44" t="str">
        <f t="shared" si="20"/>
        <v>Severe</v>
      </c>
      <c r="CO1084" s="40">
        <f>VLOOKUP(CC1084,'PROMIS 57 T-Score Conversions'!A$3:B$35,2,TRUE)</f>
        <v>69.8</v>
      </c>
      <c r="CP1084" s="39" t="str">
        <f t="shared" si="21"/>
        <v>Severe</v>
      </c>
      <c r="CQ1084" s="40">
        <f>VLOOKUP(CD1084,'PROMIS 57 T-Score Conversions'!E$3:F$35,2,TRUE)</f>
        <v>56.8</v>
      </c>
      <c r="CR1084" s="39" t="str">
        <f t="shared" si="22"/>
        <v>Mild</v>
      </c>
      <c r="CS1084" s="40">
        <f>VLOOKUP(CE1084,'PROMIS 57 T-Score Conversions'!U$3:V$35,2,TRUE)</f>
        <v>72.4</v>
      </c>
      <c r="CT1084" s="39" t="str">
        <f t="shared" si="42"/>
        <v>Severe</v>
      </c>
      <c r="CU1084" s="40">
        <f>VLOOKUP(CF1084,'PROMIS 57 T-Score Conversions'!Y$3:Z$35,2,TRUE)</f>
        <v>76.5</v>
      </c>
      <c r="CV1084" s="39" t="str">
        <f t="shared" si="24"/>
        <v>Severe</v>
      </c>
      <c r="CW1084" s="40">
        <f>vlookup(CG1084,'PROMIS 57 T-Score Conversions'!M$3:N$35,2,TRUE)</f>
        <v>25.91</v>
      </c>
      <c r="CX1084" s="39" t="str">
        <f t="shared" si="25"/>
        <v>Severe</v>
      </c>
      <c r="CY1084" s="40">
        <f>VLOOKup(CH1084,'PROMIS 57 T-Score Conversions'!I$3:J$35,2,TRUE)</f>
        <v>77</v>
      </c>
      <c r="CZ1084" s="39" t="str">
        <f t="shared" si="26"/>
        <v>Severe</v>
      </c>
      <c r="DA1084" s="37">
        <f>VLOOKUP(CJ1084,'PROMIS 57 T-Score Conversions'!AC$3:AD$35,2,TRUE)</f>
        <v>22.41</v>
      </c>
      <c r="DB1084" s="44" t="str">
        <f t="shared" si="30"/>
        <v>Severe</v>
      </c>
      <c r="DC1084" s="40">
        <f>VLOOKUP(CK1084,'PROMIS 57 T-Score Conversions'!AG$3:AH$35,2,TRUE)</f>
        <v>59.95</v>
      </c>
      <c r="DD1084" s="39" t="str">
        <f t="shared" si="31"/>
        <v>Mild</v>
      </c>
    </row>
    <row r="1085">
      <c r="A1085" s="1" t="b">
        <v>1</v>
      </c>
      <c r="B1085" s="1" t="b">
        <v>1</v>
      </c>
      <c r="C1085" s="20">
        <v>44217.45833164352</v>
      </c>
      <c r="D1085" s="1" t="s">
        <v>316</v>
      </c>
      <c r="E1085" s="1">
        <v>2103.0</v>
      </c>
      <c r="F1085" s="1">
        <v>1.0</v>
      </c>
      <c r="G1085" s="1">
        <v>1.0</v>
      </c>
      <c r="H1085" s="1">
        <v>2.0</v>
      </c>
      <c r="I1085" s="1">
        <v>1.0</v>
      </c>
      <c r="J1085" s="1">
        <v>1.0</v>
      </c>
      <c r="K1085" s="1">
        <v>1.0</v>
      </c>
      <c r="L1085" s="1">
        <v>1.0</v>
      </c>
      <c r="M1085" s="1">
        <v>1.0</v>
      </c>
      <c r="N1085" s="1">
        <v>5.0</v>
      </c>
      <c r="O1085" s="1">
        <v>4.0</v>
      </c>
      <c r="P1085" s="1">
        <v>5.0</v>
      </c>
      <c r="Q1085" s="1">
        <v>5.0</v>
      </c>
      <c r="R1085" s="1">
        <v>4.0</v>
      </c>
      <c r="S1085" s="1">
        <v>5.0</v>
      </c>
      <c r="T1085" s="1">
        <v>5.0</v>
      </c>
      <c r="U1085" s="1">
        <v>5.0</v>
      </c>
      <c r="V1085" s="1">
        <v>1.0</v>
      </c>
      <c r="W1085" s="1">
        <v>4.0</v>
      </c>
      <c r="X1085" s="1">
        <v>3.0</v>
      </c>
      <c r="Y1085" s="1">
        <v>2.0</v>
      </c>
      <c r="Z1085" s="1">
        <v>2.0</v>
      </c>
      <c r="AA1085" s="1">
        <v>5.0</v>
      </c>
      <c r="AB1085" s="1">
        <v>3.0</v>
      </c>
      <c r="AC1085" s="1">
        <v>3.0</v>
      </c>
      <c r="AD1085" s="1">
        <v>5.0</v>
      </c>
      <c r="AE1085" s="1">
        <v>4.0</v>
      </c>
      <c r="AF1085" s="1">
        <v>4.0</v>
      </c>
      <c r="AG1085" s="1">
        <v>5.0</v>
      </c>
      <c r="AH1085" s="1">
        <v>5.0</v>
      </c>
      <c r="AI1085" s="1">
        <v>5.0</v>
      </c>
      <c r="AJ1085" s="1">
        <v>4.0</v>
      </c>
      <c r="AK1085" s="1">
        <v>4.0</v>
      </c>
      <c r="AL1085" s="1">
        <v>5.0</v>
      </c>
      <c r="AM1085" s="1">
        <v>5.0</v>
      </c>
      <c r="AN1085" s="1">
        <v>5.0</v>
      </c>
      <c r="AO1085" s="1">
        <v>5.0</v>
      </c>
      <c r="AP1085" s="1">
        <v>5.0</v>
      </c>
      <c r="AQ1085" s="1">
        <v>5.0</v>
      </c>
      <c r="AR1085" s="1">
        <v>5.0</v>
      </c>
      <c r="AS1085" s="1">
        <v>5.0</v>
      </c>
      <c r="AT1085" s="1">
        <v>1.0</v>
      </c>
      <c r="AU1085" s="1">
        <v>1.0</v>
      </c>
      <c r="AV1085" s="1">
        <v>1.0</v>
      </c>
      <c r="AW1085" s="1">
        <v>1.0</v>
      </c>
      <c r="AX1085" s="1">
        <v>1.0</v>
      </c>
      <c r="AY1085" s="1">
        <v>1.0</v>
      </c>
      <c r="AZ1085" s="1">
        <v>1.0</v>
      </c>
      <c r="BA1085" s="1">
        <v>1.0</v>
      </c>
      <c r="BB1085" s="1">
        <v>5.0</v>
      </c>
      <c r="BC1085" s="1">
        <v>5.0</v>
      </c>
      <c r="BD1085" s="1">
        <v>5.0</v>
      </c>
      <c r="BE1085" s="1">
        <v>5.0</v>
      </c>
      <c r="BF1085" s="1">
        <v>5.0</v>
      </c>
      <c r="BG1085" s="1">
        <v>5.0</v>
      </c>
      <c r="BH1085" s="1">
        <v>3.0</v>
      </c>
      <c r="BI1085" s="1">
        <v>5.0</v>
      </c>
      <c r="BJ1085" s="1">
        <v>7.0</v>
      </c>
      <c r="BK1085" s="1">
        <v>2.0</v>
      </c>
      <c r="BL1085" s="1">
        <v>3.0</v>
      </c>
      <c r="BM1085" s="1">
        <v>2.0</v>
      </c>
      <c r="BN1085" s="1">
        <v>2.0</v>
      </c>
      <c r="BO1085" s="1">
        <v>2.0</v>
      </c>
      <c r="BP1085" s="1">
        <v>3.0</v>
      </c>
      <c r="BQ1085" s="1">
        <v>2.0</v>
      </c>
      <c r="BR1085" s="1">
        <v>3.0</v>
      </c>
      <c r="BS1085" s="1">
        <v>5.0</v>
      </c>
      <c r="BT1085" s="1">
        <v>5.0</v>
      </c>
      <c r="BU1085" s="1">
        <v>5.0</v>
      </c>
      <c r="BV1085" s="1">
        <v>4.0</v>
      </c>
      <c r="BW1085" s="1">
        <v>5.0</v>
      </c>
      <c r="BX1085" s="1">
        <v>4.0</v>
      </c>
      <c r="BY1085" s="1">
        <v>5.0</v>
      </c>
      <c r="BZ1085" s="1">
        <v>5.0</v>
      </c>
      <c r="CA1085" s="64">
        <f t="shared" si="32"/>
        <v>256</v>
      </c>
      <c r="CB1085" s="45">
        <f t="shared" si="33"/>
        <v>9</v>
      </c>
      <c r="CC1085" s="45">
        <f t="shared" si="34"/>
        <v>38</v>
      </c>
      <c r="CD1085" s="45">
        <f t="shared" si="35"/>
        <v>23</v>
      </c>
      <c r="CE1085" s="45">
        <f t="shared" si="36"/>
        <v>36</v>
      </c>
      <c r="CF1085" s="45">
        <f t="shared" si="37"/>
        <v>40</v>
      </c>
      <c r="CG1085" s="45">
        <f t="shared" si="38"/>
        <v>8</v>
      </c>
      <c r="CH1085" s="45">
        <f t="shared" si="39"/>
        <v>38</v>
      </c>
      <c r="CI1085" s="45">
        <f t="shared" si="40"/>
        <v>0.7</v>
      </c>
      <c r="CJ1085">
        <f t="shared" si="10"/>
        <v>19</v>
      </c>
      <c r="CK1085" s="45">
        <f t="shared" si="41"/>
        <v>38</v>
      </c>
      <c r="CM1085" s="40">
        <f>VLOOKUP(CB1085,'PROMIS 57 T-Score Conversions'!Q$3:R$35,2,TRUE)</f>
        <v>23.9</v>
      </c>
      <c r="CN1085" s="44" t="str">
        <f t="shared" si="20"/>
        <v>Severe</v>
      </c>
      <c r="CO1085" s="40">
        <f>VLOOKUP(CC1085,'PROMIS 57 T-Score Conversions'!A$3:B$35,2,TRUE)</f>
        <v>78.2</v>
      </c>
      <c r="CP1085" s="39" t="str">
        <f t="shared" si="21"/>
        <v>Severe</v>
      </c>
      <c r="CQ1085" s="40">
        <f>VLOOKUP(CD1085,'PROMIS 57 T-Score Conversions'!E$3:F$35,2,TRUE)</f>
        <v>61.2</v>
      </c>
      <c r="CR1085" s="39" t="str">
        <f t="shared" si="22"/>
        <v>Moderate</v>
      </c>
      <c r="CS1085" s="40">
        <f>VLOOKUP(CE1085,'PROMIS 57 T-Score Conversions'!U$3:V$35,2,TRUE)</f>
        <v>69.8</v>
      </c>
      <c r="CT1085" s="39" t="str">
        <f t="shared" si="42"/>
        <v>Moderate</v>
      </c>
      <c r="CU1085" s="40">
        <f>VLOOKUP(CF1085,'PROMIS 57 T-Score Conversions'!Y$3:Z$35,2,TRUE)</f>
        <v>76.5</v>
      </c>
      <c r="CV1085" s="39" t="str">
        <f t="shared" si="24"/>
        <v>Severe</v>
      </c>
      <c r="CW1085" s="40">
        <f>vlookup(CG1085,'PROMIS 57 T-Score Conversions'!M$3:N$35,2,TRUE)</f>
        <v>25.91</v>
      </c>
      <c r="CX1085" s="39" t="str">
        <f t="shared" si="25"/>
        <v>Severe</v>
      </c>
      <c r="CY1085" s="40">
        <f>VLOOKup(CH1085,'PROMIS 57 T-Score Conversions'!I$3:J$35,2,TRUE)</f>
        <v>72.1</v>
      </c>
      <c r="CZ1085" s="39" t="str">
        <f t="shared" si="26"/>
        <v>Severe</v>
      </c>
      <c r="DA1085" s="37">
        <f>VLOOKUP(CJ1085,'PROMIS 57 T-Score Conversions'!AC$3:AD$35,2,TRUE)</f>
        <v>36.36</v>
      </c>
      <c r="DB1085" s="44" t="str">
        <f t="shared" si="30"/>
        <v>Moderate</v>
      </c>
      <c r="DC1085" s="40">
        <f>VLOOKUP(CK1085,'PROMIS 57 T-Score Conversions'!AG$3:AH$35,2,TRUE)</f>
        <v>59.95</v>
      </c>
      <c r="DD1085" s="39" t="str">
        <f t="shared" si="31"/>
        <v>Mild</v>
      </c>
    </row>
    <row r="1086">
      <c r="A1086" s="1" t="b">
        <v>1</v>
      </c>
      <c r="B1086" s="1" t="b">
        <v>1</v>
      </c>
      <c r="C1086" s="20">
        <v>44217.4718569213</v>
      </c>
      <c r="D1086" s="1" t="s">
        <v>603</v>
      </c>
      <c r="E1086" s="1">
        <v>2358.0</v>
      </c>
      <c r="F1086" s="1">
        <v>3.0</v>
      </c>
      <c r="G1086" s="1">
        <v>3.0</v>
      </c>
      <c r="H1086" s="1">
        <v>5.0</v>
      </c>
      <c r="I1086" s="1">
        <v>3.0</v>
      </c>
      <c r="J1086" s="1">
        <v>1.0</v>
      </c>
      <c r="K1086" s="1">
        <v>3.0</v>
      </c>
      <c r="L1086" s="1">
        <v>3.0</v>
      </c>
      <c r="M1086" s="1">
        <v>1.0</v>
      </c>
      <c r="N1086" s="1">
        <v>3.0</v>
      </c>
      <c r="O1086" s="1">
        <v>2.0</v>
      </c>
      <c r="P1086" s="1">
        <v>3.0</v>
      </c>
      <c r="Q1086" s="1">
        <v>2.0</v>
      </c>
      <c r="R1086" s="1">
        <v>2.0</v>
      </c>
      <c r="S1086" s="1">
        <v>2.0</v>
      </c>
      <c r="T1086" s="1">
        <v>3.0</v>
      </c>
      <c r="U1086" s="1">
        <v>3.0</v>
      </c>
      <c r="V1086" s="1">
        <v>2.0</v>
      </c>
      <c r="W1086" s="1">
        <v>2.0</v>
      </c>
      <c r="X1086" s="1">
        <v>2.0</v>
      </c>
      <c r="Y1086" s="1">
        <v>2.0</v>
      </c>
      <c r="Z1086" s="1">
        <v>2.0</v>
      </c>
      <c r="AA1086" s="1">
        <v>3.0</v>
      </c>
      <c r="AB1086" s="1">
        <v>3.0</v>
      </c>
      <c r="AC1086" s="1">
        <v>2.0</v>
      </c>
      <c r="AD1086" s="1">
        <v>3.0</v>
      </c>
      <c r="AE1086" s="1">
        <v>3.0</v>
      </c>
      <c r="AF1086" s="1">
        <v>3.0</v>
      </c>
      <c r="AG1086" s="1">
        <v>3.0</v>
      </c>
      <c r="AH1086" s="1">
        <v>3.0</v>
      </c>
      <c r="AI1086" s="1">
        <v>3.0</v>
      </c>
      <c r="AJ1086" s="1">
        <v>4.0</v>
      </c>
      <c r="AK1086" s="1">
        <v>4.0</v>
      </c>
      <c r="AL1086" s="1">
        <v>4.0</v>
      </c>
      <c r="AM1086" s="1">
        <v>5.0</v>
      </c>
      <c r="AN1086" s="1">
        <v>4.0</v>
      </c>
      <c r="AO1086" s="1">
        <v>2.0</v>
      </c>
      <c r="AP1086" s="1">
        <v>4.0</v>
      </c>
      <c r="AQ1086" s="1">
        <v>2.0</v>
      </c>
      <c r="AR1086" s="1">
        <v>2.0</v>
      </c>
      <c r="AS1086" s="1">
        <v>4.0</v>
      </c>
      <c r="AT1086" s="1">
        <v>3.0</v>
      </c>
      <c r="AU1086" s="1">
        <v>4.0</v>
      </c>
      <c r="AV1086" s="1">
        <v>4.0</v>
      </c>
      <c r="AW1086" s="1">
        <v>4.0</v>
      </c>
      <c r="AX1086" s="1">
        <v>4.0</v>
      </c>
      <c r="AY1086" s="1">
        <v>4.0</v>
      </c>
      <c r="AZ1086" s="1">
        <v>3.0</v>
      </c>
      <c r="BA1086" s="1">
        <v>4.0</v>
      </c>
      <c r="BB1086" s="1">
        <v>3.0</v>
      </c>
      <c r="BC1086" s="1">
        <v>4.0</v>
      </c>
      <c r="BD1086" s="1">
        <v>4.0</v>
      </c>
      <c r="BE1086" s="1">
        <v>4.0</v>
      </c>
      <c r="BF1086" s="1">
        <v>4.0</v>
      </c>
      <c r="BG1086" s="1">
        <v>4.0</v>
      </c>
      <c r="BH1086" s="1">
        <v>4.0</v>
      </c>
      <c r="BI1086" s="1">
        <v>4.0</v>
      </c>
      <c r="BJ1086" s="1">
        <v>7.0</v>
      </c>
      <c r="BK1086" s="1">
        <v>3.0</v>
      </c>
      <c r="BL1086" s="1">
        <v>3.0</v>
      </c>
      <c r="BM1086" s="1">
        <v>2.0</v>
      </c>
      <c r="BN1086" s="1">
        <v>3.0</v>
      </c>
      <c r="BO1086" s="1">
        <v>3.0</v>
      </c>
      <c r="BP1086" s="1">
        <v>2.0</v>
      </c>
      <c r="BQ1086" s="1">
        <v>2.0</v>
      </c>
      <c r="BR1086" s="1">
        <v>2.0</v>
      </c>
      <c r="BS1086" s="1">
        <v>3.0</v>
      </c>
      <c r="BT1086" s="1">
        <v>3.0</v>
      </c>
      <c r="BU1086" s="1">
        <v>4.0</v>
      </c>
      <c r="BV1086" s="1">
        <v>3.0</v>
      </c>
      <c r="BW1086" s="1">
        <v>4.0</v>
      </c>
      <c r="BX1086" s="1">
        <v>3.0</v>
      </c>
      <c r="BY1086" s="1">
        <v>4.0</v>
      </c>
      <c r="BZ1086" s="1">
        <v>3.0</v>
      </c>
      <c r="CA1086" s="64">
        <f t="shared" si="32"/>
        <v>228</v>
      </c>
      <c r="CB1086" s="45">
        <f t="shared" si="33"/>
        <v>22</v>
      </c>
      <c r="CC1086" s="45">
        <f t="shared" si="34"/>
        <v>20</v>
      </c>
      <c r="CD1086" s="45">
        <f t="shared" si="35"/>
        <v>18</v>
      </c>
      <c r="CE1086" s="45">
        <f t="shared" si="36"/>
        <v>26</v>
      </c>
      <c r="CF1086" s="45">
        <f t="shared" si="37"/>
        <v>27</v>
      </c>
      <c r="CG1086" s="45">
        <f t="shared" si="38"/>
        <v>30</v>
      </c>
      <c r="CH1086" s="45">
        <f t="shared" si="39"/>
        <v>31</v>
      </c>
      <c r="CI1086" s="45">
        <f t="shared" si="40"/>
        <v>0.7</v>
      </c>
      <c r="CJ1086">
        <f t="shared" si="10"/>
        <v>20</v>
      </c>
      <c r="CK1086" s="45">
        <f t="shared" si="41"/>
        <v>27</v>
      </c>
      <c r="CM1086" s="40">
        <f>VLOOKUP(CB1086,'PROMIS 57 T-Score Conversions'!Q$3:R$35,2,TRUE)</f>
        <v>36.7</v>
      </c>
      <c r="CN1086" s="44" t="str">
        <f t="shared" si="20"/>
        <v>Moderate</v>
      </c>
      <c r="CO1086" s="40">
        <f>VLOOKUP(CC1086,'PROMIS 57 T-Score Conversions'!A$3:B$35,2,TRUE)</f>
        <v>58.4</v>
      </c>
      <c r="CP1086" s="39" t="str">
        <f t="shared" si="21"/>
        <v>Moderate</v>
      </c>
      <c r="CQ1086" s="40">
        <f>VLOOKUP(CD1086,'PROMIS 57 T-Score Conversions'!E$3:F$35,2,TRUE)</f>
        <v>56.8</v>
      </c>
      <c r="CR1086" s="39" t="str">
        <f t="shared" si="22"/>
        <v>Mild</v>
      </c>
      <c r="CS1086" s="40">
        <f>VLOOKUP(CE1086,'PROMIS 57 T-Score Conversions'!U$3:V$35,2,TRUE)</f>
        <v>59.4</v>
      </c>
      <c r="CT1086" s="39" t="str">
        <f t="shared" si="42"/>
        <v>Mild</v>
      </c>
      <c r="CU1086" s="40">
        <f>VLOOKUP(CF1086,'PROMIS 57 T-Score Conversions'!Y$3:Z$35,2,TRUE)</f>
        <v>57.3</v>
      </c>
      <c r="CV1086" s="39" t="str">
        <f t="shared" si="24"/>
        <v>Mild</v>
      </c>
      <c r="CW1086" s="40">
        <f>vlookup(CG1086,'PROMIS 57 T-Score Conversions'!M$3:N$35,2,TRUE)</f>
        <v>49.9</v>
      </c>
      <c r="CX1086" s="39" t="str">
        <f t="shared" si="25"/>
        <v>Normal</v>
      </c>
      <c r="CY1086" s="40">
        <f>VLOOKup(CH1086,'PROMIS 57 T-Score Conversions'!I$3:J$35,2,TRUE)</f>
        <v>66.2</v>
      </c>
      <c r="CZ1086" s="39" t="str">
        <f t="shared" si="26"/>
        <v>Moderate</v>
      </c>
      <c r="DA1086" s="37">
        <f>VLOOKUP(CJ1086,'PROMIS 57 T-Score Conversions'!AC$3:AD$35,2,TRUE)</f>
        <v>37.15</v>
      </c>
      <c r="DB1086" s="44" t="str">
        <f t="shared" si="30"/>
        <v>Moderate</v>
      </c>
      <c r="DC1086" s="40">
        <f>VLOOKUP(CK1086,'PROMIS 57 T-Score Conversions'!AG$3:AH$35,2,TRUE)</f>
        <v>46.21</v>
      </c>
      <c r="DD1086" s="39" t="str">
        <f t="shared" si="31"/>
        <v>Normal</v>
      </c>
    </row>
    <row r="1087">
      <c r="A1087" s="1" t="b">
        <v>1</v>
      </c>
      <c r="B1087" s="1" t="b">
        <v>1</v>
      </c>
      <c r="C1087" s="20">
        <v>44217.50361516204</v>
      </c>
      <c r="D1087" s="1" t="s">
        <v>604</v>
      </c>
      <c r="E1087" s="1">
        <v>2058.0</v>
      </c>
      <c r="F1087" s="1">
        <v>3.0</v>
      </c>
      <c r="G1087" s="1">
        <v>3.0</v>
      </c>
      <c r="H1087" s="1">
        <v>4.0</v>
      </c>
      <c r="I1087" s="1">
        <v>3.0</v>
      </c>
      <c r="J1087" s="1">
        <v>1.0</v>
      </c>
      <c r="K1087" s="1">
        <v>3.0</v>
      </c>
      <c r="L1087" s="1">
        <v>2.0</v>
      </c>
      <c r="M1087" s="1">
        <v>1.0</v>
      </c>
      <c r="N1087" s="1">
        <v>1.0</v>
      </c>
      <c r="O1087" s="1">
        <v>1.0</v>
      </c>
      <c r="P1087" s="1">
        <v>2.0</v>
      </c>
      <c r="Q1087" s="1">
        <v>1.0</v>
      </c>
      <c r="R1087" s="1">
        <v>1.0</v>
      </c>
      <c r="S1087" s="1">
        <v>1.0</v>
      </c>
      <c r="T1087" s="1">
        <v>1.0</v>
      </c>
      <c r="U1087" s="1">
        <v>2.0</v>
      </c>
      <c r="V1087" s="1">
        <v>2.0</v>
      </c>
      <c r="W1087" s="1">
        <v>3.0</v>
      </c>
      <c r="X1087" s="1">
        <v>3.0</v>
      </c>
      <c r="Y1087" s="1">
        <v>1.0</v>
      </c>
      <c r="Z1087" s="1">
        <v>1.0</v>
      </c>
      <c r="AA1087" s="1">
        <v>3.0</v>
      </c>
      <c r="AB1087" s="1">
        <v>3.0</v>
      </c>
      <c r="AC1087" s="1">
        <v>3.0</v>
      </c>
      <c r="AD1087" s="1">
        <v>4.0</v>
      </c>
      <c r="AE1087" s="1">
        <v>5.0</v>
      </c>
      <c r="AF1087" s="1">
        <v>4.0</v>
      </c>
      <c r="AG1087" s="1">
        <v>4.0</v>
      </c>
      <c r="AH1087" s="1">
        <v>5.0</v>
      </c>
      <c r="AI1087" s="1">
        <v>4.0</v>
      </c>
      <c r="AJ1087" s="1">
        <v>4.0</v>
      </c>
      <c r="AK1087" s="1">
        <v>3.0</v>
      </c>
      <c r="AL1087" s="1">
        <v>3.0</v>
      </c>
      <c r="AM1087" s="1">
        <v>2.0</v>
      </c>
      <c r="AN1087" s="1">
        <v>4.0</v>
      </c>
      <c r="AO1087" s="1">
        <v>4.0</v>
      </c>
      <c r="AP1087" s="1">
        <v>4.0</v>
      </c>
      <c r="AQ1087" s="1">
        <v>4.0</v>
      </c>
      <c r="AR1087" s="1">
        <v>4.0</v>
      </c>
      <c r="AS1087" s="1">
        <v>4.0</v>
      </c>
      <c r="AT1087" s="1">
        <v>3.0</v>
      </c>
      <c r="AU1087" s="1">
        <v>2.0</v>
      </c>
      <c r="AV1087" s="1">
        <v>2.0</v>
      </c>
      <c r="AW1087" s="1">
        <v>2.0</v>
      </c>
      <c r="AX1087" s="1">
        <v>1.0</v>
      </c>
      <c r="AY1087" s="1">
        <v>1.0</v>
      </c>
      <c r="AZ1087" s="1">
        <v>1.0</v>
      </c>
      <c r="BA1087" s="1">
        <v>1.0</v>
      </c>
      <c r="BB1087" s="1">
        <v>4.0</v>
      </c>
      <c r="BC1087" s="1">
        <v>4.0</v>
      </c>
      <c r="BD1087" s="1">
        <v>3.0</v>
      </c>
      <c r="BE1087" s="1">
        <v>4.0</v>
      </c>
      <c r="BF1087" s="1">
        <v>5.0</v>
      </c>
      <c r="BG1087" s="1">
        <v>4.0</v>
      </c>
      <c r="BH1087" s="1">
        <v>4.0</v>
      </c>
      <c r="BI1087" s="1">
        <v>4.0</v>
      </c>
      <c r="BJ1087" s="1">
        <v>8.0</v>
      </c>
      <c r="BK1087" s="1">
        <v>1.0</v>
      </c>
      <c r="BL1087" s="1">
        <v>1.0</v>
      </c>
      <c r="BM1087" s="1">
        <v>1.0</v>
      </c>
      <c r="BN1087" s="1">
        <v>1.0</v>
      </c>
      <c r="BO1087" s="1">
        <v>1.0</v>
      </c>
      <c r="BP1087" s="1">
        <v>2.0</v>
      </c>
      <c r="BQ1087" s="1">
        <v>2.0</v>
      </c>
      <c r="BR1087" s="1">
        <v>1.0</v>
      </c>
      <c r="BS1087" s="1">
        <v>5.0</v>
      </c>
      <c r="BT1087" s="1">
        <v>5.0</v>
      </c>
      <c r="BU1087" s="1">
        <v>5.0</v>
      </c>
      <c r="BV1087" s="1">
        <v>5.0</v>
      </c>
      <c r="BW1087" s="1">
        <v>5.0</v>
      </c>
      <c r="BX1087" s="1">
        <v>5.0</v>
      </c>
      <c r="BY1087" s="1">
        <v>5.0</v>
      </c>
      <c r="BZ1087" s="1">
        <v>5.0</v>
      </c>
      <c r="CA1087" s="64">
        <f t="shared" si="32"/>
        <v>214</v>
      </c>
      <c r="CB1087" s="45">
        <f t="shared" si="33"/>
        <v>20</v>
      </c>
      <c r="CC1087" s="45">
        <f t="shared" si="34"/>
        <v>10</v>
      </c>
      <c r="CD1087" s="45">
        <f t="shared" si="35"/>
        <v>19</v>
      </c>
      <c r="CE1087" s="45">
        <f t="shared" si="36"/>
        <v>33</v>
      </c>
      <c r="CF1087" s="45">
        <f t="shared" si="37"/>
        <v>29</v>
      </c>
      <c r="CG1087" s="45">
        <f t="shared" si="38"/>
        <v>13</v>
      </c>
      <c r="CH1087" s="45">
        <f t="shared" si="39"/>
        <v>32</v>
      </c>
      <c r="CI1087" s="45">
        <f t="shared" si="40"/>
        <v>0.8</v>
      </c>
      <c r="CJ1087">
        <f t="shared" si="10"/>
        <v>10</v>
      </c>
      <c r="CK1087" s="45">
        <f t="shared" si="41"/>
        <v>40</v>
      </c>
      <c r="CM1087" s="40">
        <f>VLOOKUP(CB1087,'PROMIS 57 T-Score Conversions'!Q$3:R$35,2,TRUE)</f>
        <v>35.4</v>
      </c>
      <c r="CN1087" s="44" t="str">
        <f t="shared" si="20"/>
        <v>Moderate</v>
      </c>
      <c r="CO1087" s="40">
        <f>VLOOKUP(CC1087,'PROMIS 57 T-Score Conversions'!A$3:B$35,2,TRUE)</f>
        <v>45.9</v>
      </c>
      <c r="CP1087" s="39" t="str">
        <f t="shared" si="21"/>
        <v>Normal</v>
      </c>
      <c r="CQ1087" s="40">
        <f>VLOOKUP(CD1087,'PROMIS 57 T-Score Conversions'!E$3:F$35,2,TRUE)</f>
        <v>57.7</v>
      </c>
      <c r="CR1087" s="39" t="str">
        <f t="shared" si="22"/>
        <v>Mild</v>
      </c>
      <c r="CS1087" s="40">
        <f>VLOOKUP(CE1087,'PROMIS 57 T-Score Conversions'!U$3:V$35,2,TRUE)</f>
        <v>66.4</v>
      </c>
      <c r="CT1087" s="39" t="str">
        <f t="shared" si="42"/>
        <v>Moderate</v>
      </c>
      <c r="CU1087" s="40">
        <f>VLOOKUP(CF1087,'PROMIS 57 T-Score Conversions'!Y$3:Z$35,2,TRUE)</f>
        <v>59.4</v>
      </c>
      <c r="CV1087" s="39" t="str">
        <f t="shared" si="24"/>
        <v>Mild</v>
      </c>
      <c r="CW1087" s="40">
        <f>vlookup(CG1087,'PROMIS 57 T-Score Conversions'!M$3:N$35,2,TRUE)</f>
        <v>34.5</v>
      </c>
      <c r="CX1087" s="39" t="str">
        <f t="shared" si="25"/>
        <v>Moderate</v>
      </c>
      <c r="CY1087" s="40">
        <f>VLOOKup(CH1087,'PROMIS 57 T-Score Conversions'!I$3:J$35,2,TRUE)</f>
        <v>66.9</v>
      </c>
      <c r="CZ1087" s="39" t="str">
        <f t="shared" si="26"/>
        <v>Moderate</v>
      </c>
      <c r="DA1087" s="37">
        <f>VLOOKUP(CJ1087,'PROMIS 57 T-Score Conversions'!AC$3:AD$35,2,TRUE)</f>
        <v>27.45</v>
      </c>
      <c r="DB1087" s="44" t="str">
        <f t="shared" si="30"/>
        <v>Severe</v>
      </c>
      <c r="DC1087" s="40">
        <f>VLOOKUP(CK1087,'PROMIS 57 T-Score Conversions'!AG$3:AH$35,2,TRUE)</f>
        <v>67.09</v>
      </c>
      <c r="DD1087" s="39" t="str">
        <f t="shared" si="31"/>
        <v>Moderate</v>
      </c>
    </row>
    <row r="1088">
      <c r="A1088" s="1" t="b">
        <v>1</v>
      </c>
      <c r="B1088" s="1" t="b">
        <v>1</v>
      </c>
      <c r="C1088" s="20">
        <v>44217.53439350694</v>
      </c>
      <c r="D1088" s="1" t="s">
        <v>605</v>
      </c>
      <c r="E1088" s="1">
        <v>2382.0</v>
      </c>
      <c r="F1088" s="1">
        <v>1.0</v>
      </c>
      <c r="G1088" s="1">
        <v>3.0</v>
      </c>
      <c r="H1088" s="1">
        <v>4.0</v>
      </c>
      <c r="I1088" s="1">
        <v>4.0</v>
      </c>
      <c r="J1088" s="1">
        <v>2.0</v>
      </c>
      <c r="K1088" s="1">
        <v>2.0</v>
      </c>
      <c r="L1088" s="1">
        <v>2.0</v>
      </c>
      <c r="M1088" s="1">
        <v>2.0</v>
      </c>
      <c r="N1088" s="1">
        <v>2.0</v>
      </c>
      <c r="O1088" s="1">
        <v>1.0</v>
      </c>
      <c r="P1088" s="1">
        <v>2.0</v>
      </c>
      <c r="Q1088" s="1">
        <v>2.0</v>
      </c>
      <c r="R1088" s="1">
        <v>2.0</v>
      </c>
      <c r="S1088" s="1">
        <v>2.0</v>
      </c>
      <c r="T1088" s="1">
        <v>2.0</v>
      </c>
      <c r="U1088" s="1">
        <v>2.0</v>
      </c>
      <c r="V1088" s="1">
        <v>1.0</v>
      </c>
      <c r="W1088" s="1">
        <v>2.0</v>
      </c>
      <c r="X1088" s="1">
        <v>2.0</v>
      </c>
      <c r="Y1088" s="1">
        <v>1.0</v>
      </c>
      <c r="Z1088" s="1">
        <v>2.0</v>
      </c>
      <c r="AA1088" s="1">
        <v>2.0</v>
      </c>
      <c r="AB1088" s="1">
        <v>2.0</v>
      </c>
      <c r="AC1088" s="1">
        <v>1.0</v>
      </c>
      <c r="AD1088" s="1">
        <v>3.0</v>
      </c>
      <c r="AE1088" s="1">
        <v>3.0</v>
      </c>
      <c r="AF1088" s="1">
        <v>4.0</v>
      </c>
      <c r="AG1088" s="1">
        <v>3.0</v>
      </c>
      <c r="AH1088" s="1">
        <v>2.0</v>
      </c>
      <c r="AI1088" s="1">
        <v>3.0</v>
      </c>
      <c r="AJ1088" s="1">
        <v>4.0</v>
      </c>
      <c r="AK1088" s="1">
        <v>4.0</v>
      </c>
      <c r="AL1088" s="1">
        <v>2.0</v>
      </c>
      <c r="AM1088" s="1">
        <v>3.0</v>
      </c>
      <c r="AN1088" s="1">
        <v>1.0</v>
      </c>
      <c r="AO1088" s="1">
        <v>1.0</v>
      </c>
      <c r="AP1088" s="1">
        <v>1.0</v>
      </c>
      <c r="AQ1088" s="1">
        <v>1.0</v>
      </c>
      <c r="AR1088" s="1">
        <v>1.0</v>
      </c>
      <c r="AS1088" s="1">
        <v>3.0</v>
      </c>
      <c r="AT1088" s="1">
        <v>3.0</v>
      </c>
      <c r="AU1088" s="1">
        <v>3.0</v>
      </c>
      <c r="AV1088" s="1">
        <v>2.0</v>
      </c>
      <c r="AW1088" s="1">
        <v>3.0</v>
      </c>
      <c r="AX1088" s="1">
        <v>3.0</v>
      </c>
      <c r="AY1088" s="1">
        <v>3.0</v>
      </c>
      <c r="AZ1088" s="1">
        <v>3.0</v>
      </c>
      <c r="BA1088" s="1">
        <v>2.0</v>
      </c>
      <c r="BB1088" s="1">
        <v>3.0</v>
      </c>
      <c r="BC1088" s="1">
        <v>3.0</v>
      </c>
      <c r="BD1088" s="1">
        <v>3.0</v>
      </c>
      <c r="BE1088" s="1">
        <v>3.0</v>
      </c>
      <c r="BF1088" s="1">
        <v>3.0</v>
      </c>
      <c r="BG1088" s="1">
        <v>3.0</v>
      </c>
      <c r="BH1088" s="1">
        <v>3.0</v>
      </c>
      <c r="BI1088" s="1">
        <v>3.0</v>
      </c>
      <c r="BJ1088" s="1">
        <v>3.0</v>
      </c>
      <c r="BK1088" s="1">
        <v>2.0</v>
      </c>
      <c r="BL1088" s="1">
        <v>2.0</v>
      </c>
      <c r="BM1088" s="1">
        <v>2.0</v>
      </c>
      <c r="BN1088" s="1">
        <v>1.0</v>
      </c>
      <c r="BO1088" s="1">
        <v>2.0</v>
      </c>
      <c r="BP1088" s="1">
        <v>2.0</v>
      </c>
      <c r="BQ1088" s="1">
        <v>2.0</v>
      </c>
      <c r="BR1088" s="1">
        <v>2.0</v>
      </c>
      <c r="BS1088" s="1">
        <v>4.0</v>
      </c>
      <c r="BT1088" s="1">
        <v>4.0</v>
      </c>
      <c r="BU1088" s="1">
        <v>5.0</v>
      </c>
      <c r="BV1088" s="1">
        <v>4.0</v>
      </c>
      <c r="BW1088" s="1">
        <v>3.0</v>
      </c>
      <c r="BX1088" s="1">
        <v>2.0</v>
      </c>
      <c r="BY1088" s="1">
        <v>1.0</v>
      </c>
      <c r="BZ1088" s="1">
        <v>4.0</v>
      </c>
      <c r="CA1088" s="64">
        <f t="shared" si="32"/>
        <v>178</v>
      </c>
      <c r="CB1088" s="45">
        <f t="shared" si="33"/>
        <v>20</v>
      </c>
      <c r="CC1088" s="45">
        <f t="shared" si="34"/>
        <v>15</v>
      </c>
      <c r="CD1088" s="45">
        <f t="shared" si="35"/>
        <v>13</v>
      </c>
      <c r="CE1088" s="45">
        <f t="shared" si="36"/>
        <v>26</v>
      </c>
      <c r="CF1088" s="45">
        <f t="shared" si="37"/>
        <v>13</v>
      </c>
      <c r="CG1088" s="45">
        <f t="shared" si="38"/>
        <v>22</v>
      </c>
      <c r="CH1088" s="45">
        <f t="shared" si="39"/>
        <v>24</v>
      </c>
      <c r="CI1088" s="45">
        <f t="shared" si="40"/>
        <v>0.3</v>
      </c>
      <c r="CJ1088">
        <f t="shared" si="10"/>
        <v>15</v>
      </c>
      <c r="CK1088" s="45">
        <f t="shared" si="41"/>
        <v>27</v>
      </c>
      <c r="CM1088" s="40">
        <f>VLOOKUP(CB1088,'PROMIS 57 T-Score Conversions'!Q$3:R$35,2,TRUE)</f>
        <v>35.4</v>
      </c>
      <c r="CN1088" s="44" t="str">
        <f t="shared" si="20"/>
        <v>Moderate</v>
      </c>
      <c r="CO1088" s="40">
        <f>VLOOKUP(CC1088,'PROMIS 57 T-Score Conversions'!A$3:B$35,2,TRUE)</f>
        <v>53.2</v>
      </c>
      <c r="CP1088" s="39" t="str">
        <f t="shared" si="21"/>
        <v>Mild</v>
      </c>
      <c r="CQ1088" s="40">
        <f>VLOOKUP(CD1088,'PROMIS 57 T-Score Conversions'!E$3:F$35,2,TRUE)</f>
        <v>52.1</v>
      </c>
      <c r="CR1088" s="39" t="str">
        <f t="shared" si="22"/>
        <v>Normal</v>
      </c>
      <c r="CS1088" s="40">
        <f>VLOOKUP(CE1088,'PROMIS 57 T-Score Conversions'!U$3:V$35,2,TRUE)</f>
        <v>59.4</v>
      </c>
      <c r="CT1088" s="39" t="str">
        <f t="shared" si="42"/>
        <v>Mild</v>
      </c>
      <c r="CU1088" s="40">
        <f>VLOOKUP(CF1088,'PROMIS 57 T-Score Conversions'!Y$3:Z$35,2,TRUE)</f>
        <v>41.4</v>
      </c>
      <c r="CV1088" s="39" t="str">
        <f t="shared" si="24"/>
        <v>Normal</v>
      </c>
      <c r="CW1088" s="40">
        <f>vlookup(CG1088,'PROMIS 57 T-Score Conversions'!M$3:N$35,2,TRUE)</f>
        <v>42</v>
      </c>
      <c r="CX1088" s="39" t="str">
        <f t="shared" si="25"/>
        <v>Mild</v>
      </c>
      <c r="CY1088" s="40">
        <f>VLOOKup(CH1088,'PROMIS 57 T-Score Conversions'!I$3:J$35,2,TRUE)</f>
        <v>61.5</v>
      </c>
      <c r="CZ1088" s="39" t="str">
        <f t="shared" si="26"/>
        <v>Moderate</v>
      </c>
      <c r="DA1088" s="37">
        <f>VLOOKUP(CJ1088,'PROMIS 57 T-Score Conversions'!AC$3:AD$35,2,TRUE)</f>
        <v>33.06</v>
      </c>
      <c r="DB1088" s="44" t="str">
        <f t="shared" si="30"/>
        <v>Moderate</v>
      </c>
      <c r="DC1088" s="40">
        <f>VLOOKUP(CK1088,'PROMIS 57 T-Score Conversions'!AG$3:AH$35,2,TRUE)</f>
        <v>46.21</v>
      </c>
      <c r="DD1088" s="39" t="str">
        <f t="shared" si="31"/>
        <v>Normal</v>
      </c>
    </row>
    <row r="1089">
      <c r="A1089" s="1" t="b">
        <v>1</v>
      </c>
      <c r="B1089" s="1" t="b">
        <v>1</v>
      </c>
      <c r="C1089" s="20">
        <v>44217.64130747685</v>
      </c>
      <c r="D1089" s="1" t="s">
        <v>299</v>
      </c>
      <c r="E1089" s="1">
        <v>1687.0</v>
      </c>
      <c r="F1089" s="1">
        <v>2.0</v>
      </c>
      <c r="G1089" s="1">
        <v>3.0</v>
      </c>
      <c r="H1089" s="1">
        <v>2.0</v>
      </c>
      <c r="I1089" s="1">
        <v>2.0</v>
      </c>
      <c r="J1089" s="1">
        <v>1.0</v>
      </c>
      <c r="K1089" s="1">
        <v>2.0</v>
      </c>
      <c r="L1089" s="1">
        <v>3.0</v>
      </c>
      <c r="M1089" s="1">
        <v>2.0</v>
      </c>
      <c r="N1089" s="1">
        <v>1.0</v>
      </c>
      <c r="O1089" s="1">
        <v>2.0</v>
      </c>
      <c r="P1089" s="1">
        <v>1.0</v>
      </c>
      <c r="Q1089" s="1">
        <v>2.0</v>
      </c>
      <c r="R1089" s="1">
        <v>2.0</v>
      </c>
      <c r="S1089" s="1">
        <v>2.0</v>
      </c>
      <c r="T1089" s="1">
        <v>2.0</v>
      </c>
      <c r="U1089" s="1">
        <v>2.0</v>
      </c>
      <c r="V1089" s="1">
        <v>1.0</v>
      </c>
      <c r="W1089" s="1">
        <v>1.0</v>
      </c>
      <c r="X1089" s="1">
        <v>1.0</v>
      </c>
      <c r="Y1089" s="1">
        <v>1.0</v>
      </c>
      <c r="Z1089" s="1">
        <v>1.0</v>
      </c>
      <c r="AA1089" s="1">
        <v>3.0</v>
      </c>
      <c r="AB1089" s="1">
        <v>1.0</v>
      </c>
      <c r="AC1089" s="1">
        <v>1.0</v>
      </c>
      <c r="AD1089" s="1">
        <v>4.0</v>
      </c>
      <c r="AE1089" s="1">
        <v>4.0</v>
      </c>
      <c r="AF1089" s="1">
        <v>3.0</v>
      </c>
      <c r="AG1089" s="1">
        <v>4.0</v>
      </c>
      <c r="AH1089" s="1">
        <v>2.0</v>
      </c>
      <c r="AI1089" s="1">
        <v>4.0</v>
      </c>
      <c r="AJ1089" s="1">
        <v>4.0</v>
      </c>
      <c r="AK1089" s="1">
        <v>4.0</v>
      </c>
      <c r="AL1089" s="1">
        <v>2.0</v>
      </c>
      <c r="AM1089" s="1">
        <v>2.0</v>
      </c>
      <c r="AN1089" s="1">
        <v>2.0</v>
      </c>
      <c r="AO1089" s="1">
        <v>2.0</v>
      </c>
      <c r="AP1089" s="1">
        <v>2.0</v>
      </c>
      <c r="AQ1089" s="1">
        <v>3.0</v>
      </c>
      <c r="AR1089" s="1">
        <v>1.0</v>
      </c>
      <c r="AS1089" s="1">
        <v>2.0</v>
      </c>
      <c r="AT1089" s="1">
        <v>2.0</v>
      </c>
      <c r="AU1089" s="1">
        <v>2.0</v>
      </c>
      <c r="AV1089" s="1">
        <v>1.0</v>
      </c>
      <c r="AW1089" s="1">
        <v>2.0</v>
      </c>
      <c r="AX1089" s="1">
        <v>2.0</v>
      </c>
      <c r="AY1089" s="1">
        <v>3.0</v>
      </c>
      <c r="AZ1089" s="1">
        <v>2.0</v>
      </c>
      <c r="BA1089" s="1">
        <v>1.0</v>
      </c>
      <c r="BB1089" s="1">
        <v>4.0</v>
      </c>
      <c r="BC1089" s="1">
        <v>3.0</v>
      </c>
      <c r="BD1089" s="1">
        <v>4.0</v>
      </c>
      <c r="BE1089" s="1">
        <v>4.0</v>
      </c>
      <c r="BF1089" s="1">
        <v>4.0</v>
      </c>
      <c r="BG1089" s="1">
        <v>3.0</v>
      </c>
      <c r="BH1089" s="1">
        <v>3.0</v>
      </c>
      <c r="BI1089" s="1">
        <v>4.0</v>
      </c>
      <c r="BJ1089" s="1">
        <v>5.0</v>
      </c>
      <c r="BK1089" s="1">
        <v>3.0</v>
      </c>
      <c r="BL1089" s="1">
        <v>3.0</v>
      </c>
      <c r="BM1089" s="1">
        <v>2.0</v>
      </c>
      <c r="BN1089" s="1">
        <v>2.0</v>
      </c>
      <c r="BO1089" s="1">
        <v>3.0</v>
      </c>
      <c r="BP1089" s="1">
        <v>1.0</v>
      </c>
      <c r="BQ1089" s="1">
        <v>1.0</v>
      </c>
      <c r="BR1089" s="1">
        <v>1.0</v>
      </c>
      <c r="BS1089" s="1">
        <v>5.0</v>
      </c>
      <c r="BT1089" s="1">
        <v>5.0</v>
      </c>
      <c r="BU1089" s="1">
        <v>4.0</v>
      </c>
      <c r="BV1089" s="1">
        <v>4.0</v>
      </c>
      <c r="BW1089" s="1">
        <v>4.0</v>
      </c>
      <c r="BX1089" s="1">
        <v>5.0</v>
      </c>
      <c r="BY1089" s="1">
        <v>3.0</v>
      </c>
      <c r="BZ1089" s="1">
        <v>3.0</v>
      </c>
      <c r="CA1089" s="64">
        <f t="shared" si="32"/>
        <v>184</v>
      </c>
      <c r="CB1089" s="45">
        <f t="shared" si="33"/>
        <v>17</v>
      </c>
      <c r="CC1089" s="45">
        <f t="shared" si="34"/>
        <v>14</v>
      </c>
      <c r="CD1089" s="45">
        <f t="shared" si="35"/>
        <v>10</v>
      </c>
      <c r="CE1089" s="45">
        <f t="shared" si="36"/>
        <v>29</v>
      </c>
      <c r="CF1089" s="45">
        <f t="shared" si="37"/>
        <v>16</v>
      </c>
      <c r="CG1089" s="45">
        <f t="shared" si="38"/>
        <v>15</v>
      </c>
      <c r="CH1089" s="45">
        <f t="shared" si="39"/>
        <v>29</v>
      </c>
      <c r="CI1089" s="45">
        <f t="shared" si="40"/>
        <v>0.5</v>
      </c>
      <c r="CJ1089">
        <f t="shared" si="10"/>
        <v>16</v>
      </c>
      <c r="CK1089" s="45">
        <f t="shared" si="41"/>
        <v>33</v>
      </c>
      <c r="CM1089" s="40">
        <f>VLOOKUP(CB1089,'PROMIS 57 T-Score Conversions'!Q$3:R$35,2,TRUE)</f>
        <v>33.2</v>
      </c>
      <c r="CN1089" s="44" t="str">
        <f t="shared" si="20"/>
        <v>Moderate</v>
      </c>
      <c r="CO1089" s="40">
        <f>VLOOKUP(CC1089,'PROMIS 57 T-Score Conversions'!A$3:B$35,2,TRUE)</f>
        <v>52.1</v>
      </c>
      <c r="CP1089" s="39" t="str">
        <f t="shared" si="21"/>
        <v>Mild</v>
      </c>
      <c r="CQ1089" s="40">
        <f>VLOOKUP(CD1089,'PROMIS 57 T-Score Conversions'!E$3:F$35,2,TRUE)</f>
        <v>47.5</v>
      </c>
      <c r="CR1089" s="39" t="str">
        <f t="shared" si="22"/>
        <v>Normal</v>
      </c>
      <c r="CS1089" s="40">
        <f>VLOOKUP(CE1089,'PROMIS 57 T-Score Conversions'!U$3:V$35,2,TRUE)</f>
        <v>62.3</v>
      </c>
      <c r="CT1089" s="39" t="str">
        <f t="shared" si="42"/>
        <v>Moderate</v>
      </c>
      <c r="CU1089" s="40">
        <f>VLOOKUP(CF1089,'PROMIS 57 T-Score Conversions'!Y$3:Z$35,2,TRUE)</f>
        <v>45.5</v>
      </c>
      <c r="CV1089" s="39" t="str">
        <f t="shared" si="24"/>
        <v>Normal</v>
      </c>
      <c r="CW1089" s="40">
        <f>vlookup(CG1089,'PROMIS 57 T-Score Conversions'!M$3:N$35,2,TRUE)</f>
        <v>36.2</v>
      </c>
      <c r="CX1089" s="39" t="str">
        <f t="shared" si="25"/>
        <v>Moderate</v>
      </c>
      <c r="CY1089" s="40">
        <f>VLOOKup(CH1089,'PROMIS 57 T-Score Conversions'!I$3:J$35,2,TRUE)</f>
        <v>64.8</v>
      </c>
      <c r="CZ1089" s="39" t="str">
        <f t="shared" si="26"/>
        <v>Moderate</v>
      </c>
      <c r="DA1089" s="37">
        <f>VLOOKUP(CJ1089,'PROMIS 57 T-Score Conversions'!AC$3:AD$35,2,TRUE)</f>
        <v>33.92</v>
      </c>
      <c r="DB1089" s="44" t="str">
        <f t="shared" si="30"/>
        <v>Moderate</v>
      </c>
      <c r="DC1089" s="40">
        <f>VLOOKUP(CK1089,'PROMIS 57 T-Score Conversions'!AG$3:AH$35,2,TRUE)</f>
        <v>52.42</v>
      </c>
      <c r="DD1089" s="39" t="str">
        <f t="shared" si="31"/>
        <v>Normal</v>
      </c>
    </row>
    <row r="1090">
      <c r="A1090" s="1" t="b">
        <v>1</v>
      </c>
      <c r="B1090" s="1" t="b">
        <v>1</v>
      </c>
      <c r="C1090" s="20">
        <v>44217.91891114583</v>
      </c>
      <c r="D1090" s="1" t="s">
        <v>606</v>
      </c>
      <c r="E1090" s="1">
        <v>2293.0</v>
      </c>
      <c r="F1090" s="1">
        <v>4.0</v>
      </c>
      <c r="G1090" s="1">
        <v>4.0</v>
      </c>
      <c r="H1090" s="1">
        <v>3.0</v>
      </c>
      <c r="I1090" s="1">
        <v>4.0</v>
      </c>
      <c r="J1090" s="1">
        <v>3.0</v>
      </c>
      <c r="K1090" s="1">
        <v>4.0</v>
      </c>
      <c r="L1090" s="1">
        <v>4.0</v>
      </c>
      <c r="M1090" s="1">
        <v>2.0</v>
      </c>
      <c r="N1090" s="1">
        <v>3.0</v>
      </c>
      <c r="O1090" s="1">
        <v>3.0</v>
      </c>
      <c r="P1090" s="1">
        <v>4.0</v>
      </c>
      <c r="Q1090" s="1">
        <v>4.0</v>
      </c>
      <c r="R1090" s="1">
        <v>4.0</v>
      </c>
      <c r="S1090" s="1">
        <v>4.0</v>
      </c>
      <c r="T1090" s="1">
        <v>4.0</v>
      </c>
      <c r="U1090" s="1">
        <v>5.0</v>
      </c>
      <c r="V1090" s="1">
        <v>4.0</v>
      </c>
      <c r="W1090" s="1">
        <v>3.0</v>
      </c>
      <c r="X1090" s="1">
        <v>5.0</v>
      </c>
      <c r="Y1090" s="1">
        <v>4.0</v>
      </c>
      <c r="Z1090" s="1">
        <v>4.0</v>
      </c>
      <c r="AA1090" s="1">
        <v>5.0</v>
      </c>
      <c r="AB1090" s="1">
        <v>4.0</v>
      </c>
      <c r="AC1090" s="1">
        <v>5.0</v>
      </c>
      <c r="AD1090" s="1">
        <v>4.0</v>
      </c>
      <c r="AE1090" s="1">
        <v>3.0</v>
      </c>
      <c r="AF1090" s="1">
        <v>3.0</v>
      </c>
      <c r="AG1090" s="1">
        <v>3.0</v>
      </c>
      <c r="AH1090" s="1">
        <v>3.0</v>
      </c>
      <c r="AI1090" s="1">
        <v>5.0</v>
      </c>
      <c r="AJ1090" s="1">
        <v>4.0</v>
      </c>
      <c r="AK1090" s="1">
        <v>5.0</v>
      </c>
      <c r="AL1090" s="1">
        <v>4.0</v>
      </c>
      <c r="AM1090" s="1">
        <v>2.0</v>
      </c>
      <c r="AN1090" s="1">
        <v>4.0</v>
      </c>
      <c r="AO1090" s="1">
        <v>4.0</v>
      </c>
      <c r="AP1090" s="1">
        <v>4.0</v>
      </c>
      <c r="AQ1090" s="1">
        <v>5.0</v>
      </c>
      <c r="AR1090" s="1">
        <v>5.0</v>
      </c>
      <c r="AS1090" s="1">
        <v>2.0</v>
      </c>
      <c r="AT1090" s="1">
        <v>2.0</v>
      </c>
      <c r="AU1090" s="1">
        <v>2.0</v>
      </c>
      <c r="AV1090" s="1">
        <v>2.0</v>
      </c>
      <c r="AW1090" s="1">
        <v>2.0</v>
      </c>
      <c r="AX1090" s="1">
        <v>2.0</v>
      </c>
      <c r="AY1090" s="1">
        <v>1.0</v>
      </c>
      <c r="AZ1090" s="1">
        <v>2.0</v>
      </c>
      <c r="BA1090" s="1">
        <v>2.0</v>
      </c>
      <c r="BB1090" s="1">
        <v>3.0</v>
      </c>
      <c r="BC1090" s="1">
        <v>2.0</v>
      </c>
      <c r="BD1090" s="1">
        <v>4.0</v>
      </c>
      <c r="BE1090" s="1">
        <v>2.0</v>
      </c>
      <c r="BF1090" s="1">
        <v>4.0</v>
      </c>
      <c r="BG1090" s="1">
        <v>3.0</v>
      </c>
      <c r="BH1090" s="1">
        <v>4.0</v>
      </c>
      <c r="BI1090" s="1">
        <v>3.0</v>
      </c>
      <c r="BJ1090" s="1">
        <v>6.0</v>
      </c>
      <c r="BK1090" s="1">
        <v>4.0</v>
      </c>
      <c r="BL1090" s="1">
        <v>2.0</v>
      </c>
      <c r="BM1090" s="1">
        <v>2.0</v>
      </c>
      <c r="BN1090" s="1">
        <v>2.0</v>
      </c>
      <c r="BO1090" s="1">
        <v>3.0</v>
      </c>
      <c r="BP1090" s="1">
        <v>2.0</v>
      </c>
      <c r="BQ1090" s="1">
        <v>2.0</v>
      </c>
      <c r="BR1090" s="1">
        <v>2.0</v>
      </c>
      <c r="BS1090" s="1">
        <v>4.0</v>
      </c>
      <c r="BT1090" s="1">
        <v>4.0</v>
      </c>
      <c r="BU1090" s="1">
        <v>4.0</v>
      </c>
      <c r="BV1090" s="1">
        <v>5.0</v>
      </c>
      <c r="BW1090" s="1">
        <v>4.0</v>
      </c>
      <c r="BX1090" s="1">
        <v>3.0</v>
      </c>
      <c r="BY1090" s="1">
        <v>3.0</v>
      </c>
      <c r="BZ1090" s="1">
        <v>3.0</v>
      </c>
      <c r="CA1090" s="64">
        <f t="shared" si="32"/>
        <v>248</v>
      </c>
      <c r="CB1090" s="45">
        <f t="shared" si="33"/>
        <v>28</v>
      </c>
      <c r="CC1090" s="45">
        <f t="shared" si="34"/>
        <v>31</v>
      </c>
      <c r="CD1090" s="45">
        <f t="shared" si="35"/>
        <v>34</v>
      </c>
      <c r="CE1090" s="45">
        <f t="shared" si="36"/>
        <v>30</v>
      </c>
      <c r="CF1090" s="45">
        <f t="shared" si="37"/>
        <v>30</v>
      </c>
      <c r="CG1090" s="45">
        <f t="shared" si="38"/>
        <v>15</v>
      </c>
      <c r="CH1090" s="45">
        <f t="shared" si="39"/>
        <v>25</v>
      </c>
      <c r="CI1090" s="45">
        <f t="shared" si="40"/>
        <v>0.6</v>
      </c>
      <c r="CJ1090">
        <f t="shared" si="10"/>
        <v>19</v>
      </c>
      <c r="CK1090" s="45">
        <f t="shared" si="41"/>
        <v>30</v>
      </c>
      <c r="CM1090" s="40">
        <f>VLOOKUP(CB1090,'PROMIS 57 T-Score Conversions'!Q$3:R$35,2,TRUE)</f>
        <v>40.8</v>
      </c>
      <c r="CN1090" s="44" t="str">
        <f t="shared" si="20"/>
        <v>Mild</v>
      </c>
      <c r="CO1090" s="40">
        <f>VLOOKUP(CC1090,'PROMIS 57 T-Score Conversions'!A$3:B$35,2,TRUE)</f>
        <v>69.8</v>
      </c>
      <c r="CP1090" s="39" t="str">
        <f t="shared" si="21"/>
        <v>Severe</v>
      </c>
      <c r="CQ1090" s="40">
        <f>VLOOKUP(CD1090,'PROMIS 57 T-Score Conversions'!E$3:F$35,2,TRUE)</f>
        <v>71.7</v>
      </c>
      <c r="CR1090" s="39" t="str">
        <f t="shared" si="22"/>
        <v>Severe</v>
      </c>
      <c r="CS1090" s="40">
        <f>VLOOKUP(CE1090,'PROMIS 57 T-Score Conversions'!U$3:V$35,2,TRUE)</f>
        <v>63.3</v>
      </c>
      <c r="CT1090" s="39" t="str">
        <f t="shared" si="42"/>
        <v>Moderate</v>
      </c>
      <c r="CU1090" s="40">
        <f>VLOOKUP(CF1090,'PROMIS 57 T-Score Conversions'!Y$3:Z$35,2,TRUE)</f>
        <v>60.4</v>
      </c>
      <c r="CV1090" s="39" t="str">
        <f t="shared" si="24"/>
        <v>Moderate</v>
      </c>
      <c r="CW1090" s="40">
        <f>vlookup(CG1090,'PROMIS 57 T-Score Conversions'!M$3:N$35,2,TRUE)</f>
        <v>36.2</v>
      </c>
      <c r="CX1090" s="39" t="str">
        <f t="shared" si="25"/>
        <v>Moderate</v>
      </c>
      <c r="CY1090" s="40">
        <f>VLOOKup(CH1090,'PROMIS 57 T-Score Conversions'!I$3:J$35,2,TRUE)</f>
        <v>62.1</v>
      </c>
      <c r="CZ1090" s="39" t="str">
        <f t="shared" si="26"/>
        <v>Moderate</v>
      </c>
      <c r="DA1090" s="37">
        <f>VLOOKUP(CJ1090,'PROMIS 57 T-Score Conversions'!AC$3:AD$35,2,TRUE)</f>
        <v>36.36</v>
      </c>
      <c r="DB1090" s="44" t="str">
        <f t="shared" si="30"/>
        <v>Moderate</v>
      </c>
      <c r="DC1090" s="40">
        <f>VLOOKUP(CK1090,'PROMIS 57 T-Score Conversions'!AG$3:AH$35,2,TRUE)</f>
        <v>49.17</v>
      </c>
      <c r="DD1090" s="39" t="str">
        <f t="shared" si="31"/>
        <v>Normal</v>
      </c>
    </row>
    <row r="1091">
      <c r="A1091" s="1" t="b">
        <v>1</v>
      </c>
      <c r="B1091" s="1" t="b">
        <v>1</v>
      </c>
      <c r="C1091" s="20">
        <v>44218.48379844907</v>
      </c>
      <c r="D1091" s="1" t="s">
        <v>322</v>
      </c>
      <c r="E1091" s="1">
        <v>2110.0</v>
      </c>
      <c r="F1091" s="1">
        <v>4.0</v>
      </c>
      <c r="G1091" s="1">
        <v>5.0</v>
      </c>
      <c r="H1091" s="1">
        <v>5.0</v>
      </c>
      <c r="I1091" s="1">
        <v>4.0</v>
      </c>
      <c r="J1091" s="1">
        <v>4.0</v>
      </c>
      <c r="K1091" s="1">
        <v>5.0</v>
      </c>
      <c r="L1091" s="1">
        <v>5.0</v>
      </c>
      <c r="M1091" s="1">
        <v>4.0</v>
      </c>
      <c r="N1091" s="1">
        <v>2.0</v>
      </c>
      <c r="O1091" s="1">
        <v>2.0</v>
      </c>
      <c r="P1091" s="1">
        <v>2.0</v>
      </c>
      <c r="Q1091" s="1">
        <v>2.0</v>
      </c>
      <c r="R1091" s="1">
        <v>2.0</v>
      </c>
      <c r="S1091" s="1">
        <v>1.0</v>
      </c>
      <c r="T1091" s="1">
        <v>2.0</v>
      </c>
      <c r="U1091" s="1">
        <v>2.0</v>
      </c>
      <c r="V1091" s="1">
        <v>2.0</v>
      </c>
      <c r="W1091" s="1">
        <v>1.0</v>
      </c>
      <c r="X1091" s="1">
        <v>2.0</v>
      </c>
      <c r="Y1091" s="1">
        <v>2.0</v>
      </c>
      <c r="Z1091" s="1">
        <v>2.0</v>
      </c>
      <c r="AA1091" s="1">
        <v>2.0</v>
      </c>
      <c r="AB1091" s="1">
        <v>2.0</v>
      </c>
      <c r="AC1091" s="1">
        <v>2.0</v>
      </c>
      <c r="AD1091" s="1">
        <v>3.0</v>
      </c>
      <c r="AE1091" s="1">
        <v>2.0</v>
      </c>
      <c r="AF1091" s="1">
        <v>2.0</v>
      </c>
      <c r="AG1091" s="1">
        <v>2.0</v>
      </c>
      <c r="AH1091" s="1">
        <v>2.0</v>
      </c>
      <c r="AI1091" s="1">
        <v>2.0</v>
      </c>
      <c r="AJ1091" s="1">
        <v>2.0</v>
      </c>
      <c r="AK1091" s="1">
        <v>3.0</v>
      </c>
      <c r="AL1091" s="1">
        <v>3.0</v>
      </c>
      <c r="AM1091" s="1">
        <v>3.0</v>
      </c>
      <c r="AN1091" s="1">
        <v>3.0</v>
      </c>
      <c r="AO1091" s="1">
        <v>3.0</v>
      </c>
      <c r="AP1091" s="1">
        <v>3.0</v>
      </c>
      <c r="AQ1091" s="1">
        <v>3.0</v>
      </c>
      <c r="AR1091" s="1">
        <v>3.0</v>
      </c>
      <c r="AS1091" s="1">
        <v>3.0</v>
      </c>
      <c r="AT1091" s="1">
        <v>3.0</v>
      </c>
      <c r="AU1091" s="1">
        <v>4.0</v>
      </c>
      <c r="AV1091" s="1">
        <v>3.0</v>
      </c>
      <c r="AW1091" s="1">
        <v>3.0</v>
      </c>
      <c r="AX1091" s="1">
        <v>3.0</v>
      </c>
      <c r="AY1091" s="1">
        <v>3.0</v>
      </c>
      <c r="AZ1091" s="1">
        <v>4.0</v>
      </c>
      <c r="BA1091" s="1">
        <v>3.0</v>
      </c>
      <c r="BB1091" s="1">
        <v>2.0</v>
      </c>
      <c r="BC1091" s="1">
        <v>2.0</v>
      </c>
      <c r="BD1091" s="1">
        <v>2.0</v>
      </c>
      <c r="BE1091" s="1">
        <v>2.0</v>
      </c>
      <c r="BF1091" s="1">
        <v>2.0</v>
      </c>
      <c r="BG1091" s="1">
        <v>2.0</v>
      </c>
      <c r="BH1091" s="1">
        <v>2.0</v>
      </c>
      <c r="BI1091" s="1">
        <v>1.0</v>
      </c>
      <c r="BJ1091" s="1">
        <v>3.0</v>
      </c>
      <c r="BK1091" s="1">
        <v>3.0</v>
      </c>
      <c r="BL1091" s="1">
        <v>3.0</v>
      </c>
      <c r="BM1091" s="1">
        <v>3.0</v>
      </c>
      <c r="BN1091" s="1">
        <v>2.0</v>
      </c>
      <c r="BO1091" s="1">
        <v>3.0</v>
      </c>
      <c r="BP1091" s="1">
        <v>2.0</v>
      </c>
      <c r="BQ1091" s="1">
        <v>2.0</v>
      </c>
      <c r="BR1091" s="1">
        <v>2.0</v>
      </c>
      <c r="BS1091" s="1">
        <v>3.0</v>
      </c>
      <c r="BT1091" s="1">
        <v>3.0</v>
      </c>
      <c r="BU1091" s="1">
        <v>3.0</v>
      </c>
      <c r="BV1091" s="1">
        <v>3.0</v>
      </c>
      <c r="BW1091" s="1">
        <v>3.0</v>
      </c>
      <c r="BX1091" s="1">
        <v>3.0</v>
      </c>
      <c r="BY1091" s="1">
        <v>3.0</v>
      </c>
      <c r="BZ1091" s="1">
        <v>3.0</v>
      </c>
      <c r="CA1091" s="64">
        <f t="shared" si="32"/>
        <v>196</v>
      </c>
      <c r="CB1091" s="45">
        <f t="shared" si="33"/>
        <v>36</v>
      </c>
      <c r="CC1091" s="45">
        <f t="shared" si="34"/>
        <v>15</v>
      </c>
      <c r="CD1091" s="45">
        <f t="shared" si="35"/>
        <v>15</v>
      </c>
      <c r="CE1091" s="45">
        <f t="shared" si="36"/>
        <v>18</v>
      </c>
      <c r="CF1091" s="45">
        <f t="shared" si="37"/>
        <v>24</v>
      </c>
      <c r="CG1091" s="45">
        <f t="shared" si="38"/>
        <v>26</v>
      </c>
      <c r="CH1091" s="45">
        <f t="shared" si="39"/>
        <v>15</v>
      </c>
      <c r="CI1091" s="45">
        <f t="shared" si="40"/>
        <v>0.3</v>
      </c>
      <c r="CJ1091">
        <f t="shared" si="10"/>
        <v>20</v>
      </c>
      <c r="CK1091" s="45">
        <f t="shared" si="41"/>
        <v>24</v>
      </c>
      <c r="CM1091" s="40">
        <f>VLOOKUP(CB1091,'PROMIS 57 T-Score Conversions'!Q$3:R$35,2,TRUE)</f>
        <v>47.8</v>
      </c>
      <c r="CN1091" s="44" t="str">
        <f t="shared" si="20"/>
        <v>Normal</v>
      </c>
      <c r="CO1091" s="40">
        <f>VLOOKUP(CC1091,'PROMIS 57 T-Score Conversions'!A$3:B$35,2,TRUE)</f>
        <v>53.2</v>
      </c>
      <c r="CP1091" s="39" t="str">
        <f t="shared" si="21"/>
        <v>Mild</v>
      </c>
      <c r="CQ1091" s="40">
        <f>VLOOKUP(CD1091,'PROMIS 57 T-Score Conversions'!E$3:F$35,2,TRUE)</f>
        <v>54.1</v>
      </c>
      <c r="CR1091" s="39" t="str">
        <f t="shared" si="22"/>
        <v>Normal</v>
      </c>
      <c r="CS1091" s="40">
        <f>VLOOKUP(CE1091,'PROMIS 57 T-Score Conversions'!U$3:V$35,2,TRUE)</f>
        <v>51.5</v>
      </c>
      <c r="CT1091" s="39" t="str">
        <f t="shared" si="42"/>
        <v>Normal</v>
      </c>
      <c r="CU1091" s="40">
        <f>VLOOKUP(CF1091,'PROMIS 57 T-Score Conversions'!Y$3:Z$35,2,TRUE)</f>
        <v>54.3</v>
      </c>
      <c r="CV1091" s="39" t="str">
        <f t="shared" si="24"/>
        <v>Normal</v>
      </c>
      <c r="CW1091" s="40">
        <f>vlookup(CG1091,'PROMIS 57 T-Score Conversions'!M$3:N$35,2,TRUE)</f>
        <v>46</v>
      </c>
      <c r="CX1091" s="39" t="str">
        <f t="shared" si="25"/>
        <v>Normal</v>
      </c>
      <c r="CY1091" s="40">
        <f>VLOOKup(CH1091,'PROMIS 57 T-Score Conversions'!I$3:J$35,2,TRUE)</f>
        <v>55</v>
      </c>
      <c r="CZ1091" s="39" t="str">
        <f t="shared" si="26"/>
        <v>Mild</v>
      </c>
      <c r="DA1091" s="37">
        <f>VLOOKUP(CJ1091,'PROMIS 57 T-Score Conversions'!AC$3:AD$35,2,TRUE)</f>
        <v>37.15</v>
      </c>
      <c r="DB1091" s="44" t="str">
        <f t="shared" si="30"/>
        <v>Moderate</v>
      </c>
      <c r="DC1091" s="40">
        <f>VLOOKUP(CK1091,'PROMIS 57 T-Score Conversions'!AG$3:AH$35,2,TRUE)</f>
        <v>43.42</v>
      </c>
      <c r="DD1091" s="39" t="str">
        <f t="shared" si="31"/>
        <v>Normal</v>
      </c>
    </row>
    <row r="1092">
      <c r="A1092" s="1" t="b">
        <v>1</v>
      </c>
      <c r="B1092" s="1" t="b">
        <v>1</v>
      </c>
      <c r="C1092" s="20">
        <v>44219.334554050925</v>
      </c>
      <c r="D1092" s="1" t="s">
        <v>607</v>
      </c>
      <c r="E1092" s="1">
        <v>2460.0</v>
      </c>
      <c r="F1092" s="1">
        <v>5.0</v>
      </c>
      <c r="G1092" s="1">
        <v>5.0</v>
      </c>
      <c r="H1092" s="1">
        <v>5.0</v>
      </c>
      <c r="I1092" s="1">
        <v>5.0</v>
      </c>
      <c r="J1092" s="1">
        <v>5.0</v>
      </c>
      <c r="K1092" s="1">
        <v>5.0</v>
      </c>
      <c r="L1092" s="1">
        <v>5.0</v>
      </c>
      <c r="M1092" s="1">
        <v>5.0</v>
      </c>
      <c r="N1092" s="1">
        <v>1.0</v>
      </c>
      <c r="O1092" s="1">
        <v>1.0</v>
      </c>
      <c r="P1092" s="1">
        <v>1.0</v>
      </c>
      <c r="Q1092" s="1">
        <v>1.0</v>
      </c>
      <c r="R1092" s="1">
        <v>1.0</v>
      </c>
      <c r="S1092" s="1">
        <v>1.0</v>
      </c>
      <c r="T1092" s="1">
        <v>2.0</v>
      </c>
      <c r="U1092" s="1">
        <v>2.0</v>
      </c>
      <c r="V1092" s="1">
        <v>1.0</v>
      </c>
      <c r="W1092" s="1">
        <v>1.0</v>
      </c>
      <c r="X1092" s="1">
        <v>1.0</v>
      </c>
      <c r="Y1092" s="1">
        <v>1.0</v>
      </c>
      <c r="Z1092" s="1">
        <v>1.0</v>
      </c>
      <c r="AA1092" s="1">
        <v>1.0</v>
      </c>
      <c r="AB1092" s="1">
        <v>1.0</v>
      </c>
      <c r="AC1092" s="1">
        <v>1.0</v>
      </c>
      <c r="AD1092" s="1">
        <v>4.0</v>
      </c>
      <c r="AE1092" s="1">
        <v>4.0</v>
      </c>
      <c r="AF1092" s="1">
        <v>2.0</v>
      </c>
      <c r="AG1092" s="1">
        <v>3.0</v>
      </c>
      <c r="AH1092" s="1">
        <v>4.0</v>
      </c>
      <c r="AI1092" s="1">
        <v>2.0</v>
      </c>
      <c r="AJ1092" s="1">
        <v>3.0</v>
      </c>
      <c r="AK1092" s="1">
        <v>3.0</v>
      </c>
      <c r="AL1092" s="1">
        <v>3.0</v>
      </c>
      <c r="AM1092" s="1">
        <v>2.0</v>
      </c>
      <c r="AN1092" s="1">
        <v>3.0</v>
      </c>
      <c r="AO1092" s="1">
        <v>1.0</v>
      </c>
      <c r="AP1092" s="1">
        <v>4.0</v>
      </c>
      <c r="AQ1092" s="1">
        <v>4.0</v>
      </c>
      <c r="AR1092" s="1">
        <v>3.0</v>
      </c>
      <c r="AS1092" s="1">
        <v>3.0</v>
      </c>
      <c r="AT1092" s="1">
        <v>5.0</v>
      </c>
      <c r="AU1092" s="1">
        <v>5.0</v>
      </c>
      <c r="AV1092" s="1">
        <v>5.0</v>
      </c>
      <c r="AW1092" s="1">
        <v>5.0</v>
      </c>
      <c r="AX1092" s="1">
        <v>5.0</v>
      </c>
      <c r="AY1092" s="1">
        <v>5.0</v>
      </c>
      <c r="AZ1092" s="1">
        <v>5.0</v>
      </c>
      <c r="BA1092" s="1">
        <v>5.0</v>
      </c>
      <c r="BB1092" s="1">
        <v>1.0</v>
      </c>
      <c r="BC1092" s="1">
        <v>1.0</v>
      </c>
      <c r="BD1092" s="1">
        <v>1.0</v>
      </c>
      <c r="BE1092" s="1">
        <v>1.0</v>
      </c>
      <c r="BF1092" s="1">
        <v>1.0</v>
      </c>
      <c r="BG1092" s="1">
        <v>1.0</v>
      </c>
      <c r="BH1092" s="1">
        <v>1.0</v>
      </c>
      <c r="BI1092" s="1">
        <v>1.0</v>
      </c>
      <c r="BJ1092" s="1">
        <v>0.0</v>
      </c>
      <c r="BK1092" s="1">
        <v>4.0</v>
      </c>
      <c r="BL1092" s="1">
        <v>4.0</v>
      </c>
      <c r="BM1092" s="1">
        <v>4.0</v>
      </c>
      <c r="BN1092" s="1">
        <v>5.0</v>
      </c>
      <c r="BO1092" s="1">
        <v>4.0</v>
      </c>
      <c r="BP1092" s="1">
        <v>4.0</v>
      </c>
      <c r="BQ1092" s="1">
        <v>4.0</v>
      </c>
      <c r="BR1092" s="1">
        <v>4.0</v>
      </c>
      <c r="BS1092" s="1">
        <v>1.0</v>
      </c>
      <c r="BT1092" s="1">
        <v>1.0</v>
      </c>
      <c r="BU1092" s="1">
        <v>2.0</v>
      </c>
      <c r="BV1092" s="1">
        <v>2.0</v>
      </c>
      <c r="BW1092" s="1">
        <v>2.0</v>
      </c>
      <c r="BX1092" s="1">
        <v>1.0</v>
      </c>
      <c r="BY1092" s="1">
        <v>1.0</v>
      </c>
      <c r="BZ1092" s="1">
        <v>2.0</v>
      </c>
      <c r="CA1092" s="64">
        <f t="shared" si="32"/>
        <v>199</v>
      </c>
      <c r="CB1092" s="45">
        <f t="shared" si="33"/>
        <v>40</v>
      </c>
      <c r="CC1092" s="45">
        <f t="shared" si="34"/>
        <v>10</v>
      </c>
      <c r="CD1092" s="45">
        <f t="shared" si="35"/>
        <v>8</v>
      </c>
      <c r="CE1092" s="45">
        <f t="shared" si="36"/>
        <v>25</v>
      </c>
      <c r="CF1092" s="45">
        <f t="shared" si="37"/>
        <v>23</v>
      </c>
      <c r="CG1092" s="45">
        <f t="shared" si="38"/>
        <v>40</v>
      </c>
      <c r="CH1092" s="45">
        <f t="shared" si="39"/>
        <v>8</v>
      </c>
      <c r="CI1092" s="45">
        <f t="shared" si="40"/>
        <v>0</v>
      </c>
      <c r="CJ1092">
        <f t="shared" si="10"/>
        <v>33</v>
      </c>
      <c r="CK1092" s="45">
        <f t="shared" si="41"/>
        <v>12</v>
      </c>
      <c r="CM1092" s="40">
        <f>VLOOKUP(CB1092,'PROMIS 57 T-Score Conversions'!Q$3:R$35,2,TRUE)</f>
        <v>60.1</v>
      </c>
      <c r="CN1092" s="44" t="str">
        <f t="shared" si="20"/>
        <v>Normal</v>
      </c>
      <c r="CO1092" s="40">
        <f>VLOOKUP(CC1092,'PROMIS 57 T-Score Conversions'!A$3:B$35,2,TRUE)</f>
        <v>45.9</v>
      </c>
      <c r="CP1092" s="39" t="str">
        <f t="shared" si="21"/>
        <v>Normal</v>
      </c>
      <c r="CQ1092" s="40">
        <f>VLOOKUP(CD1092,'PROMIS 57 T-Score Conversions'!E$3:F$35,2,TRUE)</f>
        <v>38.2</v>
      </c>
      <c r="CR1092" s="39" t="str">
        <f t="shared" si="22"/>
        <v>Normal</v>
      </c>
      <c r="CS1092" s="40">
        <f>VLOOKUP(CE1092,'PROMIS 57 T-Score Conversions'!U$3:V$35,2,TRUE)</f>
        <v>58.5</v>
      </c>
      <c r="CT1092" s="39" t="str">
        <f t="shared" si="42"/>
        <v>Mild</v>
      </c>
      <c r="CU1092" s="40">
        <f>VLOOKUP(CF1092,'PROMIS 57 T-Score Conversions'!Y$3:Z$35,2,TRUE)</f>
        <v>53.3</v>
      </c>
      <c r="CV1092" s="39" t="str">
        <f t="shared" si="24"/>
        <v>Normal</v>
      </c>
      <c r="CW1092" s="40">
        <f>vlookup(CG1092,'PROMIS 57 T-Score Conversions'!M$3:N$35,2,TRUE)</f>
        <v>65.4</v>
      </c>
      <c r="CX1092" s="39" t="str">
        <f t="shared" si="25"/>
        <v>Normal</v>
      </c>
      <c r="CY1092" s="40">
        <f>VLOOKup(CH1092,'PROMIS 57 T-Score Conversions'!I$3:J$35,2,TRUE)</f>
        <v>40.7</v>
      </c>
      <c r="CZ1092" s="39" t="str">
        <f t="shared" si="26"/>
        <v>Normal</v>
      </c>
      <c r="DA1092" s="37">
        <f>VLOOKUP(CJ1092,'PROMIS 57 T-Score Conversions'!AC$3:AD$35,2,TRUE)</f>
        <v>48.18</v>
      </c>
      <c r="DB1092" s="44" t="str">
        <f t="shared" si="30"/>
        <v>Normal</v>
      </c>
      <c r="DC1092" s="40">
        <f>VLOOKUP(CK1092,'PROMIS 57 T-Score Conversions'!AG$3:AH$35,2,TRUE)</f>
        <v>31.63</v>
      </c>
      <c r="DD1092" s="39" t="str">
        <f t="shared" si="31"/>
        <v>Normal</v>
      </c>
    </row>
    <row r="1093">
      <c r="A1093" s="1" t="b">
        <v>1</v>
      </c>
      <c r="B1093" s="1" t="b">
        <v>1</v>
      </c>
      <c r="C1093" s="20">
        <v>44219.364847916666</v>
      </c>
      <c r="D1093" s="1" t="s">
        <v>491</v>
      </c>
      <c r="E1093" s="1">
        <v>2301.0</v>
      </c>
      <c r="F1093" s="1">
        <v>5.0</v>
      </c>
      <c r="G1093" s="1">
        <v>5.0</v>
      </c>
      <c r="H1093" s="1">
        <v>5.0</v>
      </c>
      <c r="I1093" s="1">
        <v>5.0</v>
      </c>
      <c r="J1093" s="1">
        <v>5.0</v>
      </c>
      <c r="K1093" s="1">
        <v>5.0</v>
      </c>
      <c r="L1093" s="1">
        <v>5.0</v>
      </c>
      <c r="M1093" s="1">
        <v>4.0</v>
      </c>
      <c r="N1093" s="1">
        <v>2.0</v>
      </c>
      <c r="O1093" s="1">
        <v>2.0</v>
      </c>
      <c r="P1093" s="1">
        <v>2.0</v>
      </c>
      <c r="Q1093" s="1">
        <v>2.0</v>
      </c>
      <c r="R1093" s="1">
        <v>2.0</v>
      </c>
      <c r="S1093" s="1">
        <v>2.0</v>
      </c>
      <c r="T1093" s="1">
        <v>2.0</v>
      </c>
      <c r="U1093" s="1">
        <v>3.0</v>
      </c>
      <c r="V1093" s="1">
        <v>2.0</v>
      </c>
      <c r="W1093" s="1">
        <v>1.0</v>
      </c>
      <c r="X1093" s="1">
        <v>2.0</v>
      </c>
      <c r="Y1093" s="1">
        <v>2.0</v>
      </c>
      <c r="Z1093" s="1">
        <v>1.0</v>
      </c>
      <c r="AA1093" s="1">
        <v>2.0</v>
      </c>
      <c r="AB1093" s="1">
        <v>2.0</v>
      </c>
      <c r="AC1093" s="1">
        <v>1.0</v>
      </c>
      <c r="AD1093" s="1">
        <v>4.0</v>
      </c>
      <c r="AE1093" s="1">
        <v>3.0</v>
      </c>
      <c r="AF1093" s="1">
        <v>3.0</v>
      </c>
      <c r="AG1093" s="1">
        <v>4.0</v>
      </c>
      <c r="AH1093" s="1">
        <v>2.0</v>
      </c>
      <c r="AI1093" s="1">
        <v>2.0</v>
      </c>
      <c r="AJ1093" s="1">
        <v>3.0</v>
      </c>
      <c r="AK1093" s="1">
        <v>2.0</v>
      </c>
      <c r="AL1093" s="1">
        <v>4.0</v>
      </c>
      <c r="AM1093" s="1">
        <v>4.0</v>
      </c>
      <c r="AN1093" s="1">
        <v>4.0</v>
      </c>
      <c r="AO1093" s="1">
        <v>4.0</v>
      </c>
      <c r="AP1093" s="1">
        <v>4.0</v>
      </c>
      <c r="AQ1093" s="1">
        <v>4.0</v>
      </c>
      <c r="AR1093" s="1">
        <v>4.0</v>
      </c>
      <c r="AS1093" s="1">
        <v>4.0</v>
      </c>
      <c r="AT1093" s="1">
        <v>4.0</v>
      </c>
      <c r="AU1093" s="1">
        <v>4.0</v>
      </c>
      <c r="AV1093" s="1">
        <v>4.0</v>
      </c>
      <c r="AW1093" s="1">
        <v>4.0</v>
      </c>
      <c r="AX1093" s="1">
        <v>4.0</v>
      </c>
      <c r="AY1093" s="1">
        <v>4.0</v>
      </c>
      <c r="AZ1093" s="1">
        <v>4.0</v>
      </c>
      <c r="BA1093" s="1">
        <v>4.0</v>
      </c>
      <c r="BB1093" s="1">
        <v>4.0</v>
      </c>
      <c r="BC1093" s="1">
        <v>3.0</v>
      </c>
      <c r="BD1093" s="1">
        <v>2.0</v>
      </c>
      <c r="BE1093" s="1">
        <v>2.0</v>
      </c>
      <c r="BF1093" s="1">
        <v>3.0</v>
      </c>
      <c r="BG1093" s="1">
        <v>2.0</v>
      </c>
      <c r="BH1093" s="1">
        <v>4.0</v>
      </c>
      <c r="BI1093" s="1">
        <v>3.0</v>
      </c>
      <c r="BJ1093" s="1">
        <v>8.0</v>
      </c>
      <c r="BK1093" s="1">
        <v>3.0</v>
      </c>
      <c r="BL1093" s="1">
        <v>2.0</v>
      </c>
      <c r="BM1093" s="1">
        <v>4.0</v>
      </c>
      <c r="BN1093" s="1">
        <v>2.0</v>
      </c>
      <c r="BO1093" s="1">
        <v>3.0</v>
      </c>
      <c r="BP1093" s="1">
        <v>3.0</v>
      </c>
      <c r="BQ1093" s="1">
        <v>2.0</v>
      </c>
      <c r="BR1093" s="1">
        <v>3.0</v>
      </c>
      <c r="BS1093" s="1">
        <v>2.0</v>
      </c>
      <c r="BT1093" s="1">
        <v>3.0</v>
      </c>
      <c r="BU1093" s="1">
        <v>4.0</v>
      </c>
      <c r="BV1093" s="1">
        <v>4.0</v>
      </c>
      <c r="BW1093" s="1">
        <v>4.0</v>
      </c>
      <c r="BX1093" s="1">
        <v>2.0</v>
      </c>
      <c r="BY1093" s="1">
        <v>1.0</v>
      </c>
      <c r="BZ1093" s="1">
        <v>4.0</v>
      </c>
      <c r="CA1093" s="64">
        <f t="shared" si="32"/>
        <v>233</v>
      </c>
      <c r="CB1093" s="45">
        <f t="shared" si="33"/>
        <v>39</v>
      </c>
      <c r="CC1093" s="45">
        <f t="shared" si="34"/>
        <v>17</v>
      </c>
      <c r="CD1093" s="45">
        <f t="shared" si="35"/>
        <v>13</v>
      </c>
      <c r="CE1093" s="45">
        <f t="shared" si="36"/>
        <v>23</v>
      </c>
      <c r="CF1093" s="45">
        <f t="shared" si="37"/>
        <v>32</v>
      </c>
      <c r="CG1093" s="45">
        <f t="shared" si="38"/>
        <v>32</v>
      </c>
      <c r="CH1093" s="45">
        <f t="shared" si="39"/>
        <v>23</v>
      </c>
      <c r="CI1093" s="45">
        <f t="shared" si="40"/>
        <v>0.8</v>
      </c>
      <c r="CJ1093">
        <f t="shared" si="10"/>
        <v>22</v>
      </c>
      <c r="CK1093" s="45">
        <f t="shared" si="41"/>
        <v>24</v>
      </c>
      <c r="CM1093" s="40">
        <f>VLOOKUP(CB1093,'PROMIS 57 T-Score Conversions'!Q$3:R$35,2,TRUE)</f>
        <v>53</v>
      </c>
      <c r="CN1093" s="44" t="str">
        <f t="shared" si="20"/>
        <v>Normal</v>
      </c>
      <c r="CO1093" s="40">
        <f>VLOOKUP(CC1093,'PROMIS 57 T-Score Conversions'!A$3:B$35,2,TRUE)</f>
        <v>55.4</v>
      </c>
      <c r="CP1093" s="39" t="str">
        <f t="shared" si="21"/>
        <v>Moderate</v>
      </c>
      <c r="CQ1093" s="40">
        <f>VLOOKUP(CD1093,'PROMIS 57 T-Score Conversions'!E$3:F$35,2,TRUE)</f>
        <v>52.1</v>
      </c>
      <c r="CR1093" s="39" t="str">
        <f t="shared" si="22"/>
        <v>Normal</v>
      </c>
      <c r="CS1093" s="40">
        <f>VLOOKUP(CE1093,'PROMIS 57 T-Score Conversions'!U$3:V$35,2,TRUE)</f>
        <v>56.6</v>
      </c>
      <c r="CT1093" s="39" t="str">
        <f t="shared" si="42"/>
        <v>Mild</v>
      </c>
      <c r="CU1093" s="40">
        <f>VLOOKUP(CF1093,'PROMIS 57 T-Score Conversions'!Y$3:Z$35,2,TRUE)</f>
        <v>62.6</v>
      </c>
      <c r="CV1093" s="39" t="str">
        <f t="shared" si="24"/>
        <v>Moderate</v>
      </c>
      <c r="CW1093" s="40">
        <f>vlookup(CG1093,'PROMIS 57 T-Score Conversions'!M$3:N$35,2,TRUE)</f>
        <v>51.7</v>
      </c>
      <c r="CX1093" s="39" t="str">
        <f t="shared" si="25"/>
        <v>Normal</v>
      </c>
      <c r="CY1093" s="40">
        <f>VLOOKup(CH1093,'PROMIS 57 T-Score Conversions'!I$3:J$35,2,TRUE)</f>
        <v>60.8</v>
      </c>
      <c r="CZ1093" s="39" t="str">
        <f t="shared" si="26"/>
        <v>Moderate</v>
      </c>
      <c r="DA1093" s="37">
        <f>VLOOKUP(CJ1093,'PROMIS 57 T-Score Conversions'!AC$3:AD$35,2,TRUE)</f>
        <v>38.71</v>
      </c>
      <c r="DB1093" s="44" t="str">
        <f t="shared" si="30"/>
        <v>Moderate</v>
      </c>
      <c r="DC1093" s="40">
        <f>VLOOKUP(CK1093,'PROMIS 57 T-Score Conversions'!AG$3:AH$35,2,TRUE)</f>
        <v>43.42</v>
      </c>
      <c r="DD1093" s="39" t="str">
        <f t="shared" si="31"/>
        <v>Normal</v>
      </c>
    </row>
    <row r="1094">
      <c r="A1094" s="1" t="b">
        <v>1</v>
      </c>
      <c r="B1094" s="1" t="b">
        <v>1</v>
      </c>
      <c r="C1094" s="20">
        <v>44219.46823921296</v>
      </c>
      <c r="D1094" s="1" t="s">
        <v>573</v>
      </c>
      <c r="E1094" s="1">
        <v>2435.0</v>
      </c>
      <c r="F1094" s="1">
        <v>2.0</v>
      </c>
      <c r="G1094" s="1">
        <v>2.0</v>
      </c>
      <c r="H1094" s="1">
        <v>3.0</v>
      </c>
      <c r="I1094" s="1">
        <v>2.0</v>
      </c>
      <c r="J1094" s="1">
        <v>2.0</v>
      </c>
      <c r="K1094" s="1">
        <v>2.0</v>
      </c>
      <c r="L1094" s="1">
        <v>2.0</v>
      </c>
      <c r="M1094" s="1">
        <v>2.0</v>
      </c>
      <c r="N1094" s="1">
        <v>2.0</v>
      </c>
      <c r="O1094" s="1">
        <v>4.0</v>
      </c>
      <c r="P1094" s="1">
        <v>4.0</v>
      </c>
      <c r="Q1094" s="1">
        <v>5.0</v>
      </c>
      <c r="R1094" s="1">
        <v>4.0</v>
      </c>
      <c r="S1094" s="1">
        <v>4.0</v>
      </c>
      <c r="T1094" s="1">
        <v>4.0</v>
      </c>
      <c r="U1094" s="1">
        <v>5.0</v>
      </c>
      <c r="V1094" s="1">
        <v>1.0</v>
      </c>
      <c r="W1094" s="1">
        <v>4.0</v>
      </c>
      <c r="X1094" s="1">
        <v>2.0</v>
      </c>
      <c r="Y1094" s="1">
        <v>4.0</v>
      </c>
      <c r="Z1094" s="1">
        <v>2.0</v>
      </c>
      <c r="AA1094" s="1">
        <v>3.0</v>
      </c>
      <c r="AB1094" s="1">
        <v>2.0</v>
      </c>
      <c r="AC1094" s="1">
        <v>2.0</v>
      </c>
      <c r="AD1094" s="1">
        <v>5.0</v>
      </c>
      <c r="AE1094" s="1">
        <v>4.0</v>
      </c>
      <c r="AF1094" s="1">
        <v>4.0</v>
      </c>
      <c r="AG1094" s="1">
        <v>4.0</v>
      </c>
      <c r="AH1094" s="1">
        <v>5.0</v>
      </c>
      <c r="AI1094" s="1">
        <v>4.0</v>
      </c>
      <c r="AJ1094" s="1">
        <v>5.0</v>
      </c>
      <c r="AK1094" s="1">
        <v>4.0</v>
      </c>
      <c r="AL1094" s="1">
        <v>4.0</v>
      </c>
      <c r="AM1094" s="1">
        <v>4.0</v>
      </c>
      <c r="AN1094" s="1">
        <v>4.0</v>
      </c>
      <c r="AO1094" s="1">
        <v>5.0</v>
      </c>
      <c r="AP1094" s="1">
        <v>4.0</v>
      </c>
      <c r="AQ1094" s="1">
        <v>4.0</v>
      </c>
      <c r="AR1094" s="1">
        <v>4.0</v>
      </c>
      <c r="AS1094" s="1">
        <v>4.0</v>
      </c>
      <c r="AT1094" s="1">
        <v>2.0</v>
      </c>
      <c r="AU1094" s="1">
        <v>1.0</v>
      </c>
      <c r="AV1094" s="1">
        <v>1.0</v>
      </c>
      <c r="AW1094" s="1">
        <v>2.0</v>
      </c>
      <c r="AX1094" s="1">
        <v>2.0</v>
      </c>
      <c r="AY1094" s="1">
        <v>2.0</v>
      </c>
      <c r="AZ1094" s="1">
        <v>1.0</v>
      </c>
      <c r="BA1094" s="1">
        <v>1.0</v>
      </c>
      <c r="BB1094" s="1">
        <v>5.0</v>
      </c>
      <c r="BC1094" s="1">
        <v>5.0</v>
      </c>
      <c r="BD1094" s="1">
        <v>5.0</v>
      </c>
      <c r="BE1094" s="1">
        <v>5.0</v>
      </c>
      <c r="BF1094" s="1">
        <v>5.0</v>
      </c>
      <c r="BG1094" s="1">
        <v>5.0</v>
      </c>
      <c r="BH1094" s="1">
        <v>5.0</v>
      </c>
      <c r="BI1094" s="1">
        <v>5.0</v>
      </c>
      <c r="BJ1094" s="1">
        <v>10.0</v>
      </c>
      <c r="BK1094" s="1">
        <v>2.0</v>
      </c>
      <c r="BL1094" s="1">
        <v>2.0</v>
      </c>
      <c r="BM1094" s="1">
        <v>2.0</v>
      </c>
      <c r="BN1094" s="1">
        <v>2.0</v>
      </c>
      <c r="BO1094" s="1">
        <v>1.0</v>
      </c>
      <c r="BP1094" s="1">
        <v>1.0</v>
      </c>
      <c r="BQ1094" s="1">
        <v>1.0</v>
      </c>
      <c r="BR1094" s="1">
        <v>1.0</v>
      </c>
      <c r="BS1094" s="1">
        <v>5.0</v>
      </c>
      <c r="BT1094" s="1">
        <v>5.0</v>
      </c>
      <c r="BU1094" s="1">
        <v>5.0</v>
      </c>
      <c r="BV1094" s="1">
        <v>5.0</v>
      </c>
      <c r="BW1094" s="1">
        <v>5.0</v>
      </c>
      <c r="BX1094" s="1">
        <v>4.0</v>
      </c>
      <c r="BY1094" s="1">
        <v>5.0</v>
      </c>
      <c r="BZ1094" s="1">
        <v>5.0</v>
      </c>
      <c r="CA1094" s="64">
        <f t="shared" si="32"/>
        <v>250</v>
      </c>
      <c r="CB1094" s="45">
        <f t="shared" si="33"/>
        <v>17</v>
      </c>
      <c r="CC1094" s="45">
        <f t="shared" si="34"/>
        <v>32</v>
      </c>
      <c r="CD1094" s="45">
        <f t="shared" si="35"/>
        <v>20</v>
      </c>
      <c r="CE1094" s="45">
        <f t="shared" si="36"/>
        <v>35</v>
      </c>
      <c r="CF1094" s="45">
        <f t="shared" si="37"/>
        <v>33</v>
      </c>
      <c r="CG1094" s="45">
        <f t="shared" si="38"/>
        <v>12</v>
      </c>
      <c r="CH1094" s="45">
        <f t="shared" si="39"/>
        <v>40</v>
      </c>
      <c r="CI1094" s="45">
        <f t="shared" si="40"/>
        <v>1</v>
      </c>
      <c r="CJ1094">
        <f t="shared" si="10"/>
        <v>12</v>
      </c>
      <c r="CK1094" s="45">
        <f t="shared" si="41"/>
        <v>39</v>
      </c>
      <c r="CM1094" s="40">
        <f>VLOOKUP(CB1094,'PROMIS 57 T-Score Conversions'!Q$3:R$35,2,TRUE)</f>
        <v>33.2</v>
      </c>
      <c r="CN1094" s="44" t="str">
        <f t="shared" si="20"/>
        <v>Moderate</v>
      </c>
      <c r="CO1094" s="40">
        <f>VLOOKUP(CC1094,'PROMIS 57 T-Score Conversions'!A$3:B$35,2,TRUE)</f>
        <v>70.8</v>
      </c>
      <c r="CP1094" s="39" t="str">
        <f t="shared" si="21"/>
        <v>Severe</v>
      </c>
      <c r="CQ1094" s="40">
        <f>VLOOKUP(CD1094,'PROMIS 57 T-Score Conversions'!E$3:F$35,2,TRUE)</f>
        <v>58.5</v>
      </c>
      <c r="CR1094" s="39" t="str">
        <f t="shared" si="22"/>
        <v>Mild</v>
      </c>
      <c r="CS1094" s="40">
        <f>VLOOKUP(CE1094,'PROMIS 57 T-Score Conversions'!U$3:V$35,2,TRUE)</f>
        <v>68.6</v>
      </c>
      <c r="CT1094" s="39" t="str">
        <f t="shared" si="42"/>
        <v>Moderate</v>
      </c>
      <c r="CU1094" s="40">
        <f>VLOOKUP(CF1094,'PROMIS 57 T-Score Conversions'!Y$3:Z$35,2,TRUE)</f>
        <v>63.7</v>
      </c>
      <c r="CV1094" s="39" t="str">
        <f t="shared" si="24"/>
        <v>Moderate</v>
      </c>
      <c r="CW1094" s="40">
        <f>vlookup(CG1094,'PROMIS 57 T-Score Conversions'!M$3:N$35,2,TRUE)</f>
        <v>33.6</v>
      </c>
      <c r="CX1094" s="39" t="str">
        <f t="shared" si="25"/>
        <v>Moderate</v>
      </c>
      <c r="CY1094" s="40">
        <f>VLOOKup(CH1094,'PROMIS 57 T-Score Conversions'!I$3:J$35,2,TRUE)</f>
        <v>77</v>
      </c>
      <c r="CZ1094" s="39" t="str">
        <f t="shared" si="26"/>
        <v>Severe</v>
      </c>
      <c r="DA1094" s="37">
        <f>VLOOKUP(CJ1094,'PROMIS 57 T-Score Conversions'!AC$3:AD$35,2,TRUE)</f>
        <v>30.11</v>
      </c>
      <c r="DB1094" s="44" t="str">
        <f t="shared" si="30"/>
        <v>Moderate</v>
      </c>
      <c r="DC1094" s="40">
        <f>VLOOKUP(CK1094,'PROMIS 57 T-Score Conversions'!AG$3:AH$35,2,TRUE)</f>
        <v>62.52</v>
      </c>
      <c r="DD1094" s="39" t="str">
        <f t="shared" si="31"/>
        <v>Moderate</v>
      </c>
    </row>
    <row r="1095">
      <c r="A1095" s="1" t="b">
        <v>1</v>
      </c>
      <c r="B1095" s="1" t="b">
        <v>1</v>
      </c>
      <c r="C1095" s="20">
        <v>44220.69982846065</v>
      </c>
      <c r="D1095" s="1" t="s">
        <v>469</v>
      </c>
      <c r="E1095" s="1">
        <v>2292.0</v>
      </c>
      <c r="F1095" s="1">
        <v>5.0</v>
      </c>
      <c r="G1095" s="1">
        <v>4.0</v>
      </c>
      <c r="H1095" s="1">
        <v>4.0</v>
      </c>
      <c r="I1095" s="1">
        <v>4.0</v>
      </c>
      <c r="J1095" s="1">
        <v>4.0</v>
      </c>
      <c r="K1095" s="1">
        <v>4.0</v>
      </c>
      <c r="L1095" s="1">
        <v>5.0</v>
      </c>
      <c r="M1095" s="1">
        <v>4.0</v>
      </c>
      <c r="N1095" s="1">
        <v>3.0</v>
      </c>
      <c r="O1095" s="1">
        <v>2.0</v>
      </c>
      <c r="P1095" s="1">
        <v>2.0</v>
      </c>
      <c r="Q1095" s="1">
        <v>3.0</v>
      </c>
      <c r="R1095" s="1">
        <v>3.0</v>
      </c>
      <c r="S1095" s="1">
        <v>3.0</v>
      </c>
      <c r="T1095" s="1">
        <v>3.0</v>
      </c>
      <c r="U1095" s="1">
        <v>3.0</v>
      </c>
      <c r="V1095" s="1">
        <v>1.0</v>
      </c>
      <c r="W1095" s="1">
        <v>2.0</v>
      </c>
      <c r="X1095" s="1">
        <v>2.0</v>
      </c>
      <c r="Y1095" s="1">
        <v>1.0</v>
      </c>
      <c r="Z1095" s="1">
        <v>1.0</v>
      </c>
      <c r="AA1095" s="1">
        <v>3.0</v>
      </c>
      <c r="AB1095" s="1">
        <v>3.0</v>
      </c>
      <c r="AC1095" s="1">
        <v>1.0</v>
      </c>
      <c r="AD1095" s="1">
        <v>4.0</v>
      </c>
      <c r="AE1095" s="1">
        <v>3.0</v>
      </c>
      <c r="AF1095" s="1">
        <v>4.0</v>
      </c>
      <c r="AG1095" s="1">
        <v>4.0</v>
      </c>
      <c r="AH1095" s="1">
        <v>4.0</v>
      </c>
      <c r="AI1095" s="1">
        <v>4.0</v>
      </c>
      <c r="AJ1095" s="1">
        <v>4.0</v>
      </c>
      <c r="AK1095" s="1">
        <v>4.0</v>
      </c>
      <c r="AL1095" s="1">
        <v>3.0</v>
      </c>
      <c r="AM1095" s="1">
        <v>3.0</v>
      </c>
      <c r="AN1095" s="1">
        <v>4.0</v>
      </c>
      <c r="AO1095" s="1">
        <v>2.0</v>
      </c>
      <c r="AP1095" s="1">
        <v>5.0</v>
      </c>
      <c r="AQ1095" s="1">
        <v>2.0</v>
      </c>
      <c r="AR1095" s="1">
        <v>4.0</v>
      </c>
      <c r="AS1095" s="1">
        <v>4.0</v>
      </c>
      <c r="AT1095" s="1">
        <v>2.0</v>
      </c>
      <c r="AU1095" s="1">
        <v>3.0</v>
      </c>
      <c r="AV1095" s="1">
        <v>3.0</v>
      </c>
      <c r="AW1095" s="1">
        <v>4.0</v>
      </c>
      <c r="AX1095" s="1">
        <v>3.0</v>
      </c>
      <c r="AY1095" s="1">
        <v>3.0</v>
      </c>
      <c r="AZ1095" s="1">
        <v>4.0</v>
      </c>
      <c r="BA1095" s="1">
        <v>3.0</v>
      </c>
      <c r="BB1095" s="1">
        <v>2.0</v>
      </c>
      <c r="BC1095" s="1">
        <v>2.0</v>
      </c>
      <c r="BD1095" s="1">
        <v>1.0</v>
      </c>
      <c r="BE1095" s="1">
        <v>1.0</v>
      </c>
      <c r="BF1095" s="1">
        <v>3.0</v>
      </c>
      <c r="BG1095" s="1">
        <v>3.0</v>
      </c>
      <c r="BH1095" s="1">
        <v>2.0</v>
      </c>
      <c r="BI1095" s="1">
        <v>2.0</v>
      </c>
      <c r="BJ1095" s="1">
        <v>3.0</v>
      </c>
      <c r="BK1095" s="1">
        <v>1.0</v>
      </c>
      <c r="BL1095" s="1">
        <v>2.0</v>
      </c>
      <c r="BM1095" s="1">
        <v>1.0</v>
      </c>
      <c r="BN1095" s="1">
        <v>2.0</v>
      </c>
      <c r="BO1095" s="1">
        <v>2.0</v>
      </c>
      <c r="BP1095" s="1">
        <v>1.0</v>
      </c>
      <c r="BQ1095" s="1">
        <v>2.0</v>
      </c>
      <c r="BR1095" s="1">
        <v>2.0</v>
      </c>
      <c r="BS1095" s="1">
        <v>5.0</v>
      </c>
      <c r="BT1095" s="1">
        <v>5.0</v>
      </c>
      <c r="BU1095" s="1">
        <v>4.0</v>
      </c>
      <c r="BV1095" s="1">
        <v>5.0</v>
      </c>
      <c r="BW1095" s="1">
        <v>4.0</v>
      </c>
      <c r="BX1095" s="1">
        <v>4.0</v>
      </c>
      <c r="BY1095" s="1">
        <v>4.0</v>
      </c>
      <c r="BZ1095" s="1">
        <v>4.0</v>
      </c>
      <c r="CA1095" s="64">
        <f t="shared" si="32"/>
        <v>220</v>
      </c>
      <c r="CB1095" s="45">
        <f t="shared" si="33"/>
        <v>34</v>
      </c>
      <c r="CC1095" s="45">
        <f t="shared" si="34"/>
        <v>22</v>
      </c>
      <c r="CD1095" s="45">
        <f t="shared" si="35"/>
        <v>14</v>
      </c>
      <c r="CE1095" s="45">
        <f t="shared" si="36"/>
        <v>31</v>
      </c>
      <c r="CF1095" s="45">
        <f t="shared" si="37"/>
        <v>27</v>
      </c>
      <c r="CG1095" s="45">
        <f t="shared" si="38"/>
        <v>25</v>
      </c>
      <c r="CH1095" s="45">
        <f t="shared" si="39"/>
        <v>16</v>
      </c>
      <c r="CI1095" s="45">
        <f t="shared" si="40"/>
        <v>0.3</v>
      </c>
      <c r="CJ1095">
        <f t="shared" si="10"/>
        <v>13</v>
      </c>
      <c r="CK1095" s="45">
        <f t="shared" si="41"/>
        <v>35</v>
      </c>
      <c r="CM1095" s="40">
        <f>VLOOKUP(CB1095,'PROMIS 57 T-Score Conversions'!Q$3:R$35,2,TRUE)</f>
        <v>45.7</v>
      </c>
      <c r="CN1095" s="44" t="str">
        <f t="shared" si="20"/>
        <v>Normal</v>
      </c>
      <c r="CO1095" s="40">
        <f>VLOOKUP(CC1095,'PROMIS 57 T-Score Conversions'!A$3:B$35,2,TRUE)</f>
        <v>60.4</v>
      </c>
      <c r="CP1095" s="39" t="str">
        <f t="shared" si="21"/>
        <v>Moderate</v>
      </c>
      <c r="CQ1095" s="40">
        <f>VLOOKUP(CD1095,'PROMIS 57 T-Score Conversions'!E$3:F$35,2,TRUE)</f>
        <v>53.2</v>
      </c>
      <c r="CR1095" s="39" t="str">
        <f t="shared" si="22"/>
        <v>Normal</v>
      </c>
      <c r="CS1095" s="40">
        <f>VLOOKUP(CE1095,'PROMIS 57 T-Score Conversions'!U$3:V$35,2,TRUE)</f>
        <v>64.3</v>
      </c>
      <c r="CT1095" s="39" t="str">
        <f t="shared" si="42"/>
        <v>Moderate</v>
      </c>
      <c r="CU1095" s="40">
        <f>VLOOKUP(CF1095,'PROMIS 57 T-Score Conversions'!Y$3:Z$35,2,TRUE)</f>
        <v>57.3</v>
      </c>
      <c r="CV1095" s="39" t="str">
        <f t="shared" si="24"/>
        <v>Mild</v>
      </c>
      <c r="CW1095" s="40">
        <f>vlookup(CG1095,'PROMIS 57 T-Score Conversions'!M$3:N$35,2,TRUE)</f>
        <v>45</v>
      </c>
      <c r="CX1095" s="39" t="str">
        <f t="shared" si="25"/>
        <v>Normal</v>
      </c>
      <c r="CY1095" s="40">
        <f>VLOOKup(CH1095,'PROMIS 57 T-Score Conversions'!I$3:J$35,2,TRUE)</f>
        <v>55.8</v>
      </c>
      <c r="CZ1095" s="39" t="str">
        <f t="shared" si="26"/>
        <v>Mild</v>
      </c>
      <c r="DA1095" s="37">
        <f>VLOOKUP(CJ1095,'PROMIS 57 T-Score Conversions'!AC$3:AD$35,2,TRUE)</f>
        <v>31.18</v>
      </c>
      <c r="DB1095" s="44" t="str">
        <f t="shared" si="30"/>
        <v>Moderate</v>
      </c>
      <c r="DC1095" s="40">
        <f>VLOOKUP(CK1095,'PROMIS 57 T-Score Conversions'!AG$3:AH$35,2,TRUE)</f>
        <v>54.94</v>
      </c>
      <c r="DD1095" s="39" t="str">
        <f t="shared" si="31"/>
        <v>Normal</v>
      </c>
    </row>
    <row r="1096">
      <c r="A1096" s="1" t="b">
        <v>1</v>
      </c>
      <c r="B1096" s="1" t="b">
        <v>1</v>
      </c>
      <c r="C1096" s="20">
        <v>44220.77798893518</v>
      </c>
      <c r="D1096" s="1" t="s">
        <v>608</v>
      </c>
      <c r="E1096" s="1">
        <v>2452.0</v>
      </c>
      <c r="F1096" s="1">
        <v>2.0</v>
      </c>
      <c r="G1096" s="1">
        <v>4.0</v>
      </c>
      <c r="H1096" s="1">
        <v>3.0</v>
      </c>
      <c r="I1096" s="1">
        <v>2.0</v>
      </c>
      <c r="J1096" s="1">
        <v>2.0</v>
      </c>
      <c r="K1096" s="1">
        <v>3.0</v>
      </c>
      <c r="L1096" s="1">
        <v>4.0</v>
      </c>
      <c r="M1096" s="1">
        <v>2.0</v>
      </c>
      <c r="N1096" s="1">
        <v>3.0</v>
      </c>
      <c r="O1096" s="1">
        <v>2.0</v>
      </c>
      <c r="P1096" s="1">
        <v>4.0</v>
      </c>
      <c r="Q1096" s="1">
        <v>3.0</v>
      </c>
      <c r="R1096" s="1">
        <v>4.0</v>
      </c>
      <c r="S1096" s="1">
        <v>2.0</v>
      </c>
      <c r="T1096" s="1">
        <v>3.0</v>
      </c>
      <c r="U1096" s="1">
        <v>4.0</v>
      </c>
      <c r="V1096" s="1">
        <v>2.0</v>
      </c>
      <c r="W1096" s="1">
        <v>4.0</v>
      </c>
      <c r="X1096" s="1">
        <v>3.0</v>
      </c>
      <c r="Y1096" s="1">
        <v>4.0</v>
      </c>
      <c r="Z1096" s="1">
        <v>2.0</v>
      </c>
      <c r="AA1096" s="1">
        <v>2.0</v>
      </c>
      <c r="AB1096" s="1">
        <v>1.0</v>
      </c>
      <c r="AC1096" s="1">
        <v>2.0</v>
      </c>
      <c r="AD1096" s="1">
        <v>2.0</v>
      </c>
      <c r="AE1096" s="1">
        <v>2.0</v>
      </c>
      <c r="AF1096" s="1">
        <v>2.0</v>
      </c>
      <c r="AG1096" s="1">
        <v>2.0</v>
      </c>
      <c r="AH1096" s="1">
        <v>2.0</v>
      </c>
      <c r="AI1096" s="1">
        <v>2.0</v>
      </c>
      <c r="AJ1096" s="1">
        <v>2.0</v>
      </c>
      <c r="AK1096" s="1">
        <v>2.0</v>
      </c>
      <c r="AL1096" s="1">
        <v>1.0</v>
      </c>
      <c r="AM1096" s="1">
        <v>3.0</v>
      </c>
      <c r="AN1096" s="1">
        <v>2.0</v>
      </c>
      <c r="AO1096" s="1">
        <v>3.0</v>
      </c>
      <c r="AP1096" s="1">
        <v>2.0</v>
      </c>
      <c r="AQ1096" s="1">
        <v>2.0</v>
      </c>
      <c r="AR1096" s="1">
        <v>1.0</v>
      </c>
      <c r="AS1096" s="1">
        <v>3.0</v>
      </c>
      <c r="AT1096" s="1">
        <v>1.0</v>
      </c>
      <c r="AU1096" s="1">
        <v>1.0</v>
      </c>
      <c r="AV1096" s="1">
        <v>1.0</v>
      </c>
      <c r="AW1096" s="1">
        <v>1.0</v>
      </c>
      <c r="AX1096" s="1">
        <v>1.0</v>
      </c>
      <c r="AY1096" s="1">
        <v>2.0</v>
      </c>
      <c r="AZ1096" s="1">
        <v>2.0</v>
      </c>
      <c r="BA1096" s="1">
        <v>2.0</v>
      </c>
      <c r="BB1096" s="1">
        <v>5.0</v>
      </c>
      <c r="BC1096" s="1">
        <v>5.0</v>
      </c>
      <c r="BD1096" s="1">
        <v>5.0</v>
      </c>
      <c r="BE1096" s="1">
        <v>5.0</v>
      </c>
      <c r="BF1096" s="1">
        <v>5.0</v>
      </c>
      <c r="BG1096" s="1">
        <v>5.0</v>
      </c>
      <c r="BH1096" s="1">
        <v>3.0</v>
      </c>
      <c r="BI1096" s="1">
        <v>3.0</v>
      </c>
      <c r="BJ1096" s="1">
        <v>7.0</v>
      </c>
      <c r="BK1096" s="1">
        <v>3.0</v>
      </c>
      <c r="BL1096" s="1">
        <v>3.0</v>
      </c>
      <c r="BM1096" s="1">
        <v>3.0</v>
      </c>
      <c r="BN1096" s="1">
        <v>3.0</v>
      </c>
      <c r="BO1096" s="1">
        <v>3.0</v>
      </c>
      <c r="BP1096" s="1">
        <v>2.0</v>
      </c>
      <c r="BQ1096" s="1">
        <v>3.0</v>
      </c>
      <c r="BR1096" s="1">
        <v>3.0</v>
      </c>
      <c r="BS1096" s="1">
        <v>3.0</v>
      </c>
      <c r="BT1096" s="1">
        <v>3.0</v>
      </c>
      <c r="BU1096" s="1">
        <v>4.0</v>
      </c>
      <c r="BV1096" s="1">
        <v>3.0</v>
      </c>
      <c r="BW1096" s="1">
        <v>3.0</v>
      </c>
      <c r="BX1096" s="1">
        <v>2.0</v>
      </c>
      <c r="BY1096" s="1">
        <v>3.0</v>
      </c>
      <c r="BZ1096" s="1">
        <v>4.0</v>
      </c>
      <c r="CA1096" s="64">
        <f t="shared" si="32"/>
        <v>202</v>
      </c>
      <c r="CB1096" s="45">
        <f t="shared" si="33"/>
        <v>22</v>
      </c>
      <c r="CC1096" s="45">
        <f t="shared" si="34"/>
        <v>25</v>
      </c>
      <c r="CD1096" s="45">
        <f t="shared" si="35"/>
        <v>20</v>
      </c>
      <c r="CE1096" s="45">
        <f t="shared" si="36"/>
        <v>16</v>
      </c>
      <c r="CF1096" s="45">
        <f t="shared" si="37"/>
        <v>17</v>
      </c>
      <c r="CG1096" s="45">
        <f t="shared" si="38"/>
        <v>11</v>
      </c>
      <c r="CH1096" s="45">
        <f t="shared" si="39"/>
        <v>36</v>
      </c>
      <c r="CI1096" s="45">
        <f t="shared" si="40"/>
        <v>0.7</v>
      </c>
      <c r="CJ1096">
        <f t="shared" si="10"/>
        <v>23</v>
      </c>
      <c r="CK1096" s="45">
        <f t="shared" si="41"/>
        <v>25</v>
      </c>
      <c r="CM1096" s="40">
        <f>VLOOKUP(CB1096,'PROMIS 57 T-Score Conversions'!Q$3:R$35,2,TRUE)</f>
        <v>36.7</v>
      </c>
      <c r="CN1096" s="44" t="str">
        <f t="shared" si="20"/>
        <v>Moderate</v>
      </c>
      <c r="CO1096" s="40">
        <f>VLOOKUP(CC1096,'PROMIS 57 T-Score Conversions'!A$3:B$35,2,TRUE)</f>
        <v>63.5</v>
      </c>
      <c r="CP1096" s="39" t="str">
        <f t="shared" si="21"/>
        <v>Moderate</v>
      </c>
      <c r="CQ1096" s="40">
        <f>VLOOKUP(CD1096,'PROMIS 57 T-Score Conversions'!E$3:F$35,2,TRUE)</f>
        <v>58.5</v>
      </c>
      <c r="CR1096" s="39" t="str">
        <f t="shared" si="22"/>
        <v>Mild</v>
      </c>
      <c r="CS1096" s="40">
        <f>VLOOKUP(CE1096,'PROMIS 57 T-Score Conversions'!U$3:V$35,2,TRUE)</f>
        <v>49.2</v>
      </c>
      <c r="CT1096" s="39" t="str">
        <f t="shared" si="42"/>
        <v>Normal</v>
      </c>
      <c r="CU1096" s="40">
        <f>VLOOKUP(CF1096,'PROMIS 57 T-Score Conversions'!Y$3:Z$35,2,TRUE)</f>
        <v>46.7</v>
      </c>
      <c r="CV1096" s="39" t="str">
        <f t="shared" si="24"/>
        <v>Normal</v>
      </c>
      <c r="CW1096" s="40">
        <f>vlookup(CG1096,'PROMIS 57 T-Score Conversions'!M$3:N$35,2,TRUE)</f>
        <v>32.6</v>
      </c>
      <c r="CX1096" s="39" t="str">
        <f t="shared" si="25"/>
        <v>Moderate</v>
      </c>
      <c r="CY1096" s="40">
        <f>VLOOKup(CH1096,'PROMIS 57 T-Score Conversions'!I$3:J$35,2,TRUE)</f>
        <v>70.1</v>
      </c>
      <c r="CZ1096" s="39" t="str">
        <f t="shared" si="26"/>
        <v>Severe</v>
      </c>
      <c r="DA1096" s="37">
        <f>VLOOKUP(CJ1096,'PROMIS 57 T-Score Conversions'!AC$3:AD$35,2,TRUE)</f>
        <v>39.5</v>
      </c>
      <c r="DB1096" s="44" t="str">
        <f t="shared" si="30"/>
        <v>Moderate</v>
      </c>
      <c r="DC1096" s="40">
        <f>VLOOKUP(CK1096,'PROMIS 57 T-Score Conversions'!AG$3:AH$35,2,TRUE)</f>
        <v>44.34</v>
      </c>
      <c r="DD1096" s="39" t="str">
        <f t="shared" si="31"/>
        <v>Normal</v>
      </c>
    </row>
    <row r="1097">
      <c r="A1097" s="1" t="b">
        <v>1</v>
      </c>
      <c r="B1097" s="1" t="b">
        <v>1</v>
      </c>
      <c r="C1097" s="20">
        <v>44221.4105171875</v>
      </c>
      <c r="D1097" s="1" t="s">
        <v>609</v>
      </c>
      <c r="E1097" s="1">
        <v>2451.0</v>
      </c>
      <c r="F1097" s="1">
        <v>3.0</v>
      </c>
      <c r="G1097" s="1">
        <v>2.0</v>
      </c>
      <c r="H1097" s="1">
        <v>3.0</v>
      </c>
      <c r="I1097" s="1">
        <v>3.0</v>
      </c>
      <c r="J1097" s="1">
        <v>1.0</v>
      </c>
      <c r="K1097" s="1">
        <v>3.0</v>
      </c>
      <c r="L1097" s="1">
        <v>5.0</v>
      </c>
      <c r="M1097" s="1">
        <v>4.0</v>
      </c>
      <c r="N1097" s="1">
        <v>1.0</v>
      </c>
      <c r="O1097" s="1">
        <v>2.0</v>
      </c>
      <c r="P1097" s="1">
        <v>2.0</v>
      </c>
      <c r="Q1097" s="1">
        <v>2.0</v>
      </c>
      <c r="R1097" s="1">
        <v>1.0</v>
      </c>
      <c r="S1097" s="1">
        <v>1.0</v>
      </c>
      <c r="T1097" s="1">
        <v>1.0</v>
      </c>
      <c r="U1097" s="1">
        <v>3.0</v>
      </c>
      <c r="V1097" s="1">
        <v>3.0</v>
      </c>
      <c r="W1097" s="1">
        <v>3.0</v>
      </c>
      <c r="X1097" s="1">
        <v>2.0</v>
      </c>
      <c r="Y1097" s="1">
        <v>2.0</v>
      </c>
      <c r="Z1097" s="1">
        <v>2.0</v>
      </c>
      <c r="AA1097" s="1">
        <v>2.0</v>
      </c>
      <c r="AB1097" s="1">
        <v>2.0</v>
      </c>
      <c r="AC1097" s="1">
        <v>2.0</v>
      </c>
      <c r="AD1097" s="1">
        <v>2.0</v>
      </c>
      <c r="AE1097" s="1">
        <v>2.0</v>
      </c>
      <c r="AF1097" s="1">
        <v>3.0</v>
      </c>
      <c r="AG1097" s="1">
        <v>3.0</v>
      </c>
      <c r="AH1097" s="1">
        <v>3.0</v>
      </c>
      <c r="AI1097" s="1">
        <v>3.0</v>
      </c>
      <c r="AJ1097" s="1">
        <v>2.0</v>
      </c>
      <c r="AK1097" s="1">
        <v>3.0</v>
      </c>
      <c r="AL1097" s="1">
        <v>4.0</v>
      </c>
      <c r="AM1097" s="1">
        <v>4.0</v>
      </c>
      <c r="AN1097" s="1">
        <v>5.0</v>
      </c>
      <c r="AO1097" s="1">
        <v>1.0</v>
      </c>
      <c r="AP1097" s="1">
        <v>5.0</v>
      </c>
      <c r="AQ1097" s="1">
        <v>1.0</v>
      </c>
      <c r="AR1097" s="1">
        <v>1.0</v>
      </c>
      <c r="AS1097" s="1">
        <v>5.0</v>
      </c>
      <c r="AT1097" s="1">
        <v>2.0</v>
      </c>
      <c r="AU1097" s="1">
        <v>2.0</v>
      </c>
      <c r="AV1097" s="1">
        <v>3.0</v>
      </c>
      <c r="AW1097" s="1">
        <v>3.0</v>
      </c>
      <c r="AX1097" s="1">
        <v>2.0</v>
      </c>
      <c r="AY1097" s="1">
        <v>2.0</v>
      </c>
      <c r="AZ1097" s="1">
        <v>2.0</v>
      </c>
      <c r="BA1097" s="1">
        <v>2.0</v>
      </c>
      <c r="BB1097" s="1">
        <v>3.0</v>
      </c>
      <c r="BC1097" s="1">
        <v>3.0</v>
      </c>
      <c r="BD1097" s="1">
        <v>3.0</v>
      </c>
      <c r="BE1097" s="1">
        <v>3.0</v>
      </c>
      <c r="BF1097" s="1">
        <v>3.0</v>
      </c>
      <c r="BG1097" s="1">
        <v>3.0</v>
      </c>
      <c r="BH1097" s="1">
        <v>3.0</v>
      </c>
      <c r="BI1097" s="1">
        <v>3.0</v>
      </c>
      <c r="BJ1097" s="1">
        <v>5.0</v>
      </c>
      <c r="BK1097" s="1">
        <v>2.0</v>
      </c>
      <c r="BL1097" s="1">
        <v>3.0</v>
      </c>
      <c r="BM1097" s="1">
        <v>2.0</v>
      </c>
      <c r="BN1097" s="1">
        <v>1.0</v>
      </c>
      <c r="BO1097" s="1">
        <v>2.0</v>
      </c>
      <c r="BP1097" s="1">
        <v>2.0</v>
      </c>
      <c r="BQ1097" s="1">
        <v>3.0</v>
      </c>
      <c r="BR1097" s="1">
        <v>2.0</v>
      </c>
      <c r="BS1097" s="1">
        <v>4.0</v>
      </c>
      <c r="BT1097" s="1">
        <v>4.0</v>
      </c>
      <c r="BU1097" s="1">
        <v>3.0</v>
      </c>
      <c r="BV1097" s="1">
        <v>4.0</v>
      </c>
      <c r="BW1097" s="1">
        <v>3.0</v>
      </c>
      <c r="BX1097" s="1">
        <v>3.0</v>
      </c>
      <c r="BY1097" s="1">
        <v>2.0</v>
      </c>
      <c r="BZ1097" s="1">
        <v>4.0</v>
      </c>
      <c r="CA1097" s="64">
        <f t="shared" si="32"/>
        <v>193</v>
      </c>
      <c r="CB1097" s="45">
        <f t="shared" si="33"/>
        <v>24</v>
      </c>
      <c r="CC1097" s="45">
        <f t="shared" si="34"/>
        <v>13</v>
      </c>
      <c r="CD1097" s="45">
        <f t="shared" si="35"/>
        <v>18</v>
      </c>
      <c r="CE1097" s="45">
        <f t="shared" si="36"/>
        <v>21</v>
      </c>
      <c r="CF1097" s="45">
        <f t="shared" si="37"/>
        <v>26</v>
      </c>
      <c r="CG1097" s="45">
        <f t="shared" si="38"/>
        <v>18</v>
      </c>
      <c r="CH1097" s="45">
        <f t="shared" si="39"/>
        <v>24</v>
      </c>
      <c r="CI1097" s="45">
        <f t="shared" si="40"/>
        <v>0.5</v>
      </c>
      <c r="CJ1097">
        <f t="shared" si="10"/>
        <v>17</v>
      </c>
      <c r="CK1097" s="45">
        <f t="shared" si="41"/>
        <v>27</v>
      </c>
      <c r="CM1097" s="40">
        <f>VLOOKUP(CB1097,'PROMIS 57 T-Score Conversions'!Q$3:R$35,2,TRUE)</f>
        <v>38.1</v>
      </c>
      <c r="CN1097" s="44" t="str">
        <f t="shared" si="20"/>
        <v>Moderate</v>
      </c>
      <c r="CO1097" s="40">
        <f>VLOOKUP(CC1097,'PROMIS 57 T-Score Conversions'!A$3:B$35,2,TRUE)</f>
        <v>50.8</v>
      </c>
      <c r="CP1097" s="39" t="str">
        <f t="shared" si="21"/>
        <v>Mild</v>
      </c>
      <c r="CQ1097" s="40">
        <f>VLOOKUP(CD1097,'PROMIS 57 T-Score Conversions'!E$3:F$35,2,TRUE)</f>
        <v>56.8</v>
      </c>
      <c r="CR1097" s="39" t="str">
        <f t="shared" si="22"/>
        <v>Mild</v>
      </c>
      <c r="CS1097" s="40">
        <f>VLOOKUP(CE1097,'PROMIS 57 T-Score Conversions'!U$3:V$35,2,TRUE)</f>
        <v>54.6</v>
      </c>
      <c r="CT1097" s="39" t="str">
        <f t="shared" si="42"/>
        <v>Normal</v>
      </c>
      <c r="CU1097" s="40">
        <f>VLOOKUP(CF1097,'PROMIS 57 T-Score Conversions'!Y$3:Z$35,2,TRUE)</f>
        <v>56.3</v>
      </c>
      <c r="CV1097" s="39" t="str">
        <f t="shared" si="24"/>
        <v>Mild</v>
      </c>
      <c r="CW1097" s="40">
        <f>vlookup(CG1097,'PROMIS 57 T-Score Conversions'!M$3:N$35,2,TRUE)</f>
        <v>38.5</v>
      </c>
      <c r="CX1097" s="39" t="str">
        <f t="shared" si="25"/>
        <v>Moderate</v>
      </c>
      <c r="CY1097" s="40">
        <f>VLOOKup(CH1097,'PROMIS 57 T-Score Conversions'!I$3:J$35,2,TRUE)</f>
        <v>61.5</v>
      </c>
      <c r="CZ1097" s="39" t="str">
        <f t="shared" si="26"/>
        <v>Moderate</v>
      </c>
      <c r="DA1097" s="37">
        <f>VLOOKUP(CJ1097,'PROMIS 57 T-Score Conversions'!AC$3:AD$35,2,TRUE)</f>
        <v>34.75</v>
      </c>
      <c r="DB1097" s="44" t="str">
        <f t="shared" si="30"/>
        <v>Moderate</v>
      </c>
      <c r="DC1097" s="40">
        <f>VLOOKUP(CK1097,'PROMIS 57 T-Score Conversions'!AG$3:AH$35,2,TRUE)</f>
        <v>46.21</v>
      </c>
      <c r="DD1097" s="39" t="str">
        <f t="shared" si="31"/>
        <v>Normal</v>
      </c>
    </row>
    <row r="1098">
      <c r="A1098" s="1" t="b">
        <v>1</v>
      </c>
      <c r="B1098" s="1" t="b">
        <v>1</v>
      </c>
      <c r="C1098" s="20">
        <v>44221.70159416666</v>
      </c>
      <c r="D1098" s="1" t="s">
        <v>543</v>
      </c>
      <c r="E1098" s="1">
        <v>2378.0</v>
      </c>
      <c r="F1098" s="1">
        <v>3.0</v>
      </c>
      <c r="G1098" s="1">
        <v>3.0</v>
      </c>
      <c r="H1098" s="1">
        <v>3.0</v>
      </c>
      <c r="I1098" s="1">
        <v>3.0</v>
      </c>
      <c r="J1098" s="1">
        <v>3.0</v>
      </c>
      <c r="K1098" s="1">
        <v>4.0</v>
      </c>
      <c r="L1098" s="1">
        <v>3.0</v>
      </c>
      <c r="M1098" s="1">
        <v>3.0</v>
      </c>
      <c r="N1098" s="1">
        <v>4.0</v>
      </c>
      <c r="O1098" s="1">
        <v>4.0</v>
      </c>
      <c r="P1098" s="1">
        <v>3.0</v>
      </c>
      <c r="Q1098" s="1">
        <v>2.0</v>
      </c>
      <c r="R1098" s="1">
        <v>2.0</v>
      </c>
      <c r="S1098" s="1">
        <v>5.0</v>
      </c>
      <c r="T1098" s="1">
        <v>3.0</v>
      </c>
      <c r="U1098" s="1">
        <v>3.0</v>
      </c>
      <c r="V1098" s="1">
        <v>3.0</v>
      </c>
      <c r="W1098" s="1">
        <v>3.0</v>
      </c>
      <c r="X1098" s="1">
        <v>5.0</v>
      </c>
      <c r="Y1098" s="1">
        <v>4.0</v>
      </c>
      <c r="Z1098" s="1">
        <v>3.0</v>
      </c>
      <c r="AA1098" s="1">
        <v>4.0</v>
      </c>
      <c r="AB1098" s="1">
        <v>4.0</v>
      </c>
      <c r="AC1098" s="1">
        <v>3.0</v>
      </c>
      <c r="AD1098" s="1">
        <v>4.0</v>
      </c>
      <c r="AE1098" s="1">
        <v>4.0</v>
      </c>
      <c r="AF1098" s="1">
        <v>3.0</v>
      </c>
      <c r="AG1098" s="1">
        <v>4.0</v>
      </c>
      <c r="AH1098" s="1">
        <v>5.0</v>
      </c>
      <c r="AI1098" s="1">
        <v>4.0</v>
      </c>
      <c r="AJ1098" s="1">
        <v>5.0</v>
      </c>
      <c r="AK1098" s="1">
        <v>4.0</v>
      </c>
      <c r="AL1098" s="1">
        <v>4.0</v>
      </c>
      <c r="AM1098" s="1">
        <v>5.0</v>
      </c>
      <c r="AN1098" s="1">
        <v>4.0</v>
      </c>
      <c r="AO1098" s="1">
        <v>4.0</v>
      </c>
      <c r="AP1098" s="1">
        <v>4.0</v>
      </c>
      <c r="AQ1098" s="1">
        <v>4.0</v>
      </c>
      <c r="AR1098" s="1">
        <v>3.0</v>
      </c>
      <c r="AS1098" s="1">
        <v>5.0</v>
      </c>
      <c r="AT1098" s="1">
        <v>3.0</v>
      </c>
      <c r="AU1098" s="1">
        <v>3.0</v>
      </c>
      <c r="AV1098" s="1">
        <v>3.0</v>
      </c>
      <c r="AW1098" s="1">
        <v>3.0</v>
      </c>
      <c r="AX1098" s="1">
        <v>4.0</v>
      </c>
      <c r="AY1098" s="1">
        <v>4.0</v>
      </c>
      <c r="AZ1098" s="1">
        <v>4.0</v>
      </c>
      <c r="BA1098" s="1">
        <v>3.0</v>
      </c>
      <c r="BB1098" s="1">
        <v>4.0</v>
      </c>
      <c r="BC1098" s="1">
        <v>4.0</v>
      </c>
      <c r="BD1098" s="1">
        <v>5.0</v>
      </c>
      <c r="BE1098" s="1">
        <v>4.0</v>
      </c>
      <c r="BF1098" s="1">
        <v>4.0</v>
      </c>
      <c r="BG1098" s="1">
        <v>4.0</v>
      </c>
      <c r="BH1098" s="1">
        <v>5.0</v>
      </c>
      <c r="BI1098" s="1">
        <v>3.0</v>
      </c>
      <c r="BJ1098" s="1">
        <v>4.0</v>
      </c>
      <c r="BK1098" s="1">
        <v>1.0</v>
      </c>
      <c r="BL1098" s="1">
        <v>1.0</v>
      </c>
      <c r="BM1098" s="1">
        <v>1.0</v>
      </c>
      <c r="BN1098" s="1">
        <v>3.0</v>
      </c>
      <c r="BO1098" s="1">
        <v>3.0</v>
      </c>
      <c r="BP1098" s="1">
        <v>3.0</v>
      </c>
      <c r="BQ1098" s="1">
        <v>3.0</v>
      </c>
      <c r="BR1098" s="1">
        <v>2.0</v>
      </c>
      <c r="BS1098" s="1">
        <v>4.0</v>
      </c>
      <c r="BT1098" s="1">
        <v>3.0</v>
      </c>
      <c r="BU1098" s="1">
        <v>3.0</v>
      </c>
      <c r="BV1098" s="1">
        <v>4.0</v>
      </c>
      <c r="BW1098" s="1">
        <v>5.0</v>
      </c>
      <c r="BX1098" s="1">
        <v>4.0</v>
      </c>
      <c r="BY1098" s="1">
        <v>5.0</v>
      </c>
      <c r="BZ1098" s="1">
        <v>5.0</v>
      </c>
      <c r="CA1098" s="64">
        <f t="shared" si="32"/>
        <v>260</v>
      </c>
      <c r="CB1098" s="45">
        <f t="shared" si="33"/>
        <v>25</v>
      </c>
      <c r="CC1098" s="45">
        <f t="shared" si="34"/>
        <v>26</v>
      </c>
      <c r="CD1098" s="45">
        <f t="shared" si="35"/>
        <v>29</v>
      </c>
      <c r="CE1098" s="45">
        <f t="shared" si="36"/>
        <v>33</v>
      </c>
      <c r="CF1098" s="45">
        <f t="shared" si="37"/>
        <v>33</v>
      </c>
      <c r="CG1098" s="45">
        <f t="shared" si="38"/>
        <v>27</v>
      </c>
      <c r="CH1098" s="45">
        <f t="shared" si="39"/>
        <v>33</v>
      </c>
      <c r="CI1098" s="45">
        <f t="shared" si="40"/>
        <v>0.4</v>
      </c>
      <c r="CJ1098">
        <f t="shared" si="10"/>
        <v>17</v>
      </c>
      <c r="CK1098" s="45">
        <f t="shared" si="41"/>
        <v>33</v>
      </c>
      <c r="CM1098" s="40">
        <f>VLOOKUP(CB1098,'PROMIS 57 T-Score Conversions'!Q$3:R$35,2,TRUE)</f>
        <v>38.8</v>
      </c>
      <c r="CN1098" s="44" t="str">
        <f t="shared" si="20"/>
        <v>Moderate</v>
      </c>
      <c r="CO1098" s="40">
        <f>VLOOKUP(CC1098,'PROMIS 57 T-Score Conversions'!A$3:B$35,2,TRUE)</f>
        <v>64.5</v>
      </c>
      <c r="CP1098" s="39" t="str">
        <f t="shared" si="21"/>
        <v>Moderate</v>
      </c>
      <c r="CQ1098" s="40">
        <f>VLOOKUP(CD1098,'PROMIS 57 T-Score Conversions'!E$3:F$35,2,TRUE)</f>
        <v>66.8</v>
      </c>
      <c r="CR1098" s="39" t="str">
        <f t="shared" si="22"/>
        <v>Moderate</v>
      </c>
      <c r="CS1098" s="40">
        <f>VLOOKUP(CE1098,'PROMIS 57 T-Score Conversions'!U$3:V$35,2,TRUE)</f>
        <v>66.4</v>
      </c>
      <c r="CT1098" s="39" t="str">
        <f t="shared" si="42"/>
        <v>Moderate</v>
      </c>
      <c r="CU1098" s="40">
        <f>VLOOKUP(CF1098,'PROMIS 57 T-Score Conversions'!Y$3:Z$35,2,TRUE)</f>
        <v>63.7</v>
      </c>
      <c r="CV1098" s="39" t="str">
        <f t="shared" si="24"/>
        <v>Moderate</v>
      </c>
      <c r="CW1098" s="40">
        <f>vlookup(CG1098,'PROMIS 57 T-Score Conversions'!M$3:N$35,2,TRUE)</f>
        <v>47</v>
      </c>
      <c r="CX1098" s="39" t="str">
        <f t="shared" si="25"/>
        <v>Normal</v>
      </c>
      <c r="CY1098" s="40">
        <f>VLOOKup(CH1098,'PROMIS 57 T-Score Conversions'!I$3:J$35,2,TRUE)</f>
        <v>67.7</v>
      </c>
      <c r="CZ1098" s="39" t="str">
        <f t="shared" si="26"/>
        <v>Moderate</v>
      </c>
      <c r="DA1098" s="37">
        <f>VLOOKUP(CJ1098,'PROMIS 57 T-Score Conversions'!AC$3:AD$35,2,TRUE)</f>
        <v>34.75</v>
      </c>
      <c r="DB1098" s="44" t="str">
        <f t="shared" si="30"/>
        <v>Moderate</v>
      </c>
      <c r="DC1098" s="40">
        <f>VLOOKUP(CK1098,'PROMIS 57 T-Score Conversions'!AG$3:AH$35,2,TRUE)</f>
        <v>52.42</v>
      </c>
      <c r="DD1098" s="39" t="str">
        <f t="shared" si="31"/>
        <v>Normal</v>
      </c>
    </row>
    <row r="1099">
      <c r="A1099" s="1" t="b">
        <v>1</v>
      </c>
      <c r="B1099" s="1" t="b">
        <v>1</v>
      </c>
      <c r="C1099" s="20">
        <v>44221.79497378472</v>
      </c>
      <c r="D1099" s="1" t="s">
        <v>610</v>
      </c>
      <c r="E1099" s="1">
        <v>2468.0</v>
      </c>
      <c r="F1099" s="1">
        <v>4.0</v>
      </c>
      <c r="G1099" s="1">
        <v>4.0</v>
      </c>
      <c r="H1099" s="1">
        <v>5.0</v>
      </c>
      <c r="I1099" s="1">
        <v>3.0</v>
      </c>
      <c r="J1099" s="1">
        <v>3.0</v>
      </c>
      <c r="K1099" s="1">
        <v>4.0</v>
      </c>
      <c r="L1099" s="1">
        <v>4.0</v>
      </c>
      <c r="M1099" s="1">
        <v>3.0</v>
      </c>
      <c r="N1099" s="1">
        <v>4.0</v>
      </c>
      <c r="O1099" s="1">
        <v>2.0</v>
      </c>
      <c r="P1099" s="1">
        <v>2.0</v>
      </c>
      <c r="Q1099" s="1">
        <v>4.0</v>
      </c>
      <c r="R1099" s="1">
        <v>3.0</v>
      </c>
      <c r="S1099" s="1">
        <v>1.0</v>
      </c>
      <c r="T1099" s="1">
        <v>4.0</v>
      </c>
      <c r="U1099" s="1">
        <v>2.0</v>
      </c>
      <c r="V1099" s="1">
        <v>1.0</v>
      </c>
      <c r="W1099" s="1">
        <v>1.0</v>
      </c>
      <c r="X1099" s="1">
        <v>2.0</v>
      </c>
      <c r="Y1099" s="1">
        <v>2.0</v>
      </c>
      <c r="Z1099" s="1">
        <v>3.0</v>
      </c>
      <c r="AA1099" s="1">
        <v>3.0</v>
      </c>
      <c r="AB1099" s="1">
        <v>2.0</v>
      </c>
      <c r="AC1099" s="1">
        <v>1.0</v>
      </c>
      <c r="AD1099" s="1">
        <v>4.0</v>
      </c>
      <c r="AE1099" s="1">
        <v>4.0</v>
      </c>
      <c r="AF1099" s="1">
        <v>3.0</v>
      </c>
      <c r="AG1099" s="1">
        <v>4.0</v>
      </c>
      <c r="AH1099" s="1">
        <v>4.0</v>
      </c>
      <c r="AI1099" s="1">
        <v>3.0</v>
      </c>
      <c r="AJ1099" s="1">
        <v>4.0</v>
      </c>
      <c r="AK1099" s="1">
        <v>4.0</v>
      </c>
      <c r="AL1099" s="1">
        <v>4.0</v>
      </c>
      <c r="AM1099" s="1">
        <v>5.0</v>
      </c>
      <c r="AN1099" s="1">
        <v>4.0</v>
      </c>
      <c r="AO1099" s="1">
        <v>4.0</v>
      </c>
      <c r="AP1099" s="1">
        <v>5.0</v>
      </c>
      <c r="AQ1099" s="1">
        <v>3.0</v>
      </c>
      <c r="AR1099" s="1">
        <v>2.0</v>
      </c>
      <c r="AS1099" s="1">
        <v>5.0</v>
      </c>
      <c r="AT1099" s="1">
        <v>2.0</v>
      </c>
      <c r="AU1099" s="1">
        <v>2.0</v>
      </c>
      <c r="AV1099" s="1">
        <v>3.0</v>
      </c>
      <c r="AW1099" s="1">
        <v>2.0</v>
      </c>
      <c r="AX1099" s="1">
        <v>1.0</v>
      </c>
      <c r="AY1099" s="1">
        <v>1.0</v>
      </c>
      <c r="AZ1099" s="1">
        <v>3.0</v>
      </c>
      <c r="BA1099" s="1">
        <v>3.0</v>
      </c>
      <c r="BB1099" s="1">
        <v>2.0</v>
      </c>
      <c r="BC1099" s="1">
        <v>1.0</v>
      </c>
      <c r="BD1099" s="1">
        <v>2.0</v>
      </c>
      <c r="BE1099" s="1">
        <v>1.0</v>
      </c>
      <c r="BF1099" s="1">
        <v>2.0</v>
      </c>
      <c r="BG1099" s="1">
        <v>4.0</v>
      </c>
      <c r="BH1099" s="1">
        <v>4.0</v>
      </c>
      <c r="BI1099" s="1">
        <v>3.0</v>
      </c>
      <c r="BJ1099" s="1">
        <v>3.0</v>
      </c>
      <c r="BK1099" s="1">
        <v>1.0</v>
      </c>
      <c r="BL1099" s="1">
        <v>3.0</v>
      </c>
      <c r="BM1099" s="1">
        <v>2.0</v>
      </c>
      <c r="BN1099" s="1">
        <v>2.0</v>
      </c>
      <c r="BO1099" s="1">
        <v>3.0</v>
      </c>
      <c r="BP1099" s="1">
        <v>1.0</v>
      </c>
      <c r="BQ1099" s="1">
        <v>1.0</v>
      </c>
      <c r="BR1099" s="1">
        <v>2.0</v>
      </c>
      <c r="BS1099" s="1">
        <v>4.0</v>
      </c>
      <c r="BT1099" s="1">
        <v>5.0</v>
      </c>
      <c r="BU1099" s="1">
        <v>3.0</v>
      </c>
      <c r="BV1099" s="1">
        <v>4.0</v>
      </c>
      <c r="BW1099" s="1">
        <v>5.0</v>
      </c>
      <c r="BX1099" s="1">
        <v>2.0</v>
      </c>
      <c r="BY1099" s="1">
        <v>2.0</v>
      </c>
      <c r="BZ1099" s="1">
        <v>5.0</v>
      </c>
      <c r="CA1099" s="64">
        <f t="shared" si="32"/>
        <v>213</v>
      </c>
      <c r="CB1099" s="45">
        <f t="shared" si="33"/>
        <v>30</v>
      </c>
      <c r="CC1099" s="45">
        <f t="shared" si="34"/>
        <v>22</v>
      </c>
      <c r="CD1099" s="45">
        <f t="shared" si="35"/>
        <v>15</v>
      </c>
      <c r="CE1099" s="45">
        <f t="shared" si="36"/>
        <v>30</v>
      </c>
      <c r="CF1099" s="45">
        <f t="shared" si="37"/>
        <v>32</v>
      </c>
      <c r="CG1099" s="45">
        <f t="shared" si="38"/>
        <v>17</v>
      </c>
      <c r="CH1099" s="45">
        <f t="shared" si="39"/>
        <v>19</v>
      </c>
      <c r="CI1099" s="45">
        <f t="shared" si="40"/>
        <v>0.3</v>
      </c>
      <c r="CJ1099">
        <f t="shared" si="10"/>
        <v>15</v>
      </c>
      <c r="CK1099" s="45">
        <f t="shared" si="41"/>
        <v>30</v>
      </c>
      <c r="CM1099" s="40">
        <f>VLOOKUP(CB1099,'PROMIS 57 T-Score Conversions'!Q$3:R$35,2,TRUE)</f>
        <v>42.3</v>
      </c>
      <c r="CN1099" s="44" t="str">
        <f t="shared" si="20"/>
        <v>Mild</v>
      </c>
      <c r="CO1099" s="40">
        <f>VLOOKUP(CC1099,'PROMIS 57 T-Score Conversions'!A$3:B$35,2,TRUE)</f>
        <v>60.4</v>
      </c>
      <c r="CP1099" s="39" t="str">
        <f t="shared" si="21"/>
        <v>Moderate</v>
      </c>
      <c r="CQ1099" s="40">
        <f>VLOOKUP(CD1099,'PROMIS 57 T-Score Conversions'!E$3:F$35,2,TRUE)</f>
        <v>54.1</v>
      </c>
      <c r="CR1099" s="39" t="str">
        <f t="shared" si="22"/>
        <v>Normal</v>
      </c>
      <c r="CS1099" s="40">
        <f>VLOOKUP(CE1099,'PROMIS 57 T-Score Conversions'!U$3:V$35,2,TRUE)</f>
        <v>63.3</v>
      </c>
      <c r="CT1099" s="39" t="str">
        <f t="shared" si="42"/>
        <v>Moderate</v>
      </c>
      <c r="CU1099" s="40">
        <f>VLOOKUP(CF1099,'PROMIS 57 T-Score Conversions'!Y$3:Z$35,2,TRUE)</f>
        <v>62.6</v>
      </c>
      <c r="CV1099" s="39" t="str">
        <f t="shared" si="24"/>
        <v>Moderate</v>
      </c>
      <c r="CW1099" s="40">
        <f>vlookup(CG1099,'PROMIS 57 T-Score Conversions'!M$3:N$35,2,TRUE)</f>
        <v>37.7</v>
      </c>
      <c r="CX1099" s="39" t="str">
        <f t="shared" si="25"/>
        <v>Moderate</v>
      </c>
      <c r="CY1099" s="40">
        <f>VLOOKup(CH1099,'PROMIS 57 T-Score Conversions'!I$3:J$35,2,TRUE)</f>
        <v>58.1</v>
      </c>
      <c r="CZ1099" s="39" t="str">
        <f t="shared" si="26"/>
        <v>Mild</v>
      </c>
      <c r="DA1099" s="37">
        <f>VLOOKUP(CJ1099,'PROMIS 57 T-Score Conversions'!AC$3:AD$35,2,TRUE)</f>
        <v>33.06</v>
      </c>
      <c r="DB1099" s="44" t="str">
        <f t="shared" si="30"/>
        <v>Moderate</v>
      </c>
      <c r="DC1099" s="40">
        <f>VLOOKUP(CK1099,'PROMIS 57 T-Score Conversions'!AG$3:AH$35,2,TRUE)</f>
        <v>49.17</v>
      </c>
      <c r="DD1099" s="39" t="str">
        <f t="shared" si="31"/>
        <v>Normal</v>
      </c>
    </row>
    <row r="1100">
      <c r="A1100" s="1" t="b">
        <v>1</v>
      </c>
      <c r="B1100" s="1" t="b">
        <v>1</v>
      </c>
      <c r="C1100" s="20">
        <v>44222.36226015046</v>
      </c>
      <c r="D1100" s="1" t="s">
        <v>399</v>
      </c>
      <c r="E1100" s="1">
        <v>2049.0</v>
      </c>
      <c r="F1100" s="1">
        <v>3.0</v>
      </c>
      <c r="G1100" s="1">
        <v>2.0</v>
      </c>
      <c r="H1100" s="1">
        <v>4.0</v>
      </c>
      <c r="I1100" s="1">
        <v>3.0</v>
      </c>
      <c r="J1100" s="1">
        <v>2.0</v>
      </c>
      <c r="K1100" s="1">
        <v>3.0</v>
      </c>
      <c r="L1100" s="1">
        <v>5.0</v>
      </c>
      <c r="M1100" s="1">
        <v>1.0</v>
      </c>
      <c r="N1100" s="1">
        <v>4.0</v>
      </c>
      <c r="O1100" s="1">
        <v>4.0</v>
      </c>
      <c r="P1100" s="1">
        <v>4.0</v>
      </c>
      <c r="Q1100" s="1">
        <v>4.0</v>
      </c>
      <c r="R1100" s="1">
        <v>4.0</v>
      </c>
      <c r="S1100" s="1">
        <v>4.0</v>
      </c>
      <c r="T1100" s="1">
        <v>4.0</v>
      </c>
      <c r="U1100" s="1">
        <v>4.0</v>
      </c>
      <c r="V1100" s="1">
        <v>3.0</v>
      </c>
      <c r="W1100" s="1">
        <v>1.0</v>
      </c>
      <c r="X1100" s="1">
        <v>3.0</v>
      </c>
      <c r="Y1100" s="1">
        <v>2.0</v>
      </c>
      <c r="Z1100" s="1">
        <v>2.0</v>
      </c>
      <c r="AA1100" s="1">
        <v>4.0</v>
      </c>
      <c r="AB1100" s="1">
        <v>3.0</v>
      </c>
      <c r="AC1100" s="1">
        <v>1.0</v>
      </c>
      <c r="AD1100" s="1">
        <v>5.0</v>
      </c>
      <c r="AE1100" s="1">
        <v>5.0</v>
      </c>
      <c r="AF1100" s="1">
        <v>5.0</v>
      </c>
      <c r="AG1100" s="1">
        <v>5.0</v>
      </c>
      <c r="AH1100" s="1">
        <v>5.0</v>
      </c>
      <c r="AI1100" s="1">
        <v>5.0</v>
      </c>
      <c r="AJ1100" s="1">
        <v>5.0</v>
      </c>
      <c r="AK1100" s="1">
        <v>5.0</v>
      </c>
      <c r="AL1100" s="1">
        <v>1.0</v>
      </c>
      <c r="AM1100" s="1">
        <v>5.0</v>
      </c>
      <c r="AN1100" s="1">
        <v>1.0</v>
      </c>
      <c r="AO1100" s="1">
        <v>1.0</v>
      </c>
      <c r="AP1100" s="1">
        <v>1.0</v>
      </c>
      <c r="AQ1100" s="1">
        <v>1.0</v>
      </c>
      <c r="AR1100" s="1">
        <v>1.0</v>
      </c>
      <c r="AS1100" s="1">
        <v>5.0</v>
      </c>
      <c r="AT1100" s="1">
        <v>1.0</v>
      </c>
      <c r="AU1100" s="1">
        <v>1.0</v>
      </c>
      <c r="AV1100" s="1">
        <v>3.0</v>
      </c>
      <c r="AW1100" s="1">
        <v>1.0</v>
      </c>
      <c r="AX1100" s="1">
        <v>1.0</v>
      </c>
      <c r="AY1100" s="1">
        <v>1.0</v>
      </c>
      <c r="AZ1100" s="1">
        <v>1.0</v>
      </c>
      <c r="BA1100" s="1">
        <v>1.0</v>
      </c>
      <c r="BB1100" s="1">
        <v>4.0</v>
      </c>
      <c r="BC1100" s="1">
        <v>4.0</v>
      </c>
      <c r="BD1100" s="1">
        <v>4.0</v>
      </c>
      <c r="BE1100" s="1">
        <v>4.0</v>
      </c>
      <c r="BF1100" s="1">
        <v>4.0</v>
      </c>
      <c r="BG1100" s="1">
        <v>4.0</v>
      </c>
      <c r="BH1100" s="1">
        <v>4.0</v>
      </c>
      <c r="BI1100" s="1">
        <v>4.0</v>
      </c>
      <c r="BJ1100" s="1">
        <v>7.0</v>
      </c>
      <c r="BK1100" s="1">
        <v>1.0</v>
      </c>
      <c r="BL1100" s="1">
        <v>1.0</v>
      </c>
      <c r="BM1100" s="1">
        <v>1.0</v>
      </c>
      <c r="BN1100" s="1">
        <v>1.0</v>
      </c>
      <c r="BO1100" s="1">
        <v>1.0</v>
      </c>
      <c r="BP1100" s="1">
        <v>1.0</v>
      </c>
      <c r="BQ1100" s="1">
        <v>1.0</v>
      </c>
      <c r="BR1100" s="1">
        <v>1.0</v>
      </c>
      <c r="BS1100" s="1">
        <v>5.0</v>
      </c>
      <c r="BT1100" s="1">
        <v>5.0</v>
      </c>
      <c r="BU1100" s="1">
        <v>5.0</v>
      </c>
      <c r="BV1100" s="1">
        <v>5.0</v>
      </c>
      <c r="BW1100" s="1">
        <v>5.0</v>
      </c>
      <c r="BX1100" s="1">
        <v>5.0</v>
      </c>
      <c r="BY1100" s="1">
        <v>5.0</v>
      </c>
      <c r="BZ1100" s="1">
        <v>5.0</v>
      </c>
      <c r="CA1100" s="64">
        <f t="shared" si="32"/>
        <v>227</v>
      </c>
      <c r="CB1100" s="45">
        <f t="shared" si="33"/>
        <v>23</v>
      </c>
      <c r="CC1100" s="45">
        <f t="shared" si="34"/>
        <v>32</v>
      </c>
      <c r="CD1100" s="45">
        <f t="shared" si="35"/>
        <v>19</v>
      </c>
      <c r="CE1100" s="45">
        <f t="shared" si="36"/>
        <v>40</v>
      </c>
      <c r="CF1100" s="45">
        <f t="shared" si="37"/>
        <v>16</v>
      </c>
      <c r="CG1100" s="45">
        <f t="shared" si="38"/>
        <v>10</v>
      </c>
      <c r="CH1100" s="45">
        <f t="shared" si="39"/>
        <v>32</v>
      </c>
      <c r="CI1100" s="45">
        <f t="shared" si="40"/>
        <v>0.7</v>
      </c>
      <c r="CJ1100">
        <f t="shared" si="10"/>
        <v>8</v>
      </c>
      <c r="CK1100" s="45">
        <f t="shared" si="41"/>
        <v>40</v>
      </c>
      <c r="CM1100" s="40">
        <f>VLOOKUP(CB1100,'PROMIS 57 T-Score Conversions'!Q$3:R$35,2,TRUE)</f>
        <v>37.4</v>
      </c>
      <c r="CN1100" s="44" t="str">
        <f t="shared" si="20"/>
        <v>Moderate</v>
      </c>
      <c r="CO1100" s="40">
        <f>VLOOKUP(CC1100,'PROMIS 57 T-Score Conversions'!A$3:B$35,2,TRUE)</f>
        <v>70.8</v>
      </c>
      <c r="CP1100" s="39" t="str">
        <f t="shared" si="21"/>
        <v>Severe</v>
      </c>
      <c r="CQ1100" s="40">
        <f>VLOOKUP(CD1100,'PROMIS 57 T-Score Conversions'!E$3:F$35,2,TRUE)</f>
        <v>57.7</v>
      </c>
      <c r="CR1100" s="39" t="str">
        <f t="shared" si="22"/>
        <v>Mild</v>
      </c>
      <c r="CS1100" s="40">
        <f>VLOOKUP(CE1100,'PROMIS 57 T-Score Conversions'!U$3:V$35,2,TRUE)</f>
        <v>77.8</v>
      </c>
      <c r="CT1100" s="39" t="str">
        <f t="shared" si="42"/>
        <v>Severe</v>
      </c>
      <c r="CU1100" s="40">
        <f>VLOOKUP(CF1100,'PROMIS 57 T-Score Conversions'!Y$3:Z$35,2,TRUE)</f>
        <v>45.5</v>
      </c>
      <c r="CV1100" s="39" t="str">
        <f t="shared" si="24"/>
        <v>Normal</v>
      </c>
      <c r="CW1100" s="40">
        <f>vlookup(CG1100,'PROMIS 57 T-Score Conversions'!M$3:N$35,2,TRUE)</f>
        <v>31.3</v>
      </c>
      <c r="CX1100" s="39" t="str">
        <f t="shared" si="25"/>
        <v>Moderate</v>
      </c>
      <c r="CY1100" s="40">
        <f>VLOOKup(CH1100,'PROMIS 57 T-Score Conversions'!I$3:J$35,2,TRUE)</f>
        <v>66.9</v>
      </c>
      <c r="CZ1100" s="39" t="str">
        <f t="shared" si="26"/>
        <v>Moderate</v>
      </c>
      <c r="DA1100" s="37">
        <f>VLOOKUP(CJ1100,'PROMIS 57 T-Score Conversions'!AC$3:AD$35,2,TRUE)</f>
        <v>22.41</v>
      </c>
      <c r="DB1100" s="44" t="str">
        <f t="shared" si="30"/>
        <v>Severe</v>
      </c>
      <c r="DC1100" s="40">
        <f>VLOOKUP(CK1100,'PROMIS 57 T-Score Conversions'!AG$3:AH$35,2,TRUE)</f>
        <v>67.09</v>
      </c>
      <c r="DD1100" s="39" t="str">
        <f t="shared" si="31"/>
        <v>Moderate</v>
      </c>
    </row>
    <row r="1101">
      <c r="A1101" s="1" t="b">
        <v>1</v>
      </c>
      <c r="B1101" s="1" t="b">
        <v>1</v>
      </c>
      <c r="C1101" s="20">
        <v>44222.391174756944</v>
      </c>
      <c r="D1101" s="1" t="s">
        <v>566</v>
      </c>
      <c r="E1101" s="1">
        <v>2426.0</v>
      </c>
      <c r="F1101" s="1">
        <v>2.0</v>
      </c>
      <c r="G1101" s="1">
        <v>2.0</v>
      </c>
      <c r="H1101" s="1">
        <v>4.0</v>
      </c>
      <c r="I1101" s="1">
        <v>3.0</v>
      </c>
      <c r="J1101" s="1">
        <v>2.0</v>
      </c>
      <c r="K1101" s="1">
        <v>2.0</v>
      </c>
      <c r="L1101" s="1">
        <v>2.0</v>
      </c>
      <c r="M1101" s="1">
        <v>1.0</v>
      </c>
      <c r="N1101" s="1">
        <v>3.0</v>
      </c>
      <c r="O1101" s="1">
        <v>2.0</v>
      </c>
      <c r="P1101" s="1">
        <v>3.0</v>
      </c>
      <c r="Q1101" s="1">
        <v>3.0</v>
      </c>
      <c r="R1101" s="1">
        <v>3.0</v>
      </c>
      <c r="S1101" s="1">
        <v>2.0</v>
      </c>
      <c r="T1101" s="1">
        <v>3.0</v>
      </c>
      <c r="U1101" s="1">
        <v>3.0</v>
      </c>
      <c r="V1101" s="1">
        <v>2.0</v>
      </c>
      <c r="W1101" s="1">
        <v>2.0</v>
      </c>
      <c r="X1101" s="1">
        <v>2.0</v>
      </c>
      <c r="Y1101" s="1">
        <v>2.0</v>
      </c>
      <c r="Z1101" s="1">
        <v>2.0</v>
      </c>
      <c r="AA1101" s="1">
        <v>3.0</v>
      </c>
      <c r="AB1101" s="1">
        <v>2.0</v>
      </c>
      <c r="AC1101" s="1">
        <v>3.0</v>
      </c>
      <c r="AD1101" s="1">
        <v>4.0</v>
      </c>
      <c r="AE1101" s="1">
        <v>4.0</v>
      </c>
      <c r="AF1101" s="1">
        <v>4.0</v>
      </c>
      <c r="AG1101" s="1">
        <v>4.0</v>
      </c>
      <c r="AH1101" s="1">
        <v>4.0</v>
      </c>
      <c r="AI1101" s="1">
        <v>4.0</v>
      </c>
      <c r="AJ1101" s="1">
        <v>4.0</v>
      </c>
      <c r="AK1101" s="1">
        <v>4.0</v>
      </c>
      <c r="AL1101" s="1">
        <v>4.0</v>
      </c>
      <c r="AM1101" s="1">
        <v>4.0</v>
      </c>
      <c r="AN1101" s="1">
        <v>4.0</v>
      </c>
      <c r="AO1101" s="1">
        <v>4.0</v>
      </c>
      <c r="AP1101" s="1">
        <v>4.0</v>
      </c>
      <c r="AQ1101" s="1">
        <v>4.0</v>
      </c>
      <c r="AR1101" s="1">
        <v>4.0</v>
      </c>
      <c r="AS1101" s="1">
        <v>4.0</v>
      </c>
      <c r="AT1101" s="1">
        <v>2.0</v>
      </c>
      <c r="AU1101" s="1">
        <v>2.0</v>
      </c>
      <c r="AV1101" s="1">
        <v>2.0</v>
      </c>
      <c r="AW1101" s="1">
        <v>2.0</v>
      </c>
      <c r="AX1101" s="1">
        <v>2.0</v>
      </c>
      <c r="AY1101" s="1">
        <v>2.0</v>
      </c>
      <c r="AZ1101" s="1">
        <v>2.0</v>
      </c>
      <c r="BA1101" s="1">
        <v>2.0</v>
      </c>
      <c r="BB1101" s="1">
        <v>3.0</v>
      </c>
      <c r="BC1101" s="1">
        <v>3.0</v>
      </c>
      <c r="BD1101" s="1">
        <v>3.0</v>
      </c>
      <c r="BE1101" s="1">
        <v>4.0</v>
      </c>
      <c r="BF1101" s="1">
        <v>4.0</v>
      </c>
      <c r="BG1101" s="1">
        <v>3.0</v>
      </c>
      <c r="BH1101" s="1">
        <v>4.0</v>
      </c>
      <c r="BI1101" s="1">
        <v>5.0</v>
      </c>
      <c r="BJ1101" s="1">
        <v>6.0</v>
      </c>
      <c r="BK1101" s="1">
        <v>1.0</v>
      </c>
      <c r="BL1101" s="1">
        <v>1.0</v>
      </c>
      <c r="BM1101" s="1">
        <v>1.0</v>
      </c>
      <c r="BN1101" s="1">
        <v>1.0</v>
      </c>
      <c r="BO1101" s="1">
        <v>1.0</v>
      </c>
      <c r="BP1101" s="1">
        <v>1.0</v>
      </c>
      <c r="BQ1101" s="1">
        <v>2.0</v>
      </c>
      <c r="BR1101" s="1">
        <v>1.0</v>
      </c>
      <c r="BS1101" s="1">
        <v>4.0</v>
      </c>
      <c r="BT1101" s="1">
        <v>4.0</v>
      </c>
      <c r="BU1101" s="1">
        <v>4.0</v>
      </c>
      <c r="BV1101" s="1">
        <v>4.0</v>
      </c>
      <c r="BW1101" s="1">
        <v>3.0</v>
      </c>
      <c r="BX1101" s="1">
        <v>3.0</v>
      </c>
      <c r="BY1101" s="1">
        <v>4.0</v>
      </c>
      <c r="BZ1101" s="1">
        <v>3.0</v>
      </c>
      <c r="CA1101" s="64">
        <f t="shared" si="32"/>
        <v>211</v>
      </c>
      <c r="CB1101" s="45">
        <f t="shared" si="33"/>
        <v>18</v>
      </c>
      <c r="CC1101" s="45">
        <f t="shared" si="34"/>
        <v>22</v>
      </c>
      <c r="CD1101" s="45">
        <f t="shared" si="35"/>
        <v>18</v>
      </c>
      <c r="CE1101" s="45">
        <f t="shared" si="36"/>
        <v>32</v>
      </c>
      <c r="CF1101" s="45">
        <f t="shared" si="37"/>
        <v>32</v>
      </c>
      <c r="CG1101" s="45">
        <f t="shared" si="38"/>
        <v>16</v>
      </c>
      <c r="CH1101" s="45">
        <f t="shared" si="39"/>
        <v>29</v>
      </c>
      <c r="CI1101" s="45">
        <f t="shared" si="40"/>
        <v>0.6</v>
      </c>
      <c r="CJ1101">
        <f t="shared" si="10"/>
        <v>9</v>
      </c>
      <c r="CK1101" s="45">
        <f t="shared" si="41"/>
        <v>29</v>
      </c>
      <c r="CM1101" s="40">
        <f>VLOOKUP(CB1101,'PROMIS 57 T-Score Conversions'!Q$3:R$35,2,TRUE)</f>
        <v>34</v>
      </c>
      <c r="CN1101" s="44" t="str">
        <f t="shared" si="20"/>
        <v>Moderate</v>
      </c>
      <c r="CO1101" s="40">
        <f>VLOOKUP(CC1101,'PROMIS 57 T-Score Conversions'!A$3:B$35,2,TRUE)</f>
        <v>60.4</v>
      </c>
      <c r="CP1101" s="39" t="str">
        <f t="shared" si="21"/>
        <v>Moderate</v>
      </c>
      <c r="CQ1101" s="40">
        <f>VLOOKUP(CD1101,'PROMIS 57 T-Score Conversions'!E$3:F$35,2,TRUE)</f>
        <v>56.8</v>
      </c>
      <c r="CR1101" s="39" t="str">
        <f t="shared" si="22"/>
        <v>Mild</v>
      </c>
      <c r="CS1101" s="40">
        <f>VLOOKUP(CE1101,'PROMIS 57 T-Score Conversions'!U$3:V$35,2,TRUE)</f>
        <v>65.3</v>
      </c>
      <c r="CT1101" s="39" t="str">
        <f t="shared" si="42"/>
        <v>Moderate</v>
      </c>
      <c r="CU1101" s="40">
        <f>VLOOKUP(CF1101,'PROMIS 57 T-Score Conversions'!Y$3:Z$35,2,TRUE)</f>
        <v>62.6</v>
      </c>
      <c r="CV1101" s="39" t="str">
        <f t="shared" si="24"/>
        <v>Moderate</v>
      </c>
      <c r="CW1101" s="40">
        <f>vlookup(CG1101,'PROMIS 57 T-Score Conversions'!M$3:N$35,2,TRUE)</f>
        <v>36.9</v>
      </c>
      <c r="CX1101" s="39" t="str">
        <f t="shared" si="25"/>
        <v>Moderate</v>
      </c>
      <c r="CY1101" s="40">
        <f>VLOOKup(CH1101,'PROMIS 57 T-Score Conversions'!I$3:J$35,2,TRUE)</f>
        <v>64.8</v>
      </c>
      <c r="CZ1101" s="39" t="str">
        <f t="shared" si="26"/>
        <v>Moderate</v>
      </c>
      <c r="DA1101" s="37">
        <f>VLOOKUP(CJ1101,'PROMIS 57 T-Score Conversions'!AC$3:AD$35,2,TRUE)</f>
        <v>25.73</v>
      </c>
      <c r="DB1101" s="44" t="str">
        <f t="shared" si="30"/>
        <v>Severe</v>
      </c>
      <c r="DC1101" s="40">
        <f>VLOOKUP(CK1101,'PROMIS 57 T-Score Conversions'!AG$3:AH$35,2,TRUE)</f>
        <v>48.16</v>
      </c>
      <c r="DD1101" s="39" t="str">
        <f t="shared" si="31"/>
        <v>Normal</v>
      </c>
    </row>
    <row r="1102">
      <c r="A1102" s="1" t="b">
        <v>1</v>
      </c>
      <c r="B1102" s="1" t="b">
        <v>1</v>
      </c>
      <c r="C1102" s="20">
        <v>44222.618963298606</v>
      </c>
      <c r="D1102" s="1" t="s">
        <v>480</v>
      </c>
      <c r="E1102" s="1">
        <v>2309.0</v>
      </c>
      <c r="F1102" s="1">
        <v>5.0</v>
      </c>
      <c r="G1102" s="1">
        <v>5.0</v>
      </c>
      <c r="H1102" s="1">
        <v>5.0</v>
      </c>
      <c r="I1102" s="1">
        <v>5.0</v>
      </c>
      <c r="J1102" s="1">
        <v>5.0</v>
      </c>
      <c r="K1102" s="1">
        <v>5.0</v>
      </c>
      <c r="L1102" s="1">
        <v>5.0</v>
      </c>
      <c r="M1102" s="1">
        <v>5.0</v>
      </c>
      <c r="N1102" s="1">
        <v>2.0</v>
      </c>
      <c r="O1102" s="1">
        <v>2.0</v>
      </c>
      <c r="P1102" s="1">
        <v>3.0</v>
      </c>
      <c r="Q1102" s="1">
        <v>3.0</v>
      </c>
      <c r="R1102" s="1">
        <v>2.0</v>
      </c>
      <c r="S1102" s="1">
        <v>1.0</v>
      </c>
      <c r="T1102" s="1">
        <v>1.0</v>
      </c>
      <c r="U1102" s="1">
        <v>1.0</v>
      </c>
      <c r="V1102" s="1">
        <v>1.0</v>
      </c>
      <c r="W1102" s="1">
        <v>1.0</v>
      </c>
      <c r="X1102" s="1">
        <v>1.0</v>
      </c>
      <c r="Y1102" s="1">
        <v>1.0</v>
      </c>
      <c r="Z1102" s="1">
        <v>1.0</v>
      </c>
      <c r="AA1102" s="1">
        <v>1.0</v>
      </c>
      <c r="AB1102" s="1">
        <v>2.0</v>
      </c>
      <c r="AC1102" s="1">
        <v>1.0</v>
      </c>
      <c r="AD1102" s="1">
        <v>2.0</v>
      </c>
      <c r="AE1102" s="1">
        <v>1.0</v>
      </c>
      <c r="AF1102" s="1">
        <v>2.0</v>
      </c>
      <c r="AG1102" s="1">
        <v>2.0</v>
      </c>
      <c r="AH1102" s="1">
        <v>1.0</v>
      </c>
      <c r="AI1102" s="1">
        <v>1.0</v>
      </c>
      <c r="AJ1102" s="1">
        <v>1.0</v>
      </c>
      <c r="AK1102" s="1">
        <v>1.0</v>
      </c>
      <c r="AL1102" s="1">
        <v>2.0</v>
      </c>
      <c r="AM1102" s="1">
        <v>2.0</v>
      </c>
      <c r="AN1102" s="1">
        <v>2.0</v>
      </c>
      <c r="AO1102" s="1">
        <v>1.0</v>
      </c>
      <c r="AP1102" s="1">
        <v>2.0</v>
      </c>
      <c r="AQ1102" s="1">
        <v>2.0</v>
      </c>
      <c r="AR1102" s="1">
        <v>1.0</v>
      </c>
      <c r="AS1102" s="1">
        <v>3.0</v>
      </c>
      <c r="AT1102" s="1">
        <v>5.0</v>
      </c>
      <c r="AU1102" s="1">
        <v>5.0</v>
      </c>
      <c r="AV1102" s="1">
        <v>5.0</v>
      </c>
      <c r="AW1102" s="1">
        <v>5.0</v>
      </c>
      <c r="AX1102" s="1">
        <v>5.0</v>
      </c>
      <c r="AY1102" s="1">
        <v>5.0</v>
      </c>
      <c r="AZ1102" s="1">
        <v>5.0</v>
      </c>
      <c r="BA1102" s="1">
        <v>5.0</v>
      </c>
      <c r="BB1102" s="1">
        <v>1.0</v>
      </c>
      <c r="BC1102" s="1">
        <v>1.0</v>
      </c>
      <c r="BD1102" s="1">
        <v>1.0</v>
      </c>
      <c r="BE1102" s="1">
        <v>1.0</v>
      </c>
      <c r="BF1102" s="1">
        <v>1.0</v>
      </c>
      <c r="BG1102" s="1">
        <v>1.0</v>
      </c>
      <c r="BH1102" s="1">
        <v>1.0</v>
      </c>
      <c r="BI1102" s="1">
        <v>1.0</v>
      </c>
      <c r="BJ1102" s="1">
        <v>1.0</v>
      </c>
      <c r="BK1102" s="1">
        <v>5.0</v>
      </c>
      <c r="BL1102" s="1">
        <v>5.0</v>
      </c>
      <c r="BM1102" s="1">
        <v>5.0</v>
      </c>
      <c r="BN1102" s="1">
        <v>5.0</v>
      </c>
      <c r="BO1102" s="1">
        <v>5.0</v>
      </c>
      <c r="BP1102" s="1">
        <v>5.0</v>
      </c>
      <c r="BQ1102" s="1">
        <v>5.0</v>
      </c>
      <c r="BR1102" s="1">
        <v>5.0</v>
      </c>
      <c r="BS1102" s="1">
        <v>2.0</v>
      </c>
      <c r="BT1102" s="1">
        <v>1.0</v>
      </c>
      <c r="BU1102" s="1">
        <v>1.0</v>
      </c>
      <c r="BV1102" s="1">
        <v>1.0</v>
      </c>
      <c r="BW1102" s="1">
        <v>1.0</v>
      </c>
      <c r="BX1102" s="1">
        <v>1.0</v>
      </c>
      <c r="BY1102" s="1">
        <v>3.0</v>
      </c>
      <c r="BZ1102" s="1">
        <v>1.0</v>
      </c>
      <c r="CA1102" s="64">
        <f t="shared" si="32"/>
        <v>190</v>
      </c>
      <c r="CB1102" s="45">
        <f t="shared" si="33"/>
        <v>40</v>
      </c>
      <c r="CC1102" s="45">
        <f t="shared" si="34"/>
        <v>15</v>
      </c>
      <c r="CD1102" s="45">
        <f t="shared" si="35"/>
        <v>9</v>
      </c>
      <c r="CE1102" s="45">
        <f t="shared" si="36"/>
        <v>11</v>
      </c>
      <c r="CF1102" s="45">
        <f t="shared" si="37"/>
        <v>15</v>
      </c>
      <c r="CG1102" s="45">
        <f t="shared" si="38"/>
        <v>40</v>
      </c>
      <c r="CH1102" s="45">
        <f t="shared" si="39"/>
        <v>8</v>
      </c>
      <c r="CI1102" s="45">
        <f t="shared" si="40"/>
        <v>0.1</v>
      </c>
      <c r="CJ1102">
        <f t="shared" si="10"/>
        <v>40</v>
      </c>
      <c r="CK1102" s="45">
        <f t="shared" si="41"/>
        <v>11</v>
      </c>
      <c r="CM1102" s="40">
        <f>VLOOKUP(CB1102,'PROMIS 57 T-Score Conversions'!Q$3:R$35,2,TRUE)</f>
        <v>60.1</v>
      </c>
      <c r="CN1102" s="44" t="str">
        <f t="shared" si="20"/>
        <v>Normal</v>
      </c>
      <c r="CO1102" s="40">
        <f>VLOOKUP(CC1102,'PROMIS 57 T-Score Conversions'!A$3:B$35,2,TRUE)</f>
        <v>53.2</v>
      </c>
      <c r="CP1102" s="39" t="str">
        <f t="shared" si="21"/>
        <v>Mild</v>
      </c>
      <c r="CQ1102" s="40">
        <f>VLOOKUP(CD1102,'PROMIS 57 T-Score Conversions'!E$3:F$35,2,TRUE)</f>
        <v>44.7</v>
      </c>
      <c r="CR1102" s="39" t="str">
        <f t="shared" si="22"/>
        <v>Normal</v>
      </c>
      <c r="CS1102" s="40">
        <f>VLOOKUP(CE1102,'PROMIS 57 T-Score Conversions'!U$3:V$35,2,TRUE)</f>
        <v>42.8</v>
      </c>
      <c r="CT1102" s="39" t="str">
        <f t="shared" si="42"/>
        <v>Normal</v>
      </c>
      <c r="CU1102" s="40">
        <f>VLOOKUP(CF1102,'PROMIS 57 T-Score Conversions'!Y$3:Z$35,2,TRUE)</f>
        <v>44.2</v>
      </c>
      <c r="CV1102" s="39" t="str">
        <f t="shared" si="24"/>
        <v>Normal</v>
      </c>
      <c r="CW1102" s="40">
        <f>vlookup(CG1102,'PROMIS 57 T-Score Conversions'!M$3:N$35,2,TRUE)</f>
        <v>65.4</v>
      </c>
      <c r="CX1102" s="39" t="str">
        <f t="shared" si="25"/>
        <v>Normal</v>
      </c>
      <c r="CY1102" s="40">
        <f>VLOOKup(CH1102,'PROMIS 57 T-Score Conversions'!I$3:J$35,2,TRUE)</f>
        <v>40.7</v>
      </c>
      <c r="CZ1102" s="39" t="str">
        <f t="shared" si="26"/>
        <v>Normal</v>
      </c>
      <c r="DA1102" s="37">
        <f>VLOOKUP(CJ1102,'PROMIS 57 T-Score Conversions'!AC$3:AD$35,2,TRUE)</f>
        <v>63.48</v>
      </c>
      <c r="DB1102" s="44" t="str">
        <f t="shared" si="30"/>
        <v>Normal</v>
      </c>
      <c r="DC1102" s="40">
        <f>VLOOKUP(CK1102,'PROMIS 57 T-Score Conversions'!AG$3:AH$35,2,TRUE)</f>
        <v>30.23</v>
      </c>
      <c r="DD1102" s="39" t="str">
        <f t="shared" si="31"/>
        <v>Normal</v>
      </c>
    </row>
    <row r="1103">
      <c r="A1103" s="1" t="b">
        <v>1</v>
      </c>
      <c r="B1103" s="1" t="b">
        <v>1</v>
      </c>
      <c r="C1103" s="20">
        <v>44222.623972650465</v>
      </c>
      <c r="D1103" s="1" t="s">
        <v>565</v>
      </c>
      <c r="E1103" s="1">
        <v>2142.0</v>
      </c>
      <c r="F1103" s="1">
        <v>3.0</v>
      </c>
      <c r="G1103" s="1">
        <v>4.0</v>
      </c>
      <c r="H1103" s="1">
        <v>5.0</v>
      </c>
      <c r="I1103" s="1">
        <v>4.0</v>
      </c>
      <c r="J1103" s="1">
        <v>3.0</v>
      </c>
      <c r="K1103" s="1">
        <v>4.0</v>
      </c>
      <c r="L1103" s="1">
        <v>4.0</v>
      </c>
      <c r="M1103" s="1">
        <v>3.0</v>
      </c>
      <c r="N1103" s="1">
        <v>4.0</v>
      </c>
      <c r="O1103" s="1">
        <v>4.0</v>
      </c>
      <c r="P1103" s="1">
        <v>4.0</v>
      </c>
      <c r="Q1103" s="1">
        <v>5.0</v>
      </c>
      <c r="R1103" s="1">
        <v>4.0</v>
      </c>
      <c r="S1103" s="1">
        <v>5.0</v>
      </c>
      <c r="T1103" s="1">
        <v>4.0</v>
      </c>
      <c r="U1103" s="1">
        <v>5.0</v>
      </c>
      <c r="V1103" s="1">
        <v>5.0</v>
      </c>
      <c r="W1103" s="1">
        <v>4.0</v>
      </c>
      <c r="X1103" s="1">
        <v>4.0</v>
      </c>
      <c r="Y1103" s="1">
        <v>5.0</v>
      </c>
      <c r="Z1103" s="1">
        <v>5.0</v>
      </c>
      <c r="AA1103" s="1">
        <v>4.0</v>
      </c>
      <c r="AB1103" s="1">
        <v>5.0</v>
      </c>
      <c r="AC1103" s="1">
        <v>4.0</v>
      </c>
      <c r="AD1103" s="1">
        <v>4.0</v>
      </c>
      <c r="AE1103" s="1">
        <v>3.0</v>
      </c>
      <c r="AF1103" s="1">
        <v>4.0</v>
      </c>
      <c r="AG1103" s="1">
        <v>3.0</v>
      </c>
      <c r="AH1103" s="1">
        <v>4.0</v>
      </c>
      <c r="AI1103" s="1">
        <v>3.0</v>
      </c>
      <c r="AJ1103" s="1">
        <v>3.0</v>
      </c>
      <c r="AK1103" s="1">
        <v>2.0</v>
      </c>
      <c r="AL1103" s="1">
        <v>3.0</v>
      </c>
      <c r="AM1103" s="1">
        <v>3.0</v>
      </c>
      <c r="AN1103" s="1">
        <v>4.0</v>
      </c>
      <c r="AO1103" s="1">
        <v>4.0</v>
      </c>
      <c r="AP1103" s="1">
        <v>4.0</v>
      </c>
      <c r="AQ1103" s="1">
        <v>5.0</v>
      </c>
      <c r="AR1103" s="1">
        <v>5.0</v>
      </c>
      <c r="AS1103" s="1">
        <v>4.0</v>
      </c>
      <c r="AT1103" s="1">
        <v>2.0</v>
      </c>
      <c r="AU1103" s="1">
        <v>3.0</v>
      </c>
      <c r="AV1103" s="1">
        <v>3.0</v>
      </c>
      <c r="AW1103" s="1">
        <v>3.0</v>
      </c>
      <c r="AX1103" s="1">
        <v>4.0</v>
      </c>
      <c r="AY1103" s="1">
        <v>4.0</v>
      </c>
      <c r="AZ1103" s="1">
        <v>4.0</v>
      </c>
      <c r="BA1103" s="1">
        <v>3.0</v>
      </c>
      <c r="BB1103" s="1">
        <v>2.0</v>
      </c>
      <c r="BC1103" s="1">
        <v>2.0</v>
      </c>
      <c r="BD1103" s="1">
        <v>2.0</v>
      </c>
      <c r="BE1103" s="1">
        <v>2.0</v>
      </c>
      <c r="BF1103" s="1">
        <v>2.0</v>
      </c>
      <c r="BG1103" s="1">
        <v>2.0</v>
      </c>
      <c r="BH1103" s="1">
        <v>2.0</v>
      </c>
      <c r="BI1103" s="1">
        <v>2.0</v>
      </c>
      <c r="BJ1103" s="1">
        <v>4.0</v>
      </c>
      <c r="BK1103" s="1">
        <v>3.0</v>
      </c>
      <c r="BL1103" s="1">
        <v>3.0</v>
      </c>
      <c r="BM1103" s="1">
        <v>3.0</v>
      </c>
      <c r="BN1103" s="1">
        <v>3.0</v>
      </c>
      <c r="BO1103" s="1">
        <v>2.0</v>
      </c>
      <c r="BP1103" s="1">
        <v>4.0</v>
      </c>
      <c r="BQ1103" s="1">
        <v>2.0</v>
      </c>
      <c r="BR1103" s="1">
        <v>3.0</v>
      </c>
      <c r="BS1103" s="1">
        <v>2.0</v>
      </c>
      <c r="BT1103" s="1">
        <v>2.0</v>
      </c>
      <c r="BU1103" s="1">
        <v>3.0</v>
      </c>
      <c r="BV1103" s="1">
        <v>2.0</v>
      </c>
      <c r="BW1103" s="1">
        <v>4.0</v>
      </c>
      <c r="BX1103" s="1">
        <v>2.0</v>
      </c>
      <c r="BY1103" s="1">
        <v>3.0</v>
      </c>
      <c r="BZ1103" s="1">
        <v>4.0</v>
      </c>
      <c r="CA1103" s="64">
        <f t="shared" si="32"/>
        <v>250</v>
      </c>
      <c r="CB1103" s="45">
        <f t="shared" si="33"/>
        <v>30</v>
      </c>
      <c r="CC1103" s="45">
        <f t="shared" si="34"/>
        <v>35</v>
      </c>
      <c r="CD1103" s="45">
        <f t="shared" si="35"/>
        <v>36</v>
      </c>
      <c r="CE1103" s="45">
        <f t="shared" si="36"/>
        <v>26</v>
      </c>
      <c r="CF1103" s="45">
        <f t="shared" si="37"/>
        <v>32</v>
      </c>
      <c r="CG1103" s="45">
        <f t="shared" si="38"/>
        <v>26</v>
      </c>
      <c r="CH1103" s="45">
        <f t="shared" si="39"/>
        <v>16</v>
      </c>
      <c r="CI1103" s="45">
        <f t="shared" si="40"/>
        <v>0.4</v>
      </c>
      <c r="CJ1103">
        <f t="shared" si="10"/>
        <v>23</v>
      </c>
      <c r="CK1103" s="45">
        <f t="shared" si="41"/>
        <v>22</v>
      </c>
      <c r="CM1103" s="40">
        <f>VLOOKUP(CB1103,'PROMIS 57 T-Score Conversions'!Q$3:R$35,2,TRUE)</f>
        <v>42.3</v>
      </c>
      <c r="CN1103" s="44" t="str">
        <f t="shared" si="20"/>
        <v>Mild</v>
      </c>
      <c r="CO1103" s="40">
        <f>VLOOKUP(CC1103,'PROMIS 57 T-Score Conversions'!A$3:B$35,2,TRUE)</f>
        <v>74.1</v>
      </c>
      <c r="CP1103" s="39" t="str">
        <f t="shared" si="21"/>
        <v>Severe</v>
      </c>
      <c r="CQ1103" s="40">
        <f>VLOOKUP(CD1103,'PROMIS 57 T-Score Conversions'!E$3:F$35,2,TRUE)</f>
        <v>73.9</v>
      </c>
      <c r="CR1103" s="39" t="str">
        <f t="shared" si="22"/>
        <v>Severe</v>
      </c>
      <c r="CS1103" s="40">
        <f>VLOOKUP(CE1103,'PROMIS 57 T-Score Conversions'!U$3:V$35,2,TRUE)</f>
        <v>59.4</v>
      </c>
      <c r="CT1103" s="39" t="str">
        <f t="shared" si="42"/>
        <v>Mild</v>
      </c>
      <c r="CU1103" s="40">
        <f>VLOOKUP(CF1103,'PROMIS 57 T-Score Conversions'!Y$3:Z$35,2,TRUE)</f>
        <v>62.6</v>
      </c>
      <c r="CV1103" s="39" t="str">
        <f t="shared" si="24"/>
        <v>Moderate</v>
      </c>
      <c r="CW1103" s="40">
        <f>vlookup(CG1103,'PROMIS 57 T-Score Conversions'!M$3:N$35,2,TRUE)</f>
        <v>46</v>
      </c>
      <c r="CX1103" s="39" t="str">
        <f t="shared" si="25"/>
        <v>Normal</v>
      </c>
      <c r="CY1103" s="40">
        <f>VLOOKup(CH1103,'PROMIS 57 T-Score Conversions'!I$3:J$35,2,TRUE)</f>
        <v>55.8</v>
      </c>
      <c r="CZ1103" s="39" t="str">
        <f t="shared" si="26"/>
        <v>Mild</v>
      </c>
      <c r="DA1103" s="37">
        <f>VLOOKUP(CJ1103,'PROMIS 57 T-Score Conversions'!AC$3:AD$35,2,TRUE)</f>
        <v>39.5</v>
      </c>
      <c r="DB1103" s="44" t="str">
        <f t="shared" si="30"/>
        <v>Moderate</v>
      </c>
      <c r="DC1103" s="40">
        <f>VLOOKUP(CK1103,'PROMIS 57 T-Score Conversions'!AG$3:AH$35,2,TRUE)</f>
        <v>41.61</v>
      </c>
      <c r="DD1103" s="39" t="str">
        <f t="shared" si="31"/>
        <v>Normal</v>
      </c>
    </row>
    <row r="1104">
      <c r="A1104" s="1" t="b">
        <v>1</v>
      </c>
      <c r="B1104" s="1" t="b">
        <v>1</v>
      </c>
      <c r="C1104" s="20">
        <v>44222.62643568287</v>
      </c>
      <c r="D1104" s="1" t="s">
        <v>611</v>
      </c>
      <c r="E1104" s="1">
        <v>2373.0</v>
      </c>
      <c r="F1104" s="1">
        <v>1.0</v>
      </c>
      <c r="G1104" s="1">
        <v>3.0</v>
      </c>
      <c r="H1104" s="1">
        <v>3.0</v>
      </c>
      <c r="I1104" s="1">
        <v>3.0</v>
      </c>
      <c r="J1104" s="1">
        <v>1.0</v>
      </c>
      <c r="K1104" s="1">
        <v>1.0</v>
      </c>
      <c r="L1104" s="1">
        <v>2.0</v>
      </c>
      <c r="M1104" s="1">
        <v>1.0</v>
      </c>
      <c r="N1104" s="1">
        <v>4.0</v>
      </c>
      <c r="O1104" s="1">
        <v>4.0</v>
      </c>
      <c r="P1104" s="1">
        <v>4.0</v>
      </c>
      <c r="Q1104" s="1">
        <v>4.0</v>
      </c>
      <c r="R1104" s="1">
        <v>4.0</v>
      </c>
      <c r="S1104" s="1">
        <v>4.0</v>
      </c>
      <c r="T1104" s="1">
        <v>4.0</v>
      </c>
      <c r="U1104" s="1">
        <v>4.0</v>
      </c>
      <c r="V1104" s="1">
        <v>2.0</v>
      </c>
      <c r="W1104" s="1">
        <v>3.0</v>
      </c>
      <c r="X1104" s="1">
        <v>3.0</v>
      </c>
      <c r="Y1104" s="1">
        <v>3.0</v>
      </c>
      <c r="Z1104" s="1">
        <v>3.0</v>
      </c>
      <c r="AA1104" s="1">
        <v>4.0</v>
      </c>
      <c r="AB1104" s="1">
        <v>2.0</v>
      </c>
      <c r="AC1104" s="1">
        <v>2.0</v>
      </c>
      <c r="AD1104" s="1">
        <v>5.0</v>
      </c>
      <c r="AE1104" s="1">
        <v>5.0</v>
      </c>
      <c r="AF1104" s="1">
        <v>5.0</v>
      </c>
      <c r="AG1104" s="1">
        <v>5.0</v>
      </c>
      <c r="AH1104" s="1">
        <v>5.0</v>
      </c>
      <c r="AI1104" s="1">
        <v>5.0</v>
      </c>
      <c r="AJ1104" s="1">
        <v>5.0</v>
      </c>
      <c r="AK1104" s="1">
        <v>5.0</v>
      </c>
      <c r="AL1104" s="1">
        <v>4.0</v>
      </c>
      <c r="AM1104" s="1">
        <v>4.0</v>
      </c>
      <c r="AN1104" s="1">
        <v>4.0</v>
      </c>
      <c r="AO1104" s="1">
        <v>4.0</v>
      </c>
      <c r="AP1104" s="1">
        <v>4.0</v>
      </c>
      <c r="AQ1104" s="1">
        <v>4.0</v>
      </c>
      <c r="AR1104" s="1">
        <v>3.0</v>
      </c>
      <c r="AS1104" s="1">
        <v>4.0</v>
      </c>
      <c r="AT1104" s="1">
        <v>3.0</v>
      </c>
      <c r="AU1104" s="1">
        <v>3.0</v>
      </c>
      <c r="AV1104" s="1">
        <v>3.0</v>
      </c>
      <c r="AW1104" s="1">
        <v>3.0</v>
      </c>
      <c r="AX1104" s="1">
        <v>3.0</v>
      </c>
      <c r="AY1104" s="1">
        <v>3.0</v>
      </c>
      <c r="AZ1104" s="1">
        <v>5.0</v>
      </c>
      <c r="BA1104" s="1">
        <v>4.0</v>
      </c>
      <c r="BB1104" s="1">
        <v>5.0</v>
      </c>
      <c r="BC1104" s="1">
        <v>5.0</v>
      </c>
      <c r="BD1104" s="1">
        <v>4.0</v>
      </c>
      <c r="BE1104" s="1">
        <v>5.0</v>
      </c>
      <c r="BF1104" s="1">
        <v>5.0</v>
      </c>
      <c r="BG1104" s="1">
        <v>5.0</v>
      </c>
      <c r="BH1104" s="1">
        <v>5.0</v>
      </c>
      <c r="BI1104" s="1">
        <v>4.0</v>
      </c>
      <c r="BJ1104" s="1">
        <v>8.0</v>
      </c>
      <c r="BK1104" s="1">
        <v>1.0</v>
      </c>
      <c r="BL1104" s="1">
        <v>1.0</v>
      </c>
      <c r="BM1104" s="1">
        <v>1.0</v>
      </c>
      <c r="BN1104" s="1">
        <v>2.0</v>
      </c>
      <c r="BO1104" s="1">
        <v>2.0</v>
      </c>
      <c r="BP1104" s="1">
        <v>1.0</v>
      </c>
      <c r="BQ1104" s="1">
        <v>2.0</v>
      </c>
      <c r="BR1104" s="1">
        <v>1.0</v>
      </c>
      <c r="BS1104" s="1">
        <v>5.0</v>
      </c>
      <c r="BT1104" s="1">
        <v>5.0</v>
      </c>
      <c r="BU1104" s="1">
        <v>5.0</v>
      </c>
      <c r="BV1104" s="1">
        <v>5.0</v>
      </c>
      <c r="BW1104" s="1">
        <v>5.0</v>
      </c>
      <c r="BX1104" s="1">
        <v>3.0</v>
      </c>
      <c r="BY1104" s="1">
        <v>4.0</v>
      </c>
      <c r="BZ1104" s="1">
        <v>4.0</v>
      </c>
      <c r="CA1104" s="64">
        <f t="shared" si="32"/>
        <v>260</v>
      </c>
      <c r="CB1104" s="45">
        <f t="shared" si="33"/>
        <v>15</v>
      </c>
      <c r="CC1104" s="45">
        <f t="shared" si="34"/>
        <v>32</v>
      </c>
      <c r="CD1104" s="45">
        <f t="shared" si="35"/>
        <v>22</v>
      </c>
      <c r="CE1104" s="45">
        <f t="shared" si="36"/>
        <v>40</v>
      </c>
      <c r="CF1104" s="45">
        <f t="shared" si="37"/>
        <v>31</v>
      </c>
      <c r="CG1104" s="45">
        <f t="shared" si="38"/>
        <v>27</v>
      </c>
      <c r="CH1104" s="45">
        <f t="shared" si="39"/>
        <v>38</v>
      </c>
      <c r="CI1104" s="45">
        <f t="shared" si="40"/>
        <v>0.8</v>
      </c>
      <c r="CJ1104">
        <f t="shared" si="10"/>
        <v>11</v>
      </c>
      <c r="CK1104" s="45">
        <f t="shared" si="41"/>
        <v>36</v>
      </c>
      <c r="CM1104" s="40">
        <f>VLOOKUP(CB1104,'PROMIS 57 T-Score Conversions'!Q$3:R$35,2,TRUE)</f>
        <v>31.7</v>
      </c>
      <c r="CN1104" s="44" t="str">
        <f t="shared" si="20"/>
        <v>Moderate</v>
      </c>
      <c r="CO1104" s="40">
        <f>VLOOKUP(CC1104,'PROMIS 57 T-Score Conversions'!A$3:B$35,2,TRUE)</f>
        <v>70.8</v>
      </c>
      <c r="CP1104" s="39" t="str">
        <f t="shared" si="21"/>
        <v>Severe</v>
      </c>
      <c r="CQ1104" s="40">
        <f>VLOOKUP(CD1104,'PROMIS 57 T-Score Conversions'!E$3:F$35,2,TRUE)</f>
        <v>60.3</v>
      </c>
      <c r="CR1104" s="39" t="str">
        <f t="shared" si="22"/>
        <v>Moderate</v>
      </c>
      <c r="CS1104" s="40">
        <f>VLOOKUP(CE1104,'PROMIS 57 T-Score Conversions'!U$3:V$35,2,TRUE)</f>
        <v>77.8</v>
      </c>
      <c r="CT1104" s="39" t="str">
        <f t="shared" si="42"/>
        <v>Severe</v>
      </c>
      <c r="CU1104" s="40">
        <f>VLOOKUP(CF1104,'PROMIS 57 T-Score Conversions'!Y$3:Z$35,2,TRUE)</f>
        <v>61.5</v>
      </c>
      <c r="CV1104" s="39" t="str">
        <f t="shared" si="24"/>
        <v>Moderate</v>
      </c>
      <c r="CW1104" s="40">
        <f>vlookup(CG1104,'PROMIS 57 T-Score Conversions'!M$3:N$35,2,TRUE)</f>
        <v>47</v>
      </c>
      <c r="CX1104" s="39" t="str">
        <f t="shared" si="25"/>
        <v>Normal</v>
      </c>
      <c r="CY1104" s="40">
        <f>VLOOKup(CH1104,'PROMIS 57 T-Score Conversions'!I$3:J$35,2,TRUE)</f>
        <v>72.1</v>
      </c>
      <c r="CZ1104" s="39" t="str">
        <f t="shared" si="26"/>
        <v>Severe</v>
      </c>
      <c r="DA1104" s="37">
        <f>VLOOKUP(CJ1104,'PROMIS 57 T-Score Conversions'!AC$3:AD$35,2,TRUE)</f>
        <v>28.9</v>
      </c>
      <c r="DB1104" s="44" t="str">
        <f t="shared" si="30"/>
        <v>Severe</v>
      </c>
      <c r="DC1104" s="40">
        <f>VLOOKUP(CK1104,'PROMIS 57 T-Score Conversions'!AG$3:AH$35,2,TRUE)</f>
        <v>56.39</v>
      </c>
      <c r="DD1104" s="39" t="str">
        <f t="shared" si="31"/>
        <v>Mild</v>
      </c>
    </row>
    <row r="1105">
      <c r="A1105" s="1" t="b">
        <v>1</v>
      </c>
      <c r="B1105" s="1" t="b">
        <v>1</v>
      </c>
      <c r="C1105" s="20">
        <v>44223.44894391204</v>
      </c>
      <c r="D1105" s="1" t="s">
        <v>301</v>
      </c>
      <c r="E1105" s="1">
        <v>2066.0</v>
      </c>
      <c r="F1105" s="1">
        <v>2.0</v>
      </c>
      <c r="G1105" s="1">
        <v>3.0</v>
      </c>
      <c r="H1105" s="1">
        <v>4.0</v>
      </c>
      <c r="I1105" s="1">
        <v>3.0</v>
      </c>
      <c r="J1105" s="1">
        <v>2.0</v>
      </c>
      <c r="K1105" s="1">
        <v>3.0</v>
      </c>
      <c r="L1105" s="1">
        <v>3.0</v>
      </c>
      <c r="M1105" s="1">
        <v>2.0</v>
      </c>
      <c r="N1105" s="1">
        <v>3.0</v>
      </c>
      <c r="O1105" s="1">
        <v>3.0</v>
      </c>
      <c r="P1105" s="1">
        <v>2.0</v>
      </c>
      <c r="Q1105" s="1">
        <v>3.0</v>
      </c>
      <c r="R1105" s="1">
        <v>3.0</v>
      </c>
      <c r="S1105" s="1">
        <v>3.0</v>
      </c>
      <c r="T1105" s="1">
        <v>4.0</v>
      </c>
      <c r="U1105" s="1">
        <v>3.0</v>
      </c>
      <c r="V1105" s="1">
        <v>4.0</v>
      </c>
      <c r="W1105" s="1">
        <v>2.0</v>
      </c>
      <c r="X1105" s="1">
        <v>2.0</v>
      </c>
      <c r="Y1105" s="1">
        <v>2.0</v>
      </c>
      <c r="Z1105" s="1">
        <v>3.0</v>
      </c>
      <c r="AA1105" s="1">
        <v>3.0</v>
      </c>
      <c r="AB1105" s="1">
        <v>2.0</v>
      </c>
      <c r="AC1105" s="1">
        <v>2.0</v>
      </c>
      <c r="AD1105" s="1">
        <v>4.0</v>
      </c>
      <c r="AE1105" s="1">
        <v>4.0</v>
      </c>
      <c r="AF1105" s="1">
        <v>3.0</v>
      </c>
      <c r="AG1105" s="1">
        <v>4.0</v>
      </c>
      <c r="AH1105" s="1">
        <v>4.0</v>
      </c>
      <c r="AI1105" s="1">
        <v>5.0</v>
      </c>
      <c r="AJ1105" s="1">
        <v>4.0</v>
      </c>
      <c r="AK1105" s="1">
        <v>4.0</v>
      </c>
      <c r="AL1105" s="1">
        <v>3.0</v>
      </c>
      <c r="AM1105" s="1">
        <v>4.0</v>
      </c>
      <c r="AN1105" s="1">
        <v>4.0</v>
      </c>
      <c r="AO1105" s="1">
        <v>3.0</v>
      </c>
      <c r="AP1105" s="1">
        <v>3.0</v>
      </c>
      <c r="AQ1105" s="1">
        <v>3.0</v>
      </c>
      <c r="AR1105" s="1">
        <v>2.0</v>
      </c>
      <c r="AS1105" s="1">
        <v>4.0</v>
      </c>
      <c r="AT1105" s="1">
        <v>2.0</v>
      </c>
      <c r="AU1105" s="1">
        <v>2.0</v>
      </c>
      <c r="AV1105" s="1">
        <v>2.0</v>
      </c>
      <c r="AW1105" s="1">
        <v>2.0</v>
      </c>
      <c r="AX1105" s="1">
        <v>1.0</v>
      </c>
      <c r="AY1105" s="1">
        <v>1.0</v>
      </c>
      <c r="AZ1105" s="1">
        <v>1.0</v>
      </c>
      <c r="BA1105" s="1">
        <v>1.0</v>
      </c>
      <c r="BB1105" s="1">
        <v>5.0</v>
      </c>
      <c r="BC1105" s="1">
        <v>5.0</v>
      </c>
      <c r="BD1105" s="1">
        <v>5.0</v>
      </c>
      <c r="BE1105" s="1">
        <v>5.0</v>
      </c>
      <c r="BF1105" s="1">
        <v>5.0</v>
      </c>
      <c r="BG1105" s="1">
        <v>5.0</v>
      </c>
      <c r="BH1105" s="1">
        <v>5.0</v>
      </c>
      <c r="BI1105" s="1">
        <v>5.0</v>
      </c>
      <c r="BJ1105" s="1">
        <v>9.0</v>
      </c>
      <c r="BK1105" s="1">
        <v>2.0</v>
      </c>
      <c r="BL1105" s="1">
        <v>2.0</v>
      </c>
      <c r="BM1105" s="1">
        <v>2.0</v>
      </c>
      <c r="BN1105" s="1">
        <v>2.0</v>
      </c>
      <c r="BO1105" s="1">
        <v>2.0</v>
      </c>
      <c r="BP1105" s="1">
        <v>2.0</v>
      </c>
      <c r="BQ1105" s="1">
        <v>2.0</v>
      </c>
      <c r="BR1105" s="1">
        <v>2.0</v>
      </c>
      <c r="BS1105" s="1">
        <v>4.0</v>
      </c>
      <c r="BT1105" s="1">
        <v>4.0</v>
      </c>
      <c r="BU1105" s="1">
        <v>4.0</v>
      </c>
      <c r="BV1105" s="1">
        <v>4.0</v>
      </c>
      <c r="BW1105" s="1">
        <v>4.0</v>
      </c>
      <c r="BX1105" s="1">
        <v>4.0</v>
      </c>
      <c r="BY1105" s="1">
        <v>5.0</v>
      </c>
      <c r="BZ1105" s="1">
        <v>4.0</v>
      </c>
      <c r="CA1105" s="64">
        <f t="shared" si="32"/>
        <v>234</v>
      </c>
      <c r="CB1105" s="45">
        <f t="shared" si="33"/>
        <v>22</v>
      </c>
      <c r="CC1105" s="45">
        <f t="shared" si="34"/>
        <v>24</v>
      </c>
      <c r="CD1105" s="45">
        <f t="shared" si="35"/>
        <v>20</v>
      </c>
      <c r="CE1105" s="45">
        <f t="shared" si="36"/>
        <v>32</v>
      </c>
      <c r="CF1105" s="45">
        <f t="shared" si="37"/>
        <v>26</v>
      </c>
      <c r="CG1105" s="45">
        <f t="shared" si="38"/>
        <v>12</v>
      </c>
      <c r="CH1105" s="45">
        <f t="shared" si="39"/>
        <v>40</v>
      </c>
      <c r="CI1105" s="45">
        <f t="shared" si="40"/>
        <v>0.9</v>
      </c>
      <c r="CJ1105">
        <f t="shared" si="10"/>
        <v>16</v>
      </c>
      <c r="CK1105" s="45">
        <f t="shared" si="41"/>
        <v>33</v>
      </c>
      <c r="CM1105" s="40">
        <f>VLOOKUP(CB1105,'PROMIS 57 T-Score Conversions'!Q$3:R$35,2,TRUE)</f>
        <v>36.7</v>
      </c>
      <c r="CN1105" s="44" t="str">
        <f t="shared" si="20"/>
        <v>Moderate</v>
      </c>
      <c r="CO1105" s="40">
        <f>VLOOKUP(CC1105,'PROMIS 57 T-Score Conversions'!A$3:B$35,2,TRUE)</f>
        <v>62.5</v>
      </c>
      <c r="CP1105" s="39" t="str">
        <f t="shared" si="21"/>
        <v>Moderate</v>
      </c>
      <c r="CQ1105" s="40">
        <f>VLOOKUP(CD1105,'PROMIS 57 T-Score Conversions'!E$3:F$35,2,TRUE)</f>
        <v>58.5</v>
      </c>
      <c r="CR1105" s="39" t="str">
        <f t="shared" si="22"/>
        <v>Mild</v>
      </c>
      <c r="CS1105" s="40">
        <f>VLOOKUP(CE1105,'PROMIS 57 T-Score Conversions'!U$3:V$35,2,TRUE)</f>
        <v>65.3</v>
      </c>
      <c r="CT1105" s="39" t="str">
        <f t="shared" si="42"/>
        <v>Moderate</v>
      </c>
      <c r="CU1105" s="40">
        <f>VLOOKUP(CF1105,'PROMIS 57 T-Score Conversions'!Y$3:Z$35,2,TRUE)</f>
        <v>56.3</v>
      </c>
      <c r="CV1105" s="39" t="str">
        <f t="shared" si="24"/>
        <v>Mild</v>
      </c>
      <c r="CW1105" s="40">
        <f>vlookup(CG1105,'PROMIS 57 T-Score Conversions'!M$3:N$35,2,TRUE)</f>
        <v>33.6</v>
      </c>
      <c r="CX1105" s="39" t="str">
        <f t="shared" si="25"/>
        <v>Moderate</v>
      </c>
      <c r="CY1105" s="40">
        <f>VLOOKup(CH1105,'PROMIS 57 T-Score Conversions'!I$3:J$35,2,TRUE)</f>
        <v>77</v>
      </c>
      <c r="CZ1105" s="39" t="str">
        <f t="shared" si="26"/>
        <v>Severe</v>
      </c>
      <c r="DA1105" s="37">
        <f>VLOOKUP(CJ1105,'PROMIS 57 T-Score Conversions'!AC$3:AD$35,2,TRUE)</f>
        <v>33.92</v>
      </c>
      <c r="DB1105" s="44" t="str">
        <f t="shared" si="30"/>
        <v>Moderate</v>
      </c>
      <c r="DC1105" s="40">
        <f>VLOOKUP(CK1105,'PROMIS 57 T-Score Conversions'!AG$3:AH$35,2,TRUE)</f>
        <v>52.42</v>
      </c>
      <c r="DD1105" s="39" t="str">
        <f t="shared" si="31"/>
        <v>Normal</v>
      </c>
    </row>
    <row r="1106">
      <c r="A1106" s="1" t="b">
        <v>1</v>
      </c>
      <c r="B1106" s="1" t="b">
        <v>1</v>
      </c>
      <c r="C1106" s="20">
        <v>44223.593147708336</v>
      </c>
      <c r="D1106" s="1" t="s">
        <v>612</v>
      </c>
      <c r="E1106" s="1">
        <v>2348.0</v>
      </c>
      <c r="F1106" s="1">
        <v>2.0</v>
      </c>
      <c r="G1106" s="1">
        <v>3.0</v>
      </c>
      <c r="H1106" s="1">
        <v>4.0</v>
      </c>
      <c r="I1106" s="1">
        <v>2.0</v>
      </c>
      <c r="J1106" s="1">
        <v>2.0</v>
      </c>
      <c r="K1106" s="1">
        <v>2.0</v>
      </c>
      <c r="L1106" s="1">
        <v>3.0</v>
      </c>
      <c r="M1106" s="1">
        <v>2.0</v>
      </c>
      <c r="N1106" s="1">
        <v>3.0</v>
      </c>
      <c r="O1106" s="1">
        <v>3.0</v>
      </c>
      <c r="P1106" s="1">
        <v>3.0</v>
      </c>
      <c r="Q1106" s="1">
        <v>4.0</v>
      </c>
      <c r="R1106" s="1">
        <v>4.0</v>
      </c>
      <c r="S1106" s="1">
        <v>3.0</v>
      </c>
      <c r="T1106" s="1">
        <v>3.0</v>
      </c>
      <c r="U1106" s="1">
        <v>4.0</v>
      </c>
      <c r="V1106" s="1">
        <v>4.0</v>
      </c>
      <c r="W1106" s="1">
        <v>3.0</v>
      </c>
      <c r="X1106" s="1">
        <v>4.0</v>
      </c>
      <c r="Y1106" s="1">
        <v>4.0</v>
      </c>
      <c r="Z1106" s="1">
        <v>5.0</v>
      </c>
      <c r="AA1106" s="1">
        <v>3.0</v>
      </c>
      <c r="AB1106" s="1">
        <v>3.0</v>
      </c>
      <c r="AC1106" s="1">
        <v>3.0</v>
      </c>
      <c r="AD1106" s="1">
        <v>4.0</v>
      </c>
      <c r="AE1106" s="1">
        <v>4.0</v>
      </c>
      <c r="AF1106" s="1">
        <v>4.0</v>
      </c>
      <c r="AG1106" s="1">
        <v>4.0</v>
      </c>
      <c r="AH1106" s="1">
        <v>4.0</v>
      </c>
      <c r="AI1106" s="1">
        <v>5.0</v>
      </c>
      <c r="AJ1106" s="1">
        <v>4.0</v>
      </c>
      <c r="AK1106" s="1">
        <v>4.0</v>
      </c>
      <c r="AL1106" s="1">
        <v>4.0</v>
      </c>
      <c r="AM1106" s="1">
        <v>4.0</v>
      </c>
      <c r="AN1106" s="1">
        <v>5.0</v>
      </c>
      <c r="AO1106" s="1">
        <v>4.0</v>
      </c>
      <c r="AP1106" s="1">
        <v>4.0</v>
      </c>
      <c r="AQ1106" s="1">
        <v>5.0</v>
      </c>
      <c r="AR1106" s="1">
        <v>3.0</v>
      </c>
      <c r="AS1106" s="1">
        <v>4.0</v>
      </c>
      <c r="AT1106" s="1">
        <v>2.0</v>
      </c>
      <c r="AU1106" s="1">
        <v>2.0</v>
      </c>
      <c r="AV1106" s="1">
        <v>2.0</v>
      </c>
      <c r="AW1106" s="1">
        <v>2.0</v>
      </c>
      <c r="AX1106" s="1">
        <v>2.0</v>
      </c>
      <c r="AY1106" s="1">
        <v>2.0</v>
      </c>
      <c r="AZ1106" s="1">
        <v>2.0</v>
      </c>
      <c r="BA1106" s="1">
        <v>1.0</v>
      </c>
      <c r="BB1106" s="1">
        <v>3.0</v>
      </c>
      <c r="BC1106" s="1">
        <v>4.0</v>
      </c>
      <c r="BD1106" s="1">
        <v>3.0</v>
      </c>
      <c r="BE1106" s="1">
        <v>3.0</v>
      </c>
      <c r="BF1106" s="1">
        <v>3.0</v>
      </c>
      <c r="BG1106" s="1">
        <v>3.0</v>
      </c>
      <c r="BH1106" s="1">
        <v>4.0</v>
      </c>
      <c r="BI1106" s="1">
        <v>3.0</v>
      </c>
      <c r="BJ1106" s="1">
        <v>6.0</v>
      </c>
      <c r="BK1106" s="1">
        <v>2.0</v>
      </c>
      <c r="BL1106" s="1">
        <v>2.0</v>
      </c>
      <c r="BM1106" s="1">
        <v>2.0</v>
      </c>
      <c r="BN1106" s="1">
        <v>1.0</v>
      </c>
      <c r="BO1106" s="1">
        <v>2.0</v>
      </c>
      <c r="BP1106" s="1">
        <v>1.0</v>
      </c>
      <c r="BQ1106" s="1">
        <v>1.0</v>
      </c>
      <c r="BR1106" s="1">
        <v>1.0</v>
      </c>
      <c r="BS1106" s="1">
        <v>5.0</v>
      </c>
      <c r="BT1106" s="1">
        <v>5.0</v>
      </c>
      <c r="BU1106" s="1">
        <v>4.0</v>
      </c>
      <c r="BV1106" s="1">
        <v>4.0</v>
      </c>
      <c r="BW1106" s="1">
        <v>5.0</v>
      </c>
      <c r="BX1106" s="1">
        <v>3.0</v>
      </c>
      <c r="BY1106" s="1">
        <v>5.0</v>
      </c>
      <c r="BZ1106" s="1">
        <v>5.0</v>
      </c>
      <c r="CA1106" s="64">
        <f t="shared" si="32"/>
        <v>237</v>
      </c>
      <c r="CB1106" s="45">
        <f t="shared" si="33"/>
        <v>20</v>
      </c>
      <c r="CC1106" s="45">
        <f t="shared" si="34"/>
        <v>27</v>
      </c>
      <c r="CD1106" s="45">
        <f t="shared" si="35"/>
        <v>29</v>
      </c>
      <c r="CE1106" s="45">
        <f t="shared" si="36"/>
        <v>33</v>
      </c>
      <c r="CF1106" s="45">
        <f t="shared" si="37"/>
        <v>33</v>
      </c>
      <c r="CG1106" s="45">
        <f t="shared" si="38"/>
        <v>15</v>
      </c>
      <c r="CH1106" s="45">
        <f t="shared" si="39"/>
        <v>26</v>
      </c>
      <c r="CI1106" s="45">
        <f t="shared" si="40"/>
        <v>0.6</v>
      </c>
      <c r="CJ1106">
        <f t="shared" si="10"/>
        <v>12</v>
      </c>
      <c r="CK1106" s="45">
        <f t="shared" si="41"/>
        <v>36</v>
      </c>
      <c r="CM1106" s="40">
        <f>VLOOKUP(CB1106,'PROMIS 57 T-Score Conversions'!Q$3:R$35,2,TRUE)</f>
        <v>35.4</v>
      </c>
      <c r="CN1106" s="44" t="str">
        <f t="shared" si="20"/>
        <v>Moderate</v>
      </c>
      <c r="CO1106" s="40">
        <f>VLOOKUP(CC1106,'PROMIS 57 T-Score Conversions'!A$3:B$35,2,TRUE)</f>
        <v>65.6</v>
      </c>
      <c r="CP1106" s="39" t="str">
        <f t="shared" si="21"/>
        <v>Severe</v>
      </c>
      <c r="CQ1106" s="40">
        <f>VLOOKUP(CD1106,'PROMIS 57 T-Score Conversions'!E$3:F$35,2,TRUE)</f>
        <v>66.8</v>
      </c>
      <c r="CR1106" s="39" t="str">
        <f t="shared" si="22"/>
        <v>Moderate</v>
      </c>
      <c r="CS1106" s="40">
        <f>VLOOKUP(CE1106,'PROMIS 57 T-Score Conversions'!U$3:V$35,2,TRUE)</f>
        <v>66.4</v>
      </c>
      <c r="CT1106" s="39" t="str">
        <f t="shared" si="42"/>
        <v>Moderate</v>
      </c>
      <c r="CU1106" s="40">
        <f>VLOOKUP(CF1106,'PROMIS 57 T-Score Conversions'!Y$3:Z$35,2,TRUE)</f>
        <v>63.7</v>
      </c>
      <c r="CV1106" s="39" t="str">
        <f t="shared" si="24"/>
        <v>Moderate</v>
      </c>
      <c r="CW1106" s="40">
        <f>vlookup(CG1106,'PROMIS 57 T-Score Conversions'!M$3:N$35,2,TRUE)</f>
        <v>36.2</v>
      </c>
      <c r="CX1106" s="39" t="str">
        <f t="shared" si="25"/>
        <v>Moderate</v>
      </c>
      <c r="CY1106" s="40">
        <f>VLOOKup(CH1106,'PROMIS 57 T-Score Conversions'!I$3:J$35,2,TRUE)</f>
        <v>62.8</v>
      </c>
      <c r="CZ1106" s="39" t="str">
        <f t="shared" si="26"/>
        <v>Moderate</v>
      </c>
      <c r="DA1106" s="37">
        <f>VLOOKUP(CJ1106,'PROMIS 57 T-Score Conversions'!AC$3:AD$35,2,TRUE)</f>
        <v>30.11</v>
      </c>
      <c r="DB1106" s="44" t="str">
        <f t="shared" si="30"/>
        <v>Moderate</v>
      </c>
      <c r="DC1106" s="40">
        <f>VLOOKUP(CK1106,'PROMIS 57 T-Score Conversions'!AG$3:AH$35,2,TRUE)</f>
        <v>56.39</v>
      </c>
      <c r="DD1106" s="39" t="str">
        <f t="shared" si="31"/>
        <v>Mild</v>
      </c>
    </row>
    <row r="1107">
      <c r="A1107" s="1" t="b">
        <v>1</v>
      </c>
      <c r="B1107" s="1" t="b">
        <v>1</v>
      </c>
      <c r="C1107" s="20">
        <v>44223.806347060185</v>
      </c>
      <c r="D1107" s="1" t="s">
        <v>554</v>
      </c>
      <c r="E1107" s="1">
        <v>1387.0</v>
      </c>
      <c r="F1107" s="1">
        <v>5.0</v>
      </c>
      <c r="G1107" s="1">
        <v>5.0</v>
      </c>
      <c r="H1107" s="1">
        <v>5.0</v>
      </c>
      <c r="I1107" s="1">
        <v>5.0</v>
      </c>
      <c r="J1107" s="1">
        <v>4.0</v>
      </c>
      <c r="K1107" s="1">
        <v>5.0</v>
      </c>
      <c r="L1107" s="1">
        <v>5.0</v>
      </c>
      <c r="M1107" s="1">
        <v>5.0</v>
      </c>
      <c r="N1107" s="1">
        <v>1.0</v>
      </c>
      <c r="O1107" s="1">
        <v>4.0</v>
      </c>
      <c r="P1107" s="1">
        <v>3.0</v>
      </c>
      <c r="Q1107" s="1">
        <v>2.0</v>
      </c>
      <c r="R1107" s="1">
        <v>3.0</v>
      </c>
      <c r="S1107" s="1">
        <v>2.0</v>
      </c>
      <c r="T1107" s="1">
        <v>5.0</v>
      </c>
      <c r="U1107" s="1">
        <v>3.0</v>
      </c>
      <c r="V1107" s="1">
        <v>2.0</v>
      </c>
      <c r="W1107" s="1">
        <v>1.0</v>
      </c>
      <c r="X1107" s="1">
        <v>5.0</v>
      </c>
      <c r="Y1107" s="1">
        <v>2.0</v>
      </c>
      <c r="Z1107" s="1">
        <v>1.0</v>
      </c>
      <c r="AA1107" s="1">
        <v>3.0</v>
      </c>
      <c r="AB1107" s="1">
        <v>2.0</v>
      </c>
      <c r="AC1107" s="1">
        <v>1.0</v>
      </c>
      <c r="AD1107" s="1">
        <v>2.0</v>
      </c>
      <c r="AE1107" s="1">
        <v>2.0</v>
      </c>
      <c r="AF1107" s="1">
        <v>3.0</v>
      </c>
      <c r="AG1107" s="1">
        <v>2.0</v>
      </c>
      <c r="AH1107" s="1">
        <v>1.0</v>
      </c>
      <c r="AI1107" s="1">
        <v>1.0</v>
      </c>
      <c r="AJ1107" s="1">
        <v>1.0</v>
      </c>
      <c r="AK1107" s="1">
        <v>1.0</v>
      </c>
      <c r="AL1107" s="1">
        <v>4.0</v>
      </c>
      <c r="AM1107" s="1">
        <v>4.0</v>
      </c>
      <c r="AN1107" s="1">
        <v>4.0</v>
      </c>
      <c r="AO1107" s="1">
        <v>4.0</v>
      </c>
      <c r="AP1107" s="1">
        <v>4.0</v>
      </c>
      <c r="AQ1107" s="1">
        <v>4.0</v>
      </c>
      <c r="AR1107" s="1">
        <v>3.0</v>
      </c>
      <c r="AS1107" s="1">
        <v>4.0</v>
      </c>
      <c r="AT1107" s="1">
        <v>5.0</v>
      </c>
      <c r="AU1107" s="1">
        <v>5.0</v>
      </c>
      <c r="AV1107" s="1">
        <v>3.0</v>
      </c>
      <c r="AW1107" s="1">
        <v>4.0</v>
      </c>
      <c r="AX1107" s="1">
        <v>5.0</v>
      </c>
      <c r="AY1107" s="1">
        <v>5.0</v>
      </c>
      <c r="AZ1107" s="1">
        <v>5.0</v>
      </c>
      <c r="BA1107" s="1">
        <v>4.0</v>
      </c>
      <c r="BB1107" s="1">
        <v>1.0</v>
      </c>
      <c r="BC1107" s="1">
        <v>1.0</v>
      </c>
      <c r="BD1107" s="1">
        <v>1.0</v>
      </c>
      <c r="BE1107" s="1">
        <v>1.0</v>
      </c>
      <c r="BF1107" s="1">
        <v>1.0</v>
      </c>
      <c r="BG1107" s="1">
        <v>1.0</v>
      </c>
      <c r="BH1107" s="1">
        <v>1.0</v>
      </c>
      <c r="BI1107" s="1">
        <v>1.0</v>
      </c>
      <c r="BJ1107" s="1">
        <v>1.0</v>
      </c>
      <c r="BK1107" s="1">
        <v>2.0</v>
      </c>
      <c r="BL1107" s="1">
        <v>2.0</v>
      </c>
      <c r="BM1107" s="1">
        <v>1.0</v>
      </c>
      <c r="BN1107" s="1">
        <v>1.0</v>
      </c>
      <c r="BO1107" s="1">
        <v>1.0</v>
      </c>
      <c r="BP1107" s="1">
        <v>1.0</v>
      </c>
      <c r="BQ1107" s="1">
        <v>1.0</v>
      </c>
      <c r="BR1107" s="1">
        <v>1.0</v>
      </c>
      <c r="BS1107" s="1">
        <v>2.0</v>
      </c>
      <c r="BT1107" s="1">
        <v>2.0</v>
      </c>
      <c r="BU1107" s="1">
        <v>1.0</v>
      </c>
      <c r="BV1107" s="1">
        <v>1.0</v>
      </c>
      <c r="BW1107" s="1">
        <v>1.0</v>
      </c>
      <c r="BX1107" s="1">
        <v>1.0</v>
      </c>
      <c r="BY1107" s="1">
        <v>1.0</v>
      </c>
      <c r="BZ1107" s="1">
        <v>1.0</v>
      </c>
      <c r="CA1107" s="64">
        <f t="shared" si="32"/>
        <v>188</v>
      </c>
      <c r="CB1107" s="45">
        <f t="shared" si="33"/>
        <v>39</v>
      </c>
      <c r="CC1107" s="45">
        <f t="shared" si="34"/>
        <v>23</v>
      </c>
      <c r="CD1107" s="45">
        <f t="shared" si="35"/>
        <v>17</v>
      </c>
      <c r="CE1107" s="45">
        <f t="shared" si="36"/>
        <v>13</v>
      </c>
      <c r="CF1107" s="45">
        <f t="shared" si="37"/>
        <v>31</v>
      </c>
      <c r="CG1107" s="45">
        <f t="shared" si="38"/>
        <v>36</v>
      </c>
      <c r="CH1107" s="45">
        <f t="shared" si="39"/>
        <v>8</v>
      </c>
      <c r="CI1107" s="45">
        <f t="shared" si="40"/>
        <v>0.1</v>
      </c>
      <c r="CJ1107">
        <f t="shared" si="10"/>
        <v>10</v>
      </c>
      <c r="CK1107" s="45">
        <f t="shared" si="41"/>
        <v>10</v>
      </c>
      <c r="CM1107" s="40">
        <f>VLOOKUP(CB1107,'PROMIS 57 T-Score Conversions'!Q$3:R$35,2,TRUE)</f>
        <v>53</v>
      </c>
      <c r="CN1107" s="44" t="str">
        <f t="shared" si="20"/>
        <v>Normal</v>
      </c>
      <c r="CO1107" s="40">
        <f>VLOOKUP(CC1107,'PROMIS 57 T-Score Conversions'!A$3:B$35,2,TRUE)</f>
        <v>61.4</v>
      </c>
      <c r="CP1107" s="39" t="str">
        <f t="shared" si="21"/>
        <v>Moderate</v>
      </c>
      <c r="CQ1107" s="40">
        <f>VLOOKUP(CD1107,'PROMIS 57 T-Score Conversions'!E$3:F$35,2,TRUE)</f>
        <v>55.9</v>
      </c>
      <c r="CR1107" s="39" t="str">
        <f t="shared" si="22"/>
        <v>Mild</v>
      </c>
      <c r="CS1107" s="40">
        <f>VLOOKUP(CE1107,'PROMIS 57 T-Score Conversions'!U$3:V$35,2,TRUE)</f>
        <v>45.6</v>
      </c>
      <c r="CT1107" s="39" t="str">
        <f t="shared" si="42"/>
        <v>Normal</v>
      </c>
      <c r="CU1107" s="40">
        <f>VLOOKUP(CF1107,'PROMIS 57 T-Score Conversions'!Y$3:Z$35,2,TRUE)</f>
        <v>61.5</v>
      </c>
      <c r="CV1107" s="39" t="str">
        <f t="shared" si="24"/>
        <v>Moderate</v>
      </c>
      <c r="CW1107" s="40">
        <f>vlookup(CG1107,'PROMIS 57 T-Score Conversions'!M$3:N$35,2,TRUE)</f>
        <v>55.7</v>
      </c>
      <c r="CX1107" s="39" t="str">
        <f t="shared" si="25"/>
        <v>Normal</v>
      </c>
      <c r="CY1107" s="40">
        <f>VLOOKup(CH1107,'PROMIS 57 T-Score Conversions'!I$3:J$35,2,TRUE)</f>
        <v>40.7</v>
      </c>
      <c r="CZ1107" s="39" t="str">
        <f t="shared" si="26"/>
        <v>Normal</v>
      </c>
      <c r="DA1107" s="37">
        <f>VLOOKUP(CJ1107,'PROMIS 57 T-Score Conversions'!AC$3:AD$35,2,TRUE)</f>
        <v>27.45</v>
      </c>
      <c r="DB1107" s="44" t="str">
        <f t="shared" si="30"/>
        <v>Severe</v>
      </c>
      <c r="DC1107" s="40">
        <f>VLOOKUP(CK1107,'PROMIS 57 T-Score Conversions'!AG$3:AH$35,2,TRUE)</f>
        <v>28.63</v>
      </c>
      <c r="DD1107" s="39" t="str">
        <f t="shared" si="31"/>
        <v>Normal</v>
      </c>
    </row>
    <row r="1108">
      <c r="A1108" s="1" t="b">
        <v>1</v>
      </c>
      <c r="B1108" s="1" t="b">
        <v>1</v>
      </c>
      <c r="C1108" s="20">
        <v>44224.37895921296</v>
      </c>
      <c r="D1108" s="1" t="s">
        <v>580</v>
      </c>
      <c r="E1108" s="1">
        <v>2442.0</v>
      </c>
      <c r="F1108" s="1">
        <v>4.0</v>
      </c>
      <c r="G1108" s="1">
        <v>5.0</v>
      </c>
      <c r="H1108" s="1">
        <v>5.0</v>
      </c>
      <c r="I1108" s="1">
        <v>5.0</v>
      </c>
      <c r="J1108" s="1">
        <v>3.0</v>
      </c>
      <c r="K1108" s="1">
        <v>5.0</v>
      </c>
      <c r="L1108" s="1">
        <v>4.0</v>
      </c>
      <c r="M1108" s="1">
        <v>3.0</v>
      </c>
      <c r="N1108" s="1">
        <v>1.0</v>
      </c>
      <c r="O1108" s="1">
        <v>1.0</v>
      </c>
      <c r="P1108" s="1">
        <v>1.0</v>
      </c>
      <c r="Q1108" s="1">
        <v>1.0</v>
      </c>
      <c r="R1108" s="1">
        <v>2.0</v>
      </c>
      <c r="S1108" s="1">
        <v>1.0</v>
      </c>
      <c r="T1108" s="1">
        <v>1.0</v>
      </c>
      <c r="U1108" s="1">
        <v>2.0</v>
      </c>
      <c r="V1108" s="1">
        <v>1.0</v>
      </c>
      <c r="W1108" s="1">
        <v>1.0</v>
      </c>
      <c r="X1108" s="1">
        <v>1.0</v>
      </c>
      <c r="Y1108" s="1">
        <v>1.0</v>
      </c>
      <c r="Z1108" s="1">
        <v>1.0</v>
      </c>
      <c r="AA1108" s="1">
        <v>1.0</v>
      </c>
      <c r="AB1108" s="1">
        <v>1.0</v>
      </c>
      <c r="AC1108" s="1">
        <v>1.0</v>
      </c>
      <c r="AD1108" s="1">
        <v>3.0</v>
      </c>
      <c r="AE1108" s="1">
        <v>3.0</v>
      </c>
      <c r="AF1108" s="1">
        <v>2.0</v>
      </c>
      <c r="AG1108" s="1">
        <v>3.0</v>
      </c>
      <c r="AH1108" s="1">
        <v>2.0</v>
      </c>
      <c r="AI1108" s="1">
        <v>1.0</v>
      </c>
      <c r="AJ1108" s="1">
        <v>2.0</v>
      </c>
      <c r="AK1108" s="1">
        <v>2.0</v>
      </c>
      <c r="AL1108" s="1">
        <v>2.0</v>
      </c>
      <c r="AM1108" s="1">
        <v>3.0</v>
      </c>
      <c r="AN1108" s="1">
        <v>1.0</v>
      </c>
      <c r="AO1108" s="1">
        <v>1.0</v>
      </c>
      <c r="AP1108" s="1">
        <v>1.0</v>
      </c>
      <c r="AQ1108" s="1">
        <v>1.0</v>
      </c>
      <c r="AR1108" s="1">
        <v>1.0</v>
      </c>
      <c r="AS1108" s="1">
        <v>3.0</v>
      </c>
      <c r="AT1108" s="1">
        <v>4.0</v>
      </c>
      <c r="AU1108" s="1">
        <v>4.0</v>
      </c>
      <c r="AV1108" s="1">
        <v>4.0</v>
      </c>
      <c r="AW1108" s="1">
        <v>5.0</v>
      </c>
      <c r="AX1108" s="1">
        <v>4.0</v>
      </c>
      <c r="AY1108" s="1">
        <v>5.0</v>
      </c>
      <c r="AZ1108" s="1">
        <v>4.0</v>
      </c>
      <c r="BA1108" s="1">
        <v>4.0</v>
      </c>
      <c r="BB1108" s="1">
        <v>2.0</v>
      </c>
      <c r="BC1108" s="1">
        <v>2.0</v>
      </c>
      <c r="BD1108" s="1">
        <v>1.0</v>
      </c>
      <c r="BE1108" s="1">
        <v>2.0</v>
      </c>
      <c r="BF1108" s="1">
        <v>1.0</v>
      </c>
      <c r="BG1108" s="1">
        <v>1.0</v>
      </c>
      <c r="BH1108" s="1">
        <v>2.0</v>
      </c>
      <c r="BI1108" s="1">
        <v>2.0</v>
      </c>
      <c r="BJ1108" s="1">
        <v>2.0</v>
      </c>
      <c r="BK1108" s="1">
        <v>4.0</v>
      </c>
      <c r="BL1108" s="1">
        <v>4.0</v>
      </c>
      <c r="BM1108" s="1">
        <v>3.0</v>
      </c>
      <c r="BN1108" s="1">
        <v>4.0</v>
      </c>
      <c r="BO1108" s="1">
        <v>4.0</v>
      </c>
      <c r="BP1108" s="1">
        <v>4.0</v>
      </c>
      <c r="BQ1108" s="1">
        <v>4.0</v>
      </c>
      <c r="BR1108" s="1">
        <v>4.0</v>
      </c>
      <c r="BS1108" s="1">
        <v>2.0</v>
      </c>
      <c r="BT1108" s="1">
        <v>2.0</v>
      </c>
      <c r="BU1108" s="1">
        <v>2.0</v>
      </c>
      <c r="BV1108" s="1">
        <v>2.0</v>
      </c>
      <c r="BW1108" s="1">
        <v>2.0</v>
      </c>
      <c r="BX1108" s="1">
        <v>1.0</v>
      </c>
      <c r="BY1108" s="1">
        <v>2.0</v>
      </c>
      <c r="BZ1108" s="1">
        <v>3.0</v>
      </c>
      <c r="CA1108" s="64">
        <f t="shared" si="32"/>
        <v>179</v>
      </c>
      <c r="CB1108" s="45">
        <f t="shared" si="33"/>
        <v>34</v>
      </c>
      <c r="CC1108" s="45">
        <f t="shared" si="34"/>
        <v>10</v>
      </c>
      <c r="CD1108" s="45">
        <f t="shared" si="35"/>
        <v>8</v>
      </c>
      <c r="CE1108" s="45">
        <f t="shared" si="36"/>
        <v>18</v>
      </c>
      <c r="CF1108" s="45">
        <f t="shared" si="37"/>
        <v>13</v>
      </c>
      <c r="CG1108" s="45">
        <f t="shared" si="38"/>
        <v>34</v>
      </c>
      <c r="CH1108" s="45">
        <f t="shared" si="39"/>
        <v>13</v>
      </c>
      <c r="CI1108" s="45">
        <f t="shared" si="40"/>
        <v>0.2</v>
      </c>
      <c r="CJ1108">
        <f t="shared" si="10"/>
        <v>31</v>
      </c>
      <c r="CK1108" s="45">
        <f t="shared" si="41"/>
        <v>16</v>
      </c>
      <c r="CM1108" s="40">
        <f>VLOOKUP(CB1108,'PROMIS 57 T-Score Conversions'!Q$3:R$35,2,TRUE)</f>
        <v>45.7</v>
      </c>
      <c r="CN1108" s="44" t="str">
        <f t="shared" si="20"/>
        <v>Normal</v>
      </c>
      <c r="CO1108" s="40">
        <f>VLOOKUP(CC1108,'PROMIS 57 T-Score Conversions'!A$3:B$35,2,TRUE)</f>
        <v>45.9</v>
      </c>
      <c r="CP1108" s="39" t="str">
        <f t="shared" si="21"/>
        <v>Normal</v>
      </c>
      <c r="CQ1108" s="40">
        <f>VLOOKUP(CD1108,'PROMIS 57 T-Score Conversions'!E$3:F$35,2,TRUE)</f>
        <v>38.2</v>
      </c>
      <c r="CR1108" s="39" t="str">
        <f t="shared" si="22"/>
        <v>Normal</v>
      </c>
      <c r="CS1108" s="40">
        <f>VLOOKUP(CE1108,'PROMIS 57 T-Score Conversions'!U$3:V$35,2,TRUE)</f>
        <v>51.5</v>
      </c>
      <c r="CT1108" s="39" t="str">
        <f t="shared" si="42"/>
        <v>Normal</v>
      </c>
      <c r="CU1108" s="40">
        <f>VLOOKUP(CF1108,'PROMIS 57 T-Score Conversions'!Y$3:Z$35,2,TRUE)</f>
        <v>41.4</v>
      </c>
      <c r="CV1108" s="39" t="str">
        <f t="shared" si="24"/>
        <v>Normal</v>
      </c>
      <c r="CW1108" s="40">
        <f>vlookup(CG1108,'PROMIS 57 T-Score Conversions'!M$3:N$35,2,TRUE)</f>
        <v>53.6</v>
      </c>
      <c r="CX1108" s="39" t="str">
        <f t="shared" si="25"/>
        <v>Normal</v>
      </c>
      <c r="CY1108" s="40">
        <f>VLOOKup(CH1108,'PROMIS 57 T-Score Conversions'!I$3:J$35,2,TRUE)</f>
        <v>53.2</v>
      </c>
      <c r="CZ1108" s="39" t="str">
        <f t="shared" si="26"/>
        <v>Normal</v>
      </c>
      <c r="DA1108" s="37">
        <f>VLOOKUP(CJ1108,'PROMIS 57 T-Score Conversions'!AC$3:AD$35,2,TRUE)</f>
        <v>46.22</v>
      </c>
      <c r="DB1108" s="44" t="str">
        <f t="shared" si="30"/>
        <v>Normal</v>
      </c>
      <c r="DC1108" s="40">
        <f>VLOOKUP(CK1108,'PROMIS 57 T-Score Conversions'!AG$3:AH$35,2,TRUE)</f>
        <v>36.07</v>
      </c>
      <c r="DD1108" s="39" t="str">
        <f t="shared" si="31"/>
        <v>Normal</v>
      </c>
    </row>
    <row r="1109">
      <c r="A1109" s="1" t="b">
        <v>1</v>
      </c>
      <c r="B1109" s="1" t="b">
        <v>1</v>
      </c>
      <c r="C1109" s="20">
        <v>44224.55377859954</v>
      </c>
      <c r="D1109" s="1" t="s">
        <v>613</v>
      </c>
      <c r="E1109" s="1">
        <v>2470.0</v>
      </c>
      <c r="F1109" s="1">
        <v>4.0</v>
      </c>
      <c r="G1109" s="1">
        <v>5.0</v>
      </c>
      <c r="H1109" s="1">
        <v>4.0</v>
      </c>
      <c r="I1109" s="1">
        <v>3.0</v>
      </c>
      <c r="J1109" s="1">
        <v>4.0</v>
      </c>
      <c r="K1109" s="1">
        <v>4.0</v>
      </c>
      <c r="L1109" s="1">
        <v>5.0</v>
      </c>
      <c r="M1109" s="1">
        <v>2.0</v>
      </c>
      <c r="N1109" s="1">
        <v>2.0</v>
      </c>
      <c r="O1109" s="1">
        <v>1.0</v>
      </c>
      <c r="P1109" s="1">
        <v>1.0</v>
      </c>
      <c r="Q1109" s="1">
        <v>2.0</v>
      </c>
      <c r="R1109" s="1">
        <v>2.0</v>
      </c>
      <c r="S1109" s="1">
        <v>1.0</v>
      </c>
      <c r="T1109" s="1">
        <v>2.0</v>
      </c>
      <c r="U1109" s="1">
        <v>2.0</v>
      </c>
      <c r="V1109" s="1">
        <v>2.0</v>
      </c>
      <c r="W1109" s="1">
        <v>2.0</v>
      </c>
      <c r="X1109" s="1">
        <v>2.0</v>
      </c>
      <c r="Y1109" s="1">
        <v>1.0</v>
      </c>
      <c r="Z1109" s="1">
        <v>1.0</v>
      </c>
      <c r="AA1109" s="1">
        <v>3.0</v>
      </c>
      <c r="AB1109" s="1">
        <v>2.0</v>
      </c>
      <c r="AC1109" s="1">
        <v>1.0</v>
      </c>
      <c r="AD1109" s="1">
        <v>4.0</v>
      </c>
      <c r="AE1109" s="1">
        <v>2.0</v>
      </c>
      <c r="AF1109" s="1">
        <v>3.0</v>
      </c>
      <c r="AG1109" s="1">
        <v>3.0</v>
      </c>
      <c r="AH1109" s="1">
        <v>4.0</v>
      </c>
      <c r="AI1109" s="1">
        <v>1.0</v>
      </c>
      <c r="AJ1109" s="1">
        <v>4.0</v>
      </c>
      <c r="AK1109" s="1">
        <v>4.0</v>
      </c>
      <c r="AL1109" s="1">
        <v>3.0</v>
      </c>
      <c r="AM1109" s="1">
        <v>3.0</v>
      </c>
      <c r="AN1109" s="1">
        <v>3.0</v>
      </c>
      <c r="AO1109" s="1">
        <v>4.0</v>
      </c>
      <c r="AP1109" s="1">
        <v>4.0</v>
      </c>
      <c r="AQ1109" s="1">
        <v>4.0</v>
      </c>
      <c r="AR1109" s="1">
        <v>2.0</v>
      </c>
      <c r="AS1109" s="1">
        <v>3.0</v>
      </c>
      <c r="AT1109" s="1">
        <v>2.0</v>
      </c>
      <c r="AU1109" s="1">
        <v>2.0</v>
      </c>
      <c r="AV1109" s="1">
        <v>2.0</v>
      </c>
      <c r="AW1109" s="1">
        <v>3.0</v>
      </c>
      <c r="AX1109" s="1">
        <v>2.0</v>
      </c>
      <c r="AY1109" s="1">
        <v>2.0</v>
      </c>
      <c r="AZ1109" s="1">
        <v>2.0</v>
      </c>
      <c r="BA1109" s="1">
        <v>1.0</v>
      </c>
      <c r="BB1109" s="1">
        <v>4.0</v>
      </c>
      <c r="BC1109" s="1">
        <v>3.0</v>
      </c>
      <c r="BD1109" s="1">
        <v>3.0</v>
      </c>
      <c r="BE1109" s="1">
        <v>3.0</v>
      </c>
      <c r="BF1109" s="1">
        <v>4.0</v>
      </c>
      <c r="BG1109" s="1">
        <v>3.0</v>
      </c>
      <c r="BH1109" s="1">
        <v>3.0</v>
      </c>
      <c r="BI1109" s="1">
        <v>3.0</v>
      </c>
      <c r="BJ1109" s="1">
        <v>4.0</v>
      </c>
      <c r="BK1109" s="1">
        <v>3.0</v>
      </c>
      <c r="BL1109" s="1">
        <v>4.0</v>
      </c>
      <c r="BM1109" s="1">
        <v>3.0</v>
      </c>
      <c r="BN1109" s="1">
        <v>3.0</v>
      </c>
      <c r="BO1109" s="1">
        <v>3.0</v>
      </c>
      <c r="BP1109" s="1">
        <v>3.0</v>
      </c>
      <c r="BQ1109" s="1">
        <v>3.0</v>
      </c>
      <c r="BR1109" s="1">
        <v>3.0</v>
      </c>
      <c r="BS1109" s="1">
        <v>2.0</v>
      </c>
      <c r="BT1109" s="1">
        <v>3.0</v>
      </c>
      <c r="BU1109" s="1">
        <v>3.0</v>
      </c>
      <c r="BV1109" s="1">
        <v>3.0</v>
      </c>
      <c r="BW1109" s="1">
        <v>3.0</v>
      </c>
      <c r="BX1109" s="1">
        <v>3.0</v>
      </c>
      <c r="BY1109" s="1">
        <v>1.0</v>
      </c>
      <c r="BZ1109" s="1">
        <v>3.0</v>
      </c>
      <c r="CA1109" s="64">
        <f t="shared" si="32"/>
        <v>201</v>
      </c>
      <c r="CB1109" s="45">
        <f t="shared" si="33"/>
        <v>31</v>
      </c>
      <c r="CC1109" s="45">
        <f t="shared" si="34"/>
        <v>13</v>
      </c>
      <c r="CD1109" s="45">
        <f t="shared" si="35"/>
        <v>14</v>
      </c>
      <c r="CE1109" s="45">
        <f t="shared" si="36"/>
        <v>25</v>
      </c>
      <c r="CF1109" s="45">
        <f t="shared" si="37"/>
        <v>26</v>
      </c>
      <c r="CG1109" s="45">
        <f t="shared" si="38"/>
        <v>16</v>
      </c>
      <c r="CH1109" s="45">
        <f t="shared" si="39"/>
        <v>26</v>
      </c>
      <c r="CI1109" s="45">
        <f t="shared" si="40"/>
        <v>0.4</v>
      </c>
      <c r="CJ1109">
        <f t="shared" si="10"/>
        <v>25</v>
      </c>
      <c r="CK1109" s="45">
        <f t="shared" si="41"/>
        <v>21</v>
      </c>
      <c r="CM1109" s="40">
        <f>VLOOKUP(CB1109,'PROMIS 57 T-Score Conversions'!Q$3:R$35,2,TRUE)</f>
        <v>43.1</v>
      </c>
      <c r="CN1109" s="44" t="str">
        <f t="shared" si="20"/>
        <v>Mild</v>
      </c>
      <c r="CO1109" s="40">
        <f>VLOOKUP(CC1109,'PROMIS 57 T-Score Conversions'!A$3:B$35,2,TRUE)</f>
        <v>50.8</v>
      </c>
      <c r="CP1109" s="39" t="str">
        <f t="shared" si="21"/>
        <v>Mild</v>
      </c>
      <c r="CQ1109" s="40">
        <f>VLOOKUP(CD1109,'PROMIS 57 T-Score Conversions'!E$3:F$35,2,TRUE)</f>
        <v>53.2</v>
      </c>
      <c r="CR1109" s="39" t="str">
        <f t="shared" si="22"/>
        <v>Normal</v>
      </c>
      <c r="CS1109" s="40">
        <f>VLOOKUP(CE1109,'PROMIS 57 T-Score Conversions'!U$3:V$35,2,TRUE)</f>
        <v>58.5</v>
      </c>
      <c r="CT1109" s="39" t="str">
        <f t="shared" si="42"/>
        <v>Mild</v>
      </c>
      <c r="CU1109" s="40">
        <f>VLOOKUP(CF1109,'PROMIS 57 T-Score Conversions'!Y$3:Z$35,2,TRUE)</f>
        <v>56.3</v>
      </c>
      <c r="CV1109" s="39" t="str">
        <f t="shared" si="24"/>
        <v>Mild</v>
      </c>
      <c r="CW1109" s="40">
        <f>vlookup(CG1109,'PROMIS 57 T-Score Conversions'!M$3:N$35,2,TRUE)</f>
        <v>36.9</v>
      </c>
      <c r="CX1109" s="39" t="str">
        <f t="shared" si="25"/>
        <v>Moderate</v>
      </c>
      <c r="CY1109" s="40">
        <f>VLOOKup(CH1109,'PROMIS 57 T-Score Conversions'!I$3:J$35,2,TRUE)</f>
        <v>62.8</v>
      </c>
      <c r="CZ1109" s="39" t="str">
        <f t="shared" si="26"/>
        <v>Moderate</v>
      </c>
      <c r="DA1109" s="37">
        <f>VLOOKUP(CJ1109,'PROMIS 57 T-Score Conversions'!AC$3:AD$35,2,TRUE)</f>
        <v>41.09</v>
      </c>
      <c r="DB1109" s="44" t="str">
        <f t="shared" si="30"/>
        <v>Mild</v>
      </c>
      <c r="DC1109" s="40">
        <f>VLOOKUP(CK1109,'PROMIS 57 T-Score Conversions'!AG$3:AH$35,2,TRUE)</f>
        <v>40.71</v>
      </c>
      <c r="DD1109" s="39" t="str">
        <f t="shared" si="31"/>
        <v>Normal</v>
      </c>
    </row>
    <row r="1110">
      <c r="A1110" s="1" t="b">
        <v>1</v>
      </c>
      <c r="B1110" s="1" t="b">
        <v>1</v>
      </c>
      <c r="C1110" s="20">
        <v>44224.711644641204</v>
      </c>
      <c r="D1110" s="1" t="s">
        <v>614</v>
      </c>
      <c r="E1110" s="1">
        <v>2471.0</v>
      </c>
      <c r="F1110" s="1">
        <v>3.0</v>
      </c>
      <c r="G1110" s="1">
        <v>4.0</v>
      </c>
      <c r="H1110" s="1">
        <v>4.0</v>
      </c>
      <c r="I1110" s="1">
        <v>3.0</v>
      </c>
      <c r="J1110" s="1">
        <v>2.0</v>
      </c>
      <c r="K1110" s="1">
        <v>3.0</v>
      </c>
      <c r="L1110" s="1">
        <v>3.0</v>
      </c>
      <c r="M1110" s="1">
        <v>3.0</v>
      </c>
      <c r="N1110" s="1">
        <v>2.0</v>
      </c>
      <c r="O1110" s="1">
        <v>3.0</v>
      </c>
      <c r="P1110" s="1">
        <v>3.0</v>
      </c>
      <c r="Q1110" s="1">
        <v>3.0</v>
      </c>
      <c r="R1110" s="1">
        <v>3.0</v>
      </c>
      <c r="S1110" s="1">
        <v>3.0</v>
      </c>
      <c r="T1110" s="1">
        <v>3.0</v>
      </c>
      <c r="U1110" s="1">
        <v>3.0</v>
      </c>
      <c r="V1110" s="1">
        <v>3.0</v>
      </c>
      <c r="W1110" s="1">
        <v>3.0</v>
      </c>
      <c r="X1110" s="1">
        <v>3.0</v>
      </c>
      <c r="Y1110" s="1">
        <v>3.0</v>
      </c>
      <c r="Z1110" s="1">
        <v>3.0</v>
      </c>
      <c r="AA1110" s="1">
        <v>3.0</v>
      </c>
      <c r="AB1110" s="1">
        <v>2.0</v>
      </c>
      <c r="AC1110" s="1">
        <v>2.0</v>
      </c>
      <c r="AD1110" s="1">
        <v>4.0</v>
      </c>
      <c r="AE1110" s="1">
        <v>4.0</v>
      </c>
      <c r="AF1110" s="1">
        <v>5.0</v>
      </c>
      <c r="AG1110" s="1">
        <v>4.0</v>
      </c>
      <c r="AH1110" s="1">
        <v>5.0</v>
      </c>
      <c r="AI1110" s="1">
        <v>4.0</v>
      </c>
      <c r="AJ1110" s="1">
        <v>4.0</v>
      </c>
      <c r="AK1110" s="1">
        <v>4.0</v>
      </c>
      <c r="AL1110" s="1">
        <v>3.0</v>
      </c>
      <c r="AM1110" s="1">
        <v>3.0</v>
      </c>
      <c r="AN1110" s="1">
        <v>4.0</v>
      </c>
      <c r="AO1110" s="1">
        <v>4.0</v>
      </c>
      <c r="AP1110" s="1">
        <v>2.0</v>
      </c>
      <c r="AQ1110" s="1">
        <v>3.0</v>
      </c>
      <c r="AR1110" s="1">
        <v>3.0</v>
      </c>
      <c r="AS1110" s="1">
        <v>4.0</v>
      </c>
      <c r="AT1110" s="1">
        <v>2.0</v>
      </c>
      <c r="AU1110" s="1">
        <v>2.0</v>
      </c>
      <c r="AV1110" s="1">
        <v>1.0</v>
      </c>
      <c r="AW1110" s="1">
        <v>2.0</v>
      </c>
      <c r="AX1110" s="1">
        <v>1.0</v>
      </c>
      <c r="AY1110" s="1">
        <v>2.0</v>
      </c>
      <c r="AZ1110" s="1">
        <v>2.0</v>
      </c>
      <c r="BA1110" s="1">
        <v>1.0</v>
      </c>
      <c r="BB1110" s="1">
        <v>3.0</v>
      </c>
      <c r="BC1110" s="1">
        <v>3.0</v>
      </c>
      <c r="BD1110" s="1">
        <v>3.0</v>
      </c>
      <c r="BE1110" s="1">
        <v>3.0</v>
      </c>
      <c r="BF1110" s="1">
        <v>3.0</v>
      </c>
      <c r="BG1110" s="1">
        <v>3.0</v>
      </c>
      <c r="BH1110" s="1">
        <v>3.0</v>
      </c>
      <c r="BI1110" s="1">
        <v>3.0</v>
      </c>
      <c r="BJ1110" s="1">
        <v>6.0</v>
      </c>
      <c r="BK1110" s="1">
        <v>1.0</v>
      </c>
      <c r="BL1110" s="1">
        <v>1.0</v>
      </c>
      <c r="BM1110" s="1">
        <v>1.0</v>
      </c>
      <c r="BN1110" s="1">
        <v>2.0</v>
      </c>
      <c r="BO1110" s="1">
        <v>1.0</v>
      </c>
      <c r="BP1110" s="1">
        <v>1.0</v>
      </c>
      <c r="BQ1110" s="1">
        <v>1.0</v>
      </c>
      <c r="BR1110" s="1">
        <v>1.0</v>
      </c>
      <c r="BS1110" s="1">
        <v>5.0</v>
      </c>
      <c r="BT1110" s="1">
        <v>5.0</v>
      </c>
      <c r="BU1110" s="1">
        <v>5.0</v>
      </c>
      <c r="BV1110" s="1">
        <v>5.0</v>
      </c>
      <c r="BW1110" s="1">
        <v>5.0</v>
      </c>
      <c r="BX1110" s="1">
        <v>5.0</v>
      </c>
      <c r="BY1110" s="1">
        <v>4.0</v>
      </c>
      <c r="BZ1110" s="1">
        <v>5.0</v>
      </c>
      <c r="CA1110" s="64">
        <f t="shared" si="32"/>
        <v>221</v>
      </c>
      <c r="CB1110" s="45">
        <f t="shared" si="33"/>
        <v>25</v>
      </c>
      <c r="CC1110" s="45">
        <f t="shared" si="34"/>
        <v>23</v>
      </c>
      <c r="CD1110" s="45">
        <f t="shared" si="35"/>
        <v>22</v>
      </c>
      <c r="CE1110" s="45">
        <f t="shared" si="36"/>
        <v>34</v>
      </c>
      <c r="CF1110" s="45">
        <f t="shared" si="37"/>
        <v>26</v>
      </c>
      <c r="CG1110" s="45">
        <f t="shared" si="38"/>
        <v>13</v>
      </c>
      <c r="CH1110" s="45">
        <f t="shared" si="39"/>
        <v>24</v>
      </c>
      <c r="CI1110" s="45">
        <f t="shared" si="40"/>
        <v>0.6</v>
      </c>
      <c r="CJ1110">
        <f t="shared" si="10"/>
        <v>9</v>
      </c>
      <c r="CK1110" s="45">
        <f t="shared" si="41"/>
        <v>39</v>
      </c>
      <c r="CM1110" s="40">
        <f>VLOOKUP(CB1110,'PROMIS 57 T-Score Conversions'!Q$3:R$35,2,TRUE)</f>
        <v>38.8</v>
      </c>
      <c r="CN1110" s="44" t="str">
        <f t="shared" si="20"/>
        <v>Moderate</v>
      </c>
      <c r="CO1110" s="40">
        <f>VLOOKUP(CC1110,'PROMIS 57 T-Score Conversions'!A$3:B$35,2,TRUE)</f>
        <v>61.4</v>
      </c>
      <c r="CP1110" s="39" t="str">
        <f t="shared" si="21"/>
        <v>Moderate</v>
      </c>
      <c r="CQ1110" s="40">
        <f>VLOOKUP(CD1110,'PROMIS 57 T-Score Conversions'!E$3:F$35,2,TRUE)</f>
        <v>60.3</v>
      </c>
      <c r="CR1110" s="39" t="str">
        <f t="shared" si="22"/>
        <v>Moderate</v>
      </c>
      <c r="CS1110" s="40">
        <f>VLOOKUP(CE1110,'PROMIS 57 T-Score Conversions'!U$3:V$35,2,TRUE)</f>
        <v>67.5</v>
      </c>
      <c r="CT1110" s="39" t="str">
        <f t="shared" si="42"/>
        <v>Moderate</v>
      </c>
      <c r="CU1110" s="40">
        <f>VLOOKUP(CF1110,'PROMIS 57 T-Score Conversions'!Y$3:Z$35,2,TRUE)</f>
        <v>56.3</v>
      </c>
      <c r="CV1110" s="39" t="str">
        <f t="shared" si="24"/>
        <v>Mild</v>
      </c>
      <c r="CW1110" s="40">
        <f>vlookup(CG1110,'PROMIS 57 T-Score Conversions'!M$3:N$35,2,TRUE)</f>
        <v>34.5</v>
      </c>
      <c r="CX1110" s="39" t="str">
        <f t="shared" si="25"/>
        <v>Moderate</v>
      </c>
      <c r="CY1110" s="40">
        <f>VLOOKup(CH1110,'PROMIS 57 T-Score Conversions'!I$3:J$35,2,TRUE)</f>
        <v>61.5</v>
      </c>
      <c r="CZ1110" s="39" t="str">
        <f t="shared" si="26"/>
        <v>Moderate</v>
      </c>
      <c r="DA1110" s="37">
        <f>VLOOKUP(CJ1110,'PROMIS 57 T-Score Conversions'!AC$3:AD$35,2,TRUE)</f>
        <v>25.73</v>
      </c>
      <c r="DB1110" s="44" t="str">
        <f t="shared" si="30"/>
        <v>Severe</v>
      </c>
      <c r="DC1110" s="40">
        <f>VLOOKUP(CK1110,'PROMIS 57 T-Score Conversions'!AG$3:AH$35,2,TRUE)</f>
        <v>62.52</v>
      </c>
      <c r="DD1110" s="39" t="str">
        <f t="shared" si="31"/>
        <v>Moderate</v>
      </c>
    </row>
    <row r="1111">
      <c r="A1111" s="1" t="b">
        <v>1</v>
      </c>
      <c r="B1111" s="1" t="b">
        <v>1</v>
      </c>
      <c r="C1111" s="20">
        <v>44224.81440357638</v>
      </c>
      <c r="D1111" s="1" t="s">
        <v>615</v>
      </c>
      <c r="E1111" s="1">
        <v>2464.0</v>
      </c>
      <c r="F1111" s="1">
        <v>2.0</v>
      </c>
      <c r="G1111" s="1">
        <v>1.0</v>
      </c>
      <c r="H1111" s="1">
        <v>3.0</v>
      </c>
      <c r="I1111" s="1">
        <v>1.0</v>
      </c>
      <c r="J1111" s="1">
        <v>1.0</v>
      </c>
      <c r="K1111" s="1">
        <v>3.0</v>
      </c>
      <c r="L1111" s="1">
        <v>4.0</v>
      </c>
      <c r="M1111" s="1">
        <v>2.0</v>
      </c>
      <c r="N1111" s="1">
        <v>5.0</v>
      </c>
      <c r="O1111" s="1">
        <v>2.0</v>
      </c>
      <c r="P1111" s="1">
        <v>3.0</v>
      </c>
      <c r="Q1111" s="1">
        <v>3.0</v>
      </c>
      <c r="R1111" s="1">
        <v>4.0</v>
      </c>
      <c r="S1111" s="1">
        <v>3.0</v>
      </c>
      <c r="T1111" s="1">
        <v>4.0</v>
      </c>
      <c r="U1111" s="1">
        <v>4.0</v>
      </c>
      <c r="V1111" s="1">
        <v>1.0</v>
      </c>
      <c r="W1111" s="1">
        <v>4.0</v>
      </c>
      <c r="X1111" s="1">
        <v>3.0</v>
      </c>
      <c r="Y1111" s="1">
        <v>3.0</v>
      </c>
      <c r="Z1111" s="1">
        <v>1.0</v>
      </c>
      <c r="AA1111" s="1">
        <v>3.0</v>
      </c>
      <c r="AB1111" s="1">
        <v>1.0</v>
      </c>
      <c r="AC1111" s="1">
        <v>1.0</v>
      </c>
      <c r="AD1111" s="1">
        <v>5.0</v>
      </c>
      <c r="AE1111" s="1">
        <v>5.0</v>
      </c>
      <c r="AF1111" s="1">
        <v>5.0</v>
      </c>
      <c r="AG1111" s="1">
        <v>5.0</v>
      </c>
      <c r="AH1111" s="1">
        <v>3.0</v>
      </c>
      <c r="AI1111" s="1">
        <v>5.0</v>
      </c>
      <c r="AJ1111" s="1">
        <v>4.0</v>
      </c>
      <c r="AK1111" s="1">
        <v>5.0</v>
      </c>
      <c r="AL1111" s="1">
        <v>5.0</v>
      </c>
      <c r="AM1111" s="1">
        <v>5.0</v>
      </c>
      <c r="AN1111" s="1">
        <v>5.0</v>
      </c>
      <c r="AO1111" s="1">
        <v>5.0</v>
      </c>
      <c r="AP1111" s="1">
        <v>5.0</v>
      </c>
      <c r="AQ1111" s="1">
        <v>5.0</v>
      </c>
      <c r="AR1111" s="1">
        <v>5.0</v>
      </c>
      <c r="AS1111" s="1">
        <v>5.0</v>
      </c>
      <c r="AT1111" s="1">
        <v>3.0</v>
      </c>
      <c r="AU1111" s="1">
        <v>3.0</v>
      </c>
      <c r="AV1111" s="1">
        <v>3.0</v>
      </c>
      <c r="AW1111" s="1">
        <v>3.0</v>
      </c>
      <c r="AX1111" s="1">
        <v>1.0</v>
      </c>
      <c r="AY1111" s="1">
        <v>2.0</v>
      </c>
      <c r="AZ1111" s="1">
        <v>2.0</v>
      </c>
      <c r="BA1111" s="1">
        <v>3.0</v>
      </c>
      <c r="BB1111" s="1">
        <v>3.0</v>
      </c>
      <c r="BC1111" s="1">
        <v>4.0</v>
      </c>
      <c r="BD1111" s="1">
        <v>4.0</v>
      </c>
      <c r="BE1111" s="1">
        <v>4.0</v>
      </c>
      <c r="BF1111" s="1">
        <v>4.0</v>
      </c>
      <c r="BG1111" s="1">
        <v>2.0</v>
      </c>
      <c r="BH1111" s="1">
        <v>2.0</v>
      </c>
      <c r="BI1111" s="1">
        <v>2.0</v>
      </c>
      <c r="BJ1111" s="1">
        <v>10.0</v>
      </c>
      <c r="BK1111" s="1">
        <v>1.0</v>
      </c>
      <c r="BL1111" s="1">
        <v>1.0</v>
      </c>
      <c r="BM1111" s="1">
        <v>1.0</v>
      </c>
      <c r="BN1111" s="1">
        <v>1.0</v>
      </c>
      <c r="BO1111" s="1">
        <v>2.0</v>
      </c>
      <c r="BP1111" s="1">
        <v>2.0</v>
      </c>
      <c r="BQ1111" s="1">
        <v>2.0</v>
      </c>
      <c r="BR1111" s="1">
        <v>2.0</v>
      </c>
      <c r="BS1111" s="1">
        <v>4.0</v>
      </c>
      <c r="BT1111" s="1">
        <v>4.0</v>
      </c>
      <c r="BU1111" s="1">
        <v>2.0</v>
      </c>
      <c r="BV1111" s="1">
        <v>3.0</v>
      </c>
      <c r="BW1111" s="1">
        <v>3.0</v>
      </c>
      <c r="BX1111" s="1">
        <v>5.0</v>
      </c>
      <c r="BY1111" s="1">
        <v>4.0</v>
      </c>
      <c r="BZ1111" s="1">
        <v>4.0</v>
      </c>
      <c r="CA1111" s="64">
        <f t="shared" si="32"/>
        <v>235</v>
      </c>
      <c r="CB1111" s="45">
        <f t="shared" si="33"/>
        <v>17</v>
      </c>
      <c r="CC1111" s="45">
        <f t="shared" si="34"/>
        <v>28</v>
      </c>
      <c r="CD1111" s="45">
        <f t="shared" si="35"/>
        <v>17</v>
      </c>
      <c r="CE1111" s="45">
        <f t="shared" si="36"/>
        <v>37</v>
      </c>
      <c r="CF1111" s="45">
        <f t="shared" si="37"/>
        <v>40</v>
      </c>
      <c r="CG1111" s="45">
        <f t="shared" si="38"/>
        <v>20</v>
      </c>
      <c r="CH1111" s="45">
        <f t="shared" si="39"/>
        <v>25</v>
      </c>
      <c r="CI1111" s="45">
        <f t="shared" si="40"/>
        <v>1</v>
      </c>
      <c r="CJ1111">
        <f t="shared" si="10"/>
        <v>12</v>
      </c>
      <c r="CK1111" s="45">
        <f t="shared" si="41"/>
        <v>29</v>
      </c>
      <c r="CM1111" s="40">
        <f>VLOOKUP(CB1111,'PROMIS 57 T-Score Conversions'!Q$3:R$35,2,TRUE)</f>
        <v>33.2</v>
      </c>
      <c r="CN1111" s="44" t="str">
        <f t="shared" si="20"/>
        <v>Moderate</v>
      </c>
      <c r="CO1111" s="40">
        <f>VLOOKUP(CC1111,'PROMIS 57 T-Score Conversions'!A$3:B$35,2,TRUE)</f>
        <v>66.6</v>
      </c>
      <c r="CP1111" s="39" t="str">
        <f t="shared" si="21"/>
        <v>Severe</v>
      </c>
      <c r="CQ1111" s="40">
        <f>VLOOKUP(CD1111,'PROMIS 57 T-Score Conversions'!E$3:F$35,2,TRUE)</f>
        <v>55.9</v>
      </c>
      <c r="CR1111" s="39" t="str">
        <f t="shared" si="22"/>
        <v>Mild</v>
      </c>
      <c r="CS1111" s="40">
        <f>VLOOKUP(CE1111,'PROMIS 57 T-Score Conversions'!U$3:V$35,2,TRUE)</f>
        <v>71</v>
      </c>
      <c r="CT1111" s="39" t="str">
        <f t="shared" si="42"/>
        <v>Severe</v>
      </c>
      <c r="CU1111" s="40">
        <f>VLOOKUP(CF1111,'PROMIS 57 T-Score Conversions'!Y$3:Z$35,2,TRUE)</f>
        <v>76.5</v>
      </c>
      <c r="CV1111" s="39" t="str">
        <f t="shared" si="24"/>
        <v>Severe</v>
      </c>
      <c r="CW1111" s="40">
        <f>vlookup(CG1111,'PROMIS 57 T-Score Conversions'!M$3:N$35,2,TRUE)</f>
        <v>40.2</v>
      </c>
      <c r="CX1111" s="39" t="str">
        <f t="shared" si="25"/>
        <v>Mild</v>
      </c>
      <c r="CY1111" s="40">
        <f>VLOOKup(CH1111,'PROMIS 57 T-Score Conversions'!I$3:J$35,2,TRUE)</f>
        <v>62.1</v>
      </c>
      <c r="CZ1111" s="39" t="str">
        <f t="shared" si="26"/>
        <v>Moderate</v>
      </c>
      <c r="DA1111" s="37">
        <f>VLOOKUP(CJ1111,'PROMIS 57 T-Score Conversions'!AC$3:AD$35,2,TRUE)</f>
        <v>30.11</v>
      </c>
      <c r="DB1111" s="44" t="str">
        <f t="shared" si="30"/>
        <v>Moderate</v>
      </c>
      <c r="DC1111" s="40">
        <f>VLOOKUP(CK1111,'PROMIS 57 T-Score Conversions'!AG$3:AH$35,2,TRUE)</f>
        <v>48.16</v>
      </c>
      <c r="DD1111" s="39" t="str">
        <f t="shared" si="31"/>
        <v>Normal</v>
      </c>
    </row>
    <row r="1112">
      <c r="A1112" s="1" t="b">
        <v>1</v>
      </c>
      <c r="B1112" s="1" t="b">
        <v>1</v>
      </c>
      <c r="C1112" s="20">
        <v>44224.839301087966</v>
      </c>
      <c r="D1112" s="1" t="s">
        <v>616</v>
      </c>
      <c r="E1112" s="1">
        <v>1259.0</v>
      </c>
      <c r="F1112" s="1">
        <v>5.0</v>
      </c>
      <c r="G1112" s="1">
        <v>5.0</v>
      </c>
      <c r="H1112" s="1">
        <v>5.0</v>
      </c>
      <c r="I1112" s="1">
        <v>5.0</v>
      </c>
      <c r="J1112" s="1">
        <v>5.0</v>
      </c>
      <c r="K1112" s="1">
        <v>5.0</v>
      </c>
      <c r="L1112" s="1">
        <v>5.0</v>
      </c>
      <c r="M1112" s="1">
        <v>5.0</v>
      </c>
      <c r="N1112" s="1">
        <v>4.0</v>
      </c>
      <c r="O1112" s="1">
        <v>3.0</v>
      </c>
      <c r="P1112" s="1">
        <v>4.0</v>
      </c>
      <c r="Q1112" s="1">
        <v>5.0</v>
      </c>
      <c r="R1112" s="1">
        <v>5.0</v>
      </c>
      <c r="S1112" s="1">
        <v>5.0</v>
      </c>
      <c r="T1112" s="1">
        <v>5.0</v>
      </c>
      <c r="U1112" s="1">
        <v>5.0</v>
      </c>
      <c r="V1112" s="1">
        <v>4.0</v>
      </c>
      <c r="W1112" s="1">
        <v>3.0</v>
      </c>
      <c r="X1112" s="1">
        <v>4.0</v>
      </c>
      <c r="Y1112" s="1">
        <v>4.0</v>
      </c>
      <c r="Z1112" s="1">
        <v>5.0</v>
      </c>
      <c r="AA1112" s="1">
        <v>5.0</v>
      </c>
      <c r="AB1112" s="1">
        <v>5.0</v>
      </c>
      <c r="AC1112" s="1">
        <v>5.0</v>
      </c>
      <c r="AD1112" s="1">
        <v>3.0</v>
      </c>
      <c r="AE1112" s="1">
        <v>2.0</v>
      </c>
      <c r="AF1112" s="1">
        <v>4.0</v>
      </c>
      <c r="AG1112" s="1">
        <v>4.0</v>
      </c>
      <c r="AH1112" s="1">
        <v>3.0</v>
      </c>
      <c r="AI1112" s="1">
        <v>1.0</v>
      </c>
      <c r="AJ1112" s="1">
        <v>1.0</v>
      </c>
      <c r="AK1112" s="1">
        <v>1.0</v>
      </c>
      <c r="AL1112" s="1">
        <v>4.0</v>
      </c>
      <c r="AM1112" s="1">
        <v>4.0</v>
      </c>
      <c r="AN1112" s="1">
        <v>5.0</v>
      </c>
      <c r="AO1112" s="1">
        <v>4.0</v>
      </c>
      <c r="AP1112" s="1">
        <v>5.0</v>
      </c>
      <c r="AQ1112" s="1">
        <v>5.0</v>
      </c>
      <c r="AR1112" s="1">
        <v>1.0</v>
      </c>
      <c r="AS1112" s="1">
        <v>5.0</v>
      </c>
      <c r="AT1112" s="1">
        <v>2.0</v>
      </c>
      <c r="AU1112" s="1">
        <v>1.0</v>
      </c>
      <c r="AV1112" s="1">
        <v>1.0</v>
      </c>
      <c r="AW1112" s="1">
        <v>1.0</v>
      </c>
      <c r="AX1112" s="1">
        <v>1.0</v>
      </c>
      <c r="AY1112" s="1">
        <v>1.0</v>
      </c>
      <c r="AZ1112" s="1">
        <v>1.0</v>
      </c>
      <c r="BA1112" s="1">
        <v>1.0</v>
      </c>
      <c r="BB1112" s="1">
        <v>1.0</v>
      </c>
      <c r="BC1112" s="1">
        <v>1.0</v>
      </c>
      <c r="BD1112" s="1">
        <v>2.0</v>
      </c>
      <c r="BE1112" s="1">
        <v>1.0</v>
      </c>
      <c r="BF1112" s="1">
        <v>1.0</v>
      </c>
      <c r="BG1112" s="1">
        <v>1.0</v>
      </c>
      <c r="BH1112" s="1">
        <v>1.0</v>
      </c>
      <c r="BI1112" s="1">
        <v>1.0</v>
      </c>
      <c r="BJ1112" s="1">
        <v>0.0</v>
      </c>
      <c r="BK1112" s="1">
        <v>1.0</v>
      </c>
      <c r="BL1112" s="1">
        <v>1.0</v>
      </c>
      <c r="BM1112" s="1">
        <v>3.0</v>
      </c>
      <c r="BN1112" s="1">
        <v>2.0</v>
      </c>
      <c r="BO1112" s="1">
        <v>2.0</v>
      </c>
      <c r="BP1112" s="1">
        <v>2.0</v>
      </c>
      <c r="BQ1112" s="1">
        <v>1.0</v>
      </c>
      <c r="BR1112" s="1">
        <v>1.0</v>
      </c>
      <c r="BS1112" s="1">
        <v>3.0</v>
      </c>
      <c r="BT1112" s="1">
        <v>4.0</v>
      </c>
      <c r="BU1112" s="1">
        <v>4.0</v>
      </c>
      <c r="BV1112" s="1">
        <v>4.0</v>
      </c>
      <c r="BW1112" s="1">
        <v>4.0</v>
      </c>
      <c r="BX1112" s="1">
        <v>1.0</v>
      </c>
      <c r="BY1112" s="1">
        <v>1.0</v>
      </c>
      <c r="BZ1112" s="1">
        <v>5.0</v>
      </c>
      <c r="CA1112" s="64">
        <f t="shared" si="32"/>
        <v>220</v>
      </c>
      <c r="CB1112" s="45">
        <f t="shared" si="33"/>
        <v>40</v>
      </c>
      <c r="CC1112" s="45">
        <f t="shared" si="34"/>
        <v>36</v>
      </c>
      <c r="CD1112" s="45">
        <f t="shared" si="35"/>
        <v>35</v>
      </c>
      <c r="CE1112" s="45">
        <f t="shared" si="36"/>
        <v>19</v>
      </c>
      <c r="CF1112" s="45">
        <f t="shared" si="37"/>
        <v>33</v>
      </c>
      <c r="CG1112" s="45">
        <f t="shared" si="38"/>
        <v>9</v>
      </c>
      <c r="CH1112" s="45">
        <f t="shared" si="39"/>
        <v>9</v>
      </c>
      <c r="CI1112" s="45">
        <f t="shared" si="40"/>
        <v>0</v>
      </c>
      <c r="CJ1112">
        <f t="shared" si="10"/>
        <v>13</v>
      </c>
      <c r="CK1112" s="45">
        <f t="shared" si="41"/>
        <v>26</v>
      </c>
      <c r="CM1112" s="40">
        <f>VLOOKUP(CB1112,'PROMIS 57 T-Score Conversions'!Q$3:R$35,2,TRUE)</f>
        <v>60.1</v>
      </c>
      <c r="CN1112" s="44" t="str">
        <f t="shared" si="20"/>
        <v>Normal</v>
      </c>
      <c r="CO1112" s="40">
        <f>VLOOKUP(CC1112,'PROMIS 57 T-Score Conversions'!A$3:B$35,2,TRUE)</f>
        <v>75.4</v>
      </c>
      <c r="CP1112" s="39" t="str">
        <f t="shared" si="21"/>
        <v>Severe</v>
      </c>
      <c r="CQ1112" s="40">
        <f>VLOOKUP(CD1112,'PROMIS 57 T-Score Conversions'!E$3:F$35,2,TRUE)</f>
        <v>72.8</v>
      </c>
      <c r="CR1112" s="39" t="str">
        <f t="shared" si="22"/>
        <v>Severe</v>
      </c>
      <c r="CS1112" s="40">
        <f>VLOOKUP(CE1112,'PROMIS 57 T-Score Conversions'!U$3:V$35,2,TRUE)</f>
        <v>52.5</v>
      </c>
      <c r="CT1112" s="39" t="str">
        <f t="shared" si="42"/>
        <v>Normal</v>
      </c>
      <c r="CU1112" s="40">
        <f>VLOOKUP(CF1112,'PROMIS 57 T-Score Conversions'!Y$3:Z$35,2,TRUE)</f>
        <v>63.7</v>
      </c>
      <c r="CV1112" s="39" t="str">
        <f t="shared" si="24"/>
        <v>Moderate</v>
      </c>
      <c r="CW1112" s="40">
        <f>vlookup(CG1112,'PROMIS 57 T-Score Conversions'!M$3:N$35,2,TRUE)</f>
        <v>29.7</v>
      </c>
      <c r="CX1112" s="39" t="str">
        <f t="shared" si="25"/>
        <v>Severe</v>
      </c>
      <c r="CY1112" s="40">
        <f>VLOOKup(CH1112,'PROMIS 57 T-Score Conversions'!I$3:J$35,2,TRUE)</f>
        <v>47.9</v>
      </c>
      <c r="CZ1112" s="39" t="str">
        <f t="shared" si="26"/>
        <v>Normal</v>
      </c>
      <c r="DA1112" s="37">
        <f>VLOOKUP(CJ1112,'PROMIS 57 T-Score Conversions'!AC$3:AD$35,2,TRUE)</f>
        <v>31.18</v>
      </c>
      <c r="DB1112" s="44" t="str">
        <f t="shared" si="30"/>
        <v>Moderate</v>
      </c>
      <c r="DC1112" s="40">
        <f>VLOOKUP(CK1112,'PROMIS 57 T-Score Conversions'!AG$3:AH$35,2,TRUE)</f>
        <v>45.27</v>
      </c>
      <c r="DD1112" s="39" t="str">
        <f t="shared" si="31"/>
        <v>Normal</v>
      </c>
    </row>
    <row r="1113">
      <c r="A1113" s="1" t="b">
        <v>1</v>
      </c>
      <c r="B1113" s="1" t="b">
        <v>1</v>
      </c>
      <c r="C1113" s="20">
        <v>44225.65293847222</v>
      </c>
      <c r="D1113" s="1" t="s">
        <v>328</v>
      </c>
      <c r="E1113" s="1">
        <v>2126.0</v>
      </c>
      <c r="F1113" s="1">
        <v>3.0</v>
      </c>
      <c r="G1113" s="1">
        <v>3.0</v>
      </c>
      <c r="H1113" s="1">
        <v>3.0</v>
      </c>
      <c r="I1113" s="1">
        <v>3.0</v>
      </c>
      <c r="J1113" s="1">
        <v>2.0</v>
      </c>
      <c r="K1113" s="1">
        <v>2.0</v>
      </c>
      <c r="L1113" s="1">
        <v>3.0</v>
      </c>
      <c r="M1113" s="1">
        <v>2.0</v>
      </c>
      <c r="N1113" s="1">
        <v>3.0</v>
      </c>
      <c r="O1113" s="1">
        <v>3.0</v>
      </c>
      <c r="P1113" s="1">
        <v>4.0</v>
      </c>
      <c r="Q1113" s="1">
        <v>3.0</v>
      </c>
      <c r="R1113" s="1">
        <v>3.0</v>
      </c>
      <c r="S1113" s="1">
        <v>3.0</v>
      </c>
      <c r="T1113" s="1">
        <v>3.0</v>
      </c>
      <c r="U1113" s="1">
        <v>4.0</v>
      </c>
      <c r="V1113" s="1">
        <v>2.0</v>
      </c>
      <c r="W1113" s="1">
        <v>2.0</v>
      </c>
      <c r="X1113" s="1">
        <v>3.0</v>
      </c>
      <c r="Y1113" s="1">
        <v>2.0</v>
      </c>
      <c r="Z1113" s="1">
        <v>2.0</v>
      </c>
      <c r="AA1113" s="1">
        <v>3.0</v>
      </c>
      <c r="AB1113" s="1">
        <v>3.0</v>
      </c>
      <c r="AC1113" s="1">
        <v>3.0</v>
      </c>
      <c r="AD1113" s="1">
        <v>4.0</v>
      </c>
      <c r="AE1113" s="1">
        <v>3.0</v>
      </c>
      <c r="AF1113" s="1">
        <v>3.0</v>
      </c>
      <c r="AG1113" s="1">
        <v>3.0</v>
      </c>
      <c r="AH1113" s="1">
        <v>3.0</v>
      </c>
      <c r="AI1113" s="1">
        <v>3.0</v>
      </c>
      <c r="AJ1113" s="1">
        <v>4.0</v>
      </c>
      <c r="AK1113" s="1">
        <v>3.0</v>
      </c>
      <c r="AL1113" s="1">
        <v>3.0</v>
      </c>
      <c r="AM1113" s="1">
        <v>4.0</v>
      </c>
      <c r="AN1113" s="1">
        <v>3.0</v>
      </c>
      <c r="AO1113" s="1">
        <v>3.0</v>
      </c>
      <c r="AP1113" s="1">
        <v>4.0</v>
      </c>
      <c r="AQ1113" s="1">
        <v>2.0</v>
      </c>
      <c r="AR1113" s="1">
        <v>2.0</v>
      </c>
      <c r="AS1113" s="1">
        <v>3.0</v>
      </c>
      <c r="AT1113" s="1">
        <v>3.0</v>
      </c>
      <c r="AU1113" s="1">
        <v>3.0</v>
      </c>
      <c r="AV1113" s="1">
        <v>3.0</v>
      </c>
      <c r="AW1113" s="1">
        <v>3.0</v>
      </c>
      <c r="AX1113" s="1">
        <v>3.0</v>
      </c>
      <c r="AY1113" s="1">
        <v>3.0</v>
      </c>
      <c r="AZ1113" s="1">
        <v>3.0</v>
      </c>
      <c r="BA1113" s="1">
        <v>3.0</v>
      </c>
      <c r="BB1113" s="1">
        <v>4.0</v>
      </c>
      <c r="BC1113" s="1">
        <v>4.0</v>
      </c>
      <c r="BD1113" s="1">
        <v>4.0</v>
      </c>
      <c r="BE1113" s="1">
        <v>3.0</v>
      </c>
      <c r="BF1113" s="1">
        <v>4.0</v>
      </c>
      <c r="BG1113" s="1">
        <v>4.0</v>
      </c>
      <c r="BH1113" s="1">
        <v>4.0</v>
      </c>
      <c r="BI1113" s="1">
        <v>3.0</v>
      </c>
      <c r="BJ1113" s="1">
        <v>7.0</v>
      </c>
      <c r="BK1113" s="1">
        <v>3.0</v>
      </c>
      <c r="BL1113" s="1">
        <v>3.0</v>
      </c>
      <c r="BM1113" s="1">
        <v>3.0</v>
      </c>
      <c r="BN1113" s="1">
        <v>3.0</v>
      </c>
      <c r="BO1113" s="1">
        <v>3.0</v>
      </c>
      <c r="BP1113" s="1">
        <v>4.0</v>
      </c>
      <c r="BQ1113" s="1">
        <v>3.0</v>
      </c>
      <c r="BR1113" s="1">
        <v>3.0</v>
      </c>
      <c r="BS1113" s="1">
        <v>3.0</v>
      </c>
      <c r="BT1113" s="1">
        <v>4.0</v>
      </c>
      <c r="BU1113" s="1">
        <v>3.0</v>
      </c>
      <c r="BV1113" s="1">
        <v>4.0</v>
      </c>
      <c r="BW1113" s="1">
        <v>3.0</v>
      </c>
      <c r="BX1113" s="1">
        <v>3.0</v>
      </c>
      <c r="BY1113" s="1">
        <v>3.0</v>
      </c>
      <c r="BZ1113" s="1">
        <v>3.0</v>
      </c>
      <c r="CA1113" s="64">
        <f t="shared" si="32"/>
        <v>229</v>
      </c>
      <c r="CB1113" s="45">
        <f t="shared" si="33"/>
        <v>21</v>
      </c>
      <c r="CC1113" s="45">
        <f t="shared" si="34"/>
        <v>26</v>
      </c>
      <c r="CD1113" s="45">
        <f t="shared" si="35"/>
        <v>20</v>
      </c>
      <c r="CE1113" s="45">
        <f t="shared" si="36"/>
        <v>26</v>
      </c>
      <c r="CF1113" s="45">
        <f t="shared" si="37"/>
        <v>24</v>
      </c>
      <c r="CG1113" s="45">
        <f t="shared" si="38"/>
        <v>24</v>
      </c>
      <c r="CH1113" s="45">
        <f t="shared" si="39"/>
        <v>30</v>
      </c>
      <c r="CI1113" s="45">
        <f t="shared" si="40"/>
        <v>0.7</v>
      </c>
      <c r="CJ1113">
        <f t="shared" si="10"/>
        <v>25</v>
      </c>
      <c r="CK1113" s="45">
        <f t="shared" si="41"/>
        <v>26</v>
      </c>
      <c r="CM1113" s="40">
        <f>VLOOKUP(CB1113,'PROMIS 57 T-Score Conversions'!Q$3:R$35,2,TRUE)</f>
        <v>36.1</v>
      </c>
      <c r="CN1113" s="44" t="str">
        <f t="shared" si="20"/>
        <v>Moderate</v>
      </c>
      <c r="CO1113" s="40">
        <f>VLOOKUP(CC1113,'PROMIS 57 T-Score Conversions'!A$3:B$35,2,TRUE)</f>
        <v>64.5</v>
      </c>
      <c r="CP1113" s="39" t="str">
        <f t="shared" si="21"/>
        <v>Moderate</v>
      </c>
      <c r="CQ1113" s="40">
        <f>VLOOKUP(CD1113,'PROMIS 57 T-Score Conversions'!E$3:F$35,2,TRUE)</f>
        <v>58.5</v>
      </c>
      <c r="CR1113" s="39" t="str">
        <f t="shared" si="22"/>
        <v>Mild</v>
      </c>
      <c r="CS1113" s="40">
        <f>VLOOKUP(CE1113,'PROMIS 57 T-Score Conversions'!U$3:V$35,2,TRUE)</f>
        <v>59.4</v>
      </c>
      <c r="CT1113" s="39" t="str">
        <f t="shared" si="42"/>
        <v>Mild</v>
      </c>
      <c r="CU1113" s="40">
        <f>VLOOKUP(CF1113,'PROMIS 57 T-Score Conversions'!Y$3:Z$35,2,TRUE)</f>
        <v>54.3</v>
      </c>
      <c r="CV1113" s="39" t="str">
        <f t="shared" si="24"/>
        <v>Normal</v>
      </c>
      <c r="CW1113" s="40">
        <f>vlookup(CG1113,'PROMIS 57 T-Score Conversions'!M$3:N$35,2,TRUE)</f>
        <v>44</v>
      </c>
      <c r="CX1113" s="39" t="str">
        <f t="shared" si="25"/>
        <v>Mild</v>
      </c>
      <c r="CY1113" s="40">
        <f>VLOOKup(CH1113,'PROMIS 57 T-Score Conversions'!I$3:J$35,2,TRUE)</f>
        <v>65.5</v>
      </c>
      <c r="CZ1113" s="39" t="str">
        <f t="shared" si="26"/>
        <v>Moderate</v>
      </c>
      <c r="DA1113" s="37">
        <f>VLOOKUP(CJ1113,'PROMIS 57 T-Score Conversions'!AC$3:AD$35,2,TRUE)</f>
        <v>41.09</v>
      </c>
      <c r="DB1113" s="44" t="str">
        <f t="shared" si="30"/>
        <v>Mild</v>
      </c>
      <c r="DC1113" s="40">
        <f>VLOOKUP(CK1113,'PROMIS 57 T-Score Conversions'!AG$3:AH$35,2,TRUE)</f>
        <v>45.27</v>
      </c>
      <c r="DD1113" s="39" t="str">
        <f t="shared" si="31"/>
        <v>Normal</v>
      </c>
    </row>
    <row r="1114">
      <c r="A1114" s="1" t="b">
        <v>1</v>
      </c>
      <c r="B1114" s="1" t="b">
        <v>1</v>
      </c>
      <c r="C1114" s="20">
        <v>44226.40346378472</v>
      </c>
      <c r="D1114" s="1" t="s">
        <v>558</v>
      </c>
      <c r="E1114" s="1">
        <v>2394.0</v>
      </c>
      <c r="F1114" s="1">
        <v>5.0</v>
      </c>
      <c r="G1114" s="1">
        <v>5.0</v>
      </c>
      <c r="H1114" s="1">
        <v>5.0</v>
      </c>
      <c r="I1114" s="1">
        <v>4.0</v>
      </c>
      <c r="J1114" s="1">
        <v>3.0</v>
      </c>
      <c r="K1114" s="1">
        <v>4.0</v>
      </c>
      <c r="L1114" s="1">
        <v>5.0</v>
      </c>
      <c r="M1114" s="1">
        <v>4.0</v>
      </c>
      <c r="N1114" s="1">
        <v>2.0</v>
      </c>
      <c r="O1114" s="1">
        <v>1.0</v>
      </c>
      <c r="P1114" s="1">
        <v>1.0</v>
      </c>
      <c r="Q1114" s="1">
        <v>2.0</v>
      </c>
      <c r="R1114" s="1">
        <v>1.0</v>
      </c>
      <c r="S1114" s="1">
        <v>1.0</v>
      </c>
      <c r="T1114" s="1">
        <v>1.0</v>
      </c>
      <c r="U1114" s="1">
        <v>2.0</v>
      </c>
      <c r="V1114" s="1">
        <v>1.0</v>
      </c>
      <c r="W1114" s="1">
        <v>2.0</v>
      </c>
      <c r="X1114" s="1">
        <v>3.0</v>
      </c>
      <c r="Y1114" s="1">
        <v>2.0</v>
      </c>
      <c r="Z1114" s="1">
        <v>2.0</v>
      </c>
      <c r="AA1114" s="1">
        <v>3.0</v>
      </c>
      <c r="AB1114" s="1">
        <v>2.0</v>
      </c>
      <c r="AC1114" s="1">
        <v>2.0</v>
      </c>
      <c r="AD1114" s="1">
        <v>5.0</v>
      </c>
      <c r="AE1114" s="1">
        <v>5.0</v>
      </c>
      <c r="AF1114" s="1">
        <v>3.0</v>
      </c>
      <c r="AG1114" s="1">
        <v>3.0</v>
      </c>
      <c r="AH1114" s="1">
        <v>3.0</v>
      </c>
      <c r="AI1114" s="1">
        <v>3.0</v>
      </c>
      <c r="AJ1114" s="1">
        <v>4.0</v>
      </c>
      <c r="AK1114" s="1">
        <v>3.0</v>
      </c>
      <c r="AL1114" s="1">
        <v>3.0</v>
      </c>
      <c r="AM1114" s="1">
        <v>3.0</v>
      </c>
      <c r="AN1114" s="1">
        <v>3.0</v>
      </c>
      <c r="AO1114" s="1">
        <v>1.0</v>
      </c>
      <c r="AP1114" s="1">
        <v>4.0</v>
      </c>
      <c r="AQ1114" s="1">
        <v>1.0</v>
      </c>
      <c r="AR1114" s="1">
        <v>1.0</v>
      </c>
      <c r="AS1114" s="1">
        <v>3.0</v>
      </c>
      <c r="AT1114" s="1">
        <v>3.0</v>
      </c>
      <c r="AU1114" s="1">
        <v>4.0</v>
      </c>
      <c r="AV1114" s="1">
        <v>3.0</v>
      </c>
      <c r="AW1114" s="1">
        <v>3.0</v>
      </c>
      <c r="AX1114" s="1">
        <v>2.0</v>
      </c>
      <c r="AY1114" s="1">
        <v>4.0</v>
      </c>
      <c r="AZ1114" s="1">
        <v>4.0</v>
      </c>
      <c r="BA1114" s="1">
        <v>3.0</v>
      </c>
      <c r="BB1114" s="1">
        <v>3.0</v>
      </c>
      <c r="BC1114" s="1">
        <v>3.0</v>
      </c>
      <c r="BD1114" s="1">
        <v>3.0</v>
      </c>
      <c r="BE1114" s="1">
        <v>3.0</v>
      </c>
      <c r="BF1114" s="1">
        <v>3.0</v>
      </c>
      <c r="BG1114" s="1">
        <v>3.0</v>
      </c>
      <c r="BH1114" s="1">
        <v>3.0</v>
      </c>
      <c r="BI1114" s="1">
        <v>2.0</v>
      </c>
      <c r="BJ1114" s="1">
        <v>3.0</v>
      </c>
      <c r="BK1114" s="1">
        <v>3.0</v>
      </c>
      <c r="BL1114" s="1">
        <v>3.0</v>
      </c>
      <c r="BM1114" s="1">
        <v>3.0</v>
      </c>
      <c r="BN1114" s="1">
        <v>3.0</v>
      </c>
      <c r="BO1114" s="1">
        <v>2.0</v>
      </c>
      <c r="BP1114" s="1">
        <v>4.0</v>
      </c>
      <c r="BQ1114" s="1">
        <v>4.0</v>
      </c>
      <c r="BR1114" s="1">
        <v>4.0</v>
      </c>
      <c r="BS1114" s="1">
        <v>2.0</v>
      </c>
      <c r="BT1114" s="1">
        <v>3.0</v>
      </c>
      <c r="BU1114" s="1">
        <v>3.0</v>
      </c>
      <c r="BV1114" s="1">
        <v>4.0</v>
      </c>
      <c r="BW1114" s="1">
        <v>3.0</v>
      </c>
      <c r="BX1114" s="1">
        <v>3.0</v>
      </c>
      <c r="BY1114" s="1">
        <v>2.0</v>
      </c>
      <c r="BZ1114" s="1">
        <v>2.0</v>
      </c>
      <c r="CA1114" s="64">
        <f t="shared" si="32"/>
        <v>211</v>
      </c>
      <c r="CB1114" s="45">
        <f t="shared" si="33"/>
        <v>35</v>
      </c>
      <c r="CC1114" s="45">
        <f t="shared" si="34"/>
        <v>11</v>
      </c>
      <c r="CD1114" s="45">
        <f t="shared" si="35"/>
        <v>17</v>
      </c>
      <c r="CE1114" s="45">
        <f t="shared" si="36"/>
        <v>29</v>
      </c>
      <c r="CF1114" s="45">
        <f t="shared" si="37"/>
        <v>19</v>
      </c>
      <c r="CG1114" s="45">
        <f t="shared" si="38"/>
        <v>26</v>
      </c>
      <c r="CH1114" s="45">
        <f t="shared" si="39"/>
        <v>23</v>
      </c>
      <c r="CI1114" s="45">
        <f t="shared" si="40"/>
        <v>0.3</v>
      </c>
      <c r="CJ1114">
        <f t="shared" si="10"/>
        <v>26</v>
      </c>
      <c r="CK1114" s="45">
        <f t="shared" si="41"/>
        <v>22</v>
      </c>
      <c r="CM1114" s="40">
        <f>VLOOKUP(CB1114,'PROMIS 57 T-Score Conversions'!Q$3:R$35,2,TRUE)</f>
        <v>46.7</v>
      </c>
      <c r="CN1114" s="44" t="str">
        <f t="shared" si="20"/>
        <v>Normal</v>
      </c>
      <c r="CO1114" s="40">
        <f>VLOOKUP(CC1114,'PROMIS 57 T-Score Conversions'!A$3:B$35,2,TRUE)</f>
        <v>47.8</v>
      </c>
      <c r="CP1114" s="39" t="str">
        <f t="shared" si="21"/>
        <v>Normal</v>
      </c>
      <c r="CQ1114" s="40">
        <f>VLOOKUP(CD1114,'PROMIS 57 T-Score Conversions'!E$3:F$35,2,TRUE)</f>
        <v>55.9</v>
      </c>
      <c r="CR1114" s="39" t="str">
        <f t="shared" si="22"/>
        <v>Mild</v>
      </c>
      <c r="CS1114" s="40">
        <f>VLOOKUP(CE1114,'PROMIS 57 T-Score Conversions'!U$3:V$35,2,TRUE)</f>
        <v>62.3</v>
      </c>
      <c r="CT1114" s="39" t="str">
        <f t="shared" si="42"/>
        <v>Moderate</v>
      </c>
      <c r="CU1114" s="40">
        <f>VLOOKUP(CF1114,'PROMIS 57 T-Score Conversions'!Y$3:Z$35,2,TRUE)</f>
        <v>49</v>
      </c>
      <c r="CV1114" s="39" t="str">
        <f t="shared" si="24"/>
        <v>Normal</v>
      </c>
      <c r="CW1114" s="40">
        <f>vlookup(CG1114,'PROMIS 57 T-Score Conversions'!M$3:N$35,2,TRUE)</f>
        <v>46</v>
      </c>
      <c r="CX1114" s="39" t="str">
        <f t="shared" si="25"/>
        <v>Normal</v>
      </c>
      <c r="CY1114" s="40">
        <f>VLOOKup(CH1114,'PROMIS 57 T-Score Conversions'!I$3:J$35,2,TRUE)</f>
        <v>60.8</v>
      </c>
      <c r="CZ1114" s="39" t="str">
        <f t="shared" si="26"/>
        <v>Moderate</v>
      </c>
      <c r="DA1114" s="37">
        <f>VLOOKUP(CJ1114,'PROMIS 57 T-Score Conversions'!AC$3:AD$35,2,TRUE)</f>
        <v>41.9</v>
      </c>
      <c r="DB1114" s="44" t="str">
        <f t="shared" si="30"/>
        <v>Mild</v>
      </c>
      <c r="DC1114" s="40">
        <f>VLOOKUP(CK1114,'PROMIS 57 T-Score Conversions'!AG$3:AH$35,2,TRUE)</f>
        <v>41.61</v>
      </c>
      <c r="DD1114" s="39" t="str">
        <f t="shared" si="31"/>
        <v>Normal</v>
      </c>
    </row>
    <row r="1115">
      <c r="A1115" s="1" t="b">
        <v>1</v>
      </c>
      <c r="B1115" s="1" t="b">
        <v>1</v>
      </c>
      <c r="C1115" s="20">
        <v>44226.66870170139</v>
      </c>
      <c r="D1115" s="1" t="s">
        <v>494</v>
      </c>
      <c r="E1115" s="1">
        <v>2314.0</v>
      </c>
      <c r="F1115" s="1">
        <v>2.0</v>
      </c>
      <c r="G1115" s="1">
        <v>2.0</v>
      </c>
      <c r="H1115" s="1">
        <v>3.0</v>
      </c>
      <c r="I1115" s="1">
        <v>4.0</v>
      </c>
      <c r="J1115" s="1">
        <v>1.0</v>
      </c>
      <c r="K1115" s="1">
        <v>2.0</v>
      </c>
      <c r="L1115" s="1">
        <v>3.0</v>
      </c>
      <c r="M1115" s="1">
        <v>1.0</v>
      </c>
      <c r="N1115" s="1">
        <v>1.0</v>
      </c>
      <c r="O1115" s="1">
        <v>2.0</v>
      </c>
      <c r="P1115" s="1">
        <v>2.0</v>
      </c>
      <c r="Q1115" s="1">
        <v>3.0</v>
      </c>
      <c r="R1115" s="1">
        <v>2.0</v>
      </c>
      <c r="S1115" s="1">
        <v>1.0</v>
      </c>
      <c r="T1115" s="1">
        <v>1.0</v>
      </c>
      <c r="U1115" s="1">
        <v>2.0</v>
      </c>
      <c r="V1115" s="1">
        <v>1.0</v>
      </c>
      <c r="W1115" s="1">
        <v>1.0</v>
      </c>
      <c r="X1115" s="1">
        <v>1.0</v>
      </c>
      <c r="Y1115" s="1">
        <v>1.0</v>
      </c>
      <c r="Z1115" s="1">
        <v>1.0</v>
      </c>
      <c r="AA1115" s="1">
        <v>3.0</v>
      </c>
      <c r="AB1115" s="1">
        <v>1.0</v>
      </c>
      <c r="AC1115" s="1">
        <v>1.0</v>
      </c>
      <c r="AD1115" s="1">
        <v>4.0</v>
      </c>
      <c r="AE1115" s="1">
        <v>3.0</v>
      </c>
      <c r="AF1115" s="1">
        <v>4.0</v>
      </c>
      <c r="AG1115" s="1">
        <v>3.0</v>
      </c>
      <c r="AH1115" s="1">
        <v>3.0</v>
      </c>
      <c r="AI1115" s="1">
        <v>3.0</v>
      </c>
      <c r="AJ1115" s="1">
        <v>4.0</v>
      </c>
      <c r="AK1115" s="1">
        <v>3.0</v>
      </c>
      <c r="AL1115" s="1">
        <v>2.0</v>
      </c>
      <c r="AM1115" s="1">
        <v>3.0</v>
      </c>
      <c r="AN1115" s="1">
        <v>2.0</v>
      </c>
      <c r="AO1115" s="1">
        <v>2.0</v>
      </c>
      <c r="AP1115" s="1">
        <v>3.0</v>
      </c>
      <c r="AQ1115" s="1">
        <v>1.0</v>
      </c>
      <c r="AR1115" s="1">
        <v>1.0</v>
      </c>
      <c r="AS1115" s="1">
        <v>2.0</v>
      </c>
      <c r="AT1115" s="1">
        <v>1.0</v>
      </c>
      <c r="AU1115" s="1">
        <v>1.0</v>
      </c>
      <c r="AV1115" s="1">
        <v>1.0</v>
      </c>
      <c r="AW1115" s="1">
        <v>2.0</v>
      </c>
      <c r="AX1115" s="1">
        <v>1.0</v>
      </c>
      <c r="AY1115" s="1">
        <v>1.0</v>
      </c>
      <c r="AZ1115" s="1">
        <v>1.0</v>
      </c>
      <c r="BA1115" s="1">
        <v>1.0</v>
      </c>
      <c r="BB1115" s="1">
        <v>4.0</v>
      </c>
      <c r="BC1115" s="1">
        <v>4.0</v>
      </c>
      <c r="BD1115" s="1">
        <v>4.0</v>
      </c>
      <c r="BE1115" s="1">
        <v>4.0</v>
      </c>
      <c r="BF1115" s="1">
        <v>4.0</v>
      </c>
      <c r="BG1115" s="1">
        <v>4.0</v>
      </c>
      <c r="BH1115" s="1">
        <v>4.0</v>
      </c>
      <c r="BI1115" s="1">
        <v>3.0</v>
      </c>
      <c r="BJ1115" s="1">
        <v>5.0</v>
      </c>
      <c r="BK1115" s="1">
        <v>1.0</v>
      </c>
      <c r="BL1115" s="1">
        <v>1.0</v>
      </c>
      <c r="BM1115" s="1">
        <v>1.0</v>
      </c>
      <c r="BN1115" s="1">
        <v>1.0</v>
      </c>
      <c r="BO1115" s="1">
        <v>2.0</v>
      </c>
      <c r="BP1115" s="1">
        <v>1.0</v>
      </c>
      <c r="BQ1115" s="1">
        <v>1.0</v>
      </c>
      <c r="BR1115" s="1">
        <v>1.0</v>
      </c>
      <c r="BS1115" s="1">
        <v>5.0</v>
      </c>
      <c r="BT1115" s="1">
        <v>5.0</v>
      </c>
      <c r="BU1115" s="1">
        <v>5.0</v>
      </c>
      <c r="BV1115" s="1">
        <v>5.0</v>
      </c>
      <c r="BW1115" s="1">
        <v>5.0</v>
      </c>
      <c r="BX1115" s="1">
        <v>5.0</v>
      </c>
      <c r="BY1115" s="1">
        <v>5.0</v>
      </c>
      <c r="BZ1115" s="1">
        <v>5.0</v>
      </c>
      <c r="CA1115" s="64">
        <f t="shared" si="32"/>
        <v>179</v>
      </c>
      <c r="CB1115" s="45">
        <f t="shared" si="33"/>
        <v>18</v>
      </c>
      <c r="CC1115" s="45">
        <f t="shared" si="34"/>
        <v>14</v>
      </c>
      <c r="CD1115" s="45">
        <f t="shared" si="35"/>
        <v>10</v>
      </c>
      <c r="CE1115" s="45">
        <f t="shared" si="36"/>
        <v>27</v>
      </c>
      <c r="CF1115" s="45">
        <f t="shared" si="37"/>
        <v>16</v>
      </c>
      <c r="CG1115" s="45">
        <f t="shared" si="38"/>
        <v>9</v>
      </c>
      <c r="CH1115" s="45">
        <f t="shared" si="39"/>
        <v>31</v>
      </c>
      <c r="CI1115" s="45">
        <f t="shared" si="40"/>
        <v>0.5</v>
      </c>
      <c r="CJ1115">
        <f t="shared" si="10"/>
        <v>9</v>
      </c>
      <c r="CK1115" s="45">
        <f t="shared" si="41"/>
        <v>40</v>
      </c>
      <c r="CM1115" s="40">
        <f>VLOOKUP(CB1115,'PROMIS 57 T-Score Conversions'!Q$3:R$35,2,TRUE)</f>
        <v>34</v>
      </c>
      <c r="CN1115" s="44" t="str">
        <f t="shared" si="20"/>
        <v>Moderate</v>
      </c>
      <c r="CO1115" s="40">
        <f>VLOOKUP(CC1115,'PROMIS 57 T-Score Conversions'!A$3:B$35,2,TRUE)</f>
        <v>52.1</v>
      </c>
      <c r="CP1115" s="39" t="str">
        <f t="shared" si="21"/>
        <v>Mild</v>
      </c>
      <c r="CQ1115" s="40">
        <f>VLOOKUP(CD1115,'PROMIS 57 T-Score Conversions'!E$3:F$35,2,TRUE)</f>
        <v>47.5</v>
      </c>
      <c r="CR1115" s="39" t="str">
        <f t="shared" si="22"/>
        <v>Normal</v>
      </c>
      <c r="CS1115" s="40">
        <f>VLOOKUP(CE1115,'PROMIS 57 T-Score Conversions'!U$3:V$35,2,TRUE)</f>
        <v>60.4</v>
      </c>
      <c r="CT1115" s="39" t="str">
        <f t="shared" si="42"/>
        <v>Moderate</v>
      </c>
      <c r="CU1115" s="40">
        <f>VLOOKUP(CF1115,'PROMIS 57 T-Score Conversions'!Y$3:Z$35,2,TRUE)</f>
        <v>45.5</v>
      </c>
      <c r="CV1115" s="39" t="str">
        <f t="shared" si="24"/>
        <v>Normal</v>
      </c>
      <c r="CW1115" s="40">
        <f>vlookup(CG1115,'PROMIS 57 T-Score Conversions'!M$3:N$35,2,TRUE)</f>
        <v>29.7</v>
      </c>
      <c r="CX1115" s="39" t="str">
        <f t="shared" si="25"/>
        <v>Severe</v>
      </c>
      <c r="CY1115" s="40">
        <f>VLOOKup(CH1115,'PROMIS 57 T-Score Conversions'!I$3:J$35,2,TRUE)</f>
        <v>66.2</v>
      </c>
      <c r="CZ1115" s="39" t="str">
        <f t="shared" si="26"/>
        <v>Moderate</v>
      </c>
      <c r="DA1115" s="37">
        <f>VLOOKUP(CJ1115,'PROMIS 57 T-Score Conversions'!AC$3:AD$35,2,TRUE)</f>
        <v>25.73</v>
      </c>
      <c r="DB1115" s="44" t="str">
        <f t="shared" si="30"/>
        <v>Severe</v>
      </c>
      <c r="DC1115" s="40">
        <f>VLOOKUP(CK1115,'PROMIS 57 T-Score Conversions'!AG$3:AH$35,2,TRUE)</f>
        <v>67.09</v>
      </c>
      <c r="DD1115" s="39" t="str">
        <f t="shared" si="31"/>
        <v>Moderate</v>
      </c>
    </row>
    <row r="1116">
      <c r="A1116" s="1" t="b">
        <v>1</v>
      </c>
      <c r="B1116" s="1" t="b">
        <v>1</v>
      </c>
      <c r="C1116" s="20">
        <v>44226.736629074076</v>
      </c>
      <c r="D1116" s="1" t="s">
        <v>417</v>
      </c>
      <c r="E1116" s="1">
        <v>2238.0</v>
      </c>
      <c r="F1116" s="1">
        <v>5.0</v>
      </c>
      <c r="G1116" s="1">
        <v>5.0</v>
      </c>
      <c r="H1116" s="1">
        <v>5.0</v>
      </c>
      <c r="I1116" s="1">
        <v>5.0</v>
      </c>
      <c r="J1116" s="1">
        <v>5.0</v>
      </c>
      <c r="K1116" s="1">
        <v>5.0</v>
      </c>
      <c r="L1116" s="1">
        <v>5.0</v>
      </c>
      <c r="M1116" s="1">
        <v>5.0</v>
      </c>
      <c r="N1116" s="1">
        <v>2.0</v>
      </c>
      <c r="O1116" s="1">
        <v>1.0</v>
      </c>
      <c r="P1116" s="1">
        <v>1.0</v>
      </c>
      <c r="Q1116" s="1">
        <v>2.0</v>
      </c>
      <c r="R1116" s="1">
        <v>2.0</v>
      </c>
      <c r="S1116" s="1">
        <v>2.0</v>
      </c>
      <c r="T1116" s="1">
        <v>2.0</v>
      </c>
      <c r="U1116" s="1">
        <v>2.0</v>
      </c>
      <c r="V1116" s="1">
        <v>1.0</v>
      </c>
      <c r="W1116" s="1">
        <v>1.0</v>
      </c>
      <c r="X1116" s="1">
        <v>1.0</v>
      </c>
      <c r="Y1116" s="1">
        <v>1.0</v>
      </c>
      <c r="Z1116" s="1">
        <v>1.0</v>
      </c>
      <c r="AA1116" s="1">
        <v>1.0</v>
      </c>
      <c r="AB1116" s="1">
        <v>1.0</v>
      </c>
      <c r="AC1116" s="1">
        <v>1.0</v>
      </c>
      <c r="AD1116" s="1">
        <v>2.0</v>
      </c>
      <c r="AE1116" s="1">
        <v>1.0</v>
      </c>
      <c r="AF1116" s="1">
        <v>1.0</v>
      </c>
      <c r="AG1116" s="1">
        <v>2.0</v>
      </c>
      <c r="AH1116" s="1">
        <v>1.0</v>
      </c>
      <c r="AI1116" s="1">
        <v>1.0</v>
      </c>
      <c r="AJ1116" s="1">
        <v>1.0</v>
      </c>
      <c r="AK1116" s="1">
        <v>1.0</v>
      </c>
      <c r="AL1116" s="1">
        <v>1.0</v>
      </c>
      <c r="AM1116" s="1">
        <v>1.0</v>
      </c>
      <c r="AN1116" s="1">
        <v>1.0</v>
      </c>
      <c r="AO1116" s="1">
        <v>2.0</v>
      </c>
      <c r="AP1116" s="1">
        <v>1.0</v>
      </c>
      <c r="AQ1116" s="1">
        <v>1.0</v>
      </c>
      <c r="AR1116" s="1">
        <v>1.0</v>
      </c>
      <c r="AS1116" s="1">
        <v>1.0</v>
      </c>
      <c r="AT1116" s="1">
        <v>5.0</v>
      </c>
      <c r="AU1116" s="1">
        <v>5.0</v>
      </c>
      <c r="AV1116" s="1">
        <v>5.0</v>
      </c>
      <c r="AW1116" s="1">
        <v>5.0</v>
      </c>
      <c r="AX1116" s="1">
        <v>5.0</v>
      </c>
      <c r="AY1116" s="1">
        <v>5.0</v>
      </c>
      <c r="AZ1116" s="1">
        <v>5.0</v>
      </c>
      <c r="BA1116" s="1">
        <v>5.0</v>
      </c>
      <c r="BB1116" s="1">
        <v>1.0</v>
      </c>
      <c r="BC1116" s="1">
        <v>1.0</v>
      </c>
      <c r="BD1116" s="1">
        <v>1.0</v>
      </c>
      <c r="BE1116" s="1">
        <v>1.0</v>
      </c>
      <c r="BF1116" s="1">
        <v>1.0</v>
      </c>
      <c r="BG1116" s="1">
        <v>1.0</v>
      </c>
      <c r="BH1116" s="1">
        <v>1.0</v>
      </c>
      <c r="BI1116" s="1">
        <v>1.0</v>
      </c>
      <c r="BJ1116" s="1">
        <v>1.0</v>
      </c>
      <c r="BK1116" s="1">
        <v>5.0</v>
      </c>
      <c r="BL1116" s="1">
        <v>4.0</v>
      </c>
      <c r="BM1116" s="1">
        <v>5.0</v>
      </c>
      <c r="BN1116" s="1">
        <v>5.0</v>
      </c>
      <c r="BO1116" s="1">
        <v>5.0</v>
      </c>
      <c r="BP1116" s="1">
        <v>5.0</v>
      </c>
      <c r="BQ1116" s="1">
        <v>5.0</v>
      </c>
      <c r="BR1116" s="1">
        <v>5.0</v>
      </c>
      <c r="BS1116" s="1">
        <v>1.0</v>
      </c>
      <c r="BT1116" s="1">
        <v>1.0</v>
      </c>
      <c r="BU1116" s="1">
        <v>1.0</v>
      </c>
      <c r="BV1116" s="1">
        <v>1.0</v>
      </c>
      <c r="BW1116" s="1">
        <v>1.0</v>
      </c>
      <c r="BX1116" s="1">
        <v>1.0</v>
      </c>
      <c r="BY1116" s="1">
        <v>1.0</v>
      </c>
      <c r="BZ1116" s="1">
        <v>1.0</v>
      </c>
      <c r="CA1116" s="64">
        <f t="shared" si="32"/>
        <v>177</v>
      </c>
      <c r="CB1116" s="45">
        <f t="shared" si="33"/>
        <v>40</v>
      </c>
      <c r="CC1116" s="45">
        <f t="shared" si="34"/>
        <v>14</v>
      </c>
      <c r="CD1116" s="45">
        <f t="shared" si="35"/>
        <v>8</v>
      </c>
      <c r="CE1116" s="45">
        <f t="shared" si="36"/>
        <v>10</v>
      </c>
      <c r="CF1116" s="45">
        <f t="shared" si="37"/>
        <v>9</v>
      </c>
      <c r="CG1116" s="45">
        <f t="shared" si="38"/>
        <v>40</v>
      </c>
      <c r="CH1116" s="45">
        <f t="shared" si="39"/>
        <v>8</v>
      </c>
      <c r="CI1116" s="45">
        <f t="shared" si="40"/>
        <v>0.1</v>
      </c>
      <c r="CJ1116">
        <f t="shared" si="10"/>
        <v>39</v>
      </c>
      <c r="CK1116" s="45">
        <f t="shared" si="41"/>
        <v>8</v>
      </c>
      <c r="CM1116" s="40">
        <f>VLOOKUP(CB1116,'PROMIS 57 T-Score Conversions'!Q$3:R$35,2,TRUE)</f>
        <v>60.1</v>
      </c>
      <c r="CN1116" s="44" t="str">
        <f t="shared" si="20"/>
        <v>Normal</v>
      </c>
      <c r="CO1116" s="40">
        <f>VLOOKUP(CC1116,'PROMIS 57 T-Score Conversions'!A$3:B$35,2,TRUE)</f>
        <v>52.1</v>
      </c>
      <c r="CP1116" s="39" t="str">
        <f t="shared" si="21"/>
        <v>Mild</v>
      </c>
      <c r="CQ1116" s="40">
        <f>VLOOKUP(CD1116,'PROMIS 57 T-Score Conversions'!E$3:F$35,2,TRUE)</f>
        <v>38.2</v>
      </c>
      <c r="CR1116" s="39" t="str">
        <f t="shared" si="22"/>
        <v>Normal</v>
      </c>
      <c r="CS1116" s="40">
        <f>VLOOKUP(CE1116,'PROMIS 57 T-Score Conversions'!U$3:V$35,2,TRUE)</f>
        <v>41</v>
      </c>
      <c r="CT1116" s="39" t="str">
        <f t="shared" si="42"/>
        <v>Normal</v>
      </c>
      <c r="CU1116" s="40">
        <f>VLOOKUP(CF1116,'PROMIS 57 T-Score Conversions'!Y$3:Z$35,2,TRUE)</f>
        <v>33.1</v>
      </c>
      <c r="CV1116" s="39" t="str">
        <f t="shared" si="24"/>
        <v>Normal</v>
      </c>
      <c r="CW1116" s="40">
        <f>vlookup(CG1116,'PROMIS 57 T-Score Conversions'!M$3:N$35,2,TRUE)</f>
        <v>65.4</v>
      </c>
      <c r="CX1116" s="39" t="str">
        <f t="shared" si="25"/>
        <v>Normal</v>
      </c>
      <c r="CY1116" s="40">
        <f>VLOOKup(CH1116,'PROMIS 57 T-Score Conversions'!I$3:J$35,2,TRUE)</f>
        <v>40.7</v>
      </c>
      <c r="CZ1116" s="39" t="str">
        <f t="shared" si="26"/>
        <v>Normal</v>
      </c>
      <c r="DA1116" s="37">
        <f>VLOOKUP(CJ1116,'PROMIS 57 T-Score Conversions'!AC$3:AD$35,2,TRUE)</f>
        <v>58.08</v>
      </c>
      <c r="DB1116" s="44" t="str">
        <f t="shared" si="30"/>
        <v>Normal</v>
      </c>
      <c r="DC1116" s="40">
        <f>VLOOKUP(CK1116,'PROMIS 57 T-Score Conversions'!AG$3:AH$35,2,TRUE)</f>
        <v>23.27</v>
      </c>
      <c r="DD1116" s="39" t="str">
        <f t="shared" si="31"/>
        <v>Normal</v>
      </c>
    </row>
    <row r="1117">
      <c r="A1117" s="1" t="b">
        <v>1</v>
      </c>
      <c r="B1117" s="1" t="b">
        <v>1</v>
      </c>
      <c r="C1117" s="20">
        <v>44227.61577512731</v>
      </c>
      <c r="D1117" s="1" t="s">
        <v>334</v>
      </c>
      <c r="E1117" s="1">
        <v>2112.0</v>
      </c>
      <c r="F1117" s="1">
        <v>3.0</v>
      </c>
      <c r="G1117" s="1">
        <v>4.0</v>
      </c>
      <c r="H1117" s="1">
        <v>4.0</v>
      </c>
      <c r="I1117" s="1">
        <v>3.0</v>
      </c>
      <c r="J1117" s="1">
        <v>3.0</v>
      </c>
      <c r="K1117" s="1">
        <v>4.0</v>
      </c>
      <c r="L1117" s="1">
        <v>4.0</v>
      </c>
      <c r="M1117" s="1">
        <v>2.0</v>
      </c>
      <c r="N1117" s="1">
        <v>2.0</v>
      </c>
      <c r="O1117" s="1">
        <v>2.0</v>
      </c>
      <c r="P1117" s="1">
        <v>3.0</v>
      </c>
      <c r="Q1117" s="1">
        <v>2.0</v>
      </c>
      <c r="R1117" s="1">
        <v>2.0</v>
      </c>
      <c r="S1117" s="1">
        <v>2.0</v>
      </c>
      <c r="T1117" s="1">
        <v>3.0</v>
      </c>
      <c r="U1117" s="1">
        <v>2.0</v>
      </c>
      <c r="V1117" s="1">
        <v>2.0</v>
      </c>
      <c r="W1117" s="1">
        <v>2.0</v>
      </c>
      <c r="X1117" s="1">
        <v>3.0</v>
      </c>
      <c r="Y1117" s="1">
        <v>3.0</v>
      </c>
      <c r="Z1117" s="1">
        <v>3.0</v>
      </c>
      <c r="AA1117" s="1">
        <v>2.0</v>
      </c>
      <c r="AB1117" s="1">
        <v>2.0</v>
      </c>
      <c r="AC1117" s="1">
        <v>2.0</v>
      </c>
      <c r="AD1117" s="1">
        <v>3.0</v>
      </c>
      <c r="AE1117" s="1">
        <v>2.0</v>
      </c>
      <c r="AF1117" s="1">
        <v>3.0</v>
      </c>
      <c r="AG1117" s="1">
        <v>3.0</v>
      </c>
      <c r="AH1117" s="1">
        <v>2.0</v>
      </c>
      <c r="AI1117" s="1">
        <v>3.0</v>
      </c>
      <c r="AJ1117" s="1">
        <v>2.0</v>
      </c>
      <c r="AK1117" s="1">
        <v>2.0</v>
      </c>
      <c r="AL1117" s="1">
        <v>3.0</v>
      </c>
      <c r="AM1117" s="1">
        <v>4.0</v>
      </c>
      <c r="AN1117" s="1">
        <v>3.0</v>
      </c>
      <c r="AO1117" s="1">
        <v>2.0</v>
      </c>
      <c r="AP1117" s="1">
        <v>4.0</v>
      </c>
      <c r="AQ1117" s="1">
        <v>2.0</v>
      </c>
      <c r="AR1117" s="1">
        <v>2.0</v>
      </c>
      <c r="AS1117" s="1">
        <v>4.0</v>
      </c>
      <c r="AT1117" s="1">
        <v>3.0</v>
      </c>
      <c r="AU1117" s="1">
        <v>2.0</v>
      </c>
      <c r="AV1117" s="1">
        <v>2.0</v>
      </c>
      <c r="AW1117" s="1">
        <v>3.0</v>
      </c>
      <c r="AX1117" s="1">
        <v>3.0</v>
      </c>
      <c r="AY1117" s="1">
        <v>3.0</v>
      </c>
      <c r="AZ1117" s="1">
        <v>2.0</v>
      </c>
      <c r="BA1117" s="1">
        <v>2.0</v>
      </c>
      <c r="BB1117" s="1">
        <v>2.0</v>
      </c>
      <c r="BC1117" s="1">
        <v>2.0</v>
      </c>
      <c r="BD1117" s="1">
        <v>2.0</v>
      </c>
      <c r="BE1117" s="1">
        <v>2.0</v>
      </c>
      <c r="BF1117" s="1">
        <v>2.0</v>
      </c>
      <c r="BG1117" s="1">
        <v>2.0</v>
      </c>
      <c r="BH1117" s="1">
        <v>2.0</v>
      </c>
      <c r="BI1117" s="1">
        <v>2.0</v>
      </c>
      <c r="BJ1117" s="1">
        <v>5.0</v>
      </c>
      <c r="BK1117" s="1">
        <v>3.0</v>
      </c>
      <c r="BL1117" s="1">
        <v>3.0</v>
      </c>
      <c r="BM1117" s="1">
        <v>3.0</v>
      </c>
      <c r="BN1117" s="1">
        <v>3.0</v>
      </c>
      <c r="BO1117" s="1">
        <v>2.0</v>
      </c>
      <c r="BP1117" s="1">
        <v>4.0</v>
      </c>
      <c r="BQ1117" s="1">
        <v>3.0</v>
      </c>
      <c r="BR1117" s="1">
        <v>4.0</v>
      </c>
      <c r="BS1117" s="1">
        <v>3.0</v>
      </c>
      <c r="BT1117" s="1">
        <v>3.0</v>
      </c>
      <c r="BU1117" s="1">
        <v>3.0</v>
      </c>
      <c r="BV1117" s="1">
        <v>2.0</v>
      </c>
      <c r="BW1117" s="1">
        <v>3.0</v>
      </c>
      <c r="BX1117" s="1">
        <v>2.0</v>
      </c>
      <c r="BY1117" s="1">
        <v>2.0</v>
      </c>
      <c r="BZ1117" s="1">
        <v>3.0</v>
      </c>
      <c r="CA1117" s="64">
        <f t="shared" si="32"/>
        <v>195</v>
      </c>
      <c r="CB1117" s="45">
        <f t="shared" si="33"/>
        <v>27</v>
      </c>
      <c r="CC1117" s="45">
        <f t="shared" si="34"/>
        <v>18</v>
      </c>
      <c r="CD1117" s="45">
        <f t="shared" si="35"/>
        <v>19</v>
      </c>
      <c r="CE1117" s="45">
        <f t="shared" si="36"/>
        <v>20</v>
      </c>
      <c r="CF1117" s="45">
        <f t="shared" si="37"/>
        <v>24</v>
      </c>
      <c r="CG1117" s="45">
        <f t="shared" si="38"/>
        <v>20</v>
      </c>
      <c r="CH1117" s="45">
        <f t="shared" si="39"/>
        <v>16</v>
      </c>
      <c r="CI1117" s="45">
        <f t="shared" si="40"/>
        <v>0.5</v>
      </c>
      <c r="CJ1117">
        <f t="shared" si="10"/>
        <v>25</v>
      </c>
      <c r="CK1117" s="45">
        <f t="shared" si="41"/>
        <v>21</v>
      </c>
      <c r="CM1117" s="40">
        <f>VLOOKUP(CB1117,'PROMIS 57 T-Score Conversions'!Q$3:R$35,2,TRUE)</f>
        <v>40.1</v>
      </c>
      <c r="CN1117" s="44" t="str">
        <f t="shared" si="20"/>
        <v>Mild</v>
      </c>
      <c r="CO1117" s="40">
        <f>VLOOKUP(CC1117,'PROMIS 57 T-Score Conversions'!A$3:B$35,2,TRUE)</f>
        <v>56.4</v>
      </c>
      <c r="CP1117" s="39" t="str">
        <f t="shared" si="21"/>
        <v>Moderate</v>
      </c>
      <c r="CQ1117" s="40">
        <f>VLOOKUP(CD1117,'PROMIS 57 T-Score Conversions'!E$3:F$35,2,TRUE)</f>
        <v>57.7</v>
      </c>
      <c r="CR1117" s="39" t="str">
        <f t="shared" si="22"/>
        <v>Mild</v>
      </c>
      <c r="CS1117" s="40">
        <f>VLOOKUP(CE1117,'PROMIS 57 T-Score Conversions'!U$3:V$35,2,TRUE)</f>
        <v>53.6</v>
      </c>
      <c r="CT1117" s="39" t="str">
        <f t="shared" si="42"/>
        <v>Normal</v>
      </c>
      <c r="CU1117" s="40">
        <f>VLOOKUP(CF1117,'PROMIS 57 T-Score Conversions'!Y$3:Z$35,2,TRUE)</f>
        <v>54.3</v>
      </c>
      <c r="CV1117" s="39" t="str">
        <f t="shared" si="24"/>
        <v>Normal</v>
      </c>
      <c r="CW1117" s="40">
        <f>vlookup(CG1117,'PROMIS 57 T-Score Conversions'!M$3:N$35,2,TRUE)</f>
        <v>40.2</v>
      </c>
      <c r="CX1117" s="39" t="str">
        <f t="shared" si="25"/>
        <v>Mild</v>
      </c>
      <c r="CY1117" s="40">
        <f>VLOOKup(CH1117,'PROMIS 57 T-Score Conversions'!I$3:J$35,2,TRUE)</f>
        <v>55.8</v>
      </c>
      <c r="CZ1117" s="39" t="str">
        <f t="shared" si="26"/>
        <v>Mild</v>
      </c>
      <c r="DA1117" s="37">
        <f>VLOOKUP(CJ1117,'PROMIS 57 T-Score Conversions'!AC$3:AD$35,2,TRUE)</f>
        <v>41.09</v>
      </c>
      <c r="DB1117" s="44" t="str">
        <f t="shared" si="30"/>
        <v>Mild</v>
      </c>
      <c r="DC1117" s="40">
        <f>VLOOKUP(CK1117,'PROMIS 57 T-Score Conversions'!AG$3:AH$35,2,TRUE)</f>
        <v>40.71</v>
      </c>
      <c r="DD1117" s="39" t="str">
        <f t="shared" si="31"/>
        <v>Normal</v>
      </c>
    </row>
    <row r="1118">
      <c r="A1118" s="1" t="b">
        <v>1</v>
      </c>
      <c r="B1118" s="1" t="b">
        <v>1</v>
      </c>
      <c r="C1118" s="20">
        <v>44228.65431547454</v>
      </c>
      <c r="D1118" s="1" t="s">
        <v>416</v>
      </c>
      <c r="E1118" s="1">
        <v>2221.0</v>
      </c>
      <c r="F1118" s="1">
        <v>4.0</v>
      </c>
      <c r="G1118" s="1">
        <v>4.0</v>
      </c>
      <c r="H1118" s="1">
        <v>5.0</v>
      </c>
      <c r="I1118" s="1">
        <v>3.0</v>
      </c>
      <c r="J1118" s="1">
        <v>3.0</v>
      </c>
      <c r="K1118" s="1">
        <v>4.0</v>
      </c>
      <c r="L1118" s="1">
        <v>5.0</v>
      </c>
      <c r="M1118" s="1">
        <v>3.0</v>
      </c>
      <c r="N1118" s="1">
        <v>4.0</v>
      </c>
      <c r="O1118" s="1">
        <v>4.0</v>
      </c>
      <c r="P1118" s="1">
        <v>4.0</v>
      </c>
      <c r="Q1118" s="1">
        <v>4.0</v>
      </c>
      <c r="R1118" s="1">
        <v>4.0</v>
      </c>
      <c r="S1118" s="1">
        <v>3.0</v>
      </c>
      <c r="T1118" s="1">
        <v>4.0</v>
      </c>
      <c r="U1118" s="1">
        <v>4.0</v>
      </c>
      <c r="V1118" s="1">
        <v>2.0</v>
      </c>
      <c r="W1118" s="1">
        <v>3.0</v>
      </c>
      <c r="X1118" s="1">
        <v>3.0</v>
      </c>
      <c r="Y1118" s="1">
        <v>3.0</v>
      </c>
      <c r="Z1118" s="1">
        <v>3.0</v>
      </c>
      <c r="AA1118" s="1">
        <v>3.0</v>
      </c>
      <c r="AB1118" s="1">
        <v>2.0</v>
      </c>
      <c r="AC1118" s="1">
        <v>2.0</v>
      </c>
      <c r="AD1118" s="1">
        <v>4.0</v>
      </c>
      <c r="AE1118" s="1">
        <v>4.0</v>
      </c>
      <c r="AF1118" s="1">
        <v>4.0</v>
      </c>
      <c r="AG1118" s="1">
        <v>4.0</v>
      </c>
      <c r="AH1118" s="1">
        <v>4.0</v>
      </c>
      <c r="AI1118" s="1">
        <v>3.0</v>
      </c>
      <c r="AJ1118" s="1">
        <v>4.0</v>
      </c>
      <c r="AK1118" s="1">
        <v>3.0</v>
      </c>
      <c r="AL1118" s="1">
        <v>3.0</v>
      </c>
      <c r="AM1118" s="1">
        <v>2.0</v>
      </c>
      <c r="AN1118" s="1">
        <v>3.0</v>
      </c>
      <c r="AO1118" s="1">
        <v>3.0</v>
      </c>
      <c r="AP1118" s="1">
        <v>2.0</v>
      </c>
      <c r="AQ1118" s="1">
        <v>3.0</v>
      </c>
      <c r="AR1118" s="1">
        <v>3.0</v>
      </c>
      <c r="AS1118" s="1">
        <v>3.0</v>
      </c>
      <c r="AT1118" s="1">
        <v>3.0</v>
      </c>
      <c r="AU1118" s="1">
        <v>2.0</v>
      </c>
      <c r="AV1118" s="1">
        <v>3.0</v>
      </c>
      <c r="AW1118" s="1">
        <v>3.0</v>
      </c>
      <c r="AX1118" s="1">
        <v>2.0</v>
      </c>
      <c r="AY1118" s="1">
        <v>2.0</v>
      </c>
      <c r="AZ1118" s="1">
        <v>2.0</v>
      </c>
      <c r="BA1118" s="1">
        <v>2.0</v>
      </c>
      <c r="BB1118" s="1">
        <v>3.0</v>
      </c>
      <c r="BC1118" s="1">
        <v>3.0</v>
      </c>
      <c r="BD1118" s="1">
        <v>3.0</v>
      </c>
      <c r="BE1118" s="1">
        <v>2.0</v>
      </c>
      <c r="BF1118" s="1">
        <v>4.0</v>
      </c>
      <c r="BG1118" s="1">
        <v>4.0</v>
      </c>
      <c r="BH1118" s="1">
        <v>3.0</v>
      </c>
      <c r="BI1118" s="1">
        <v>3.0</v>
      </c>
      <c r="BJ1118" s="1">
        <v>5.0</v>
      </c>
      <c r="BK1118" s="1">
        <v>3.0</v>
      </c>
      <c r="BL1118" s="1">
        <v>2.0</v>
      </c>
      <c r="BM1118" s="1">
        <v>2.0</v>
      </c>
      <c r="BN1118" s="1">
        <v>2.0</v>
      </c>
      <c r="BO1118" s="1">
        <v>3.0</v>
      </c>
      <c r="BP1118" s="1">
        <v>2.0</v>
      </c>
      <c r="BQ1118" s="1">
        <v>2.0</v>
      </c>
      <c r="BR1118" s="1">
        <v>2.0</v>
      </c>
      <c r="BS1118" s="1">
        <v>4.0</v>
      </c>
      <c r="BT1118" s="1">
        <v>3.0</v>
      </c>
      <c r="BU1118" s="1">
        <v>3.0</v>
      </c>
      <c r="BV1118" s="1">
        <v>3.0</v>
      </c>
      <c r="BW1118" s="1">
        <v>4.0</v>
      </c>
      <c r="BX1118" s="1">
        <v>4.0</v>
      </c>
      <c r="BY1118" s="1">
        <v>4.0</v>
      </c>
      <c r="BZ1118" s="1">
        <v>4.0</v>
      </c>
      <c r="CA1118" s="64">
        <f t="shared" si="32"/>
        <v>231</v>
      </c>
      <c r="CB1118" s="45">
        <f t="shared" si="33"/>
        <v>31</v>
      </c>
      <c r="CC1118" s="45">
        <f t="shared" si="34"/>
        <v>31</v>
      </c>
      <c r="CD1118" s="45">
        <f t="shared" si="35"/>
        <v>21</v>
      </c>
      <c r="CE1118" s="45">
        <f t="shared" si="36"/>
        <v>30</v>
      </c>
      <c r="CF1118" s="45">
        <f t="shared" si="37"/>
        <v>22</v>
      </c>
      <c r="CG1118" s="45">
        <f t="shared" si="38"/>
        <v>19</v>
      </c>
      <c r="CH1118" s="45">
        <f t="shared" si="39"/>
        <v>25</v>
      </c>
      <c r="CI1118" s="45">
        <f t="shared" si="40"/>
        <v>0.5</v>
      </c>
      <c r="CJ1118">
        <f t="shared" si="10"/>
        <v>18</v>
      </c>
      <c r="CK1118" s="45">
        <f t="shared" si="41"/>
        <v>29</v>
      </c>
      <c r="CM1118" s="40">
        <f>VLOOKUP(CB1118,'PROMIS 57 T-Score Conversions'!Q$3:R$35,2,TRUE)</f>
        <v>43.1</v>
      </c>
      <c r="CN1118" s="44" t="str">
        <f t="shared" si="20"/>
        <v>Mild</v>
      </c>
      <c r="CO1118" s="40">
        <f>VLOOKUP(CC1118,'PROMIS 57 T-Score Conversions'!A$3:B$35,2,TRUE)</f>
        <v>69.8</v>
      </c>
      <c r="CP1118" s="39" t="str">
        <f t="shared" si="21"/>
        <v>Severe</v>
      </c>
      <c r="CQ1118" s="40">
        <f>VLOOKUP(CD1118,'PROMIS 57 T-Score Conversions'!E$3:F$35,2,TRUE)</f>
        <v>59.4</v>
      </c>
      <c r="CR1118" s="39" t="str">
        <f t="shared" si="22"/>
        <v>Mild</v>
      </c>
      <c r="CS1118" s="40">
        <f>VLOOKUP(CE1118,'PROMIS 57 T-Score Conversions'!U$3:V$35,2,TRUE)</f>
        <v>63.3</v>
      </c>
      <c r="CT1118" s="39" t="str">
        <f t="shared" si="42"/>
        <v>Moderate</v>
      </c>
      <c r="CU1118" s="40">
        <f>VLOOKUP(CF1118,'PROMIS 57 T-Score Conversions'!Y$3:Z$35,2,TRUE)</f>
        <v>52.2</v>
      </c>
      <c r="CV1118" s="39" t="str">
        <f t="shared" si="24"/>
        <v>Normal</v>
      </c>
      <c r="CW1118" s="40">
        <f>vlookup(CG1118,'PROMIS 57 T-Score Conversions'!M$3:N$35,2,TRUE)</f>
        <v>39.3</v>
      </c>
      <c r="CX1118" s="39" t="str">
        <f t="shared" si="25"/>
        <v>Moderate</v>
      </c>
      <c r="CY1118" s="40">
        <f>VLOOKup(CH1118,'PROMIS 57 T-Score Conversions'!I$3:J$35,2,TRUE)</f>
        <v>62.1</v>
      </c>
      <c r="CZ1118" s="39" t="str">
        <f t="shared" si="26"/>
        <v>Moderate</v>
      </c>
      <c r="DA1118" s="37">
        <f>VLOOKUP(CJ1118,'PROMIS 57 T-Score Conversions'!AC$3:AD$35,2,TRUE)</f>
        <v>35.56</v>
      </c>
      <c r="DB1118" s="44" t="str">
        <f t="shared" si="30"/>
        <v>Moderate</v>
      </c>
      <c r="DC1118" s="40">
        <f>VLOOKUP(CK1118,'PROMIS 57 T-Score Conversions'!AG$3:AH$35,2,TRUE)</f>
        <v>48.16</v>
      </c>
      <c r="DD1118" s="39" t="str">
        <f t="shared" si="31"/>
        <v>Normal</v>
      </c>
    </row>
    <row r="1119">
      <c r="A1119" s="1" t="b">
        <v>1</v>
      </c>
      <c r="B1119" s="1" t="b">
        <v>1</v>
      </c>
      <c r="C1119" s="20">
        <v>44228.65490533564</v>
      </c>
      <c r="D1119" s="1" t="s">
        <v>424</v>
      </c>
      <c r="E1119" s="1">
        <v>2197.0</v>
      </c>
      <c r="F1119" s="1">
        <v>4.0</v>
      </c>
      <c r="G1119" s="1">
        <v>4.0</v>
      </c>
      <c r="H1119" s="1">
        <v>5.0</v>
      </c>
      <c r="I1119" s="1">
        <v>5.0</v>
      </c>
      <c r="J1119" s="1">
        <v>3.0</v>
      </c>
      <c r="K1119" s="1">
        <v>5.0</v>
      </c>
      <c r="L1119" s="1">
        <v>5.0</v>
      </c>
      <c r="M1119" s="1">
        <v>3.0</v>
      </c>
      <c r="N1119" s="1">
        <v>1.0</v>
      </c>
      <c r="O1119" s="1">
        <v>1.0</v>
      </c>
      <c r="P1119" s="1">
        <v>1.0</v>
      </c>
      <c r="Q1119" s="1">
        <v>1.0</v>
      </c>
      <c r="R1119" s="1">
        <v>1.0</v>
      </c>
      <c r="S1119" s="1">
        <v>1.0</v>
      </c>
      <c r="T1119" s="1">
        <v>1.0</v>
      </c>
      <c r="U1119" s="1">
        <v>1.0</v>
      </c>
      <c r="V1119" s="1">
        <v>1.0</v>
      </c>
      <c r="W1119" s="1">
        <v>1.0</v>
      </c>
      <c r="X1119" s="1">
        <v>1.0</v>
      </c>
      <c r="Y1119" s="1">
        <v>1.0</v>
      </c>
      <c r="Z1119" s="1">
        <v>1.0</v>
      </c>
      <c r="AA1119" s="1">
        <v>1.0</v>
      </c>
      <c r="AB1119" s="1">
        <v>2.0</v>
      </c>
      <c r="AC1119" s="1">
        <v>2.0</v>
      </c>
      <c r="AD1119" s="1">
        <v>1.0</v>
      </c>
      <c r="AE1119" s="1">
        <v>1.0</v>
      </c>
      <c r="AF1119" s="1">
        <v>1.0</v>
      </c>
      <c r="AG1119" s="1">
        <v>1.0</v>
      </c>
      <c r="AH1119" s="1">
        <v>1.0</v>
      </c>
      <c r="AI1119" s="1">
        <v>1.0</v>
      </c>
      <c r="AJ1119" s="1">
        <v>2.0</v>
      </c>
      <c r="AK1119" s="1">
        <v>1.0</v>
      </c>
      <c r="AL1119" s="1">
        <v>2.0</v>
      </c>
      <c r="AM1119" s="1">
        <v>2.0</v>
      </c>
      <c r="AN1119" s="1">
        <v>2.0</v>
      </c>
      <c r="AO1119" s="1">
        <v>2.0</v>
      </c>
      <c r="AP1119" s="1">
        <v>2.0</v>
      </c>
      <c r="AQ1119" s="1">
        <v>1.0</v>
      </c>
      <c r="AR1119" s="1">
        <v>1.0</v>
      </c>
      <c r="AS1119" s="1">
        <v>2.0</v>
      </c>
      <c r="AT1119" s="1">
        <v>4.0</v>
      </c>
      <c r="AU1119" s="1">
        <v>5.0</v>
      </c>
      <c r="AV1119" s="1">
        <v>2.0</v>
      </c>
      <c r="AW1119" s="1">
        <v>1.0</v>
      </c>
      <c r="AX1119" s="1">
        <v>2.0</v>
      </c>
      <c r="AY1119" s="1">
        <v>2.0</v>
      </c>
      <c r="AZ1119" s="1">
        <v>5.0</v>
      </c>
      <c r="BA1119" s="1">
        <v>3.0</v>
      </c>
      <c r="BB1119" s="1">
        <v>2.0</v>
      </c>
      <c r="BC1119" s="1">
        <v>2.0</v>
      </c>
      <c r="BD1119" s="1">
        <v>1.0</v>
      </c>
      <c r="BE1119" s="1">
        <v>1.0</v>
      </c>
      <c r="BF1119" s="1">
        <v>3.0</v>
      </c>
      <c r="BG1119" s="1">
        <v>2.0</v>
      </c>
      <c r="BH1119" s="1">
        <v>2.0</v>
      </c>
      <c r="BI1119" s="1">
        <v>1.0</v>
      </c>
      <c r="BJ1119" s="1">
        <v>2.0</v>
      </c>
      <c r="BK1119" s="1">
        <v>4.0</v>
      </c>
      <c r="BL1119" s="1">
        <v>4.0</v>
      </c>
      <c r="BM1119" s="1">
        <v>4.0</v>
      </c>
      <c r="BN1119" s="1">
        <v>3.0</v>
      </c>
      <c r="BO1119" s="1">
        <v>4.0</v>
      </c>
      <c r="BP1119" s="1">
        <v>4.0</v>
      </c>
      <c r="BQ1119" s="1">
        <v>4.0</v>
      </c>
      <c r="BR1119" s="1">
        <v>4.0</v>
      </c>
      <c r="BS1119" s="1">
        <v>2.0</v>
      </c>
      <c r="BT1119" s="1">
        <v>1.0</v>
      </c>
      <c r="BU1119" s="1">
        <v>2.0</v>
      </c>
      <c r="BV1119" s="1">
        <v>2.0</v>
      </c>
      <c r="BW1119" s="1">
        <v>2.0</v>
      </c>
      <c r="BX1119" s="1">
        <v>1.0</v>
      </c>
      <c r="BY1119" s="1">
        <v>2.0</v>
      </c>
      <c r="BZ1119" s="1">
        <v>2.0</v>
      </c>
      <c r="CA1119" s="64">
        <f t="shared" si="32"/>
        <v>160</v>
      </c>
      <c r="CB1119" s="45">
        <f t="shared" si="33"/>
        <v>34</v>
      </c>
      <c r="CC1119" s="45">
        <f t="shared" si="34"/>
        <v>8</v>
      </c>
      <c r="CD1119" s="45">
        <f t="shared" si="35"/>
        <v>10</v>
      </c>
      <c r="CE1119" s="45">
        <f t="shared" si="36"/>
        <v>9</v>
      </c>
      <c r="CF1119" s="45">
        <f t="shared" si="37"/>
        <v>14</v>
      </c>
      <c r="CG1119" s="45">
        <f t="shared" si="38"/>
        <v>24</v>
      </c>
      <c r="CH1119" s="45">
        <f t="shared" si="39"/>
        <v>14</v>
      </c>
      <c r="CI1119" s="45">
        <f t="shared" si="40"/>
        <v>0.2</v>
      </c>
      <c r="CJ1119">
        <f t="shared" si="10"/>
        <v>31</v>
      </c>
      <c r="CK1119" s="45">
        <f t="shared" si="41"/>
        <v>14</v>
      </c>
      <c r="CM1119" s="40">
        <f>VLOOKUP(CB1119,'PROMIS 57 T-Score Conversions'!Q$3:R$35,2,TRUE)</f>
        <v>45.7</v>
      </c>
      <c r="CN1119" s="44" t="str">
        <f t="shared" si="20"/>
        <v>Normal</v>
      </c>
      <c r="CO1119" s="40">
        <f>VLOOKUP(CC1119,'PROMIS 57 T-Score Conversions'!A$3:B$35,2,TRUE)</f>
        <v>37.1</v>
      </c>
      <c r="CP1119" s="39" t="str">
        <f t="shared" si="21"/>
        <v>Normal</v>
      </c>
      <c r="CQ1119" s="40">
        <f>VLOOKUP(CD1119,'PROMIS 57 T-Score Conversions'!E$3:F$35,2,TRUE)</f>
        <v>47.5</v>
      </c>
      <c r="CR1119" s="39" t="str">
        <f t="shared" si="22"/>
        <v>Normal</v>
      </c>
      <c r="CS1119" s="40">
        <f>VLOOKUP(CE1119,'PROMIS 57 T-Score Conversions'!U$3:V$35,2,TRUE)</f>
        <v>38.5</v>
      </c>
      <c r="CT1119" s="39" t="str">
        <f t="shared" si="42"/>
        <v>Normal</v>
      </c>
      <c r="CU1119" s="40">
        <f>VLOOKUP(CF1119,'PROMIS 57 T-Score Conversions'!Y$3:Z$35,2,TRUE)</f>
        <v>42.9</v>
      </c>
      <c r="CV1119" s="39" t="str">
        <f t="shared" si="24"/>
        <v>Normal</v>
      </c>
      <c r="CW1119" s="40">
        <f>vlookup(CG1119,'PROMIS 57 T-Score Conversions'!M$3:N$35,2,TRUE)</f>
        <v>44</v>
      </c>
      <c r="CX1119" s="39" t="str">
        <f t="shared" si="25"/>
        <v>Mild</v>
      </c>
      <c r="CY1119" s="40">
        <f>VLOOKup(CH1119,'PROMIS 57 T-Score Conversions'!I$3:J$35,2,TRUE)</f>
        <v>54.1</v>
      </c>
      <c r="CZ1119" s="39" t="str">
        <f t="shared" si="26"/>
        <v>Normal</v>
      </c>
      <c r="DA1119" s="37">
        <f>VLOOKUP(CJ1119,'PROMIS 57 T-Score Conversions'!AC$3:AD$35,2,TRUE)</f>
        <v>46.22</v>
      </c>
      <c r="DB1119" s="44" t="str">
        <f t="shared" si="30"/>
        <v>Normal</v>
      </c>
      <c r="DC1119" s="40">
        <f>VLOOKUP(CK1119,'PROMIS 57 T-Score Conversions'!AG$3:AH$35,2,TRUE)</f>
        <v>34.01</v>
      </c>
      <c r="DD1119" s="39" t="str">
        <f t="shared" si="31"/>
        <v>Normal</v>
      </c>
    </row>
    <row r="1120">
      <c r="A1120" s="1" t="b">
        <v>1</v>
      </c>
      <c r="B1120" s="1" t="b">
        <v>1</v>
      </c>
      <c r="C1120" s="20">
        <v>44228.66206083333</v>
      </c>
      <c r="D1120" s="1" t="s">
        <v>500</v>
      </c>
      <c r="E1120" s="1">
        <v>2335.0</v>
      </c>
      <c r="F1120" s="1">
        <v>4.0</v>
      </c>
      <c r="G1120" s="1">
        <v>3.0</v>
      </c>
      <c r="H1120" s="1">
        <v>5.0</v>
      </c>
      <c r="I1120" s="1">
        <v>4.0</v>
      </c>
      <c r="J1120" s="1">
        <v>3.0</v>
      </c>
      <c r="K1120" s="1">
        <v>2.0</v>
      </c>
      <c r="L1120" s="1">
        <v>2.0</v>
      </c>
      <c r="M1120" s="1">
        <v>2.0</v>
      </c>
      <c r="N1120" s="1">
        <v>2.0</v>
      </c>
      <c r="O1120" s="1">
        <v>3.0</v>
      </c>
      <c r="P1120" s="1">
        <v>2.0</v>
      </c>
      <c r="Q1120" s="1">
        <v>3.0</v>
      </c>
      <c r="R1120" s="1">
        <v>4.0</v>
      </c>
      <c r="S1120" s="1">
        <v>2.0</v>
      </c>
      <c r="T1120" s="1">
        <v>4.0</v>
      </c>
      <c r="U1120" s="1">
        <v>3.0</v>
      </c>
      <c r="V1120" s="1">
        <v>1.0</v>
      </c>
      <c r="W1120" s="1">
        <v>1.0</v>
      </c>
      <c r="X1120" s="1">
        <v>1.0</v>
      </c>
      <c r="Y1120" s="1">
        <v>2.0</v>
      </c>
      <c r="Z1120" s="1">
        <v>1.0</v>
      </c>
      <c r="AA1120" s="1">
        <v>2.0</v>
      </c>
      <c r="AB1120" s="1">
        <v>4.0</v>
      </c>
      <c r="AC1120" s="1">
        <v>2.0</v>
      </c>
      <c r="AD1120" s="1">
        <v>4.0</v>
      </c>
      <c r="AE1120" s="1">
        <v>5.0</v>
      </c>
      <c r="AF1120" s="1">
        <v>4.0</v>
      </c>
      <c r="AG1120" s="1">
        <v>4.0</v>
      </c>
      <c r="AH1120" s="1">
        <v>3.0</v>
      </c>
      <c r="AI1120" s="1">
        <v>4.0</v>
      </c>
      <c r="AJ1120" s="1">
        <v>5.0</v>
      </c>
      <c r="AK1120" s="1">
        <v>5.0</v>
      </c>
      <c r="AL1120" s="1">
        <v>2.0</v>
      </c>
      <c r="AM1120" s="1">
        <v>2.0</v>
      </c>
      <c r="AN1120" s="1">
        <v>3.0</v>
      </c>
      <c r="AO1120" s="1">
        <v>4.0</v>
      </c>
      <c r="AP1120" s="1">
        <v>1.0</v>
      </c>
      <c r="AQ1120" s="1">
        <v>4.0</v>
      </c>
      <c r="AR1120" s="1">
        <v>4.0</v>
      </c>
      <c r="AS1120" s="1">
        <v>2.0</v>
      </c>
      <c r="AT1120" s="1">
        <v>2.0</v>
      </c>
      <c r="AU1120" s="1">
        <v>2.0</v>
      </c>
      <c r="AV1120" s="1">
        <v>3.0</v>
      </c>
      <c r="AW1120" s="1">
        <v>2.0</v>
      </c>
      <c r="AX1120" s="1">
        <v>1.0</v>
      </c>
      <c r="AY1120" s="1">
        <v>1.0</v>
      </c>
      <c r="AZ1120" s="1">
        <v>2.0</v>
      </c>
      <c r="BA1120" s="1">
        <v>2.0</v>
      </c>
      <c r="BB1120" s="1">
        <v>3.0</v>
      </c>
      <c r="BC1120" s="1">
        <v>4.0</v>
      </c>
      <c r="BD1120" s="1">
        <v>3.0</v>
      </c>
      <c r="BE1120" s="1">
        <v>4.0</v>
      </c>
      <c r="BF1120" s="1">
        <v>2.0</v>
      </c>
      <c r="BG1120" s="1">
        <v>3.0</v>
      </c>
      <c r="BH1120" s="1">
        <v>2.0</v>
      </c>
      <c r="BI1120" s="1">
        <v>4.0</v>
      </c>
      <c r="BJ1120" s="1">
        <v>5.0</v>
      </c>
      <c r="BK1120" s="1">
        <v>1.0</v>
      </c>
      <c r="BL1120" s="1">
        <v>4.0</v>
      </c>
      <c r="BM1120" s="1">
        <v>1.0</v>
      </c>
      <c r="BN1120" s="1">
        <v>2.0</v>
      </c>
      <c r="BO1120" s="1">
        <v>2.0</v>
      </c>
      <c r="BP1120" s="1">
        <v>2.0</v>
      </c>
      <c r="BQ1120" s="1">
        <v>3.0</v>
      </c>
      <c r="BR1120" s="1">
        <v>4.0</v>
      </c>
      <c r="BS1120" s="1">
        <v>4.0</v>
      </c>
      <c r="BT1120" s="1">
        <v>4.0</v>
      </c>
      <c r="BU1120" s="1">
        <v>4.0</v>
      </c>
      <c r="BV1120" s="1">
        <v>3.0</v>
      </c>
      <c r="BW1120" s="1">
        <v>4.0</v>
      </c>
      <c r="BX1120" s="1">
        <v>3.0</v>
      </c>
      <c r="BY1120" s="1">
        <v>5.0</v>
      </c>
      <c r="BZ1120" s="1">
        <v>3.0</v>
      </c>
      <c r="CA1120" s="64">
        <f t="shared" si="32"/>
        <v>212</v>
      </c>
      <c r="CB1120" s="45">
        <f t="shared" si="33"/>
        <v>25</v>
      </c>
      <c r="CC1120" s="45">
        <f t="shared" si="34"/>
        <v>23</v>
      </c>
      <c r="CD1120" s="45">
        <f t="shared" si="35"/>
        <v>14</v>
      </c>
      <c r="CE1120" s="45">
        <f t="shared" si="36"/>
        <v>34</v>
      </c>
      <c r="CF1120" s="45">
        <f t="shared" si="37"/>
        <v>22</v>
      </c>
      <c r="CG1120" s="45">
        <f t="shared" si="38"/>
        <v>15</v>
      </c>
      <c r="CH1120" s="45">
        <f t="shared" si="39"/>
        <v>25</v>
      </c>
      <c r="CI1120" s="45">
        <f t="shared" si="40"/>
        <v>0.5</v>
      </c>
      <c r="CJ1120">
        <f t="shared" si="10"/>
        <v>19</v>
      </c>
      <c r="CK1120" s="45">
        <f t="shared" si="41"/>
        <v>30</v>
      </c>
      <c r="CM1120" s="40">
        <f>VLOOKUP(CB1120,'PROMIS 57 T-Score Conversions'!Q$3:R$35,2,TRUE)</f>
        <v>38.8</v>
      </c>
      <c r="CN1120" s="44" t="str">
        <f t="shared" si="20"/>
        <v>Moderate</v>
      </c>
      <c r="CO1120" s="40">
        <f>VLOOKUP(CC1120,'PROMIS 57 T-Score Conversions'!A$3:B$35,2,TRUE)</f>
        <v>61.4</v>
      </c>
      <c r="CP1120" s="39" t="str">
        <f t="shared" si="21"/>
        <v>Moderate</v>
      </c>
      <c r="CQ1120" s="40">
        <f>VLOOKUP(CD1120,'PROMIS 57 T-Score Conversions'!E$3:F$35,2,TRUE)</f>
        <v>53.2</v>
      </c>
      <c r="CR1120" s="39" t="str">
        <f t="shared" si="22"/>
        <v>Normal</v>
      </c>
      <c r="CS1120" s="40">
        <f>VLOOKUP(CE1120,'PROMIS 57 T-Score Conversions'!U$3:V$35,2,TRUE)</f>
        <v>67.5</v>
      </c>
      <c r="CT1120" s="39" t="str">
        <f t="shared" si="42"/>
        <v>Moderate</v>
      </c>
      <c r="CU1120" s="40">
        <f>VLOOKUP(CF1120,'PROMIS 57 T-Score Conversions'!Y$3:Z$35,2,TRUE)</f>
        <v>52.2</v>
      </c>
      <c r="CV1120" s="39" t="str">
        <f t="shared" si="24"/>
        <v>Normal</v>
      </c>
      <c r="CW1120" s="40">
        <f>vlookup(CG1120,'PROMIS 57 T-Score Conversions'!M$3:N$35,2,TRUE)</f>
        <v>36.2</v>
      </c>
      <c r="CX1120" s="39" t="str">
        <f t="shared" si="25"/>
        <v>Moderate</v>
      </c>
      <c r="CY1120" s="40">
        <f>VLOOKup(CH1120,'PROMIS 57 T-Score Conversions'!I$3:J$35,2,TRUE)</f>
        <v>62.1</v>
      </c>
      <c r="CZ1120" s="39" t="str">
        <f t="shared" si="26"/>
        <v>Moderate</v>
      </c>
      <c r="DA1120" s="37">
        <f>VLOOKUP(CJ1120,'PROMIS 57 T-Score Conversions'!AC$3:AD$35,2,TRUE)</f>
        <v>36.36</v>
      </c>
      <c r="DB1120" s="44" t="str">
        <f t="shared" si="30"/>
        <v>Moderate</v>
      </c>
      <c r="DC1120" s="40">
        <f>VLOOKUP(CK1120,'PROMIS 57 T-Score Conversions'!AG$3:AH$35,2,TRUE)</f>
        <v>49.17</v>
      </c>
      <c r="DD1120" s="39" t="str">
        <f t="shared" si="31"/>
        <v>Normal</v>
      </c>
    </row>
    <row r="1121">
      <c r="A1121" s="1" t="b">
        <v>1</v>
      </c>
      <c r="B1121" s="1" t="b">
        <v>1</v>
      </c>
      <c r="C1121" s="20">
        <v>44228.683012905094</v>
      </c>
      <c r="D1121" s="1" t="s">
        <v>617</v>
      </c>
      <c r="E1121" s="1">
        <v>2290.0</v>
      </c>
      <c r="F1121" s="1">
        <v>5.0</v>
      </c>
      <c r="G1121" s="1">
        <v>5.0</v>
      </c>
      <c r="H1121" s="1">
        <v>5.0</v>
      </c>
      <c r="I1121" s="1">
        <v>5.0</v>
      </c>
      <c r="J1121" s="1">
        <v>4.0</v>
      </c>
      <c r="K1121" s="1">
        <v>5.0</v>
      </c>
      <c r="L1121" s="1">
        <v>5.0</v>
      </c>
      <c r="M1121" s="1">
        <v>4.0</v>
      </c>
      <c r="N1121" s="1">
        <v>1.0</v>
      </c>
      <c r="O1121" s="1">
        <v>1.0</v>
      </c>
      <c r="P1121" s="1">
        <v>1.0</v>
      </c>
      <c r="Q1121" s="1">
        <v>1.0</v>
      </c>
      <c r="R1121" s="1">
        <v>1.0</v>
      </c>
      <c r="S1121" s="1">
        <v>1.0</v>
      </c>
      <c r="T1121" s="1">
        <v>1.0</v>
      </c>
      <c r="U1121" s="1">
        <v>1.0</v>
      </c>
      <c r="V1121" s="1">
        <v>1.0</v>
      </c>
      <c r="W1121" s="1">
        <v>1.0</v>
      </c>
      <c r="X1121" s="1">
        <v>1.0</v>
      </c>
      <c r="Y1121" s="1">
        <v>1.0</v>
      </c>
      <c r="Z1121" s="1">
        <v>1.0</v>
      </c>
      <c r="AA1121" s="1">
        <v>1.0</v>
      </c>
      <c r="AB1121" s="1">
        <v>1.0</v>
      </c>
      <c r="AC1121" s="1">
        <v>1.0</v>
      </c>
      <c r="AD1121" s="1">
        <v>2.0</v>
      </c>
      <c r="AE1121" s="1">
        <v>2.0</v>
      </c>
      <c r="AF1121" s="1">
        <v>2.0</v>
      </c>
      <c r="AG1121" s="1">
        <v>2.0</v>
      </c>
      <c r="AH1121" s="1">
        <v>2.0</v>
      </c>
      <c r="AI1121" s="1">
        <v>1.0</v>
      </c>
      <c r="AJ1121" s="1">
        <v>1.0</v>
      </c>
      <c r="AK1121" s="1">
        <v>1.0</v>
      </c>
      <c r="AL1121" s="1">
        <v>2.0</v>
      </c>
      <c r="AM1121" s="1">
        <v>2.0</v>
      </c>
      <c r="AN1121" s="1">
        <v>2.0</v>
      </c>
      <c r="AO1121" s="1">
        <v>1.0</v>
      </c>
      <c r="AP1121" s="1">
        <v>2.0</v>
      </c>
      <c r="AQ1121" s="1">
        <v>1.0</v>
      </c>
      <c r="AR1121" s="1">
        <v>1.0</v>
      </c>
      <c r="AS1121" s="1">
        <v>2.0</v>
      </c>
      <c r="AT1121" s="1">
        <v>5.0</v>
      </c>
      <c r="AU1121" s="1">
        <v>5.0</v>
      </c>
      <c r="AV1121" s="1">
        <v>5.0</v>
      </c>
      <c r="AW1121" s="1">
        <v>5.0</v>
      </c>
      <c r="AX1121" s="1">
        <v>5.0</v>
      </c>
      <c r="AY1121" s="1">
        <v>5.0</v>
      </c>
      <c r="AZ1121" s="1">
        <v>5.0</v>
      </c>
      <c r="BA1121" s="1">
        <v>5.0</v>
      </c>
      <c r="BB1121" s="1">
        <v>1.0</v>
      </c>
      <c r="BC1121" s="1">
        <v>1.0</v>
      </c>
      <c r="BD1121" s="1">
        <v>1.0</v>
      </c>
      <c r="BE1121" s="1">
        <v>1.0</v>
      </c>
      <c r="BF1121" s="1">
        <v>1.0</v>
      </c>
      <c r="BG1121" s="1">
        <v>1.0</v>
      </c>
      <c r="BH1121" s="1">
        <v>1.0</v>
      </c>
      <c r="BI1121" s="1">
        <v>1.0</v>
      </c>
      <c r="BJ1121" s="1">
        <v>1.0</v>
      </c>
      <c r="BK1121" s="1">
        <v>4.0</v>
      </c>
      <c r="BL1121" s="1">
        <v>3.0</v>
      </c>
      <c r="BM1121" s="1">
        <v>3.0</v>
      </c>
      <c r="BN1121" s="1">
        <v>3.0</v>
      </c>
      <c r="BO1121" s="1">
        <v>3.0</v>
      </c>
      <c r="BP1121" s="1">
        <v>3.0</v>
      </c>
      <c r="BQ1121" s="1">
        <v>3.0</v>
      </c>
      <c r="BR1121" s="1">
        <v>3.0</v>
      </c>
      <c r="BS1121" s="1">
        <v>2.0</v>
      </c>
      <c r="BT1121" s="1">
        <v>2.0</v>
      </c>
      <c r="BU1121" s="1">
        <v>2.0</v>
      </c>
      <c r="BV1121" s="1">
        <v>2.0</v>
      </c>
      <c r="BW1121" s="1">
        <v>2.0</v>
      </c>
      <c r="BX1121" s="1">
        <v>2.0</v>
      </c>
      <c r="BY1121" s="1">
        <v>1.0</v>
      </c>
      <c r="BZ1121" s="1">
        <v>2.0</v>
      </c>
      <c r="CA1121" s="64">
        <f t="shared" si="32"/>
        <v>169</v>
      </c>
      <c r="CB1121" s="45">
        <f t="shared" si="33"/>
        <v>38</v>
      </c>
      <c r="CC1121" s="45">
        <f t="shared" si="34"/>
        <v>8</v>
      </c>
      <c r="CD1121" s="45">
        <f t="shared" si="35"/>
        <v>8</v>
      </c>
      <c r="CE1121" s="45">
        <f t="shared" si="36"/>
        <v>13</v>
      </c>
      <c r="CF1121" s="45">
        <f t="shared" si="37"/>
        <v>13</v>
      </c>
      <c r="CG1121" s="45">
        <f t="shared" si="38"/>
        <v>40</v>
      </c>
      <c r="CH1121" s="45">
        <f t="shared" si="39"/>
        <v>8</v>
      </c>
      <c r="CI1121" s="45">
        <f t="shared" si="40"/>
        <v>0.1</v>
      </c>
      <c r="CJ1121">
        <f t="shared" si="10"/>
        <v>25</v>
      </c>
      <c r="CK1121" s="45">
        <f t="shared" si="41"/>
        <v>15</v>
      </c>
      <c r="CM1121" s="40">
        <f>VLOOKUP(CB1121,'PROMIS 57 T-Score Conversions'!Q$3:R$35,2,TRUE)</f>
        <v>50.8</v>
      </c>
      <c r="CN1121" s="44" t="str">
        <f t="shared" si="20"/>
        <v>Normal</v>
      </c>
      <c r="CO1121" s="40">
        <f>VLOOKUP(CC1121,'PROMIS 57 T-Score Conversions'!A$3:B$35,2,TRUE)</f>
        <v>37.1</v>
      </c>
      <c r="CP1121" s="39" t="str">
        <f t="shared" si="21"/>
        <v>Normal</v>
      </c>
      <c r="CQ1121" s="40">
        <f>VLOOKUP(CD1121,'PROMIS 57 T-Score Conversions'!E$3:F$35,2,TRUE)</f>
        <v>38.2</v>
      </c>
      <c r="CR1121" s="39" t="str">
        <f t="shared" si="22"/>
        <v>Normal</v>
      </c>
      <c r="CS1121" s="40">
        <f>VLOOKUP(CE1121,'PROMIS 57 T-Score Conversions'!U$3:V$35,2,TRUE)</f>
        <v>45.6</v>
      </c>
      <c r="CT1121" s="39" t="str">
        <f t="shared" si="42"/>
        <v>Normal</v>
      </c>
      <c r="CU1121" s="40">
        <f>VLOOKUP(CF1121,'PROMIS 57 T-Score Conversions'!Y$3:Z$35,2,TRUE)</f>
        <v>41.4</v>
      </c>
      <c r="CV1121" s="39" t="str">
        <f t="shared" si="24"/>
        <v>Normal</v>
      </c>
      <c r="CW1121" s="40">
        <f>vlookup(CG1121,'PROMIS 57 T-Score Conversions'!M$3:N$35,2,TRUE)</f>
        <v>65.4</v>
      </c>
      <c r="CX1121" s="39" t="str">
        <f t="shared" si="25"/>
        <v>Normal</v>
      </c>
      <c r="CY1121" s="40">
        <f>VLOOKup(CH1121,'PROMIS 57 T-Score Conversions'!I$3:J$35,2,TRUE)</f>
        <v>40.7</v>
      </c>
      <c r="CZ1121" s="39" t="str">
        <f t="shared" si="26"/>
        <v>Normal</v>
      </c>
      <c r="DA1121" s="37">
        <f>VLOOKUP(CJ1121,'PROMIS 57 T-Score Conversions'!AC$3:AD$35,2,TRUE)</f>
        <v>41.09</v>
      </c>
      <c r="DB1121" s="44" t="str">
        <f t="shared" si="30"/>
        <v>Mild</v>
      </c>
      <c r="DC1121" s="40">
        <f>VLOOKUP(CK1121,'PROMIS 57 T-Score Conversions'!AG$3:AH$35,2,TRUE)</f>
        <v>35.07</v>
      </c>
      <c r="DD1121" s="39" t="str">
        <f t="shared" si="31"/>
        <v>Normal</v>
      </c>
    </row>
    <row r="1122">
      <c r="A1122" s="1" t="b">
        <v>1</v>
      </c>
      <c r="B1122" s="1" t="b">
        <v>1</v>
      </c>
      <c r="C1122" s="20">
        <v>44228.91376388889</v>
      </c>
      <c r="D1122" s="1" t="s">
        <v>618</v>
      </c>
      <c r="E1122" s="1">
        <v>2467.0</v>
      </c>
      <c r="F1122" s="1">
        <v>3.0</v>
      </c>
      <c r="G1122" s="1">
        <v>3.0</v>
      </c>
      <c r="H1122" s="1">
        <v>4.0</v>
      </c>
      <c r="I1122" s="1">
        <v>4.0</v>
      </c>
      <c r="J1122" s="1">
        <v>3.0</v>
      </c>
      <c r="K1122" s="1">
        <v>3.0</v>
      </c>
      <c r="L1122" s="1">
        <v>4.0</v>
      </c>
      <c r="M1122" s="1">
        <v>3.0</v>
      </c>
      <c r="N1122" s="1">
        <v>2.0</v>
      </c>
      <c r="O1122" s="1">
        <v>3.0</v>
      </c>
      <c r="P1122" s="1">
        <v>3.0</v>
      </c>
      <c r="Q1122" s="1">
        <v>4.0</v>
      </c>
      <c r="R1122" s="1">
        <v>3.0</v>
      </c>
      <c r="S1122" s="1">
        <v>2.0</v>
      </c>
      <c r="T1122" s="1">
        <v>4.0</v>
      </c>
      <c r="U1122" s="1">
        <v>4.0</v>
      </c>
      <c r="V1122" s="1">
        <v>2.0</v>
      </c>
      <c r="W1122" s="1">
        <v>3.0</v>
      </c>
      <c r="X1122" s="1">
        <v>2.0</v>
      </c>
      <c r="Y1122" s="1">
        <v>2.0</v>
      </c>
      <c r="Z1122" s="1">
        <v>1.0</v>
      </c>
      <c r="AA1122" s="1">
        <v>2.0</v>
      </c>
      <c r="AB1122" s="1">
        <v>2.0</v>
      </c>
      <c r="AC1122" s="1">
        <v>2.0</v>
      </c>
      <c r="AD1122" s="1">
        <v>5.0</v>
      </c>
      <c r="AE1122" s="1">
        <v>5.0</v>
      </c>
      <c r="AF1122" s="1">
        <v>4.0</v>
      </c>
      <c r="AG1122" s="1">
        <v>4.0</v>
      </c>
      <c r="AH1122" s="1">
        <v>5.0</v>
      </c>
      <c r="AI1122" s="1">
        <v>5.0</v>
      </c>
      <c r="AJ1122" s="1">
        <v>4.0</v>
      </c>
      <c r="AK1122" s="1">
        <v>4.0</v>
      </c>
      <c r="AL1122" s="1">
        <v>3.0</v>
      </c>
      <c r="AM1122" s="1">
        <v>4.0</v>
      </c>
      <c r="AN1122" s="1">
        <v>4.0</v>
      </c>
      <c r="AO1122" s="1">
        <v>3.0</v>
      </c>
      <c r="AP1122" s="1">
        <v>4.0</v>
      </c>
      <c r="AQ1122" s="1">
        <v>3.0</v>
      </c>
      <c r="AR1122" s="1">
        <v>3.0</v>
      </c>
      <c r="AS1122" s="1">
        <v>4.0</v>
      </c>
      <c r="AT1122" s="1">
        <v>2.0</v>
      </c>
      <c r="AU1122" s="1">
        <v>3.0</v>
      </c>
      <c r="AV1122" s="1">
        <v>3.0</v>
      </c>
      <c r="AW1122" s="1">
        <v>3.0</v>
      </c>
      <c r="AX1122" s="1">
        <v>3.0</v>
      </c>
      <c r="AY1122" s="1">
        <v>3.0</v>
      </c>
      <c r="AZ1122" s="1">
        <v>3.0</v>
      </c>
      <c r="BA1122" s="1">
        <v>3.0</v>
      </c>
      <c r="BB1122" s="1">
        <v>2.0</v>
      </c>
      <c r="BC1122" s="1">
        <v>2.0</v>
      </c>
      <c r="BD1122" s="1">
        <v>2.0</v>
      </c>
      <c r="BE1122" s="1">
        <v>2.0</v>
      </c>
      <c r="BF1122" s="1">
        <v>3.0</v>
      </c>
      <c r="BG1122" s="1">
        <v>3.0</v>
      </c>
      <c r="BH1122" s="1">
        <v>2.0</v>
      </c>
      <c r="BI1122" s="1">
        <v>2.0</v>
      </c>
      <c r="BJ1122" s="1">
        <v>3.0</v>
      </c>
      <c r="BK1122" s="1">
        <v>3.0</v>
      </c>
      <c r="BL1122" s="1">
        <v>2.0</v>
      </c>
      <c r="BM1122" s="1">
        <v>3.0</v>
      </c>
      <c r="BN1122" s="1">
        <v>3.0</v>
      </c>
      <c r="BO1122" s="1">
        <v>2.0</v>
      </c>
      <c r="BP1122" s="1">
        <v>2.0</v>
      </c>
      <c r="BQ1122" s="1">
        <v>3.0</v>
      </c>
      <c r="BR1122" s="1">
        <v>3.0</v>
      </c>
      <c r="BS1122" s="1">
        <v>3.0</v>
      </c>
      <c r="BT1122" s="1">
        <v>4.0</v>
      </c>
      <c r="BU1122" s="1">
        <v>3.0</v>
      </c>
      <c r="BV1122" s="1">
        <v>4.0</v>
      </c>
      <c r="BW1122" s="1">
        <v>3.0</v>
      </c>
      <c r="BX1122" s="1">
        <v>3.0</v>
      </c>
      <c r="BY1122" s="1">
        <v>3.0</v>
      </c>
      <c r="BZ1122" s="1">
        <v>4.0</v>
      </c>
      <c r="CA1122" s="64">
        <f t="shared" si="32"/>
        <v>224</v>
      </c>
      <c r="CB1122" s="45">
        <f t="shared" si="33"/>
        <v>27</v>
      </c>
      <c r="CC1122" s="45">
        <f t="shared" si="34"/>
        <v>25</v>
      </c>
      <c r="CD1122" s="45">
        <f t="shared" si="35"/>
        <v>16</v>
      </c>
      <c r="CE1122" s="45">
        <f t="shared" si="36"/>
        <v>36</v>
      </c>
      <c r="CF1122" s="45">
        <f t="shared" si="37"/>
        <v>28</v>
      </c>
      <c r="CG1122" s="45">
        <f t="shared" si="38"/>
        <v>23</v>
      </c>
      <c r="CH1122" s="45">
        <f t="shared" si="39"/>
        <v>18</v>
      </c>
      <c r="CI1122" s="45">
        <f t="shared" si="40"/>
        <v>0.3</v>
      </c>
      <c r="CJ1122">
        <f t="shared" si="10"/>
        <v>21</v>
      </c>
      <c r="CK1122" s="45">
        <f t="shared" si="41"/>
        <v>27</v>
      </c>
      <c r="CM1122" s="40">
        <f>VLOOKUP(CB1122,'PROMIS 57 T-Score Conversions'!Q$3:R$35,2,TRUE)</f>
        <v>40.1</v>
      </c>
      <c r="CN1122" s="44" t="str">
        <f t="shared" si="20"/>
        <v>Mild</v>
      </c>
      <c r="CO1122" s="40">
        <f>VLOOKUP(CC1122,'PROMIS 57 T-Score Conversions'!A$3:B$35,2,TRUE)</f>
        <v>63.5</v>
      </c>
      <c r="CP1122" s="39" t="str">
        <f t="shared" si="21"/>
        <v>Moderate</v>
      </c>
      <c r="CQ1122" s="40">
        <f>VLOOKUP(CD1122,'PROMIS 57 T-Score Conversions'!E$3:F$35,2,TRUE)</f>
        <v>55.1</v>
      </c>
      <c r="CR1122" s="39" t="str">
        <f t="shared" si="22"/>
        <v>Mild</v>
      </c>
      <c r="CS1122" s="40">
        <f>VLOOKUP(CE1122,'PROMIS 57 T-Score Conversions'!U$3:V$35,2,TRUE)</f>
        <v>69.8</v>
      </c>
      <c r="CT1122" s="39" t="str">
        <f t="shared" si="42"/>
        <v>Moderate</v>
      </c>
      <c r="CU1122" s="40">
        <f>VLOOKUP(CF1122,'PROMIS 57 T-Score Conversions'!Y$3:Z$35,2,TRUE)</f>
        <v>58.3</v>
      </c>
      <c r="CV1122" s="39" t="str">
        <f t="shared" si="24"/>
        <v>Mild</v>
      </c>
      <c r="CW1122" s="40">
        <f>vlookup(CG1122,'PROMIS 57 T-Score Conversions'!M$3:N$35,2,TRUE)</f>
        <v>43</v>
      </c>
      <c r="CX1122" s="39" t="str">
        <f t="shared" si="25"/>
        <v>Mild</v>
      </c>
      <c r="CY1122" s="40">
        <f>VLOOKup(CH1122,'PROMIS 57 T-Score Conversions'!I$3:J$35,2,TRUE)</f>
        <v>58.1</v>
      </c>
      <c r="CZ1122" s="39" t="str">
        <f t="shared" si="26"/>
        <v>Mild</v>
      </c>
      <c r="DA1122" s="37">
        <f>VLOOKUP(CJ1122,'PROMIS 57 T-Score Conversions'!AC$3:AD$35,2,TRUE)</f>
        <v>37.93</v>
      </c>
      <c r="DB1122" s="44" t="str">
        <f t="shared" si="30"/>
        <v>Moderate</v>
      </c>
      <c r="DC1122" s="40">
        <f>VLOOKUP(CK1122,'PROMIS 57 T-Score Conversions'!AG$3:AH$35,2,TRUE)</f>
        <v>46.21</v>
      </c>
      <c r="DD1122" s="39" t="str">
        <f t="shared" si="31"/>
        <v>Normal</v>
      </c>
    </row>
    <row r="1123">
      <c r="A1123" s="1" t="b">
        <v>1</v>
      </c>
      <c r="B1123" s="1" t="b">
        <v>1</v>
      </c>
      <c r="C1123" s="20">
        <v>44229.32579228009</v>
      </c>
      <c r="D1123" s="1" t="s">
        <v>539</v>
      </c>
      <c r="E1123" s="1">
        <v>1313.0</v>
      </c>
      <c r="F1123" s="1">
        <v>5.0</v>
      </c>
      <c r="G1123" s="1">
        <v>5.0</v>
      </c>
      <c r="H1123" s="1">
        <v>5.0</v>
      </c>
      <c r="I1123" s="1">
        <v>5.0</v>
      </c>
      <c r="J1123" s="1">
        <v>5.0</v>
      </c>
      <c r="K1123" s="1">
        <v>5.0</v>
      </c>
      <c r="L1123" s="1">
        <v>5.0</v>
      </c>
      <c r="M1123" s="1">
        <v>5.0</v>
      </c>
      <c r="N1123" s="1">
        <v>1.0</v>
      </c>
      <c r="O1123" s="1">
        <v>1.0</v>
      </c>
      <c r="P1123" s="1">
        <v>1.0</v>
      </c>
      <c r="Q1123" s="1">
        <v>1.0</v>
      </c>
      <c r="R1123" s="1">
        <v>1.0</v>
      </c>
      <c r="S1123" s="1">
        <v>1.0</v>
      </c>
      <c r="T1123" s="1">
        <v>1.0</v>
      </c>
      <c r="U1123" s="1">
        <v>1.0</v>
      </c>
      <c r="V1123" s="1">
        <v>1.0</v>
      </c>
      <c r="W1123" s="1">
        <v>1.0</v>
      </c>
      <c r="X1123" s="1">
        <v>1.0</v>
      </c>
      <c r="Y1123" s="1">
        <v>1.0</v>
      </c>
      <c r="Z1123" s="1">
        <v>1.0</v>
      </c>
      <c r="AA1123" s="1">
        <v>1.0</v>
      </c>
      <c r="AB1123" s="1">
        <v>1.0</v>
      </c>
      <c r="AC1123" s="1">
        <v>1.0</v>
      </c>
      <c r="AD1123" s="1">
        <v>1.0</v>
      </c>
      <c r="AE1123" s="1">
        <v>1.0</v>
      </c>
      <c r="AF1123" s="1">
        <v>1.0</v>
      </c>
      <c r="AG1123" s="1">
        <v>1.0</v>
      </c>
      <c r="AH1123" s="1">
        <v>1.0</v>
      </c>
      <c r="AI1123" s="1">
        <v>1.0</v>
      </c>
      <c r="AJ1123" s="1">
        <v>1.0</v>
      </c>
      <c r="AK1123" s="1">
        <v>1.0</v>
      </c>
      <c r="AL1123" s="1">
        <v>1.0</v>
      </c>
      <c r="AM1123" s="1">
        <v>1.0</v>
      </c>
      <c r="AN1123" s="1">
        <v>1.0</v>
      </c>
      <c r="AO1123" s="1">
        <v>1.0</v>
      </c>
      <c r="AP1123" s="1">
        <v>1.0</v>
      </c>
      <c r="AQ1123" s="1">
        <v>1.0</v>
      </c>
      <c r="AR1123" s="1">
        <v>1.0</v>
      </c>
      <c r="AS1123" s="1">
        <v>1.0</v>
      </c>
      <c r="AT1123" s="1">
        <v>5.0</v>
      </c>
      <c r="AU1123" s="1">
        <v>5.0</v>
      </c>
      <c r="AV1123" s="1">
        <v>5.0</v>
      </c>
      <c r="AW1123" s="1">
        <v>5.0</v>
      </c>
      <c r="AX1123" s="1">
        <v>5.0</v>
      </c>
      <c r="AY1123" s="1">
        <v>5.0</v>
      </c>
      <c r="AZ1123" s="1">
        <v>5.0</v>
      </c>
      <c r="BA1123" s="1">
        <v>5.0</v>
      </c>
      <c r="BB1123" s="1">
        <v>1.0</v>
      </c>
      <c r="BC1123" s="1">
        <v>1.0</v>
      </c>
      <c r="BD1123" s="1">
        <v>1.0</v>
      </c>
      <c r="BE1123" s="1">
        <v>1.0</v>
      </c>
      <c r="BF1123" s="1">
        <v>1.0</v>
      </c>
      <c r="BG1123" s="1">
        <v>1.0</v>
      </c>
      <c r="BH1123" s="1">
        <v>1.0</v>
      </c>
      <c r="BI1123" s="1">
        <v>1.0</v>
      </c>
      <c r="BJ1123" s="1">
        <v>1.0</v>
      </c>
      <c r="BK1123" s="1">
        <v>5.0</v>
      </c>
      <c r="BL1123" s="1">
        <v>5.0</v>
      </c>
      <c r="BM1123" s="1">
        <v>5.0</v>
      </c>
      <c r="BN1123" s="1">
        <v>5.0</v>
      </c>
      <c r="BO1123" s="1">
        <v>5.0</v>
      </c>
      <c r="BP1123" s="1">
        <v>5.0</v>
      </c>
      <c r="BQ1123" s="1">
        <v>5.0</v>
      </c>
      <c r="BR1123" s="1">
        <v>5.0</v>
      </c>
      <c r="BS1123" s="1">
        <v>1.0</v>
      </c>
      <c r="BT1123" s="1">
        <v>1.0</v>
      </c>
      <c r="BU1123" s="1">
        <v>1.0</v>
      </c>
      <c r="BV1123" s="1">
        <v>1.0</v>
      </c>
      <c r="BW1123" s="1">
        <v>1.0</v>
      </c>
      <c r="BX1123" s="1">
        <v>1.0</v>
      </c>
      <c r="BY1123" s="1">
        <v>1.0</v>
      </c>
      <c r="BZ1123" s="1">
        <v>1.0</v>
      </c>
      <c r="CA1123" s="64">
        <f t="shared" si="32"/>
        <v>169</v>
      </c>
      <c r="CB1123" s="45">
        <f t="shared" si="33"/>
        <v>40</v>
      </c>
      <c r="CC1123" s="45">
        <f t="shared" si="34"/>
        <v>8</v>
      </c>
      <c r="CD1123" s="45">
        <f t="shared" si="35"/>
        <v>8</v>
      </c>
      <c r="CE1123" s="45">
        <f t="shared" si="36"/>
        <v>8</v>
      </c>
      <c r="CF1123" s="45">
        <f t="shared" si="37"/>
        <v>8</v>
      </c>
      <c r="CG1123" s="45">
        <f t="shared" si="38"/>
        <v>40</v>
      </c>
      <c r="CH1123" s="45">
        <f t="shared" si="39"/>
        <v>8</v>
      </c>
      <c r="CI1123" s="45">
        <f t="shared" si="40"/>
        <v>0.1</v>
      </c>
      <c r="CJ1123">
        <f t="shared" si="10"/>
        <v>40</v>
      </c>
      <c r="CK1123" s="45">
        <f t="shared" si="41"/>
        <v>8</v>
      </c>
      <c r="CM1123" s="40">
        <f>VLOOKUP(CB1123,'PROMIS 57 T-Score Conversions'!Q$3:R$35,2,TRUE)</f>
        <v>60.1</v>
      </c>
      <c r="CN1123" s="44" t="str">
        <f t="shared" si="20"/>
        <v>Normal</v>
      </c>
      <c r="CO1123" s="40">
        <f>VLOOKUP(CC1123,'PROMIS 57 T-Score Conversions'!A$3:B$35,2,TRUE)</f>
        <v>37.1</v>
      </c>
      <c r="CP1123" s="39" t="str">
        <f t="shared" si="21"/>
        <v>Normal</v>
      </c>
      <c r="CQ1123" s="40">
        <f>VLOOKUP(CD1123,'PROMIS 57 T-Score Conversions'!E$3:F$35,2,TRUE)</f>
        <v>38.2</v>
      </c>
      <c r="CR1123" s="39" t="str">
        <f t="shared" si="22"/>
        <v>Normal</v>
      </c>
      <c r="CS1123" s="40">
        <f>VLOOKUP(CE1123,'PROMIS 57 T-Score Conversions'!U$3:V$35,2,TRUE)</f>
        <v>33.1</v>
      </c>
      <c r="CT1123" s="39" t="str">
        <f t="shared" si="42"/>
        <v>Normal</v>
      </c>
      <c r="CU1123" s="40">
        <f>VLOOKUP(CF1123,'PROMIS 57 T-Score Conversions'!Y$3:Z$35,2,TRUE)</f>
        <v>28.9</v>
      </c>
      <c r="CV1123" s="39" t="str">
        <f t="shared" si="24"/>
        <v>Normal</v>
      </c>
      <c r="CW1123" s="40">
        <f>vlookup(CG1123,'PROMIS 57 T-Score Conversions'!M$3:N$35,2,TRUE)</f>
        <v>65.4</v>
      </c>
      <c r="CX1123" s="39" t="str">
        <f t="shared" si="25"/>
        <v>Normal</v>
      </c>
      <c r="CY1123" s="40">
        <f>VLOOKup(CH1123,'PROMIS 57 T-Score Conversions'!I$3:J$35,2,TRUE)</f>
        <v>40.7</v>
      </c>
      <c r="CZ1123" s="39" t="str">
        <f t="shared" si="26"/>
        <v>Normal</v>
      </c>
      <c r="DA1123" s="37">
        <f>VLOOKUP(CJ1123,'PROMIS 57 T-Score Conversions'!AC$3:AD$35,2,TRUE)</f>
        <v>63.48</v>
      </c>
      <c r="DB1123" s="44" t="str">
        <f t="shared" si="30"/>
        <v>Normal</v>
      </c>
      <c r="DC1123" s="40">
        <f>VLOOKUP(CK1123,'PROMIS 57 T-Score Conversions'!AG$3:AH$35,2,TRUE)</f>
        <v>23.27</v>
      </c>
      <c r="DD1123" s="39" t="str">
        <f t="shared" si="31"/>
        <v>Normal</v>
      </c>
    </row>
    <row r="1124">
      <c r="A1124" s="1" t="b">
        <v>1</v>
      </c>
      <c r="B1124" s="1" t="b">
        <v>1</v>
      </c>
      <c r="C1124" s="20">
        <v>44229.43140310185</v>
      </c>
      <c r="D1124" s="1" t="s">
        <v>549</v>
      </c>
      <c r="E1124" s="1">
        <v>2396.0</v>
      </c>
      <c r="F1124" s="1">
        <v>4.0</v>
      </c>
      <c r="G1124" s="1">
        <v>3.0</v>
      </c>
      <c r="H1124" s="1">
        <v>4.0</v>
      </c>
      <c r="I1124" s="1">
        <v>4.0</v>
      </c>
      <c r="J1124" s="1">
        <v>3.0</v>
      </c>
      <c r="K1124" s="1">
        <v>4.0</v>
      </c>
      <c r="L1124" s="1">
        <v>4.0</v>
      </c>
      <c r="M1124" s="1">
        <v>4.0</v>
      </c>
      <c r="N1124" s="1">
        <v>2.0</v>
      </c>
      <c r="O1124" s="1">
        <v>2.0</v>
      </c>
      <c r="P1124" s="1">
        <v>3.0</v>
      </c>
      <c r="Q1124" s="1">
        <v>3.0</v>
      </c>
      <c r="R1124" s="1">
        <v>3.0</v>
      </c>
      <c r="S1124" s="1">
        <v>3.0</v>
      </c>
      <c r="T1124" s="1">
        <v>3.0</v>
      </c>
      <c r="U1124" s="1">
        <v>2.0</v>
      </c>
      <c r="V1124" s="1">
        <v>4.0</v>
      </c>
      <c r="W1124" s="1">
        <v>4.0</v>
      </c>
      <c r="X1124" s="1">
        <v>3.0</v>
      </c>
      <c r="Y1124" s="1">
        <v>3.0</v>
      </c>
      <c r="Z1124" s="1">
        <v>4.0</v>
      </c>
      <c r="AA1124" s="1">
        <v>3.0</v>
      </c>
      <c r="AB1124" s="1">
        <v>3.0</v>
      </c>
      <c r="AC1124" s="1">
        <v>2.0</v>
      </c>
      <c r="AD1124" s="1">
        <v>3.0</v>
      </c>
      <c r="AE1124" s="1">
        <v>4.0</v>
      </c>
      <c r="AF1124" s="1">
        <v>3.0</v>
      </c>
      <c r="AG1124" s="1">
        <v>3.0</v>
      </c>
      <c r="AH1124" s="1">
        <v>4.0</v>
      </c>
      <c r="AI1124" s="1">
        <v>4.0</v>
      </c>
      <c r="AJ1124" s="1">
        <v>4.0</v>
      </c>
      <c r="AK1124" s="1">
        <v>4.0</v>
      </c>
      <c r="AL1124" s="1">
        <v>4.0</v>
      </c>
      <c r="AM1124" s="1">
        <v>4.0</v>
      </c>
      <c r="AN1124" s="1">
        <v>4.0</v>
      </c>
      <c r="AO1124" s="1">
        <v>3.0</v>
      </c>
      <c r="AP1124" s="1">
        <v>3.0</v>
      </c>
      <c r="AQ1124" s="1">
        <v>4.0</v>
      </c>
      <c r="AR1124" s="1">
        <v>5.0</v>
      </c>
      <c r="AS1124" s="1">
        <v>4.0</v>
      </c>
      <c r="AT1124" s="1">
        <v>3.0</v>
      </c>
      <c r="AU1124" s="1">
        <v>3.0</v>
      </c>
      <c r="AV1124" s="1">
        <v>4.0</v>
      </c>
      <c r="AW1124" s="1">
        <v>3.0</v>
      </c>
      <c r="AX1124" s="1">
        <v>3.0</v>
      </c>
      <c r="AY1124" s="1">
        <v>3.0</v>
      </c>
      <c r="AZ1124" s="1">
        <v>3.0</v>
      </c>
      <c r="BA1124" s="1">
        <v>2.0</v>
      </c>
      <c r="BB1124" s="1">
        <v>3.0</v>
      </c>
      <c r="BC1124" s="1">
        <v>3.0</v>
      </c>
      <c r="BD1124" s="1">
        <v>3.0</v>
      </c>
      <c r="BE1124" s="1">
        <v>3.0</v>
      </c>
      <c r="BF1124" s="1">
        <v>4.0</v>
      </c>
      <c r="BG1124" s="1">
        <v>4.0</v>
      </c>
      <c r="BH1124" s="1">
        <v>3.0</v>
      </c>
      <c r="BI1124" s="1">
        <v>4.0</v>
      </c>
      <c r="BJ1124" s="1">
        <v>7.0</v>
      </c>
      <c r="BK1124" s="1">
        <v>2.0</v>
      </c>
      <c r="BL1124" s="1">
        <v>3.0</v>
      </c>
      <c r="BM1124" s="1">
        <v>2.0</v>
      </c>
      <c r="BN1124" s="1">
        <v>2.0</v>
      </c>
      <c r="BO1124" s="1">
        <v>3.0</v>
      </c>
      <c r="BP1124" s="1">
        <v>2.0</v>
      </c>
      <c r="BQ1124" s="1">
        <v>3.0</v>
      </c>
      <c r="BR1124" s="1">
        <v>3.0</v>
      </c>
      <c r="BS1124" s="1">
        <v>3.0</v>
      </c>
      <c r="BT1124" s="1">
        <v>4.0</v>
      </c>
      <c r="BU1124" s="1">
        <v>4.0</v>
      </c>
      <c r="BV1124" s="1">
        <v>4.0</v>
      </c>
      <c r="BW1124" s="1">
        <v>3.0</v>
      </c>
      <c r="BX1124" s="1">
        <v>4.0</v>
      </c>
      <c r="BY1124" s="1">
        <v>3.0</v>
      </c>
      <c r="BZ1124" s="1">
        <v>3.0</v>
      </c>
      <c r="CA1124" s="64">
        <f t="shared" si="32"/>
        <v>243</v>
      </c>
      <c r="CB1124" s="45">
        <f t="shared" si="33"/>
        <v>30</v>
      </c>
      <c r="CC1124" s="45">
        <f t="shared" si="34"/>
        <v>21</v>
      </c>
      <c r="CD1124" s="45">
        <f t="shared" si="35"/>
        <v>26</v>
      </c>
      <c r="CE1124" s="45">
        <f t="shared" si="36"/>
        <v>29</v>
      </c>
      <c r="CF1124" s="45">
        <f t="shared" si="37"/>
        <v>31</v>
      </c>
      <c r="CG1124" s="45">
        <f t="shared" si="38"/>
        <v>24</v>
      </c>
      <c r="CH1124" s="45">
        <f t="shared" si="39"/>
        <v>27</v>
      </c>
      <c r="CI1124" s="45">
        <f t="shared" si="40"/>
        <v>0.7</v>
      </c>
      <c r="CJ1124">
        <f t="shared" si="10"/>
        <v>20</v>
      </c>
      <c r="CK1124" s="45">
        <f t="shared" si="41"/>
        <v>28</v>
      </c>
      <c r="CM1124" s="40">
        <f>VLOOKUP(CB1124,'PROMIS 57 T-Score Conversions'!Q$3:R$35,2,TRUE)</f>
        <v>42.3</v>
      </c>
      <c r="CN1124" s="44" t="str">
        <f t="shared" si="20"/>
        <v>Mild</v>
      </c>
      <c r="CO1124" s="40">
        <f>VLOOKUP(CC1124,'PROMIS 57 T-Score Conversions'!A$3:B$35,2,TRUE)</f>
        <v>59.4</v>
      </c>
      <c r="CP1124" s="39" t="str">
        <f t="shared" si="21"/>
        <v>Moderate</v>
      </c>
      <c r="CQ1124" s="40">
        <f>VLOOKUP(CD1124,'PROMIS 57 T-Score Conversions'!E$3:F$35,2,TRUE)</f>
        <v>63.9</v>
      </c>
      <c r="CR1124" s="39" t="str">
        <f t="shared" si="22"/>
        <v>Moderate</v>
      </c>
      <c r="CS1124" s="40">
        <f>VLOOKUP(CE1124,'PROMIS 57 T-Score Conversions'!U$3:V$35,2,TRUE)</f>
        <v>62.3</v>
      </c>
      <c r="CT1124" s="39" t="str">
        <f t="shared" si="42"/>
        <v>Moderate</v>
      </c>
      <c r="CU1124" s="40">
        <f>VLOOKUP(CF1124,'PROMIS 57 T-Score Conversions'!Y$3:Z$35,2,TRUE)</f>
        <v>61.5</v>
      </c>
      <c r="CV1124" s="39" t="str">
        <f t="shared" si="24"/>
        <v>Moderate</v>
      </c>
      <c r="CW1124" s="40">
        <f>vlookup(CG1124,'PROMIS 57 T-Score Conversions'!M$3:N$35,2,TRUE)</f>
        <v>44</v>
      </c>
      <c r="CX1124" s="39" t="str">
        <f t="shared" si="25"/>
        <v>Mild</v>
      </c>
      <c r="CY1124" s="40">
        <f>VLOOKup(CH1124,'PROMIS 57 T-Score Conversions'!I$3:J$35,2,TRUE)</f>
        <v>63.5</v>
      </c>
      <c r="CZ1124" s="39" t="str">
        <f t="shared" si="26"/>
        <v>Moderate</v>
      </c>
      <c r="DA1124" s="37">
        <f>VLOOKUP(CJ1124,'PROMIS 57 T-Score Conversions'!AC$3:AD$35,2,TRUE)</f>
        <v>37.15</v>
      </c>
      <c r="DB1124" s="44" t="str">
        <f t="shared" si="30"/>
        <v>Moderate</v>
      </c>
      <c r="DC1124" s="40">
        <f>VLOOKUP(CK1124,'PROMIS 57 T-Score Conversions'!AG$3:AH$35,2,TRUE)</f>
        <v>47.18</v>
      </c>
      <c r="DD1124" s="39" t="str">
        <f t="shared" si="31"/>
        <v>Normal</v>
      </c>
    </row>
    <row r="1125">
      <c r="A1125" s="1" t="b">
        <v>1</v>
      </c>
      <c r="B1125" s="1" t="b">
        <v>1</v>
      </c>
      <c r="C1125" s="20">
        <v>44229.65710494213</v>
      </c>
      <c r="D1125" s="1" t="s">
        <v>619</v>
      </c>
      <c r="E1125" s="1">
        <v>1454.0</v>
      </c>
      <c r="F1125" s="1">
        <v>1.0</v>
      </c>
      <c r="G1125" s="1">
        <v>2.0</v>
      </c>
      <c r="H1125" s="1">
        <v>2.0</v>
      </c>
      <c r="I1125" s="1">
        <v>1.0</v>
      </c>
      <c r="J1125" s="1">
        <v>1.0</v>
      </c>
      <c r="K1125" s="1">
        <v>2.0</v>
      </c>
      <c r="L1125" s="1">
        <v>2.0</v>
      </c>
      <c r="M1125" s="1">
        <v>1.0</v>
      </c>
      <c r="N1125" s="1">
        <v>4.0</v>
      </c>
      <c r="O1125" s="1">
        <v>4.0</v>
      </c>
      <c r="P1125" s="1">
        <v>5.0</v>
      </c>
      <c r="Q1125" s="1">
        <v>4.0</v>
      </c>
      <c r="R1125" s="1">
        <v>4.0</v>
      </c>
      <c r="S1125" s="1">
        <v>5.0</v>
      </c>
      <c r="T1125" s="1">
        <v>5.0</v>
      </c>
      <c r="U1125" s="1">
        <v>4.0</v>
      </c>
      <c r="V1125" s="1">
        <v>4.0</v>
      </c>
      <c r="W1125" s="1">
        <v>4.0</v>
      </c>
      <c r="X1125" s="1">
        <v>4.0</v>
      </c>
      <c r="Y1125" s="1">
        <v>4.0</v>
      </c>
      <c r="Z1125" s="1">
        <v>4.0</v>
      </c>
      <c r="AA1125" s="1">
        <v>4.0</v>
      </c>
      <c r="AB1125" s="1">
        <v>4.0</v>
      </c>
      <c r="AC1125" s="1">
        <v>4.0</v>
      </c>
      <c r="AD1125" s="1">
        <v>4.0</v>
      </c>
      <c r="AE1125" s="1">
        <v>4.0</v>
      </c>
      <c r="AF1125" s="1">
        <v>4.0</v>
      </c>
      <c r="AG1125" s="1">
        <v>4.0</v>
      </c>
      <c r="AH1125" s="1">
        <v>4.0</v>
      </c>
      <c r="AI1125" s="1">
        <v>4.0</v>
      </c>
      <c r="AJ1125" s="1">
        <v>4.0</v>
      </c>
      <c r="AK1125" s="1">
        <v>4.0</v>
      </c>
      <c r="AL1125" s="1">
        <v>5.0</v>
      </c>
      <c r="AM1125" s="1">
        <v>5.0</v>
      </c>
      <c r="AN1125" s="1">
        <v>5.0</v>
      </c>
      <c r="AO1125" s="1">
        <v>5.0</v>
      </c>
      <c r="AP1125" s="1">
        <v>5.0</v>
      </c>
      <c r="AQ1125" s="1">
        <v>5.0</v>
      </c>
      <c r="AR1125" s="1">
        <v>5.0</v>
      </c>
      <c r="AS1125" s="1">
        <v>5.0</v>
      </c>
      <c r="AT1125" s="1">
        <v>4.0</v>
      </c>
      <c r="AU1125" s="1">
        <v>4.0</v>
      </c>
      <c r="AV1125" s="1">
        <v>4.0</v>
      </c>
      <c r="AW1125" s="1">
        <v>4.0</v>
      </c>
      <c r="AX1125" s="1">
        <v>4.0</v>
      </c>
      <c r="AY1125" s="1">
        <v>4.0</v>
      </c>
      <c r="AZ1125" s="1">
        <v>4.0</v>
      </c>
      <c r="BA1125" s="1">
        <v>5.0</v>
      </c>
      <c r="BB1125" s="1">
        <v>4.0</v>
      </c>
      <c r="BC1125" s="1">
        <v>4.0</v>
      </c>
      <c r="BD1125" s="1">
        <v>4.0</v>
      </c>
      <c r="BE1125" s="1">
        <v>4.0</v>
      </c>
      <c r="BF1125" s="1">
        <v>4.0</v>
      </c>
      <c r="BG1125" s="1">
        <v>4.0</v>
      </c>
      <c r="BH1125" s="1">
        <v>4.0</v>
      </c>
      <c r="BI1125" s="1">
        <v>4.0</v>
      </c>
      <c r="BJ1125" s="1">
        <v>8.0</v>
      </c>
      <c r="BK1125" s="1">
        <v>2.0</v>
      </c>
      <c r="BL1125" s="1">
        <v>2.0</v>
      </c>
      <c r="BM1125" s="1">
        <v>2.0</v>
      </c>
      <c r="BN1125" s="1">
        <v>1.0</v>
      </c>
      <c r="BO1125" s="1">
        <v>1.0</v>
      </c>
      <c r="BP1125" s="1">
        <v>2.0</v>
      </c>
      <c r="BQ1125" s="1">
        <v>2.0</v>
      </c>
      <c r="BR1125" s="1">
        <v>2.0</v>
      </c>
      <c r="BS1125" s="1">
        <v>4.0</v>
      </c>
      <c r="BT1125" s="1">
        <v>4.0</v>
      </c>
      <c r="BU1125" s="1">
        <v>5.0</v>
      </c>
      <c r="BV1125" s="1">
        <v>5.0</v>
      </c>
      <c r="BW1125" s="1">
        <v>5.0</v>
      </c>
      <c r="BX1125" s="1">
        <v>5.0</v>
      </c>
      <c r="BY1125" s="1">
        <v>5.0</v>
      </c>
      <c r="BZ1125" s="1">
        <v>4.0</v>
      </c>
      <c r="CA1125" s="64">
        <f t="shared" si="32"/>
        <v>275</v>
      </c>
      <c r="CB1125" s="45">
        <f t="shared" si="33"/>
        <v>12</v>
      </c>
      <c r="CC1125" s="45">
        <f t="shared" si="34"/>
        <v>35</v>
      </c>
      <c r="CD1125" s="45">
        <f t="shared" si="35"/>
        <v>32</v>
      </c>
      <c r="CE1125" s="45">
        <f t="shared" si="36"/>
        <v>32</v>
      </c>
      <c r="CF1125" s="45">
        <f t="shared" si="37"/>
        <v>40</v>
      </c>
      <c r="CG1125" s="45">
        <f t="shared" si="38"/>
        <v>33</v>
      </c>
      <c r="CH1125" s="45">
        <f t="shared" si="39"/>
        <v>32</v>
      </c>
      <c r="CI1125" s="45">
        <f t="shared" si="40"/>
        <v>0.8</v>
      </c>
      <c r="CJ1125">
        <f t="shared" si="10"/>
        <v>14</v>
      </c>
      <c r="CK1125" s="45">
        <f t="shared" si="41"/>
        <v>37</v>
      </c>
      <c r="CM1125" s="40">
        <f>VLOOKUP(CB1125,'PROMIS 57 T-Score Conversions'!Q$3:R$35,2,TRUE)</f>
        <v>28.8</v>
      </c>
      <c r="CN1125" s="44" t="str">
        <f t="shared" si="20"/>
        <v>Severe</v>
      </c>
      <c r="CO1125" s="40">
        <f>VLOOKUP(CC1125,'PROMIS 57 T-Score Conversions'!A$3:B$35,2,TRUE)</f>
        <v>74.1</v>
      </c>
      <c r="CP1125" s="39" t="str">
        <f t="shared" si="21"/>
        <v>Severe</v>
      </c>
      <c r="CQ1125" s="40">
        <f>VLOOKUP(CD1125,'PROMIS 57 T-Score Conversions'!E$3:F$35,2,TRUE)</f>
        <v>69.7</v>
      </c>
      <c r="CR1125" s="39" t="str">
        <f t="shared" si="22"/>
        <v>Moderate</v>
      </c>
      <c r="CS1125" s="40">
        <f>VLOOKUP(CE1125,'PROMIS 57 T-Score Conversions'!U$3:V$35,2,TRUE)</f>
        <v>65.3</v>
      </c>
      <c r="CT1125" s="39" t="str">
        <f t="shared" si="42"/>
        <v>Moderate</v>
      </c>
      <c r="CU1125" s="40">
        <f>VLOOKUP(CF1125,'PROMIS 57 T-Score Conversions'!Y$3:Z$35,2,TRUE)</f>
        <v>76.5</v>
      </c>
      <c r="CV1125" s="39" t="str">
        <f t="shared" si="24"/>
        <v>Severe</v>
      </c>
      <c r="CW1125" s="40">
        <f>vlookup(CG1125,'PROMIS 57 T-Score Conversions'!M$3:N$35,2,TRUE)</f>
        <v>52.7</v>
      </c>
      <c r="CX1125" s="39" t="str">
        <f t="shared" si="25"/>
        <v>Normal</v>
      </c>
      <c r="CY1125" s="40">
        <f>VLOOKup(CH1125,'PROMIS 57 T-Score Conversions'!I$3:J$35,2,TRUE)</f>
        <v>66.9</v>
      </c>
      <c r="CZ1125" s="39" t="str">
        <f t="shared" si="26"/>
        <v>Moderate</v>
      </c>
      <c r="DA1125" s="37">
        <f>VLOOKUP(CJ1125,'PROMIS 57 T-Score Conversions'!AC$3:AD$35,2,TRUE)</f>
        <v>32.15</v>
      </c>
      <c r="DB1125" s="44" t="str">
        <f t="shared" si="30"/>
        <v>Moderate</v>
      </c>
      <c r="DC1125" s="40">
        <f>VLOOKUP(CK1125,'PROMIS 57 T-Score Conversions'!AG$3:AH$35,2,TRUE)</f>
        <v>58.03</v>
      </c>
      <c r="DD1125" s="39" t="str">
        <f t="shared" si="31"/>
        <v>Mild</v>
      </c>
    </row>
    <row r="1126">
      <c r="A1126" s="1" t="b">
        <v>1</v>
      </c>
      <c r="B1126" s="1" t="b">
        <v>1</v>
      </c>
      <c r="C1126" s="20">
        <v>44229.75845641203</v>
      </c>
      <c r="D1126" s="1" t="s">
        <v>620</v>
      </c>
      <c r="E1126" s="1">
        <v>2466.0</v>
      </c>
      <c r="F1126" s="1">
        <v>2.0</v>
      </c>
      <c r="G1126" s="1">
        <v>3.0</v>
      </c>
      <c r="H1126" s="1">
        <v>4.0</v>
      </c>
      <c r="I1126" s="1">
        <v>3.0</v>
      </c>
      <c r="J1126" s="1">
        <v>1.0</v>
      </c>
      <c r="K1126" s="1">
        <v>4.0</v>
      </c>
      <c r="L1126" s="1">
        <v>4.0</v>
      </c>
      <c r="M1126" s="1">
        <v>2.0</v>
      </c>
      <c r="N1126" s="1">
        <v>4.0</v>
      </c>
      <c r="O1126" s="1">
        <v>4.0</v>
      </c>
      <c r="P1126" s="1">
        <v>4.0</v>
      </c>
      <c r="Q1126" s="1">
        <v>3.0</v>
      </c>
      <c r="R1126" s="1">
        <v>4.0</v>
      </c>
      <c r="S1126" s="1">
        <v>4.0</v>
      </c>
      <c r="T1126" s="1">
        <v>4.0</v>
      </c>
      <c r="U1126" s="1">
        <v>4.0</v>
      </c>
      <c r="V1126" s="1">
        <v>3.0</v>
      </c>
      <c r="W1126" s="1">
        <v>3.0</v>
      </c>
      <c r="X1126" s="1">
        <v>4.0</v>
      </c>
      <c r="Y1126" s="1">
        <v>4.0</v>
      </c>
      <c r="Z1126" s="1">
        <v>3.0</v>
      </c>
      <c r="AA1126" s="1">
        <v>4.0</v>
      </c>
      <c r="AB1126" s="1">
        <v>3.0</v>
      </c>
      <c r="AC1126" s="1">
        <v>3.0</v>
      </c>
      <c r="AD1126" s="1">
        <v>4.0</v>
      </c>
      <c r="AE1126" s="1">
        <v>4.0</v>
      </c>
      <c r="AF1126" s="1">
        <v>4.0</v>
      </c>
      <c r="AG1126" s="1">
        <v>4.0</v>
      </c>
      <c r="AH1126" s="1">
        <v>5.0</v>
      </c>
      <c r="AI1126" s="1">
        <v>5.0</v>
      </c>
      <c r="AJ1126" s="1">
        <v>5.0</v>
      </c>
      <c r="AK1126" s="1">
        <v>3.0</v>
      </c>
      <c r="AL1126" s="1">
        <v>4.0</v>
      </c>
      <c r="AM1126" s="1">
        <v>4.0</v>
      </c>
      <c r="AN1126" s="1">
        <v>4.0</v>
      </c>
      <c r="AO1126" s="1">
        <v>4.0</v>
      </c>
      <c r="AP1126" s="1">
        <v>4.0</v>
      </c>
      <c r="AQ1126" s="1">
        <v>5.0</v>
      </c>
      <c r="AR1126" s="1">
        <v>5.0</v>
      </c>
      <c r="AS1126" s="1">
        <v>4.0</v>
      </c>
      <c r="AT1126" s="1">
        <v>1.0</v>
      </c>
      <c r="AU1126" s="1">
        <v>1.0</v>
      </c>
      <c r="AV1126" s="1">
        <v>1.0</v>
      </c>
      <c r="AW1126" s="1">
        <v>1.0</v>
      </c>
      <c r="AX1126" s="1">
        <v>1.0</v>
      </c>
      <c r="AY1126" s="1">
        <v>1.0</v>
      </c>
      <c r="AZ1126" s="1">
        <v>1.0</v>
      </c>
      <c r="BA1126" s="1">
        <v>1.0</v>
      </c>
      <c r="BB1126" s="1">
        <v>5.0</v>
      </c>
      <c r="BC1126" s="1">
        <v>5.0</v>
      </c>
      <c r="BD1126" s="1">
        <v>5.0</v>
      </c>
      <c r="BE1126" s="1">
        <v>5.0</v>
      </c>
      <c r="BF1126" s="1">
        <v>5.0</v>
      </c>
      <c r="BG1126" s="1">
        <v>5.0</v>
      </c>
      <c r="BH1126" s="1">
        <v>5.0</v>
      </c>
      <c r="BI1126" s="1">
        <v>5.0</v>
      </c>
      <c r="BJ1126" s="1">
        <v>4.0</v>
      </c>
      <c r="BK1126" s="1">
        <v>1.0</v>
      </c>
      <c r="BL1126" s="1">
        <v>1.0</v>
      </c>
      <c r="BM1126" s="1">
        <v>1.0</v>
      </c>
      <c r="BN1126" s="1">
        <v>1.0</v>
      </c>
      <c r="BO1126" s="1">
        <v>1.0</v>
      </c>
      <c r="BP1126" s="1">
        <v>1.0</v>
      </c>
      <c r="BQ1126" s="1">
        <v>1.0</v>
      </c>
      <c r="BR1126" s="1">
        <v>1.0</v>
      </c>
      <c r="BS1126" s="1">
        <v>5.0</v>
      </c>
      <c r="BT1126" s="1">
        <v>5.0</v>
      </c>
      <c r="BU1126" s="1">
        <v>5.0</v>
      </c>
      <c r="BV1126" s="1">
        <v>5.0</v>
      </c>
      <c r="BW1126" s="1">
        <v>5.0</v>
      </c>
      <c r="BX1126" s="1">
        <v>5.0</v>
      </c>
      <c r="BY1126" s="1">
        <v>5.0</v>
      </c>
      <c r="BZ1126" s="1">
        <v>5.0</v>
      </c>
      <c r="CA1126" s="64">
        <f t="shared" si="32"/>
        <v>249</v>
      </c>
      <c r="CB1126" s="45">
        <f t="shared" si="33"/>
        <v>23</v>
      </c>
      <c r="CC1126" s="45">
        <f t="shared" si="34"/>
        <v>31</v>
      </c>
      <c r="CD1126" s="45">
        <f t="shared" si="35"/>
        <v>27</v>
      </c>
      <c r="CE1126" s="45">
        <f t="shared" si="36"/>
        <v>34</v>
      </c>
      <c r="CF1126" s="45">
        <f t="shared" si="37"/>
        <v>34</v>
      </c>
      <c r="CG1126" s="45">
        <f t="shared" si="38"/>
        <v>8</v>
      </c>
      <c r="CH1126" s="45">
        <f t="shared" si="39"/>
        <v>40</v>
      </c>
      <c r="CI1126" s="45">
        <f t="shared" si="40"/>
        <v>0.4</v>
      </c>
      <c r="CJ1126">
        <f t="shared" si="10"/>
        <v>8</v>
      </c>
      <c r="CK1126" s="45">
        <f t="shared" si="41"/>
        <v>40</v>
      </c>
      <c r="CM1126" s="40">
        <f>VLOOKUP(CB1126,'PROMIS 57 T-Score Conversions'!Q$3:R$35,2,TRUE)</f>
        <v>37.4</v>
      </c>
      <c r="CN1126" s="44" t="str">
        <f t="shared" si="20"/>
        <v>Moderate</v>
      </c>
      <c r="CO1126" s="40">
        <f>VLOOKUP(CC1126,'PROMIS 57 T-Score Conversions'!A$3:B$35,2,TRUE)</f>
        <v>69.8</v>
      </c>
      <c r="CP1126" s="39" t="str">
        <f t="shared" si="21"/>
        <v>Severe</v>
      </c>
      <c r="CQ1126" s="40">
        <f>VLOOKUP(CD1126,'PROMIS 57 T-Score Conversions'!E$3:F$35,2,TRUE)</f>
        <v>64.9</v>
      </c>
      <c r="CR1126" s="39" t="str">
        <f t="shared" si="22"/>
        <v>Moderate</v>
      </c>
      <c r="CS1126" s="40">
        <f>VLOOKUP(CE1126,'PROMIS 57 T-Score Conversions'!U$3:V$35,2,TRUE)</f>
        <v>67.5</v>
      </c>
      <c r="CT1126" s="39" t="str">
        <f t="shared" si="42"/>
        <v>Moderate</v>
      </c>
      <c r="CU1126" s="40">
        <f>VLOOKUP(CF1126,'PROMIS 57 T-Score Conversions'!Y$3:Z$35,2,TRUE)</f>
        <v>64.8</v>
      </c>
      <c r="CV1126" s="39" t="str">
        <f t="shared" si="24"/>
        <v>Moderate</v>
      </c>
      <c r="CW1126" s="40">
        <f>vlookup(CG1126,'PROMIS 57 T-Score Conversions'!M$3:N$35,2,TRUE)</f>
        <v>25.91</v>
      </c>
      <c r="CX1126" s="39" t="str">
        <f t="shared" si="25"/>
        <v>Severe</v>
      </c>
      <c r="CY1126" s="40">
        <f>VLOOKup(CH1126,'PROMIS 57 T-Score Conversions'!I$3:J$35,2,TRUE)</f>
        <v>77</v>
      </c>
      <c r="CZ1126" s="39" t="str">
        <f t="shared" si="26"/>
        <v>Severe</v>
      </c>
      <c r="DA1126" s="37">
        <f>VLOOKUP(CJ1126,'PROMIS 57 T-Score Conversions'!AC$3:AD$35,2,TRUE)</f>
        <v>22.41</v>
      </c>
      <c r="DB1126" s="44" t="str">
        <f t="shared" si="30"/>
        <v>Severe</v>
      </c>
      <c r="DC1126" s="40">
        <f>VLOOKUP(CK1126,'PROMIS 57 T-Score Conversions'!AG$3:AH$35,2,TRUE)</f>
        <v>67.09</v>
      </c>
      <c r="DD1126" s="39" t="str">
        <f t="shared" si="31"/>
        <v>Moderate</v>
      </c>
    </row>
    <row r="1127">
      <c r="A1127" s="1" t="b">
        <v>1</v>
      </c>
      <c r="B1127" s="1" t="b">
        <v>1</v>
      </c>
      <c r="C1127" s="20">
        <v>44230.74904412037</v>
      </c>
      <c r="D1127" s="1" t="s">
        <v>254</v>
      </c>
      <c r="E1127" s="1">
        <v>2005.0</v>
      </c>
      <c r="F1127" s="1">
        <v>3.0</v>
      </c>
      <c r="G1127" s="1">
        <v>4.0</v>
      </c>
      <c r="H1127" s="1">
        <v>5.0</v>
      </c>
      <c r="I1127" s="1">
        <v>5.0</v>
      </c>
      <c r="J1127" s="1">
        <v>2.0</v>
      </c>
      <c r="K1127" s="1">
        <v>2.0</v>
      </c>
      <c r="L1127" s="1">
        <v>2.0</v>
      </c>
      <c r="M1127" s="1">
        <v>2.0</v>
      </c>
      <c r="N1127" s="1">
        <v>3.0</v>
      </c>
      <c r="O1127" s="1">
        <v>3.0</v>
      </c>
      <c r="P1127" s="1">
        <v>2.0</v>
      </c>
      <c r="Q1127" s="1">
        <v>3.0</v>
      </c>
      <c r="R1127" s="1">
        <v>3.0</v>
      </c>
      <c r="S1127" s="1">
        <v>3.0</v>
      </c>
      <c r="T1127" s="1">
        <v>3.0</v>
      </c>
      <c r="U1127" s="1">
        <v>3.0</v>
      </c>
      <c r="V1127" s="1">
        <v>2.0</v>
      </c>
      <c r="W1127" s="1">
        <v>2.0</v>
      </c>
      <c r="X1127" s="1">
        <v>3.0</v>
      </c>
      <c r="Y1127" s="1">
        <v>2.0</v>
      </c>
      <c r="Z1127" s="1">
        <v>2.0</v>
      </c>
      <c r="AA1127" s="1">
        <v>3.0</v>
      </c>
      <c r="AB1127" s="1">
        <v>2.0</v>
      </c>
      <c r="AC1127" s="1">
        <v>3.0</v>
      </c>
      <c r="AD1127" s="1">
        <v>4.0</v>
      </c>
      <c r="AE1127" s="1">
        <v>4.0</v>
      </c>
      <c r="AF1127" s="1">
        <v>4.0</v>
      </c>
      <c r="AG1127" s="1">
        <v>3.0</v>
      </c>
      <c r="AH1127" s="1">
        <v>5.0</v>
      </c>
      <c r="AI1127" s="1">
        <v>3.0</v>
      </c>
      <c r="AJ1127" s="1">
        <v>4.0</v>
      </c>
      <c r="AK1127" s="1">
        <v>4.0</v>
      </c>
      <c r="AL1127" s="1">
        <v>4.0</v>
      </c>
      <c r="AM1127" s="1">
        <v>5.0</v>
      </c>
      <c r="AN1127" s="1">
        <v>4.0</v>
      </c>
      <c r="AO1127" s="1">
        <v>5.0</v>
      </c>
      <c r="AP1127" s="1">
        <v>4.0</v>
      </c>
      <c r="AQ1127" s="1">
        <v>5.0</v>
      </c>
      <c r="AR1127" s="1">
        <v>4.0</v>
      </c>
      <c r="AS1127" s="1">
        <v>5.0</v>
      </c>
      <c r="AT1127" s="1">
        <v>3.0</v>
      </c>
      <c r="AU1127" s="1">
        <v>2.0</v>
      </c>
      <c r="AV1127" s="1">
        <v>2.0</v>
      </c>
      <c r="AW1127" s="1">
        <v>2.0</v>
      </c>
      <c r="AX1127" s="1">
        <v>1.0</v>
      </c>
      <c r="AY1127" s="1">
        <v>2.0</v>
      </c>
      <c r="AZ1127" s="1">
        <v>2.0</v>
      </c>
      <c r="BA1127" s="1">
        <v>2.0</v>
      </c>
      <c r="BB1127" s="1">
        <v>2.0</v>
      </c>
      <c r="BC1127" s="1">
        <v>2.0</v>
      </c>
      <c r="BD1127" s="1">
        <v>2.0</v>
      </c>
      <c r="BE1127" s="1">
        <v>3.0</v>
      </c>
      <c r="BF1127" s="1">
        <v>4.0</v>
      </c>
      <c r="BG1127" s="1">
        <v>3.0</v>
      </c>
      <c r="BH1127" s="1">
        <v>4.0</v>
      </c>
      <c r="BI1127" s="1">
        <v>3.0</v>
      </c>
      <c r="BJ1127" s="1">
        <v>5.0</v>
      </c>
      <c r="BK1127" s="1">
        <v>2.0</v>
      </c>
      <c r="BL1127" s="1">
        <v>1.0</v>
      </c>
      <c r="BM1127" s="1">
        <v>1.0</v>
      </c>
      <c r="BN1127" s="1">
        <v>3.0</v>
      </c>
      <c r="BO1127" s="1">
        <v>3.0</v>
      </c>
      <c r="BP1127" s="1">
        <v>2.0</v>
      </c>
      <c r="BQ1127" s="1">
        <v>2.0</v>
      </c>
      <c r="BR1127" s="1">
        <v>2.0</v>
      </c>
      <c r="BS1127" s="1">
        <v>4.0</v>
      </c>
      <c r="BT1127" s="1">
        <v>4.0</v>
      </c>
      <c r="BU1127" s="1">
        <v>4.0</v>
      </c>
      <c r="BV1127" s="1">
        <v>3.0</v>
      </c>
      <c r="BW1127" s="1">
        <v>5.0</v>
      </c>
      <c r="BX1127" s="1">
        <v>3.0</v>
      </c>
      <c r="BY1127" s="1">
        <v>4.0</v>
      </c>
      <c r="BZ1127" s="1">
        <v>4.0</v>
      </c>
      <c r="CA1127" s="64">
        <f t="shared" si="32"/>
        <v>225</v>
      </c>
      <c r="CB1127" s="45">
        <f t="shared" si="33"/>
        <v>25</v>
      </c>
      <c r="CC1127" s="45">
        <f t="shared" si="34"/>
        <v>23</v>
      </c>
      <c r="CD1127" s="45">
        <f t="shared" si="35"/>
        <v>19</v>
      </c>
      <c r="CE1127" s="45">
        <f t="shared" si="36"/>
        <v>31</v>
      </c>
      <c r="CF1127" s="45">
        <f t="shared" si="37"/>
        <v>36</v>
      </c>
      <c r="CG1127" s="45">
        <f t="shared" si="38"/>
        <v>16</v>
      </c>
      <c r="CH1127" s="45">
        <f t="shared" si="39"/>
        <v>23</v>
      </c>
      <c r="CI1127" s="45">
        <f t="shared" si="40"/>
        <v>0.5</v>
      </c>
      <c r="CJ1127">
        <f t="shared" si="10"/>
        <v>16</v>
      </c>
      <c r="CK1127" s="45">
        <f t="shared" si="41"/>
        <v>31</v>
      </c>
      <c r="CM1127" s="40">
        <f>VLOOKUP(CB1127,'PROMIS 57 T-Score Conversions'!Q$3:R$35,2,TRUE)</f>
        <v>38.8</v>
      </c>
      <c r="CN1127" s="44" t="str">
        <f t="shared" si="20"/>
        <v>Moderate</v>
      </c>
      <c r="CO1127" s="40">
        <f>VLOOKUP(CC1127,'PROMIS 57 T-Score Conversions'!A$3:B$35,2,TRUE)</f>
        <v>61.4</v>
      </c>
      <c r="CP1127" s="39" t="str">
        <f t="shared" si="21"/>
        <v>Moderate</v>
      </c>
      <c r="CQ1127" s="40">
        <f>VLOOKUP(CD1127,'PROMIS 57 T-Score Conversions'!E$3:F$35,2,TRUE)</f>
        <v>57.7</v>
      </c>
      <c r="CR1127" s="39" t="str">
        <f t="shared" si="22"/>
        <v>Mild</v>
      </c>
      <c r="CS1127" s="40">
        <f>VLOOKUP(CE1127,'PROMIS 57 T-Score Conversions'!U$3:V$35,2,TRUE)</f>
        <v>64.3</v>
      </c>
      <c r="CT1127" s="39" t="str">
        <f t="shared" si="42"/>
        <v>Moderate</v>
      </c>
      <c r="CU1127" s="40">
        <f>VLOOKUP(CF1127,'PROMIS 57 T-Score Conversions'!Y$3:Z$35,2,TRUE)</f>
        <v>67.5</v>
      </c>
      <c r="CV1127" s="39" t="str">
        <f t="shared" si="24"/>
        <v>Moderate</v>
      </c>
      <c r="CW1127" s="40">
        <f>vlookup(CG1127,'PROMIS 57 T-Score Conversions'!M$3:N$35,2,TRUE)</f>
        <v>36.9</v>
      </c>
      <c r="CX1127" s="39" t="str">
        <f t="shared" si="25"/>
        <v>Moderate</v>
      </c>
      <c r="CY1127" s="40">
        <f>VLOOKup(CH1127,'PROMIS 57 T-Score Conversions'!I$3:J$35,2,TRUE)</f>
        <v>60.8</v>
      </c>
      <c r="CZ1127" s="39" t="str">
        <f t="shared" si="26"/>
        <v>Moderate</v>
      </c>
      <c r="DA1127" s="37">
        <f>VLOOKUP(CJ1127,'PROMIS 57 T-Score Conversions'!AC$3:AD$35,2,TRUE)</f>
        <v>33.92</v>
      </c>
      <c r="DB1127" s="44" t="str">
        <f t="shared" si="30"/>
        <v>Moderate</v>
      </c>
      <c r="DC1127" s="40">
        <f>VLOOKUP(CK1127,'PROMIS 57 T-Score Conversions'!AG$3:AH$35,2,TRUE)</f>
        <v>50.21</v>
      </c>
      <c r="DD1127" s="39" t="str">
        <f t="shared" si="31"/>
        <v>Normal</v>
      </c>
    </row>
    <row r="1128">
      <c r="A1128" s="1" t="b">
        <v>1</v>
      </c>
      <c r="B1128" s="1" t="b">
        <v>1</v>
      </c>
      <c r="C1128" s="20">
        <v>44232.38757021991</v>
      </c>
      <c r="D1128" s="1" t="s">
        <v>537</v>
      </c>
      <c r="E1128" s="1">
        <v>2365.0</v>
      </c>
      <c r="F1128" s="1">
        <v>5.0</v>
      </c>
      <c r="G1128" s="1">
        <v>5.0</v>
      </c>
      <c r="H1128" s="1">
        <v>5.0</v>
      </c>
      <c r="I1128" s="1">
        <v>4.0</v>
      </c>
      <c r="J1128" s="1">
        <v>3.0</v>
      </c>
      <c r="K1128" s="1">
        <v>5.0</v>
      </c>
      <c r="L1128" s="1">
        <v>5.0</v>
      </c>
      <c r="M1128" s="1">
        <v>5.0</v>
      </c>
      <c r="N1128" s="1">
        <v>1.0</v>
      </c>
      <c r="O1128" s="1">
        <v>2.0</v>
      </c>
      <c r="P1128" s="1">
        <v>1.0</v>
      </c>
      <c r="Q1128" s="1">
        <v>2.0</v>
      </c>
      <c r="R1128" s="1">
        <v>2.0</v>
      </c>
      <c r="S1128" s="1">
        <v>1.0</v>
      </c>
      <c r="T1128" s="1">
        <v>2.0</v>
      </c>
      <c r="U1128" s="1">
        <v>2.0</v>
      </c>
      <c r="V1128" s="1">
        <v>2.0</v>
      </c>
      <c r="W1128" s="1">
        <v>2.0</v>
      </c>
      <c r="X1128" s="1">
        <v>2.0</v>
      </c>
      <c r="Y1128" s="1">
        <v>1.0</v>
      </c>
      <c r="Z1128" s="1">
        <v>1.0</v>
      </c>
      <c r="AA1128" s="1">
        <v>2.0</v>
      </c>
      <c r="AB1128" s="1">
        <v>2.0</v>
      </c>
      <c r="AC1128" s="1">
        <v>2.0</v>
      </c>
      <c r="AD1128" s="1">
        <v>4.0</v>
      </c>
      <c r="AE1128" s="1">
        <v>3.0</v>
      </c>
      <c r="AF1128" s="1">
        <v>3.0</v>
      </c>
      <c r="AG1128" s="1">
        <v>3.0</v>
      </c>
      <c r="AH1128" s="1">
        <v>5.0</v>
      </c>
      <c r="AI1128" s="1">
        <v>3.0</v>
      </c>
      <c r="AJ1128" s="1">
        <v>3.0</v>
      </c>
      <c r="AK1128" s="1">
        <v>2.0</v>
      </c>
      <c r="AL1128" s="1">
        <v>4.0</v>
      </c>
      <c r="AM1128" s="1">
        <v>4.0</v>
      </c>
      <c r="AN1128" s="1">
        <v>4.0</v>
      </c>
      <c r="AO1128" s="1">
        <v>1.0</v>
      </c>
      <c r="AP1128" s="1">
        <v>2.0</v>
      </c>
      <c r="AQ1128" s="1">
        <v>1.0</v>
      </c>
      <c r="AR1128" s="1">
        <v>1.0</v>
      </c>
      <c r="AS1128" s="1">
        <v>4.0</v>
      </c>
      <c r="AT1128" s="1">
        <v>4.0</v>
      </c>
      <c r="AU1128" s="1">
        <v>3.0</v>
      </c>
      <c r="AV1128" s="1">
        <v>3.0</v>
      </c>
      <c r="AW1128" s="1">
        <v>5.0</v>
      </c>
      <c r="AX1128" s="1">
        <v>5.0</v>
      </c>
      <c r="AY1128" s="1">
        <v>5.0</v>
      </c>
      <c r="AZ1128" s="1">
        <v>3.0</v>
      </c>
      <c r="BA1128" s="1">
        <v>2.0</v>
      </c>
      <c r="BB1128" s="1">
        <v>3.0</v>
      </c>
      <c r="BC1128" s="1">
        <v>3.0</v>
      </c>
      <c r="BD1128" s="1">
        <v>3.0</v>
      </c>
      <c r="BE1128" s="1">
        <v>2.0</v>
      </c>
      <c r="BF1128" s="1">
        <v>4.0</v>
      </c>
      <c r="BG1128" s="1">
        <v>4.0</v>
      </c>
      <c r="BH1128" s="1">
        <v>3.0</v>
      </c>
      <c r="BI1128" s="1">
        <v>2.0</v>
      </c>
      <c r="BJ1128" s="1">
        <v>3.0</v>
      </c>
      <c r="BK1128" s="1">
        <v>2.0</v>
      </c>
      <c r="BL1128" s="1">
        <v>2.0</v>
      </c>
      <c r="BM1128" s="1">
        <v>2.0</v>
      </c>
      <c r="BN1128" s="1">
        <v>1.0</v>
      </c>
      <c r="BO1128" s="1">
        <v>2.0</v>
      </c>
      <c r="BP1128" s="1">
        <v>2.0</v>
      </c>
      <c r="BQ1128" s="1">
        <v>2.0</v>
      </c>
      <c r="BR1128" s="1">
        <v>2.0</v>
      </c>
      <c r="BS1128" s="1">
        <v>3.0</v>
      </c>
      <c r="BT1128" s="1">
        <v>3.0</v>
      </c>
      <c r="BU1128" s="1">
        <v>4.0</v>
      </c>
      <c r="BV1128" s="1">
        <v>3.0</v>
      </c>
      <c r="BW1128" s="1">
        <v>3.0</v>
      </c>
      <c r="BX1128" s="1">
        <v>3.0</v>
      </c>
      <c r="BY1128" s="1">
        <v>1.0</v>
      </c>
      <c r="BZ1128" s="1">
        <v>4.0</v>
      </c>
      <c r="CA1128" s="64">
        <f t="shared" si="32"/>
        <v>207</v>
      </c>
      <c r="CB1128" s="45">
        <f t="shared" si="33"/>
        <v>37</v>
      </c>
      <c r="CC1128" s="45">
        <f t="shared" si="34"/>
        <v>13</v>
      </c>
      <c r="CD1128" s="45">
        <f t="shared" si="35"/>
        <v>14</v>
      </c>
      <c r="CE1128" s="45">
        <f t="shared" si="36"/>
        <v>26</v>
      </c>
      <c r="CF1128" s="45">
        <f t="shared" si="37"/>
        <v>21</v>
      </c>
      <c r="CG1128" s="45">
        <f t="shared" si="38"/>
        <v>30</v>
      </c>
      <c r="CH1128" s="45">
        <f t="shared" si="39"/>
        <v>24</v>
      </c>
      <c r="CI1128" s="45">
        <f t="shared" si="40"/>
        <v>0.3</v>
      </c>
      <c r="CJ1128">
        <f t="shared" si="10"/>
        <v>15</v>
      </c>
      <c r="CK1128" s="45">
        <f t="shared" si="41"/>
        <v>24</v>
      </c>
      <c r="CM1128" s="40">
        <f>VLOOKUP(CB1128,'PROMIS 57 T-Score Conversions'!Q$3:R$35,2,TRUE)</f>
        <v>49.2</v>
      </c>
      <c r="CN1128" s="44" t="str">
        <f t="shared" si="20"/>
        <v>Normal</v>
      </c>
      <c r="CO1128" s="40">
        <f>VLOOKUP(CC1128,'PROMIS 57 T-Score Conversions'!A$3:B$35,2,TRUE)</f>
        <v>50.8</v>
      </c>
      <c r="CP1128" s="39" t="str">
        <f t="shared" si="21"/>
        <v>Mild</v>
      </c>
      <c r="CQ1128" s="40">
        <f>VLOOKUP(CD1128,'PROMIS 57 T-Score Conversions'!E$3:F$35,2,TRUE)</f>
        <v>53.2</v>
      </c>
      <c r="CR1128" s="39" t="str">
        <f t="shared" si="22"/>
        <v>Normal</v>
      </c>
      <c r="CS1128" s="40">
        <f>VLOOKUP(CE1128,'PROMIS 57 T-Score Conversions'!U$3:V$35,2,TRUE)</f>
        <v>59.4</v>
      </c>
      <c r="CT1128" s="39" t="str">
        <f t="shared" si="42"/>
        <v>Mild</v>
      </c>
      <c r="CU1128" s="40">
        <f>VLOOKUP(CF1128,'PROMIS 57 T-Score Conversions'!Y$3:Z$35,2,TRUE)</f>
        <v>51.2</v>
      </c>
      <c r="CV1128" s="39" t="str">
        <f t="shared" si="24"/>
        <v>Normal</v>
      </c>
      <c r="CW1128" s="40">
        <f>vlookup(CG1128,'PROMIS 57 T-Score Conversions'!M$3:N$35,2,TRUE)</f>
        <v>49.9</v>
      </c>
      <c r="CX1128" s="39" t="str">
        <f t="shared" si="25"/>
        <v>Normal</v>
      </c>
      <c r="CY1128" s="40">
        <f>VLOOKup(CH1128,'PROMIS 57 T-Score Conversions'!I$3:J$35,2,TRUE)</f>
        <v>61.5</v>
      </c>
      <c r="CZ1128" s="39" t="str">
        <f t="shared" si="26"/>
        <v>Moderate</v>
      </c>
      <c r="DA1128" s="37">
        <f>VLOOKUP(CJ1128,'PROMIS 57 T-Score Conversions'!AC$3:AD$35,2,TRUE)</f>
        <v>33.06</v>
      </c>
      <c r="DB1128" s="44" t="str">
        <f t="shared" si="30"/>
        <v>Moderate</v>
      </c>
      <c r="DC1128" s="40">
        <f>VLOOKUP(CK1128,'PROMIS 57 T-Score Conversions'!AG$3:AH$35,2,TRUE)</f>
        <v>43.42</v>
      </c>
      <c r="DD1128" s="39" t="str">
        <f t="shared" si="31"/>
        <v>Normal</v>
      </c>
    </row>
    <row r="1129">
      <c r="A1129" s="1" t="b">
        <v>1</v>
      </c>
      <c r="B1129" s="1" t="b">
        <v>1</v>
      </c>
      <c r="C1129" s="20">
        <v>44232.65978278936</v>
      </c>
      <c r="D1129" s="1" t="s">
        <v>439</v>
      </c>
      <c r="E1129" s="1">
        <v>2260.0</v>
      </c>
      <c r="F1129" s="1">
        <v>1.0</v>
      </c>
      <c r="G1129" s="1">
        <v>5.0</v>
      </c>
      <c r="H1129" s="1">
        <v>1.0</v>
      </c>
      <c r="I1129" s="1">
        <v>2.0</v>
      </c>
      <c r="J1129" s="1">
        <v>1.0</v>
      </c>
      <c r="K1129" s="1">
        <v>2.0</v>
      </c>
      <c r="L1129" s="1">
        <v>2.0</v>
      </c>
      <c r="M1129" s="1">
        <v>1.0</v>
      </c>
      <c r="N1129" s="1">
        <v>2.0</v>
      </c>
      <c r="O1129" s="1">
        <v>2.0</v>
      </c>
      <c r="P1129" s="1">
        <v>2.0</v>
      </c>
      <c r="Q1129" s="1">
        <v>2.0</v>
      </c>
      <c r="R1129" s="1">
        <v>1.0</v>
      </c>
      <c r="S1129" s="1">
        <v>2.0</v>
      </c>
      <c r="T1129" s="1">
        <v>3.0</v>
      </c>
      <c r="U1129" s="1">
        <v>2.0</v>
      </c>
      <c r="V1129" s="1">
        <v>1.0</v>
      </c>
      <c r="W1129" s="1">
        <v>1.0</v>
      </c>
      <c r="X1129" s="1">
        <v>1.0</v>
      </c>
      <c r="Y1129" s="1">
        <v>1.0</v>
      </c>
      <c r="Z1129" s="1">
        <v>1.0</v>
      </c>
      <c r="AA1129" s="1">
        <v>2.0</v>
      </c>
      <c r="AB1129" s="1">
        <v>1.0</v>
      </c>
      <c r="AC1129" s="1">
        <v>1.0</v>
      </c>
      <c r="AD1129" s="1">
        <v>3.0</v>
      </c>
      <c r="AE1129" s="1">
        <v>4.0</v>
      </c>
      <c r="AF1129" s="1">
        <v>3.0</v>
      </c>
      <c r="AG1129" s="1">
        <v>3.0</v>
      </c>
      <c r="AH1129" s="1">
        <v>2.0</v>
      </c>
      <c r="AI1129" s="1">
        <v>4.0</v>
      </c>
      <c r="AJ1129" s="1">
        <v>4.0</v>
      </c>
      <c r="AK1129" s="1">
        <v>4.0</v>
      </c>
      <c r="AL1129" s="1">
        <v>3.0</v>
      </c>
      <c r="AM1129" s="1">
        <v>3.0</v>
      </c>
      <c r="AN1129" s="1">
        <v>3.0</v>
      </c>
      <c r="AO1129" s="1">
        <v>3.0</v>
      </c>
      <c r="AP1129" s="1">
        <v>3.0</v>
      </c>
      <c r="AQ1129" s="1">
        <v>3.0</v>
      </c>
      <c r="AR1129" s="1">
        <v>3.0</v>
      </c>
      <c r="AS1129" s="1">
        <v>3.0</v>
      </c>
      <c r="AT1129" s="1">
        <v>1.0</v>
      </c>
      <c r="AU1129" s="1">
        <v>1.0</v>
      </c>
      <c r="AV1129" s="1">
        <v>3.0</v>
      </c>
      <c r="AW1129" s="1">
        <v>1.0</v>
      </c>
      <c r="AX1129" s="1">
        <v>1.0</v>
      </c>
      <c r="AY1129" s="1">
        <v>1.0</v>
      </c>
      <c r="AZ1129" s="1">
        <v>1.0</v>
      </c>
      <c r="BA1129" s="1">
        <v>3.0</v>
      </c>
      <c r="BB1129" s="1">
        <v>2.0</v>
      </c>
      <c r="BC1129" s="1">
        <v>1.0</v>
      </c>
      <c r="BD1129" s="1">
        <v>1.0</v>
      </c>
      <c r="BE1129" s="1">
        <v>1.0</v>
      </c>
      <c r="BF1129" s="1">
        <v>1.0</v>
      </c>
      <c r="BG1129" s="1">
        <v>1.0</v>
      </c>
      <c r="BH1129" s="1">
        <v>2.0</v>
      </c>
      <c r="BI1129" s="1">
        <v>1.0</v>
      </c>
      <c r="BJ1129" s="1">
        <v>7.0</v>
      </c>
      <c r="BK1129" s="1">
        <v>3.0</v>
      </c>
      <c r="BL1129" s="1">
        <v>3.0</v>
      </c>
      <c r="BM1129" s="1">
        <v>3.0</v>
      </c>
      <c r="BN1129" s="1">
        <v>3.0</v>
      </c>
      <c r="BO1129" s="1">
        <v>3.0</v>
      </c>
      <c r="BP1129" s="1">
        <v>3.0</v>
      </c>
      <c r="BQ1129" s="1">
        <v>3.0</v>
      </c>
      <c r="BR1129" s="1">
        <v>3.0</v>
      </c>
      <c r="BS1129" s="1">
        <v>3.0</v>
      </c>
      <c r="BT1129" s="1">
        <v>3.0</v>
      </c>
      <c r="BU1129" s="1">
        <v>3.0</v>
      </c>
      <c r="BV1129" s="1">
        <v>3.0</v>
      </c>
      <c r="BW1129" s="1">
        <v>3.0</v>
      </c>
      <c r="BX1129" s="1">
        <v>2.0</v>
      </c>
      <c r="BY1129" s="1">
        <v>1.0</v>
      </c>
      <c r="BZ1129" s="1">
        <v>3.0</v>
      </c>
      <c r="CA1129" s="64">
        <f t="shared" si="32"/>
        <v>165</v>
      </c>
      <c r="CB1129" s="45">
        <f t="shared" si="33"/>
        <v>15</v>
      </c>
      <c r="CC1129" s="45">
        <f t="shared" si="34"/>
        <v>16</v>
      </c>
      <c r="CD1129" s="45">
        <f t="shared" si="35"/>
        <v>9</v>
      </c>
      <c r="CE1129" s="45">
        <f t="shared" si="36"/>
        <v>27</v>
      </c>
      <c r="CF1129" s="45">
        <f t="shared" si="37"/>
        <v>24</v>
      </c>
      <c r="CG1129" s="45">
        <f t="shared" si="38"/>
        <v>12</v>
      </c>
      <c r="CH1129" s="45">
        <f t="shared" si="39"/>
        <v>10</v>
      </c>
      <c r="CI1129" s="45">
        <f t="shared" si="40"/>
        <v>0.7</v>
      </c>
      <c r="CJ1129">
        <f t="shared" si="10"/>
        <v>24</v>
      </c>
      <c r="CK1129" s="45">
        <f t="shared" si="41"/>
        <v>21</v>
      </c>
      <c r="CM1129" s="40">
        <f>VLOOKUP(CB1129,'PROMIS 57 T-Score Conversions'!Q$3:R$35,2,TRUE)</f>
        <v>31.7</v>
      </c>
      <c r="CN1129" s="44" t="str">
        <f t="shared" si="20"/>
        <v>Moderate</v>
      </c>
      <c r="CO1129" s="40">
        <f>VLOOKUP(CC1129,'PROMIS 57 T-Score Conversions'!A$3:B$35,2,TRUE)</f>
        <v>54.3</v>
      </c>
      <c r="CP1129" s="39" t="str">
        <f t="shared" si="21"/>
        <v>Mild</v>
      </c>
      <c r="CQ1129" s="40">
        <f>VLOOKUP(CD1129,'PROMIS 57 T-Score Conversions'!E$3:F$35,2,TRUE)</f>
        <v>44.7</v>
      </c>
      <c r="CR1129" s="39" t="str">
        <f t="shared" si="22"/>
        <v>Normal</v>
      </c>
      <c r="CS1129" s="40">
        <f>VLOOKUP(CE1129,'PROMIS 57 T-Score Conversions'!U$3:V$35,2,TRUE)</f>
        <v>60.4</v>
      </c>
      <c r="CT1129" s="39" t="str">
        <f t="shared" si="42"/>
        <v>Moderate</v>
      </c>
      <c r="CU1129" s="40">
        <f>VLOOKUP(CF1129,'PROMIS 57 T-Score Conversions'!Y$3:Z$35,2,TRUE)</f>
        <v>54.3</v>
      </c>
      <c r="CV1129" s="39" t="str">
        <f t="shared" si="24"/>
        <v>Normal</v>
      </c>
      <c r="CW1129" s="40">
        <f>vlookup(CG1129,'PROMIS 57 T-Score Conversions'!M$3:N$35,2,TRUE)</f>
        <v>33.6</v>
      </c>
      <c r="CX1129" s="39" t="str">
        <f t="shared" si="25"/>
        <v>Moderate</v>
      </c>
      <c r="CY1129" s="40">
        <f>VLOOKup(CH1129,'PROMIS 57 T-Score Conversions'!I$3:J$35,2,TRUE)</f>
        <v>49.9</v>
      </c>
      <c r="CZ1129" s="39" t="str">
        <f t="shared" si="26"/>
        <v>Normal</v>
      </c>
      <c r="DA1129" s="37">
        <f>VLOOKUP(CJ1129,'PROMIS 57 T-Score Conversions'!AC$3:AD$35,2,TRUE)</f>
        <v>40.29</v>
      </c>
      <c r="DB1129" s="44" t="str">
        <f t="shared" si="30"/>
        <v>Mild</v>
      </c>
      <c r="DC1129" s="40">
        <f>VLOOKUP(CK1129,'PROMIS 57 T-Score Conversions'!AG$3:AH$35,2,TRUE)</f>
        <v>40.71</v>
      </c>
      <c r="DD1129" s="39" t="str">
        <f t="shared" si="31"/>
        <v>Normal</v>
      </c>
    </row>
    <row r="1130">
      <c r="A1130" s="1" t="b">
        <v>1</v>
      </c>
      <c r="B1130" s="1" t="b">
        <v>1</v>
      </c>
      <c r="C1130" s="20">
        <v>44233.604222511574</v>
      </c>
      <c r="D1130" s="1" t="s">
        <v>621</v>
      </c>
      <c r="E1130" s="1">
        <v>1974.0</v>
      </c>
      <c r="F1130" s="1">
        <v>3.0</v>
      </c>
      <c r="G1130" s="1">
        <v>5.0</v>
      </c>
      <c r="H1130" s="1">
        <v>4.0</v>
      </c>
      <c r="I1130" s="1">
        <v>4.0</v>
      </c>
      <c r="J1130" s="1">
        <v>2.0</v>
      </c>
      <c r="K1130" s="1">
        <v>3.0</v>
      </c>
      <c r="L1130" s="1">
        <v>5.0</v>
      </c>
      <c r="M1130" s="1">
        <v>3.0</v>
      </c>
      <c r="N1130" s="1">
        <v>1.0</v>
      </c>
      <c r="O1130" s="1">
        <v>1.0</v>
      </c>
      <c r="P1130" s="1">
        <v>2.0</v>
      </c>
      <c r="Q1130" s="1">
        <v>2.0</v>
      </c>
      <c r="R1130" s="1">
        <v>3.0</v>
      </c>
      <c r="S1130" s="1">
        <v>2.0</v>
      </c>
      <c r="T1130" s="1">
        <v>3.0</v>
      </c>
      <c r="U1130" s="1">
        <v>2.0</v>
      </c>
      <c r="V1130" s="1">
        <v>1.0</v>
      </c>
      <c r="W1130" s="1">
        <v>3.0</v>
      </c>
      <c r="X1130" s="1">
        <v>2.0</v>
      </c>
      <c r="Y1130" s="1">
        <v>2.0</v>
      </c>
      <c r="Z1130" s="1">
        <v>1.0</v>
      </c>
      <c r="AA1130" s="1">
        <v>3.0</v>
      </c>
      <c r="AB1130" s="1">
        <v>3.0</v>
      </c>
      <c r="AC1130" s="1">
        <v>1.0</v>
      </c>
      <c r="AD1130" s="1">
        <v>3.0</v>
      </c>
      <c r="AE1130" s="1">
        <v>3.0</v>
      </c>
      <c r="AF1130" s="1">
        <v>4.0</v>
      </c>
      <c r="AG1130" s="1">
        <v>4.0</v>
      </c>
      <c r="AH1130" s="1">
        <v>2.0</v>
      </c>
      <c r="AI1130" s="1">
        <v>2.0</v>
      </c>
      <c r="AJ1130" s="1">
        <v>2.0</v>
      </c>
      <c r="AK1130" s="1">
        <v>2.0</v>
      </c>
      <c r="AL1130" s="1">
        <v>3.0</v>
      </c>
      <c r="AM1130" s="1">
        <v>3.0</v>
      </c>
      <c r="AN1130" s="1">
        <v>4.0</v>
      </c>
      <c r="AO1130" s="1">
        <v>4.0</v>
      </c>
      <c r="AP1130" s="1">
        <v>3.0</v>
      </c>
      <c r="AQ1130" s="1">
        <v>3.0</v>
      </c>
      <c r="AR1130" s="1">
        <v>2.0</v>
      </c>
      <c r="AS1130" s="1">
        <v>3.0</v>
      </c>
      <c r="AT1130" s="1">
        <v>2.0</v>
      </c>
      <c r="AU1130" s="1">
        <v>3.0</v>
      </c>
      <c r="AV1130" s="1">
        <v>1.0</v>
      </c>
      <c r="AW1130" s="1">
        <v>2.0</v>
      </c>
      <c r="AX1130" s="1">
        <v>2.0</v>
      </c>
      <c r="AY1130" s="1">
        <v>2.0</v>
      </c>
      <c r="AZ1130" s="1">
        <v>2.0</v>
      </c>
      <c r="BA1130" s="1">
        <v>2.0</v>
      </c>
      <c r="BB1130" s="1">
        <v>4.0</v>
      </c>
      <c r="BC1130" s="1">
        <v>3.0</v>
      </c>
      <c r="BD1130" s="1">
        <v>4.0</v>
      </c>
      <c r="BE1130" s="1">
        <v>3.0</v>
      </c>
      <c r="BF1130" s="1">
        <v>5.0</v>
      </c>
      <c r="BG1130" s="1">
        <v>4.0</v>
      </c>
      <c r="BH1130" s="1">
        <v>4.0</v>
      </c>
      <c r="BI1130" s="1">
        <v>3.0</v>
      </c>
      <c r="BJ1130" s="1">
        <v>2.0</v>
      </c>
      <c r="BK1130" s="1">
        <v>4.0</v>
      </c>
      <c r="BL1130" s="1">
        <v>5.0</v>
      </c>
      <c r="BM1130" s="1">
        <v>5.0</v>
      </c>
      <c r="BN1130" s="1">
        <v>3.0</v>
      </c>
      <c r="BO1130" s="1">
        <v>4.0</v>
      </c>
      <c r="BP1130" s="1">
        <v>4.0</v>
      </c>
      <c r="BQ1130" s="1">
        <v>3.0</v>
      </c>
      <c r="BR1130" s="1">
        <v>4.0</v>
      </c>
      <c r="BS1130" s="1">
        <v>2.0</v>
      </c>
      <c r="BT1130" s="1">
        <v>2.0</v>
      </c>
      <c r="BU1130" s="1">
        <v>1.0</v>
      </c>
      <c r="BV1130" s="1">
        <v>2.0</v>
      </c>
      <c r="BW1130" s="1">
        <v>3.0</v>
      </c>
      <c r="BX1130" s="1">
        <v>4.0</v>
      </c>
      <c r="BY1130" s="1">
        <v>1.0</v>
      </c>
      <c r="BZ1130" s="1">
        <v>3.0</v>
      </c>
      <c r="CA1130" s="64">
        <f t="shared" si="32"/>
        <v>206</v>
      </c>
      <c r="CB1130" s="45">
        <f t="shared" si="33"/>
        <v>29</v>
      </c>
      <c r="CC1130" s="45">
        <f t="shared" si="34"/>
        <v>16</v>
      </c>
      <c r="CD1130" s="45">
        <f t="shared" si="35"/>
        <v>16</v>
      </c>
      <c r="CE1130" s="45">
        <f t="shared" si="36"/>
        <v>22</v>
      </c>
      <c r="CF1130" s="45">
        <f t="shared" si="37"/>
        <v>25</v>
      </c>
      <c r="CG1130" s="45">
        <f t="shared" si="38"/>
        <v>16</v>
      </c>
      <c r="CH1130" s="45">
        <f t="shared" si="39"/>
        <v>30</v>
      </c>
      <c r="CI1130" s="45">
        <f t="shared" si="40"/>
        <v>0.2</v>
      </c>
      <c r="CJ1130">
        <f t="shared" si="10"/>
        <v>32</v>
      </c>
      <c r="CK1130" s="45">
        <f t="shared" si="41"/>
        <v>18</v>
      </c>
      <c r="CM1130" s="40">
        <f>VLOOKUP(CB1130,'PROMIS 57 T-Score Conversions'!Q$3:R$35,2,TRUE)</f>
        <v>41.6</v>
      </c>
      <c r="CN1130" s="44" t="str">
        <f t="shared" si="20"/>
        <v>Mild</v>
      </c>
      <c r="CO1130" s="40">
        <f>VLOOKUP(CC1130,'PROMIS 57 T-Score Conversions'!A$3:B$35,2,TRUE)</f>
        <v>54.3</v>
      </c>
      <c r="CP1130" s="39" t="str">
        <f t="shared" si="21"/>
        <v>Mild</v>
      </c>
      <c r="CQ1130" s="40">
        <f>VLOOKUP(CD1130,'PROMIS 57 T-Score Conversions'!E$3:F$35,2,TRUE)</f>
        <v>55.1</v>
      </c>
      <c r="CR1130" s="39" t="str">
        <f t="shared" si="22"/>
        <v>Mild</v>
      </c>
      <c r="CS1130" s="40">
        <f>VLOOKUP(CE1130,'PROMIS 57 T-Score Conversions'!U$3:V$35,2,TRUE)</f>
        <v>55.6</v>
      </c>
      <c r="CT1130" s="39" t="str">
        <f t="shared" si="42"/>
        <v>Mild</v>
      </c>
      <c r="CU1130" s="40">
        <f>VLOOKUP(CF1130,'PROMIS 57 T-Score Conversions'!Y$3:Z$35,2,TRUE)</f>
        <v>55.3</v>
      </c>
      <c r="CV1130" s="39" t="str">
        <f t="shared" si="24"/>
        <v>Mild</v>
      </c>
      <c r="CW1130" s="40">
        <f>vlookup(CG1130,'PROMIS 57 T-Score Conversions'!M$3:N$35,2,TRUE)</f>
        <v>36.9</v>
      </c>
      <c r="CX1130" s="39" t="str">
        <f t="shared" si="25"/>
        <v>Moderate</v>
      </c>
      <c r="CY1130" s="40">
        <f>VLOOKup(CH1130,'PROMIS 57 T-Score Conversions'!I$3:J$35,2,TRUE)</f>
        <v>65.5</v>
      </c>
      <c r="CZ1130" s="39" t="str">
        <f t="shared" si="26"/>
        <v>Moderate</v>
      </c>
      <c r="DA1130" s="37">
        <f>VLOOKUP(CJ1130,'PROMIS 57 T-Score Conversions'!AC$3:AD$35,2,TRUE)</f>
        <v>47.17</v>
      </c>
      <c r="DB1130" s="44" t="str">
        <f t="shared" si="30"/>
        <v>Normal</v>
      </c>
      <c r="DC1130" s="40">
        <f>VLOOKUP(CK1130,'PROMIS 57 T-Score Conversions'!AG$3:AH$35,2,TRUE)</f>
        <v>37.97</v>
      </c>
      <c r="DD1130" s="39" t="str">
        <f t="shared" si="31"/>
        <v>Normal</v>
      </c>
    </row>
    <row r="1131">
      <c r="A1131" s="1" t="b">
        <v>1</v>
      </c>
      <c r="B1131" s="1" t="b">
        <v>1</v>
      </c>
      <c r="C1131" s="20">
        <v>44233.71928039352</v>
      </c>
      <c r="D1131" s="1" t="s">
        <v>585</v>
      </c>
      <c r="E1131" s="1">
        <v>2327.0</v>
      </c>
      <c r="F1131" s="1">
        <v>2.0</v>
      </c>
      <c r="G1131" s="1">
        <v>4.0</v>
      </c>
      <c r="H1131" s="1">
        <v>1.0</v>
      </c>
      <c r="I1131" s="1">
        <v>2.0</v>
      </c>
      <c r="J1131" s="1">
        <v>1.0</v>
      </c>
      <c r="K1131" s="1">
        <v>3.0</v>
      </c>
      <c r="L1131" s="1">
        <v>2.0</v>
      </c>
      <c r="M1131" s="1">
        <v>2.0</v>
      </c>
      <c r="N1131" s="1">
        <v>1.0</v>
      </c>
      <c r="O1131" s="1">
        <v>2.0</v>
      </c>
      <c r="P1131" s="1">
        <v>2.0</v>
      </c>
      <c r="Q1131" s="1">
        <v>3.0</v>
      </c>
      <c r="R1131" s="1">
        <v>1.0</v>
      </c>
      <c r="S1131" s="1">
        <v>1.0</v>
      </c>
      <c r="T1131" s="1">
        <v>2.0</v>
      </c>
      <c r="U1131" s="1">
        <v>3.0</v>
      </c>
      <c r="V1131" s="1">
        <v>2.0</v>
      </c>
      <c r="W1131" s="1">
        <v>1.0</v>
      </c>
      <c r="X1131" s="1">
        <v>2.0</v>
      </c>
      <c r="Y1131" s="1">
        <v>2.0</v>
      </c>
      <c r="Z1131" s="1">
        <v>1.0</v>
      </c>
      <c r="AA1131" s="1">
        <v>2.0</v>
      </c>
      <c r="AB1131" s="1">
        <v>3.0</v>
      </c>
      <c r="AC1131" s="1">
        <v>3.0</v>
      </c>
      <c r="AD1131" s="1">
        <v>5.0</v>
      </c>
      <c r="AE1131" s="1">
        <v>5.0</v>
      </c>
      <c r="AF1131" s="1">
        <v>5.0</v>
      </c>
      <c r="AG1131" s="1">
        <v>5.0</v>
      </c>
      <c r="AH1131" s="1">
        <v>5.0</v>
      </c>
      <c r="AI1131" s="1">
        <v>5.0</v>
      </c>
      <c r="AJ1131" s="1">
        <v>5.0</v>
      </c>
      <c r="AK1131" s="1">
        <v>5.0</v>
      </c>
      <c r="AL1131" s="1">
        <v>1.0</v>
      </c>
      <c r="AM1131" s="1">
        <v>4.0</v>
      </c>
      <c r="AN1131" s="1">
        <v>1.0</v>
      </c>
      <c r="AO1131" s="1">
        <v>1.0</v>
      </c>
      <c r="AP1131" s="1">
        <v>3.0</v>
      </c>
      <c r="AQ1131" s="1">
        <v>1.0</v>
      </c>
      <c r="AR1131" s="1">
        <v>1.0</v>
      </c>
      <c r="AS1131" s="1">
        <v>4.0</v>
      </c>
      <c r="AT1131" s="1">
        <v>1.0</v>
      </c>
      <c r="AU1131" s="1">
        <v>1.0</v>
      </c>
      <c r="AV1131" s="1">
        <v>1.0</v>
      </c>
      <c r="AW1131" s="1">
        <v>1.0</v>
      </c>
      <c r="AX1131" s="1">
        <v>1.0</v>
      </c>
      <c r="AY1131" s="1">
        <v>1.0</v>
      </c>
      <c r="AZ1131" s="1">
        <v>1.0</v>
      </c>
      <c r="BA1131" s="1">
        <v>1.0</v>
      </c>
      <c r="BB1131" s="1">
        <v>5.0</v>
      </c>
      <c r="BC1131" s="1">
        <v>5.0</v>
      </c>
      <c r="BD1131" s="1">
        <v>4.0</v>
      </c>
      <c r="BE1131" s="1">
        <v>4.0</v>
      </c>
      <c r="BF1131" s="1">
        <v>5.0</v>
      </c>
      <c r="BG1131" s="1">
        <v>5.0</v>
      </c>
      <c r="BH1131" s="1">
        <v>5.0</v>
      </c>
      <c r="BI1131" s="1">
        <v>5.0</v>
      </c>
      <c r="BJ1131" s="1">
        <v>8.0</v>
      </c>
      <c r="BK1131" s="1">
        <v>2.0</v>
      </c>
      <c r="BL1131" s="1">
        <v>2.0</v>
      </c>
      <c r="BM1131" s="1">
        <v>1.0</v>
      </c>
      <c r="BN1131" s="1">
        <v>2.0</v>
      </c>
      <c r="BO1131" s="1">
        <v>2.0</v>
      </c>
      <c r="BP1131" s="1">
        <v>2.0</v>
      </c>
      <c r="BQ1131" s="1">
        <v>1.0</v>
      </c>
      <c r="BR1131" s="1">
        <v>2.0</v>
      </c>
      <c r="BS1131" s="1">
        <v>5.0</v>
      </c>
      <c r="BT1131" s="1">
        <v>5.0</v>
      </c>
      <c r="BU1131" s="1">
        <v>5.0</v>
      </c>
      <c r="BV1131" s="1">
        <v>5.0</v>
      </c>
      <c r="BW1131" s="1">
        <v>5.0</v>
      </c>
      <c r="BX1131" s="1">
        <v>5.0</v>
      </c>
      <c r="BY1131" s="1">
        <v>5.0</v>
      </c>
      <c r="BZ1131" s="1">
        <v>5.0</v>
      </c>
      <c r="CA1131" s="64">
        <f t="shared" si="32"/>
        <v>212</v>
      </c>
      <c r="CB1131" s="45">
        <f t="shared" si="33"/>
        <v>17</v>
      </c>
      <c r="CC1131" s="45">
        <f t="shared" si="34"/>
        <v>15</v>
      </c>
      <c r="CD1131" s="45">
        <f t="shared" si="35"/>
        <v>16</v>
      </c>
      <c r="CE1131" s="45">
        <f t="shared" si="36"/>
        <v>40</v>
      </c>
      <c r="CF1131" s="45">
        <f t="shared" si="37"/>
        <v>16</v>
      </c>
      <c r="CG1131" s="45">
        <f t="shared" si="38"/>
        <v>8</v>
      </c>
      <c r="CH1131" s="45">
        <f t="shared" si="39"/>
        <v>38</v>
      </c>
      <c r="CI1131" s="45">
        <f t="shared" si="40"/>
        <v>0.8</v>
      </c>
      <c r="CJ1131">
        <f t="shared" si="10"/>
        <v>14</v>
      </c>
      <c r="CK1131" s="45">
        <f t="shared" si="41"/>
        <v>40</v>
      </c>
      <c r="CM1131" s="40">
        <f>VLOOKUP(CB1131,'PROMIS 57 T-Score Conversions'!Q$3:R$35,2,TRUE)</f>
        <v>33.2</v>
      </c>
      <c r="CN1131" s="44" t="str">
        <f t="shared" si="20"/>
        <v>Moderate</v>
      </c>
      <c r="CO1131" s="40">
        <f>VLOOKUP(CC1131,'PROMIS 57 T-Score Conversions'!A$3:B$35,2,TRUE)</f>
        <v>53.2</v>
      </c>
      <c r="CP1131" s="39" t="str">
        <f t="shared" si="21"/>
        <v>Mild</v>
      </c>
      <c r="CQ1131" s="40">
        <f>VLOOKUP(CD1131,'PROMIS 57 T-Score Conversions'!E$3:F$35,2,TRUE)</f>
        <v>55.1</v>
      </c>
      <c r="CR1131" s="39" t="str">
        <f t="shared" si="22"/>
        <v>Mild</v>
      </c>
      <c r="CS1131" s="40">
        <f>VLOOKUP(CE1131,'PROMIS 57 T-Score Conversions'!U$3:V$35,2,TRUE)</f>
        <v>77.8</v>
      </c>
      <c r="CT1131" s="39" t="str">
        <f t="shared" si="42"/>
        <v>Severe</v>
      </c>
      <c r="CU1131" s="40">
        <f>VLOOKUP(CF1131,'PROMIS 57 T-Score Conversions'!Y$3:Z$35,2,TRUE)</f>
        <v>45.5</v>
      </c>
      <c r="CV1131" s="39" t="str">
        <f t="shared" si="24"/>
        <v>Normal</v>
      </c>
      <c r="CW1131" s="40">
        <f>vlookup(CG1131,'PROMIS 57 T-Score Conversions'!M$3:N$35,2,TRUE)</f>
        <v>25.91</v>
      </c>
      <c r="CX1131" s="39" t="str">
        <f t="shared" si="25"/>
        <v>Severe</v>
      </c>
      <c r="CY1131" s="40">
        <f>VLOOKup(CH1131,'PROMIS 57 T-Score Conversions'!I$3:J$35,2,TRUE)</f>
        <v>72.1</v>
      </c>
      <c r="CZ1131" s="39" t="str">
        <f t="shared" si="26"/>
        <v>Severe</v>
      </c>
      <c r="DA1131" s="37">
        <f>VLOOKUP(CJ1131,'PROMIS 57 T-Score Conversions'!AC$3:AD$35,2,TRUE)</f>
        <v>32.15</v>
      </c>
      <c r="DB1131" s="44" t="str">
        <f t="shared" si="30"/>
        <v>Moderate</v>
      </c>
      <c r="DC1131" s="40">
        <f>VLOOKUP(CK1131,'PROMIS 57 T-Score Conversions'!AG$3:AH$35,2,TRUE)</f>
        <v>67.09</v>
      </c>
      <c r="DD1131" s="39" t="str">
        <f t="shared" si="31"/>
        <v>Moderate</v>
      </c>
    </row>
    <row r="1132">
      <c r="A1132" s="1" t="b">
        <v>1</v>
      </c>
      <c r="B1132" s="1" t="b">
        <v>1</v>
      </c>
      <c r="C1132" s="20">
        <v>44233.861553344905</v>
      </c>
      <c r="D1132" s="1" t="s">
        <v>525</v>
      </c>
      <c r="E1132" s="1">
        <v>2277.0</v>
      </c>
      <c r="F1132" s="1">
        <v>2.0</v>
      </c>
      <c r="G1132" s="1">
        <v>4.0</v>
      </c>
      <c r="H1132" s="1">
        <v>5.0</v>
      </c>
      <c r="I1132" s="1">
        <v>5.0</v>
      </c>
      <c r="J1132" s="1">
        <v>3.0</v>
      </c>
      <c r="K1132" s="1">
        <v>3.0</v>
      </c>
      <c r="L1132" s="1">
        <v>4.0</v>
      </c>
      <c r="M1132" s="1">
        <v>2.0</v>
      </c>
      <c r="N1132" s="1">
        <v>3.0</v>
      </c>
      <c r="O1132" s="1">
        <v>3.0</v>
      </c>
      <c r="P1132" s="1">
        <v>3.0</v>
      </c>
      <c r="Q1132" s="1">
        <v>4.0</v>
      </c>
      <c r="R1132" s="1">
        <v>3.0</v>
      </c>
      <c r="S1132" s="1">
        <v>4.0</v>
      </c>
      <c r="T1132" s="1">
        <v>4.0</v>
      </c>
      <c r="U1132" s="1">
        <v>5.0</v>
      </c>
      <c r="V1132" s="1">
        <v>4.0</v>
      </c>
      <c r="W1132" s="1">
        <v>2.0</v>
      </c>
      <c r="X1132" s="1">
        <v>4.0</v>
      </c>
      <c r="Y1132" s="1">
        <v>4.0</v>
      </c>
      <c r="Z1132" s="1">
        <v>5.0</v>
      </c>
      <c r="AA1132" s="1">
        <v>5.0</v>
      </c>
      <c r="AB1132" s="1">
        <v>4.0</v>
      </c>
      <c r="AC1132" s="1">
        <v>3.0</v>
      </c>
      <c r="AD1132" s="1">
        <v>5.0</v>
      </c>
      <c r="AE1132" s="1">
        <v>4.0</v>
      </c>
      <c r="AF1132" s="1">
        <v>4.0</v>
      </c>
      <c r="AG1132" s="1">
        <v>4.0</v>
      </c>
      <c r="AH1132" s="1">
        <v>4.0</v>
      </c>
      <c r="AI1132" s="1">
        <v>4.0</v>
      </c>
      <c r="AJ1132" s="1">
        <v>4.0</v>
      </c>
      <c r="AK1132" s="1">
        <v>4.0</v>
      </c>
      <c r="AL1132" s="1">
        <v>4.0</v>
      </c>
      <c r="AM1132" s="1">
        <v>2.0</v>
      </c>
      <c r="AN1132" s="1">
        <v>4.0</v>
      </c>
      <c r="AO1132" s="1">
        <v>5.0</v>
      </c>
      <c r="AP1132" s="1">
        <v>2.0</v>
      </c>
      <c r="AQ1132" s="1">
        <v>5.0</v>
      </c>
      <c r="AR1132" s="1">
        <v>5.0</v>
      </c>
      <c r="AS1132" s="1">
        <v>2.0</v>
      </c>
      <c r="AT1132" s="1">
        <v>2.0</v>
      </c>
      <c r="AU1132" s="1">
        <v>3.0</v>
      </c>
      <c r="AV1132" s="1">
        <v>1.0</v>
      </c>
      <c r="AW1132" s="1">
        <v>2.0</v>
      </c>
      <c r="AX1132" s="1">
        <v>2.0</v>
      </c>
      <c r="AY1132" s="1">
        <v>2.0</v>
      </c>
      <c r="AZ1132" s="1">
        <v>2.0</v>
      </c>
      <c r="BA1132" s="1">
        <v>3.0</v>
      </c>
      <c r="BB1132" s="1">
        <v>3.0</v>
      </c>
      <c r="BC1132" s="1">
        <v>4.0</v>
      </c>
      <c r="BD1132" s="1">
        <v>4.0</v>
      </c>
      <c r="BE1132" s="1">
        <v>4.0</v>
      </c>
      <c r="BF1132" s="1">
        <v>4.0</v>
      </c>
      <c r="BG1132" s="1">
        <v>4.0</v>
      </c>
      <c r="BH1132" s="1">
        <v>4.0</v>
      </c>
      <c r="BI1132" s="1">
        <v>4.0</v>
      </c>
      <c r="BJ1132" s="1">
        <v>6.0</v>
      </c>
      <c r="BK1132" s="1">
        <v>1.0</v>
      </c>
      <c r="BL1132" s="1">
        <v>1.0</v>
      </c>
      <c r="BM1132" s="1">
        <v>2.0</v>
      </c>
      <c r="BN1132" s="1">
        <v>2.0</v>
      </c>
      <c r="BO1132" s="1">
        <v>2.0</v>
      </c>
      <c r="BP1132" s="1">
        <v>2.0</v>
      </c>
      <c r="BQ1132" s="1">
        <v>2.0</v>
      </c>
      <c r="BR1132" s="1">
        <v>2.0</v>
      </c>
      <c r="BS1132" s="1">
        <v>5.0</v>
      </c>
      <c r="BT1132" s="1">
        <v>5.0</v>
      </c>
      <c r="BU1132" s="1">
        <v>4.0</v>
      </c>
      <c r="BV1132" s="1">
        <v>5.0</v>
      </c>
      <c r="BW1132" s="1">
        <v>4.0</v>
      </c>
      <c r="BX1132" s="1">
        <v>4.0</v>
      </c>
      <c r="BY1132" s="1">
        <v>4.0</v>
      </c>
      <c r="BZ1132" s="1">
        <v>4.0</v>
      </c>
      <c r="CA1132" s="64">
        <f t="shared" si="32"/>
        <v>253</v>
      </c>
      <c r="CB1132" s="45">
        <f t="shared" si="33"/>
        <v>28</v>
      </c>
      <c r="CC1132" s="45">
        <f t="shared" si="34"/>
        <v>29</v>
      </c>
      <c r="CD1132" s="45">
        <f t="shared" si="35"/>
        <v>31</v>
      </c>
      <c r="CE1132" s="45">
        <f t="shared" si="36"/>
        <v>33</v>
      </c>
      <c r="CF1132" s="45">
        <f t="shared" si="37"/>
        <v>29</v>
      </c>
      <c r="CG1132" s="45">
        <f t="shared" si="38"/>
        <v>17</v>
      </c>
      <c r="CH1132" s="45">
        <f t="shared" si="39"/>
        <v>31</v>
      </c>
      <c r="CI1132" s="45">
        <f t="shared" si="40"/>
        <v>0.6</v>
      </c>
      <c r="CJ1132">
        <f t="shared" si="10"/>
        <v>14</v>
      </c>
      <c r="CK1132" s="45">
        <f t="shared" si="41"/>
        <v>35</v>
      </c>
      <c r="CM1132" s="40">
        <f>VLOOKUP(CB1132,'PROMIS 57 T-Score Conversions'!Q$3:R$35,2,TRUE)</f>
        <v>40.8</v>
      </c>
      <c r="CN1132" s="44" t="str">
        <f t="shared" si="20"/>
        <v>Mild</v>
      </c>
      <c r="CO1132" s="40">
        <f>VLOOKUP(CC1132,'PROMIS 57 T-Score Conversions'!A$3:B$35,2,TRUE)</f>
        <v>67.7</v>
      </c>
      <c r="CP1132" s="39" t="str">
        <f t="shared" si="21"/>
        <v>Severe</v>
      </c>
      <c r="CQ1132" s="40">
        <f>VLOOKUP(CD1132,'PROMIS 57 T-Score Conversions'!E$3:F$35,2,TRUE)</f>
        <v>68.7</v>
      </c>
      <c r="CR1132" s="39" t="str">
        <f t="shared" si="22"/>
        <v>Moderate</v>
      </c>
      <c r="CS1132" s="40">
        <f>VLOOKUP(CE1132,'PROMIS 57 T-Score Conversions'!U$3:V$35,2,TRUE)</f>
        <v>66.4</v>
      </c>
      <c r="CT1132" s="39" t="str">
        <f t="shared" si="42"/>
        <v>Moderate</v>
      </c>
      <c r="CU1132" s="40">
        <f>VLOOKUP(CF1132,'PROMIS 57 T-Score Conversions'!Y$3:Z$35,2,TRUE)</f>
        <v>59.4</v>
      </c>
      <c r="CV1132" s="39" t="str">
        <f t="shared" si="24"/>
        <v>Mild</v>
      </c>
      <c r="CW1132" s="40">
        <f>vlookup(CG1132,'PROMIS 57 T-Score Conversions'!M$3:N$35,2,TRUE)</f>
        <v>37.7</v>
      </c>
      <c r="CX1132" s="39" t="str">
        <f t="shared" si="25"/>
        <v>Moderate</v>
      </c>
      <c r="CY1132" s="40">
        <f>VLOOKup(CH1132,'PROMIS 57 T-Score Conversions'!I$3:J$35,2,TRUE)</f>
        <v>66.2</v>
      </c>
      <c r="CZ1132" s="39" t="str">
        <f t="shared" si="26"/>
        <v>Moderate</v>
      </c>
      <c r="DA1132" s="37">
        <f>VLOOKUP(CJ1132,'PROMIS 57 T-Score Conversions'!AC$3:AD$35,2,TRUE)</f>
        <v>32.15</v>
      </c>
      <c r="DB1132" s="44" t="str">
        <f t="shared" si="30"/>
        <v>Moderate</v>
      </c>
      <c r="DC1132" s="40">
        <f>VLOOKUP(CK1132,'PROMIS 57 T-Score Conversions'!AG$3:AH$35,2,TRUE)</f>
        <v>54.94</v>
      </c>
      <c r="DD1132" s="39" t="str">
        <f t="shared" si="31"/>
        <v>Normal</v>
      </c>
    </row>
    <row r="1133">
      <c r="A1133" s="1" t="b">
        <v>1</v>
      </c>
      <c r="B1133" s="1" t="b">
        <v>1</v>
      </c>
      <c r="C1133" s="20">
        <v>44234.33281422454</v>
      </c>
      <c r="D1133" s="1" t="s">
        <v>525</v>
      </c>
      <c r="E1133" s="1">
        <v>2277.0</v>
      </c>
      <c r="F1133" s="1">
        <v>2.0</v>
      </c>
      <c r="G1133" s="1">
        <v>4.0</v>
      </c>
      <c r="H1133" s="1">
        <v>5.0</v>
      </c>
      <c r="I1133" s="1">
        <v>5.0</v>
      </c>
      <c r="J1133" s="1">
        <v>3.0</v>
      </c>
      <c r="K1133" s="1">
        <v>3.0</v>
      </c>
      <c r="L1133" s="1">
        <v>4.0</v>
      </c>
      <c r="M1133" s="1">
        <v>2.0</v>
      </c>
      <c r="N1133" s="1">
        <v>3.0</v>
      </c>
      <c r="O1133" s="1">
        <v>3.0</v>
      </c>
      <c r="P1133" s="1">
        <v>3.0</v>
      </c>
      <c r="Q1133" s="1">
        <v>4.0</v>
      </c>
      <c r="R1133" s="1">
        <v>3.0</v>
      </c>
      <c r="S1133" s="1">
        <v>4.0</v>
      </c>
      <c r="T1133" s="1">
        <v>4.0</v>
      </c>
      <c r="U1133" s="1">
        <v>5.0</v>
      </c>
      <c r="V1133" s="1">
        <v>4.0</v>
      </c>
      <c r="W1133" s="1">
        <v>2.0</v>
      </c>
      <c r="X1133" s="1">
        <v>4.0</v>
      </c>
      <c r="Y1133" s="1">
        <v>4.0</v>
      </c>
      <c r="Z1133" s="1">
        <v>5.0</v>
      </c>
      <c r="AA1133" s="1">
        <v>5.0</v>
      </c>
      <c r="AB1133" s="1">
        <v>4.0</v>
      </c>
      <c r="AC1133" s="1">
        <v>3.0</v>
      </c>
      <c r="AD1133" s="1">
        <v>5.0</v>
      </c>
      <c r="AE1133" s="1">
        <v>4.0</v>
      </c>
      <c r="AF1133" s="1">
        <v>4.0</v>
      </c>
      <c r="AG1133" s="1">
        <v>4.0</v>
      </c>
      <c r="AH1133" s="1">
        <v>4.0</v>
      </c>
      <c r="AI1133" s="1">
        <v>4.0</v>
      </c>
      <c r="AJ1133" s="1">
        <v>4.0</v>
      </c>
      <c r="AK1133" s="1">
        <v>4.0</v>
      </c>
      <c r="AL1133" s="1">
        <v>4.0</v>
      </c>
      <c r="AM1133" s="1">
        <v>2.0</v>
      </c>
      <c r="AN1133" s="1">
        <v>4.0</v>
      </c>
      <c r="AO1133" s="1">
        <v>5.0</v>
      </c>
      <c r="AP1133" s="1">
        <v>2.0</v>
      </c>
      <c r="AQ1133" s="1">
        <v>5.0</v>
      </c>
      <c r="AR1133" s="1">
        <v>5.0</v>
      </c>
      <c r="AS1133" s="1">
        <v>2.0</v>
      </c>
      <c r="AT1133" s="1">
        <v>2.0</v>
      </c>
      <c r="AU1133" s="1">
        <v>3.0</v>
      </c>
      <c r="AV1133" s="1">
        <v>1.0</v>
      </c>
      <c r="AW1133" s="1">
        <v>2.0</v>
      </c>
      <c r="AX1133" s="1">
        <v>2.0</v>
      </c>
      <c r="AY1133" s="1">
        <v>2.0</v>
      </c>
      <c r="AZ1133" s="1">
        <v>2.0</v>
      </c>
      <c r="BA1133" s="1">
        <v>3.0</v>
      </c>
      <c r="BB1133" s="1">
        <v>3.0</v>
      </c>
      <c r="BC1133" s="1">
        <v>4.0</v>
      </c>
      <c r="BD1133" s="1">
        <v>4.0</v>
      </c>
      <c r="BE1133" s="1">
        <v>4.0</v>
      </c>
      <c r="BF1133" s="1">
        <v>4.0</v>
      </c>
      <c r="BG1133" s="1">
        <v>4.0</v>
      </c>
      <c r="BH1133" s="1">
        <v>4.0</v>
      </c>
      <c r="BI1133" s="1">
        <v>4.0</v>
      </c>
      <c r="BJ1133" s="1">
        <v>6.0</v>
      </c>
      <c r="BK1133" s="1">
        <v>1.0</v>
      </c>
      <c r="BL1133" s="1">
        <v>1.0</v>
      </c>
      <c r="BM1133" s="1">
        <v>2.0</v>
      </c>
      <c r="BN1133" s="1">
        <v>2.0</v>
      </c>
      <c r="BO1133" s="1">
        <v>2.0</v>
      </c>
      <c r="BP1133" s="1">
        <v>2.0</v>
      </c>
      <c r="BQ1133" s="1">
        <v>2.0</v>
      </c>
      <c r="BR1133" s="1">
        <v>2.0</v>
      </c>
      <c r="BS1133" s="1">
        <v>5.0</v>
      </c>
      <c r="BT1133" s="1">
        <v>5.0</v>
      </c>
      <c r="BU1133" s="1">
        <v>4.0</v>
      </c>
      <c r="BV1133" s="1">
        <v>5.0</v>
      </c>
      <c r="BW1133" s="1">
        <v>4.0</v>
      </c>
      <c r="BX1133" s="1">
        <v>4.0</v>
      </c>
      <c r="BY1133" s="1">
        <v>4.0</v>
      </c>
      <c r="BZ1133" s="1">
        <v>4.0</v>
      </c>
      <c r="CA1133" s="64">
        <f t="shared" si="32"/>
        <v>253</v>
      </c>
      <c r="CB1133" s="45">
        <f t="shared" si="33"/>
        <v>28</v>
      </c>
      <c r="CC1133" s="45">
        <f t="shared" si="34"/>
        <v>29</v>
      </c>
      <c r="CD1133" s="45">
        <f t="shared" si="35"/>
        <v>31</v>
      </c>
      <c r="CE1133" s="45">
        <f t="shared" si="36"/>
        <v>33</v>
      </c>
      <c r="CF1133" s="45">
        <f t="shared" si="37"/>
        <v>29</v>
      </c>
      <c r="CG1133" s="45">
        <f t="shared" si="38"/>
        <v>17</v>
      </c>
      <c r="CH1133" s="45">
        <f t="shared" si="39"/>
        <v>31</v>
      </c>
      <c r="CI1133" s="45">
        <f t="shared" si="40"/>
        <v>0.6</v>
      </c>
      <c r="CJ1133">
        <f t="shared" si="10"/>
        <v>14</v>
      </c>
      <c r="CK1133" s="45">
        <f t="shared" si="41"/>
        <v>35</v>
      </c>
      <c r="CM1133" s="40">
        <f>VLOOKUP(CB1133,'PROMIS 57 T-Score Conversions'!Q$3:R$35,2,TRUE)</f>
        <v>40.8</v>
      </c>
      <c r="CN1133" s="44" t="str">
        <f t="shared" si="20"/>
        <v>Mild</v>
      </c>
      <c r="CO1133" s="40">
        <f>VLOOKUP(CC1133,'PROMIS 57 T-Score Conversions'!A$3:B$35,2,TRUE)</f>
        <v>67.7</v>
      </c>
      <c r="CP1133" s="39" t="str">
        <f t="shared" si="21"/>
        <v>Severe</v>
      </c>
      <c r="CQ1133" s="40">
        <f>VLOOKUP(CD1133,'PROMIS 57 T-Score Conversions'!E$3:F$35,2,TRUE)</f>
        <v>68.7</v>
      </c>
      <c r="CR1133" s="39" t="str">
        <f t="shared" si="22"/>
        <v>Moderate</v>
      </c>
      <c r="CS1133" s="40">
        <f>VLOOKUP(CE1133,'PROMIS 57 T-Score Conversions'!U$3:V$35,2,TRUE)</f>
        <v>66.4</v>
      </c>
      <c r="CT1133" s="39" t="str">
        <f t="shared" si="42"/>
        <v>Moderate</v>
      </c>
      <c r="CU1133" s="40">
        <f>VLOOKUP(CF1133,'PROMIS 57 T-Score Conversions'!Y$3:Z$35,2,TRUE)</f>
        <v>59.4</v>
      </c>
      <c r="CV1133" s="39" t="str">
        <f t="shared" si="24"/>
        <v>Mild</v>
      </c>
      <c r="CW1133" s="40">
        <f>vlookup(CG1133,'PROMIS 57 T-Score Conversions'!M$3:N$35,2,TRUE)</f>
        <v>37.7</v>
      </c>
      <c r="CX1133" s="39" t="str">
        <f t="shared" si="25"/>
        <v>Moderate</v>
      </c>
      <c r="CY1133" s="40">
        <f>VLOOKup(CH1133,'PROMIS 57 T-Score Conversions'!I$3:J$35,2,TRUE)</f>
        <v>66.2</v>
      </c>
      <c r="CZ1133" s="39" t="str">
        <f t="shared" si="26"/>
        <v>Moderate</v>
      </c>
      <c r="DA1133" s="37">
        <f>VLOOKUP(CJ1133,'PROMIS 57 T-Score Conversions'!AC$3:AD$35,2,TRUE)</f>
        <v>32.15</v>
      </c>
      <c r="DB1133" s="44" t="str">
        <f t="shared" si="30"/>
        <v>Moderate</v>
      </c>
      <c r="DC1133" s="40">
        <f>VLOOKUP(CK1133,'PROMIS 57 T-Score Conversions'!AG$3:AH$35,2,TRUE)</f>
        <v>54.94</v>
      </c>
      <c r="DD1133" s="39" t="str">
        <f t="shared" si="31"/>
        <v>Normal</v>
      </c>
    </row>
    <row r="1134">
      <c r="A1134" s="1" t="b">
        <v>1</v>
      </c>
      <c r="B1134" s="1" t="b">
        <v>1</v>
      </c>
      <c r="C1134" s="20">
        <v>44234.39779722222</v>
      </c>
      <c r="D1134" s="1" t="s">
        <v>522</v>
      </c>
      <c r="E1134" s="1">
        <v>2246.0</v>
      </c>
      <c r="F1134" s="1">
        <v>3.0</v>
      </c>
      <c r="G1134" s="1">
        <v>4.0</v>
      </c>
      <c r="H1134" s="1">
        <v>5.0</v>
      </c>
      <c r="I1134" s="1">
        <v>3.0</v>
      </c>
      <c r="J1134" s="1">
        <v>2.0</v>
      </c>
      <c r="K1134" s="1">
        <v>3.0</v>
      </c>
      <c r="L1134" s="1">
        <v>3.0</v>
      </c>
      <c r="M1134" s="1">
        <v>2.0</v>
      </c>
      <c r="N1134" s="1">
        <v>2.0</v>
      </c>
      <c r="O1134" s="1">
        <v>2.0</v>
      </c>
      <c r="P1134" s="1">
        <v>1.0</v>
      </c>
      <c r="Q1134" s="1">
        <v>1.0</v>
      </c>
      <c r="R1134" s="1">
        <v>2.0</v>
      </c>
      <c r="S1134" s="1">
        <v>4.0</v>
      </c>
      <c r="T1134" s="1">
        <v>2.0</v>
      </c>
      <c r="U1134" s="1">
        <v>1.0</v>
      </c>
      <c r="V1134" s="1">
        <v>1.0</v>
      </c>
      <c r="W1134" s="1">
        <v>1.0</v>
      </c>
      <c r="X1134" s="1">
        <v>2.0</v>
      </c>
      <c r="Y1134" s="1">
        <v>1.0</v>
      </c>
      <c r="Z1134" s="1">
        <v>1.0</v>
      </c>
      <c r="AA1134" s="1">
        <v>2.0</v>
      </c>
      <c r="AB1134" s="1">
        <v>1.0</v>
      </c>
      <c r="AC1134" s="1">
        <v>1.0</v>
      </c>
      <c r="AD1134" s="1">
        <v>2.0</v>
      </c>
      <c r="AE1134" s="1">
        <v>1.0</v>
      </c>
      <c r="AF1134" s="1">
        <v>1.0</v>
      </c>
      <c r="AG1134" s="1">
        <v>2.0</v>
      </c>
      <c r="AH1134" s="1">
        <v>2.0</v>
      </c>
      <c r="AI1134" s="1">
        <v>1.0</v>
      </c>
      <c r="AJ1134" s="1">
        <v>2.0</v>
      </c>
      <c r="AK1134" s="1">
        <v>2.0</v>
      </c>
      <c r="AL1134" s="1">
        <v>2.0</v>
      </c>
      <c r="AM1134" s="1">
        <v>1.0</v>
      </c>
      <c r="AN1134" s="1">
        <v>2.0</v>
      </c>
      <c r="AO1134" s="1">
        <v>1.0</v>
      </c>
      <c r="AP1134" s="1">
        <v>2.0</v>
      </c>
      <c r="AQ1134" s="1">
        <v>1.0</v>
      </c>
      <c r="AR1134" s="1">
        <v>1.0</v>
      </c>
      <c r="AS1134" s="1">
        <v>2.0</v>
      </c>
      <c r="AT1134" s="1">
        <v>4.0</v>
      </c>
      <c r="AU1134" s="1">
        <v>4.0</v>
      </c>
      <c r="AV1134" s="1">
        <v>2.0</v>
      </c>
      <c r="AW1134" s="1">
        <v>3.0</v>
      </c>
      <c r="AX1134" s="1">
        <v>3.0</v>
      </c>
      <c r="AY1134" s="1">
        <v>3.0</v>
      </c>
      <c r="AZ1134" s="1">
        <v>3.0</v>
      </c>
      <c r="BA1134" s="1">
        <v>3.0</v>
      </c>
      <c r="BB1134" s="1">
        <v>2.0</v>
      </c>
      <c r="BC1134" s="1">
        <v>2.0</v>
      </c>
      <c r="BD1134" s="1">
        <v>2.0</v>
      </c>
      <c r="BE1134" s="1">
        <v>2.0</v>
      </c>
      <c r="BF1134" s="1">
        <v>3.0</v>
      </c>
      <c r="BG1134" s="1">
        <v>2.0</v>
      </c>
      <c r="BH1134" s="1">
        <v>2.0</v>
      </c>
      <c r="BI1134" s="1">
        <v>2.0</v>
      </c>
      <c r="BJ1134" s="1">
        <v>2.0</v>
      </c>
      <c r="BK1134" s="1">
        <v>4.0</v>
      </c>
      <c r="BL1134" s="1">
        <v>4.0</v>
      </c>
      <c r="BM1134" s="1">
        <v>4.0</v>
      </c>
      <c r="BN1134" s="1">
        <v>3.0</v>
      </c>
      <c r="BO1134" s="1">
        <v>4.0</v>
      </c>
      <c r="BP1134" s="1">
        <v>3.0</v>
      </c>
      <c r="BQ1134" s="1">
        <v>3.0</v>
      </c>
      <c r="BR1134" s="1">
        <v>3.0</v>
      </c>
      <c r="BS1134" s="1">
        <v>4.0</v>
      </c>
      <c r="BT1134" s="1">
        <v>3.0</v>
      </c>
      <c r="BU1134" s="1">
        <v>4.0</v>
      </c>
      <c r="BV1134" s="1">
        <v>3.0</v>
      </c>
      <c r="BW1134" s="1">
        <v>4.0</v>
      </c>
      <c r="BX1134" s="1">
        <v>3.0</v>
      </c>
      <c r="BY1134" s="1">
        <v>2.0</v>
      </c>
      <c r="BZ1134" s="1">
        <v>3.0</v>
      </c>
      <c r="CA1134" s="64">
        <f t="shared" si="32"/>
        <v>173</v>
      </c>
      <c r="CB1134" s="45">
        <f t="shared" si="33"/>
        <v>25</v>
      </c>
      <c r="CC1134" s="45">
        <f t="shared" si="34"/>
        <v>15</v>
      </c>
      <c r="CD1134" s="45">
        <f t="shared" si="35"/>
        <v>10</v>
      </c>
      <c r="CE1134" s="45">
        <f t="shared" si="36"/>
        <v>13</v>
      </c>
      <c r="CF1134" s="45">
        <f t="shared" si="37"/>
        <v>12</v>
      </c>
      <c r="CG1134" s="45">
        <f t="shared" si="38"/>
        <v>25</v>
      </c>
      <c r="CH1134" s="45">
        <f t="shared" si="39"/>
        <v>17</v>
      </c>
      <c r="CI1134" s="45">
        <f t="shared" si="40"/>
        <v>0.2</v>
      </c>
      <c r="CJ1134">
        <f t="shared" si="10"/>
        <v>28</v>
      </c>
      <c r="CK1134" s="45">
        <f t="shared" si="41"/>
        <v>26</v>
      </c>
      <c r="CM1134" s="40">
        <f>VLOOKUP(CB1134,'PROMIS 57 T-Score Conversions'!Q$3:R$35,2,TRUE)</f>
        <v>38.8</v>
      </c>
      <c r="CN1134" s="44" t="str">
        <f t="shared" si="20"/>
        <v>Moderate</v>
      </c>
      <c r="CO1134" s="40">
        <f>VLOOKUP(CC1134,'PROMIS 57 T-Score Conversions'!A$3:B$35,2,TRUE)</f>
        <v>53.2</v>
      </c>
      <c r="CP1134" s="39" t="str">
        <f t="shared" si="21"/>
        <v>Mild</v>
      </c>
      <c r="CQ1134" s="40">
        <f>VLOOKUP(CD1134,'PROMIS 57 T-Score Conversions'!E$3:F$35,2,TRUE)</f>
        <v>47.5</v>
      </c>
      <c r="CR1134" s="39" t="str">
        <f t="shared" si="22"/>
        <v>Normal</v>
      </c>
      <c r="CS1134" s="40">
        <f>VLOOKUP(CE1134,'PROMIS 57 T-Score Conversions'!U$3:V$35,2,TRUE)</f>
        <v>45.6</v>
      </c>
      <c r="CT1134" s="39" t="str">
        <f t="shared" si="42"/>
        <v>Normal</v>
      </c>
      <c r="CU1134" s="40">
        <f>VLOOKUP(CF1134,'PROMIS 57 T-Score Conversions'!Y$3:Z$35,2,TRUE)</f>
        <v>39.8</v>
      </c>
      <c r="CV1134" s="39" t="str">
        <f t="shared" si="24"/>
        <v>Normal</v>
      </c>
      <c r="CW1134" s="40">
        <f>vlookup(CG1134,'PROMIS 57 T-Score Conversions'!M$3:N$35,2,TRUE)</f>
        <v>45</v>
      </c>
      <c r="CX1134" s="39" t="str">
        <f t="shared" si="25"/>
        <v>Normal</v>
      </c>
      <c r="CY1134" s="40">
        <f>VLOOKup(CH1134,'PROMIS 57 T-Score Conversions'!I$3:J$35,2,TRUE)</f>
        <v>56.6</v>
      </c>
      <c r="CZ1134" s="39" t="str">
        <f t="shared" si="26"/>
        <v>Mild</v>
      </c>
      <c r="DA1134" s="37">
        <f>VLOOKUP(CJ1134,'PROMIS 57 T-Score Conversions'!AC$3:AD$35,2,TRUE)</f>
        <v>43.57</v>
      </c>
      <c r="DB1134" s="44" t="str">
        <f t="shared" si="30"/>
        <v>Mild</v>
      </c>
      <c r="DC1134" s="40">
        <f>VLOOKUP(CK1134,'PROMIS 57 T-Score Conversions'!AG$3:AH$35,2,TRUE)</f>
        <v>45.27</v>
      </c>
      <c r="DD1134" s="39" t="str">
        <f t="shared" si="31"/>
        <v>Normal</v>
      </c>
    </row>
    <row r="1135">
      <c r="A1135" s="1" t="b">
        <v>1</v>
      </c>
      <c r="B1135" s="1" t="b">
        <v>1</v>
      </c>
      <c r="C1135" s="20">
        <v>44234.533844537036</v>
      </c>
      <c r="D1135" s="1" t="s">
        <v>410</v>
      </c>
      <c r="E1135" s="1">
        <v>2189.0</v>
      </c>
      <c r="F1135" s="1">
        <v>2.0</v>
      </c>
      <c r="G1135" s="1">
        <v>3.0</v>
      </c>
      <c r="H1135" s="1">
        <v>2.0</v>
      </c>
      <c r="I1135" s="1">
        <v>2.0</v>
      </c>
      <c r="J1135" s="1">
        <v>1.0</v>
      </c>
      <c r="K1135" s="1">
        <v>2.0</v>
      </c>
      <c r="L1135" s="1">
        <v>2.0</v>
      </c>
      <c r="M1135" s="1">
        <v>1.0</v>
      </c>
      <c r="N1135" s="1">
        <v>4.0</v>
      </c>
      <c r="O1135" s="1">
        <v>4.0</v>
      </c>
      <c r="P1135" s="1">
        <v>4.0</v>
      </c>
      <c r="Q1135" s="1">
        <v>4.0</v>
      </c>
      <c r="R1135" s="1">
        <v>4.0</v>
      </c>
      <c r="S1135" s="1">
        <v>4.0</v>
      </c>
      <c r="T1135" s="1">
        <v>4.0</v>
      </c>
      <c r="U1135" s="1">
        <v>4.0</v>
      </c>
      <c r="V1135" s="1">
        <v>4.0</v>
      </c>
      <c r="W1135" s="1">
        <v>4.0</v>
      </c>
      <c r="X1135" s="1">
        <v>5.0</v>
      </c>
      <c r="Y1135" s="1">
        <v>4.0</v>
      </c>
      <c r="Z1135" s="1">
        <v>5.0</v>
      </c>
      <c r="AA1135" s="1">
        <v>5.0</v>
      </c>
      <c r="AB1135" s="1">
        <v>5.0</v>
      </c>
      <c r="AC1135" s="1">
        <v>4.0</v>
      </c>
      <c r="AD1135" s="1">
        <v>4.0</v>
      </c>
      <c r="AE1135" s="1">
        <v>4.0</v>
      </c>
      <c r="AF1135" s="1">
        <v>4.0</v>
      </c>
      <c r="AG1135" s="1">
        <v>4.0</v>
      </c>
      <c r="AH1135" s="1">
        <v>4.0</v>
      </c>
      <c r="AI1135" s="1">
        <v>3.0</v>
      </c>
      <c r="AJ1135" s="1">
        <v>3.0</v>
      </c>
      <c r="AK1135" s="1">
        <v>4.0</v>
      </c>
      <c r="AL1135" s="1">
        <v>4.0</v>
      </c>
      <c r="AM1135" s="1">
        <v>4.0</v>
      </c>
      <c r="AN1135" s="1">
        <v>4.0</v>
      </c>
      <c r="AO1135" s="1">
        <v>4.0</v>
      </c>
      <c r="AP1135" s="1">
        <v>4.0</v>
      </c>
      <c r="AQ1135" s="1">
        <v>4.0</v>
      </c>
      <c r="AR1135" s="1">
        <v>3.0</v>
      </c>
      <c r="AS1135" s="1">
        <v>4.0</v>
      </c>
      <c r="AT1135" s="1">
        <v>2.0</v>
      </c>
      <c r="AU1135" s="1">
        <v>1.0</v>
      </c>
      <c r="AV1135" s="1">
        <v>2.0</v>
      </c>
      <c r="AW1135" s="1">
        <v>2.0</v>
      </c>
      <c r="AX1135" s="1">
        <v>1.0</v>
      </c>
      <c r="AY1135" s="1">
        <v>2.0</v>
      </c>
      <c r="AZ1135" s="1">
        <v>1.0</v>
      </c>
      <c r="BA1135" s="1">
        <v>2.0</v>
      </c>
      <c r="BB1135" s="1">
        <v>4.0</v>
      </c>
      <c r="BC1135" s="1">
        <v>4.0</v>
      </c>
      <c r="BD1135" s="1">
        <v>3.0</v>
      </c>
      <c r="BE1135" s="1">
        <v>4.0</v>
      </c>
      <c r="BF1135" s="1">
        <v>4.0</v>
      </c>
      <c r="BG1135" s="1">
        <v>4.0</v>
      </c>
      <c r="BH1135" s="1">
        <v>4.0</v>
      </c>
      <c r="BI1135" s="1">
        <v>4.0</v>
      </c>
      <c r="BJ1135" s="1">
        <v>7.0</v>
      </c>
      <c r="BK1135" s="1">
        <v>1.0</v>
      </c>
      <c r="BL1135" s="1">
        <v>1.0</v>
      </c>
      <c r="BM1135" s="1">
        <v>1.0</v>
      </c>
      <c r="BN1135" s="1">
        <v>1.0</v>
      </c>
      <c r="BO1135" s="1">
        <v>1.0</v>
      </c>
      <c r="BP1135" s="1">
        <v>1.0</v>
      </c>
      <c r="BQ1135" s="1">
        <v>1.0</v>
      </c>
      <c r="BR1135" s="1">
        <v>1.0</v>
      </c>
      <c r="BS1135" s="1">
        <v>4.0</v>
      </c>
      <c r="BT1135" s="1">
        <v>5.0</v>
      </c>
      <c r="BU1135" s="1">
        <v>5.0</v>
      </c>
      <c r="BV1135" s="1">
        <v>5.0</v>
      </c>
      <c r="BW1135" s="1">
        <v>5.0</v>
      </c>
      <c r="BX1135" s="1">
        <v>5.0</v>
      </c>
      <c r="BY1135" s="1">
        <v>4.0</v>
      </c>
      <c r="BZ1135" s="1">
        <v>5.0</v>
      </c>
      <c r="CA1135" s="64">
        <f t="shared" si="32"/>
        <v>241</v>
      </c>
      <c r="CB1135" s="45">
        <f t="shared" si="33"/>
        <v>15</v>
      </c>
      <c r="CC1135" s="45">
        <f t="shared" si="34"/>
        <v>32</v>
      </c>
      <c r="CD1135" s="45">
        <f t="shared" si="35"/>
        <v>36</v>
      </c>
      <c r="CE1135" s="45">
        <f t="shared" si="36"/>
        <v>30</v>
      </c>
      <c r="CF1135" s="45">
        <f t="shared" si="37"/>
        <v>31</v>
      </c>
      <c r="CG1135" s="45">
        <f t="shared" si="38"/>
        <v>13</v>
      </c>
      <c r="CH1135" s="45">
        <f t="shared" si="39"/>
        <v>31</v>
      </c>
      <c r="CI1135" s="45">
        <f t="shared" si="40"/>
        <v>0.7</v>
      </c>
      <c r="CJ1135">
        <f t="shared" si="10"/>
        <v>8</v>
      </c>
      <c r="CK1135" s="45">
        <f t="shared" si="41"/>
        <v>38</v>
      </c>
      <c r="CM1135" s="40">
        <f>VLOOKUP(CB1135,'PROMIS 57 T-Score Conversions'!Q$3:R$35,2,TRUE)</f>
        <v>31.7</v>
      </c>
      <c r="CN1135" s="44" t="str">
        <f t="shared" si="20"/>
        <v>Moderate</v>
      </c>
      <c r="CO1135" s="40">
        <f>VLOOKUP(CC1135,'PROMIS 57 T-Score Conversions'!A$3:B$35,2,TRUE)</f>
        <v>70.8</v>
      </c>
      <c r="CP1135" s="39" t="str">
        <f t="shared" si="21"/>
        <v>Severe</v>
      </c>
      <c r="CQ1135" s="40">
        <f>VLOOKUP(CD1135,'PROMIS 57 T-Score Conversions'!E$3:F$35,2,TRUE)</f>
        <v>73.9</v>
      </c>
      <c r="CR1135" s="39" t="str">
        <f t="shared" si="22"/>
        <v>Severe</v>
      </c>
      <c r="CS1135" s="40">
        <f>VLOOKUP(CE1135,'PROMIS 57 T-Score Conversions'!U$3:V$35,2,TRUE)</f>
        <v>63.3</v>
      </c>
      <c r="CT1135" s="39" t="str">
        <f t="shared" si="42"/>
        <v>Moderate</v>
      </c>
      <c r="CU1135" s="40">
        <f>VLOOKUP(CF1135,'PROMIS 57 T-Score Conversions'!Y$3:Z$35,2,TRUE)</f>
        <v>61.5</v>
      </c>
      <c r="CV1135" s="39" t="str">
        <f t="shared" si="24"/>
        <v>Moderate</v>
      </c>
      <c r="CW1135" s="40">
        <f>vlookup(CG1135,'PROMIS 57 T-Score Conversions'!M$3:N$35,2,TRUE)</f>
        <v>34.5</v>
      </c>
      <c r="CX1135" s="39" t="str">
        <f t="shared" si="25"/>
        <v>Moderate</v>
      </c>
      <c r="CY1135" s="40">
        <f>VLOOKup(CH1135,'PROMIS 57 T-Score Conversions'!I$3:J$35,2,TRUE)</f>
        <v>66.2</v>
      </c>
      <c r="CZ1135" s="39" t="str">
        <f t="shared" si="26"/>
        <v>Moderate</v>
      </c>
      <c r="DA1135" s="37">
        <f>VLOOKUP(CJ1135,'PROMIS 57 T-Score Conversions'!AC$3:AD$35,2,TRUE)</f>
        <v>22.41</v>
      </c>
      <c r="DB1135" s="44" t="str">
        <f t="shared" si="30"/>
        <v>Severe</v>
      </c>
      <c r="DC1135" s="40">
        <f>VLOOKUP(CK1135,'PROMIS 57 T-Score Conversions'!AG$3:AH$35,2,TRUE)</f>
        <v>59.95</v>
      </c>
      <c r="DD1135" s="39" t="str">
        <f t="shared" si="31"/>
        <v>Mild</v>
      </c>
    </row>
    <row r="1136">
      <c r="A1136" s="1" t="b">
        <v>1</v>
      </c>
      <c r="B1136" s="1" t="b">
        <v>1</v>
      </c>
      <c r="C1136" s="20">
        <v>44234.590245370375</v>
      </c>
      <c r="D1136" s="1" t="s">
        <v>535</v>
      </c>
      <c r="E1136" s="1">
        <v>2381.0</v>
      </c>
      <c r="F1136" s="1">
        <v>5.0</v>
      </c>
      <c r="G1136" s="1">
        <v>4.0</v>
      </c>
      <c r="H1136" s="1">
        <v>5.0</v>
      </c>
      <c r="I1136" s="1">
        <v>5.0</v>
      </c>
      <c r="J1136" s="1">
        <v>4.0</v>
      </c>
      <c r="K1136" s="1">
        <v>5.0</v>
      </c>
      <c r="L1136" s="1">
        <v>5.0</v>
      </c>
      <c r="M1136" s="1">
        <v>5.0</v>
      </c>
      <c r="N1136" s="1">
        <v>1.0</v>
      </c>
      <c r="O1136" s="1">
        <v>1.0</v>
      </c>
      <c r="P1136" s="1">
        <v>1.0</v>
      </c>
      <c r="Q1136" s="1">
        <v>2.0</v>
      </c>
      <c r="R1136" s="1">
        <v>1.0</v>
      </c>
      <c r="S1136" s="1">
        <v>1.0</v>
      </c>
      <c r="T1136" s="1">
        <v>1.0</v>
      </c>
      <c r="U1136" s="1">
        <v>2.0</v>
      </c>
      <c r="V1136" s="1">
        <v>1.0</v>
      </c>
      <c r="W1136" s="1">
        <v>1.0</v>
      </c>
      <c r="X1136" s="1">
        <v>1.0</v>
      </c>
      <c r="Y1136" s="1">
        <v>1.0</v>
      </c>
      <c r="Z1136" s="1">
        <v>1.0</v>
      </c>
      <c r="AA1136" s="1">
        <v>1.0</v>
      </c>
      <c r="AB1136" s="1">
        <v>1.0</v>
      </c>
      <c r="AC1136" s="1">
        <v>1.0</v>
      </c>
      <c r="AD1136" s="1">
        <v>1.0</v>
      </c>
      <c r="AE1136" s="1">
        <v>2.0</v>
      </c>
      <c r="AF1136" s="1">
        <v>3.0</v>
      </c>
      <c r="AG1136" s="1">
        <v>3.0</v>
      </c>
      <c r="AH1136" s="1">
        <v>3.0</v>
      </c>
      <c r="AI1136" s="1">
        <v>2.0</v>
      </c>
      <c r="AJ1136" s="1">
        <v>2.0</v>
      </c>
      <c r="AK1136" s="1">
        <v>2.0</v>
      </c>
      <c r="AL1136" s="1">
        <v>4.0</v>
      </c>
      <c r="AM1136" s="1">
        <v>4.0</v>
      </c>
      <c r="AN1136" s="1">
        <v>3.0</v>
      </c>
      <c r="AO1136" s="1">
        <v>4.0</v>
      </c>
      <c r="AP1136" s="1">
        <v>2.0</v>
      </c>
      <c r="AQ1136" s="1">
        <v>3.0</v>
      </c>
      <c r="AR1136" s="1">
        <v>4.0</v>
      </c>
      <c r="AS1136" s="1">
        <v>2.0</v>
      </c>
      <c r="AT1136" s="1">
        <v>5.0</v>
      </c>
      <c r="AU1136" s="1">
        <v>5.0</v>
      </c>
      <c r="AV1136" s="1">
        <v>4.0</v>
      </c>
      <c r="AW1136" s="1">
        <v>2.0</v>
      </c>
      <c r="AX1136" s="1">
        <v>2.0</v>
      </c>
      <c r="AY1136" s="1">
        <v>2.0</v>
      </c>
      <c r="AZ1136" s="1">
        <v>5.0</v>
      </c>
      <c r="BA1136" s="1">
        <v>3.0</v>
      </c>
      <c r="BB1136" s="1">
        <v>2.0</v>
      </c>
      <c r="BC1136" s="1">
        <v>2.0</v>
      </c>
      <c r="BD1136" s="1">
        <v>3.0</v>
      </c>
      <c r="BE1136" s="1">
        <v>2.0</v>
      </c>
      <c r="BF1136" s="1">
        <v>2.0</v>
      </c>
      <c r="BG1136" s="1">
        <v>3.0</v>
      </c>
      <c r="BH1136" s="1">
        <v>3.0</v>
      </c>
      <c r="BI1136" s="1">
        <v>1.0</v>
      </c>
      <c r="BJ1136" s="1">
        <v>2.0</v>
      </c>
      <c r="BK1136" s="1">
        <v>3.0</v>
      </c>
      <c r="BL1136" s="1">
        <v>4.0</v>
      </c>
      <c r="BM1136" s="1">
        <v>3.0</v>
      </c>
      <c r="BN1136" s="1">
        <v>3.0</v>
      </c>
      <c r="BO1136" s="1">
        <v>3.0</v>
      </c>
      <c r="BP1136" s="1">
        <v>2.0</v>
      </c>
      <c r="BQ1136" s="1">
        <v>2.0</v>
      </c>
      <c r="BR1136" s="1">
        <v>3.0</v>
      </c>
      <c r="BS1136" s="1">
        <v>4.0</v>
      </c>
      <c r="BT1136" s="1">
        <v>4.0</v>
      </c>
      <c r="BU1136" s="1">
        <v>3.0</v>
      </c>
      <c r="BV1136" s="1">
        <v>4.0</v>
      </c>
      <c r="BW1136" s="1">
        <v>3.0</v>
      </c>
      <c r="BX1136" s="1">
        <v>3.0</v>
      </c>
      <c r="BY1136" s="1">
        <v>3.0</v>
      </c>
      <c r="BZ1136" s="1">
        <v>3.0</v>
      </c>
      <c r="CA1136" s="64">
        <f t="shared" si="32"/>
        <v>198</v>
      </c>
      <c r="CB1136" s="45">
        <f t="shared" si="33"/>
        <v>38</v>
      </c>
      <c r="CC1136" s="45">
        <f t="shared" si="34"/>
        <v>10</v>
      </c>
      <c r="CD1136" s="45">
        <f t="shared" si="35"/>
        <v>8</v>
      </c>
      <c r="CE1136" s="45">
        <f t="shared" si="36"/>
        <v>18</v>
      </c>
      <c r="CF1136" s="45">
        <f t="shared" si="37"/>
        <v>26</v>
      </c>
      <c r="CG1136" s="45">
        <f t="shared" si="38"/>
        <v>28</v>
      </c>
      <c r="CH1136" s="45">
        <f t="shared" si="39"/>
        <v>18</v>
      </c>
      <c r="CI1136" s="45">
        <f t="shared" si="40"/>
        <v>0.2</v>
      </c>
      <c r="CJ1136">
        <f t="shared" si="10"/>
        <v>23</v>
      </c>
      <c r="CK1136" s="45">
        <f t="shared" si="41"/>
        <v>27</v>
      </c>
      <c r="CM1136" s="40">
        <f>VLOOKUP(CB1136,'PROMIS 57 T-Score Conversions'!Q$3:R$35,2,TRUE)</f>
        <v>50.8</v>
      </c>
      <c r="CN1136" s="44" t="str">
        <f t="shared" si="20"/>
        <v>Normal</v>
      </c>
      <c r="CO1136" s="40">
        <f>VLOOKUP(CC1136,'PROMIS 57 T-Score Conversions'!A$3:B$35,2,TRUE)</f>
        <v>45.9</v>
      </c>
      <c r="CP1136" s="39" t="str">
        <f t="shared" si="21"/>
        <v>Normal</v>
      </c>
      <c r="CQ1136" s="40">
        <f>VLOOKUP(CD1136,'PROMIS 57 T-Score Conversions'!E$3:F$35,2,TRUE)</f>
        <v>38.2</v>
      </c>
      <c r="CR1136" s="39" t="str">
        <f t="shared" si="22"/>
        <v>Normal</v>
      </c>
      <c r="CS1136" s="40">
        <f>VLOOKUP(CE1136,'PROMIS 57 T-Score Conversions'!U$3:V$35,2,TRUE)</f>
        <v>51.5</v>
      </c>
      <c r="CT1136" s="39" t="str">
        <f t="shared" si="42"/>
        <v>Normal</v>
      </c>
      <c r="CU1136" s="40">
        <f>VLOOKUP(CF1136,'PROMIS 57 T-Score Conversions'!Y$3:Z$35,2,TRUE)</f>
        <v>56.3</v>
      </c>
      <c r="CV1136" s="39" t="str">
        <f t="shared" si="24"/>
        <v>Mild</v>
      </c>
      <c r="CW1136" s="40">
        <f>vlookup(CG1136,'PROMIS 57 T-Score Conversions'!M$3:N$35,2,TRUE)</f>
        <v>48</v>
      </c>
      <c r="CX1136" s="39" t="str">
        <f t="shared" si="25"/>
        <v>Normal</v>
      </c>
      <c r="CY1136" s="40">
        <f>VLOOKup(CH1136,'PROMIS 57 T-Score Conversions'!I$3:J$35,2,TRUE)</f>
        <v>58.1</v>
      </c>
      <c r="CZ1136" s="39" t="str">
        <f t="shared" si="26"/>
        <v>Mild</v>
      </c>
      <c r="DA1136" s="37">
        <f>VLOOKUP(CJ1136,'PROMIS 57 T-Score Conversions'!AC$3:AD$35,2,TRUE)</f>
        <v>39.5</v>
      </c>
      <c r="DB1136" s="44" t="str">
        <f t="shared" si="30"/>
        <v>Moderate</v>
      </c>
      <c r="DC1136" s="40">
        <f>VLOOKUP(CK1136,'PROMIS 57 T-Score Conversions'!AG$3:AH$35,2,TRUE)</f>
        <v>46.21</v>
      </c>
      <c r="DD1136" s="39" t="str">
        <f t="shared" si="31"/>
        <v>Normal</v>
      </c>
    </row>
    <row r="1137">
      <c r="A1137" s="1" t="b">
        <v>1</v>
      </c>
      <c r="B1137" s="1" t="b">
        <v>1</v>
      </c>
      <c r="C1137" s="20">
        <v>44235.39579858797</v>
      </c>
      <c r="D1137" s="1" t="s">
        <v>590</v>
      </c>
      <c r="E1137" s="1">
        <v>2262.0</v>
      </c>
      <c r="F1137" s="1">
        <v>1.0</v>
      </c>
      <c r="G1137" s="1">
        <v>2.0</v>
      </c>
      <c r="H1137" s="1">
        <v>5.0</v>
      </c>
      <c r="I1137" s="1">
        <v>4.0</v>
      </c>
      <c r="J1137" s="1">
        <v>1.0</v>
      </c>
      <c r="K1137" s="1">
        <v>1.0</v>
      </c>
      <c r="L1137" s="1">
        <v>5.0</v>
      </c>
      <c r="M1137" s="1">
        <v>1.0</v>
      </c>
      <c r="N1137" s="1">
        <v>5.0</v>
      </c>
      <c r="O1137" s="1">
        <v>5.0</v>
      </c>
      <c r="P1137" s="1">
        <v>5.0</v>
      </c>
      <c r="Q1137" s="1">
        <v>5.0</v>
      </c>
      <c r="R1137" s="1">
        <v>5.0</v>
      </c>
      <c r="S1137" s="1">
        <v>5.0</v>
      </c>
      <c r="T1137" s="1">
        <v>5.0</v>
      </c>
      <c r="U1137" s="1">
        <v>5.0</v>
      </c>
      <c r="V1137" s="1">
        <v>5.0</v>
      </c>
      <c r="W1137" s="1">
        <v>5.0</v>
      </c>
      <c r="X1137" s="1">
        <v>5.0</v>
      </c>
      <c r="Y1137" s="1">
        <v>5.0</v>
      </c>
      <c r="Z1137" s="1">
        <v>5.0</v>
      </c>
      <c r="AA1137" s="1">
        <v>4.0</v>
      </c>
      <c r="AB1137" s="1">
        <v>5.0</v>
      </c>
      <c r="AC1137" s="1">
        <v>5.0</v>
      </c>
      <c r="AD1137" s="1">
        <v>5.0</v>
      </c>
      <c r="AE1137" s="1">
        <v>5.0</v>
      </c>
      <c r="AF1137" s="1">
        <v>5.0</v>
      </c>
      <c r="AG1137" s="1">
        <v>5.0</v>
      </c>
      <c r="AH1137" s="1">
        <v>5.0</v>
      </c>
      <c r="AI1137" s="1">
        <v>5.0</v>
      </c>
      <c r="AJ1137" s="1">
        <v>5.0</v>
      </c>
      <c r="AK1137" s="1">
        <v>5.0</v>
      </c>
      <c r="AL1137" s="1">
        <v>5.0</v>
      </c>
      <c r="AM1137" s="1">
        <v>5.0</v>
      </c>
      <c r="AN1137" s="1">
        <v>5.0</v>
      </c>
      <c r="AO1137" s="1">
        <v>5.0</v>
      </c>
      <c r="AP1137" s="1">
        <v>5.0</v>
      </c>
      <c r="AQ1137" s="1">
        <v>5.0</v>
      </c>
      <c r="AR1137" s="1">
        <v>5.0</v>
      </c>
      <c r="AS1137" s="1">
        <v>5.0</v>
      </c>
      <c r="AT1137" s="1">
        <v>1.0</v>
      </c>
      <c r="AU1137" s="1">
        <v>2.0</v>
      </c>
      <c r="AV1137" s="1">
        <v>1.0</v>
      </c>
      <c r="AW1137" s="1">
        <v>2.0</v>
      </c>
      <c r="AX1137" s="1">
        <v>2.0</v>
      </c>
      <c r="AY1137" s="1">
        <v>2.0</v>
      </c>
      <c r="AZ1137" s="1">
        <v>2.0</v>
      </c>
      <c r="BA1137" s="1">
        <v>2.0</v>
      </c>
      <c r="BB1137" s="1">
        <v>5.0</v>
      </c>
      <c r="BC1137" s="1">
        <v>5.0</v>
      </c>
      <c r="BD1137" s="1">
        <v>4.0</v>
      </c>
      <c r="BE1137" s="1">
        <v>5.0</v>
      </c>
      <c r="BF1137" s="1">
        <v>5.0</v>
      </c>
      <c r="BG1137" s="1">
        <v>5.0</v>
      </c>
      <c r="BH1137" s="1">
        <v>5.0</v>
      </c>
      <c r="BI1137" s="1">
        <v>4.0</v>
      </c>
      <c r="BJ1137" s="1">
        <v>10.0</v>
      </c>
      <c r="BK1137" s="1">
        <v>1.0</v>
      </c>
      <c r="BL1137" s="1">
        <v>1.0</v>
      </c>
      <c r="BM1137" s="1">
        <v>1.0</v>
      </c>
      <c r="BN1137" s="1">
        <v>1.0</v>
      </c>
      <c r="BO1137" s="1">
        <v>1.0</v>
      </c>
      <c r="BP1137" s="1">
        <v>1.0</v>
      </c>
      <c r="BQ1137" s="1">
        <v>1.0</v>
      </c>
      <c r="BR1137" s="1">
        <v>1.0</v>
      </c>
      <c r="BS1137" s="1">
        <v>5.0</v>
      </c>
      <c r="BT1137" s="1">
        <v>5.0</v>
      </c>
      <c r="BU1137" s="1">
        <v>5.0</v>
      </c>
      <c r="BV1137" s="1">
        <v>5.0</v>
      </c>
      <c r="BW1137" s="1">
        <v>5.0</v>
      </c>
      <c r="BX1137" s="1">
        <v>5.0</v>
      </c>
      <c r="BY1137" s="1">
        <v>5.0</v>
      </c>
      <c r="BZ1137" s="1">
        <v>5.0</v>
      </c>
      <c r="CA1137" s="64">
        <f t="shared" si="32"/>
        <v>289</v>
      </c>
      <c r="CB1137" s="45">
        <f t="shared" si="33"/>
        <v>20</v>
      </c>
      <c r="CC1137" s="45">
        <f t="shared" si="34"/>
        <v>40</v>
      </c>
      <c r="CD1137" s="45">
        <f t="shared" si="35"/>
        <v>39</v>
      </c>
      <c r="CE1137" s="45">
        <f t="shared" si="36"/>
        <v>40</v>
      </c>
      <c r="CF1137" s="45">
        <f t="shared" si="37"/>
        <v>40</v>
      </c>
      <c r="CG1137" s="45">
        <f t="shared" si="38"/>
        <v>14</v>
      </c>
      <c r="CH1137" s="45">
        <f t="shared" si="39"/>
        <v>38</v>
      </c>
      <c r="CI1137" s="45">
        <f t="shared" si="40"/>
        <v>1</v>
      </c>
      <c r="CJ1137">
        <f t="shared" si="10"/>
        <v>8</v>
      </c>
      <c r="CK1137" s="45">
        <f t="shared" si="41"/>
        <v>40</v>
      </c>
      <c r="CM1137" s="40">
        <f>VLOOKUP(CB1137,'PROMIS 57 T-Score Conversions'!Q$3:R$35,2,TRUE)</f>
        <v>35.4</v>
      </c>
      <c r="CN1137" s="44" t="str">
        <f t="shared" si="20"/>
        <v>Moderate</v>
      </c>
      <c r="CO1137" s="40">
        <f>VLOOKUP(CC1137,'PROMIS 57 T-Score Conversions'!A$3:B$35,2,TRUE)</f>
        <v>83.1</v>
      </c>
      <c r="CP1137" s="39" t="str">
        <f t="shared" si="21"/>
        <v>Severe</v>
      </c>
      <c r="CQ1137" s="40">
        <f>VLOOKUP(CD1137,'PROMIS 57 T-Score Conversions'!E$3:F$35,2,TRUE)</f>
        <v>78.2</v>
      </c>
      <c r="CR1137" s="39" t="str">
        <f t="shared" si="22"/>
        <v>Severe</v>
      </c>
      <c r="CS1137" s="40">
        <f>VLOOKUP(CE1137,'PROMIS 57 T-Score Conversions'!U$3:V$35,2,TRUE)</f>
        <v>77.8</v>
      </c>
      <c r="CT1137" s="39" t="str">
        <f t="shared" si="42"/>
        <v>Severe</v>
      </c>
      <c r="CU1137" s="40">
        <f>VLOOKUP(CF1137,'PROMIS 57 T-Score Conversions'!Y$3:Z$35,2,TRUE)</f>
        <v>76.5</v>
      </c>
      <c r="CV1137" s="39" t="str">
        <f t="shared" si="24"/>
        <v>Severe</v>
      </c>
      <c r="CW1137" s="40">
        <f>vlookup(CG1137,'PROMIS 57 T-Score Conversions'!M$3:N$35,2,TRUE)</f>
        <v>35.3</v>
      </c>
      <c r="CX1137" s="39" t="str">
        <f t="shared" si="25"/>
        <v>Moderate</v>
      </c>
      <c r="CY1137" s="40">
        <f>VLOOKup(CH1137,'PROMIS 57 T-Score Conversions'!I$3:J$35,2,TRUE)</f>
        <v>72.1</v>
      </c>
      <c r="CZ1137" s="39" t="str">
        <f t="shared" si="26"/>
        <v>Severe</v>
      </c>
      <c r="DA1137" s="37">
        <f>VLOOKUP(CJ1137,'PROMIS 57 T-Score Conversions'!AC$3:AD$35,2,TRUE)</f>
        <v>22.41</v>
      </c>
      <c r="DB1137" s="44" t="str">
        <f t="shared" si="30"/>
        <v>Severe</v>
      </c>
      <c r="DC1137" s="40">
        <f>VLOOKUP(CK1137,'PROMIS 57 T-Score Conversions'!AG$3:AH$35,2,TRUE)</f>
        <v>67.09</v>
      </c>
      <c r="DD1137" s="39" t="str">
        <f t="shared" si="31"/>
        <v>Moderate</v>
      </c>
    </row>
    <row r="1138">
      <c r="A1138" s="1" t="b">
        <v>1</v>
      </c>
      <c r="B1138" s="1" t="b">
        <v>1</v>
      </c>
      <c r="C1138" s="20">
        <v>44235.48068925926</v>
      </c>
      <c r="D1138" s="1" t="s">
        <v>622</v>
      </c>
      <c r="E1138" s="1">
        <v>2479.0</v>
      </c>
      <c r="F1138" s="1">
        <v>4.0</v>
      </c>
      <c r="G1138" s="1">
        <v>5.0</v>
      </c>
      <c r="H1138" s="1">
        <v>5.0</v>
      </c>
      <c r="I1138" s="1">
        <v>5.0</v>
      </c>
      <c r="J1138" s="1">
        <v>3.0</v>
      </c>
      <c r="K1138" s="1">
        <v>5.0</v>
      </c>
      <c r="L1138" s="1">
        <v>5.0</v>
      </c>
      <c r="M1138" s="1">
        <v>4.0</v>
      </c>
      <c r="N1138" s="1">
        <v>4.0</v>
      </c>
      <c r="O1138" s="1">
        <v>2.0</v>
      </c>
      <c r="P1138" s="1">
        <v>2.0</v>
      </c>
      <c r="Q1138" s="1">
        <v>3.0</v>
      </c>
      <c r="R1138" s="1">
        <v>4.0</v>
      </c>
      <c r="S1138" s="1">
        <v>4.0</v>
      </c>
      <c r="T1138" s="1">
        <v>3.0</v>
      </c>
      <c r="U1138" s="1">
        <v>3.0</v>
      </c>
      <c r="V1138" s="1">
        <v>2.0</v>
      </c>
      <c r="W1138" s="1">
        <v>3.0</v>
      </c>
      <c r="X1138" s="1">
        <v>2.0</v>
      </c>
      <c r="Y1138" s="1">
        <v>2.0</v>
      </c>
      <c r="Z1138" s="1">
        <v>2.0</v>
      </c>
      <c r="AA1138" s="1">
        <v>2.0</v>
      </c>
      <c r="AB1138" s="1">
        <v>2.0</v>
      </c>
      <c r="AC1138" s="1">
        <v>2.0</v>
      </c>
      <c r="AD1138" s="1">
        <v>4.0</v>
      </c>
      <c r="AE1138" s="1">
        <v>2.0</v>
      </c>
      <c r="AF1138" s="1">
        <v>4.0</v>
      </c>
      <c r="AG1138" s="1">
        <v>4.0</v>
      </c>
      <c r="AH1138" s="1">
        <v>4.0</v>
      </c>
      <c r="AI1138" s="1">
        <v>4.0</v>
      </c>
      <c r="AJ1138" s="1">
        <v>2.0</v>
      </c>
      <c r="AK1138" s="1">
        <v>4.0</v>
      </c>
      <c r="AL1138" s="1">
        <v>1.0</v>
      </c>
      <c r="AM1138" s="1">
        <v>1.0</v>
      </c>
      <c r="AN1138" s="1">
        <v>1.0</v>
      </c>
      <c r="AO1138" s="1">
        <v>1.0</v>
      </c>
      <c r="AP1138" s="1">
        <v>1.0</v>
      </c>
      <c r="AQ1138" s="1">
        <v>1.0</v>
      </c>
      <c r="AR1138" s="1">
        <v>1.0</v>
      </c>
      <c r="AS1138" s="1">
        <v>1.0</v>
      </c>
      <c r="AT1138" s="1">
        <v>3.0</v>
      </c>
      <c r="AU1138" s="1">
        <v>3.0</v>
      </c>
      <c r="AV1138" s="1">
        <v>1.0</v>
      </c>
      <c r="AW1138" s="1">
        <v>1.0</v>
      </c>
      <c r="AX1138" s="1">
        <v>1.0</v>
      </c>
      <c r="AY1138" s="1">
        <v>1.0</v>
      </c>
      <c r="AZ1138" s="1">
        <v>4.0</v>
      </c>
      <c r="BA1138" s="1">
        <v>1.0</v>
      </c>
      <c r="BB1138" s="1">
        <v>2.0</v>
      </c>
      <c r="BC1138" s="1">
        <v>2.0</v>
      </c>
      <c r="BD1138" s="1">
        <v>2.0</v>
      </c>
      <c r="BE1138" s="1">
        <v>2.0</v>
      </c>
      <c r="BF1138" s="1">
        <v>5.0</v>
      </c>
      <c r="BG1138" s="1">
        <v>5.0</v>
      </c>
      <c r="BH1138" s="1">
        <v>3.0</v>
      </c>
      <c r="BI1138" s="1">
        <v>2.0</v>
      </c>
      <c r="BJ1138" s="1">
        <v>1.0</v>
      </c>
      <c r="BK1138" s="1">
        <v>4.0</v>
      </c>
      <c r="BL1138" s="1">
        <v>5.0</v>
      </c>
      <c r="BM1138" s="1">
        <v>4.0</v>
      </c>
      <c r="BN1138" s="1">
        <v>5.0</v>
      </c>
      <c r="BO1138" s="1">
        <v>4.0</v>
      </c>
      <c r="BP1138" s="1">
        <v>4.0</v>
      </c>
      <c r="BQ1138" s="1">
        <v>4.0</v>
      </c>
      <c r="BR1138" s="1">
        <v>5.0</v>
      </c>
      <c r="BS1138" s="1">
        <v>1.0</v>
      </c>
      <c r="BT1138" s="1">
        <v>2.0</v>
      </c>
      <c r="BU1138" s="1">
        <v>1.0</v>
      </c>
      <c r="BV1138" s="1">
        <v>1.0</v>
      </c>
      <c r="BW1138" s="1">
        <v>1.0</v>
      </c>
      <c r="BX1138" s="1">
        <v>1.0</v>
      </c>
      <c r="BY1138" s="1">
        <v>1.0</v>
      </c>
      <c r="BZ1138" s="1">
        <v>2.0</v>
      </c>
      <c r="CA1138" s="64">
        <f t="shared" si="32"/>
        <v>198</v>
      </c>
      <c r="CB1138" s="45">
        <f t="shared" si="33"/>
        <v>36</v>
      </c>
      <c r="CC1138" s="45">
        <f t="shared" si="34"/>
        <v>25</v>
      </c>
      <c r="CD1138" s="45">
        <f t="shared" si="35"/>
        <v>17</v>
      </c>
      <c r="CE1138" s="45">
        <f t="shared" si="36"/>
        <v>28</v>
      </c>
      <c r="CF1138" s="45">
        <f t="shared" si="37"/>
        <v>8</v>
      </c>
      <c r="CG1138" s="45">
        <f t="shared" si="38"/>
        <v>15</v>
      </c>
      <c r="CH1138" s="45">
        <f t="shared" si="39"/>
        <v>23</v>
      </c>
      <c r="CI1138" s="45">
        <f t="shared" si="40"/>
        <v>0.1</v>
      </c>
      <c r="CJ1138">
        <f t="shared" si="10"/>
        <v>35</v>
      </c>
      <c r="CK1138" s="45">
        <f t="shared" si="41"/>
        <v>10</v>
      </c>
      <c r="CM1138" s="40">
        <f>VLOOKUP(CB1138,'PROMIS 57 T-Score Conversions'!Q$3:R$35,2,TRUE)</f>
        <v>47.8</v>
      </c>
      <c r="CN1138" s="44" t="str">
        <f t="shared" si="20"/>
        <v>Normal</v>
      </c>
      <c r="CO1138" s="40">
        <f>VLOOKUP(CC1138,'PROMIS 57 T-Score Conversions'!A$3:B$35,2,TRUE)</f>
        <v>63.5</v>
      </c>
      <c r="CP1138" s="39" t="str">
        <f t="shared" si="21"/>
        <v>Moderate</v>
      </c>
      <c r="CQ1138" s="40">
        <f>VLOOKUP(CD1138,'PROMIS 57 T-Score Conversions'!E$3:F$35,2,TRUE)</f>
        <v>55.9</v>
      </c>
      <c r="CR1138" s="39" t="str">
        <f t="shared" si="22"/>
        <v>Mild</v>
      </c>
      <c r="CS1138" s="40">
        <f>VLOOKUP(CE1138,'PROMIS 57 T-Score Conversions'!U$3:V$35,2,TRUE)</f>
        <v>61.3</v>
      </c>
      <c r="CT1138" s="39" t="str">
        <f t="shared" si="42"/>
        <v>Moderate</v>
      </c>
      <c r="CU1138" s="40">
        <f>VLOOKUP(CF1138,'PROMIS 57 T-Score Conversions'!Y$3:Z$35,2,TRUE)</f>
        <v>28.9</v>
      </c>
      <c r="CV1138" s="39" t="str">
        <f t="shared" si="24"/>
        <v>Normal</v>
      </c>
      <c r="CW1138" s="40">
        <f>vlookup(CG1138,'PROMIS 57 T-Score Conversions'!M$3:N$35,2,TRUE)</f>
        <v>36.2</v>
      </c>
      <c r="CX1138" s="39" t="str">
        <f t="shared" si="25"/>
        <v>Moderate</v>
      </c>
      <c r="CY1138" s="40">
        <f>VLOOKup(CH1138,'PROMIS 57 T-Score Conversions'!I$3:J$35,2,TRUE)</f>
        <v>60.8</v>
      </c>
      <c r="CZ1138" s="39" t="str">
        <f t="shared" si="26"/>
        <v>Moderate</v>
      </c>
      <c r="DA1138" s="37">
        <f>VLOOKUP(CJ1138,'PROMIS 57 T-Score Conversions'!AC$3:AD$35,2,TRUE)</f>
        <v>50.45</v>
      </c>
      <c r="DB1138" s="44" t="str">
        <f t="shared" si="30"/>
        <v>Normal</v>
      </c>
      <c r="DC1138" s="40">
        <f>VLOOKUP(CK1138,'PROMIS 57 T-Score Conversions'!AG$3:AH$35,2,TRUE)</f>
        <v>28.63</v>
      </c>
      <c r="DD1138" s="39" t="str">
        <f t="shared" si="31"/>
        <v>Normal</v>
      </c>
    </row>
    <row r="1139">
      <c r="A1139" s="1" t="b">
        <v>1</v>
      </c>
      <c r="B1139" s="1" t="b">
        <v>1</v>
      </c>
      <c r="C1139" s="20">
        <v>44235.676264016205</v>
      </c>
      <c r="D1139" s="1" t="s">
        <v>338</v>
      </c>
      <c r="E1139" s="1">
        <v>2125.0</v>
      </c>
      <c r="F1139" s="1">
        <v>1.0</v>
      </c>
      <c r="G1139" s="1">
        <v>3.0</v>
      </c>
      <c r="H1139" s="1">
        <v>3.0</v>
      </c>
      <c r="I1139" s="1">
        <v>3.0</v>
      </c>
      <c r="J1139" s="1">
        <v>1.0</v>
      </c>
      <c r="K1139" s="1">
        <v>3.0</v>
      </c>
      <c r="L1139" s="1">
        <v>4.0</v>
      </c>
      <c r="M1139" s="1">
        <v>1.0</v>
      </c>
      <c r="N1139" s="1">
        <v>1.0</v>
      </c>
      <c r="O1139" s="1">
        <v>2.0</v>
      </c>
      <c r="P1139" s="1">
        <v>2.0</v>
      </c>
      <c r="Q1139" s="1">
        <v>2.0</v>
      </c>
      <c r="R1139" s="1">
        <v>2.0</v>
      </c>
      <c r="S1139" s="1">
        <v>2.0</v>
      </c>
      <c r="T1139" s="1">
        <v>2.0</v>
      </c>
      <c r="U1139" s="1">
        <v>2.0</v>
      </c>
      <c r="V1139" s="1">
        <v>1.0</v>
      </c>
      <c r="W1139" s="1">
        <v>2.0</v>
      </c>
      <c r="X1139" s="1">
        <v>2.0</v>
      </c>
      <c r="Y1139" s="1">
        <v>1.0</v>
      </c>
      <c r="Z1139" s="1">
        <v>1.0</v>
      </c>
      <c r="AA1139" s="1">
        <v>2.0</v>
      </c>
      <c r="AB1139" s="1">
        <v>1.0</v>
      </c>
      <c r="AC1139" s="1">
        <v>1.0</v>
      </c>
      <c r="AD1139" s="1">
        <v>5.0</v>
      </c>
      <c r="AE1139" s="1">
        <v>4.0</v>
      </c>
      <c r="AF1139" s="1">
        <v>5.0</v>
      </c>
      <c r="AG1139" s="1">
        <v>5.0</v>
      </c>
      <c r="AH1139" s="1">
        <v>5.0</v>
      </c>
      <c r="AI1139" s="1">
        <v>5.0</v>
      </c>
      <c r="AJ1139" s="1">
        <v>4.0</v>
      </c>
      <c r="AK1139" s="1">
        <v>3.0</v>
      </c>
      <c r="AL1139" s="1">
        <v>3.0</v>
      </c>
      <c r="AM1139" s="1">
        <v>3.0</v>
      </c>
      <c r="AN1139" s="1">
        <v>3.0</v>
      </c>
      <c r="AO1139" s="1">
        <v>1.0</v>
      </c>
      <c r="AP1139" s="1">
        <v>2.0</v>
      </c>
      <c r="AQ1139" s="1">
        <v>1.0</v>
      </c>
      <c r="AR1139" s="1">
        <v>1.0</v>
      </c>
      <c r="AS1139" s="1">
        <v>3.0</v>
      </c>
      <c r="AT1139" s="1">
        <v>3.0</v>
      </c>
      <c r="AU1139" s="1">
        <v>3.0</v>
      </c>
      <c r="AV1139" s="1">
        <v>3.0</v>
      </c>
      <c r="AW1139" s="1">
        <v>2.0</v>
      </c>
      <c r="AX1139" s="1">
        <v>1.0</v>
      </c>
      <c r="AY1139" s="1">
        <v>1.0</v>
      </c>
      <c r="AZ1139" s="1">
        <v>1.0</v>
      </c>
      <c r="BA1139" s="1">
        <v>2.0</v>
      </c>
      <c r="BB1139" s="1">
        <v>4.0</v>
      </c>
      <c r="BC1139" s="1">
        <v>4.0</v>
      </c>
      <c r="BD1139" s="1">
        <v>4.0</v>
      </c>
      <c r="BE1139" s="1">
        <v>3.0</v>
      </c>
      <c r="BF1139" s="1">
        <v>5.0</v>
      </c>
      <c r="BG1139" s="1">
        <v>5.0</v>
      </c>
      <c r="BH1139" s="1">
        <v>5.0</v>
      </c>
      <c r="BI1139" s="1">
        <v>4.0</v>
      </c>
      <c r="BJ1139" s="1">
        <v>8.0</v>
      </c>
      <c r="BK1139" s="1">
        <v>1.0</v>
      </c>
      <c r="BL1139" s="1">
        <v>1.0</v>
      </c>
      <c r="BM1139" s="1">
        <v>2.0</v>
      </c>
      <c r="BN1139" s="1">
        <v>2.0</v>
      </c>
      <c r="BO1139" s="1">
        <v>2.0</v>
      </c>
      <c r="BP1139" s="1">
        <v>1.0</v>
      </c>
      <c r="BQ1139" s="1">
        <v>1.0</v>
      </c>
      <c r="BR1139" s="1">
        <v>2.0</v>
      </c>
      <c r="BS1139" s="1">
        <v>4.0</v>
      </c>
      <c r="BT1139" s="1">
        <v>4.0</v>
      </c>
      <c r="BU1139" s="1">
        <v>4.0</v>
      </c>
      <c r="BV1139" s="1">
        <v>5.0</v>
      </c>
      <c r="BW1139" s="1">
        <v>4.0</v>
      </c>
      <c r="BX1139" s="1">
        <v>3.0</v>
      </c>
      <c r="BY1139" s="1">
        <v>4.0</v>
      </c>
      <c r="BZ1139" s="1">
        <v>5.0</v>
      </c>
      <c r="CA1139" s="64">
        <f t="shared" si="32"/>
        <v>201</v>
      </c>
      <c r="CB1139" s="45">
        <f t="shared" si="33"/>
        <v>19</v>
      </c>
      <c r="CC1139" s="45">
        <f t="shared" si="34"/>
        <v>15</v>
      </c>
      <c r="CD1139" s="45">
        <f t="shared" si="35"/>
        <v>11</v>
      </c>
      <c r="CE1139" s="45">
        <f t="shared" si="36"/>
        <v>36</v>
      </c>
      <c r="CF1139" s="45">
        <f t="shared" si="37"/>
        <v>17</v>
      </c>
      <c r="CG1139" s="45">
        <f t="shared" si="38"/>
        <v>16</v>
      </c>
      <c r="CH1139" s="45">
        <f t="shared" si="39"/>
        <v>34</v>
      </c>
      <c r="CI1139" s="45">
        <f t="shared" si="40"/>
        <v>0.8</v>
      </c>
      <c r="CJ1139">
        <f t="shared" si="10"/>
        <v>12</v>
      </c>
      <c r="CK1139" s="45">
        <f t="shared" si="41"/>
        <v>33</v>
      </c>
      <c r="CM1139" s="40">
        <f>VLOOKUP(CB1139,'PROMIS 57 T-Score Conversions'!Q$3:R$35,2,TRUE)</f>
        <v>34.7</v>
      </c>
      <c r="CN1139" s="44" t="str">
        <f t="shared" si="20"/>
        <v>Moderate</v>
      </c>
      <c r="CO1139" s="40">
        <f>VLOOKUP(CC1139,'PROMIS 57 T-Score Conversions'!A$3:B$35,2,TRUE)</f>
        <v>53.2</v>
      </c>
      <c r="CP1139" s="39" t="str">
        <f t="shared" si="21"/>
        <v>Mild</v>
      </c>
      <c r="CQ1139" s="40">
        <f>VLOOKUP(CD1139,'PROMIS 57 T-Score Conversions'!E$3:F$35,2,TRUE)</f>
        <v>49.4</v>
      </c>
      <c r="CR1139" s="39" t="str">
        <f t="shared" si="22"/>
        <v>Normal</v>
      </c>
      <c r="CS1139" s="40">
        <f>VLOOKUP(CE1139,'PROMIS 57 T-Score Conversions'!U$3:V$35,2,TRUE)</f>
        <v>69.8</v>
      </c>
      <c r="CT1139" s="39" t="str">
        <f t="shared" si="42"/>
        <v>Moderate</v>
      </c>
      <c r="CU1139" s="40">
        <f>VLOOKUP(CF1139,'PROMIS 57 T-Score Conversions'!Y$3:Z$35,2,TRUE)</f>
        <v>46.7</v>
      </c>
      <c r="CV1139" s="39" t="str">
        <f t="shared" si="24"/>
        <v>Normal</v>
      </c>
      <c r="CW1139" s="40">
        <f>vlookup(CG1139,'PROMIS 57 T-Score Conversions'!M$3:N$35,2,TRUE)</f>
        <v>36.9</v>
      </c>
      <c r="CX1139" s="39" t="str">
        <f t="shared" si="25"/>
        <v>Moderate</v>
      </c>
      <c r="CY1139" s="40">
        <f>VLOOKup(CH1139,'PROMIS 57 T-Score Conversions'!I$3:J$35,2,TRUE)</f>
        <v>68.4</v>
      </c>
      <c r="CZ1139" s="39" t="str">
        <f t="shared" si="26"/>
        <v>Moderate</v>
      </c>
      <c r="DA1139" s="37">
        <f>VLOOKUP(CJ1139,'PROMIS 57 T-Score Conversions'!AC$3:AD$35,2,TRUE)</f>
        <v>30.11</v>
      </c>
      <c r="DB1139" s="44" t="str">
        <f t="shared" si="30"/>
        <v>Moderate</v>
      </c>
      <c r="DC1139" s="40">
        <f>VLOOKUP(CK1139,'PROMIS 57 T-Score Conversions'!AG$3:AH$35,2,TRUE)</f>
        <v>52.42</v>
      </c>
      <c r="DD1139" s="39" t="str">
        <f t="shared" si="31"/>
        <v>Normal</v>
      </c>
    </row>
    <row r="1140">
      <c r="C1140" s="20">
        <v>44235.792288553246</v>
      </c>
      <c r="D1140" s="1" t="s">
        <v>623</v>
      </c>
      <c r="E1140" s="1">
        <v>2480.0</v>
      </c>
      <c r="F1140" s="1">
        <v>5.0</v>
      </c>
      <c r="G1140" s="1">
        <v>4.0</v>
      </c>
      <c r="H1140" s="1">
        <v>5.0</v>
      </c>
      <c r="I1140" s="1">
        <v>4.0</v>
      </c>
      <c r="J1140" s="1">
        <v>5.0</v>
      </c>
      <c r="K1140" s="1">
        <v>5.0</v>
      </c>
      <c r="L1140" s="1">
        <v>5.0</v>
      </c>
      <c r="M1140" s="1">
        <v>4.0</v>
      </c>
      <c r="N1140" s="1">
        <v>2.0</v>
      </c>
      <c r="O1140" s="1">
        <v>2.0</v>
      </c>
      <c r="P1140" s="1">
        <v>3.0</v>
      </c>
      <c r="Q1140" s="1">
        <v>3.0</v>
      </c>
      <c r="R1140" s="1">
        <v>3.0</v>
      </c>
      <c r="S1140" s="1">
        <v>2.0</v>
      </c>
      <c r="T1140" s="1">
        <v>4.0</v>
      </c>
      <c r="U1140" s="1">
        <v>4.0</v>
      </c>
      <c r="V1140" s="1">
        <v>3.0</v>
      </c>
      <c r="W1140" s="1">
        <v>3.0</v>
      </c>
      <c r="X1140" s="1">
        <v>3.0</v>
      </c>
      <c r="Y1140" s="1">
        <v>3.0</v>
      </c>
      <c r="Z1140" s="1">
        <v>3.0</v>
      </c>
      <c r="AA1140" s="1">
        <v>3.0</v>
      </c>
      <c r="AB1140" s="1">
        <v>2.0</v>
      </c>
      <c r="AC1140" s="1">
        <v>1.0</v>
      </c>
      <c r="AD1140" s="1">
        <v>4.0</v>
      </c>
      <c r="AE1140" s="1">
        <v>2.0</v>
      </c>
      <c r="AF1140" s="1">
        <v>4.0</v>
      </c>
      <c r="AG1140" s="1">
        <v>4.0</v>
      </c>
      <c r="AH1140" s="1">
        <v>2.0</v>
      </c>
      <c r="AI1140" s="1">
        <v>2.0</v>
      </c>
      <c r="AJ1140" s="1">
        <v>3.0</v>
      </c>
      <c r="AK1140" s="1">
        <v>1.0</v>
      </c>
      <c r="AL1140" s="1">
        <v>4.0</v>
      </c>
      <c r="AM1140" s="1">
        <v>4.0</v>
      </c>
      <c r="AN1140" s="1">
        <v>4.0</v>
      </c>
      <c r="AO1140" s="1">
        <v>3.0</v>
      </c>
      <c r="AP1140" s="1">
        <v>4.0</v>
      </c>
      <c r="AQ1140" s="1">
        <v>3.0</v>
      </c>
      <c r="AR1140" s="1">
        <v>1.0</v>
      </c>
      <c r="AS1140" s="1">
        <v>4.0</v>
      </c>
      <c r="AT1140" s="1">
        <v>4.0</v>
      </c>
      <c r="AU1140" s="1">
        <v>4.0</v>
      </c>
      <c r="AV1140" s="1">
        <v>4.0</v>
      </c>
      <c r="AW1140" s="1">
        <v>4.0</v>
      </c>
      <c r="AX1140" s="1">
        <v>4.0</v>
      </c>
      <c r="AY1140" s="1">
        <v>4.0</v>
      </c>
      <c r="AZ1140" s="1">
        <v>4.0</v>
      </c>
      <c r="BA1140" s="1">
        <v>4.0</v>
      </c>
      <c r="BB1140" s="1">
        <v>4.0</v>
      </c>
      <c r="BC1140" s="1">
        <v>2.0</v>
      </c>
      <c r="BD1140" s="1">
        <v>2.0</v>
      </c>
      <c r="BE1140" s="1">
        <v>2.0</v>
      </c>
      <c r="BF1140" s="1">
        <v>2.0</v>
      </c>
      <c r="BG1140" s="1">
        <v>2.0</v>
      </c>
      <c r="BH1140" s="1">
        <v>5.0</v>
      </c>
      <c r="BI1140" s="1">
        <v>2.0</v>
      </c>
      <c r="BJ1140" s="1">
        <v>6.0</v>
      </c>
      <c r="BK1140" s="1">
        <v>3.0</v>
      </c>
      <c r="BL1140" s="1">
        <v>3.0</v>
      </c>
      <c r="BM1140" s="1">
        <v>3.0</v>
      </c>
      <c r="BN1140" s="1">
        <v>3.0</v>
      </c>
      <c r="BO1140" s="1">
        <v>4.0</v>
      </c>
      <c r="BP1140" s="1">
        <v>3.0</v>
      </c>
      <c r="BQ1140" s="1">
        <v>3.0</v>
      </c>
      <c r="BR1140" s="1">
        <v>3.0</v>
      </c>
      <c r="BS1140" s="1">
        <v>4.0</v>
      </c>
      <c r="BT1140" s="1">
        <v>2.0</v>
      </c>
      <c r="BU1140" s="1">
        <v>2.0</v>
      </c>
      <c r="BV1140" s="1">
        <v>3.0</v>
      </c>
      <c r="BW1140" s="1">
        <v>4.0</v>
      </c>
      <c r="BX1140" s="1">
        <v>4.0</v>
      </c>
      <c r="BY1140" s="1">
        <v>2.0</v>
      </c>
      <c r="BZ1140" s="1">
        <v>2.0</v>
      </c>
      <c r="CA1140" s="64">
        <f t="shared" si="32"/>
        <v>237</v>
      </c>
      <c r="CB1140" s="45">
        <f t="shared" si="33"/>
        <v>37</v>
      </c>
      <c r="CC1140" s="45">
        <f t="shared" si="34"/>
        <v>23</v>
      </c>
      <c r="CD1140" s="45">
        <f t="shared" si="35"/>
        <v>21</v>
      </c>
      <c r="CE1140" s="45">
        <f t="shared" si="36"/>
        <v>22</v>
      </c>
      <c r="CF1140" s="45">
        <f t="shared" si="37"/>
        <v>27</v>
      </c>
      <c r="CG1140" s="45">
        <f t="shared" si="38"/>
        <v>32</v>
      </c>
      <c r="CH1140" s="45">
        <f t="shared" si="39"/>
        <v>21</v>
      </c>
      <c r="CI1140" s="45">
        <f t="shared" si="40"/>
        <v>0.6</v>
      </c>
      <c r="CJ1140">
        <f t="shared" si="10"/>
        <v>25</v>
      </c>
      <c r="CK1140" s="45">
        <f t="shared" si="41"/>
        <v>23</v>
      </c>
      <c r="CM1140" s="40">
        <f>VLOOKUP(CB1140,'PROMIS 57 T-Score Conversions'!Q$3:R$35,2,TRUE)</f>
        <v>49.2</v>
      </c>
      <c r="CN1140" s="44" t="str">
        <f t="shared" si="20"/>
        <v>Normal</v>
      </c>
      <c r="CO1140" s="40">
        <f>VLOOKUP(CC1140,'PROMIS 57 T-Score Conversions'!A$3:B$35,2,TRUE)</f>
        <v>61.4</v>
      </c>
      <c r="CP1140" s="39" t="str">
        <f t="shared" si="21"/>
        <v>Moderate</v>
      </c>
      <c r="CQ1140" s="40">
        <f>VLOOKUP(CD1140,'PROMIS 57 T-Score Conversions'!E$3:F$35,2,TRUE)</f>
        <v>59.4</v>
      </c>
      <c r="CR1140" s="39" t="str">
        <f t="shared" si="22"/>
        <v>Mild</v>
      </c>
      <c r="CS1140" s="40">
        <f>VLOOKUP(CE1140,'PROMIS 57 T-Score Conversions'!U$3:V$35,2,TRUE)</f>
        <v>55.6</v>
      </c>
      <c r="CT1140" s="39" t="str">
        <f t="shared" si="42"/>
        <v>Mild</v>
      </c>
      <c r="CU1140" s="40">
        <f>VLOOKUP(CF1140,'PROMIS 57 T-Score Conversions'!Y$3:Z$35,2,TRUE)</f>
        <v>57.3</v>
      </c>
      <c r="CV1140" s="39" t="str">
        <f t="shared" si="24"/>
        <v>Mild</v>
      </c>
      <c r="CW1140" s="40">
        <f>vlookup(CG1140,'PROMIS 57 T-Score Conversions'!M$3:N$35,2,TRUE)</f>
        <v>51.7</v>
      </c>
      <c r="CX1140" s="39" t="str">
        <f t="shared" si="25"/>
        <v>Normal</v>
      </c>
      <c r="CY1140" s="40">
        <f>VLOOKup(CH1140,'PROMIS 57 T-Score Conversions'!I$3:J$35,2,TRUE)</f>
        <v>59.5</v>
      </c>
      <c r="CZ1140" s="39" t="str">
        <f t="shared" si="26"/>
        <v>Mild</v>
      </c>
      <c r="DA1140" s="37">
        <f>VLOOKUP(CJ1140,'PROMIS 57 T-Score Conversions'!AC$3:AD$35,2,TRUE)</f>
        <v>41.09</v>
      </c>
      <c r="DB1140" s="44" t="str">
        <f t="shared" si="30"/>
        <v>Mild</v>
      </c>
      <c r="DC1140" s="40">
        <f>VLOOKUP(CK1140,'PROMIS 57 T-Score Conversions'!AG$3:AH$35,2,TRUE)</f>
        <v>42.51</v>
      </c>
      <c r="DD1140" s="39" t="str">
        <f t="shared" si="31"/>
        <v>Normal</v>
      </c>
    </row>
    <row r="1141">
      <c r="A1141" s="1" t="b">
        <v>1</v>
      </c>
      <c r="B1141" s="1" t="b">
        <v>1</v>
      </c>
      <c r="C1141" s="20">
        <v>44235.88045200231</v>
      </c>
      <c r="D1141" s="1" t="s">
        <v>624</v>
      </c>
      <c r="E1141" s="1">
        <v>2463.0</v>
      </c>
      <c r="F1141" s="1">
        <v>3.0</v>
      </c>
      <c r="G1141" s="1">
        <v>3.0</v>
      </c>
      <c r="H1141" s="1">
        <v>3.0</v>
      </c>
      <c r="I1141" s="1">
        <v>3.0</v>
      </c>
      <c r="J1141" s="1">
        <v>2.0</v>
      </c>
      <c r="K1141" s="1">
        <v>2.0</v>
      </c>
      <c r="L1141" s="1">
        <v>2.0</v>
      </c>
      <c r="M1141" s="1">
        <v>1.0</v>
      </c>
      <c r="N1141" s="1">
        <v>5.0</v>
      </c>
      <c r="O1141" s="1">
        <v>5.0</v>
      </c>
      <c r="P1141" s="1">
        <v>3.0</v>
      </c>
      <c r="Q1141" s="1">
        <v>3.0</v>
      </c>
      <c r="R1141" s="1">
        <v>3.0</v>
      </c>
      <c r="S1141" s="1">
        <v>5.0</v>
      </c>
      <c r="T1141" s="1">
        <v>5.0</v>
      </c>
      <c r="U1141" s="1">
        <v>5.0</v>
      </c>
      <c r="V1141" s="1">
        <v>3.0</v>
      </c>
      <c r="W1141" s="1">
        <v>4.0</v>
      </c>
      <c r="X1141" s="1">
        <v>4.0</v>
      </c>
      <c r="Y1141" s="1">
        <v>4.0</v>
      </c>
      <c r="Z1141" s="1">
        <v>4.0</v>
      </c>
      <c r="AA1141" s="1">
        <v>4.0</v>
      </c>
      <c r="AB1141" s="1">
        <v>2.0</v>
      </c>
      <c r="AC1141" s="1">
        <v>3.0</v>
      </c>
      <c r="AD1141" s="1">
        <v>4.0</v>
      </c>
      <c r="AE1141" s="1">
        <v>4.0</v>
      </c>
      <c r="AF1141" s="1">
        <v>4.0</v>
      </c>
      <c r="AG1141" s="1">
        <v>4.0</v>
      </c>
      <c r="AH1141" s="1">
        <v>4.0</v>
      </c>
      <c r="AI1141" s="1">
        <v>4.0</v>
      </c>
      <c r="AJ1141" s="1">
        <v>5.0</v>
      </c>
      <c r="AK1141" s="1">
        <v>4.0</v>
      </c>
      <c r="AL1141" s="1">
        <v>4.0</v>
      </c>
      <c r="AM1141" s="1">
        <v>4.0</v>
      </c>
      <c r="AN1141" s="1">
        <v>4.0</v>
      </c>
      <c r="AO1141" s="1">
        <v>3.0</v>
      </c>
      <c r="AP1141" s="1">
        <v>3.0</v>
      </c>
      <c r="AQ1141" s="1">
        <v>3.0</v>
      </c>
      <c r="AR1141" s="1">
        <v>3.0</v>
      </c>
      <c r="AS1141" s="1">
        <v>4.0</v>
      </c>
      <c r="AT1141" s="1">
        <v>3.0</v>
      </c>
      <c r="AU1141" s="1">
        <v>2.0</v>
      </c>
      <c r="AV1141" s="1">
        <v>2.0</v>
      </c>
      <c r="AW1141" s="1">
        <v>3.0</v>
      </c>
      <c r="AX1141" s="1">
        <v>2.0</v>
      </c>
      <c r="AY1141" s="1">
        <v>2.0</v>
      </c>
      <c r="AZ1141" s="1">
        <v>2.0</v>
      </c>
      <c r="BA1141" s="1">
        <v>1.0</v>
      </c>
      <c r="BB1141" s="1">
        <v>3.0</v>
      </c>
      <c r="BC1141" s="1">
        <v>3.0</v>
      </c>
      <c r="BD1141" s="1">
        <v>3.0</v>
      </c>
      <c r="BE1141" s="1">
        <v>3.0</v>
      </c>
      <c r="BF1141" s="1">
        <v>3.0</v>
      </c>
      <c r="BG1141" s="1">
        <v>3.0</v>
      </c>
      <c r="BH1141" s="1">
        <v>3.0</v>
      </c>
      <c r="BI1141" s="1">
        <v>4.0</v>
      </c>
      <c r="BJ1141" s="1">
        <v>6.0</v>
      </c>
      <c r="BK1141" s="1">
        <v>3.0</v>
      </c>
      <c r="BL1141" s="1">
        <v>2.0</v>
      </c>
      <c r="BM1141" s="1">
        <v>3.0</v>
      </c>
      <c r="BN1141" s="1">
        <v>2.0</v>
      </c>
      <c r="BO1141" s="1">
        <v>3.0</v>
      </c>
      <c r="BP1141" s="1">
        <v>3.0</v>
      </c>
      <c r="BQ1141" s="1">
        <v>2.0</v>
      </c>
      <c r="BR1141" s="1">
        <v>2.0</v>
      </c>
      <c r="BS1141" s="1">
        <v>3.0</v>
      </c>
      <c r="BT1141" s="1">
        <v>4.0</v>
      </c>
      <c r="BU1141" s="1">
        <v>4.0</v>
      </c>
      <c r="BV1141" s="1">
        <v>4.0</v>
      </c>
      <c r="BW1141" s="1">
        <v>4.0</v>
      </c>
      <c r="BX1141" s="1">
        <v>4.0</v>
      </c>
      <c r="BY1141" s="1">
        <v>4.0</v>
      </c>
      <c r="BZ1141" s="1">
        <v>4.0</v>
      </c>
      <c r="CA1141" s="64">
        <f t="shared" si="32"/>
        <v>241</v>
      </c>
      <c r="CB1141" s="45">
        <f t="shared" si="33"/>
        <v>19</v>
      </c>
      <c r="CC1141" s="45">
        <f t="shared" si="34"/>
        <v>34</v>
      </c>
      <c r="CD1141" s="45">
        <f t="shared" si="35"/>
        <v>28</v>
      </c>
      <c r="CE1141" s="45">
        <f t="shared" si="36"/>
        <v>33</v>
      </c>
      <c r="CF1141" s="45">
        <f t="shared" si="37"/>
        <v>28</v>
      </c>
      <c r="CG1141" s="45">
        <f t="shared" si="38"/>
        <v>17</v>
      </c>
      <c r="CH1141" s="45">
        <f t="shared" si="39"/>
        <v>25</v>
      </c>
      <c r="CI1141" s="45">
        <f t="shared" si="40"/>
        <v>0.6</v>
      </c>
      <c r="CJ1141">
        <f t="shared" si="10"/>
        <v>20</v>
      </c>
      <c r="CK1141" s="45">
        <f t="shared" si="41"/>
        <v>31</v>
      </c>
      <c r="CM1141" s="40">
        <f>VLOOKUP(CB1141,'PROMIS 57 T-Score Conversions'!Q$3:R$35,2,TRUE)</f>
        <v>34.7</v>
      </c>
      <c r="CN1141" s="44" t="str">
        <f t="shared" si="20"/>
        <v>Moderate</v>
      </c>
      <c r="CO1141" s="40">
        <f>VLOOKUP(CC1141,'PROMIS 57 T-Score Conversions'!A$3:B$35,2,TRUE)</f>
        <v>73</v>
      </c>
      <c r="CP1141" s="39" t="str">
        <f t="shared" si="21"/>
        <v>Severe</v>
      </c>
      <c r="CQ1141" s="40">
        <f>VLOOKUP(CD1141,'PROMIS 57 T-Score Conversions'!E$3:F$35,2,TRUE)</f>
        <v>65.8</v>
      </c>
      <c r="CR1141" s="39" t="str">
        <f t="shared" si="22"/>
        <v>Moderate</v>
      </c>
      <c r="CS1141" s="40">
        <f>VLOOKUP(CE1141,'PROMIS 57 T-Score Conversions'!U$3:V$35,2,TRUE)</f>
        <v>66.4</v>
      </c>
      <c r="CT1141" s="39" t="str">
        <f t="shared" si="42"/>
        <v>Moderate</v>
      </c>
      <c r="CU1141" s="40">
        <f>VLOOKUP(CF1141,'PROMIS 57 T-Score Conversions'!Y$3:Z$35,2,TRUE)</f>
        <v>58.3</v>
      </c>
      <c r="CV1141" s="39" t="str">
        <f t="shared" si="24"/>
        <v>Mild</v>
      </c>
      <c r="CW1141" s="40">
        <f>vlookup(CG1141,'PROMIS 57 T-Score Conversions'!M$3:N$35,2,TRUE)</f>
        <v>37.7</v>
      </c>
      <c r="CX1141" s="39" t="str">
        <f t="shared" si="25"/>
        <v>Moderate</v>
      </c>
      <c r="CY1141" s="40">
        <f>VLOOKup(CH1141,'PROMIS 57 T-Score Conversions'!I$3:J$35,2,TRUE)</f>
        <v>62.1</v>
      </c>
      <c r="CZ1141" s="39" t="str">
        <f t="shared" si="26"/>
        <v>Moderate</v>
      </c>
      <c r="DA1141" s="37">
        <f>VLOOKUP(CJ1141,'PROMIS 57 T-Score Conversions'!AC$3:AD$35,2,TRUE)</f>
        <v>37.15</v>
      </c>
      <c r="DB1141" s="44" t="str">
        <f t="shared" si="30"/>
        <v>Moderate</v>
      </c>
      <c r="DC1141" s="40">
        <f>VLOOKUP(CK1141,'PROMIS 57 T-Score Conversions'!AG$3:AH$35,2,TRUE)</f>
        <v>50.21</v>
      </c>
      <c r="DD1141" s="39" t="str">
        <f t="shared" si="31"/>
        <v>Normal</v>
      </c>
    </row>
    <row r="1142">
      <c r="A1142" s="1" t="b">
        <v>1</v>
      </c>
      <c r="B1142" s="1" t="b">
        <v>1</v>
      </c>
      <c r="C1142" s="20">
        <v>44236.74315767361</v>
      </c>
      <c r="D1142" s="1" t="s">
        <v>623</v>
      </c>
      <c r="E1142" s="1">
        <v>2480.0</v>
      </c>
      <c r="F1142" s="1">
        <v>4.0</v>
      </c>
      <c r="G1142" s="1">
        <v>3.0</v>
      </c>
      <c r="H1142" s="1">
        <v>5.0</v>
      </c>
      <c r="I1142" s="1">
        <v>4.0</v>
      </c>
      <c r="J1142" s="1">
        <v>4.0</v>
      </c>
      <c r="K1142" s="1">
        <v>5.0</v>
      </c>
      <c r="L1142" s="1">
        <v>4.0</v>
      </c>
      <c r="M1142" s="1">
        <v>4.0</v>
      </c>
      <c r="N1142" s="1">
        <v>3.0</v>
      </c>
      <c r="O1142" s="1">
        <v>2.0</v>
      </c>
      <c r="P1142" s="1">
        <v>3.0</v>
      </c>
      <c r="Q1142" s="1">
        <v>3.0</v>
      </c>
      <c r="R1142" s="1">
        <v>3.0</v>
      </c>
      <c r="S1142" s="1">
        <v>2.0</v>
      </c>
      <c r="T1142" s="1">
        <v>4.0</v>
      </c>
      <c r="U1142" s="1">
        <v>4.0</v>
      </c>
      <c r="V1142" s="1">
        <v>3.0</v>
      </c>
      <c r="W1142" s="1">
        <v>4.0</v>
      </c>
      <c r="X1142" s="1">
        <v>3.0</v>
      </c>
      <c r="Y1142" s="1">
        <v>3.0</v>
      </c>
      <c r="Z1142" s="1">
        <v>4.0</v>
      </c>
      <c r="AA1142" s="1">
        <v>3.0</v>
      </c>
      <c r="AB1142" s="1">
        <v>2.0</v>
      </c>
      <c r="AC1142" s="1">
        <v>2.0</v>
      </c>
      <c r="AD1142" s="1">
        <v>4.0</v>
      </c>
      <c r="AE1142" s="1">
        <v>2.0</v>
      </c>
      <c r="AF1142" s="1">
        <v>4.0</v>
      </c>
      <c r="AG1142" s="1">
        <v>4.0</v>
      </c>
      <c r="AH1142" s="1">
        <v>2.0</v>
      </c>
      <c r="AI1142" s="1">
        <v>2.0</v>
      </c>
      <c r="AJ1142" s="1">
        <v>5.0</v>
      </c>
      <c r="AK1142" s="1">
        <v>2.0</v>
      </c>
      <c r="AL1142" s="1">
        <v>4.0</v>
      </c>
      <c r="AM1142" s="1">
        <v>4.0</v>
      </c>
      <c r="AN1142" s="1">
        <v>4.0</v>
      </c>
      <c r="AO1142" s="1">
        <v>3.0</v>
      </c>
      <c r="AP1142" s="1">
        <v>5.0</v>
      </c>
      <c r="AQ1142" s="1">
        <v>4.0</v>
      </c>
      <c r="AR1142" s="1">
        <v>1.0</v>
      </c>
      <c r="AS1142" s="1">
        <v>5.0</v>
      </c>
      <c r="AT1142" s="1">
        <v>4.0</v>
      </c>
      <c r="AU1142" s="1">
        <v>4.0</v>
      </c>
      <c r="AV1142" s="1">
        <v>4.0</v>
      </c>
      <c r="AW1142" s="1">
        <v>4.0</v>
      </c>
      <c r="AX1142" s="1">
        <v>4.0</v>
      </c>
      <c r="AY1142" s="1">
        <v>4.0</v>
      </c>
      <c r="AZ1142" s="1">
        <v>4.0</v>
      </c>
      <c r="BA1142" s="1">
        <v>4.0</v>
      </c>
      <c r="BB1142" s="1">
        <v>3.0</v>
      </c>
      <c r="BC1142" s="1">
        <v>4.0</v>
      </c>
      <c r="BD1142" s="1">
        <v>2.0</v>
      </c>
      <c r="BE1142" s="1">
        <v>2.0</v>
      </c>
      <c r="BF1142" s="1">
        <v>3.0</v>
      </c>
      <c r="BG1142" s="1">
        <v>3.0</v>
      </c>
      <c r="BH1142" s="1">
        <v>3.0</v>
      </c>
      <c r="BI1142" s="1">
        <v>4.0</v>
      </c>
      <c r="BJ1142" s="1">
        <v>6.0</v>
      </c>
      <c r="BK1142" s="1">
        <v>3.0</v>
      </c>
      <c r="BL1142" s="1">
        <v>3.0</v>
      </c>
      <c r="BM1142" s="1">
        <v>3.0</v>
      </c>
      <c r="BN1142" s="1">
        <v>3.0</v>
      </c>
      <c r="BO1142" s="1">
        <v>4.0</v>
      </c>
      <c r="BP1142" s="1">
        <v>4.0</v>
      </c>
      <c r="BQ1142" s="1">
        <v>3.0</v>
      </c>
      <c r="BR1142" s="1">
        <v>4.0</v>
      </c>
      <c r="BS1142" s="1">
        <v>4.0</v>
      </c>
      <c r="BT1142" s="1">
        <v>3.0</v>
      </c>
      <c r="BU1142" s="1">
        <v>2.0</v>
      </c>
      <c r="BV1142" s="1">
        <v>3.0</v>
      </c>
      <c r="BW1142" s="1">
        <v>4.0</v>
      </c>
      <c r="BX1142" s="1">
        <v>3.0</v>
      </c>
      <c r="BY1142" s="1">
        <v>2.0</v>
      </c>
      <c r="BZ1142" s="1">
        <v>2.0</v>
      </c>
      <c r="CA1142" s="64">
        <f t="shared" si="32"/>
        <v>248</v>
      </c>
      <c r="CB1142" s="45">
        <f t="shared" si="33"/>
        <v>33</v>
      </c>
      <c r="CC1142" s="45">
        <f t="shared" si="34"/>
        <v>24</v>
      </c>
      <c r="CD1142" s="45">
        <f t="shared" si="35"/>
        <v>24</v>
      </c>
      <c r="CE1142" s="45">
        <f t="shared" si="36"/>
        <v>25</v>
      </c>
      <c r="CF1142" s="45">
        <f t="shared" si="37"/>
        <v>30</v>
      </c>
      <c r="CG1142" s="45">
        <f t="shared" si="38"/>
        <v>32</v>
      </c>
      <c r="CH1142" s="45">
        <f t="shared" si="39"/>
        <v>24</v>
      </c>
      <c r="CI1142" s="45">
        <f t="shared" si="40"/>
        <v>0.6</v>
      </c>
      <c r="CJ1142">
        <f t="shared" si="10"/>
        <v>27</v>
      </c>
      <c r="CK1142" s="45">
        <f t="shared" si="41"/>
        <v>23</v>
      </c>
      <c r="CM1142" s="40">
        <f>VLOOKUP(CB1142,'PROMIS 57 T-Score Conversions'!Q$3:R$35,2,TRUE)</f>
        <v>44.7</v>
      </c>
      <c r="CN1142" s="44" t="str">
        <f t="shared" si="20"/>
        <v>Mild</v>
      </c>
      <c r="CO1142" s="40">
        <f>VLOOKUP(CC1142,'PROMIS 57 T-Score Conversions'!A$3:B$35,2,TRUE)</f>
        <v>62.5</v>
      </c>
      <c r="CP1142" s="39" t="str">
        <f t="shared" si="21"/>
        <v>Moderate</v>
      </c>
      <c r="CQ1142" s="40">
        <f>VLOOKUP(CD1142,'PROMIS 57 T-Score Conversions'!E$3:F$35,2,TRUE)</f>
        <v>62.1</v>
      </c>
      <c r="CR1142" s="39" t="str">
        <f t="shared" si="22"/>
        <v>Moderate</v>
      </c>
      <c r="CS1142" s="40">
        <f>VLOOKUP(CE1142,'PROMIS 57 T-Score Conversions'!U$3:V$35,2,TRUE)</f>
        <v>58.5</v>
      </c>
      <c r="CT1142" s="39" t="str">
        <f t="shared" si="42"/>
        <v>Mild</v>
      </c>
      <c r="CU1142" s="40">
        <f>VLOOKUP(CF1142,'PROMIS 57 T-Score Conversions'!Y$3:Z$35,2,TRUE)</f>
        <v>60.4</v>
      </c>
      <c r="CV1142" s="39" t="str">
        <f t="shared" si="24"/>
        <v>Moderate</v>
      </c>
      <c r="CW1142" s="40">
        <f>vlookup(CG1142,'PROMIS 57 T-Score Conversions'!M$3:N$35,2,TRUE)</f>
        <v>51.7</v>
      </c>
      <c r="CX1142" s="39" t="str">
        <f t="shared" si="25"/>
        <v>Normal</v>
      </c>
      <c r="CY1142" s="40">
        <f>VLOOKup(CH1142,'PROMIS 57 T-Score Conversions'!I$3:J$35,2,TRUE)</f>
        <v>61.5</v>
      </c>
      <c r="CZ1142" s="39" t="str">
        <f t="shared" si="26"/>
        <v>Moderate</v>
      </c>
      <c r="DA1142" s="37">
        <f>VLOOKUP(CJ1142,'PROMIS 57 T-Score Conversions'!AC$3:AD$35,2,TRUE)</f>
        <v>42.72</v>
      </c>
      <c r="DB1142" s="44" t="str">
        <f t="shared" si="30"/>
        <v>Mild</v>
      </c>
      <c r="DC1142" s="40">
        <f>VLOOKUP(CK1142,'PROMIS 57 T-Score Conversions'!AG$3:AH$35,2,TRUE)</f>
        <v>42.51</v>
      </c>
      <c r="DD1142" s="39" t="str">
        <f t="shared" si="31"/>
        <v>Normal</v>
      </c>
    </row>
    <row r="1143">
      <c r="A1143" s="1" t="b">
        <v>1</v>
      </c>
      <c r="B1143" s="1" t="b">
        <v>1</v>
      </c>
      <c r="C1143" s="20">
        <v>44236.83912746528</v>
      </c>
      <c r="D1143" s="1" t="s">
        <v>625</v>
      </c>
      <c r="E1143" s="1">
        <v>2474.0</v>
      </c>
      <c r="F1143" s="1">
        <v>3.0</v>
      </c>
      <c r="G1143" s="1">
        <v>4.0</v>
      </c>
      <c r="H1143" s="1">
        <v>4.0</v>
      </c>
      <c r="I1143" s="1">
        <v>5.0</v>
      </c>
      <c r="J1143" s="1">
        <v>4.0</v>
      </c>
      <c r="K1143" s="1">
        <v>4.0</v>
      </c>
      <c r="L1143" s="1">
        <v>4.0</v>
      </c>
      <c r="M1143" s="1">
        <v>4.0</v>
      </c>
      <c r="N1143" s="1">
        <v>1.0</v>
      </c>
      <c r="O1143" s="1">
        <v>1.0</v>
      </c>
      <c r="P1143" s="1">
        <v>1.0</v>
      </c>
      <c r="Q1143" s="1">
        <v>2.0</v>
      </c>
      <c r="R1143" s="1">
        <v>2.0</v>
      </c>
      <c r="S1143" s="1">
        <v>2.0</v>
      </c>
      <c r="T1143" s="1">
        <v>2.0</v>
      </c>
      <c r="U1143" s="1">
        <v>2.0</v>
      </c>
      <c r="V1143" s="1">
        <v>1.0</v>
      </c>
      <c r="W1143" s="1">
        <v>1.0</v>
      </c>
      <c r="X1143" s="1">
        <v>1.0</v>
      </c>
      <c r="Y1143" s="1">
        <v>1.0</v>
      </c>
      <c r="Z1143" s="1">
        <v>1.0</v>
      </c>
      <c r="AA1143" s="1">
        <v>2.0</v>
      </c>
      <c r="AB1143" s="1">
        <v>1.0</v>
      </c>
      <c r="AC1143" s="1">
        <v>1.0</v>
      </c>
      <c r="AD1143" s="1">
        <v>3.0</v>
      </c>
      <c r="AE1143" s="1">
        <v>3.0</v>
      </c>
      <c r="AF1143" s="1">
        <v>2.0</v>
      </c>
      <c r="AG1143" s="1">
        <v>3.0</v>
      </c>
      <c r="AH1143" s="1">
        <v>2.0</v>
      </c>
      <c r="AI1143" s="1">
        <v>3.0</v>
      </c>
      <c r="AJ1143" s="1">
        <v>3.0</v>
      </c>
      <c r="AK1143" s="1">
        <v>3.0</v>
      </c>
      <c r="AL1143" s="1">
        <v>2.0</v>
      </c>
      <c r="AM1143" s="1">
        <v>2.0</v>
      </c>
      <c r="AN1143" s="1">
        <v>4.0</v>
      </c>
      <c r="AO1143" s="1">
        <v>1.0</v>
      </c>
      <c r="AP1143" s="1">
        <v>4.0</v>
      </c>
      <c r="AQ1143" s="1">
        <v>1.0</v>
      </c>
      <c r="AR1143" s="1">
        <v>3.0</v>
      </c>
      <c r="AS1143" s="1">
        <v>5.0</v>
      </c>
      <c r="AT1143" s="1">
        <v>4.0</v>
      </c>
      <c r="AU1143" s="1">
        <v>4.0</v>
      </c>
      <c r="AV1143" s="1">
        <v>3.0</v>
      </c>
      <c r="AW1143" s="1">
        <v>4.0</v>
      </c>
      <c r="AX1143" s="1">
        <v>4.0</v>
      </c>
      <c r="AY1143" s="1">
        <v>3.0</v>
      </c>
      <c r="AZ1143" s="1">
        <v>4.0</v>
      </c>
      <c r="BA1143" s="1">
        <v>3.0</v>
      </c>
      <c r="BB1143" s="1">
        <v>2.0</v>
      </c>
      <c r="BC1143" s="1">
        <v>2.0</v>
      </c>
      <c r="BD1143" s="1">
        <v>2.0</v>
      </c>
      <c r="BE1143" s="1">
        <v>2.0</v>
      </c>
      <c r="BF1143" s="1">
        <v>2.0</v>
      </c>
      <c r="BG1143" s="1">
        <v>2.0</v>
      </c>
      <c r="BH1143" s="1">
        <v>2.0</v>
      </c>
      <c r="BI1143" s="1">
        <v>2.0</v>
      </c>
      <c r="BJ1143" s="1">
        <v>5.0</v>
      </c>
      <c r="BK1143" s="1">
        <v>4.0</v>
      </c>
      <c r="BL1143" s="1">
        <v>3.0</v>
      </c>
      <c r="BM1143" s="1">
        <v>3.0</v>
      </c>
      <c r="BN1143" s="1">
        <v>4.0</v>
      </c>
      <c r="BO1143" s="1">
        <v>3.0</v>
      </c>
      <c r="BP1143" s="1">
        <v>3.0</v>
      </c>
      <c r="BQ1143" s="1">
        <v>3.0</v>
      </c>
      <c r="BR1143" s="1">
        <v>3.0</v>
      </c>
      <c r="BS1143" s="1">
        <v>3.0</v>
      </c>
      <c r="BT1143" s="1">
        <v>3.0</v>
      </c>
      <c r="BU1143" s="1">
        <v>3.0</v>
      </c>
      <c r="BV1143" s="1">
        <v>3.0</v>
      </c>
      <c r="BW1143" s="1">
        <v>3.0</v>
      </c>
      <c r="BX1143" s="1">
        <v>3.0</v>
      </c>
      <c r="BY1143" s="1">
        <v>2.0</v>
      </c>
      <c r="BZ1143" s="1">
        <v>3.0</v>
      </c>
      <c r="CA1143" s="64">
        <f t="shared" si="32"/>
        <v>197</v>
      </c>
      <c r="CB1143" s="45">
        <f t="shared" si="33"/>
        <v>32</v>
      </c>
      <c r="CC1143" s="45">
        <f t="shared" si="34"/>
        <v>13</v>
      </c>
      <c r="CD1143" s="45">
        <f t="shared" si="35"/>
        <v>9</v>
      </c>
      <c r="CE1143" s="45">
        <f t="shared" si="36"/>
        <v>22</v>
      </c>
      <c r="CF1143" s="45">
        <f t="shared" si="37"/>
        <v>22</v>
      </c>
      <c r="CG1143" s="45">
        <f t="shared" si="38"/>
        <v>29</v>
      </c>
      <c r="CH1143" s="45">
        <f t="shared" si="39"/>
        <v>16</v>
      </c>
      <c r="CI1143" s="45">
        <f t="shared" si="40"/>
        <v>0.5</v>
      </c>
      <c r="CJ1143">
        <f t="shared" si="10"/>
        <v>26</v>
      </c>
      <c r="CK1143" s="45">
        <f t="shared" si="41"/>
        <v>23</v>
      </c>
      <c r="CM1143" s="40">
        <f>VLOOKUP(CB1143,'PROMIS 57 T-Score Conversions'!Q$3:R$35,2,TRUE)</f>
        <v>43.9</v>
      </c>
      <c r="CN1143" s="44" t="str">
        <f t="shared" si="20"/>
        <v>Mild</v>
      </c>
      <c r="CO1143" s="40">
        <f>VLOOKUP(CC1143,'PROMIS 57 T-Score Conversions'!A$3:B$35,2,TRUE)</f>
        <v>50.8</v>
      </c>
      <c r="CP1143" s="39" t="str">
        <f t="shared" si="21"/>
        <v>Mild</v>
      </c>
      <c r="CQ1143" s="40">
        <f>VLOOKUP(CD1143,'PROMIS 57 T-Score Conversions'!E$3:F$35,2,TRUE)</f>
        <v>44.7</v>
      </c>
      <c r="CR1143" s="39" t="str">
        <f t="shared" si="22"/>
        <v>Normal</v>
      </c>
      <c r="CS1143" s="40">
        <f>VLOOKUP(CE1143,'PROMIS 57 T-Score Conversions'!U$3:V$35,2,TRUE)</f>
        <v>55.6</v>
      </c>
      <c r="CT1143" s="39" t="str">
        <f t="shared" si="42"/>
        <v>Mild</v>
      </c>
      <c r="CU1143" s="40">
        <f>VLOOKUP(CF1143,'PROMIS 57 T-Score Conversions'!Y$3:Z$35,2,TRUE)</f>
        <v>52.2</v>
      </c>
      <c r="CV1143" s="39" t="str">
        <f t="shared" si="24"/>
        <v>Normal</v>
      </c>
      <c r="CW1143" s="40">
        <f>vlookup(CG1143,'PROMIS 57 T-Score Conversions'!M$3:N$35,2,TRUE)</f>
        <v>48.9</v>
      </c>
      <c r="CX1143" s="39" t="str">
        <f t="shared" si="25"/>
        <v>Normal</v>
      </c>
      <c r="CY1143" s="40">
        <f>VLOOKup(CH1143,'PROMIS 57 T-Score Conversions'!I$3:J$35,2,TRUE)</f>
        <v>55.8</v>
      </c>
      <c r="CZ1143" s="39" t="str">
        <f t="shared" si="26"/>
        <v>Mild</v>
      </c>
      <c r="DA1143" s="37">
        <f>VLOOKUP(CJ1143,'PROMIS 57 T-Score Conversions'!AC$3:AD$35,2,TRUE)</f>
        <v>41.9</v>
      </c>
      <c r="DB1143" s="44" t="str">
        <f t="shared" si="30"/>
        <v>Mild</v>
      </c>
      <c r="DC1143" s="40">
        <f>VLOOKUP(CK1143,'PROMIS 57 T-Score Conversions'!AG$3:AH$35,2,TRUE)</f>
        <v>42.51</v>
      </c>
      <c r="DD1143" s="39" t="str">
        <f t="shared" si="31"/>
        <v>Normal</v>
      </c>
    </row>
    <row r="1144">
      <c r="A1144" s="1" t="b">
        <v>1</v>
      </c>
      <c r="B1144" s="1" t="b">
        <v>1</v>
      </c>
      <c r="C1144" s="20">
        <v>44237.417973703705</v>
      </c>
      <c r="D1144" s="1" t="s">
        <v>553</v>
      </c>
      <c r="E1144" s="1">
        <v>2404.0</v>
      </c>
      <c r="F1144" s="1">
        <v>4.0</v>
      </c>
      <c r="G1144" s="1">
        <v>4.0</v>
      </c>
      <c r="H1144" s="1">
        <v>5.0</v>
      </c>
      <c r="I1144" s="1">
        <v>4.0</v>
      </c>
      <c r="J1144" s="1">
        <v>4.0</v>
      </c>
      <c r="K1144" s="1">
        <v>5.0</v>
      </c>
      <c r="L1144" s="1">
        <v>5.0</v>
      </c>
      <c r="M1144" s="1">
        <v>4.0</v>
      </c>
      <c r="N1144" s="1">
        <v>2.0</v>
      </c>
      <c r="O1144" s="1">
        <v>1.0</v>
      </c>
      <c r="P1144" s="1">
        <v>1.0</v>
      </c>
      <c r="Q1144" s="1">
        <v>2.0</v>
      </c>
      <c r="R1144" s="1">
        <v>2.0</v>
      </c>
      <c r="S1144" s="1">
        <v>1.0</v>
      </c>
      <c r="T1144" s="1">
        <v>2.0</v>
      </c>
      <c r="U1144" s="1">
        <v>2.0</v>
      </c>
      <c r="V1144" s="1">
        <v>1.0</v>
      </c>
      <c r="W1144" s="1">
        <v>1.0</v>
      </c>
      <c r="X1144" s="1">
        <v>1.0</v>
      </c>
      <c r="Y1144" s="1">
        <v>1.0</v>
      </c>
      <c r="Z1144" s="1">
        <v>1.0</v>
      </c>
      <c r="AA1144" s="1">
        <v>1.0</v>
      </c>
      <c r="AB1144" s="1">
        <v>1.0</v>
      </c>
      <c r="AC1144" s="1">
        <v>1.0</v>
      </c>
      <c r="AD1144" s="1">
        <v>3.0</v>
      </c>
      <c r="AE1144" s="1">
        <v>2.0</v>
      </c>
      <c r="AF1144" s="1">
        <v>3.0</v>
      </c>
      <c r="AG1144" s="1">
        <v>2.0</v>
      </c>
      <c r="AH1144" s="1">
        <v>1.0</v>
      </c>
      <c r="AI1144" s="1">
        <v>2.0</v>
      </c>
      <c r="AJ1144" s="1">
        <v>2.0</v>
      </c>
      <c r="AK1144" s="1">
        <v>2.0</v>
      </c>
      <c r="AL1144" s="1">
        <v>1.0</v>
      </c>
      <c r="AM1144" s="1">
        <v>2.0</v>
      </c>
      <c r="AN1144" s="1">
        <v>1.0</v>
      </c>
      <c r="AO1144" s="1">
        <v>1.0</v>
      </c>
      <c r="AP1144" s="1">
        <v>1.0</v>
      </c>
      <c r="AQ1144" s="1">
        <v>1.0</v>
      </c>
      <c r="AR1144" s="1">
        <v>1.0</v>
      </c>
      <c r="AS1144" s="1">
        <v>2.0</v>
      </c>
      <c r="AT1144" s="1">
        <v>3.0</v>
      </c>
      <c r="AU1144" s="1">
        <v>4.0</v>
      </c>
      <c r="AV1144" s="1">
        <v>4.0</v>
      </c>
      <c r="AW1144" s="1">
        <v>2.0</v>
      </c>
      <c r="AX1144" s="1">
        <v>2.0</v>
      </c>
      <c r="AY1144" s="1">
        <v>3.0</v>
      </c>
      <c r="AZ1144" s="1">
        <v>4.0</v>
      </c>
      <c r="BA1144" s="1">
        <v>4.0</v>
      </c>
      <c r="BB1144" s="1">
        <v>2.0</v>
      </c>
      <c r="BC1144" s="1">
        <v>1.0</v>
      </c>
      <c r="BD1144" s="1">
        <v>1.0</v>
      </c>
      <c r="BE1144" s="1">
        <v>1.0</v>
      </c>
      <c r="BF1144" s="1">
        <v>2.0</v>
      </c>
      <c r="BG1144" s="1">
        <v>1.0</v>
      </c>
      <c r="BH1144" s="1">
        <v>1.0</v>
      </c>
      <c r="BI1144" s="1">
        <v>1.0</v>
      </c>
      <c r="BJ1144" s="1">
        <v>1.0</v>
      </c>
      <c r="BK1144" s="1">
        <v>3.0</v>
      </c>
      <c r="BL1144" s="1">
        <v>3.0</v>
      </c>
      <c r="BM1144" s="1">
        <v>3.0</v>
      </c>
      <c r="BN1144" s="1">
        <v>4.0</v>
      </c>
      <c r="BO1144" s="1">
        <v>4.0</v>
      </c>
      <c r="BP1144" s="1">
        <v>4.0</v>
      </c>
      <c r="BQ1144" s="1">
        <v>3.0</v>
      </c>
      <c r="BR1144" s="1">
        <v>3.0</v>
      </c>
      <c r="BS1144" s="1">
        <v>2.0</v>
      </c>
      <c r="BT1144" s="1">
        <v>2.0</v>
      </c>
      <c r="BU1144" s="1">
        <v>3.0</v>
      </c>
      <c r="BV1144" s="1">
        <v>2.0</v>
      </c>
      <c r="BW1144" s="1">
        <v>2.0</v>
      </c>
      <c r="BX1144" s="1">
        <v>2.0</v>
      </c>
      <c r="BY1144" s="1">
        <v>2.0</v>
      </c>
      <c r="BZ1144" s="1">
        <v>3.0</v>
      </c>
      <c r="CA1144" s="64">
        <f t="shared" si="32"/>
        <v>165</v>
      </c>
      <c r="CB1144" s="45">
        <f t="shared" si="33"/>
        <v>35</v>
      </c>
      <c r="CC1144" s="45">
        <f t="shared" si="34"/>
        <v>13</v>
      </c>
      <c r="CD1144" s="45">
        <f t="shared" si="35"/>
        <v>8</v>
      </c>
      <c r="CE1144" s="45">
        <f t="shared" si="36"/>
        <v>17</v>
      </c>
      <c r="CF1144" s="45">
        <f t="shared" si="37"/>
        <v>10</v>
      </c>
      <c r="CG1144" s="45">
        <f t="shared" si="38"/>
        <v>26</v>
      </c>
      <c r="CH1144" s="45">
        <f t="shared" si="39"/>
        <v>10</v>
      </c>
      <c r="CI1144" s="45">
        <f t="shared" si="40"/>
        <v>0.1</v>
      </c>
      <c r="CJ1144">
        <f t="shared" si="10"/>
        <v>27</v>
      </c>
      <c r="CK1144" s="45">
        <f t="shared" si="41"/>
        <v>18</v>
      </c>
      <c r="CM1144" s="40">
        <f>VLOOKUP(CB1144,'PROMIS 57 T-Score Conversions'!Q$3:R$35,2,TRUE)</f>
        <v>46.7</v>
      </c>
      <c r="CN1144" s="44" t="str">
        <f t="shared" si="20"/>
        <v>Normal</v>
      </c>
      <c r="CO1144" s="40">
        <f>VLOOKUP(CC1144,'PROMIS 57 T-Score Conversions'!A$3:B$35,2,TRUE)</f>
        <v>50.8</v>
      </c>
      <c r="CP1144" s="39" t="str">
        <f t="shared" si="21"/>
        <v>Mild</v>
      </c>
      <c r="CQ1144" s="40">
        <f>VLOOKUP(CD1144,'PROMIS 57 T-Score Conversions'!E$3:F$35,2,TRUE)</f>
        <v>38.2</v>
      </c>
      <c r="CR1144" s="39" t="str">
        <f t="shared" si="22"/>
        <v>Normal</v>
      </c>
      <c r="CS1144" s="40">
        <f>VLOOKUP(CE1144,'PROMIS 57 T-Score Conversions'!U$3:V$35,2,TRUE)</f>
        <v>50.4</v>
      </c>
      <c r="CT1144" s="39" t="str">
        <f t="shared" si="42"/>
        <v>Normal</v>
      </c>
      <c r="CU1144" s="40">
        <f>VLOOKUP(CF1144,'PROMIS 57 T-Score Conversions'!Y$3:Z$35,2,TRUE)</f>
        <v>35.9</v>
      </c>
      <c r="CV1144" s="39" t="str">
        <f t="shared" si="24"/>
        <v>Normal</v>
      </c>
      <c r="CW1144" s="40">
        <f>vlookup(CG1144,'PROMIS 57 T-Score Conversions'!M$3:N$35,2,TRUE)</f>
        <v>46</v>
      </c>
      <c r="CX1144" s="39" t="str">
        <f t="shared" si="25"/>
        <v>Normal</v>
      </c>
      <c r="CY1144" s="40">
        <f>VLOOKup(CH1144,'PROMIS 57 T-Score Conversions'!I$3:J$35,2,TRUE)</f>
        <v>49.9</v>
      </c>
      <c r="CZ1144" s="39" t="str">
        <f t="shared" si="26"/>
        <v>Normal</v>
      </c>
      <c r="DA1144" s="37">
        <f>VLOOKUP(CJ1144,'PROMIS 57 T-Score Conversions'!AC$3:AD$35,2,TRUE)</f>
        <v>42.72</v>
      </c>
      <c r="DB1144" s="44" t="str">
        <f t="shared" si="30"/>
        <v>Mild</v>
      </c>
      <c r="DC1144" s="40">
        <f>VLOOKUP(CK1144,'PROMIS 57 T-Score Conversions'!AG$3:AH$35,2,TRUE)</f>
        <v>37.97</v>
      </c>
      <c r="DD1144" s="39" t="str">
        <f t="shared" si="31"/>
        <v>Normal</v>
      </c>
    </row>
    <row r="1145">
      <c r="A1145" s="1" t="b">
        <v>1</v>
      </c>
      <c r="B1145" s="1" t="b">
        <v>1</v>
      </c>
      <c r="C1145" s="20">
        <v>44238.45186296296</v>
      </c>
      <c r="D1145" s="1" t="s">
        <v>626</v>
      </c>
      <c r="E1145" s="1">
        <v>2285.0</v>
      </c>
      <c r="F1145" s="1">
        <v>1.0</v>
      </c>
      <c r="G1145" s="1">
        <v>2.0</v>
      </c>
      <c r="H1145" s="1">
        <v>2.0</v>
      </c>
      <c r="I1145" s="1">
        <v>2.0</v>
      </c>
      <c r="J1145" s="1">
        <v>1.0</v>
      </c>
      <c r="K1145" s="1">
        <v>2.0</v>
      </c>
      <c r="L1145" s="1">
        <v>2.0</v>
      </c>
      <c r="M1145" s="1">
        <v>1.0</v>
      </c>
      <c r="N1145" s="1">
        <v>5.0</v>
      </c>
      <c r="O1145" s="1">
        <v>4.0</v>
      </c>
      <c r="P1145" s="1">
        <v>4.0</v>
      </c>
      <c r="Q1145" s="1">
        <v>3.0</v>
      </c>
      <c r="R1145" s="1">
        <v>4.0</v>
      </c>
      <c r="S1145" s="1">
        <v>4.0</v>
      </c>
      <c r="T1145" s="1">
        <v>4.0</v>
      </c>
      <c r="U1145" s="1">
        <v>4.0</v>
      </c>
      <c r="V1145" s="1">
        <v>5.0</v>
      </c>
      <c r="W1145" s="1">
        <v>4.0</v>
      </c>
      <c r="X1145" s="1">
        <v>4.0</v>
      </c>
      <c r="Y1145" s="1">
        <v>4.0</v>
      </c>
      <c r="Z1145" s="1">
        <v>5.0</v>
      </c>
      <c r="AA1145" s="1">
        <v>4.0</v>
      </c>
      <c r="AB1145" s="1">
        <v>4.0</v>
      </c>
      <c r="AC1145" s="1">
        <v>4.0</v>
      </c>
      <c r="AD1145" s="1">
        <v>5.0</v>
      </c>
      <c r="AE1145" s="1">
        <v>5.0</v>
      </c>
      <c r="AF1145" s="1">
        <v>5.0</v>
      </c>
      <c r="AG1145" s="1">
        <v>5.0</v>
      </c>
      <c r="AH1145" s="1">
        <v>5.0</v>
      </c>
      <c r="AI1145" s="1">
        <v>5.0</v>
      </c>
      <c r="AJ1145" s="1">
        <v>4.0</v>
      </c>
      <c r="AK1145" s="1">
        <v>4.0</v>
      </c>
      <c r="AL1145" s="1">
        <v>5.0</v>
      </c>
      <c r="AM1145" s="1">
        <v>5.0</v>
      </c>
      <c r="AN1145" s="1">
        <v>5.0</v>
      </c>
      <c r="AO1145" s="1">
        <v>4.0</v>
      </c>
      <c r="AP1145" s="1">
        <v>5.0</v>
      </c>
      <c r="AQ1145" s="1">
        <v>4.0</v>
      </c>
      <c r="AR1145" s="1">
        <v>3.0</v>
      </c>
      <c r="AS1145" s="1">
        <v>5.0</v>
      </c>
      <c r="AT1145" s="1">
        <v>2.0</v>
      </c>
      <c r="AU1145" s="1">
        <v>2.0</v>
      </c>
      <c r="AV1145" s="1">
        <v>2.0</v>
      </c>
      <c r="AW1145" s="1">
        <v>2.0</v>
      </c>
      <c r="AX1145" s="1">
        <v>2.0</v>
      </c>
      <c r="AY1145" s="1">
        <v>2.0</v>
      </c>
      <c r="AZ1145" s="1">
        <v>2.0</v>
      </c>
      <c r="BA1145" s="1">
        <v>2.0</v>
      </c>
      <c r="BB1145" s="1">
        <v>5.0</v>
      </c>
      <c r="BC1145" s="1">
        <v>5.0</v>
      </c>
      <c r="BD1145" s="1">
        <v>5.0</v>
      </c>
      <c r="BE1145" s="1">
        <v>5.0</v>
      </c>
      <c r="BF1145" s="1">
        <v>5.0</v>
      </c>
      <c r="BG1145" s="1">
        <v>5.0</v>
      </c>
      <c r="BH1145" s="1">
        <v>5.0</v>
      </c>
      <c r="BI1145" s="1">
        <v>4.0</v>
      </c>
      <c r="BJ1145" s="1">
        <v>7.0</v>
      </c>
      <c r="BK1145" s="1">
        <v>2.0</v>
      </c>
      <c r="BL1145" s="1">
        <v>2.0</v>
      </c>
      <c r="BM1145" s="1">
        <v>2.0</v>
      </c>
      <c r="BN1145" s="1">
        <v>2.0</v>
      </c>
      <c r="BO1145" s="1">
        <v>2.0</v>
      </c>
      <c r="BP1145" s="1">
        <v>2.0</v>
      </c>
      <c r="BQ1145" s="1">
        <v>2.0</v>
      </c>
      <c r="BR1145" s="1">
        <v>2.0</v>
      </c>
      <c r="BS1145" s="1">
        <v>5.0</v>
      </c>
      <c r="BT1145" s="1">
        <v>4.0</v>
      </c>
      <c r="BU1145" s="1">
        <v>5.0</v>
      </c>
      <c r="BV1145" s="1">
        <v>5.0</v>
      </c>
      <c r="BW1145" s="1">
        <v>5.0</v>
      </c>
      <c r="BX1145" s="1">
        <v>5.0</v>
      </c>
      <c r="BY1145" s="1">
        <v>5.0</v>
      </c>
      <c r="BZ1145" s="1">
        <v>5.0</v>
      </c>
      <c r="CA1145" s="64">
        <f t="shared" si="32"/>
        <v>270</v>
      </c>
      <c r="CB1145" s="45">
        <f t="shared" si="33"/>
        <v>13</v>
      </c>
      <c r="CC1145" s="45">
        <f t="shared" si="34"/>
        <v>32</v>
      </c>
      <c r="CD1145" s="45">
        <f t="shared" si="35"/>
        <v>34</v>
      </c>
      <c r="CE1145" s="45">
        <f t="shared" si="36"/>
        <v>38</v>
      </c>
      <c r="CF1145" s="45">
        <f t="shared" si="37"/>
        <v>36</v>
      </c>
      <c r="CG1145" s="45">
        <f t="shared" si="38"/>
        <v>16</v>
      </c>
      <c r="CH1145" s="45">
        <f t="shared" si="39"/>
        <v>39</v>
      </c>
      <c r="CI1145" s="45">
        <f t="shared" si="40"/>
        <v>0.7</v>
      </c>
      <c r="CJ1145">
        <f t="shared" si="10"/>
        <v>16</v>
      </c>
      <c r="CK1145" s="45">
        <f t="shared" si="41"/>
        <v>39</v>
      </c>
      <c r="CM1145" s="40">
        <f>VLOOKUP(CB1145,'PROMIS 57 T-Score Conversions'!Q$3:R$35,2,TRUE)</f>
        <v>29.8</v>
      </c>
      <c r="CN1145" s="44" t="str">
        <f t="shared" si="20"/>
        <v>Severe</v>
      </c>
      <c r="CO1145" s="40">
        <f>VLOOKUP(CC1145,'PROMIS 57 T-Score Conversions'!A$3:B$35,2,TRUE)</f>
        <v>70.8</v>
      </c>
      <c r="CP1145" s="39" t="str">
        <f t="shared" si="21"/>
        <v>Severe</v>
      </c>
      <c r="CQ1145" s="40">
        <f>VLOOKUP(CD1145,'PROMIS 57 T-Score Conversions'!E$3:F$35,2,TRUE)</f>
        <v>71.7</v>
      </c>
      <c r="CR1145" s="39" t="str">
        <f t="shared" si="22"/>
        <v>Severe</v>
      </c>
      <c r="CS1145" s="40">
        <f>VLOOKUP(CE1145,'PROMIS 57 T-Score Conversions'!U$3:V$35,2,TRUE)</f>
        <v>72.4</v>
      </c>
      <c r="CT1145" s="39" t="str">
        <f t="shared" si="42"/>
        <v>Severe</v>
      </c>
      <c r="CU1145" s="40">
        <f>VLOOKUP(CF1145,'PROMIS 57 T-Score Conversions'!Y$3:Z$35,2,TRUE)</f>
        <v>67.5</v>
      </c>
      <c r="CV1145" s="39" t="str">
        <f t="shared" si="24"/>
        <v>Moderate</v>
      </c>
      <c r="CW1145" s="40">
        <f>vlookup(CG1145,'PROMIS 57 T-Score Conversions'!M$3:N$35,2,TRUE)</f>
        <v>36.9</v>
      </c>
      <c r="CX1145" s="39" t="str">
        <f t="shared" si="25"/>
        <v>Moderate</v>
      </c>
      <c r="CY1145" s="40">
        <f>VLOOKup(CH1145,'PROMIS 57 T-Score Conversions'!I$3:J$35,2,TRUE)</f>
        <v>73.5</v>
      </c>
      <c r="CZ1145" s="39" t="str">
        <f t="shared" si="26"/>
        <v>Severe</v>
      </c>
      <c r="DA1145" s="37">
        <f>VLOOKUP(CJ1145,'PROMIS 57 T-Score Conversions'!AC$3:AD$35,2,TRUE)</f>
        <v>33.92</v>
      </c>
      <c r="DB1145" s="44" t="str">
        <f t="shared" si="30"/>
        <v>Moderate</v>
      </c>
      <c r="DC1145" s="40">
        <f>VLOOKUP(CK1145,'PROMIS 57 T-Score Conversions'!AG$3:AH$35,2,TRUE)</f>
        <v>62.52</v>
      </c>
      <c r="DD1145" s="39" t="str">
        <f t="shared" si="31"/>
        <v>Moderate</v>
      </c>
    </row>
    <row r="1146">
      <c r="A1146" s="1" t="b">
        <v>1</v>
      </c>
      <c r="B1146" s="1" t="b">
        <v>1</v>
      </c>
      <c r="C1146" s="20">
        <v>44238.57330517361</v>
      </c>
      <c r="D1146" s="1" t="s">
        <v>627</v>
      </c>
      <c r="E1146" s="1">
        <v>2476.0</v>
      </c>
      <c r="F1146" s="1">
        <v>3.0</v>
      </c>
      <c r="G1146" s="1">
        <v>4.0</v>
      </c>
      <c r="H1146" s="1">
        <v>5.0</v>
      </c>
      <c r="I1146" s="1">
        <v>3.0</v>
      </c>
      <c r="J1146" s="1">
        <v>2.0</v>
      </c>
      <c r="K1146" s="1">
        <v>4.0</v>
      </c>
      <c r="L1146" s="1">
        <v>4.0</v>
      </c>
      <c r="M1146" s="1">
        <v>3.0</v>
      </c>
      <c r="N1146" s="1">
        <v>4.0</v>
      </c>
      <c r="O1146" s="1">
        <v>2.0</v>
      </c>
      <c r="P1146" s="1">
        <v>4.0</v>
      </c>
      <c r="Q1146" s="1">
        <v>3.0</v>
      </c>
      <c r="R1146" s="1">
        <v>3.0</v>
      </c>
      <c r="S1146" s="1">
        <v>1.0</v>
      </c>
      <c r="T1146" s="1">
        <v>3.0</v>
      </c>
      <c r="U1146" s="1">
        <v>3.0</v>
      </c>
      <c r="V1146" s="1">
        <v>2.0</v>
      </c>
      <c r="W1146" s="1">
        <v>2.0</v>
      </c>
      <c r="X1146" s="1">
        <v>2.0</v>
      </c>
      <c r="Y1146" s="1">
        <v>1.0</v>
      </c>
      <c r="Z1146" s="1">
        <v>1.0</v>
      </c>
      <c r="AA1146" s="1">
        <v>2.0</v>
      </c>
      <c r="AB1146" s="1">
        <v>1.0</v>
      </c>
      <c r="AC1146" s="1">
        <v>1.0</v>
      </c>
      <c r="AD1146" s="1">
        <v>5.0</v>
      </c>
      <c r="AE1146" s="1">
        <v>4.0</v>
      </c>
      <c r="AF1146" s="1">
        <v>4.0</v>
      </c>
      <c r="AG1146" s="1">
        <v>4.0</v>
      </c>
      <c r="AH1146" s="1">
        <v>5.0</v>
      </c>
      <c r="AI1146" s="1">
        <v>4.0</v>
      </c>
      <c r="AJ1146" s="1">
        <v>4.0</v>
      </c>
      <c r="AK1146" s="1">
        <v>4.0</v>
      </c>
      <c r="AL1146" s="1">
        <v>1.0</v>
      </c>
      <c r="AM1146" s="1">
        <v>2.0</v>
      </c>
      <c r="AN1146" s="1">
        <v>1.0</v>
      </c>
      <c r="AO1146" s="1">
        <v>2.0</v>
      </c>
      <c r="AP1146" s="1">
        <v>2.0</v>
      </c>
      <c r="AQ1146" s="1">
        <v>2.0</v>
      </c>
      <c r="AR1146" s="1">
        <v>1.0</v>
      </c>
      <c r="AS1146" s="1">
        <v>1.0</v>
      </c>
      <c r="AT1146" s="1">
        <v>1.0</v>
      </c>
      <c r="AU1146" s="1">
        <v>2.0</v>
      </c>
      <c r="AV1146" s="1">
        <v>1.0</v>
      </c>
      <c r="AW1146" s="1">
        <v>1.0</v>
      </c>
      <c r="AX1146" s="1">
        <v>1.0</v>
      </c>
      <c r="AY1146" s="1">
        <v>1.0</v>
      </c>
      <c r="AZ1146" s="1">
        <v>2.0</v>
      </c>
      <c r="BA1146" s="1">
        <v>2.0</v>
      </c>
      <c r="BB1146" s="1">
        <v>2.0</v>
      </c>
      <c r="BC1146" s="1">
        <v>2.0</v>
      </c>
      <c r="BD1146" s="1">
        <v>1.0</v>
      </c>
      <c r="BE1146" s="1">
        <v>1.0</v>
      </c>
      <c r="BF1146" s="1">
        <v>2.0</v>
      </c>
      <c r="BG1146" s="1">
        <v>1.0</v>
      </c>
      <c r="BH1146" s="1">
        <v>2.0</v>
      </c>
      <c r="BI1146" s="1">
        <v>2.0</v>
      </c>
      <c r="BJ1146" s="1">
        <v>2.0</v>
      </c>
      <c r="BK1146" s="1">
        <v>1.0</v>
      </c>
      <c r="BL1146" s="1">
        <v>1.0</v>
      </c>
      <c r="BM1146" s="1">
        <v>1.0</v>
      </c>
      <c r="BN1146" s="1">
        <v>1.0</v>
      </c>
      <c r="BO1146" s="1">
        <v>1.0</v>
      </c>
      <c r="BP1146" s="1">
        <v>1.0</v>
      </c>
      <c r="BQ1146" s="1">
        <v>1.0</v>
      </c>
      <c r="BR1146" s="1">
        <v>1.0</v>
      </c>
      <c r="BS1146" s="1">
        <v>5.0</v>
      </c>
      <c r="BT1146" s="1">
        <v>5.0</v>
      </c>
      <c r="BU1146" s="1">
        <v>4.0</v>
      </c>
      <c r="BV1146" s="1">
        <v>5.0</v>
      </c>
      <c r="BW1146" s="1">
        <v>5.0</v>
      </c>
      <c r="BX1146" s="1">
        <v>5.0</v>
      </c>
      <c r="BY1146" s="1">
        <v>3.0</v>
      </c>
      <c r="BZ1146" s="1">
        <v>4.0</v>
      </c>
      <c r="CA1146" s="64">
        <f t="shared" si="32"/>
        <v>179</v>
      </c>
      <c r="CB1146" s="45">
        <f t="shared" si="33"/>
        <v>28</v>
      </c>
      <c r="CC1146" s="45">
        <f t="shared" si="34"/>
        <v>23</v>
      </c>
      <c r="CD1146" s="45">
        <f t="shared" si="35"/>
        <v>12</v>
      </c>
      <c r="CE1146" s="45">
        <f t="shared" si="36"/>
        <v>34</v>
      </c>
      <c r="CF1146" s="45">
        <f t="shared" si="37"/>
        <v>12</v>
      </c>
      <c r="CG1146" s="45">
        <f t="shared" si="38"/>
        <v>11</v>
      </c>
      <c r="CH1146" s="45">
        <f t="shared" si="39"/>
        <v>13</v>
      </c>
      <c r="CI1146" s="45">
        <f t="shared" si="40"/>
        <v>0.2</v>
      </c>
      <c r="CJ1146">
        <f t="shared" si="10"/>
        <v>8</v>
      </c>
      <c r="CK1146" s="45">
        <f t="shared" si="41"/>
        <v>36</v>
      </c>
      <c r="CM1146" s="40">
        <f>VLOOKUP(CB1146,'PROMIS 57 T-Score Conversions'!Q$3:R$35,2,TRUE)</f>
        <v>40.8</v>
      </c>
      <c r="CN1146" s="44" t="str">
        <f t="shared" si="20"/>
        <v>Mild</v>
      </c>
      <c r="CO1146" s="40">
        <f>VLOOKUP(CC1146,'PROMIS 57 T-Score Conversions'!A$3:B$35,2,TRUE)</f>
        <v>61.4</v>
      </c>
      <c r="CP1146" s="39" t="str">
        <f t="shared" si="21"/>
        <v>Moderate</v>
      </c>
      <c r="CQ1146" s="40">
        <f>VLOOKUP(CD1146,'PROMIS 57 T-Score Conversions'!E$3:F$35,2,TRUE)</f>
        <v>50.9</v>
      </c>
      <c r="CR1146" s="39" t="str">
        <f t="shared" si="22"/>
        <v>Normal</v>
      </c>
      <c r="CS1146" s="40">
        <f>VLOOKUP(CE1146,'PROMIS 57 T-Score Conversions'!U$3:V$35,2,TRUE)</f>
        <v>67.5</v>
      </c>
      <c r="CT1146" s="39" t="str">
        <f t="shared" si="42"/>
        <v>Moderate</v>
      </c>
      <c r="CU1146" s="40">
        <f>VLOOKUP(CF1146,'PROMIS 57 T-Score Conversions'!Y$3:Z$35,2,TRUE)</f>
        <v>39.8</v>
      </c>
      <c r="CV1146" s="39" t="str">
        <f t="shared" si="24"/>
        <v>Normal</v>
      </c>
      <c r="CW1146" s="40">
        <f>vlookup(CG1146,'PROMIS 57 T-Score Conversions'!M$3:N$35,2,TRUE)</f>
        <v>32.6</v>
      </c>
      <c r="CX1146" s="39" t="str">
        <f t="shared" si="25"/>
        <v>Moderate</v>
      </c>
      <c r="CY1146" s="40">
        <f>VLOOKup(CH1146,'PROMIS 57 T-Score Conversions'!I$3:J$35,2,TRUE)</f>
        <v>53.2</v>
      </c>
      <c r="CZ1146" s="39" t="str">
        <f t="shared" si="26"/>
        <v>Normal</v>
      </c>
      <c r="DA1146" s="37">
        <f>VLOOKUP(CJ1146,'PROMIS 57 T-Score Conversions'!AC$3:AD$35,2,TRUE)</f>
        <v>22.41</v>
      </c>
      <c r="DB1146" s="44" t="str">
        <f t="shared" si="30"/>
        <v>Severe</v>
      </c>
      <c r="DC1146" s="40">
        <f>VLOOKUP(CK1146,'PROMIS 57 T-Score Conversions'!AG$3:AH$35,2,TRUE)</f>
        <v>56.39</v>
      </c>
      <c r="DD1146" s="39" t="str">
        <f t="shared" si="31"/>
        <v>Mild</v>
      </c>
    </row>
    <row r="1147">
      <c r="A1147" s="1" t="b">
        <v>1</v>
      </c>
      <c r="B1147" s="1" t="b">
        <v>1</v>
      </c>
      <c r="C1147" s="20">
        <v>44238.58279170139</v>
      </c>
      <c r="D1147" s="1" t="s">
        <v>564</v>
      </c>
      <c r="E1147" s="1">
        <v>2398.0</v>
      </c>
      <c r="F1147" s="1">
        <v>3.0</v>
      </c>
      <c r="G1147" s="1">
        <v>4.0</v>
      </c>
      <c r="H1147" s="1">
        <v>5.0</v>
      </c>
      <c r="I1147" s="1">
        <v>5.0</v>
      </c>
      <c r="J1147" s="1">
        <v>1.0</v>
      </c>
      <c r="K1147" s="1">
        <v>4.0</v>
      </c>
      <c r="L1147" s="1">
        <v>4.0</v>
      </c>
      <c r="M1147" s="1">
        <v>3.0</v>
      </c>
      <c r="N1147" s="1">
        <v>1.0</v>
      </c>
      <c r="O1147" s="1">
        <v>2.0</v>
      </c>
      <c r="P1147" s="1">
        <v>2.0</v>
      </c>
      <c r="Q1147" s="1">
        <v>4.0</v>
      </c>
      <c r="R1147" s="1">
        <v>3.0</v>
      </c>
      <c r="S1147" s="1">
        <v>3.0</v>
      </c>
      <c r="T1147" s="1">
        <v>4.0</v>
      </c>
      <c r="U1147" s="1">
        <v>5.0</v>
      </c>
      <c r="V1147" s="1">
        <v>1.0</v>
      </c>
      <c r="W1147" s="1">
        <v>2.0</v>
      </c>
      <c r="X1147" s="1">
        <v>2.0</v>
      </c>
      <c r="Y1147" s="1">
        <v>1.0</v>
      </c>
      <c r="Z1147" s="1">
        <v>2.0</v>
      </c>
      <c r="AA1147" s="1">
        <v>3.0</v>
      </c>
      <c r="AB1147" s="1">
        <v>2.0</v>
      </c>
      <c r="AC1147" s="1">
        <v>1.0</v>
      </c>
      <c r="AD1147" s="1">
        <v>3.0</v>
      </c>
      <c r="AE1147" s="1">
        <v>3.0</v>
      </c>
      <c r="AF1147" s="1">
        <v>3.0</v>
      </c>
      <c r="AG1147" s="1">
        <v>3.0</v>
      </c>
      <c r="AH1147" s="1">
        <v>3.0</v>
      </c>
      <c r="AI1147" s="1">
        <v>3.0</v>
      </c>
      <c r="AJ1147" s="1">
        <v>4.0</v>
      </c>
      <c r="AK1147" s="1">
        <v>3.0</v>
      </c>
      <c r="AL1147" s="1">
        <v>2.0</v>
      </c>
      <c r="AM1147" s="1">
        <v>2.0</v>
      </c>
      <c r="AN1147" s="1">
        <v>3.0</v>
      </c>
      <c r="AO1147" s="1">
        <v>2.0</v>
      </c>
      <c r="AP1147" s="1">
        <v>2.0</v>
      </c>
      <c r="AQ1147" s="1">
        <v>3.0</v>
      </c>
      <c r="AR1147" s="1">
        <v>2.0</v>
      </c>
      <c r="AS1147" s="1">
        <v>2.0</v>
      </c>
      <c r="AT1147" s="1">
        <v>2.0</v>
      </c>
      <c r="AU1147" s="1">
        <v>2.0</v>
      </c>
      <c r="AV1147" s="1">
        <v>2.0</v>
      </c>
      <c r="AW1147" s="1">
        <v>2.0</v>
      </c>
      <c r="AX1147" s="1">
        <v>2.0</v>
      </c>
      <c r="AY1147" s="1">
        <v>2.0</v>
      </c>
      <c r="AZ1147" s="1">
        <v>2.0</v>
      </c>
      <c r="BA1147" s="1">
        <v>1.0</v>
      </c>
      <c r="BB1147" s="1">
        <v>2.0</v>
      </c>
      <c r="BC1147" s="1">
        <v>2.0</v>
      </c>
      <c r="BD1147" s="1">
        <v>2.0</v>
      </c>
      <c r="BE1147" s="1">
        <v>2.0</v>
      </c>
      <c r="BF1147" s="1">
        <v>3.0</v>
      </c>
      <c r="BG1147" s="1">
        <v>3.0</v>
      </c>
      <c r="BH1147" s="1">
        <v>3.0</v>
      </c>
      <c r="BI1147" s="1">
        <v>3.0</v>
      </c>
      <c r="BJ1147" s="1">
        <v>3.0</v>
      </c>
      <c r="BK1147" s="1">
        <v>3.0</v>
      </c>
      <c r="BL1147" s="1">
        <v>3.0</v>
      </c>
      <c r="BM1147" s="1">
        <v>3.0</v>
      </c>
      <c r="BN1147" s="1">
        <v>3.0</v>
      </c>
      <c r="BO1147" s="1">
        <v>3.0</v>
      </c>
      <c r="BP1147" s="1">
        <v>2.0</v>
      </c>
      <c r="BQ1147" s="1">
        <v>2.0</v>
      </c>
      <c r="BR1147" s="1">
        <v>2.0</v>
      </c>
      <c r="BS1147" s="1">
        <v>3.0</v>
      </c>
      <c r="BT1147" s="1">
        <v>3.0</v>
      </c>
      <c r="BU1147" s="1">
        <v>3.0</v>
      </c>
      <c r="BV1147" s="1">
        <v>3.0</v>
      </c>
      <c r="BW1147" s="1">
        <v>3.0</v>
      </c>
      <c r="BX1147" s="1">
        <v>2.0</v>
      </c>
      <c r="BY1147" s="1">
        <v>3.0</v>
      </c>
      <c r="BZ1147" s="1">
        <v>4.0</v>
      </c>
      <c r="CA1147" s="64">
        <f t="shared" si="32"/>
        <v>193</v>
      </c>
      <c r="CB1147" s="45">
        <f t="shared" si="33"/>
        <v>29</v>
      </c>
      <c r="CC1147" s="45">
        <f t="shared" si="34"/>
        <v>24</v>
      </c>
      <c r="CD1147" s="45">
        <f t="shared" si="35"/>
        <v>14</v>
      </c>
      <c r="CE1147" s="45">
        <f t="shared" si="36"/>
        <v>25</v>
      </c>
      <c r="CF1147" s="45">
        <f t="shared" si="37"/>
        <v>18</v>
      </c>
      <c r="CG1147" s="45">
        <f t="shared" si="38"/>
        <v>15</v>
      </c>
      <c r="CH1147" s="45">
        <f t="shared" si="39"/>
        <v>20</v>
      </c>
      <c r="CI1147" s="45">
        <f t="shared" si="40"/>
        <v>0.3</v>
      </c>
      <c r="CJ1147">
        <f t="shared" si="10"/>
        <v>21</v>
      </c>
      <c r="CK1147" s="45">
        <f t="shared" si="41"/>
        <v>24</v>
      </c>
      <c r="CM1147" s="40">
        <f>VLOOKUP(CB1147,'PROMIS 57 T-Score Conversions'!Q$3:R$35,2,TRUE)</f>
        <v>41.6</v>
      </c>
      <c r="CN1147" s="44" t="str">
        <f t="shared" si="20"/>
        <v>Mild</v>
      </c>
      <c r="CO1147" s="40">
        <f>VLOOKUP(CC1147,'PROMIS 57 T-Score Conversions'!A$3:B$35,2,TRUE)</f>
        <v>62.5</v>
      </c>
      <c r="CP1147" s="39" t="str">
        <f t="shared" si="21"/>
        <v>Moderate</v>
      </c>
      <c r="CQ1147" s="40">
        <f>VLOOKUP(CD1147,'PROMIS 57 T-Score Conversions'!E$3:F$35,2,TRUE)</f>
        <v>53.2</v>
      </c>
      <c r="CR1147" s="39" t="str">
        <f t="shared" si="22"/>
        <v>Normal</v>
      </c>
      <c r="CS1147" s="40">
        <f>VLOOKUP(CE1147,'PROMIS 57 T-Score Conversions'!U$3:V$35,2,TRUE)</f>
        <v>58.5</v>
      </c>
      <c r="CT1147" s="39" t="str">
        <f t="shared" si="42"/>
        <v>Mild</v>
      </c>
      <c r="CU1147" s="40">
        <f>VLOOKUP(CF1147,'PROMIS 57 T-Score Conversions'!Y$3:Z$35,2,TRUE)</f>
        <v>47.9</v>
      </c>
      <c r="CV1147" s="39" t="str">
        <f t="shared" si="24"/>
        <v>Normal</v>
      </c>
      <c r="CW1147" s="40">
        <f>vlookup(CG1147,'PROMIS 57 T-Score Conversions'!M$3:N$35,2,TRUE)</f>
        <v>36.2</v>
      </c>
      <c r="CX1147" s="39" t="str">
        <f t="shared" si="25"/>
        <v>Moderate</v>
      </c>
      <c r="CY1147" s="40">
        <f>VLOOKup(CH1147,'PROMIS 57 T-Score Conversions'!I$3:J$35,2,TRUE)</f>
        <v>58.8</v>
      </c>
      <c r="CZ1147" s="39" t="str">
        <f t="shared" si="26"/>
        <v>Mild</v>
      </c>
      <c r="DA1147" s="37">
        <f>VLOOKUP(CJ1147,'PROMIS 57 T-Score Conversions'!AC$3:AD$35,2,TRUE)</f>
        <v>37.93</v>
      </c>
      <c r="DB1147" s="44" t="str">
        <f t="shared" si="30"/>
        <v>Moderate</v>
      </c>
      <c r="DC1147" s="40">
        <f>VLOOKUP(CK1147,'PROMIS 57 T-Score Conversions'!AG$3:AH$35,2,TRUE)</f>
        <v>43.42</v>
      </c>
      <c r="DD1147" s="39" t="str">
        <f t="shared" si="31"/>
        <v>Normal</v>
      </c>
    </row>
    <row r="1148">
      <c r="A1148" s="1" t="b">
        <v>1</v>
      </c>
      <c r="B1148" s="1" t="b">
        <v>1</v>
      </c>
      <c r="C1148" s="20">
        <v>44239.40203711805</v>
      </c>
      <c r="D1148" s="1" t="s">
        <v>628</v>
      </c>
      <c r="E1148" s="1">
        <v>2482.0</v>
      </c>
      <c r="F1148" s="1">
        <v>5.0</v>
      </c>
      <c r="G1148" s="1">
        <v>5.0</v>
      </c>
      <c r="H1148" s="1">
        <v>5.0</v>
      </c>
      <c r="I1148" s="1">
        <v>5.0</v>
      </c>
      <c r="J1148" s="1">
        <v>4.0</v>
      </c>
      <c r="K1148" s="1">
        <v>5.0</v>
      </c>
      <c r="L1148" s="1">
        <v>5.0</v>
      </c>
      <c r="M1148" s="1">
        <v>4.0</v>
      </c>
      <c r="N1148" s="1">
        <v>2.0</v>
      </c>
      <c r="O1148" s="1">
        <v>2.0</v>
      </c>
      <c r="P1148" s="1">
        <v>1.0</v>
      </c>
      <c r="Q1148" s="1">
        <v>2.0</v>
      </c>
      <c r="R1148" s="1">
        <v>2.0</v>
      </c>
      <c r="S1148" s="1">
        <v>1.0</v>
      </c>
      <c r="T1148" s="1">
        <v>2.0</v>
      </c>
      <c r="U1148" s="1">
        <v>3.0</v>
      </c>
      <c r="V1148" s="1">
        <v>1.0</v>
      </c>
      <c r="W1148" s="1">
        <v>4.0</v>
      </c>
      <c r="X1148" s="1">
        <v>1.0</v>
      </c>
      <c r="Y1148" s="1">
        <v>4.0</v>
      </c>
      <c r="Z1148" s="1">
        <v>1.0</v>
      </c>
      <c r="AA1148" s="1">
        <v>4.0</v>
      </c>
      <c r="AB1148" s="1">
        <v>1.0</v>
      </c>
      <c r="AC1148" s="1">
        <v>2.0</v>
      </c>
      <c r="AD1148" s="1">
        <v>5.0</v>
      </c>
      <c r="AE1148" s="1">
        <v>2.0</v>
      </c>
      <c r="AF1148" s="1">
        <v>3.0</v>
      </c>
      <c r="AG1148" s="1">
        <v>4.0</v>
      </c>
      <c r="AH1148" s="1">
        <v>3.0</v>
      </c>
      <c r="AI1148" s="1">
        <v>2.0</v>
      </c>
      <c r="AJ1148" s="1">
        <v>4.0</v>
      </c>
      <c r="AK1148" s="1">
        <v>3.0</v>
      </c>
      <c r="AL1148" s="1">
        <v>2.0</v>
      </c>
      <c r="AM1148" s="1">
        <v>2.0</v>
      </c>
      <c r="AN1148" s="1">
        <v>2.0</v>
      </c>
      <c r="AO1148" s="1">
        <v>1.0</v>
      </c>
      <c r="AP1148" s="1">
        <v>3.0</v>
      </c>
      <c r="AQ1148" s="1">
        <v>1.0</v>
      </c>
      <c r="AR1148" s="1">
        <v>1.0</v>
      </c>
      <c r="AS1148" s="1">
        <v>2.0</v>
      </c>
      <c r="AT1148" s="1">
        <v>2.0</v>
      </c>
      <c r="AU1148" s="1">
        <v>2.0</v>
      </c>
      <c r="AV1148" s="1">
        <v>1.0</v>
      </c>
      <c r="AW1148" s="1">
        <v>3.0</v>
      </c>
      <c r="AX1148" s="1">
        <v>2.0</v>
      </c>
      <c r="AY1148" s="1">
        <v>3.0</v>
      </c>
      <c r="AZ1148" s="1">
        <v>3.0</v>
      </c>
      <c r="BA1148" s="1">
        <v>1.0</v>
      </c>
      <c r="BB1148" s="1">
        <v>5.0</v>
      </c>
      <c r="BC1148" s="1">
        <v>2.0</v>
      </c>
      <c r="BD1148" s="1">
        <v>2.0</v>
      </c>
      <c r="BE1148" s="1">
        <v>2.0</v>
      </c>
      <c r="BF1148" s="1">
        <v>5.0</v>
      </c>
      <c r="BG1148" s="1">
        <v>2.0</v>
      </c>
      <c r="BH1148" s="1">
        <v>4.0</v>
      </c>
      <c r="BI1148" s="1">
        <v>4.0</v>
      </c>
      <c r="BJ1148" s="1">
        <v>7.0</v>
      </c>
      <c r="BK1148" s="1">
        <v>1.0</v>
      </c>
      <c r="BL1148" s="1">
        <v>2.0</v>
      </c>
      <c r="BM1148" s="1">
        <v>1.0</v>
      </c>
      <c r="BN1148" s="1">
        <v>2.0</v>
      </c>
      <c r="BO1148" s="1">
        <v>3.0</v>
      </c>
      <c r="BP1148" s="1">
        <v>1.0</v>
      </c>
      <c r="BQ1148" s="1">
        <v>2.0</v>
      </c>
      <c r="BR1148" s="1">
        <v>2.0</v>
      </c>
      <c r="BS1148" s="1">
        <v>5.0</v>
      </c>
      <c r="BT1148" s="1">
        <v>5.0</v>
      </c>
      <c r="BU1148" s="1">
        <v>5.0</v>
      </c>
      <c r="BV1148" s="1">
        <v>5.0</v>
      </c>
      <c r="BW1148" s="1">
        <v>5.0</v>
      </c>
      <c r="BX1148" s="1">
        <v>5.0</v>
      </c>
      <c r="BY1148" s="1">
        <v>4.0</v>
      </c>
      <c r="BZ1148" s="1">
        <v>5.0</v>
      </c>
      <c r="CA1148" s="64">
        <f t="shared" si="32"/>
        <v>214</v>
      </c>
      <c r="CB1148" s="45">
        <f t="shared" si="33"/>
        <v>38</v>
      </c>
      <c r="CC1148" s="45">
        <f t="shared" si="34"/>
        <v>15</v>
      </c>
      <c r="CD1148" s="45">
        <f t="shared" si="35"/>
        <v>18</v>
      </c>
      <c r="CE1148" s="45">
        <f t="shared" si="36"/>
        <v>26</v>
      </c>
      <c r="CF1148" s="45">
        <f t="shared" si="37"/>
        <v>14</v>
      </c>
      <c r="CG1148" s="45">
        <f t="shared" si="38"/>
        <v>17</v>
      </c>
      <c r="CH1148" s="45">
        <f t="shared" si="39"/>
        <v>26</v>
      </c>
      <c r="CI1148" s="45">
        <f t="shared" si="40"/>
        <v>0.7</v>
      </c>
      <c r="CJ1148">
        <f t="shared" si="10"/>
        <v>14</v>
      </c>
      <c r="CK1148" s="45">
        <f t="shared" si="41"/>
        <v>39</v>
      </c>
      <c r="CM1148" s="40">
        <f>VLOOKUP(CB1148,'PROMIS 57 T-Score Conversions'!Q$3:R$35,2,TRUE)</f>
        <v>50.8</v>
      </c>
      <c r="CN1148" s="44" t="str">
        <f t="shared" si="20"/>
        <v>Normal</v>
      </c>
      <c r="CO1148" s="40">
        <f>VLOOKUP(CC1148,'PROMIS 57 T-Score Conversions'!A$3:B$35,2,TRUE)</f>
        <v>53.2</v>
      </c>
      <c r="CP1148" s="39" t="str">
        <f t="shared" si="21"/>
        <v>Mild</v>
      </c>
      <c r="CQ1148" s="40">
        <f>VLOOKUP(CD1148,'PROMIS 57 T-Score Conversions'!E$3:F$35,2,TRUE)</f>
        <v>56.8</v>
      </c>
      <c r="CR1148" s="39" t="str">
        <f t="shared" si="22"/>
        <v>Mild</v>
      </c>
      <c r="CS1148" s="40">
        <f>VLOOKUP(CE1148,'PROMIS 57 T-Score Conversions'!U$3:V$35,2,TRUE)</f>
        <v>59.4</v>
      </c>
      <c r="CT1148" s="39" t="str">
        <f t="shared" si="42"/>
        <v>Mild</v>
      </c>
      <c r="CU1148" s="40">
        <f>VLOOKUP(CF1148,'PROMIS 57 T-Score Conversions'!Y$3:Z$35,2,TRUE)</f>
        <v>42.9</v>
      </c>
      <c r="CV1148" s="39" t="str">
        <f t="shared" si="24"/>
        <v>Normal</v>
      </c>
      <c r="CW1148" s="40">
        <f>vlookup(CG1148,'PROMIS 57 T-Score Conversions'!M$3:N$35,2,TRUE)</f>
        <v>37.7</v>
      </c>
      <c r="CX1148" s="39" t="str">
        <f t="shared" si="25"/>
        <v>Moderate</v>
      </c>
      <c r="CY1148" s="40">
        <f>VLOOKup(CH1148,'PROMIS 57 T-Score Conversions'!I$3:J$35,2,TRUE)</f>
        <v>62.8</v>
      </c>
      <c r="CZ1148" s="39" t="str">
        <f t="shared" si="26"/>
        <v>Moderate</v>
      </c>
      <c r="DA1148" s="37">
        <f>VLOOKUP(CJ1148,'PROMIS 57 T-Score Conversions'!AC$3:AD$35,2,TRUE)</f>
        <v>32.15</v>
      </c>
      <c r="DB1148" s="44" t="str">
        <f t="shared" si="30"/>
        <v>Moderate</v>
      </c>
      <c r="DC1148" s="40">
        <f>VLOOKUP(CK1148,'PROMIS 57 T-Score Conversions'!AG$3:AH$35,2,TRUE)</f>
        <v>62.52</v>
      </c>
      <c r="DD1148" s="39" t="str">
        <f t="shared" si="31"/>
        <v>Moderate</v>
      </c>
    </row>
    <row r="1149">
      <c r="A1149" s="1" t="b">
        <v>1</v>
      </c>
      <c r="B1149" s="1" t="b">
        <v>1</v>
      </c>
      <c r="C1149" s="20">
        <v>44239.52958353009</v>
      </c>
      <c r="D1149" s="1" t="s">
        <v>402</v>
      </c>
      <c r="E1149" s="1">
        <v>2210.0</v>
      </c>
      <c r="F1149" s="1">
        <v>2.0</v>
      </c>
      <c r="G1149" s="1">
        <v>2.0</v>
      </c>
      <c r="H1149" s="1">
        <v>3.0</v>
      </c>
      <c r="I1149" s="1">
        <v>3.0</v>
      </c>
      <c r="J1149" s="1">
        <v>1.0</v>
      </c>
      <c r="K1149" s="1">
        <v>3.0</v>
      </c>
      <c r="L1149" s="1">
        <v>3.0</v>
      </c>
      <c r="M1149" s="1">
        <v>2.0</v>
      </c>
      <c r="N1149" s="1">
        <v>1.0</v>
      </c>
      <c r="O1149" s="1">
        <v>1.0</v>
      </c>
      <c r="P1149" s="1">
        <v>1.0</v>
      </c>
      <c r="Q1149" s="1">
        <v>2.0</v>
      </c>
      <c r="R1149" s="1">
        <v>1.0</v>
      </c>
      <c r="S1149" s="1">
        <v>1.0</v>
      </c>
      <c r="T1149" s="1">
        <v>1.0</v>
      </c>
      <c r="U1149" s="1">
        <v>1.0</v>
      </c>
      <c r="V1149" s="1">
        <v>1.0</v>
      </c>
      <c r="W1149" s="1">
        <v>1.0</v>
      </c>
      <c r="X1149" s="1">
        <v>2.0</v>
      </c>
      <c r="Y1149" s="1">
        <v>2.0</v>
      </c>
      <c r="Z1149" s="1">
        <v>1.0</v>
      </c>
      <c r="AA1149" s="1">
        <v>2.0</v>
      </c>
      <c r="AB1149" s="1">
        <v>1.0</v>
      </c>
      <c r="AC1149" s="1">
        <v>1.0</v>
      </c>
      <c r="AD1149" s="1">
        <v>4.0</v>
      </c>
      <c r="AE1149" s="1">
        <v>4.0</v>
      </c>
      <c r="AF1149" s="1">
        <v>3.0</v>
      </c>
      <c r="AG1149" s="1">
        <v>4.0</v>
      </c>
      <c r="AH1149" s="1">
        <v>3.0</v>
      </c>
      <c r="AI1149" s="1">
        <v>4.0</v>
      </c>
      <c r="AJ1149" s="1">
        <v>3.0</v>
      </c>
      <c r="AK1149" s="1">
        <v>5.0</v>
      </c>
      <c r="AL1149" s="1">
        <v>4.0</v>
      </c>
      <c r="AM1149" s="1">
        <v>4.0</v>
      </c>
      <c r="AN1149" s="1">
        <v>3.0</v>
      </c>
      <c r="AO1149" s="1">
        <v>4.0</v>
      </c>
      <c r="AP1149" s="1">
        <v>3.0</v>
      </c>
      <c r="AQ1149" s="1">
        <v>3.0</v>
      </c>
      <c r="AR1149" s="1">
        <v>1.0</v>
      </c>
      <c r="AS1149" s="1">
        <v>4.0</v>
      </c>
      <c r="AT1149" s="1">
        <v>1.0</v>
      </c>
      <c r="AU1149" s="1">
        <v>1.0</v>
      </c>
      <c r="AV1149" s="1">
        <v>1.0</v>
      </c>
      <c r="AW1149" s="1">
        <v>1.0</v>
      </c>
      <c r="AX1149" s="1">
        <v>1.0</v>
      </c>
      <c r="AY1149" s="1">
        <v>1.0</v>
      </c>
      <c r="AZ1149" s="1">
        <v>1.0</v>
      </c>
      <c r="BA1149" s="1">
        <v>1.0</v>
      </c>
      <c r="BB1149" s="1">
        <v>5.0</v>
      </c>
      <c r="BC1149" s="1">
        <v>5.0</v>
      </c>
      <c r="BD1149" s="1">
        <v>5.0</v>
      </c>
      <c r="BE1149" s="1">
        <v>5.0</v>
      </c>
      <c r="BF1149" s="1">
        <v>5.0</v>
      </c>
      <c r="BG1149" s="1">
        <v>5.0</v>
      </c>
      <c r="BH1149" s="1">
        <v>5.0</v>
      </c>
      <c r="BI1149" s="1">
        <v>5.0</v>
      </c>
      <c r="BJ1149" s="1">
        <v>6.0</v>
      </c>
      <c r="BK1149" s="1">
        <v>2.0</v>
      </c>
      <c r="BL1149" s="1">
        <v>2.0</v>
      </c>
      <c r="BM1149" s="1">
        <v>2.0</v>
      </c>
      <c r="BN1149" s="1">
        <v>2.0</v>
      </c>
      <c r="BO1149" s="1">
        <v>2.0</v>
      </c>
      <c r="BP1149" s="1">
        <v>2.0</v>
      </c>
      <c r="BQ1149" s="1">
        <v>2.0</v>
      </c>
      <c r="BR1149" s="1">
        <v>2.0</v>
      </c>
      <c r="BS1149" s="1">
        <v>4.0</v>
      </c>
      <c r="BT1149" s="1">
        <v>4.0</v>
      </c>
      <c r="BU1149" s="1">
        <v>4.0</v>
      </c>
      <c r="BV1149" s="1">
        <v>4.0</v>
      </c>
      <c r="BW1149" s="1">
        <v>3.0</v>
      </c>
      <c r="BX1149" s="1">
        <v>3.0</v>
      </c>
      <c r="BY1149" s="1">
        <v>4.0</v>
      </c>
      <c r="BZ1149" s="1">
        <v>4.0</v>
      </c>
      <c r="CA1149" s="64">
        <f t="shared" si="32"/>
        <v>195</v>
      </c>
      <c r="CB1149" s="45">
        <f t="shared" si="33"/>
        <v>19</v>
      </c>
      <c r="CC1149" s="45">
        <f t="shared" si="34"/>
        <v>9</v>
      </c>
      <c r="CD1149" s="45">
        <f t="shared" si="35"/>
        <v>11</v>
      </c>
      <c r="CE1149" s="45">
        <f t="shared" si="36"/>
        <v>30</v>
      </c>
      <c r="CF1149" s="45">
        <f t="shared" si="37"/>
        <v>26</v>
      </c>
      <c r="CG1149" s="45">
        <f t="shared" si="38"/>
        <v>8</v>
      </c>
      <c r="CH1149" s="45">
        <f t="shared" si="39"/>
        <v>40</v>
      </c>
      <c r="CI1149" s="45">
        <f t="shared" si="40"/>
        <v>0.6</v>
      </c>
      <c r="CJ1149">
        <f t="shared" si="10"/>
        <v>16</v>
      </c>
      <c r="CK1149" s="45">
        <f t="shared" si="41"/>
        <v>30</v>
      </c>
      <c r="CM1149" s="40">
        <f>VLOOKUP(CB1149,'PROMIS 57 T-Score Conversions'!Q$3:R$35,2,TRUE)</f>
        <v>34.7</v>
      </c>
      <c r="CN1149" s="44" t="str">
        <f t="shared" si="20"/>
        <v>Moderate</v>
      </c>
      <c r="CO1149" s="40">
        <f>VLOOKUP(CC1149,'PROMIS 57 T-Score Conversions'!A$3:B$35,2,TRUE)</f>
        <v>43.2</v>
      </c>
      <c r="CP1149" s="39" t="str">
        <f t="shared" si="21"/>
        <v>Normal</v>
      </c>
      <c r="CQ1149" s="40">
        <f>VLOOKUP(CD1149,'PROMIS 57 T-Score Conversions'!E$3:F$35,2,TRUE)</f>
        <v>49.4</v>
      </c>
      <c r="CR1149" s="39" t="str">
        <f t="shared" si="22"/>
        <v>Normal</v>
      </c>
      <c r="CS1149" s="40">
        <f>VLOOKUP(CE1149,'PROMIS 57 T-Score Conversions'!U$3:V$35,2,TRUE)</f>
        <v>63.3</v>
      </c>
      <c r="CT1149" s="39" t="str">
        <f t="shared" si="42"/>
        <v>Moderate</v>
      </c>
      <c r="CU1149" s="40">
        <f>VLOOKUP(CF1149,'PROMIS 57 T-Score Conversions'!Y$3:Z$35,2,TRUE)</f>
        <v>56.3</v>
      </c>
      <c r="CV1149" s="39" t="str">
        <f t="shared" si="24"/>
        <v>Mild</v>
      </c>
      <c r="CW1149" s="40">
        <f>vlookup(CG1149,'PROMIS 57 T-Score Conversions'!M$3:N$35,2,TRUE)</f>
        <v>25.91</v>
      </c>
      <c r="CX1149" s="39" t="str">
        <f t="shared" si="25"/>
        <v>Severe</v>
      </c>
      <c r="CY1149" s="40">
        <f>VLOOKup(CH1149,'PROMIS 57 T-Score Conversions'!I$3:J$35,2,TRUE)</f>
        <v>77</v>
      </c>
      <c r="CZ1149" s="39" t="str">
        <f t="shared" si="26"/>
        <v>Severe</v>
      </c>
      <c r="DA1149" s="37">
        <f>VLOOKUP(CJ1149,'PROMIS 57 T-Score Conversions'!AC$3:AD$35,2,TRUE)</f>
        <v>33.92</v>
      </c>
      <c r="DB1149" s="44" t="str">
        <f t="shared" si="30"/>
        <v>Moderate</v>
      </c>
      <c r="DC1149" s="40">
        <f>VLOOKUP(CK1149,'PROMIS 57 T-Score Conversions'!AG$3:AH$35,2,TRUE)</f>
        <v>49.17</v>
      </c>
      <c r="DD1149" s="39" t="str">
        <f t="shared" si="31"/>
        <v>Normal</v>
      </c>
    </row>
    <row r="1150">
      <c r="A1150" s="1" t="b">
        <v>1</v>
      </c>
      <c r="B1150" s="1" t="b">
        <v>1</v>
      </c>
      <c r="C1150" s="20">
        <v>44240.66107335648</v>
      </c>
      <c r="D1150" s="1" t="s">
        <v>309</v>
      </c>
      <c r="E1150" s="1">
        <v>2083.0</v>
      </c>
      <c r="F1150" s="1">
        <v>3.0</v>
      </c>
      <c r="G1150" s="1">
        <v>4.0</v>
      </c>
      <c r="H1150" s="1">
        <v>4.0</v>
      </c>
      <c r="I1150" s="1">
        <v>3.0</v>
      </c>
      <c r="J1150" s="1">
        <v>2.0</v>
      </c>
      <c r="K1150" s="1">
        <v>3.0</v>
      </c>
      <c r="L1150" s="1">
        <v>4.0</v>
      </c>
      <c r="M1150" s="1">
        <v>3.0</v>
      </c>
      <c r="N1150" s="1">
        <v>1.0</v>
      </c>
      <c r="O1150" s="1">
        <v>2.0</v>
      </c>
      <c r="P1150" s="1">
        <v>2.0</v>
      </c>
      <c r="Q1150" s="1">
        <v>2.0</v>
      </c>
      <c r="R1150" s="1">
        <v>2.0</v>
      </c>
      <c r="S1150" s="1">
        <v>2.0</v>
      </c>
      <c r="T1150" s="1">
        <v>3.0</v>
      </c>
      <c r="U1150" s="1">
        <v>3.0</v>
      </c>
      <c r="V1150" s="1">
        <v>1.0</v>
      </c>
      <c r="W1150" s="1">
        <v>2.0</v>
      </c>
      <c r="X1150" s="1">
        <v>2.0</v>
      </c>
      <c r="Y1150" s="1">
        <v>2.0</v>
      </c>
      <c r="Z1150" s="1">
        <v>2.0</v>
      </c>
      <c r="AA1150" s="1">
        <v>2.0</v>
      </c>
      <c r="AB1150" s="1">
        <v>2.0</v>
      </c>
      <c r="AC1150" s="1">
        <v>1.0</v>
      </c>
      <c r="AD1150" s="1">
        <v>3.0</v>
      </c>
      <c r="AE1150" s="1">
        <v>4.0</v>
      </c>
      <c r="AF1150" s="1">
        <v>3.0</v>
      </c>
      <c r="AG1150" s="1">
        <v>3.0</v>
      </c>
      <c r="AH1150" s="1">
        <v>5.0</v>
      </c>
      <c r="AI1150" s="1">
        <v>3.0</v>
      </c>
      <c r="AJ1150" s="1">
        <v>4.0</v>
      </c>
      <c r="AK1150" s="1">
        <v>4.0</v>
      </c>
      <c r="AL1150" s="1">
        <v>2.0</v>
      </c>
      <c r="AM1150" s="1">
        <v>2.0</v>
      </c>
      <c r="AN1150" s="1">
        <v>2.0</v>
      </c>
      <c r="AO1150" s="1">
        <v>1.0</v>
      </c>
      <c r="AP1150" s="1">
        <v>3.0</v>
      </c>
      <c r="AQ1150" s="1">
        <v>1.0</v>
      </c>
      <c r="AR1150" s="1">
        <v>2.0</v>
      </c>
      <c r="AS1150" s="1">
        <v>2.0</v>
      </c>
      <c r="AT1150" s="1">
        <v>2.0</v>
      </c>
      <c r="AU1150" s="1">
        <v>2.0</v>
      </c>
      <c r="AV1150" s="1">
        <v>2.0</v>
      </c>
      <c r="AW1150" s="1">
        <v>2.0</v>
      </c>
      <c r="AX1150" s="1">
        <v>2.0</v>
      </c>
      <c r="AY1150" s="1">
        <v>2.0</v>
      </c>
      <c r="AZ1150" s="1">
        <v>2.0</v>
      </c>
      <c r="BA1150" s="1">
        <v>2.0</v>
      </c>
      <c r="BB1150" s="1">
        <v>3.0</v>
      </c>
      <c r="BC1150" s="1">
        <v>3.0</v>
      </c>
      <c r="BD1150" s="1">
        <v>3.0</v>
      </c>
      <c r="BE1150" s="1">
        <v>3.0</v>
      </c>
      <c r="BF1150" s="1">
        <v>4.0</v>
      </c>
      <c r="BG1150" s="1">
        <v>4.0</v>
      </c>
      <c r="BH1150" s="1">
        <v>4.0</v>
      </c>
      <c r="BI1150" s="1">
        <v>3.0</v>
      </c>
      <c r="BJ1150" s="1">
        <v>3.0</v>
      </c>
      <c r="BK1150" s="1">
        <v>3.0</v>
      </c>
      <c r="BL1150" s="1">
        <v>3.0</v>
      </c>
      <c r="BM1150" s="1">
        <v>3.0</v>
      </c>
      <c r="BN1150" s="1">
        <v>4.0</v>
      </c>
      <c r="BO1150" s="1">
        <v>4.0</v>
      </c>
      <c r="BP1150" s="1">
        <v>2.0</v>
      </c>
      <c r="BQ1150" s="1">
        <v>2.0</v>
      </c>
      <c r="BR1150" s="1">
        <v>2.0</v>
      </c>
      <c r="BS1150" s="1">
        <v>3.0</v>
      </c>
      <c r="BT1150" s="1">
        <v>3.0</v>
      </c>
      <c r="BU1150" s="1">
        <v>2.0</v>
      </c>
      <c r="BV1150" s="1">
        <v>2.0</v>
      </c>
      <c r="BW1150" s="1">
        <v>5.0</v>
      </c>
      <c r="BX1150" s="1">
        <v>4.0</v>
      </c>
      <c r="BY1150" s="1">
        <v>4.0</v>
      </c>
      <c r="BZ1150" s="1">
        <v>5.0</v>
      </c>
      <c r="CA1150" s="64">
        <f t="shared" si="32"/>
        <v>198</v>
      </c>
      <c r="CB1150" s="45">
        <f t="shared" si="33"/>
        <v>26</v>
      </c>
      <c r="CC1150" s="45">
        <f t="shared" si="34"/>
        <v>17</v>
      </c>
      <c r="CD1150" s="45">
        <f t="shared" si="35"/>
        <v>14</v>
      </c>
      <c r="CE1150" s="45">
        <f t="shared" si="36"/>
        <v>29</v>
      </c>
      <c r="CF1150" s="45">
        <f t="shared" si="37"/>
        <v>15</v>
      </c>
      <c r="CG1150" s="45">
        <f t="shared" si="38"/>
        <v>16</v>
      </c>
      <c r="CH1150" s="45">
        <f t="shared" si="39"/>
        <v>27</v>
      </c>
      <c r="CI1150" s="45">
        <f t="shared" si="40"/>
        <v>0.3</v>
      </c>
      <c r="CJ1150">
        <f t="shared" si="10"/>
        <v>23</v>
      </c>
      <c r="CK1150" s="45">
        <f t="shared" si="41"/>
        <v>28</v>
      </c>
      <c r="CM1150" s="40">
        <f>VLOOKUP(CB1150,'PROMIS 57 T-Score Conversions'!Q$3:R$35,2,TRUE)</f>
        <v>39.5</v>
      </c>
      <c r="CN1150" s="44" t="str">
        <f t="shared" si="20"/>
        <v>Moderate</v>
      </c>
      <c r="CO1150" s="40">
        <f>VLOOKUP(CC1150,'PROMIS 57 T-Score Conversions'!A$3:B$35,2,TRUE)</f>
        <v>55.4</v>
      </c>
      <c r="CP1150" s="39" t="str">
        <f t="shared" si="21"/>
        <v>Moderate</v>
      </c>
      <c r="CQ1150" s="40">
        <f>VLOOKUP(CD1150,'PROMIS 57 T-Score Conversions'!E$3:F$35,2,TRUE)</f>
        <v>53.2</v>
      </c>
      <c r="CR1150" s="39" t="str">
        <f t="shared" si="22"/>
        <v>Normal</v>
      </c>
      <c r="CS1150" s="40">
        <f>VLOOKUP(CE1150,'PROMIS 57 T-Score Conversions'!U$3:V$35,2,TRUE)</f>
        <v>62.3</v>
      </c>
      <c r="CT1150" s="39" t="str">
        <f t="shared" si="42"/>
        <v>Moderate</v>
      </c>
      <c r="CU1150" s="40">
        <f>VLOOKUP(CF1150,'PROMIS 57 T-Score Conversions'!Y$3:Z$35,2,TRUE)</f>
        <v>44.2</v>
      </c>
      <c r="CV1150" s="39" t="str">
        <f t="shared" si="24"/>
        <v>Normal</v>
      </c>
      <c r="CW1150" s="40">
        <f>vlookup(CG1150,'PROMIS 57 T-Score Conversions'!M$3:N$35,2,TRUE)</f>
        <v>36.9</v>
      </c>
      <c r="CX1150" s="39" t="str">
        <f t="shared" si="25"/>
        <v>Moderate</v>
      </c>
      <c r="CY1150" s="40">
        <f>VLOOKup(CH1150,'PROMIS 57 T-Score Conversions'!I$3:J$35,2,TRUE)</f>
        <v>63.5</v>
      </c>
      <c r="CZ1150" s="39" t="str">
        <f t="shared" si="26"/>
        <v>Moderate</v>
      </c>
      <c r="DA1150" s="37">
        <f>VLOOKUP(CJ1150,'PROMIS 57 T-Score Conversions'!AC$3:AD$35,2,TRUE)</f>
        <v>39.5</v>
      </c>
      <c r="DB1150" s="44" t="str">
        <f t="shared" si="30"/>
        <v>Moderate</v>
      </c>
      <c r="DC1150" s="40">
        <f>VLOOKUP(CK1150,'PROMIS 57 T-Score Conversions'!AG$3:AH$35,2,TRUE)</f>
        <v>47.18</v>
      </c>
      <c r="DD1150" s="39" t="str">
        <f t="shared" si="31"/>
        <v>Normal</v>
      </c>
    </row>
    <row r="1151">
      <c r="A1151" s="1" t="b">
        <v>1</v>
      </c>
      <c r="B1151" s="1" t="b">
        <v>1</v>
      </c>
      <c r="C1151" s="20">
        <v>44241.467879421296</v>
      </c>
      <c r="D1151" s="1" t="s">
        <v>395</v>
      </c>
      <c r="E1151" s="1">
        <v>2208.0</v>
      </c>
      <c r="F1151" s="1">
        <v>3.0</v>
      </c>
      <c r="G1151" s="1">
        <v>3.0</v>
      </c>
      <c r="H1151" s="1">
        <v>3.0</v>
      </c>
      <c r="I1151" s="1">
        <v>3.0</v>
      </c>
      <c r="J1151" s="1">
        <v>1.0</v>
      </c>
      <c r="K1151" s="1">
        <v>3.0</v>
      </c>
      <c r="L1151" s="1">
        <v>3.0</v>
      </c>
      <c r="M1151" s="1">
        <v>1.0</v>
      </c>
      <c r="N1151" s="1">
        <v>3.0</v>
      </c>
      <c r="O1151" s="1">
        <v>2.0</v>
      </c>
      <c r="P1151" s="1">
        <v>2.0</v>
      </c>
      <c r="Q1151" s="1">
        <v>3.0</v>
      </c>
      <c r="R1151" s="1">
        <v>3.0</v>
      </c>
      <c r="S1151" s="1">
        <v>3.0</v>
      </c>
      <c r="T1151" s="1">
        <v>3.0</v>
      </c>
      <c r="U1151" s="1">
        <v>4.0</v>
      </c>
      <c r="V1151" s="1">
        <v>4.0</v>
      </c>
      <c r="W1151" s="1">
        <v>4.0</v>
      </c>
      <c r="X1151" s="1">
        <v>4.0</v>
      </c>
      <c r="Y1151" s="1">
        <v>3.0</v>
      </c>
      <c r="Z1151" s="1">
        <v>4.0</v>
      </c>
      <c r="AA1151" s="1">
        <v>3.0</v>
      </c>
      <c r="AB1151" s="1">
        <v>5.0</v>
      </c>
      <c r="AC1151" s="1">
        <v>4.0</v>
      </c>
      <c r="AD1151" s="1">
        <v>4.0</v>
      </c>
      <c r="AE1151" s="1">
        <v>4.0</v>
      </c>
      <c r="AF1151" s="1">
        <v>4.0</v>
      </c>
      <c r="AG1151" s="1">
        <v>4.0</v>
      </c>
      <c r="AH1151" s="1">
        <v>5.0</v>
      </c>
      <c r="AI1151" s="1">
        <v>5.0</v>
      </c>
      <c r="AJ1151" s="1">
        <v>3.0</v>
      </c>
      <c r="AK1151" s="1">
        <v>4.0</v>
      </c>
      <c r="AL1151" s="1">
        <v>3.0</v>
      </c>
      <c r="AM1151" s="1">
        <v>4.0</v>
      </c>
      <c r="AN1151" s="1">
        <v>3.0</v>
      </c>
      <c r="AO1151" s="1">
        <v>3.0</v>
      </c>
      <c r="AP1151" s="1">
        <v>2.0</v>
      </c>
      <c r="AQ1151" s="1">
        <v>2.0</v>
      </c>
      <c r="AR1151" s="1">
        <v>2.0</v>
      </c>
      <c r="AS1151" s="1">
        <v>4.0</v>
      </c>
      <c r="AT1151" s="1">
        <v>3.0</v>
      </c>
      <c r="AU1151" s="1">
        <v>3.0</v>
      </c>
      <c r="AV1151" s="1">
        <v>2.0</v>
      </c>
      <c r="AW1151" s="1">
        <v>2.0</v>
      </c>
      <c r="AX1151" s="1">
        <v>2.0</v>
      </c>
      <c r="AY1151" s="1">
        <v>2.0</v>
      </c>
      <c r="AZ1151" s="1">
        <v>3.0</v>
      </c>
      <c r="BA1151" s="1">
        <v>1.0</v>
      </c>
      <c r="BB1151" s="1">
        <v>4.0</v>
      </c>
      <c r="BC1151" s="1">
        <v>4.0</v>
      </c>
      <c r="BD1151" s="1">
        <v>3.0</v>
      </c>
      <c r="BE1151" s="1">
        <v>3.0</v>
      </c>
      <c r="BF1151" s="1">
        <v>4.0</v>
      </c>
      <c r="BG1151" s="1">
        <v>3.0</v>
      </c>
      <c r="BH1151" s="1">
        <v>3.0</v>
      </c>
      <c r="BI1151" s="1">
        <v>3.0</v>
      </c>
      <c r="BJ1151" s="1">
        <v>5.0</v>
      </c>
      <c r="BK1151" s="1">
        <v>3.0</v>
      </c>
      <c r="BL1151" s="1">
        <v>3.0</v>
      </c>
      <c r="BM1151" s="1">
        <v>3.0</v>
      </c>
      <c r="BN1151" s="1">
        <v>2.0</v>
      </c>
      <c r="BO1151" s="1">
        <v>3.0</v>
      </c>
      <c r="BP1151" s="1">
        <v>3.0</v>
      </c>
      <c r="BQ1151" s="1">
        <v>2.0</v>
      </c>
      <c r="BR1151" s="1">
        <v>3.0</v>
      </c>
      <c r="BS1151" s="1">
        <v>3.0</v>
      </c>
      <c r="BT1151" s="1">
        <v>4.0</v>
      </c>
      <c r="BU1151" s="1">
        <v>4.0</v>
      </c>
      <c r="BV1151" s="1">
        <v>3.0</v>
      </c>
      <c r="BW1151" s="1">
        <v>4.0</v>
      </c>
      <c r="BX1151" s="1">
        <v>4.0</v>
      </c>
      <c r="BY1151" s="1">
        <v>3.0</v>
      </c>
      <c r="BZ1151" s="1">
        <v>3.0</v>
      </c>
      <c r="CA1151" s="64">
        <f t="shared" si="32"/>
        <v>230</v>
      </c>
      <c r="CB1151" s="45">
        <f t="shared" si="33"/>
        <v>20</v>
      </c>
      <c r="CC1151" s="45">
        <f t="shared" si="34"/>
        <v>23</v>
      </c>
      <c r="CD1151" s="45">
        <f t="shared" si="35"/>
        <v>31</v>
      </c>
      <c r="CE1151" s="45">
        <f t="shared" si="36"/>
        <v>33</v>
      </c>
      <c r="CF1151" s="45">
        <f t="shared" si="37"/>
        <v>23</v>
      </c>
      <c r="CG1151" s="45">
        <f t="shared" si="38"/>
        <v>18</v>
      </c>
      <c r="CH1151" s="45">
        <f t="shared" si="39"/>
        <v>27</v>
      </c>
      <c r="CI1151" s="45">
        <f t="shared" si="40"/>
        <v>0.5</v>
      </c>
      <c r="CJ1151">
        <f t="shared" si="10"/>
        <v>22</v>
      </c>
      <c r="CK1151" s="45">
        <f t="shared" si="41"/>
        <v>28</v>
      </c>
      <c r="CM1151" s="40">
        <f>VLOOKUP(CB1151,'PROMIS 57 T-Score Conversions'!Q$3:R$35,2,TRUE)</f>
        <v>35.4</v>
      </c>
      <c r="CN1151" s="44" t="str">
        <f t="shared" si="20"/>
        <v>Moderate</v>
      </c>
      <c r="CO1151" s="40">
        <f>VLOOKUP(CC1151,'PROMIS 57 T-Score Conversions'!A$3:B$35,2,TRUE)</f>
        <v>61.4</v>
      </c>
      <c r="CP1151" s="39" t="str">
        <f t="shared" si="21"/>
        <v>Moderate</v>
      </c>
      <c r="CQ1151" s="40">
        <f>VLOOKUP(CD1151,'PROMIS 57 T-Score Conversions'!E$3:F$35,2,TRUE)</f>
        <v>68.7</v>
      </c>
      <c r="CR1151" s="39" t="str">
        <f t="shared" si="22"/>
        <v>Moderate</v>
      </c>
      <c r="CS1151" s="40">
        <f>VLOOKUP(CE1151,'PROMIS 57 T-Score Conversions'!U$3:V$35,2,TRUE)</f>
        <v>66.4</v>
      </c>
      <c r="CT1151" s="39" t="str">
        <f t="shared" si="42"/>
        <v>Moderate</v>
      </c>
      <c r="CU1151" s="40">
        <f>VLOOKUP(CF1151,'PROMIS 57 T-Score Conversions'!Y$3:Z$35,2,TRUE)</f>
        <v>53.3</v>
      </c>
      <c r="CV1151" s="39" t="str">
        <f t="shared" si="24"/>
        <v>Normal</v>
      </c>
      <c r="CW1151" s="40">
        <f>vlookup(CG1151,'PROMIS 57 T-Score Conversions'!M$3:N$35,2,TRUE)</f>
        <v>38.5</v>
      </c>
      <c r="CX1151" s="39" t="str">
        <f t="shared" si="25"/>
        <v>Moderate</v>
      </c>
      <c r="CY1151" s="40">
        <f>VLOOKup(CH1151,'PROMIS 57 T-Score Conversions'!I$3:J$35,2,TRUE)</f>
        <v>63.5</v>
      </c>
      <c r="CZ1151" s="39" t="str">
        <f t="shared" si="26"/>
        <v>Moderate</v>
      </c>
      <c r="DA1151" s="37">
        <f>VLOOKUP(CJ1151,'PROMIS 57 T-Score Conversions'!AC$3:AD$35,2,TRUE)</f>
        <v>38.71</v>
      </c>
      <c r="DB1151" s="44" t="str">
        <f t="shared" si="30"/>
        <v>Moderate</v>
      </c>
      <c r="DC1151" s="40">
        <f>VLOOKUP(CK1151,'PROMIS 57 T-Score Conversions'!AG$3:AH$35,2,TRUE)</f>
        <v>47.18</v>
      </c>
      <c r="DD1151" s="39" t="str">
        <f t="shared" si="31"/>
        <v>Normal</v>
      </c>
    </row>
    <row r="1152">
      <c r="A1152" s="1" t="b">
        <v>1</v>
      </c>
      <c r="B1152" s="1" t="b">
        <v>1</v>
      </c>
      <c r="C1152" s="20">
        <v>44241.967108854165</v>
      </c>
      <c r="D1152" s="1" t="s">
        <v>352</v>
      </c>
      <c r="E1152" s="1">
        <v>2140.0</v>
      </c>
      <c r="F1152" s="1">
        <v>3.0</v>
      </c>
      <c r="G1152" s="1">
        <v>3.0</v>
      </c>
      <c r="H1152" s="1">
        <v>3.0</v>
      </c>
      <c r="I1152" s="1">
        <v>3.0</v>
      </c>
      <c r="J1152" s="1">
        <v>1.0</v>
      </c>
      <c r="K1152" s="1">
        <v>3.0</v>
      </c>
      <c r="L1152" s="1">
        <v>3.0</v>
      </c>
      <c r="M1152" s="1">
        <v>3.0</v>
      </c>
      <c r="N1152" s="1">
        <v>2.0</v>
      </c>
      <c r="O1152" s="1">
        <v>3.0</v>
      </c>
      <c r="P1152" s="1">
        <v>3.0</v>
      </c>
      <c r="Q1152" s="1">
        <v>3.0</v>
      </c>
      <c r="R1152" s="1">
        <v>3.0</v>
      </c>
      <c r="S1152" s="1">
        <v>3.0</v>
      </c>
      <c r="T1152" s="1">
        <v>3.0</v>
      </c>
      <c r="U1152" s="1">
        <v>4.0</v>
      </c>
      <c r="V1152" s="1">
        <v>2.0</v>
      </c>
      <c r="W1152" s="1">
        <v>2.0</v>
      </c>
      <c r="X1152" s="1">
        <v>3.0</v>
      </c>
      <c r="Y1152" s="1">
        <v>2.0</v>
      </c>
      <c r="Z1152" s="1">
        <v>2.0</v>
      </c>
      <c r="AA1152" s="1">
        <v>3.0</v>
      </c>
      <c r="AB1152" s="1">
        <v>3.0</v>
      </c>
      <c r="AC1152" s="1">
        <v>2.0</v>
      </c>
      <c r="AD1152" s="1">
        <v>4.0</v>
      </c>
      <c r="AE1152" s="1">
        <v>4.0</v>
      </c>
      <c r="AF1152" s="1">
        <v>4.0</v>
      </c>
      <c r="AG1152" s="1">
        <v>4.0</v>
      </c>
      <c r="AH1152" s="1">
        <v>4.0</v>
      </c>
      <c r="AI1152" s="1">
        <v>4.0</v>
      </c>
      <c r="AJ1152" s="1">
        <v>4.0</v>
      </c>
      <c r="AK1152" s="1">
        <v>3.0</v>
      </c>
      <c r="AL1152" s="1">
        <v>4.0</v>
      </c>
      <c r="AM1152" s="1">
        <v>4.0</v>
      </c>
      <c r="AN1152" s="1">
        <v>4.0</v>
      </c>
      <c r="AO1152" s="1">
        <v>4.0</v>
      </c>
      <c r="AP1152" s="1">
        <v>3.0</v>
      </c>
      <c r="AQ1152" s="1">
        <v>3.0</v>
      </c>
      <c r="AR1152" s="1">
        <v>3.0</v>
      </c>
      <c r="AS1152" s="1">
        <v>3.0</v>
      </c>
      <c r="AT1152" s="1">
        <v>3.0</v>
      </c>
      <c r="AU1152" s="1">
        <v>3.0</v>
      </c>
      <c r="AV1152" s="1">
        <v>3.0</v>
      </c>
      <c r="AW1152" s="1">
        <v>2.0</v>
      </c>
      <c r="AX1152" s="1">
        <v>2.0</v>
      </c>
      <c r="AY1152" s="1">
        <v>2.0</v>
      </c>
      <c r="AZ1152" s="1">
        <v>2.0</v>
      </c>
      <c r="BA1152" s="1">
        <v>2.0</v>
      </c>
      <c r="BB1152" s="1">
        <v>3.0</v>
      </c>
      <c r="BC1152" s="1">
        <v>3.0</v>
      </c>
      <c r="BD1152" s="1">
        <v>3.0</v>
      </c>
      <c r="BE1152" s="1">
        <v>3.0</v>
      </c>
      <c r="BF1152" s="1">
        <v>3.0</v>
      </c>
      <c r="BG1152" s="1">
        <v>3.0</v>
      </c>
      <c r="BH1152" s="1">
        <v>3.0</v>
      </c>
      <c r="BI1152" s="1">
        <v>3.0</v>
      </c>
      <c r="BJ1152" s="1">
        <v>6.0</v>
      </c>
      <c r="BK1152" s="1">
        <v>2.0</v>
      </c>
      <c r="BL1152" s="1">
        <v>2.0</v>
      </c>
      <c r="BM1152" s="1">
        <v>2.0</v>
      </c>
      <c r="BN1152" s="1">
        <v>2.0</v>
      </c>
      <c r="BO1152" s="1">
        <v>2.0</v>
      </c>
      <c r="BP1152" s="1">
        <v>2.0</v>
      </c>
      <c r="BQ1152" s="1">
        <v>2.0</v>
      </c>
      <c r="BR1152" s="1">
        <v>2.0</v>
      </c>
      <c r="BS1152" s="1">
        <v>4.0</v>
      </c>
      <c r="BT1152" s="1">
        <v>3.0</v>
      </c>
      <c r="BU1152" s="1">
        <v>4.0</v>
      </c>
      <c r="BV1152" s="1">
        <v>4.0</v>
      </c>
      <c r="BW1152" s="1">
        <v>3.0</v>
      </c>
      <c r="BX1152" s="1">
        <v>3.0</v>
      </c>
      <c r="BY1152" s="1">
        <v>3.0</v>
      </c>
      <c r="BZ1152" s="1">
        <v>4.0</v>
      </c>
      <c r="CA1152" s="64">
        <f t="shared" si="32"/>
        <v>217</v>
      </c>
      <c r="CB1152" s="45">
        <f t="shared" si="33"/>
        <v>22</v>
      </c>
      <c r="CC1152" s="45">
        <f t="shared" si="34"/>
        <v>24</v>
      </c>
      <c r="CD1152" s="45">
        <f t="shared" si="35"/>
        <v>19</v>
      </c>
      <c r="CE1152" s="45">
        <f t="shared" si="36"/>
        <v>31</v>
      </c>
      <c r="CF1152" s="45">
        <f t="shared" si="37"/>
        <v>28</v>
      </c>
      <c r="CG1152" s="45">
        <f t="shared" si="38"/>
        <v>19</v>
      </c>
      <c r="CH1152" s="45">
        <f t="shared" si="39"/>
        <v>24</v>
      </c>
      <c r="CI1152" s="45">
        <f t="shared" si="40"/>
        <v>0.6</v>
      </c>
      <c r="CJ1152">
        <f t="shared" si="10"/>
        <v>16</v>
      </c>
      <c r="CK1152" s="45">
        <f t="shared" si="41"/>
        <v>28</v>
      </c>
      <c r="CM1152" s="40">
        <f>VLOOKUP(CB1152,'PROMIS 57 T-Score Conversions'!Q$3:R$35,2,TRUE)</f>
        <v>36.7</v>
      </c>
      <c r="CN1152" s="44" t="str">
        <f t="shared" si="20"/>
        <v>Moderate</v>
      </c>
      <c r="CO1152" s="40">
        <f>VLOOKUP(CC1152,'PROMIS 57 T-Score Conversions'!A$3:B$35,2,TRUE)</f>
        <v>62.5</v>
      </c>
      <c r="CP1152" s="39" t="str">
        <f t="shared" si="21"/>
        <v>Moderate</v>
      </c>
      <c r="CQ1152" s="40">
        <f>VLOOKUP(CD1152,'PROMIS 57 T-Score Conversions'!E$3:F$35,2,TRUE)</f>
        <v>57.7</v>
      </c>
      <c r="CR1152" s="39" t="str">
        <f t="shared" si="22"/>
        <v>Mild</v>
      </c>
      <c r="CS1152" s="40">
        <f>VLOOKUP(CE1152,'PROMIS 57 T-Score Conversions'!U$3:V$35,2,TRUE)</f>
        <v>64.3</v>
      </c>
      <c r="CT1152" s="39" t="str">
        <f t="shared" si="42"/>
        <v>Moderate</v>
      </c>
      <c r="CU1152" s="40">
        <f>VLOOKUP(CF1152,'PROMIS 57 T-Score Conversions'!Y$3:Z$35,2,TRUE)</f>
        <v>58.3</v>
      </c>
      <c r="CV1152" s="39" t="str">
        <f t="shared" si="24"/>
        <v>Mild</v>
      </c>
      <c r="CW1152" s="40">
        <f>vlookup(CG1152,'PROMIS 57 T-Score Conversions'!M$3:N$35,2,TRUE)</f>
        <v>39.3</v>
      </c>
      <c r="CX1152" s="39" t="str">
        <f t="shared" si="25"/>
        <v>Moderate</v>
      </c>
      <c r="CY1152" s="40">
        <f>VLOOKup(CH1152,'PROMIS 57 T-Score Conversions'!I$3:J$35,2,TRUE)</f>
        <v>61.5</v>
      </c>
      <c r="CZ1152" s="39" t="str">
        <f t="shared" si="26"/>
        <v>Moderate</v>
      </c>
      <c r="DA1152" s="37">
        <f>VLOOKUP(CJ1152,'PROMIS 57 T-Score Conversions'!AC$3:AD$35,2,TRUE)</f>
        <v>33.92</v>
      </c>
      <c r="DB1152" s="44" t="str">
        <f t="shared" si="30"/>
        <v>Moderate</v>
      </c>
      <c r="DC1152" s="40">
        <f>VLOOKUP(CK1152,'PROMIS 57 T-Score Conversions'!AG$3:AH$35,2,TRUE)</f>
        <v>47.18</v>
      </c>
      <c r="DD1152" s="39" t="str">
        <f t="shared" si="31"/>
        <v>Normal</v>
      </c>
    </row>
    <row r="1153">
      <c r="A1153" s="1" t="b">
        <v>1</v>
      </c>
      <c r="B1153" s="1" t="b">
        <v>1</v>
      </c>
      <c r="C1153" s="20">
        <v>44242.36213247685</v>
      </c>
      <c r="D1153" s="1" t="s">
        <v>400</v>
      </c>
      <c r="E1153" s="1">
        <v>2216.0</v>
      </c>
      <c r="F1153" s="1">
        <v>4.0</v>
      </c>
      <c r="G1153" s="1">
        <v>5.0</v>
      </c>
      <c r="H1153" s="1">
        <v>5.0</v>
      </c>
      <c r="I1153" s="1">
        <v>4.0</v>
      </c>
      <c r="J1153" s="1">
        <v>3.0</v>
      </c>
      <c r="K1153" s="1">
        <v>4.0</v>
      </c>
      <c r="L1153" s="1">
        <v>4.0</v>
      </c>
      <c r="M1153" s="1">
        <v>3.0</v>
      </c>
      <c r="N1153" s="1">
        <v>1.0</v>
      </c>
      <c r="O1153" s="1">
        <v>2.0</v>
      </c>
      <c r="P1153" s="1">
        <v>3.0</v>
      </c>
      <c r="Q1153" s="1">
        <v>2.0</v>
      </c>
      <c r="R1153" s="1">
        <v>1.0</v>
      </c>
      <c r="S1153" s="1">
        <v>3.0</v>
      </c>
      <c r="T1153" s="1">
        <v>4.0</v>
      </c>
      <c r="U1153" s="1">
        <v>2.0</v>
      </c>
      <c r="V1153" s="1">
        <v>1.0</v>
      </c>
      <c r="W1153" s="1">
        <v>2.0</v>
      </c>
      <c r="X1153" s="1">
        <v>3.0</v>
      </c>
      <c r="Y1153" s="1">
        <v>2.0</v>
      </c>
      <c r="Z1153" s="1">
        <v>2.0</v>
      </c>
      <c r="AA1153" s="1">
        <v>3.0</v>
      </c>
      <c r="AB1153" s="1">
        <v>3.0</v>
      </c>
      <c r="AC1153" s="1">
        <v>2.0</v>
      </c>
      <c r="AD1153" s="1">
        <v>2.0</v>
      </c>
      <c r="AE1153" s="1">
        <v>1.0</v>
      </c>
      <c r="AF1153" s="1">
        <v>2.0</v>
      </c>
      <c r="AG1153" s="1">
        <v>2.0</v>
      </c>
      <c r="AH1153" s="1">
        <v>2.0</v>
      </c>
      <c r="AI1153" s="1">
        <v>2.0</v>
      </c>
      <c r="AJ1153" s="1">
        <v>2.0</v>
      </c>
      <c r="AK1153" s="1">
        <v>2.0</v>
      </c>
      <c r="AL1153" s="1">
        <v>2.0</v>
      </c>
      <c r="AM1153" s="1">
        <v>2.0</v>
      </c>
      <c r="AN1153" s="1">
        <v>2.0</v>
      </c>
      <c r="AO1153" s="1">
        <v>2.0</v>
      </c>
      <c r="AP1153" s="1">
        <v>2.0</v>
      </c>
      <c r="AQ1153" s="1">
        <v>1.0</v>
      </c>
      <c r="AR1153" s="1">
        <v>1.0</v>
      </c>
      <c r="AS1153" s="1">
        <v>2.0</v>
      </c>
      <c r="AT1153" s="1">
        <v>2.0</v>
      </c>
      <c r="AU1153" s="1">
        <v>3.0</v>
      </c>
      <c r="AV1153" s="1">
        <v>4.0</v>
      </c>
      <c r="AW1153" s="1">
        <v>2.0</v>
      </c>
      <c r="AX1153" s="1">
        <v>2.0</v>
      </c>
      <c r="AY1153" s="1">
        <v>2.0</v>
      </c>
      <c r="AZ1153" s="1">
        <v>2.0</v>
      </c>
      <c r="BA1153" s="1">
        <v>3.0</v>
      </c>
      <c r="BB1153" s="1">
        <v>3.0</v>
      </c>
      <c r="BC1153" s="1">
        <v>4.0</v>
      </c>
      <c r="BD1153" s="1">
        <v>1.0</v>
      </c>
      <c r="BE1153" s="1">
        <v>3.0</v>
      </c>
      <c r="BF1153" s="1">
        <v>4.0</v>
      </c>
      <c r="BG1153" s="1">
        <v>2.0</v>
      </c>
      <c r="BH1153" s="1">
        <v>3.0</v>
      </c>
      <c r="BI1153" s="1">
        <v>2.0</v>
      </c>
      <c r="BJ1153" s="1">
        <v>5.0</v>
      </c>
      <c r="BK1153" s="1">
        <v>4.0</v>
      </c>
      <c r="BL1153" s="1">
        <v>4.0</v>
      </c>
      <c r="BM1153" s="1">
        <v>4.0</v>
      </c>
      <c r="BN1153" s="1">
        <v>4.0</v>
      </c>
      <c r="BO1153" s="1">
        <v>4.0</v>
      </c>
      <c r="BP1153" s="1">
        <v>4.0</v>
      </c>
      <c r="BQ1153" s="1">
        <v>4.0</v>
      </c>
      <c r="BR1153" s="1">
        <v>4.0</v>
      </c>
      <c r="BS1153" s="1">
        <v>2.0</v>
      </c>
      <c r="BT1153" s="1">
        <v>2.0</v>
      </c>
      <c r="BU1153" s="1">
        <v>2.0</v>
      </c>
      <c r="BV1153" s="1">
        <v>2.0</v>
      </c>
      <c r="BW1153" s="1">
        <v>2.0</v>
      </c>
      <c r="BX1153" s="1">
        <v>2.0</v>
      </c>
      <c r="BY1153" s="1">
        <v>2.0</v>
      </c>
      <c r="BZ1153" s="1">
        <v>2.0</v>
      </c>
      <c r="CA1153" s="64">
        <f t="shared" si="32"/>
        <v>192</v>
      </c>
      <c r="CB1153" s="45">
        <f t="shared" si="33"/>
        <v>32</v>
      </c>
      <c r="CC1153" s="45">
        <f t="shared" si="34"/>
        <v>18</v>
      </c>
      <c r="CD1153" s="45">
        <f t="shared" si="35"/>
        <v>18</v>
      </c>
      <c r="CE1153" s="45">
        <f t="shared" si="36"/>
        <v>15</v>
      </c>
      <c r="CF1153" s="45">
        <f t="shared" si="37"/>
        <v>14</v>
      </c>
      <c r="CG1153" s="45">
        <f t="shared" si="38"/>
        <v>20</v>
      </c>
      <c r="CH1153" s="45">
        <f t="shared" si="39"/>
        <v>22</v>
      </c>
      <c r="CI1153" s="45">
        <f t="shared" si="40"/>
        <v>0.5</v>
      </c>
      <c r="CJ1153">
        <f t="shared" si="10"/>
        <v>32</v>
      </c>
      <c r="CK1153" s="45">
        <f t="shared" si="41"/>
        <v>16</v>
      </c>
      <c r="CM1153" s="40">
        <f>VLOOKUP(CB1153,'PROMIS 57 T-Score Conversions'!Q$3:R$35,2,TRUE)</f>
        <v>43.9</v>
      </c>
      <c r="CN1153" s="44" t="str">
        <f t="shared" si="20"/>
        <v>Mild</v>
      </c>
      <c r="CO1153" s="40">
        <f>VLOOKUP(CC1153,'PROMIS 57 T-Score Conversions'!A$3:B$35,2,TRUE)</f>
        <v>56.4</v>
      </c>
      <c r="CP1153" s="39" t="str">
        <f t="shared" si="21"/>
        <v>Moderate</v>
      </c>
      <c r="CQ1153" s="40">
        <f>VLOOKUP(CD1153,'PROMIS 57 T-Score Conversions'!E$3:F$35,2,TRUE)</f>
        <v>56.8</v>
      </c>
      <c r="CR1153" s="39" t="str">
        <f t="shared" si="22"/>
        <v>Mild</v>
      </c>
      <c r="CS1153" s="40">
        <f>VLOOKUP(CE1153,'PROMIS 57 T-Score Conversions'!U$3:V$35,2,TRUE)</f>
        <v>48.1</v>
      </c>
      <c r="CT1153" s="39" t="str">
        <f t="shared" si="42"/>
        <v>Normal</v>
      </c>
      <c r="CU1153" s="40">
        <f>VLOOKUP(CF1153,'PROMIS 57 T-Score Conversions'!Y$3:Z$35,2,TRUE)</f>
        <v>42.9</v>
      </c>
      <c r="CV1153" s="39" t="str">
        <f t="shared" si="24"/>
        <v>Normal</v>
      </c>
      <c r="CW1153" s="40">
        <f>vlookup(CG1153,'PROMIS 57 T-Score Conversions'!M$3:N$35,2,TRUE)</f>
        <v>40.2</v>
      </c>
      <c r="CX1153" s="39" t="str">
        <f t="shared" si="25"/>
        <v>Mild</v>
      </c>
      <c r="CY1153" s="40">
        <f>VLOOKup(CH1153,'PROMIS 57 T-Score Conversions'!I$3:J$35,2,TRUE)</f>
        <v>60.2</v>
      </c>
      <c r="CZ1153" s="39" t="str">
        <f t="shared" si="26"/>
        <v>Moderate</v>
      </c>
      <c r="DA1153" s="37">
        <f>VLOOKUP(CJ1153,'PROMIS 57 T-Score Conversions'!AC$3:AD$35,2,TRUE)</f>
        <v>47.17</v>
      </c>
      <c r="DB1153" s="44" t="str">
        <f t="shared" si="30"/>
        <v>Normal</v>
      </c>
      <c r="DC1153" s="40">
        <f>VLOOKUP(CK1153,'PROMIS 57 T-Score Conversions'!AG$3:AH$35,2,TRUE)</f>
        <v>36.07</v>
      </c>
      <c r="DD1153" s="39" t="str">
        <f t="shared" si="31"/>
        <v>Normal</v>
      </c>
    </row>
    <row r="1154">
      <c r="A1154" s="1" t="b">
        <v>1</v>
      </c>
      <c r="B1154" s="1" t="b">
        <v>1</v>
      </c>
      <c r="C1154" s="20">
        <v>44242.418993645835</v>
      </c>
      <c r="D1154" s="1" t="s">
        <v>419</v>
      </c>
      <c r="E1154" s="1">
        <v>2240.0</v>
      </c>
      <c r="F1154" s="1">
        <v>5.0</v>
      </c>
      <c r="G1154" s="1">
        <v>5.0</v>
      </c>
      <c r="H1154" s="1">
        <v>5.0</v>
      </c>
      <c r="I1154" s="1">
        <v>5.0</v>
      </c>
      <c r="J1154" s="1">
        <v>4.0</v>
      </c>
      <c r="K1154" s="1">
        <v>5.0</v>
      </c>
      <c r="L1154" s="1">
        <v>5.0</v>
      </c>
      <c r="M1154" s="1">
        <v>4.0</v>
      </c>
      <c r="N1154" s="1">
        <v>1.0</v>
      </c>
      <c r="O1154" s="1">
        <v>2.0</v>
      </c>
      <c r="P1154" s="1">
        <v>1.0</v>
      </c>
      <c r="Q1154" s="1">
        <v>1.0</v>
      </c>
      <c r="R1154" s="1">
        <v>1.0</v>
      </c>
      <c r="S1154" s="1">
        <v>1.0</v>
      </c>
      <c r="T1154" s="1">
        <v>1.0</v>
      </c>
      <c r="U1154" s="1">
        <v>1.0</v>
      </c>
      <c r="V1154" s="1">
        <v>1.0</v>
      </c>
      <c r="W1154" s="1">
        <v>1.0</v>
      </c>
      <c r="X1154" s="1">
        <v>1.0</v>
      </c>
      <c r="Y1154" s="1">
        <v>1.0</v>
      </c>
      <c r="Z1154" s="1">
        <v>1.0</v>
      </c>
      <c r="AA1154" s="1">
        <v>1.0</v>
      </c>
      <c r="AB1154" s="1">
        <v>1.0</v>
      </c>
      <c r="AC1154" s="1">
        <v>1.0</v>
      </c>
      <c r="AD1154" s="1">
        <v>3.0</v>
      </c>
      <c r="AE1154" s="1">
        <v>2.0</v>
      </c>
      <c r="AF1154" s="1">
        <v>3.0</v>
      </c>
      <c r="AG1154" s="1">
        <v>3.0</v>
      </c>
      <c r="AH1154" s="1">
        <v>2.0</v>
      </c>
      <c r="AI1154" s="1">
        <v>2.0</v>
      </c>
      <c r="AJ1154" s="1">
        <v>2.0</v>
      </c>
      <c r="AK1154" s="1">
        <v>2.0</v>
      </c>
      <c r="AL1154" s="1">
        <v>4.0</v>
      </c>
      <c r="AM1154" s="1">
        <v>4.0</v>
      </c>
      <c r="AN1154" s="1">
        <v>3.0</v>
      </c>
      <c r="AO1154" s="1">
        <v>4.0</v>
      </c>
      <c r="AP1154" s="1">
        <v>2.0</v>
      </c>
      <c r="AQ1154" s="1">
        <v>4.0</v>
      </c>
      <c r="AR1154" s="1">
        <v>3.0</v>
      </c>
      <c r="AS1154" s="1">
        <v>4.0</v>
      </c>
      <c r="AT1154" s="1">
        <v>5.0</v>
      </c>
      <c r="AU1154" s="1">
        <v>5.0</v>
      </c>
      <c r="AV1154" s="1">
        <v>4.0</v>
      </c>
      <c r="AW1154" s="1">
        <v>5.0</v>
      </c>
      <c r="AX1154" s="1">
        <v>5.0</v>
      </c>
      <c r="AY1154" s="1">
        <v>5.0</v>
      </c>
      <c r="AZ1154" s="1">
        <v>5.0</v>
      </c>
      <c r="BA1154" s="1">
        <v>4.0</v>
      </c>
      <c r="BB1154" s="1">
        <v>2.0</v>
      </c>
      <c r="BC1154" s="1">
        <v>1.0</v>
      </c>
      <c r="BD1154" s="1">
        <v>1.0</v>
      </c>
      <c r="BE1154" s="1">
        <v>1.0</v>
      </c>
      <c r="BF1154" s="1">
        <v>1.0</v>
      </c>
      <c r="BG1154" s="1">
        <v>1.0</v>
      </c>
      <c r="BH1154" s="1">
        <v>2.0</v>
      </c>
      <c r="BI1154" s="1">
        <v>1.0</v>
      </c>
      <c r="BJ1154" s="1">
        <v>3.0</v>
      </c>
      <c r="BK1154" s="1">
        <v>4.0</v>
      </c>
      <c r="BL1154" s="1">
        <v>4.0</v>
      </c>
      <c r="BM1154" s="1">
        <v>3.0</v>
      </c>
      <c r="BN1154" s="1">
        <v>3.0</v>
      </c>
      <c r="BO1154" s="1">
        <v>4.0</v>
      </c>
      <c r="BP1154" s="1">
        <v>3.0</v>
      </c>
      <c r="BQ1154" s="1">
        <v>4.0</v>
      </c>
      <c r="BR1154" s="1">
        <v>4.0</v>
      </c>
      <c r="BS1154" s="1">
        <v>2.0</v>
      </c>
      <c r="BT1154" s="1">
        <v>2.0</v>
      </c>
      <c r="BU1154" s="1">
        <v>3.0</v>
      </c>
      <c r="BV1154" s="1">
        <v>3.0</v>
      </c>
      <c r="BW1154" s="1">
        <v>4.0</v>
      </c>
      <c r="BX1154" s="1">
        <v>2.0</v>
      </c>
      <c r="BY1154" s="1">
        <v>4.0</v>
      </c>
      <c r="BZ1154" s="1">
        <v>3.0</v>
      </c>
      <c r="CA1154" s="64">
        <f t="shared" si="32"/>
        <v>205</v>
      </c>
      <c r="CB1154" s="45">
        <f t="shared" si="33"/>
        <v>38</v>
      </c>
      <c r="CC1154" s="45">
        <f t="shared" si="34"/>
        <v>9</v>
      </c>
      <c r="CD1154" s="45">
        <f t="shared" si="35"/>
        <v>8</v>
      </c>
      <c r="CE1154" s="45">
        <f t="shared" si="36"/>
        <v>19</v>
      </c>
      <c r="CF1154" s="45">
        <f t="shared" si="37"/>
        <v>28</v>
      </c>
      <c r="CG1154" s="45">
        <f t="shared" si="38"/>
        <v>38</v>
      </c>
      <c r="CH1154" s="45">
        <f t="shared" si="39"/>
        <v>10</v>
      </c>
      <c r="CI1154" s="45">
        <f t="shared" si="40"/>
        <v>0.3</v>
      </c>
      <c r="CJ1154">
        <f t="shared" si="10"/>
        <v>29</v>
      </c>
      <c r="CK1154" s="45">
        <f t="shared" si="41"/>
        <v>23</v>
      </c>
      <c r="CM1154" s="40">
        <f>VLOOKUP(CB1154,'PROMIS 57 T-Score Conversions'!Q$3:R$35,2,TRUE)</f>
        <v>50.8</v>
      </c>
      <c r="CN1154" s="44" t="str">
        <f t="shared" si="20"/>
        <v>Normal</v>
      </c>
      <c r="CO1154" s="40">
        <f>VLOOKUP(CC1154,'PROMIS 57 T-Score Conversions'!A$3:B$35,2,TRUE)</f>
        <v>43.2</v>
      </c>
      <c r="CP1154" s="39" t="str">
        <f t="shared" si="21"/>
        <v>Normal</v>
      </c>
      <c r="CQ1154" s="40">
        <f>VLOOKUP(CD1154,'PROMIS 57 T-Score Conversions'!E$3:F$35,2,TRUE)</f>
        <v>38.2</v>
      </c>
      <c r="CR1154" s="39" t="str">
        <f t="shared" si="22"/>
        <v>Normal</v>
      </c>
      <c r="CS1154" s="40">
        <f>VLOOKUP(CE1154,'PROMIS 57 T-Score Conversions'!U$3:V$35,2,TRUE)</f>
        <v>52.5</v>
      </c>
      <c r="CT1154" s="39" t="str">
        <f t="shared" si="42"/>
        <v>Normal</v>
      </c>
      <c r="CU1154" s="40">
        <f>VLOOKUP(CF1154,'PROMIS 57 T-Score Conversions'!Y$3:Z$35,2,TRUE)</f>
        <v>58.3</v>
      </c>
      <c r="CV1154" s="39" t="str">
        <f t="shared" si="24"/>
        <v>Mild</v>
      </c>
      <c r="CW1154" s="40">
        <f>vlookup(CG1154,'PROMIS 57 T-Score Conversions'!M$3:N$35,2,TRUE)</f>
        <v>58.2</v>
      </c>
      <c r="CX1154" s="39" t="str">
        <f t="shared" si="25"/>
        <v>Normal</v>
      </c>
      <c r="CY1154" s="40">
        <f>VLOOKup(CH1154,'PROMIS 57 T-Score Conversions'!I$3:J$35,2,TRUE)</f>
        <v>49.9</v>
      </c>
      <c r="CZ1154" s="39" t="str">
        <f t="shared" si="26"/>
        <v>Normal</v>
      </c>
      <c r="DA1154" s="37">
        <f>VLOOKUP(CJ1154,'PROMIS 57 T-Score Conversions'!AC$3:AD$35,2,TRUE)</f>
        <v>44.43</v>
      </c>
      <c r="DB1154" s="44" t="str">
        <f t="shared" si="30"/>
        <v>Mild</v>
      </c>
      <c r="DC1154" s="40">
        <f>VLOOKUP(CK1154,'PROMIS 57 T-Score Conversions'!AG$3:AH$35,2,TRUE)</f>
        <v>42.51</v>
      </c>
      <c r="DD1154" s="39" t="str">
        <f t="shared" si="31"/>
        <v>Normal</v>
      </c>
    </row>
    <row r="1155">
      <c r="A1155" s="1" t="b">
        <v>1</v>
      </c>
      <c r="B1155" s="1" t="b">
        <v>1</v>
      </c>
      <c r="C1155" s="20">
        <v>44242.55762912037</v>
      </c>
      <c r="D1155" s="1" t="s">
        <v>629</v>
      </c>
      <c r="E1155" s="1">
        <v>2475.0</v>
      </c>
      <c r="F1155" s="1">
        <v>2.0</v>
      </c>
      <c r="G1155" s="1">
        <v>4.0</v>
      </c>
      <c r="H1155" s="1">
        <v>3.0</v>
      </c>
      <c r="I1155" s="1">
        <v>2.0</v>
      </c>
      <c r="J1155" s="1">
        <v>1.0</v>
      </c>
      <c r="K1155" s="1">
        <v>3.0</v>
      </c>
      <c r="L1155" s="1">
        <v>5.0</v>
      </c>
      <c r="M1155" s="1">
        <v>2.0</v>
      </c>
      <c r="N1155" s="1">
        <v>2.0</v>
      </c>
      <c r="O1155" s="1">
        <v>1.0</v>
      </c>
      <c r="P1155" s="1">
        <v>2.0</v>
      </c>
      <c r="Q1155" s="1">
        <v>3.0</v>
      </c>
      <c r="R1155" s="1">
        <v>3.0</v>
      </c>
      <c r="S1155" s="1">
        <v>2.0</v>
      </c>
      <c r="T1155" s="1">
        <v>3.0</v>
      </c>
      <c r="U1155" s="1">
        <v>5.0</v>
      </c>
      <c r="V1155" s="1">
        <v>1.0</v>
      </c>
      <c r="W1155" s="1">
        <v>3.0</v>
      </c>
      <c r="X1155" s="1">
        <v>2.0</v>
      </c>
      <c r="Y1155" s="1">
        <v>2.0</v>
      </c>
      <c r="Z1155" s="1">
        <v>2.0</v>
      </c>
      <c r="AA1155" s="1">
        <v>2.0</v>
      </c>
      <c r="AB1155" s="1">
        <v>2.0</v>
      </c>
      <c r="AC1155" s="1">
        <v>1.0</v>
      </c>
      <c r="AD1155" s="1">
        <v>1.0</v>
      </c>
      <c r="AE1155" s="1">
        <v>1.0</v>
      </c>
      <c r="AF1155" s="1">
        <v>2.0</v>
      </c>
      <c r="AG1155" s="1">
        <v>1.0</v>
      </c>
      <c r="AH1155" s="1">
        <v>1.0</v>
      </c>
      <c r="AI1155" s="1">
        <v>1.0</v>
      </c>
      <c r="AJ1155" s="1">
        <v>1.0</v>
      </c>
      <c r="AK1155" s="1">
        <v>1.0</v>
      </c>
      <c r="AL1155" s="1">
        <v>5.0</v>
      </c>
      <c r="AM1155" s="1">
        <v>2.0</v>
      </c>
      <c r="AN1155" s="1">
        <v>5.0</v>
      </c>
      <c r="AO1155" s="1">
        <v>5.0</v>
      </c>
      <c r="AP1155" s="1">
        <v>4.0</v>
      </c>
      <c r="AQ1155" s="1">
        <v>5.0</v>
      </c>
      <c r="AR1155" s="1">
        <v>3.0</v>
      </c>
      <c r="AS1155" s="1">
        <v>2.0</v>
      </c>
      <c r="AT1155" s="1">
        <v>1.0</v>
      </c>
      <c r="AU1155" s="1">
        <v>1.0</v>
      </c>
      <c r="AV1155" s="1">
        <v>1.0</v>
      </c>
      <c r="AW1155" s="1">
        <v>1.0</v>
      </c>
      <c r="AX1155" s="1">
        <v>1.0</v>
      </c>
      <c r="AY1155" s="1">
        <v>1.0</v>
      </c>
      <c r="AZ1155" s="1">
        <v>1.0</v>
      </c>
      <c r="BA1155" s="1">
        <v>1.0</v>
      </c>
      <c r="BB1155" s="1">
        <v>5.0</v>
      </c>
      <c r="BC1155" s="1">
        <v>5.0</v>
      </c>
      <c r="BD1155" s="1">
        <v>5.0</v>
      </c>
      <c r="BE1155" s="1">
        <v>5.0</v>
      </c>
      <c r="BF1155" s="1">
        <v>5.0</v>
      </c>
      <c r="BG1155" s="1">
        <v>5.0</v>
      </c>
      <c r="BH1155" s="1">
        <v>5.0</v>
      </c>
      <c r="BI1155" s="1">
        <v>5.0</v>
      </c>
      <c r="BJ1155" s="1">
        <v>8.0</v>
      </c>
      <c r="BK1155" s="1">
        <v>5.0</v>
      </c>
      <c r="BL1155" s="1">
        <v>5.0</v>
      </c>
      <c r="BM1155" s="1">
        <v>5.0</v>
      </c>
      <c r="BN1155" s="1">
        <v>4.0</v>
      </c>
      <c r="BO1155" s="1">
        <v>4.0</v>
      </c>
      <c r="BP1155" s="1">
        <v>3.0</v>
      </c>
      <c r="BQ1155" s="1">
        <v>4.0</v>
      </c>
      <c r="BR1155" s="1">
        <v>5.0</v>
      </c>
      <c r="BS1155" s="1">
        <v>1.0</v>
      </c>
      <c r="BT1155" s="1">
        <v>1.0</v>
      </c>
      <c r="BU1155" s="1">
        <v>2.0</v>
      </c>
      <c r="BV1155" s="1">
        <v>2.0</v>
      </c>
      <c r="BW1155" s="1">
        <v>1.0</v>
      </c>
      <c r="BX1155" s="1">
        <v>1.0</v>
      </c>
      <c r="BY1155" s="1">
        <v>2.0</v>
      </c>
      <c r="BZ1155" s="1">
        <v>1.0</v>
      </c>
      <c r="CA1155" s="64">
        <f t="shared" si="32"/>
        <v>200</v>
      </c>
      <c r="CB1155" s="45">
        <f t="shared" si="33"/>
        <v>22</v>
      </c>
      <c r="CC1155" s="45">
        <f t="shared" si="34"/>
        <v>21</v>
      </c>
      <c r="CD1155" s="45">
        <f t="shared" si="35"/>
        <v>15</v>
      </c>
      <c r="CE1155" s="45">
        <f t="shared" si="36"/>
        <v>9</v>
      </c>
      <c r="CF1155" s="45">
        <f t="shared" si="37"/>
        <v>31</v>
      </c>
      <c r="CG1155" s="45">
        <f t="shared" si="38"/>
        <v>8</v>
      </c>
      <c r="CH1155" s="45">
        <f t="shared" si="39"/>
        <v>40</v>
      </c>
      <c r="CI1155" s="45">
        <f t="shared" si="40"/>
        <v>0.8</v>
      </c>
      <c r="CJ1155">
        <f t="shared" si="10"/>
        <v>35</v>
      </c>
      <c r="CK1155" s="45">
        <f t="shared" si="41"/>
        <v>11</v>
      </c>
      <c r="CM1155" s="40">
        <f>VLOOKUP(CB1155,'PROMIS 57 T-Score Conversions'!Q$3:R$35,2,TRUE)</f>
        <v>36.7</v>
      </c>
      <c r="CN1155" s="44" t="str">
        <f t="shared" si="20"/>
        <v>Moderate</v>
      </c>
      <c r="CO1155" s="40">
        <f>VLOOKUP(CC1155,'PROMIS 57 T-Score Conversions'!A$3:B$35,2,TRUE)</f>
        <v>59.4</v>
      </c>
      <c r="CP1155" s="39" t="str">
        <f t="shared" si="21"/>
        <v>Moderate</v>
      </c>
      <c r="CQ1155" s="40">
        <f>VLOOKUP(CD1155,'PROMIS 57 T-Score Conversions'!E$3:F$35,2,TRUE)</f>
        <v>54.1</v>
      </c>
      <c r="CR1155" s="39" t="str">
        <f t="shared" si="22"/>
        <v>Normal</v>
      </c>
      <c r="CS1155" s="40">
        <f>VLOOKUP(CE1155,'PROMIS 57 T-Score Conversions'!U$3:V$35,2,TRUE)</f>
        <v>38.5</v>
      </c>
      <c r="CT1155" s="39" t="str">
        <f t="shared" si="42"/>
        <v>Normal</v>
      </c>
      <c r="CU1155" s="40">
        <f>VLOOKUP(CF1155,'PROMIS 57 T-Score Conversions'!Y$3:Z$35,2,TRUE)</f>
        <v>61.5</v>
      </c>
      <c r="CV1155" s="39" t="str">
        <f t="shared" si="24"/>
        <v>Moderate</v>
      </c>
      <c r="CW1155" s="40">
        <f>vlookup(CG1155,'PROMIS 57 T-Score Conversions'!M$3:N$35,2,TRUE)</f>
        <v>25.91</v>
      </c>
      <c r="CX1155" s="39" t="str">
        <f t="shared" si="25"/>
        <v>Severe</v>
      </c>
      <c r="CY1155" s="40">
        <f>VLOOKup(CH1155,'PROMIS 57 T-Score Conversions'!I$3:J$35,2,TRUE)</f>
        <v>77</v>
      </c>
      <c r="CZ1155" s="39" t="str">
        <f t="shared" si="26"/>
        <v>Severe</v>
      </c>
      <c r="DA1155" s="37">
        <f>VLOOKUP(CJ1155,'PROMIS 57 T-Score Conversions'!AC$3:AD$35,2,TRUE)</f>
        <v>50.45</v>
      </c>
      <c r="DB1155" s="44" t="str">
        <f t="shared" si="30"/>
        <v>Normal</v>
      </c>
      <c r="DC1155" s="40">
        <f>VLOOKUP(CK1155,'PROMIS 57 T-Score Conversions'!AG$3:AH$35,2,TRUE)</f>
        <v>30.23</v>
      </c>
      <c r="DD1155" s="39" t="str">
        <f t="shared" si="31"/>
        <v>Normal</v>
      </c>
    </row>
    <row r="1156">
      <c r="A1156" s="1" t="b">
        <v>1</v>
      </c>
      <c r="B1156" s="1" t="b">
        <v>1</v>
      </c>
      <c r="C1156" s="20">
        <v>44242.71837350694</v>
      </c>
      <c r="D1156" s="1" t="s">
        <v>465</v>
      </c>
      <c r="E1156" s="1">
        <v>2294.0</v>
      </c>
      <c r="F1156" s="1">
        <v>4.0</v>
      </c>
      <c r="G1156" s="1">
        <v>5.0</v>
      </c>
      <c r="H1156" s="1">
        <v>5.0</v>
      </c>
      <c r="I1156" s="1">
        <v>4.0</v>
      </c>
      <c r="J1156" s="1">
        <v>4.0</v>
      </c>
      <c r="K1156" s="1">
        <v>4.0</v>
      </c>
      <c r="L1156" s="1">
        <v>4.0</v>
      </c>
      <c r="M1156" s="1">
        <v>4.0</v>
      </c>
      <c r="N1156" s="1">
        <v>3.0</v>
      </c>
      <c r="O1156" s="1">
        <v>2.0</v>
      </c>
      <c r="P1156" s="1">
        <v>4.0</v>
      </c>
      <c r="Q1156" s="1">
        <v>4.0</v>
      </c>
      <c r="R1156" s="1">
        <v>2.0</v>
      </c>
      <c r="S1156" s="1">
        <v>3.0</v>
      </c>
      <c r="T1156" s="1">
        <v>4.0</v>
      </c>
      <c r="U1156" s="1">
        <v>3.0</v>
      </c>
      <c r="V1156" s="1">
        <v>2.0</v>
      </c>
      <c r="W1156" s="1">
        <v>2.0</v>
      </c>
      <c r="X1156" s="1">
        <v>2.0</v>
      </c>
      <c r="Y1156" s="1">
        <v>2.0</v>
      </c>
      <c r="Z1156" s="1">
        <v>2.0</v>
      </c>
      <c r="AA1156" s="1">
        <v>2.0</v>
      </c>
      <c r="AB1156" s="1">
        <v>3.0</v>
      </c>
      <c r="AC1156" s="1">
        <v>4.0</v>
      </c>
      <c r="AD1156" s="1">
        <v>4.0</v>
      </c>
      <c r="AE1156" s="1">
        <v>4.0</v>
      </c>
      <c r="AF1156" s="1">
        <v>4.0</v>
      </c>
      <c r="AG1156" s="1">
        <v>3.0</v>
      </c>
      <c r="AH1156" s="1">
        <v>3.0</v>
      </c>
      <c r="AI1156" s="1">
        <v>3.0</v>
      </c>
      <c r="AJ1156" s="1">
        <v>4.0</v>
      </c>
      <c r="AK1156" s="1">
        <v>4.0</v>
      </c>
      <c r="AL1156" s="1">
        <v>3.0</v>
      </c>
      <c r="AM1156" s="1">
        <v>3.0</v>
      </c>
      <c r="AN1156" s="1">
        <v>3.0</v>
      </c>
      <c r="AO1156" s="1">
        <v>3.0</v>
      </c>
      <c r="AP1156" s="1">
        <v>3.0</v>
      </c>
      <c r="AQ1156" s="1">
        <v>3.0</v>
      </c>
      <c r="AR1156" s="1">
        <v>4.0</v>
      </c>
      <c r="AS1156" s="1">
        <v>4.0</v>
      </c>
      <c r="AT1156" s="1">
        <v>3.0</v>
      </c>
      <c r="AU1156" s="1">
        <v>3.0</v>
      </c>
      <c r="AV1156" s="1">
        <v>3.0</v>
      </c>
      <c r="AW1156" s="1">
        <v>3.0</v>
      </c>
      <c r="AX1156" s="1">
        <v>3.0</v>
      </c>
      <c r="AY1156" s="1">
        <v>4.0</v>
      </c>
      <c r="AZ1156" s="1">
        <v>4.0</v>
      </c>
      <c r="BA1156" s="1">
        <v>4.0</v>
      </c>
      <c r="BB1156" s="1">
        <v>2.0</v>
      </c>
      <c r="BC1156" s="1">
        <v>2.0</v>
      </c>
      <c r="BD1156" s="1">
        <v>3.0</v>
      </c>
      <c r="BE1156" s="1">
        <v>3.0</v>
      </c>
      <c r="BF1156" s="1">
        <v>2.0</v>
      </c>
      <c r="BG1156" s="1">
        <v>3.0</v>
      </c>
      <c r="BH1156" s="1">
        <v>3.0</v>
      </c>
      <c r="BI1156" s="1">
        <v>3.0</v>
      </c>
      <c r="BJ1156" s="1">
        <v>3.0</v>
      </c>
      <c r="BK1156" s="1">
        <v>3.0</v>
      </c>
      <c r="BL1156" s="1">
        <v>3.0</v>
      </c>
      <c r="BM1156" s="1">
        <v>3.0</v>
      </c>
      <c r="BN1156" s="1">
        <v>3.0</v>
      </c>
      <c r="BO1156" s="1">
        <v>3.0</v>
      </c>
      <c r="BP1156" s="1">
        <v>3.0</v>
      </c>
      <c r="BQ1156" s="1">
        <v>3.0</v>
      </c>
      <c r="BR1156" s="1">
        <v>3.0</v>
      </c>
      <c r="BS1156" s="1">
        <v>3.0</v>
      </c>
      <c r="BT1156" s="1">
        <v>3.0</v>
      </c>
      <c r="BU1156" s="1">
        <v>3.0</v>
      </c>
      <c r="BV1156" s="1">
        <v>3.0</v>
      </c>
      <c r="BW1156" s="1">
        <v>3.0</v>
      </c>
      <c r="BX1156" s="1">
        <v>3.0</v>
      </c>
      <c r="BY1156" s="1">
        <v>3.0</v>
      </c>
      <c r="BZ1156" s="1">
        <v>3.0</v>
      </c>
      <c r="CA1156" s="64">
        <f t="shared" si="32"/>
        <v>232</v>
      </c>
      <c r="CB1156" s="45">
        <f t="shared" si="33"/>
        <v>34</v>
      </c>
      <c r="CC1156" s="45">
        <f t="shared" si="34"/>
        <v>25</v>
      </c>
      <c r="CD1156" s="45">
        <f t="shared" si="35"/>
        <v>19</v>
      </c>
      <c r="CE1156" s="45">
        <f t="shared" si="36"/>
        <v>29</v>
      </c>
      <c r="CF1156" s="45">
        <f t="shared" si="37"/>
        <v>26</v>
      </c>
      <c r="CG1156" s="45">
        <f t="shared" si="38"/>
        <v>27</v>
      </c>
      <c r="CH1156" s="45">
        <f t="shared" si="39"/>
        <v>21</v>
      </c>
      <c r="CI1156" s="45">
        <f t="shared" si="40"/>
        <v>0.3</v>
      </c>
      <c r="CJ1156">
        <f t="shared" si="10"/>
        <v>24</v>
      </c>
      <c r="CK1156" s="45">
        <f t="shared" si="41"/>
        <v>24</v>
      </c>
      <c r="CM1156" s="40">
        <f>VLOOKUP(CB1156,'PROMIS 57 T-Score Conversions'!Q$3:R$35,2,TRUE)</f>
        <v>45.7</v>
      </c>
      <c r="CN1156" s="44" t="str">
        <f t="shared" si="20"/>
        <v>Normal</v>
      </c>
      <c r="CO1156" s="40">
        <f>VLOOKUP(CC1156,'PROMIS 57 T-Score Conversions'!A$3:B$35,2,TRUE)</f>
        <v>63.5</v>
      </c>
      <c r="CP1156" s="39" t="str">
        <f t="shared" si="21"/>
        <v>Moderate</v>
      </c>
      <c r="CQ1156" s="40">
        <f>VLOOKUP(CD1156,'PROMIS 57 T-Score Conversions'!E$3:F$35,2,TRUE)</f>
        <v>57.7</v>
      </c>
      <c r="CR1156" s="39" t="str">
        <f t="shared" si="22"/>
        <v>Mild</v>
      </c>
      <c r="CS1156" s="40">
        <f>VLOOKUP(CE1156,'PROMIS 57 T-Score Conversions'!U$3:V$35,2,TRUE)</f>
        <v>62.3</v>
      </c>
      <c r="CT1156" s="39" t="str">
        <f t="shared" si="42"/>
        <v>Moderate</v>
      </c>
      <c r="CU1156" s="40">
        <f>VLOOKUP(CF1156,'PROMIS 57 T-Score Conversions'!Y$3:Z$35,2,TRUE)</f>
        <v>56.3</v>
      </c>
      <c r="CV1156" s="39" t="str">
        <f t="shared" si="24"/>
        <v>Mild</v>
      </c>
      <c r="CW1156" s="40">
        <f>vlookup(CG1156,'PROMIS 57 T-Score Conversions'!M$3:N$35,2,TRUE)</f>
        <v>47</v>
      </c>
      <c r="CX1156" s="39" t="str">
        <f t="shared" si="25"/>
        <v>Normal</v>
      </c>
      <c r="CY1156" s="40">
        <f>VLOOKup(CH1156,'PROMIS 57 T-Score Conversions'!I$3:J$35,2,TRUE)</f>
        <v>59.5</v>
      </c>
      <c r="CZ1156" s="39" t="str">
        <f t="shared" si="26"/>
        <v>Mild</v>
      </c>
      <c r="DA1156" s="37">
        <f>VLOOKUP(CJ1156,'PROMIS 57 T-Score Conversions'!AC$3:AD$35,2,TRUE)</f>
        <v>40.29</v>
      </c>
      <c r="DB1156" s="44" t="str">
        <f t="shared" si="30"/>
        <v>Mild</v>
      </c>
      <c r="DC1156" s="40">
        <f>VLOOKUP(CK1156,'PROMIS 57 T-Score Conversions'!AG$3:AH$35,2,TRUE)</f>
        <v>43.42</v>
      </c>
      <c r="DD1156" s="39" t="str">
        <f t="shared" si="31"/>
        <v>Normal</v>
      </c>
    </row>
    <row r="1157">
      <c r="A1157" s="1" t="b">
        <v>1</v>
      </c>
      <c r="B1157" s="1" t="b">
        <v>1</v>
      </c>
      <c r="C1157" s="20">
        <v>44243.30407442129</v>
      </c>
      <c r="D1157" s="1" t="s">
        <v>260</v>
      </c>
      <c r="E1157" s="1">
        <v>1993.0</v>
      </c>
      <c r="F1157" s="1">
        <v>3.0</v>
      </c>
      <c r="G1157" s="1">
        <v>3.0</v>
      </c>
      <c r="H1157" s="1">
        <v>4.0</v>
      </c>
      <c r="I1157" s="1">
        <v>3.0</v>
      </c>
      <c r="J1157" s="1">
        <v>3.0</v>
      </c>
      <c r="K1157" s="1">
        <v>3.0</v>
      </c>
      <c r="L1157" s="1">
        <v>3.0</v>
      </c>
      <c r="M1157" s="1">
        <v>3.0</v>
      </c>
      <c r="N1157" s="1">
        <v>3.0</v>
      </c>
      <c r="O1157" s="1">
        <v>3.0</v>
      </c>
      <c r="P1157" s="1">
        <v>3.0</v>
      </c>
      <c r="Q1157" s="1">
        <v>3.0</v>
      </c>
      <c r="R1157" s="1">
        <v>3.0</v>
      </c>
      <c r="S1157" s="1">
        <v>4.0</v>
      </c>
      <c r="T1157" s="1">
        <v>4.0</v>
      </c>
      <c r="U1157" s="1">
        <v>4.0</v>
      </c>
      <c r="V1157" s="1">
        <v>2.0</v>
      </c>
      <c r="W1157" s="1">
        <v>3.0</v>
      </c>
      <c r="X1157" s="1">
        <v>3.0</v>
      </c>
      <c r="Y1157" s="1">
        <v>3.0</v>
      </c>
      <c r="Z1157" s="1">
        <v>3.0</v>
      </c>
      <c r="AA1157" s="1">
        <v>4.0</v>
      </c>
      <c r="AB1157" s="1">
        <v>4.0</v>
      </c>
      <c r="AC1157" s="1">
        <v>4.0</v>
      </c>
      <c r="AD1157" s="1">
        <v>4.0</v>
      </c>
      <c r="AE1157" s="1">
        <v>4.0</v>
      </c>
      <c r="AF1157" s="1">
        <v>3.0</v>
      </c>
      <c r="AG1157" s="1">
        <v>4.0</v>
      </c>
      <c r="AH1157" s="1">
        <v>4.0</v>
      </c>
      <c r="AI1157" s="1">
        <v>4.0</v>
      </c>
      <c r="AJ1157" s="1">
        <v>4.0</v>
      </c>
      <c r="AK1157" s="1">
        <v>4.0</v>
      </c>
      <c r="AL1157" s="1">
        <v>3.0</v>
      </c>
      <c r="AM1157" s="1">
        <v>3.0</v>
      </c>
      <c r="AN1157" s="1">
        <v>2.0</v>
      </c>
      <c r="AO1157" s="1">
        <v>2.0</v>
      </c>
      <c r="AP1157" s="1">
        <v>3.0</v>
      </c>
      <c r="AQ1157" s="1">
        <v>2.0</v>
      </c>
      <c r="AR1157" s="1">
        <v>2.0</v>
      </c>
      <c r="AS1157" s="1">
        <v>4.0</v>
      </c>
      <c r="AT1157" s="1">
        <v>3.0</v>
      </c>
      <c r="AU1157" s="1">
        <v>3.0</v>
      </c>
      <c r="AV1157" s="1">
        <v>3.0</v>
      </c>
      <c r="AW1157" s="1">
        <v>4.0</v>
      </c>
      <c r="AX1157" s="1">
        <v>3.0</v>
      </c>
      <c r="AY1157" s="1">
        <v>3.0</v>
      </c>
      <c r="AZ1157" s="1">
        <v>4.0</v>
      </c>
      <c r="BA1157" s="1">
        <v>3.0</v>
      </c>
      <c r="BB1157" s="1">
        <v>3.0</v>
      </c>
      <c r="BC1157" s="1">
        <v>3.0</v>
      </c>
      <c r="BD1157" s="1">
        <v>3.0</v>
      </c>
      <c r="BE1157" s="1">
        <v>3.0</v>
      </c>
      <c r="BF1157" s="1">
        <v>3.0</v>
      </c>
      <c r="BG1157" s="1">
        <v>3.0</v>
      </c>
      <c r="BH1157" s="1">
        <v>3.0</v>
      </c>
      <c r="BI1157" s="1">
        <v>3.0</v>
      </c>
      <c r="BJ1157" s="1">
        <v>3.0</v>
      </c>
      <c r="BK1157" s="1">
        <v>2.0</v>
      </c>
      <c r="BL1157" s="1">
        <v>2.0</v>
      </c>
      <c r="BM1157" s="1">
        <v>2.0</v>
      </c>
      <c r="BN1157" s="1">
        <v>2.0</v>
      </c>
      <c r="BO1157" s="1">
        <v>2.0</v>
      </c>
      <c r="BP1157" s="1">
        <v>2.0</v>
      </c>
      <c r="BQ1157" s="1">
        <v>2.0</v>
      </c>
      <c r="BR1157" s="1">
        <v>2.0</v>
      </c>
      <c r="BS1157" s="1">
        <v>4.0</v>
      </c>
      <c r="BT1157" s="1">
        <v>4.0</v>
      </c>
      <c r="BU1157" s="1">
        <v>4.0</v>
      </c>
      <c r="BV1157" s="1">
        <v>4.0</v>
      </c>
      <c r="BW1157" s="1">
        <v>4.0</v>
      </c>
      <c r="BX1157" s="1">
        <v>4.0</v>
      </c>
      <c r="BY1157" s="1">
        <v>4.0</v>
      </c>
      <c r="BZ1157" s="1">
        <v>4.0</v>
      </c>
      <c r="CA1157" s="64">
        <f t="shared" si="32"/>
        <v>231</v>
      </c>
      <c r="CB1157" s="45">
        <f t="shared" si="33"/>
        <v>25</v>
      </c>
      <c r="CC1157" s="45">
        <f t="shared" si="34"/>
        <v>27</v>
      </c>
      <c r="CD1157" s="45">
        <f t="shared" si="35"/>
        <v>26</v>
      </c>
      <c r="CE1157" s="45">
        <f t="shared" si="36"/>
        <v>31</v>
      </c>
      <c r="CF1157" s="45">
        <f t="shared" si="37"/>
        <v>21</v>
      </c>
      <c r="CG1157" s="45">
        <f t="shared" si="38"/>
        <v>26</v>
      </c>
      <c r="CH1157" s="45">
        <f t="shared" si="39"/>
        <v>24</v>
      </c>
      <c r="CI1157" s="45">
        <f t="shared" si="40"/>
        <v>0.3</v>
      </c>
      <c r="CJ1157">
        <f t="shared" si="10"/>
        <v>16</v>
      </c>
      <c r="CK1157" s="45">
        <f t="shared" si="41"/>
        <v>32</v>
      </c>
      <c r="CM1157" s="40">
        <f>VLOOKUP(CB1157,'PROMIS 57 T-Score Conversions'!Q$3:R$35,2,TRUE)</f>
        <v>38.8</v>
      </c>
      <c r="CN1157" s="44" t="str">
        <f t="shared" si="20"/>
        <v>Moderate</v>
      </c>
      <c r="CO1157" s="40">
        <f>VLOOKUP(CC1157,'PROMIS 57 T-Score Conversions'!A$3:B$35,2,TRUE)</f>
        <v>65.6</v>
      </c>
      <c r="CP1157" s="39" t="str">
        <f t="shared" si="21"/>
        <v>Severe</v>
      </c>
      <c r="CQ1157" s="40">
        <f>VLOOKUP(CD1157,'PROMIS 57 T-Score Conversions'!E$3:F$35,2,TRUE)</f>
        <v>63.9</v>
      </c>
      <c r="CR1157" s="39" t="str">
        <f t="shared" si="22"/>
        <v>Moderate</v>
      </c>
      <c r="CS1157" s="40">
        <f>VLOOKUP(CE1157,'PROMIS 57 T-Score Conversions'!U$3:V$35,2,TRUE)</f>
        <v>64.3</v>
      </c>
      <c r="CT1157" s="39" t="str">
        <f t="shared" si="42"/>
        <v>Moderate</v>
      </c>
      <c r="CU1157" s="40">
        <f>VLOOKUP(CF1157,'PROMIS 57 T-Score Conversions'!Y$3:Z$35,2,TRUE)</f>
        <v>51.2</v>
      </c>
      <c r="CV1157" s="39" t="str">
        <f t="shared" si="24"/>
        <v>Normal</v>
      </c>
      <c r="CW1157" s="40">
        <f>vlookup(CG1157,'PROMIS 57 T-Score Conversions'!M$3:N$35,2,TRUE)</f>
        <v>46</v>
      </c>
      <c r="CX1157" s="39" t="str">
        <f t="shared" si="25"/>
        <v>Normal</v>
      </c>
      <c r="CY1157" s="40">
        <f>VLOOKup(CH1157,'PROMIS 57 T-Score Conversions'!I$3:J$35,2,TRUE)</f>
        <v>61.5</v>
      </c>
      <c r="CZ1157" s="39" t="str">
        <f t="shared" si="26"/>
        <v>Moderate</v>
      </c>
      <c r="DA1157" s="37">
        <f>VLOOKUP(CJ1157,'PROMIS 57 T-Score Conversions'!AC$3:AD$35,2,TRUE)</f>
        <v>33.92</v>
      </c>
      <c r="DB1157" s="44" t="str">
        <f t="shared" si="30"/>
        <v>Moderate</v>
      </c>
      <c r="DC1157" s="40">
        <f>VLOOKUP(CK1157,'PROMIS 57 T-Score Conversions'!AG$3:AH$35,2,TRUE)</f>
        <v>51.29</v>
      </c>
      <c r="DD1157" s="39" t="str">
        <f t="shared" si="31"/>
        <v>Normal</v>
      </c>
    </row>
    <row r="1158">
      <c r="A1158" s="1" t="b">
        <v>1</v>
      </c>
      <c r="B1158" s="1" t="b">
        <v>1</v>
      </c>
      <c r="C1158" s="20">
        <v>44243.6074396412</v>
      </c>
      <c r="D1158" s="1" t="s">
        <v>491</v>
      </c>
      <c r="E1158" s="1">
        <v>2301.0</v>
      </c>
      <c r="F1158" s="1">
        <v>5.0</v>
      </c>
      <c r="G1158" s="1">
        <v>5.0</v>
      </c>
      <c r="H1158" s="1">
        <v>5.0</v>
      </c>
      <c r="I1158" s="1">
        <v>5.0</v>
      </c>
      <c r="J1158" s="1">
        <v>4.0</v>
      </c>
      <c r="K1158" s="1">
        <v>5.0</v>
      </c>
      <c r="L1158" s="1">
        <v>5.0</v>
      </c>
      <c r="M1158" s="1">
        <v>4.0</v>
      </c>
      <c r="N1158" s="1">
        <v>2.0</v>
      </c>
      <c r="O1158" s="1">
        <v>2.0</v>
      </c>
      <c r="P1158" s="1">
        <v>3.0</v>
      </c>
      <c r="Q1158" s="1">
        <v>3.0</v>
      </c>
      <c r="R1158" s="1">
        <v>4.0</v>
      </c>
      <c r="S1158" s="1">
        <v>2.0</v>
      </c>
      <c r="T1158" s="1">
        <v>2.0</v>
      </c>
      <c r="U1158" s="1">
        <v>2.0</v>
      </c>
      <c r="V1158" s="1">
        <v>1.0</v>
      </c>
      <c r="W1158" s="1">
        <v>1.0</v>
      </c>
      <c r="X1158" s="1">
        <v>1.0</v>
      </c>
      <c r="Y1158" s="1">
        <v>1.0</v>
      </c>
      <c r="Z1158" s="1">
        <v>1.0</v>
      </c>
      <c r="AA1158" s="1">
        <v>1.0</v>
      </c>
      <c r="AB1158" s="1">
        <v>1.0</v>
      </c>
      <c r="AC1158" s="1">
        <v>1.0</v>
      </c>
      <c r="AD1158" s="1">
        <v>4.0</v>
      </c>
      <c r="AE1158" s="1">
        <v>2.0</v>
      </c>
      <c r="AF1158" s="1">
        <v>3.0</v>
      </c>
      <c r="AG1158" s="1">
        <v>3.0</v>
      </c>
      <c r="AH1158" s="1">
        <v>3.0</v>
      </c>
      <c r="AI1158" s="1">
        <v>3.0</v>
      </c>
      <c r="AJ1158" s="1">
        <v>3.0</v>
      </c>
      <c r="AK1158" s="1">
        <v>3.0</v>
      </c>
      <c r="AL1158" s="1">
        <v>4.0</v>
      </c>
      <c r="AM1158" s="1">
        <v>4.0</v>
      </c>
      <c r="AN1158" s="1">
        <v>4.0</v>
      </c>
      <c r="AO1158" s="1">
        <v>4.0</v>
      </c>
      <c r="AP1158" s="1">
        <v>4.0</v>
      </c>
      <c r="AQ1158" s="1">
        <v>4.0</v>
      </c>
      <c r="AR1158" s="1">
        <v>3.0</v>
      </c>
      <c r="AS1158" s="1">
        <v>4.0</v>
      </c>
      <c r="AT1158" s="1">
        <v>5.0</v>
      </c>
      <c r="AU1158" s="1">
        <v>4.0</v>
      </c>
      <c r="AV1158" s="1">
        <v>5.0</v>
      </c>
      <c r="AW1158" s="1">
        <v>4.0</v>
      </c>
      <c r="AX1158" s="1">
        <v>4.0</v>
      </c>
      <c r="AY1158" s="1">
        <v>4.0</v>
      </c>
      <c r="AZ1158" s="1">
        <v>4.0</v>
      </c>
      <c r="BA1158" s="1">
        <v>4.0</v>
      </c>
      <c r="BB1158" s="1">
        <v>3.0</v>
      </c>
      <c r="BC1158" s="1">
        <v>4.0</v>
      </c>
      <c r="BD1158" s="1">
        <v>1.0</v>
      </c>
      <c r="BE1158" s="1">
        <v>1.0</v>
      </c>
      <c r="BF1158" s="1">
        <v>3.0</v>
      </c>
      <c r="BG1158" s="1">
        <v>2.0</v>
      </c>
      <c r="BH1158" s="1">
        <v>2.0</v>
      </c>
      <c r="BI1158" s="1">
        <v>2.0</v>
      </c>
      <c r="BJ1158" s="1">
        <v>6.0</v>
      </c>
      <c r="BK1158" s="1">
        <v>4.0</v>
      </c>
      <c r="BL1158" s="1">
        <v>4.0</v>
      </c>
      <c r="BM1158" s="1">
        <v>4.0</v>
      </c>
      <c r="BN1158" s="1">
        <v>3.0</v>
      </c>
      <c r="BO1158" s="1">
        <v>4.0</v>
      </c>
      <c r="BP1158" s="1">
        <v>3.0</v>
      </c>
      <c r="BQ1158" s="1">
        <v>4.0</v>
      </c>
      <c r="BR1158" s="1">
        <v>3.0</v>
      </c>
      <c r="BS1158" s="1">
        <v>3.0</v>
      </c>
      <c r="BT1158" s="1">
        <v>4.0</v>
      </c>
      <c r="BU1158" s="1">
        <v>4.0</v>
      </c>
      <c r="BV1158" s="1">
        <v>3.0</v>
      </c>
      <c r="BW1158" s="1">
        <v>3.0</v>
      </c>
      <c r="BX1158" s="1">
        <v>2.0</v>
      </c>
      <c r="BY1158" s="1">
        <v>1.0</v>
      </c>
      <c r="BZ1158" s="1">
        <v>3.0</v>
      </c>
      <c r="CA1158" s="64">
        <f t="shared" si="32"/>
        <v>231</v>
      </c>
      <c r="CB1158" s="45">
        <f t="shared" si="33"/>
        <v>38</v>
      </c>
      <c r="CC1158" s="45">
        <f t="shared" si="34"/>
        <v>20</v>
      </c>
      <c r="CD1158" s="45">
        <f t="shared" si="35"/>
        <v>8</v>
      </c>
      <c r="CE1158" s="45">
        <f t="shared" si="36"/>
        <v>24</v>
      </c>
      <c r="CF1158" s="45">
        <f t="shared" si="37"/>
        <v>31</v>
      </c>
      <c r="CG1158" s="45">
        <f t="shared" si="38"/>
        <v>34</v>
      </c>
      <c r="CH1158" s="45">
        <f t="shared" si="39"/>
        <v>18</v>
      </c>
      <c r="CI1158" s="45">
        <f t="shared" si="40"/>
        <v>0.6</v>
      </c>
      <c r="CJ1158">
        <f t="shared" si="10"/>
        <v>29</v>
      </c>
      <c r="CK1158" s="45">
        <f t="shared" si="41"/>
        <v>23</v>
      </c>
      <c r="CM1158" s="40">
        <f>VLOOKUP(CB1158,'PROMIS 57 T-Score Conversions'!Q$3:R$35,2,TRUE)</f>
        <v>50.8</v>
      </c>
      <c r="CN1158" s="44" t="str">
        <f t="shared" si="20"/>
        <v>Normal</v>
      </c>
      <c r="CO1158" s="40">
        <f>VLOOKUP(CC1158,'PROMIS 57 T-Score Conversions'!A$3:B$35,2,TRUE)</f>
        <v>58.4</v>
      </c>
      <c r="CP1158" s="39" t="str">
        <f t="shared" si="21"/>
        <v>Moderate</v>
      </c>
      <c r="CQ1158" s="40">
        <f>VLOOKUP(CD1158,'PROMIS 57 T-Score Conversions'!E$3:F$35,2,TRUE)</f>
        <v>38.2</v>
      </c>
      <c r="CR1158" s="39" t="str">
        <f t="shared" si="22"/>
        <v>Normal</v>
      </c>
      <c r="CS1158" s="40">
        <f>VLOOKUP(CE1158,'PROMIS 57 T-Score Conversions'!U$3:V$35,2,TRUE)</f>
        <v>57.5</v>
      </c>
      <c r="CT1158" s="39" t="str">
        <f t="shared" si="42"/>
        <v>Mild</v>
      </c>
      <c r="CU1158" s="40">
        <f>VLOOKUP(CF1158,'PROMIS 57 T-Score Conversions'!Y$3:Z$35,2,TRUE)</f>
        <v>61.5</v>
      </c>
      <c r="CV1158" s="39" t="str">
        <f t="shared" si="24"/>
        <v>Moderate</v>
      </c>
      <c r="CW1158" s="40">
        <f>vlookup(CG1158,'PROMIS 57 T-Score Conversions'!M$3:N$35,2,TRUE)</f>
        <v>53.6</v>
      </c>
      <c r="CX1158" s="39" t="str">
        <f t="shared" si="25"/>
        <v>Normal</v>
      </c>
      <c r="CY1158" s="40">
        <f>VLOOKup(CH1158,'PROMIS 57 T-Score Conversions'!I$3:J$35,2,TRUE)</f>
        <v>58.1</v>
      </c>
      <c r="CZ1158" s="39" t="str">
        <f t="shared" si="26"/>
        <v>Mild</v>
      </c>
      <c r="DA1158" s="37">
        <f>VLOOKUP(CJ1158,'PROMIS 57 T-Score Conversions'!AC$3:AD$35,2,TRUE)</f>
        <v>44.43</v>
      </c>
      <c r="DB1158" s="44" t="str">
        <f t="shared" si="30"/>
        <v>Mild</v>
      </c>
      <c r="DC1158" s="40">
        <f>VLOOKUP(CK1158,'PROMIS 57 T-Score Conversions'!AG$3:AH$35,2,TRUE)</f>
        <v>42.51</v>
      </c>
      <c r="DD1158" s="39" t="str">
        <f t="shared" si="31"/>
        <v>Normal</v>
      </c>
    </row>
    <row r="1159">
      <c r="A1159" s="1" t="b">
        <v>1</v>
      </c>
      <c r="B1159" s="1" t="b">
        <v>1</v>
      </c>
      <c r="C1159" s="20">
        <v>44243.63205115741</v>
      </c>
      <c r="D1159" s="1" t="s">
        <v>421</v>
      </c>
      <c r="E1159" s="1">
        <v>2222.0</v>
      </c>
      <c r="F1159" s="1">
        <v>5.0</v>
      </c>
      <c r="G1159" s="1">
        <v>4.0</v>
      </c>
      <c r="H1159" s="1">
        <v>5.0</v>
      </c>
      <c r="I1159" s="1">
        <v>2.0</v>
      </c>
      <c r="J1159" s="1">
        <v>4.0</v>
      </c>
      <c r="K1159" s="1">
        <v>5.0</v>
      </c>
      <c r="L1159" s="1">
        <v>5.0</v>
      </c>
      <c r="M1159" s="1">
        <v>3.0</v>
      </c>
      <c r="N1159" s="1">
        <v>3.0</v>
      </c>
      <c r="O1159" s="1">
        <v>4.0</v>
      </c>
      <c r="P1159" s="1">
        <v>3.0</v>
      </c>
      <c r="Q1159" s="1">
        <v>3.0</v>
      </c>
      <c r="R1159" s="1">
        <v>4.0</v>
      </c>
      <c r="S1159" s="1">
        <v>2.0</v>
      </c>
      <c r="T1159" s="1">
        <v>3.0</v>
      </c>
      <c r="U1159" s="1">
        <v>4.0</v>
      </c>
      <c r="V1159" s="1">
        <v>3.0</v>
      </c>
      <c r="W1159" s="1">
        <v>3.0</v>
      </c>
      <c r="X1159" s="1">
        <v>3.0</v>
      </c>
      <c r="Y1159" s="1">
        <v>3.0</v>
      </c>
      <c r="Z1159" s="1">
        <v>4.0</v>
      </c>
      <c r="AA1159" s="1">
        <v>4.0</v>
      </c>
      <c r="AB1159" s="1">
        <v>3.0</v>
      </c>
      <c r="AC1159" s="1">
        <v>3.0</v>
      </c>
      <c r="AD1159" s="1">
        <v>4.0</v>
      </c>
      <c r="AE1159" s="1">
        <v>4.0</v>
      </c>
      <c r="AF1159" s="1">
        <v>4.0</v>
      </c>
      <c r="AG1159" s="1">
        <v>3.0</v>
      </c>
      <c r="AH1159" s="1">
        <v>3.0</v>
      </c>
      <c r="AI1159" s="1">
        <v>3.0</v>
      </c>
      <c r="AJ1159" s="1">
        <v>3.0</v>
      </c>
      <c r="AK1159" s="1">
        <v>3.0</v>
      </c>
      <c r="AL1159" s="1">
        <v>3.0</v>
      </c>
      <c r="AM1159" s="1">
        <v>5.0</v>
      </c>
      <c r="AN1159" s="1">
        <v>4.0</v>
      </c>
      <c r="AO1159" s="1">
        <v>3.0</v>
      </c>
      <c r="AP1159" s="1">
        <v>4.0</v>
      </c>
      <c r="AQ1159" s="1">
        <v>3.0</v>
      </c>
      <c r="AR1159" s="1">
        <v>3.0</v>
      </c>
      <c r="AS1159" s="1">
        <v>4.0</v>
      </c>
      <c r="AT1159" s="1">
        <v>2.0</v>
      </c>
      <c r="AU1159" s="1">
        <v>2.0</v>
      </c>
      <c r="AV1159" s="1">
        <v>3.0</v>
      </c>
      <c r="AW1159" s="1">
        <v>1.0</v>
      </c>
      <c r="AX1159" s="1">
        <v>2.0</v>
      </c>
      <c r="AY1159" s="1">
        <v>2.0</v>
      </c>
      <c r="AZ1159" s="1">
        <v>3.0</v>
      </c>
      <c r="BA1159" s="1">
        <v>3.0</v>
      </c>
      <c r="BB1159" s="1">
        <v>4.0</v>
      </c>
      <c r="BC1159" s="1">
        <v>3.0</v>
      </c>
      <c r="BD1159" s="1">
        <v>4.0</v>
      </c>
      <c r="BE1159" s="1">
        <v>3.0</v>
      </c>
      <c r="BF1159" s="1">
        <v>4.0</v>
      </c>
      <c r="BG1159" s="1">
        <v>4.0</v>
      </c>
      <c r="BH1159" s="1">
        <v>4.0</v>
      </c>
      <c r="BI1159" s="1">
        <v>5.0</v>
      </c>
      <c r="BJ1159" s="1">
        <v>5.0</v>
      </c>
      <c r="BK1159" s="1">
        <v>3.0</v>
      </c>
      <c r="BL1159" s="1">
        <v>4.0</v>
      </c>
      <c r="BM1159" s="1">
        <v>2.0</v>
      </c>
      <c r="BN1159" s="1">
        <v>2.0</v>
      </c>
      <c r="BO1159" s="1">
        <v>2.0</v>
      </c>
      <c r="BP1159" s="1">
        <v>2.0</v>
      </c>
      <c r="BQ1159" s="1">
        <v>2.0</v>
      </c>
      <c r="BR1159" s="1">
        <v>4.0</v>
      </c>
      <c r="BS1159" s="1">
        <v>4.0</v>
      </c>
      <c r="BT1159" s="1">
        <v>4.0</v>
      </c>
      <c r="BU1159" s="1">
        <v>4.0</v>
      </c>
      <c r="BV1159" s="1">
        <v>4.0</v>
      </c>
      <c r="BW1159" s="1">
        <v>4.0</v>
      </c>
      <c r="BX1159" s="1">
        <v>4.0</v>
      </c>
      <c r="BY1159" s="1">
        <v>3.0</v>
      </c>
      <c r="BZ1159" s="1">
        <v>4.0</v>
      </c>
      <c r="CA1159" s="64">
        <f t="shared" si="32"/>
        <v>247</v>
      </c>
      <c r="CB1159" s="45">
        <f t="shared" si="33"/>
        <v>33</v>
      </c>
      <c r="CC1159" s="45">
        <f t="shared" si="34"/>
        <v>26</v>
      </c>
      <c r="CD1159" s="45">
        <f t="shared" si="35"/>
        <v>26</v>
      </c>
      <c r="CE1159" s="45">
        <f t="shared" si="36"/>
        <v>27</v>
      </c>
      <c r="CF1159" s="45">
        <f t="shared" si="37"/>
        <v>29</v>
      </c>
      <c r="CG1159" s="45">
        <f t="shared" si="38"/>
        <v>18</v>
      </c>
      <c r="CH1159" s="45">
        <f t="shared" si="39"/>
        <v>31</v>
      </c>
      <c r="CI1159" s="45">
        <f t="shared" si="40"/>
        <v>0.5</v>
      </c>
      <c r="CJ1159">
        <f t="shared" si="10"/>
        <v>21</v>
      </c>
      <c r="CK1159" s="45">
        <f t="shared" si="41"/>
        <v>31</v>
      </c>
      <c r="CM1159" s="40">
        <f>VLOOKUP(CB1159,'PROMIS 57 T-Score Conversions'!Q$3:R$35,2,TRUE)</f>
        <v>44.7</v>
      </c>
      <c r="CN1159" s="44" t="str">
        <f t="shared" si="20"/>
        <v>Mild</v>
      </c>
      <c r="CO1159" s="40">
        <f>VLOOKUP(CC1159,'PROMIS 57 T-Score Conversions'!A$3:B$35,2,TRUE)</f>
        <v>64.5</v>
      </c>
      <c r="CP1159" s="39" t="str">
        <f t="shared" si="21"/>
        <v>Moderate</v>
      </c>
      <c r="CQ1159" s="40">
        <f>VLOOKUP(CD1159,'PROMIS 57 T-Score Conversions'!E$3:F$35,2,TRUE)</f>
        <v>63.9</v>
      </c>
      <c r="CR1159" s="39" t="str">
        <f t="shared" si="22"/>
        <v>Moderate</v>
      </c>
      <c r="CS1159" s="40">
        <f>VLOOKUP(CE1159,'PROMIS 57 T-Score Conversions'!U$3:V$35,2,TRUE)</f>
        <v>60.4</v>
      </c>
      <c r="CT1159" s="39" t="str">
        <f t="shared" si="42"/>
        <v>Moderate</v>
      </c>
      <c r="CU1159" s="40">
        <f>VLOOKUP(CF1159,'PROMIS 57 T-Score Conversions'!Y$3:Z$35,2,TRUE)</f>
        <v>59.4</v>
      </c>
      <c r="CV1159" s="39" t="str">
        <f t="shared" si="24"/>
        <v>Mild</v>
      </c>
      <c r="CW1159" s="40">
        <f>vlookup(CG1159,'PROMIS 57 T-Score Conversions'!M$3:N$35,2,TRUE)</f>
        <v>38.5</v>
      </c>
      <c r="CX1159" s="39" t="str">
        <f t="shared" si="25"/>
        <v>Moderate</v>
      </c>
      <c r="CY1159" s="40">
        <f>VLOOKup(CH1159,'PROMIS 57 T-Score Conversions'!I$3:J$35,2,TRUE)</f>
        <v>66.2</v>
      </c>
      <c r="CZ1159" s="39" t="str">
        <f t="shared" si="26"/>
        <v>Moderate</v>
      </c>
      <c r="DA1159" s="37">
        <f>VLOOKUP(CJ1159,'PROMIS 57 T-Score Conversions'!AC$3:AD$35,2,TRUE)</f>
        <v>37.93</v>
      </c>
      <c r="DB1159" s="44" t="str">
        <f t="shared" si="30"/>
        <v>Moderate</v>
      </c>
      <c r="DC1159" s="40">
        <f>VLOOKUP(CK1159,'PROMIS 57 T-Score Conversions'!AG$3:AH$35,2,TRUE)</f>
        <v>50.21</v>
      </c>
      <c r="DD1159" s="39" t="str">
        <f t="shared" si="31"/>
        <v>Normal</v>
      </c>
    </row>
    <row r="1160">
      <c r="A1160" s="1" t="b">
        <v>1</v>
      </c>
      <c r="B1160" s="1" t="b">
        <v>1</v>
      </c>
      <c r="C1160" s="20">
        <v>44243.655459733796</v>
      </c>
      <c r="D1160" s="1" t="s">
        <v>630</v>
      </c>
      <c r="E1160" s="1">
        <v>2456.0</v>
      </c>
      <c r="F1160" s="1">
        <v>4.0</v>
      </c>
      <c r="G1160" s="1">
        <v>4.0</v>
      </c>
      <c r="H1160" s="1">
        <v>5.0</v>
      </c>
      <c r="I1160" s="1">
        <v>4.0</v>
      </c>
      <c r="J1160" s="1">
        <v>3.0</v>
      </c>
      <c r="K1160" s="1">
        <v>3.0</v>
      </c>
      <c r="L1160" s="1">
        <v>4.0</v>
      </c>
      <c r="M1160" s="1">
        <v>4.0</v>
      </c>
      <c r="N1160" s="1">
        <v>2.0</v>
      </c>
      <c r="O1160" s="1">
        <v>2.0</v>
      </c>
      <c r="P1160" s="1">
        <v>1.0</v>
      </c>
      <c r="Q1160" s="1">
        <v>2.0</v>
      </c>
      <c r="R1160" s="1">
        <v>1.0</v>
      </c>
      <c r="S1160" s="1">
        <v>1.0</v>
      </c>
      <c r="T1160" s="1">
        <v>1.0</v>
      </c>
      <c r="U1160" s="1">
        <v>2.0</v>
      </c>
      <c r="V1160" s="1">
        <v>1.0</v>
      </c>
      <c r="W1160" s="1">
        <v>1.0</v>
      </c>
      <c r="X1160" s="1">
        <v>1.0</v>
      </c>
      <c r="Y1160" s="1">
        <v>1.0</v>
      </c>
      <c r="Z1160" s="1">
        <v>1.0</v>
      </c>
      <c r="AA1160" s="1">
        <v>2.0</v>
      </c>
      <c r="AB1160" s="1">
        <v>1.0</v>
      </c>
      <c r="AC1160" s="1">
        <v>1.0</v>
      </c>
      <c r="AD1160" s="1">
        <v>2.0</v>
      </c>
      <c r="AE1160" s="1">
        <v>1.0</v>
      </c>
      <c r="AF1160" s="1">
        <v>1.0</v>
      </c>
      <c r="AG1160" s="1">
        <v>1.0</v>
      </c>
      <c r="AH1160" s="1">
        <v>1.0</v>
      </c>
      <c r="AI1160" s="1">
        <v>1.0</v>
      </c>
      <c r="AJ1160" s="1">
        <v>1.0</v>
      </c>
      <c r="AK1160" s="1">
        <v>1.0</v>
      </c>
      <c r="AL1160" s="1">
        <v>2.0</v>
      </c>
      <c r="AM1160" s="1">
        <v>2.0</v>
      </c>
      <c r="AN1160" s="1">
        <v>3.0</v>
      </c>
      <c r="AO1160" s="1">
        <v>3.0</v>
      </c>
      <c r="AP1160" s="1">
        <v>3.0</v>
      </c>
      <c r="AQ1160" s="1">
        <v>2.0</v>
      </c>
      <c r="AR1160" s="1">
        <v>1.0</v>
      </c>
      <c r="AS1160" s="1">
        <v>2.0</v>
      </c>
      <c r="AT1160" s="1">
        <v>3.0</v>
      </c>
      <c r="AU1160" s="1">
        <v>3.0</v>
      </c>
      <c r="AV1160" s="1">
        <v>1.0</v>
      </c>
      <c r="AW1160" s="1">
        <v>3.0</v>
      </c>
      <c r="AX1160" s="1">
        <v>3.0</v>
      </c>
      <c r="AY1160" s="1">
        <v>4.0</v>
      </c>
      <c r="AZ1160" s="1">
        <v>4.0</v>
      </c>
      <c r="BA1160" s="1">
        <v>1.0</v>
      </c>
      <c r="BB1160" s="1">
        <v>4.0</v>
      </c>
      <c r="BC1160" s="1">
        <v>4.0</v>
      </c>
      <c r="BD1160" s="1">
        <v>4.0</v>
      </c>
      <c r="BE1160" s="1">
        <v>4.0</v>
      </c>
      <c r="BF1160" s="1">
        <v>4.0</v>
      </c>
      <c r="BG1160" s="1">
        <v>2.0</v>
      </c>
      <c r="BH1160" s="1">
        <v>3.0</v>
      </c>
      <c r="BI1160" s="1">
        <v>3.0</v>
      </c>
      <c r="BJ1160" s="1">
        <v>2.0</v>
      </c>
      <c r="BK1160" s="1">
        <v>4.0</v>
      </c>
      <c r="BL1160" s="1">
        <v>3.0</v>
      </c>
      <c r="BM1160" s="1">
        <v>4.0</v>
      </c>
      <c r="BN1160" s="1">
        <v>5.0</v>
      </c>
      <c r="BO1160" s="1">
        <v>5.0</v>
      </c>
      <c r="BP1160" s="1">
        <v>5.0</v>
      </c>
      <c r="BQ1160" s="1">
        <v>5.0</v>
      </c>
      <c r="BR1160" s="1">
        <v>4.0</v>
      </c>
      <c r="BS1160" s="1">
        <v>1.0</v>
      </c>
      <c r="BT1160" s="1">
        <v>2.0</v>
      </c>
      <c r="BU1160" s="1">
        <v>1.0</v>
      </c>
      <c r="BV1160" s="1">
        <v>1.0</v>
      </c>
      <c r="BW1160" s="1">
        <v>1.0</v>
      </c>
      <c r="BX1160" s="1">
        <v>1.0</v>
      </c>
      <c r="BY1160" s="1">
        <v>1.0</v>
      </c>
      <c r="BZ1160" s="1">
        <v>1.0</v>
      </c>
      <c r="CA1160" s="64">
        <f t="shared" si="32"/>
        <v>175</v>
      </c>
      <c r="CB1160" s="45">
        <f t="shared" si="33"/>
        <v>31</v>
      </c>
      <c r="CC1160" s="45">
        <f t="shared" si="34"/>
        <v>12</v>
      </c>
      <c r="CD1160" s="45">
        <f t="shared" si="35"/>
        <v>9</v>
      </c>
      <c r="CE1160" s="45">
        <f t="shared" si="36"/>
        <v>9</v>
      </c>
      <c r="CF1160" s="45">
        <f t="shared" si="37"/>
        <v>18</v>
      </c>
      <c r="CG1160" s="45">
        <f t="shared" si="38"/>
        <v>22</v>
      </c>
      <c r="CH1160" s="45">
        <f t="shared" si="39"/>
        <v>28</v>
      </c>
      <c r="CI1160" s="45">
        <f t="shared" si="40"/>
        <v>0.2</v>
      </c>
      <c r="CJ1160">
        <f t="shared" si="10"/>
        <v>35</v>
      </c>
      <c r="CK1160" s="45">
        <f t="shared" si="41"/>
        <v>9</v>
      </c>
      <c r="CM1160" s="40">
        <f>VLOOKUP(CB1160,'PROMIS 57 T-Score Conversions'!Q$3:R$35,2,TRUE)</f>
        <v>43.1</v>
      </c>
      <c r="CN1160" s="44" t="str">
        <f t="shared" si="20"/>
        <v>Mild</v>
      </c>
      <c r="CO1160" s="40">
        <f>VLOOKUP(CC1160,'PROMIS 57 T-Score Conversions'!A$3:B$35,2,TRUE)</f>
        <v>49.4</v>
      </c>
      <c r="CP1160" s="39" t="str">
        <f t="shared" si="21"/>
        <v>Normal</v>
      </c>
      <c r="CQ1160" s="40">
        <f>VLOOKUP(CD1160,'PROMIS 57 T-Score Conversions'!E$3:F$35,2,TRUE)</f>
        <v>44.7</v>
      </c>
      <c r="CR1160" s="39" t="str">
        <f t="shared" si="22"/>
        <v>Normal</v>
      </c>
      <c r="CS1160" s="40">
        <f>VLOOKUP(CE1160,'PROMIS 57 T-Score Conversions'!U$3:V$35,2,TRUE)</f>
        <v>38.5</v>
      </c>
      <c r="CT1160" s="39" t="str">
        <f t="shared" si="42"/>
        <v>Normal</v>
      </c>
      <c r="CU1160" s="40">
        <f>VLOOKUP(CF1160,'PROMIS 57 T-Score Conversions'!Y$3:Z$35,2,TRUE)</f>
        <v>47.9</v>
      </c>
      <c r="CV1160" s="39" t="str">
        <f t="shared" si="24"/>
        <v>Normal</v>
      </c>
      <c r="CW1160" s="40">
        <f>vlookup(CG1160,'PROMIS 57 T-Score Conversions'!M$3:N$35,2,TRUE)</f>
        <v>42</v>
      </c>
      <c r="CX1160" s="39" t="str">
        <f t="shared" si="25"/>
        <v>Mild</v>
      </c>
      <c r="CY1160" s="40">
        <f>VLOOKup(CH1160,'PROMIS 57 T-Score Conversions'!I$3:J$35,2,TRUE)</f>
        <v>64.1</v>
      </c>
      <c r="CZ1160" s="39" t="str">
        <f t="shared" si="26"/>
        <v>Moderate</v>
      </c>
      <c r="DA1160" s="37">
        <f>VLOOKUP(CJ1160,'PROMIS 57 T-Score Conversions'!AC$3:AD$35,2,TRUE)</f>
        <v>50.45</v>
      </c>
      <c r="DB1160" s="44" t="str">
        <f t="shared" si="30"/>
        <v>Normal</v>
      </c>
      <c r="DC1160" s="40">
        <f>VLOOKUP(CK1160,'PROMIS 57 T-Score Conversions'!AG$3:AH$35,2,TRUE)</f>
        <v>26.59</v>
      </c>
      <c r="DD1160" s="39" t="str">
        <f t="shared" si="31"/>
        <v>Normal</v>
      </c>
    </row>
    <row r="1161">
      <c r="A1161" s="1" t="b">
        <v>1</v>
      </c>
      <c r="B1161" s="1" t="b">
        <v>1</v>
      </c>
      <c r="C1161" s="20">
        <v>44243.81125861111</v>
      </c>
      <c r="D1161" s="1" t="s">
        <v>631</v>
      </c>
      <c r="E1161" s="1">
        <v>2486.0</v>
      </c>
      <c r="F1161" s="1">
        <v>1.0</v>
      </c>
      <c r="G1161" s="1">
        <v>1.0</v>
      </c>
      <c r="H1161" s="1">
        <v>1.0</v>
      </c>
      <c r="I1161" s="1">
        <v>1.0</v>
      </c>
      <c r="J1161" s="1">
        <v>1.0</v>
      </c>
      <c r="K1161" s="1">
        <v>1.0</v>
      </c>
      <c r="L1161" s="1">
        <v>1.0</v>
      </c>
      <c r="M1161" s="1">
        <v>1.0</v>
      </c>
      <c r="N1161" s="1">
        <v>5.0</v>
      </c>
      <c r="O1161" s="1">
        <v>3.0</v>
      </c>
      <c r="P1161" s="1">
        <v>3.0</v>
      </c>
      <c r="Q1161" s="1">
        <v>5.0</v>
      </c>
      <c r="R1161" s="1">
        <v>5.0</v>
      </c>
      <c r="S1161" s="1">
        <v>4.0</v>
      </c>
      <c r="T1161" s="1">
        <v>5.0</v>
      </c>
      <c r="U1161" s="1">
        <v>5.0</v>
      </c>
      <c r="V1161" s="1">
        <v>4.0</v>
      </c>
      <c r="W1161" s="1">
        <v>5.0</v>
      </c>
      <c r="X1161" s="1">
        <v>3.0</v>
      </c>
      <c r="Y1161" s="1">
        <v>3.0</v>
      </c>
      <c r="Z1161" s="1">
        <v>3.0</v>
      </c>
      <c r="AA1161" s="1">
        <v>5.0</v>
      </c>
      <c r="AB1161" s="1">
        <v>5.0</v>
      </c>
      <c r="AC1161" s="1">
        <v>3.0</v>
      </c>
      <c r="AD1161" s="1">
        <v>5.0</v>
      </c>
      <c r="AE1161" s="1">
        <v>5.0</v>
      </c>
      <c r="AF1161" s="1">
        <v>5.0</v>
      </c>
      <c r="AG1161" s="1">
        <v>5.0</v>
      </c>
      <c r="AH1161" s="1">
        <v>5.0</v>
      </c>
      <c r="AI1161" s="1">
        <v>5.0</v>
      </c>
      <c r="AJ1161" s="1">
        <v>5.0</v>
      </c>
      <c r="AK1161" s="1">
        <v>5.0</v>
      </c>
      <c r="AL1161" s="1">
        <v>3.0</v>
      </c>
      <c r="AM1161" s="1">
        <v>5.0</v>
      </c>
      <c r="AN1161" s="1">
        <v>5.0</v>
      </c>
      <c r="AO1161" s="1">
        <v>3.0</v>
      </c>
      <c r="AP1161" s="1">
        <v>4.0</v>
      </c>
      <c r="AQ1161" s="1">
        <v>3.0</v>
      </c>
      <c r="AR1161" s="1">
        <v>2.0</v>
      </c>
      <c r="AS1161" s="1">
        <v>3.0</v>
      </c>
      <c r="AT1161" s="1">
        <v>1.0</v>
      </c>
      <c r="AU1161" s="1">
        <v>1.0</v>
      </c>
      <c r="AV1161" s="1">
        <v>1.0</v>
      </c>
      <c r="AW1161" s="1">
        <v>1.0</v>
      </c>
      <c r="AX1161" s="1">
        <v>1.0</v>
      </c>
      <c r="AY1161" s="1">
        <v>1.0</v>
      </c>
      <c r="AZ1161" s="1">
        <v>1.0</v>
      </c>
      <c r="BA1161" s="1">
        <v>1.0</v>
      </c>
      <c r="BB1161" s="1">
        <v>5.0</v>
      </c>
      <c r="BC1161" s="1">
        <v>5.0</v>
      </c>
      <c r="BD1161" s="1">
        <v>5.0</v>
      </c>
      <c r="BE1161" s="1">
        <v>5.0</v>
      </c>
      <c r="BF1161" s="1">
        <v>5.0</v>
      </c>
      <c r="BG1161" s="1">
        <v>5.0</v>
      </c>
      <c r="BH1161" s="1">
        <v>5.0</v>
      </c>
      <c r="BI1161" s="1">
        <v>5.0</v>
      </c>
      <c r="BJ1161" s="1">
        <v>8.0</v>
      </c>
      <c r="BK1161" s="1">
        <v>1.0</v>
      </c>
      <c r="BL1161" s="1">
        <v>1.0</v>
      </c>
      <c r="BM1161" s="1">
        <v>1.0</v>
      </c>
      <c r="BN1161" s="1">
        <v>1.0</v>
      </c>
      <c r="BO1161" s="1">
        <v>1.0</v>
      </c>
      <c r="BP1161" s="1">
        <v>1.0</v>
      </c>
      <c r="BQ1161" s="1">
        <v>1.0</v>
      </c>
      <c r="BR1161" s="1">
        <v>1.0</v>
      </c>
      <c r="BS1161" s="1">
        <v>5.0</v>
      </c>
      <c r="BT1161" s="1">
        <v>5.0</v>
      </c>
      <c r="BU1161" s="1">
        <v>5.0</v>
      </c>
      <c r="BV1161" s="1">
        <v>5.0</v>
      </c>
      <c r="BW1161" s="1">
        <v>5.0</v>
      </c>
      <c r="BX1161" s="1">
        <v>5.0</v>
      </c>
      <c r="BY1161" s="1">
        <v>5.0</v>
      </c>
      <c r="BZ1161" s="1">
        <v>5.0</v>
      </c>
      <c r="CA1161" s="64">
        <f t="shared" si="32"/>
        <v>246</v>
      </c>
      <c r="CB1161" s="45">
        <f t="shared" si="33"/>
        <v>8</v>
      </c>
      <c r="CC1161" s="45">
        <f t="shared" si="34"/>
        <v>35</v>
      </c>
      <c r="CD1161" s="45">
        <f t="shared" si="35"/>
        <v>31</v>
      </c>
      <c r="CE1161" s="45">
        <f t="shared" si="36"/>
        <v>40</v>
      </c>
      <c r="CF1161" s="45">
        <f t="shared" si="37"/>
        <v>28</v>
      </c>
      <c r="CG1161" s="45">
        <f t="shared" si="38"/>
        <v>8</v>
      </c>
      <c r="CH1161" s="45">
        <f t="shared" si="39"/>
        <v>40</v>
      </c>
      <c r="CI1161" s="45">
        <f t="shared" si="40"/>
        <v>0.8</v>
      </c>
      <c r="CJ1161">
        <f t="shared" si="10"/>
        <v>8</v>
      </c>
      <c r="CK1161" s="45">
        <f t="shared" si="41"/>
        <v>40</v>
      </c>
      <c r="CM1161" s="40">
        <f>VLOOKUP(CB1161,'PROMIS 57 T-Score Conversions'!Q$3:R$35,2,TRUE)</f>
        <v>20.3</v>
      </c>
      <c r="CN1161" s="44" t="str">
        <f t="shared" si="20"/>
        <v>Severe</v>
      </c>
      <c r="CO1161" s="40">
        <f>VLOOKUP(CC1161,'PROMIS 57 T-Score Conversions'!A$3:B$35,2,TRUE)</f>
        <v>74.1</v>
      </c>
      <c r="CP1161" s="39" t="str">
        <f t="shared" si="21"/>
        <v>Severe</v>
      </c>
      <c r="CQ1161" s="40">
        <f>VLOOKUP(CD1161,'PROMIS 57 T-Score Conversions'!E$3:F$35,2,TRUE)</f>
        <v>68.7</v>
      </c>
      <c r="CR1161" s="39" t="str">
        <f t="shared" si="22"/>
        <v>Moderate</v>
      </c>
      <c r="CS1161" s="40">
        <f>VLOOKUP(CE1161,'PROMIS 57 T-Score Conversions'!U$3:V$35,2,TRUE)</f>
        <v>77.8</v>
      </c>
      <c r="CT1161" s="39" t="str">
        <f t="shared" si="42"/>
        <v>Severe</v>
      </c>
      <c r="CU1161" s="40">
        <f>VLOOKUP(CF1161,'PROMIS 57 T-Score Conversions'!Y$3:Z$35,2,TRUE)</f>
        <v>58.3</v>
      </c>
      <c r="CV1161" s="39" t="str">
        <f t="shared" si="24"/>
        <v>Mild</v>
      </c>
      <c r="CW1161" s="40">
        <f>vlookup(CG1161,'PROMIS 57 T-Score Conversions'!M$3:N$35,2,TRUE)</f>
        <v>25.91</v>
      </c>
      <c r="CX1161" s="39" t="str">
        <f t="shared" si="25"/>
        <v>Severe</v>
      </c>
      <c r="CY1161" s="40">
        <f>VLOOKup(CH1161,'PROMIS 57 T-Score Conversions'!I$3:J$35,2,TRUE)</f>
        <v>77</v>
      </c>
      <c r="CZ1161" s="39" t="str">
        <f t="shared" si="26"/>
        <v>Severe</v>
      </c>
      <c r="DA1161" s="37">
        <f>VLOOKUP(CJ1161,'PROMIS 57 T-Score Conversions'!AC$3:AD$35,2,TRUE)</f>
        <v>22.41</v>
      </c>
      <c r="DB1161" s="44" t="str">
        <f t="shared" si="30"/>
        <v>Severe</v>
      </c>
      <c r="DC1161" s="40">
        <f>VLOOKUP(CK1161,'PROMIS 57 T-Score Conversions'!AG$3:AH$35,2,TRUE)</f>
        <v>67.09</v>
      </c>
      <c r="DD1161" s="39" t="str">
        <f t="shared" si="31"/>
        <v>Moderate</v>
      </c>
    </row>
    <row r="1162">
      <c r="A1162" s="1" t="b">
        <v>1</v>
      </c>
      <c r="B1162" s="1" t="b">
        <v>1</v>
      </c>
      <c r="C1162" s="20">
        <v>44244.483859375</v>
      </c>
      <c r="D1162" s="1" t="s">
        <v>192</v>
      </c>
      <c r="E1162" s="1">
        <v>1956.0</v>
      </c>
      <c r="F1162" s="1">
        <v>3.0</v>
      </c>
      <c r="G1162" s="1">
        <v>3.0</v>
      </c>
      <c r="H1162" s="1">
        <v>5.0</v>
      </c>
      <c r="I1162" s="1">
        <v>3.0</v>
      </c>
      <c r="J1162" s="1">
        <v>3.0</v>
      </c>
      <c r="K1162" s="1">
        <v>3.0</v>
      </c>
      <c r="L1162" s="1">
        <v>4.0</v>
      </c>
      <c r="M1162" s="1">
        <v>3.0</v>
      </c>
      <c r="N1162" s="1">
        <v>2.0</v>
      </c>
      <c r="O1162" s="1">
        <v>3.0</v>
      </c>
      <c r="P1162" s="1">
        <v>3.0</v>
      </c>
      <c r="Q1162" s="1">
        <v>2.0</v>
      </c>
      <c r="R1162" s="1">
        <v>2.0</v>
      </c>
      <c r="S1162" s="1">
        <v>2.0</v>
      </c>
      <c r="T1162" s="1">
        <v>3.0</v>
      </c>
      <c r="U1162" s="1">
        <v>3.0</v>
      </c>
      <c r="V1162" s="1">
        <v>2.0</v>
      </c>
      <c r="W1162" s="1">
        <v>2.0</v>
      </c>
      <c r="X1162" s="1">
        <v>2.0</v>
      </c>
      <c r="Y1162" s="1">
        <v>2.0</v>
      </c>
      <c r="Z1162" s="1">
        <v>2.0</v>
      </c>
      <c r="AA1162" s="1">
        <v>2.0</v>
      </c>
      <c r="AB1162" s="1">
        <v>2.0</v>
      </c>
      <c r="AC1162" s="1">
        <v>2.0</v>
      </c>
      <c r="AD1162" s="1">
        <v>3.0</v>
      </c>
      <c r="AE1162" s="1">
        <v>3.0</v>
      </c>
      <c r="AF1162" s="1">
        <v>3.0</v>
      </c>
      <c r="AG1162" s="1">
        <v>3.0</v>
      </c>
      <c r="AH1162" s="1">
        <v>3.0</v>
      </c>
      <c r="AI1162" s="1">
        <v>3.0</v>
      </c>
      <c r="AJ1162" s="1">
        <v>3.0</v>
      </c>
      <c r="AK1162" s="1">
        <v>3.0</v>
      </c>
      <c r="AL1162" s="1">
        <v>5.0</v>
      </c>
      <c r="AM1162" s="1">
        <v>5.0</v>
      </c>
      <c r="AN1162" s="1">
        <v>5.0</v>
      </c>
      <c r="AO1162" s="1">
        <v>1.0</v>
      </c>
      <c r="AP1162" s="1">
        <v>5.0</v>
      </c>
      <c r="AQ1162" s="1">
        <v>1.0</v>
      </c>
      <c r="AR1162" s="1">
        <v>1.0</v>
      </c>
      <c r="AS1162" s="1">
        <v>5.0</v>
      </c>
      <c r="AT1162" s="1">
        <v>2.0</v>
      </c>
      <c r="AU1162" s="1">
        <v>2.0</v>
      </c>
      <c r="AV1162" s="1">
        <v>3.0</v>
      </c>
      <c r="AW1162" s="1">
        <v>3.0</v>
      </c>
      <c r="AX1162" s="1">
        <v>2.0</v>
      </c>
      <c r="AY1162" s="1">
        <v>2.0</v>
      </c>
      <c r="AZ1162" s="1">
        <v>2.0</v>
      </c>
      <c r="BA1162" s="1">
        <v>3.0</v>
      </c>
      <c r="BB1162" s="1">
        <v>3.0</v>
      </c>
      <c r="BC1162" s="1">
        <v>3.0</v>
      </c>
      <c r="BD1162" s="1">
        <v>4.0</v>
      </c>
      <c r="BE1162" s="1">
        <v>4.0</v>
      </c>
      <c r="BF1162" s="1">
        <v>4.0</v>
      </c>
      <c r="BG1162" s="1">
        <v>4.0</v>
      </c>
      <c r="BH1162" s="1">
        <v>4.0</v>
      </c>
      <c r="BI1162" s="1">
        <v>4.0</v>
      </c>
      <c r="BJ1162" s="1">
        <v>6.0</v>
      </c>
      <c r="BK1162" s="1">
        <v>3.0</v>
      </c>
      <c r="BL1162" s="1">
        <v>3.0</v>
      </c>
      <c r="BM1162" s="1">
        <v>3.0</v>
      </c>
      <c r="BN1162" s="1">
        <v>2.0</v>
      </c>
      <c r="BO1162" s="1">
        <v>2.0</v>
      </c>
      <c r="BP1162" s="1">
        <v>2.0</v>
      </c>
      <c r="BQ1162" s="1">
        <v>2.0</v>
      </c>
      <c r="BR1162" s="1">
        <v>2.0</v>
      </c>
      <c r="BS1162" s="1">
        <v>3.0</v>
      </c>
      <c r="BT1162" s="1">
        <v>3.0</v>
      </c>
      <c r="BU1162" s="1">
        <v>3.0</v>
      </c>
      <c r="BV1162" s="1">
        <v>3.0</v>
      </c>
      <c r="BW1162" s="1">
        <v>3.0</v>
      </c>
      <c r="BX1162" s="1">
        <v>2.0</v>
      </c>
      <c r="BY1162" s="1">
        <v>3.0</v>
      </c>
      <c r="BZ1162" s="1">
        <v>3.0</v>
      </c>
      <c r="CA1162" s="64">
        <f t="shared" si="32"/>
        <v>212</v>
      </c>
      <c r="CB1162" s="45">
        <f t="shared" si="33"/>
        <v>27</v>
      </c>
      <c r="CC1162" s="45">
        <f t="shared" si="34"/>
        <v>20</v>
      </c>
      <c r="CD1162" s="45">
        <f t="shared" si="35"/>
        <v>16</v>
      </c>
      <c r="CE1162" s="45">
        <f t="shared" si="36"/>
        <v>24</v>
      </c>
      <c r="CF1162" s="45">
        <f t="shared" si="37"/>
        <v>28</v>
      </c>
      <c r="CG1162" s="45">
        <f t="shared" si="38"/>
        <v>19</v>
      </c>
      <c r="CH1162" s="45">
        <f t="shared" si="39"/>
        <v>30</v>
      </c>
      <c r="CI1162" s="45">
        <f t="shared" si="40"/>
        <v>0.6</v>
      </c>
      <c r="CJ1162">
        <f t="shared" si="10"/>
        <v>19</v>
      </c>
      <c r="CK1162" s="45">
        <f t="shared" si="41"/>
        <v>23</v>
      </c>
      <c r="CM1162" s="40">
        <f>VLOOKUP(CB1162,'PROMIS 57 T-Score Conversions'!Q$3:R$35,2,TRUE)</f>
        <v>40.1</v>
      </c>
      <c r="CN1162" s="44" t="str">
        <f t="shared" si="20"/>
        <v>Mild</v>
      </c>
      <c r="CO1162" s="40">
        <f>VLOOKUP(CC1162,'PROMIS 57 T-Score Conversions'!A$3:B$35,2,TRUE)</f>
        <v>58.4</v>
      </c>
      <c r="CP1162" s="39" t="str">
        <f t="shared" si="21"/>
        <v>Moderate</v>
      </c>
      <c r="CQ1162" s="40">
        <f>VLOOKUP(CD1162,'PROMIS 57 T-Score Conversions'!E$3:F$35,2,TRUE)</f>
        <v>55.1</v>
      </c>
      <c r="CR1162" s="39" t="str">
        <f t="shared" si="22"/>
        <v>Mild</v>
      </c>
      <c r="CS1162" s="40">
        <f>VLOOKUP(CE1162,'PROMIS 57 T-Score Conversions'!U$3:V$35,2,TRUE)</f>
        <v>57.5</v>
      </c>
      <c r="CT1162" s="39" t="str">
        <f t="shared" si="42"/>
        <v>Mild</v>
      </c>
      <c r="CU1162" s="40">
        <f>VLOOKUP(CF1162,'PROMIS 57 T-Score Conversions'!Y$3:Z$35,2,TRUE)</f>
        <v>58.3</v>
      </c>
      <c r="CV1162" s="39" t="str">
        <f t="shared" si="24"/>
        <v>Mild</v>
      </c>
      <c r="CW1162" s="40">
        <f>vlookup(CG1162,'PROMIS 57 T-Score Conversions'!M$3:N$35,2,TRUE)</f>
        <v>39.3</v>
      </c>
      <c r="CX1162" s="39" t="str">
        <f t="shared" si="25"/>
        <v>Moderate</v>
      </c>
      <c r="CY1162" s="40">
        <f>VLOOKup(CH1162,'PROMIS 57 T-Score Conversions'!I$3:J$35,2,TRUE)</f>
        <v>65.5</v>
      </c>
      <c r="CZ1162" s="39" t="str">
        <f t="shared" si="26"/>
        <v>Moderate</v>
      </c>
      <c r="DA1162" s="37">
        <f>VLOOKUP(CJ1162,'PROMIS 57 T-Score Conversions'!AC$3:AD$35,2,TRUE)</f>
        <v>36.36</v>
      </c>
      <c r="DB1162" s="44" t="str">
        <f t="shared" si="30"/>
        <v>Moderate</v>
      </c>
      <c r="DC1162" s="40">
        <f>VLOOKUP(CK1162,'PROMIS 57 T-Score Conversions'!AG$3:AH$35,2,TRUE)</f>
        <v>42.51</v>
      </c>
      <c r="DD1162" s="39" t="str">
        <f t="shared" si="31"/>
        <v>Normal</v>
      </c>
    </row>
    <row r="1163">
      <c r="A1163" s="1" t="b">
        <v>1</v>
      </c>
      <c r="B1163" s="1" t="b">
        <v>1</v>
      </c>
      <c r="C1163" s="20">
        <v>44244.548061759255</v>
      </c>
      <c r="D1163" s="1" t="s">
        <v>595</v>
      </c>
      <c r="E1163" s="1">
        <v>2422.0</v>
      </c>
      <c r="F1163" s="1">
        <v>3.0</v>
      </c>
      <c r="G1163" s="1">
        <v>2.0</v>
      </c>
      <c r="H1163" s="1">
        <v>4.0</v>
      </c>
      <c r="I1163" s="1">
        <v>3.0</v>
      </c>
      <c r="J1163" s="1">
        <v>1.0</v>
      </c>
      <c r="K1163" s="1">
        <v>3.0</v>
      </c>
      <c r="L1163" s="1">
        <v>4.0</v>
      </c>
      <c r="M1163" s="1">
        <v>4.0</v>
      </c>
      <c r="N1163" s="1">
        <v>2.0</v>
      </c>
      <c r="O1163" s="1">
        <v>2.0</v>
      </c>
      <c r="P1163" s="1">
        <v>3.0</v>
      </c>
      <c r="Q1163" s="1">
        <v>4.0</v>
      </c>
      <c r="R1163" s="1">
        <v>3.0</v>
      </c>
      <c r="S1163" s="1">
        <v>4.0</v>
      </c>
      <c r="T1163" s="1">
        <v>4.0</v>
      </c>
      <c r="U1163" s="1">
        <v>4.0</v>
      </c>
      <c r="V1163" s="1">
        <v>3.0</v>
      </c>
      <c r="W1163" s="1">
        <v>3.0</v>
      </c>
      <c r="X1163" s="1">
        <v>2.0</v>
      </c>
      <c r="Y1163" s="1">
        <v>2.0</v>
      </c>
      <c r="Z1163" s="1">
        <v>4.0</v>
      </c>
      <c r="AA1163" s="1">
        <v>4.0</v>
      </c>
      <c r="AB1163" s="1">
        <v>3.0</v>
      </c>
      <c r="AC1163" s="1">
        <v>3.0</v>
      </c>
      <c r="AD1163" s="1">
        <v>4.0</v>
      </c>
      <c r="AE1163" s="1">
        <v>4.0</v>
      </c>
      <c r="AF1163" s="1">
        <v>4.0</v>
      </c>
      <c r="AG1163" s="1">
        <v>4.0</v>
      </c>
      <c r="AH1163" s="1">
        <v>4.0</v>
      </c>
      <c r="AI1163" s="1">
        <v>4.0</v>
      </c>
      <c r="AJ1163" s="1">
        <v>4.0</v>
      </c>
      <c r="AK1163" s="1">
        <v>4.0</v>
      </c>
      <c r="AL1163" s="1">
        <v>4.0</v>
      </c>
      <c r="AM1163" s="1">
        <v>3.0</v>
      </c>
      <c r="AN1163" s="1">
        <v>5.0</v>
      </c>
      <c r="AO1163" s="1">
        <v>2.0</v>
      </c>
      <c r="AP1163" s="1">
        <v>5.0</v>
      </c>
      <c r="AQ1163" s="1">
        <v>2.0</v>
      </c>
      <c r="AR1163" s="1">
        <v>4.0</v>
      </c>
      <c r="AS1163" s="1">
        <v>5.0</v>
      </c>
      <c r="AT1163" s="1">
        <v>1.0</v>
      </c>
      <c r="AU1163" s="1">
        <v>2.0</v>
      </c>
      <c r="AV1163" s="1">
        <v>1.0</v>
      </c>
      <c r="AW1163" s="1">
        <v>1.0</v>
      </c>
      <c r="AX1163" s="1">
        <v>1.0</v>
      </c>
      <c r="AY1163" s="1">
        <v>1.0</v>
      </c>
      <c r="AZ1163" s="1">
        <v>1.0</v>
      </c>
      <c r="BA1163" s="1">
        <v>1.0</v>
      </c>
      <c r="BB1163" s="1">
        <v>4.0</v>
      </c>
      <c r="BC1163" s="1">
        <v>4.0</v>
      </c>
      <c r="BD1163" s="1">
        <v>5.0</v>
      </c>
      <c r="BE1163" s="1">
        <v>4.0</v>
      </c>
      <c r="BF1163" s="1">
        <v>5.0</v>
      </c>
      <c r="BG1163" s="1">
        <v>4.0</v>
      </c>
      <c r="BH1163" s="1">
        <v>5.0</v>
      </c>
      <c r="BI1163" s="1">
        <v>3.0</v>
      </c>
      <c r="BJ1163" s="1">
        <v>5.0</v>
      </c>
      <c r="BK1163" s="1">
        <v>3.0</v>
      </c>
      <c r="BL1163" s="1">
        <v>4.0</v>
      </c>
      <c r="BM1163" s="1">
        <v>3.0</v>
      </c>
      <c r="BN1163" s="1">
        <v>3.0</v>
      </c>
      <c r="BO1163" s="1">
        <v>4.0</v>
      </c>
      <c r="BP1163" s="1">
        <v>2.0</v>
      </c>
      <c r="BQ1163" s="1">
        <v>3.0</v>
      </c>
      <c r="BR1163" s="1">
        <v>3.0</v>
      </c>
      <c r="BS1163" s="1">
        <v>3.0</v>
      </c>
      <c r="BT1163" s="1">
        <v>3.0</v>
      </c>
      <c r="BU1163" s="1">
        <v>2.0</v>
      </c>
      <c r="BV1163" s="1">
        <v>2.0</v>
      </c>
      <c r="BW1163" s="1">
        <v>3.0</v>
      </c>
      <c r="BX1163" s="1">
        <v>2.0</v>
      </c>
      <c r="BY1163" s="1">
        <v>3.0</v>
      </c>
      <c r="BZ1163" s="1">
        <v>2.0</v>
      </c>
      <c r="CA1163" s="64">
        <f t="shared" si="32"/>
        <v>229</v>
      </c>
      <c r="CB1163" s="45">
        <f t="shared" si="33"/>
        <v>24</v>
      </c>
      <c r="CC1163" s="45">
        <f t="shared" si="34"/>
        <v>26</v>
      </c>
      <c r="CD1163" s="45">
        <f t="shared" si="35"/>
        <v>24</v>
      </c>
      <c r="CE1163" s="45">
        <f t="shared" si="36"/>
        <v>32</v>
      </c>
      <c r="CF1163" s="45">
        <f t="shared" si="37"/>
        <v>30</v>
      </c>
      <c r="CG1163" s="45">
        <f t="shared" si="38"/>
        <v>9</v>
      </c>
      <c r="CH1163" s="45">
        <f t="shared" si="39"/>
        <v>34</v>
      </c>
      <c r="CI1163" s="45">
        <f t="shared" si="40"/>
        <v>0.5</v>
      </c>
      <c r="CJ1163">
        <f t="shared" si="10"/>
        <v>25</v>
      </c>
      <c r="CK1163" s="45">
        <f t="shared" si="41"/>
        <v>20</v>
      </c>
      <c r="CM1163" s="40">
        <f>VLOOKUP(CB1163,'PROMIS 57 T-Score Conversions'!Q$3:R$35,2,TRUE)</f>
        <v>38.1</v>
      </c>
      <c r="CN1163" s="44" t="str">
        <f t="shared" si="20"/>
        <v>Moderate</v>
      </c>
      <c r="CO1163" s="40">
        <f>VLOOKUP(CC1163,'PROMIS 57 T-Score Conversions'!A$3:B$35,2,TRUE)</f>
        <v>64.5</v>
      </c>
      <c r="CP1163" s="39" t="str">
        <f t="shared" si="21"/>
        <v>Moderate</v>
      </c>
      <c r="CQ1163" s="40">
        <f>VLOOKUP(CD1163,'PROMIS 57 T-Score Conversions'!E$3:F$35,2,TRUE)</f>
        <v>62.1</v>
      </c>
      <c r="CR1163" s="39" t="str">
        <f t="shared" si="22"/>
        <v>Moderate</v>
      </c>
      <c r="CS1163" s="40">
        <f>VLOOKUP(CE1163,'PROMIS 57 T-Score Conversions'!U$3:V$35,2,TRUE)</f>
        <v>65.3</v>
      </c>
      <c r="CT1163" s="39" t="str">
        <f t="shared" si="42"/>
        <v>Moderate</v>
      </c>
      <c r="CU1163" s="40">
        <f>VLOOKUP(CF1163,'PROMIS 57 T-Score Conversions'!Y$3:Z$35,2,TRUE)</f>
        <v>60.4</v>
      </c>
      <c r="CV1163" s="39" t="str">
        <f t="shared" si="24"/>
        <v>Moderate</v>
      </c>
      <c r="CW1163" s="40">
        <f>vlookup(CG1163,'PROMIS 57 T-Score Conversions'!M$3:N$35,2,TRUE)</f>
        <v>29.7</v>
      </c>
      <c r="CX1163" s="39" t="str">
        <f t="shared" si="25"/>
        <v>Severe</v>
      </c>
      <c r="CY1163" s="40">
        <f>VLOOKup(CH1163,'PROMIS 57 T-Score Conversions'!I$3:J$35,2,TRUE)</f>
        <v>68.4</v>
      </c>
      <c r="CZ1163" s="39" t="str">
        <f t="shared" si="26"/>
        <v>Moderate</v>
      </c>
      <c r="DA1163" s="37">
        <f>VLOOKUP(CJ1163,'PROMIS 57 T-Score Conversions'!AC$3:AD$35,2,TRUE)</f>
        <v>41.09</v>
      </c>
      <c r="DB1163" s="44" t="str">
        <f t="shared" si="30"/>
        <v>Mild</v>
      </c>
      <c r="DC1163" s="40">
        <f>VLOOKUP(CK1163,'PROMIS 57 T-Score Conversions'!AG$3:AH$35,2,TRUE)</f>
        <v>39.81</v>
      </c>
      <c r="DD1163" s="39" t="str">
        <f t="shared" si="31"/>
        <v>Normal</v>
      </c>
    </row>
    <row r="1164">
      <c r="A1164" s="1" t="b">
        <v>1</v>
      </c>
      <c r="B1164" s="1" t="b">
        <v>1</v>
      </c>
      <c r="C1164" s="20">
        <v>44244.574504386575</v>
      </c>
      <c r="D1164" s="1" t="s">
        <v>104</v>
      </c>
      <c r="E1164" s="1">
        <v>1872.0</v>
      </c>
      <c r="F1164" s="1">
        <v>2.0</v>
      </c>
      <c r="G1164" s="1">
        <v>2.0</v>
      </c>
      <c r="H1164" s="1">
        <v>4.0</v>
      </c>
      <c r="I1164" s="1">
        <v>3.0</v>
      </c>
      <c r="J1164" s="1">
        <v>1.0</v>
      </c>
      <c r="K1164" s="1">
        <v>2.0</v>
      </c>
      <c r="L1164" s="1">
        <v>3.0</v>
      </c>
      <c r="M1164" s="1">
        <v>2.0</v>
      </c>
      <c r="N1164" s="1">
        <v>4.0</v>
      </c>
      <c r="O1164" s="1">
        <v>3.0</v>
      </c>
      <c r="P1164" s="1">
        <v>5.0</v>
      </c>
      <c r="Q1164" s="1">
        <v>4.0</v>
      </c>
      <c r="R1164" s="1">
        <v>2.0</v>
      </c>
      <c r="S1164" s="1">
        <v>4.0</v>
      </c>
      <c r="T1164" s="1">
        <v>3.0</v>
      </c>
      <c r="U1164" s="1">
        <v>5.0</v>
      </c>
      <c r="V1164" s="1">
        <v>1.0</v>
      </c>
      <c r="W1164" s="1">
        <v>4.0</v>
      </c>
      <c r="X1164" s="1">
        <v>5.0</v>
      </c>
      <c r="Y1164" s="1">
        <v>4.0</v>
      </c>
      <c r="Z1164" s="1">
        <v>2.0</v>
      </c>
      <c r="AA1164" s="1">
        <v>4.0</v>
      </c>
      <c r="AB1164" s="1">
        <v>3.0</v>
      </c>
      <c r="AC1164" s="1">
        <v>4.0</v>
      </c>
      <c r="AD1164" s="1">
        <v>4.0</v>
      </c>
      <c r="AE1164" s="1">
        <v>4.0</v>
      </c>
      <c r="AF1164" s="1">
        <v>4.0</v>
      </c>
      <c r="AG1164" s="1">
        <v>4.0</v>
      </c>
      <c r="AH1164" s="1">
        <v>3.0</v>
      </c>
      <c r="AI1164" s="1">
        <v>4.0</v>
      </c>
      <c r="AJ1164" s="1">
        <v>5.0</v>
      </c>
      <c r="AK1164" s="1">
        <v>4.0</v>
      </c>
      <c r="AL1164" s="1">
        <v>2.0</v>
      </c>
      <c r="AM1164" s="1">
        <v>2.0</v>
      </c>
      <c r="AN1164" s="1">
        <v>5.0</v>
      </c>
      <c r="AO1164" s="1">
        <v>1.0</v>
      </c>
      <c r="AP1164" s="1">
        <v>5.0</v>
      </c>
      <c r="AQ1164" s="1">
        <v>1.0</v>
      </c>
      <c r="AR1164" s="1">
        <v>4.0</v>
      </c>
      <c r="AS1164" s="1">
        <v>5.0</v>
      </c>
      <c r="AT1164" s="1">
        <v>2.0</v>
      </c>
      <c r="AU1164" s="1">
        <v>2.0</v>
      </c>
      <c r="AV1164" s="1">
        <v>2.0</v>
      </c>
      <c r="AW1164" s="1">
        <v>2.0</v>
      </c>
      <c r="AX1164" s="1">
        <v>1.0</v>
      </c>
      <c r="AY1164" s="1">
        <v>2.0</v>
      </c>
      <c r="AZ1164" s="1">
        <v>2.0</v>
      </c>
      <c r="BA1164" s="1">
        <v>2.0</v>
      </c>
      <c r="BB1164" s="1">
        <v>4.0</v>
      </c>
      <c r="BC1164" s="1">
        <v>4.0</v>
      </c>
      <c r="BD1164" s="1">
        <v>4.0</v>
      </c>
      <c r="BE1164" s="1">
        <v>4.0</v>
      </c>
      <c r="BF1164" s="1">
        <v>5.0</v>
      </c>
      <c r="BG1164" s="1">
        <v>4.0</v>
      </c>
      <c r="BH1164" s="1">
        <v>4.0</v>
      </c>
      <c r="BI1164" s="1">
        <v>5.0</v>
      </c>
      <c r="BJ1164" s="1">
        <v>6.0</v>
      </c>
      <c r="BK1164" s="1">
        <v>2.0</v>
      </c>
      <c r="BL1164" s="1">
        <v>2.0</v>
      </c>
      <c r="BM1164" s="1">
        <v>2.0</v>
      </c>
      <c r="BN1164" s="1">
        <v>2.0</v>
      </c>
      <c r="BO1164" s="1">
        <v>2.0</v>
      </c>
      <c r="BP1164" s="1">
        <v>2.0</v>
      </c>
      <c r="BQ1164" s="1">
        <v>2.0</v>
      </c>
      <c r="BR1164" s="1">
        <v>2.0</v>
      </c>
      <c r="BS1164" s="1">
        <v>4.0</v>
      </c>
      <c r="BT1164" s="1">
        <v>4.0</v>
      </c>
      <c r="BU1164" s="1">
        <v>5.0</v>
      </c>
      <c r="BV1164" s="1">
        <v>4.0</v>
      </c>
      <c r="BW1164" s="1">
        <v>4.0</v>
      </c>
      <c r="BX1164" s="1">
        <v>3.0</v>
      </c>
      <c r="BY1164" s="1">
        <v>4.0</v>
      </c>
      <c r="BZ1164" s="1">
        <v>3.0</v>
      </c>
      <c r="CA1164" s="64">
        <f t="shared" si="32"/>
        <v>235</v>
      </c>
      <c r="CB1164" s="45">
        <f t="shared" si="33"/>
        <v>19</v>
      </c>
      <c r="CC1164" s="45">
        <f t="shared" si="34"/>
        <v>30</v>
      </c>
      <c r="CD1164" s="45">
        <f t="shared" si="35"/>
        <v>27</v>
      </c>
      <c r="CE1164" s="45">
        <f t="shared" si="36"/>
        <v>32</v>
      </c>
      <c r="CF1164" s="45">
        <f t="shared" si="37"/>
        <v>25</v>
      </c>
      <c r="CG1164" s="45">
        <f t="shared" si="38"/>
        <v>15</v>
      </c>
      <c r="CH1164" s="45">
        <f t="shared" si="39"/>
        <v>34</v>
      </c>
      <c r="CI1164" s="45">
        <f t="shared" si="40"/>
        <v>0.6</v>
      </c>
      <c r="CJ1164">
        <f t="shared" si="10"/>
        <v>16</v>
      </c>
      <c r="CK1164" s="45">
        <f t="shared" si="41"/>
        <v>31</v>
      </c>
      <c r="CM1164" s="40">
        <f>VLOOKUP(CB1164,'PROMIS 57 T-Score Conversions'!Q$3:R$35,2,TRUE)</f>
        <v>34.7</v>
      </c>
      <c r="CN1164" s="44" t="str">
        <f t="shared" si="20"/>
        <v>Moderate</v>
      </c>
      <c r="CO1164" s="40">
        <f>VLOOKUP(CC1164,'PROMIS 57 T-Score Conversions'!A$3:B$35,2,TRUE)</f>
        <v>68.7</v>
      </c>
      <c r="CP1164" s="39" t="str">
        <f t="shared" si="21"/>
        <v>Severe</v>
      </c>
      <c r="CQ1164" s="40">
        <f>VLOOKUP(CD1164,'PROMIS 57 T-Score Conversions'!E$3:F$35,2,TRUE)</f>
        <v>64.9</v>
      </c>
      <c r="CR1164" s="39" t="str">
        <f t="shared" si="22"/>
        <v>Moderate</v>
      </c>
      <c r="CS1164" s="40">
        <f>VLOOKUP(CE1164,'PROMIS 57 T-Score Conversions'!U$3:V$35,2,TRUE)</f>
        <v>65.3</v>
      </c>
      <c r="CT1164" s="39" t="str">
        <f t="shared" si="42"/>
        <v>Moderate</v>
      </c>
      <c r="CU1164" s="40">
        <f>VLOOKUP(CF1164,'PROMIS 57 T-Score Conversions'!Y$3:Z$35,2,TRUE)</f>
        <v>55.3</v>
      </c>
      <c r="CV1164" s="39" t="str">
        <f t="shared" si="24"/>
        <v>Mild</v>
      </c>
      <c r="CW1164" s="40">
        <f>vlookup(CG1164,'PROMIS 57 T-Score Conversions'!M$3:N$35,2,TRUE)</f>
        <v>36.2</v>
      </c>
      <c r="CX1164" s="39" t="str">
        <f t="shared" si="25"/>
        <v>Moderate</v>
      </c>
      <c r="CY1164" s="40">
        <f>VLOOKup(CH1164,'PROMIS 57 T-Score Conversions'!I$3:J$35,2,TRUE)</f>
        <v>68.4</v>
      </c>
      <c r="CZ1164" s="39" t="str">
        <f t="shared" si="26"/>
        <v>Moderate</v>
      </c>
      <c r="DA1164" s="37">
        <f>VLOOKUP(CJ1164,'PROMIS 57 T-Score Conversions'!AC$3:AD$35,2,TRUE)</f>
        <v>33.92</v>
      </c>
      <c r="DB1164" s="44" t="str">
        <f t="shared" si="30"/>
        <v>Moderate</v>
      </c>
      <c r="DC1164" s="40">
        <f>VLOOKUP(CK1164,'PROMIS 57 T-Score Conversions'!AG$3:AH$35,2,TRUE)</f>
        <v>50.21</v>
      </c>
      <c r="DD1164" s="39" t="str">
        <f t="shared" si="31"/>
        <v>Normal</v>
      </c>
    </row>
    <row r="1165">
      <c r="A1165" s="1" t="b">
        <v>1</v>
      </c>
      <c r="B1165" s="1" t="b">
        <v>1</v>
      </c>
      <c r="C1165" s="20">
        <v>44244.747831342596</v>
      </c>
      <c r="D1165" s="1" t="s">
        <v>130</v>
      </c>
      <c r="E1165" s="1">
        <v>1784.0</v>
      </c>
      <c r="F1165" s="1">
        <v>2.0</v>
      </c>
      <c r="G1165" s="1">
        <v>2.0</v>
      </c>
      <c r="H1165" s="1">
        <v>2.0</v>
      </c>
      <c r="I1165" s="1">
        <v>2.0</v>
      </c>
      <c r="J1165" s="1">
        <v>1.0</v>
      </c>
      <c r="K1165" s="1">
        <v>2.0</v>
      </c>
      <c r="L1165" s="1">
        <v>2.0</v>
      </c>
      <c r="M1165" s="1">
        <v>1.0</v>
      </c>
      <c r="N1165" s="1">
        <v>4.0</v>
      </c>
      <c r="O1165" s="1">
        <v>3.0</v>
      </c>
      <c r="P1165" s="1">
        <v>4.0</v>
      </c>
      <c r="Q1165" s="1">
        <v>4.0</v>
      </c>
      <c r="R1165" s="1">
        <v>4.0</v>
      </c>
      <c r="S1165" s="1">
        <v>4.0</v>
      </c>
      <c r="T1165" s="1">
        <v>4.0</v>
      </c>
      <c r="U1165" s="1">
        <v>4.0</v>
      </c>
      <c r="V1165" s="1">
        <v>3.0</v>
      </c>
      <c r="W1165" s="1">
        <v>4.0</v>
      </c>
      <c r="X1165" s="1">
        <v>3.0</v>
      </c>
      <c r="Y1165" s="1">
        <v>3.0</v>
      </c>
      <c r="Z1165" s="1">
        <v>2.0</v>
      </c>
      <c r="AA1165" s="1">
        <v>3.0</v>
      </c>
      <c r="AB1165" s="1">
        <v>4.0</v>
      </c>
      <c r="AC1165" s="1">
        <v>2.0</v>
      </c>
      <c r="AD1165" s="1">
        <v>4.0</v>
      </c>
      <c r="AE1165" s="1">
        <v>4.0</v>
      </c>
      <c r="AF1165" s="1">
        <v>4.0</v>
      </c>
      <c r="AG1165" s="1">
        <v>4.0</v>
      </c>
      <c r="AH1165" s="1">
        <v>4.0</v>
      </c>
      <c r="AI1165" s="1">
        <v>4.0</v>
      </c>
      <c r="AJ1165" s="1">
        <v>4.0</v>
      </c>
      <c r="AK1165" s="1">
        <v>4.0</v>
      </c>
      <c r="AL1165" s="1">
        <v>4.0</v>
      </c>
      <c r="AM1165" s="1">
        <v>4.0</v>
      </c>
      <c r="AN1165" s="1">
        <v>5.0</v>
      </c>
      <c r="AO1165" s="1">
        <v>5.0</v>
      </c>
      <c r="AP1165" s="1">
        <v>4.0</v>
      </c>
      <c r="AQ1165" s="1">
        <v>5.0</v>
      </c>
      <c r="AR1165" s="1">
        <v>4.0</v>
      </c>
      <c r="AS1165" s="1">
        <v>4.0</v>
      </c>
      <c r="AT1165" s="1">
        <v>2.0</v>
      </c>
      <c r="AU1165" s="1">
        <v>2.0</v>
      </c>
      <c r="AV1165" s="1">
        <v>1.0</v>
      </c>
      <c r="AW1165" s="1">
        <v>1.0</v>
      </c>
      <c r="AX1165" s="1">
        <v>1.0</v>
      </c>
      <c r="AY1165" s="1">
        <v>1.0</v>
      </c>
      <c r="AZ1165" s="1">
        <v>1.0</v>
      </c>
      <c r="BA1165" s="1">
        <v>1.0</v>
      </c>
      <c r="BB1165" s="1">
        <v>5.0</v>
      </c>
      <c r="BC1165" s="1">
        <v>5.0</v>
      </c>
      <c r="BD1165" s="1">
        <v>5.0</v>
      </c>
      <c r="BE1165" s="1">
        <v>5.0</v>
      </c>
      <c r="BF1165" s="1">
        <v>5.0</v>
      </c>
      <c r="BG1165" s="1">
        <v>5.0</v>
      </c>
      <c r="BH1165" s="1">
        <v>5.0</v>
      </c>
      <c r="BI1165" s="1">
        <v>5.0</v>
      </c>
      <c r="BJ1165" s="1">
        <v>8.0</v>
      </c>
      <c r="BK1165" s="1">
        <v>2.0</v>
      </c>
      <c r="BL1165" s="1">
        <v>2.0</v>
      </c>
      <c r="BM1165" s="1">
        <v>2.0</v>
      </c>
      <c r="BN1165" s="1">
        <v>2.0</v>
      </c>
      <c r="BO1165" s="1">
        <v>2.0</v>
      </c>
      <c r="BP1165" s="1">
        <v>2.0</v>
      </c>
      <c r="BQ1165" s="1">
        <v>2.0</v>
      </c>
      <c r="BR1165" s="1">
        <v>2.0</v>
      </c>
      <c r="BS1165" s="1">
        <v>4.0</v>
      </c>
      <c r="BT1165" s="1">
        <v>5.0</v>
      </c>
      <c r="BU1165" s="1">
        <v>5.0</v>
      </c>
      <c r="BV1165" s="1">
        <v>5.0</v>
      </c>
      <c r="BW1165" s="1">
        <v>5.0</v>
      </c>
      <c r="BX1165" s="1">
        <v>4.0</v>
      </c>
      <c r="BY1165" s="1">
        <v>5.0</v>
      </c>
      <c r="BZ1165" s="1">
        <v>5.0</v>
      </c>
      <c r="CA1165" s="64">
        <f t="shared" si="32"/>
        <v>248</v>
      </c>
      <c r="CB1165" s="45">
        <f t="shared" si="33"/>
        <v>14</v>
      </c>
      <c r="CC1165" s="45">
        <f t="shared" si="34"/>
        <v>31</v>
      </c>
      <c r="CD1165" s="45">
        <f t="shared" si="35"/>
        <v>24</v>
      </c>
      <c r="CE1165" s="45">
        <f t="shared" si="36"/>
        <v>32</v>
      </c>
      <c r="CF1165" s="45">
        <f t="shared" si="37"/>
        <v>35</v>
      </c>
      <c r="CG1165" s="45">
        <f t="shared" si="38"/>
        <v>10</v>
      </c>
      <c r="CH1165" s="45">
        <f t="shared" si="39"/>
        <v>40</v>
      </c>
      <c r="CI1165" s="45">
        <f t="shared" si="40"/>
        <v>0.8</v>
      </c>
      <c r="CJ1165">
        <f t="shared" si="10"/>
        <v>16</v>
      </c>
      <c r="CK1165" s="45">
        <f t="shared" si="41"/>
        <v>38</v>
      </c>
      <c r="CM1165" s="40">
        <f>VLOOKUP(CB1165,'PROMIS 57 T-Score Conversions'!Q$3:R$35,2,TRUE)</f>
        <v>30.8</v>
      </c>
      <c r="CN1165" s="44" t="str">
        <f t="shared" si="20"/>
        <v>Moderate</v>
      </c>
      <c r="CO1165" s="40">
        <f>VLOOKUP(CC1165,'PROMIS 57 T-Score Conversions'!A$3:B$35,2,TRUE)</f>
        <v>69.8</v>
      </c>
      <c r="CP1165" s="39" t="str">
        <f t="shared" si="21"/>
        <v>Severe</v>
      </c>
      <c r="CQ1165" s="40">
        <f>VLOOKUP(CD1165,'PROMIS 57 T-Score Conversions'!E$3:F$35,2,TRUE)</f>
        <v>62.1</v>
      </c>
      <c r="CR1165" s="39" t="str">
        <f t="shared" si="22"/>
        <v>Moderate</v>
      </c>
      <c r="CS1165" s="40">
        <f>VLOOKUP(CE1165,'PROMIS 57 T-Score Conversions'!U$3:V$35,2,TRUE)</f>
        <v>65.3</v>
      </c>
      <c r="CT1165" s="39" t="str">
        <f t="shared" si="42"/>
        <v>Moderate</v>
      </c>
      <c r="CU1165" s="40">
        <f>VLOOKUP(CF1165,'PROMIS 57 T-Score Conversions'!Y$3:Z$35,2,TRUE)</f>
        <v>66.1</v>
      </c>
      <c r="CV1165" s="39" t="str">
        <f t="shared" si="24"/>
        <v>Moderate</v>
      </c>
      <c r="CW1165" s="40">
        <f>vlookup(CG1165,'PROMIS 57 T-Score Conversions'!M$3:N$35,2,TRUE)</f>
        <v>31.3</v>
      </c>
      <c r="CX1165" s="39" t="str">
        <f t="shared" si="25"/>
        <v>Moderate</v>
      </c>
      <c r="CY1165" s="40">
        <f>VLOOKup(CH1165,'PROMIS 57 T-Score Conversions'!I$3:J$35,2,TRUE)</f>
        <v>77</v>
      </c>
      <c r="CZ1165" s="39" t="str">
        <f t="shared" si="26"/>
        <v>Severe</v>
      </c>
      <c r="DA1165" s="37">
        <f>VLOOKUP(CJ1165,'PROMIS 57 T-Score Conversions'!AC$3:AD$35,2,TRUE)</f>
        <v>33.92</v>
      </c>
      <c r="DB1165" s="44" t="str">
        <f t="shared" si="30"/>
        <v>Moderate</v>
      </c>
      <c r="DC1165" s="40">
        <f>VLOOKUP(CK1165,'PROMIS 57 T-Score Conversions'!AG$3:AH$35,2,TRUE)</f>
        <v>59.95</v>
      </c>
      <c r="DD1165" s="39" t="str">
        <f t="shared" si="31"/>
        <v>Mild</v>
      </c>
    </row>
    <row r="1166">
      <c r="A1166" s="1" t="b">
        <v>1</v>
      </c>
      <c r="B1166" s="1" t="b">
        <v>1</v>
      </c>
      <c r="C1166" s="20">
        <v>44244.788112326394</v>
      </c>
      <c r="D1166" s="1" t="s">
        <v>394</v>
      </c>
      <c r="E1166" s="1">
        <v>2203.0</v>
      </c>
      <c r="F1166" s="1">
        <v>1.0</v>
      </c>
      <c r="G1166" s="1">
        <v>2.0</v>
      </c>
      <c r="H1166" s="1">
        <v>2.0</v>
      </c>
      <c r="I1166" s="1">
        <v>2.0</v>
      </c>
      <c r="J1166" s="1">
        <v>2.0</v>
      </c>
      <c r="K1166" s="1">
        <v>1.0</v>
      </c>
      <c r="L1166" s="1">
        <v>2.0</v>
      </c>
      <c r="M1166" s="1">
        <v>1.0</v>
      </c>
      <c r="N1166" s="1">
        <v>2.0</v>
      </c>
      <c r="O1166" s="1">
        <v>3.0</v>
      </c>
      <c r="P1166" s="1">
        <v>2.0</v>
      </c>
      <c r="Q1166" s="1">
        <v>3.0</v>
      </c>
      <c r="R1166" s="1">
        <v>2.0</v>
      </c>
      <c r="S1166" s="1">
        <v>2.0</v>
      </c>
      <c r="T1166" s="1">
        <v>2.0</v>
      </c>
      <c r="U1166" s="1">
        <v>2.0</v>
      </c>
      <c r="V1166" s="1">
        <v>3.0</v>
      </c>
      <c r="W1166" s="1">
        <v>3.0</v>
      </c>
      <c r="X1166" s="1">
        <v>2.0</v>
      </c>
      <c r="Y1166" s="1">
        <v>3.0</v>
      </c>
      <c r="Z1166" s="1">
        <v>3.0</v>
      </c>
      <c r="AA1166" s="1">
        <v>2.0</v>
      </c>
      <c r="AB1166" s="1">
        <v>2.0</v>
      </c>
      <c r="AC1166" s="1">
        <v>1.0</v>
      </c>
      <c r="AD1166" s="1">
        <v>3.0</v>
      </c>
      <c r="AE1166" s="1">
        <v>3.0</v>
      </c>
      <c r="AF1166" s="1">
        <v>3.0</v>
      </c>
      <c r="AG1166" s="1">
        <v>3.0</v>
      </c>
      <c r="AH1166" s="1">
        <v>4.0</v>
      </c>
      <c r="AI1166" s="1">
        <v>5.0</v>
      </c>
      <c r="AJ1166" s="1">
        <v>5.0</v>
      </c>
      <c r="AK1166" s="1">
        <v>5.0</v>
      </c>
      <c r="AL1166" s="1">
        <v>3.0</v>
      </c>
      <c r="AM1166" s="1">
        <v>4.0</v>
      </c>
      <c r="AN1166" s="1">
        <v>3.0</v>
      </c>
      <c r="AO1166" s="1">
        <v>3.0</v>
      </c>
      <c r="AP1166" s="1">
        <v>5.0</v>
      </c>
      <c r="AQ1166" s="1">
        <v>5.0</v>
      </c>
      <c r="AR1166" s="1">
        <v>3.0</v>
      </c>
      <c r="AS1166" s="1">
        <v>5.0</v>
      </c>
      <c r="AT1166" s="1">
        <v>2.0</v>
      </c>
      <c r="AU1166" s="1">
        <v>2.0</v>
      </c>
      <c r="AV1166" s="1">
        <v>1.0</v>
      </c>
      <c r="AW1166" s="1">
        <v>1.0</v>
      </c>
      <c r="AX1166" s="1">
        <v>1.0</v>
      </c>
      <c r="AY1166" s="1">
        <v>1.0</v>
      </c>
      <c r="AZ1166" s="1">
        <v>2.0</v>
      </c>
      <c r="BA1166" s="1">
        <v>1.0</v>
      </c>
      <c r="BB1166" s="1">
        <v>5.0</v>
      </c>
      <c r="BC1166" s="1">
        <v>5.0</v>
      </c>
      <c r="BD1166" s="1">
        <v>5.0</v>
      </c>
      <c r="BE1166" s="1">
        <v>5.0</v>
      </c>
      <c r="BF1166" s="1">
        <v>5.0</v>
      </c>
      <c r="BG1166" s="1">
        <v>5.0</v>
      </c>
      <c r="BH1166" s="1">
        <v>5.0</v>
      </c>
      <c r="BI1166" s="1">
        <v>5.0</v>
      </c>
      <c r="BJ1166" s="1">
        <v>8.0</v>
      </c>
      <c r="BK1166" s="1">
        <v>5.0</v>
      </c>
      <c r="BL1166" s="1">
        <v>5.0</v>
      </c>
      <c r="BM1166" s="1">
        <v>1.0</v>
      </c>
      <c r="BN1166" s="1">
        <v>2.0</v>
      </c>
      <c r="BO1166" s="1">
        <v>2.0</v>
      </c>
      <c r="BP1166" s="1">
        <v>1.0</v>
      </c>
      <c r="BQ1166" s="1">
        <v>2.0</v>
      </c>
      <c r="BR1166" s="1">
        <v>1.0</v>
      </c>
      <c r="BS1166" s="1">
        <v>5.0</v>
      </c>
      <c r="BT1166" s="1">
        <v>5.0</v>
      </c>
      <c r="BU1166" s="1">
        <v>5.0</v>
      </c>
      <c r="BV1166" s="1">
        <v>5.0</v>
      </c>
      <c r="BW1166" s="1">
        <v>5.0</v>
      </c>
      <c r="BX1166" s="1">
        <v>4.0</v>
      </c>
      <c r="BY1166" s="1">
        <v>5.0</v>
      </c>
      <c r="BZ1166" s="1">
        <v>5.0</v>
      </c>
      <c r="CA1166" s="64">
        <f t="shared" si="32"/>
        <v>229</v>
      </c>
      <c r="CB1166" s="45">
        <f t="shared" si="33"/>
        <v>13</v>
      </c>
      <c r="CC1166" s="45">
        <f t="shared" si="34"/>
        <v>18</v>
      </c>
      <c r="CD1166" s="45">
        <f t="shared" si="35"/>
        <v>19</v>
      </c>
      <c r="CE1166" s="45">
        <f t="shared" si="36"/>
        <v>31</v>
      </c>
      <c r="CF1166" s="45">
        <f t="shared" si="37"/>
        <v>31</v>
      </c>
      <c r="CG1166" s="45">
        <f t="shared" si="38"/>
        <v>11</v>
      </c>
      <c r="CH1166" s="45">
        <f t="shared" si="39"/>
        <v>40</v>
      </c>
      <c r="CI1166" s="45">
        <f t="shared" si="40"/>
        <v>0.8</v>
      </c>
      <c r="CJ1166">
        <f t="shared" si="10"/>
        <v>19</v>
      </c>
      <c r="CK1166" s="45">
        <f t="shared" si="41"/>
        <v>39</v>
      </c>
      <c r="CM1166" s="40">
        <f>VLOOKUP(CB1166,'PROMIS 57 T-Score Conversions'!Q$3:R$35,2,TRUE)</f>
        <v>29.8</v>
      </c>
      <c r="CN1166" s="44" t="str">
        <f t="shared" si="20"/>
        <v>Severe</v>
      </c>
      <c r="CO1166" s="40">
        <f>VLOOKUP(CC1166,'PROMIS 57 T-Score Conversions'!A$3:B$35,2,TRUE)</f>
        <v>56.4</v>
      </c>
      <c r="CP1166" s="39" t="str">
        <f t="shared" si="21"/>
        <v>Moderate</v>
      </c>
      <c r="CQ1166" s="40">
        <f>VLOOKUP(CD1166,'PROMIS 57 T-Score Conversions'!E$3:F$35,2,TRUE)</f>
        <v>57.7</v>
      </c>
      <c r="CR1166" s="39" t="str">
        <f t="shared" si="22"/>
        <v>Mild</v>
      </c>
      <c r="CS1166" s="40">
        <f>VLOOKUP(CE1166,'PROMIS 57 T-Score Conversions'!U$3:V$35,2,TRUE)</f>
        <v>64.3</v>
      </c>
      <c r="CT1166" s="39" t="str">
        <f t="shared" si="42"/>
        <v>Moderate</v>
      </c>
      <c r="CU1166" s="40">
        <f>VLOOKUP(CF1166,'PROMIS 57 T-Score Conversions'!Y$3:Z$35,2,TRUE)</f>
        <v>61.5</v>
      </c>
      <c r="CV1166" s="39" t="str">
        <f t="shared" si="24"/>
        <v>Moderate</v>
      </c>
      <c r="CW1166" s="40">
        <f>vlookup(CG1166,'PROMIS 57 T-Score Conversions'!M$3:N$35,2,TRUE)</f>
        <v>32.6</v>
      </c>
      <c r="CX1166" s="39" t="str">
        <f t="shared" si="25"/>
        <v>Moderate</v>
      </c>
      <c r="CY1166" s="40">
        <f>VLOOKup(CH1166,'PROMIS 57 T-Score Conversions'!I$3:J$35,2,TRUE)</f>
        <v>77</v>
      </c>
      <c r="CZ1166" s="39" t="str">
        <f t="shared" si="26"/>
        <v>Severe</v>
      </c>
      <c r="DA1166" s="37">
        <f>VLOOKUP(CJ1166,'PROMIS 57 T-Score Conversions'!AC$3:AD$35,2,TRUE)</f>
        <v>36.36</v>
      </c>
      <c r="DB1166" s="44" t="str">
        <f t="shared" si="30"/>
        <v>Moderate</v>
      </c>
      <c r="DC1166" s="40">
        <f>VLOOKUP(CK1166,'PROMIS 57 T-Score Conversions'!AG$3:AH$35,2,TRUE)</f>
        <v>62.52</v>
      </c>
      <c r="DD1166" s="39" t="str">
        <f t="shared" si="31"/>
        <v>Moderate</v>
      </c>
    </row>
    <row r="1167">
      <c r="A1167" s="1" t="b">
        <v>1</v>
      </c>
      <c r="B1167" s="1" t="b">
        <v>1</v>
      </c>
      <c r="C1167" s="20">
        <v>44244.84712211805</v>
      </c>
      <c r="D1167" s="1" t="s">
        <v>632</v>
      </c>
      <c r="E1167" s="1">
        <v>2487.0</v>
      </c>
      <c r="F1167" s="1">
        <v>1.0</v>
      </c>
      <c r="G1167" s="1">
        <v>1.0</v>
      </c>
      <c r="H1167" s="1">
        <v>1.0</v>
      </c>
      <c r="I1167" s="1">
        <v>2.0</v>
      </c>
      <c r="J1167" s="1">
        <v>1.0</v>
      </c>
      <c r="K1167" s="1">
        <v>2.0</v>
      </c>
      <c r="L1167" s="1">
        <v>1.0</v>
      </c>
      <c r="M1167" s="1">
        <v>1.0</v>
      </c>
      <c r="N1167" s="1">
        <v>4.0</v>
      </c>
      <c r="O1167" s="1">
        <v>2.0</v>
      </c>
      <c r="P1167" s="1">
        <v>4.0</v>
      </c>
      <c r="Q1167" s="1">
        <v>4.0</v>
      </c>
      <c r="R1167" s="1">
        <v>3.0</v>
      </c>
      <c r="S1167" s="1">
        <v>3.0</v>
      </c>
      <c r="T1167" s="1">
        <v>4.0</v>
      </c>
      <c r="U1167" s="1">
        <v>5.0</v>
      </c>
      <c r="V1167" s="1">
        <v>4.0</v>
      </c>
      <c r="W1167" s="1">
        <v>3.0</v>
      </c>
      <c r="X1167" s="1">
        <v>3.0</v>
      </c>
      <c r="Y1167" s="1">
        <v>3.0</v>
      </c>
      <c r="Z1167" s="1">
        <v>4.0</v>
      </c>
      <c r="AA1167" s="1">
        <v>4.0</v>
      </c>
      <c r="AB1167" s="1">
        <v>4.0</v>
      </c>
      <c r="AC1167" s="1">
        <v>4.0</v>
      </c>
      <c r="AD1167" s="1">
        <v>5.0</v>
      </c>
      <c r="AE1167" s="1">
        <v>4.0</v>
      </c>
      <c r="AF1167" s="1">
        <v>2.0</v>
      </c>
      <c r="AG1167" s="1">
        <v>5.0</v>
      </c>
      <c r="AH1167" s="1">
        <v>4.0</v>
      </c>
      <c r="AI1167" s="1">
        <v>3.0</v>
      </c>
      <c r="AJ1167" s="1">
        <v>2.0</v>
      </c>
      <c r="AK1167" s="1">
        <v>3.0</v>
      </c>
      <c r="AL1167" s="1">
        <v>4.0</v>
      </c>
      <c r="AM1167" s="1">
        <v>4.0</v>
      </c>
      <c r="AN1167" s="1">
        <v>5.0</v>
      </c>
      <c r="AO1167" s="1">
        <v>4.0</v>
      </c>
      <c r="AP1167" s="1">
        <v>5.0</v>
      </c>
      <c r="AQ1167" s="1">
        <v>3.0</v>
      </c>
      <c r="AR1167" s="1">
        <v>2.0</v>
      </c>
      <c r="AS1167" s="1">
        <v>5.0</v>
      </c>
      <c r="AT1167" s="1">
        <v>1.0</v>
      </c>
      <c r="AU1167" s="1">
        <v>1.0</v>
      </c>
      <c r="AV1167" s="1">
        <v>1.0</v>
      </c>
      <c r="AW1167" s="1">
        <v>1.0</v>
      </c>
      <c r="AX1167" s="1">
        <v>1.0</v>
      </c>
      <c r="AY1167" s="1">
        <v>1.0</v>
      </c>
      <c r="AZ1167" s="1">
        <v>1.0</v>
      </c>
      <c r="BA1167" s="1">
        <v>1.0</v>
      </c>
      <c r="BB1167" s="1">
        <v>5.0</v>
      </c>
      <c r="BC1167" s="1">
        <v>5.0</v>
      </c>
      <c r="BD1167" s="1">
        <v>5.0</v>
      </c>
      <c r="BE1167" s="1">
        <v>5.0</v>
      </c>
      <c r="BF1167" s="1">
        <v>5.0</v>
      </c>
      <c r="BG1167" s="1">
        <v>5.0</v>
      </c>
      <c r="BH1167" s="1">
        <v>5.0</v>
      </c>
      <c r="BI1167" s="1">
        <v>5.0</v>
      </c>
      <c r="BJ1167" s="1">
        <v>8.0</v>
      </c>
      <c r="BK1167" s="1">
        <v>1.0</v>
      </c>
      <c r="BL1167" s="1">
        <v>1.0</v>
      </c>
      <c r="BM1167" s="1">
        <v>1.0</v>
      </c>
      <c r="BN1167" s="1">
        <v>1.0</v>
      </c>
      <c r="BO1167" s="1">
        <v>1.0</v>
      </c>
      <c r="BP1167" s="1">
        <v>1.0</v>
      </c>
      <c r="BQ1167" s="1">
        <v>1.0</v>
      </c>
      <c r="BR1167" s="1">
        <v>1.0</v>
      </c>
      <c r="BS1167" s="1">
        <v>5.0</v>
      </c>
      <c r="BT1167" s="1">
        <v>5.0</v>
      </c>
      <c r="BU1167" s="1">
        <v>5.0</v>
      </c>
      <c r="BV1167" s="1">
        <v>5.0</v>
      </c>
      <c r="BW1167" s="1">
        <v>5.0</v>
      </c>
      <c r="BX1167" s="1">
        <v>5.0</v>
      </c>
      <c r="BY1167" s="1">
        <v>5.0</v>
      </c>
      <c r="BZ1167" s="1">
        <v>5.0</v>
      </c>
      <c r="CA1167" s="64">
        <f t="shared" si="32"/>
        <v>232</v>
      </c>
      <c r="CB1167" s="45">
        <f t="shared" si="33"/>
        <v>10</v>
      </c>
      <c r="CC1167" s="45">
        <f t="shared" si="34"/>
        <v>29</v>
      </c>
      <c r="CD1167" s="45">
        <f t="shared" si="35"/>
        <v>29</v>
      </c>
      <c r="CE1167" s="45">
        <f t="shared" si="36"/>
        <v>28</v>
      </c>
      <c r="CF1167" s="45">
        <f t="shared" si="37"/>
        <v>32</v>
      </c>
      <c r="CG1167" s="45">
        <f t="shared" si="38"/>
        <v>8</v>
      </c>
      <c r="CH1167" s="45">
        <f t="shared" si="39"/>
        <v>40</v>
      </c>
      <c r="CI1167" s="45">
        <f t="shared" si="40"/>
        <v>0.8</v>
      </c>
      <c r="CJ1167">
        <f t="shared" si="10"/>
        <v>8</v>
      </c>
      <c r="CK1167" s="45">
        <f t="shared" si="41"/>
        <v>40</v>
      </c>
      <c r="CM1167" s="40">
        <f>VLOOKUP(CB1167,'PROMIS 57 T-Score Conversions'!Q$3:R$35,2,TRUE)</f>
        <v>26</v>
      </c>
      <c r="CN1167" s="44" t="str">
        <f t="shared" si="20"/>
        <v>Severe</v>
      </c>
      <c r="CO1167" s="40">
        <f>VLOOKUP(CC1167,'PROMIS 57 T-Score Conversions'!A$3:B$35,2,TRUE)</f>
        <v>67.7</v>
      </c>
      <c r="CP1167" s="39" t="str">
        <f t="shared" si="21"/>
        <v>Severe</v>
      </c>
      <c r="CQ1167" s="40">
        <f>VLOOKUP(CD1167,'PROMIS 57 T-Score Conversions'!E$3:F$35,2,TRUE)</f>
        <v>66.8</v>
      </c>
      <c r="CR1167" s="39" t="str">
        <f t="shared" si="22"/>
        <v>Moderate</v>
      </c>
      <c r="CS1167" s="40">
        <f>VLOOKUP(CE1167,'PROMIS 57 T-Score Conversions'!U$3:V$35,2,TRUE)</f>
        <v>61.3</v>
      </c>
      <c r="CT1167" s="39" t="str">
        <f t="shared" si="42"/>
        <v>Moderate</v>
      </c>
      <c r="CU1167" s="40">
        <f>VLOOKUP(CF1167,'PROMIS 57 T-Score Conversions'!Y$3:Z$35,2,TRUE)</f>
        <v>62.6</v>
      </c>
      <c r="CV1167" s="39" t="str">
        <f t="shared" si="24"/>
        <v>Moderate</v>
      </c>
      <c r="CW1167" s="40">
        <f>vlookup(CG1167,'PROMIS 57 T-Score Conversions'!M$3:N$35,2,TRUE)</f>
        <v>25.91</v>
      </c>
      <c r="CX1167" s="39" t="str">
        <f t="shared" si="25"/>
        <v>Severe</v>
      </c>
      <c r="CY1167" s="40">
        <f>VLOOKup(CH1167,'PROMIS 57 T-Score Conversions'!I$3:J$35,2,TRUE)</f>
        <v>77</v>
      </c>
      <c r="CZ1167" s="39" t="str">
        <f t="shared" si="26"/>
        <v>Severe</v>
      </c>
      <c r="DA1167" s="37">
        <f>VLOOKUP(CJ1167,'PROMIS 57 T-Score Conversions'!AC$3:AD$35,2,TRUE)</f>
        <v>22.41</v>
      </c>
      <c r="DB1167" s="44" t="str">
        <f t="shared" si="30"/>
        <v>Severe</v>
      </c>
      <c r="DC1167" s="40">
        <f>VLOOKUP(CK1167,'PROMIS 57 T-Score Conversions'!AG$3:AH$35,2,TRUE)</f>
        <v>67.09</v>
      </c>
      <c r="DD1167" s="39" t="str">
        <f t="shared" si="31"/>
        <v>Moderate</v>
      </c>
    </row>
    <row r="1168">
      <c r="A1168" s="1" t="b">
        <v>1</v>
      </c>
      <c r="B1168" s="1" t="b">
        <v>1</v>
      </c>
      <c r="C1168" s="69">
        <v>44244.0</v>
      </c>
      <c r="D1168" s="1" t="s">
        <v>633</v>
      </c>
      <c r="E1168" s="1">
        <v>2358.0</v>
      </c>
      <c r="F1168" s="1">
        <v>3.0</v>
      </c>
      <c r="G1168" s="1">
        <v>4.0</v>
      </c>
      <c r="H1168" s="1">
        <v>5.0</v>
      </c>
      <c r="I1168" s="1">
        <v>3.0</v>
      </c>
      <c r="J1168" s="1">
        <v>1.0</v>
      </c>
      <c r="K1168" s="1">
        <v>3.0</v>
      </c>
      <c r="L1168" s="1">
        <v>3.0</v>
      </c>
      <c r="M1168" s="1">
        <v>2.0</v>
      </c>
      <c r="N1168" s="1">
        <v>3.0</v>
      </c>
      <c r="O1168" s="1">
        <v>2.0</v>
      </c>
      <c r="P1168" s="1">
        <v>2.0</v>
      </c>
      <c r="Q1168" s="1">
        <v>3.0</v>
      </c>
      <c r="R1168" s="1">
        <v>3.0</v>
      </c>
      <c r="S1168" s="1">
        <v>2.0</v>
      </c>
      <c r="T1168" s="1">
        <v>3.0</v>
      </c>
      <c r="U1168" s="1">
        <v>3.0</v>
      </c>
      <c r="V1168" s="1">
        <v>2.0</v>
      </c>
      <c r="W1168" s="1">
        <v>2.0</v>
      </c>
      <c r="X1168" s="1">
        <v>2.0</v>
      </c>
      <c r="Y1168" s="1">
        <v>2.0</v>
      </c>
      <c r="Z1168" s="1">
        <v>3.0</v>
      </c>
      <c r="AA1168" s="1">
        <v>3.0</v>
      </c>
      <c r="AB1168" s="1">
        <v>3.0</v>
      </c>
      <c r="AC1168" s="1">
        <v>2.0</v>
      </c>
      <c r="AD1168" s="1">
        <v>3.0</v>
      </c>
      <c r="AE1168" s="1">
        <v>3.0</v>
      </c>
      <c r="AF1168" s="1">
        <v>3.0</v>
      </c>
      <c r="AG1168" s="1">
        <v>3.0</v>
      </c>
      <c r="AH1168" s="1">
        <v>4.0</v>
      </c>
      <c r="AI1168" s="1">
        <v>3.0</v>
      </c>
      <c r="AJ1168" s="1">
        <v>4.0</v>
      </c>
      <c r="AK1168" s="1">
        <v>4.0</v>
      </c>
      <c r="AL1168" s="1">
        <v>4.0</v>
      </c>
      <c r="AM1168" s="1">
        <v>4.0</v>
      </c>
      <c r="AN1168" s="1">
        <v>4.0</v>
      </c>
      <c r="AO1168" s="1">
        <v>2.0</v>
      </c>
      <c r="AP1168" s="1">
        <v>4.0</v>
      </c>
      <c r="AQ1168" s="1">
        <v>2.0</v>
      </c>
      <c r="AR1168" s="1">
        <v>2.0</v>
      </c>
      <c r="AS1168" s="1">
        <v>4.0</v>
      </c>
      <c r="AT1168" s="1">
        <v>3.0</v>
      </c>
      <c r="AU1168" s="1">
        <v>3.0</v>
      </c>
      <c r="AV1168" s="1">
        <v>3.0</v>
      </c>
      <c r="AW1168" s="1">
        <v>3.0</v>
      </c>
      <c r="AX1168" s="1">
        <v>4.0</v>
      </c>
      <c r="AY1168" s="1">
        <v>4.0</v>
      </c>
      <c r="AZ1168" s="1">
        <v>3.0</v>
      </c>
      <c r="BA1168" s="1">
        <v>4.0</v>
      </c>
      <c r="BB1168" s="1">
        <v>3.0</v>
      </c>
      <c r="BC1168" s="1">
        <v>4.0</v>
      </c>
      <c r="BD1168" s="1">
        <v>3.0</v>
      </c>
      <c r="BE1168" s="1">
        <v>4.0</v>
      </c>
      <c r="BF1168" s="1">
        <v>3.0</v>
      </c>
      <c r="BG1168" s="1">
        <v>3.0</v>
      </c>
      <c r="BH1168" s="1">
        <v>3.0</v>
      </c>
      <c r="BI1168" s="1">
        <v>3.0</v>
      </c>
      <c r="BJ1168" s="1">
        <v>6.0</v>
      </c>
      <c r="BK1168" s="1">
        <v>3.0</v>
      </c>
      <c r="BL1168" s="1">
        <v>3.0</v>
      </c>
      <c r="BM1168" s="1">
        <v>2.0</v>
      </c>
      <c r="BN1168" s="1">
        <v>3.0</v>
      </c>
      <c r="BO1168" s="1">
        <v>3.0</v>
      </c>
      <c r="BP1168" s="1">
        <v>3.0</v>
      </c>
      <c r="BQ1168" s="1">
        <v>3.0</v>
      </c>
      <c r="BR1168" s="1">
        <v>3.0</v>
      </c>
      <c r="BS1168" s="1">
        <v>3.0</v>
      </c>
      <c r="BT1168" s="1">
        <v>3.0</v>
      </c>
      <c r="BU1168" s="1">
        <v>3.0</v>
      </c>
      <c r="BV1168" s="1">
        <v>3.0</v>
      </c>
      <c r="BW1168" s="1">
        <v>3.0</v>
      </c>
      <c r="BX1168" s="1">
        <v>2.0</v>
      </c>
      <c r="BY1168" s="1">
        <v>3.0</v>
      </c>
      <c r="BZ1168" s="1">
        <v>3.0</v>
      </c>
      <c r="CA1168" s="64">
        <f t="shared" si="32"/>
        <v>222</v>
      </c>
      <c r="CB1168" s="45">
        <f t="shared" si="33"/>
        <v>24</v>
      </c>
      <c r="CC1168" s="45">
        <f t="shared" si="34"/>
        <v>21</v>
      </c>
      <c r="CD1168" s="45">
        <f t="shared" si="35"/>
        <v>19</v>
      </c>
      <c r="CE1168" s="45">
        <f t="shared" si="36"/>
        <v>27</v>
      </c>
      <c r="CF1168" s="45">
        <f t="shared" si="37"/>
        <v>26</v>
      </c>
      <c r="CG1168" s="45">
        <f t="shared" si="38"/>
        <v>27</v>
      </c>
      <c r="CH1168" s="45">
        <f t="shared" si="39"/>
        <v>26</v>
      </c>
      <c r="CI1168" s="45">
        <f t="shared" si="40"/>
        <v>0.6</v>
      </c>
      <c r="CJ1168">
        <f t="shared" si="10"/>
        <v>23</v>
      </c>
      <c r="CK1168" s="45">
        <f t="shared" si="41"/>
        <v>23</v>
      </c>
      <c r="CM1168" s="40">
        <f>VLOOKUP(CB1168,'PROMIS 57 T-Score Conversions'!Q$3:R$35,2,TRUE)</f>
        <v>38.1</v>
      </c>
      <c r="CN1168" s="44" t="str">
        <f t="shared" si="20"/>
        <v>Moderate</v>
      </c>
      <c r="CO1168" s="40">
        <f>VLOOKUP(CC1168,'PROMIS 57 T-Score Conversions'!A$3:B$35,2,TRUE)</f>
        <v>59.4</v>
      </c>
      <c r="CP1168" s="39" t="str">
        <f t="shared" si="21"/>
        <v>Moderate</v>
      </c>
      <c r="CQ1168" s="40">
        <f>VLOOKUP(CD1168,'PROMIS 57 T-Score Conversions'!E$3:F$35,2,TRUE)</f>
        <v>57.7</v>
      </c>
      <c r="CR1168" s="39" t="str">
        <f t="shared" si="22"/>
        <v>Mild</v>
      </c>
      <c r="CS1168" s="40">
        <f>VLOOKUP(CE1168,'PROMIS 57 T-Score Conversions'!U$3:V$35,2,TRUE)</f>
        <v>60.4</v>
      </c>
      <c r="CT1168" s="39" t="str">
        <f t="shared" si="42"/>
        <v>Moderate</v>
      </c>
      <c r="CU1168" s="40">
        <f>VLOOKUP(CF1168,'PROMIS 57 T-Score Conversions'!Y$3:Z$35,2,TRUE)</f>
        <v>56.3</v>
      </c>
      <c r="CV1168" s="39" t="str">
        <f t="shared" si="24"/>
        <v>Mild</v>
      </c>
      <c r="CW1168" s="40">
        <f>vlookup(CG1168,'PROMIS 57 T-Score Conversions'!M$3:N$35,2,TRUE)</f>
        <v>47</v>
      </c>
      <c r="CX1168" s="39" t="str">
        <f t="shared" si="25"/>
        <v>Normal</v>
      </c>
      <c r="CY1168" s="40">
        <f>VLOOKup(CH1168,'PROMIS 57 T-Score Conversions'!I$3:J$35,2,TRUE)</f>
        <v>62.8</v>
      </c>
      <c r="CZ1168" s="39" t="str">
        <f t="shared" si="26"/>
        <v>Moderate</v>
      </c>
      <c r="DA1168" s="37">
        <f>VLOOKUP(CJ1168,'PROMIS 57 T-Score Conversions'!AC$3:AD$35,2,TRUE)</f>
        <v>39.5</v>
      </c>
      <c r="DB1168" s="44" t="str">
        <f t="shared" si="30"/>
        <v>Moderate</v>
      </c>
      <c r="DC1168" s="40">
        <f>VLOOKUP(CK1168,'PROMIS 57 T-Score Conversions'!AG$3:AH$35,2,TRUE)</f>
        <v>42.51</v>
      </c>
      <c r="DD1168" s="39" t="str">
        <f t="shared" si="31"/>
        <v>Normal</v>
      </c>
    </row>
    <row r="1169">
      <c r="A1169" s="1" t="b">
        <v>1</v>
      </c>
      <c r="B1169" s="1" t="b">
        <v>1</v>
      </c>
      <c r="C1169" s="20">
        <v>44245.45422516204</v>
      </c>
      <c r="D1169" s="1" t="s">
        <v>597</v>
      </c>
      <c r="E1169" s="1">
        <v>2462.0</v>
      </c>
      <c r="F1169" s="1">
        <v>5.0</v>
      </c>
      <c r="G1169" s="1">
        <v>5.0</v>
      </c>
      <c r="H1169" s="1">
        <v>5.0</v>
      </c>
      <c r="I1169" s="1">
        <v>5.0</v>
      </c>
      <c r="J1169" s="1">
        <v>5.0</v>
      </c>
      <c r="K1169" s="1">
        <v>5.0</v>
      </c>
      <c r="L1169" s="1">
        <v>5.0</v>
      </c>
      <c r="M1169" s="1">
        <v>5.0</v>
      </c>
      <c r="N1169" s="1">
        <v>4.0</v>
      </c>
      <c r="O1169" s="1">
        <v>4.0</v>
      </c>
      <c r="P1169" s="1">
        <v>4.0</v>
      </c>
      <c r="Q1169" s="1">
        <v>4.0</v>
      </c>
      <c r="R1169" s="1">
        <v>4.0</v>
      </c>
      <c r="S1169" s="1">
        <v>3.0</v>
      </c>
      <c r="T1169" s="1">
        <v>4.0</v>
      </c>
      <c r="U1169" s="1">
        <v>4.0</v>
      </c>
      <c r="V1169" s="1">
        <v>1.0</v>
      </c>
      <c r="W1169" s="1">
        <v>3.0</v>
      </c>
      <c r="X1169" s="1">
        <v>3.0</v>
      </c>
      <c r="Y1169" s="1">
        <v>3.0</v>
      </c>
      <c r="Z1169" s="1">
        <v>2.0</v>
      </c>
      <c r="AA1169" s="1">
        <v>3.0</v>
      </c>
      <c r="AB1169" s="1">
        <v>2.0</v>
      </c>
      <c r="AC1169" s="1">
        <v>2.0</v>
      </c>
      <c r="AD1169" s="1">
        <v>2.0</v>
      </c>
      <c r="AE1169" s="1">
        <v>2.0</v>
      </c>
      <c r="AF1169" s="1">
        <v>1.0</v>
      </c>
      <c r="AG1169" s="1">
        <v>2.0</v>
      </c>
      <c r="AH1169" s="1">
        <v>1.0</v>
      </c>
      <c r="AI1169" s="1">
        <v>1.0</v>
      </c>
      <c r="AJ1169" s="1">
        <v>1.0</v>
      </c>
      <c r="AK1169" s="1">
        <v>1.0</v>
      </c>
      <c r="AL1169" s="1">
        <v>2.0</v>
      </c>
      <c r="AM1169" s="1">
        <v>2.0</v>
      </c>
      <c r="AN1169" s="1">
        <v>1.0</v>
      </c>
      <c r="AO1169" s="1">
        <v>1.0</v>
      </c>
      <c r="AP1169" s="1">
        <v>1.0</v>
      </c>
      <c r="AQ1169" s="1">
        <v>1.0</v>
      </c>
      <c r="AR1169" s="1">
        <v>1.0</v>
      </c>
      <c r="AS1169" s="1">
        <v>1.0</v>
      </c>
      <c r="AT1169" s="1">
        <v>2.0</v>
      </c>
      <c r="AU1169" s="1">
        <v>4.0</v>
      </c>
      <c r="AV1169" s="1">
        <v>4.0</v>
      </c>
      <c r="AW1169" s="1">
        <v>3.0</v>
      </c>
      <c r="AX1169" s="1">
        <v>4.0</v>
      </c>
      <c r="AY1169" s="1">
        <v>4.0</v>
      </c>
      <c r="AZ1169" s="1">
        <v>4.0</v>
      </c>
      <c r="BA1169" s="1">
        <v>3.0</v>
      </c>
      <c r="BB1169" s="1">
        <v>1.0</v>
      </c>
      <c r="BC1169" s="1">
        <v>1.0</v>
      </c>
      <c r="BD1169" s="1">
        <v>1.0</v>
      </c>
      <c r="BE1169" s="1">
        <v>1.0</v>
      </c>
      <c r="BF1169" s="1">
        <v>1.0</v>
      </c>
      <c r="BG1169" s="1">
        <v>1.0</v>
      </c>
      <c r="BH1169" s="1">
        <v>1.0</v>
      </c>
      <c r="BI1169" s="1">
        <v>1.0</v>
      </c>
      <c r="BJ1169" s="1">
        <v>0.0</v>
      </c>
      <c r="BK1169" s="1">
        <v>3.0</v>
      </c>
      <c r="BL1169" s="1">
        <v>4.0</v>
      </c>
      <c r="BM1169" s="1">
        <v>3.0</v>
      </c>
      <c r="BN1169" s="1">
        <v>3.0</v>
      </c>
      <c r="BO1169" s="1">
        <v>3.0</v>
      </c>
      <c r="BP1169" s="1">
        <v>3.0</v>
      </c>
      <c r="BQ1169" s="1">
        <v>4.0</v>
      </c>
      <c r="BR1169" s="1">
        <v>4.0</v>
      </c>
      <c r="BS1169" s="1">
        <v>3.0</v>
      </c>
      <c r="BT1169" s="1">
        <v>3.0</v>
      </c>
      <c r="BU1169" s="1">
        <v>2.0</v>
      </c>
      <c r="BV1169" s="1">
        <v>2.0</v>
      </c>
      <c r="BW1169" s="1">
        <v>2.0</v>
      </c>
      <c r="BX1169" s="1">
        <v>2.0</v>
      </c>
      <c r="BY1169" s="1">
        <v>2.0</v>
      </c>
      <c r="BZ1169" s="1">
        <v>1.0</v>
      </c>
      <c r="CA1169" s="64">
        <f t="shared" si="32"/>
        <v>191</v>
      </c>
      <c r="CB1169" s="45">
        <f t="shared" si="33"/>
        <v>40</v>
      </c>
      <c r="CC1169" s="45">
        <f t="shared" si="34"/>
        <v>31</v>
      </c>
      <c r="CD1169" s="45">
        <f t="shared" si="35"/>
        <v>19</v>
      </c>
      <c r="CE1169" s="45">
        <f t="shared" si="36"/>
        <v>11</v>
      </c>
      <c r="CF1169" s="45">
        <f t="shared" si="37"/>
        <v>10</v>
      </c>
      <c r="CG1169" s="45">
        <f t="shared" si="38"/>
        <v>28</v>
      </c>
      <c r="CH1169" s="45">
        <f t="shared" si="39"/>
        <v>8</v>
      </c>
      <c r="CI1169" s="45">
        <f t="shared" si="40"/>
        <v>0</v>
      </c>
      <c r="CJ1169">
        <f t="shared" si="10"/>
        <v>27</v>
      </c>
      <c r="CK1169" s="45">
        <f t="shared" si="41"/>
        <v>17</v>
      </c>
      <c r="CM1169" s="40">
        <f>VLOOKUP(CB1169,'PROMIS 57 T-Score Conversions'!Q$3:R$35,2,TRUE)</f>
        <v>60.1</v>
      </c>
      <c r="CN1169" s="44" t="str">
        <f t="shared" si="20"/>
        <v>Normal</v>
      </c>
      <c r="CO1169" s="40">
        <f>VLOOKUP(CC1169,'PROMIS 57 T-Score Conversions'!A$3:B$35,2,TRUE)</f>
        <v>69.8</v>
      </c>
      <c r="CP1169" s="39" t="str">
        <f t="shared" si="21"/>
        <v>Severe</v>
      </c>
      <c r="CQ1169" s="40">
        <f>VLOOKUP(CD1169,'PROMIS 57 T-Score Conversions'!E$3:F$35,2,TRUE)</f>
        <v>57.7</v>
      </c>
      <c r="CR1169" s="39" t="str">
        <f t="shared" si="22"/>
        <v>Mild</v>
      </c>
      <c r="CS1169" s="40">
        <f>VLOOKUP(CE1169,'PROMIS 57 T-Score Conversions'!U$3:V$35,2,TRUE)</f>
        <v>42.8</v>
      </c>
      <c r="CT1169" s="39" t="str">
        <f t="shared" si="42"/>
        <v>Normal</v>
      </c>
      <c r="CU1169" s="40">
        <f>VLOOKUP(CF1169,'PROMIS 57 T-Score Conversions'!Y$3:Z$35,2,TRUE)</f>
        <v>35.9</v>
      </c>
      <c r="CV1169" s="39" t="str">
        <f t="shared" si="24"/>
        <v>Normal</v>
      </c>
      <c r="CW1169" s="40">
        <f>vlookup(CG1169,'PROMIS 57 T-Score Conversions'!M$3:N$35,2,TRUE)</f>
        <v>48</v>
      </c>
      <c r="CX1169" s="39" t="str">
        <f t="shared" si="25"/>
        <v>Normal</v>
      </c>
      <c r="CY1169" s="40">
        <f>VLOOKup(CH1169,'PROMIS 57 T-Score Conversions'!I$3:J$35,2,TRUE)</f>
        <v>40.7</v>
      </c>
      <c r="CZ1169" s="39" t="str">
        <f t="shared" si="26"/>
        <v>Normal</v>
      </c>
      <c r="DA1169" s="37">
        <f>VLOOKUP(CJ1169,'PROMIS 57 T-Score Conversions'!AC$3:AD$35,2,TRUE)</f>
        <v>42.72</v>
      </c>
      <c r="DB1169" s="44" t="str">
        <f t="shared" si="30"/>
        <v>Mild</v>
      </c>
      <c r="DC1169" s="40">
        <f>VLOOKUP(CK1169,'PROMIS 57 T-Score Conversions'!AG$3:AH$35,2,TRUE)</f>
        <v>37.04</v>
      </c>
      <c r="DD1169" s="39" t="str">
        <f t="shared" si="31"/>
        <v>Normal</v>
      </c>
    </row>
    <row r="1170">
      <c r="A1170" s="1" t="b">
        <v>1</v>
      </c>
      <c r="B1170" s="1" t="b">
        <v>1</v>
      </c>
      <c r="C1170" s="20">
        <v>44245.46466149305</v>
      </c>
      <c r="D1170" s="1" t="s">
        <v>562</v>
      </c>
      <c r="E1170" s="1">
        <v>2423.0</v>
      </c>
      <c r="F1170" s="1">
        <v>4.0</v>
      </c>
      <c r="G1170" s="1">
        <v>3.0</v>
      </c>
      <c r="H1170" s="1">
        <v>5.0</v>
      </c>
      <c r="I1170" s="1">
        <v>5.0</v>
      </c>
      <c r="J1170" s="1">
        <v>4.0</v>
      </c>
      <c r="K1170" s="1">
        <v>5.0</v>
      </c>
      <c r="L1170" s="1">
        <v>5.0</v>
      </c>
      <c r="M1170" s="1">
        <v>5.0</v>
      </c>
      <c r="N1170" s="1">
        <v>2.0</v>
      </c>
      <c r="O1170" s="1">
        <v>2.0</v>
      </c>
      <c r="P1170" s="1">
        <v>2.0</v>
      </c>
      <c r="Q1170" s="1">
        <v>2.0</v>
      </c>
      <c r="R1170" s="1">
        <v>2.0</v>
      </c>
      <c r="S1170" s="1">
        <v>3.0</v>
      </c>
      <c r="T1170" s="1">
        <v>3.0</v>
      </c>
      <c r="U1170" s="1">
        <v>2.0</v>
      </c>
      <c r="V1170" s="1">
        <v>2.0</v>
      </c>
      <c r="W1170" s="1">
        <v>2.0</v>
      </c>
      <c r="X1170" s="1">
        <v>2.0</v>
      </c>
      <c r="Y1170" s="1">
        <v>1.0</v>
      </c>
      <c r="Z1170" s="1">
        <v>3.0</v>
      </c>
      <c r="AA1170" s="1">
        <v>2.0</v>
      </c>
      <c r="AB1170" s="1">
        <v>4.0</v>
      </c>
      <c r="AC1170" s="1">
        <v>2.0</v>
      </c>
      <c r="AD1170" s="1">
        <v>2.0</v>
      </c>
      <c r="AE1170" s="1">
        <v>2.0</v>
      </c>
      <c r="AF1170" s="1">
        <v>2.0</v>
      </c>
      <c r="AG1170" s="1">
        <v>2.0</v>
      </c>
      <c r="AH1170" s="1">
        <v>1.0</v>
      </c>
      <c r="AI1170" s="1">
        <v>2.0</v>
      </c>
      <c r="AJ1170" s="1">
        <v>2.0</v>
      </c>
      <c r="AK1170" s="1">
        <v>2.0</v>
      </c>
      <c r="AL1170" s="1">
        <v>3.0</v>
      </c>
      <c r="AM1170" s="1">
        <v>2.0</v>
      </c>
      <c r="AN1170" s="1">
        <v>2.0</v>
      </c>
      <c r="AO1170" s="1">
        <v>2.0</v>
      </c>
      <c r="AP1170" s="1">
        <v>2.0</v>
      </c>
      <c r="AQ1170" s="1">
        <v>1.0</v>
      </c>
      <c r="AR1170" s="1">
        <v>1.0</v>
      </c>
      <c r="AS1170" s="1">
        <v>2.0</v>
      </c>
      <c r="AT1170" s="1">
        <v>3.0</v>
      </c>
      <c r="AU1170" s="1">
        <v>3.0</v>
      </c>
      <c r="AV1170" s="1">
        <v>3.0</v>
      </c>
      <c r="AW1170" s="1">
        <v>3.0</v>
      </c>
      <c r="AX1170" s="1">
        <v>3.0</v>
      </c>
      <c r="AY1170" s="1">
        <v>3.0</v>
      </c>
      <c r="AZ1170" s="1">
        <v>3.0</v>
      </c>
      <c r="BA1170" s="1">
        <v>3.0</v>
      </c>
      <c r="BB1170" s="1">
        <v>2.0</v>
      </c>
      <c r="BC1170" s="1">
        <v>2.0</v>
      </c>
      <c r="BD1170" s="1">
        <v>2.0</v>
      </c>
      <c r="BE1170" s="1">
        <v>2.0</v>
      </c>
      <c r="BF1170" s="1">
        <v>2.0</v>
      </c>
      <c r="BG1170" s="1">
        <v>2.0</v>
      </c>
      <c r="BH1170" s="1">
        <v>2.0</v>
      </c>
      <c r="BI1170" s="1">
        <v>2.0</v>
      </c>
      <c r="BJ1170" s="1">
        <v>3.0</v>
      </c>
      <c r="BK1170" s="1">
        <v>1.0</v>
      </c>
      <c r="BL1170" s="1">
        <v>1.0</v>
      </c>
      <c r="BM1170" s="1">
        <v>1.0</v>
      </c>
      <c r="BN1170" s="1">
        <v>1.0</v>
      </c>
      <c r="BO1170" s="1">
        <v>2.0</v>
      </c>
      <c r="BP1170" s="1">
        <v>2.0</v>
      </c>
      <c r="BQ1170" s="1">
        <v>1.0</v>
      </c>
      <c r="BR1170" s="1">
        <v>1.0</v>
      </c>
      <c r="BS1170" s="1">
        <v>5.0</v>
      </c>
      <c r="BT1170" s="1">
        <v>5.0</v>
      </c>
      <c r="BU1170" s="1">
        <v>5.0</v>
      </c>
      <c r="BV1170" s="1">
        <v>5.0</v>
      </c>
      <c r="BW1170" s="1">
        <v>5.0</v>
      </c>
      <c r="BX1170" s="1">
        <v>4.0</v>
      </c>
      <c r="BY1170" s="1">
        <v>5.0</v>
      </c>
      <c r="BZ1170" s="1">
        <v>5.0</v>
      </c>
      <c r="CA1170" s="64">
        <f t="shared" si="32"/>
        <v>194</v>
      </c>
      <c r="CB1170" s="45">
        <f t="shared" si="33"/>
        <v>36</v>
      </c>
      <c r="CC1170" s="45">
        <f t="shared" si="34"/>
        <v>18</v>
      </c>
      <c r="CD1170" s="45">
        <f t="shared" si="35"/>
        <v>18</v>
      </c>
      <c r="CE1170" s="45">
        <f t="shared" si="36"/>
        <v>15</v>
      </c>
      <c r="CF1170" s="45">
        <f t="shared" si="37"/>
        <v>15</v>
      </c>
      <c r="CG1170" s="45">
        <f t="shared" si="38"/>
        <v>24</v>
      </c>
      <c r="CH1170" s="45">
        <f t="shared" si="39"/>
        <v>16</v>
      </c>
      <c r="CI1170" s="45">
        <f t="shared" si="40"/>
        <v>0.3</v>
      </c>
      <c r="CJ1170">
        <f t="shared" si="10"/>
        <v>10</v>
      </c>
      <c r="CK1170" s="45">
        <f t="shared" si="41"/>
        <v>39</v>
      </c>
      <c r="CM1170" s="40">
        <f>VLOOKUP(CB1170,'PROMIS 57 T-Score Conversions'!Q$3:R$35,2,TRUE)</f>
        <v>47.8</v>
      </c>
      <c r="CN1170" s="44" t="str">
        <f t="shared" si="20"/>
        <v>Normal</v>
      </c>
      <c r="CO1170" s="40">
        <f>VLOOKUP(CC1170,'PROMIS 57 T-Score Conversions'!A$3:B$35,2,TRUE)</f>
        <v>56.4</v>
      </c>
      <c r="CP1170" s="39" t="str">
        <f t="shared" si="21"/>
        <v>Moderate</v>
      </c>
      <c r="CQ1170" s="40">
        <f>VLOOKUP(CD1170,'PROMIS 57 T-Score Conversions'!E$3:F$35,2,TRUE)</f>
        <v>56.8</v>
      </c>
      <c r="CR1170" s="39" t="str">
        <f t="shared" si="22"/>
        <v>Mild</v>
      </c>
      <c r="CS1170" s="40">
        <f>VLOOKUP(CE1170,'PROMIS 57 T-Score Conversions'!U$3:V$35,2,TRUE)</f>
        <v>48.1</v>
      </c>
      <c r="CT1170" s="39" t="str">
        <f t="shared" si="42"/>
        <v>Normal</v>
      </c>
      <c r="CU1170" s="40">
        <f>VLOOKUP(CF1170,'PROMIS 57 T-Score Conversions'!Y$3:Z$35,2,TRUE)</f>
        <v>44.2</v>
      </c>
      <c r="CV1170" s="39" t="str">
        <f t="shared" si="24"/>
        <v>Normal</v>
      </c>
      <c r="CW1170" s="40">
        <f>vlookup(CG1170,'PROMIS 57 T-Score Conversions'!M$3:N$35,2,TRUE)</f>
        <v>44</v>
      </c>
      <c r="CX1170" s="39" t="str">
        <f t="shared" si="25"/>
        <v>Mild</v>
      </c>
      <c r="CY1170" s="40">
        <f>VLOOKup(CH1170,'PROMIS 57 T-Score Conversions'!I$3:J$35,2,TRUE)</f>
        <v>55.8</v>
      </c>
      <c r="CZ1170" s="39" t="str">
        <f t="shared" si="26"/>
        <v>Mild</v>
      </c>
      <c r="DA1170" s="37">
        <f>VLOOKUP(CJ1170,'PROMIS 57 T-Score Conversions'!AC$3:AD$35,2,TRUE)</f>
        <v>27.45</v>
      </c>
      <c r="DB1170" s="44" t="str">
        <f t="shared" si="30"/>
        <v>Severe</v>
      </c>
      <c r="DC1170" s="40">
        <f>VLOOKUP(CK1170,'PROMIS 57 T-Score Conversions'!AG$3:AH$35,2,TRUE)</f>
        <v>62.52</v>
      </c>
      <c r="DD1170" s="39" t="str">
        <f t="shared" si="31"/>
        <v>Moderate</v>
      </c>
    </row>
    <row r="1171">
      <c r="A1171" s="1" t="b">
        <v>1</v>
      </c>
      <c r="B1171" s="1" t="b">
        <v>1</v>
      </c>
      <c r="C1171" s="20">
        <v>44245.49443398148</v>
      </c>
      <c r="D1171" s="1" t="s">
        <v>516</v>
      </c>
      <c r="E1171" s="1">
        <v>2351.0</v>
      </c>
      <c r="F1171" s="1">
        <v>4.0</v>
      </c>
      <c r="G1171" s="1">
        <v>5.0</v>
      </c>
      <c r="H1171" s="1">
        <v>4.0</v>
      </c>
      <c r="I1171" s="1">
        <v>4.0</v>
      </c>
      <c r="J1171" s="1">
        <v>3.0</v>
      </c>
      <c r="K1171" s="1">
        <v>4.0</v>
      </c>
      <c r="L1171" s="1">
        <v>5.0</v>
      </c>
      <c r="M1171" s="1">
        <v>4.0</v>
      </c>
      <c r="N1171" s="1">
        <v>1.0</v>
      </c>
      <c r="O1171" s="1">
        <v>3.0</v>
      </c>
      <c r="P1171" s="1">
        <v>3.0</v>
      </c>
      <c r="Q1171" s="1">
        <v>2.0</v>
      </c>
      <c r="R1171" s="1">
        <v>2.0</v>
      </c>
      <c r="S1171" s="1">
        <v>3.0</v>
      </c>
      <c r="T1171" s="1">
        <v>3.0</v>
      </c>
      <c r="U1171" s="1">
        <v>4.0</v>
      </c>
      <c r="V1171" s="1">
        <v>2.0</v>
      </c>
      <c r="W1171" s="1">
        <v>3.0</v>
      </c>
      <c r="X1171" s="1">
        <v>3.0</v>
      </c>
      <c r="Y1171" s="1">
        <v>2.0</v>
      </c>
      <c r="Z1171" s="1">
        <v>3.0</v>
      </c>
      <c r="AA1171" s="1">
        <v>4.0</v>
      </c>
      <c r="AB1171" s="1">
        <v>2.0</v>
      </c>
      <c r="AC1171" s="1">
        <v>2.0</v>
      </c>
      <c r="AD1171" s="1">
        <v>3.0</v>
      </c>
      <c r="AE1171" s="1">
        <v>3.0</v>
      </c>
      <c r="AF1171" s="1">
        <v>3.0</v>
      </c>
      <c r="AG1171" s="1">
        <v>2.0</v>
      </c>
      <c r="AH1171" s="1">
        <v>3.0</v>
      </c>
      <c r="AI1171" s="1">
        <v>3.0</v>
      </c>
      <c r="AJ1171" s="1">
        <v>4.0</v>
      </c>
      <c r="AK1171" s="1">
        <v>4.0</v>
      </c>
      <c r="AL1171" s="1">
        <v>4.0</v>
      </c>
      <c r="AM1171" s="1">
        <v>4.0</v>
      </c>
      <c r="AN1171" s="1">
        <v>4.0</v>
      </c>
      <c r="AO1171" s="1">
        <v>3.0</v>
      </c>
      <c r="AP1171" s="1">
        <v>4.0</v>
      </c>
      <c r="AQ1171" s="1">
        <v>3.0</v>
      </c>
      <c r="AR1171" s="1">
        <v>2.0</v>
      </c>
      <c r="AS1171" s="1">
        <v>4.0</v>
      </c>
      <c r="AT1171" s="1">
        <v>4.0</v>
      </c>
      <c r="AU1171" s="1">
        <v>3.0</v>
      </c>
      <c r="AV1171" s="1">
        <v>2.0</v>
      </c>
      <c r="AW1171" s="1">
        <v>3.0</v>
      </c>
      <c r="AX1171" s="1">
        <v>3.0</v>
      </c>
      <c r="AY1171" s="1">
        <v>3.0</v>
      </c>
      <c r="AZ1171" s="1">
        <v>3.0</v>
      </c>
      <c r="BA1171" s="1">
        <v>2.0</v>
      </c>
      <c r="BB1171" s="1">
        <v>3.0</v>
      </c>
      <c r="BC1171" s="1">
        <v>4.0</v>
      </c>
      <c r="BD1171" s="1">
        <v>3.0</v>
      </c>
      <c r="BE1171" s="1">
        <v>4.0</v>
      </c>
      <c r="BF1171" s="1">
        <v>3.0</v>
      </c>
      <c r="BG1171" s="1">
        <v>3.0</v>
      </c>
      <c r="BH1171" s="1">
        <v>4.0</v>
      </c>
      <c r="BI1171" s="1">
        <v>4.0</v>
      </c>
      <c r="BJ1171" s="1">
        <v>6.0</v>
      </c>
      <c r="BK1171" s="1">
        <v>1.0</v>
      </c>
      <c r="BL1171" s="1">
        <v>1.0</v>
      </c>
      <c r="BM1171" s="1">
        <v>2.0</v>
      </c>
      <c r="BN1171" s="1">
        <v>2.0</v>
      </c>
      <c r="BO1171" s="1">
        <v>3.0</v>
      </c>
      <c r="BP1171" s="1">
        <v>2.0</v>
      </c>
      <c r="BQ1171" s="1">
        <v>2.0</v>
      </c>
      <c r="BR1171" s="1">
        <v>1.0</v>
      </c>
      <c r="BS1171" s="1">
        <v>4.0</v>
      </c>
      <c r="BT1171" s="1">
        <v>4.0</v>
      </c>
      <c r="BU1171" s="1">
        <v>3.0</v>
      </c>
      <c r="BV1171" s="1">
        <v>3.0</v>
      </c>
      <c r="BW1171" s="1">
        <v>4.0</v>
      </c>
      <c r="BX1171" s="1">
        <v>4.0</v>
      </c>
      <c r="BY1171" s="1">
        <v>4.0</v>
      </c>
      <c r="BZ1171" s="1">
        <v>3.0</v>
      </c>
      <c r="CA1171" s="64">
        <f t="shared" si="32"/>
        <v>228</v>
      </c>
      <c r="CB1171" s="45">
        <f t="shared" si="33"/>
        <v>33</v>
      </c>
      <c r="CC1171" s="45">
        <f t="shared" si="34"/>
        <v>21</v>
      </c>
      <c r="CD1171" s="45">
        <f t="shared" si="35"/>
        <v>21</v>
      </c>
      <c r="CE1171" s="45">
        <f t="shared" si="36"/>
        <v>25</v>
      </c>
      <c r="CF1171" s="45">
        <f t="shared" si="37"/>
        <v>28</v>
      </c>
      <c r="CG1171" s="45">
        <f t="shared" si="38"/>
        <v>23</v>
      </c>
      <c r="CH1171" s="45">
        <f t="shared" si="39"/>
        <v>28</v>
      </c>
      <c r="CI1171" s="45">
        <f t="shared" si="40"/>
        <v>0.6</v>
      </c>
      <c r="CJ1171">
        <f t="shared" si="10"/>
        <v>14</v>
      </c>
      <c r="CK1171" s="45">
        <f t="shared" si="41"/>
        <v>29</v>
      </c>
      <c r="CM1171" s="40">
        <f>VLOOKUP(CB1171,'PROMIS 57 T-Score Conversions'!Q$3:R$35,2,TRUE)</f>
        <v>44.7</v>
      </c>
      <c r="CN1171" s="44" t="str">
        <f t="shared" si="20"/>
        <v>Mild</v>
      </c>
      <c r="CO1171" s="40">
        <f>VLOOKUP(CC1171,'PROMIS 57 T-Score Conversions'!A$3:B$35,2,TRUE)</f>
        <v>59.4</v>
      </c>
      <c r="CP1171" s="39" t="str">
        <f t="shared" si="21"/>
        <v>Moderate</v>
      </c>
      <c r="CQ1171" s="40">
        <f>VLOOKUP(CD1171,'PROMIS 57 T-Score Conversions'!E$3:F$35,2,TRUE)</f>
        <v>59.4</v>
      </c>
      <c r="CR1171" s="39" t="str">
        <f t="shared" si="22"/>
        <v>Mild</v>
      </c>
      <c r="CS1171" s="40">
        <f>VLOOKUP(CE1171,'PROMIS 57 T-Score Conversions'!U$3:V$35,2,TRUE)</f>
        <v>58.5</v>
      </c>
      <c r="CT1171" s="39" t="str">
        <f t="shared" si="42"/>
        <v>Mild</v>
      </c>
      <c r="CU1171" s="40">
        <f>VLOOKUP(CF1171,'PROMIS 57 T-Score Conversions'!Y$3:Z$35,2,TRUE)</f>
        <v>58.3</v>
      </c>
      <c r="CV1171" s="39" t="str">
        <f t="shared" si="24"/>
        <v>Mild</v>
      </c>
      <c r="CW1171" s="40">
        <f>vlookup(CG1171,'PROMIS 57 T-Score Conversions'!M$3:N$35,2,TRUE)</f>
        <v>43</v>
      </c>
      <c r="CX1171" s="39" t="str">
        <f t="shared" si="25"/>
        <v>Mild</v>
      </c>
      <c r="CY1171" s="40">
        <f>VLOOKup(CH1171,'PROMIS 57 T-Score Conversions'!I$3:J$35,2,TRUE)</f>
        <v>64.1</v>
      </c>
      <c r="CZ1171" s="39" t="str">
        <f t="shared" si="26"/>
        <v>Moderate</v>
      </c>
      <c r="DA1171" s="37">
        <f>VLOOKUP(CJ1171,'PROMIS 57 T-Score Conversions'!AC$3:AD$35,2,TRUE)</f>
        <v>32.15</v>
      </c>
      <c r="DB1171" s="44" t="str">
        <f t="shared" si="30"/>
        <v>Moderate</v>
      </c>
      <c r="DC1171" s="40">
        <f>VLOOKUP(CK1171,'PROMIS 57 T-Score Conversions'!AG$3:AH$35,2,TRUE)</f>
        <v>48.16</v>
      </c>
      <c r="DD1171" s="39" t="str">
        <f t="shared" si="31"/>
        <v>Normal</v>
      </c>
    </row>
    <row r="1172">
      <c r="A1172" s="1" t="b">
        <v>1</v>
      </c>
      <c r="B1172" s="1" t="b">
        <v>1</v>
      </c>
      <c r="C1172" s="20">
        <v>44246.61783300926</v>
      </c>
      <c r="D1172" s="1" t="s">
        <v>448</v>
      </c>
      <c r="E1172" s="1">
        <v>2264.0</v>
      </c>
      <c r="F1172" s="1">
        <v>5.0</v>
      </c>
      <c r="G1172" s="1">
        <v>5.0</v>
      </c>
      <c r="H1172" s="1">
        <v>5.0</v>
      </c>
      <c r="I1172" s="1">
        <v>5.0</v>
      </c>
      <c r="J1172" s="1">
        <v>4.0</v>
      </c>
      <c r="K1172" s="1">
        <v>5.0</v>
      </c>
      <c r="L1172" s="1">
        <v>5.0</v>
      </c>
      <c r="M1172" s="1">
        <v>5.0</v>
      </c>
      <c r="N1172" s="1">
        <v>2.0</v>
      </c>
      <c r="O1172" s="1">
        <v>2.0</v>
      </c>
      <c r="P1172" s="1">
        <v>1.0</v>
      </c>
      <c r="Q1172" s="1">
        <v>2.0</v>
      </c>
      <c r="R1172" s="1">
        <v>2.0</v>
      </c>
      <c r="S1172" s="1">
        <v>2.0</v>
      </c>
      <c r="T1172" s="1">
        <v>4.0</v>
      </c>
      <c r="U1172" s="1">
        <v>2.0</v>
      </c>
      <c r="V1172" s="1">
        <v>1.0</v>
      </c>
      <c r="W1172" s="1">
        <v>1.0</v>
      </c>
      <c r="X1172" s="1">
        <v>1.0</v>
      </c>
      <c r="Y1172" s="1">
        <v>1.0</v>
      </c>
      <c r="Z1172" s="1">
        <v>1.0</v>
      </c>
      <c r="AA1172" s="1">
        <v>1.0</v>
      </c>
      <c r="AB1172" s="1">
        <v>1.0</v>
      </c>
      <c r="AC1172" s="1">
        <v>1.0</v>
      </c>
      <c r="AD1172" s="1">
        <v>3.0</v>
      </c>
      <c r="AE1172" s="1">
        <v>3.0</v>
      </c>
      <c r="AF1172" s="1">
        <v>3.0</v>
      </c>
      <c r="AG1172" s="1">
        <v>3.0</v>
      </c>
      <c r="AH1172" s="1">
        <v>2.0</v>
      </c>
      <c r="AI1172" s="1">
        <v>2.0</v>
      </c>
      <c r="AJ1172" s="1">
        <v>3.0</v>
      </c>
      <c r="AK1172" s="1">
        <v>1.0</v>
      </c>
      <c r="AL1172" s="1">
        <v>2.0</v>
      </c>
      <c r="AM1172" s="1">
        <v>2.0</v>
      </c>
      <c r="AN1172" s="1">
        <v>2.0</v>
      </c>
      <c r="AO1172" s="1">
        <v>2.0</v>
      </c>
      <c r="AP1172" s="1">
        <v>1.0</v>
      </c>
      <c r="AQ1172" s="1">
        <v>2.0</v>
      </c>
      <c r="AR1172" s="1">
        <v>1.0</v>
      </c>
      <c r="AS1172" s="1">
        <v>2.0</v>
      </c>
      <c r="AT1172" s="1">
        <v>4.0</v>
      </c>
      <c r="AU1172" s="1">
        <v>4.0</v>
      </c>
      <c r="AV1172" s="1">
        <v>4.0</v>
      </c>
      <c r="AW1172" s="1">
        <v>4.0</v>
      </c>
      <c r="AX1172" s="1">
        <v>4.0</v>
      </c>
      <c r="AY1172" s="1">
        <v>4.0</v>
      </c>
      <c r="AZ1172" s="1">
        <v>5.0</v>
      </c>
      <c r="BA1172" s="1">
        <v>4.0</v>
      </c>
      <c r="BB1172" s="1">
        <v>1.0</v>
      </c>
      <c r="BC1172" s="1">
        <v>1.0</v>
      </c>
      <c r="BD1172" s="1">
        <v>1.0</v>
      </c>
      <c r="BE1172" s="1">
        <v>1.0</v>
      </c>
      <c r="BF1172" s="1">
        <v>1.0</v>
      </c>
      <c r="BG1172" s="1">
        <v>1.0</v>
      </c>
      <c r="BH1172" s="1">
        <v>1.0</v>
      </c>
      <c r="BI1172" s="1">
        <v>1.0</v>
      </c>
      <c r="BJ1172" s="1">
        <v>1.0</v>
      </c>
      <c r="BK1172" s="1">
        <v>4.0</v>
      </c>
      <c r="BL1172" s="1">
        <v>5.0</v>
      </c>
      <c r="BM1172" s="1">
        <v>3.0</v>
      </c>
      <c r="BN1172" s="1">
        <v>4.0</v>
      </c>
      <c r="BO1172" s="1">
        <v>4.0</v>
      </c>
      <c r="BP1172" s="1">
        <v>4.0</v>
      </c>
      <c r="BQ1172" s="1">
        <v>5.0</v>
      </c>
      <c r="BR1172" s="1">
        <v>5.0</v>
      </c>
      <c r="BS1172" s="1">
        <v>2.0</v>
      </c>
      <c r="BT1172" s="1">
        <v>2.0</v>
      </c>
      <c r="BU1172" s="1">
        <v>1.0</v>
      </c>
      <c r="BV1172" s="1">
        <v>2.0</v>
      </c>
      <c r="BW1172" s="1">
        <v>1.0</v>
      </c>
      <c r="BX1172" s="1">
        <v>1.0</v>
      </c>
      <c r="BY1172" s="1">
        <v>1.0</v>
      </c>
      <c r="BZ1172" s="1">
        <v>1.0</v>
      </c>
      <c r="CA1172" s="64">
        <f t="shared" si="32"/>
        <v>185</v>
      </c>
      <c r="CB1172" s="45">
        <f t="shared" si="33"/>
        <v>39</v>
      </c>
      <c r="CC1172" s="45">
        <f t="shared" si="34"/>
        <v>17</v>
      </c>
      <c r="CD1172" s="45">
        <f t="shared" si="35"/>
        <v>8</v>
      </c>
      <c r="CE1172" s="45">
        <f t="shared" si="36"/>
        <v>20</v>
      </c>
      <c r="CF1172" s="45">
        <f t="shared" si="37"/>
        <v>14</v>
      </c>
      <c r="CG1172" s="45">
        <f t="shared" si="38"/>
        <v>33</v>
      </c>
      <c r="CH1172" s="45">
        <f t="shared" si="39"/>
        <v>8</v>
      </c>
      <c r="CI1172" s="45">
        <f t="shared" si="40"/>
        <v>0.1</v>
      </c>
      <c r="CJ1172">
        <f t="shared" si="10"/>
        <v>34</v>
      </c>
      <c r="CK1172" s="45">
        <f t="shared" si="41"/>
        <v>11</v>
      </c>
      <c r="CM1172" s="40">
        <f>VLOOKUP(CB1172,'PROMIS 57 T-Score Conversions'!Q$3:R$35,2,TRUE)</f>
        <v>53</v>
      </c>
      <c r="CN1172" s="44" t="str">
        <f t="shared" si="20"/>
        <v>Normal</v>
      </c>
      <c r="CO1172" s="40">
        <f>VLOOKUP(CC1172,'PROMIS 57 T-Score Conversions'!A$3:B$35,2,TRUE)</f>
        <v>55.4</v>
      </c>
      <c r="CP1172" s="39" t="str">
        <f t="shared" si="21"/>
        <v>Moderate</v>
      </c>
      <c r="CQ1172" s="40">
        <f>VLOOKUP(CD1172,'PROMIS 57 T-Score Conversions'!E$3:F$35,2,TRUE)</f>
        <v>38.2</v>
      </c>
      <c r="CR1172" s="39" t="str">
        <f t="shared" si="22"/>
        <v>Normal</v>
      </c>
      <c r="CS1172" s="40">
        <f>VLOOKUP(CE1172,'PROMIS 57 T-Score Conversions'!U$3:V$35,2,TRUE)</f>
        <v>53.6</v>
      </c>
      <c r="CT1172" s="39" t="str">
        <f t="shared" si="42"/>
        <v>Normal</v>
      </c>
      <c r="CU1172" s="40">
        <f>VLOOKUP(CF1172,'PROMIS 57 T-Score Conversions'!Y$3:Z$35,2,TRUE)</f>
        <v>42.9</v>
      </c>
      <c r="CV1172" s="39" t="str">
        <f t="shared" si="24"/>
        <v>Normal</v>
      </c>
      <c r="CW1172" s="40">
        <f>vlookup(CG1172,'PROMIS 57 T-Score Conversions'!M$3:N$35,2,TRUE)</f>
        <v>52.7</v>
      </c>
      <c r="CX1172" s="39" t="str">
        <f t="shared" si="25"/>
        <v>Normal</v>
      </c>
      <c r="CY1172" s="40">
        <f>VLOOKup(CH1172,'PROMIS 57 T-Score Conversions'!I$3:J$35,2,TRUE)</f>
        <v>40.7</v>
      </c>
      <c r="CZ1172" s="39" t="str">
        <f t="shared" si="26"/>
        <v>Normal</v>
      </c>
      <c r="DA1172" s="37">
        <f>VLOOKUP(CJ1172,'PROMIS 57 T-Score Conversions'!AC$3:AD$35,2,TRUE)</f>
        <v>49.26</v>
      </c>
      <c r="DB1172" s="44" t="str">
        <f t="shared" si="30"/>
        <v>Normal</v>
      </c>
      <c r="DC1172" s="40">
        <f>VLOOKUP(CK1172,'PROMIS 57 T-Score Conversions'!AG$3:AH$35,2,TRUE)</f>
        <v>30.23</v>
      </c>
      <c r="DD1172" s="39" t="str">
        <f t="shared" si="31"/>
        <v>Normal</v>
      </c>
    </row>
    <row r="1173">
      <c r="A1173" s="1" t="b">
        <v>1</v>
      </c>
      <c r="B1173" s="1" t="b">
        <v>1</v>
      </c>
      <c r="C1173" s="20">
        <v>44247.20092703703</v>
      </c>
      <c r="D1173" s="1" t="s">
        <v>488</v>
      </c>
      <c r="E1173" s="1">
        <v>2248.0</v>
      </c>
      <c r="F1173" s="1">
        <v>2.0</v>
      </c>
      <c r="G1173" s="1">
        <v>3.0</v>
      </c>
      <c r="H1173" s="1">
        <v>3.0</v>
      </c>
      <c r="I1173" s="1">
        <v>3.0</v>
      </c>
      <c r="J1173" s="1">
        <v>2.0</v>
      </c>
      <c r="K1173" s="1">
        <v>3.0</v>
      </c>
      <c r="L1173" s="1">
        <v>3.0</v>
      </c>
      <c r="M1173" s="1">
        <v>1.0</v>
      </c>
      <c r="N1173" s="1">
        <v>3.0</v>
      </c>
      <c r="O1173" s="1">
        <v>2.0</v>
      </c>
      <c r="P1173" s="1">
        <v>3.0</v>
      </c>
      <c r="Q1173" s="1">
        <v>3.0</v>
      </c>
      <c r="R1173" s="1">
        <v>3.0</v>
      </c>
      <c r="S1173" s="1">
        <v>4.0</v>
      </c>
      <c r="T1173" s="1">
        <v>3.0</v>
      </c>
      <c r="U1173" s="1">
        <v>3.0</v>
      </c>
      <c r="V1173" s="1">
        <v>1.0</v>
      </c>
      <c r="W1173" s="1">
        <v>2.0</v>
      </c>
      <c r="X1173" s="1">
        <v>2.0</v>
      </c>
      <c r="Y1173" s="1">
        <v>2.0</v>
      </c>
      <c r="Z1173" s="1">
        <v>2.0</v>
      </c>
      <c r="AA1173" s="1">
        <v>1.0</v>
      </c>
      <c r="AB1173" s="1">
        <v>1.0</v>
      </c>
      <c r="AC1173" s="1">
        <v>1.0</v>
      </c>
      <c r="AD1173" s="1">
        <v>3.0</v>
      </c>
      <c r="AE1173" s="1">
        <v>3.0</v>
      </c>
      <c r="AF1173" s="1">
        <v>3.0</v>
      </c>
      <c r="AG1173" s="1">
        <v>3.0</v>
      </c>
      <c r="AH1173" s="1">
        <v>4.0</v>
      </c>
      <c r="AI1173" s="1">
        <v>5.0</v>
      </c>
      <c r="AJ1173" s="1">
        <v>4.0</v>
      </c>
      <c r="AK1173" s="1">
        <v>4.0</v>
      </c>
      <c r="AL1173" s="1">
        <v>4.0</v>
      </c>
      <c r="AM1173" s="1">
        <v>3.0</v>
      </c>
      <c r="AN1173" s="1">
        <v>3.0</v>
      </c>
      <c r="AO1173" s="1">
        <v>2.0</v>
      </c>
      <c r="AP1173" s="1">
        <v>4.0</v>
      </c>
      <c r="AQ1173" s="1">
        <v>3.0</v>
      </c>
      <c r="AR1173" s="1">
        <v>2.0</v>
      </c>
      <c r="AS1173" s="1">
        <v>3.0</v>
      </c>
      <c r="AT1173" s="1">
        <v>2.0</v>
      </c>
      <c r="AU1173" s="1">
        <v>2.0</v>
      </c>
      <c r="AV1173" s="1">
        <v>2.0</v>
      </c>
      <c r="AW1173" s="1">
        <v>2.0</v>
      </c>
      <c r="AX1173" s="1">
        <v>2.0</v>
      </c>
      <c r="AY1173" s="1">
        <v>2.0</v>
      </c>
      <c r="AZ1173" s="1">
        <v>2.0</v>
      </c>
      <c r="BA1173" s="1">
        <v>2.0</v>
      </c>
      <c r="BB1173" s="1">
        <v>3.0</v>
      </c>
      <c r="BC1173" s="1">
        <v>3.0</v>
      </c>
      <c r="BD1173" s="1">
        <v>3.0</v>
      </c>
      <c r="BE1173" s="1">
        <v>3.0</v>
      </c>
      <c r="BF1173" s="1">
        <v>4.0</v>
      </c>
      <c r="BG1173" s="1">
        <v>4.0</v>
      </c>
      <c r="BH1173" s="1">
        <v>4.0</v>
      </c>
      <c r="BI1173" s="1">
        <v>4.0</v>
      </c>
      <c r="BJ1173" s="1">
        <v>5.0</v>
      </c>
      <c r="BK1173" s="1">
        <v>2.0</v>
      </c>
      <c r="BL1173" s="1">
        <v>2.0</v>
      </c>
      <c r="BM1173" s="1">
        <v>1.0</v>
      </c>
      <c r="BN1173" s="1">
        <v>1.0</v>
      </c>
      <c r="BO1173" s="1">
        <v>2.0</v>
      </c>
      <c r="BP1173" s="1">
        <v>1.0</v>
      </c>
      <c r="BQ1173" s="1">
        <v>2.0</v>
      </c>
      <c r="BR1173" s="1">
        <v>1.0</v>
      </c>
      <c r="BS1173" s="1">
        <v>4.0</v>
      </c>
      <c r="BT1173" s="1">
        <v>4.0</v>
      </c>
      <c r="BU1173" s="1">
        <v>4.0</v>
      </c>
      <c r="BV1173" s="1">
        <v>3.0</v>
      </c>
      <c r="BW1173" s="1">
        <v>4.0</v>
      </c>
      <c r="BX1173" s="1">
        <v>3.0</v>
      </c>
      <c r="BY1173" s="1">
        <v>5.0</v>
      </c>
      <c r="BZ1173" s="1">
        <v>4.0</v>
      </c>
      <c r="CA1173" s="64">
        <f t="shared" si="32"/>
        <v>201</v>
      </c>
      <c r="CB1173" s="45">
        <f t="shared" si="33"/>
        <v>20</v>
      </c>
      <c r="CC1173" s="45">
        <f t="shared" si="34"/>
        <v>24</v>
      </c>
      <c r="CD1173" s="45">
        <f t="shared" si="35"/>
        <v>12</v>
      </c>
      <c r="CE1173" s="45">
        <f t="shared" si="36"/>
        <v>29</v>
      </c>
      <c r="CF1173" s="45">
        <f t="shared" si="37"/>
        <v>24</v>
      </c>
      <c r="CG1173" s="45">
        <f t="shared" si="38"/>
        <v>16</v>
      </c>
      <c r="CH1173" s="45">
        <f t="shared" si="39"/>
        <v>28</v>
      </c>
      <c r="CI1173" s="45">
        <f t="shared" si="40"/>
        <v>0.5</v>
      </c>
      <c r="CJ1173">
        <f t="shared" si="10"/>
        <v>12</v>
      </c>
      <c r="CK1173" s="45">
        <f t="shared" si="41"/>
        <v>31</v>
      </c>
      <c r="CM1173" s="40">
        <f>VLOOKUP(CB1173,'PROMIS 57 T-Score Conversions'!Q$3:R$35,2,TRUE)</f>
        <v>35.4</v>
      </c>
      <c r="CN1173" s="44" t="str">
        <f t="shared" si="20"/>
        <v>Moderate</v>
      </c>
      <c r="CO1173" s="40">
        <f>VLOOKUP(CC1173,'PROMIS 57 T-Score Conversions'!A$3:B$35,2,TRUE)</f>
        <v>62.5</v>
      </c>
      <c r="CP1173" s="39" t="str">
        <f t="shared" si="21"/>
        <v>Moderate</v>
      </c>
      <c r="CQ1173" s="40">
        <f>VLOOKUP(CD1173,'PROMIS 57 T-Score Conversions'!E$3:F$35,2,TRUE)</f>
        <v>50.9</v>
      </c>
      <c r="CR1173" s="39" t="str">
        <f t="shared" si="22"/>
        <v>Normal</v>
      </c>
      <c r="CS1173" s="40">
        <f>VLOOKUP(CE1173,'PROMIS 57 T-Score Conversions'!U$3:V$35,2,TRUE)</f>
        <v>62.3</v>
      </c>
      <c r="CT1173" s="39" t="str">
        <f t="shared" si="42"/>
        <v>Moderate</v>
      </c>
      <c r="CU1173" s="40">
        <f>VLOOKUP(CF1173,'PROMIS 57 T-Score Conversions'!Y$3:Z$35,2,TRUE)</f>
        <v>54.3</v>
      </c>
      <c r="CV1173" s="39" t="str">
        <f t="shared" si="24"/>
        <v>Normal</v>
      </c>
      <c r="CW1173" s="40">
        <f>vlookup(CG1173,'PROMIS 57 T-Score Conversions'!M$3:N$35,2,TRUE)</f>
        <v>36.9</v>
      </c>
      <c r="CX1173" s="39" t="str">
        <f t="shared" si="25"/>
        <v>Moderate</v>
      </c>
      <c r="CY1173" s="40">
        <f>VLOOKup(CH1173,'PROMIS 57 T-Score Conversions'!I$3:J$35,2,TRUE)</f>
        <v>64.1</v>
      </c>
      <c r="CZ1173" s="39" t="str">
        <f t="shared" si="26"/>
        <v>Moderate</v>
      </c>
      <c r="DA1173" s="37">
        <f>VLOOKUP(CJ1173,'PROMIS 57 T-Score Conversions'!AC$3:AD$35,2,TRUE)</f>
        <v>30.11</v>
      </c>
      <c r="DB1173" s="44" t="str">
        <f t="shared" si="30"/>
        <v>Moderate</v>
      </c>
      <c r="DC1173" s="40">
        <f>VLOOKUP(CK1173,'PROMIS 57 T-Score Conversions'!AG$3:AH$35,2,TRUE)</f>
        <v>50.21</v>
      </c>
      <c r="DD1173" s="39" t="str">
        <f t="shared" si="31"/>
        <v>Normal</v>
      </c>
    </row>
    <row r="1174">
      <c r="A1174" s="1" t="b">
        <v>1</v>
      </c>
      <c r="B1174" s="1" t="b">
        <v>1</v>
      </c>
      <c r="C1174" s="20">
        <v>44248.73135509259</v>
      </c>
      <c r="D1174" s="1" t="s">
        <v>634</v>
      </c>
      <c r="E1174" s="1">
        <v>2483.0</v>
      </c>
      <c r="F1174" s="1">
        <v>5.0</v>
      </c>
      <c r="G1174" s="1">
        <v>4.0</v>
      </c>
      <c r="H1174" s="1">
        <v>5.0</v>
      </c>
      <c r="I1174" s="1">
        <v>5.0</v>
      </c>
      <c r="J1174" s="1">
        <v>4.0</v>
      </c>
      <c r="K1174" s="1">
        <v>5.0</v>
      </c>
      <c r="L1174" s="1">
        <v>5.0</v>
      </c>
      <c r="M1174" s="1">
        <v>4.0</v>
      </c>
      <c r="N1174" s="1">
        <v>1.0</v>
      </c>
      <c r="O1174" s="1">
        <v>2.0</v>
      </c>
      <c r="P1174" s="1">
        <v>3.0</v>
      </c>
      <c r="Q1174" s="1">
        <v>3.0</v>
      </c>
      <c r="R1174" s="1">
        <v>3.0</v>
      </c>
      <c r="S1174" s="1">
        <v>1.0</v>
      </c>
      <c r="T1174" s="1">
        <v>3.0</v>
      </c>
      <c r="U1174" s="1">
        <v>1.0</v>
      </c>
      <c r="V1174" s="1">
        <v>1.0</v>
      </c>
      <c r="W1174" s="1">
        <v>2.0</v>
      </c>
      <c r="X1174" s="1">
        <v>2.0</v>
      </c>
      <c r="Y1174" s="1">
        <v>1.0</v>
      </c>
      <c r="Z1174" s="1">
        <v>1.0</v>
      </c>
      <c r="AA1174" s="1">
        <v>3.0</v>
      </c>
      <c r="AB1174" s="1">
        <v>3.0</v>
      </c>
      <c r="AC1174" s="1">
        <v>3.0</v>
      </c>
      <c r="AD1174" s="1">
        <v>3.0</v>
      </c>
      <c r="AE1174" s="1">
        <v>3.0</v>
      </c>
      <c r="AF1174" s="1">
        <v>3.0</v>
      </c>
      <c r="AG1174" s="1">
        <v>3.0</v>
      </c>
      <c r="AH1174" s="1">
        <v>4.0</v>
      </c>
      <c r="AI1174" s="1">
        <v>3.0</v>
      </c>
      <c r="AJ1174" s="1">
        <v>4.0</v>
      </c>
      <c r="AK1174" s="1">
        <v>2.0</v>
      </c>
      <c r="AL1174" s="1">
        <v>4.0</v>
      </c>
      <c r="AM1174" s="1">
        <v>4.0</v>
      </c>
      <c r="AN1174" s="1">
        <v>3.0</v>
      </c>
      <c r="AO1174" s="1">
        <v>3.0</v>
      </c>
      <c r="AP1174" s="1">
        <v>3.0</v>
      </c>
      <c r="AQ1174" s="1">
        <v>3.0</v>
      </c>
      <c r="AR1174" s="1">
        <v>1.0</v>
      </c>
      <c r="AS1174" s="1">
        <v>3.0</v>
      </c>
      <c r="AT1174" s="1">
        <v>4.0</v>
      </c>
      <c r="AU1174" s="1">
        <v>3.0</v>
      </c>
      <c r="AV1174" s="1">
        <v>2.0</v>
      </c>
      <c r="AW1174" s="1">
        <v>2.0</v>
      </c>
      <c r="AX1174" s="1">
        <v>2.0</v>
      </c>
      <c r="AY1174" s="1">
        <v>3.0</v>
      </c>
      <c r="AZ1174" s="1">
        <v>3.0</v>
      </c>
      <c r="BA1174" s="1">
        <v>2.0</v>
      </c>
      <c r="BB1174" s="1">
        <v>3.0</v>
      </c>
      <c r="BC1174" s="1">
        <v>4.0</v>
      </c>
      <c r="BD1174" s="1">
        <v>4.0</v>
      </c>
      <c r="BE1174" s="1">
        <v>1.0</v>
      </c>
      <c r="BF1174" s="1">
        <v>3.0</v>
      </c>
      <c r="BG1174" s="1">
        <v>4.0</v>
      </c>
      <c r="BH1174" s="1">
        <v>1.0</v>
      </c>
      <c r="BI1174" s="1">
        <v>4.0</v>
      </c>
      <c r="BJ1174" s="1">
        <v>4.0</v>
      </c>
      <c r="BK1174" s="1">
        <v>2.0</v>
      </c>
      <c r="BL1174" s="1">
        <v>4.0</v>
      </c>
      <c r="BM1174" s="1">
        <v>2.0</v>
      </c>
      <c r="BN1174" s="1">
        <v>4.0</v>
      </c>
      <c r="BO1174" s="1">
        <v>3.0</v>
      </c>
      <c r="BP1174" s="1">
        <v>5.0</v>
      </c>
      <c r="BQ1174" s="1">
        <v>4.0</v>
      </c>
      <c r="BR1174" s="1">
        <v>5.0</v>
      </c>
      <c r="BS1174" s="1">
        <v>3.0</v>
      </c>
      <c r="BT1174" s="1">
        <v>3.0</v>
      </c>
      <c r="BU1174" s="1">
        <v>2.0</v>
      </c>
      <c r="BV1174" s="1">
        <v>3.0</v>
      </c>
      <c r="BW1174" s="1">
        <v>2.0</v>
      </c>
      <c r="BX1174" s="1">
        <v>1.0</v>
      </c>
      <c r="BY1174" s="1">
        <v>1.0</v>
      </c>
      <c r="BZ1174" s="1">
        <v>1.0</v>
      </c>
      <c r="CA1174" s="64">
        <f t="shared" si="32"/>
        <v>213</v>
      </c>
      <c r="CB1174" s="45">
        <f t="shared" si="33"/>
        <v>37</v>
      </c>
      <c r="CC1174" s="45">
        <f t="shared" si="34"/>
        <v>17</v>
      </c>
      <c r="CD1174" s="45">
        <f t="shared" si="35"/>
        <v>16</v>
      </c>
      <c r="CE1174" s="45">
        <f t="shared" si="36"/>
        <v>25</v>
      </c>
      <c r="CF1174" s="45">
        <f t="shared" si="37"/>
        <v>24</v>
      </c>
      <c r="CG1174" s="45">
        <f t="shared" si="38"/>
        <v>21</v>
      </c>
      <c r="CH1174" s="45">
        <f t="shared" si="39"/>
        <v>24</v>
      </c>
      <c r="CI1174" s="45">
        <f t="shared" si="40"/>
        <v>0.4</v>
      </c>
      <c r="CJ1174">
        <f t="shared" si="10"/>
        <v>29</v>
      </c>
      <c r="CK1174" s="45">
        <f t="shared" si="41"/>
        <v>16</v>
      </c>
      <c r="CM1174" s="40">
        <f>VLOOKUP(CB1174,'PROMIS 57 T-Score Conversions'!Q$3:R$35,2,TRUE)</f>
        <v>49.2</v>
      </c>
      <c r="CN1174" s="44" t="str">
        <f t="shared" si="20"/>
        <v>Normal</v>
      </c>
      <c r="CO1174" s="40">
        <f>VLOOKUP(CC1174,'PROMIS 57 T-Score Conversions'!A$3:B$35,2,TRUE)</f>
        <v>55.4</v>
      </c>
      <c r="CP1174" s="39" t="str">
        <f t="shared" si="21"/>
        <v>Moderate</v>
      </c>
      <c r="CQ1174" s="40">
        <f>VLOOKUP(CD1174,'PROMIS 57 T-Score Conversions'!E$3:F$35,2,TRUE)</f>
        <v>55.1</v>
      </c>
      <c r="CR1174" s="39" t="str">
        <f t="shared" si="22"/>
        <v>Mild</v>
      </c>
      <c r="CS1174" s="40">
        <f>VLOOKUP(CE1174,'PROMIS 57 T-Score Conversions'!U$3:V$35,2,TRUE)</f>
        <v>58.5</v>
      </c>
      <c r="CT1174" s="39" t="str">
        <f t="shared" si="42"/>
        <v>Mild</v>
      </c>
      <c r="CU1174" s="40">
        <f>VLOOKUP(CF1174,'PROMIS 57 T-Score Conversions'!Y$3:Z$35,2,TRUE)</f>
        <v>54.3</v>
      </c>
      <c r="CV1174" s="39" t="str">
        <f t="shared" si="24"/>
        <v>Normal</v>
      </c>
      <c r="CW1174" s="40">
        <f>vlookup(CG1174,'PROMIS 57 T-Score Conversions'!M$3:N$35,2,TRUE)</f>
        <v>41.1</v>
      </c>
      <c r="CX1174" s="39" t="str">
        <f t="shared" si="25"/>
        <v>Mild</v>
      </c>
      <c r="CY1174" s="40">
        <f>VLOOKup(CH1174,'PROMIS 57 T-Score Conversions'!I$3:J$35,2,TRUE)</f>
        <v>61.5</v>
      </c>
      <c r="CZ1174" s="39" t="str">
        <f t="shared" si="26"/>
        <v>Moderate</v>
      </c>
      <c r="DA1174" s="37">
        <f>VLOOKUP(CJ1174,'PROMIS 57 T-Score Conversions'!AC$3:AD$35,2,TRUE)</f>
        <v>44.43</v>
      </c>
      <c r="DB1174" s="44" t="str">
        <f t="shared" si="30"/>
        <v>Mild</v>
      </c>
      <c r="DC1174" s="40">
        <f>VLOOKUP(CK1174,'PROMIS 57 T-Score Conversions'!AG$3:AH$35,2,TRUE)</f>
        <v>36.07</v>
      </c>
      <c r="DD1174" s="39" t="str">
        <f t="shared" si="31"/>
        <v>Normal</v>
      </c>
    </row>
    <row r="1175">
      <c r="A1175" s="1" t="b">
        <v>1</v>
      </c>
      <c r="B1175" s="1" t="b">
        <v>1</v>
      </c>
      <c r="C1175" s="20">
        <v>44249.53128091435</v>
      </c>
      <c r="D1175" s="1" t="s">
        <v>444</v>
      </c>
      <c r="E1175" s="1">
        <v>2271.0</v>
      </c>
      <c r="F1175" s="1">
        <v>2.0</v>
      </c>
      <c r="G1175" s="1">
        <v>4.0</v>
      </c>
      <c r="H1175" s="1">
        <v>5.0</v>
      </c>
      <c r="I1175" s="1">
        <v>3.0</v>
      </c>
      <c r="J1175" s="1">
        <v>1.0</v>
      </c>
      <c r="K1175" s="1">
        <v>2.0</v>
      </c>
      <c r="L1175" s="1">
        <v>4.0</v>
      </c>
      <c r="M1175" s="1">
        <v>2.0</v>
      </c>
      <c r="N1175" s="1">
        <v>3.0</v>
      </c>
      <c r="O1175" s="1">
        <v>2.0</v>
      </c>
      <c r="P1175" s="1">
        <v>2.0</v>
      </c>
      <c r="Q1175" s="1">
        <v>2.0</v>
      </c>
      <c r="R1175" s="1">
        <v>2.0</v>
      </c>
      <c r="S1175" s="1">
        <v>2.0</v>
      </c>
      <c r="T1175" s="1">
        <v>2.0</v>
      </c>
      <c r="U1175" s="1">
        <v>2.0</v>
      </c>
      <c r="V1175" s="1">
        <v>2.0</v>
      </c>
      <c r="W1175" s="1">
        <v>2.0</v>
      </c>
      <c r="X1175" s="1">
        <v>2.0</v>
      </c>
      <c r="Y1175" s="1">
        <v>2.0</v>
      </c>
      <c r="Z1175" s="1">
        <v>2.0</v>
      </c>
      <c r="AA1175" s="1">
        <v>2.0</v>
      </c>
      <c r="AB1175" s="1">
        <v>2.0</v>
      </c>
      <c r="AC1175" s="1">
        <v>2.0</v>
      </c>
      <c r="AD1175" s="1">
        <v>3.0</v>
      </c>
      <c r="AE1175" s="1">
        <v>2.0</v>
      </c>
      <c r="AF1175" s="1">
        <v>3.0</v>
      </c>
      <c r="AG1175" s="1">
        <v>3.0</v>
      </c>
      <c r="AH1175" s="1">
        <v>3.0</v>
      </c>
      <c r="AI1175" s="1">
        <v>3.0</v>
      </c>
      <c r="AJ1175" s="1">
        <v>3.0</v>
      </c>
      <c r="AK1175" s="1">
        <v>3.0</v>
      </c>
      <c r="AL1175" s="1">
        <v>3.0</v>
      </c>
      <c r="AM1175" s="1">
        <v>3.0</v>
      </c>
      <c r="AN1175" s="1">
        <v>2.0</v>
      </c>
      <c r="AO1175" s="1">
        <v>2.0</v>
      </c>
      <c r="AP1175" s="1">
        <v>2.0</v>
      </c>
      <c r="AQ1175" s="1">
        <v>2.0</v>
      </c>
      <c r="AR1175" s="1">
        <v>2.0</v>
      </c>
      <c r="AS1175" s="1">
        <v>3.0</v>
      </c>
      <c r="AT1175" s="1">
        <v>2.0</v>
      </c>
      <c r="AU1175" s="1">
        <v>3.0</v>
      </c>
      <c r="AV1175" s="1">
        <v>1.0</v>
      </c>
      <c r="AW1175" s="1">
        <v>2.0</v>
      </c>
      <c r="AX1175" s="1">
        <v>2.0</v>
      </c>
      <c r="AY1175" s="1">
        <v>2.0</v>
      </c>
      <c r="AZ1175" s="1">
        <v>3.0</v>
      </c>
      <c r="BA1175" s="1">
        <v>1.0</v>
      </c>
      <c r="BB1175" s="1">
        <v>2.0</v>
      </c>
      <c r="BC1175" s="1">
        <v>2.0</v>
      </c>
      <c r="BD1175" s="1">
        <v>2.0</v>
      </c>
      <c r="BE1175" s="1">
        <v>2.0</v>
      </c>
      <c r="BF1175" s="1">
        <v>4.0</v>
      </c>
      <c r="BG1175" s="1">
        <v>2.0</v>
      </c>
      <c r="BH1175" s="1">
        <v>3.0</v>
      </c>
      <c r="BI1175" s="1">
        <v>2.0</v>
      </c>
      <c r="BJ1175" s="1">
        <v>4.0</v>
      </c>
      <c r="BK1175" s="1">
        <v>2.0</v>
      </c>
      <c r="BL1175" s="1">
        <v>2.0</v>
      </c>
      <c r="BM1175" s="1">
        <v>1.0</v>
      </c>
      <c r="BN1175" s="1">
        <v>2.0</v>
      </c>
      <c r="BO1175" s="1">
        <v>2.0</v>
      </c>
      <c r="BP1175" s="1">
        <v>2.0</v>
      </c>
      <c r="BQ1175" s="1">
        <v>2.0</v>
      </c>
      <c r="BR1175" s="1">
        <v>2.0</v>
      </c>
      <c r="BS1175" s="1">
        <v>4.0</v>
      </c>
      <c r="BT1175" s="1">
        <v>4.0</v>
      </c>
      <c r="BU1175" s="1">
        <v>4.0</v>
      </c>
      <c r="BV1175" s="1">
        <v>4.0</v>
      </c>
      <c r="BW1175" s="1">
        <v>4.0</v>
      </c>
      <c r="BX1175" s="1">
        <v>4.0</v>
      </c>
      <c r="BY1175" s="1">
        <v>4.0</v>
      </c>
      <c r="BZ1175" s="1">
        <v>4.0</v>
      </c>
      <c r="CA1175" s="64">
        <f t="shared" si="32"/>
        <v>184</v>
      </c>
      <c r="CB1175" s="45">
        <f t="shared" si="33"/>
        <v>23</v>
      </c>
      <c r="CC1175" s="45">
        <f t="shared" si="34"/>
        <v>17</v>
      </c>
      <c r="CD1175" s="45">
        <f t="shared" si="35"/>
        <v>16</v>
      </c>
      <c r="CE1175" s="45">
        <f t="shared" si="36"/>
        <v>23</v>
      </c>
      <c r="CF1175" s="45">
        <f t="shared" si="37"/>
        <v>19</v>
      </c>
      <c r="CG1175" s="45">
        <f t="shared" si="38"/>
        <v>16</v>
      </c>
      <c r="CH1175" s="45">
        <f t="shared" si="39"/>
        <v>19</v>
      </c>
      <c r="CI1175" s="45">
        <f t="shared" si="40"/>
        <v>0.4</v>
      </c>
      <c r="CJ1175">
        <f t="shared" si="10"/>
        <v>15</v>
      </c>
      <c r="CK1175" s="45">
        <f t="shared" si="41"/>
        <v>32</v>
      </c>
      <c r="CM1175" s="40">
        <f>VLOOKUP(CB1175,'PROMIS 57 T-Score Conversions'!Q$3:R$35,2,TRUE)</f>
        <v>37.4</v>
      </c>
      <c r="CN1175" s="44" t="str">
        <f t="shared" si="20"/>
        <v>Moderate</v>
      </c>
      <c r="CO1175" s="40">
        <f>VLOOKUP(CC1175,'PROMIS 57 T-Score Conversions'!A$3:B$35,2,TRUE)</f>
        <v>55.4</v>
      </c>
      <c r="CP1175" s="39" t="str">
        <f t="shared" si="21"/>
        <v>Moderate</v>
      </c>
      <c r="CQ1175" s="40">
        <f>VLOOKUP(CD1175,'PROMIS 57 T-Score Conversions'!E$3:F$35,2,TRUE)</f>
        <v>55.1</v>
      </c>
      <c r="CR1175" s="39" t="str">
        <f t="shared" si="22"/>
        <v>Mild</v>
      </c>
      <c r="CS1175" s="40">
        <f>VLOOKUP(CE1175,'PROMIS 57 T-Score Conversions'!U$3:V$35,2,TRUE)</f>
        <v>56.6</v>
      </c>
      <c r="CT1175" s="39" t="str">
        <f t="shared" si="42"/>
        <v>Mild</v>
      </c>
      <c r="CU1175" s="40">
        <f>VLOOKUP(CF1175,'PROMIS 57 T-Score Conversions'!Y$3:Z$35,2,TRUE)</f>
        <v>49</v>
      </c>
      <c r="CV1175" s="39" t="str">
        <f t="shared" si="24"/>
        <v>Normal</v>
      </c>
      <c r="CW1175" s="40">
        <f>vlookup(CG1175,'PROMIS 57 T-Score Conversions'!M$3:N$35,2,TRUE)</f>
        <v>36.9</v>
      </c>
      <c r="CX1175" s="39" t="str">
        <f t="shared" si="25"/>
        <v>Moderate</v>
      </c>
      <c r="CY1175" s="40">
        <f>VLOOKup(CH1175,'PROMIS 57 T-Score Conversions'!I$3:J$35,2,TRUE)</f>
        <v>58.1</v>
      </c>
      <c r="CZ1175" s="39" t="str">
        <f t="shared" si="26"/>
        <v>Mild</v>
      </c>
      <c r="DA1175" s="37">
        <f>VLOOKUP(CJ1175,'PROMIS 57 T-Score Conversions'!AC$3:AD$35,2,TRUE)</f>
        <v>33.06</v>
      </c>
      <c r="DB1175" s="44" t="str">
        <f t="shared" si="30"/>
        <v>Moderate</v>
      </c>
      <c r="DC1175" s="40">
        <f>VLOOKUP(CK1175,'PROMIS 57 T-Score Conversions'!AG$3:AH$35,2,TRUE)</f>
        <v>51.29</v>
      </c>
      <c r="DD1175" s="39" t="str">
        <f t="shared" si="31"/>
        <v>Normal</v>
      </c>
    </row>
    <row r="1176">
      <c r="A1176" s="1" t="b">
        <v>1</v>
      </c>
      <c r="B1176" s="1" t="b">
        <v>1</v>
      </c>
      <c r="C1176" s="20">
        <v>44249.602860706014</v>
      </c>
      <c r="D1176" s="1" t="s">
        <v>573</v>
      </c>
      <c r="E1176" s="1">
        <v>2435.0</v>
      </c>
      <c r="F1176" s="1">
        <v>2.0</v>
      </c>
      <c r="G1176" s="1">
        <v>1.0</v>
      </c>
      <c r="H1176" s="1">
        <v>3.0</v>
      </c>
      <c r="I1176" s="1">
        <v>2.0</v>
      </c>
      <c r="J1176" s="1">
        <v>1.0</v>
      </c>
      <c r="K1176" s="1">
        <v>1.0</v>
      </c>
      <c r="L1176" s="1">
        <v>1.0</v>
      </c>
      <c r="M1176" s="1">
        <v>1.0</v>
      </c>
      <c r="N1176" s="1">
        <v>4.0</v>
      </c>
      <c r="O1176" s="1">
        <v>4.0</v>
      </c>
      <c r="P1176" s="1">
        <v>4.0</v>
      </c>
      <c r="Q1176" s="1">
        <v>5.0</v>
      </c>
      <c r="R1176" s="1">
        <v>4.0</v>
      </c>
      <c r="S1176" s="1">
        <v>3.0</v>
      </c>
      <c r="T1176" s="1">
        <v>4.0</v>
      </c>
      <c r="U1176" s="1">
        <v>5.0</v>
      </c>
      <c r="V1176" s="1">
        <v>2.0</v>
      </c>
      <c r="W1176" s="1">
        <v>4.0</v>
      </c>
      <c r="X1176" s="1">
        <v>2.0</v>
      </c>
      <c r="Y1176" s="1">
        <v>2.0</v>
      </c>
      <c r="Z1176" s="1">
        <v>2.0</v>
      </c>
      <c r="AA1176" s="1">
        <v>4.0</v>
      </c>
      <c r="AB1176" s="1">
        <v>2.0</v>
      </c>
      <c r="AC1176" s="1">
        <v>3.0</v>
      </c>
      <c r="AD1176" s="1">
        <v>5.0</v>
      </c>
      <c r="AE1176" s="1">
        <v>5.0</v>
      </c>
      <c r="AF1176" s="1">
        <v>5.0</v>
      </c>
      <c r="AG1176" s="1">
        <v>5.0</v>
      </c>
      <c r="AH1176" s="1">
        <v>5.0</v>
      </c>
      <c r="AI1176" s="1">
        <v>5.0</v>
      </c>
      <c r="AJ1176" s="1">
        <v>5.0</v>
      </c>
      <c r="AK1176" s="1">
        <v>5.0</v>
      </c>
      <c r="AL1176" s="1">
        <v>4.0</v>
      </c>
      <c r="AM1176" s="1">
        <v>5.0</v>
      </c>
      <c r="AN1176" s="1">
        <v>4.0</v>
      </c>
      <c r="AO1176" s="1">
        <v>5.0</v>
      </c>
      <c r="AP1176" s="1">
        <v>4.0</v>
      </c>
      <c r="AQ1176" s="1">
        <v>5.0</v>
      </c>
      <c r="AR1176" s="1">
        <v>4.0</v>
      </c>
      <c r="AS1176" s="1">
        <v>4.0</v>
      </c>
      <c r="AT1176" s="1">
        <v>2.0</v>
      </c>
      <c r="AU1176" s="1">
        <v>1.0</v>
      </c>
      <c r="AV1176" s="1">
        <v>2.0</v>
      </c>
      <c r="AW1176" s="1">
        <v>2.0</v>
      </c>
      <c r="AX1176" s="1">
        <v>1.0</v>
      </c>
      <c r="AY1176" s="1">
        <v>1.0</v>
      </c>
      <c r="AZ1176" s="1">
        <v>1.0</v>
      </c>
      <c r="BA1176" s="1">
        <v>1.0</v>
      </c>
      <c r="BB1176" s="1">
        <v>5.0</v>
      </c>
      <c r="BC1176" s="1">
        <v>5.0</v>
      </c>
      <c r="BD1176" s="1">
        <v>5.0</v>
      </c>
      <c r="BE1176" s="1">
        <v>5.0</v>
      </c>
      <c r="BF1176" s="1">
        <v>5.0</v>
      </c>
      <c r="BG1176" s="1">
        <v>5.0</v>
      </c>
      <c r="BH1176" s="1">
        <v>5.0</v>
      </c>
      <c r="BI1176" s="1">
        <v>5.0</v>
      </c>
      <c r="BJ1176" s="1">
        <v>10.0</v>
      </c>
      <c r="BK1176" s="1">
        <v>2.0</v>
      </c>
      <c r="BL1176" s="1">
        <v>1.0</v>
      </c>
      <c r="BM1176" s="1">
        <v>2.0</v>
      </c>
      <c r="BN1176" s="1">
        <v>1.0</v>
      </c>
      <c r="BO1176" s="1">
        <v>1.0</v>
      </c>
      <c r="BP1176" s="1">
        <v>1.0</v>
      </c>
      <c r="BQ1176" s="1">
        <v>1.0</v>
      </c>
      <c r="BR1176" s="1">
        <v>2.0</v>
      </c>
      <c r="BS1176" s="1">
        <v>4.0</v>
      </c>
      <c r="BT1176" s="1">
        <v>5.0</v>
      </c>
      <c r="BU1176" s="1">
        <v>4.0</v>
      </c>
      <c r="BV1176" s="1">
        <v>4.0</v>
      </c>
      <c r="BW1176" s="1">
        <v>5.0</v>
      </c>
      <c r="BX1176" s="1">
        <v>5.0</v>
      </c>
      <c r="BY1176" s="1">
        <v>5.0</v>
      </c>
      <c r="BZ1176" s="1">
        <v>5.0</v>
      </c>
      <c r="CA1176" s="64">
        <f t="shared" si="32"/>
        <v>250</v>
      </c>
      <c r="CB1176" s="45">
        <f t="shared" si="33"/>
        <v>12</v>
      </c>
      <c r="CC1176" s="45">
        <f t="shared" si="34"/>
        <v>33</v>
      </c>
      <c r="CD1176" s="45">
        <f t="shared" si="35"/>
        <v>21</v>
      </c>
      <c r="CE1176" s="45">
        <f t="shared" si="36"/>
        <v>40</v>
      </c>
      <c r="CF1176" s="45">
        <f t="shared" si="37"/>
        <v>35</v>
      </c>
      <c r="CG1176" s="45">
        <f t="shared" si="38"/>
        <v>11</v>
      </c>
      <c r="CH1176" s="45">
        <f t="shared" si="39"/>
        <v>40</v>
      </c>
      <c r="CI1176" s="45">
        <f t="shared" si="40"/>
        <v>1</v>
      </c>
      <c r="CJ1176">
        <f t="shared" si="10"/>
        <v>11</v>
      </c>
      <c r="CK1176" s="45">
        <f t="shared" si="41"/>
        <v>37</v>
      </c>
      <c r="CM1176" s="40">
        <f>VLOOKUP(CB1176,'PROMIS 57 T-Score Conversions'!Q$3:R$35,2,TRUE)</f>
        <v>28.8</v>
      </c>
      <c r="CN1176" s="44" t="str">
        <f t="shared" si="20"/>
        <v>Severe</v>
      </c>
      <c r="CO1176" s="40">
        <f>VLOOKUP(CC1176,'PROMIS 57 T-Score Conversions'!A$3:B$35,2,TRUE)</f>
        <v>71.9</v>
      </c>
      <c r="CP1176" s="39" t="str">
        <f t="shared" si="21"/>
        <v>Severe</v>
      </c>
      <c r="CQ1176" s="40">
        <f>VLOOKUP(CD1176,'PROMIS 57 T-Score Conversions'!E$3:F$35,2,TRUE)</f>
        <v>59.4</v>
      </c>
      <c r="CR1176" s="39" t="str">
        <f t="shared" si="22"/>
        <v>Mild</v>
      </c>
      <c r="CS1176" s="40">
        <f>VLOOKUP(CE1176,'PROMIS 57 T-Score Conversions'!U$3:V$35,2,TRUE)</f>
        <v>77.8</v>
      </c>
      <c r="CT1176" s="39" t="str">
        <f t="shared" si="42"/>
        <v>Severe</v>
      </c>
      <c r="CU1176" s="40">
        <f>VLOOKUP(CF1176,'PROMIS 57 T-Score Conversions'!Y$3:Z$35,2,TRUE)</f>
        <v>66.1</v>
      </c>
      <c r="CV1176" s="39" t="str">
        <f t="shared" si="24"/>
        <v>Moderate</v>
      </c>
      <c r="CW1176" s="40">
        <f>vlookup(CG1176,'PROMIS 57 T-Score Conversions'!M$3:N$35,2,TRUE)</f>
        <v>32.6</v>
      </c>
      <c r="CX1176" s="39" t="str">
        <f t="shared" si="25"/>
        <v>Moderate</v>
      </c>
      <c r="CY1176" s="40">
        <f>VLOOKup(CH1176,'PROMIS 57 T-Score Conversions'!I$3:J$35,2,TRUE)</f>
        <v>77</v>
      </c>
      <c r="CZ1176" s="39" t="str">
        <f t="shared" si="26"/>
        <v>Severe</v>
      </c>
      <c r="DA1176" s="37">
        <f>VLOOKUP(CJ1176,'PROMIS 57 T-Score Conversions'!AC$3:AD$35,2,TRUE)</f>
        <v>28.9</v>
      </c>
      <c r="DB1176" s="44" t="str">
        <f t="shared" si="30"/>
        <v>Severe</v>
      </c>
      <c r="DC1176" s="40">
        <f>VLOOKUP(CK1176,'PROMIS 57 T-Score Conversions'!AG$3:AH$35,2,TRUE)</f>
        <v>58.03</v>
      </c>
      <c r="DD1176" s="39" t="str">
        <f t="shared" si="31"/>
        <v>Mild</v>
      </c>
    </row>
    <row r="1177">
      <c r="A1177" s="1" t="b">
        <v>1</v>
      </c>
      <c r="B1177" s="1" t="b">
        <v>1</v>
      </c>
      <c r="C1177" s="20">
        <v>44249.681842986116</v>
      </c>
      <c r="D1177" s="1" t="s">
        <v>635</v>
      </c>
      <c r="E1177" s="1">
        <v>2334.0</v>
      </c>
      <c r="F1177" s="1">
        <v>2.0</v>
      </c>
      <c r="G1177" s="1">
        <v>4.0</v>
      </c>
      <c r="H1177" s="1">
        <v>4.0</v>
      </c>
      <c r="I1177" s="1">
        <v>3.0</v>
      </c>
      <c r="J1177" s="1">
        <v>2.0</v>
      </c>
      <c r="K1177" s="1">
        <v>3.0</v>
      </c>
      <c r="L1177" s="1">
        <v>3.0</v>
      </c>
      <c r="M1177" s="1">
        <v>2.0</v>
      </c>
      <c r="N1177" s="1">
        <v>2.0</v>
      </c>
      <c r="O1177" s="1">
        <v>3.0</v>
      </c>
      <c r="P1177" s="1">
        <v>2.0</v>
      </c>
      <c r="Q1177" s="1">
        <v>3.0</v>
      </c>
      <c r="R1177" s="1">
        <v>4.0</v>
      </c>
      <c r="S1177" s="1">
        <v>3.0</v>
      </c>
      <c r="T1177" s="1">
        <v>3.0</v>
      </c>
      <c r="U1177" s="1">
        <v>4.0</v>
      </c>
      <c r="V1177" s="1">
        <v>3.0</v>
      </c>
      <c r="W1177" s="1">
        <v>3.0</v>
      </c>
      <c r="X1177" s="1">
        <v>5.0</v>
      </c>
      <c r="Y1177" s="1">
        <v>3.0</v>
      </c>
      <c r="Z1177" s="1">
        <v>2.0</v>
      </c>
      <c r="AA1177" s="1">
        <v>5.0</v>
      </c>
      <c r="AB1177" s="1">
        <v>4.0</v>
      </c>
      <c r="AC1177" s="1">
        <v>4.0</v>
      </c>
      <c r="AD1177" s="1">
        <v>5.0</v>
      </c>
      <c r="AE1177" s="1">
        <v>5.0</v>
      </c>
      <c r="AF1177" s="1">
        <v>5.0</v>
      </c>
      <c r="AG1177" s="1">
        <v>5.0</v>
      </c>
      <c r="AH1177" s="1">
        <v>5.0</v>
      </c>
      <c r="AI1177" s="1">
        <v>4.0</v>
      </c>
      <c r="AJ1177" s="1">
        <v>5.0</v>
      </c>
      <c r="AK1177" s="1">
        <v>5.0</v>
      </c>
      <c r="AL1177" s="1">
        <v>4.0</v>
      </c>
      <c r="AM1177" s="1">
        <v>5.0</v>
      </c>
      <c r="AN1177" s="1">
        <v>4.0</v>
      </c>
      <c r="AO1177" s="1">
        <v>4.0</v>
      </c>
      <c r="AP1177" s="1">
        <v>4.0</v>
      </c>
      <c r="AQ1177" s="1">
        <v>3.0</v>
      </c>
      <c r="AR1177" s="1">
        <v>1.0</v>
      </c>
      <c r="AS1177" s="1">
        <v>5.0</v>
      </c>
      <c r="AT1177" s="1">
        <v>3.0</v>
      </c>
      <c r="AU1177" s="1">
        <v>2.0</v>
      </c>
      <c r="AV1177" s="1">
        <v>1.0</v>
      </c>
      <c r="AW1177" s="1">
        <v>2.0</v>
      </c>
      <c r="AX1177" s="1">
        <v>3.0</v>
      </c>
      <c r="AY1177" s="1">
        <v>3.0</v>
      </c>
      <c r="AZ1177" s="1">
        <v>3.0</v>
      </c>
      <c r="BA1177" s="1">
        <v>1.0</v>
      </c>
      <c r="BB1177" s="1">
        <v>4.0</v>
      </c>
      <c r="BC1177" s="1">
        <v>5.0</v>
      </c>
      <c r="BD1177" s="1">
        <v>3.0</v>
      </c>
      <c r="BE1177" s="1">
        <v>4.0</v>
      </c>
      <c r="BF1177" s="1">
        <v>3.0</v>
      </c>
      <c r="BG1177" s="1">
        <v>4.0</v>
      </c>
      <c r="BH1177" s="1">
        <v>5.0</v>
      </c>
      <c r="BI1177" s="1">
        <v>3.0</v>
      </c>
      <c r="BJ1177" s="1">
        <v>6.0</v>
      </c>
      <c r="BK1177" s="1">
        <v>1.0</v>
      </c>
      <c r="BL1177" s="1">
        <v>1.0</v>
      </c>
      <c r="BM1177" s="1">
        <v>1.0</v>
      </c>
      <c r="BN1177" s="1">
        <v>1.0</v>
      </c>
      <c r="BO1177" s="1">
        <v>1.0</v>
      </c>
      <c r="BP1177" s="1">
        <v>1.0</v>
      </c>
      <c r="BQ1177" s="1">
        <v>1.0</v>
      </c>
      <c r="BR1177" s="1">
        <v>1.0</v>
      </c>
      <c r="BS1177" s="1">
        <v>4.0</v>
      </c>
      <c r="BT1177" s="1">
        <v>4.0</v>
      </c>
      <c r="BU1177" s="1">
        <v>3.0</v>
      </c>
      <c r="BV1177" s="1">
        <v>5.0</v>
      </c>
      <c r="BW1177" s="1">
        <v>4.0</v>
      </c>
      <c r="BX1177" s="1">
        <v>3.0</v>
      </c>
      <c r="BY1177" s="1">
        <v>5.0</v>
      </c>
      <c r="BZ1177" s="1">
        <v>5.0</v>
      </c>
      <c r="CA1177" s="64">
        <f t="shared" si="32"/>
        <v>241</v>
      </c>
      <c r="CB1177" s="45">
        <f t="shared" si="33"/>
        <v>23</v>
      </c>
      <c r="CC1177" s="45">
        <f t="shared" si="34"/>
        <v>24</v>
      </c>
      <c r="CD1177" s="45">
        <f t="shared" si="35"/>
        <v>29</v>
      </c>
      <c r="CE1177" s="45">
        <f t="shared" si="36"/>
        <v>39</v>
      </c>
      <c r="CF1177" s="45">
        <f t="shared" si="37"/>
        <v>30</v>
      </c>
      <c r="CG1177" s="45">
        <f t="shared" si="38"/>
        <v>18</v>
      </c>
      <c r="CH1177" s="45">
        <f t="shared" si="39"/>
        <v>31</v>
      </c>
      <c r="CI1177" s="45">
        <f t="shared" si="40"/>
        <v>0.6</v>
      </c>
      <c r="CJ1177">
        <f t="shared" si="10"/>
        <v>8</v>
      </c>
      <c r="CK1177" s="45">
        <f t="shared" si="41"/>
        <v>33</v>
      </c>
      <c r="CM1177" s="40">
        <f>VLOOKUP(CB1177,'PROMIS 57 T-Score Conversions'!Q$3:R$35,2,TRUE)</f>
        <v>37.4</v>
      </c>
      <c r="CN1177" s="44" t="str">
        <f t="shared" si="20"/>
        <v>Moderate</v>
      </c>
      <c r="CO1177" s="40">
        <f>VLOOKUP(CC1177,'PROMIS 57 T-Score Conversions'!A$3:B$35,2,TRUE)</f>
        <v>62.5</v>
      </c>
      <c r="CP1177" s="39" t="str">
        <f t="shared" si="21"/>
        <v>Moderate</v>
      </c>
      <c r="CQ1177" s="40">
        <f>VLOOKUP(CD1177,'PROMIS 57 T-Score Conversions'!E$3:F$35,2,TRUE)</f>
        <v>66.8</v>
      </c>
      <c r="CR1177" s="39" t="str">
        <f t="shared" si="22"/>
        <v>Moderate</v>
      </c>
      <c r="CS1177" s="40">
        <f>VLOOKUP(CE1177,'PROMIS 57 T-Score Conversions'!U$3:V$35,2,TRUE)</f>
        <v>74.2</v>
      </c>
      <c r="CT1177" s="39" t="str">
        <f t="shared" si="42"/>
        <v>Severe</v>
      </c>
      <c r="CU1177" s="40">
        <f>VLOOKUP(CF1177,'PROMIS 57 T-Score Conversions'!Y$3:Z$35,2,TRUE)</f>
        <v>60.4</v>
      </c>
      <c r="CV1177" s="39" t="str">
        <f t="shared" si="24"/>
        <v>Moderate</v>
      </c>
      <c r="CW1177" s="40">
        <f>vlookup(CG1177,'PROMIS 57 T-Score Conversions'!M$3:N$35,2,TRUE)</f>
        <v>38.5</v>
      </c>
      <c r="CX1177" s="39" t="str">
        <f t="shared" si="25"/>
        <v>Moderate</v>
      </c>
      <c r="CY1177" s="40">
        <f>VLOOKup(CH1177,'PROMIS 57 T-Score Conversions'!I$3:J$35,2,TRUE)</f>
        <v>66.2</v>
      </c>
      <c r="CZ1177" s="39" t="str">
        <f t="shared" si="26"/>
        <v>Moderate</v>
      </c>
      <c r="DA1177" s="37">
        <f>VLOOKUP(CJ1177,'PROMIS 57 T-Score Conversions'!AC$3:AD$35,2,TRUE)</f>
        <v>22.41</v>
      </c>
      <c r="DB1177" s="44" t="str">
        <f t="shared" si="30"/>
        <v>Severe</v>
      </c>
      <c r="DC1177" s="40">
        <f>VLOOKUP(CK1177,'PROMIS 57 T-Score Conversions'!AG$3:AH$35,2,TRUE)</f>
        <v>52.42</v>
      </c>
      <c r="DD1177" s="39" t="str">
        <f t="shared" si="31"/>
        <v>Normal</v>
      </c>
    </row>
    <row r="1178">
      <c r="C1178" s="20">
        <v>44249.78205471065</v>
      </c>
      <c r="D1178" s="70" t="s">
        <v>636</v>
      </c>
      <c r="E1178" s="70" t="s">
        <v>636</v>
      </c>
      <c r="F1178" s="1">
        <v>3.0</v>
      </c>
      <c r="G1178" s="1">
        <v>4.0</v>
      </c>
      <c r="H1178" s="1">
        <v>4.0</v>
      </c>
      <c r="I1178" s="1">
        <v>4.0</v>
      </c>
      <c r="J1178" s="1">
        <v>3.0</v>
      </c>
      <c r="K1178" s="1">
        <v>3.0</v>
      </c>
      <c r="L1178" s="1">
        <v>3.0</v>
      </c>
      <c r="M1178" s="1">
        <v>3.0</v>
      </c>
      <c r="N1178" s="1">
        <v>4.0</v>
      </c>
      <c r="O1178" s="1">
        <v>4.0</v>
      </c>
      <c r="P1178" s="1">
        <v>4.0</v>
      </c>
      <c r="Q1178" s="1">
        <v>4.0</v>
      </c>
      <c r="R1178" s="1">
        <v>4.0</v>
      </c>
      <c r="S1178" s="1">
        <v>2.0</v>
      </c>
      <c r="T1178" s="1">
        <v>3.0</v>
      </c>
      <c r="U1178" s="1">
        <v>3.0</v>
      </c>
      <c r="V1178" s="1">
        <v>2.0</v>
      </c>
      <c r="W1178" s="1">
        <v>3.0</v>
      </c>
      <c r="X1178" s="1">
        <v>3.0</v>
      </c>
      <c r="Y1178" s="1">
        <v>4.0</v>
      </c>
      <c r="Z1178" s="1">
        <v>3.0</v>
      </c>
      <c r="AA1178" s="1">
        <v>3.0</v>
      </c>
      <c r="AB1178" s="1">
        <v>3.0</v>
      </c>
      <c r="AC1178" s="1">
        <v>3.0</v>
      </c>
      <c r="AD1178" s="1">
        <v>3.0</v>
      </c>
      <c r="AE1178" s="1">
        <v>4.0</v>
      </c>
      <c r="AF1178" s="1">
        <v>4.0</v>
      </c>
      <c r="AG1178" s="1">
        <v>2.0</v>
      </c>
      <c r="AH1178" s="1">
        <v>2.0</v>
      </c>
      <c r="AI1178" s="1">
        <v>2.0</v>
      </c>
      <c r="AJ1178" s="1">
        <v>2.0</v>
      </c>
      <c r="AK1178" s="1">
        <v>2.0</v>
      </c>
      <c r="AL1178" s="1">
        <v>2.0</v>
      </c>
      <c r="AM1178" s="1">
        <v>2.0</v>
      </c>
      <c r="AN1178" s="1">
        <v>5.0</v>
      </c>
      <c r="AO1178" s="1">
        <v>4.0</v>
      </c>
      <c r="AP1178" s="1">
        <v>4.0</v>
      </c>
      <c r="AQ1178" s="1">
        <v>4.0</v>
      </c>
      <c r="AR1178" s="1">
        <v>3.0</v>
      </c>
      <c r="AS1178" s="1">
        <v>3.0</v>
      </c>
      <c r="AT1178" s="1">
        <v>3.0</v>
      </c>
      <c r="AU1178" s="1">
        <v>4.0</v>
      </c>
      <c r="AV1178" s="1">
        <v>3.0</v>
      </c>
      <c r="AW1178" s="1">
        <v>3.0</v>
      </c>
      <c r="AX1178" s="1">
        <v>3.0</v>
      </c>
      <c r="AY1178" s="1">
        <v>4.0</v>
      </c>
      <c r="AZ1178" s="1">
        <v>4.0</v>
      </c>
      <c r="BA1178" s="1">
        <v>3.0</v>
      </c>
      <c r="BB1178" s="1">
        <v>3.0</v>
      </c>
      <c r="BC1178" s="1">
        <v>3.0</v>
      </c>
      <c r="BD1178" s="1">
        <v>3.0</v>
      </c>
      <c r="BE1178" s="1">
        <v>3.0</v>
      </c>
      <c r="BF1178" s="1">
        <v>4.0</v>
      </c>
      <c r="BG1178" s="1">
        <v>4.0</v>
      </c>
      <c r="BH1178" s="1">
        <v>4.0</v>
      </c>
      <c r="BI1178" s="1">
        <v>4.0</v>
      </c>
      <c r="BJ1178" s="1">
        <v>8.0</v>
      </c>
      <c r="BK1178" s="1">
        <v>3.0</v>
      </c>
      <c r="BL1178" s="1">
        <v>3.0</v>
      </c>
      <c r="BM1178" s="1">
        <v>3.0</v>
      </c>
      <c r="BN1178" s="1">
        <v>3.0</v>
      </c>
      <c r="BO1178" s="1">
        <v>3.0</v>
      </c>
      <c r="BP1178" s="1">
        <v>3.0</v>
      </c>
      <c r="BQ1178" s="1">
        <v>3.0</v>
      </c>
      <c r="BR1178" s="1">
        <v>3.0</v>
      </c>
      <c r="BS1178" s="1">
        <v>4.0</v>
      </c>
      <c r="BT1178" s="1">
        <v>4.0</v>
      </c>
      <c r="BU1178" s="1">
        <v>4.0</v>
      </c>
      <c r="BV1178" s="1">
        <v>4.0</v>
      </c>
      <c r="BW1178" s="1">
        <v>4.0</v>
      </c>
      <c r="BX1178" s="1">
        <v>4.0</v>
      </c>
      <c r="BY1178" s="1">
        <v>4.0</v>
      </c>
      <c r="BZ1178" s="1">
        <v>4.0</v>
      </c>
      <c r="CA1178" s="64">
        <f t="shared" si="32"/>
        <v>246</v>
      </c>
      <c r="CB1178" s="45">
        <f t="shared" si="33"/>
        <v>27</v>
      </c>
      <c r="CC1178" s="45">
        <f t="shared" si="34"/>
        <v>28</v>
      </c>
      <c r="CD1178" s="45">
        <f t="shared" si="35"/>
        <v>24</v>
      </c>
      <c r="CE1178" s="45">
        <f t="shared" si="36"/>
        <v>21</v>
      </c>
      <c r="CF1178" s="45">
        <f t="shared" si="37"/>
        <v>27</v>
      </c>
      <c r="CG1178" s="45">
        <f t="shared" si="38"/>
        <v>27</v>
      </c>
      <c r="CH1178" s="45">
        <f t="shared" si="39"/>
        <v>28</v>
      </c>
      <c r="CI1178" s="45">
        <f t="shared" si="40"/>
        <v>0.8</v>
      </c>
      <c r="CJ1178">
        <f t="shared" si="10"/>
        <v>24</v>
      </c>
      <c r="CK1178" s="45">
        <f t="shared" si="41"/>
        <v>32</v>
      </c>
      <c r="CM1178" s="40">
        <f>VLOOKUP(CB1178,'PROMIS 57 T-Score Conversions'!Q$3:R$35,2,TRUE)</f>
        <v>40.1</v>
      </c>
      <c r="CN1178" s="44" t="str">
        <f t="shared" si="20"/>
        <v>Mild</v>
      </c>
      <c r="CO1178" s="40">
        <f>VLOOKUP(CC1178,'PROMIS 57 T-Score Conversions'!A$3:B$35,2,TRUE)</f>
        <v>66.6</v>
      </c>
      <c r="CP1178" s="39" t="str">
        <f t="shared" si="21"/>
        <v>Severe</v>
      </c>
      <c r="CQ1178" s="40">
        <f>VLOOKUP(CD1178,'PROMIS 57 T-Score Conversions'!E$3:F$35,2,TRUE)</f>
        <v>62.1</v>
      </c>
      <c r="CR1178" s="39" t="str">
        <f t="shared" si="22"/>
        <v>Moderate</v>
      </c>
      <c r="CS1178" s="40">
        <f>VLOOKUP(CE1178,'PROMIS 57 T-Score Conversions'!U$3:V$35,2,TRUE)</f>
        <v>54.6</v>
      </c>
      <c r="CT1178" s="39" t="str">
        <f t="shared" si="42"/>
        <v>Normal</v>
      </c>
      <c r="CU1178" s="40">
        <f>VLOOKUP(CF1178,'PROMIS 57 T-Score Conversions'!Y$3:Z$35,2,TRUE)</f>
        <v>57.3</v>
      </c>
      <c r="CV1178" s="39" t="str">
        <f t="shared" si="24"/>
        <v>Mild</v>
      </c>
      <c r="CW1178" s="40">
        <f>vlookup(CG1178,'PROMIS 57 T-Score Conversions'!M$3:N$35,2,TRUE)</f>
        <v>47</v>
      </c>
      <c r="CX1178" s="39" t="str">
        <f t="shared" si="25"/>
        <v>Normal</v>
      </c>
      <c r="CY1178" s="40">
        <f>VLOOKup(CH1178,'PROMIS 57 T-Score Conversions'!I$3:J$35,2,TRUE)</f>
        <v>64.1</v>
      </c>
      <c r="CZ1178" s="39" t="str">
        <f t="shared" si="26"/>
        <v>Moderate</v>
      </c>
      <c r="DA1178" s="37">
        <f>VLOOKUP(CJ1178,'PROMIS 57 T-Score Conversions'!AC$3:AD$35,2,TRUE)</f>
        <v>40.29</v>
      </c>
      <c r="DB1178" s="44" t="str">
        <f t="shared" si="30"/>
        <v>Mild</v>
      </c>
      <c r="DC1178" s="40">
        <f>VLOOKUP(CK1178,'PROMIS 57 T-Score Conversions'!AG$3:AH$35,2,TRUE)</f>
        <v>51.29</v>
      </c>
      <c r="DD1178" s="39" t="str">
        <f t="shared" si="31"/>
        <v>Normal</v>
      </c>
    </row>
    <row r="1179">
      <c r="A1179" s="1" t="b">
        <v>1</v>
      </c>
      <c r="B1179" s="1" t="b">
        <v>1</v>
      </c>
      <c r="C1179" s="20">
        <v>44249.793165034724</v>
      </c>
      <c r="D1179" s="1" t="s">
        <v>592</v>
      </c>
      <c r="E1179" s="1">
        <v>2458.0</v>
      </c>
      <c r="F1179" s="1">
        <v>4.0</v>
      </c>
      <c r="G1179" s="1">
        <v>4.0</v>
      </c>
      <c r="H1179" s="1">
        <v>5.0</v>
      </c>
      <c r="I1179" s="1">
        <v>4.0</v>
      </c>
      <c r="J1179" s="1">
        <v>3.0</v>
      </c>
      <c r="K1179" s="1">
        <v>4.0</v>
      </c>
      <c r="L1179" s="1">
        <v>4.0</v>
      </c>
      <c r="M1179" s="1">
        <v>2.0</v>
      </c>
      <c r="N1179" s="1">
        <v>2.0</v>
      </c>
      <c r="O1179" s="1">
        <v>3.0</v>
      </c>
      <c r="P1179" s="1">
        <v>4.0</v>
      </c>
      <c r="Q1179" s="1">
        <v>3.0</v>
      </c>
      <c r="R1179" s="1">
        <v>3.0</v>
      </c>
      <c r="S1179" s="1">
        <v>3.0</v>
      </c>
      <c r="T1179" s="1">
        <v>3.0</v>
      </c>
      <c r="U1179" s="1">
        <v>4.0</v>
      </c>
      <c r="V1179" s="1">
        <v>2.0</v>
      </c>
      <c r="W1179" s="1">
        <v>3.0</v>
      </c>
      <c r="X1179" s="1">
        <v>2.0</v>
      </c>
      <c r="Y1179" s="1">
        <v>2.0</v>
      </c>
      <c r="Z1179" s="1">
        <v>3.0</v>
      </c>
      <c r="AA1179" s="1">
        <v>3.0</v>
      </c>
      <c r="AB1179" s="1">
        <v>2.0</v>
      </c>
      <c r="AC1179" s="1">
        <v>3.0</v>
      </c>
      <c r="AD1179" s="1">
        <v>4.0</v>
      </c>
      <c r="AE1179" s="1">
        <v>4.0</v>
      </c>
      <c r="AF1179" s="1">
        <v>4.0</v>
      </c>
      <c r="AG1179" s="1">
        <v>4.0</v>
      </c>
      <c r="AH1179" s="1">
        <v>5.0</v>
      </c>
      <c r="AI1179" s="1">
        <v>4.0</v>
      </c>
      <c r="AJ1179" s="1">
        <v>5.0</v>
      </c>
      <c r="AK1179" s="1">
        <v>5.0</v>
      </c>
      <c r="AL1179" s="1">
        <v>5.0</v>
      </c>
      <c r="AM1179" s="1">
        <v>4.0</v>
      </c>
      <c r="AN1179" s="1">
        <v>5.0</v>
      </c>
      <c r="AO1179" s="1">
        <v>4.0</v>
      </c>
      <c r="AP1179" s="1">
        <v>3.0</v>
      </c>
      <c r="AQ1179" s="1">
        <v>4.0</v>
      </c>
      <c r="AR1179" s="1">
        <v>3.0</v>
      </c>
      <c r="AS1179" s="1">
        <v>5.0</v>
      </c>
      <c r="AT1179" s="1">
        <v>3.0</v>
      </c>
      <c r="AU1179" s="1">
        <v>2.0</v>
      </c>
      <c r="AV1179" s="1">
        <v>1.0</v>
      </c>
      <c r="AW1179" s="1">
        <v>3.0</v>
      </c>
      <c r="AX1179" s="1">
        <v>3.0</v>
      </c>
      <c r="AY1179" s="1">
        <v>3.0</v>
      </c>
      <c r="AZ1179" s="1">
        <v>2.0</v>
      </c>
      <c r="BA1179" s="1">
        <v>1.0</v>
      </c>
      <c r="BB1179" s="1">
        <v>3.0</v>
      </c>
      <c r="BC1179" s="1">
        <v>3.0</v>
      </c>
      <c r="BD1179" s="1">
        <v>2.0</v>
      </c>
      <c r="BE1179" s="1">
        <v>2.0</v>
      </c>
      <c r="BF1179" s="1">
        <v>4.0</v>
      </c>
      <c r="BG1179" s="1">
        <v>4.0</v>
      </c>
      <c r="BH1179" s="1">
        <v>4.0</v>
      </c>
      <c r="BI1179" s="1">
        <v>4.0</v>
      </c>
      <c r="BJ1179" s="1">
        <v>3.0</v>
      </c>
      <c r="BK1179" s="1">
        <v>1.0</v>
      </c>
      <c r="BL1179" s="1">
        <v>3.0</v>
      </c>
      <c r="BM1179" s="1">
        <v>2.0</v>
      </c>
      <c r="BN1179" s="1">
        <v>3.0</v>
      </c>
      <c r="BO1179" s="1">
        <v>2.0</v>
      </c>
      <c r="BP1179" s="1">
        <v>2.0</v>
      </c>
      <c r="BQ1179" s="1">
        <v>2.0</v>
      </c>
      <c r="BR1179" s="1">
        <v>2.0</v>
      </c>
      <c r="BS1179" s="1">
        <v>4.0</v>
      </c>
      <c r="BT1179" s="1">
        <v>5.0</v>
      </c>
      <c r="BU1179" s="1">
        <v>5.0</v>
      </c>
      <c r="BV1179" s="1">
        <v>4.0</v>
      </c>
      <c r="BW1179" s="1">
        <v>5.0</v>
      </c>
      <c r="BX1179" s="1">
        <v>3.0</v>
      </c>
      <c r="BY1179" s="1">
        <v>4.0</v>
      </c>
      <c r="BZ1179" s="1">
        <v>4.0</v>
      </c>
      <c r="CA1179" s="64">
        <f t="shared" si="32"/>
        <v>241</v>
      </c>
      <c r="CB1179" s="45">
        <f t="shared" si="33"/>
        <v>30</v>
      </c>
      <c r="CC1179" s="45">
        <f t="shared" si="34"/>
        <v>25</v>
      </c>
      <c r="CD1179" s="45">
        <f t="shared" si="35"/>
        <v>20</v>
      </c>
      <c r="CE1179" s="45">
        <f t="shared" si="36"/>
        <v>35</v>
      </c>
      <c r="CF1179" s="45">
        <f t="shared" si="37"/>
        <v>33</v>
      </c>
      <c r="CG1179" s="45">
        <f t="shared" si="38"/>
        <v>18</v>
      </c>
      <c r="CH1179" s="45">
        <f t="shared" si="39"/>
        <v>26</v>
      </c>
      <c r="CI1179" s="45">
        <f t="shared" si="40"/>
        <v>0.3</v>
      </c>
      <c r="CJ1179">
        <f t="shared" si="10"/>
        <v>17</v>
      </c>
      <c r="CK1179" s="45">
        <f t="shared" si="41"/>
        <v>34</v>
      </c>
      <c r="CM1179" s="40">
        <f>VLOOKUP(CB1179,'PROMIS 57 T-Score Conversions'!Q$3:R$35,2,TRUE)</f>
        <v>42.3</v>
      </c>
      <c r="CN1179" s="44" t="str">
        <f t="shared" si="20"/>
        <v>Mild</v>
      </c>
      <c r="CO1179" s="40">
        <f>VLOOKUP(CC1179,'PROMIS 57 T-Score Conversions'!A$3:B$35,2,TRUE)</f>
        <v>63.5</v>
      </c>
      <c r="CP1179" s="39" t="str">
        <f t="shared" si="21"/>
        <v>Moderate</v>
      </c>
      <c r="CQ1179" s="40">
        <f>VLOOKUP(CD1179,'PROMIS 57 T-Score Conversions'!E$3:F$35,2,TRUE)</f>
        <v>58.5</v>
      </c>
      <c r="CR1179" s="39" t="str">
        <f t="shared" si="22"/>
        <v>Mild</v>
      </c>
      <c r="CS1179" s="40">
        <f>VLOOKUP(CE1179,'PROMIS 57 T-Score Conversions'!U$3:V$35,2,TRUE)</f>
        <v>68.6</v>
      </c>
      <c r="CT1179" s="39" t="str">
        <f t="shared" si="42"/>
        <v>Moderate</v>
      </c>
      <c r="CU1179" s="40">
        <f>VLOOKUP(CF1179,'PROMIS 57 T-Score Conversions'!Y$3:Z$35,2,TRUE)</f>
        <v>63.7</v>
      </c>
      <c r="CV1179" s="39" t="str">
        <f t="shared" si="24"/>
        <v>Moderate</v>
      </c>
      <c r="CW1179" s="40">
        <f>vlookup(CG1179,'PROMIS 57 T-Score Conversions'!M$3:N$35,2,TRUE)</f>
        <v>38.5</v>
      </c>
      <c r="CX1179" s="39" t="str">
        <f t="shared" si="25"/>
        <v>Moderate</v>
      </c>
      <c r="CY1179" s="40">
        <f>VLOOKup(CH1179,'PROMIS 57 T-Score Conversions'!I$3:J$35,2,TRUE)</f>
        <v>62.8</v>
      </c>
      <c r="CZ1179" s="39" t="str">
        <f t="shared" si="26"/>
        <v>Moderate</v>
      </c>
      <c r="DA1179" s="37">
        <f>VLOOKUP(CJ1179,'PROMIS 57 T-Score Conversions'!AC$3:AD$35,2,TRUE)</f>
        <v>34.75</v>
      </c>
      <c r="DB1179" s="44" t="str">
        <f t="shared" si="30"/>
        <v>Moderate</v>
      </c>
      <c r="DC1179" s="40">
        <f>VLOOKUP(CK1179,'PROMIS 57 T-Score Conversions'!AG$3:AH$35,2,TRUE)</f>
        <v>53.63</v>
      </c>
      <c r="DD1179" s="39" t="str">
        <f t="shared" si="31"/>
        <v>Normal</v>
      </c>
    </row>
    <row r="1180">
      <c r="A1180" s="1" t="b">
        <v>1</v>
      </c>
      <c r="B1180" s="1" t="b">
        <v>1</v>
      </c>
      <c r="C1180" s="20">
        <v>44249.81030362268</v>
      </c>
      <c r="D1180" s="1" t="s">
        <v>481</v>
      </c>
      <c r="E1180" s="1">
        <v>2305.0</v>
      </c>
      <c r="F1180" s="1">
        <v>3.0</v>
      </c>
      <c r="G1180" s="1">
        <v>2.0</v>
      </c>
      <c r="H1180" s="1">
        <v>5.0</v>
      </c>
      <c r="I1180" s="1">
        <v>4.0</v>
      </c>
      <c r="J1180" s="1">
        <v>1.0</v>
      </c>
      <c r="K1180" s="1">
        <v>4.0</v>
      </c>
      <c r="L1180" s="1">
        <v>4.0</v>
      </c>
      <c r="M1180" s="1">
        <v>2.0</v>
      </c>
      <c r="N1180" s="1">
        <v>2.0</v>
      </c>
      <c r="O1180" s="1">
        <v>4.0</v>
      </c>
      <c r="P1180" s="1">
        <v>3.0</v>
      </c>
      <c r="Q1180" s="1">
        <v>3.0</v>
      </c>
      <c r="R1180" s="1">
        <v>4.0</v>
      </c>
      <c r="S1180" s="1">
        <v>2.0</v>
      </c>
      <c r="T1180" s="1">
        <v>4.0</v>
      </c>
      <c r="U1180" s="1">
        <v>4.0</v>
      </c>
      <c r="V1180" s="1">
        <v>1.0</v>
      </c>
      <c r="W1180" s="1">
        <v>1.0</v>
      </c>
      <c r="X1180" s="1">
        <v>2.0</v>
      </c>
      <c r="Y1180" s="1">
        <v>1.0</v>
      </c>
      <c r="Z1180" s="1">
        <v>2.0</v>
      </c>
      <c r="AA1180" s="1">
        <v>3.0</v>
      </c>
      <c r="AB1180" s="1">
        <v>4.0</v>
      </c>
      <c r="AC1180" s="1">
        <v>2.0</v>
      </c>
      <c r="AD1180" s="1">
        <v>4.0</v>
      </c>
      <c r="AE1180" s="1">
        <v>5.0</v>
      </c>
      <c r="AF1180" s="1">
        <v>3.0</v>
      </c>
      <c r="AG1180" s="1">
        <v>3.0</v>
      </c>
      <c r="AH1180" s="1">
        <v>3.0</v>
      </c>
      <c r="AI1180" s="1">
        <v>4.0</v>
      </c>
      <c r="AJ1180" s="1">
        <v>4.0</v>
      </c>
      <c r="AK1180" s="1">
        <v>3.0</v>
      </c>
      <c r="AL1180" s="1">
        <v>4.0</v>
      </c>
      <c r="AM1180" s="1">
        <v>4.0</v>
      </c>
      <c r="AN1180" s="1">
        <v>4.0</v>
      </c>
      <c r="AO1180" s="1">
        <v>2.0</v>
      </c>
      <c r="AP1180" s="1">
        <v>4.0</v>
      </c>
      <c r="AQ1180" s="1">
        <v>2.0</v>
      </c>
      <c r="AR1180" s="1">
        <v>1.0</v>
      </c>
      <c r="AS1180" s="1">
        <v>5.0</v>
      </c>
      <c r="AT1180" s="1">
        <v>3.0</v>
      </c>
      <c r="AU1180" s="1">
        <v>3.0</v>
      </c>
      <c r="AV1180" s="1">
        <v>2.0</v>
      </c>
      <c r="AW1180" s="1">
        <v>3.0</v>
      </c>
      <c r="AX1180" s="1">
        <v>2.0</v>
      </c>
      <c r="AY1180" s="1">
        <v>2.0</v>
      </c>
      <c r="AZ1180" s="1">
        <v>2.0</v>
      </c>
      <c r="BA1180" s="1">
        <v>1.0</v>
      </c>
      <c r="BB1180" s="1">
        <v>3.0</v>
      </c>
      <c r="BC1180" s="1">
        <v>3.0</v>
      </c>
      <c r="BD1180" s="1">
        <v>3.0</v>
      </c>
      <c r="BE1180" s="1">
        <v>3.0</v>
      </c>
      <c r="BF1180" s="1">
        <v>4.0</v>
      </c>
      <c r="BG1180" s="1">
        <v>3.0</v>
      </c>
      <c r="BH1180" s="1">
        <v>4.0</v>
      </c>
      <c r="BI1180" s="1">
        <v>2.0</v>
      </c>
      <c r="BJ1180" s="1">
        <v>3.0</v>
      </c>
      <c r="BK1180" s="1">
        <v>3.0</v>
      </c>
      <c r="BL1180" s="1">
        <v>2.0</v>
      </c>
      <c r="BM1180" s="1">
        <v>3.0</v>
      </c>
      <c r="BN1180" s="1">
        <v>3.0</v>
      </c>
      <c r="BO1180" s="1">
        <v>3.0</v>
      </c>
      <c r="BP1180" s="1">
        <v>2.0</v>
      </c>
      <c r="BQ1180" s="1">
        <v>3.0</v>
      </c>
      <c r="BR1180" s="1">
        <v>3.0</v>
      </c>
      <c r="BS1180" s="1">
        <v>4.0</v>
      </c>
      <c r="BT1180" s="1">
        <v>3.0</v>
      </c>
      <c r="BU1180" s="1">
        <v>3.0</v>
      </c>
      <c r="BV1180" s="1">
        <v>3.0</v>
      </c>
      <c r="BW1180" s="1">
        <v>4.0</v>
      </c>
      <c r="BX1180" s="1">
        <v>2.0</v>
      </c>
      <c r="BY1180" s="1">
        <v>4.0</v>
      </c>
      <c r="BZ1180" s="1">
        <v>3.0</v>
      </c>
      <c r="CA1180" s="64">
        <f t="shared" si="32"/>
        <v>216</v>
      </c>
      <c r="CB1180" s="45">
        <f t="shared" si="33"/>
        <v>25</v>
      </c>
      <c r="CC1180" s="45">
        <f t="shared" si="34"/>
        <v>26</v>
      </c>
      <c r="CD1180" s="45">
        <f t="shared" si="35"/>
        <v>16</v>
      </c>
      <c r="CE1180" s="45">
        <f t="shared" si="36"/>
        <v>29</v>
      </c>
      <c r="CF1180" s="45">
        <f t="shared" si="37"/>
        <v>26</v>
      </c>
      <c r="CG1180" s="45">
        <f t="shared" si="38"/>
        <v>18</v>
      </c>
      <c r="CH1180" s="45">
        <f t="shared" si="39"/>
        <v>25</v>
      </c>
      <c r="CI1180" s="45">
        <f t="shared" si="40"/>
        <v>0.3</v>
      </c>
      <c r="CJ1180">
        <f t="shared" si="10"/>
        <v>22</v>
      </c>
      <c r="CK1180" s="45">
        <f t="shared" si="41"/>
        <v>26</v>
      </c>
      <c r="CM1180" s="40">
        <f>VLOOKUP(CB1180,'PROMIS 57 T-Score Conversions'!Q$3:R$35,2,TRUE)</f>
        <v>38.8</v>
      </c>
      <c r="CN1180" s="44" t="str">
        <f t="shared" si="20"/>
        <v>Moderate</v>
      </c>
      <c r="CO1180" s="40">
        <f>VLOOKUP(CC1180,'PROMIS 57 T-Score Conversions'!A$3:B$35,2,TRUE)</f>
        <v>64.5</v>
      </c>
      <c r="CP1180" s="39" t="str">
        <f t="shared" si="21"/>
        <v>Moderate</v>
      </c>
      <c r="CQ1180" s="40">
        <f>VLOOKUP(CD1180,'PROMIS 57 T-Score Conversions'!E$3:F$35,2,TRUE)</f>
        <v>55.1</v>
      </c>
      <c r="CR1180" s="39" t="str">
        <f t="shared" si="22"/>
        <v>Mild</v>
      </c>
      <c r="CS1180" s="40">
        <f>VLOOKUP(CE1180,'PROMIS 57 T-Score Conversions'!U$3:V$35,2,TRUE)</f>
        <v>62.3</v>
      </c>
      <c r="CT1180" s="39" t="str">
        <f t="shared" si="42"/>
        <v>Moderate</v>
      </c>
      <c r="CU1180" s="40">
        <f>VLOOKUP(CF1180,'PROMIS 57 T-Score Conversions'!Y$3:Z$35,2,TRUE)</f>
        <v>56.3</v>
      </c>
      <c r="CV1180" s="39" t="str">
        <f t="shared" si="24"/>
        <v>Mild</v>
      </c>
      <c r="CW1180" s="40">
        <f>vlookup(CG1180,'PROMIS 57 T-Score Conversions'!M$3:N$35,2,TRUE)</f>
        <v>38.5</v>
      </c>
      <c r="CX1180" s="39" t="str">
        <f t="shared" si="25"/>
        <v>Moderate</v>
      </c>
      <c r="CY1180" s="40">
        <f>VLOOKup(CH1180,'PROMIS 57 T-Score Conversions'!I$3:J$35,2,TRUE)</f>
        <v>62.1</v>
      </c>
      <c r="CZ1180" s="39" t="str">
        <f t="shared" si="26"/>
        <v>Moderate</v>
      </c>
      <c r="DA1180" s="37">
        <f>VLOOKUP(CJ1180,'PROMIS 57 T-Score Conversions'!AC$3:AD$35,2,TRUE)</f>
        <v>38.71</v>
      </c>
      <c r="DB1180" s="44" t="str">
        <f t="shared" si="30"/>
        <v>Moderate</v>
      </c>
      <c r="DC1180" s="40">
        <f>VLOOKUP(CK1180,'PROMIS 57 T-Score Conversions'!AG$3:AH$35,2,TRUE)</f>
        <v>45.27</v>
      </c>
      <c r="DD1180" s="39" t="str">
        <f t="shared" si="31"/>
        <v>Normal</v>
      </c>
    </row>
    <row r="1181">
      <c r="A1181" s="1" t="b">
        <v>1</v>
      </c>
      <c r="B1181" s="1" t="b">
        <v>1</v>
      </c>
      <c r="C1181" s="20">
        <v>44250.39737086806</v>
      </c>
      <c r="D1181" s="1" t="s">
        <v>637</v>
      </c>
      <c r="E1181" s="1">
        <v>2492.0</v>
      </c>
      <c r="F1181" s="1">
        <v>5.0</v>
      </c>
      <c r="G1181" s="1">
        <v>5.0</v>
      </c>
      <c r="H1181" s="1">
        <v>5.0</v>
      </c>
      <c r="I1181" s="1">
        <v>4.0</v>
      </c>
      <c r="J1181" s="1">
        <v>5.0</v>
      </c>
      <c r="K1181" s="1">
        <v>5.0</v>
      </c>
      <c r="L1181" s="1">
        <v>5.0</v>
      </c>
      <c r="M1181" s="1">
        <v>5.0</v>
      </c>
      <c r="N1181" s="1">
        <v>1.0</v>
      </c>
      <c r="O1181" s="1">
        <v>1.0</v>
      </c>
      <c r="P1181" s="1">
        <v>1.0</v>
      </c>
      <c r="Q1181" s="1">
        <v>2.0</v>
      </c>
      <c r="R1181" s="1">
        <v>1.0</v>
      </c>
      <c r="S1181" s="1">
        <v>1.0</v>
      </c>
      <c r="T1181" s="1">
        <v>1.0</v>
      </c>
      <c r="U1181" s="1">
        <v>2.0</v>
      </c>
      <c r="V1181" s="1">
        <v>1.0</v>
      </c>
      <c r="W1181" s="1">
        <v>1.0</v>
      </c>
      <c r="X1181" s="1">
        <v>1.0</v>
      </c>
      <c r="Y1181" s="1">
        <v>1.0</v>
      </c>
      <c r="Z1181" s="1">
        <v>1.0</v>
      </c>
      <c r="AA1181" s="1">
        <v>1.0</v>
      </c>
      <c r="AB1181" s="1">
        <v>1.0</v>
      </c>
      <c r="AC1181" s="1">
        <v>1.0</v>
      </c>
      <c r="AD1181" s="1">
        <v>3.0</v>
      </c>
      <c r="AE1181" s="1">
        <v>2.0</v>
      </c>
      <c r="AF1181" s="1">
        <v>5.0</v>
      </c>
      <c r="AG1181" s="1">
        <v>3.0</v>
      </c>
      <c r="AH1181" s="1">
        <v>2.0</v>
      </c>
      <c r="AI1181" s="1">
        <v>3.0</v>
      </c>
      <c r="AJ1181" s="1">
        <v>3.0</v>
      </c>
      <c r="AK1181" s="1">
        <v>2.0</v>
      </c>
      <c r="AL1181" s="1">
        <v>3.0</v>
      </c>
      <c r="AM1181" s="1">
        <v>3.0</v>
      </c>
      <c r="AN1181" s="1">
        <v>4.0</v>
      </c>
      <c r="AO1181" s="1">
        <v>2.0</v>
      </c>
      <c r="AP1181" s="1">
        <v>5.0</v>
      </c>
      <c r="AQ1181" s="1">
        <v>2.0</v>
      </c>
      <c r="AR1181" s="1">
        <v>1.0</v>
      </c>
      <c r="AS1181" s="1">
        <v>3.0</v>
      </c>
      <c r="AT1181" s="1">
        <v>4.0</v>
      </c>
      <c r="AU1181" s="1">
        <v>5.0</v>
      </c>
      <c r="AV1181" s="1">
        <v>4.0</v>
      </c>
      <c r="AW1181" s="1">
        <v>3.0</v>
      </c>
      <c r="AX1181" s="1">
        <v>3.0</v>
      </c>
      <c r="AY1181" s="1">
        <v>1.0</v>
      </c>
      <c r="AZ1181" s="1">
        <v>3.0</v>
      </c>
      <c r="BA1181" s="1">
        <v>4.0</v>
      </c>
      <c r="BB1181" s="1">
        <v>5.0</v>
      </c>
      <c r="BC1181" s="1">
        <v>1.0</v>
      </c>
      <c r="BD1181" s="1">
        <v>5.0</v>
      </c>
      <c r="BE1181" s="1">
        <v>1.0</v>
      </c>
      <c r="BF1181" s="1">
        <v>3.0</v>
      </c>
      <c r="BG1181" s="1">
        <v>5.0</v>
      </c>
      <c r="BH1181" s="1">
        <v>5.0</v>
      </c>
      <c r="BI1181" s="1">
        <v>2.0</v>
      </c>
      <c r="BJ1181" s="1">
        <v>6.0</v>
      </c>
      <c r="BK1181" s="1">
        <v>4.0</v>
      </c>
      <c r="BL1181" s="1">
        <v>3.0</v>
      </c>
      <c r="BM1181" s="1">
        <v>3.0</v>
      </c>
      <c r="BN1181" s="1">
        <v>2.0</v>
      </c>
      <c r="BO1181" s="1">
        <v>3.0</v>
      </c>
      <c r="BP1181" s="1">
        <v>3.0</v>
      </c>
      <c r="BQ1181" s="1">
        <v>1.0</v>
      </c>
      <c r="BR1181" s="1">
        <v>2.0</v>
      </c>
      <c r="BS1181" s="1">
        <v>2.0</v>
      </c>
      <c r="BT1181" s="1">
        <v>5.0</v>
      </c>
      <c r="BU1181" s="1">
        <v>4.0</v>
      </c>
      <c r="BV1181" s="1">
        <v>5.0</v>
      </c>
      <c r="BW1181" s="1">
        <v>2.0</v>
      </c>
      <c r="BX1181" s="1">
        <v>1.0</v>
      </c>
      <c r="BY1181" s="1">
        <v>3.0</v>
      </c>
      <c r="BZ1181" s="1">
        <v>3.0</v>
      </c>
      <c r="CA1181" s="64">
        <f t="shared" si="32"/>
        <v>209</v>
      </c>
      <c r="CB1181" s="45">
        <f t="shared" si="33"/>
        <v>39</v>
      </c>
      <c r="CC1181" s="45">
        <f t="shared" si="34"/>
        <v>10</v>
      </c>
      <c r="CD1181" s="45">
        <f t="shared" si="35"/>
        <v>8</v>
      </c>
      <c r="CE1181" s="45">
        <f t="shared" si="36"/>
        <v>23</v>
      </c>
      <c r="CF1181" s="45">
        <f t="shared" si="37"/>
        <v>23</v>
      </c>
      <c r="CG1181" s="45">
        <f t="shared" si="38"/>
        <v>27</v>
      </c>
      <c r="CH1181" s="45">
        <f t="shared" si="39"/>
        <v>27</v>
      </c>
      <c r="CI1181" s="45">
        <f t="shared" si="40"/>
        <v>0.6</v>
      </c>
      <c r="CJ1181">
        <f t="shared" si="10"/>
        <v>21</v>
      </c>
      <c r="CK1181" s="45">
        <f t="shared" si="41"/>
        <v>25</v>
      </c>
      <c r="CM1181" s="40">
        <f>VLOOKUP(CB1181,'PROMIS 57 T-Score Conversions'!Q$3:R$35,2,TRUE)</f>
        <v>53</v>
      </c>
      <c r="CN1181" s="44" t="str">
        <f t="shared" si="20"/>
        <v>Normal</v>
      </c>
      <c r="CO1181" s="40">
        <f>VLOOKUP(CC1181,'PROMIS 57 T-Score Conversions'!A$3:B$35,2,TRUE)</f>
        <v>45.9</v>
      </c>
      <c r="CP1181" s="39" t="str">
        <f t="shared" si="21"/>
        <v>Normal</v>
      </c>
      <c r="CQ1181" s="40">
        <f>VLOOKUP(CD1181,'PROMIS 57 T-Score Conversions'!E$3:F$35,2,TRUE)</f>
        <v>38.2</v>
      </c>
      <c r="CR1181" s="39" t="str">
        <f t="shared" si="22"/>
        <v>Normal</v>
      </c>
      <c r="CS1181" s="40">
        <f>VLOOKUP(CE1181,'PROMIS 57 T-Score Conversions'!U$3:V$35,2,TRUE)</f>
        <v>56.6</v>
      </c>
      <c r="CT1181" s="39" t="str">
        <f t="shared" si="42"/>
        <v>Mild</v>
      </c>
      <c r="CU1181" s="40">
        <f>VLOOKUP(CF1181,'PROMIS 57 T-Score Conversions'!Y$3:Z$35,2,TRUE)</f>
        <v>53.3</v>
      </c>
      <c r="CV1181" s="39" t="str">
        <f t="shared" si="24"/>
        <v>Normal</v>
      </c>
      <c r="CW1181" s="40">
        <f>vlookup(CG1181,'PROMIS 57 T-Score Conversions'!M$3:N$35,2,TRUE)</f>
        <v>47</v>
      </c>
      <c r="CX1181" s="39" t="str">
        <f t="shared" si="25"/>
        <v>Normal</v>
      </c>
      <c r="CY1181" s="40">
        <f>VLOOKup(CH1181,'PROMIS 57 T-Score Conversions'!I$3:J$35,2,TRUE)</f>
        <v>63.5</v>
      </c>
      <c r="CZ1181" s="39" t="str">
        <f t="shared" si="26"/>
        <v>Moderate</v>
      </c>
      <c r="DA1181" s="37">
        <f>VLOOKUP(CJ1181,'PROMIS 57 T-Score Conversions'!AC$3:AD$35,2,TRUE)</f>
        <v>37.93</v>
      </c>
      <c r="DB1181" s="44" t="str">
        <f t="shared" si="30"/>
        <v>Moderate</v>
      </c>
      <c r="DC1181" s="40">
        <f>VLOOKUP(CK1181,'PROMIS 57 T-Score Conversions'!AG$3:AH$35,2,TRUE)</f>
        <v>44.34</v>
      </c>
      <c r="DD1181" s="39" t="str">
        <f t="shared" si="31"/>
        <v>Normal</v>
      </c>
    </row>
    <row r="1182">
      <c r="C1182" s="20">
        <v>44250.45060239584</v>
      </c>
      <c r="D1182" s="70" t="s">
        <v>636</v>
      </c>
      <c r="E1182" s="70" t="s">
        <v>636</v>
      </c>
      <c r="F1182" s="1">
        <v>4.0</v>
      </c>
      <c r="G1182" s="1">
        <v>2.0</v>
      </c>
      <c r="H1182" s="1">
        <v>3.0</v>
      </c>
      <c r="I1182" s="1">
        <v>5.0</v>
      </c>
      <c r="J1182" s="1">
        <v>4.0</v>
      </c>
      <c r="K1182" s="1">
        <v>3.0</v>
      </c>
      <c r="L1182" s="1">
        <v>3.0</v>
      </c>
      <c r="M1182" s="1">
        <v>3.0</v>
      </c>
      <c r="N1182" s="1">
        <v>2.0</v>
      </c>
      <c r="O1182" s="1">
        <v>4.0</v>
      </c>
      <c r="P1182" s="1">
        <v>4.0</v>
      </c>
      <c r="Q1182" s="1">
        <v>5.0</v>
      </c>
      <c r="R1182" s="1">
        <v>1.0</v>
      </c>
      <c r="S1182" s="1">
        <v>1.0</v>
      </c>
      <c r="T1182" s="1">
        <v>5.0</v>
      </c>
      <c r="U1182" s="1">
        <v>3.0</v>
      </c>
      <c r="V1182" s="1">
        <v>3.0</v>
      </c>
      <c r="W1182" s="1">
        <v>4.0</v>
      </c>
      <c r="X1182" s="1">
        <v>5.0</v>
      </c>
      <c r="Y1182" s="1">
        <v>1.0</v>
      </c>
      <c r="Z1182" s="1">
        <v>1.0</v>
      </c>
      <c r="AA1182" s="1">
        <v>2.0</v>
      </c>
      <c r="AB1182" s="1">
        <v>2.0</v>
      </c>
      <c r="AC1182" s="1">
        <v>3.0</v>
      </c>
      <c r="AD1182" s="1">
        <v>3.0</v>
      </c>
      <c r="AE1182" s="1">
        <v>2.0</v>
      </c>
      <c r="AF1182" s="1">
        <v>3.0</v>
      </c>
      <c r="AG1182" s="1">
        <v>5.0</v>
      </c>
      <c r="AH1182" s="1">
        <v>5.0</v>
      </c>
      <c r="AI1182" s="1">
        <v>4.0</v>
      </c>
      <c r="AJ1182" s="1">
        <v>4.0</v>
      </c>
      <c r="AK1182" s="1">
        <v>1.0</v>
      </c>
      <c r="AL1182" s="1">
        <v>1.0</v>
      </c>
      <c r="AM1182" s="1">
        <v>1.0</v>
      </c>
      <c r="AN1182" s="1">
        <v>1.0</v>
      </c>
      <c r="AO1182" s="1">
        <v>1.0</v>
      </c>
      <c r="AP1182" s="1">
        <v>1.0</v>
      </c>
      <c r="AQ1182" s="1">
        <v>1.0</v>
      </c>
      <c r="AR1182" s="1">
        <v>1.0</v>
      </c>
      <c r="AS1182" s="1">
        <v>5.0</v>
      </c>
      <c r="AT1182" s="1">
        <v>3.0</v>
      </c>
      <c r="AU1182" s="1">
        <v>1.0</v>
      </c>
      <c r="AV1182" s="1">
        <v>4.0</v>
      </c>
      <c r="AW1182" s="1">
        <v>5.0</v>
      </c>
      <c r="AX1182" s="1">
        <v>5.0</v>
      </c>
      <c r="AY1182" s="1">
        <v>4.0</v>
      </c>
      <c r="AZ1182" s="1">
        <v>4.0</v>
      </c>
      <c r="BA1182" s="1">
        <v>4.0</v>
      </c>
      <c r="BB1182" s="1">
        <v>2.0</v>
      </c>
      <c r="BC1182" s="1">
        <v>4.0</v>
      </c>
      <c r="BD1182" s="1">
        <v>3.0</v>
      </c>
      <c r="BE1182" s="1">
        <v>4.0</v>
      </c>
      <c r="BF1182" s="1">
        <v>4.0</v>
      </c>
      <c r="BG1182" s="1">
        <v>5.0</v>
      </c>
      <c r="BH1182" s="1">
        <v>5.0</v>
      </c>
      <c r="BI1182" s="1">
        <v>1.0</v>
      </c>
      <c r="BJ1182" s="1">
        <v>8.0</v>
      </c>
      <c r="BK1182" s="1">
        <v>1.0</v>
      </c>
      <c r="BL1182" s="1">
        <v>1.0</v>
      </c>
      <c r="BM1182" s="1">
        <v>1.0</v>
      </c>
      <c r="BN1182" s="1">
        <v>1.0</v>
      </c>
      <c r="BO1182" s="1">
        <v>4.0</v>
      </c>
      <c r="BP1182" s="1">
        <v>4.0</v>
      </c>
      <c r="BQ1182" s="1">
        <v>5.0</v>
      </c>
      <c r="BR1182" s="1">
        <v>5.0</v>
      </c>
      <c r="BS1182" s="1">
        <v>4.0</v>
      </c>
      <c r="BT1182" s="1">
        <v>4.0</v>
      </c>
      <c r="BU1182" s="1">
        <v>5.0</v>
      </c>
      <c r="BV1182" s="1">
        <v>2.0</v>
      </c>
      <c r="BW1182" s="1">
        <v>2.0</v>
      </c>
      <c r="BX1182" s="1">
        <v>5.0</v>
      </c>
      <c r="BY1182" s="1">
        <v>4.0</v>
      </c>
      <c r="BZ1182" s="1">
        <v>5.0</v>
      </c>
      <c r="CA1182" s="64">
        <f t="shared" si="32"/>
        <v>231</v>
      </c>
      <c r="CB1182" s="45">
        <f t="shared" si="33"/>
        <v>27</v>
      </c>
      <c r="CC1182" s="45">
        <f t="shared" si="34"/>
        <v>25</v>
      </c>
      <c r="CD1182" s="45">
        <f t="shared" si="35"/>
        <v>21</v>
      </c>
      <c r="CE1182" s="45">
        <f t="shared" si="36"/>
        <v>27</v>
      </c>
      <c r="CF1182" s="45">
        <f t="shared" si="37"/>
        <v>12</v>
      </c>
      <c r="CG1182" s="45">
        <f t="shared" si="38"/>
        <v>30</v>
      </c>
      <c r="CH1182" s="45">
        <f t="shared" si="39"/>
        <v>28</v>
      </c>
      <c r="CI1182" s="45">
        <f t="shared" si="40"/>
        <v>0.8</v>
      </c>
      <c r="CJ1182">
        <f t="shared" si="10"/>
        <v>22</v>
      </c>
      <c r="CK1182" s="45">
        <f t="shared" si="41"/>
        <v>31</v>
      </c>
      <c r="CM1182" s="40">
        <f>VLOOKUP(CB1182,'PROMIS 57 T-Score Conversions'!Q$3:R$35,2,TRUE)</f>
        <v>40.1</v>
      </c>
      <c r="CN1182" s="44" t="str">
        <f t="shared" si="20"/>
        <v>Mild</v>
      </c>
      <c r="CO1182" s="40">
        <f>VLOOKUP(CC1182,'PROMIS 57 T-Score Conversions'!A$3:B$35,2,TRUE)</f>
        <v>63.5</v>
      </c>
      <c r="CP1182" s="39" t="str">
        <f t="shared" si="21"/>
        <v>Moderate</v>
      </c>
      <c r="CQ1182" s="40">
        <f>VLOOKUP(CD1182,'PROMIS 57 T-Score Conversions'!E$3:F$35,2,TRUE)</f>
        <v>59.4</v>
      </c>
      <c r="CR1182" s="39" t="str">
        <f t="shared" si="22"/>
        <v>Mild</v>
      </c>
      <c r="CS1182" s="40">
        <f>VLOOKUP(CE1182,'PROMIS 57 T-Score Conversions'!U$3:V$35,2,TRUE)</f>
        <v>60.4</v>
      </c>
      <c r="CT1182" s="39" t="str">
        <f t="shared" si="42"/>
        <v>Moderate</v>
      </c>
      <c r="CU1182" s="40">
        <f>VLOOKUP(CF1182,'PROMIS 57 T-Score Conversions'!Y$3:Z$35,2,TRUE)</f>
        <v>39.8</v>
      </c>
      <c r="CV1182" s="39" t="str">
        <f t="shared" si="24"/>
        <v>Normal</v>
      </c>
      <c r="CW1182" s="40">
        <f>vlookup(CG1182,'PROMIS 57 T-Score Conversions'!M$3:N$35,2,TRUE)</f>
        <v>49.9</v>
      </c>
      <c r="CX1182" s="39" t="str">
        <f t="shared" si="25"/>
        <v>Normal</v>
      </c>
      <c r="CY1182" s="40">
        <f>VLOOKup(CH1182,'PROMIS 57 T-Score Conversions'!I$3:J$35,2,TRUE)</f>
        <v>64.1</v>
      </c>
      <c r="CZ1182" s="39" t="str">
        <f t="shared" si="26"/>
        <v>Moderate</v>
      </c>
      <c r="DA1182" s="37">
        <f>VLOOKUP(CJ1182,'PROMIS 57 T-Score Conversions'!AC$3:AD$35,2,TRUE)</f>
        <v>38.71</v>
      </c>
      <c r="DB1182" s="44" t="str">
        <f t="shared" si="30"/>
        <v>Moderate</v>
      </c>
      <c r="DC1182" s="40">
        <f>VLOOKUP(CK1182,'PROMIS 57 T-Score Conversions'!AG$3:AH$35,2,TRUE)</f>
        <v>50.21</v>
      </c>
      <c r="DD1182" s="39" t="str">
        <f t="shared" si="31"/>
        <v>Normal</v>
      </c>
    </row>
    <row r="1183">
      <c r="A1183" s="1" t="b">
        <v>1</v>
      </c>
      <c r="B1183" s="1" t="b">
        <v>1</v>
      </c>
      <c r="C1183" s="20">
        <v>44250.46371859954</v>
      </c>
      <c r="D1183" s="1" t="s">
        <v>638</v>
      </c>
      <c r="E1183" s="1">
        <v>2491.0</v>
      </c>
      <c r="F1183" s="1">
        <v>3.0</v>
      </c>
      <c r="G1183" s="1">
        <v>2.0</v>
      </c>
      <c r="H1183" s="1">
        <v>4.0</v>
      </c>
      <c r="I1183" s="1">
        <v>4.0</v>
      </c>
      <c r="J1183" s="1">
        <v>1.0</v>
      </c>
      <c r="K1183" s="1">
        <v>3.0</v>
      </c>
      <c r="L1183" s="1">
        <v>4.0</v>
      </c>
      <c r="M1183" s="1">
        <v>3.0</v>
      </c>
      <c r="N1183" s="1">
        <v>4.0</v>
      </c>
      <c r="O1183" s="1">
        <v>4.0</v>
      </c>
      <c r="P1183" s="1">
        <v>4.0</v>
      </c>
      <c r="Q1183" s="1">
        <v>4.0</v>
      </c>
      <c r="R1183" s="1">
        <v>4.0</v>
      </c>
      <c r="S1183" s="1">
        <v>4.0</v>
      </c>
      <c r="T1183" s="1">
        <v>4.0</v>
      </c>
      <c r="U1183" s="1">
        <v>3.0</v>
      </c>
      <c r="V1183" s="1">
        <v>3.0</v>
      </c>
      <c r="W1183" s="1">
        <v>3.0</v>
      </c>
      <c r="X1183" s="1">
        <v>3.0</v>
      </c>
      <c r="Y1183" s="1">
        <v>3.0</v>
      </c>
      <c r="Z1183" s="1">
        <v>3.0</v>
      </c>
      <c r="AA1183" s="1">
        <v>4.0</v>
      </c>
      <c r="AB1183" s="1">
        <v>4.0</v>
      </c>
      <c r="AC1183" s="1">
        <v>3.0</v>
      </c>
      <c r="AD1183" s="1">
        <v>4.0</v>
      </c>
      <c r="AE1183" s="1">
        <v>5.0</v>
      </c>
      <c r="AF1183" s="1">
        <v>5.0</v>
      </c>
      <c r="AG1183" s="1">
        <v>5.0</v>
      </c>
      <c r="AH1183" s="1">
        <v>4.0</v>
      </c>
      <c r="AI1183" s="1">
        <v>4.0</v>
      </c>
      <c r="AJ1183" s="1">
        <v>5.0</v>
      </c>
      <c r="AK1183" s="1">
        <v>5.0</v>
      </c>
      <c r="AL1183" s="1">
        <v>3.0</v>
      </c>
      <c r="AM1183" s="1">
        <v>3.0</v>
      </c>
      <c r="AN1183" s="1">
        <v>4.0</v>
      </c>
      <c r="AO1183" s="1">
        <v>4.0</v>
      </c>
      <c r="AP1183" s="1">
        <v>4.0</v>
      </c>
      <c r="AQ1183" s="1">
        <v>4.0</v>
      </c>
      <c r="AR1183" s="1">
        <v>4.0</v>
      </c>
      <c r="AS1183" s="1">
        <v>4.0</v>
      </c>
      <c r="AT1183" s="1">
        <v>2.0</v>
      </c>
      <c r="AU1183" s="1">
        <v>2.0</v>
      </c>
      <c r="AV1183" s="1">
        <v>2.0</v>
      </c>
      <c r="AW1183" s="1">
        <v>2.0</v>
      </c>
      <c r="AX1183" s="1">
        <v>2.0</v>
      </c>
      <c r="AY1183" s="1">
        <v>2.0</v>
      </c>
      <c r="AZ1183" s="1">
        <v>2.0</v>
      </c>
      <c r="BA1183" s="1">
        <v>2.0</v>
      </c>
      <c r="BB1183" s="1">
        <v>2.0</v>
      </c>
      <c r="BC1183" s="1">
        <v>2.0</v>
      </c>
      <c r="BD1183" s="1">
        <v>2.0</v>
      </c>
      <c r="BE1183" s="1">
        <v>2.0</v>
      </c>
      <c r="BF1183" s="1">
        <v>2.0</v>
      </c>
      <c r="BG1183" s="1">
        <v>2.0</v>
      </c>
      <c r="BH1183" s="1">
        <v>2.0</v>
      </c>
      <c r="BI1183" s="1">
        <v>2.0</v>
      </c>
      <c r="BJ1183" s="1">
        <v>3.0</v>
      </c>
      <c r="BK1183" s="1">
        <v>1.0</v>
      </c>
      <c r="BL1183" s="1">
        <v>1.0</v>
      </c>
      <c r="BM1183" s="1">
        <v>1.0</v>
      </c>
      <c r="BN1183" s="1">
        <v>1.0</v>
      </c>
      <c r="BO1183" s="1">
        <v>1.0</v>
      </c>
      <c r="BP1183" s="1">
        <v>1.0</v>
      </c>
      <c r="BQ1183" s="1">
        <v>1.0</v>
      </c>
      <c r="BR1183" s="1">
        <v>1.0</v>
      </c>
      <c r="BS1183" s="1">
        <v>5.0</v>
      </c>
      <c r="BT1183" s="1">
        <v>5.0</v>
      </c>
      <c r="BU1183" s="1">
        <v>5.0</v>
      </c>
      <c r="BV1183" s="1">
        <v>5.0</v>
      </c>
      <c r="BW1183" s="1">
        <v>5.0</v>
      </c>
      <c r="BX1183" s="1">
        <v>5.0</v>
      </c>
      <c r="BY1183" s="1">
        <v>5.0</v>
      </c>
      <c r="BZ1183" s="1">
        <v>5.0</v>
      </c>
      <c r="CA1183" s="64">
        <f t="shared" si="32"/>
        <v>231</v>
      </c>
      <c r="CB1183" s="45">
        <f t="shared" si="33"/>
        <v>24</v>
      </c>
      <c r="CC1183" s="45">
        <f t="shared" si="34"/>
        <v>31</v>
      </c>
      <c r="CD1183" s="45">
        <f t="shared" si="35"/>
        <v>26</v>
      </c>
      <c r="CE1183" s="45">
        <f t="shared" si="36"/>
        <v>37</v>
      </c>
      <c r="CF1183" s="45">
        <f t="shared" si="37"/>
        <v>30</v>
      </c>
      <c r="CG1183" s="45">
        <f t="shared" si="38"/>
        <v>16</v>
      </c>
      <c r="CH1183" s="45">
        <f t="shared" si="39"/>
        <v>16</v>
      </c>
      <c r="CI1183" s="45">
        <f t="shared" si="40"/>
        <v>0.3</v>
      </c>
      <c r="CJ1183">
        <f t="shared" si="10"/>
        <v>8</v>
      </c>
      <c r="CK1183" s="45">
        <f t="shared" si="41"/>
        <v>40</v>
      </c>
      <c r="CM1183" s="40">
        <f>VLOOKUP(CB1183,'PROMIS 57 T-Score Conversions'!Q$3:R$35,2,TRUE)</f>
        <v>38.1</v>
      </c>
      <c r="CN1183" s="44" t="str">
        <f t="shared" si="20"/>
        <v>Moderate</v>
      </c>
      <c r="CO1183" s="40">
        <f>VLOOKUP(CC1183,'PROMIS 57 T-Score Conversions'!A$3:B$35,2,TRUE)</f>
        <v>69.8</v>
      </c>
      <c r="CP1183" s="39" t="str">
        <f t="shared" si="21"/>
        <v>Severe</v>
      </c>
      <c r="CQ1183" s="40">
        <f>VLOOKUP(CD1183,'PROMIS 57 T-Score Conversions'!E$3:F$35,2,TRUE)</f>
        <v>63.9</v>
      </c>
      <c r="CR1183" s="39" t="str">
        <f t="shared" si="22"/>
        <v>Moderate</v>
      </c>
      <c r="CS1183" s="40">
        <f>VLOOKUP(CE1183,'PROMIS 57 T-Score Conversions'!U$3:V$35,2,TRUE)</f>
        <v>71</v>
      </c>
      <c r="CT1183" s="39" t="str">
        <f t="shared" si="42"/>
        <v>Severe</v>
      </c>
      <c r="CU1183" s="40">
        <f>VLOOKUP(CF1183,'PROMIS 57 T-Score Conversions'!Y$3:Z$35,2,TRUE)</f>
        <v>60.4</v>
      </c>
      <c r="CV1183" s="39" t="str">
        <f t="shared" si="24"/>
        <v>Moderate</v>
      </c>
      <c r="CW1183" s="40">
        <f>vlookup(CG1183,'PROMIS 57 T-Score Conversions'!M$3:N$35,2,TRUE)</f>
        <v>36.9</v>
      </c>
      <c r="CX1183" s="39" t="str">
        <f t="shared" si="25"/>
        <v>Moderate</v>
      </c>
      <c r="CY1183" s="40">
        <f>VLOOKup(CH1183,'PROMIS 57 T-Score Conversions'!I$3:J$35,2,TRUE)</f>
        <v>55.8</v>
      </c>
      <c r="CZ1183" s="39" t="str">
        <f t="shared" si="26"/>
        <v>Mild</v>
      </c>
      <c r="DA1183" s="37">
        <f>VLOOKUP(CJ1183,'PROMIS 57 T-Score Conversions'!AC$3:AD$35,2,TRUE)</f>
        <v>22.41</v>
      </c>
      <c r="DB1183" s="44" t="str">
        <f t="shared" si="30"/>
        <v>Severe</v>
      </c>
      <c r="DC1183" s="40">
        <f>VLOOKUP(CK1183,'PROMIS 57 T-Score Conversions'!AG$3:AH$35,2,TRUE)</f>
        <v>67.09</v>
      </c>
      <c r="DD1183" s="39" t="str">
        <f t="shared" si="31"/>
        <v>Moderate</v>
      </c>
    </row>
    <row r="1184">
      <c r="A1184" s="1" t="b">
        <v>1</v>
      </c>
      <c r="B1184" s="1" t="b">
        <v>1</v>
      </c>
      <c r="C1184" s="20">
        <v>44250.486212800926</v>
      </c>
      <c r="D1184" s="1" t="s">
        <v>316</v>
      </c>
      <c r="E1184" s="1">
        <v>2103.0</v>
      </c>
      <c r="F1184" s="1">
        <v>1.0</v>
      </c>
      <c r="G1184" s="1">
        <v>1.0</v>
      </c>
      <c r="H1184" s="1">
        <v>1.0</v>
      </c>
      <c r="I1184" s="1">
        <v>1.0</v>
      </c>
      <c r="J1184" s="1">
        <v>1.0</v>
      </c>
      <c r="K1184" s="1">
        <v>1.0</v>
      </c>
      <c r="L1184" s="1">
        <v>1.0</v>
      </c>
      <c r="M1184" s="1">
        <v>1.0</v>
      </c>
      <c r="N1184" s="1">
        <v>5.0</v>
      </c>
      <c r="O1184" s="1">
        <v>3.0</v>
      </c>
      <c r="P1184" s="1">
        <v>3.0</v>
      </c>
      <c r="Q1184" s="1">
        <v>4.0</v>
      </c>
      <c r="R1184" s="1">
        <v>4.0</v>
      </c>
      <c r="S1184" s="1">
        <v>4.0</v>
      </c>
      <c r="T1184" s="1">
        <v>4.0</v>
      </c>
      <c r="U1184" s="1">
        <v>4.0</v>
      </c>
      <c r="V1184" s="1">
        <v>1.0</v>
      </c>
      <c r="W1184" s="1">
        <v>2.0</v>
      </c>
      <c r="X1184" s="1">
        <v>2.0</v>
      </c>
      <c r="Y1184" s="1">
        <v>1.0</v>
      </c>
      <c r="Z1184" s="1">
        <v>1.0</v>
      </c>
      <c r="AA1184" s="1">
        <v>4.0</v>
      </c>
      <c r="AB1184" s="1">
        <v>1.0</v>
      </c>
      <c r="AC1184" s="1">
        <v>2.0</v>
      </c>
      <c r="AD1184" s="1">
        <v>4.0</v>
      </c>
      <c r="AE1184" s="1">
        <v>4.0</v>
      </c>
      <c r="AF1184" s="1">
        <v>4.0</v>
      </c>
      <c r="AG1184" s="1">
        <v>4.0</v>
      </c>
      <c r="AH1184" s="1">
        <v>5.0</v>
      </c>
      <c r="AI1184" s="1">
        <v>5.0</v>
      </c>
      <c r="AJ1184" s="1">
        <v>4.0</v>
      </c>
      <c r="AK1184" s="1">
        <v>5.0</v>
      </c>
      <c r="AL1184" s="1">
        <v>5.0</v>
      </c>
      <c r="AM1184" s="1">
        <v>5.0</v>
      </c>
      <c r="AN1184" s="1">
        <v>4.0</v>
      </c>
      <c r="AO1184" s="1">
        <v>4.0</v>
      </c>
      <c r="AP1184" s="1">
        <v>5.0</v>
      </c>
      <c r="AQ1184" s="1">
        <v>5.0</v>
      </c>
      <c r="AR1184" s="1">
        <v>3.0</v>
      </c>
      <c r="AS1184" s="1">
        <v>5.0</v>
      </c>
      <c r="AT1184" s="1">
        <v>1.0</v>
      </c>
      <c r="AU1184" s="1">
        <v>2.0</v>
      </c>
      <c r="AV1184" s="1">
        <v>2.0</v>
      </c>
      <c r="AW1184" s="1">
        <v>1.0</v>
      </c>
      <c r="AX1184" s="1">
        <v>1.0</v>
      </c>
      <c r="AY1184" s="1">
        <v>1.0</v>
      </c>
      <c r="AZ1184" s="1">
        <v>1.0</v>
      </c>
      <c r="BA1184" s="1">
        <v>2.0</v>
      </c>
      <c r="BB1184" s="1">
        <v>4.0</v>
      </c>
      <c r="BC1184" s="1">
        <v>4.0</v>
      </c>
      <c r="BD1184" s="1">
        <v>5.0</v>
      </c>
      <c r="BE1184" s="1">
        <v>4.0</v>
      </c>
      <c r="BF1184" s="1">
        <v>5.0</v>
      </c>
      <c r="BG1184" s="1">
        <v>5.0</v>
      </c>
      <c r="BH1184" s="1">
        <v>5.0</v>
      </c>
      <c r="BI1184" s="1">
        <v>4.0</v>
      </c>
      <c r="BJ1184" s="1">
        <v>8.0</v>
      </c>
      <c r="BK1184" s="1">
        <v>3.0</v>
      </c>
      <c r="BL1184" s="1">
        <v>4.0</v>
      </c>
      <c r="BM1184" s="1">
        <v>3.0</v>
      </c>
      <c r="BN1184" s="1">
        <v>1.0</v>
      </c>
      <c r="BO1184" s="1">
        <v>3.0</v>
      </c>
      <c r="BP1184" s="1">
        <v>1.0</v>
      </c>
      <c r="BQ1184" s="1">
        <v>1.0</v>
      </c>
      <c r="BR1184" s="1">
        <v>3.0</v>
      </c>
      <c r="BS1184" s="1">
        <v>3.0</v>
      </c>
      <c r="BT1184" s="1">
        <v>3.0</v>
      </c>
      <c r="BU1184" s="1">
        <v>5.0</v>
      </c>
      <c r="BV1184" s="1">
        <v>3.0</v>
      </c>
      <c r="BW1184" s="1">
        <v>5.0</v>
      </c>
      <c r="BX1184" s="1">
        <v>3.0</v>
      </c>
      <c r="BY1184" s="1">
        <v>5.0</v>
      </c>
      <c r="BZ1184" s="1">
        <v>4.0</v>
      </c>
      <c r="CA1184" s="64">
        <f t="shared" si="32"/>
        <v>229</v>
      </c>
      <c r="CB1184" s="45">
        <f t="shared" si="33"/>
        <v>8</v>
      </c>
      <c r="CC1184" s="45">
        <f t="shared" si="34"/>
        <v>31</v>
      </c>
      <c r="CD1184" s="45">
        <f t="shared" si="35"/>
        <v>14</v>
      </c>
      <c r="CE1184" s="45">
        <f t="shared" si="36"/>
        <v>35</v>
      </c>
      <c r="CF1184" s="45">
        <f t="shared" si="37"/>
        <v>36</v>
      </c>
      <c r="CG1184" s="45">
        <f t="shared" si="38"/>
        <v>11</v>
      </c>
      <c r="CH1184" s="45">
        <f t="shared" si="39"/>
        <v>36</v>
      </c>
      <c r="CI1184" s="45">
        <f t="shared" si="40"/>
        <v>0.8</v>
      </c>
      <c r="CJ1184">
        <f t="shared" si="10"/>
        <v>19</v>
      </c>
      <c r="CK1184" s="45">
        <f t="shared" si="41"/>
        <v>31</v>
      </c>
      <c r="CM1184" s="40">
        <f>VLOOKUP(CB1184,'PROMIS 57 T-Score Conversions'!Q$3:R$35,2,TRUE)</f>
        <v>20.3</v>
      </c>
      <c r="CN1184" s="44" t="str">
        <f t="shared" si="20"/>
        <v>Severe</v>
      </c>
      <c r="CO1184" s="40">
        <f>VLOOKUP(CC1184,'PROMIS 57 T-Score Conversions'!A$3:B$35,2,TRUE)</f>
        <v>69.8</v>
      </c>
      <c r="CP1184" s="39" t="str">
        <f t="shared" si="21"/>
        <v>Severe</v>
      </c>
      <c r="CQ1184" s="40">
        <f>VLOOKUP(CD1184,'PROMIS 57 T-Score Conversions'!E$3:F$35,2,TRUE)</f>
        <v>53.2</v>
      </c>
      <c r="CR1184" s="39" t="str">
        <f t="shared" si="22"/>
        <v>Normal</v>
      </c>
      <c r="CS1184" s="40">
        <f>VLOOKUP(CE1184,'PROMIS 57 T-Score Conversions'!U$3:V$35,2,TRUE)</f>
        <v>68.6</v>
      </c>
      <c r="CT1184" s="39" t="str">
        <f t="shared" si="42"/>
        <v>Moderate</v>
      </c>
      <c r="CU1184" s="40">
        <f>VLOOKUP(CF1184,'PROMIS 57 T-Score Conversions'!Y$3:Z$35,2,TRUE)</f>
        <v>67.5</v>
      </c>
      <c r="CV1184" s="39" t="str">
        <f t="shared" si="24"/>
        <v>Moderate</v>
      </c>
      <c r="CW1184" s="40">
        <f>vlookup(CG1184,'PROMIS 57 T-Score Conversions'!M$3:N$35,2,TRUE)</f>
        <v>32.6</v>
      </c>
      <c r="CX1184" s="39" t="str">
        <f t="shared" si="25"/>
        <v>Moderate</v>
      </c>
      <c r="CY1184" s="40">
        <f>VLOOKup(CH1184,'PROMIS 57 T-Score Conversions'!I$3:J$35,2,TRUE)</f>
        <v>70.1</v>
      </c>
      <c r="CZ1184" s="39" t="str">
        <f t="shared" si="26"/>
        <v>Severe</v>
      </c>
      <c r="DA1184" s="37">
        <f>VLOOKUP(CJ1184,'PROMIS 57 T-Score Conversions'!AC$3:AD$35,2,TRUE)</f>
        <v>36.36</v>
      </c>
      <c r="DB1184" s="44" t="str">
        <f t="shared" si="30"/>
        <v>Moderate</v>
      </c>
      <c r="DC1184" s="40">
        <f>VLOOKUP(CK1184,'PROMIS 57 T-Score Conversions'!AG$3:AH$35,2,TRUE)</f>
        <v>50.21</v>
      </c>
      <c r="DD1184" s="39" t="str">
        <f t="shared" si="31"/>
        <v>Normal</v>
      </c>
    </row>
    <row r="1185">
      <c r="A1185" s="1" t="b">
        <v>1</v>
      </c>
      <c r="B1185" s="1" t="b">
        <v>1</v>
      </c>
      <c r="C1185" s="20">
        <v>44250.507009560184</v>
      </c>
      <c r="D1185" s="1" t="s">
        <v>639</v>
      </c>
      <c r="E1185" s="1">
        <v>2469.0</v>
      </c>
      <c r="F1185" s="1">
        <v>3.0</v>
      </c>
      <c r="G1185" s="1">
        <v>3.0</v>
      </c>
      <c r="H1185" s="1">
        <v>4.0</v>
      </c>
      <c r="I1185" s="1">
        <v>2.0</v>
      </c>
      <c r="J1185" s="1">
        <v>1.0</v>
      </c>
      <c r="K1185" s="1">
        <v>2.0</v>
      </c>
      <c r="L1185" s="1">
        <v>3.0</v>
      </c>
      <c r="M1185" s="1">
        <v>2.0</v>
      </c>
      <c r="N1185" s="1">
        <v>3.0</v>
      </c>
      <c r="O1185" s="1">
        <v>3.0</v>
      </c>
      <c r="P1185" s="1">
        <v>3.0</v>
      </c>
      <c r="Q1185" s="1">
        <v>3.0</v>
      </c>
      <c r="R1185" s="1">
        <v>3.0</v>
      </c>
      <c r="S1185" s="1">
        <v>3.0</v>
      </c>
      <c r="T1185" s="1">
        <v>4.0</v>
      </c>
      <c r="U1185" s="1">
        <v>3.0</v>
      </c>
      <c r="V1185" s="1">
        <v>2.0</v>
      </c>
      <c r="W1185" s="1">
        <v>2.0</v>
      </c>
      <c r="X1185" s="1">
        <v>3.0</v>
      </c>
      <c r="Y1185" s="1">
        <v>2.0</v>
      </c>
      <c r="Z1185" s="1">
        <v>3.0</v>
      </c>
      <c r="AA1185" s="1">
        <v>3.0</v>
      </c>
      <c r="AB1185" s="1">
        <v>2.0</v>
      </c>
      <c r="AC1185" s="1">
        <v>3.0</v>
      </c>
      <c r="AD1185" s="1">
        <v>5.0</v>
      </c>
      <c r="AE1185" s="1">
        <v>4.0</v>
      </c>
      <c r="AF1185" s="1">
        <v>5.0</v>
      </c>
      <c r="AG1185" s="1">
        <v>5.0</v>
      </c>
      <c r="AH1185" s="1">
        <v>4.0</v>
      </c>
      <c r="AI1185" s="1">
        <v>5.0</v>
      </c>
      <c r="AJ1185" s="1">
        <v>4.0</v>
      </c>
      <c r="AK1185" s="1">
        <v>5.0</v>
      </c>
      <c r="AL1185" s="1">
        <v>4.0</v>
      </c>
      <c r="AM1185" s="1">
        <v>5.0</v>
      </c>
      <c r="AN1185" s="1">
        <v>4.0</v>
      </c>
      <c r="AO1185" s="1">
        <v>5.0</v>
      </c>
      <c r="AP1185" s="1">
        <v>4.0</v>
      </c>
      <c r="AQ1185" s="1">
        <v>5.0</v>
      </c>
      <c r="AR1185" s="1">
        <v>5.0</v>
      </c>
      <c r="AS1185" s="1">
        <v>4.0</v>
      </c>
      <c r="AT1185" s="1">
        <v>2.0</v>
      </c>
      <c r="AU1185" s="1">
        <v>1.0</v>
      </c>
      <c r="AV1185" s="1">
        <v>2.0</v>
      </c>
      <c r="AW1185" s="1">
        <v>2.0</v>
      </c>
      <c r="AX1185" s="1">
        <v>1.0</v>
      </c>
      <c r="AY1185" s="1">
        <v>2.0</v>
      </c>
      <c r="AZ1185" s="1">
        <v>1.0</v>
      </c>
      <c r="BA1185" s="1">
        <v>2.0</v>
      </c>
      <c r="BB1185" s="1">
        <v>2.0</v>
      </c>
      <c r="BC1185" s="1">
        <v>2.0</v>
      </c>
      <c r="BD1185" s="1">
        <v>2.0</v>
      </c>
      <c r="BE1185" s="1">
        <v>2.0</v>
      </c>
      <c r="BF1185" s="1">
        <v>2.0</v>
      </c>
      <c r="BG1185" s="1">
        <v>2.0</v>
      </c>
      <c r="BH1185" s="1">
        <v>2.0</v>
      </c>
      <c r="BI1185" s="1">
        <v>2.0</v>
      </c>
      <c r="BJ1185" s="1">
        <v>2.0</v>
      </c>
      <c r="BK1185" s="1">
        <v>1.0</v>
      </c>
      <c r="BL1185" s="1">
        <v>1.0</v>
      </c>
      <c r="BM1185" s="1">
        <v>1.0</v>
      </c>
      <c r="BN1185" s="1">
        <v>1.0</v>
      </c>
      <c r="BO1185" s="1">
        <v>2.0</v>
      </c>
      <c r="BP1185" s="1">
        <v>2.0</v>
      </c>
      <c r="BQ1185" s="1">
        <v>1.0</v>
      </c>
      <c r="BR1185" s="1">
        <v>1.0</v>
      </c>
      <c r="BS1185" s="1">
        <v>5.0</v>
      </c>
      <c r="BT1185" s="1">
        <v>5.0</v>
      </c>
      <c r="BU1185" s="1">
        <v>5.0</v>
      </c>
      <c r="BV1185" s="1">
        <v>5.0</v>
      </c>
      <c r="BW1185" s="1">
        <v>5.0</v>
      </c>
      <c r="BX1185" s="1">
        <v>5.0</v>
      </c>
      <c r="BY1185" s="1">
        <v>5.0</v>
      </c>
      <c r="BZ1185" s="1">
        <v>5.0</v>
      </c>
      <c r="CA1185" s="64">
        <f t="shared" si="32"/>
        <v>219</v>
      </c>
      <c r="CB1185" s="45">
        <f t="shared" si="33"/>
        <v>20</v>
      </c>
      <c r="CC1185" s="45">
        <f t="shared" si="34"/>
        <v>25</v>
      </c>
      <c r="CD1185" s="45">
        <f t="shared" si="35"/>
        <v>20</v>
      </c>
      <c r="CE1185" s="45">
        <f t="shared" si="36"/>
        <v>37</v>
      </c>
      <c r="CF1185" s="45">
        <f t="shared" si="37"/>
        <v>36</v>
      </c>
      <c r="CG1185" s="45">
        <f t="shared" si="38"/>
        <v>13</v>
      </c>
      <c r="CH1185" s="45">
        <f t="shared" si="39"/>
        <v>16</v>
      </c>
      <c r="CI1185" s="45">
        <f t="shared" si="40"/>
        <v>0.2</v>
      </c>
      <c r="CJ1185">
        <f t="shared" si="10"/>
        <v>10</v>
      </c>
      <c r="CK1185" s="45">
        <f t="shared" si="41"/>
        <v>40</v>
      </c>
      <c r="CM1185" s="40">
        <f>VLOOKUP(CB1185,'PROMIS 57 T-Score Conversions'!Q$3:R$35,2,TRUE)</f>
        <v>35.4</v>
      </c>
      <c r="CN1185" s="44" t="str">
        <f t="shared" si="20"/>
        <v>Moderate</v>
      </c>
      <c r="CO1185" s="40">
        <f>VLOOKUP(CC1185,'PROMIS 57 T-Score Conversions'!A$3:B$35,2,TRUE)</f>
        <v>63.5</v>
      </c>
      <c r="CP1185" s="39" t="str">
        <f t="shared" si="21"/>
        <v>Moderate</v>
      </c>
      <c r="CQ1185" s="40">
        <f>VLOOKUP(CD1185,'PROMIS 57 T-Score Conversions'!E$3:F$35,2,TRUE)</f>
        <v>58.5</v>
      </c>
      <c r="CR1185" s="39" t="str">
        <f t="shared" si="22"/>
        <v>Mild</v>
      </c>
      <c r="CS1185" s="40">
        <f>VLOOKUP(CE1185,'PROMIS 57 T-Score Conversions'!U$3:V$35,2,TRUE)</f>
        <v>71</v>
      </c>
      <c r="CT1185" s="39" t="str">
        <f t="shared" si="42"/>
        <v>Severe</v>
      </c>
      <c r="CU1185" s="40">
        <f>VLOOKUP(CF1185,'PROMIS 57 T-Score Conversions'!Y$3:Z$35,2,TRUE)</f>
        <v>67.5</v>
      </c>
      <c r="CV1185" s="39" t="str">
        <f t="shared" si="24"/>
        <v>Moderate</v>
      </c>
      <c r="CW1185" s="40">
        <f>vlookup(CG1185,'PROMIS 57 T-Score Conversions'!M$3:N$35,2,TRUE)</f>
        <v>34.5</v>
      </c>
      <c r="CX1185" s="39" t="str">
        <f t="shared" si="25"/>
        <v>Moderate</v>
      </c>
      <c r="CY1185" s="40">
        <f>VLOOKup(CH1185,'PROMIS 57 T-Score Conversions'!I$3:J$35,2,TRUE)</f>
        <v>55.8</v>
      </c>
      <c r="CZ1185" s="39" t="str">
        <f t="shared" si="26"/>
        <v>Mild</v>
      </c>
      <c r="DA1185" s="37">
        <f>VLOOKUP(CJ1185,'PROMIS 57 T-Score Conversions'!AC$3:AD$35,2,TRUE)</f>
        <v>27.45</v>
      </c>
      <c r="DB1185" s="44" t="str">
        <f t="shared" si="30"/>
        <v>Severe</v>
      </c>
      <c r="DC1185" s="40">
        <f>VLOOKUP(CK1185,'PROMIS 57 T-Score Conversions'!AG$3:AH$35,2,TRUE)</f>
        <v>67.09</v>
      </c>
      <c r="DD1185" s="39" t="str">
        <f t="shared" si="31"/>
        <v>Moderate</v>
      </c>
    </row>
    <row r="1186">
      <c r="A1186" s="1" t="b">
        <v>1</v>
      </c>
      <c r="B1186" s="1" t="b">
        <v>1</v>
      </c>
      <c r="C1186" s="20">
        <v>44250.845061898144</v>
      </c>
      <c r="D1186" s="1" t="s">
        <v>585</v>
      </c>
      <c r="E1186" s="1">
        <v>2327.0</v>
      </c>
      <c r="F1186" s="1">
        <v>2.0</v>
      </c>
      <c r="G1186" s="1">
        <v>4.0</v>
      </c>
      <c r="H1186" s="1">
        <v>1.0</v>
      </c>
      <c r="I1186" s="1">
        <v>2.0</v>
      </c>
      <c r="J1186" s="1">
        <v>1.0</v>
      </c>
      <c r="K1186" s="1">
        <v>3.0</v>
      </c>
      <c r="L1186" s="1">
        <v>2.0</v>
      </c>
      <c r="M1186" s="1">
        <v>2.0</v>
      </c>
      <c r="N1186" s="1">
        <v>1.0</v>
      </c>
      <c r="O1186" s="1">
        <v>2.0</v>
      </c>
      <c r="P1186" s="1">
        <v>2.0</v>
      </c>
      <c r="Q1186" s="1">
        <v>3.0</v>
      </c>
      <c r="R1186" s="1">
        <v>1.0</v>
      </c>
      <c r="S1186" s="1">
        <v>1.0</v>
      </c>
      <c r="T1186" s="1">
        <v>2.0</v>
      </c>
      <c r="U1186" s="1">
        <v>3.0</v>
      </c>
      <c r="V1186" s="1">
        <v>2.0</v>
      </c>
      <c r="W1186" s="1">
        <v>1.0</v>
      </c>
      <c r="X1186" s="1">
        <v>2.0</v>
      </c>
      <c r="Y1186" s="1">
        <v>2.0</v>
      </c>
      <c r="Z1186" s="1">
        <v>1.0</v>
      </c>
      <c r="AA1186" s="1">
        <v>2.0</v>
      </c>
      <c r="AB1186" s="1">
        <v>3.0</v>
      </c>
      <c r="AC1186" s="1">
        <v>3.0</v>
      </c>
      <c r="AD1186" s="1">
        <v>5.0</v>
      </c>
      <c r="AE1186" s="1">
        <v>5.0</v>
      </c>
      <c r="AF1186" s="1">
        <v>5.0</v>
      </c>
      <c r="AG1186" s="1">
        <v>5.0</v>
      </c>
      <c r="AH1186" s="1">
        <v>5.0</v>
      </c>
      <c r="AI1186" s="1">
        <v>5.0</v>
      </c>
      <c r="AJ1186" s="1">
        <v>5.0</v>
      </c>
      <c r="AK1186" s="1">
        <v>5.0</v>
      </c>
      <c r="AL1186" s="1">
        <v>1.0</v>
      </c>
      <c r="AM1186" s="1">
        <v>4.0</v>
      </c>
      <c r="AN1186" s="1">
        <v>1.0</v>
      </c>
      <c r="AO1186" s="1">
        <v>1.0</v>
      </c>
      <c r="AP1186" s="1">
        <v>3.0</v>
      </c>
      <c r="AQ1186" s="1">
        <v>1.0</v>
      </c>
      <c r="AR1186" s="1">
        <v>1.0</v>
      </c>
      <c r="AS1186" s="1">
        <v>4.0</v>
      </c>
      <c r="AT1186" s="1">
        <v>1.0</v>
      </c>
      <c r="AU1186" s="1">
        <v>1.0</v>
      </c>
      <c r="AV1186" s="1">
        <v>1.0</v>
      </c>
      <c r="AW1186" s="1">
        <v>1.0</v>
      </c>
      <c r="AX1186" s="1">
        <v>1.0</v>
      </c>
      <c r="AY1186" s="1">
        <v>1.0</v>
      </c>
      <c r="AZ1186" s="1">
        <v>1.0</v>
      </c>
      <c r="BA1186" s="1">
        <v>1.0</v>
      </c>
      <c r="BB1186" s="1">
        <v>5.0</v>
      </c>
      <c r="BC1186" s="1">
        <v>5.0</v>
      </c>
      <c r="BD1186" s="1">
        <v>4.0</v>
      </c>
      <c r="BE1186" s="1">
        <v>4.0</v>
      </c>
      <c r="BF1186" s="1">
        <v>5.0</v>
      </c>
      <c r="BG1186" s="1">
        <v>5.0</v>
      </c>
      <c r="BH1186" s="1">
        <v>5.0</v>
      </c>
      <c r="BI1186" s="1">
        <v>5.0</v>
      </c>
      <c r="BJ1186" s="1">
        <v>8.0</v>
      </c>
      <c r="BK1186" s="1">
        <v>2.0</v>
      </c>
      <c r="BL1186" s="1">
        <v>2.0</v>
      </c>
      <c r="BM1186" s="1">
        <v>1.0</v>
      </c>
      <c r="BN1186" s="1">
        <v>2.0</v>
      </c>
      <c r="BO1186" s="1">
        <v>2.0</v>
      </c>
      <c r="BP1186" s="1">
        <v>2.0</v>
      </c>
      <c r="BQ1186" s="1">
        <v>1.0</v>
      </c>
      <c r="BR1186" s="1">
        <v>2.0</v>
      </c>
      <c r="BS1186" s="1">
        <v>5.0</v>
      </c>
      <c r="BT1186" s="1">
        <v>5.0</v>
      </c>
      <c r="BU1186" s="1">
        <v>5.0</v>
      </c>
      <c r="BV1186" s="1">
        <v>5.0</v>
      </c>
      <c r="BW1186" s="1">
        <v>5.0</v>
      </c>
      <c r="BX1186" s="1">
        <v>5.0</v>
      </c>
      <c r="BY1186" s="1">
        <v>5.0</v>
      </c>
      <c r="BZ1186" s="1">
        <v>5.0</v>
      </c>
      <c r="CA1186" s="64">
        <f t="shared" si="32"/>
        <v>212</v>
      </c>
      <c r="CB1186" s="45">
        <f t="shared" si="33"/>
        <v>17</v>
      </c>
      <c r="CC1186" s="45">
        <f t="shared" si="34"/>
        <v>15</v>
      </c>
      <c r="CD1186" s="45">
        <f t="shared" si="35"/>
        <v>16</v>
      </c>
      <c r="CE1186" s="45">
        <f t="shared" si="36"/>
        <v>40</v>
      </c>
      <c r="CF1186" s="45">
        <f t="shared" si="37"/>
        <v>16</v>
      </c>
      <c r="CG1186" s="45">
        <f t="shared" si="38"/>
        <v>8</v>
      </c>
      <c r="CH1186" s="45">
        <f t="shared" si="39"/>
        <v>38</v>
      </c>
      <c r="CI1186" s="45">
        <f t="shared" si="40"/>
        <v>0.8</v>
      </c>
      <c r="CJ1186">
        <f t="shared" si="10"/>
        <v>14</v>
      </c>
      <c r="CK1186" s="45">
        <f t="shared" si="41"/>
        <v>40</v>
      </c>
      <c r="CM1186" s="40">
        <f>VLOOKUP(CB1186,'PROMIS 57 T-Score Conversions'!Q$3:R$35,2,TRUE)</f>
        <v>33.2</v>
      </c>
      <c r="CN1186" s="44" t="str">
        <f t="shared" si="20"/>
        <v>Moderate</v>
      </c>
      <c r="CO1186" s="40">
        <f>VLOOKUP(CC1186,'PROMIS 57 T-Score Conversions'!A$3:B$35,2,TRUE)</f>
        <v>53.2</v>
      </c>
      <c r="CP1186" s="39" t="str">
        <f t="shared" si="21"/>
        <v>Mild</v>
      </c>
      <c r="CQ1186" s="40">
        <f>VLOOKUP(CD1186,'PROMIS 57 T-Score Conversions'!E$3:F$35,2,TRUE)</f>
        <v>55.1</v>
      </c>
      <c r="CR1186" s="39" t="str">
        <f t="shared" si="22"/>
        <v>Mild</v>
      </c>
      <c r="CS1186" s="40">
        <f>VLOOKUP(CE1186,'PROMIS 57 T-Score Conversions'!U$3:V$35,2,TRUE)</f>
        <v>77.8</v>
      </c>
      <c r="CT1186" s="39" t="str">
        <f t="shared" si="42"/>
        <v>Severe</v>
      </c>
      <c r="CU1186" s="40">
        <f>VLOOKUP(CF1186,'PROMIS 57 T-Score Conversions'!Y$3:Z$35,2,TRUE)</f>
        <v>45.5</v>
      </c>
      <c r="CV1186" s="39" t="str">
        <f t="shared" si="24"/>
        <v>Normal</v>
      </c>
      <c r="CW1186" s="40">
        <f>vlookup(CG1186,'PROMIS 57 T-Score Conversions'!M$3:N$35,2,TRUE)</f>
        <v>25.91</v>
      </c>
      <c r="CX1186" s="39" t="str">
        <f t="shared" si="25"/>
        <v>Severe</v>
      </c>
      <c r="CY1186" s="40">
        <f>VLOOKup(CH1186,'PROMIS 57 T-Score Conversions'!I$3:J$35,2,TRUE)</f>
        <v>72.1</v>
      </c>
      <c r="CZ1186" s="39" t="str">
        <f t="shared" si="26"/>
        <v>Severe</v>
      </c>
      <c r="DA1186" s="37">
        <f>VLOOKUP(CJ1186,'PROMIS 57 T-Score Conversions'!AC$3:AD$35,2,TRUE)</f>
        <v>32.15</v>
      </c>
      <c r="DB1186" s="44" t="str">
        <f t="shared" si="30"/>
        <v>Moderate</v>
      </c>
      <c r="DC1186" s="40">
        <f>VLOOKUP(CK1186,'PROMIS 57 T-Score Conversions'!AG$3:AH$35,2,TRUE)</f>
        <v>67.09</v>
      </c>
      <c r="DD1186" s="39" t="str">
        <f t="shared" si="31"/>
        <v>Moderate</v>
      </c>
    </row>
    <row r="1187">
      <c r="A1187" s="1" t="b">
        <v>1</v>
      </c>
      <c r="B1187" s="1" t="b">
        <v>1</v>
      </c>
      <c r="C1187" s="20">
        <v>44251.37289</v>
      </c>
      <c r="D1187" s="1" t="s">
        <v>555</v>
      </c>
      <c r="E1187" s="1">
        <v>2406.0</v>
      </c>
      <c r="F1187" s="1">
        <v>5.0</v>
      </c>
      <c r="G1187" s="1">
        <v>5.0</v>
      </c>
      <c r="H1187" s="1">
        <v>5.0</v>
      </c>
      <c r="I1187" s="1">
        <v>5.0</v>
      </c>
      <c r="J1187" s="1">
        <v>2.0</v>
      </c>
      <c r="K1187" s="1">
        <v>4.0</v>
      </c>
      <c r="L1187" s="1">
        <v>5.0</v>
      </c>
      <c r="M1187" s="1">
        <v>2.0</v>
      </c>
      <c r="N1187" s="1">
        <v>3.0</v>
      </c>
      <c r="O1187" s="1">
        <v>1.0</v>
      </c>
      <c r="P1187" s="1">
        <v>2.0</v>
      </c>
      <c r="Q1187" s="1">
        <v>3.0</v>
      </c>
      <c r="R1187" s="1">
        <v>2.0</v>
      </c>
      <c r="S1187" s="1">
        <v>3.0</v>
      </c>
      <c r="T1187" s="1">
        <v>3.0</v>
      </c>
      <c r="U1187" s="1">
        <v>1.0</v>
      </c>
      <c r="V1187" s="1">
        <v>1.0</v>
      </c>
      <c r="W1187" s="1">
        <v>1.0</v>
      </c>
      <c r="X1187" s="1">
        <v>1.0</v>
      </c>
      <c r="Y1187" s="1">
        <v>1.0</v>
      </c>
      <c r="Z1187" s="1">
        <v>1.0</v>
      </c>
      <c r="AA1187" s="1">
        <v>1.0</v>
      </c>
      <c r="AB1187" s="1">
        <v>1.0</v>
      </c>
      <c r="AC1187" s="1">
        <v>1.0</v>
      </c>
      <c r="AD1187" s="1">
        <v>3.0</v>
      </c>
      <c r="AE1187" s="1">
        <v>3.0</v>
      </c>
      <c r="AF1187" s="1">
        <v>2.0</v>
      </c>
      <c r="AG1187" s="1">
        <v>3.0</v>
      </c>
      <c r="AH1187" s="1">
        <v>2.0</v>
      </c>
      <c r="AI1187" s="1">
        <v>3.0</v>
      </c>
      <c r="AJ1187" s="1">
        <v>3.0</v>
      </c>
      <c r="AK1187" s="1">
        <v>2.0</v>
      </c>
      <c r="AL1187" s="1">
        <v>1.0</v>
      </c>
      <c r="AM1187" s="1">
        <v>2.0</v>
      </c>
      <c r="AN1187" s="1">
        <v>1.0</v>
      </c>
      <c r="AO1187" s="1">
        <v>2.0</v>
      </c>
      <c r="AP1187" s="1">
        <v>1.0</v>
      </c>
      <c r="AQ1187" s="1">
        <v>1.0</v>
      </c>
      <c r="AR1187" s="1">
        <v>1.0</v>
      </c>
      <c r="AS1187" s="1">
        <v>2.0</v>
      </c>
      <c r="AT1187" s="1">
        <v>4.0</v>
      </c>
      <c r="AU1187" s="1">
        <v>5.0</v>
      </c>
      <c r="AV1187" s="1">
        <v>2.0</v>
      </c>
      <c r="AW1187" s="1">
        <v>5.0</v>
      </c>
      <c r="AX1187" s="1">
        <v>5.0</v>
      </c>
      <c r="AY1187" s="1">
        <v>3.0</v>
      </c>
      <c r="AZ1187" s="1">
        <v>5.0</v>
      </c>
      <c r="BA1187" s="1">
        <v>3.0</v>
      </c>
      <c r="BB1187" s="1">
        <v>2.0</v>
      </c>
      <c r="BC1187" s="1">
        <v>1.0</v>
      </c>
      <c r="BD1187" s="1">
        <v>1.0</v>
      </c>
      <c r="BE1187" s="1">
        <v>2.0</v>
      </c>
      <c r="BF1187" s="1">
        <v>1.0</v>
      </c>
      <c r="BG1187" s="1">
        <v>1.0</v>
      </c>
      <c r="BH1187" s="1">
        <v>1.0</v>
      </c>
      <c r="BI1187" s="1">
        <v>1.0</v>
      </c>
      <c r="BJ1187" s="1">
        <v>2.0</v>
      </c>
      <c r="BK1187" s="1">
        <v>4.0</v>
      </c>
      <c r="BL1187" s="1">
        <v>5.0</v>
      </c>
      <c r="BM1187" s="1">
        <v>4.0</v>
      </c>
      <c r="BN1187" s="1">
        <v>4.0</v>
      </c>
      <c r="BO1187" s="1">
        <v>5.0</v>
      </c>
      <c r="BP1187" s="1">
        <v>4.0</v>
      </c>
      <c r="BQ1187" s="1">
        <v>4.0</v>
      </c>
      <c r="BR1187" s="1">
        <v>5.0</v>
      </c>
      <c r="BS1187" s="1">
        <v>1.0</v>
      </c>
      <c r="BT1187" s="1">
        <v>2.0</v>
      </c>
      <c r="BU1187" s="1">
        <v>3.0</v>
      </c>
      <c r="BV1187" s="1">
        <v>1.0</v>
      </c>
      <c r="BW1187" s="1">
        <v>3.0</v>
      </c>
      <c r="BX1187" s="1">
        <v>1.0</v>
      </c>
      <c r="BY1187" s="1">
        <v>1.0</v>
      </c>
      <c r="BZ1187" s="1">
        <v>2.0</v>
      </c>
      <c r="CA1187" s="64">
        <f t="shared" si="32"/>
        <v>184</v>
      </c>
      <c r="CB1187" s="45">
        <f t="shared" si="33"/>
        <v>33</v>
      </c>
      <c r="CC1187" s="45">
        <f t="shared" si="34"/>
        <v>18</v>
      </c>
      <c r="CD1187" s="45">
        <f t="shared" si="35"/>
        <v>8</v>
      </c>
      <c r="CE1187" s="45">
        <f t="shared" si="36"/>
        <v>21</v>
      </c>
      <c r="CF1187" s="45">
        <f t="shared" si="37"/>
        <v>11</v>
      </c>
      <c r="CG1187" s="45">
        <f t="shared" si="38"/>
        <v>32</v>
      </c>
      <c r="CH1187" s="45">
        <f t="shared" si="39"/>
        <v>10</v>
      </c>
      <c r="CI1187" s="45">
        <f t="shared" si="40"/>
        <v>0.2</v>
      </c>
      <c r="CJ1187">
        <f t="shared" si="10"/>
        <v>35</v>
      </c>
      <c r="CK1187" s="45">
        <f t="shared" si="41"/>
        <v>14</v>
      </c>
      <c r="CM1187" s="40">
        <f>VLOOKUP(CB1187,'PROMIS 57 T-Score Conversions'!Q$3:R$35,2,TRUE)</f>
        <v>44.7</v>
      </c>
      <c r="CN1187" s="44" t="str">
        <f t="shared" si="20"/>
        <v>Mild</v>
      </c>
      <c r="CO1187" s="40">
        <f>VLOOKUP(CC1187,'PROMIS 57 T-Score Conversions'!A$3:B$35,2,TRUE)</f>
        <v>56.4</v>
      </c>
      <c r="CP1187" s="39" t="str">
        <f t="shared" si="21"/>
        <v>Moderate</v>
      </c>
      <c r="CQ1187" s="40">
        <f>VLOOKUP(CD1187,'PROMIS 57 T-Score Conversions'!E$3:F$35,2,TRUE)</f>
        <v>38.2</v>
      </c>
      <c r="CR1187" s="39" t="str">
        <f t="shared" si="22"/>
        <v>Normal</v>
      </c>
      <c r="CS1187" s="40">
        <f>VLOOKUP(CE1187,'PROMIS 57 T-Score Conversions'!U$3:V$35,2,TRUE)</f>
        <v>54.6</v>
      </c>
      <c r="CT1187" s="39" t="str">
        <f t="shared" si="42"/>
        <v>Normal</v>
      </c>
      <c r="CU1187" s="40">
        <f>VLOOKUP(CF1187,'PROMIS 57 T-Score Conversions'!Y$3:Z$35,2,TRUE)</f>
        <v>38</v>
      </c>
      <c r="CV1187" s="39" t="str">
        <f t="shared" si="24"/>
        <v>Normal</v>
      </c>
      <c r="CW1187" s="40">
        <f>vlookup(CG1187,'PROMIS 57 T-Score Conversions'!M$3:N$35,2,TRUE)</f>
        <v>51.7</v>
      </c>
      <c r="CX1187" s="39" t="str">
        <f t="shared" si="25"/>
        <v>Normal</v>
      </c>
      <c r="CY1187" s="40">
        <f>VLOOKup(CH1187,'PROMIS 57 T-Score Conversions'!I$3:J$35,2,TRUE)</f>
        <v>49.9</v>
      </c>
      <c r="CZ1187" s="39" t="str">
        <f t="shared" si="26"/>
        <v>Normal</v>
      </c>
      <c r="DA1187" s="37">
        <f>VLOOKUP(CJ1187,'PROMIS 57 T-Score Conversions'!AC$3:AD$35,2,TRUE)</f>
        <v>50.45</v>
      </c>
      <c r="DB1187" s="44" t="str">
        <f t="shared" si="30"/>
        <v>Normal</v>
      </c>
      <c r="DC1187" s="40">
        <f>VLOOKUP(CK1187,'PROMIS 57 T-Score Conversions'!AG$3:AH$35,2,TRUE)</f>
        <v>34.01</v>
      </c>
      <c r="DD1187" s="39" t="str">
        <f t="shared" si="31"/>
        <v>Normal</v>
      </c>
    </row>
    <row r="1188">
      <c r="A1188" s="1" t="b">
        <v>1</v>
      </c>
      <c r="B1188" s="1" t="b">
        <v>1</v>
      </c>
      <c r="C1188" s="20">
        <v>44251.46269994213</v>
      </c>
      <c r="D1188" s="1" t="s">
        <v>640</v>
      </c>
      <c r="E1188" s="1">
        <v>2286.0</v>
      </c>
      <c r="F1188" s="1">
        <v>2.0</v>
      </c>
      <c r="G1188" s="1">
        <v>4.0</v>
      </c>
      <c r="H1188" s="1">
        <v>3.0</v>
      </c>
      <c r="I1188" s="1">
        <v>3.0</v>
      </c>
      <c r="J1188" s="1">
        <v>1.0</v>
      </c>
      <c r="K1188" s="1">
        <v>3.0</v>
      </c>
      <c r="L1188" s="1">
        <v>1.0</v>
      </c>
      <c r="M1188" s="1">
        <v>1.0</v>
      </c>
      <c r="N1188" s="1">
        <v>4.0</v>
      </c>
      <c r="O1188" s="1">
        <v>4.0</v>
      </c>
      <c r="P1188" s="1">
        <v>3.0</v>
      </c>
      <c r="Q1188" s="1">
        <v>3.0</v>
      </c>
      <c r="R1188" s="1">
        <v>4.0</v>
      </c>
      <c r="S1188" s="1">
        <v>5.0</v>
      </c>
      <c r="T1188" s="1">
        <v>3.0</v>
      </c>
      <c r="U1188" s="1">
        <v>4.0</v>
      </c>
      <c r="V1188" s="1">
        <v>2.0</v>
      </c>
      <c r="W1188" s="1">
        <v>2.0</v>
      </c>
      <c r="X1188" s="1">
        <v>4.0</v>
      </c>
      <c r="Y1188" s="1">
        <v>2.0</v>
      </c>
      <c r="Z1188" s="1">
        <v>2.0</v>
      </c>
      <c r="AA1188" s="1">
        <v>3.0</v>
      </c>
      <c r="AB1188" s="1">
        <v>3.0</v>
      </c>
      <c r="AC1188" s="1">
        <v>2.0</v>
      </c>
      <c r="AD1188" s="1">
        <v>3.0</v>
      </c>
      <c r="AE1188" s="1">
        <v>3.0</v>
      </c>
      <c r="AF1188" s="1">
        <v>3.0</v>
      </c>
      <c r="AG1188" s="1">
        <v>3.0</v>
      </c>
      <c r="AH1188" s="1">
        <v>3.0</v>
      </c>
      <c r="AI1188" s="1">
        <v>4.0</v>
      </c>
      <c r="AJ1188" s="1">
        <v>5.0</v>
      </c>
      <c r="AK1188" s="1">
        <v>4.0</v>
      </c>
      <c r="AL1188" s="1">
        <v>5.0</v>
      </c>
      <c r="AM1188" s="1">
        <v>4.0</v>
      </c>
      <c r="AN1188" s="1">
        <v>4.0</v>
      </c>
      <c r="AO1188" s="1">
        <v>4.0</v>
      </c>
      <c r="AP1188" s="1">
        <v>4.0</v>
      </c>
      <c r="AQ1188" s="1">
        <v>4.0</v>
      </c>
      <c r="AR1188" s="1">
        <v>3.0</v>
      </c>
      <c r="AS1188" s="1">
        <v>4.0</v>
      </c>
      <c r="AT1188" s="1">
        <v>1.0</v>
      </c>
      <c r="AU1188" s="1">
        <v>2.0</v>
      </c>
      <c r="AV1188" s="1">
        <v>2.0</v>
      </c>
      <c r="AW1188" s="1">
        <v>1.0</v>
      </c>
      <c r="AX1188" s="1">
        <v>2.0</v>
      </c>
      <c r="AY1188" s="1">
        <v>1.0</v>
      </c>
      <c r="AZ1188" s="1">
        <v>2.0</v>
      </c>
      <c r="BA1188" s="1">
        <v>3.0</v>
      </c>
      <c r="BB1188" s="1">
        <v>5.0</v>
      </c>
      <c r="BC1188" s="1">
        <v>4.0</v>
      </c>
      <c r="BD1188" s="1">
        <v>4.0</v>
      </c>
      <c r="BE1188" s="1">
        <v>4.0</v>
      </c>
      <c r="BF1188" s="1">
        <v>5.0</v>
      </c>
      <c r="BG1188" s="1">
        <v>4.0</v>
      </c>
      <c r="BH1188" s="1">
        <v>4.0</v>
      </c>
      <c r="BI1188" s="1">
        <v>4.0</v>
      </c>
      <c r="BJ1188" s="1">
        <v>7.0</v>
      </c>
      <c r="BK1188" s="1">
        <v>3.0</v>
      </c>
      <c r="BL1188" s="1">
        <v>3.0</v>
      </c>
      <c r="BM1188" s="1">
        <v>2.0</v>
      </c>
      <c r="BN1188" s="1">
        <v>2.0</v>
      </c>
      <c r="BO1188" s="1">
        <v>3.0</v>
      </c>
      <c r="BP1188" s="1">
        <v>3.0</v>
      </c>
      <c r="BQ1188" s="1">
        <v>2.0</v>
      </c>
      <c r="BR1188" s="1">
        <v>2.0</v>
      </c>
      <c r="BS1188" s="1">
        <v>3.0</v>
      </c>
      <c r="BT1188" s="1">
        <v>3.0</v>
      </c>
      <c r="BU1188" s="1">
        <v>5.0</v>
      </c>
      <c r="BV1188" s="1">
        <v>4.0</v>
      </c>
      <c r="BW1188" s="1">
        <v>4.0</v>
      </c>
      <c r="BX1188" s="1">
        <v>3.0</v>
      </c>
      <c r="BY1188" s="1">
        <v>3.0</v>
      </c>
      <c r="BZ1188" s="1">
        <v>3.0</v>
      </c>
      <c r="CA1188" s="64">
        <f t="shared" si="32"/>
        <v>231</v>
      </c>
      <c r="CB1188" s="45">
        <f t="shared" si="33"/>
        <v>18</v>
      </c>
      <c r="CC1188" s="45">
        <f t="shared" si="34"/>
        <v>30</v>
      </c>
      <c r="CD1188" s="45">
        <f t="shared" si="35"/>
        <v>20</v>
      </c>
      <c r="CE1188" s="45">
        <f t="shared" si="36"/>
        <v>28</v>
      </c>
      <c r="CF1188" s="45">
        <f t="shared" si="37"/>
        <v>32</v>
      </c>
      <c r="CG1188" s="45">
        <f t="shared" si="38"/>
        <v>14</v>
      </c>
      <c r="CH1188" s="45">
        <f t="shared" si="39"/>
        <v>34</v>
      </c>
      <c r="CI1188" s="45">
        <f t="shared" si="40"/>
        <v>0.7</v>
      </c>
      <c r="CJ1188">
        <f t="shared" si="10"/>
        <v>20</v>
      </c>
      <c r="CK1188" s="45">
        <f t="shared" si="41"/>
        <v>28</v>
      </c>
      <c r="CM1188" s="40">
        <f>VLOOKUP(CB1188,'PROMIS 57 T-Score Conversions'!Q$3:R$35,2,TRUE)</f>
        <v>34</v>
      </c>
      <c r="CN1188" s="44" t="str">
        <f t="shared" si="20"/>
        <v>Moderate</v>
      </c>
      <c r="CO1188" s="40">
        <f>VLOOKUP(CC1188,'PROMIS 57 T-Score Conversions'!A$3:B$35,2,TRUE)</f>
        <v>68.7</v>
      </c>
      <c r="CP1188" s="39" t="str">
        <f t="shared" si="21"/>
        <v>Severe</v>
      </c>
      <c r="CQ1188" s="40">
        <f>VLOOKUP(CD1188,'PROMIS 57 T-Score Conversions'!E$3:F$35,2,TRUE)</f>
        <v>58.5</v>
      </c>
      <c r="CR1188" s="39" t="str">
        <f t="shared" si="22"/>
        <v>Mild</v>
      </c>
      <c r="CS1188" s="40">
        <f>VLOOKUP(CE1188,'PROMIS 57 T-Score Conversions'!U$3:V$35,2,TRUE)</f>
        <v>61.3</v>
      </c>
      <c r="CT1188" s="39" t="str">
        <f t="shared" si="42"/>
        <v>Moderate</v>
      </c>
      <c r="CU1188" s="40">
        <f>VLOOKUP(CF1188,'PROMIS 57 T-Score Conversions'!Y$3:Z$35,2,TRUE)</f>
        <v>62.6</v>
      </c>
      <c r="CV1188" s="39" t="str">
        <f t="shared" si="24"/>
        <v>Moderate</v>
      </c>
      <c r="CW1188" s="40">
        <f>vlookup(CG1188,'PROMIS 57 T-Score Conversions'!M$3:N$35,2,TRUE)</f>
        <v>35.3</v>
      </c>
      <c r="CX1188" s="39" t="str">
        <f t="shared" si="25"/>
        <v>Moderate</v>
      </c>
      <c r="CY1188" s="40">
        <f>VLOOKup(CH1188,'PROMIS 57 T-Score Conversions'!I$3:J$35,2,TRUE)</f>
        <v>68.4</v>
      </c>
      <c r="CZ1188" s="39" t="str">
        <f t="shared" si="26"/>
        <v>Moderate</v>
      </c>
      <c r="DA1188" s="37">
        <f>VLOOKUP(CJ1188,'PROMIS 57 T-Score Conversions'!AC$3:AD$35,2,TRUE)</f>
        <v>37.15</v>
      </c>
      <c r="DB1188" s="44" t="str">
        <f t="shared" si="30"/>
        <v>Moderate</v>
      </c>
      <c r="DC1188" s="40">
        <f>VLOOKUP(CK1188,'PROMIS 57 T-Score Conversions'!AG$3:AH$35,2,TRUE)</f>
        <v>47.18</v>
      </c>
      <c r="DD1188" s="39" t="str">
        <f t="shared" si="31"/>
        <v>Normal</v>
      </c>
    </row>
    <row r="1189">
      <c r="A1189" s="1" t="b">
        <v>1</v>
      </c>
      <c r="B1189" s="1" t="b">
        <v>1</v>
      </c>
      <c r="C1189" s="20">
        <v>44251.54499362269</v>
      </c>
      <c r="D1189" s="1" t="s">
        <v>641</v>
      </c>
      <c r="E1189" s="1">
        <v>2468.0</v>
      </c>
      <c r="F1189" s="1">
        <v>5.0</v>
      </c>
      <c r="G1189" s="1">
        <v>5.0</v>
      </c>
      <c r="H1189" s="1">
        <v>5.0</v>
      </c>
      <c r="I1189" s="1">
        <v>5.0</v>
      </c>
      <c r="J1189" s="1">
        <v>3.0</v>
      </c>
      <c r="K1189" s="1">
        <v>5.0</v>
      </c>
      <c r="L1189" s="1">
        <v>5.0</v>
      </c>
      <c r="M1189" s="1">
        <v>4.0</v>
      </c>
      <c r="N1189" s="1">
        <v>2.0</v>
      </c>
      <c r="O1189" s="1">
        <v>1.0</v>
      </c>
      <c r="P1189" s="1">
        <v>1.0</v>
      </c>
      <c r="Q1189" s="1">
        <v>2.0</v>
      </c>
      <c r="R1189" s="1">
        <v>2.0</v>
      </c>
      <c r="S1189" s="1">
        <v>1.0</v>
      </c>
      <c r="T1189" s="1">
        <v>1.0</v>
      </c>
      <c r="U1189" s="1">
        <v>1.0</v>
      </c>
      <c r="V1189" s="1">
        <v>1.0</v>
      </c>
      <c r="W1189" s="1">
        <v>2.0</v>
      </c>
      <c r="X1189" s="1">
        <v>2.0</v>
      </c>
      <c r="Y1189" s="1">
        <v>1.0</v>
      </c>
      <c r="Z1189" s="1">
        <v>1.0</v>
      </c>
      <c r="AA1189" s="1">
        <v>2.0</v>
      </c>
      <c r="AB1189" s="1">
        <v>1.0</v>
      </c>
      <c r="AC1189" s="1">
        <v>1.0</v>
      </c>
      <c r="AD1189" s="1">
        <v>2.0</v>
      </c>
      <c r="AE1189" s="1">
        <v>3.0</v>
      </c>
      <c r="AF1189" s="1">
        <v>2.0</v>
      </c>
      <c r="AG1189" s="1">
        <v>2.0</v>
      </c>
      <c r="AH1189" s="1">
        <v>4.0</v>
      </c>
      <c r="AI1189" s="1">
        <v>3.0</v>
      </c>
      <c r="AJ1189" s="1">
        <v>3.0</v>
      </c>
      <c r="AK1189" s="1">
        <v>3.0</v>
      </c>
      <c r="AL1189" s="1">
        <v>3.0</v>
      </c>
      <c r="AM1189" s="1">
        <v>3.0</v>
      </c>
      <c r="AN1189" s="1">
        <v>3.0</v>
      </c>
      <c r="AO1189" s="1">
        <v>4.0</v>
      </c>
      <c r="AP1189" s="1">
        <v>3.0</v>
      </c>
      <c r="AQ1189" s="1">
        <v>2.0</v>
      </c>
      <c r="AR1189" s="1">
        <v>2.0</v>
      </c>
      <c r="AS1189" s="1">
        <v>3.0</v>
      </c>
      <c r="AT1189" s="1">
        <v>2.0</v>
      </c>
      <c r="AU1189" s="1">
        <v>2.0</v>
      </c>
      <c r="AV1189" s="1">
        <v>2.0</v>
      </c>
      <c r="AW1189" s="1">
        <v>1.0</v>
      </c>
      <c r="AX1189" s="1">
        <v>1.0</v>
      </c>
      <c r="AY1189" s="1">
        <v>1.0</v>
      </c>
      <c r="AZ1189" s="1">
        <v>2.0</v>
      </c>
      <c r="BA1189" s="1">
        <v>2.0</v>
      </c>
      <c r="BB1189" s="1">
        <v>3.0</v>
      </c>
      <c r="BC1189" s="1">
        <v>3.0</v>
      </c>
      <c r="BD1189" s="1">
        <v>3.0</v>
      </c>
      <c r="BE1189" s="1">
        <v>3.0</v>
      </c>
      <c r="BF1189" s="1">
        <v>3.0</v>
      </c>
      <c r="BG1189" s="1">
        <v>3.0</v>
      </c>
      <c r="BH1189" s="1">
        <v>4.0</v>
      </c>
      <c r="BI1189" s="1">
        <v>3.0</v>
      </c>
      <c r="BJ1189" s="1">
        <v>3.0</v>
      </c>
      <c r="BK1189" s="1">
        <v>3.0</v>
      </c>
      <c r="BL1189" s="1">
        <v>3.0</v>
      </c>
      <c r="BM1189" s="1">
        <v>3.0</v>
      </c>
      <c r="BN1189" s="1">
        <v>3.0</v>
      </c>
      <c r="BO1189" s="1">
        <v>3.0</v>
      </c>
      <c r="BP1189" s="1">
        <v>2.0</v>
      </c>
      <c r="BQ1189" s="1">
        <v>2.0</v>
      </c>
      <c r="BR1189" s="1">
        <v>2.0</v>
      </c>
      <c r="BS1189" s="1">
        <v>4.0</v>
      </c>
      <c r="BT1189" s="1">
        <v>4.0</v>
      </c>
      <c r="BU1189" s="1">
        <v>4.0</v>
      </c>
      <c r="BV1189" s="1">
        <v>4.0</v>
      </c>
      <c r="BW1189" s="1">
        <v>4.0</v>
      </c>
      <c r="BX1189" s="1">
        <v>2.0</v>
      </c>
      <c r="BY1189" s="1">
        <v>3.0</v>
      </c>
      <c r="BZ1189" s="1">
        <v>5.0</v>
      </c>
      <c r="CA1189" s="64">
        <f t="shared" si="32"/>
        <v>196</v>
      </c>
      <c r="CB1189" s="45">
        <f t="shared" si="33"/>
        <v>37</v>
      </c>
      <c r="CC1189" s="45">
        <f t="shared" si="34"/>
        <v>11</v>
      </c>
      <c r="CD1189" s="45">
        <f t="shared" si="35"/>
        <v>11</v>
      </c>
      <c r="CE1189" s="45">
        <f t="shared" si="36"/>
        <v>22</v>
      </c>
      <c r="CF1189" s="45">
        <f t="shared" si="37"/>
        <v>23</v>
      </c>
      <c r="CG1189" s="45">
        <f t="shared" si="38"/>
        <v>13</v>
      </c>
      <c r="CH1189" s="45">
        <f t="shared" si="39"/>
        <v>25</v>
      </c>
      <c r="CI1189" s="45">
        <f t="shared" si="40"/>
        <v>0.3</v>
      </c>
      <c r="CJ1189">
        <f t="shared" si="10"/>
        <v>21</v>
      </c>
      <c r="CK1189" s="45">
        <f t="shared" si="41"/>
        <v>30</v>
      </c>
      <c r="CM1189" s="40">
        <f>VLOOKUP(CB1189,'PROMIS 57 T-Score Conversions'!Q$3:R$35,2,TRUE)</f>
        <v>49.2</v>
      </c>
      <c r="CN1189" s="44" t="str">
        <f t="shared" si="20"/>
        <v>Normal</v>
      </c>
      <c r="CO1189" s="40">
        <f>VLOOKUP(CC1189,'PROMIS 57 T-Score Conversions'!A$3:B$35,2,TRUE)</f>
        <v>47.8</v>
      </c>
      <c r="CP1189" s="39" t="str">
        <f t="shared" si="21"/>
        <v>Normal</v>
      </c>
      <c r="CQ1189" s="40">
        <f>VLOOKUP(CD1189,'PROMIS 57 T-Score Conversions'!E$3:F$35,2,TRUE)</f>
        <v>49.4</v>
      </c>
      <c r="CR1189" s="39" t="str">
        <f t="shared" si="22"/>
        <v>Normal</v>
      </c>
      <c r="CS1189" s="40">
        <f>VLOOKUP(CE1189,'PROMIS 57 T-Score Conversions'!U$3:V$35,2,TRUE)</f>
        <v>55.6</v>
      </c>
      <c r="CT1189" s="39" t="str">
        <f t="shared" si="42"/>
        <v>Mild</v>
      </c>
      <c r="CU1189" s="40">
        <f>VLOOKUP(CF1189,'PROMIS 57 T-Score Conversions'!Y$3:Z$35,2,TRUE)</f>
        <v>53.3</v>
      </c>
      <c r="CV1189" s="39" t="str">
        <f t="shared" si="24"/>
        <v>Normal</v>
      </c>
      <c r="CW1189" s="40">
        <f>vlookup(CG1189,'PROMIS 57 T-Score Conversions'!M$3:N$35,2,TRUE)</f>
        <v>34.5</v>
      </c>
      <c r="CX1189" s="39" t="str">
        <f t="shared" si="25"/>
        <v>Moderate</v>
      </c>
      <c r="CY1189" s="40">
        <f>VLOOKup(CH1189,'PROMIS 57 T-Score Conversions'!I$3:J$35,2,TRUE)</f>
        <v>62.1</v>
      </c>
      <c r="CZ1189" s="39" t="str">
        <f t="shared" si="26"/>
        <v>Moderate</v>
      </c>
      <c r="DA1189" s="37">
        <f>VLOOKUP(CJ1189,'PROMIS 57 T-Score Conversions'!AC$3:AD$35,2,TRUE)</f>
        <v>37.93</v>
      </c>
      <c r="DB1189" s="44" t="str">
        <f t="shared" si="30"/>
        <v>Moderate</v>
      </c>
      <c r="DC1189" s="40">
        <f>VLOOKUP(CK1189,'PROMIS 57 T-Score Conversions'!AG$3:AH$35,2,TRUE)</f>
        <v>49.17</v>
      </c>
      <c r="DD1189" s="39" t="str">
        <f t="shared" si="31"/>
        <v>Normal</v>
      </c>
    </row>
    <row r="1190">
      <c r="A1190" s="1" t="b">
        <v>1</v>
      </c>
      <c r="B1190" s="1" t="b">
        <v>1</v>
      </c>
      <c r="C1190" s="20">
        <v>44252.547511736106</v>
      </c>
      <c r="D1190" s="1" t="s">
        <v>596</v>
      </c>
      <c r="E1190" s="1">
        <v>2450.0</v>
      </c>
      <c r="F1190" s="1">
        <v>3.0</v>
      </c>
      <c r="G1190" s="1">
        <v>2.0</v>
      </c>
      <c r="H1190" s="1">
        <v>5.0</v>
      </c>
      <c r="I1190" s="1">
        <v>3.0</v>
      </c>
      <c r="J1190" s="1">
        <v>3.0</v>
      </c>
      <c r="K1190" s="1">
        <v>3.0</v>
      </c>
      <c r="L1190" s="1">
        <v>3.0</v>
      </c>
      <c r="M1190" s="1">
        <v>2.0</v>
      </c>
      <c r="N1190" s="1">
        <v>3.0</v>
      </c>
      <c r="O1190" s="1">
        <v>3.0</v>
      </c>
      <c r="P1190" s="1">
        <v>2.0</v>
      </c>
      <c r="Q1190" s="1">
        <v>5.0</v>
      </c>
      <c r="R1190" s="1">
        <v>4.0</v>
      </c>
      <c r="S1190" s="1">
        <v>3.0</v>
      </c>
      <c r="T1190" s="1">
        <v>4.0</v>
      </c>
      <c r="U1190" s="1">
        <v>3.0</v>
      </c>
      <c r="V1190" s="1">
        <v>2.0</v>
      </c>
      <c r="W1190" s="1">
        <v>4.0</v>
      </c>
      <c r="X1190" s="1">
        <v>1.0</v>
      </c>
      <c r="Y1190" s="1">
        <v>4.0</v>
      </c>
      <c r="Z1190" s="1">
        <v>3.0</v>
      </c>
      <c r="AA1190" s="1">
        <v>3.0</v>
      </c>
      <c r="AB1190" s="1">
        <v>2.0</v>
      </c>
      <c r="AC1190" s="1">
        <v>3.0</v>
      </c>
      <c r="AD1190" s="1">
        <v>5.0</v>
      </c>
      <c r="AE1190" s="1">
        <v>4.0</v>
      </c>
      <c r="AF1190" s="1">
        <v>4.0</v>
      </c>
      <c r="AG1190" s="1">
        <v>4.0</v>
      </c>
      <c r="AH1190" s="1">
        <v>5.0</v>
      </c>
      <c r="AI1190" s="1">
        <v>3.0</v>
      </c>
      <c r="AJ1190" s="1">
        <v>4.0</v>
      </c>
      <c r="AK1190" s="1">
        <v>4.0</v>
      </c>
      <c r="AL1190" s="1">
        <v>5.0</v>
      </c>
      <c r="AM1190" s="1">
        <v>4.0</v>
      </c>
      <c r="AN1190" s="1">
        <v>5.0</v>
      </c>
      <c r="AO1190" s="1">
        <v>5.0</v>
      </c>
      <c r="AP1190" s="1">
        <v>5.0</v>
      </c>
      <c r="AQ1190" s="1">
        <v>3.0</v>
      </c>
      <c r="AR1190" s="1">
        <v>5.0</v>
      </c>
      <c r="AS1190" s="1">
        <v>5.0</v>
      </c>
      <c r="AT1190" s="1">
        <v>2.0</v>
      </c>
      <c r="AU1190" s="1">
        <v>1.0</v>
      </c>
      <c r="AV1190" s="1">
        <v>1.0</v>
      </c>
      <c r="AW1190" s="1">
        <v>2.0</v>
      </c>
      <c r="AX1190" s="1">
        <v>1.0</v>
      </c>
      <c r="AY1190" s="1">
        <v>1.0</v>
      </c>
      <c r="AZ1190" s="1">
        <v>1.0</v>
      </c>
      <c r="BA1190" s="1">
        <v>1.0</v>
      </c>
      <c r="BB1190" s="1">
        <v>1.0</v>
      </c>
      <c r="BC1190" s="1">
        <v>1.0</v>
      </c>
      <c r="BD1190" s="1">
        <v>1.0</v>
      </c>
      <c r="BE1190" s="1">
        <v>1.0</v>
      </c>
      <c r="BF1190" s="1">
        <v>1.0</v>
      </c>
      <c r="BG1190" s="1">
        <v>1.0</v>
      </c>
      <c r="BH1190" s="1">
        <v>1.0</v>
      </c>
      <c r="BI1190" s="1">
        <v>1.0</v>
      </c>
      <c r="BJ1190" s="1">
        <v>2.0</v>
      </c>
      <c r="BK1190" s="1">
        <v>1.0</v>
      </c>
      <c r="BL1190" s="1">
        <v>1.0</v>
      </c>
      <c r="BM1190" s="1">
        <v>1.0</v>
      </c>
      <c r="BN1190" s="1">
        <v>2.0</v>
      </c>
      <c r="BO1190" s="1">
        <v>2.0</v>
      </c>
      <c r="BP1190" s="1">
        <v>1.0</v>
      </c>
      <c r="BQ1190" s="1">
        <v>2.0</v>
      </c>
      <c r="BR1190" s="1">
        <v>2.0</v>
      </c>
      <c r="BS1190" s="1">
        <v>5.0</v>
      </c>
      <c r="BT1190" s="1">
        <v>5.0</v>
      </c>
      <c r="BU1190" s="1">
        <v>5.0</v>
      </c>
      <c r="BV1190" s="1">
        <v>5.0</v>
      </c>
      <c r="BW1190" s="1">
        <v>3.0</v>
      </c>
      <c r="BX1190" s="1">
        <v>4.0</v>
      </c>
      <c r="BY1190" s="1">
        <v>3.0</v>
      </c>
      <c r="BZ1190" s="1">
        <v>4.0</v>
      </c>
      <c r="CA1190" s="64">
        <f t="shared" si="32"/>
        <v>209</v>
      </c>
      <c r="CB1190" s="45">
        <f t="shared" si="33"/>
        <v>24</v>
      </c>
      <c r="CC1190" s="45">
        <f t="shared" si="34"/>
        <v>27</v>
      </c>
      <c r="CD1190" s="45">
        <f t="shared" si="35"/>
        <v>22</v>
      </c>
      <c r="CE1190" s="45">
        <f t="shared" si="36"/>
        <v>33</v>
      </c>
      <c r="CF1190" s="45">
        <f t="shared" si="37"/>
        <v>37</v>
      </c>
      <c r="CG1190" s="45">
        <f t="shared" si="38"/>
        <v>10</v>
      </c>
      <c r="CH1190" s="45">
        <f t="shared" si="39"/>
        <v>8</v>
      </c>
      <c r="CI1190" s="45">
        <f t="shared" si="40"/>
        <v>0.2</v>
      </c>
      <c r="CJ1190">
        <f t="shared" si="10"/>
        <v>12</v>
      </c>
      <c r="CK1190" s="45">
        <f t="shared" si="41"/>
        <v>34</v>
      </c>
      <c r="CM1190" s="40">
        <f>VLOOKUP(CB1190,'PROMIS 57 T-Score Conversions'!Q$3:R$35,2,TRUE)</f>
        <v>38.1</v>
      </c>
      <c r="CN1190" s="44" t="str">
        <f t="shared" si="20"/>
        <v>Moderate</v>
      </c>
      <c r="CO1190" s="40">
        <f>VLOOKUP(CC1190,'PROMIS 57 T-Score Conversions'!A$3:B$35,2,TRUE)</f>
        <v>65.6</v>
      </c>
      <c r="CP1190" s="39" t="str">
        <f t="shared" si="21"/>
        <v>Severe</v>
      </c>
      <c r="CQ1190" s="40">
        <f>VLOOKUP(CD1190,'PROMIS 57 T-Score Conversions'!E$3:F$35,2,TRUE)</f>
        <v>60.3</v>
      </c>
      <c r="CR1190" s="39" t="str">
        <f t="shared" si="22"/>
        <v>Moderate</v>
      </c>
      <c r="CS1190" s="40">
        <f>VLOOKUP(CE1190,'PROMIS 57 T-Score Conversions'!U$3:V$35,2,TRUE)</f>
        <v>66.4</v>
      </c>
      <c r="CT1190" s="39" t="str">
        <f t="shared" si="42"/>
        <v>Moderate</v>
      </c>
      <c r="CU1190" s="40">
        <f>VLOOKUP(CF1190,'PROMIS 57 T-Score Conversions'!Y$3:Z$35,2,TRUE)</f>
        <v>69</v>
      </c>
      <c r="CV1190" s="39" t="str">
        <f t="shared" si="24"/>
        <v>Moderate</v>
      </c>
      <c r="CW1190" s="40">
        <f>vlookup(CG1190,'PROMIS 57 T-Score Conversions'!M$3:N$35,2,TRUE)</f>
        <v>31.3</v>
      </c>
      <c r="CX1190" s="39" t="str">
        <f t="shared" si="25"/>
        <v>Moderate</v>
      </c>
      <c r="CY1190" s="40">
        <f>VLOOKup(CH1190,'PROMIS 57 T-Score Conversions'!I$3:J$35,2,TRUE)</f>
        <v>40.7</v>
      </c>
      <c r="CZ1190" s="39" t="str">
        <f t="shared" si="26"/>
        <v>Normal</v>
      </c>
      <c r="DA1190" s="37">
        <f>VLOOKUP(CJ1190,'PROMIS 57 T-Score Conversions'!AC$3:AD$35,2,TRUE)</f>
        <v>30.11</v>
      </c>
      <c r="DB1190" s="44" t="str">
        <f t="shared" si="30"/>
        <v>Moderate</v>
      </c>
      <c r="DC1190" s="40">
        <f>VLOOKUP(CK1190,'PROMIS 57 T-Score Conversions'!AG$3:AH$35,2,TRUE)</f>
        <v>53.63</v>
      </c>
      <c r="DD1190" s="39" t="str">
        <f t="shared" si="31"/>
        <v>Normal</v>
      </c>
    </row>
    <row r="1191">
      <c r="A1191" s="1" t="b">
        <v>1</v>
      </c>
      <c r="B1191" s="1" t="b">
        <v>1</v>
      </c>
      <c r="C1191" s="20">
        <v>44252.69641877315</v>
      </c>
      <c r="D1191" s="1" t="s">
        <v>408</v>
      </c>
      <c r="E1191" s="1">
        <v>2204.0</v>
      </c>
      <c r="F1191" s="1">
        <v>4.0</v>
      </c>
      <c r="G1191" s="1">
        <v>4.0</v>
      </c>
      <c r="H1191" s="1">
        <v>5.0</v>
      </c>
      <c r="I1191" s="1">
        <v>5.0</v>
      </c>
      <c r="J1191" s="1">
        <v>3.0</v>
      </c>
      <c r="K1191" s="1">
        <v>5.0</v>
      </c>
      <c r="L1191" s="1">
        <v>4.0</v>
      </c>
      <c r="M1191" s="1">
        <v>3.0</v>
      </c>
      <c r="N1191" s="1">
        <v>2.0</v>
      </c>
      <c r="O1191" s="1">
        <v>1.0</v>
      </c>
      <c r="P1191" s="1">
        <v>1.0</v>
      </c>
      <c r="Q1191" s="1">
        <v>1.0</v>
      </c>
      <c r="R1191" s="1">
        <v>2.0</v>
      </c>
      <c r="S1191" s="1">
        <v>1.0</v>
      </c>
      <c r="T1191" s="1">
        <v>2.0</v>
      </c>
      <c r="U1191" s="1">
        <v>2.0</v>
      </c>
      <c r="V1191" s="1">
        <v>1.0</v>
      </c>
      <c r="W1191" s="1">
        <v>1.0</v>
      </c>
      <c r="X1191" s="1">
        <v>1.0</v>
      </c>
      <c r="Y1191" s="1">
        <v>1.0</v>
      </c>
      <c r="Z1191" s="1">
        <v>1.0</v>
      </c>
      <c r="AA1191" s="1">
        <v>1.0</v>
      </c>
      <c r="AB1191" s="1">
        <v>1.0</v>
      </c>
      <c r="AC1191" s="1">
        <v>1.0</v>
      </c>
      <c r="AD1191" s="1">
        <v>3.0</v>
      </c>
      <c r="AE1191" s="1">
        <v>4.0</v>
      </c>
      <c r="AF1191" s="1">
        <v>4.0</v>
      </c>
      <c r="AG1191" s="1">
        <v>3.0</v>
      </c>
      <c r="AH1191" s="1">
        <v>3.0</v>
      </c>
      <c r="AI1191" s="1">
        <v>4.0</v>
      </c>
      <c r="AJ1191" s="1">
        <v>3.0</v>
      </c>
      <c r="AK1191" s="1">
        <v>4.0</v>
      </c>
      <c r="AL1191" s="1">
        <v>3.0</v>
      </c>
      <c r="AM1191" s="1">
        <v>3.0</v>
      </c>
      <c r="AN1191" s="1">
        <v>3.0</v>
      </c>
      <c r="AO1191" s="1">
        <v>1.0</v>
      </c>
      <c r="AP1191" s="1">
        <v>3.0</v>
      </c>
      <c r="AQ1191" s="1">
        <v>1.0</v>
      </c>
      <c r="AR1191" s="1">
        <v>1.0</v>
      </c>
      <c r="AS1191" s="1">
        <v>3.0</v>
      </c>
      <c r="AT1191" s="1">
        <v>3.0</v>
      </c>
      <c r="AU1191" s="1">
        <v>3.0</v>
      </c>
      <c r="AV1191" s="1">
        <v>2.0</v>
      </c>
      <c r="AW1191" s="1">
        <v>3.0</v>
      </c>
      <c r="AX1191" s="1">
        <v>3.0</v>
      </c>
      <c r="AY1191" s="1">
        <v>3.0</v>
      </c>
      <c r="AZ1191" s="1">
        <v>3.0</v>
      </c>
      <c r="BA1191" s="1">
        <v>3.0</v>
      </c>
      <c r="BB1191" s="1">
        <v>2.0</v>
      </c>
      <c r="BC1191" s="1">
        <v>2.0</v>
      </c>
      <c r="BD1191" s="1">
        <v>2.0</v>
      </c>
      <c r="BE1191" s="1">
        <v>2.0</v>
      </c>
      <c r="BF1191" s="1">
        <v>2.0</v>
      </c>
      <c r="BG1191" s="1">
        <v>2.0</v>
      </c>
      <c r="BH1191" s="1">
        <v>2.0</v>
      </c>
      <c r="BI1191" s="1">
        <v>2.0</v>
      </c>
      <c r="BJ1191" s="1">
        <v>3.0</v>
      </c>
      <c r="BK1191" s="1">
        <v>4.0</v>
      </c>
      <c r="BL1191" s="1">
        <v>4.0</v>
      </c>
      <c r="BM1191" s="1">
        <v>4.0</v>
      </c>
      <c r="BN1191" s="1">
        <v>3.0</v>
      </c>
      <c r="BO1191" s="1">
        <v>4.0</v>
      </c>
      <c r="BP1191" s="1">
        <v>4.0</v>
      </c>
      <c r="BQ1191" s="1">
        <v>4.0</v>
      </c>
      <c r="BR1191" s="1">
        <v>3.0</v>
      </c>
      <c r="BS1191" s="1">
        <v>2.0</v>
      </c>
      <c r="BT1191" s="1">
        <v>2.0</v>
      </c>
      <c r="BU1191" s="1">
        <v>3.0</v>
      </c>
      <c r="BV1191" s="1">
        <v>3.0</v>
      </c>
      <c r="BW1191" s="1">
        <v>2.0</v>
      </c>
      <c r="BX1191" s="1">
        <v>2.0</v>
      </c>
      <c r="BY1191" s="1">
        <v>2.0</v>
      </c>
      <c r="BZ1191" s="1">
        <v>2.0</v>
      </c>
      <c r="CA1191" s="64">
        <f t="shared" si="32"/>
        <v>189</v>
      </c>
      <c r="CB1191" s="45">
        <f t="shared" si="33"/>
        <v>33</v>
      </c>
      <c r="CC1191" s="45">
        <f t="shared" si="34"/>
        <v>12</v>
      </c>
      <c r="CD1191" s="45">
        <f t="shared" si="35"/>
        <v>8</v>
      </c>
      <c r="CE1191" s="45">
        <f t="shared" si="36"/>
        <v>28</v>
      </c>
      <c r="CF1191" s="45">
        <f t="shared" si="37"/>
        <v>18</v>
      </c>
      <c r="CG1191" s="45">
        <f t="shared" si="38"/>
        <v>23</v>
      </c>
      <c r="CH1191" s="45">
        <f t="shared" si="39"/>
        <v>16</v>
      </c>
      <c r="CI1191" s="45">
        <f t="shared" si="40"/>
        <v>0.3</v>
      </c>
      <c r="CJ1191">
        <f t="shared" si="10"/>
        <v>30</v>
      </c>
      <c r="CK1191" s="45">
        <f t="shared" si="41"/>
        <v>18</v>
      </c>
      <c r="CM1191" s="40">
        <f>VLOOKUP(CB1191,'PROMIS 57 T-Score Conversions'!Q$3:R$35,2,TRUE)</f>
        <v>44.7</v>
      </c>
      <c r="CN1191" s="44" t="str">
        <f t="shared" si="20"/>
        <v>Mild</v>
      </c>
      <c r="CO1191" s="40">
        <f>VLOOKUP(CC1191,'PROMIS 57 T-Score Conversions'!A$3:B$35,2,TRUE)</f>
        <v>49.4</v>
      </c>
      <c r="CP1191" s="39" t="str">
        <f t="shared" si="21"/>
        <v>Normal</v>
      </c>
      <c r="CQ1191" s="40">
        <f>VLOOKUP(CD1191,'PROMIS 57 T-Score Conversions'!E$3:F$35,2,TRUE)</f>
        <v>38.2</v>
      </c>
      <c r="CR1191" s="39" t="str">
        <f t="shared" si="22"/>
        <v>Normal</v>
      </c>
      <c r="CS1191" s="40">
        <f>VLOOKUP(CE1191,'PROMIS 57 T-Score Conversions'!U$3:V$35,2,TRUE)</f>
        <v>61.3</v>
      </c>
      <c r="CT1191" s="39" t="str">
        <f t="shared" si="42"/>
        <v>Moderate</v>
      </c>
      <c r="CU1191" s="40">
        <f>VLOOKUP(CF1191,'PROMIS 57 T-Score Conversions'!Y$3:Z$35,2,TRUE)</f>
        <v>47.9</v>
      </c>
      <c r="CV1191" s="39" t="str">
        <f t="shared" si="24"/>
        <v>Normal</v>
      </c>
      <c r="CW1191" s="40">
        <f>vlookup(CG1191,'PROMIS 57 T-Score Conversions'!M$3:N$35,2,TRUE)</f>
        <v>43</v>
      </c>
      <c r="CX1191" s="39" t="str">
        <f t="shared" si="25"/>
        <v>Mild</v>
      </c>
      <c r="CY1191" s="40">
        <f>VLOOKup(CH1191,'PROMIS 57 T-Score Conversions'!I$3:J$35,2,TRUE)</f>
        <v>55.8</v>
      </c>
      <c r="CZ1191" s="39" t="str">
        <f t="shared" si="26"/>
        <v>Mild</v>
      </c>
      <c r="DA1191" s="37">
        <f>VLOOKUP(CJ1191,'PROMIS 57 T-Score Conversions'!AC$3:AD$35,2,TRUE)</f>
        <v>45.31</v>
      </c>
      <c r="DB1191" s="44" t="str">
        <f t="shared" si="30"/>
        <v>Normal</v>
      </c>
      <c r="DC1191" s="40">
        <f>VLOOKUP(CK1191,'PROMIS 57 T-Score Conversions'!AG$3:AH$35,2,TRUE)</f>
        <v>37.97</v>
      </c>
      <c r="DD1191" s="39" t="str">
        <f t="shared" si="31"/>
        <v>Normal</v>
      </c>
    </row>
    <row r="1192">
      <c r="A1192" s="1" t="b">
        <v>1</v>
      </c>
      <c r="B1192" s="1" t="b">
        <v>1</v>
      </c>
      <c r="C1192" s="20">
        <v>44253.49952996528</v>
      </c>
      <c r="D1192" s="1" t="s">
        <v>530</v>
      </c>
      <c r="E1192" s="1">
        <v>1876.0</v>
      </c>
      <c r="F1192" s="1">
        <v>5.0</v>
      </c>
      <c r="G1192" s="1">
        <v>4.0</v>
      </c>
      <c r="H1192" s="1">
        <v>5.0</v>
      </c>
      <c r="I1192" s="1">
        <v>4.0</v>
      </c>
      <c r="J1192" s="1">
        <v>4.0</v>
      </c>
      <c r="K1192" s="1">
        <v>5.0</v>
      </c>
      <c r="L1192" s="1">
        <v>4.0</v>
      </c>
      <c r="M1192" s="1">
        <v>4.0</v>
      </c>
      <c r="N1192" s="1">
        <v>1.0</v>
      </c>
      <c r="O1192" s="1">
        <v>1.0</v>
      </c>
      <c r="P1192" s="1">
        <v>1.0</v>
      </c>
      <c r="Q1192" s="1">
        <v>1.0</v>
      </c>
      <c r="R1192" s="1">
        <v>1.0</v>
      </c>
      <c r="S1192" s="1">
        <v>1.0</v>
      </c>
      <c r="T1192" s="1">
        <v>2.0</v>
      </c>
      <c r="U1192" s="1">
        <v>2.0</v>
      </c>
      <c r="V1192" s="1">
        <v>2.0</v>
      </c>
      <c r="W1192" s="1">
        <v>1.0</v>
      </c>
      <c r="X1192" s="1">
        <v>1.0</v>
      </c>
      <c r="Y1192" s="1">
        <v>1.0</v>
      </c>
      <c r="Z1192" s="1">
        <v>1.0</v>
      </c>
      <c r="AA1192" s="1">
        <v>1.0</v>
      </c>
      <c r="AB1192" s="1">
        <v>1.0</v>
      </c>
      <c r="AC1192" s="1">
        <v>1.0</v>
      </c>
      <c r="AD1192" s="1">
        <v>2.0</v>
      </c>
      <c r="AE1192" s="1">
        <v>2.0</v>
      </c>
      <c r="AF1192" s="1">
        <v>2.0</v>
      </c>
      <c r="AG1192" s="1">
        <v>2.0</v>
      </c>
      <c r="AH1192" s="1">
        <v>2.0</v>
      </c>
      <c r="AI1192" s="1">
        <v>1.0</v>
      </c>
      <c r="AJ1192" s="1">
        <v>1.0</v>
      </c>
      <c r="AK1192" s="1">
        <v>1.0</v>
      </c>
      <c r="AL1192" s="1">
        <v>4.0</v>
      </c>
      <c r="AM1192" s="1">
        <v>4.0</v>
      </c>
      <c r="AN1192" s="1">
        <v>4.0</v>
      </c>
      <c r="AO1192" s="1">
        <v>4.0</v>
      </c>
      <c r="AP1192" s="1">
        <v>3.0</v>
      </c>
      <c r="AQ1192" s="1">
        <v>2.0</v>
      </c>
      <c r="AR1192" s="1">
        <v>2.0</v>
      </c>
      <c r="AS1192" s="1">
        <v>3.0</v>
      </c>
      <c r="AT1192" s="1">
        <v>5.0</v>
      </c>
      <c r="AU1192" s="1">
        <v>5.0</v>
      </c>
      <c r="AV1192" s="1">
        <v>5.0</v>
      </c>
      <c r="AW1192" s="1">
        <v>5.0</v>
      </c>
      <c r="AX1192" s="1">
        <v>5.0</v>
      </c>
      <c r="AY1192" s="1">
        <v>5.0</v>
      </c>
      <c r="AZ1192" s="1">
        <v>5.0</v>
      </c>
      <c r="BA1192" s="1">
        <v>4.0</v>
      </c>
      <c r="BB1192" s="1">
        <v>2.0</v>
      </c>
      <c r="BC1192" s="1">
        <v>2.0</v>
      </c>
      <c r="BD1192" s="1">
        <v>2.0</v>
      </c>
      <c r="BE1192" s="1">
        <v>2.0</v>
      </c>
      <c r="BF1192" s="1">
        <v>2.0</v>
      </c>
      <c r="BG1192" s="1">
        <v>2.0</v>
      </c>
      <c r="BH1192" s="1">
        <v>1.0</v>
      </c>
      <c r="BI1192" s="1">
        <v>1.0</v>
      </c>
      <c r="BJ1192" s="1">
        <v>3.0</v>
      </c>
      <c r="BK1192" s="1">
        <v>3.0</v>
      </c>
      <c r="BL1192" s="1">
        <v>3.0</v>
      </c>
      <c r="BM1192" s="1">
        <v>3.0</v>
      </c>
      <c r="BN1192" s="1">
        <v>1.0</v>
      </c>
      <c r="BO1192" s="1">
        <v>3.0</v>
      </c>
      <c r="BP1192" s="1">
        <v>3.0</v>
      </c>
      <c r="BQ1192" s="1">
        <v>4.0</v>
      </c>
      <c r="BR1192" s="1">
        <v>4.0</v>
      </c>
      <c r="BS1192" s="1">
        <v>4.0</v>
      </c>
      <c r="BT1192" s="1">
        <v>2.0</v>
      </c>
      <c r="BU1192" s="1">
        <v>4.0</v>
      </c>
      <c r="BV1192" s="1">
        <v>3.0</v>
      </c>
      <c r="BW1192" s="1">
        <v>2.0</v>
      </c>
      <c r="BX1192" s="1">
        <v>3.0</v>
      </c>
      <c r="BY1192" s="1">
        <v>2.0</v>
      </c>
      <c r="BZ1192" s="1">
        <v>2.0</v>
      </c>
      <c r="CA1192" s="64">
        <f t="shared" si="32"/>
        <v>195</v>
      </c>
      <c r="CB1192" s="45">
        <f t="shared" si="33"/>
        <v>35</v>
      </c>
      <c r="CC1192" s="45">
        <f t="shared" si="34"/>
        <v>10</v>
      </c>
      <c r="CD1192" s="45">
        <f t="shared" si="35"/>
        <v>9</v>
      </c>
      <c r="CE1192" s="45">
        <f t="shared" si="36"/>
        <v>13</v>
      </c>
      <c r="CF1192" s="45">
        <f t="shared" si="37"/>
        <v>26</v>
      </c>
      <c r="CG1192" s="45">
        <f t="shared" si="38"/>
        <v>39</v>
      </c>
      <c r="CH1192" s="45">
        <f t="shared" si="39"/>
        <v>14</v>
      </c>
      <c r="CI1192" s="45">
        <f t="shared" si="40"/>
        <v>0.3</v>
      </c>
      <c r="CJ1192">
        <f t="shared" si="10"/>
        <v>24</v>
      </c>
      <c r="CK1192" s="45">
        <f t="shared" si="41"/>
        <v>22</v>
      </c>
      <c r="CM1192" s="40">
        <f>VLOOKUP(CB1192,'PROMIS 57 T-Score Conversions'!Q$3:R$35,2,TRUE)</f>
        <v>46.7</v>
      </c>
      <c r="CN1192" s="44" t="str">
        <f t="shared" si="20"/>
        <v>Normal</v>
      </c>
      <c r="CO1192" s="40">
        <f>VLOOKUP(CC1192,'PROMIS 57 T-Score Conversions'!A$3:B$35,2,TRUE)</f>
        <v>45.9</v>
      </c>
      <c r="CP1192" s="39" t="str">
        <f t="shared" si="21"/>
        <v>Normal</v>
      </c>
      <c r="CQ1192" s="40">
        <f>VLOOKUP(CD1192,'PROMIS 57 T-Score Conversions'!E$3:F$35,2,TRUE)</f>
        <v>44.7</v>
      </c>
      <c r="CR1192" s="39" t="str">
        <f t="shared" si="22"/>
        <v>Normal</v>
      </c>
      <c r="CS1192" s="40">
        <f>VLOOKUP(CE1192,'PROMIS 57 T-Score Conversions'!U$3:V$35,2,TRUE)</f>
        <v>45.6</v>
      </c>
      <c r="CT1192" s="39" t="str">
        <f t="shared" si="42"/>
        <v>Normal</v>
      </c>
      <c r="CU1192" s="40">
        <f>VLOOKUP(CF1192,'PROMIS 57 T-Score Conversions'!Y$3:Z$35,2,TRUE)</f>
        <v>56.3</v>
      </c>
      <c r="CV1192" s="39" t="str">
        <f t="shared" si="24"/>
        <v>Mild</v>
      </c>
      <c r="CW1192" s="40">
        <f>vlookup(CG1192,'PROMIS 57 T-Score Conversions'!M$3:N$35,2,TRUE)</f>
        <v>60.2</v>
      </c>
      <c r="CX1192" s="39" t="str">
        <f t="shared" si="25"/>
        <v>Normal</v>
      </c>
      <c r="CY1192" s="40">
        <f>VLOOKup(CH1192,'PROMIS 57 T-Score Conversions'!I$3:J$35,2,TRUE)</f>
        <v>54.1</v>
      </c>
      <c r="CZ1192" s="39" t="str">
        <f t="shared" si="26"/>
        <v>Normal</v>
      </c>
      <c r="DA1192" s="37">
        <f>VLOOKUP(CJ1192,'PROMIS 57 T-Score Conversions'!AC$3:AD$35,2,TRUE)</f>
        <v>40.29</v>
      </c>
      <c r="DB1192" s="44" t="str">
        <f t="shared" si="30"/>
        <v>Mild</v>
      </c>
      <c r="DC1192" s="40">
        <f>VLOOKUP(CK1192,'PROMIS 57 T-Score Conversions'!AG$3:AH$35,2,TRUE)</f>
        <v>41.61</v>
      </c>
      <c r="DD1192" s="39" t="str">
        <f t="shared" si="31"/>
        <v>Normal</v>
      </c>
    </row>
    <row r="1193">
      <c r="A1193" s="1" t="b">
        <v>1</v>
      </c>
      <c r="B1193" s="1" t="b">
        <v>1</v>
      </c>
      <c r="C1193" s="20">
        <v>44254.33861569445</v>
      </c>
      <c r="D1193" s="1" t="s">
        <v>594</v>
      </c>
      <c r="E1193" s="1">
        <v>2446.0</v>
      </c>
      <c r="F1193" s="1">
        <v>5.0</v>
      </c>
      <c r="G1193" s="1">
        <v>4.0</v>
      </c>
      <c r="H1193" s="1">
        <v>5.0</v>
      </c>
      <c r="I1193" s="1">
        <v>5.0</v>
      </c>
      <c r="J1193" s="1">
        <v>3.0</v>
      </c>
      <c r="K1193" s="1">
        <v>4.0</v>
      </c>
      <c r="L1193" s="1">
        <v>4.0</v>
      </c>
      <c r="M1193" s="1">
        <v>4.0</v>
      </c>
      <c r="N1193" s="1">
        <v>3.0</v>
      </c>
      <c r="O1193" s="1">
        <v>2.0</v>
      </c>
      <c r="P1193" s="1">
        <v>2.0</v>
      </c>
      <c r="Q1193" s="1">
        <v>3.0</v>
      </c>
      <c r="R1193" s="1">
        <v>3.0</v>
      </c>
      <c r="S1193" s="1">
        <v>3.0</v>
      </c>
      <c r="T1193" s="1">
        <v>3.0</v>
      </c>
      <c r="U1193" s="1">
        <v>3.0</v>
      </c>
      <c r="V1193" s="1">
        <v>3.0</v>
      </c>
      <c r="W1193" s="1">
        <v>3.0</v>
      </c>
      <c r="X1193" s="1">
        <v>4.0</v>
      </c>
      <c r="Y1193" s="1">
        <v>3.0</v>
      </c>
      <c r="Z1193" s="1">
        <v>2.0</v>
      </c>
      <c r="AA1193" s="1">
        <v>2.0</v>
      </c>
      <c r="AB1193" s="1">
        <v>3.0</v>
      </c>
      <c r="AC1193" s="1">
        <v>2.0</v>
      </c>
      <c r="AD1193" s="1">
        <v>3.0</v>
      </c>
      <c r="AE1193" s="1">
        <v>4.0</v>
      </c>
      <c r="AF1193" s="1">
        <v>3.0</v>
      </c>
      <c r="AG1193" s="1">
        <v>2.0</v>
      </c>
      <c r="AH1193" s="1">
        <v>4.0</v>
      </c>
      <c r="AI1193" s="1">
        <v>3.0</v>
      </c>
      <c r="AJ1193" s="1">
        <v>3.0</v>
      </c>
      <c r="AK1193" s="1">
        <v>3.0</v>
      </c>
      <c r="AL1193" s="1">
        <v>3.0</v>
      </c>
      <c r="AM1193" s="1">
        <v>4.0</v>
      </c>
      <c r="AN1193" s="1">
        <v>3.0</v>
      </c>
      <c r="AO1193" s="1">
        <v>3.0</v>
      </c>
      <c r="AP1193" s="1">
        <v>4.0</v>
      </c>
      <c r="AQ1193" s="1">
        <v>3.0</v>
      </c>
      <c r="AR1193" s="1">
        <v>3.0</v>
      </c>
      <c r="AS1193" s="1">
        <v>4.0</v>
      </c>
      <c r="AT1193" s="1">
        <v>2.0</v>
      </c>
      <c r="AU1193" s="1">
        <v>2.0</v>
      </c>
      <c r="AV1193" s="1">
        <v>2.0</v>
      </c>
      <c r="AW1193" s="1">
        <v>2.0</v>
      </c>
      <c r="AX1193" s="1">
        <v>2.0</v>
      </c>
      <c r="AY1193" s="1">
        <v>1.0</v>
      </c>
      <c r="AZ1193" s="1">
        <v>2.0</v>
      </c>
      <c r="BA1193" s="1">
        <v>2.0</v>
      </c>
      <c r="BB1193" s="1">
        <v>4.0</v>
      </c>
      <c r="BC1193" s="1">
        <v>3.0</v>
      </c>
      <c r="BD1193" s="1">
        <v>3.0</v>
      </c>
      <c r="BE1193" s="1">
        <v>3.0</v>
      </c>
      <c r="BF1193" s="1">
        <v>4.0</v>
      </c>
      <c r="BG1193" s="1">
        <v>3.0</v>
      </c>
      <c r="BH1193" s="1">
        <v>3.0</v>
      </c>
      <c r="BI1193" s="1">
        <v>3.0</v>
      </c>
      <c r="BJ1193" s="1">
        <v>5.0</v>
      </c>
      <c r="BK1193" s="1">
        <v>2.0</v>
      </c>
      <c r="BL1193" s="1">
        <v>2.0</v>
      </c>
      <c r="BM1193" s="1">
        <v>2.0</v>
      </c>
      <c r="BN1193" s="1">
        <v>2.0</v>
      </c>
      <c r="BO1193" s="1">
        <v>2.0</v>
      </c>
      <c r="BP1193" s="1">
        <v>2.0</v>
      </c>
      <c r="BQ1193" s="1">
        <v>2.0</v>
      </c>
      <c r="BR1193" s="1">
        <v>2.0</v>
      </c>
      <c r="BS1193" s="1">
        <v>4.0</v>
      </c>
      <c r="BT1193" s="1">
        <v>4.0</v>
      </c>
      <c r="BU1193" s="1">
        <v>5.0</v>
      </c>
      <c r="BV1193" s="1">
        <v>4.0</v>
      </c>
      <c r="BW1193" s="1">
        <v>4.0</v>
      </c>
      <c r="BX1193" s="1">
        <v>5.0</v>
      </c>
      <c r="BY1193" s="1">
        <v>2.0</v>
      </c>
      <c r="BZ1193" s="1">
        <v>4.0</v>
      </c>
      <c r="CA1193" s="64">
        <f t="shared" si="32"/>
        <v>224</v>
      </c>
      <c r="CB1193" s="45">
        <f t="shared" si="33"/>
        <v>34</v>
      </c>
      <c r="CC1193" s="45">
        <f t="shared" si="34"/>
        <v>22</v>
      </c>
      <c r="CD1193" s="45">
        <f t="shared" si="35"/>
        <v>22</v>
      </c>
      <c r="CE1193" s="45">
        <f t="shared" si="36"/>
        <v>25</v>
      </c>
      <c r="CF1193" s="45">
        <f t="shared" si="37"/>
        <v>27</v>
      </c>
      <c r="CG1193" s="45">
        <f t="shared" si="38"/>
        <v>15</v>
      </c>
      <c r="CH1193" s="45">
        <f t="shared" si="39"/>
        <v>26</v>
      </c>
      <c r="CI1193" s="45">
        <f t="shared" si="40"/>
        <v>0.5</v>
      </c>
      <c r="CJ1193">
        <f t="shared" si="10"/>
        <v>16</v>
      </c>
      <c r="CK1193" s="45">
        <f t="shared" si="41"/>
        <v>32</v>
      </c>
      <c r="CM1193" s="40">
        <f>VLOOKUP(CB1193,'PROMIS 57 T-Score Conversions'!Q$3:R$35,2,TRUE)</f>
        <v>45.7</v>
      </c>
      <c r="CN1193" s="44" t="str">
        <f t="shared" si="20"/>
        <v>Normal</v>
      </c>
      <c r="CO1193" s="40">
        <f>VLOOKUP(CC1193,'PROMIS 57 T-Score Conversions'!A$3:B$35,2,TRUE)</f>
        <v>60.4</v>
      </c>
      <c r="CP1193" s="39" t="str">
        <f t="shared" si="21"/>
        <v>Moderate</v>
      </c>
      <c r="CQ1193" s="40">
        <f>VLOOKUP(CD1193,'PROMIS 57 T-Score Conversions'!E$3:F$35,2,TRUE)</f>
        <v>60.3</v>
      </c>
      <c r="CR1193" s="39" t="str">
        <f t="shared" si="22"/>
        <v>Moderate</v>
      </c>
      <c r="CS1193" s="40">
        <f>VLOOKUP(CE1193,'PROMIS 57 T-Score Conversions'!U$3:V$35,2,TRUE)</f>
        <v>58.5</v>
      </c>
      <c r="CT1193" s="39" t="str">
        <f t="shared" si="42"/>
        <v>Mild</v>
      </c>
      <c r="CU1193" s="40">
        <f>VLOOKUP(CF1193,'PROMIS 57 T-Score Conversions'!Y$3:Z$35,2,TRUE)</f>
        <v>57.3</v>
      </c>
      <c r="CV1193" s="39" t="str">
        <f t="shared" si="24"/>
        <v>Mild</v>
      </c>
      <c r="CW1193" s="40">
        <f>vlookup(CG1193,'PROMIS 57 T-Score Conversions'!M$3:N$35,2,TRUE)</f>
        <v>36.2</v>
      </c>
      <c r="CX1193" s="39" t="str">
        <f t="shared" si="25"/>
        <v>Moderate</v>
      </c>
      <c r="CY1193" s="40">
        <f>VLOOKup(CH1193,'PROMIS 57 T-Score Conversions'!I$3:J$35,2,TRUE)</f>
        <v>62.8</v>
      </c>
      <c r="CZ1193" s="39" t="str">
        <f t="shared" si="26"/>
        <v>Moderate</v>
      </c>
      <c r="DA1193" s="37">
        <f>VLOOKUP(CJ1193,'PROMIS 57 T-Score Conversions'!AC$3:AD$35,2,TRUE)</f>
        <v>33.92</v>
      </c>
      <c r="DB1193" s="44" t="str">
        <f t="shared" si="30"/>
        <v>Moderate</v>
      </c>
      <c r="DC1193" s="40">
        <f>VLOOKUP(CK1193,'PROMIS 57 T-Score Conversions'!AG$3:AH$35,2,TRUE)</f>
        <v>51.29</v>
      </c>
      <c r="DD1193" s="39" t="str">
        <f t="shared" si="31"/>
        <v>Normal</v>
      </c>
    </row>
    <row r="1194">
      <c r="A1194" s="1" t="b">
        <v>1</v>
      </c>
      <c r="B1194" s="1" t="b">
        <v>1</v>
      </c>
      <c r="C1194" s="20">
        <v>44254.42988577546</v>
      </c>
      <c r="D1194" s="1" t="s">
        <v>570</v>
      </c>
      <c r="E1194" s="1">
        <v>2430.0</v>
      </c>
      <c r="F1194" s="1">
        <v>1.0</v>
      </c>
      <c r="G1194" s="1">
        <v>3.0</v>
      </c>
      <c r="H1194" s="1">
        <v>3.0</v>
      </c>
      <c r="I1194" s="1">
        <v>2.0</v>
      </c>
      <c r="J1194" s="1">
        <v>1.0</v>
      </c>
      <c r="K1194" s="1">
        <v>2.0</v>
      </c>
      <c r="L1194" s="1">
        <v>2.0</v>
      </c>
      <c r="M1194" s="1">
        <v>1.0</v>
      </c>
      <c r="N1194" s="1">
        <v>3.0</v>
      </c>
      <c r="O1194" s="1">
        <v>3.0</v>
      </c>
      <c r="P1194" s="1">
        <v>4.0</v>
      </c>
      <c r="Q1194" s="1">
        <v>4.0</v>
      </c>
      <c r="R1194" s="1">
        <v>3.0</v>
      </c>
      <c r="S1194" s="1">
        <v>3.0</v>
      </c>
      <c r="T1194" s="1">
        <v>3.0</v>
      </c>
      <c r="U1194" s="1">
        <v>4.0</v>
      </c>
      <c r="V1194" s="1">
        <v>5.0</v>
      </c>
      <c r="W1194" s="1">
        <v>4.0</v>
      </c>
      <c r="X1194" s="1">
        <v>4.0</v>
      </c>
      <c r="Y1194" s="1">
        <v>3.0</v>
      </c>
      <c r="Z1194" s="1">
        <v>4.0</v>
      </c>
      <c r="AA1194" s="1">
        <v>4.0</v>
      </c>
      <c r="AB1194" s="1">
        <v>3.0</v>
      </c>
      <c r="AC1194" s="1">
        <v>3.0</v>
      </c>
      <c r="AD1194" s="1">
        <v>5.0</v>
      </c>
      <c r="AE1194" s="1">
        <v>4.0</v>
      </c>
      <c r="AF1194" s="1">
        <v>5.0</v>
      </c>
      <c r="AG1194" s="1">
        <v>5.0</v>
      </c>
      <c r="AH1194" s="1">
        <v>5.0</v>
      </c>
      <c r="AI1194" s="1">
        <v>5.0</v>
      </c>
      <c r="AJ1194" s="1">
        <v>5.0</v>
      </c>
      <c r="AK1194" s="1">
        <v>4.0</v>
      </c>
      <c r="AL1194" s="1">
        <v>5.0</v>
      </c>
      <c r="AM1194" s="1">
        <v>5.0</v>
      </c>
      <c r="AN1194" s="1">
        <v>5.0</v>
      </c>
      <c r="AO1194" s="1">
        <v>5.0</v>
      </c>
      <c r="AP1194" s="1">
        <v>3.0</v>
      </c>
      <c r="AQ1194" s="1">
        <v>5.0</v>
      </c>
      <c r="AR1194" s="1">
        <v>4.0</v>
      </c>
      <c r="AS1194" s="1">
        <v>5.0</v>
      </c>
      <c r="AT1194" s="1">
        <v>1.0</v>
      </c>
      <c r="AU1194" s="1">
        <v>1.0</v>
      </c>
      <c r="AV1194" s="1">
        <v>1.0</v>
      </c>
      <c r="AW1194" s="1">
        <v>1.0</v>
      </c>
      <c r="AX1194" s="1">
        <v>1.0</v>
      </c>
      <c r="AY1194" s="1">
        <v>1.0</v>
      </c>
      <c r="AZ1194" s="1">
        <v>1.0</v>
      </c>
      <c r="BA1194" s="1">
        <v>1.0</v>
      </c>
      <c r="BB1194" s="1">
        <v>3.0</v>
      </c>
      <c r="BC1194" s="1">
        <v>5.0</v>
      </c>
      <c r="BD1194" s="1">
        <v>4.0</v>
      </c>
      <c r="BE1194" s="1">
        <v>5.0</v>
      </c>
      <c r="BF1194" s="1">
        <v>4.0</v>
      </c>
      <c r="BG1194" s="1">
        <v>4.0</v>
      </c>
      <c r="BH1194" s="1">
        <v>4.0</v>
      </c>
      <c r="BI1194" s="1">
        <v>5.0</v>
      </c>
      <c r="BJ1194" s="1">
        <v>6.0</v>
      </c>
      <c r="BK1194" s="1">
        <v>1.0</v>
      </c>
      <c r="BL1194" s="1">
        <v>1.0</v>
      </c>
      <c r="BM1194" s="1">
        <v>1.0</v>
      </c>
      <c r="BN1194" s="1">
        <v>1.0</v>
      </c>
      <c r="BO1194" s="1">
        <v>1.0</v>
      </c>
      <c r="BP1194" s="1">
        <v>1.0</v>
      </c>
      <c r="BQ1194" s="1">
        <v>1.0</v>
      </c>
      <c r="BR1194" s="1">
        <v>1.0</v>
      </c>
      <c r="BS1194" s="1">
        <v>5.0</v>
      </c>
      <c r="BT1194" s="1">
        <v>5.0</v>
      </c>
      <c r="BU1194" s="1">
        <v>5.0</v>
      </c>
      <c r="BV1194" s="1">
        <v>5.0</v>
      </c>
      <c r="BW1194" s="1">
        <v>5.0</v>
      </c>
      <c r="BX1194" s="1">
        <v>5.0</v>
      </c>
      <c r="BY1194" s="1">
        <v>4.0</v>
      </c>
      <c r="BZ1194" s="1">
        <v>5.0</v>
      </c>
      <c r="CA1194" s="64">
        <f t="shared" si="32"/>
        <v>242</v>
      </c>
      <c r="CB1194" s="45">
        <f t="shared" si="33"/>
        <v>15</v>
      </c>
      <c r="CC1194" s="45">
        <f t="shared" si="34"/>
        <v>27</v>
      </c>
      <c r="CD1194" s="45">
        <f t="shared" si="35"/>
        <v>30</v>
      </c>
      <c r="CE1194" s="45">
        <f t="shared" si="36"/>
        <v>38</v>
      </c>
      <c r="CF1194" s="45">
        <f t="shared" si="37"/>
        <v>37</v>
      </c>
      <c r="CG1194" s="45">
        <f t="shared" si="38"/>
        <v>8</v>
      </c>
      <c r="CH1194" s="45">
        <f t="shared" si="39"/>
        <v>34</v>
      </c>
      <c r="CI1194" s="45">
        <f t="shared" si="40"/>
        <v>0.6</v>
      </c>
      <c r="CJ1194">
        <f t="shared" si="10"/>
        <v>8</v>
      </c>
      <c r="CK1194" s="45">
        <f t="shared" si="41"/>
        <v>39</v>
      </c>
      <c r="CM1194" s="40">
        <f>VLOOKUP(CB1194,'PROMIS 57 T-Score Conversions'!Q$3:R$35,2,TRUE)</f>
        <v>31.7</v>
      </c>
      <c r="CN1194" s="44" t="str">
        <f t="shared" si="20"/>
        <v>Moderate</v>
      </c>
      <c r="CO1194" s="40">
        <f>VLOOKUP(CC1194,'PROMIS 57 T-Score Conversions'!A$3:B$35,2,TRUE)</f>
        <v>65.6</v>
      </c>
      <c r="CP1194" s="39" t="str">
        <f t="shared" si="21"/>
        <v>Severe</v>
      </c>
      <c r="CQ1194" s="40">
        <f>VLOOKUP(CD1194,'PROMIS 57 T-Score Conversions'!E$3:F$35,2,TRUE)</f>
        <v>67.7</v>
      </c>
      <c r="CR1194" s="39" t="str">
        <f t="shared" si="22"/>
        <v>Moderate</v>
      </c>
      <c r="CS1194" s="40">
        <f>VLOOKUP(CE1194,'PROMIS 57 T-Score Conversions'!U$3:V$35,2,TRUE)</f>
        <v>72.4</v>
      </c>
      <c r="CT1194" s="39" t="str">
        <f t="shared" si="42"/>
        <v>Severe</v>
      </c>
      <c r="CU1194" s="40">
        <f>VLOOKUP(CF1194,'PROMIS 57 T-Score Conversions'!Y$3:Z$35,2,TRUE)</f>
        <v>69</v>
      </c>
      <c r="CV1194" s="39" t="str">
        <f t="shared" si="24"/>
        <v>Moderate</v>
      </c>
      <c r="CW1194" s="40">
        <f>vlookup(CG1194,'PROMIS 57 T-Score Conversions'!M$3:N$35,2,TRUE)</f>
        <v>25.91</v>
      </c>
      <c r="CX1194" s="39" t="str">
        <f t="shared" si="25"/>
        <v>Severe</v>
      </c>
      <c r="CY1194" s="40">
        <f>VLOOKup(CH1194,'PROMIS 57 T-Score Conversions'!I$3:J$35,2,TRUE)</f>
        <v>68.4</v>
      </c>
      <c r="CZ1194" s="39" t="str">
        <f t="shared" si="26"/>
        <v>Moderate</v>
      </c>
      <c r="DA1194" s="37">
        <f>VLOOKUP(CJ1194,'PROMIS 57 T-Score Conversions'!AC$3:AD$35,2,TRUE)</f>
        <v>22.41</v>
      </c>
      <c r="DB1194" s="44" t="str">
        <f t="shared" si="30"/>
        <v>Severe</v>
      </c>
      <c r="DC1194" s="40">
        <f>VLOOKUP(CK1194,'PROMIS 57 T-Score Conversions'!AG$3:AH$35,2,TRUE)</f>
        <v>62.52</v>
      </c>
      <c r="DD1194" s="39" t="str">
        <f t="shared" si="31"/>
        <v>Moderate</v>
      </c>
    </row>
    <row r="1195">
      <c r="A1195" s="1" t="b">
        <v>1</v>
      </c>
      <c r="B1195" s="1" t="b">
        <v>1</v>
      </c>
      <c r="C1195" s="20">
        <v>44254.554523530096</v>
      </c>
      <c r="D1195" s="1" t="s">
        <v>642</v>
      </c>
      <c r="E1195" s="1">
        <v>2049.0</v>
      </c>
      <c r="F1195" s="1">
        <v>3.0</v>
      </c>
      <c r="G1195" s="1">
        <v>4.0</v>
      </c>
      <c r="H1195" s="1">
        <v>4.0</v>
      </c>
      <c r="I1195" s="1">
        <v>3.0</v>
      </c>
      <c r="J1195" s="1">
        <v>3.0</v>
      </c>
      <c r="K1195" s="1">
        <v>3.0</v>
      </c>
      <c r="L1195" s="1">
        <v>4.0</v>
      </c>
      <c r="M1195" s="1">
        <v>2.0</v>
      </c>
      <c r="N1195" s="1">
        <v>2.0</v>
      </c>
      <c r="O1195" s="1">
        <v>2.0</v>
      </c>
      <c r="P1195" s="1">
        <v>2.0</v>
      </c>
      <c r="Q1195" s="1">
        <v>2.0</v>
      </c>
      <c r="R1195" s="1">
        <v>2.0</v>
      </c>
      <c r="S1195" s="1">
        <v>3.0</v>
      </c>
      <c r="T1195" s="1">
        <v>2.0</v>
      </c>
      <c r="U1195" s="1">
        <v>2.0</v>
      </c>
      <c r="V1195" s="1">
        <v>2.0</v>
      </c>
      <c r="W1195" s="1">
        <v>2.0</v>
      </c>
      <c r="X1195" s="1">
        <v>1.0</v>
      </c>
      <c r="Y1195" s="1">
        <v>2.0</v>
      </c>
      <c r="Z1195" s="1">
        <v>2.0</v>
      </c>
      <c r="AA1195" s="1">
        <v>2.0</v>
      </c>
      <c r="AB1195" s="1">
        <v>2.0</v>
      </c>
      <c r="AC1195" s="1">
        <v>2.0</v>
      </c>
      <c r="AD1195" s="1">
        <v>3.0</v>
      </c>
      <c r="AE1195" s="1">
        <v>2.0</v>
      </c>
      <c r="AF1195" s="1">
        <v>2.0</v>
      </c>
      <c r="AG1195" s="1">
        <v>2.0</v>
      </c>
      <c r="AH1195" s="1">
        <v>2.0</v>
      </c>
      <c r="AI1195" s="1">
        <v>3.0</v>
      </c>
      <c r="AJ1195" s="1">
        <v>3.0</v>
      </c>
      <c r="AK1195" s="1">
        <v>3.0</v>
      </c>
      <c r="AL1195" s="1">
        <v>2.0</v>
      </c>
      <c r="AM1195" s="1">
        <v>2.0</v>
      </c>
      <c r="AN1195" s="1">
        <v>2.0</v>
      </c>
      <c r="AO1195" s="1">
        <v>2.0</v>
      </c>
      <c r="AP1195" s="1">
        <v>2.0</v>
      </c>
      <c r="AQ1195" s="1">
        <v>2.0</v>
      </c>
      <c r="AR1195" s="1">
        <v>2.0</v>
      </c>
      <c r="AS1195" s="1">
        <v>2.0</v>
      </c>
      <c r="AT1195" s="1">
        <v>2.0</v>
      </c>
      <c r="AU1195" s="1">
        <v>2.0</v>
      </c>
      <c r="AV1195" s="1">
        <v>2.0</v>
      </c>
      <c r="AW1195" s="1">
        <v>2.0</v>
      </c>
      <c r="AX1195" s="1">
        <v>2.0</v>
      </c>
      <c r="AY1195" s="1">
        <v>2.0</v>
      </c>
      <c r="AZ1195" s="1">
        <v>2.0</v>
      </c>
      <c r="BA1195" s="1">
        <v>2.0</v>
      </c>
      <c r="BB1195" s="1">
        <v>2.0</v>
      </c>
      <c r="BC1195" s="1">
        <v>2.0</v>
      </c>
      <c r="BD1195" s="1">
        <v>2.0</v>
      </c>
      <c r="BE1195" s="1">
        <v>2.0</v>
      </c>
      <c r="BF1195" s="1">
        <v>2.0</v>
      </c>
      <c r="BG1195" s="1">
        <v>2.0</v>
      </c>
      <c r="BH1195" s="1">
        <v>2.0</v>
      </c>
      <c r="BI1195" s="1">
        <v>2.0</v>
      </c>
      <c r="BJ1195" s="1">
        <v>4.0</v>
      </c>
      <c r="BK1195" s="1">
        <v>4.0</v>
      </c>
      <c r="BL1195" s="1">
        <v>3.0</v>
      </c>
      <c r="BM1195" s="1">
        <v>3.0</v>
      </c>
      <c r="BN1195" s="1">
        <v>2.0</v>
      </c>
      <c r="BO1195" s="1">
        <v>2.0</v>
      </c>
      <c r="BP1195" s="1">
        <v>2.0</v>
      </c>
      <c r="BQ1195" s="1">
        <v>2.0</v>
      </c>
      <c r="BR1195" s="1">
        <v>3.0</v>
      </c>
      <c r="BS1195" s="1">
        <v>3.0</v>
      </c>
      <c r="BT1195" s="1">
        <v>3.0</v>
      </c>
      <c r="BU1195" s="1">
        <v>4.0</v>
      </c>
      <c r="BV1195" s="1">
        <v>4.0</v>
      </c>
      <c r="BW1195" s="1">
        <v>4.0</v>
      </c>
      <c r="BX1195" s="1">
        <v>4.0</v>
      </c>
      <c r="BY1195" s="1">
        <v>3.0</v>
      </c>
      <c r="BZ1195" s="1">
        <v>4.0</v>
      </c>
      <c r="CA1195" s="64">
        <f t="shared" si="32"/>
        <v>180</v>
      </c>
      <c r="CB1195" s="45">
        <f t="shared" si="33"/>
        <v>26</v>
      </c>
      <c r="CC1195" s="45">
        <f t="shared" si="34"/>
        <v>17</v>
      </c>
      <c r="CD1195" s="45">
        <f t="shared" si="35"/>
        <v>15</v>
      </c>
      <c r="CE1195" s="45">
        <f t="shared" si="36"/>
        <v>20</v>
      </c>
      <c r="CF1195" s="45">
        <f t="shared" si="37"/>
        <v>16</v>
      </c>
      <c r="CG1195" s="45">
        <f t="shared" si="38"/>
        <v>16</v>
      </c>
      <c r="CH1195" s="45">
        <f t="shared" si="39"/>
        <v>16</v>
      </c>
      <c r="CI1195" s="45">
        <f t="shared" si="40"/>
        <v>0.4</v>
      </c>
      <c r="CJ1195">
        <f t="shared" si="10"/>
        <v>21</v>
      </c>
      <c r="CK1195" s="45">
        <f t="shared" si="41"/>
        <v>29</v>
      </c>
      <c r="CM1195" s="40">
        <f>VLOOKUP(CB1195,'PROMIS 57 T-Score Conversions'!Q$3:R$35,2,TRUE)</f>
        <v>39.5</v>
      </c>
      <c r="CN1195" s="44" t="str">
        <f t="shared" si="20"/>
        <v>Moderate</v>
      </c>
      <c r="CO1195" s="40">
        <f>VLOOKUP(CC1195,'PROMIS 57 T-Score Conversions'!A$3:B$35,2,TRUE)</f>
        <v>55.4</v>
      </c>
      <c r="CP1195" s="39" t="str">
        <f t="shared" si="21"/>
        <v>Moderate</v>
      </c>
      <c r="CQ1195" s="40">
        <f>VLOOKUP(CD1195,'PROMIS 57 T-Score Conversions'!E$3:F$35,2,TRUE)</f>
        <v>54.1</v>
      </c>
      <c r="CR1195" s="39" t="str">
        <f t="shared" si="22"/>
        <v>Normal</v>
      </c>
      <c r="CS1195" s="40">
        <f>VLOOKUP(CE1195,'PROMIS 57 T-Score Conversions'!U$3:V$35,2,TRUE)</f>
        <v>53.6</v>
      </c>
      <c r="CT1195" s="39" t="str">
        <f t="shared" si="42"/>
        <v>Normal</v>
      </c>
      <c r="CU1195" s="40">
        <f>VLOOKUP(CF1195,'PROMIS 57 T-Score Conversions'!Y$3:Z$35,2,TRUE)</f>
        <v>45.5</v>
      </c>
      <c r="CV1195" s="39" t="str">
        <f t="shared" si="24"/>
        <v>Normal</v>
      </c>
      <c r="CW1195" s="40">
        <f>vlookup(CG1195,'PROMIS 57 T-Score Conversions'!M$3:N$35,2,TRUE)</f>
        <v>36.9</v>
      </c>
      <c r="CX1195" s="39" t="str">
        <f t="shared" si="25"/>
        <v>Moderate</v>
      </c>
      <c r="CY1195" s="40">
        <f>VLOOKup(CH1195,'PROMIS 57 T-Score Conversions'!I$3:J$35,2,TRUE)</f>
        <v>55.8</v>
      </c>
      <c r="CZ1195" s="39" t="str">
        <f t="shared" si="26"/>
        <v>Mild</v>
      </c>
      <c r="DA1195" s="37">
        <f>VLOOKUP(CJ1195,'PROMIS 57 T-Score Conversions'!AC$3:AD$35,2,TRUE)</f>
        <v>37.93</v>
      </c>
      <c r="DB1195" s="44" t="str">
        <f t="shared" si="30"/>
        <v>Moderate</v>
      </c>
      <c r="DC1195" s="40">
        <f>VLOOKUP(CK1195,'PROMIS 57 T-Score Conversions'!AG$3:AH$35,2,TRUE)</f>
        <v>48.16</v>
      </c>
      <c r="DD1195" s="39" t="str">
        <f t="shared" si="31"/>
        <v>Normal</v>
      </c>
    </row>
    <row r="1196">
      <c r="A1196" s="1" t="b">
        <v>1</v>
      </c>
      <c r="B1196" s="1" t="b">
        <v>1</v>
      </c>
      <c r="C1196" s="20">
        <v>44254.79994700231</v>
      </c>
      <c r="D1196" s="1" t="s">
        <v>538</v>
      </c>
      <c r="E1196" s="1">
        <v>2372.0</v>
      </c>
      <c r="F1196" s="1">
        <v>3.0</v>
      </c>
      <c r="G1196" s="1">
        <v>4.0</v>
      </c>
      <c r="H1196" s="1">
        <v>5.0</v>
      </c>
      <c r="I1196" s="1">
        <v>2.0</v>
      </c>
      <c r="J1196" s="1">
        <v>3.0</v>
      </c>
      <c r="K1196" s="1">
        <v>4.0</v>
      </c>
      <c r="L1196" s="1">
        <v>4.0</v>
      </c>
      <c r="M1196" s="1">
        <v>2.0</v>
      </c>
      <c r="N1196" s="1">
        <v>4.0</v>
      </c>
      <c r="O1196" s="1">
        <v>3.0</v>
      </c>
      <c r="P1196" s="1">
        <v>4.0</v>
      </c>
      <c r="Q1196" s="1">
        <v>4.0</v>
      </c>
      <c r="R1196" s="1">
        <v>4.0</v>
      </c>
      <c r="S1196" s="1">
        <v>4.0</v>
      </c>
      <c r="T1196" s="1">
        <v>4.0</v>
      </c>
      <c r="U1196" s="1">
        <v>4.0</v>
      </c>
      <c r="V1196" s="1">
        <v>3.0</v>
      </c>
      <c r="W1196" s="1">
        <v>3.0</v>
      </c>
      <c r="X1196" s="1">
        <v>4.0</v>
      </c>
      <c r="Y1196" s="1">
        <v>3.0</v>
      </c>
      <c r="Z1196" s="1">
        <v>3.0</v>
      </c>
      <c r="AA1196" s="1">
        <v>4.0</v>
      </c>
      <c r="AB1196" s="1">
        <v>3.0</v>
      </c>
      <c r="AC1196" s="1">
        <v>4.0</v>
      </c>
      <c r="AD1196" s="1">
        <v>3.0</v>
      </c>
      <c r="AE1196" s="1">
        <v>3.0</v>
      </c>
      <c r="AF1196" s="1">
        <v>4.0</v>
      </c>
      <c r="AG1196" s="1">
        <v>3.0</v>
      </c>
      <c r="AH1196" s="1">
        <v>3.0</v>
      </c>
      <c r="AI1196" s="1">
        <v>3.0</v>
      </c>
      <c r="AJ1196" s="1">
        <v>4.0</v>
      </c>
      <c r="AK1196" s="1">
        <v>3.0</v>
      </c>
      <c r="AL1196" s="1">
        <v>4.0</v>
      </c>
      <c r="AM1196" s="1">
        <v>4.0</v>
      </c>
      <c r="AN1196" s="1">
        <v>4.0</v>
      </c>
      <c r="AO1196" s="1">
        <v>4.0</v>
      </c>
      <c r="AP1196" s="1">
        <v>4.0</v>
      </c>
      <c r="AQ1196" s="1">
        <v>3.0</v>
      </c>
      <c r="AR1196" s="1">
        <v>4.0</v>
      </c>
      <c r="AS1196" s="1">
        <v>4.0</v>
      </c>
      <c r="AT1196" s="1">
        <v>2.0</v>
      </c>
      <c r="AU1196" s="1">
        <v>3.0</v>
      </c>
      <c r="AV1196" s="1">
        <v>3.0</v>
      </c>
      <c r="AW1196" s="1">
        <v>3.0</v>
      </c>
      <c r="AX1196" s="1">
        <v>4.0</v>
      </c>
      <c r="AY1196" s="1">
        <v>4.0</v>
      </c>
      <c r="AZ1196" s="1">
        <v>2.0</v>
      </c>
      <c r="BA1196" s="1">
        <v>3.0</v>
      </c>
      <c r="BB1196" s="1">
        <v>3.0</v>
      </c>
      <c r="BC1196" s="1">
        <v>3.0</v>
      </c>
      <c r="BD1196" s="1">
        <v>3.0</v>
      </c>
      <c r="BE1196" s="1">
        <v>3.0</v>
      </c>
      <c r="BF1196" s="1">
        <v>3.0</v>
      </c>
      <c r="BG1196" s="1">
        <v>2.0</v>
      </c>
      <c r="BH1196" s="1">
        <v>3.0</v>
      </c>
      <c r="BI1196" s="1">
        <v>3.0</v>
      </c>
      <c r="BJ1196" s="1">
        <v>3.0</v>
      </c>
      <c r="BK1196" s="1">
        <v>4.0</v>
      </c>
      <c r="BL1196" s="1">
        <v>3.0</v>
      </c>
      <c r="BM1196" s="1">
        <v>3.0</v>
      </c>
      <c r="BN1196" s="1">
        <v>2.0</v>
      </c>
      <c r="BO1196" s="1">
        <v>2.0</v>
      </c>
      <c r="BP1196" s="1">
        <v>1.0</v>
      </c>
      <c r="BQ1196" s="1">
        <v>2.0</v>
      </c>
      <c r="BR1196" s="1">
        <v>2.0</v>
      </c>
      <c r="BS1196" s="1">
        <v>5.0</v>
      </c>
      <c r="BT1196" s="1">
        <v>5.0</v>
      </c>
      <c r="BU1196" s="1">
        <v>5.0</v>
      </c>
      <c r="BV1196" s="1">
        <v>5.0</v>
      </c>
      <c r="BW1196" s="1">
        <v>5.0</v>
      </c>
      <c r="BX1196" s="1">
        <v>3.0</v>
      </c>
      <c r="BY1196" s="1">
        <v>3.0</v>
      </c>
      <c r="BZ1196" s="1">
        <v>5.0</v>
      </c>
      <c r="CA1196" s="64">
        <f t="shared" si="32"/>
        <v>247</v>
      </c>
      <c r="CB1196" s="45">
        <f t="shared" si="33"/>
        <v>27</v>
      </c>
      <c r="CC1196" s="45">
        <f t="shared" si="34"/>
        <v>31</v>
      </c>
      <c r="CD1196" s="45">
        <f t="shared" si="35"/>
        <v>27</v>
      </c>
      <c r="CE1196" s="45">
        <f t="shared" si="36"/>
        <v>26</v>
      </c>
      <c r="CF1196" s="45">
        <f t="shared" si="37"/>
        <v>31</v>
      </c>
      <c r="CG1196" s="45">
        <f t="shared" si="38"/>
        <v>24</v>
      </c>
      <c r="CH1196" s="45">
        <f t="shared" si="39"/>
        <v>23</v>
      </c>
      <c r="CI1196" s="45">
        <f t="shared" si="40"/>
        <v>0.3</v>
      </c>
      <c r="CJ1196">
        <f t="shared" si="10"/>
        <v>19</v>
      </c>
      <c r="CK1196" s="45">
        <f t="shared" si="41"/>
        <v>36</v>
      </c>
      <c r="CM1196" s="40">
        <f>VLOOKUP(CB1196,'PROMIS 57 T-Score Conversions'!Q$3:R$35,2,TRUE)</f>
        <v>40.1</v>
      </c>
      <c r="CN1196" s="44" t="str">
        <f t="shared" si="20"/>
        <v>Mild</v>
      </c>
      <c r="CO1196" s="40">
        <f>VLOOKUP(CC1196,'PROMIS 57 T-Score Conversions'!A$3:B$35,2,TRUE)</f>
        <v>69.8</v>
      </c>
      <c r="CP1196" s="39" t="str">
        <f t="shared" si="21"/>
        <v>Severe</v>
      </c>
      <c r="CQ1196" s="40">
        <f>VLOOKUP(CD1196,'PROMIS 57 T-Score Conversions'!E$3:F$35,2,TRUE)</f>
        <v>64.9</v>
      </c>
      <c r="CR1196" s="39" t="str">
        <f t="shared" si="22"/>
        <v>Moderate</v>
      </c>
      <c r="CS1196" s="40">
        <f>VLOOKUP(CE1196,'PROMIS 57 T-Score Conversions'!U$3:V$35,2,TRUE)</f>
        <v>59.4</v>
      </c>
      <c r="CT1196" s="39" t="str">
        <f t="shared" si="42"/>
        <v>Mild</v>
      </c>
      <c r="CU1196" s="40">
        <f>VLOOKUP(CF1196,'PROMIS 57 T-Score Conversions'!Y$3:Z$35,2,TRUE)</f>
        <v>61.5</v>
      </c>
      <c r="CV1196" s="39" t="str">
        <f t="shared" si="24"/>
        <v>Moderate</v>
      </c>
      <c r="CW1196" s="40">
        <f>vlookup(CG1196,'PROMIS 57 T-Score Conversions'!M$3:N$35,2,TRUE)</f>
        <v>44</v>
      </c>
      <c r="CX1196" s="39" t="str">
        <f t="shared" si="25"/>
        <v>Mild</v>
      </c>
      <c r="CY1196" s="40">
        <f>VLOOKup(CH1196,'PROMIS 57 T-Score Conversions'!I$3:J$35,2,TRUE)</f>
        <v>60.8</v>
      </c>
      <c r="CZ1196" s="39" t="str">
        <f t="shared" si="26"/>
        <v>Moderate</v>
      </c>
      <c r="DA1196" s="37">
        <f>VLOOKUP(CJ1196,'PROMIS 57 T-Score Conversions'!AC$3:AD$35,2,TRUE)</f>
        <v>36.36</v>
      </c>
      <c r="DB1196" s="44" t="str">
        <f t="shared" si="30"/>
        <v>Moderate</v>
      </c>
      <c r="DC1196" s="40">
        <f>VLOOKUP(CK1196,'PROMIS 57 T-Score Conversions'!AG$3:AH$35,2,TRUE)</f>
        <v>56.39</v>
      </c>
      <c r="DD1196" s="39" t="str">
        <f t="shared" si="31"/>
        <v>Mild</v>
      </c>
    </row>
    <row r="1197">
      <c r="A1197" s="1" t="b">
        <v>1</v>
      </c>
      <c r="B1197" s="1" t="b">
        <v>1</v>
      </c>
      <c r="C1197" s="20">
        <v>44255.37823494213</v>
      </c>
      <c r="D1197" s="1" t="s">
        <v>328</v>
      </c>
      <c r="E1197" s="1">
        <v>2126.0</v>
      </c>
      <c r="F1197" s="1">
        <v>3.0</v>
      </c>
      <c r="G1197" s="1">
        <v>3.0</v>
      </c>
      <c r="H1197" s="1">
        <v>3.0</v>
      </c>
      <c r="I1197" s="1">
        <v>3.0</v>
      </c>
      <c r="J1197" s="1">
        <v>3.0</v>
      </c>
      <c r="K1197" s="1">
        <v>3.0</v>
      </c>
      <c r="L1197" s="1">
        <v>3.0</v>
      </c>
      <c r="M1197" s="1">
        <v>3.0</v>
      </c>
      <c r="N1197" s="1">
        <v>3.0</v>
      </c>
      <c r="O1197" s="1">
        <v>4.0</v>
      </c>
      <c r="P1197" s="1">
        <v>4.0</v>
      </c>
      <c r="Q1197" s="1">
        <v>3.0</v>
      </c>
      <c r="R1197" s="1">
        <v>3.0</v>
      </c>
      <c r="S1197" s="1">
        <v>3.0</v>
      </c>
      <c r="T1197" s="1">
        <v>3.0</v>
      </c>
      <c r="U1197" s="1">
        <v>5.0</v>
      </c>
      <c r="V1197" s="1">
        <v>3.0</v>
      </c>
      <c r="W1197" s="1">
        <v>3.0</v>
      </c>
      <c r="X1197" s="1">
        <v>3.0</v>
      </c>
      <c r="Y1197" s="1">
        <v>3.0</v>
      </c>
      <c r="Z1197" s="1">
        <v>3.0</v>
      </c>
      <c r="AA1197" s="1">
        <v>4.0</v>
      </c>
      <c r="AB1197" s="1">
        <v>3.0</v>
      </c>
      <c r="AC1197" s="1">
        <v>3.0</v>
      </c>
      <c r="AD1197" s="1">
        <v>4.0</v>
      </c>
      <c r="AE1197" s="1">
        <v>3.0</v>
      </c>
      <c r="AF1197" s="1">
        <v>4.0</v>
      </c>
      <c r="AG1197" s="1">
        <v>3.0</v>
      </c>
      <c r="AH1197" s="1">
        <v>3.0</v>
      </c>
      <c r="AI1197" s="1">
        <v>4.0</v>
      </c>
      <c r="AJ1197" s="1">
        <v>3.0</v>
      </c>
      <c r="AK1197" s="1">
        <v>4.0</v>
      </c>
      <c r="AL1197" s="1">
        <v>3.0</v>
      </c>
      <c r="AM1197" s="1">
        <v>3.0</v>
      </c>
      <c r="AN1197" s="1">
        <v>3.0</v>
      </c>
      <c r="AO1197" s="1">
        <v>3.0</v>
      </c>
      <c r="AP1197" s="1">
        <v>3.0</v>
      </c>
      <c r="AQ1197" s="1">
        <v>3.0</v>
      </c>
      <c r="AR1197" s="1">
        <v>3.0</v>
      </c>
      <c r="AS1197" s="1">
        <v>3.0</v>
      </c>
      <c r="AT1197" s="1">
        <v>2.0</v>
      </c>
      <c r="AU1197" s="1">
        <v>3.0</v>
      </c>
      <c r="AV1197" s="1">
        <v>3.0</v>
      </c>
      <c r="AW1197" s="1">
        <v>3.0</v>
      </c>
      <c r="AX1197" s="1">
        <v>2.0</v>
      </c>
      <c r="AY1197" s="1">
        <v>3.0</v>
      </c>
      <c r="AZ1197" s="1">
        <v>3.0</v>
      </c>
      <c r="BA1197" s="1">
        <v>3.0</v>
      </c>
      <c r="BB1197" s="1">
        <v>4.0</v>
      </c>
      <c r="BC1197" s="1">
        <v>4.0</v>
      </c>
      <c r="BD1197" s="1">
        <v>4.0</v>
      </c>
      <c r="BE1197" s="1">
        <v>3.0</v>
      </c>
      <c r="BF1197" s="1">
        <v>3.0</v>
      </c>
      <c r="BG1197" s="1">
        <v>3.0</v>
      </c>
      <c r="BH1197" s="1">
        <v>3.0</v>
      </c>
      <c r="BI1197" s="1">
        <v>3.0</v>
      </c>
      <c r="BJ1197" s="1">
        <v>7.0</v>
      </c>
      <c r="BK1197" s="1">
        <v>3.0</v>
      </c>
      <c r="BL1197" s="1">
        <v>3.0</v>
      </c>
      <c r="BM1197" s="1">
        <v>3.0</v>
      </c>
      <c r="BN1197" s="1">
        <v>3.0</v>
      </c>
      <c r="BO1197" s="1">
        <v>4.0</v>
      </c>
      <c r="BP1197" s="1">
        <v>3.0</v>
      </c>
      <c r="BQ1197" s="1">
        <v>3.0</v>
      </c>
      <c r="BR1197" s="1">
        <v>3.0</v>
      </c>
      <c r="BS1197" s="1">
        <v>3.0</v>
      </c>
      <c r="BT1197" s="1">
        <v>3.0</v>
      </c>
      <c r="BU1197" s="1">
        <v>3.0</v>
      </c>
      <c r="BV1197" s="1">
        <v>4.0</v>
      </c>
      <c r="BW1197" s="1">
        <v>3.0</v>
      </c>
      <c r="BX1197" s="1">
        <v>3.0</v>
      </c>
      <c r="BY1197" s="1">
        <v>3.0</v>
      </c>
      <c r="BZ1197" s="1">
        <v>3.0</v>
      </c>
      <c r="CA1197" s="64">
        <f t="shared" si="32"/>
        <v>235</v>
      </c>
      <c r="CB1197" s="45">
        <f t="shared" si="33"/>
        <v>24</v>
      </c>
      <c r="CC1197" s="45">
        <f t="shared" si="34"/>
        <v>28</v>
      </c>
      <c r="CD1197" s="45">
        <f t="shared" si="35"/>
        <v>25</v>
      </c>
      <c r="CE1197" s="45">
        <f t="shared" si="36"/>
        <v>28</v>
      </c>
      <c r="CF1197" s="45">
        <f t="shared" si="37"/>
        <v>24</v>
      </c>
      <c r="CG1197" s="45">
        <f t="shared" si="38"/>
        <v>22</v>
      </c>
      <c r="CH1197" s="45">
        <f t="shared" si="39"/>
        <v>27</v>
      </c>
      <c r="CI1197" s="45">
        <f t="shared" si="40"/>
        <v>0.7</v>
      </c>
      <c r="CJ1197">
        <f t="shared" si="10"/>
        <v>25</v>
      </c>
      <c r="CK1197" s="45">
        <f t="shared" si="41"/>
        <v>25</v>
      </c>
      <c r="CM1197" s="40">
        <f>VLOOKUP(CB1197,'PROMIS 57 T-Score Conversions'!Q$3:R$35,2,TRUE)</f>
        <v>38.1</v>
      </c>
      <c r="CN1197" s="44" t="str">
        <f t="shared" si="20"/>
        <v>Moderate</v>
      </c>
      <c r="CO1197" s="40">
        <f>VLOOKUP(CC1197,'PROMIS 57 T-Score Conversions'!A$3:B$35,2,TRUE)</f>
        <v>66.6</v>
      </c>
      <c r="CP1197" s="39" t="str">
        <f t="shared" si="21"/>
        <v>Severe</v>
      </c>
      <c r="CQ1197" s="40">
        <f>VLOOKUP(CD1197,'PROMIS 57 T-Score Conversions'!E$3:F$35,2,TRUE)</f>
        <v>63</v>
      </c>
      <c r="CR1197" s="39" t="str">
        <f t="shared" si="22"/>
        <v>Moderate</v>
      </c>
      <c r="CS1197" s="40">
        <f>VLOOKUP(CE1197,'PROMIS 57 T-Score Conversions'!U$3:V$35,2,TRUE)</f>
        <v>61.3</v>
      </c>
      <c r="CT1197" s="39" t="str">
        <f t="shared" si="42"/>
        <v>Moderate</v>
      </c>
      <c r="CU1197" s="40">
        <f>VLOOKUP(CF1197,'PROMIS 57 T-Score Conversions'!Y$3:Z$35,2,TRUE)</f>
        <v>54.3</v>
      </c>
      <c r="CV1197" s="39" t="str">
        <f t="shared" si="24"/>
        <v>Normal</v>
      </c>
      <c r="CW1197" s="40">
        <f>vlookup(CG1197,'PROMIS 57 T-Score Conversions'!M$3:N$35,2,TRUE)</f>
        <v>42</v>
      </c>
      <c r="CX1197" s="39" t="str">
        <f t="shared" si="25"/>
        <v>Mild</v>
      </c>
      <c r="CY1197" s="40">
        <f>VLOOKup(CH1197,'PROMIS 57 T-Score Conversions'!I$3:J$35,2,TRUE)</f>
        <v>63.5</v>
      </c>
      <c r="CZ1197" s="39" t="str">
        <f t="shared" si="26"/>
        <v>Moderate</v>
      </c>
      <c r="DA1197" s="37">
        <f>VLOOKUP(CJ1197,'PROMIS 57 T-Score Conversions'!AC$3:AD$35,2,TRUE)</f>
        <v>41.09</v>
      </c>
      <c r="DB1197" s="44" t="str">
        <f t="shared" si="30"/>
        <v>Mild</v>
      </c>
      <c r="DC1197" s="40">
        <f>VLOOKUP(CK1197,'PROMIS 57 T-Score Conversions'!AG$3:AH$35,2,TRUE)</f>
        <v>44.34</v>
      </c>
      <c r="DD1197" s="39" t="str">
        <f t="shared" si="31"/>
        <v>Normal</v>
      </c>
    </row>
    <row r="1198">
      <c r="A1198" s="1" t="b">
        <v>1</v>
      </c>
      <c r="B1198" s="1" t="b">
        <v>1</v>
      </c>
      <c r="C1198" s="20">
        <v>44255.569034016204</v>
      </c>
      <c r="D1198" s="1" t="s">
        <v>334</v>
      </c>
      <c r="E1198" s="1">
        <v>2112.0</v>
      </c>
      <c r="F1198" s="1">
        <v>4.0</v>
      </c>
      <c r="G1198" s="1">
        <v>4.0</v>
      </c>
      <c r="H1198" s="1">
        <v>4.0</v>
      </c>
      <c r="I1198" s="1">
        <v>4.0</v>
      </c>
      <c r="J1198" s="1">
        <v>3.0</v>
      </c>
      <c r="K1198" s="1">
        <v>4.0</v>
      </c>
      <c r="L1198" s="1">
        <v>4.0</v>
      </c>
      <c r="M1198" s="1">
        <v>3.0</v>
      </c>
      <c r="N1198" s="1">
        <v>3.0</v>
      </c>
      <c r="O1198" s="1">
        <v>2.0</v>
      </c>
      <c r="P1198" s="1">
        <v>3.0</v>
      </c>
      <c r="Q1198" s="1">
        <v>3.0</v>
      </c>
      <c r="R1198" s="1">
        <v>3.0</v>
      </c>
      <c r="S1198" s="1">
        <v>2.0</v>
      </c>
      <c r="T1198" s="1">
        <v>2.0</v>
      </c>
      <c r="U1198" s="1">
        <v>3.0</v>
      </c>
      <c r="V1198" s="1">
        <v>2.0</v>
      </c>
      <c r="W1198" s="1">
        <v>2.0</v>
      </c>
      <c r="X1198" s="1">
        <v>2.0</v>
      </c>
      <c r="Y1198" s="1">
        <v>2.0</v>
      </c>
      <c r="Z1198" s="1">
        <v>2.0</v>
      </c>
      <c r="AA1198" s="1">
        <v>3.0</v>
      </c>
      <c r="AB1198" s="1">
        <v>3.0</v>
      </c>
      <c r="AC1198" s="1">
        <v>2.0</v>
      </c>
      <c r="AD1198" s="1">
        <v>3.0</v>
      </c>
      <c r="AE1198" s="1">
        <v>3.0</v>
      </c>
      <c r="AF1198" s="1">
        <v>3.0</v>
      </c>
      <c r="AG1198" s="1">
        <v>3.0</v>
      </c>
      <c r="AH1198" s="1">
        <v>2.0</v>
      </c>
      <c r="AI1198" s="1">
        <v>2.0</v>
      </c>
      <c r="AJ1198" s="1">
        <v>2.0</v>
      </c>
      <c r="AK1198" s="1">
        <v>2.0</v>
      </c>
      <c r="AL1198" s="1">
        <v>4.0</v>
      </c>
      <c r="AM1198" s="1">
        <v>4.0</v>
      </c>
      <c r="AN1198" s="1">
        <v>3.0</v>
      </c>
      <c r="AO1198" s="1">
        <v>2.0</v>
      </c>
      <c r="AP1198" s="1">
        <v>4.0</v>
      </c>
      <c r="AQ1198" s="1">
        <v>2.0</v>
      </c>
      <c r="AR1198" s="1">
        <v>3.0</v>
      </c>
      <c r="AS1198" s="1">
        <v>4.0</v>
      </c>
      <c r="AT1198" s="1">
        <v>3.0</v>
      </c>
      <c r="AU1198" s="1">
        <v>4.0</v>
      </c>
      <c r="AV1198" s="1">
        <v>4.0</v>
      </c>
      <c r="AW1198" s="1">
        <v>3.0</v>
      </c>
      <c r="AX1198" s="1">
        <v>4.0</v>
      </c>
      <c r="AY1198" s="1">
        <v>3.0</v>
      </c>
      <c r="AZ1198" s="1">
        <v>4.0</v>
      </c>
      <c r="BA1198" s="1">
        <v>4.0</v>
      </c>
      <c r="BB1198" s="1">
        <v>3.0</v>
      </c>
      <c r="BC1198" s="1">
        <v>2.0</v>
      </c>
      <c r="BD1198" s="1">
        <v>2.0</v>
      </c>
      <c r="BE1198" s="1">
        <v>2.0</v>
      </c>
      <c r="BF1198" s="1">
        <v>2.0</v>
      </c>
      <c r="BG1198" s="1">
        <v>2.0</v>
      </c>
      <c r="BH1198" s="1">
        <v>2.0</v>
      </c>
      <c r="BI1198" s="1">
        <v>2.0</v>
      </c>
      <c r="BJ1198" s="1">
        <v>4.0</v>
      </c>
      <c r="BK1198" s="1">
        <v>3.0</v>
      </c>
      <c r="BL1198" s="1">
        <v>4.0</v>
      </c>
      <c r="BM1198" s="1">
        <v>3.0</v>
      </c>
      <c r="BN1198" s="1">
        <v>3.0</v>
      </c>
      <c r="BO1198" s="1">
        <v>3.0</v>
      </c>
      <c r="BP1198" s="1">
        <v>3.0</v>
      </c>
      <c r="BQ1198" s="1">
        <v>3.0</v>
      </c>
      <c r="BR1198" s="1">
        <v>3.0</v>
      </c>
      <c r="BS1198" s="1">
        <v>3.0</v>
      </c>
      <c r="BT1198" s="1">
        <v>3.0</v>
      </c>
      <c r="BU1198" s="1">
        <v>3.0</v>
      </c>
      <c r="BV1198" s="1">
        <v>2.0</v>
      </c>
      <c r="BW1198" s="1">
        <v>3.0</v>
      </c>
      <c r="BX1198" s="1">
        <v>3.0</v>
      </c>
      <c r="BY1198" s="1">
        <v>2.0</v>
      </c>
      <c r="BZ1198" s="1">
        <v>3.0</v>
      </c>
      <c r="CA1198" s="64">
        <f t="shared" si="32"/>
        <v>212</v>
      </c>
      <c r="CB1198" s="45">
        <f t="shared" si="33"/>
        <v>30</v>
      </c>
      <c r="CC1198" s="45">
        <f t="shared" si="34"/>
        <v>21</v>
      </c>
      <c r="CD1198" s="45">
        <f t="shared" si="35"/>
        <v>18</v>
      </c>
      <c r="CE1198" s="45">
        <f t="shared" si="36"/>
        <v>20</v>
      </c>
      <c r="CF1198" s="45">
        <f t="shared" si="37"/>
        <v>26</v>
      </c>
      <c r="CG1198" s="45">
        <f t="shared" si="38"/>
        <v>29</v>
      </c>
      <c r="CH1198" s="45">
        <f t="shared" si="39"/>
        <v>17</v>
      </c>
      <c r="CI1198" s="45">
        <f t="shared" si="40"/>
        <v>0.4</v>
      </c>
      <c r="CJ1198">
        <f t="shared" si="10"/>
        <v>25</v>
      </c>
      <c r="CK1198" s="45">
        <f t="shared" si="41"/>
        <v>22</v>
      </c>
      <c r="CM1198" s="40">
        <f>VLOOKUP(CB1198,'PROMIS 57 T-Score Conversions'!Q$3:R$35,2,TRUE)</f>
        <v>42.3</v>
      </c>
      <c r="CN1198" s="44" t="str">
        <f t="shared" si="20"/>
        <v>Mild</v>
      </c>
      <c r="CO1198" s="40">
        <f>VLOOKUP(CC1198,'PROMIS 57 T-Score Conversions'!A$3:B$35,2,TRUE)</f>
        <v>59.4</v>
      </c>
      <c r="CP1198" s="39" t="str">
        <f t="shared" si="21"/>
        <v>Moderate</v>
      </c>
      <c r="CQ1198" s="40">
        <f>VLOOKUP(CD1198,'PROMIS 57 T-Score Conversions'!E$3:F$35,2,TRUE)</f>
        <v>56.8</v>
      </c>
      <c r="CR1198" s="39" t="str">
        <f t="shared" si="22"/>
        <v>Mild</v>
      </c>
      <c r="CS1198" s="40">
        <f>VLOOKUP(CE1198,'PROMIS 57 T-Score Conversions'!U$3:V$35,2,TRUE)</f>
        <v>53.6</v>
      </c>
      <c r="CT1198" s="39" t="str">
        <f t="shared" si="42"/>
        <v>Normal</v>
      </c>
      <c r="CU1198" s="40">
        <f>VLOOKUP(CF1198,'PROMIS 57 T-Score Conversions'!Y$3:Z$35,2,TRUE)</f>
        <v>56.3</v>
      </c>
      <c r="CV1198" s="39" t="str">
        <f t="shared" si="24"/>
        <v>Mild</v>
      </c>
      <c r="CW1198" s="40">
        <f>vlookup(CG1198,'PROMIS 57 T-Score Conversions'!M$3:N$35,2,TRUE)</f>
        <v>48.9</v>
      </c>
      <c r="CX1198" s="39" t="str">
        <f t="shared" si="25"/>
        <v>Normal</v>
      </c>
      <c r="CY1198" s="40">
        <f>VLOOKup(CH1198,'PROMIS 57 T-Score Conversions'!I$3:J$35,2,TRUE)</f>
        <v>56.6</v>
      </c>
      <c r="CZ1198" s="39" t="str">
        <f t="shared" si="26"/>
        <v>Mild</v>
      </c>
      <c r="DA1198" s="37">
        <f>VLOOKUP(CJ1198,'PROMIS 57 T-Score Conversions'!AC$3:AD$35,2,TRUE)</f>
        <v>41.09</v>
      </c>
      <c r="DB1198" s="44" t="str">
        <f t="shared" si="30"/>
        <v>Mild</v>
      </c>
      <c r="DC1198" s="40">
        <f>VLOOKUP(CK1198,'PROMIS 57 T-Score Conversions'!AG$3:AH$35,2,TRUE)</f>
        <v>41.61</v>
      </c>
      <c r="DD1198" s="39" t="str">
        <f t="shared" si="31"/>
        <v>Normal</v>
      </c>
    </row>
    <row r="1199">
      <c r="A1199" s="1" t="b">
        <v>1</v>
      </c>
      <c r="B1199" s="1" t="b">
        <v>1</v>
      </c>
      <c r="C1199" s="20">
        <v>44255.79727645833</v>
      </c>
      <c r="D1199" s="1" t="s">
        <v>643</v>
      </c>
      <c r="E1199" s="1">
        <v>2503.0</v>
      </c>
      <c r="F1199" s="1">
        <v>4.0</v>
      </c>
      <c r="G1199" s="1">
        <v>4.0</v>
      </c>
      <c r="H1199" s="1">
        <v>2.0</v>
      </c>
      <c r="I1199" s="1">
        <v>3.0</v>
      </c>
      <c r="J1199" s="1">
        <v>2.0</v>
      </c>
      <c r="K1199" s="1">
        <v>4.0</v>
      </c>
      <c r="L1199" s="1">
        <v>5.0</v>
      </c>
      <c r="M1199" s="1">
        <v>3.0</v>
      </c>
      <c r="N1199" s="1">
        <v>4.0</v>
      </c>
      <c r="O1199" s="1">
        <v>3.0</v>
      </c>
      <c r="P1199" s="1">
        <v>2.0</v>
      </c>
      <c r="Q1199" s="1">
        <v>3.0</v>
      </c>
      <c r="R1199" s="1">
        <v>3.0</v>
      </c>
      <c r="S1199" s="1">
        <v>3.0</v>
      </c>
      <c r="T1199" s="1">
        <v>3.0</v>
      </c>
      <c r="U1199" s="1">
        <v>3.0</v>
      </c>
      <c r="V1199" s="1">
        <v>3.0</v>
      </c>
      <c r="W1199" s="1">
        <v>5.0</v>
      </c>
      <c r="X1199" s="1">
        <v>3.0</v>
      </c>
      <c r="Y1199" s="1">
        <v>4.0</v>
      </c>
      <c r="Z1199" s="1">
        <v>3.0</v>
      </c>
      <c r="AA1199" s="1">
        <v>2.0</v>
      </c>
      <c r="AB1199" s="1">
        <v>2.0</v>
      </c>
      <c r="AC1199" s="1">
        <v>2.0</v>
      </c>
      <c r="AD1199" s="1">
        <v>5.0</v>
      </c>
      <c r="AE1199" s="1">
        <v>4.0</v>
      </c>
      <c r="AF1199" s="1">
        <v>3.0</v>
      </c>
      <c r="AG1199" s="1">
        <v>4.0</v>
      </c>
      <c r="AH1199" s="1">
        <v>5.0</v>
      </c>
      <c r="AI1199" s="1">
        <v>4.0</v>
      </c>
      <c r="AJ1199" s="1">
        <v>3.0</v>
      </c>
      <c r="AK1199" s="1">
        <v>3.0</v>
      </c>
      <c r="AL1199" s="1">
        <v>5.0</v>
      </c>
      <c r="AM1199" s="1">
        <v>5.0</v>
      </c>
      <c r="AN1199" s="1">
        <v>5.0</v>
      </c>
      <c r="AO1199" s="1">
        <v>5.0</v>
      </c>
      <c r="AP1199" s="1">
        <v>5.0</v>
      </c>
      <c r="AQ1199" s="1">
        <v>5.0</v>
      </c>
      <c r="AR1199" s="1">
        <v>5.0</v>
      </c>
      <c r="AS1199" s="1">
        <v>5.0</v>
      </c>
      <c r="AT1199" s="1">
        <v>2.0</v>
      </c>
      <c r="AU1199" s="1">
        <v>2.0</v>
      </c>
      <c r="AV1199" s="1">
        <v>3.0</v>
      </c>
      <c r="AW1199" s="1">
        <v>3.0</v>
      </c>
      <c r="AX1199" s="1">
        <v>3.0</v>
      </c>
      <c r="AY1199" s="1">
        <v>3.0</v>
      </c>
      <c r="AZ1199" s="1">
        <v>2.0</v>
      </c>
      <c r="BA1199" s="1">
        <v>2.0</v>
      </c>
      <c r="BB1199" s="1">
        <v>4.0</v>
      </c>
      <c r="BC1199" s="1">
        <v>3.0</v>
      </c>
      <c r="BD1199" s="1">
        <v>4.0</v>
      </c>
      <c r="BE1199" s="1">
        <v>4.0</v>
      </c>
      <c r="BF1199" s="1">
        <v>5.0</v>
      </c>
      <c r="BG1199" s="1">
        <v>4.0</v>
      </c>
      <c r="BH1199" s="1">
        <v>4.0</v>
      </c>
      <c r="BI1199" s="1">
        <v>4.0</v>
      </c>
      <c r="BJ1199" s="1">
        <v>7.0</v>
      </c>
      <c r="BK1199" s="1">
        <v>2.0</v>
      </c>
      <c r="BL1199" s="1">
        <v>4.0</v>
      </c>
      <c r="BM1199" s="1">
        <v>2.0</v>
      </c>
      <c r="BN1199" s="1">
        <v>2.0</v>
      </c>
      <c r="BO1199" s="1">
        <v>2.0</v>
      </c>
      <c r="BP1199" s="1">
        <v>2.0</v>
      </c>
      <c r="BQ1199" s="1">
        <v>2.0</v>
      </c>
      <c r="BR1199" s="1">
        <v>3.0</v>
      </c>
      <c r="BS1199" s="1">
        <v>4.0</v>
      </c>
      <c r="BT1199" s="1">
        <v>4.0</v>
      </c>
      <c r="BU1199" s="1">
        <v>4.0</v>
      </c>
      <c r="BV1199" s="1">
        <v>3.0</v>
      </c>
      <c r="BW1199" s="1">
        <v>4.0</v>
      </c>
      <c r="BX1199" s="1">
        <v>2.0</v>
      </c>
      <c r="BY1199" s="1">
        <v>4.0</v>
      </c>
      <c r="BZ1199" s="1">
        <v>3.0</v>
      </c>
      <c r="CA1199" s="64">
        <f t="shared" si="32"/>
        <v>252</v>
      </c>
      <c r="CB1199" s="45">
        <f t="shared" si="33"/>
        <v>27</v>
      </c>
      <c r="CC1199" s="45">
        <f t="shared" si="34"/>
        <v>24</v>
      </c>
      <c r="CD1199" s="45">
        <f t="shared" si="35"/>
        <v>24</v>
      </c>
      <c r="CE1199" s="45">
        <f t="shared" si="36"/>
        <v>31</v>
      </c>
      <c r="CF1199" s="45">
        <f t="shared" si="37"/>
        <v>40</v>
      </c>
      <c r="CG1199" s="45">
        <f t="shared" si="38"/>
        <v>20</v>
      </c>
      <c r="CH1199" s="45">
        <f t="shared" si="39"/>
        <v>32</v>
      </c>
      <c r="CI1199" s="45">
        <f t="shared" si="40"/>
        <v>0.7</v>
      </c>
      <c r="CJ1199">
        <f t="shared" si="10"/>
        <v>19</v>
      </c>
      <c r="CK1199" s="45">
        <f t="shared" si="41"/>
        <v>28</v>
      </c>
      <c r="CM1199" s="40">
        <f>VLOOKUP(CB1199,'PROMIS 57 T-Score Conversions'!Q$3:R$35,2,TRUE)</f>
        <v>40.1</v>
      </c>
      <c r="CN1199" s="44" t="str">
        <f t="shared" si="20"/>
        <v>Mild</v>
      </c>
      <c r="CO1199" s="40">
        <f>VLOOKUP(CC1199,'PROMIS 57 T-Score Conversions'!A$3:B$35,2,TRUE)</f>
        <v>62.5</v>
      </c>
      <c r="CP1199" s="39" t="str">
        <f t="shared" si="21"/>
        <v>Moderate</v>
      </c>
      <c r="CQ1199" s="40">
        <f>VLOOKUP(CD1199,'PROMIS 57 T-Score Conversions'!E$3:F$35,2,TRUE)</f>
        <v>62.1</v>
      </c>
      <c r="CR1199" s="39" t="str">
        <f t="shared" si="22"/>
        <v>Moderate</v>
      </c>
      <c r="CS1199" s="40">
        <f>VLOOKUP(CE1199,'PROMIS 57 T-Score Conversions'!U$3:V$35,2,TRUE)</f>
        <v>64.3</v>
      </c>
      <c r="CT1199" s="39" t="str">
        <f t="shared" si="42"/>
        <v>Moderate</v>
      </c>
      <c r="CU1199" s="40">
        <f>VLOOKUP(CF1199,'PROMIS 57 T-Score Conversions'!Y$3:Z$35,2,TRUE)</f>
        <v>76.5</v>
      </c>
      <c r="CV1199" s="39" t="str">
        <f t="shared" si="24"/>
        <v>Severe</v>
      </c>
      <c r="CW1199" s="40">
        <f>vlookup(CG1199,'PROMIS 57 T-Score Conversions'!M$3:N$35,2,TRUE)</f>
        <v>40.2</v>
      </c>
      <c r="CX1199" s="39" t="str">
        <f t="shared" si="25"/>
        <v>Mild</v>
      </c>
      <c r="CY1199" s="40">
        <f>VLOOKup(CH1199,'PROMIS 57 T-Score Conversions'!I$3:J$35,2,TRUE)</f>
        <v>66.9</v>
      </c>
      <c r="CZ1199" s="39" t="str">
        <f t="shared" si="26"/>
        <v>Moderate</v>
      </c>
      <c r="DA1199" s="37">
        <f>VLOOKUP(CJ1199,'PROMIS 57 T-Score Conversions'!AC$3:AD$35,2,TRUE)</f>
        <v>36.36</v>
      </c>
      <c r="DB1199" s="44" t="str">
        <f t="shared" si="30"/>
        <v>Moderate</v>
      </c>
      <c r="DC1199" s="40">
        <f>VLOOKUP(CK1199,'PROMIS 57 T-Score Conversions'!AG$3:AH$35,2,TRUE)</f>
        <v>47.18</v>
      </c>
      <c r="DD1199" s="39" t="str">
        <f t="shared" si="31"/>
        <v>Normal</v>
      </c>
    </row>
    <row r="1200">
      <c r="A1200" s="1" t="b">
        <v>1</v>
      </c>
      <c r="B1200" s="1" t="b">
        <v>1</v>
      </c>
      <c r="C1200" s="20">
        <v>44255.87975231481</v>
      </c>
      <c r="D1200" s="1" t="s">
        <v>644</v>
      </c>
      <c r="E1200" s="1">
        <v>2501.0</v>
      </c>
      <c r="F1200" s="1">
        <v>2.0</v>
      </c>
      <c r="G1200" s="1">
        <v>1.0</v>
      </c>
      <c r="H1200" s="1">
        <v>3.0</v>
      </c>
      <c r="I1200" s="1">
        <v>2.0</v>
      </c>
      <c r="J1200" s="1">
        <v>1.0</v>
      </c>
      <c r="K1200" s="1">
        <v>2.0</v>
      </c>
      <c r="L1200" s="1">
        <v>2.0</v>
      </c>
      <c r="M1200" s="1">
        <v>1.0</v>
      </c>
      <c r="N1200" s="1">
        <v>3.0</v>
      </c>
      <c r="O1200" s="1">
        <v>4.0</v>
      </c>
      <c r="P1200" s="1">
        <v>3.0</v>
      </c>
      <c r="Q1200" s="1">
        <v>3.0</v>
      </c>
      <c r="R1200" s="1">
        <v>3.0</v>
      </c>
      <c r="S1200" s="1">
        <v>3.0</v>
      </c>
      <c r="T1200" s="1">
        <v>3.0</v>
      </c>
      <c r="U1200" s="1">
        <v>4.0</v>
      </c>
      <c r="V1200" s="1">
        <v>3.0</v>
      </c>
      <c r="W1200" s="1">
        <v>4.0</v>
      </c>
      <c r="X1200" s="1">
        <v>3.0</v>
      </c>
      <c r="Y1200" s="1">
        <v>3.0</v>
      </c>
      <c r="Z1200" s="1">
        <v>4.0</v>
      </c>
      <c r="AA1200" s="1">
        <v>4.0</v>
      </c>
      <c r="AB1200" s="1">
        <v>4.0</v>
      </c>
      <c r="AC1200" s="1">
        <v>3.0</v>
      </c>
      <c r="AD1200" s="1">
        <v>4.0</v>
      </c>
      <c r="AE1200" s="1">
        <v>5.0</v>
      </c>
      <c r="AF1200" s="1">
        <v>4.0</v>
      </c>
      <c r="AG1200" s="1">
        <v>4.0</v>
      </c>
      <c r="AH1200" s="1">
        <v>5.0</v>
      </c>
      <c r="AI1200" s="1">
        <v>5.0</v>
      </c>
      <c r="AJ1200" s="1">
        <v>5.0</v>
      </c>
      <c r="AK1200" s="1">
        <v>5.0</v>
      </c>
      <c r="AL1200" s="1">
        <v>4.0</v>
      </c>
      <c r="AM1200" s="1">
        <v>4.0</v>
      </c>
      <c r="AN1200" s="1">
        <v>4.0</v>
      </c>
      <c r="AO1200" s="1">
        <v>4.0</v>
      </c>
      <c r="AP1200" s="1">
        <v>4.0</v>
      </c>
      <c r="AQ1200" s="1">
        <v>4.0</v>
      </c>
      <c r="AR1200" s="1">
        <v>3.0</v>
      </c>
      <c r="AS1200" s="1">
        <v>4.0</v>
      </c>
      <c r="AT1200" s="1">
        <v>2.0</v>
      </c>
      <c r="AU1200" s="1">
        <v>2.0</v>
      </c>
      <c r="AV1200" s="1">
        <v>2.0</v>
      </c>
      <c r="AW1200" s="1">
        <v>2.0</v>
      </c>
      <c r="AX1200" s="1">
        <v>1.0</v>
      </c>
      <c r="AY1200" s="1">
        <v>1.0</v>
      </c>
      <c r="AZ1200" s="1">
        <v>1.0</v>
      </c>
      <c r="BA1200" s="1">
        <v>1.0</v>
      </c>
      <c r="BB1200" s="1">
        <v>4.0</v>
      </c>
      <c r="BC1200" s="1">
        <v>5.0</v>
      </c>
      <c r="BD1200" s="1">
        <v>5.0</v>
      </c>
      <c r="BE1200" s="1">
        <v>5.0</v>
      </c>
      <c r="BF1200" s="1">
        <v>4.0</v>
      </c>
      <c r="BG1200" s="1">
        <v>4.0</v>
      </c>
      <c r="BH1200" s="1">
        <v>5.0</v>
      </c>
      <c r="BI1200" s="1">
        <v>5.0</v>
      </c>
      <c r="BJ1200" s="1">
        <v>8.0</v>
      </c>
      <c r="BK1200" s="1">
        <v>1.0</v>
      </c>
      <c r="BL1200" s="1">
        <v>2.0</v>
      </c>
      <c r="BM1200" s="1">
        <v>2.0</v>
      </c>
      <c r="BN1200" s="1">
        <v>3.0</v>
      </c>
      <c r="BO1200" s="1">
        <v>2.0</v>
      </c>
      <c r="BP1200" s="1">
        <v>2.0</v>
      </c>
      <c r="BQ1200" s="1">
        <v>3.0</v>
      </c>
      <c r="BR1200" s="1">
        <v>3.0</v>
      </c>
      <c r="BS1200" s="1">
        <v>4.0</v>
      </c>
      <c r="BT1200" s="1">
        <v>4.0</v>
      </c>
      <c r="BU1200" s="1">
        <v>4.0</v>
      </c>
      <c r="BV1200" s="1">
        <v>3.0</v>
      </c>
      <c r="BW1200" s="1">
        <v>4.0</v>
      </c>
      <c r="BX1200" s="1">
        <v>3.0</v>
      </c>
      <c r="BY1200" s="1">
        <v>4.0</v>
      </c>
      <c r="BZ1200" s="1">
        <v>4.0</v>
      </c>
      <c r="CA1200" s="64">
        <f t="shared" si="32"/>
        <v>241</v>
      </c>
      <c r="CB1200" s="45">
        <f t="shared" si="33"/>
        <v>14</v>
      </c>
      <c r="CC1200" s="45">
        <f t="shared" si="34"/>
        <v>26</v>
      </c>
      <c r="CD1200" s="45">
        <f t="shared" si="35"/>
        <v>28</v>
      </c>
      <c r="CE1200" s="45">
        <f t="shared" si="36"/>
        <v>37</v>
      </c>
      <c r="CF1200" s="45">
        <f t="shared" si="37"/>
        <v>31</v>
      </c>
      <c r="CG1200" s="45">
        <f t="shared" si="38"/>
        <v>12</v>
      </c>
      <c r="CH1200" s="45">
        <f t="shared" si="39"/>
        <v>37</v>
      </c>
      <c r="CI1200" s="45">
        <f t="shared" si="40"/>
        <v>0.8</v>
      </c>
      <c r="CJ1200">
        <f t="shared" si="10"/>
        <v>18</v>
      </c>
      <c r="CK1200" s="45">
        <f t="shared" si="41"/>
        <v>30</v>
      </c>
      <c r="CM1200" s="40">
        <f>VLOOKUP(CB1200,'PROMIS 57 T-Score Conversions'!Q$3:R$35,2,TRUE)</f>
        <v>30.8</v>
      </c>
      <c r="CN1200" s="44" t="str">
        <f t="shared" si="20"/>
        <v>Moderate</v>
      </c>
      <c r="CO1200" s="40">
        <f>VLOOKUP(CC1200,'PROMIS 57 T-Score Conversions'!A$3:B$35,2,TRUE)</f>
        <v>64.5</v>
      </c>
      <c r="CP1200" s="39" t="str">
        <f t="shared" si="21"/>
        <v>Moderate</v>
      </c>
      <c r="CQ1200" s="40">
        <f>VLOOKUP(CD1200,'PROMIS 57 T-Score Conversions'!E$3:F$35,2,TRUE)</f>
        <v>65.8</v>
      </c>
      <c r="CR1200" s="39" t="str">
        <f t="shared" si="22"/>
        <v>Moderate</v>
      </c>
      <c r="CS1200" s="40">
        <f>VLOOKUP(CE1200,'PROMIS 57 T-Score Conversions'!U$3:V$35,2,TRUE)</f>
        <v>71</v>
      </c>
      <c r="CT1200" s="39" t="str">
        <f t="shared" si="42"/>
        <v>Severe</v>
      </c>
      <c r="CU1200" s="40">
        <f>VLOOKUP(CF1200,'PROMIS 57 T-Score Conversions'!Y$3:Z$35,2,TRUE)</f>
        <v>61.5</v>
      </c>
      <c r="CV1200" s="39" t="str">
        <f t="shared" si="24"/>
        <v>Moderate</v>
      </c>
      <c r="CW1200" s="40">
        <f>vlookup(CG1200,'PROMIS 57 T-Score Conversions'!M$3:N$35,2,TRUE)</f>
        <v>33.6</v>
      </c>
      <c r="CX1200" s="39" t="str">
        <f t="shared" si="25"/>
        <v>Moderate</v>
      </c>
      <c r="CY1200" s="40">
        <f>VLOOKup(CH1200,'PROMIS 57 T-Score Conversions'!I$3:J$35,2,TRUE)</f>
        <v>71</v>
      </c>
      <c r="CZ1200" s="39" t="str">
        <f t="shared" si="26"/>
        <v>Severe</v>
      </c>
      <c r="DA1200" s="37">
        <f>VLOOKUP(CJ1200,'PROMIS 57 T-Score Conversions'!AC$3:AD$35,2,TRUE)</f>
        <v>35.56</v>
      </c>
      <c r="DB1200" s="44" t="str">
        <f t="shared" si="30"/>
        <v>Moderate</v>
      </c>
      <c r="DC1200" s="40">
        <f>VLOOKUP(CK1200,'PROMIS 57 T-Score Conversions'!AG$3:AH$35,2,TRUE)</f>
        <v>49.17</v>
      </c>
      <c r="DD1200" s="39" t="str">
        <f t="shared" si="31"/>
        <v>Normal</v>
      </c>
    </row>
    <row r="1201">
      <c r="A1201" s="1" t="b">
        <v>1</v>
      </c>
      <c r="B1201" s="1" t="b">
        <v>1</v>
      </c>
      <c r="C1201" s="20">
        <v>44256.64363288194</v>
      </c>
      <c r="D1201" s="1" t="s">
        <v>580</v>
      </c>
      <c r="E1201" s="1">
        <v>2442.0</v>
      </c>
      <c r="F1201" s="1">
        <v>4.0</v>
      </c>
      <c r="G1201" s="1">
        <v>5.0</v>
      </c>
      <c r="H1201" s="1">
        <v>5.0</v>
      </c>
      <c r="I1201" s="1">
        <v>5.0</v>
      </c>
      <c r="J1201" s="1">
        <v>3.0</v>
      </c>
      <c r="K1201" s="1">
        <v>4.0</v>
      </c>
      <c r="L1201" s="1">
        <v>4.0</v>
      </c>
      <c r="M1201" s="1">
        <v>3.0</v>
      </c>
      <c r="N1201" s="1">
        <v>1.0</v>
      </c>
      <c r="O1201" s="1">
        <v>1.0</v>
      </c>
      <c r="P1201" s="1">
        <v>1.0</v>
      </c>
      <c r="Q1201" s="1">
        <v>1.0</v>
      </c>
      <c r="R1201" s="1">
        <v>1.0</v>
      </c>
      <c r="S1201" s="1">
        <v>1.0</v>
      </c>
      <c r="T1201" s="1">
        <v>2.0</v>
      </c>
      <c r="U1201" s="1">
        <v>2.0</v>
      </c>
      <c r="V1201" s="1">
        <v>1.0</v>
      </c>
      <c r="W1201" s="1">
        <v>1.0</v>
      </c>
      <c r="X1201" s="1">
        <v>1.0</v>
      </c>
      <c r="Y1201" s="1">
        <v>1.0</v>
      </c>
      <c r="Z1201" s="1">
        <v>1.0</v>
      </c>
      <c r="AA1201" s="1">
        <v>1.0</v>
      </c>
      <c r="AB1201" s="1">
        <v>1.0</v>
      </c>
      <c r="AC1201" s="1">
        <v>1.0</v>
      </c>
      <c r="AD1201" s="1">
        <v>3.0</v>
      </c>
      <c r="AE1201" s="1">
        <v>2.0</v>
      </c>
      <c r="AF1201" s="1">
        <v>2.0</v>
      </c>
      <c r="AG1201" s="1">
        <v>3.0</v>
      </c>
      <c r="AH1201" s="1">
        <v>2.0</v>
      </c>
      <c r="AI1201" s="1">
        <v>2.0</v>
      </c>
      <c r="AJ1201" s="1">
        <v>3.0</v>
      </c>
      <c r="AK1201" s="1">
        <v>3.0</v>
      </c>
      <c r="AL1201" s="1">
        <v>2.0</v>
      </c>
      <c r="AM1201" s="1">
        <v>3.0</v>
      </c>
      <c r="AN1201" s="1">
        <v>1.0</v>
      </c>
      <c r="AO1201" s="1">
        <v>1.0</v>
      </c>
      <c r="AP1201" s="1">
        <v>2.0</v>
      </c>
      <c r="AQ1201" s="1">
        <v>1.0</v>
      </c>
      <c r="AR1201" s="1">
        <v>1.0</v>
      </c>
      <c r="AS1201" s="1">
        <v>2.0</v>
      </c>
      <c r="AT1201" s="1">
        <v>4.0</v>
      </c>
      <c r="AU1201" s="1">
        <v>4.0</v>
      </c>
      <c r="AV1201" s="1">
        <v>3.0</v>
      </c>
      <c r="AW1201" s="1">
        <v>4.0</v>
      </c>
      <c r="AX1201" s="1">
        <v>3.0</v>
      </c>
      <c r="AY1201" s="1">
        <v>3.0</v>
      </c>
      <c r="AZ1201" s="1">
        <v>3.0</v>
      </c>
      <c r="BA1201" s="1">
        <v>3.0</v>
      </c>
      <c r="BB1201" s="1">
        <v>1.0</v>
      </c>
      <c r="BC1201" s="1">
        <v>2.0</v>
      </c>
      <c r="BD1201" s="1">
        <v>1.0</v>
      </c>
      <c r="BE1201" s="1">
        <v>2.0</v>
      </c>
      <c r="BF1201" s="1">
        <v>1.0</v>
      </c>
      <c r="BG1201" s="1">
        <v>1.0</v>
      </c>
      <c r="BH1201" s="1">
        <v>1.0</v>
      </c>
      <c r="BI1201" s="1">
        <v>2.0</v>
      </c>
      <c r="BJ1201" s="1">
        <v>1.0</v>
      </c>
      <c r="BK1201" s="1">
        <v>4.0</v>
      </c>
      <c r="BL1201" s="1">
        <v>3.0</v>
      </c>
      <c r="BM1201" s="1">
        <v>3.0</v>
      </c>
      <c r="BN1201" s="1">
        <v>3.0</v>
      </c>
      <c r="BO1201" s="1">
        <v>3.0</v>
      </c>
      <c r="BP1201" s="1">
        <v>3.0</v>
      </c>
      <c r="BQ1201" s="1">
        <v>3.0</v>
      </c>
      <c r="BR1201" s="1">
        <v>3.0</v>
      </c>
      <c r="BS1201" s="1">
        <v>2.0</v>
      </c>
      <c r="BT1201" s="1">
        <v>2.0</v>
      </c>
      <c r="BU1201" s="1">
        <v>3.0</v>
      </c>
      <c r="BV1201" s="1">
        <v>3.0</v>
      </c>
      <c r="BW1201" s="1">
        <v>3.0</v>
      </c>
      <c r="BX1201" s="1">
        <v>1.0</v>
      </c>
      <c r="BY1201" s="1">
        <v>1.0</v>
      </c>
      <c r="BZ1201" s="1">
        <v>2.0</v>
      </c>
      <c r="CA1201" s="64">
        <f t="shared" si="32"/>
        <v>165</v>
      </c>
      <c r="CB1201" s="45">
        <f t="shared" si="33"/>
        <v>33</v>
      </c>
      <c r="CC1201" s="45">
        <f t="shared" si="34"/>
        <v>10</v>
      </c>
      <c r="CD1201" s="45">
        <f t="shared" si="35"/>
        <v>8</v>
      </c>
      <c r="CE1201" s="45">
        <f t="shared" si="36"/>
        <v>20</v>
      </c>
      <c r="CF1201" s="45">
        <f t="shared" si="37"/>
        <v>13</v>
      </c>
      <c r="CG1201" s="45">
        <f t="shared" si="38"/>
        <v>27</v>
      </c>
      <c r="CH1201" s="45">
        <f t="shared" si="39"/>
        <v>11</v>
      </c>
      <c r="CI1201" s="45">
        <f t="shared" si="40"/>
        <v>0.1</v>
      </c>
      <c r="CJ1201">
        <f t="shared" si="10"/>
        <v>25</v>
      </c>
      <c r="CK1201" s="45">
        <f t="shared" si="41"/>
        <v>17</v>
      </c>
      <c r="CM1201" s="40">
        <f>VLOOKUP(CB1201,'PROMIS 57 T-Score Conversions'!Q$3:R$35,2,TRUE)</f>
        <v>44.7</v>
      </c>
      <c r="CN1201" s="44" t="str">
        <f t="shared" si="20"/>
        <v>Mild</v>
      </c>
      <c r="CO1201" s="40">
        <f>VLOOKUP(CC1201,'PROMIS 57 T-Score Conversions'!A$3:B$35,2,TRUE)</f>
        <v>45.9</v>
      </c>
      <c r="CP1201" s="39" t="str">
        <f t="shared" si="21"/>
        <v>Normal</v>
      </c>
      <c r="CQ1201" s="40">
        <f>VLOOKUP(CD1201,'PROMIS 57 T-Score Conversions'!E$3:F$35,2,TRUE)</f>
        <v>38.2</v>
      </c>
      <c r="CR1201" s="39" t="str">
        <f t="shared" si="22"/>
        <v>Normal</v>
      </c>
      <c r="CS1201" s="40">
        <f>VLOOKUP(CE1201,'PROMIS 57 T-Score Conversions'!U$3:V$35,2,TRUE)</f>
        <v>53.6</v>
      </c>
      <c r="CT1201" s="39" t="str">
        <f t="shared" si="42"/>
        <v>Normal</v>
      </c>
      <c r="CU1201" s="40">
        <f>VLOOKUP(CF1201,'PROMIS 57 T-Score Conversions'!Y$3:Z$35,2,TRUE)</f>
        <v>41.4</v>
      </c>
      <c r="CV1201" s="39" t="str">
        <f t="shared" si="24"/>
        <v>Normal</v>
      </c>
      <c r="CW1201" s="40">
        <f>vlookup(CG1201,'PROMIS 57 T-Score Conversions'!M$3:N$35,2,TRUE)</f>
        <v>47</v>
      </c>
      <c r="CX1201" s="39" t="str">
        <f t="shared" si="25"/>
        <v>Normal</v>
      </c>
      <c r="CY1201" s="40">
        <f>VLOOKup(CH1201,'PROMIS 57 T-Score Conversions'!I$3:J$35,2,TRUE)</f>
        <v>51.2</v>
      </c>
      <c r="CZ1201" s="39" t="str">
        <f t="shared" si="26"/>
        <v>Normal</v>
      </c>
      <c r="DA1201" s="37">
        <f>VLOOKUP(CJ1201,'PROMIS 57 T-Score Conversions'!AC$3:AD$35,2,TRUE)</f>
        <v>41.09</v>
      </c>
      <c r="DB1201" s="44" t="str">
        <f t="shared" si="30"/>
        <v>Mild</v>
      </c>
      <c r="DC1201" s="40">
        <f>VLOOKUP(CK1201,'PROMIS 57 T-Score Conversions'!AG$3:AH$35,2,TRUE)</f>
        <v>37.04</v>
      </c>
      <c r="DD1201" s="39" t="str">
        <f t="shared" si="31"/>
        <v>Normal</v>
      </c>
    </row>
    <row r="1202">
      <c r="A1202" s="1" t="b">
        <v>1</v>
      </c>
      <c r="B1202" s="1" t="b">
        <v>1</v>
      </c>
      <c r="C1202" s="20">
        <v>44256.82591704861</v>
      </c>
      <c r="D1202" s="1" t="s">
        <v>645</v>
      </c>
      <c r="E1202" s="1">
        <v>2489.0</v>
      </c>
      <c r="F1202" s="1">
        <v>4.0</v>
      </c>
      <c r="G1202" s="1">
        <v>3.0</v>
      </c>
      <c r="H1202" s="1">
        <v>3.0</v>
      </c>
      <c r="I1202" s="1">
        <v>3.0</v>
      </c>
      <c r="J1202" s="1">
        <v>4.0</v>
      </c>
      <c r="K1202" s="1">
        <v>3.0</v>
      </c>
      <c r="L1202" s="1">
        <v>3.0</v>
      </c>
      <c r="M1202" s="1">
        <v>4.0</v>
      </c>
      <c r="N1202" s="1">
        <v>5.0</v>
      </c>
      <c r="O1202" s="1">
        <v>4.0</v>
      </c>
      <c r="P1202" s="1">
        <v>4.0</v>
      </c>
      <c r="Q1202" s="1">
        <v>5.0</v>
      </c>
      <c r="R1202" s="1">
        <v>5.0</v>
      </c>
      <c r="S1202" s="1">
        <v>4.0</v>
      </c>
      <c r="T1202" s="1">
        <v>4.0</v>
      </c>
      <c r="U1202" s="1">
        <v>5.0</v>
      </c>
      <c r="V1202" s="1">
        <v>4.0</v>
      </c>
      <c r="W1202" s="1">
        <v>4.0</v>
      </c>
      <c r="X1202" s="1">
        <v>5.0</v>
      </c>
      <c r="Y1202" s="1">
        <v>4.0</v>
      </c>
      <c r="Z1202" s="1">
        <v>3.0</v>
      </c>
      <c r="AA1202" s="1">
        <v>5.0</v>
      </c>
      <c r="AB1202" s="1">
        <v>3.0</v>
      </c>
      <c r="AC1202" s="1">
        <v>5.0</v>
      </c>
      <c r="AD1202" s="1">
        <v>5.0</v>
      </c>
      <c r="AE1202" s="1">
        <v>5.0</v>
      </c>
      <c r="AF1202" s="1">
        <v>5.0</v>
      </c>
      <c r="AG1202" s="1">
        <v>5.0</v>
      </c>
      <c r="AH1202" s="1">
        <v>5.0</v>
      </c>
      <c r="AI1202" s="1">
        <v>5.0</v>
      </c>
      <c r="AJ1202" s="1">
        <v>5.0</v>
      </c>
      <c r="AK1202" s="1">
        <v>5.0</v>
      </c>
      <c r="AL1202" s="1">
        <v>4.0</v>
      </c>
      <c r="AM1202" s="1">
        <v>4.0</v>
      </c>
      <c r="AN1202" s="1">
        <v>4.0</v>
      </c>
      <c r="AO1202" s="1">
        <v>4.0</v>
      </c>
      <c r="AP1202" s="1">
        <v>5.0</v>
      </c>
      <c r="AQ1202" s="1">
        <v>4.0</v>
      </c>
      <c r="AR1202" s="1">
        <v>3.0</v>
      </c>
      <c r="AS1202" s="1">
        <v>2.0</v>
      </c>
      <c r="AT1202" s="1">
        <v>3.0</v>
      </c>
      <c r="AU1202" s="1">
        <v>3.0</v>
      </c>
      <c r="AV1202" s="1">
        <v>2.0</v>
      </c>
      <c r="AW1202" s="1">
        <v>2.0</v>
      </c>
      <c r="AX1202" s="1">
        <v>3.0</v>
      </c>
      <c r="AY1202" s="1">
        <v>2.0</v>
      </c>
      <c r="AZ1202" s="1">
        <v>3.0</v>
      </c>
      <c r="BA1202" s="1">
        <v>2.0</v>
      </c>
      <c r="BB1202" s="1">
        <v>4.0</v>
      </c>
      <c r="BC1202" s="1">
        <v>1.0</v>
      </c>
      <c r="BD1202" s="1">
        <v>1.0</v>
      </c>
      <c r="BE1202" s="1">
        <v>4.0</v>
      </c>
      <c r="BF1202" s="1">
        <v>1.0</v>
      </c>
      <c r="BG1202" s="1">
        <v>3.0</v>
      </c>
      <c r="BH1202" s="1">
        <v>4.0</v>
      </c>
      <c r="BI1202" s="1">
        <v>1.0</v>
      </c>
      <c r="BJ1202" s="1">
        <v>8.0</v>
      </c>
      <c r="BK1202" s="1">
        <v>2.0</v>
      </c>
      <c r="BL1202" s="1">
        <v>2.0</v>
      </c>
      <c r="BM1202" s="1">
        <v>2.0</v>
      </c>
      <c r="BN1202" s="1">
        <v>1.0</v>
      </c>
      <c r="BO1202" s="1">
        <v>2.0</v>
      </c>
      <c r="BP1202" s="1">
        <v>2.0</v>
      </c>
      <c r="BQ1202" s="1">
        <v>2.0</v>
      </c>
      <c r="BR1202" s="1">
        <v>2.0</v>
      </c>
      <c r="BS1202" s="1">
        <v>5.0</v>
      </c>
      <c r="BT1202" s="1">
        <v>4.0</v>
      </c>
      <c r="BU1202" s="1">
        <v>5.0</v>
      </c>
      <c r="BV1202" s="1">
        <v>5.0</v>
      </c>
      <c r="BW1202" s="1">
        <v>5.0</v>
      </c>
      <c r="BX1202" s="1">
        <v>5.0</v>
      </c>
      <c r="BY1202" s="1">
        <v>1.0</v>
      </c>
      <c r="BZ1202" s="1">
        <v>5.0</v>
      </c>
      <c r="CA1202" s="64">
        <f t="shared" si="32"/>
        <v>263</v>
      </c>
      <c r="CB1202" s="45">
        <f t="shared" si="33"/>
        <v>27</v>
      </c>
      <c r="CC1202" s="45">
        <f t="shared" si="34"/>
        <v>36</v>
      </c>
      <c r="CD1202" s="45">
        <f t="shared" si="35"/>
        <v>33</v>
      </c>
      <c r="CE1202" s="45">
        <f t="shared" si="36"/>
        <v>40</v>
      </c>
      <c r="CF1202" s="45">
        <f t="shared" si="37"/>
        <v>30</v>
      </c>
      <c r="CG1202" s="45">
        <f t="shared" si="38"/>
        <v>20</v>
      </c>
      <c r="CH1202" s="45">
        <f t="shared" si="39"/>
        <v>19</v>
      </c>
      <c r="CI1202" s="45">
        <f t="shared" si="40"/>
        <v>0.8</v>
      </c>
      <c r="CJ1202">
        <f t="shared" si="10"/>
        <v>15</v>
      </c>
      <c r="CK1202" s="45">
        <f t="shared" si="41"/>
        <v>35</v>
      </c>
      <c r="CM1202" s="40">
        <f>VLOOKUP(CB1202,'PROMIS 57 T-Score Conversions'!Q$3:R$35,2,TRUE)</f>
        <v>40.1</v>
      </c>
      <c r="CN1202" s="44" t="str">
        <f t="shared" si="20"/>
        <v>Mild</v>
      </c>
      <c r="CO1202" s="40">
        <f>VLOOKUP(CC1202,'PROMIS 57 T-Score Conversions'!A$3:B$35,2,TRUE)</f>
        <v>75.4</v>
      </c>
      <c r="CP1202" s="39" t="str">
        <f t="shared" si="21"/>
        <v>Severe</v>
      </c>
      <c r="CQ1202" s="40">
        <f>VLOOKUP(CD1202,'PROMIS 57 T-Score Conversions'!E$3:F$35,2,TRUE)</f>
        <v>70.7</v>
      </c>
      <c r="CR1202" s="39" t="str">
        <f t="shared" si="22"/>
        <v>Severe</v>
      </c>
      <c r="CS1202" s="40">
        <f>VLOOKUP(CE1202,'PROMIS 57 T-Score Conversions'!U$3:V$35,2,TRUE)</f>
        <v>77.8</v>
      </c>
      <c r="CT1202" s="39" t="str">
        <f t="shared" si="42"/>
        <v>Severe</v>
      </c>
      <c r="CU1202" s="40">
        <f>VLOOKUP(CF1202,'PROMIS 57 T-Score Conversions'!Y$3:Z$35,2,TRUE)</f>
        <v>60.4</v>
      </c>
      <c r="CV1202" s="39" t="str">
        <f t="shared" si="24"/>
        <v>Moderate</v>
      </c>
      <c r="CW1202" s="40">
        <f>vlookup(CG1202,'PROMIS 57 T-Score Conversions'!M$3:N$35,2,TRUE)</f>
        <v>40.2</v>
      </c>
      <c r="CX1202" s="39" t="str">
        <f t="shared" si="25"/>
        <v>Mild</v>
      </c>
      <c r="CY1202" s="40">
        <f>VLOOKup(CH1202,'PROMIS 57 T-Score Conversions'!I$3:J$35,2,TRUE)</f>
        <v>58.1</v>
      </c>
      <c r="CZ1202" s="39" t="str">
        <f t="shared" si="26"/>
        <v>Mild</v>
      </c>
      <c r="DA1202" s="37">
        <f>VLOOKUP(CJ1202,'PROMIS 57 T-Score Conversions'!AC$3:AD$35,2,TRUE)</f>
        <v>33.06</v>
      </c>
      <c r="DB1202" s="44" t="str">
        <f t="shared" si="30"/>
        <v>Moderate</v>
      </c>
      <c r="DC1202" s="40">
        <f>VLOOKUP(CK1202,'PROMIS 57 T-Score Conversions'!AG$3:AH$35,2,TRUE)</f>
        <v>54.94</v>
      </c>
      <c r="DD1202" s="39" t="str">
        <f t="shared" si="31"/>
        <v>Normal</v>
      </c>
    </row>
    <row r="1203">
      <c r="A1203" s="1" t="b">
        <v>1</v>
      </c>
      <c r="B1203" s="1" t="b">
        <v>1</v>
      </c>
      <c r="C1203" s="20">
        <v>44256.847595</v>
      </c>
      <c r="D1203" s="1" t="s">
        <v>458</v>
      </c>
      <c r="E1203" s="1">
        <v>2290.0</v>
      </c>
      <c r="F1203" s="1">
        <v>5.0</v>
      </c>
      <c r="G1203" s="1">
        <v>5.0</v>
      </c>
      <c r="H1203" s="1">
        <v>5.0</v>
      </c>
      <c r="I1203" s="1">
        <v>5.0</v>
      </c>
      <c r="J1203" s="1">
        <v>5.0</v>
      </c>
      <c r="K1203" s="1">
        <v>5.0</v>
      </c>
      <c r="L1203" s="1">
        <v>5.0</v>
      </c>
      <c r="M1203" s="1">
        <v>5.0</v>
      </c>
      <c r="N1203" s="1">
        <v>1.0</v>
      </c>
      <c r="O1203" s="1">
        <v>1.0</v>
      </c>
      <c r="P1203" s="1">
        <v>1.0</v>
      </c>
      <c r="Q1203" s="1">
        <v>1.0</v>
      </c>
      <c r="R1203" s="1">
        <v>1.0</v>
      </c>
      <c r="S1203" s="1">
        <v>1.0</v>
      </c>
      <c r="T1203" s="1">
        <v>1.0</v>
      </c>
      <c r="U1203" s="1">
        <v>1.0</v>
      </c>
      <c r="V1203" s="1">
        <v>1.0</v>
      </c>
      <c r="W1203" s="1">
        <v>1.0</v>
      </c>
      <c r="X1203" s="1">
        <v>1.0</v>
      </c>
      <c r="Y1203" s="1">
        <v>1.0</v>
      </c>
      <c r="Z1203" s="1">
        <v>1.0</v>
      </c>
      <c r="AA1203" s="1">
        <v>1.0</v>
      </c>
      <c r="AB1203" s="1">
        <v>1.0</v>
      </c>
      <c r="AC1203" s="1">
        <v>1.0</v>
      </c>
      <c r="AD1203" s="1">
        <v>2.0</v>
      </c>
      <c r="AE1203" s="1">
        <v>1.0</v>
      </c>
      <c r="AF1203" s="1">
        <v>2.0</v>
      </c>
      <c r="AG1203" s="1">
        <v>2.0</v>
      </c>
      <c r="AH1203" s="1">
        <v>1.0</v>
      </c>
      <c r="AI1203" s="1">
        <v>1.0</v>
      </c>
      <c r="AJ1203" s="1">
        <v>1.0</v>
      </c>
      <c r="AK1203" s="1">
        <v>1.0</v>
      </c>
      <c r="AL1203" s="1">
        <v>3.0</v>
      </c>
      <c r="AM1203" s="1">
        <v>3.0</v>
      </c>
      <c r="AN1203" s="1">
        <v>2.0</v>
      </c>
      <c r="AO1203" s="1">
        <v>1.0</v>
      </c>
      <c r="AP1203" s="1">
        <v>1.0</v>
      </c>
      <c r="AQ1203" s="1">
        <v>1.0</v>
      </c>
      <c r="AR1203" s="1">
        <v>1.0</v>
      </c>
      <c r="AS1203" s="1">
        <v>2.0</v>
      </c>
      <c r="AT1203" s="1">
        <v>5.0</v>
      </c>
      <c r="AU1203" s="1">
        <v>5.0</v>
      </c>
      <c r="AV1203" s="1">
        <v>5.0</v>
      </c>
      <c r="AW1203" s="1">
        <v>5.0</v>
      </c>
      <c r="AX1203" s="1">
        <v>5.0</v>
      </c>
      <c r="AY1203" s="1">
        <v>5.0</v>
      </c>
      <c r="AZ1203" s="1">
        <v>5.0</v>
      </c>
      <c r="BA1203" s="1">
        <v>5.0</v>
      </c>
      <c r="BB1203" s="1">
        <v>1.0</v>
      </c>
      <c r="BC1203" s="1">
        <v>1.0</v>
      </c>
      <c r="BD1203" s="1">
        <v>1.0</v>
      </c>
      <c r="BE1203" s="1">
        <v>1.0</v>
      </c>
      <c r="BF1203" s="1">
        <v>1.0</v>
      </c>
      <c r="BG1203" s="1">
        <v>1.0</v>
      </c>
      <c r="BH1203" s="1">
        <v>1.0</v>
      </c>
      <c r="BI1203" s="1">
        <v>1.0</v>
      </c>
      <c r="BJ1203" s="1">
        <v>1.0</v>
      </c>
      <c r="BK1203" s="1">
        <v>4.0</v>
      </c>
      <c r="BL1203" s="1">
        <v>4.0</v>
      </c>
      <c r="BM1203" s="1">
        <v>4.0</v>
      </c>
      <c r="BN1203" s="1">
        <v>4.0</v>
      </c>
      <c r="BO1203" s="1">
        <v>4.0</v>
      </c>
      <c r="BP1203" s="1">
        <v>4.0</v>
      </c>
      <c r="BQ1203" s="1">
        <v>3.0</v>
      </c>
      <c r="BR1203" s="1">
        <v>3.0</v>
      </c>
      <c r="BS1203" s="1">
        <v>2.0</v>
      </c>
      <c r="BT1203" s="1">
        <v>2.0</v>
      </c>
      <c r="BU1203" s="1">
        <v>2.0</v>
      </c>
      <c r="BV1203" s="1">
        <v>1.0</v>
      </c>
      <c r="BW1203" s="1">
        <v>1.0</v>
      </c>
      <c r="BX1203" s="1">
        <v>2.0</v>
      </c>
      <c r="BY1203" s="1">
        <v>1.0</v>
      </c>
      <c r="BZ1203" s="1">
        <v>1.0</v>
      </c>
      <c r="CA1203" s="64">
        <f t="shared" si="32"/>
        <v>172</v>
      </c>
      <c r="CB1203" s="45">
        <f t="shared" si="33"/>
        <v>40</v>
      </c>
      <c r="CC1203" s="45">
        <f t="shared" si="34"/>
        <v>8</v>
      </c>
      <c r="CD1203" s="45">
        <f t="shared" si="35"/>
        <v>8</v>
      </c>
      <c r="CE1203" s="45">
        <f t="shared" si="36"/>
        <v>11</v>
      </c>
      <c r="CF1203" s="45">
        <f t="shared" si="37"/>
        <v>14</v>
      </c>
      <c r="CG1203" s="45">
        <f t="shared" si="38"/>
        <v>40</v>
      </c>
      <c r="CH1203" s="45">
        <f t="shared" si="39"/>
        <v>8</v>
      </c>
      <c r="CI1203" s="45">
        <f t="shared" si="40"/>
        <v>0.1</v>
      </c>
      <c r="CJ1203">
        <f t="shared" si="10"/>
        <v>30</v>
      </c>
      <c r="CK1203" s="45">
        <f t="shared" si="41"/>
        <v>12</v>
      </c>
      <c r="CM1203" s="40">
        <f>VLOOKUP(CB1203,'PROMIS 57 T-Score Conversions'!Q$3:R$35,2,TRUE)</f>
        <v>60.1</v>
      </c>
      <c r="CN1203" s="44" t="str">
        <f t="shared" si="20"/>
        <v>Normal</v>
      </c>
      <c r="CO1203" s="40">
        <f>VLOOKUP(CC1203,'PROMIS 57 T-Score Conversions'!A$3:B$35,2,TRUE)</f>
        <v>37.1</v>
      </c>
      <c r="CP1203" s="39" t="str">
        <f t="shared" si="21"/>
        <v>Normal</v>
      </c>
      <c r="CQ1203" s="40">
        <f>VLOOKUP(CD1203,'PROMIS 57 T-Score Conversions'!E$3:F$35,2,TRUE)</f>
        <v>38.2</v>
      </c>
      <c r="CR1203" s="39" t="str">
        <f t="shared" si="22"/>
        <v>Normal</v>
      </c>
      <c r="CS1203" s="40">
        <f>VLOOKUP(CE1203,'PROMIS 57 T-Score Conversions'!U$3:V$35,2,TRUE)</f>
        <v>42.8</v>
      </c>
      <c r="CT1203" s="39" t="str">
        <f t="shared" si="42"/>
        <v>Normal</v>
      </c>
      <c r="CU1203" s="40">
        <f>VLOOKUP(CF1203,'PROMIS 57 T-Score Conversions'!Y$3:Z$35,2,TRUE)</f>
        <v>42.9</v>
      </c>
      <c r="CV1203" s="39" t="str">
        <f t="shared" si="24"/>
        <v>Normal</v>
      </c>
      <c r="CW1203" s="40">
        <f>vlookup(CG1203,'PROMIS 57 T-Score Conversions'!M$3:N$35,2,TRUE)</f>
        <v>65.4</v>
      </c>
      <c r="CX1203" s="39" t="str">
        <f t="shared" si="25"/>
        <v>Normal</v>
      </c>
      <c r="CY1203" s="40">
        <f>VLOOKup(CH1203,'PROMIS 57 T-Score Conversions'!I$3:J$35,2,TRUE)</f>
        <v>40.7</v>
      </c>
      <c r="CZ1203" s="39" t="str">
        <f t="shared" si="26"/>
        <v>Normal</v>
      </c>
      <c r="DA1203" s="37">
        <f>VLOOKUP(CJ1203,'PROMIS 57 T-Score Conversions'!AC$3:AD$35,2,TRUE)</f>
        <v>45.31</v>
      </c>
      <c r="DB1203" s="44" t="str">
        <f t="shared" si="30"/>
        <v>Normal</v>
      </c>
      <c r="DC1203" s="40">
        <f>VLOOKUP(CK1203,'PROMIS 57 T-Score Conversions'!AG$3:AH$35,2,TRUE)</f>
        <v>31.63</v>
      </c>
      <c r="DD1203" s="39" t="str">
        <f t="shared" si="31"/>
        <v>Normal</v>
      </c>
    </row>
    <row r="1204">
      <c r="A1204" s="1" t="b">
        <v>1</v>
      </c>
      <c r="B1204" s="1" t="b">
        <v>1</v>
      </c>
      <c r="C1204" s="20">
        <v>44256.925039849535</v>
      </c>
      <c r="D1204" s="1" t="s">
        <v>566</v>
      </c>
      <c r="E1204" s="1">
        <v>2426.0</v>
      </c>
      <c r="F1204" s="1">
        <v>1.0</v>
      </c>
      <c r="G1204" s="1">
        <v>2.0</v>
      </c>
      <c r="H1204" s="1">
        <v>2.0</v>
      </c>
      <c r="I1204" s="1">
        <v>3.0</v>
      </c>
      <c r="J1204" s="1">
        <v>1.0</v>
      </c>
      <c r="K1204" s="1">
        <v>2.0</v>
      </c>
      <c r="L1204" s="1">
        <v>2.0</v>
      </c>
      <c r="M1204" s="1">
        <v>1.0</v>
      </c>
      <c r="N1204" s="1">
        <v>3.0</v>
      </c>
      <c r="O1204" s="1">
        <v>3.0</v>
      </c>
      <c r="P1204" s="1">
        <v>3.0</v>
      </c>
      <c r="Q1204" s="1">
        <v>3.0</v>
      </c>
      <c r="R1204" s="1">
        <v>3.0</v>
      </c>
      <c r="S1204" s="1">
        <v>3.0</v>
      </c>
      <c r="T1204" s="1">
        <v>4.0</v>
      </c>
      <c r="U1204" s="1">
        <v>4.0</v>
      </c>
      <c r="V1204" s="1">
        <v>2.0</v>
      </c>
      <c r="W1204" s="1">
        <v>2.0</v>
      </c>
      <c r="X1204" s="1">
        <v>2.0</v>
      </c>
      <c r="Y1204" s="1">
        <v>3.0</v>
      </c>
      <c r="Z1204" s="1">
        <v>2.0</v>
      </c>
      <c r="AA1204" s="1">
        <v>3.0</v>
      </c>
      <c r="AB1204" s="1">
        <v>2.0</v>
      </c>
      <c r="AC1204" s="1">
        <v>2.0</v>
      </c>
      <c r="AD1204" s="1">
        <v>5.0</v>
      </c>
      <c r="AE1204" s="1">
        <v>4.0</v>
      </c>
      <c r="AF1204" s="1">
        <v>4.0</v>
      </c>
      <c r="AG1204" s="1">
        <v>4.0</v>
      </c>
      <c r="AH1204" s="1">
        <v>4.0</v>
      </c>
      <c r="AI1204" s="1">
        <v>4.0</v>
      </c>
      <c r="AJ1204" s="1">
        <v>4.0</v>
      </c>
      <c r="AK1204" s="1">
        <v>4.0</v>
      </c>
      <c r="AL1204" s="1">
        <v>3.0</v>
      </c>
      <c r="AM1204" s="1">
        <v>3.0</v>
      </c>
      <c r="AN1204" s="1">
        <v>3.0</v>
      </c>
      <c r="AO1204" s="1">
        <v>3.0</v>
      </c>
      <c r="AP1204" s="1">
        <v>3.0</v>
      </c>
      <c r="AQ1204" s="1">
        <v>3.0</v>
      </c>
      <c r="AR1204" s="1">
        <v>3.0</v>
      </c>
      <c r="AS1204" s="1">
        <v>3.0</v>
      </c>
      <c r="AT1204" s="1">
        <v>2.0</v>
      </c>
      <c r="AU1204" s="1">
        <v>1.0</v>
      </c>
      <c r="AV1204" s="1">
        <v>2.0</v>
      </c>
      <c r="AW1204" s="1">
        <v>1.0</v>
      </c>
      <c r="AX1204" s="1">
        <v>1.0</v>
      </c>
      <c r="AY1204" s="1">
        <v>2.0</v>
      </c>
      <c r="AZ1204" s="1">
        <v>1.0</v>
      </c>
      <c r="BA1204" s="1">
        <v>2.0</v>
      </c>
      <c r="BB1204" s="1">
        <v>4.0</v>
      </c>
      <c r="BC1204" s="1">
        <v>4.0</v>
      </c>
      <c r="BD1204" s="1">
        <v>4.0</v>
      </c>
      <c r="BE1204" s="1">
        <v>4.0</v>
      </c>
      <c r="BF1204" s="1">
        <v>4.0</v>
      </c>
      <c r="BG1204" s="1">
        <v>4.0</v>
      </c>
      <c r="BH1204" s="1">
        <v>5.0</v>
      </c>
      <c r="BI1204" s="1">
        <v>5.0</v>
      </c>
      <c r="BJ1204" s="1">
        <v>7.0</v>
      </c>
      <c r="BK1204" s="1">
        <v>1.0</v>
      </c>
      <c r="BL1204" s="1">
        <v>1.0</v>
      </c>
      <c r="BM1204" s="1">
        <v>1.0</v>
      </c>
      <c r="BN1204" s="1">
        <v>2.0</v>
      </c>
      <c r="BO1204" s="1">
        <v>2.0</v>
      </c>
      <c r="BP1204" s="1">
        <v>1.0</v>
      </c>
      <c r="BQ1204" s="1">
        <v>2.0</v>
      </c>
      <c r="BR1204" s="1">
        <v>2.0</v>
      </c>
      <c r="BS1204" s="1">
        <v>4.0</v>
      </c>
      <c r="BT1204" s="1">
        <v>4.0</v>
      </c>
      <c r="BU1204" s="1">
        <v>4.0</v>
      </c>
      <c r="BV1204" s="1">
        <v>4.0</v>
      </c>
      <c r="BW1204" s="1">
        <v>4.0</v>
      </c>
      <c r="BX1204" s="1">
        <v>4.0</v>
      </c>
      <c r="BY1204" s="1">
        <v>4.0</v>
      </c>
      <c r="BZ1204" s="1">
        <v>3.0</v>
      </c>
      <c r="CA1204" s="64">
        <f t="shared" si="32"/>
        <v>211</v>
      </c>
      <c r="CB1204" s="45">
        <f t="shared" si="33"/>
        <v>14</v>
      </c>
      <c r="CC1204" s="45">
        <f t="shared" si="34"/>
        <v>26</v>
      </c>
      <c r="CD1204" s="45">
        <f t="shared" si="35"/>
        <v>18</v>
      </c>
      <c r="CE1204" s="45">
        <f t="shared" si="36"/>
        <v>33</v>
      </c>
      <c r="CF1204" s="45">
        <f t="shared" si="37"/>
        <v>24</v>
      </c>
      <c r="CG1204" s="45">
        <f t="shared" si="38"/>
        <v>12</v>
      </c>
      <c r="CH1204" s="45">
        <f t="shared" si="39"/>
        <v>34</v>
      </c>
      <c r="CI1204" s="45">
        <f t="shared" si="40"/>
        <v>0.7</v>
      </c>
      <c r="CJ1204">
        <f t="shared" si="10"/>
        <v>12</v>
      </c>
      <c r="CK1204" s="45">
        <f t="shared" si="41"/>
        <v>31</v>
      </c>
      <c r="CM1204" s="40">
        <f>VLOOKUP(CB1204,'PROMIS 57 T-Score Conversions'!Q$3:R$35,2,TRUE)</f>
        <v>30.8</v>
      </c>
      <c r="CN1204" s="44" t="str">
        <f t="shared" si="20"/>
        <v>Moderate</v>
      </c>
      <c r="CO1204" s="40">
        <f>VLOOKUP(CC1204,'PROMIS 57 T-Score Conversions'!A$3:B$35,2,TRUE)</f>
        <v>64.5</v>
      </c>
      <c r="CP1204" s="39" t="str">
        <f t="shared" si="21"/>
        <v>Moderate</v>
      </c>
      <c r="CQ1204" s="40">
        <f>VLOOKUP(CD1204,'PROMIS 57 T-Score Conversions'!E$3:F$35,2,TRUE)</f>
        <v>56.8</v>
      </c>
      <c r="CR1204" s="39" t="str">
        <f t="shared" si="22"/>
        <v>Mild</v>
      </c>
      <c r="CS1204" s="40">
        <f>VLOOKUP(CE1204,'PROMIS 57 T-Score Conversions'!U$3:V$35,2,TRUE)</f>
        <v>66.4</v>
      </c>
      <c r="CT1204" s="39" t="str">
        <f t="shared" si="42"/>
        <v>Moderate</v>
      </c>
      <c r="CU1204" s="40">
        <f>VLOOKUP(CF1204,'PROMIS 57 T-Score Conversions'!Y$3:Z$35,2,TRUE)</f>
        <v>54.3</v>
      </c>
      <c r="CV1204" s="39" t="str">
        <f t="shared" si="24"/>
        <v>Normal</v>
      </c>
      <c r="CW1204" s="40">
        <f>vlookup(CG1204,'PROMIS 57 T-Score Conversions'!M$3:N$35,2,TRUE)</f>
        <v>33.6</v>
      </c>
      <c r="CX1204" s="39" t="str">
        <f t="shared" si="25"/>
        <v>Moderate</v>
      </c>
      <c r="CY1204" s="40">
        <f>VLOOKup(CH1204,'PROMIS 57 T-Score Conversions'!I$3:J$35,2,TRUE)</f>
        <v>68.4</v>
      </c>
      <c r="CZ1204" s="39" t="str">
        <f t="shared" si="26"/>
        <v>Moderate</v>
      </c>
      <c r="DA1204" s="37">
        <f>VLOOKUP(CJ1204,'PROMIS 57 T-Score Conversions'!AC$3:AD$35,2,TRUE)</f>
        <v>30.11</v>
      </c>
      <c r="DB1204" s="44" t="str">
        <f t="shared" si="30"/>
        <v>Moderate</v>
      </c>
      <c r="DC1204" s="40">
        <f>VLOOKUP(CK1204,'PROMIS 57 T-Score Conversions'!AG$3:AH$35,2,TRUE)</f>
        <v>50.21</v>
      </c>
      <c r="DD1204" s="39" t="str">
        <f t="shared" si="31"/>
        <v>Normal</v>
      </c>
    </row>
    <row r="1205">
      <c r="A1205" s="1" t="b">
        <v>1</v>
      </c>
      <c r="B1205" s="1" t="b">
        <v>1</v>
      </c>
      <c r="C1205" s="20">
        <v>44257.812087962964</v>
      </c>
      <c r="D1205" s="1" t="s">
        <v>407</v>
      </c>
      <c r="E1205" s="1">
        <v>2212.0</v>
      </c>
      <c r="F1205" s="1">
        <v>5.0</v>
      </c>
      <c r="G1205" s="1">
        <v>5.0</v>
      </c>
      <c r="H1205" s="1">
        <v>5.0</v>
      </c>
      <c r="I1205" s="1">
        <v>5.0</v>
      </c>
      <c r="J1205" s="1">
        <v>5.0</v>
      </c>
      <c r="K1205" s="1">
        <v>5.0</v>
      </c>
      <c r="L1205" s="1">
        <v>5.0</v>
      </c>
      <c r="M1205" s="1">
        <v>5.0</v>
      </c>
      <c r="N1205" s="1">
        <v>1.0</v>
      </c>
      <c r="O1205" s="1">
        <v>1.0</v>
      </c>
      <c r="P1205" s="1">
        <v>1.0</v>
      </c>
      <c r="Q1205" s="1">
        <v>1.0</v>
      </c>
      <c r="R1205" s="1">
        <v>1.0</v>
      </c>
      <c r="S1205" s="1">
        <v>1.0</v>
      </c>
      <c r="T1205" s="1">
        <v>1.0</v>
      </c>
      <c r="U1205" s="1">
        <v>1.0</v>
      </c>
      <c r="V1205" s="1">
        <v>1.0</v>
      </c>
      <c r="W1205" s="1">
        <v>1.0</v>
      </c>
      <c r="X1205" s="1">
        <v>1.0</v>
      </c>
      <c r="Y1205" s="1">
        <v>1.0</v>
      </c>
      <c r="Z1205" s="1">
        <v>1.0</v>
      </c>
      <c r="AA1205" s="1">
        <v>1.0</v>
      </c>
      <c r="AB1205" s="1">
        <v>1.0</v>
      </c>
      <c r="AC1205" s="1">
        <v>1.0</v>
      </c>
      <c r="AD1205" s="1">
        <v>2.0</v>
      </c>
      <c r="AE1205" s="1">
        <v>2.0</v>
      </c>
      <c r="AF1205" s="1">
        <v>2.0</v>
      </c>
      <c r="AG1205" s="1">
        <v>2.0</v>
      </c>
      <c r="AH1205" s="1">
        <v>1.0</v>
      </c>
      <c r="AI1205" s="1">
        <v>1.0</v>
      </c>
      <c r="AJ1205" s="1">
        <v>2.0</v>
      </c>
      <c r="AK1205" s="1">
        <v>1.0</v>
      </c>
      <c r="AL1205" s="1">
        <v>3.0</v>
      </c>
      <c r="AM1205" s="1">
        <v>3.0</v>
      </c>
      <c r="AN1205" s="1">
        <v>3.0</v>
      </c>
      <c r="AO1205" s="1">
        <v>2.0</v>
      </c>
      <c r="AP1205" s="1">
        <v>3.0</v>
      </c>
      <c r="AQ1205" s="1">
        <v>2.0</v>
      </c>
      <c r="AR1205" s="1">
        <v>1.0</v>
      </c>
      <c r="AS1205" s="1">
        <v>2.0</v>
      </c>
      <c r="AT1205" s="1">
        <v>5.0</v>
      </c>
      <c r="AU1205" s="1">
        <v>5.0</v>
      </c>
      <c r="AV1205" s="1">
        <v>5.0</v>
      </c>
      <c r="AW1205" s="1">
        <v>5.0</v>
      </c>
      <c r="AX1205" s="1">
        <v>5.0</v>
      </c>
      <c r="AY1205" s="1">
        <v>5.0</v>
      </c>
      <c r="AZ1205" s="1">
        <v>5.0</v>
      </c>
      <c r="BA1205" s="1">
        <v>5.0</v>
      </c>
      <c r="BB1205" s="1">
        <v>1.0</v>
      </c>
      <c r="BC1205" s="1">
        <v>1.0</v>
      </c>
      <c r="BD1205" s="1">
        <v>1.0</v>
      </c>
      <c r="BE1205" s="1">
        <v>1.0</v>
      </c>
      <c r="BF1205" s="1">
        <v>1.0</v>
      </c>
      <c r="BG1205" s="1">
        <v>1.0</v>
      </c>
      <c r="BH1205" s="1">
        <v>1.0</v>
      </c>
      <c r="BI1205" s="1">
        <v>1.0</v>
      </c>
      <c r="BJ1205" s="1">
        <v>2.0</v>
      </c>
      <c r="BK1205" s="1">
        <v>4.0</v>
      </c>
      <c r="BL1205" s="1">
        <v>4.0</v>
      </c>
      <c r="BM1205" s="1">
        <v>4.0</v>
      </c>
      <c r="BN1205" s="1">
        <v>4.0</v>
      </c>
      <c r="BO1205" s="1">
        <v>4.0</v>
      </c>
      <c r="BP1205" s="1">
        <v>4.0</v>
      </c>
      <c r="BQ1205" s="1">
        <v>4.0</v>
      </c>
      <c r="BR1205" s="1">
        <v>4.0</v>
      </c>
      <c r="BS1205" s="1">
        <v>1.0</v>
      </c>
      <c r="BT1205" s="1">
        <v>2.0</v>
      </c>
      <c r="BU1205" s="1">
        <v>1.0</v>
      </c>
      <c r="BV1205" s="1">
        <v>2.0</v>
      </c>
      <c r="BW1205" s="1">
        <v>1.0</v>
      </c>
      <c r="BX1205" s="1">
        <v>1.0</v>
      </c>
      <c r="BY1205" s="1">
        <v>2.0</v>
      </c>
      <c r="BZ1205" s="1">
        <v>2.0</v>
      </c>
      <c r="CA1205" s="64">
        <f t="shared" si="32"/>
        <v>182</v>
      </c>
      <c r="CB1205" s="45">
        <f t="shared" si="33"/>
        <v>40</v>
      </c>
      <c r="CC1205" s="45">
        <f t="shared" si="34"/>
        <v>8</v>
      </c>
      <c r="CD1205" s="45">
        <f t="shared" si="35"/>
        <v>8</v>
      </c>
      <c r="CE1205" s="45">
        <f t="shared" si="36"/>
        <v>13</v>
      </c>
      <c r="CF1205" s="45">
        <f t="shared" si="37"/>
        <v>19</v>
      </c>
      <c r="CG1205" s="45">
        <f t="shared" si="38"/>
        <v>40</v>
      </c>
      <c r="CH1205" s="45">
        <f t="shared" si="39"/>
        <v>8</v>
      </c>
      <c r="CI1205" s="45">
        <f t="shared" si="40"/>
        <v>0.2</v>
      </c>
      <c r="CJ1205">
        <f t="shared" si="10"/>
        <v>32</v>
      </c>
      <c r="CK1205" s="45">
        <f t="shared" si="41"/>
        <v>12</v>
      </c>
      <c r="CM1205" s="40">
        <f>VLOOKUP(CB1205,'PROMIS 57 T-Score Conversions'!Q$3:R$35,2,TRUE)</f>
        <v>60.1</v>
      </c>
      <c r="CN1205" s="44" t="str">
        <f t="shared" si="20"/>
        <v>Normal</v>
      </c>
      <c r="CO1205" s="40">
        <f>VLOOKUP(CC1205,'PROMIS 57 T-Score Conversions'!A$3:B$35,2,TRUE)</f>
        <v>37.1</v>
      </c>
      <c r="CP1205" s="39" t="str">
        <f t="shared" si="21"/>
        <v>Normal</v>
      </c>
      <c r="CQ1205" s="40">
        <f>VLOOKUP(CD1205,'PROMIS 57 T-Score Conversions'!E$3:F$35,2,TRUE)</f>
        <v>38.2</v>
      </c>
      <c r="CR1205" s="39" t="str">
        <f t="shared" si="22"/>
        <v>Normal</v>
      </c>
      <c r="CS1205" s="40">
        <f>VLOOKUP(CE1205,'PROMIS 57 T-Score Conversions'!U$3:V$35,2,TRUE)</f>
        <v>45.6</v>
      </c>
      <c r="CT1205" s="39" t="str">
        <f t="shared" si="42"/>
        <v>Normal</v>
      </c>
      <c r="CU1205" s="40">
        <f>VLOOKUP(CF1205,'PROMIS 57 T-Score Conversions'!Y$3:Z$35,2,TRUE)</f>
        <v>49</v>
      </c>
      <c r="CV1205" s="39" t="str">
        <f t="shared" si="24"/>
        <v>Normal</v>
      </c>
      <c r="CW1205" s="40">
        <f>vlookup(CG1205,'PROMIS 57 T-Score Conversions'!M$3:N$35,2,TRUE)</f>
        <v>65.4</v>
      </c>
      <c r="CX1205" s="39" t="str">
        <f t="shared" si="25"/>
        <v>Normal</v>
      </c>
      <c r="CY1205" s="40">
        <f>VLOOKup(CH1205,'PROMIS 57 T-Score Conversions'!I$3:J$35,2,TRUE)</f>
        <v>40.7</v>
      </c>
      <c r="CZ1205" s="39" t="str">
        <f t="shared" si="26"/>
        <v>Normal</v>
      </c>
      <c r="DA1205" s="37">
        <f>VLOOKUP(CJ1205,'PROMIS 57 T-Score Conversions'!AC$3:AD$35,2,TRUE)</f>
        <v>47.17</v>
      </c>
      <c r="DB1205" s="44" t="str">
        <f t="shared" si="30"/>
        <v>Normal</v>
      </c>
      <c r="DC1205" s="40">
        <f>VLOOKUP(CK1205,'PROMIS 57 T-Score Conversions'!AG$3:AH$35,2,TRUE)</f>
        <v>31.63</v>
      </c>
      <c r="DD1205" s="39" t="str">
        <f t="shared" si="31"/>
        <v>Normal</v>
      </c>
    </row>
    <row r="1206">
      <c r="A1206" s="1" t="b">
        <v>1</v>
      </c>
      <c r="B1206" s="1" t="b">
        <v>1</v>
      </c>
      <c r="C1206" s="20">
        <v>44258.71877502315</v>
      </c>
      <c r="D1206" s="1" t="s">
        <v>646</v>
      </c>
      <c r="E1206" s="1">
        <v>2504.0</v>
      </c>
      <c r="F1206" s="1">
        <v>3.0</v>
      </c>
      <c r="G1206" s="1">
        <v>4.0</v>
      </c>
      <c r="H1206" s="1">
        <v>3.0</v>
      </c>
      <c r="I1206" s="1">
        <v>3.0</v>
      </c>
      <c r="J1206" s="1">
        <v>2.0</v>
      </c>
      <c r="K1206" s="1">
        <v>3.0</v>
      </c>
      <c r="L1206" s="1">
        <v>4.0</v>
      </c>
      <c r="M1206" s="1">
        <v>2.0</v>
      </c>
      <c r="N1206" s="1">
        <v>4.0</v>
      </c>
      <c r="O1206" s="1">
        <v>3.0</v>
      </c>
      <c r="P1206" s="1">
        <v>3.0</v>
      </c>
      <c r="Q1206" s="1">
        <v>3.0</v>
      </c>
      <c r="R1206" s="1">
        <v>3.0</v>
      </c>
      <c r="S1206" s="1">
        <v>2.0</v>
      </c>
      <c r="T1206" s="1">
        <v>3.0</v>
      </c>
      <c r="U1206" s="1">
        <v>3.0</v>
      </c>
      <c r="V1206" s="1">
        <v>1.0</v>
      </c>
      <c r="W1206" s="1">
        <v>1.0</v>
      </c>
      <c r="X1206" s="1">
        <v>1.0</v>
      </c>
      <c r="Y1206" s="1">
        <v>1.0</v>
      </c>
      <c r="Z1206" s="1">
        <v>1.0</v>
      </c>
      <c r="AA1206" s="1">
        <v>2.0</v>
      </c>
      <c r="AB1206" s="1">
        <v>1.0</v>
      </c>
      <c r="AC1206" s="1">
        <v>1.0</v>
      </c>
      <c r="AD1206" s="1">
        <v>3.0</v>
      </c>
      <c r="AE1206" s="1">
        <v>2.0</v>
      </c>
      <c r="AF1206" s="1">
        <v>2.0</v>
      </c>
      <c r="AG1206" s="1">
        <v>2.0</v>
      </c>
      <c r="AH1206" s="1">
        <v>1.0</v>
      </c>
      <c r="AI1206" s="1">
        <v>1.0</v>
      </c>
      <c r="AJ1206" s="1">
        <v>2.0</v>
      </c>
      <c r="AK1206" s="1">
        <v>2.0</v>
      </c>
      <c r="AL1206" s="1">
        <v>2.0</v>
      </c>
      <c r="AM1206" s="1">
        <v>2.0</v>
      </c>
      <c r="AN1206" s="1">
        <v>3.0</v>
      </c>
      <c r="AO1206" s="1">
        <v>1.0</v>
      </c>
      <c r="AP1206" s="1">
        <v>2.0</v>
      </c>
      <c r="AQ1206" s="1">
        <v>1.0</v>
      </c>
      <c r="AR1206" s="1">
        <v>1.0</v>
      </c>
      <c r="AS1206" s="1">
        <v>2.0</v>
      </c>
      <c r="AT1206" s="1">
        <v>2.0</v>
      </c>
      <c r="AU1206" s="1">
        <v>2.0</v>
      </c>
      <c r="AV1206" s="1">
        <v>2.0</v>
      </c>
      <c r="AW1206" s="1">
        <v>2.0</v>
      </c>
      <c r="AX1206" s="1">
        <v>2.0</v>
      </c>
      <c r="AY1206" s="1">
        <v>2.0</v>
      </c>
      <c r="AZ1206" s="1">
        <v>2.0</v>
      </c>
      <c r="BA1206" s="1">
        <v>2.0</v>
      </c>
      <c r="BB1206" s="1">
        <v>4.0</v>
      </c>
      <c r="BC1206" s="1">
        <v>4.0</v>
      </c>
      <c r="BD1206" s="1">
        <v>4.0</v>
      </c>
      <c r="BE1206" s="1">
        <v>3.0</v>
      </c>
      <c r="BF1206" s="1">
        <v>4.0</v>
      </c>
      <c r="BG1206" s="1">
        <v>4.0</v>
      </c>
      <c r="BH1206" s="1">
        <v>3.0</v>
      </c>
      <c r="BI1206" s="1">
        <v>4.0</v>
      </c>
      <c r="BJ1206" s="1">
        <v>5.0</v>
      </c>
      <c r="BK1206" s="1">
        <v>2.0</v>
      </c>
      <c r="BL1206" s="1">
        <v>2.0</v>
      </c>
      <c r="BM1206" s="1">
        <v>2.0</v>
      </c>
      <c r="BN1206" s="1">
        <v>2.0</v>
      </c>
      <c r="BO1206" s="1">
        <v>2.0</v>
      </c>
      <c r="BP1206" s="1">
        <v>2.0</v>
      </c>
      <c r="BQ1206" s="1">
        <v>2.0</v>
      </c>
      <c r="BR1206" s="1">
        <v>2.0</v>
      </c>
      <c r="BS1206" s="1">
        <v>4.0</v>
      </c>
      <c r="BT1206" s="1">
        <v>4.0</v>
      </c>
      <c r="BU1206" s="1">
        <v>3.0</v>
      </c>
      <c r="BV1206" s="1">
        <v>4.0</v>
      </c>
      <c r="BW1206" s="1">
        <v>4.0</v>
      </c>
      <c r="BX1206" s="1">
        <v>3.0</v>
      </c>
      <c r="BY1206" s="1">
        <v>4.0</v>
      </c>
      <c r="BZ1206" s="1">
        <v>4.0</v>
      </c>
      <c r="CA1206" s="64">
        <f t="shared" si="32"/>
        <v>183</v>
      </c>
      <c r="CB1206" s="45">
        <f t="shared" si="33"/>
        <v>24</v>
      </c>
      <c r="CC1206" s="45">
        <f t="shared" si="34"/>
        <v>24</v>
      </c>
      <c r="CD1206" s="45">
        <f t="shared" si="35"/>
        <v>9</v>
      </c>
      <c r="CE1206" s="45">
        <f t="shared" si="36"/>
        <v>15</v>
      </c>
      <c r="CF1206" s="45">
        <f t="shared" si="37"/>
        <v>14</v>
      </c>
      <c r="CG1206" s="45">
        <f t="shared" si="38"/>
        <v>16</v>
      </c>
      <c r="CH1206" s="45">
        <f t="shared" si="39"/>
        <v>30</v>
      </c>
      <c r="CI1206" s="45">
        <f t="shared" si="40"/>
        <v>0.5</v>
      </c>
      <c r="CJ1206">
        <f t="shared" si="10"/>
        <v>16</v>
      </c>
      <c r="CK1206" s="45">
        <f t="shared" si="41"/>
        <v>30</v>
      </c>
      <c r="CM1206" s="40">
        <f>VLOOKUP(CB1206,'PROMIS 57 T-Score Conversions'!Q$3:R$35,2,TRUE)</f>
        <v>38.1</v>
      </c>
      <c r="CN1206" s="44" t="str">
        <f t="shared" si="20"/>
        <v>Moderate</v>
      </c>
      <c r="CO1206" s="40">
        <f>VLOOKUP(CC1206,'PROMIS 57 T-Score Conversions'!A$3:B$35,2,TRUE)</f>
        <v>62.5</v>
      </c>
      <c r="CP1206" s="39" t="str">
        <f t="shared" si="21"/>
        <v>Moderate</v>
      </c>
      <c r="CQ1206" s="40">
        <f>VLOOKUP(CD1206,'PROMIS 57 T-Score Conversions'!E$3:F$35,2,TRUE)</f>
        <v>44.7</v>
      </c>
      <c r="CR1206" s="39" t="str">
        <f t="shared" si="22"/>
        <v>Normal</v>
      </c>
      <c r="CS1206" s="40">
        <f>VLOOKUP(CE1206,'PROMIS 57 T-Score Conversions'!U$3:V$35,2,TRUE)</f>
        <v>48.1</v>
      </c>
      <c r="CT1206" s="39" t="str">
        <f t="shared" si="42"/>
        <v>Normal</v>
      </c>
      <c r="CU1206" s="40">
        <f>VLOOKUP(CF1206,'PROMIS 57 T-Score Conversions'!Y$3:Z$35,2,TRUE)</f>
        <v>42.9</v>
      </c>
      <c r="CV1206" s="39" t="str">
        <f t="shared" si="24"/>
        <v>Normal</v>
      </c>
      <c r="CW1206" s="40">
        <f>vlookup(CG1206,'PROMIS 57 T-Score Conversions'!M$3:N$35,2,TRUE)</f>
        <v>36.9</v>
      </c>
      <c r="CX1206" s="39" t="str">
        <f t="shared" si="25"/>
        <v>Moderate</v>
      </c>
      <c r="CY1206" s="40">
        <f>VLOOKup(CH1206,'PROMIS 57 T-Score Conversions'!I$3:J$35,2,TRUE)</f>
        <v>65.5</v>
      </c>
      <c r="CZ1206" s="39" t="str">
        <f t="shared" si="26"/>
        <v>Moderate</v>
      </c>
      <c r="DA1206" s="37">
        <f>VLOOKUP(CJ1206,'PROMIS 57 T-Score Conversions'!AC$3:AD$35,2,TRUE)</f>
        <v>33.92</v>
      </c>
      <c r="DB1206" s="44" t="str">
        <f t="shared" si="30"/>
        <v>Moderate</v>
      </c>
      <c r="DC1206" s="40">
        <f>VLOOKUP(CK1206,'PROMIS 57 T-Score Conversions'!AG$3:AH$35,2,TRUE)</f>
        <v>49.17</v>
      </c>
      <c r="DD1206" s="39" t="str">
        <f t="shared" si="31"/>
        <v>Normal</v>
      </c>
    </row>
    <row r="1207">
      <c r="A1207" s="1" t="b">
        <v>1</v>
      </c>
      <c r="B1207" s="1" t="b">
        <v>1</v>
      </c>
      <c r="C1207" s="20">
        <v>44259.48368447917</v>
      </c>
      <c r="D1207" s="1" t="s">
        <v>647</v>
      </c>
      <c r="E1207" s="1">
        <v>2512.0</v>
      </c>
      <c r="F1207" s="1">
        <v>5.0</v>
      </c>
      <c r="G1207" s="1">
        <v>5.0</v>
      </c>
      <c r="H1207" s="1">
        <v>5.0</v>
      </c>
      <c r="I1207" s="1">
        <v>5.0</v>
      </c>
      <c r="J1207" s="1">
        <v>5.0</v>
      </c>
      <c r="K1207" s="1">
        <v>5.0</v>
      </c>
      <c r="L1207" s="1">
        <v>5.0</v>
      </c>
      <c r="M1207" s="1">
        <v>5.0</v>
      </c>
      <c r="N1207" s="1">
        <v>1.0</v>
      </c>
      <c r="O1207" s="1">
        <v>1.0</v>
      </c>
      <c r="P1207" s="1">
        <v>2.0</v>
      </c>
      <c r="Q1207" s="1">
        <v>2.0</v>
      </c>
      <c r="R1207" s="1">
        <v>2.0</v>
      </c>
      <c r="S1207" s="1">
        <v>1.0</v>
      </c>
      <c r="T1207" s="1">
        <v>4.0</v>
      </c>
      <c r="U1207" s="1">
        <v>2.0</v>
      </c>
      <c r="V1207" s="1">
        <v>2.0</v>
      </c>
      <c r="W1207" s="1">
        <v>1.0</v>
      </c>
      <c r="X1207" s="1">
        <v>1.0</v>
      </c>
      <c r="Y1207" s="1">
        <v>1.0</v>
      </c>
      <c r="Z1207" s="1">
        <v>1.0</v>
      </c>
      <c r="AA1207" s="1">
        <v>1.0</v>
      </c>
      <c r="AB1207" s="1">
        <v>1.0</v>
      </c>
      <c r="AC1207" s="1">
        <v>1.0</v>
      </c>
      <c r="AD1207" s="1">
        <v>3.0</v>
      </c>
      <c r="AE1207" s="1">
        <v>3.0</v>
      </c>
      <c r="AF1207" s="1">
        <v>3.0</v>
      </c>
      <c r="AG1207" s="1">
        <v>3.0</v>
      </c>
      <c r="AH1207" s="1">
        <v>4.0</v>
      </c>
      <c r="AI1207" s="1">
        <v>2.0</v>
      </c>
      <c r="AJ1207" s="1">
        <v>4.0</v>
      </c>
      <c r="AK1207" s="1">
        <v>4.0</v>
      </c>
      <c r="AL1207" s="1">
        <v>3.0</v>
      </c>
      <c r="AM1207" s="1">
        <v>3.0</v>
      </c>
      <c r="AN1207" s="1">
        <v>3.0</v>
      </c>
      <c r="AO1207" s="1">
        <v>2.0</v>
      </c>
      <c r="AP1207" s="1">
        <v>2.0</v>
      </c>
      <c r="AQ1207" s="1">
        <v>1.0</v>
      </c>
      <c r="AR1207" s="1">
        <v>1.0</v>
      </c>
      <c r="AS1207" s="1">
        <v>3.0</v>
      </c>
      <c r="AT1207" s="1">
        <v>5.0</v>
      </c>
      <c r="AU1207" s="1">
        <v>5.0</v>
      </c>
      <c r="AV1207" s="1">
        <v>2.0</v>
      </c>
      <c r="AW1207" s="1">
        <v>5.0</v>
      </c>
      <c r="AX1207" s="1">
        <v>5.0</v>
      </c>
      <c r="AY1207" s="1">
        <v>5.0</v>
      </c>
      <c r="AZ1207" s="1">
        <v>5.0</v>
      </c>
      <c r="BA1207" s="1">
        <v>2.0</v>
      </c>
      <c r="BB1207" s="1">
        <v>2.0</v>
      </c>
      <c r="BC1207" s="1">
        <v>2.0</v>
      </c>
      <c r="BD1207" s="1">
        <v>1.0</v>
      </c>
      <c r="BE1207" s="1">
        <v>1.0</v>
      </c>
      <c r="BF1207" s="1">
        <v>1.0</v>
      </c>
      <c r="BG1207" s="1">
        <v>1.0</v>
      </c>
      <c r="BH1207" s="1">
        <v>2.0</v>
      </c>
      <c r="BI1207" s="1">
        <v>1.0</v>
      </c>
      <c r="BJ1207" s="1">
        <v>2.0</v>
      </c>
      <c r="BK1207" s="1">
        <v>2.0</v>
      </c>
      <c r="BL1207" s="1">
        <v>3.0</v>
      </c>
      <c r="BM1207" s="1">
        <v>2.0</v>
      </c>
      <c r="BN1207" s="1">
        <v>2.0</v>
      </c>
      <c r="BO1207" s="1">
        <v>3.0</v>
      </c>
      <c r="BP1207" s="1">
        <v>2.0</v>
      </c>
      <c r="BQ1207" s="1">
        <v>2.0</v>
      </c>
      <c r="BR1207" s="1">
        <v>3.0</v>
      </c>
      <c r="BS1207" s="1">
        <v>4.0</v>
      </c>
      <c r="BT1207" s="1">
        <v>4.0</v>
      </c>
      <c r="BU1207" s="1">
        <v>4.0</v>
      </c>
      <c r="BV1207" s="1">
        <v>4.0</v>
      </c>
      <c r="BW1207" s="1">
        <v>4.0</v>
      </c>
      <c r="BX1207" s="1">
        <v>2.0</v>
      </c>
      <c r="BY1207" s="1">
        <v>2.0</v>
      </c>
      <c r="BZ1207" s="1">
        <v>4.0</v>
      </c>
      <c r="CA1207" s="64">
        <f t="shared" si="32"/>
        <v>202</v>
      </c>
      <c r="CB1207" s="45">
        <f t="shared" si="33"/>
        <v>40</v>
      </c>
      <c r="CC1207" s="45">
        <f t="shared" si="34"/>
        <v>15</v>
      </c>
      <c r="CD1207" s="45">
        <f t="shared" si="35"/>
        <v>9</v>
      </c>
      <c r="CE1207" s="45">
        <f t="shared" si="36"/>
        <v>26</v>
      </c>
      <c r="CF1207" s="45">
        <f t="shared" si="37"/>
        <v>18</v>
      </c>
      <c r="CG1207" s="45">
        <f t="shared" si="38"/>
        <v>34</v>
      </c>
      <c r="CH1207" s="45">
        <f t="shared" si="39"/>
        <v>11</v>
      </c>
      <c r="CI1207" s="45">
        <f t="shared" si="40"/>
        <v>0.2</v>
      </c>
      <c r="CJ1207">
        <f t="shared" si="10"/>
        <v>19</v>
      </c>
      <c r="CK1207" s="45">
        <f t="shared" si="41"/>
        <v>28</v>
      </c>
      <c r="CM1207" s="40">
        <f>VLOOKUP(CB1207,'PROMIS 57 T-Score Conversions'!Q$3:R$35,2,TRUE)</f>
        <v>60.1</v>
      </c>
      <c r="CN1207" s="44" t="str">
        <f t="shared" si="20"/>
        <v>Normal</v>
      </c>
      <c r="CO1207" s="40">
        <f>VLOOKUP(CC1207,'PROMIS 57 T-Score Conversions'!A$3:B$35,2,TRUE)</f>
        <v>53.2</v>
      </c>
      <c r="CP1207" s="39" t="str">
        <f t="shared" si="21"/>
        <v>Mild</v>
      </c>
      <c r="CQ1207" s="40">
        <f>VLOOKUP(CD1207,'PROMIS 57 T-Score Conversions'!E$3:F$35,2,TRUE)</f>
        <v>44.7</v>
      </c>
      <c r="CR1207" s="39" t="str">
        <f t="shared" si="22"/>
        <v>Normal</v>
      </c>
      <c r="CS1207" s="40">
        <f>VLOOKUP(CE1207,'PROMIS 57 T-Score Conversions'!U$3:V$35,2,TRUE)</f>
        <v>59.4</v>
      </c>
      <c r="CT1207" s="39" t="str">
        <f t="shared" si="42"/>
        <v>Mild</v>
      </c>
      <c r="CU1207" s="40">
        <f>VLOOKUP(CF1207,'PROMIS 57 T-Score Conversions'!Y$3:Z$35,2,TRUE)</f>
        <v>47.9</v>
      </c>
      <c r="CV1207" s="39" t="str">
        <f t="shared" si="24"/>
        <v>Normal</v>
      </c>
      <c r="CW1207" s="40">
        <f>vlookup(CG1207,'PROMIS 57 T-Score Conversions'!M$3:N$35,2,TRUE)</f>
        <v>53.6</v>
      </c>
      <c r="CX1207" s="39" t="str">
        <f t="shared" si="25"/>
        <v>Normal</v>
      </c>
      <c r="CY1207" s="40">
        <f>VLOOKup(CH1207,'PROMIS 57 T-Score Conversions'!I$3:J$35,2,TRUE)</f>
        <v>51.2</v>
      </c>
      <c r="CZ1207" s="39" t="str">
        <f t="shared" si="26"/>
        <v>Normal</v>
      </c>
      <c r="DA1207" s="37">
        <f>VLOOKUP(CJ1207,'PROMIS 57 T-Score Conversions'!AC$3:AD$35,2,TRUE)</f>
        <v>36.36</v>
      </c>
      <c r="DB1207" s="44" t="str">
        <f t="shared" si="30"/>
        <v>Moderate</v>
      </c>
      <c r="DC1207" s="40">
        <f>VLOOKUP(CK1207,'PROMIS 57 T-Score Conversions'!AG$3:AH$35,2,TRUE)</f>
        <v>47.18</v>
      </c>
      <c r="DD1207" s="39" t="str">
        <f t="shared" si="31"/>
        <v>Normal</v>
      </c>
    </row>
    <row r="1208">
      <c r="A1208" s="1" t="b">
        <v>1</v>
      </c>
      <c r="B1208" s="1" t="b">
        <v>1</v>
      </c>
      <c r="C1208" s="20">
        <v>44259.97274744213</v>
      </c>
      <c r="D1208" s="1" t="s">
        <v>648</v>
      </c>
      <c r="E1208" s="1">
        <v>2513.0</v>
      </c>
      <c r="F1208" s="1">
        <v>4.0</v>
      </c>
      <c r="G1208" s="1">
        <v>4.0</v>
      </c>
      <c r="H1208" s="1">
        <v>4.0</v>
      </c>
      <c r="I1208" s="1">
        <v>4.0</v>
      </c>
      <c r="J1208" s="1">
        <v>4.0</v>
      </c>
      <c r="K1208" s="1">
        <v>4.0</v>
      </c>
      <c r="L1208" s="1">
        <v>4.0</v>
      </c>
      <c r="M1208" s="1">
        <v>3.0</v>
      </c>
      <c r="N1208" s="1">
        <v>2.0</v>
      </c>
      <c r="O1208" s="1">
        <v>3.0</v>
      </c>
      <c r="P1208" s="1">
        <v>3.0</v>
      </c>
      <c r="Q1208" s="1">
        <v>3.0</v>
      </c>
      <c r="R1208" s="1">
        <v>3.0</v>
      </c>
      <c r="S1208" s="1">
        <v>4.0</v>
      </c>
      <c r="T1208" s="1">
        <v>4.0</v>
      </c>
      <c r="U1208" s="1">
        <v>4.0</v>
      </c>
      <c r="V1208" s="1">
        <v>3.0</v>
      </c>
      <c r="W1208" s="1">
        <v>4.0</v>
      </c>
      <c r="X1208" s="1">
        <v>4.0</v>
      </c>
      <c r="Y1208" s="1">
        <v>5.0</v>
      </c>
      <c r="Z1208" s="1">
        <v>3.0</v>
      </c>
      <c r="AA1208" s="1">
        <v>4.0</v>
      </c>
      <c r="AB1208" s="1">
        <v>2.0</v>
      </c>
      <c r="AC1208" s="1">
        <v>2.0</v>
      </c>
      <c r="AD1208" s="1">
        <v>5.0</v>
      </c>
      <c r="AE1208" s="1">
        <v>4.0</v>
      </c>
      <c r="AF1208" s="1">
        <v>4.0</v>
      </c>
      <c r="AG1208" s="1">
        <v>4.0</v>
      </c>
      <c r="AH1208" s="1">
        <v>5.0</v>
      </c>
      <c r="AI1208" s="1">
        <v>4.0</v>
      </c>
      <c r="AJ1208" s="1">
        <v>4.0</v>
      </c>
      <c r="AK1208" s="1">
        <v>4.0</v>
      </c>
      <c r="AL1208" s="1">
        <v>4.0</v>
      </c>
      <c r="AM1208" s="1">
        <v>4.0</v>
      </c>
      <c r="AN1208" s="1">
        <v>4.0</v>
      </c>
      <c r="AO1208" s="1">
        <v>4.0</v>
      </c>
      <c r="AP1208" s="1">
        <v>4.0</v>
      </c>
      <c r="AQ1208" s="1">
        <v>4.0</v>
      </c>
      <c r="AR1208" s="1">
        <v>4.0</v>
      </c>
      <c r="AS1208" s="1">
        <v>5.0</v>
      </c>
      <c r="AT1208" s="1">
        <v>3.0</v>
      </c>
      <c r="AU1208" s="1">
        <v>3.0</v>
      </c>
      <c r="AV1208" s="1">
        <v>3.0</v>
      </c>
      <c r="AW1208" s="1">
        <v>3.0</v>
      </c>
      <c r="AX1208" s="1">
        <v>3.0</v>
      </c>
      <c r="AY1208" s="1">
        <v>3.0</v>
      </c>
      <c r="AZ1208" s="1">
        <v>3.0</v>
      </c>
      <c r="BA1208" s="1">
        <v>3.0</v>
      </c>
      <c r="BB1208" s="1">
        <v>3.0</v>
      </c>
      <c r="BC1208" s="1">
        <v>3.0</v>
      </c>
      <c r="BD1208" s="1">
        <v>3.0</v>
      </c>
      <c r="BE1208" s="1">
        <v>3.0</v>
      </c>
      <c r="BF1208" s="1">
        <v>3.0</v>
      </c>
      <c r="BG1208" s="1">
        <v>3.0</v>
      </c>
      <c r="BH1208" s="1">
        <v>4.0</v>
      </c>
      <c r="BI1208" s="1">
        <v>4.0</v>
      </c>
      <c r="BJ1208" s="1">
        <v>6.0</v>
      </c>
      <c r="BK1208" s="1">
        <v>1.0</v>
      </c>
      <c r="BL1208" s="1">
        <v>1.0</v>
      </c>
      <c r="BM1208" s="1">
        <v>1.0</v>
      </c>
      <c r="BN1208" s="1">
        <v>2.0</v>
      </c>
      <c r="BO1208" s="1">
        <v>2.0</v>
      </c>
      <c r="BP1208" s="1">
        <v>2.0</v>
      </c>
      <c r="BQ1208" s="1">
        <v>2.0</v>
      </c>
      <c r="BR1208" s="1">
        <v>1.0</v>
      </c>
      <c r="BS1208" s="1">
        <v>4.0</v>
      </c>
      <c r="BT1208" s="1">
        <v>5.0</v>
      </c>
      <c r="BU1208" s="1">
        <v>4.0</v>
      </c>
      <c r="BV1208" s="1">
        <v>5.0</v>
      </c>
      <c r="BW1208" s="1">
        <v>5.0</v>
      </c>
      <c r="BX1208" s="1">
        <v>5.0</v>
      </c>
      <c r="BY1208" s="1">
        <v>5.0</v>
      </c>
      <c r="BZ1208" s="1">
        <v>3.0</v>
      </c>
      <c r="CA1208" s="64">
        <f t="shared" si="32"/>
        <v>255</v>
      </c>
      <c r="CB1208" s="45">
        <f t="shared" si="33"/>
        <v>31</v>
      </c>
      <c r="CC1208" s="45">
        <f t="shared" si="34"/>
        <v>26</v>
      </c>
      <c r="CD1208" s="45">
        <f t="shared" si="35"/>
        <v>27</v>
      </c>
      <c r="CE1208" s="45">
        <f t="shared" si="36"/>
        <v>34</v>
      </c>
      <c r="CF1208" s="45">
        <f t="shared" si="37"/>
        <v>33</v>
      </c>
      <c r="CG1208" s="45">
        <f t="shared" si="38"/>
        <v>24</v>
      </c>
      <c r="CH1208" s="45">
        <f t="shared" si="39"/>
        <v>26</v>
      </c>
      <c r="CI1208" s="45">
        <f t="shared" si="40"/>
        <v>0.6</v>
      </c>
      <c r="CJ1208">
        <f t="shared" si="10"/>
        <v>12</v>
      </c>
      <c r="CK1208" s="45">
        <f t="shared" si="41"/>
        <v>36</v>
      </c>
      <c r="CM1208" s="40">
        <f>VLOOKUP(CB1208,'PROMIS 57 T-Score Conversions'!Q$3:R$35,2,TRUE)</f>
        <v>43.1</v>
      </c>
      <c r="CN1208" s="44" t="str">
        <f t="shared" si="20"/>
        <v>Mild</v>
      </c>
      <c r="CO1208" s="40">
        <f>VLOOKUP(CC1208,'PROMIS 57 T-Score Conversions'!A$3:B$35,2,TRUE)</f>
        <v>64.5</v>
      </c>
      <c r="CP1208" s="39" t="str">
        <f t="shared" si="21"/>
        <v>Moderate</v>
      </c>
      <c r="CQ1208" s="40">
        <f>VLOOKUP(CD1208,'PROMIS 57 T-Score Conversions'!E$3:F$35,2,TRUE)</f>
        <v>64.9</v>
      </c>
      <c r="CR1208" s="39" t="str">
        <f t="shared" si="22"/>
        <v>Moderate</v>
      </c>
      <c r="CS1208" s="40">
        <f>VLOOKUP(CE1208,'PROMIS 57 T-Score Conversions'!U$3:V$35,2,TRUE)</f>
        <v>67.5</v>
      </c>
      <c r="CT1208" s="39" t="str">
        <f t="shared" si="42"/>
        <v>Moderate</v>
      </c>
      <c r="CU1208" s="40">
        <f>VLOOKUP(CF1208,'PROMIS 57 T-Score Conversions'!Y$3:Z$35,2,TRUE)</f>
        <v>63.7</v>
      </c>
      <c r="CV1208" s="39" t="str">
        <f t="shared" si="24"/>
        <v>Moderate</v>
      </c>
      <c r="CW1208" s="40">
        <f>vlookup(CG1208,'PROMIS 57 T-Score Conversions'!M$3:N$35,2,TRUE)</f>
        <v>44</v>
      </c>
      <c r="CX1208" s="39" t="str">
        <f t="shared" si="25"/>
        <v>Mild</v>
      </c>
      <c r="CY1208" s="40">
        <f>VLOOKup(CH1208,'PROMIS 57 T-Score Conversions'!I$3:J$35,2,TRUE)</f>
        <v>62.8</v>
      </c>
      <c r="CZ1208" s="39" t="str">
        <f t="shared" si="26"/>
        <v>Moderate</v>
      </c>
      <c r="DA1208" s="37">
        <f>VLOOKUP(CJ1208,'PROMIS 57 T-Score Conversions'!AC$3:AD$35,2,TRUE)</f>
        <v>30.11</v>
      </c>
      <c r="DB1208" s="44" t="str">
        <f t="shared" si="30"/>
        <v>Moderate</v>
      </c>
      <c r="DC1208" s="40">
        <f>VLOOKUP(CK1208,'PROMIS 57 T-Score Conversions'!AG$3:AH$35,2,TRUE)</f>
        <v>56.39</v>
      </c>
      <c r="DD1208" s="39" t="str">
        <f t="shared" si="31"/>
        <v>Mild</v>
      </c>
    </row>
    <row r="1209">
      <c r="A1209" s="1" t="b">
        <v>1</v>
      </c>
      <c r="B1209" s="1" t="b">
        <v>1</v>
      </c>
      <c r="C1209" s="20">
        <v>44260.58626150463</v>
      </c>
      <c r="D1209" s="1" t="s">
        <v>542</v>
      </c>
      <c r="E1209" s="1">
        <v>2392.0</v>
      </c>
      <c r="F1209" s="1">
        <v>5.0</v>
      </c>
      <c r="G1209" s="1">
        <v>5.0</v>
      </c>
      <c r="H1209" s="1">
        <v>5.0</v>
      </c>
      <c r="I1209" s="1">
        <v>5.0</v>
      </c>
      <c r="J1209" s="1">
        <v>4.0</v>
      </c>
      <c r="K1209" s="1">
        <v>5.0</v>
      </c>
      <c r="L1209" s="1">
        <v>5.0</v>
      </c>
      <c r="M1209" s="1">
        <v>5.0</v>
      </c>
      <c r="N1209" s="1">
        <v>1.0</v>
      </c>
      <c r="O1209" s="1">
        <v>1.0</v>
      </c>
      <c r="P1209" s="1">
        <v>1.0</v>
      </c>
      <c r="Q1209" s="1">
        <v>1.0</v>
      </c>
      <c r="R1209" s="1">
        <v>1.0</v>
      </c>
      <c r="S1209" s="1">
        <v>1.0</v>
      </c>
      <c r="T1209" s="1">
        <v>1.0</v>
      </c>
      <c r="U1209" s="1">
        <v>1.0</v>
      </c>
      <c r="V1209" s="1">
        <v>1.0</v>
      </c>
      <c r="W1209" s="1">
        <v>1.0</v>
      </c>
      <c r="X1209" s="1">
        <v>1.0</v>
      </c>
      <c r="Y1209" s="1">
        <v>1.0</v>
      </c>
      <c r="Z1209" s="1">
        <v>1.0</v>
      </c>
      <c r="AA1209" s="1">
        <v>1.0</v>
      </c>
      <c r="AB1209" s="1">
        <v>1.0</v>
      </c>
      <c r="AC1209" s="1">
        <v>1.0</v>
      </c>
      <c r="AD1209" s="1">
        <v>1.0</v>
      </c>
      <c r="AE1209" s="1">
        <v>1.0</v>
      </c>
      <c r="AF1209" s="1">
        <v>1.0</v>
      </c>
      <c r="AG1209" s="1">
        <v>1.0</v>
      </c>
      <c r="AH1209" s="1">
        <v>1.0</v>
      </c>
      <c r="AI1209" s="1">
        <v>1.0</v>
      </c>
      <c r="AJ1209" s="1">
        <v>1.0</v>
      </c>
      <c r="AK1209" s="1">
        <v>1.0</v>
      </c>
      <c r="AL1209" s="1">
        <v>1.0</v>
      </c>
      <c r="AM1209" s="1">
        <v>1.0</v>
      </c>
      <c r="AN1209" s="1">
        <v>1.0</v>
      </c>
      <c r="AO1209" s="1">
        <v>1.0</v>
      </c>
      <c r="AP1209" s="1">
        <v>1.0</v>
      </c>
      <c r="AQ1209" s="1">
        <v>1.0</v>
      </c>
      <c r="AR1209" s="1">
        <v>1.0</v>
      </c>
      <c r="AS1209" s="1">
        <v>1.0</v>
      </c>
      <c r="AT1209" s="1">
        <v>4.0</v>
      </c>
      <c r="AU1209" s="1">
        <v>5.0</v>
      </c>
      <c r="AV1209" s="1">
        <v>4.0</v>
      </c>
      <c r="AW1209" s="1">
        <v>4.0</v>
      </c>
      <c r="AX1209" s="1">
        <v>4.0</v>
      </c>
      <c r="AY1209" s="1">
        <v>4.0</v>
      </c>
      <c r="AZ1209" s="1">
        <v>5.0</v>
      </c>
      <c r="BA1209" s="1">
        <v>5.0</v>
      </c>
      <c r="BB1209" s="1">
        <v>1.0</v>
      </c>
      <c r="BC1209" s="1">
        <v>1.0</v>
      </c>
      <c r="BD1209" s="1">
        <v>2.0</v>
      </c>
      <c r="BE1209" s="1">
        <v>1.0</v>
      </c>
      <c r="BF1209" s="1">
        <v>1.0</v>
      </c>
      <c r="BG1209" s="1">
        <v>2.0</v>
      </c>
      <c r="BH1209" s="1">
        <v>1.0</v>
      </c>
      <c r="BI1209" s="1">
        <v>1.0</v>
      </c>
      <c r="BJ1209" s="1">
        <v>0.0</v>
      </c>
      <c r="BK1209" s="1">
        <v>4.0</v>
      </c>
      <c r="BL1209" s="1">
        <v>5.0</v>
      </c>
      <c r="BM1209" s="1">
        <v>4.0</v>
      </c>
      <c r="BN1209" s="1">
        <v>3.0</v>
      </c>
      <c r="BO1209" s="1">
        <v>4.0</v>
      </c>
      <c r="BP1209" s="1">
        <v>4.0</v>
      </c>
      <c r="BQ1209" s="1">
        <v>4.0</v>
      </c>
      <c r="BR1209" s="1">
        <v>4.0</v>
      </c>
      <c r="BS1209" s="1">
        <v>2.0</v>
      </c>
      <c r="BT1209" s="1">
        <v>2.0</v>
      </c>
      <c r="BU1209" s="1">
        <v>2.0</v>
      </c>
      <c r="BV1209" s="1">
        <v>2.0</v>
      </c>
      <c r="BW1209" s="1">
        <v>2.0</v>
      </c>
      <c r="BX1209" s="1">
        <v>2.0</v>
      </c>
      <c r="BY1209" s="1">
        <v>2.0</v>
      </c>
      <c r="BZ1209" s="1">
        <v>2.0</v>
      </c>
      <c r="CA1209" s="64">
        <f t="shared" si="32"/>
        <v>164</v>
      </c>
      <c r="CB1209" s="45">
        <f t="shared" si="33"/>
        <v>39</v>
      </c>
      <c r="CC1209" s="45">
        <f t="shared" si="34"/>
        <v>8</v>
      </c>
      <c r="CD1209" s="45">
        <f t="shared" si="35"/>
        <v>8</v>
      </c>
      <c r="CE1209" s="45">
        <f t="shared" si="36"/>
        <v>8</v>
      </c>
      <c r="CF1209" s="45">
        <f t="shared" si="37"/>
        <v>8</v>
      </c>
      <c r="CG1209" s="45">
        <f t="shared" si="38"/>
        <v>35</v>
      </c>
      <c r="CH1209" s="45">
        <f t="shared" si="39"/>
        <v>10</v>
      </c>
      <c r="CI1209" s="45">
        <f t="shared" si="40"/>
        <v>0</v>
      </c>
      <c r="CJ1209">
        <f t="shared" si="10"/>
        <v>32</v>
      </c>
      <c r="CK1209" s="45">
        <f t="shared" si="41"/>
        <v>16</v>
      </c>
      <c r="CM1209" s="40">
        <f>VLOOKUP(CB1209,'PROMIS 57 T-Score Conversions'!Q$3:R$35,2,TRUE)</f>
        <v>53</v>
      </c>
      <c r="CN1209" s="44" t="str">
        <f t="shared" si="20"/>
        <v>Normal</v>
      </c>
      <c r="CO1209" s="40">
        <f>VLOOKUP(CC1209,'PROMIS 57 T-Score Conversions'!A$3:B$35,2,TRUE)</f>
        <v>37.1</v>
      </c>
      <c r="CP1209" s="39" t="str">
        <f t="shared" si="21"/>
        <v>Normal</v>
      </c>
      <c r="CQ1209" s="40">
        <f>VLOOKUP(CD1209,'PROMIS 57 T-Score Conversions'!E$3:F$35,2,TRUE)</f>
        <v>38.2</v>
      </c>
      <c r="CR1209" s="39" t="str">
        <f t="shared" si="22"/>
        <v>Normal</v>
      </c>
      <c r="CS1209" s="40">
        <f>VLOOKUP(CE1209,'PROMIS 57 T-Score Conversions'!U$3:V$35,2,TRUE)</f>
        <v>33.1</v>
      </c>
      <c r="CT1209" s="39" t="str">
        <f t="shared" si="42"/>
        <v>Normal</v>
      </c>
      <c r="CU1209" s="40">
        <f>VLOOKUP(CF1209,'PROMIS 57 T-Score Conversions'!Y$3:Z$35,2,TRUE)</f>
        <v>28.9</v>
      </c>
      <c r="CV1209" s="39" t="str">
        <f t="shared" si="24"/>
        <v>Normal</v>
      </c>
      <c r="CW1209" s="40">
        <f>vlookup(CG1209,'PROMIS 57 T-Score Conversions'!M$3:N$35,2,TRUE)</f>
        <v>54.6</v>
      </c>
      <c r="CX1209" s="39" t="str">
        <f t="shared" si="25"/>
        <v>Normal</v>
      </c>
      <c r="CY1209" s="40">
        <f>VLOOKup(CH1209,'PROMIS 57 T-Score Conversions'!I$3:J$35,2,TRUE)</f>
        <v>49.9</v>
      </c>
      <c r="CZ1209" s="39" t="str">
        <f t="shared" si="26"/>
        <v>Normal</v>
      </c>
      <c r="DA1209" s="37">
        <f>VLOOKUP(CJ1209,'PROMIS 57 T-Score Conversions'!AC$3:AD$35,2,TRUE)</f>
        <v>47.17</v>
      </c>
      <c r="DB1209" s="44" t="str">
        <f t="shared" si="30"/>
        <v>Normal</v>
      </c>
      <c r="DC1209" s="40">
        <f>VLOOKUP(CK1209,'PROMIS 57 T-Score Conversions'!AG$3:AH$35,2,TRUE)</f>
        <v>36.07</v>
      </c>
      <c r="DD1209" s="39" t="str">
        <f t="shared" si="31"/>
        <v>Normal</v>
      </c>
    </row>
    <row r="1210">
      <c r="A1210" s="1" t="b">
        <v>1</v>
      </c>
      <c r="B1210" s="1" t="b">
        <v>1</v>
      </c>
      <c r="C1210" s="20">
        <v>44260.688263240736</v>
      </c>
      <c r="D1210" s="1" t="s">
        <v>649</v>
      </c>
      <c r="E1210" s="1">
        <v>2500.0</v>
      </c>
      <c r="F1210" s="1">
        <v>3.0</v>
      </c>
      <c r="G1210" s="1">
        <v>4.0</v>
      </c>
      <c r="H1210" s="1">
        <v>4.0</v>
      </c>
      <c r="I1210" s="1">
        <v>4.0</v>
      </c>
      <c r="J1210" s="1">
        <v>3.0</v>
      </c>
      <c r="K1210" s="1">
        <v>4.0</v>
      </c>
      <c r="L1210" s="1">
        <v>4.0</v>
      </c>
      <c r="M1210" s="1">
        <v>4.0</v>
      </c>
      <c r="N1210" s="1">
        <v>5.0</v>
      </c>
      <c r="O1210" s="1">
        <v>3.0</v>
      </c>
      <c r="P1210" s="1">
        <v>3.0</v>
      </c>
      <c r="Q1210" s="1">
        <v>4.0</v>
      </c>
      <c r="R1210" s="1">
        <v>4.0</v>
      </c>
      <c r="S1210" s="1">
        <v>3.0</v>
      </c>
      <c r="T1210" s="1">
        <v>4.0</v>
      </c>
      <c r="U1210" s="1">
        <v>4.0</v>
      </c>
      <c r="V1210" s="1">
        <v>2.0</v>
      </c>
      <c r="W1210" s="1">
        <v>4.0</v>
      </c>
      <c r="X1210" s="1">
        <v>4.0</v>
      </c>
      <c r="Y1210" s="1">
        <v>3.0</v>
      </c>
      <c r="Z1210" s="1">
        <v>2.0</v>
      </c>
      <c r="AA1210" s="1">
        <v>4.0</v>
      </c>
      <c r="AB1210" s="1">
        <v>2.0</v>
      </c>
      <c r="AC1210" s="1">
        <v>2.0</v>
      </c>
      <c r="AD1210" s="1">
        <v>4.0</v>
      </c>
      <c r="AE1210" s="1">
        <v>3.0</v>
      </c>
      <c r="AF1210" s="1">
        <v>3.0</v>
      </c>
      <c r="AG1210" s="1">
        <v>3.0</v>
      </c>
      <c r="AH1210" s="1">
        <v>3.0</v>
      </c>
      <c r="AI1210" s="1">
        <v>4.0</v>
      </c>
      <c r="AJ1210" s="1">
        <v>2.0</v>
      </c>
      <c r="AK1210" s="1">
        <v>4.0</v>
      </c>
      <c r="AL1210" s="1">
        <v>4.0</v>
      </c>
      <c r="AM1210" s="1">
        <v>3.0</v>
      </c>
      <c r="AN1210" s="1">
        <v>3.0</v>
      </c>
      <c r="AO1210" s="1">
        <v>4.0</v>
      </c>
      <c r="AP1210" s="1">
        <v>2.0</v>
      </c>
      <c r="AQ1210" s="1">
        <v>4.0</v>
      </c>
      <c r="AR1210" s="1">
        <v>2.0</v>
      </c>
      <c r="AS1210" s="1">
        <v>3.0</v>
      </c>
      <c r="AT1210" s="1">
        <v>1.0</v>
      </c>
      <c r="AU1210" s="1">
        <v>5.0</v>
      </c>
      <c r="AV1210" s="1">
        <v>2.0</v>
      </c>
      <c r="AW1210" s="1">
        <v>1.0</v>
      </c>
      <c r="AX1210" s="1">
        <v>1.0</v>
      </c>
      <c r="AY1210" s="1">
        <v>1.0</v>
      </c>
      <c r="AZ1210" s="1">
        <v>5.0</v>
      </c>
      <c r="BA1210" s="1">
        <v>2.0</v>
      </c>
      <c r="BB1210" s="1">
        <v>3.0</v>
      </c>
      <c r="BC1210" s="1">
        <v>3.0</v>
      </c>
      <c r="BD1210" s="1">
        <v>3.0</v>
      </c>
      <c r="BE1210" s="1">
        <v>3.0</v>
      </c>
      <c r="BF1210" s="1">
        <v>5.0</v>
      </c>
      <c r="BG1210" s="1">
        <v>5.0</v>
      </c>
      <c r="BH1210" s="1">
        <v>5.0</v>
      </c>
      <c r="BI1210" s="1">
        <v>1.0</v>
      </c>
      <c r="BJ1210" s="1">
        <v>6.0</v>
      </c>
      <c r="BK1210" s="1">
        <v>1.0</v>
      </c>
      <c r="BL1210" s="1">
        <v>1.0</v>
      </c>
      <c r="BM1210" s="1">
        <v>1.0</v>
      </c>
      <c r="BN1210" s="1">
        <v>3.0</v>
      </c>
      <c r="BO1210" s="1">
        <v>1.0</v>
      </c>
      <c r="BP1210" s="1">
        <v>1.0</v>
      </c>
      <c r="BQ1210" s="1">
        <v>2.0</v>
      </c>
      <c r="BR1210" s="1">
        <v>1.0</v>
      </c>
      <c r="BS1210" s="1">
        <v>4.0</v>
      </c>
      <c r="BT1210" s="1">
        <v>4.0</v>
      </c>
      <c r="BU1210" s="1">
        <v>4.0</v>
      </c>
      <c r="BV1210" s="1">
        <v>4.0</v>
      </c>
      <c r="BW1210" s="1">
        <v>4.0</v>
      </c>
      <c r="BX1210" s="1">
        <v>3.0</v>
      </c>
      <c r="BY1210" s="1">
        <v>4.0</v>
      </c>
      <c r="BZ1210" s="1">
        <v>4.0</v>
      </c>
      <c r="CA1210" s="64">
        <f t="shared" si="32"/>
        <v>228</v>
      </c>
      <c r="CB1210" s="45">
        <f t="shared" si="33"/>
        <v>30</v>
      </c>
      <c r="CC1210" s="45">
        <f t="shared" si="34"/>
        <v>30</v>
      </c>
      <c r="CD1210" s="45">
        <f t="shared" si="35"/>
        <v>23</v>
      </c>
      <c r="CE1210" s="45">
        <f t="shared" si="36"/>
        <v>26</v>
      </c>
      <c r="CF1210" s="45">
        <f t="shared" si="37"/>
        <v>25</v>
      </c>
      <c r="CG1210" s="45">
        <f t="shared" si="38"/>
        <v>18</v>
      </c>
      <c r="CH1210" s="45">
        <f t="shared" si="39"/>
        <v>28</v>
      </c>
      <c r="CI1210" s="45">
        <f t="shared" si="40"/>
        <v>0.6</v>
      </c>
      <c r="CJ1210">
        <f t="shared" si="10"/>
        <v>11</v>
      </c>
      <c r="CK1210" s="45">
        <f t="shared" si="41"/>
        <v>31</v>
      </c>
      <c r="CM1210" s="40">
        <f>VLOOKUP(CB1210,'PROMIS 57 T-Score Conversions'!Q$3:R$35,2,TRUE)</f>
        <v>42.3</v>
      </c>
      <c r="CN1210" s="44" t="str">
        <f t="shared" si="20"/>
        <v>Mild</v>
      </c>
      <c r="CO1210" s="40">
        <f>VLOOKUP(CC1210,'PROMIS 57 T-Score Conversions'!A$3:B$35,2,TRUE)</f>
        <v>68.7</v>
      </c>
      <c r="CP1210" s="39" t="str">
        <f t="shared" si="21"/>
        <v>Severe</v>
      </c>
      <c r="CQ1210" s="40">
        <f>VLOOKUP(CD1210,'PROMIS 57 T-Score Conversions'!E$3:F$35,2,TRUE)</f>
        <v>61.2</v>
      </c>
      <c r="CR1210" s="39" t="str">
        <f t="shared" si="22"/>
        <v>Moderate</v>
      </c>
      <c r="CS1210" s="40">
        <f>VLOOKUP(CE1210,'PROMIS 57 T-Score Conversions'!U$3:V$35,2,TRUE)</f>
        <v>59.4</v>
      </c>
      <c r="CT1210" s="39" t="str">
        <f t="shared" si="42"/>
        <v>Mild</v>
      </c>
      <c r="CU1210" s="40">
        <f>VLOOKUP(CF1210,'PROMIS 57 T-Score Conversions'!Y$3:Z$35,2,TRUE)</f>
        <v>55.3</v>
      </c>
      <c r="CV1210" s="39" t="str">
        <f t="shared" si="24"/>
        <v>Mild</v>
      </c>
      <c r="CW1210" s="40">
        <f>vlookup(CG1210,'PROMIS 57 T-Score Conversions'!M$3:N$35,2,TRUE)</f>
        <v>38.5</v>
      </c>
      <c r="CX1210" s="39" t="str">
        <f t="shared" si="25"/>
        <v>Moderate</v>
      </c>
      <c r="CY1210" s="40">
        <f>VLOOKup(CH1210,'PROMIS 57 T-Score Conversions'!I$3:J$35,2,TRUE)</f>
        <v>64.1</v>
      </c>
      <c r="CZ1210" s="39" t="str">
        <f t="shared" si="26"/>
        <v>Moderate</v>
      </c>
      <c r="DA1210" s="37">
        <f>VLOOKUP(CJ1210,'PROMIS 57 T-Score Conversions'!AC$3:AD$35,2,TRUE)</f>
        <v>28.9</v>
      </c>
      <c r="DB1210" s="44" t="str">
        <f t="shared" si="30"/>
        <v>Severe</v>
      </c>
      <c r="DC1210" s="40">
        <f>VLOOKUP(CK1210,'PROMIS 57 T-Score Conversions'!AG$3:AH$35,2,TRUE)</f>
        <v>50.21</v>
      </c>
      <c r="DD1210" s="39" t="str">
        <f t="shared" si="31"/>
        <v>Normal</v>
      </c>
    </row>
    <row r="1211">
      <c r="A1211" s="1" t="b">
        <v>1</v>
      </c>
      <c r="B1211" s="1" t="b">
        <v>1</v>
      </c>
      <c r="C1211" s="20">
        <v>44261.488840185186</v>
      </c>
      <c r="D1211" s="1" t="s">
        <v>553</v>
      </c>
      <c r="E1211" s="1">
        <v>2404.0</v>
      </c>
      <c r="F1211" s="1">
        <v>4.0</v>
      </c>
      <c r="G1211" s="1">
        <v>4.0</v>
      </c>
      <c r="H1211" s="1">
        <v>5.0</v>
      </c>
      <c r="I1211" s="1">
        <v>4.0</v>
      </c>
      <c r="J1211" s="1">
        <v>2.0</v>
      </c>
      <c r="K1211" s="1">
        <v>3.0</v>
      </c>
      <c r="L1211" s="1">
        <v>5.0</v>
      </c>
      <c r="M1211" s="1">
        <v>3.0</v>
      </c>
      <c r="N1211" s="1">
        <v>1.0</v>
      </c>
      <c r="O1211" s="1">
        <v>1.0</v>
      </c>
      <c r="P1211" s="1">
        <v>1.0</v>
      </c>
      <c r="Q1211" s="1">
        <v>2.0</v>
      </c>
      <c r="R1211" s="1">
        <v>1.0</v>
      </c>
      <c r="S1211" s="1">
        <v>1.0</v>
      </c>
      <c r="T1211" s="1">
        <v>1.0</v>
      </c>
      <c r="U1211" s="1">
        <v>2.0</v>
      </c>
      <c r="V1211" s="1">
        <v>1.0</v>
      </c>
      <c r="W1211" s="1">
        <v>1.0</v>
      </c>
      <c r="X1211" s="1">
        <v>1.0</v>
      </c>
      <c r="Y1211" s="1">
        <v>1.0</v>
      </c>
      <c r="Z1211" s="1">
        <v>2.0</v>
      </c>
      <c r="AA1211" s="1">
        <v>2.0</v>
      </c>
      <c r="AB1211" s="1">
        <v>1.0</v>
      </c>
      <c r="AC1211" s="1">
        <v>1.0</v>
      </c>
      <c r="AD1211" s="1">
        <v>4.0</v>
      </c>
      <c r="AE1211" s="1">
        <v>5.0</v>
      </c>
      <c r="AF1211" s="1">
        <v>4.0</v>
      </c>
      <c r="AG1211" s="1">
        <v>4.0</v>
      </c>
      <c r="AH1211" s="1">
        <v>3.0</v>
      </c>
      <c r="AI1211" s="1">
        <v>4.0</v>
      </c>
      <c r="AJ1211" s="1">
        <v>4.0</v>
      </c>
      <c r="AK1211" s="1">
        <v>4.0</v>
      </c>
      <c r="AL1211" s="1">
        <v>3.0</v>
      </c>
      <c r="AM1211" s="1">
        <v>4.0</v>
      </c>
      <c r="AN1211" s="1">
        <v>1.0</v>
      </c>
      <c r="AO1211" s="1">
        <v>1.0</v>
      </c>
      <c r="AP1211" s="1">
        <v>3.0</v>
      </c>
      <c r="AQ1211" s="1">
        <v>1.0</v>
      </c>
      <c r="AR1211" s="1">
        <v>1.0</v>
      </c>
      <c r="AS1211" s="1">
        <v>4.0</v>
      </c>
      <c r="AT1211" s="1">
        <v>3.0</v>
      </c>
      <c r="AU1211" s="1">
        <v>3.0</v>
      </c>
      <c r="AV1211" s="1">
        <v>2.0</v>
      </c>
      <c r="AW1211" s="1">
        <v>2.0</v>
      </c>
      <c r="AX1211" s="1">
        <v>3.0</v>
      </c>
      <c r="AY1211" s="1">
        <v>2.0</v>
      </c>
      <c r="AZ1211" s="1">
        <v>2.0</v>
      </c>
      <c r="BA1211" s="1">
        <v>1.0</v>
      </c>
      <c r="BB1211" s="1">
        <v>1.0</v>
      </c>
      <c r="BC1211" s="1">
        <v>1.0</v>
      </c>
      <c r="BD1211" s="1">
        <v>1.0</v>
      </c>
      <c r="BE1211" s="1">
        <v>1.0</v>
      </c>
      <c r="BF1211" s="1">
        <v>1.0</v>
      </c>
      <c r="BG1211" s="1">
        <v>1.0</v>
      </c>
      <c r="BH1211" s="1">
        <v>1.0</v>
      </c>
      <c r="BI1211" s="1">
        <v>1.0</v>
      </c>
      <c r="BJ1211" s="1">
        <v>1.0</v>
      </c>
      <c r="BK1211" s="1">
        <v>1.0</v>
      </c>
      <c r="BL1211" s="1">
        <v>2.0</v>
      </c>
      <c r="BM1211" s="1">
        <v>2.0</v>
      </c>
      <c r="BN1211" s="1">
        <v>2.0</v>
      </c>
      <c r="BO1211" s="1">
        <v>2.0</v>
      </c>
      <c r="BP1211" s="1">
        <v>2.0</v>
      </c>
      <c r="BQ1211" s="1">
        <v>3.0</v>
      </c>
      <c r="BR1211" s="1">
        <v>1.0</v>
      </c>
      <c r="BS1211" s="1">
        <v>4.0</v>
      </c>
      <c r="BT1211" s="1">
        <v>5.0</v>
      </c>
      <c r="BU1211" s="1">
        <v>4.0</v>
      </c>
      <c r="BV1211" s="1">
        <v>4.0</v>
      </c>
      <c r="BW1211" s="1">
        <v>5.0</v>
      </c>
      <c r="BX1211" s="1">
        <v>2.0</v>
      </c>
      <c r="BY1211" s="1">
        <v>3.0</v>
      </c>
      <c r="BZ1211" s="1">
        <v>4.0</v>
      </c>
      <c r="CA1211" s="64">
        <f t="shared" si="32"/>
        <v>173</v>
      </c>
      <c r="CB1211" s="45">
        <f t="shared" si="33"/>
        <v>30</v>
      </c>
      <c r="CC1211" s="45">
        <f t="shared" si="34"/>
        <v>10</v>
      </c>
      <c r="CD1211" s="45">
        <f t="shared" si="35"/>
        <v>10</v>
      </c>
      <c r="CE1211" s="45">
        <f t="shared" si="36"/>
        <v>32</v>
      </c>
      <c r="CF1211" s="45">
        <f t="shared" si="37"/>
        <v>18</v>
      </c>
      <c r="CG1211" s="45">
        <f t="shared" si="38"/>
        <v>18</v>
      </c>
      <c r="CH1211" s="45">
        <f t="shared" si="39"/>
        <v>8</v>
      </c>
      <c r="CI1211" s="45">
        <f t="shared" si="40"/>
        <v>0.1</v>
      </c>
      <c r="CJ1211">
        <f t="shared" si="10"/>
        <v>15</v>
      </c>
      <c r="CK1211" s="45">
        <f t="shared" si="41"/>
        <v>31</v>
      </c>
      <c r="CM1211" s="40">
        <f>VLOOKUP(CB1211,'PROMIS 57 T-Score Conversions'!Q$3:R$35,2,TRUE)</f>
        <v>42.3</v>
      </c>
      <c r="CN1211" s="44" t="str">
        <f t="shared" si="20"/>
        <v>Mild</v>
      </c>
      <c r="CO1211" s="40">
        <f>VLOOKUP(CC1211,'PROMIS 57 T-Score Conversions'!A$3:B$35,2,TRUE)</f>
        <v>45.9</v>
      </c>
      <c r="CP1211" s="39" t="str">
        <f t="shared" si="21"/>
        <v>Normal</v>
      </c>
      <c r="CQ1211" s="40">
        <f>VLOOKUP(CD1211,'PROMIS 57 T-Score Conversions'!E$3:F$35,2,TRUE)</f>
        <v>47.5</v>
      </c>
      <c r="CR1211" s="39" t="str">
        <f t="shared" si="22"/>
        <v>Normal</v>
      </c>
      <c r="CS1211" s="40">
        <f>VLOOKUP(CE1211,'PROMIS 57 T-Score Conversions'!U$3:V$35,2,TRUE)</f>
        <v>65.3</v>
      </c>
      <c r="CT1211" s="39" t="str">
        <f t="shared" si="42"/>
        <v>Moderate</v>
      </c>
      <c r="CU1211" s="40">
        <f>VLOOKUP(CF1211,'PROMIS 57 T-Score Conversions'!Y$3:Z$35,2,TRUE)</f>
        <v>47.9</v>
      </c>
      <c r="CV1211" s="39" t="str">
        <f t="shared" si="24"/>
        <v>Normal</v>
      </c>
      <c r="CW1211" s="40">
        <f>vlookup(CG1211,'PROMIS 57 T-Score Conversions'!M$3:N$35,2,TRUE)</f>
        <v>38.5</v>
      </c>
      <c r="CX1211" s="39" t="str">
        <f t="shared" si="25"/>
        <v>Moderate</v>
      </c>
      <c r="CY1211" s="40">
        <f>VLOOKup(CH1211,'PROMIS 57 T-Score Conversions'!I$3:J$35,2,TRUE)</f>
        <v>40.7</v>
      </c>
      <c r="CZ1211" s="39" t="str">
        <f t="shared" si="26"/>
        <v>Normal</v>
      </c>
      <c r="DA1211" s="37">
        <f>VLOOKUP(CJ1211,'PROMIS 57 T-Score Conversions'!AC$3:AD$35,2,TRUE)</f>
        <v>33.06</v>
      </c>
      <c r="DB1211" s="44" t="str">
        <f t="shared" si="30"/>
        <v>Moderate</v>
      </c>
      <c r="DC1211" s="40">
        <f>VLOOKUP(CK1211,'PROMIS 57 T-Score Conversions'!AG$3:AH$35,2,TRUE)</f>
        <v>50.21</v>
      </c>
      <c r="DD1211" s="39" t="str">
        <f t="shared" si="31"/>
        <v>Normal</v>
      </c>
    </row>
    <row r="1212">
      <c r="A1212" s="1" t="b">
        <v>1</v>
      </c>
      <c r="B1212" s="1" t="b">
        <v>1</v>
      </c>
      <c r="C1212" s="20">
        <v>44261.630812372685</v>
      </c>
      <c r="D1212" s="1" t="s">
        <v>144</v>
      </c>
      <c r="E1212" s="1">
        <v>1792.0</v>
      </c>
      <c r="F1212" s="1">
        <v>2.0</v>
      </c>
      <c r="G1212" s="1">
        <v>3.0</v>
      </c>
      <c r="H1212" s="1">
        <v>4.0</v>
      </c>
      <c r="I1212" s="1">
        <v>1.0</v>
      </c>
      <c r="J1212" s="1">
        <v>1.0</v>
      </c>
      <c r="K1212" s="1">
        <v>2.0</v>
      </c>
      <c r="L1212" s="1">
        <v>3.0</v>
      </c>
      <c r="M1212" s="1">
        <v>1.0</v>
      </c>
      <c r="N1212" s="1">
        <v>3.0</v>
      </c>
      <c r="O1212" s="1">
        <v>3.0</v>
      </c>
      <c r="P1212" s="1">
        <v>2.0</v>
      </c>
      <c r="Q1212" s="1">
        <v>2.0</v>
      </c>
      <c r="R1212" s="1">
        <v>2.0</v>
      </c>
      <c r="S1212" s="1">
        <v>2.0</v>
      </c>
      <c r="T1212" s="1">
        <v>2.0</v>
      </c>
      <c r="U1212" s="1">
        <v>3.0</v>
      </c>
      <c r="V1212" s="1">
        <v>1.0</v>
      </c>
      <c r="W1212" s="1">
        <v>1.0</v>
      </c>
      <c r="X1212" s="1">
        <v>2.0</v>
      </c>
      <c r="Y1212" s="1">
        <v>2.0</v>
      </c>
      <c r="Z1212" s="1">
        <v>1.0</v>
      </c>
      <c r="AA1212" s="1">
        <v>3.0</v>
      </c>
      <c r="AB1212" s="1">
        <v>2.0</v>
      </c>
      <c r="AC1212" s="1">
        <v>3.0</v>
      </c>
      <c r="AD1212" s="1">
        <v>5.0</v>
      </c>
      <c r="AE1212" s="1">
        <v>5.0</v>
      </c>
      <c r="AF1212" s="1">
        <v>3.0</v>
      </c>
      <c r="AG1212" s="1">
        <v>5.0</v>
      </c>
      <c r="AH1212" s="1">
        <v>5.0</v>
      </c>
      <c r="AI1212" s="1">
        <v>5.0</v>
      </c>
      <c r="AJ1212" s="1">
        <v>4.0</v>
      </c>
      <c r="AK1212" s="1">
        <v>4.0</v>
      </c>
      <c r="AL1212" s="1">
        <v>5.0</v>
      </c>
      <c r="AM1212" s="1">
        <v>5.0</v>
      </c>
      <c r="AN1212" s="1">
        <v>5.0</v>
      </c>
      <c r="AO1212" s="1">
        <v>3.0</v>
      </c>
      <c r="AP1212" s="1">
        <v>4.0</v>
      </c>
      <c r="AQ1212" s="1">
        <v>4.0</v>
      </c>
      <c r="AR1212" s="1">
        <v>1.0</v>
      </c>
      <c r="AS1212" s="1">
        <v>5.0</v>
      </c>
      <c r="AT1212" s="1">
        <v>1.0</v>
      </c>
      <c r="AU1212" s="1">
        <v>1.0</v>
      </c>
      <c r="AV1212" s="1">
        <v>1.0</v>
      </c>
      <c r="AW1212" s="1">
        <v>1.0</v>
      </c>
      <c r="AX1212" s="1">
        <v>1.0</v>
      </c>
      <c r="AY1212" s="1">
        <v>1.0</v>
      </c>
      <c r="AZ1212" s="1">
        <v>1.0</v>
      </c>
      <c r="BA1212" s="1">
        <v>1.0</v>
      </c>
      <c r="BB1212" s="1">
        <v>4.0</v>
      </c>
      <c r="BC1212" s="1">
        <v>4.0</v>
      </c>
      <c r="BD1212" s="1">
        <v>4.0</v>
      </c>
      <c r="BE1212" s="1">
        <v>4.0</v>
      </c>
      <c r="BF1212" s="1">
        <v>5.0</v>
      </c>
      <c r="BG1212" s="1">
        <v>5.0</v>
      </c>
      <c r="BH1212" s="1">
        <v>5.0</v>
      </c>
      <c r="BI1212" s="1">
        <v>5.0</v>
      </c>
      <c r="BJ1212" s="1">
        <v>7.0</v>
      </c>
      <c r="BK1212" s="1">
        <v>2.0</v>
      </c>
      <c r="BL1212" s="1">
        <v>2.0</v>
      </c>
      <c r="BM1212" s="1">
        <v>2.0</v>
      </c>
      <c r="BN1212" s="1">
        <v>2.0</v>
      </c>
      <c r="BO1212" s="1">
        <v>3.0</v>
      </c>
      <c r="BP1212" s="1">
        <v>2.0</v>
      </c>
      <c r="BQ1212" s="1">
        <v>2.0</v>
      </c>
      <c r="BR1212" s="1">
        <v>2.0</v>
      </c>
      <c r="BS1212" s="1">
        <v>5.0</v>
      </c>
      <c r="BT1212" s="1">
        <v>5.0</v>
      </c>
      <c r="BU1212" s="1">
        <v>5.0</v>
      </c>
      <c r="BV1212" s="1">
        <v>5.0</v>
      </c>
      <c r="BW1212" s="1">
        <v>5.0</v>
      </c>
      <c r="BX1212" s="1">
        <v>4.0</v>
      </c>
      <c r="BY1212" s="1">
        <v>4.0</v>
      </c>
      <c r="BZ1212" s="1">
        <v>5.0</v>
      </c>
      <c r="CA1212" s="64">
        <f t="shared" si="32"/>
        <v>225</v>
      </c>
      <c r="CB1212" s="45">
        <f t="shared" si="33"/>
        <v>17</v>
      </c>
      <c r="CC1212" s="45">
        <f t="shared" si="34"/>
        <v>19</v>
      </c>
      <c r="CD1212" s="45">
        <f t="shared" si="35"/>
        <v>15</v>
      </c>
      <c r="CE1212" s="45">
        <f t="shared" si="36"/>
        <v>36</v>
      </c>
      <c r="CF1212" s="45">
        <f t="shared" si="37"/>
        <v>32</v>
      </c>
      <c r="CG1212" s="45">
        <f t="shared" si="38"/>
        <v>8</v>
      </c>
      <c r="CH1212" s="45">
        <f t="shared" si="39"/>
        <v>36</v>
      </c>
      <c r="CI1212" s="45">
        <f t="shared" si="40"/>
        <v>0.7</v>
      </c>
      <c r="CJ1212">
        <f t="shared" si="10"/>
        <v>17</v>
      </c>
      <c r="CK1212" s="45">
        <f t="shared" si="41"/>
        <v>38</v>
      </c>
      <c r="CM1212" s="40">
        <f>VLOOKUP(CB1212,'PROMIS 57 T-Score Conversions'!Q$3:R$35,2,TRUE)</f>
        <v>33.2</v>
      </c>
      <c r="CN1212" s="44" t="str">
        <f t="shared" si="20"/>
        <v>Moderate</v>
      </c>
      <c r="CO1212" s="40">
        <f>VLOOKUP(CC1212,'PROMIS 57 T-Score Conversions'!A$3:B$35,2,TRUE)</f>
        <v>57.4</v>
      </c>
      <c r="CP1212" s="39" t="str">
        <f t="shared" si="21"/>
        <v>Moderate</v>
      </c>
      <c r="CQ1212" s="40">
        <f>VLOOKUP(CD1212,'PROMIS 57 T-Score Conversions'!E$3:F$35,2,TRUE)</f>
        <v>54.1</v>
      </c>
      <c r="CR1212" s="39" t="str">
        <f t="shared" si="22"/>
        <v>Normal</v>
      </c>
      <c r="CS1212" s="40">
        <f>VLOOKUP(CE1212,'PROMIS 57 T-Score Conversions'!U$3:V$35,2,TRUE)</f>
        <v>69.8</v>
      </c>
      <c r="CT1212" s="39" t="str">
        <f t="shared" si="42"/>
        <v>Moderate</v>
      </c>
      <c r="CU1212" s="40">
        <f>VLOOKUP(CF1212,'PROMIS 57 T-Score Conversions'!Y$3:Z$35,2,TRUE)</f>
        <v>62.6</v>
      </c>
      <c r="CV1212" s="39" t="str">
        <f t="shared" si="24"/>
        <v>Moderate</v>
      </c>
      <c r="CW1212" s="40">
        <f>vlookup(CG1212,'PROMIS 57 T-Score Conversions'!M$3:N$35,2,TRUE)</f>
        <v>25.91</v>
      </c>
      <c r="CX1212" s="39" t="str">
        <f t="shared" si="25"/>
        <v>Severe</v>
      </c>
      <c r="CY1212" s="40">
        <f>VLOOKup(CH1212,'PROMIS 57 T-Score Conversions'!I$3:J$35,2,TRUE)</f>
        <v>70.1</v>
      </c>
      <c r="CZ1212" s="39" t="str">
        <f t="shared" si="26"/>
        <v>Severe</v>
      </c>
      <c r="DA1212" s="37">
        <f>VLOOKUP(CJ1212,'PROMIS 57 T-Score Conversions'!AC$3:AD$35,2,TRUE)</f>
        <v>34.75</v>
      </c>
      <c r="DB1212" s="44" t="str">
        <f t="shared" si="30"/>
        <v>Moderate</v>
      </c>
      <c r="DC1212" s="40">
        <f>VLOOKUP(CK1212,'PROMIS 57 T-Score Conversions'!AG$3:AH$35,2,TRUE)</f>
        <v>59.95</v>
      </c>
      <c r="DD1212" s="39" t="str">
        <f t="shared" si="31"/>
        <v>Mild</v>
      </c>
    </row>
    <row r="1213">
      <c r="A1213" s="1" t="b">
        <v>1</v>
      </c>
      <c r="B1213" s="1" t="b">
        <v>1</v>
      </c>
      <c r="C1213" s="20">
        <v>44262.534473287036</v>
      </c>
      <c r="D1213" s="1" t="s">
        <v>650</v>
      </c>
      <c r="E1213" s="1">
        <v>2510.0</v>
      </c>
      <c r="F1213" s="1">
        <v>2.0</v>
      </c>
      <c r="G1213" s="1">
        <v>2.0</v>
      </c>
      <c r="H1213" s="1">
        <v>2.0</v>
      </c>
      <c r="I1213" s="1">
        <v>2.0</v>
      </c>
      <c r="J1213" s="1">
        <v>1.0</v>
      </c>
      <c r="K1213" s="1">
        <v>2.0</v>
      </c>
      <c r="L1213" s="1">
        <v>4.0</v>
      </c>
      <c r="M1213" s="1">
        <v>2.0</v>
      </c>
      <c r="N1213" s="1">
        <v>3.0</v>
      </c>
      <c r="O1213" s="1">
        <v>3.0</v>
      </c>
      <c r="P1213" s="1">
        <v>3.0</v>
      </c>
      <c r="Q1213" s="1">
        <v>3.0</v>
      </c>
      <c r="R1213" s="1">
        <v>2.0</v>
      </c>
      <c r="S1213" s="1">
        <v>2.0</v>
      </c>
      <c r="T1213" s="1">
        <v>3.0</v>
      </c>
      <c r="U1213" s="1">
        <v>2.0</v>
      </c>
      <c r="V1213" s="1">
        <v>2.0</v>
      </c>
      <c r="W1213" s="1">
        <v>4.0</v>
      </c>
      <c r="X1213" s="1">
        <v>3.0</v>
      </c>
      <c r="Y1213" s="1">
        <v>3.0</v>
      </c>
      <c r="Z1213" s="1">
        <v>3.0</v>
      </c>
      <c r="AA1213" s="1">
        <v>2.0</v>
      </c>
      <c r="AB1213" s="1">
        <v>2.0</v>
      </c>
      <c r="AC1213" s="1">
        <v>2.0</v>
      </c>
      <c r="AD1213" s="1">
        <v>5.0</v>
      </c>
      <c r="AE1213" s="1">
        <v>5.0</v>
      </c>
      <c r="AF1213" s="1">
        <v>5.0</v>
      </c>
      <c r="AG1213" s="1">
        <v>4.0</v>
      </c>
      <c r="AH1213" s="1">
        <v>4.0</v>
      </c>
      <c r="AI1213" s="1">
        <v>4.0</v>
      </c>
      <c r="AJ1213" s="1">
        <v>5.0</v>
      </c>
      <c r="AK1213" s="1">
        <v>5.0</v>
      </c>
      <c r="AL1213" s="1">
        <v>3.0</v>
      </c>
      <c r="AM1213" s="1">
        <v>4.0</v>
      </c>
      <c r="AN1213" s="1">
        <v>4.0</v>
      </c>
      <c r="AO1213" s="1">
        <v>4.0</v>
      </c>
      <c r="AP1213" s="1">
        <v>4.0</v>
      </c>
      <c r="AQ1213" s="1">
        <v>4.0</v>
      </c>
      <c r="AR1213" s="1">
        <v>2.0</v>
      </c>
      <c r="AS1213" s="1">
        <v>4.0</v>
      </c>
      <c r="AT1213" s="1">
        <v>1.0</v>
      </c>
      <c r="AU1213" s="1">
        <v>1.0</v>
      </c>
      <c r="AV1213" s="1">
        <v>1.0</v>
      </c>
      <c r="AW1213" s="1">
        <v>1.0</v>
      </c>
      <c r="AX1213" s="1">
        <v>1.0</v>
      </c>
      <c r="AY1213" s="1">
        <v>1.0</v>
      </c>
      <c r="AZ1213" s="1">
        <v>1.0</v>
      </c>
      <c r="BA1213" s="1">
        <v>1.0</v>
      </c>
      <c r="BB1213" s="1">
        <v>4.0</v>
      </c>
      <c r="BC1213" s="1">
        <v>4.0</v>
      </c>
      <c r="BD1213" s="1">
        <v>3.0</v>
      </c>
      <c r="BE1213" s="1">
        <v>3.0</v>
      </c>
      <c r="BF1213" s="1">
        <v>3.0</v>
      </c>
      <c r="BG1213" s="1">
        <v>3.0</v>
      </c>
      <c r="BH1213" s="1">
        <v>4.0</v>
      </c>
      <c r="BI1213" s="1">
        <v>4.0</v>
      </c>
      <c r="BJ1213" s="1">
        <v>7.0</v>
      </c>
      <c r="BK1213" s="1">
        <v>2.0</v>
      </c>
      <c r="BL1213" s="1">
        <v>2.0</v>
      </c>
      <c r="BM1213" s="1">
        <v>1.0</v>
      </c>
      <c r="BN1213" s="1">
        <v>2.0</v>
      </c>
      <c r="BO1213" s="1">
        <v>2.0</v>
      </c>
      <c r="BP1213" s="1">
        <v>1.0</v>
      </c>
      <c r="BQ1213" s="1">
        <v>1.0</v>
      </c>
      <c r="BR1213" s="1">
        <v>2.0</v>
      </c>
      <c r="BS1213" s="1">
        <v>5.0</v>
      </c>
      <c r="BT1213" s="1">
        <v>5.0</v>
      </c>
      <c r="BU1213" s="1">
        <v>5.0</v>
      </c>
      <c r="BV1213" s="1">
        <v>5.0</v>
      </c>
      <c r="BW1213" s="1">
        <v>5.0</v>
      </c>
      <c r="BX1213" s="1">
        <v>5.0</v>
      </c>
      <c r="BY1213" s="1">
        <v>5.0</v>
      </c>
      <c r="BZ1213" s="1">
        <v>5.0</v>
      </c>
      <c r="CA1213" s="64">
        <f t="shared" si="32"/>
        <v>221</v>
      </c>
      <c r="CB1213" s="45">
        <f t="shared" si="33"/>
        <v>17</v>
      </c>
      <c r="CC1213" s="45">
        <f t="shared" si="34"/>
        <v>21</v>
      </c>
      <c r="CD1213" s="45">
        <f t="shared" si="35"/>
        <v>21</v>
      </c>
      <c r="CE1213" s="45">
        <f t="shared" si="36"/>
        <v>37</v>
      </c>
      <c r="CF1213" s="45">
        <f t="shared" si="37"/>
        <v>29</v>
      </c>
      <c r="CG1213" s="45">
        <f t="shared" si="38"/>
        <v>8</v>
      </c>
      <c r="CH1213" s="45">
        <f t="shared" si="39"/>
        <v>28</v>
      </c>
      <c r="CI1213" s="45">
        <f t="shared" si="40"/>
        <v>0.7</v>
      </c>
      <c r="CJ1213">
        <f t="shared" si="10"/>
        <v>13</v>
      </c>
      <c r="CK1213" s="45">
        <f t="shared" si="41"/>
        <v>40</v>
      </c>
      <c r="CM1213" s="40">
        <f>VLOOKUP(CB1213,'PROMIS 57 T-Score Conversions'!Q$3:R$35,2,TRUE)</f>
        <v>33.2</v>
      </c>
      <c r="CN1213" s="44" t="str">
        <f t="shared" si="20"/>
        <v>Moderate</v>
      </c>
      <c r="CO1213" s="40">
        <f>VLOOKUP(CC1213,'PROMIS 57 T-Score Conversions'!A$3:B$35,2,TRUE)</f>
        <v>59.4</v>
      </c>
      <c r="CP1213" s="39" t="str">
        <f t="shared" si="21"/>
        <v>Moderate</v>
      </c>
      <c r="CQ1213" s="40">
        <f>VLOOKUP(CD1213,'PROMIS 57 T-Score Conversions'!E$3:F$35,2,TRUE)</f>
        <v>59.4</v>
      </c>
      <c r="CR1213" s="39" t="str">
        <f t="shared" si="22"/>
        <v>Mild</v>
      </c>
      <c r="CS1213" s="40">
        <f>VLOOKUP(CE1213,'PROMIS 57 T-Score Conversions'!U$3:V$35,2,TRUE)</f>
        <v>71</v>
      </c>
      <c r="CT1213" s="39" t="str">
        <f t="shared" si="42"/>
        <v>Severe</v>
      </c>
      <c r="CU1213" s="40">
        <f>VLOOKUP(CF1213,'PROMIS 57 T-Score Conversions'!Y$3:Z$35,2,TRUE)</f>
        <v>59.4</v>
      </c>
      <c r="CV1213" s="39" t="str">
        <f t="shared" si="24"/>
        <v>Mild</v>
      </c>
      <c r="CW1213" s="40">
        <f>vlookup(CG1213,'PROMIS 57 T-Score Conversions'!M$3:N$35,2,TRUE)</f>
        <v>25.91</v>
      </c>
      <c r="CX1213" s="39" t="str">
        <f t="shared" si="25"/>
        <v>Severe</v>
      </c>
      <c r="CY1213" s="40">
        <f>VLOOKup(CH1213,'PROMIS 57 T-Score Conversions'!I$3:J$35,2,TRUE)</f>
        <v>64.1</v>
      </c>
      <c r="CZ1213" s="39" t="str">
        <f t="shared" si="26"/>
        <v>Moderate</v>
      </c>
      <c r="DA1213" s="37">
        <f>VLOOKUP(CJ1213,'PROMIS 57 T-Score Conversions'!AC$3:AD$35,2,TRUE)</f>
        <v>31.18</v>
      </c>
      <c r="DB1213" s="44" t="str">
        <f t="shared" si="30"/>
        <v>Moderate</v>
      </c>
      <c r="DC1213" s="40">
        <f>VLOOKUP(CK1213,'PROMIS 57 T-Score Conversions'!AG$3:AH$35,2,TRUE)</f>
        <v>67.09</v>
      </c>
      <c r="DD1213" s="39" t="str">
        <f t="shared" si="31"/>
        <v>Moderate</v>
      </c>
    </row>
    <row r="1214">
      <c r="A1214" s="1" t="b">
        <v>1</v>
      </c>
      <c r="B1214" s="1" t="b">
        <v>1</v>
      </c>
      <c r="C1214" s="20">
        <v>44262.67067775463</v>
      </c>
      <c r="D1214" s="1" t="s">
        <v>494</v>
      </c>
      <c r="E1214" s="1">
        <v>2314.0</v>
      </c>
      <c r="F1214" s="1">
        <v>2.0</v>
      </c>
      <c r="G1214" s="1">
        <v>1.0</v>
      </c>
      <c r="H1214" s="1">
        <v>3.0</v>
      </c>
      <c r="I1214" s="1">
        <v>3.0</v>
      </c>
      <c r="J1214" s="1">
        <v>1.0</v>
      </c>
      <c r="K1214" s="1">
        <v>2.0</v>
      </c>
      <c r="L1214" s="1">
        <v>4.0</v>
      </c>
      <c r="M1214" s="1">
        <v>1.0</v>
      </c>
      <c r="N1214" s="1">
        <v>1.0</v>
      </c>
      <c r="O1214" s="1">
        <v>2.0</v>
      </c>
      <c r="P1214" s="1">
        <v>1.0</v>
      </c>
      <c r="Q1214" s="1">
        <v>3.0</v>
      </c>
      <c r="R1214" s="1">
        <v>1.0</v>
      </c>
      <c r="S1214" s="1">
        <v>1.0</v>
      </c>
      <c r="T1214" s="1">
        <v>1.0</v>
      </c>
      <c r="U1214" s="1">
        <v>3.0</v>
      </c>
      <c r="V1214" s="1">
        <v>1.0</v>
      </c>
      <c r="W1214" s="1">
        <v>2.0</v>
      </c>
      <c r="X1214" s="1">
        <v>1.0</v>
      </c>
      <c r="Y1214" s="1">
        <v>1.0</v>
      </c>
      <c r="Z1214" s="1">
        <v>1.0</v>
      </c>
      <c r="AA1214" s="1">
        <v>3.0</v>
      </c>
      <c r="AB1214" s="1">
        <v>1.0</v>
      </c>
      <c r="AC1214" s="1">
        <v>1.0</v>
      </c>
      <c r="AD1214" s="1">
        <v>5.0</v>
      </c>
      <c r="AE1214" s="1">
        <v>5.0</v>
      </c>
      <c r="AF1214" s="1">
        <v>4.0</v>
      </c>
      <c r="AG1214" s="1">
        <v>4.0</v>
      </c>
      <c r="AH1214" s="1">
        <v>3.0</v>
      </c>
      <c r="AI1214" s="1">
        <v>5.0</v>
      </c>
      <c r="AJ1214" s="1">
        <v>4.0</v>
      </c>
      <c r="AK1214" s="1">
        <v>4.0</v>
      </c>
      <c r="AL1214" s="1">
        <v>3.0</v>
      </c>
      <c r="AM1214" s="1">
        <v>4.0</v>
      </c>
      <c r="AN1214" s="1">
        <v>3.0</v>
      </c>
      <c r="AO1214" s="1">
        <v>2.0</v>
      </c>
      <c r="AP1214" s="1">
        <v>4.0</v>
      </c>
      <c r="AQ1214" s="1">
        <v>1.0</v>
      </c>
      <c r="AR1214" s="1">
        <v>1.0</v>
      </c>
      <c r="AS1214" s="1">
        <v>3.0</v>
      </c>
      <c r="AT1214" s="1">
        <v>1.0</v>
      </c>
      <c r="AU1214" s="1">
        <v>1.0</v>
      </c>
      <c r="AV1214" s="1">
        <v>1.0</v>
      </c>
      <c r="AW1214" s="1">
        <v>1.0</v>
      </c>
      <c r="AX1214" s="1">
        <v>1.0</v>
      </c>
      <c r="AY1214" s="1">
        <v>1.0</v>
      </c>
      <c r="AZ1214" s="1">
        <v>1.0</v>
      </c>
      <c r="BA1214" s="1">
        <v>1.0</v>
      </c>
      <c r="BB1214" s="1">
        <v>4.0</v>
      </c>
      <c r="BC1214" s="1">
        <v>5.0</v>
      </c>
      <c r="BD1214" s="1">
        <v>4.0</v>
      </c>
      <c r="BE1214" s="1">
        <v>5.0</v>
      </c>
      <c r="BF1214" s="1">
        <v>4.0</v>
      </c>
      <c r="BG1214" s="1">
        <v>4.0</v>
      </c>
      <c r="BH1214" s="1">
        <v>5.0</v>
      </c>
      <c r="BI1214" s="1">
        <v>5.0</v>
      </c>
      <c r="BJ1214" s="1">
        <v>8.0</v>
      </c>
      <c r="BK1214" s="1">
        <v>1.0</v>
      </c>
      <c r="BL1214" s="1">
        <v>2.0</v>
      </c>
      <c r="BM1214" s="1">
        <v>2.0</v>
      </c>
      <c r="BN1214" s="1">
        <v>1.0</v>
      </c>
      <c r="BO1214" s="1">
        <v>2.0</v>
      </c>
      <c r="BP1214" s="1">
        <v>1.0</v>
      </c>
      <c r="BQ1214" s="1">
        <v>1.0</v>
      </c>
      <c r="BR1214" s="1">
        <v>1.0</v>
      </c>
      <c r="BS1214" s="1">
        <v>5.0</v>
      </c>
      <c r="BT1214" s="1">
        <v>5.0</v>
      </c>
      <c r="BU1214" s="1">
        <v>5.0</v>
      </c>
      <c r="BV1214" s="1">
        <v>5.0</v>
      </c>
      <c r="BW1214" s="1">
        <v>5.0</v>
      </c>
      <c r="BX1214" s="1">
        <v>4.0</v>
      </c>
      <c r="BY1214" s="1">
        <v>4.0</v>
      </c>
      <c r="BZ1214" s="1">
        <v>5.0</v>
      </c>
      <c r="CA1214" s="64">
        <f t="shared" si="32"/>
        <v>197</v>
      </c>
      <c r="CB1214" s="45">
        <f t="shared" si="33"/>
        <v>17</v>
      </c>
      <c r="CC1214" s="45">
        <f t="shared" si="34"/>
        <v>13</v>
      </c>
      <c r="CD1214" s="45">
        <f t="shared" si="35"/>
        <v>11</v>
      </c>
      <c r="CE1214" s="45">
        <f t="shared" si="36"/>
        <v>34</v>
      </c>
      <c r="CF1214" s="45">
        <f t="shared" si="37"/>
        <v>21</v>
      </c>
      <c r="CG1214" s="45">
        <f t="shared" si="38"/>
        <v>8</v>
      </c>
      <c r="CH1214" s="45">
        <f t="shared" si="39"/>
        <v>36</v>
      </c>
      <c r="CI1214" s="45">
        <f t="shared" si="40"/>
        <v>0.8</v>
      </c>
      <c r="CJ1214">
        <f t="shared" si="10"/>
        <v>11</v>
      </c>
      <c r="CK1214" s="45">
        <f t="shared" si="41"/>
        <v>38</v>
      </c>
      <c r="CM1214" s="40">
        <f>VLOOKUP(CB1214,'PROMIS 57 T-Score Conversions'!Q$3:R$35,2,TRUE)</f>
        <v>33.2</v>
      </c>
      <c r="CN1214" s="44" t="str">
        <f t="shared" si="20"/>
        <v>Moderate</v>
      </c>
      <c r="CO1214" s="40">
        <f>VLOOKUP(CC1214,'PROMIS 57 T-Score Conversions'!A$3:B$35,2,TRUE)</f>
        <v>50.8</v>
      </c>
      <c r="CP1214" s="39" t="str">
        <f t="shared" si="21"/>
        <v>Mild</v>
      </c>
      <c r="CQ1214" s="40">
        <f>VLOOKUP(CD1214,'PROMIS 57 T-Score Conversions'!E$3:F$35,2,TRUE)</f>
        <v>49.4</v>
      </c>
      <c r="CR1214" s="39" t="str">
        <f t="shared" si="22"/>
        <v>Normal</v>
      </c>
      <c r="CS1214" s="40">
        <f>VLOOKUP(CE1214,'PROMIS 57 T-Score Conversions'!U$3:V$35,2,TRUE)</f>
        <v>67.5</v>
      </c>
      <c r="CT1214" s="39" t="str">
        <f t="shared" si="42"/>
        <v>Moderate</v>
      </c>
      <c r="CU1214" s="40">
        <f>VLOOKUP(CF1214,'PROMIS 57 T-Score Conversions'!Y$3:Z$35,2,TRUE)</f>
        <v>51.2</v>
      </c>
      <c r="CV1214" s="39" t="str">
        <f t="shared" si="24"/>
        <v>Normal</v>
      </c>
      <c r="CW1214" s="40">
        <f>vlookup(CG1214,'PROMIS 57 T-Score Conversions'!M$3:N$35,2,TRUE)</f>
        <v>25.91</v>
      </c>
      <c r="CX1214" s="39" t="str">
        <f t="shared" si="25"/>
        <v>Severe</v>
      </c>
      <c r="CY1214" s="40">
        <f>VLOOKup(CH1214,'PROMIS 57 T-Score Conversions'!I$3:J$35,2,TRUE)</f>
        <v>70.1</v>
      </c>
      <c r="CZ1214" s="39" t="str">
        <f t="shared" si="26"/>
        <v>Severe</v>
      </c>
      <c r="DA1214" s="37">
        <f>VLOOKUP(CJ1214,'PROMIS 57 T-Score Conversions'!AC$3:AD$35,2,TRUE)</f>
        <v>28.9</v>
      </c>
      <c r="DB1214" s="44" t="str">
        <f t="shared" si="30"/>
        <v>Severe</v>
      </c>
      <c r="DC1214" s="40">
        <f>VLOOKUP(CK1214,'PROMIS 57 T-Score Conversions'!AG$3:AH$35,2,TRUE)</f>
        <v>59.95</v>
      </c>
      <c r="DD1214" s="39" t="str">
        <f t="shared" si="31"/>
        <v>Mild</v>
      </c>
    </row>
    <row r="1215">
      <c r="A1215" s="1" t="b">
        <v>1</v>
      </c>
      <c r="B1215" s="1" t="b">
        <v>1</v>
      </c>
      <c r="C1215" s="20">
        <v>44263.417305069444</v>
      </c>
      <c r="D1215" s="1" t="s">
        <v>483</v>
      </c>
      <c r="E1215" s="1">
        <v>2245.0</v>
      </c>
      <c r="F1215" s="1">
        <v>4.0</v>
      </c>
      <c r="G1215" s="1">
        <v>4.0</v>
      </c>
      <c r="H1215" s="1">
        <v>5.0</v>
      </c>
      <c r="I1215" s="1">
        <v>5.0</v>
      </c>
      <c r="J1215" s="1">
        <v>3.0</v>
      </c>
      <c r="K1215" s="1">
        <v>4.0</v>
      </c>
      <c r="L1215" s="1">
        <v>4.0</v>
      </c>
      <c r="M1215" s="1">
        <v>4.0</v>
      </c>
      <c r="N1215" s="1">
        <v>2.0</v>
      </c>
      <c r="O1215" s="1">
        <v>2.0</v>
      </c>
      <c r="P1215" s="1">
        <v>2.0</v>
      </c>
      <c r="Q1215" s="1">
        <v>2.0</v>
      </c>
      <c r="R1215" s="1">
        <v>2.0</v>
      </c>
      <c r="S1215" s="1">
        <v>2.0</v>
      </c>
      <c r="T1215" s="1">
        <v>3.0</v>
      </c>
      <c r="U1215" s="1">
        <v>3.0</v>
      </c>
      <c r="V1215" s="1">
        <v>2.0</v>
      </c>
      <c r="W1215" s="1">
        <v>1.0</v>
      </c>
      <c r="X1215" s="1">
        <v>2.0</v>
      </c>
      <c r="Y1215" s="1">
        <v>2.0</v>
      </c>
      <c r="Z1215" s="1">
        <v>1.0</v>
      </c>
      <c r="AA1215" s="1">
        <v>2.0</v>
      </c>
      <c r="AB1215" s="1">
        <v>1.0</v>
      </c>
      <c r="AC1215" s="1">
        <v>1.0</v>
      </c>
      <c r="AD1215" s="1">
        <v>2.0</v>
      </c>
      <c r="AE1215" s="1">
        <v>2.0</v>
      </c>
      <c r="AF1215" s="1">
        <v>2.0</v>
      </c>
      <c r="AG1215" s="1">
        <v>2.0</v>
      </c>
      <c r="AH1215" s="1">
        <v>2.0</v>
      </c>
      <c r="AI1215" s="1">
        <v>2.0</v>
      </c>
      <c r="AJ1215" s="1">
        <v>3.0</v>
      </c>
      <c r="AK1215" s="1">
        <v>3.0</v>
      </c>
      <c r="AL1215" s="1">
        <v>2.0</v>
      </c>
      <c r="AM1215" s="1">
        <v>2.0</v>
      </c>
      <c r="AN1215" s="1">
        <v>2.0</v>
      </c>
      <c r="AO1215" s="1">
        <v>2.0</v>
      </c>
      <c r="AP1215" s="1">
        <v>2.0</v>
      </c>
      <c r="AQ1215" s="1">
        <v>2.0</v>
      </c>
      <c r="AR1215" s="1">
        <v>2.0</v>
      </c>
      <c r="AS1215" s="1">
        <v>1.0</v>
      </c>
      <c r="AT1215" s="1">
        <v>4.0</v>
      </c>
      <c r="AU1215" s="1">
        <v>4.0</v>
      </c>
      <c r="AV1215" s="1">
        <v>4.0</v>
      </c>
      <c r="AW1215" s="1">
        <v>4.0</v>
      </c>
      <c r="AX1215" s="1">
        <v>4.0</v>
      </c>
      <c r="AY1215" s="1">
        <v>4.0</v>
      </c>
      <c r="AZ1215" s="1">
        <v>4.0</v>
      </c>
      <c r="BA1215" s="1">
        <v>4.0</v>
      </c>
      <c r="BB1215" s="1">
        <v>2.0</v>
      </c>
      <c r="BC1215" s="1">
        <v>2.0</v>
      </c>
      <c r="BD1215" s="1">
        <v>2.0</v>
      </c>
      <c r="BE1215" s="1">
        <v>2.0</v>
      </c>
      <c r="BF1215" s="1">
        <v>2.0</v>
      </c>
      <c r="BG1215" s="1">
        <v>2.0</v>
      </c>
      <c r="BH1215" s="1">
        <v>2.0</v>
      </c>
      <c r="BI1215" s="1">
        <v>1.0</v>
      </c>
      <c r="BJ1215" s="1">
        <v>3.0</v>
      </c>
      <c r="BK1215" s="1">
        <v>4.0</v>
      </c>
      <c r="BL1215" s="1">
        <v>4.0</v>
      </c>
      <c r="BM1215" s="1">
        <v>3.0</v>
      </c>
      <c r="BN1215" s="1">
        <v>3.0</v>
      </c>
      <c r="BO1215" s="1">
        <v>4.0</v>
      </c>
      <c r="BP1215" s="1">
        <v>4.0</v>
      </c>
      <c r="BQ1215" s="1">
        <v>4.0</v>
      </c>
      <c r="BR1215" s="1">
        <v>3.0</v>
      </c>
      <c r="BS1215" s="1">
        <v>3.0</v>
      </c>
      <c r="BT1215" s="1">
        <v>2.0</v>
      </c>
      <c r="BU1215" s="1">
        <v>3.0</v>
      </c>
      <c r="BV1215" s="1">
        <v>2.0</v>
      </c>
      <c r="BW1215" s="1">
        <v>2.0</v>
      </c>
      <c r="BX1215" s="1">
        <v>2.0</v>
      </c>
      <c r="BY1215" s="1">
        <v>3.0</v>
      </c>
      <c r="BZ1215" s="1">
        <v>2.0</v>
      </c>
      <c r="CA1215" s="64">
        <f t="shared" si="32"/>
        <v>194</v>
      </c>
      <c r="CB1215" s="45">
        <f t="shared" si="33"/>
        <v>33</v>
      </c>
      <c r="CC1215" s="45">
        <f t="shared" si="34"/>
        <v>18</v>
      </c>
      <c r="CD1215" s="45">
        <f t="shared" si="35"/>
        <v>12</v>
      </c>
      <c r="CE1215" s="45">
        <f t="shared" si="36"/>
        <v>18</v>
      </c>
      <c r="CF1215" s="45">
        <f t="shared" si="37"/>
        <v>15</v>
      </c>
      <c r="CG1215" s="45">
        <f t="shared" si="38"/>
        <v>32</v>
      </c>
      <c r="CH1215" s="45">
        <f t="shared" si="39"/>
        <v>15</v>
      </c>
      <c r="CI1215" s="45">
        <f t="shared" si="40"/>
        <v>0.3</v>
      </c>
      <c r="CJ1215">
        <f t="shared" si="10"/>
        <v>29</v>
      </c>
      <c r="CK1215" s="45">
        <f t="shared" si="41"/>
        <v>19</v>
      </c>
      <c r="CM1215" s="40">
        <f>VLOOKUP(CB1215,'PROMIS 57 T-Score Conversions'!Q$3:R$35,2,TRUE)</f>
        <v>44.7</v>
      </c>
      <c r="CN1215" s="44" t="str">
        <f t="shared" si="20"/>
        <v>Mild</v>
      </c>
      <c r="CO1215" s="40">
        <f>VLOOKUP(CC1215,'PROMIS 57 T-Score Conversions'!A$3:B$35,2,TRUE)</f>
        <v>56.4</v>
      </c>
      <c r="CP1215" s="39" t="str">
        <f t="shared" si="21"/>
        <v>Moderate</v>
      </c>
      <c r="CQ1215" s="40">
        <f>VLOOKUP(CD1215,'PROMIS 57 T-Score Conversions'!E$3:F$35,2,TRUE)</f>
        <v>50.9</v>
      </c>
      <c r="CR1215" s="39" t="str">
        <f t="shared" si="22"/>
        <v>Normal</v>
      </c>
      <c r="CS1215" s="40">
        <f>VLOOKUP(CE1215,'PROMIS 57 T-Score Conversions'!U$3:V$35,2,TRUE)</f>
        <v>51.5</v>
      </c>
      <c r="CT1215" s="39" t="str">
        <f t="shared" si="42"/>
        <v>Normal</v>
      </c>
      <c r="CU1215" s="40">
        <f>VLOOKUP(CF1215,'PROMIS 57 T-Score Conversions'!Y$3:Z$35,2,TRUE)</f>
        <v>44.2</v>
      </c>
      <c r="CV1215" s="39" t="str">
        <f t="shared" si="24"/>
        <v>Normal</v>
      </c>
      <c r="CW1215" s="40">
        <f>vlookup(CG1215,'PROMIS 57 T-Score Conversions'!M$3:N$35,2,TRUE)</f>
        <v>51.7</v>
      </c>
      <c r="CX1215" s="39" t="str">
        <f t="shared" si="25"/>
        <v>Normal</v>
      </c>
      <c r="CY1215" s="40">
        <f>VLOOKup(CH1215,'PROMIS 57 T-Score Conversions'!I$3:J$35,2,TRUE)</f>
        <v>55</v>
      </c>
      <c r="CZ1215" s="39" t="str">
        <f t="shared" si="26"/>
        <v>Mild</v>
      </c>
      <c r="DA1215" s="37">
        <f>VLOOKUP(CJ1215,'PROMIS 57 T-Score Conversions'!AC$3:AD$35,2,TRUE)</f>
        <v>44.43</v>
      </c>
      <c r="DB1215" s="44" t="str">
        <f t="shared" si="30"/>
        <v>Mild</v>
      </c>
      <c r="DC1215" s="40">
        <f>VLOOKUP(CK1215,'PROMIS 57 T-Score Conversions'!AG$3:AH$35,2,TRUE)</f>
        <v>38.9</v>
      </c>
      <c r="DD1215" s="39" t="str">
        <f t="shared" si="31"/>
        <v>Normal</v>
      </c>
    </row>
    <row r="1216">
      <c r="A1216" s="1" t="b">
        <v>1</v>
      </c>
      <c r="B1216" s="1" t="b">
        <v>1</v>
      </c>
      <c r="C1216" s="20">
        <v>44263.49523755787</v>
      </c>
      <c r="D1216" s="1" t="s">
        <v>537</v>
      </c>
      <c r="E1216" s="1">
        <v>2365.0</v>
      </c>
      <c r="F1216" s="1">
        <v>5.0</v>
      </c>
      <c r="G1216" s="1">
        <v>5.0</v>
      </c>
      <c r="H1216" s="1">
        <v>5.0</v>
      </c>
      <c r="I1216" s="1">
        <v>4.0</v>
      </c>
      <c r="J1216" s="1">
        <v>3.0</v>
      </c>
      <c r="K1216" s="1">
        <v>5.0</v>
      </c>
      <c r="L1216" s="1">
        <v>5.0</v>
      </c>
      <c r="M1216" s="1">
        <v>5.0</v>
      </c>
      <c r="N1216" s="1">
        <v>1.0</v>
      </c>
      <c r="O1216" s="1">
        <v>2.0</v>
      </c>
      <c r="P1216" s="1">
        <v>1.0</v>
      </c>
      <c r="Q1216" s="1">
        <v>3.0</v>
      </c>
      <c r="R1216" s="1">
        <v>1.0</v>
      </c>
      <c r="S1216" s="1">
        <v>1.0</v>
      </c>
      <c r="T1216" s="1">
        <v>1.0</v>
      </c>
      <c r="U1216" s="1">
        <v>1.0</v>
      </c>
      <c r="V1216" s="1">
        <v>3.0</v>
      </c>
      <c r="W1216" s="1">
        <v>2.0</v>
      </c>
      <c r="X1216" s="1">
        <v>2.0</v>
      </c>
      <c r="Y1216" s="1">
        <v>2.0</v>
      </c>
      <c r="Z1216" s="1">
        <v>3.0</v>
      </c>
      <c r="AA1216" s="1">
        <v>3.0</v>
      </c>
      <c r="AB1216" s="1">
        <v>2.0</v>
      </c>
      <c r="AC1216" s="1">
        <v>2.0</v>
      </c>
      <c r="AD1216" s="1">
        <v>5.0</v>
      </c>
      <c r="AE1216" s="1">
        <v>3.0</v>
      </c>
      <c r="AF1216" s="1">
        <v>4.0</v>
      </c>
      <c r="AG1216" s="1">
        <v>4.0</v>
      </c>
      <c r="AH1216" s="1">
        <v>4.0</v>
      </c>
      <c r="AI1216" s="1">
        <v>3.0</v>
      </c>
      <c r="AJ1216" s="1">
        <v>4.0</v>
      </c>
      <c r="AK1216" s="1">
        <v>4.0</v>
      </c>
      <c r="AL1216" s="1">
        <v>4.0</v>
      </c>
      <c r="AM1216" s="1">
        <v>4.0</v>
      </c>
      <c r="AN1216" s="1">
        <v>5.0</v>
      </c>
      <c r="AO1216" s="1">
        <v>2.0</v>
      </c>
      <c r="AP1216" s="1">
        <v>3.0</v>
      </c>
      <c r="AQ1216" s="1">
        <v>1.0</v>
      </c>
      <c r="AR1216" s="1">
        <v>1.0</v>
      </c>
      <c r="AS1216" s="1">
        <v>5.0</v>
      </c>
      <c r="AT1216" s="1">
        <v>2.0</v>
      </c>
      <c r="AU1216" s="1">
        <v>3.0</v>
      </c>
      <c r="AV1216" s="1">
        <v>3.0</v>
      </c>
      <c r="AW1216" s="1">
        <v>4.0</v>
      </c>
      <c r="AX1216" s="1">
        <v>2.0</v>
      </c>
      <c r="AY1216" s="1">
        <v>2.0</v>
      </c>
      <c r="AZ1216" s="1">
        <v>3.0</v>
      </c>
      <c r="BA1216" s="1">
        <v>2.0</v>
      </c>
      <c r="BB1216" s="1">
        <v>3.0</v>
      </c>
      <c r="BC1216" s="1">
        <v>2.0</v>
      </c>
      <c r="BD1216" s="1">
        <v>2.0</v>
      </c>
      <c r="BE1216" s="1">
        <v>2.0</v>
      </c>
      <c r="BF1216" s="1">
        <v>3.0</v>
      </c>
      <c r="BG1216" s="1">
        <v>3.0</v>
      </c>
      <c r="BH1216" s="1">
        <v>3.0</v>
      </c>
      <c r="BI1216" s="1">
        <v>3.0</v>
      </c>
      <c r="BJ1216" s="1">
        <v>4.0</v>
      </c>
      <c r="BK1216" s="1">
        <v>2.0</v>
      </c>
      <c r="BL1216" s="1">
        <v>2.0</v>
      </c>
      <c r="BM1216" s="1">
        <v>2.0</v>
      </c>
      <c r="BN1216" s="1">
        <v>2.0</v>
      </c>
      <c r="BO1216" s="1">
        <v>3.0</v>
      </c>
      <c r="BP1216" s="1">
        <v>2.0</v>
      </c>
      <c r="BQ1216" s="1">
        <v>2.0</v>
      </c>
      <c r="BR1216" s="1">
        <v>2.0</v>
      </c>
      <c r="BS1216" s="1">
        <v>4.0</v>
      </c>
      <c r="BT1216" s="1">
        <v>4.0</v>
      </c>
      <c r="BU1216" s="1">
        <v>3.0</v>
      </c>
      <c r="BV1216" s="1">
        <v>3.0</v>
      </c>
      <c r="BW1216" s="1">
        <v>4.0</v>
      </c>
      <c r="BX1216" s="1">
        <v>3.0</v>
      </c>
      <c r="BY1216" s="1">
        <v>1.0</v>
      </c>
      <c r="BZ1216" s="1">
        <v>3.0</v>
      </c>
      <c r="CA1216" s="64">
        <f t="shared" si="32"/>
        <v>211</v>
      </c>
      <c r="CB1216" s="45">
        <f t="shared" si="33"/>
        <v>37</v>
      </c>
      <c r="CC1216" s="45">
        <f t="shared" si="34"/>
        <v>11</v>
      </c>
      <c r="CD1216" s="45">
        <f t="shared" si="35"/>
        <v>19</v>
      </c>
      <c r="CE1216" s="45">
        <f t="shared" si="36"/>
        <v>31</v>
      </c>
      <c r="CF1216" s="45">
        <f t="shared" si="37"/>
        <v>25</v>
      </c>
      <c r="CG1216" s="45">
        <f t="shared" si="38"/>
        <v>21</v>
      </c>
      <c r="CH1216" s="45">
        <f t="shared" si="39"/>
        <v>21</v>
      </c>
      <c r="CI1216" s="45">
        <f t="shared" si="40"/>
        <v>0.4</v>
      </c>
      <c r="CJ1216">
        <f t="shared" si="10"/>
        <v>17</v>
      </c>
      <c r="CK1216" s="45">
        <f t="shared" si="41"/>
        <v>25</v>
      </c>
      <c r="CM1216" s="40">
        <f>VLOOKUP(CB1216,'PROMIS 57 T-Score Conversions'!Q$3:R$35,2,TRUE)</f>
        <v>49.2</v>
      </c>
      <c r="CN1216" s="44" t="str">
        <f t="shared" si="20"/>
        <v>Normal</v>
      </c>
      <c r="CO1216" s="40">
        <f>VLOOKUP(CC1216,'PROMIS 57 T-Score Conversions'!A$3:B$35,2,TRUE)</f>
        <v>47.8</v>
      </c>
      <c r="CP1216" s="39" t="str">
        <f t="shared" si="21"/>
        <v>Normal</v>
      </c>
      <c r="CQ1216" s="40">
        <f>VLOOKUP(CD1216,'PROMIS 57 T-Score Conversions'!E$3:F$35,2,TRUE)</f>
        <v>57.7</v>
      </c>
      <c r="CR1216" s="39" t="str">
        <f t="shared" si="22"/>
        <v>Mild</v>
      </c>
      <c r="CS1216" s="40">
        <f>VLOOKUP(CE1216,'PROMIS 57 T-Score Conversions'!U$3:V$35,2,TRUE)</f>
        <v>64.3</v>
      </c>
      <c r="CT1216" s="39" t="str">
        <f t="shared" si="42"/>
        <v>Moderate</v>
      </c>
      <c r="CU1216" s="40">
        <f>VLOOKUP(CF1216,'PROMIS 57 T-Score Conversions'!Y$3:Z$35,2,TRUE)</f>
        <v>55.3</v>
      </c>
      <c r="CV1216" s="39" t="str">
        <f t="shared" si="24"/>
        <v>Mild</v>
      </c>
      <c r="CW1216" s="40">
        <f>vlookup(CG1216,'PROMIS 57 T-Score Conversions'!M$3:N$35,2,TRUE)</f>
        <v>41.1</v>
      </c>
      <c r="CX1216" s="39" t="str">
        <f t="shared" si="25"/>
        <v>Mild</v>
      </c>
      <c r="CY1216" s="40">
        <f>VLOOKup(CH1216,'PROMIS 57 T-Score Conversions'!I$3:J$35,2,TRUE)</f>
        <v>59.5</v>
      </c>
      <c r="CZ1216" s="39" t="str">
        <f t="shared" si="26"/>
        <v>Mild</v>
      </c>
      <c r="DA1216" s="37">
        <f>VLOOKUP(CJ1216,'PROMIS 57 T-Score Conversions'!AC$3:AD$35,2,TRUE)</f>
        <v>34.75</v>
      </c>
      <c r="DB1216" s="44" t="str">
        <f t="shared" si="30"/>
        <v>Moderate</v>
      </c>
      <c r="DC1216" s="40">
        <f>VLOOKUP(CK1216,'PROMIS 57 T-Score Conversions'!AG$3:AH$35,2,TRUE)</f>
        <v>44.34</v>
      </c>
      <c r="DD1216" s="39" t="str">
        <f t="shared" si="31"/>
        <v>Normal</v>
      </c>
    </row>
    <row r="1217">
      <c r="A1217" s="1" t="b">
        <v>1</v>
      </c>
      <c r="B1217" s="1" t="b">
        <v>1</v>
      </c>
      <c r="C1217" s="20">
        <v>44263.564769351855</v>
      </c>
      <c r="D1217" s="1" t="s">
        <v>469</v>
      </c>
      <c r="E1217" s="1">
        <v>2292.0</v>
      </c>
      <c r="F1217" s="1">
        <v>5.0</v>
      </c>
      <c r="G1217" s="1">
        <v>3.0</v>
      </c>
      <c r="H1217" s="1">
        <v>5.0</v>
      </c>
      <c r="I1217" s="1">
        <v>4.0</v>
      </c>
      <c r="J1217" s="1">
        <v>4.0</v>
      </c>
      <c r="K1217" s="1">
        <v>5.0</v>
      </c>
      <c r="L1217" s="1">
        <v>5.0</v>
      </c>
      <c r="M1217" s="1">
        <v>4.0</v>
      </c>
      <c r="N1217" s="1">
        <v>1.0</v>
      </c>
      <c r="O1217" s="1">
        <v>1.0</v>
      </c>
      <c r="P1217" s="1">
        <v>1.0</v>
      </c>
      <c r="Q1217" s="1">
        <v>2.0</v>
      </c>
      <c r="R1217" s="1">
        <v>1.0</v>
      </c>
      <c r="S1217" s="1">
        <v>2.0</v>
      </c>
      <c r="T1217" s="1">
        <v>2.0</v>
      </c>
      <c r="U1217" s="1">
        <v>4.0</v>
      </c>
      <c r="V1217" s="1">
        <v>1.0</v>
      </c>
      <c r="W1217" s="1">
        <v>1.0</v>
      </c>
      <c r="X1217" s="1">
        <v>1.0</v>
      </c>
      <c r="Y1217" s="1">
        <v>1.0</v>
      </c>
      <c r="Z1217" s="1">
        <v>1.0</v>
      </c>
      <c r="AA1217" s="1">
        <v>1.0</v>
      </c>
      <c r="AB1217" s="1">
        <v>1.0</v>
      </c>
      <c r="AC1217" s="1">
        <v>1.0</v>
      </c>
      <c r="AD1217" s="1">
        <v>4.0</v>
      </c>
      <c r="AE1217" s="1">
        <v>3.0</v>
      </c>
      <c r="AF1217" s="1">
        <v>4.0</v>
      </c>
      <c r="AG1217" s="1">
        <v>4.0</v>
      </c>
      <c r="AH1217" s="1">
        <v>4.0</v>
      </c>
      <c r="AI1217" s="1">
        <v>3.0</v>
      </c>
      <c r="AJ1217" s="1">
        <v>4.0</v>
      </c>
      <c r="AK1217" s="1">
        <v>4.0</v>
      </c>
      <c r="AL1217" s="1">
        <v>4.0</v>
      </c>
      <c r="AM1217" s="1">
        <v>3.0</v>
      </c>
      <c r="AN1217" s="1">
        <v>4.0</v>
      </c>
      <c r="AO1217" s="1">
        <v>3.0</v>
      </c>
      <c r="AP1217" s="1">
        <v>5.0</v>
      </c>
      <c r="AQ1217" s="1">
        <v>2.0</v>
      </c>
      <c r="AR1217" s="1">
        <v>3.0</v>
      </c>
      <c r="AS1217" s="1">
        <v>4.0</v>
      </c>
      <c r="AT1217" s="1">
        <v>3.0</v>
      </c>
      <c r="AU1217" s="1">
        <v>4.0</v>
      </c>
      <c r="AV1217" s="1">
        <v>3.0</v>
      </c>
      <c r="AW1217" s="1">
        <v>3.0</v>
      </c>
      <c r="AX1217" s="1">
        <v>4.0</v>
      </c>
      <c r="AY1217" s="1">
        <v>4.0</v>
      </c>
      <c r="AZ1217" s="1">
        <v>4.0</v>
      </c>
      <c r="BA1217" s="1">
        <v>3.0</v>
      </c>
      <c r="BB1217" s="1">
        <v>3.0</v>
      </c>
      <c r="BC1217" s="1">
        <v>2.0</v>
      </c>
      <c r="BD1217" s="1">
        <v>4.0</v>
      </c>
      <c r="BE1217" s="1">
        <v>2.0</v>
      </c>
      <c r="BF1217" s="1">
        <v>3.0</v>
      </c>
      <c r="BG1217" s="1">
        <v>4.0</v>
      </c>
      <c r="BH1217" s="1">
        <v>3.0</v>
      </c>
      <c r="BI1217" s="1">
        <v>2.0</v>
      </c>
      <c r="BJ1217" s="1">
        <v>4.0</v>
      </c>
      <c r="BK1217" s="1">
        <v>2.0</v>
      </c>
      <c r="BL1217" s="1">
        <v>2.0</v>
      </c>
      <c r="BM1217" s="1">
        <v>2.0</v>
      </c>
      <c r="BN1217" s="1">
        <v>2.0</v>
      </c>
      <c r="BO1217" s="1">
        <v>2.0</v>
      </c>
      <c r="BP1217" s="1">
        <v>2.0</v>
      </c>
      <c r="BQ1217" s="1">
        <v>2.0</v>
      </c>
      <c r="BR1217" s="1">
        <v>2.0</v>
      </c>
      <c r="BS1217" s="1">
        <v>5.0</v>
      </c>
      <c r="BT1217" s="1">
        <v>4.0</v>
      </c>
      <c r="BU1217" s="1">
        <v>4.0</v>
      </c>
      <c r="BV1217" s="1">
        <v>4.0</v>
      </c>
      <c r="BW1217" s="1">
        <v>3.0</v>
      </c>
      <c r="BX1217" s="1">
        <v>4.0</v>
      </c>
      <c r="BY1217" s="1">
        <v>3.0</v>
      </c>
      <c r="BZ1217" s="1">
        <v>4.0</v>
      </c>
      <c r="CA1217" s="64">
        <f t="shared" si="32"/>
        <v>217</v>
      </c>
      <c r="CB1217" s="45">
        <f t="shared" si="33"/>
        <v>35</v>
      </c>
      <c r="CC1217" s="45">
        <f t="shared" si="34"/>
        <v>14</v>
      </c>
      <c r="CD1217" s="45">
        <f t="shared" si="35"/>
        <v>8</v>
      </c>
      <c r="CE1217" s="45">
        <f t="shared" si="36"/>
        <v>30</v>
      </c>
      <c r="CF1217" s="45">
        <f t="shared" si="37"/>
        <v>28</v>
      </c>
      <c r="CG1217" s="45">
        <f t="shared" si="38"/>
        <v>28</v>
      </c>
      <c r="CH1217" s="45">
        <f t="shared" si="39"/>
        <v>23</v>
      </c>
      <c r="CI1217" s="45">
        <f t="shared" si="40"/>
        <v>0.4</v>
      </c>
      <c r="CJ1217">
        <f t="shared" si="10"/>
        <v>16</v>
      </c>
      <c r="CK1217" s="45">
        <f t="shared" si="41"/>
        <v>31</v>
      </c>
      <c r="CM1217" s="40">
        <f>VLOOKUP(CB1217,'PROMIS 57 T-Score Conversions'!Q$3:R$35,2,TRUE)</f>
        <v>46.7</v>
      </c>
      <c r="CN1217" s="44" t="str">
        <f t="shared" si="20"/>
        <v>Normal</v>
      </c>
      <c r="CO1217" s="40">
        <f>VLOOKUP(CC1217,'PROMIS 57 T-Score Conversions'!A$3:B$35,2,TRUE)</f>
        <v>52.1</v>
      </c>
      <c r="CP1217" s="39" t="str">
        <f t="shared" si="21"/>
        <v>Mild</v>
      </c>
      <c r="CQ1217" s="40">
        <f>VLOOKUP(CD1217,'PROMIS 57 T-Score Conversions'!E$3:F$35,2,TRUE)</f>
        <v>38.2</v>
      </c>
      <c r="CR1217" s="39" t="str">
        <f t="shared" si="22"/>
        <v>Normal</v>
      </c>
      <c r="CS1217" s="40">
        <f>VLOOKUP(CE1217,'PROMIS 57 T-Score Conversions'!U$3:V$35,2,TRUE)</f>
        <v>63.3</v>
      </c>
      <c r="CT1217" s="39" t="str">
        <f t="shared" si="42"/>
        <v>Moderate</v>
      </c>
      <c r="CU1217" s="40">
        <f>VLOOKUP(CF1217,'PROMIS 57 T-Score Conversions'!Y$3:Z$35,2,TRUE)</f>
        <v>58.3</v>
      </c>
      <c r="CV1217" s="39" t="str">
        <f t="shared" si="24"/>
        <v>Mild</v>
      </c>
      <c r="CW1217" s="40">
        <f>vlookup(CG1217,'PROMIS 57 T-Score Conversions'!M$3:N$35,2,TRUE)</f>
        <v>48</v>
      </c>
      <c r="CX1217" s="39" t="str">
        <f t="shared" si="25"/>
        <v>Normal</v>
      </c>
      <c r="CY1217" s="40">
        <f>VLOOKup(CH1217,'PROMIS 57 T-Score Conversions'!I$3:J$35,2,TRUE)</f>
        <v>60.8</v>
      </c>
      <c r="CZ1217" s="39" t="str">
        <f t="shared" si="26"/>
        <v>Moderate</v>
      </c>
      <c r="DA1217" s="37">
        <f>VLOOKUP(CJ1217,'PROMIS 57 T-Score Conversions'!AC$3:AD$35,2,TRUE)</f>
        <v>33.92</v>
      </c>
      <c r="DB1217" s="44" t="str">
        <f t="shared" si="30"/>
        <v>Moderate</v>
      </c>
      <c r="DC1217" s="40">
        <f>VLOOKUP(CK1217,'PROMIS 57 T-Score Conversions'!AG$3:AH$35,2,TRUE)</f>
        <v>50.21</v>
      </c>
      <c r="DD1217" s="39" t="str">
        <f t="shared" si="31"/>
        <v>Normal</v>
      </c>
    </row>
    <row r="1218">
      <c r="A1218" s="1" t="b">
        <v>1</v>
      </c>
      <c r="B1218" s="1" t="b">
        <v>1</v>
      </c>
      <c r="C1218" s="20">
        <v>44263.570013715274</v>
      </c>
      <c r="D1218" s="1" t="s">
        <v>451</v>
      </c>
      <c r="E1218" s="1">
        <v>2279.0</v>
      </c>
      <c r="F1218" s="1">
        <v>3.0</v>
      </c>
      <c r="G1218" s="1">
        <v>4.0</v>
      </c>
      <c r="H1218" s="1">
        <v>4.0</v>
      </c>
      <c r="I1218" s="1">
        <v>3.0</v>
      </c>
      <c r="J1218" s="1">
        <v>1.0</v>
      </c>
      <c r="K1218" s="1">
        <v>3.0</v>
      </c>
      <c r="L1218" s="1">
        <v>3.0</v>
      </c>
      <c r="M1218" s="1">
        <v>2.0</v>
      </c>
      <c r="N1218" s="1">
        <v>1.0</v>
      </c>
      <c r="O1218" s="1">
        <v>1.0</v>
      </c>
      <c r="P1218" s="1">
        <v>1.0</v>
      </c>
      <c r="Q1218" s="1">
        <v>1.0</v>
      </c>
      <c r="R1218" s="1">
        <v>1.0</v>
      </c>
      <c r="S1218" s="1">
        <v>1.0</v>
      </c>
      <c r="T1218" s="1">
        <v>2.0</v>
      </c>
      <c r="U1218" s="1">
        <v>2.0</v>
      </c>
      <c r="V1218" s="1">
        <v>1.0</v>
      </c>
      <c r="W1218" s="1">
        <v>2.0</v>
      </c>
      <c r="X1218" s="1">
        <v>1.0</v>
      </c>
      <c r="Y1218" s="1">
        <v>1.0</v>
      </c>
      <c r="Z1218" s="1">
        <v>1.0</v>
      </c>
      <c r="AA1218" s="1">
        <v>2.0</v>
      </c>
      <c r="AB1218" s="1">
        <v>2.0</v>
      </c>
      <c r="AC1218" s="1">
        <v>1.0</v>
      </c>
      <c r="AD1218" s="1">
        <v>4.0</v>
      </c>
      <c r="AE1218" s="1">
        <v>5.0</v>
      </c>
      <c r="AF1218" s="1">
        <v>4.0</v>
      </c>
      <c r="AG1218" s="1">
        <v>4.0</v>
      </c>
      <c r="AH1218" s="1">
        <v>5.0</v>
      </c>
      <c r="AI1218" s="1">
        <v>4.0</v>
      </c>
      <c r="AJ1218" s="1">
        <v>5.0</v>
      </c>
      <c r="AK1218" s="1">
        <v>4.0</v>
      </c>
      <c r="AL1218" s="1">
        <v>2.0</v>
      </c>
      <c r="AM1218" s="1">
        <v>2.0</v>
      </c>
      <c r="AN1218" s="1">
        <v>2.0</v>
      </c>
      <c r="AO1218" s="1">
        <v>1.0</v>
      </c>
      <c r="AP1218" s="1">
        <v>3.0</v>
      </c>
      <c r="AQ1218" s="1">
        <v>1.0</v>
      </c>
      <c r="AR1218" s="1">
        <v>1.0</v>
      </c>
      <c r="AS1218" s="1">
        <v>3.0</v>
      </c>
      <c r="AT1218" s="1">
        <v>2.0</v>
      </c>
      <c r="AU1218" s="1">
        <v>1.0</v>
      </c>
      <c r="AV1218" s="1">
        <v>2.0</v>
      </c>
      <c r="AW1218" s="1">
        <v>2.0</v>
      </c>
      <c r="AX1218" s="1">
        <v>2.0</v>
      </c>
      <c r="AY1218" s="1">
        <v>2.0</v>
      </c>
      <c r="AZ1218" s="1">
        <v>2.0</v>
      </c>
      <c r="BA1218" s="1">
        <v>2.0</v>
      </c>
      <c r="BB1218" s="1">
        <v>3.0</v>
      </c>
      <c r="BC1218" s="1">
        <v>3.0</v>
      </c>
      <c r="BD1218" s="1">
        <v>4.0</v>
      </c>
      <c r="BE1218" s="1">
        <v>3.0</v>
      </c>
      <c r="BF1218" s="1">
        <v>4.0</v>
      </c>
      <c r="BG1218" s="1">
        <v>4.0</v>
      </c>
      <c r="BH1218" s="1">
        <v>3.0</v>
      </c>
      <c r="BI1218" s="1">
        <v>3.0</v>
      </c>
      <c r="BJ1218" s="1">
        <v>6.0</v>
      </c>
      <c r="BK1218" s="1">
        <v>1.0</v>
      </c>
      <c r="BL1218" s="1">
        <v>1.0</v>
      </c>
      <c r="BM1218" s="1">
        <v>1.0</v>
      </c>
      <c r="BN1218" s="1">
        <v>3.0</v>
      </c>
      <c r="BO1218" s="1">
        <v>2.0</v>
      </c>
      <c r="BP1218" s="1">
        <v>2.0</v>
      </c>
      <c r="BQ1218" s="1">
        <v>2.0</v>
      </c>
      <c r="BR1218" s="1">
        <v>2.0</v>
      </c>
      <c r="BS1218" s="1">
        <v>4.0</v>
      </c>
      <c r="BT1218" s="1">
        <v>4.0</v>
      </c>
      <c r="BU1218" s="1">
        <v>3.0</v>
      </c>
      <c r="BV1218" s="1">
        <v>3.0</v>
      </c>
      <c r="BW1218" s="1">
        <v>4.0</v>
      </c>
      <c r="BX1218" s="1">
        <v>3.0</v>
      </c>
      <c r="BY1218" s="1">
        <v>4.0</v>
      </c>
      <c r="BZ1218" s="1">
        <v>3.0</v>
      </c>
      <c r="CA1218" s="64">
        <f t="shared" si="32"/>
        <v>184</v>
      </c>
      <c r="CB1218" s="45">
        <f t="shared" si="33"/>
        <v>23</v>
      </c>
      <c r="CC1218" s="45">
        <f t="shared" si="34"/>
        <v>10</v>
      </c>
      <c r="CD1218" s="45">
        <f t="shared" si="35"/>
        <v>11</v>
      </c>
      <c r="CE1218" s="45">
        <f t="shared" si="36"/>
        <v>35</v>
      </c>
      <c r="CF1218" s="45">
        <f t="shared" si="37"/>
        <v>15</v>
      </c>
      <c r="CG1218" s="45">
        <f t="shared" si="38"/>
        <v>15</v>
      </c>
      <c r="CH1218" s="45">
        <f t="shared" si="39"/>
        <v>27</v>
      </c>
      <c r="CI1218" s="45">
        <f t="shared" si="40"/>
        <v>0.6</v>
      </c>
      <c r="CJ1218">
        <f t="shared" si="10"/>
        <v>14</v>
      </c>
      <c r="CK1218" s="45">
        <f t="shared" si="41"/>
        <v>28</v>
      </c>
      <c r="CM1218" s="40">
        <f>VLOOKUP(CB1218,'PROMIS 57 T-Score Conversions'!Q$3:R$35,2,TRUE)</f>
        <v>37.4</v>
      </c>
      <c r="CN1218" s="44" t="str">
        <f t="shared" si="20"/>
        <v>Moderate</v>
      </c>
      <c r="CO1218" s="40">
        <f>VLOOKUP(CC1218,'PROMIS 57 T-Score Conversions'!A$3:B$35,2,TRUE)</f>
        <v>45.9</v>
      </c>
      <c r="CP1218" s="39" t="str">
        <f t="shared" si="21"/>
        <v>Normal</v>
      </c>
      <c r="CQ1218" s="40">
        <f>VLOOKUP(CD1218,'PROMIS 57 T-Score Conversions'!E$3:F$35,2,TRUE)</f>
        <v>49.4</v>
      </c>
      <c r="CR1218" s="39" t="str">
        <f t="shared" si="22"/>
        <v>Normal</v>
      </c>
      <c r="CS1218" s="40">
        <f>VLOOKUP(CE1218,'PROMIS 57 T-Score Conversions'!U$3:V$35,2,TRUE)</f>
        <v>68.6</v>
      </c>
      <c r="CT1218" s="39" t="str">
        <f t="shared" si="42"/>
        <v>Moderate</v>
      </c>
      <c r="CU1218" s="40">
        <f>VLOOKUP(CF1218,'PROMIS 57 T-Score Conversions'!Y$3:Z$35,2,TRUE)</f>
        <v>44.2</v>
      </c>
      <c r="CV1218" s="39" t="str">
        <f t="shared" si="24"/>
        <v>Normal</v>
      </c>
      <c r="CW1218" s="40">
        <f>vlookup(CG1218,'PROMIS 57 T-Score Conversions'!M$3:N$35,2,TRUE)</f>
        <v>36.2</v>
      </c>
      <c r="CX1218" s="39" t="str">
        <f t="shared" si="25"/>
        <v>Moderate</v>
      </c>
      <c r="CY1218" s="40">
        <f>VLOOKup(CH1218,'PROMIS 57 T-Score Conversions'!I$3:J$35,2,TRUE)</f>
        <v>63.5</v>
      </c>
      <c r="CZ1218" s="39" t="str">
        <f t="shared" si="26"/>
        <v>Moderate</v>
      </c>
      <c r="DA1218" s="37">
        <f>VLOOKUP(CJ1218,'PROMIS 57 T-Score Conversions'!AC$3:AD$35,2,TRUE)</f>
        <v>32.15</v>
      </c>
      <c r="DB1218" s="44" t="str">
        <f t="shared" si="30"/>
        <v>Moderate</v>
      </c>
      <c r="DC1218" s="40">
        <f>VLOOKUP(CK1218,'PROMIS 57 T-Score Conversions'!AG$3:AH$35,2,TRUE)</f>
        <v>47.18</v>
      </c>
      <c r="DD1218" s="39" t="str">
        <f t="shared" si="31"/>
        <v>Normal</v>
      </c>
    </row>
    <row r="1219">
      <c r="A1219" s="1" t="b">
        <v>1</v>
      </c>
      <c r="B1219" s="1" t="b">
        <v>1</v>
      </c>
      <c r="C1219" s="20">
        <v>44263.69126878472</v>
      </c>
      <c r="D1219" s="1" t="s">
        <v>410</v>
      </c>
      <c r="E1219" s="1">
        <v>2189.0</v>
      </c>
      <c r="F1219" s="1">
        <v>2.0</v>
      </c>
      <c r="G1219" s="1">
        <v>3.0</v>
      </c>
      <c r="H1219" s="1">
        <v>3.0</v>
      </c>
      <c r="I1219" s="1">
        <v>3.0</v>
      </c>
      <c r="J1219" s="1">
        <v>2.0</v>
      </c>
      <c r="K1219" s="1">
        <v>2.0</v>
      </c>
      <c r="L1219" s="1">
        <v>2.0</v>
      </c>
      <c r="M1219" s="1">
        <v>1.0</v>
      </c>
      <c r="N1219" s="1">
        <v>3.0</v>
      </c>
      <c r="O1219" s="1">
        <v>4.0</v>
      </c>
      <c r="P1219" s="1">
        <v>4.0</v>
      </c>
      <c r="Q1219" s="1">
        <v>4.0</v>
      </c>
      <c r="R1219" s="1">
        <v>4.0</v>
      </c>
      <c r="S1219" s="1">
        <v>4.0</v>
      </c>
      <c r="T1219" s="1">
        <v>4.0</v>
      </c>
      <c r="U1219" s="1">
        <v>4.0</v>
      </c>
      <c r="V1219" s="1">
        <v>3.0</v>
      </c>
      <c r="W1219" s="1">
        <v>3.0</v>
      </c>
      <c r="X1219" s="1">
        <v>4.0</v>
      </c>
      <c r="Y1219" s="1">
        <v>3.0</v>
      </c>
      <c r="Z1219" s="1">
        <v>4.0</v>
      </c>
      <c r="AA1219" s="1">
        <v>4.0</v>
      </c>
      <c r="AB1219" s="1">
        <v>4.0</v>
      </c>
      <c r="AC1219" s="1">
        <v>4.0</v>
      </c>
      <c r="AD1219" s="1">
        <v>4.0</v>
      </c>
      <c r="AE1219" s="1">
        <v>4.0</v>
      </c>
      <c r="AF1219" s="1">
        <v>4.0</v>
      </c>
      <c r="AG1219" s="1">
        <v>4.0</v>
      </c>
      <c r="AH1219" s="1">
        <v>4.0</v>
      </c>
      <c r="AI1219" s="1">
        <v>4.0</v>
      </c>
      <c r="AJ1219" s="1">
        <v>4.0</v>
      </c>
      <c r="AK1219" s="1">
        <v>4.0</v>
      </c>
      <c r="AL1219" s="1">
        <v>4.0</v>
      </c>
      <c r="AM1219" s="1">
        <v>4.0</v>
      </c>
      <c r="AN1219" s="1">
        <v>4.0</v>
      </c>
      <c r="AO1219" s="1">
        <v>4.0</v>
      </c>
      <c r="AP1219" s="1">
        <v>4.0</v>
      </c>
      <c r="AQ1219" s="1">
        <v>4.0</v>
      </c>
      <c r="AR1219" s="1">
        <v>4.0</v>
      </c>
      <c r="AS1219" s="1">
        <v>4.0</v>
      </c>
      <c r="AT1219" s="1">
        <v>2.0</v>
      </c>
      <c r="AU1219" s="1">
        <v>2.0</v>
      </c>
      <c r="AV1219" s="1">
        <v>2.0</v>
      </c>
      <c r="AW1219" s="1">
        <v>2.0</v>
      </c>
      <c r="AX1219" s="1">
        <v>2.0</v>
      </c>
      <c r="AY1219" s="1">
        <v>2.0</v>
      </c>
      <c r="AZ1219" s="1">
        <v>2.0</v>
      </c>
      <c r="BA1219" s="1">
        <v>2.0</v>
      </c>
      <c r="BB1219" s="1">
        <v>4.0</v>
      </c>
      <c r="BC1219" s="1">
        <v>4.0</v>
      </c>
      <c r="BD1219" s="1">
        <v>4.0</v>
      </c>
      <c r="BE1219" s="1">
        <v>4.0</v>
      </c>
      <c r="BF1219" s="1">
        <v>4.0</v>
      </c>
      <c r="BG1219" s="1">
        <v>4.0</v>
      </c>
      <c r="BH1219" s="1">
        <v>4.0</v>
      </c>
      <c r="BI1219" s="1">
        <v>4.0</v>
      </c>
      <c r="BJ1219" s="1">
        <v>7.0</v>
      </c>
      <c r="BK1219" s="1">
        <v>1.0</v>
      </c>
      <c r="BL1219" s="1">
        <v>1.0</v>
      </c>
      <c r="BM1219" s="1">
        <v>1.0</v>
      </c>
      <c r="BN1219" s="1">
        <v>1.0</v>
      </c>
      <c r="BO1219" s="1">
        <v>2.0</v>
      </c>
      <c r="BP1219" s="1">
        <v>1.0</v>
      </c>
      <c r="BQ1219" s="1">
        <v>1.0</v>
      </c>
      <c r="BR1219" s="1">
        <v>2.0</v>
      </c>
      <c r="BS1219" s="1">
        <v>4.0</v>
      </c>
      <c r="BT1219" s="1">
        <v>4.0</v>
      </c>
      <c r="BU1219" s="1">
        <v>5.0</v>
      </c>
      <c r="BV1219" s="1">
        <v>4.0</v>
      </c>
      <c r="BW1219" s="1">
        <v>4.0</v>
      </c>
      <c r="BX1219" s="1">
        <v>4.0</v>
      </c>
      <c r="BY1219" s="1">
        <v>4.0</v>
      </c>
      <c r="BZ1219" s="1">
        <v>4.0</v>
      </c>
      <c r="CA1219" s="64">
        <f t="shared" si="32"/>
        <v>240</v>
      </c>
      <c r="CB1219" s="45">
        <f t="shared" si="33"/>
        <v>18</v>
      </c>
      <c r="CC1219" s="45">
        <f t="shared" si="34"/>
        <v>31</v>
      </c>
      <c r="CD1219" s="45">
        <f t="shared" si="35"/>
        <v>29</v>
      </c>
      <c r="CE1219" s="45">
        <f t="shared" si="36"/>
        <v>32</v>
      </c>
      <c r="CF1219" s="45">
        <f t="shared" si="37"/>
        <v>32</v>
      </c>
      <c r="CG1219" s="45">
        <f t="shared" si="38"/>
        <v>16</v>
      </c>
      <c r="CH1219" s="45">
        <f t="shared" si="39"/>
        <v>32</v>
      </c>
      <c r="CI1219" s="45">
        <f t="shared" si="40"/>
        <v>0.7</v>
      </c>
      <c r="CJ1219">
        <f t="shared" si="10"/>
        <v>10</v>
      </c>
      <c r="CK1219" s="45">
        <f t="shared" si="41"/>
        <v>33</v>
      </c>
      <c r="CM1219" s="40">
        <f>VLOOKUP(CB1219,'PROMIS 57 T-Score Conversions'!Q$3:R$35,2,TRUE)</f>
        <v>34</v>
      </c>
      <c r="CN1219" s="44" t="str">
        <f t="shared" si="20"/>
        <v>Moderate</v>
      </c>
      <c r="CO1219" s="40">
        <f>VLOOKUP(CC1219,'PROMIS 57 T-Score Conversions'!A$3:B$35,2,TRUE)</f>
        <v>69.8</v>
      </c>
      <c r="CP1219" s="39" t="str">
        <f t="shared" si="21"/>
        <v>Severe</v>
      </c>
      <c r="CQ1219" s="40">
        <f>VLOOKUP(CD1219,'PROMIS 57 T-Score Conversions'!E$3:F$35,2,TRUE)</f>
        <v>66.8</v>
      </c>
      <c r="CR1219" s="39" t="str">
        <f t="shared" si="22"/>
        <v>Moderate</v>
      </c>
      <c r="CS1219" s="40">
        <f>VLOOKUP(CE1219,'PROMIS 57 T-Score Conversions'!U$3:V$35,2,TRUE)</f>
        <v>65.3</v>
      </c>
      <c r="CT1219" s="39" t="str">
        <f t="shared" si="42"/>
        <v>Moderate</v>
      </c>
      <c r="CU1219" s="40">
        <f>VLOOKUP(CF1219,'PROMIS 57 T-Score Conversions'!Y$3:Z$35,2,TRUE)</f>
        <v>62.6</v>
      </c>
      <c r="CV1219" s="39" t="str">
        <f t="shared" si="24"/>
        <v>Moderate</v>
      </c>
      <c r="CW1219" s="40">
        <f>vlookup(CG1219,'PROMIS 57 T-Score Conversions'!M$3:N$35,2,TRUE)</f>
        <v>36.9</v>
      </c>
      <c r="CX1219" s="39" t="str">
        <f t="shared" si="25"/>
        <v>Moderate</v>
      </c>
      <c r="CY1219" s="40">
        <f>VLOOKup(CH1219,'PROMIS 57 T-Score Conversions'!I$3:J$35,2,TRUE)</f>
        <v>66.9</v>
      </c>
      <c r="CZ1219" s="39" t="str">
        <f t="shared" si="26"/>
        <v>Moderate</v>
      </c>
      <c r="DA1219" s="37">
        <f>VLOOKUP(CJ1219,'PROMIS 57 T-Score Conversions'!AC$3:AD$35,2,TRUE)</f>
        <v>27.45</v>
      </c>
      <c r="DB1219" s="44" t="str">
        <f t="shared" si="30"/>
        <v>Severe</v>
      </c>
      <c r="DC1219" s="40">
        <f>VLOOKUP(CK1219,'PROMIS 57 T-Score Conversions'!AG$3:AH$35,2,TRUE)</f>
        <v>52.42</v>
      </c>
      <c r="DD1219" s="39" t="str">
        <f t="shared" si="31"/>
        <v>Normal</v>
      </c>
    </row>
    <row r="1220">
      <c r="C1220" s="20">
        <v>44264.48920165509</v>
      </c>
      <c r="D1220" s="70" t="s">
        <v>651</v>
      </c>
      <c r="E1220" s="1">
        <v>1234.0</v>
      </c>
      <c r="F1220" s="1">
        <v>5.0</v>
      </c>
      <c r="G1220" s="1">
        <v>5.0</v>
      </c>
      <c r="H1220" s="1">
        <v>5.0</v>
      </c>
      <c r="I1220" s="1">
        <v>5.0</v>
      </c>
      <c r="J1220" s="1">
        <v>5.0</v>
      </c>
      <c r="K1220" s="1">
        <v>5.0</v>
      </c>
      <c r="L1220" s="1">
        <v>5.0</v>
      </c>
      <c r="M1220" s="1">
        <v>5.0</v>
      </c>
      <c r="N1220" s="1">
        <v>1.0</v>
      </c>
      <c r="O1220" s="1">
        <v>1.0</v>
      </c>
      <c r="P1220" s="1">
        <v>1.0</v>
      </c>
      <c r="Q1220" s="1">
        <v>1.0</v>
      </c>
      <c r="R1220" s="1">
        <v>1.0</v>
      </c>
      <c r="S1220" s="1">
        <v>1.0</v>
      </c>
      <c r="T1220" s="1">
        <v>1.0</v>
      </c>
      <c r="U1220" s="1">
        <v>1.0</v>
      </c>
      <c r="V1220" s="1">
        <v>1.0</v>
      </c>
      <c r="W1220" s="1">
        <v>1.0</v>
      </c>
      <c r="X1220" s="1">
        <v>1.0</v>
      </c>
      <c r="Y1220" s="1">
        <v>1.0</v>
      </c>
      <c r="Z1220" s="1">
        <v>1.0</v>
      </c>
      <c r="AA1220" s="1">
        <v>1.0</v>
      </c>
      <c r="AB1220" s="1">
        <v>1.0</v>
      </c>
      <c r="AC1220" s="1">
        <v>1.0</v>
      </c>
      <c r="AD1220" s="1">
        <v>1.0</v>
      </c>
      <c r="AE1220" s="1">
        <v>1.0</v>
      </c>
      <c r="AF1220" s="1">
        <v>1.0</v>
      </c>
      <c r="AG1220" s="1">
        <v>1.0</v>
      </c>
      <c r="AH1220" s="1">
        <v>1.0</v>
      </c>
      <c r="AI1220" s="1">
        <v>1.0</v>
      </c>
      <c r="AJ1220" s="1">
        <v>1.0</v>
      </c>
      <c r="AK1220" s="1">
        <v>1.0</v>
      </c>
      <c r="AL1220" s="1">
        <v>1.0</v>
      </c>
      <c r="AM1220" s="1">
        <v>1.0</v>
      </c>
      <c r="AN1220" s="1">
        <v>1.0</v>
      </c>
      <c r="AO1220" s="1">
        <v>1.0</v>
      </c>
      <c r="AP1220" s="1">
        <v>1.0</v>
      </c>
      <c r="AQ1220" s="1">
        <v>1.0</v>
      </c>
      <c r="AR1220" s="1">
        <v>1.0</v>
      </c>
      <c r="AS1220" s="1">
        <v>1.0</v>
      </c>
      <c r="AT1220" s="1">
        <v>5.0</v>
      </c>
      <c r="AU1220" s="1">
        <v>5.0</v>
      </c>
      <c r="AV1220" s="1">
        <v>5.0</v>
      </c>
      <c r="AW1220" s="1">
        <v>5.0</v>
      </c>
      <c r="AX1220" s="1">
        <v>5.0</v>
      </c>
      <c r="AY1220" s="1">
        <v>5.0</v>
      </c>
      <c r="AZ1220" s="1">
        <v>5.0</v>
      </c>
      <c r="BA1220" s="1">
        <v>5.0</v>
      </c>
      <c r="BB1220" s="1">
        <v>1.0</v>
      </c>
      <c r="BC1220" s="1">
        <v>1.0</v>
      </c>
      <c r="BD1220" s="1">
        <v>1.0</v>
      </c>
      <c r="BE1220" s="1">
        <v>1.0</v>
      </c>
      <c r="BF1220" s="1">
        <v>1.0</v>
      </c>
      <c r="BG1220" s="1">
        <v>1.0</v>
      </c>
      <c r="BH1220" s="1">
        <v>1.0</v>
      </c>
      <c r="BI1220" s="1">
        <v>1.0</v>
      </c>
      <c r="BJ1220" s="1">
        <v>0.0</v>
      </c>
      <c r="BK1220" s="1">
        <v>5.0</v>
      </c>
      <c r="BL1220" s="1">
        <v>5.0</v>
      </c>
      <c r="BM1220" s="1">
        <v>5.0</v>
      </c>
      <c r="BN1220" s="1">
        <v>5.0</v>
      </c>
      <c r="BO1220" s="1">
        <v>5.0</v>
      </c>
      <c r="BP1220" s="1">
        <v>5.0</v>
      </c>
      <c r="BQ1220" s="1">
        <v>5.0</v>
      </c>
      <c r="BR1220" s="1">
        <v>5.0</v>
      </c>
      <c r="BS1220" s="1">
        <v>1.0</v>
      </c>
      <c r="BT1220" s="1">
        <v>1.0</v>
      </c>
      <c r="BU1220" s="1">
        <v>1.0</v>
      </c>
      <c r="BV1220" s="1">
        <v>1.0</v>
      </c>
      <c r="BW1220" s="1">
        <v>1.0</v>
      </c>
      <c r="BX1220" s="1">
        <v>1.0</v>
      </c>
      <c r="BY1220" s="1">
        <v>1.0</v>
      </c>
      <c r="BZ1220" s="1">
        <v>1.0</v>
      </c>
      <c r="CA1220" s="64">
        <f t="shared" si="32"/>
        <v>168</v>
      </c>
      <c r="CB1220" s="45">
        <f t="shared" si="33"/>
        <v>40</v>
      </c>
      <c r="CC1220" s="45">
        <f t="shared" si="34"/>
        <v>8</v>
      </c>
      <c r="CD1220" s="45">
        <f t="shared" si="35"/>
        <v>8</v>
      </c>
      <c r="CE1220" s="45">
        <f t="shared" si="36"/>
        <v>8</v>
      </c>
      <c r="CF1220" s="45">
        <f t="shared" si="37"/>
        <v>8</v>
      </c>
      <c r="CG1220" s="45">
        <f t="shared" si="38"/>
        <v>40</v>
      </c>
      <c r="CH1220" s="45">
        <f t="shared" si="39"/>
        <v>8</v>
      </c>
      <c r="CI1220" s="45">
        <f t="shared" si="40"/>
        <v>0</v>
      </c>
      <c r="CJ1220">
        <f t="shared" si="10"/>
        <v>40</v>
      </c>
      <c r="CK1220" s="45">
        <f t="shared" si="41"/>
        <v>8</v>
      </c>
      <c r="CM1220" s="40">
        <f>VLOOKUP(CB1220,'PROMIS 57 T-Score Conversions'!Q$3:R$35,2,TRUE)</f>
        <v>60.1</v>
      </c>
      <c r="CN1220" s="44" t="str">
        <f t="shared" si="20"/>
        <v>Normal</v>
      </c>
      <c r="CO1220" s="40">
        <f>VLOOKUP(CC1220,'PROMIS 57 T-Score Conversions'!A$3:B$35,2,TRUE)</f>
        <v>37.1</v>
      </c>
      <c r="CP1220" s="39" t="str">
        <f t="shared" si="21"/>
        <v>Normal</v>
      </c>
      <c r="CQ1220" s="40">
        <f>VLOOKUP(CD1220,'PROMIS 57 T-Score Conversions'!E$3:F$35,2,TRUE)</f>
        <v>38.2</v>
      </c>
      <c r="CR1220" s="39" t="str">
        <f t="shared" si="22"/>
        <v>Normal</v>
      </c>
      <c r="CS1220" s="40">
        <f>VLOOKUP(CE1220,'PROMIS 57 T-Score Conversions'!U$3:V$35,2,TRUE)</f>
        <v>33.1</v>
      </c>
      <c r="CT1220" s="39" t="str">
        <f t="shared" si="42"/>
        <v>Normal</v>
      </c>
      <c r="CU1220" s="40">
        <f>VLOOKUP(CF1220,'PROMIS 57 T-Score Conversions'!Y$3:Z$35,2,TRUE)</f>
        <v>28.9</v>
      </c>
      <c r="CV1220" s="39" t="str">
        <f t="shared" si="24"/>
        <v>Normal</v>
      </c>
      <c r="CW1220" s="40">
        <f>vlookup(CG1220,'PROMIS 57 T-Score Conversions'!M$3:N$35,2,TRUE)</f>
        <v>65.4</v>
      </c>
      <c r="CX1220" s="39" t="str">
        <f t="shared" si="25"/>
        <v>Normal</v>
      </c>
      <c r="CY1220" s="40">
        <f>VLOOKup(CH1220,'PROMIS 57 T-Score Conversions'!I$3:J$35,2,TRUE)</f>
        <v>40.7</v>
      </c>
      <c r="CZ1220" s="39" t="str">
        <f t="shared" si="26"/>
        <v>Normal</v>
      </c>
      <c r="DA1220" s="37">
        <f>VLOOKUP(CJ1220,'PROMIS 57 T-Score Conversions'!AC$3:AD$35,2,TRUE)</f>
        <v>63.48</v>
      </c>
      <c r="DB1220" s="44" t="str">
        <f t="shared" si="30"/>
        <v>Normal</v>
      </c>
      <c r="DC1220" s="40">
        <f>VLOOKUP(CK1220,'PROMIS 57 T-Score Conversions'!AG$3:AH$35,2,TRUE)</f>
        <v>23.27</v>
      </c>
      <c r="DD1220" s="39" t="str">
        <f t="shared" si="31"/>
        <v>Normal</v>
      </c>
    </row>
    <row r="1221">
      <c r="C1221" s="20">
        <v>44264.60752471065</v>
      </c>
      <c r="D1221" s="70" t="s">
        <v>652</v>
      </c>
      <c r="E1221" s="1">
        <v>1234.0</v>
      </c>
      <c r="F1221" s="1">
        <v>1.0</v>
      </c>
      <c r="G1221" s="1">
        <v>1.0</v>
      </c>
      <c r="H1221" s="1">
        <v>1.0</v>
      </c>
      <c r="I1221" s="1">
        <v>1.0</v>
      </c>
      <c r="J1221" s="1">
        <v>1.0</v>
      </c>
      <c r="K1221" s="1">
        <v>1.0</v>
      </c>
      <c r="L1221" s="1">
        <v>1.0</v>
      </c>
      <c r="M1221" s="1">
        <v>1.0</v>
      </c>
      <c r="N1221" s="1">
        <v>1.0</v>
      </c>
      <c r="O1221" s="1">
        <v>1.0</v>
      </c>
      <c r="P1221" s="1">
        <v>1.0</v>
      </c>
      <c r="Q1221" s="1">
        <v>1.0</v>
      </c>
      <c r="R1221" s="1">
        <v>1.0</v>
      </c>
      <c r="S1221" s="1">
        <v>1.0</v>
      </c>
      <c r="T1221" s="1">
        <v>1.0</v>
      </c>
      <c r="U1221" s="1">
        <v>1.0</v>
      </c>
      <c r="V1221" s="1">
        <v>1.0</v>
      </c>
      <c r="W1221" s="1">
        <v>1.0</v>
      </c>
      <c r="X1221" s="1">
        <v>1.0</v>
      </c>
      <c r="Y1221" s="1">
        <v>1.0</v>
      </c>
      <c r="Z1221" s="1">
        <v>1.0</v>
      </c>
      <c r="AA1221" s="1">
        <v>1.0</v>
      </c>
      <c r="AB1221" s="1">
        <v>1.0</v>
      </c>
      <c r="AC1221" s="1">
        <v>1.0</v>
      </c>
      <c r="AD1221" s="1">
        <v>1.0</v>
      </c>
      <c r="AE1221" s="1">
        <v>1.0</v>
      </c>
      <c r="AF1221" s="1">
        <v>1.0</v>
      </c>
      <c r="AG1221" s="1">
        <v>1.0</v>
      </c>
      <c r="AH1221" s="1">
        <v>1.0</v>
      </c>
      <c r="AI1221" s="1">
        <v>1.0</v>
      </c>
      <c r="AJ1221" s="1">
        <v>1.0</v>
      </c>
      <c r="AK1221" s="1">
        <v>1.0</v>
      </c>
      <c r="AL1221" s="1">
        <v>1.0</v>
      </c>
      <c r="AM1221" s="1">
        <v>1.0</v>
      </c>
      <c r="AN1221" s="1">
        <v>1.0</v>
      </c>
      <c r="AO1221" s="1">
        <v>1.0</v>
      </c>
      <c r="AP1221" s="1">
        <v>1.0</v>
      </c>
      <c r="AQ1221" s="1">
        <v>1.0</v>
      </c>
      <c r="AR1221" s="1">
        <v>1.0</v>
      </c>
      <c r="AS1221" s="1">
        <v>1.0</v>
      </c>
      <c r="AT1221" s="1">
        <v>1.0</v>
      </c>
      <c r="AU1221" s="1">
        <v>1.0</v>
      </c>
      <c r="AV1221" s="1">
        <v>1.0</v>
      </c>
      <c r="AW1221" s="1">
        <v>1.0</v>
      </c>
      <c r="AX1221" s="1">
        <v>1.0</v>
      </c>
      <c r="AY1221" s="1">
        <v>1.0</v>
      </c>
      <c r="AZ1221" s="1">
        <v>1.0</v>
      </c>
      <c r="BA1221" s="1">
        <v>1.0</v>
      </c>
      <c r="BB1221" s="1">
        <v>1.0</v>
      </c>
      <c r="BC1221" s="1">
        <v>1.0</v>
      </c>
      <c r="BD1221" s="1">
        <v>1.0</v>
      </c>
      <c r="BE1221" s="1">
        <v>1.0</v>
      </c>
      <c r="BF1221" s="1">
        <v>1.0</v>
      </c>
      <c r="BG1221" s="1">
        <v>1.0</v>
      </c>
      <c r="BH1221" s="1">
        <v>1.0</v>
      </c>
      <c r="BI1221" s="1">
        <v>1.0</v>
      </c>
      <c r="BJ1221" s="1">
        <v>4.0</v>
      </c>
      <c r="BK1221" s="1">
        <v>2.0</v>
      </c>
      <c r="BL1221" s="1">
        <v>1.0</v>
      </c>
      <c r="BM1221" s="1">
        <v>1.0</v>
      </c>
      <c r="BN1221" s="1">
        <v>1.0</v>
      </c>
      <c r="BO1221" s="1">
        <v>1.0</v>
      </c>
      <c r="BP1221" s="1">
        <v>1.0</v>
      </c>
      <c r="BQ1221" s="1">
        <v>1.0</v>
      </c>
      <c r="BR1221" s="1">
        <v>1.0</v>
      </c>
      <c r="BS1221" s="1">
        <v>2.0</v>
      </c>
      <c r="BT1221" s="1">
        <v>2.0</v>
      </c>
      <c r="BU1221" s="1">
        <v>2.0</v>
      </c>
      <c r="BV1221" s="1">
        <v>2.0</v>
      </c>
      <c r="BW1221" s="1">
        <v>2.0</v>
      </c>
      <c r="BX1221" s="1">
        <v>2.0</v>
      </c>
      <c r="BY1221" s="1">
        <v>2.0</v>
      </c>
      <c r="BZ1221" s="1">
        <v>2.0</v>
      </c>
      <c r="CA1221" s="64">
        <f t="shared" si="32"/>
        <v>85</v>
      </c>
      <c r="CB1221" s="45">
        <f t="shared" si="33"/>
        <v>8</v>
      </c>
      <c r="CC1221" s="45">
        <f t="shared" si="34"/>
        <v>8</v>
      </c>
      <c r="CD1221" s="45">
        <f t="shared" si="35"/>
        <v>8</v>
      </c>
      <c r="CE1221" s="45">
        <f t="shared" si="36"/>
        <v>8</v>
      </c>
      <c r="CF1221" s="45">
        <f t="shared" si="37"/>
        <v>8</v>
      </c>
      <c r="CG1221" s="45">
        <f t="shared" si="38"/>
        <v>8</v>
      </c>
      <c r="CH1221" s="45">
        <f t="shared" si="39"/>
        <v>8</v>
      </c>
      <c r="CI1221" s="45">
        <f t="shared" si="40"/>
        <v>0.4</v>
      </c>
      <c r="CJ1221">
        <f t="shared" si="10"/>
        <v>9</v>
      </c>
      <c r="CK1221" s="45">
        <f t="shared" si="41"/>
        <v>16</v>
      </c>
      <c r="CM1221" s="40">
        <f>VLOOKUP(CB1221,'PROMIS 57 T-Score Conversions'!Q$3:R$35,2,TRUE)</f>
        <v>20.3</v>
      </c>
      <c r="CN1221" s="44" t="str">
        <f t="shared" si="20"/>
        <v>Severe</v>
      </c>
      <c r="CO1221" s="40">
        <f>VLOOKUP(CC1221,'PROMIS 57 T-Score Conversions'!A$3:B$35,2,TRUE)</f>
        <v>37.1</v>
      </c>
      <c r="CP1221" s="39" t="str">
        <f t="shared" si="21"/>
        <v>Normal</v>
      </c>
      <c r="CQ1221" s="40">
        <f>VLOOKUP(CD1221,'PROMIS 57 T-Score Conversions'!E$3:F$35,2,TRUE)</f>
        <v>38.2</v>
      </c>
      <c r="CR1221" s="39" t="str">
        <f t="shared" si="22"/>
        <v>Normal</v>
      </c>
      <c r="CS1221" s="40">
        <f>VLOOKUP(CE1221,'PROMIS 57 T-Score Conversions'!U$3:V$35,2,TRUE)</f>
        <v>33.1</v>
      </c>
      <c r="CT1221" s="39" t="str">
        <f t="shared" si="42"/>
        <v>Normal</v>
      </c>
      <c r="CU1221" s="40">
        <f>VLOOKUP(CF1221,'PROMIS 57 T-Score Conversions'!Y$3:Z$35,2,TRUE)</f>
        <v>28.9</v>
      </c>
      <c r="CV1221" s="39" t="str">
        <f t="shared" si="24"/>
        <v>Normal</v>
      </c>
      <c r="CW1221" s="40">
        <f>vlookup(CG1221,'PROMIS 57 T-Score Conversions'!M$3:N$35,2,TRUE)</f>
        <v>25.91</v>
      </c>
      <c r="CX1221" s="39" t="str">
        <f t="shared" si="25"/>
        <v>Severe</v>
      </c>
      <c r="CY1221" s="40">
        <f>VLOOKup(CH1221,'PROMIS 57 T-Score Conversions'!I$3:J$35,2,TRUE)</f>
        <v>40.7</v>
      </c>
      <c r="CZ1221" s="39" t="str">
        <f t="shared" si="26"/>
        <v>Normal</v>
      </c>
      <c r="DA1221" s="37">
        <f>VLOOKUP(CJ1221,'PROMIS 57 T-Score Conversions'!AC$3:AD$35,2,TRUE)</f>
        <v>25.73</v>
      </c>
      <c r="DB1221" s="44" t="str">
        <f t="shared" si="30"/>
        <v>Severe</v>
      </c>
      <c r="DC1221" s="40">
        <f>VLOOKUP(CK1221,'PROMIS 57 T-Score Conversions'!AG$3:AH$35,2,TRUE)</f>
        <v>36.07</v>
      </c>
      <c r="DD1221" s="39" t="str">
        <f t="shared" si="31"/>
        <v>Normal</v>
      </c>
    </row>
    <row r="1222">
      <c r="A1222" s="1" t="b">
        <v>1</v>
      </c>
      <c r="B1222" s="1" t="b">
        <v>1</v>
      </c>
      <c r="C1222" s="20">
        <v>44264.65409862269</v>
      </c>
      <c r="D1222" s="1" t="s">
        <v>558</v>
      </c>
      <c r="E1222" s="1">
        <v>2394.0</v>
      </c>
      <c r="F1222" s="1">
        <v>4.0</v>
      </c>
      <c r="G1222" s="1">
        <v>5.0</v>
      </c>
      <c r="H1222" s="1">
        <v>5.0</v>
      </c>
      <c r="I1222" s="1">
        <v>5.0</v>
      </c>
      <c r="J1222" s="1">
        <v>4.0</v>
      </c>
      <c r="K1222" s="1">
        <v>4.0</v>
      </c>
      <c r="L1222" s="1">
        <v>5.0</v>
      </c>
      <c r="M1222" s="1">
        <v>4.0</v>
      </c>
      <c r="N1222" s="1">
        <v>1.0</v>
      </c>
      <c r="O1222" s="1">
        <v>1.0</v>
      </c>
      <c r="P1222" s="1">
        <v>1.0</v>
      </c>
      <c r="Q1222" s="1">
        <v>2.0</v>
      </c>
      <c r="R1222" s="1">
        <v>2.0</v>
      </c>
      <c r="S1222" s="1">
        <v>1.0</v>
      </c>
      <c r="T1222" s="1">
        <v>1.0</v>
      </c>
      <c r="U1222" s="1">
        <v>2.0</v>
      </c>
      <c r="V1222" s="1">
        <v>1.0</v>
      </c>
      <c r="W1222" s="1">
        <v>2.0</v>
      </c>
      <c r="X1222" s="1">
        <v>2.0</v>
      </c>
      <c r="Y1222" s="1">
        <v>2.0</v>
      </c>
      <c r="Z1222" s="1">
        <v>1.0</v>
      </c>
      <c r="AA1222" s="1">
        <v>2.0</v>
      </c>
      <c r="AB1222" s="1">
        <v>2.0</v>
      </c>
      <c r="AC1222" s="1">
        <v>2.0</v>
      </c>
      <c r="AD1222" s="1">
        <v>4.0</v>
      </c>
      <c r="AE1222" s="1">
        <v>3.0</v>
      </c>
      <c r="AF1222" s="1">
        <v>3.0</v>
      </c>
      <c r="AG1222" s="1">
        <v>3.0</v>
      </c>
      <c r="AH1222" s="1">
        <v>2.0</v>
      </c>
      <c r="AI1222" s="1">
        <v>2.0</v>
      </c>
      <c r="AJ1222" s="1">
        <v>4.0</v>
      </c>
      <c r="AK1222" s="1">
        <v>3.0</v>
      </c>
      <c r="AL1222" s="1">
        <v>3.0</v>
      </c>
      <c r="AM1222" s="1">
        <v>3.0</v>
      </c>
      <c r="AN1222" s="1">
        <v>2.0</v>
      </c>
      <c r="AO1222" s="1">
        <v>1.0</v>
      </c>
      <c r="AP1222" s="1">
        <v>4.0</v>
      </c>
      <c r="AQ1222" s="1">
        <v>2.0</v>
      </c>
      <c r="AR1222" s="1">
        <v>1.0</v>
      </c>
      <c r="AS1222" s="1">
        <v>3.0</v>
      </c>
      <c r="AT1222" s="1">
        <v>3.0</v>
      </c>
      <c r="AU1222" s="1">
        <v>4.0</v>
      </c>
      <c r="AV1222" s="1">
        <v>3.0</v>
      </c>
      <c r="AW1222" s="1">
        <v>4.0</v>
      </c>
      <c r="AX1222" s="1">
        <v>3.0</v>
      </c>
      <c r="AY1222" s="1">
        <v>3.0</v>
      </c>
      <c r="AZ1222" s="1">
        <v>3.0</v>
      </c>
      <c r="BA1222" s="1">
        <v>4.0</v>
      </c>
      <c r="BB1222" s="1">
        <v>2.0</v>
      </c>
      <c r="BC1222" s="1">
        <v>2.0</v>
      </c>
      <c r="BD1222" s="1">
        <v>2.0</v>
      </c>
      <c r="BE1222" s="1">
        <v>2.0</v>
      </c>
      <c r="BF1222" s="1">
        <v>2.0</v>
      </c>
      <c r="BG1222" s="1">
        <v>3.0</v>
      </c>
      <c r="BH1222" s="1">
        <v>2.0</v>
      </c>
      <c r="BI1222" s="1">
        <v>2.0</v>
      </c>
      <c r="BJ1222" s="1">
        <v>2.0</v>
      </c>
      <c r="BK1222" s="1">
        <v>3.0</v>
      </c>
      <c r="BL1222" s="1">
        <v>3.0</v>
      </c>
      <c r="BM1222" s="1">
        <v>3.0</v>
      </c>
      <c r="BN1222" s="1">
        <v>4.0</v>
      </c>
      <c r="BO1222" s="1">
        <v>3.0</v>
      </c>
      <c r="BP1222" s="1">
        <v>3.0</v>
      </c>
      <c r="BQ1222" s="1">
        <v>3.0</v>
      </c>
      <c r="BR1222" s="1">
        <v>3.0</v>
      </c>
      <c r="BS1222" s="1">
        <v>2.0</v>
      </c>
      <c r="BT1222" s="1">
        <v>2.0</v>
      </c>
      <c r="BU1222" s="1">
        <v>3.0</v>
      </c>
      <c r="BV1222" s="1">
        <v>3.0</v>
      </c>
      <c r="BW1222" s="1">
        <v>3.0</v>
      </c>
      <c r="BX1222" s="1">
        <v>2.0</v>
      </c>
      <c r="BY1222" s="1">
        <v>1.0</v>
      </c>
      <c r="BZ1222" s="1">
        <v>2.0</v>
      </c>
      <c r="CA1222" s="64">
        <f t="shared" si="32"/>
        <v>193</v>
      </c>
      <c r="CB1222" s="45">
        <f t="shared" si="33"/>
        <v>36</v>
      </c>
      <c r="CC1222" s="45">
        <f t="shared" si="34"/>
        <v>11</v>
      </c>
      <c r="CD1222" s="45">
        <f t="shared" si="35"/>
        <v>14</v>
      </c>
      <c r="CE1222" s="45">
        <f t="shared" si="36"/>
        <v>24</v>
      </c>
      <c r="CF1222" s="45">
        <f t="shared" si="37"/>
        <v>19</v>
      </c>
      <c r="CG1222" s="45">
        <f t="shared" si="38"/>
        <v>27</v>
      </c>
      <c r="CH1222" s="45">
        <f t="shared" si="39"/>
        <v>17</v>
      </c>
      <c r="CI1222" s="45">
        <f t="shared" si="40"/>
        <v>0.2</v>
      </c>
      <c r="CJ1222">
        <f t="shared" si="10"/>
        <v>25</v>
      </c>
      <c r="CK1222" s="45">
        <f t="shared" si="41"/>
        <v>18</v>
      </c>
      <c r="CM1222" s="40">
        <f>VLOOKUP(CB1222,'PROMIS 57 T-Score Conversions'!Q$3:R$35,2,TRUE)</f>
        <v>47.8</v>
      </c>
      <c r="CN1222" s="44" t="str">
        <f t="shared" si="20"/>
        <v>Normal</v>
      </c>
      <c r="CO1222" s="40">
        <f>VLOOKUP(CC1222,'PROMIS 57 T-Score Conversions'!A$3:B$35,2,TRUE)</f>
        <v>47.8</v>
      </c>
      <c r="CP1222" s="39" t="str">
        <f t="shared" si="21"/>
        <v>Normal</v>
      </c>
      <c r="CQ1222" s="40">
        <f>VLOOKUP(CD1222,'PROMIS 57 T-Score Conversions'!E$3:F$35,2,TRUE)</f>
        <v>53.2</v>
      </c>
      <c r="CR1222" s="39" t="str">
        <f t="shared" si="22"/>
        <v>Normal</v>
      </c>
      <c r="CS1222" s="40">
        <f>VLOOKUP(CE1222,'PROMIS 57 T-Score Conversions'!U$3:V$35,2,TRUE)</f>
        <v>57.5</v>
      </c>
      <c r="CT1222" s="39" t="str">
        <f t="shared" si="42"/>
        <v>Mild</v>
      </c>
      <c r="CU1222" s="40">
        <f>VLOOKUP(CF1222,'PROMIS 57 T-Score Conversions'!Y$3:Z$35,2,TRUE)</f>
        <v>49</v>
      </c>
      <c r="CV1222" s="39" t="str">
        <f t="shared" si="24"/>
        <v>Normal</v>
      </c>
      <c r="CW1222" s="40">
        <f>vlookup(CG1222,'PROMIS 57 T-Score Conversions'!M$3:N$35,2,TRUE)</f>
        <v>47</v>
      </c>
      <c r="CX1222" s="39" t="str">
        <f t="shared" si="25"/>
        <v>Normal</v>
      </c>
      <c r="CY1222" s="40">
        <f>VLOOKup(CH1222,'PROMIS 57 T-Score Conversions'!I$3:J$35,2,TRUE)</f>
        <v>56.6</v>
      </c>
      <c r="CZ1222" s="39" t="str">
        <f t="shared" si="26"/>
        <v>Mild</v>
      </c>
      <c r="DA1222" s="37">
        <f>VLOOKUP(CJ1222,'PROMIS 57 T-Score Conversions'!AC$3:AD$35,2,TRUE)</f>
        <v>41.09</v>
      </c>
      <c r="DB1222" s="44" t="str">
        <f t="shared" si="30"/>
        <v>Mild</v>
      </c>
      <c r="DC1222" s="40">
        <f>VLOOKUP(CK1222,'PROMIS 57 T-Score Conversions'!AG$3:AH$35,2,TRUE)</f>
        <v>37.97</v>
      </c>
      <c r="DD1222" s="39" t="str">
        <f t="shared" si="31"/>
        <v>Normal</v>
      </c>
    </row>
    <row r="1223">
      <c r="A1223" s="1" t="b">
        <v>1</v>
      </c>
      <c r="B1223" s="1" t="b">
        <v>1</v>
      </c>
      <c r="C1223" s="20">
        <v>44265.277659837964</v>
      </c>
      <c r="D1223" s="1" t="s">
        <v>532</v>
      </c>
      <c r="E1223" s="1">
        <v>2272.0</v>
      </c>
      <c r="F1223" s="1">
        <v>3.0</v>
      </c>
      <c r="G1223" s="1">
        <v>3.0</v>
      </c>
      <c r="H1223" s="1">
        <v>4.0</v>
      </c>
      <c r="I1223" s="1">
        <v>3.0</v>
      </c>
      <c r="J1223" s="1">
        <v>3.0</v>
      </c>
      <c r="K1223" s="1">
        <v>3.0</v>
      </c>
      <c r="L1223" s="1">
        <v>3.0</v>
      </c>
      <c r="M1223" s="1">
        <v>2.0</v>
      </c>
      <c r="N1223" s="1">
        <v>3.0</v>
      </c>
      <c r="O1223" s="1">
        <v>3.0</v>
      </c>
      <c r="P1223" s="1">
        <v>3.0</v>
      </c>
      <c r="Q1223" s="1">
        <v>3.0</v>
      </c>
      <c r="R1223" s="1">
        <v>3.0</v>
      </c>
      <c r="S1223" s="1">
        <v>3.0</v>
      </c>
      <c r="T1223" s="1">
        <v>3.0</v>
      </c>
      <c r="U1223" s="1">
        <v>3.0</v>
      </c>
      <c r="V1223" s="1">
        <v>3.0</v>
      </c>
      <c r="W1223" s="1">
        <v>3.0</v>
      </c>
      <c r="X1223" s="1">
        <v>3.0</v>
      </c>
      <c r="Y1223" s="1">
        <v>3.0</v>
      </c>
      <c r="Z1223" s="1">
        <v>3.0</v>
      </c>
      <c r="AA1223" s="1">
        <v>3.0</v>
      </c>
      <c r="AB1223" s="1">
        <v>3.0</v>
      </c>
      <c r="AC1223" s="1">
        <v>3.0</v>
      </c>
      <c r="AD1223" s="1">
        <v>3.0</v>
      </c>
      <c r="AE1223" s="1">
        <v>3.0</v>
      </c>
      <c r="AF1223" s="1">
        <v>3.0</v>
      </c>
      <c r="AG1223" s="1">
        <v>3.0</v>
      </c>
      <c r="AH1223" s="1">
        <v>3.0</v>
      </c>
      <c r="AI1223" s="1">
        <v>3.0</v>
      </c>
      <c r="AJ1223" s="1">
        <v>3.0</v>
      </c>
      <c r="AK1223" s="1">
        <v>3.0</v>
      </c>
      <c r="AL1223" s="1">
        <v>3.0</v>
      </c>
      <c r="AM1223" s="1">
        <v>3.0</v>
      </c>
      <c r="AN1223" s="1">
        <v>3.0</v>
      </c>
      <c r="AO1223" s="1">
        <v>3.0</v>
      </c>
      <c r="AP1223" s="1">
        <v>3.0</v>
      </c>
      <c r="AQ1223" s="1">
        <v>3.0</v>
      </c>
      <c r="AR1223" s="1">
        <v>3.0</v>
      </c>
      <c r="AS1223" s="1">
        <v>3.0</v>
      </c>
      <c r="AT1223" s="1">
        <v>3.0</v>
      </c>
      <c r="AU1223" s="1">
        <v>3.0</v>
      </c>
      <c r="AV1223" s="1">
        <v>3.0</v>
      </c>
      <c r="AW1223" s="1">
        <v>3.0</v>
      </c>
      <c r="AX1223" s="1">
        <v>3.0</v>
      </c>
      <c r="AY1223" s="1">
        <v>2.0</v>
      </c>
      <c r="AZ1223" s="1">
        <v>3.0</v>
      </c>
      <c r="BA1223" s="1">
        <v>3.0</v>
      </c>
      <c r="BB1223" s="1">
        <v>3.0</v>
      </c>
      <c r="BC1223" s="1">
        <v>3.0</v>
      </c>
      <c r="BD1223" s="1">
        <v>3.0</v>
      </c>
      <c r="BE1223" s="1">
        <v>3.0</v>
      </c>
      <c r="BF1223" s="1">
        <v>3.0</v>
      </c>
      <c r="BG1223" s="1">
        <v>3.0</v>
      </c>
      <c r="BH1223" s="1">
        <v>3.0</v>
      </c>
      <c r="BI1223" s="1">
        <v>3.0</v>
      </c>
      <c r="BJ1223" s="1">
        <v>2.0</v>
      </c>
      <c r="BK1223" s="1">
        <v>3.0</v>
      </c>
      <c r="BL1223" s="1">
        <v>3.0</v>
      </c>
      <c r="BM1223" s="1">
        <v>3.0</v>
      </c>
      <c r="BN1223" s="1">
        <v>3.0</v>
      </c>
      <c r="BO1223" s="1">
        <v>3.0</v>
      </c>
      <c r="BP1223" s="1">
        <v>3.0</v>
      </c>
      <c r="BQ1223" s="1">
        <v>3.0</v>
      </c>
      <c r="BR1223" s="1">
        <v>3.0</v>
      </c>
      <c r="BS1223" s="1">
        <v>3.0</v>
      </c>
      <c r="BT1223" s="1">
        <v>3.0</v>
      </c>
      <c r="BU1223" s="1">
        <v>3.0</v>
      </c>
      <c r="BV1223" s="1">
        <v>3.0</v>
      </c>
      <c r="BW1223" s="1">
        <v>3.0</v>
      </c>
      <c r="BX1223" s="1">
        <v>3.0</v>
      </c>
      <c r="BY1223" s="1">
        <v>3.0</v>
      </c>
      <c r="BZ1223" s="1">
        <v>3.0</v>
      </c>
      <c r="CA1223" s="64">
        <f t="shared" si="32"/>
        <v>217</v>
      </c>
      <c r="CB1223" s="45">
        <f t="shared" si="33"/>
        <v>24</v>
      </c>
      <c r="CC1223" s="45">
        <f t="shared" si="34"/>
        <v>24</v>
      </c>
      <c r="CD1223" s="45">
        <f t="shared" si="35"/>
        <v>24</v>
      </c>
      <c r="CE1223" s="45">
        <f t="shared" si="36"/>
        <v>24</v>
      </c>
      <c r="CF1223" s="45">
        <f t="shared" si="37"/>
        <v>24</v>
      </c>
      <c r="CG1223" s="45">
        <f t="shared" si="38"/>
        <v>23</v>
      </c>
      <c r="CH1223" s="45">
        <f t="shared" si="39"/>
        <v>24</v>
      </c>
      <c r="CI1223" s="45">
        <f t="shared" si="40"/>
        <v>0.2</v>
      </c>
      <c r="CJ1223">
        <f t="shared" si="10"/>
        <v>24</v>
      </c>
      <c r="CK1223" s="45">
        <f t="shared" si="41"/>
        <v>24</v>
      </c>
      <c r="CM1223" s="40">
        <f>VLOOKUP(CB1223,'PROMIS 57 T-Score Conversions'!Q$3:R$35,2,TRUE)</f>
        <v>38.1</v>
      </c>
      <c r="CN1223" s="44" t="str">
        <f t="shared" si="20"/>
        <v>Moderate</v>
      </c>
      <c r="CO1223" s="40">
        <f>VLOOKUP(CC1223,'PROMIS 57 T-Score Conversions'!A$3:B$35,2,TRUE)</f>
        <v>62.5</v>
      </c>
      <c r="CP1223" s="39" t="str">
        <f t="shared" si="21"/>
        <v>Moderate</v>
      </c>
      <c r="CQ1223" s="40">
        <f>VLOOKUP(CD1223,'PROMIS 57 T-Score Conversions'!E$3:F$35,2,TRUE)</f>
        <v>62.1</v>
      </c>
      <c r="CR1223" s="39" t="str">
        <f t="shared" si="22"/>
        <v>Moderate</v>
      </c>
      <c r="CS1223" s="40">
        <f>VLOOKUP(CE1223,'PROMIS 57 T-Score Conversions'!U$3:V$35,2,TRUE)</f>
        <v>57.5</v>
      </c>
      <c r="CT1223" s="39" t="str">
        <f t="shared" si="42"/>
        <v>Mild</v>
      </c>
      <c r="CU1223" s="40">
        <f>VLOOKUP(CF1223,'PROMIS 57 T-Score Conversions'!Y$3:Z$35,2,TRUE)</f>
        <v>54.3</v>
      </c>
      <c r="CV1223" s="39" t="str">
        <f t="shared" si="24"/>
        <v>Normal</v>
      </c>
      <c r="CW1223" s="40">
        <f>vlookup(CG1223,'PROMIS 57 T-Score Conversions'!M$3:N$35,2,TRUE)</f>
        <v>43</v>
      </c>
      <c r="CX1223" s="39" t="str">
        <f t="shared" si="25"/>
        <v>Mild</v>
      </c>
      <c r="CY1223" s="40">
        <f>VLOOKup(CH1223,'PROMIS 57 T-Score Conversions'!I$3:J$35,2,TRUE)</f>
        <v>61.5</v>
      </c>
      <c r="CZ1223" s="39" t="str">
        <f t="shared" si="26"/>
        <v>Moderate</v>
      </c>
      <c r="DA1223" s="37">
        <f>VLOOKUP(CJ1223,'PROMIS 57 T-Score Conversions'!AC$3:AD$35,2,TRUE)</f>
        <v>40.29</v>
      </c>
      <c r="DB1223" s="44" t="str">
        <f t="shared" si="30"/>
        <v>Mild</v>
      </c>
      <c r="DC1223" s="40">
        <f>VLOOKUP(CK1223,'PROMIS 57 T-Score Conversions'!AG$3:AH$35,2,TRUE)</f>
        <v>43.42</v>
      </c>
      <c r="DD1223" s="39" t="str">
        <f t="shared" si="31"/>
        <v>Normal</v>
      </c>
    </row>
    <row r="1224">
      <c r="A1224" s="1" t="b">
        <v>1</v>
      </c>
      <c r="B1224" s="1" t="b">
        <v>1</v>
      </c>
      <c r="C1224" s="20">
        <v>44265.620519895834</v>
      </c>
      <c r="D1224" s="1" t="s">
        <v>653</v>
      </c>
      <c r="E1224" s="1">
        <v>2519.0</v>
      </c>
      <c r="F1224" s="1">
        <v>2.0</v>
      </c>
      <c r="G1224" s="1">
        <v>4.0</v>
      </c>
      <c r="H1224" s="1">
        <v>4.0</v>
      </c>
      <c r="I1224" s="1">
        <v>2.0</v>
      </c>
      <c r="J1224" s="1">
        <v>1.0</v>
      </c>
      <c r="K1224" s="1">
        <v>2.0</v>
      </c>
      <c r="L1224" s="1">
        <v>2.0</v>
      </c>
      <c r="M1224" s="1">
        <v>1.0</v>
      </c>
      <c r="N1224" s="1">
        <v>4.0</v>
      </c>
      <c r="O1224" s="1">
        <v>5.0</v>
      </c>
      <c r="P1224" s="1">
        <v>5.0</v>
      </c>
      <c r="Q1224" s="1">
        <v>5.0</v>
      </c>
      <c r="R1224" s="1">
        <v>5.0</v>
      </c>
      <c r="S1224" s="1">
        <v>5.0</v>
      </c>
      <c r="T1224" s="1">
        <v>5.0</v>
      </c>
      <c r="U1224" s="1">
        <v>5.0</v>
      </c>
      <c r="V1224" s="1">
        <v>4.0</v>
      </c>
      <c r="W1224" s="1">
        <v>5.0</v>
      </c>
      <c r="X1224" s="1">
        <v>5.0</v>
      </c>
      <c r="Y1224" s="1">
        <v>5.0</v>
      </c>
      <c r="Z1224" s="1">
        <v>5.0</v>
      </c>
      <c r="AA1224" s="1">
        <v>5.0</v>
      </c>
      <c r="AB1224" s="1">
        <v>5.0</v>
      </c>
      <c r="AC1224" s="1">
        <v>3.0</v>
      </c>
      <c r="AD1224" s="1">
        <v>2.0</v>
      </c>
      <c r="AE1224" s="1">
        <v>4.0</v>
      </c>
      <c r="AF1224" s="1">
        <v>5.0</v>
      </c>
      <c r="AG1224" s="1">
        <v>3.0</v>
      </c>
      <c r="AH1224" s="1">
        <v>4.0</v>
      </c>
      <c r="AI1224" s="1">
        <v>4.0</v>
      </c>
      <c r="AJ1224" s="1">
        <v>5.0</v>
      </c>
      <c r="AK1224" s="1">
        <v>5.0</v>
      </c>
      <c r="AL1224" s="1">
        <v>4.0</v>
      </c>
      <c r="AM1224" s="1">
        <v>4.0</v>
      </c>
      <c r="AN1224" s="1">
        <v>5.0</v>
      </c>
      <c r="AO1224" s="1">
        <v>4.0</v>
      </c>
      <c r="AP1224" s="1">
        <v>4.0</v>
      </c>
      <c r="AQ1224" s="1">
        <v>5.0</v>
      </c>
      <c r="AR1224" s="1">
        <v>3.0</v>
      </c>
      <c r="AS1224" s="1">
        <v>5.0</v>
      </c>
      <c r="AT1224" s="1">
        <v>2.0</v>
      </c>
      <c r="AU1224" s="1">
        <v>2.0</v>
      </c>
      <c r="AV1224" s="1">
        <v>1.0</v>
      </c>
      <c r="AW1224" s="1">
        <v>1.0</v>
      </c>
      <c r="AX1224" s="1">
        <v>1.0</v>
      </c>
      <c r="AY1224" s="1">
        <v>1.0</v>
      </c>
      <c r="AZ1224" s="1">
        <v>1.0</v>
      </c>
      <c r="BA1224" s="1">
        <v>1.0</v>
      </c>
      <c r="BB1224" s="1">
        <v>5.0</v>
      </c>
      <c r="BC1224" s="1">
        <v>5.0</v>
      </c>
      <c r="BD1224" s="1">
        <v>4.0</v>
      </c>
      <c r="BE1224" s="1">
        <v>4.0</v>
      </c>
      <c r="BF1224" s="1">
        <v>5.0</v>
      </c>
      <c r="BG1224" s="1">
        <v>4.0</v>
      </c>
      <c r="BH1224" s="1">
        <v>5.0</v>
      </c>
      <c r="BI1224" s="1">
        <v>5.0</v>
      </c>
      <c r="BJ1224" s="1">
        <v>7.0</v>
      </c>
      <c r="BK1224" s="1">
        <v>1.0</v>
      </c>
      <c r="BL1224" s="1">
        <v>1.0</v>
      </c>
      <c r="BM1224" s="1">
        <v>3.0</v>
      </c>
      <c r="BN1224" s="1">
        <v>1.0</v>
      </c>
      <c r="BO1224" s="1">
        <v>1.0</v>
      </c>
      <c r="BP1224" s="1">
        <v>2.0</v>
      </c>
      <c r="BQ1224" s="1">
        <v>2.0</v>
      </c>
      <c r="BR1224" s="1">
        <v>1.0</v>
      </c>
      <c r="BS1224" s="1">
        <v>3.0</v>
      </c>
      <c r="BT1224" s="1">
        <v>5.0</v>
      </c>
      <c r="BU1224" s="1">
        <v>3.0</v>
      </c>
      <c r="BV1224" s="1">
        <v>5.0</v>
      </c>
      <c r="BW1224" s="1">
        <v>4.0</v>
      </c>
      <c r="BX1224" s="1">
        <v>5.0</v>
      </c>
      <c r="BY1224" s="1">
        <v>3.0</v>
      </c>
      <c r="BZ1224" s="1">
        <v>5.0</v>
      </c>
      <c r="CA1224" s="64">
        <f t="shared" si="32"/>
        <v>259</v>
      </c>
      <c r="CB1224" s="45">
        <f t="shared" si="33"/>
        <v>18</v>
      </c>
      <c r="CC1224" s="45">
        <f t="shared" si="34"/>
        <v>39</v>
      </c>
      <c r="CD1224" s="45">
        <f t="shared" si="35"/>
        <v>37</v>
      </c>
      <c r="CE1224" s="45">
        <f t="shared" si="36"/>
        <v>32</v>
      </c>
      <c r="CF1224" s="45">
        <f t="shared" si="37"/>
        <v>34</v>
      </c>
      <c r="CG1224" s="45">
        <f t="shared" si="38"/>
        <v>10</v>
      </c>
      <c r="CH1224" s="45">
        <f t="shared" si="39"/>
        <v>37</v>
      </c>
      <c r="CI1224" s="45">
        <f t="shared" si="40"/>
        <v>0.7</v>
      </c>
      <c r="CJ1224">
        <f t="shared" si="10"/>
        <v>12</v>
      </c>
      <c r="CK1224" s="45">
        <f t="shared" si="41"/>
        <v>33</v>
      </c>
      <c r="CM1224" s="40">
        <f>VLOOKUP(CB1224,'PROMIS 57 T-Score Conversions'!Q$3:R$35,2,TRUE)</f>
        <v>34</v>
      </c>
      <c r="CN1224" s="44" t="str">
        <f t="shared" si="20"/>
        <v>Moderate</v>
      </c>
      <c r="CO1224" s="40">
        <f>VLOOKUP(CC1224,'PROMIS 57 T-Score Conversions'!A$3:B$35,2,TRUE)</f>
        <v>80</v>
      </c>
      <c r="CP1224" s="39" t="str">
        <f t="shared" si="21"/>
        <v>Severe</v>
      </c>
      <c r="CQ1224" s="40">
        <f>VLOOKUP(CD1224,'PROMIS 57 T-Score Conversions'!E$3:F$35,2,TRUE)</f>
        <v>75</v>
      </c>
      <c r="CR1224" s="39" t="str">
        <f t="shared" si="22"/>
        <v>Severe</v>
      </c>
      <c r="CS1224" s="40">
        <f>VLOOKUP(CE1224,'PROMIS 57 T-Score Conversions'!U$3:V$35,2,TRUE)</f>
        <v>65.3</v>
      </c>
      <c r="CT1224" s="39" t="str">
        <f t="shared" si="42"/>
        <v>Moderate</v>
      </c>
      <c r="CU1224" s="40">
        <f>VLOOKUP(CF1224,'PROMIS 57 T-Score Conversions'!Y$3:Z$35,2,TRUE)</f>
        <v>64.8</v>
      </c>
      <c r="CV1224" s="39" t="str">
        <f t="shared" si="24"/>
        <v>Moderate</v>
      </c>
      <c r="CW1224" s="40">
        <f>vlookup(CG1224,'PROMIS 57 T-Score Conversions'!M$3:N$35,2,TRUE)</f>
        <v>31.3</v>
      </c>
      <c r="CX1224" s="39" t="str">
        <f t="shared" si="25"/>
        <v>Moderate</v>
      </c>
      <c r="CY1224" s="40">
        <f>VLOOKup(CH1224,'PROMIS 57 T-Score Conversions'!I$3:J$35,2,TRUE)</f>
        <v>71</v>
      </c>
      <c r="CZ1224" s="39" t="str">
        <f t="shared" si="26"/>
        <v>Severe</v>
      </c>
      <c r="DA1224" s="37">
        <f>VLOOKUP(CJ1224,'PROMIS 57 T-Score Conversions'!AC$3:AD$35,2,TRUE)</f>
        <v>30.11</v>
      </c>
      <c r="DB1224" s="44" t="str">
        <f t="shared" si="30"/>
        <v>Moderate</v>
      </c>
      <c r="DC1224" s="40">
        <f>VLOOKUP(CK1224,'PROMIS 57 T-Score Conversions'!AG$3:AH$35,2,TRUE)</f>
        <v>52.42</v>
      </c>
      <c r="DD1224" s="39" t="str">
        <f t="shared" si="31"/>
        <v>Normal</v>
      </c>
    </row>
    <row r="1225">
      <c r="A1225" s="1" t="b">
        <v>1</v>
      </c>
      <c r="B1225" s="1" t="b">
        <v>1</v>
      </c>
      <c r="C1225" s="20">
        <v>44265.74112002314</v>
      </c>
      <c r="D1225" s="1" t="s">
        <v>654</v>
      </c>
      <c r="E1225" s="1">
        <v>2520.0</v>
      </c>
      <c r="F1225" s="1">
        <v>3.0</v>
      </c>
      <c r="G1225" s="1">
        <v>1.0</v>
      </c>
      <c r="H1225" s="1">
        <v>3.0</v>
      </c>
      <c r="I1225" s="1">
        <v>3.0</v>
      </c>
      <c r="J1225" s="1">
        <v>2.0</v>
      </c>
      <c r="K1225" s="1">
        <v>4.0</v>
      </c>
      <c r="L1225" s="1">
        <v>4.0</v>
      </c>
      <c r="M1225" s="1">
        <v>1.0</v>
      </c>
      <c r="N1225" s="1">
        <v>4.0</v>
      </c>
      <c r="O1225" s="1">
        <v>2.0</v>
      </c>
      <c r="P1225" s="1">
        <v>2.0</v>
      </c>
      <c r="Q1225" s="1">
        <v>4.0</v>
      </c>
      <c r="R1225" s="1">
        <v>4.0</v>
      </c>
      <c r="S1225" s="1">
        <v>1.0</v>
      </c>
      <c r="T1225" s="1">
        <v>3.0</v>
      </c>
      <c r="U1225" s="1">
        <v>3.0</v>
      </c>
      <c r="V1225" s="1">
        <v>1.0</v>
      </c>
      <c r="W1225" s="1">
        <v>2.0</v>
      </c>
      <c r="X1225" s="1">
        <v>3.0</v>
      </c>
      <c r="Y1225" s="1">
        <v>2.0</v>
      </c>
      <c r="Z1225" s="1">
        <v>1.0</v>
      </c>
      <c r="AA1225" s="1">
        <v>3.0</v>
      </c>
      <c r="AB1225" s="1">
        <v>2.0</v>
      </c>
      <c r="AC1225" s="1">
        <v>2.0</v>
      </c>
      <c r="AD1225" s="1">
        <v>4.0</v>
      </c>
      <c r="AE1225" s="1">
        <v>4.0</v>
      </c>
      <c r="AF1225" s="1">
        <v>4.0</v>
      </c>
      <c r="AG1225" s="1">
        <v>4.0</v>
      </c>
      <c r="AH1225" s="1">
        <v>4.0</v>
      </c>
      <c r="AI1225" s="1">
        <v>5.0</v>
      </c>
      <c r="AJ1225" s="1">
        <v>4.0</v>
      </c>
      <c r="AK1225" s="1">
        <v>3.0</v>
      </c>
      <c r="AL1225" s="1">
        <v>3.0</v>
      </c>
      <c r="AM1225" s="1">
        <v>4.0</v>
      </c>
      <c r="AN1225" s="1">
        <v>4.0</v>
      </c>
      <c r="AO1225" s="1">
        <v>4.0</v>
      </c>
      <c r="AP1225" s="1">
        <v>4.0</v>
      </c>
      <c r="AQ1225" s="1">
        <v>4.0</v>
      </c>
      <c r="AR1225" s="1">
        <v>2.0</v>
      </c>
      <c r="AS1225" s="1">
        <v>5.0</v>
      </c>
      <c r="AT1225" s="1">
        <v>1.0</v>
      </c>
      <c r="AU1225" s="1">
        <v>1.0</v>
      </c>
      <c r="AV1225" s="1">
        <v>3.0</v>
      </c>
      <c r="AW1225" s="1">
        <v>1.0</v>
      </c>
      <c r="AX1225" s="1">
        <v>1.0</v>
      </c>
      <c r="AY1225" s="1">
        <v>1.0</v>
      </c>
      <c r="AZ1225" s="1">
        <v>1.0</v>
      </c>
      <c r="BA1225" s="1">
        <v>3.0</v>
      </c>
      <c r="BB1225" s="1">
        <v>3.0</v>
      </c>
      <c r="BC1225" s="1">
        <v>3.0</v>
      </c>
      <c r="BD1225" s="1">
        <v>3.0</v>
      </c>
      <c r="BE1225" s="1">
        <v>3.0</v>
      </c>
      <c r="BF1225" s="1">
        <v>4.0</v>
      </c>
      <c r="BG1225" s="1">
        <v>4.0</v>
      </c>
      <c r="BH1225" s="1">
        <v>4.0</v>
      </c>
      <c r="BI1225" s="1">
        <v>4.0</v>
      </c>
      <c r="BJ1225" s="1">
        <v>4.0</v>
      </c>
      <c r="BK1225" s="1">
        <v>2.0</v>
      </c>
      <c r="BL1225" s="1">
        <v>4.0</v>
      </c>
      <c r="BM1225" s="1">
        <v>3.0</v>
      </c>
      <c r="BN1225" s="1">
        <v>3.0</v>
      </c>
      <c r="BO1225" s="1">
        <v>3.0</v>
      </c>
      <c r="BP1225" s="1">
        <v>3.0</v>
      </c>
      <c r="BQ1225" s="1">
        <v>3.0</v>
      </c>
      <c r="BR1225" s="1">
        <v>4.0</v>
      </c>
      <c r="BS1225" s="1">
        <v>2.0</v>
      </c>
      <c r="BT1225" s="1">
        <v>2.0</v>
      </c>
      <c r="BU1225" s="1">
        <v>2.0</v>
      </c>
      <c r="BV1225" s="1">
        <v>2.0</v>
      </c>
      <c r="BW1225" s="1">
        <v>2.0</v>
      </c>
      <c r="BX1225" s="1">
        <v>2.0</v>
      </c>
      <c r="BY1225" s="1">
        <v>1.0</v>
      </c>
      <c r="BZ1225" s="1">
        <v>2.0</v>
      </c>
      <c r="CA1225" s="64">
        <f t="shared" si="32"/>
        <v>206</v>
      </c>
      <c r="CB1225" s="45">
        <f t="shared" si="33"/>
        <v>21</v>
      </c>
      <c r="CC1225" s="45">
        <f t="shared" si="34"/>
        <v>23</v>
      </c>
      <c r="CD1225" s="45">
        <f t="shared" si="35"/>
        <v>16</v>
      </c>
      <c r="CE1225" s="45">
        <f t="shared" si="36"/>
        <v>32</v>
      </c>
      <c r="CF1225" s="45">
        <f t="shared" si="37"/>
        <v>30</v>
      </c>
      <c r="CG1225" s="45">
        <f t="shared" si="38"/>
        <v>12</v>
      </c>
      <c r="CH1225" s="45">
        <f t="shared" si="39"/>
        <v>28</v>
      </c>
      <c r="CI1225" s="45">
        <f t="shared" si="40"/>
        <v>0.4</v>
      </c>
      <c r="CJ1225">
        <f t="shared" si="10"/>
        <v>25</v>
      </c>
      <c r="CK1225" s="45">
        <f t="shared" si="41"/>
        <v>15</v>
      </c>
      <c r="CM1225" s="40">
        <f>VLOOKUP(CB1225,'PROMIS 57 T-Score Conversions'!Q$3:R$35,2,TRUE)</f>
        <v>36.1</v>
      </c>
      <c r="CN1225" s="44" t="str">
        <f t="shared" si="20"/>
        <v>Moderate</v>
      </c>
      <c r="CO1225" s="40">
        <f>VLOOKUP(CC1225,'PROMIS 57 T-Score Conversions'!A$3:B$35,2,TRUE)</f>
        <v>61.4</v>
      </c>
      <c r="CP1225" s="39" t="str">
        <f t="shared" si="21"/>
        <v>Moderate</v>
      </c>
      <c r="CQ1225" s="40">
        <f>VLOOKUP(CD1225,'PROMIS 57 T-Score Conversions'!E$3:F$35,2,TRUE)</f>
        <v>55.1</v>
      </c>
      <c r="CR1225" s="39" t="str">
        <f t="shared" si="22"/>
        <v>Mild</v>
      </c>
      <c r="CS1225" s="40">
        <f>VLOOKUP(CE1225,'PROMIS 57 T-Score Conversions'!U$3:V$35,2,TRUE)</f>
        <v>65.3</v>
      </c>
      <c r="CT1225" s="39" t="str">
        <f t="shared" si="42"/>
        <v>Moderate</v>
      </c>
      <c r="CU1225" s="40">
        <f>VLOOKUP(CF1225,'PROMIS 57 T-Score Conversions'!Y$3:Z$35,2,TRUE)</f>
        <v>60.4</v>
      </c>
      <c r="CV1225" s="39" t="str">
        <f t="shared" si="24"/>
        <v>Moderate</v>
      </c>
      <c r="CW1225" s="40">
        <f>vlookup(CG1225,'PROMIS 57 T-Score Conversions'!M$3:N$35,2,TRUE)</f>
        <v>33.6</v>
      </c>
      <c r="CX1225" s="39" t="str">
        <f t="shared" si="25"/>
        <v>Moderate</v>
      </c>
      <c r="CY1225" s="40">
        <f>VLOOKup(CH1225,'PROMIS 57 T-Score Conversions'!I$3:J$35,2,TRUE)</f>
        <v>64.1</v>
      </c>
      <c r="CZ1225" s="39" t="str">
        <f t="shared" si="26"/>
        <v>Moderate</v>
      </c>
      <c r="DA1225" s="37">
        <f>VLOOKUP(CJ1225,'PROMIS 57 T-Score Conversions'!AC$3:AD$35,2,TRUE)</f>
        <v>41.09</v>
      </c>
      <c r="DB1225" s="44" t="str">
        <f t="shared" si="30"/>
        <v>Mild</v>
      </c>
      <c r="DC1225" s="40">
        <f>VLOOKUP(CK1225,'PROMIS 57 T-Score Conversions'!AG$3:AH$35,2,TRUE)</f>
        <v>35.07</v>
      </c>
      <c r="DD1225" s="39" t="str">
        <f t="shared" si="31"/>
        <v>Normal</v>
      </c>
    </row>
    <row r="1226">
      <c r="A1226" s="1" t="b">
        <v>1</v>
      </c>
      <c r="B1226" s="1" t="b">
        <v>1</v>
      </c>
      <c r="C1226" s="20">
        <v>44267.375810937505</v>
      </c>
      <c r="D1226" s="1" t="s">
        <v>525</v>
      </c>
      <c r="E1226" s="1">
        <v>2277.0</v>
      </c>
      <c r="F1226" s="1">
        <v>2.0</v>
      </c>
      <c r="G1226" s="1">
        <v>5.0</v>
      </c>
      <c r="H1226" s="1">
        <v>5.0</v>
      </c>
      <c r="I1226" s="1">
        <v>3.0</v>
      </c>
      <c r="J1226" s="1">
        <v>2.0</v>
      </c>
      <c r="K1226" s="1">
        <v>3.0</v>
      </c>
      <c r="L1226" s="1">
        <v>3.0</v>
      </c>
      <c r="M1226" s="1">
        <v>2.0</v>
      </c>
      <c r="N1226" s="1">
        <v>3.0</v>
      </c>
      <c r="O1226" s="1">
        <v>3.0</v>
      </c>
      <c r="P1226" s="1">
        <v>4.0</v>
      </c>
      <c r="Q1226" s="1">
        <v>4.0</v>
      </c>
      <c r="R1226" s="1">
        <v>4.0</v>
      </c>
      <c r="S1226" s="1">
        <v>4.0</v>
      </c>
      <c r="T1226" s="1">
        <v>4.0</v>
      </c>
      <c r="U1226" s="1">
        <v>4.0</v>
      </c>
      <c r="V1226" s="1">
        <v>4.0</v>
      </c>
      <c r="W1226" s="1">
        <v>2.0</v>
      </c>
      <c r="X1226" s="1">
        <v>4.0</v>
      </c>
      <c r="Y1226" s="1">
        <v>2.0</v>
      </c>
      <c r="Z1226" s="1">
        <v>3.0</v>
      </c>
      <c r="AA1226" s="1">
        <v>4.0</v>
      </c>
      <c r="AB1226" s="1">
        <v>3.0</v>
      </c>
      <c r="AC1226" s="1">
        <v>2.0</v>
      </c>
      <c r="AD1226" s="1">
        <v>5.0</v>
      </c>
      <c r="AE1226" s="1">
        <v>3.0</v>
      </c>
      <c r="AF1226" s="1">
        <v>4.0</v>
      </c>
      <c r="AG1226" s="1">
        <v>5.0</v>
      </c>
      <c r="AH1226" s="1">
        <v>4.0</v>
      </c>
      <c r="AI1226" s="1">
        <v>4.0</v>
      </c>
      <c r="AJ1226" s="1">
        <v>4.0</v>
      </c>
      <c r="AK1226" s="1">
        <v>4.0</v>
      </c>
      <c r="AL1226" s="1">
        <v>3.0</v>
      </c>
      <c r="AM1226" s="1">
        <v>3.0</v>
      </c>
      <c r="AN1226" s="1">
        <v>4.0</v>
      </c>
      <c r="AO1226" s="1">
        <v>5.0</v>
      </c>
      <c r="AP1226" s="1">
        <v>2.0</v>
      </c>
      <c r="AQ1226" s="1">
        <v>5.0</v>
      </c>
      <c r="AR1226" s="1">
        <v>5.0</v>
      </c>
      <c r="AS1226" s="1">
        <v>2.0</v>
      </c>
      <c r="AT1226" s="1">
        <v>3.0</v>
      </c>
      <c r="AU1226" s="1">
        <v>3.0</v>
      </c>
      <c r="AV1226" s="1">
        <v>3.0</v>
      </c>
      <c r="AW1226" s="1">
        <v>3.0</v>
      </c>
      <c r="AX1226" s="1">
        <v>2.0</v>
      </c>
      <c r="AY1226" s="1">
        <v>2.0</v>
      </c>
      <c r="AZ1226" s="1">
        <v>2.0</v>
      </c>
      <c r="BA1226" s="1">
        <v>3.0</v>
      </c>
      <c r="BB1226" s="1">
        <v>4.0</v>
      </c>
      <c r="BC1226" s="1">
        <v>4.0</v>
      </c>
      <c r="BD1226" s="1">
        <v>4.0</v>
      </c>
      <c r="BE1226" s="1">
        <v>4.0</v>
      </c>
      <c r="BF1226" s="1">
        <v>4.0</v>
      </c>
      <c r="BG1226" s="1">
        <v>4.0</v>
      </c>
      <c r="BH1226" s="1">
        <v>4.0</v>
      </c>
      <c r="BI1226" s="1">
        <v>4.0</v>
      </c>
      <c r="BJ1226" s="1">
        <v>7.0</v>
      </c>
      <c r="BK1226" s="1">
        <v>2.0</v>
      </c>
      <c r="BL1226" s="1">
        <v>2.0</v>
      </c>
      <c r="BM1226" s="1">
        <v>2.0</v>
      </c>
      <c r="BN1226" s="1">
        <v>2.0</v>
      </c>
      <c r="BO1226" s="1">
        <v>3.0</v>
      </c>
      <c r="BP1226" s="1">
        <v>2.0</v>
      </c>
      <c r="BQ1226" s="1">
        <v>2.0</v>
      </c>
      <c r="BR1226" s="1">
        <v>2.0</v>
      </c>
      <c r="BS1226" s="1">
        <v>4.0</v>
      </c>
      <c r="BT1226" s="1">
        <v>3.0</v>
      </c>
      <c r="BU1226" s="1">
        <v>4.0</v>
      </c>
      <c r="BV1226" s="1">
        <v>4.0</v>
      </c>
      <c r="BW1226" s="1">
        <v>4.0</v>
      </c>
      <c r="BX1226" s="1">
        <v>4.0</v>
      </c>
      <c r="BY1226" s="1">
        <v>5.0</v>
      </c>
      <c r="BZ1226" s="1">
        <v>4.0</v>
      </c>
      <c r="CA1226" s="64">
        <f t="shared" si="32"/>
        <v>250</v>
      </c>
      <c r="CB1226" s="45">
        <f t="shared" si="33"/>
        <v>25</v>
      </c>
      <c r="CC1226" s="45">
        <f t="shared" si="34"/>
        <v>30</v>
      </c>
      <c r="CD1226" s="45">
        <f t="shared" si="35"/>
        <v>24</v>
      </c>
      <c r="CE1226" s="45">
        <f t="shared" si="36"/>
        <v>33</v>
      </c>
      <c r="CF1226" s="45">
        <f t="shared" si="37"/>
        <v>29</v>
      </c>
      <c r="CG1226" s="45">
        <f t="shared" si="38"/>
        <v>21</v>
      </c>
      <c r="CH1226" s="45">
        <f t="shared" si="39"/>
        <v>32</v>
      </c>
      <c r="CI1226" s="45">
        <f t="shared" si="40"/>
        <v>0.7</v>
      </c>
      <c r="CJ1226">
        <f t="shared" si="10"/>
        <v>17</v>
      </c>
      <c r="CK1226" s="45">
        <f t="shared" si="41"/>
        <v>32</v>
      </c>
      <c r="CM1226" s="40">
        <f>VLOOKUP(CB1226,'PROMIS 57 T-Score Conversions'!Q$3:R$35,2,TRUE)</f>
        <v>38.8</v>
      </c>
      <c r="CN1226" s="44" t="str">
        <f t="shared" si="20"/>
        <v>Moderate</v>
      </c>
      <c r="CO1226" s="40">
        <f>VLOOKUP(CC1226,'PROMIS 57 T-Score Conversions'!A$3:B$35,2,TRUE)</f>
        <v>68.7</v>
      </c>
      <c r="CP1226" s="39" t="str">
        <f t="shared" si="21"/>
        <v>Severe</v>
      </c>
      <c r="CQ1226" s="40">
        <f>VLOOKUP(CD1226,'PROMIS 57 T-Score Conversions'!E$3:F$35,2,TRUE)</f>
        <v>62.1</v>
      </c>
      <c r="CR1226" s="39" t="str">
        <f t="shared" si="22"/>
        <v>Moderate</v>
      </c>
      <c r="CS1226" s="40">
        <f>VLOOKUP(CE1226,'PROMIS 57 T-Score Conversions'!U$3:V$35,2,TRUE)</f>
        <v>66.4</v>
      </c>
      <c r="CT1226" s="39" t="str">
        <f t="shared" si="42"/>
        <v>Moderate</v>
      </c>
      <c r="CU1226" s="40">
        <f>VLOOKUP(CF1226,'PROMIS 57 T-Score Conversions'!Y$3:Z$35,2,TRUE)</f>
        <v>59.4</v>
      </c>
      <c r="CV1226" s="39" t="str">
        <f t="shared" si="24"/>
        <v>Mild</v>
      </c>
      <c r="CW1226" s="40">
        <f>vlookup(CG1226,'PROMIS 57 T-Score Conversions'!M$3:N$35,2,TRUE)</f>
        <v>41.1</v>
      </c>
      <c r="CX1226" s="39" t="str">
        <f t="shared" si="25"/>
        <v>Mild</v>
      </c>
      <c r="CY1226" s="40">
        <f>VLOOKup(CH1226,'PROMIS 57 T-Score Conversions'!I$3:J$35,2,TRUE)</f>
        <v>66.9</v>
      </c>
      <c r="CZ1226" s="39" t="str">
        <f t="shared" si="26"/>
        <v>Moderate</v>
      </c>
      <c r="DA1226" s="37">
        <f>VLOOKUP(CJ1226,'PROMIS 57 T-Score Conversions'!AC$3:AD$35,2,TRUE)</f>
        <v>34.75</v>
      </c>
      <c r="DB1226" s="44" t="str">
        <f t="shared" si="30"/>
        <v>Moderate</v>
      </c>
      <c r="DC1226" s="40">
        <f>VLOOKUP(CK1226,'PROMIS 57 T-Score Conversions'!AG$3:AH$35,2,TRUE)</f>
        <v>51.29</v>
      </c>
      <c r="DD1226" s="39" t="str">
        <f t="shared" si="31"/>
        <v>Normal</v>
      </c>
    </row>
    <row r="1227">
      <c r="A1227" s="1" t="b">
        <v>1</v>
      </c>
      <c r="B1227" s="1" t="b">
        <v>1</v>
      </c>
      <c r="C1227" s="20">
        <v>44267.63561268519</v>
      </c>
      <c r="D1227" s="1" t="s">
        <v>655</v>
      </c>
      <c r="E1227" s="1">
        <v>2403.0</v>
      </c>
      <c r="F1227" s="1">
        <v>3.0</v>
      </c>
      <c r="G1227" s="1">
        <v>3.0</v>
      </c>
      <c r="H1227" s="1">
        <v>4.0</v>
      </c>
      <c r="I1227" s="1">
        <v>2.0</v>
      </c>
      <c r="J1227" s="1">
        <v>1.0</v>
      </c>
      <c r="K1227" s="1">
        <v>3.0</v>
      </c>
      <c r="L1227" s="1">
        <v>2.0</v>
      </c>
      <c r="M1227" s="1">
        <v>1.0</v>
      </c>
      <c r="N1227" s="1">
        <v>1.0</v>
      </c>
      <c r="O1227" s="1">
        <v>1.0</v>
      </c>
      <c r="P1227" s="1">
        <v>1.0</v>
      </c>
      <c r="Q1227" s="1">
        <v>2.0</v>
      </c>
      <c r="R1227" s="1">
        <v>1.0</v>
      </c>
      <c r="S1227" s="1">
        <v>1.0</v>
      </c>
      <c r="T1227" s="1">
        <v>1.0</v>
      </c>
      <c r="U1227" s="1">
        <v>1.0</v>
      </c>
      <c r="V1227" s="1">
        <v>2.0</v>
      </c>
      <c r="W1227" s="1">
        <v>1.0</v>
      </c>
      <c r="X1227" s="1">
        <v>2.0</v>
      </c>
      <c r="Y1227" s="1">
        <v>2.0</v>
      </c>
      <c r="Z1227" s="1">
        <v>2.0</v>
      </c>
      <c r="AA1227" s="1">
        <v>2.0</v>
      </c>
      <c r="AB1227" s="1">
        <v>1.0</v>
      </c>
      <c r="AC1227" s="1">
        <v>2.0</v>
      </c>
      <c r="AD1227" s="1">
        <v>4.0</v>
      </c>
      <c r="AE1227" s="1">
        <v>4.0</v>
      </c>
      <c r="AF1227" s="1">
        <v>3.0</v>
      </c>
      <c r="AG1227" s="1">
        <v>3.0</v>
      </c>
      <c r="AH1227" s="1">
        <v>1.0</v>
      </c>
      <c r="AI1227" s="1">
        <v>4.0</v>
      </c>
      <c r="AJ1227" s="1">
        <v>4.0</v>
      </c>
      <c r="AK1227" s="1">
        <v>4.0</v>
      </c>
      <c r="AL1227" s="1">
        <v>2.0</v>
      </c>
      <c r="AM1227" s="1">
        <v>2.0</v>
      </c>
      <c r="AN1227" s="1">
        <v>2.0</v>
      </c>
      <c r="AO1227" s="1">
        <v>3.0</v>
      </c>
      <c r="AP1227" s="1">
        <v>2.0</v>
      </c>
      <c r="AQ1227" s="1">
        <v>2.0</v>
      </c>
      <c r="AR1227" s="1">
        <v>1.0</v>
      </c>
      <c r="AS1227" s="1">
        <v>2.0</v>
      </c>
      <c r="AT1227" s="1">
        <v>2.0</v>
      </c>
      <c r="AU1227" s="1">
        <v>2.0</v>
      </c>
      <c r="AV1227" s="1">
        <v>2.0</v>
      </c>
      <c r="AW1227" s="1">
        <v>2.0</v>
      </c>
      <c r="AX1227" s="1">
        <v>2.0</v>
      </c>
      <c r="AY1227" s="1">
        <v>1.0</v>
      </c>
      <c r="AZ1227" s="1">
        <v>1.0</v>
      </c>
      <c r="BA1227" s="1">
        <v>1.0</v>
      </c>
      <c r="BB1227" s="1">
        <v>3.0</v>
      </c>
      <c r="BC1227" s="1">
        <v>3.0</v>
      </c>
      <c r="BD1227" s="1">
        <v>3.0</v>
      </c>
      <c r="BE1227" s="1">
        <v>3.0</v>
      </c>
      <c r="BF1227" s="1">
        <v>4.0</v>
      </c>
      <c r="BG1227" s="1">
        <v>4.0</v>
      </c>
      <c r="BH1227" s="1">
        <v>3.0</v>
      </c>
      <c r="BI1227" s="1">
        <v>3.0</v>
      </c>
      <c r="BJ1227" s="1">
        <v>7.0</v>
      </c>
      <c r="BK1227" s="1">
        <v>1.0</v>
      </c>
      <c r="BL1227" s="1">
        <v>1.0</v>
      </c>
      <c r="BM1227" s="1">
        <v>1.0</v>
      </c>
      <c r="BN1227" s="1">
        <v>1.0</v>
      </c>
      <c r="BO1227" s="1">
        <v>1.0</v>
      </c>
      <c r="BP1227" s="1">
        <v>1.0</v>
      </c>
      <c r="BQ1227" s="1">
        <v>1.0</v>
      </c>
      <c r="BR1227" s="1">
        <v>1.0</v>
      </c>
      <c r="BS1227" s="1">
        <v>4.0</v>
      </c>
      <c r="BT1227" s="1">
        <v>4.0</v>
      </c>
      <c r="BU1227" s="1">
        <v>4.0</v>
      </c>
      <c r="BV1227" s="1">
        <v>4.0</v>
      </c>
      <c r="BW1227" s="1">
        <v>4.0</v>
      </c>
      <c r="BX1227" s="1">
        <v>4.0</v>
      </c>
      <c r="BY1227" s="1">
        <v>4.0</v>
      </c>
      <c r="BZ1227" s="1">
        <v>4.0</v>
      </c>
      <c r="CA1227" s="64">
        <f t="shared" si="32"/>
        <v>171</v>
      </c>
      <c r="CB1227" s="45">
        <f t="shared" si="33"/>
        <v>19</v>
      </c>
      <c r="CC1227" s="45">
        <f t="shared" si="34"/>
        <v>9</v>
      </c>
      <c r="CD1227" s="45">
        <f t="shared" si="35"/>
        <v>14</v>
      </c>
      <c r="CE1227" s="45">
        <f t="shared" si="36"/>
        <v>27</v>
      </c>
      <c r="CF1227" s="45">
        <f t="shared" si="37"/>
        <v>16</v>
      </c>
      <c r="CG1227" s="45">
        <f t="shared" si="38"/>
        <v>13</v>
      </c>
      <c r="CH1227" s="45">
        <f t="shared" si="39"/>
        <v>26</v>
      </c>
      <c r="CI1227" s="45">
        <f t="shared" si="40"/>
        <v>0.7</v>
      </c>
      <c r="CJ1227">
        <f t="shared" si="10"/>
        <v>8</v>
      </c>
      <c r="CK1227" s="45">
        <f t="shared" si="41"/>
        <v>32</v>
      </c>
      <c r="CM1227" s="40">
        <f>VLOOKUP(CB1227,'PROMIS 57 T-Score Conversions'!Q$3:R$35,2,TRUE)</f>
        <v>34.7</v>
      </c>
      <c r="CN1227" s="44" t="str">
        <f t="shared" si="20"/>
        <v>Moderate</v>
      </c>
      <c r="CO1227" s="40">
        <f>VLOOKUP(CC1227,'PROMIS 57 T-Score Conversions'!A$3:B$35,2,TRUE)</f>
        <v>43.2</v>
      </c>
      <c r="CP1227" s="39" t="str">
        <f t="shared" si="21"/>
        <v>Normal</v>
      </c>
      <c r="CQ1227" s="40">
        <f>VLOOKUP(CD1227,'PROMIS 57 T-Score Conversions'!E$3:F$35,2,TRUE)</f>
        <v>53.2</v>
      </c>
      <c r="CR1227" s="39" t="str">
        <f t="shared" si="22"/>
        <v>Normal</v>
      </c>
      <c r="CS1227" s="40">
        <f>VLOOKUP(CE1227,'PROMIS 57 T-Score Conversions'!U$3:V$35,2,TRUE)</f>
        <v>60.4</v>
      </c>
      <c r="CT1227" s="39" t="str">
        <f t="shared" si="42"/>
        <v>Moderate</v>
      </c>
      <c r="CU1227" s="40">
        <f>VLOOKUP(CF1227,'PROMIS 57 T-Score Conversions'!Y$3:Z$35,2,TRUE)</f>
        <v>45.5</v>
      </c>
      <c r="CV1227" s="39" t="str">
        <f t="shared" si="24"/>
        <v>Normal</v>
      </c>
      <c r="CW1227" s="40">
        <f>vlookup(CG1227,'PROMIS 57 T-Score Conversions'!M$3:N$35,2,TRUE)</f>
        <v>34.5</v>
      </c>
      <c r="CX1227" s="39" t="str">
        <f t="shared" si="25"/>
        <v>Moderate</v>
      </c>
      <c r="CY1227" s="40">
        <f>VLOOKup(CH1227,'PROMIS 57 T-Score Conversions'!I$3:J$35,2,TRUE)</f>
        <v>62.8</v>
      </c>
      <c r="CZ1227" s="39" t="str">
        <f t="shared" si="26"/>
        <v>Moderate</v>
      </c>
      <c r="DA1227" s="37">
        <f>VLOOKUP(CJ1227,'PROMIS 57 T-Score Conversions'!AC$3:AD$35,2,TRUE)</f>
        <v>22.41</v>
      </c>
      <c r="DB1227" s="44" t="str">
        <f t="shared" si="30"/>
        <v>Severe</v>
      </c>
      <c r="DC1227" s="40">
        <f>VLOOKUP(CK1227,'PROMIS 57 T-Score Conversions'!AG$3:AH$35,2,TRUE)</f>
        <v>51.29</v>
      </c>
      <c r="DD1227" s="39" t="str">
        <f t="shared" si="31"/>
        <v>Normal</v>
      </c>
    </row>
    <row r="1228">
      <c r="A1228" s="1" t="b">
        <v>1</v>
      </c>
      <c r="B1228" s="1" t="b">
        <v>1</v>
      </c>
      <c r="C1228" s="20">
        <v>44267.79374769676</v>
      </c>
      <c r="D1228" s="1" t="s">
        <v>402</v>
      </c>
      <c r="E1228" s="1">
        <v>2210.0</v>
      </c>
      <c r="F1228" s="1">
        <v>3.0</v>
      </c>
      <c r="G1228" s="1">
        <v>2.0</v>
      </c>
      <c r="H1228" s="1">
        <v>3.0</v>
      </c>
      <c r="I1228" s="1">
        <v>2.0</v>
      </c>
      <c r="J1228" s="1">
        <v>2.0</v>
      </c>
      <c r="K1228" s="1">
        <v>3.0</v>
      </c>
      <c r="L1228" s="1">
        <v>3.0</v>
      </c>
      <c r="M1228" s="1">
        <v>2.0</v>
      </c>
      <c r="N1228" s="1">
        <v>1.0</v>
      </c>
      <c r="O1228" s="1">
        <v>1.0</v>
      </c>
      <c r="P1228" s="1">
        <v>1.0</v>
      </c>
      <c r="Q1228" s="1">
        <v>1.0</v>
      </c>
      <c r="R1228" s="1">
        <v>1.0</v>
      </c>
      <c r="S1228" s="1">
        <v>1.0</v>
      </c>
      <c r="T1228" s="1">
        <v>2.0</v>
      </c>
      <c r="U1228" s="1">
        <v>1.0</v>
      </c>
      <c r="V1228" s="1">
        <v>1.0</v>
      </c>
      <c r="W1228" s="1">
        <v>1.0</v>
      </c>
      <c r="X1228" s="1">
        <v>1.0</v>
      </c>
      <c r="Y1228" s="1">
        <v>1.0</v>
      </c>
      <c r="Z1228" s="1">
        <v>1.0</v>
      </c>
      <c r="AA1228" s="1">
        <v>2.0</v>
      </c>
      <c r="AB1228" s="1">
        <v>1.0</v>
      </c>
      <c r="AC1228" s="1">
        <v>1.0</v>
      </c>
      <c r="AD1228" s="1">
        <v>3.0</v>
      </c>
      <c r="AE1228" s="1">
        <v>3.0</v>
      </c>
      <c r="AF1228" s="1">
        <v>2.0</v>
      </c>
      <c r="AG1228" s="1">
        <v>2.0</v>
      </c>
      <c r="AH1228" s="1">
        <v>3.0</v>
      </c>
      <c r="AI1228" s="1">
        <v>4.0</v>
      </c>
      <c r="AJ1228" s="1">
        <v>4.0</v>
      </c>
      <c r="AK1228" s="1">
        <v>4.0</v>
      </c>
      <c r="AL1228" s="1">
        <v>3.0</v>
      </c>
      <c r="AM1228" s="1">
        <v>5.0</v>
      </c>
      <c r="AN1228" s="1">
        <v>3.0</v>
      </c>
      <c r="AO1228" s="1">
        <v>4.0</v>
      </c>
      <c r="AP1228" s="1">
        <v>3.0</v>
      </c>
      <c r="AQ1228" s="1">
        <v>3.0</v>
      </c>
      <c r="AR1228" s="1">
        <v>1.0</v>
      </c>
      <c r="AS1228" s="1">
        <v>5.0</v>
      </c>
      <c r="AT1228" s="1">
        <v>1.0</v>
      </c>
      <c r="AU1228" s="1">
        <v>1.0</v>
      </c>
      <c r="AV1228" s="1">
        <v>1.0</v>
      </c>
      <c r="AW1228" s="1">
        <v>1.0</v>
      </c>
      <c r="AX1228" s="1">
        <v>1.0</v>
      </c>
      <c r="AY1228" s="1">
        <v>1.0</v>
      </c>
      <c r="AZ1228" s="1">
        <v>1.0</v>
      </c>
      <c r="BA1228" s="1">
        <v>1.0</v>
      </c>
      <c r="BB1228" s="1">
        <v>4.0</v>
      </c>
      <c r="BC1228" s="1">
        <v>4.0</v>
      </c>
      <c r="BD1228" s="1">
        <v>4.0</v>
      </c>
      <c r="BE1228" s="1">
        <v>4.0</v>
      </c>
      <c r="BF1228" s="1">
        <v>4.0</v>
      </c>
      <c r="BG1228" s="1">
        <v>5.0</v>
      </c>
      <c r="BH1228" s="1">
        <v>3.0</v>
      </c>
      <c r="BI1228" s="1">
        <v>5.0</v>
      </c>
      <c r="BJ1228" s="1">
        <v>5.0</v>
      </c>
      <c r="BK1228" s="1">
        <v>2.0</v>
      </c>
      <c r="BL1228" s="1">
        <v>2.0</v>
      </c>
      <c r="BM1228" s="1">
        <v>2.0</v>
      </c>
      <c r="BN1228" s="1">
        <v>2.0</v>
      </c>
      <c r="BO1228" s="1">
        <v>3.0</v>
      </c>
      <c r="BP1228" s="1">
        <v>2.0</v>
      </c>
      <c r="BQ1228" s="1">
        <v>2.0</v>
      </c>
      <c r="BR1228" s="1">
        <v>3.0</v>
      </c>
      <c r="BS1228" s="1">
        <v>4.0</v>
      </c>
      <c r="BT1228" s="1">
        <v>3.0</v>
      </c>
      <c r="BU1228" s="1">
        <v>3.0</v>
      </c>
      <c r="BV1228" s="1">
        <v>5.0</v>
      </c>
      <c r="BW1228" s="1">
        <v>4.0</v>
      </c>
      <c r="BX1228" s="1">
        <v>5.0</v>
      </c>
      <c r="BY1228" s="1">
        <v>4.0</v>
      </c>
      <c r="BZ1228" s="1">
        <v>4.0</v>
      </c>
      <c r="CA1228" s="64">
        <f t="shared" si="32"/>
        <v>186</v>
      </c>
      <c r="CB1228" s="45">
        <f t="shared" si="33"/>
        <v>20</v>
      </c>
      <c r="CC1228" s="45">
        <f t="shared" si="34"/>
        <v>9</v>
      </c>
      <c r="CD1228" s="45">
        <f t="shared" si="35"/>
        <v>9</v>
      </c>
      <c r="CE1228" s="45">
        <f t="shared" si="36"/>
        <v>25</v>
      </c>
      <c r="CF1228" s="45">
        <f t="shared" si="37"/>
        <v>27</v>
      </c>
      <c r="CG1228" s="45">
        <f t="shared" si="38"/>
        <v>8</v>
      </c>
      <c r="CH1228" s="45">
        <f t="shared" si="39"/>
        <v>33</v>
      </c>
      <c r="CI1228" s="45">
        <f t="shared" si="40"/>
        <v>0.5</v>
      </c>
      <c r="CJ1228">
        <f t="shared" si="10"/>
        <v>18</v>
      </c>
      <c r="CK1228" s="45">
        <f t="shared" si="41"/>
        <v>32</v>
      </c>
      <c r="CM1228" s="40">
        <f>VLOOKUP(CB1228,'PROMIS 57 T-Score Conversions'!Q$3:R$35,2,TRUE)</f>
        <v>35.4</v>
      </c>
      <c r="CN1228" s="44" t="str">
        <f t="shared" si="20"/>
        <v>Moderate</v>
      </c>
      <c r="CO1228" s="40">
        <f>VLOOKUP(CC1228,'PROMIS 57 T-Score Conversions'!A$3:B$35,2,TRUE)</f>
        <v>43.2</v>
      </c>
      <c r="CP1228" s="39" t="str">
        <f t="shared" si="21"/>
        <v>Normal</v>
      </c>
      <c r="CQ1228" s="40">
        <f>VLOOKUP(CD1228,'PROMIS 57 T-Score Conversions'!E$3:F$35,2,TRUE)</f>
        <v>44.7</v>
      </c>
      <c r="CR1228" s="39" t="str">
        <f t="shared" si="22"/>
        <v>Normal</v>
      </c>
      <c r="CS1228" s="40">
        <f>VLOOKUP(CE1228,'PROMIS 57 T-Score Conversions'!U$3:V$35,2,TRUE)</f>
        <v>58.5</v>
      </c>
      <c r="CT1228" s="39" t="str">
        <f t="shared" si="42"/>
        <v>Mild</v>
      </c>
      <c r="CU1228" s="40">
        <f>VLOOKUP(CF1228,'PROMIS 57 T-Score Conversions'!Y$3:Z$35,2,TRUE)</f>
        <v>57.3</v>
      </c>
      <c r="CV1228" s="39" t="str">
        <f t="shared" si="24"/>
        <v>Mild</v>
      </c>
      <c r="CW1228" s="40">
        <f>vlookup(CG1228,'PROMIS 57 T-Score Conversions'!M$3:N$35,2,TRUE)</f>
        <v>25.91</v>
      </c>
      <c r="CX1228" s="39" t="str">
        <f t="shared" si="25"/>
        <v>Severe</v>
      </c>
      <c r="CY1228" s="40">
        <f>VLOOKup(CH1228,'PROMIS 57 T-Score Conversions'!I$3:J$35,2,TRUE)</f>
        <v>67.7</v>
      </c>
      <c r="CZ1228" s="39" t="str">
        <f t="shared" si="26"/>
        <v>Moderate</v>
      </c>
      <c r="DA1228" s="37">
        <f>VLOOKUP(CJ1228,'PROMIS 57 T-Score Conversions'!AC$3:AD$35,2,TRUE)</f>
        <v>35.56</v>
      </c>
      <c r="DB1228" s="44" t="str">
        <f t="shared" si="30"/>
        <v>Moderate</v>
      </c>
      <c r="DC1228" s="40">
        <f>VLOOKUP(CK1228,'PROMIS 57 T-Score Conversions'!AG$3:AH$35,2,TRUE)</f>
        <v>51.29</v>
      </c>
      <c r="DD1228" s="39" t="str">
        <f t="shared" si="31"/>
        <v>Normal</v>
      </c>
    </row>
    <row r="1229">
      <c r="A1229" s="1" t="b">
        <v>1</v>
      </c>
      <c r="B1229" s="1" t="b">
        <v>1</v>
      </c>
      <c r="C1229" s="20">
        <v>44268.4063443287</v>
      </c>
      <c r="D1229" s="1" t="s">
        <v>530</v>
      </c>
      <c r="E1229" s="1">
        <v>1876.0</v>
      </c>
      <c r="F1229" s="1">
        <v>4.0</v>
      </c>
      <c r="G1229" s="1">
        <v>4.0</v>
      </c>
      <c r="H1229" s="1">
        <v>5.0</v>
      </c>
      <c r="I1229" s="1">
        <v>4.0</v>
      </c>
      <c r="J1229" s="1">
        <v>4.0</v>
      </c>
      <c r="K1229" s="1">
        <v>5.0</v>
      </c>
      <c r="L1229" s="1">
        <v>5.0</v>
      </c>
      <c r="M1229" s="1">
        <v>4.0</v>
      </c>
      <c r="N1229" s="1">
        <v>1.0</v>
      </c>
      <c r="O1229" s="1">
        <v>1.0</v>
      </c>
      <c r="P1229" s="1">
        <v>1.0</v>
      </c>
      <c r="Q1229" s="1">
        <v>1.0</v>
      </c>
      <c r="R1229" s="1">
        <v>1.0</v>
      </c>
      <c r="S1229" s="1">
        <v>1.0</v>
      </c>
      <c r="T1229" s="1">
        <v>2.0</v>
      </c>
      <c r="U1229" s="1">
        <v>1.0</v>
      </c>
      <c r="V1229" s="1">
        <v>2.0</v>
      </c>
      <c r="W1229" s="1">
        <v>1.0</v>
      </c>
      <c r="X1229" s="1">
        <v>2.0</v>
      </c>
      <c r="Y1229" s="1">
        <v>1.0</v>
      </c>
      <c r="Z1229" s="1">
        <v>1.0</v>
      </c>
      <c r="AA1229" s="1">
        <v>2.0</v>
      </c>
      <c r="AB1229" s="1">
        <v>2.0</v>
      </c>
      <c r="AC1229" s="1">
        <v>1.0</v>
      </c>
      <c r="AD1229" s="1">
        <v>2.0</v>
      </c>
      <c r="AE1229" s="1">
        <v>2.0</v>
      </c>
      <c r="AF1229" s="1">
        <v>2.0</v>
      </c>
      <c r="AG1229" s="1">
        <v>2.0</v>
      </c>
      <c r="AH1229" s="1">
        <v>2.0</v>
      </c>
      <c r="AI1229" s="1">
        <v>2.0</v>
      </c>
      <c r="AJ1229" s="1">
        <v>1.0</v>
      </c>
      <c r="AK1229" s="1">
        <v>1.0</v>
      </c>
      <c r="AL1229" s="1">
        <v>4.0</v>
      </c>
      <c r="AM1229" s="1">
        <v>4.0</v>
      </c>
      <c r="AN1229" s="1">
        <v>4.0</v>
      </c>
      <c r="AO1229" s="1">
        <v>4.0</v>
      </c>
      <c r="AP1229" s="1">
        <v>4.0</v>
      </c>
      <c r="AQ1229" s="1">
        <v>4.0</v>
      </c>
      <c r="AR1229" s="1">
        <v>1.0</v>
      </c>
      <c r="AS1229" s="1">
        <v>4.0</v>
      </c>
      <c r="AT1229" s="1">
        <v>5.0</v>
      </c>
      <c r="AU1229" s="1">
        <v>5.0</v>
      </c>
      <c r="AV1229" s="1">
        <v>3.0</v>
      </c>
      <c r="AW1229" s="1">
        <v>5.0</v>
      </c>
      <c r="AX1229" s="1">
        <v>5.0</v>
      </c>
      <c r="AY1229" s="1">
        <v>5.0</v>
      </c>
      <c r="AZ1229" s="1">
        <v>5.0</v>
      </c>
      <c r="BA1229" s="1">
        <v>4.0</v>
      </c>
      <c r="BB1229" s="1">
        <v>1.0</v>
      </c>
      <c r="BC1229" s="1">
        <v>1.0</v>
      </c>
      <c r="BD1229" s="1">
        <v>1.0</v>
      </c>
      <c r="BE1229" s="1">
        <v>1.0</v>
      </c>
      <c r="BF1229" s="1">
        <v>1.0</v>
      </c>
      <c r="BG1229" s="1">
        <v>1.0</v>
      </c>
      <c r="BH1229" s="1">
        <v>1.0</v>
      </c>
      <c r="BI1229" s="1">
        <v>1.0</v>
      </c>
      <c r="BJ1229" s="1">
        <v>1.0</v>
      </c>
      <c r="BK1229" s="1">
        <v>3.0</v>
      </c>
      <c r="BL1229" s="1">
        <v>3.0</v>
      </c>
      <c r="BM1229" s="1">
        <v>3.0</v>
      </c>
      <c r="BN1229" s="1">
        <v>2.0</v>
      </c>
      <c r="BO1229" s="1">
        <v>4.0</v>
      </c>
      <c r="BP1229" s="1">
        <v>4.0</v>
      </c>
      <c r="BQ1229" s="1">
        <v>4.0</v>
      </c>
      <c r="BR1229" s="1">
        <v>4.0</v>
      </c>
      <c r="BS1229" s="1">
        <v>2.0</v>
      </c>
      <c r="BT1229" s="1">
        <v>2.0</v>
      </c>
      <c r="BU1229" s="1">
        <v>2.0</v>
      </c>
      <c r="BV1229" s="1">
        <v>2.0</v>
      </c>
      <c r="BW1229" s="1">
        <v>2.0</v>
      </c>
      <c r="BX1229" s="1">
        <v>2.0</v>
      </c>
      <c r="BY1229" s="1">
        <v>2.0</v>
      </c>
      <c r="BZ1229" s="1">
        <v>2.0</v>
      </c>
      <c r="CA1229" s="64">
        <f t="shared" si="32"/>
        <v>188</v>
      </c>
      <c r="CB1229" s="45">
        <f t="shared" si="33"/>
        <v>35</v>
      </c>
      <c r="CC1229" s="45">
        <f t="shared" si="34"/>
        <v>9</v>
      </c>
      <c r="CD1229" s="45">
        <f t="shared" si="35"/>
        <v>12</v>
      </c>
      <c r="CE1229" s="45">
        <f t="shared" si="36"/>
        <v>14</v>
      </c>
      <c r="CF1229" s="45">
        <f t="shared" si="37"/>
        <v>29</v>
      </c>
      <c r="CG1229" s="45">
        <f t="shared" si="38"/>
        <v>37</v>
      </c>
      <c r="CH1229" s="45">
        <f t="shared" si="39"/>
        <v>8</v>
      </c>
      <c r="CI1229" s="45">
        <f t="shared" si="40"/>
        <v>0.1</v>
      </c>
      <c r="CJ1229">
        <f t="shared" si="10"/>
        <v>27</v>
      </c>
      <c r="CK1229" s="45">
        <f t="shared" si="41"/>
        <v>16</v>
      </c>
      <c r="CM1229" s="40">
        <f>VLOOKUP(CB1229,'PROMIS 57 T-Score Conversions'!Q$3:R$35,2,TRUE)</f>
        <v>46.7</v>
      </c>
      <c r="CN1229" s="44" t="str">
        <f t="shared" si="20"/>
        <v>Normal</v>
      </c>
      <c r="CO1229" s="40">
        <f>VLOOKUP(CC1229,'PROMIS 57 T-Score Conversions'!A$3:B$35,2,TRUE)</f>
        <v>43.2</v>
      </c>
      <c r="CP1229" s="39" t="str">
        <f t="shared" si="21"/>
        <v>Normal</v>
      </c>
      <c r="CQ1229" s="40">
        <f>VLOOKUP(CD1229,'PROMIS 57 T-Score Conversions'!E$3:F$35,2,TRUE)</f>
        <v>50.9</v>
      </c>
      <c r="CR1229" s="39" t="str">
        <f t="shared" si="22"/>
        <v>Normal</v>
      </c>
      <c r="CS1229" s="40">
        <f>VLOOKUP(CE1229,'PROMIS 57 T-Score Conversions'!U$3:V$35,2,TRUE)</f>
        <v>46.9</v>
      </c>
      <c r="CT1229" s="39" t="str">
        <f t="shared" si="42"/>
        <v>Normal</v>
      </c>
      <c r="CU1229" s="40">
        <f>VLOOKUP(CF1229,'PROMIS 57 T-Score Conversions'!Y$3:Z$35,2,TRUE)</f>
        <v>59.4</v>
      </c>
      <c r="CV1229" s="39" t="str">
        <f t="shared" si="24"/>
        <v>Mild</v>
      </c>
      <c r="CW1229" s="40">
        <f>vlookup(CG1229,'PROMIS 57 T-Score Conversions'!M$3:N$35,2,TRUE)</f>
        <v>56.8</v>
      </c>
      <c r="CX1229" s="39" t="str">
        <f t="shared" si="25"/>
        <v>Normal</v>
      </c>
      <c r="CY1229" s="40">
        <f>VLOOKup(CH1229,'PROMIS 57 T-Score Conversions'!I$3:J$35,2,TRUE)</f>
        <v>40.7</v>
      </c>
      <c r="CZ1229" s="39" t="str">
        <f t="shared" si="26"/>
        <v>Normal</v>
      </c>
      <c r="DA1229" s="37">
        <f>VLOOKUP(CJ1229,'PROMIS 57 T-Score Conversions'!AC$3:AD$35,2,TRUE)</f>
        <v>42.72</v>
      </c>
      <c r="DB1229" s="44" t="str">
        <f t="shared" si="30"/>
        <v>Mild</v>
      </c>
      <c r="DC1229" s="40">
        <f>VLOOKUP(CK1229,'PROMIS 57 T-Score Conversions'!AG$3:AH$35,2,TRUE)</f>
        <v>36.07</v>
      </c>
      <c r="DD1229" s="39" t="str">
        <f t="shared" si="31"/>
        <v>Normal</v>
      </c>
    </row>
    <row r="1230">
      <c r="A1230" s="1" t="b">
        <v>1</v>
      </c>
      <c r="B1230" s="1" t="b">
        <v>1</v>
      </c>
      <c r="C1230" s="20">
        <v>44268.47826462963</v>
      </c>
      <c r="D1230" s="1" t="s">
        <v>232</v>
      </c>
      <c r="E1230" s="1">
        <v>1921.0</v>
      </c>
      <c r="F1230" s="1">
        <v>4.0</v>
      </c>
      <c r="G1230" s="1">
        <v>3.0</v>
      </c>
      <c r="H1230" s="1">
        <v>4.0</v>
      </c>
      <c r="I1230" s="1">
        <v>3.0</v>
      </c>
      <c r="J1230" s="1">
        <v>3.0</v>
      </c>
      <c r="K1230" s="1">
        <v>3.0</v>
      </c>
      <c r="L1230" s="1">
        <v>3.0</v>
      </c>
      <c r="M1230" s="1">
        <v>2.0</v>
      </c>
      <c r="N1230" s="1">
        <v>3.0</v>
      </c>
      <c r="O1230" s="1">
        <v>3.0</v>
      </c>
      <c r="P1230" s="1">
        <v>3.0</v>
      </c>
      <c r="Q1230" s="1">
        <v>3.0</v>
      </c>
      <c r="R1230" s="1">
        <v>3.0</v>
      </c>
      <c r="S1230" s="1">
        <v>4.0</v>
      </c>
      <c r="T1230" s="1">
        <v>3.0</v>
      </c>
      <c r="U1230" s="1">
        <v>3.0</v>
      </c>
      <c r="V1230" s="1">
        <v>2.0</v>
      </c>
      <c r="W1230" s="1">
        <v>2.0</v>
      </c>
      <c r="X1230" s="1">
        <v>3.0</v>
      </c>
      <c r="Y1230" s="1">
        <v>2.0</v>
      </c>
      <c r="Z1230" s="1">
        <v>3.0</v>
      </c>
      <c r="AA1230" s="1">
        <v>3.0</v>
      </c>
      <c r="AB1230" s="1">
        <v>2.0</v>
      </c>
      <c r="AC1230" s="1">
        <v>2.0</v>
      </c>
      <c r="AD1230" s="1">
        <v>4.0</v>
      </c>
      <c r="AE1230" s="1">
        <v>4.0</v>
      </c>
      <c r="AF1230" s="1">
        <v>4.0</v>
      </c>
      <c r="AG1230" s="1">
        <v>4.0</v>
      </c>
      <c r="AH1230" s="1">
        <v>4.0</v>
      </c>
      <c r="AI1230" s="1">
        <v>4.0</v>
      </c>
      <c r="AJ1230" s="1">
        <v>4.0</v>
      </c>
      <c r="AK1230" s="1">
        <v>4.0</v>
      </c>
      <c r="AL1230" s="1">
        <v>3.0</v>
      </c>
      <c r="AM1230" s="1">
        <v>4.0</v>
      </c>
      <c r="AN1230" s="1">
        <v>3.0</v>
      </c>
      <c r="AO1230" s="1">
        <v>3.0</v>
      </c>
      <c r="AP1230" s="1">
        <v>3.0</v>
      </c>
      <c r="AQ1230" s="1">
        <v>2.0</v>
      </c>
      <c r="AR1230" s="1">
        <v>2.0</v>
      </c>
      <c r="AS1230" s="1">
        <v>4.0</v>
      </c>
      <c r="AT1230" s="1">
        <v>2.0</v>
      </c>
      <c r="AU1230" s="1">
        <v>2.0</v>
      </c>
      <c r="AV1230" s="1">
        <v>2.0</v>
      </c>
      <c r="AW1230" s="1">
        <v>2.0</v>
      </c>
      <c r="AX1230" s="1">
        <v>2.0</v>
      </c>
      <c r="AY1230" s="1">
        <v>2.0</v>
      </c>
      <c r="AZ1230" s="1">
        <v>2.0</v>
      </c>
      <c r="BA1230" s="1">
        <v>2.0</v>
      </c>
      <c r="BB1230" s="1">
        <v>3.0</v>
      </c>
      <c r="BC1230" s="1">
        <v>3.0</v>
      </c>
      <c r="BD1230" s="1">
        <v>2.0</v>
      </c>
      <c r="BE1230" s="1">
        <v>4.0</v>
      </c>
      <c r="BF1230" s="1">
        <v>3.0</v>
      </c>
      <c r="BG1230" s="1">
        <v>3.0</v>
      </c>
      <c r="BH1230" s="1">
        <v>3.0</v>
      </c>
      <c r="BI1230" s="1">
        <v>3.0</v>
      </c>
      <c r="BJ1230" s="1">
        <v>3.0</v>
      </c>
      <c r="BK1230" s="1">
        <v>2.0</v>
      </c>
      <c r="BL1230" s="1">
        <v>2.0</v>
      </c>
      <c r="BM1230" s="1">
        <v>2.0</v>
      </c>
      <c r="BN1230" s="1">
        <v>2.0</v>
      </c>
      <c r="BO1230" s="1">
        <v>2.0</v>
      </c>
      <c r="BP1230" s="1">
        <v>2.0</v>
      </c>
      <c r="BQ1230" s="1">
        <v>2.0</v>
      </c>
      <c r="BR1230" s="1">
        <v>2.0</v>
      </c>
      <c r="BS1230" s="1">
        <v>4.0</v>
      </c>
      <c r="BT1230" s="1">
        <v>4.0</v>
      </c>
      <c r="BU1230" s="1">
        <v>4.0</v>
      </c>
      <c r="BV1230" s="1">
        <v>4.0</v>
      </c>
      <c r="BW1230" s="1">
        <v>4.0</v>
      </c>
      <c r="BX1230" s="1">
        <v>4.0</v>
      </c>
      <c r="BY1230" s="1">
        <v>4.0</v>
      </c>
      <c r="BZ1230" s="1">
        <v>4.0</v>
      </c>
      <c r="CA1230" s="64">
        <f t="shared" si="32"/>
        <v>216</v>
      </c>
      <c r="CB1230" s="45">
        <f t="shared" si="33"/>
        <v>25</v>
      </c>
      <c r="CC1230" s="45">
        <f t="shared" si="34"/>
        <v>25</v>
      </c>
      <c r="CD1230" s="45">
        <f t="shared" si="35"/>
        <v>19</v>
      </c>
      <c r="CE1230" s="45">
        <f t="shared" si="36"/>
        <v>32</v>
      </c>
      <c r="CF1230" s="45">
        <f t="shared" si="37"/>
        <v>24</v>
      </c>
      <c r="CG1230" s="45">
        <f t="shared" si="38"/>
        <v>16</v>
      </c>
      <c r="CH1230" s="45">
        <f t="shared" si="39"/>
        <v>24</v>
      </c>
      <c r="CI1230" s="45">
        <f t="shared" si="40"/>
        <v>0.3</v>
      </c>
      <c r="CJ1230">
        <f t="shared" si="10"/>
        <v>16</v>
      </c>
      <c r="CK1230" s="45">
        <f t="shared" si="41"/>
        <v>32</v>
      </c>
      <c r="CM1230" s="40">
        <f>VLOOKUP(CB1230,'PROMIS 57 T-Score Conversions'!Q$3:R$35,2,TRUE)</f>
        <v>38.8</v>
      </c>
      <c r="CN1230" s="44" t="str">
        <f t="shared" si="20"/>
        <v>Moderate</v>
      </c>
      <c r="CO1230" s="40">
        <f>VLOOKUP(CC1230,'PROMIS 57 T-Score Conversions'!A$3:B$35,2,TRUE)</f>
        <v>63.5</v>
      </c>
      <c r="CP1230" s="39" t="str">
        <f t="shared" si="21"/>
        <v>Moderate</v>
      </c>
      <c r="CQ1230" s="40">
        <f>VLOOKUP(CD1230,'PROMIS 57 T-Score Conversions'!E$3:F$35,2,TRUE)</f>
        <v>57.7</v>
      </c>
      <c r="CR1230" s="39" t="str">
        <f t="shared" si="22"/>
        <v>Mild</v>
      </c>
      <c r="CS1230" s="40">
        <f>VLOOKUP(CE1230,'PROMIS 57 T-Score Conversions'!U$3:V$35,2,TRUE)</f>
        <v>65.3</v>
      </c>
      <c r="CT1230" s="39" t="str">
        <f t="shared" si="42"/>
        <v>Moderate</v>
      </c>
      <c r="CU1230" s="40">
        <f>VLOOKUP(CF1230,'PROMIS 57 T-Score Conversions'!Y$3:Z$35,2,TRUE)</f>
        <v>54.3</v>
      </c>
      <c r="CV1230" s="39" t="str">
        <f t="shared" si="24"/>
        <v>Normal</v>
      </c>
      <c r="CW1230" s="40">
        <f>vlookup(CG1230,'PROMIS 57 T-Score Conversions'!M$3:N$35,2,TRUE)</f>
        <v>36.9</v>
      </c>
      <c r="CX1230" s="39" t="str">
        <f t="shared" si="25"/>
        <v>Moderate</v>
      </c>
      <c r="CY1230" s="40">
        <f>VLOOKup(CH1230,'PROMIS 57 T-Score Conversions'!I$3:J$35,2,TRUE)</f>
        <v>61.5</v>
      </c>
      <c r="CZ1230" s="39" t="str">
        <f t="shared" si="26"/>
        <v>Moderate</v>
      </c>
      <c r="DA1230" s="37">
        <f>VLOOKUP(CJ1230,'PROMIS 57 T-Score Conversions'!AC$3:AD$35,2,TRUE)</f>
        <v>33.92</v>
      </c>
      <c r="DB1230" s="44" t="str">
        <f t="shared" si="30"/>
        <v>Moderate</v>
      </c>
      <c r="DC1230" s="40">
        <f>VLOOKUP(CK1230,'PROMIS 57 T-Score Conversions'!AG$3:AH$35,2,TRUE)</f>
        <v>51.29</v>
      </c>
      <c r="DD1230" s="39" t="str">
        <f t="shared" si="31"/>
        <v>Normal</v>
      </c>
    </row>
    <row r="1231">
      <c r="C1231" s="20">
        <v>44269.48296577546</v>
      </c>
      <c r="D1231" s="1" t="s">
        <v>656</v>
      </c>
      <c r="E1231" s="1">
        <v>538.0</v>
      </c>
      <c r="F1231" s="1">
        <v>2.0</v>
      </c>
      <c r="G1231" s="1">
        <v>2.0</v>
      </c>
      <c r="H1231" s="1">
        <v>3.0</v>
      </c>
      <c r="I1231" s="1">
        <v>3.0</v>
      </c>
      <c r="J1231" s="1">
        <v>1.0</v>
      </c>
      <c r="K1231" s="1">
        <v>3.0</v>
      </c>
      <c r="L1231" s="1">
        <v>2.0</v>
      </c>
      <c r="M1231" s="1">
        <v>2.0</v>
      </c>
      <c r="N1231" s="1">
        <v>2.0</v>
      </c>
      <c r="O1231" s="1">
        <v>2.0</v>
      </c>
      <c r="P1231" s="1">
        <v>3.0</v>
      </c>
      <c r="Q1231" s="1">
        <v>2.0</v>
      </c>
      <c r="R1231" s="1">
        <v>1.0</v>
      </c>
      <c r="S1231" s="1">
        <v>2.0</v>
      </c>
      <c r="T1231" s="1">
        <v>3.0</v>
      </c>
      <c r="U1231" s="1">
        <v>2.0</v>
      </c>
      <c r="V1231" s="1">
        <v>2.0</v>
      </c>
      <c r="W1231" s="1">
        <v>3.0</v>
      </c>
      <c r="X1231" s="1">
        <v>2.0</v>
      </c>
      <c r="Y1231" s="1">
        <v>3.0</v>
      </c>
      <c r="Z1231" s="1">
        <v>3.0</v>
      </c>
      <c r="AA1231" s="1">
        <v>3.0</v>
      </c>
      <c r="AB1231" s="1">
        <v>2.0</v>
      </c>
      <c r="AC1231" s="1">
        <v>1.0</v>
      </c>
      <c r="AD1231" s="1">
        <v>5.0</v>
      </c>
      <c r="AE1231" s="1">
        <v>4.0</v>
      </c>
      <c r="AF1231" s="1">
        <v>5.0</v>
      </c>
      <c r="AG1231" s="1">
        <v>4.0</v>
      </c>
      <c r="AH1231" s="1">
        <v>4.0</v>
      </c>
      <c r="AI1231" s="1">
        <v>3.0</v>
      </c>
      <c r="AJ1231" s="1">
        <v>5.0</v>
      </c>
      <c r="AK1231" s="1">
        <v>3.0</v>
      </c>
      <c r="AL1231" s="1">
        <v>4.0</v>
      </c>
      <c r="AM1231" s="1">
        <v>4.0</v>
      </c>
      <c r="AN1231" s="1">
        <v>4.0</v>
      </c>
      <c r="AO1231" s="1">
        <v>3.0</v>
      </c>
      <c r="AP1231" s="1">
        <v>4.0</v>
      </c>
      <c r="AQ1231" s="1">
        <v>2.0</v>
      </c>
      <c r="AR1231" s="1">
        <v>2.0</v>
      </c>
      <c r="AS1231" s="1">
        <v>4.0</v>
      </c>
      <c r="AT1231" s="1">
        <v>2.0</v>
      </c>
      <c r="AU1231" s="1">
        <v>2.0</v>
      </c>
      <c r="AV1231" s="1">
        <v>2.0</v>
      </c>
      <c r="AW1231" s="1">
        <v>2.0</v>
      </c>
      <c r="AX1231" s="1">
        <v>2.0</v>
      </c>
      <c r="AY1231" s="1">
        <v>2.0</v>
      </c>
      <c r="AZ1231" s="1">
        <v>2.0</v>
      </c>
      <c r="BA1231" s="1">
        <v>2.0</v>
      </c>
      <c r="BB1231" s="1">
        <v>2.0</v>
      </c>
      <c r="BC1231" s="1">
        <v>2.0</v>
      </c>
      <c r="BD1231" s="1">
        <v>3.0</v>
      </c>
      <c r="BE1231" s="1">
        <v>3.0</v>
      </c>
      <c r="BF1231" s="1">
        <v>2.0</v>
      </c>
      <c r="BG1231" s="1">
        <v>3.0</v>
      </c>
      <c r="BH1231" s="1">
        <v>2.0</v>
      </c>
      <c r="BI1231" s="1">
        <v>3.0</v>
      </c>
      <c r="BJ1231" s="1">
        <v>4.0</v>
      </c>
      <c r="BK1231" s="1">
        <v>2.0</v>
      </c>
      <c r="BL1231" s="1">
        <v>4.0</v>
      </c>
      <c r="BM1231" s="1">
        <v>2.0</v>
      </c>
      <c r="BN1231" s="1">
        <v>3.0</v>
      </c>
      <c r="BO1231" s="1">
        <v>3.0</v>
      </c>
      <c r="BP1231" s="1">
        <v>2.0</v>
      </c>
      <c r="BQ1231" s="1">
        <v>3.0</v>
      </c>
      <c r="BR1231" s="1">
        <v>4.0</v>
      </c>
      <c r="BS1231" s="1">
        <v>4.0</v>
      </c>
      <c r="BT1231" s="1">
        <v>3.0</v>
      </c>
      <c r="BU1231" s="1">
        <v>4.0</v>
      </c>
      <c r="BV1231" s="1">
        <v>4.0</v>
      </c>
      <c r="BW1231" s="1">
        <v>4.0</v>
      </c>
      <c r="BX1231" s="1">
        <v>2.0</v>
      </c>
      <c r="BY1231" s="1">
        <v>3.0</v>
      </c>
      <c r="BZ1231" s="1">
        <v>4.0</v>
      </c>
      <c r="CA1231" s="64">
        <f t="shared" si="32"/>
        <v>205</v>
      </c>
      <c r="CB1231" s="45">
        <f t="shared" si="33"/>
        <v>18</v>
      </c>
      <c r="CC1231" s="45">
        <f t="shared" si="34"/>
        <v>17</v>
      </c>
      <c r="CD1231" s="45">
        <f t="shared" si="35"/>
        <v>19</v>
      </c>
      <c r="CE1231" s="45">
        <f t="shared" si="36"/>
        <v>33</v>
      </c>
      <c r="CF1231" s="45">
        <f t="shared" si="37"/>
        <v>27</v>
      </c>
      <c r="CG1231" s="45">
        <f t="shared" si="38"/>
        <v>16</v>
      </c>
      <c r="CH1231" s="45">
        <f t="shared" si="39"/>
        <v>20</v>
      </c>
      <c r="CI1231" s="45">
        <f t="shared" si="40"/>
        <v>0.4</v>
      </c>
      <c r="CJ1231">
        <f t="shared" si="10"/>
        <v>23</v>
      </c>
      <c r="CK1231" s="45">
        <f t="shared" si="41"/>
        <v>28</v>
      </c>
      <c r="CM1231" s="40">
        <f>VLOOKUP(CB1231,'PROMIS 57 T-Score Conversions'!Q$3:R$35,2,TRUE)</f>
        <v>34</v>
      </c>
      <c r="CN1231" s="44" t="str">
        <f t="shared" si="20"/>
        <v>Moderate</v>
      </c>
      <c r="CO1231" s="40">
        <f>VLOOKUP(CC1231,'PROMIS 57 T-Score Conversions'!A$3:B$35,2,TRUE)</f>
        <v>55.4</v>
      </c>
      <c r="CP1231" s="39" t="str">
        <f t="shared" si="21"/>
        <v>Moderate</v>
      </c>
      <c r="CQ1231" s="40">
        <f>VLOOKUP(CD1231,'PROMIS 57 T-Score Conversions'!E$3:F$35,2,TRUE)</f>
        <v>57.7</v>
      </c>
      <c r="CR1231" s="39" t="str">
        <f t="shared" si="22"/>
        <v>Mild</v>
      </c>
      <c r="CS1231" s="40">
        <f>VLOOKUP(CE1231,'PROMIS 57 T-Score Conversions'!U$3:V$35,2,TRUE)</f>
        <v>66.4</v>
      </c>
      <c r="CT1231" s="39" t="str">
        <f t="shared" si="42"/>
        <v>Moderate</v>
      </c>
      <c r="CU1231" s="40">
        <f>VLOOKUP(CF1231,'PROMIS 57 T-Score Conversions'!Y$3:Z$35,2,TRUE)</f>
        <v>57.3</v>
      </c>
      <c r="CV1231" s="39" t="str">
        <f t="shared" si="24"/>
        <v>Mild</v>
      </c>
      <c r="CW1231" s="40">
        <f>vlookup(CG1231,'PROMIS 57 T-Score Conversions'!M$3:N$35,2,TRUE)</f>
        <v>36.9</v>
      </c>
      <c r="CX1231" s="39" t="str">
        <f t="shared" si="25"/>
        <v>Moderate</v>
      </c>
      <c r="CY1231" s="40">
        <f>VLOOKup(CH1231,'PROMIS 57 T-Score Conversions'!I$3:J$35,2,TRUE)</f>
        <v>58.8</v>
      </c>
      <c r="CZ1231" s="39" t="str">
        <f t="shared" si="26"/>
        <v>Mild</v>
      </c>
      <c r="DA1231" s="37">
        <f>VLOOKUP(CJ1231,'PROMIS 57 T-Score Conversions'!AC$3:AD$35,2,TRUE)</f>
        <v>39.5</v>
      </c>
      <c r="DB1231" s="44" t="str">
        <f t="shared" si="30"/>
        <v>Moderate</v>
      </c>
      <c r="DC1231" s="40">
        <f>VLOOKUP(CK1231,'PROMIS 57 T-Score Conversions'!AG$3:AH$35,2,TRUE)</f>
        <v>47.18</v>
      </c>
      <c r="DD1231" s="39" t="str">
        <f t="shared" si="31"/>
        <v>Normal</v>
      </c>
    </row>
    <row r="1232">
      <c r="C1232" s="20">
        <v>44270.41594148148</v>
      </c>
      <c r="D1232" s="1" t="s">
        <v>652</v>
      </c>
      <c r="E1232" s="1">
        <v>12345.0</v>
      </c>
      <c r="F1232" s="1">
        <v>1.0</v>
      </c>
      <c r="G1232" s="1">
        <v>1.0</v>
      </c>
      <c r="H1232" s="1">
        <v>1.0</v>
      </c>
      <c r="I1232" s="1">
        <v>1.0</v>
      </c>
      <c r="J1232" s="1">
        <v>1.0</v>
      </c>
      <c r="K1232" s="1">
        <v>1.0</v>
      </c>
      <c r="L1232" s="1">
        <v>1.0</v>
      </c>
      <c r="M1232" s="1">
        <v>1.0</v>
      </c>
      <c r="N1232" s="1">
        <v>5.0</v>
      </c>
      <c r="O1232" s="1">
        <v>5.0</v>
      </c>
      <c r="P1232" s="1">
        <v>5.0</v>
      </c>
      <c r="Q1232" s="1">
        <v>5.0</v>
      </c>
      <c r="R1232" s="1">
        <v>5.0</v>
      </c>
      <c r="S1232" s="1">
        <v>5.0</v>
      </c>
      <c r="T1232" s="1">
        <v>5.0</v>
      </c>
      <c r="U1232" s="1">
        <v>5.0</v>
      </c>
      <c r="V1232" s="1">
        <v>5.0</v>
      </c>
      <c r="W1232" s="1">
        <v>5.0</v>
      </c>
      <c r="X1232" s="1">
        <v>5.0</v>
      </c>
      <c r="Y1232" s="1">
        <v>5.0</v>
      </c>
      <c r="Z1232" s="1">
        <v>5.0</v>
      </c>
      <c r="AA1232" s="1">
        <v>5.0</v>
      </c>
      <c r="AB1232" s="1">
        <v>5.0</v>
      </c>
      <c r="AC1232" s="1">
        <v>5.0</v>
      </c>
      <c r="AD1232" s="1">
        <v>5.0</v>
      </c>
      <c r="AE1232" s="1">
        <v>5.0</v>
      </c>
      <c r="AF1232" s="1">
        <v>5.0</v>
      </c>
      <c r="AG1232" s="1">
        <v>5.0</v>
      </c>
      <c r="AH1232" s="1">
        <v>5.0</v>
      </c>
      <c r="AI1232" s="1">
        <v>5.0</v>
      </c>
      <c r="AJ1232" s="1">
        <v>5.0</v>
      </c>
      <c r="AK1232" s="1">
        <v>5.0</v>
      </c>
      <c r="AL1232" s="1">
        <v>5.0</v>
      </c>
      <c r="AM1232" s="1">
        <v>5.0</v>
      </c>
      <c r="AN1232" s="1">
        <v>5.0</v>
      </c>
      <c r="AO1232" s="1">
        <v>5.0</v>
      </c>
      <c r="AP1232" s="1">
        <v>5.0</v>
      </c>
      <c r="AQ1232" s="1">
        <v>5.0</v>
      </c>
      <c r="AR1232" s="1">
        <v>5.0</v>
      </c>
      <c r="AS1232" s="1">
        <v>5.0</v>
      </c>
      <c r="AT1232" s="1">
        <v>1.0</v>
      </c>
      <c r="AU1232" s="1">
        <v>1.0</v>
      </c>
      <c r="AV1232" s="1">
        <v>1.0</v>
      </c>
      <c r="AW1232" s="1">
        <v>1.0</v>
      </c>
      <c r="AX1232" s="1">
        <v>1.0</v>
      </c>
      <c r="AY1232" s="1">
        <v>1.0</v>
      </c>
      <c r="AZ1232" s="1">
        <v>1.0</v>
      </c>
      <c r="BA1232" s="1">
        <v>1.0</v>
      </c>
      <c r="BB1232" s="1">
        <v>5.0</v>
      </c>
      <c r="BC1232" s="1">
        <v>5.0</v>
      </c>
      <c r="BD1232" s="1">
        <v>5.0</v>
      </c>
      <c r="BE1232" s="1">
        <v>5.0</v>
      </c>
      <c r="BF1232" s="1">
        <v>5.0</v>
      </c>
      <c r="BG1232" s="1">
        <v>5.0</v>
      </c>
      <c r="BH1232" s="1">
        <v>5.0</v>
      </c>
      <c r="BI1232" s="1">
        <v>5.0</v>
      </c>
      <c r="BJ1232" s="1">
        <v>9.0</v>
      </c>
      <c r="BK1232" s="1">
        <v>1.0</v>
      </c>
      <c r="BL1232" s="1">
        <v>1.0</v>
      </c>
      <c r="BM1232" s="1">
        <v>1.0</v>
      </c>
      <c r="BN1232" s="1">
        <v>1.0</v>
      </c>
      <c r="BO1232" s="1">
        <v>1.0</v>
      </c>
      <c r="BP1232" s="1">
        <v>1.0</v>
      </c>
      <c r="BQ1232" s="1">
        <v>1.0</v>
      </c>
      <c r="BR1232" s="1">
        <v>1.0</v>
      </c>
      <c r="BS1232" s="1">
        <v>5.0</v>
      </c>
      <c r="BT1232" s="1">
        <v>5.0</v>
      </c>
      <c r="BU1232" s="1">
        <v>5.0</v>
      </c>
      <c r="BV1232" s="1">
        <v>5.0</v>
      </c>
      <c r="BW1232" s="1">
        <v>5.0</v>
      </c>
      <c r="BX1232" s="1">
        <v>5.0</v>
      </c>
      <c r="BY1232" s="1">
        <v>5.0</v>
      </c>
      <c r="BZ1232" s="1">
        <v>5.0</v>
      </c>
      <c r="CA1232" s="64">
        <f t="shared" si="32"/>
        <v>273</v>
      </c>
      <c r="CB1232" s="45">
        <f t="shared" si="33"/>
        <v>8</v>
      </c>
      <c r="CC1232" s="45">
        <f t="shared" si="34"/>
        <v>40</v>
      </c>
      <c r="CD1232" s="45">
        <f t="shared" si="35"/>
        <v>40</v>
      </c>
      <c r="CE1232" s="45">
        <f t="shared" si="36"/>
        <v>40</v>
      </c>
      <c r="CF1232" s="45">
        <f t="shared" si="37"/>
        <v>40</v>
      </c>
      <c r="CG1232" s="45">
        <f t="shared" si="38"/>
        <v>8</v>
      </c>
      <c r="CH1232" s="45">
        <f t="shared" si="39"/>
        <v>40</v>
      </c>
      <c r="CI1232" s="45">
        <f t="shared" si="40"/>
        <v>0.9</v>
      </c>
      <c r="CJ1232">
        <f t="shared" si="10"/>
        <v>8</v>
      </c>
      <c r="CK1232" s="45">
        <f t="shared" si="41"/>
        <v>40</v>
      </c>
      <c r="CM1232" s="40">
        <f>VLOOKUP(CB1232,'PROMIS 57 T-Score Conversions'!Q$3:R$35,2,TRUE)</f>
        <v>20.3</v>
      </c>
      <c r="CN1232" s="44" t="str">
        <f t="shared" si="20"/>
        <v>Severe</v>
      </c>
      <c r="CO1232" s="40">
        <f>VLOOKUP(CC1232,'PROMIS 57 T-Score Conversions'!A$3:B$35,2,TRUE)</f>
        <v>83.1</v>
      </c>
      <c r="CP1232" s="39" t="str">
        <f t="shared" si="21"/>
        <v>Severe</v>
      </c>
      <c r="CQ1232" s="40">
        <f>VLOOKUP(CD1232,'PROMIS 57 T-Score Conversions'!E$3:F$35,2,TRUE)</f>
        <v>81.3</v>
      </c>
      <c r="CR1232" s="39" t="str">
        <f t="shared" si="22"/>
        <v>Severe</v>
      </c>
      <c r="CS1232" s="40">
        <f>VLOOKUP(CE1232,'PROMIS 57 T-Score Conversions'!U$3:V$35,2,TRUE)</f>
        <v>77.8</v>
      </c>
      <c r="CT1232" s="39" t="str">
        <f t="shared" si="42"/>
        <v>Severe</v>
      </c>
      <c r="CU1232" s="40">
        <f>VLOOKUP(CF1232,'PROMIS 57 T-Score Conversions'!Y$3:Z$35,2,TRUE)</f>
        <v>76.5</v>
      </c>
      <c r="CV1232" s="39" t="str">
        <f t="shared" si="24"/>
        <v>Severe</v>
      </c>
      <c r="CW1232" s="40">
        <f>vlookup(CG1232,'PROMIS 57 T-Score Conversions'!M$3:N$35,2,TRUE)</f>
        <v>25.91</v>
      </c>
      <c r="CX1232" s="39" t="str">
        <f t="shared" si="25"/>
        <v>Severe</v>
      </c>
      <c r="CY1232" s="40">
        <f>VLOOKup(CH1232,'PROMIS 57 T-Score Conversions'!I$3:J$35,2,TRUE)</f>
        <v>77</v>
      </c>
      <c r="CZ1232" s="39" t="str">
        <f t="shared" si="26"/>
        <v>Severe</v>
      </c>
      <c r="DA1232" s="37">
        <f>VLOOKUP(CJ1232,'PROMIS 57 T-Score Conversions'!AC$3:AD$35,2,TRUE)</f>
        <v>22.41</v>
      </c>
      <c r="DB1232" s="44" t="str">
        <f t="shared" si="30"/>
        <v>Severe</v>
      </c>
      <c r="DC1232" s="40">
        <f>VLOOKUP(CK1232,'PROMIS 57 T-Score Conversions'!AG$3:AH$35,2,TRUE)</f>
        <v>67.09</v>
      </c>
      <c r="DD1232" s="39" t="str">
        <f t="shared" si="31"/>
        <v>Moderate</v>
      </c>
    </row>
    <row r="1233">
      <c r="A1233" s="1" t="b">
        <v>1</v>
      </c>
      <c r="B1233" s="1" t="b">
        <v>1</v>
      </c>
      <c r="C1233" s="20">
        <v>44270.42047185185</v>
      </c>
      <c r="D1233" s="1" t="s">
        <v>323</v>
      </c>
      <c r="E1233" s="1">
        <v>2068.0</v>
      </c>
      <c r="F1233" s="1">
        <v>1.0</v>
      </c>
      <c r="G1233" s="1">
        <v>5.0</v>
      </c>
      <c r="H1233" s="1">
        <v>5.0</v>
      </c>
      <c r="I1233" s="1">
        <v>5.0</v>
      </c>
      <c r="J1233" s="1">
        <v>3.0</v>
      </c>
      <c r="K1233" s="1">
        <v>4.0</v>
      </c>
      <c r="L1233" s="1">
        <v>2.0</v>
      </c>
      <c r="M1233" s="1">
        <v>1.0</v>
      </c>
      <c r="N1233" s="1">
        <v>3.0</v>
      </c>
      <c r="O1233" s="1">
        <v>3.0</v>
      </c>
      <c r="P1233" s="1">
        <v>3.0</v>
      </c>
      <c r="Q1233" s="1">
        <v>1.0</v>
      </c>
      <c r="R1233" s="1">
        <v>3.0</v>
      </c>
      <c r="S1233" s="1">
        <v>5.0</v>
      </c>
      <c r="T1233" s="1">
        <v>3.0</v>
      </c>
      <c r="U1233" s="1">
        <v>1.0</v>
      </c>
      <c r="V1233" s="1">
        <v>1.0</v>
      </c>
      <c r="W1233" s="1">
        <v>2.0</v>
      </c>
      <c r="X1233" s="1">
        <v>4.0</v>
      </c>
      <c r="Y1233" s="1">
        <v>3.0</v>
      </c>
      <c r="Z1233" s="1">
        <v>1.0</v>
      </c>
      <c r="AA1233" s="1">
        <v>3.0</v>
      </c>
      <c r="AB1233" s="1">
        <v>3.0</v>
      </c>
      <c r="AC1233" s="1">
        <v>1.0</v>
      </c>
      <c r="AD1233" s="1">
        <v>3.0</v>
      </c>
      <c r="AE1233" s="1">
        <v>3.0</v>
      </c>
      <c r="AF1233" s="1">
        <v>3.0</v>
      </c>
      <c r="AG1233" s="1">
        <v>3.0</v>
      </c>
      <c r="AH1233" s="1">
        <v>3.0</v>
      </c>
      <c r="AI1233" s="1">
        <v>3.0</v>
      </c>
      <c r="AJ1233" s="1">
        <v>3.0</v>
      </c>
      <c r="AK1233" s="1">
        <v>3.0</v>
      </c>
      <c r="AL1233" s="1">
        <v>3.0</v>
      </c>
      <c r="AM1233" s="1">
        <v>2.0</v>
      </c>
      <c r="AN1233" s="1">
        <v>3.0</v>
      </c>
      <c r="AO1233" s="1">
        <v>3.0</v>
      </c>
      <c r="AP1233" s="1">
        <v>3.0</v>
      </c>
      <c r="AQ1233" s="1">
        <v>3.0</v>
      </c>
      <c r="AR1233" s="1">
        <v>3.0</v>
      </c>
      <c r="AS1233" s="1">
        <v>3.0</v>
      </c>
      <c r="AT1233" s="1">
        <v>3.0</v>
      </c>
      <c r="AU1233" s="1">
        <v>3.0</v>
      </c>
      <c r="AV1233" s="1">
        <v>5.0</v>
      </c>
      <c r="AW1233" s="1">
        <v>3.0</v>
      </c>
      <c r="AX1233" s="1">
        <v>4.0</v>
      </c>
      <c r="AY1233" s="1">
        <v>4.0</v>
      </c>
      <c r="AZ1233" s="1">
        <v>4.0</v>
      </c>
      <c r="BA1233" s="1">
        <v>5.0</v>
      </c>
      <c r="BB1233" s="1">
        <v>3.0</v>
      </c>
      <c r="BC1233" s="1">
        <v>3.0</v>
      </c>
      <c r="BD1233" s="1">
        <v>2.0</v>
      </c>
      <c r="BE1233" s="1">
        <v>3.0</v>
      </c>
      <c r="BF1233" s="1">
        <v>2.0</v>
      </c>
      <c r="BG1233" s="1">
        <v>2.0</v>
      </c>
      <c r="BH1233" s="1">
        <v>2.0</v>
      </c>
      <c r="BI1233" s="1">
        <v>2.0</v>
      </c>
      <c r="BJ1233" s="1">
        <v>7.0</v>
      </c>
      <c r="BK1233" s="1">
        <v>3.0</v>
      </c>
      <c r="BL1233" s="1">
        <v>3.0</v>
      </c>
      <c r="BM1233" s="1">
        <v>3.0</v>
      </c>
      <c r="BN1233" s="1">
        <v>3.0</v>
      </c>
      <c r="BO1233" s="1">
        <v>3.0</v>
      </c>
      <c r="BP1233" s="1">
        <v>3.0</v>
      </c>
      <c r="BQ1233" s="1">
        <v>3.0</v>
      </c>
      <c r="BR1233" s="1">
        <v>3.0</v>
      </c>
      <c r="BS1233" s="1">
        <v>3.0</v>
      </c>
      <c r="BT1233" s="1">
        <v>3.0</v>
      </c>
      <c r="BU1233" s="1">
        <v>3.0</v>
      </c>
      <c r="BV1233" s="1">
        <v>3.0</v>
      </c>
      <c r="BW1233" s="1">
        <v>5.0</v>
      </c>
      <c r="BX1233" s="1">
        <v>2.0</v>
      </c>
      <c r="BY1233" s="1">
        <v>1.0</v>
      </c>
      <c r="BZ1233" s="1">
        <v>3.0</v>
      </c>
      <c r="CA1233" s="64">
        <f t="shared" si="32"/>
        <v>217</v>
      </c>
      <c r="CB1233" s="45">
        <f t="shared" si="33"/>
        <v>26</v>
      </c>
      <c r="CC1233" s="45">
        <f t="shared" si="34"/>
        <v>22</v>
      </c>
      <c r="CD1233" s="45">
        <f t="shared" si="35"/>
        <v>18</v>
      </c>
      <c r="CE1233" s="45">
        <f t="shared" si="36"/>
        <v>24</v>
      </c>
      <c r="CF1233" s="45">
        <f t="shared" si="37"/>
        <v>23</v>
      </c>
      <c r="CG1233" s="45">
        <f t="shared" si="38"/>
        <v>31</v>
      </c>
      <c r="CH1233" s="45">
        <f t="shared" si="39"/>
        <v>19</v>
      </c>
      <c r="CI1233" s="45">
        <f t="shared" si="40"/>
        <v>0.7</v>
      </c>
      <c r="CJ1233">
        <f t="shared" si="10"/>
        <v>24</v>
      </c>
      <c r="CK1233" s="45">
        <f t="shared" si="41"/>
        <v>23</v>
      </c>
      <c r="CM1233" s="40">
        <f>VLOOKUP(CB1233,'PROMIS 57 T-Score Conversions'!Q$3:R$35,2,TRUE)</f>
        <v>39.5</v>
      </c>
      <c r="CN1233" s="44" t="str">
        <f t="shared" si="20"/>
        <v>Moderate</v>
      </c>
      <c r="CO1233" s="40">
        <f>VLOOKUP(CC1233,'PROMIS 57 T-Score Conversions'!A$3:B$35,2,TRUE)</f>
        <v>60.4</v>
      </c>
      <c r="CP1233" s="39" t="str">
        <f t="shared" si="21"/>
        <v>Moderate</v>
      </c>
      <c r="CQ1233" s="40">
        <f>VLOOKUP(CD1233,'PROMIS 57 T-Score Conversions'!E$3:F$35,2,TRUE)</f>
        <v>56.8</v>
      </c>
      <c r="CR1233" s="39" t="str">
        <f t="shared" si="22"/>
        <v>Mild</v>
      </c>
      <c r="CS1233" s="40">
        <f>VLOOKUP(CE1233,'PROMIS 57 T-Score Conversions'!U$3:V$35,2,TRUE)</f>
        <v>57.5</v>
      </c>
      <c r="CT1233" s="39" t="str">
        <f t="shared" si="42"/>
        <v>Mild</v>
      </c>
      <c r="CU1233" s="40">
        <f>VLOOKUP(CF1233,'PROMIS 57 T-Score Conversions'!Y$3:Z$35,2,TRUE)</f>
        <v>53.3</v>
      </c>
      <c r="CV1233" s="39" t="str">
        <f t="shared" si="24"/>
        <v>Normal</v>
      </c>
      <c r="CW1233" s="40">
        <f>vlookup(CG1233,'PROMIS 57 T-Score Conversions'!M$3:N$35,2,TRUE)</f>
        <v>50.8</v>
      </c>
      <c r="CX1233" s="39" t="str">
        <f t="shared" si="25"/>
        <v>Normal</v>
      </c>
      <c r="CY1233" s="40">
        <f>VLOOKup(CH1233,'PROMIS 57 T-Score Conversions'!I$3:J$35,2,TRUE)</f>
        <v>58.1</v>
      </c>
      <c r="CZ1233" s="39" t="str">
        <f t="shared" si="26"/>
        <v>Mild</v>
      </c>
      <c r="DA1233" s="37">
        <f>VLOOKUP(CJ1233,'PROMIS 57 T-Score Conversions'!AC$3:AD$35,2,TRUE)</f>
        <v>40.29</v>
      </c>
      <c r="DB1233" s="44" t="str">
        <f t="shared" si="30"/>
        <v>Mild</v>
      </c>
      <c r="DC1233" s="40">
        <f>VLOOKUP(CK1233,'PROMIS 57 T-Score Conversions'!AG$3:AH$35,2,TRUE)</f>
        <v>42.51</v>
      </c>
      <c r="DD1233" s="39" t="str">
        <f t="shared" si="31"/>
        <v>Normal</v>
      </c>
    </row>
    <row r="1234">
      <c r="A1234" s="1" t="b">
        <v>1</v>
      </c>
      <c r="B1234" s="1" t="b">
        <v>1</v>
      </c>
      <c r="C1234" s="20">
        <v>44270.49058923611</v>
      </c>
      <c r="D1234" s="1" t="s">
        <v>487</v>
      </c>
      <c r="E1234" s="1">
        <v>2328.0</v>
      </c>
      <c r="F1234" s="1">
        <v>4.0</v>
      </c>
      <c r="G1234" s="1">
        <v>4.0</v>
      </c>
      <c r="H1234" s="1">
        <v>4.0</v>
      </c>
      <c r="I1234" s="1">
        <v>4.0</v>
      </c>
      <c r="J1234" s="1">
        <v>4.0</v>
      </c>
      <c r="K1234" s="1">
        <v>4.0</v>
      </c>
      <c r="L1234" s="1">
        <v>4.0</v>
      </c>
      <c r="M1234" s="1">
        <v>4.0</v>
      </c>
      <c r="N1234" s="1">
        <v>1.0</v>
      </c>
      <c r="O1234" s="1">
        <v>3.0</v>
      </c>
      <c r="P1234" s="1">
        <v>3.0</v>
      </c>
      <c r="Q1234" s="1">
        <v>3.0</v>
      </c>
      <c r="R1234" s="1">
        <v>1.0</v>
      </c>
      <c r="S1234" s="1">
        <v>2.0</v>
      </c>
      <c r="T1234" s="1">
        <v>3.0</v>
      </c>
      <c r="U1234" s="1">
        <v>3.0</v>
      </c>
      <c r="V1234" s="1">
        <v>1.0</v>
      </c>
      <c r="W1234" s="1">
        <v>3.0</v>
      </c>
      <c r="X1234" s="1">
        <v>2.0</v>
      </c>
      <c r="Y1234" s="1">
        <v>1.0</v>
      </c>
      <c r="Z1234" s="1">
        <v>1.0</v>
      </c>
      <c r="AA1234" s="1">
        <v>3.0</v>
      </c>
      <c r="AB1234" s="1">
        <v>2.0</v>
      </c>
      <c r="AC1234" s="1">
        <v>1.0</v>
      </c>
      <c r="AD1234" s="1">
        <v>4.0</v>
      </c>
      <c r="AE1234" s="1">
        <v>4.0</v>
      </c>
      <c r="AF1234" s="1">
        <v>5.0</v>
      </c>
      <c r="AG1234" s="1">
        <v>5.0</v>
      </c>
      <c r="AH1234" s="1">
        <v>5.0</v>
      </c>
      <c r="AI1234" s="1">
        <v>4.0</v>
      </c>
      <c r="AJ1234" s="1">
        <v>5.0</v>
      </c>
      <c r="AK1234" s="1">
        <v>4.0</v>
      </c>
      <c r="AL1234" s="1">
        <v>5.0</v>
      </c>
      <c r="AM1234" s="1">
        <v>4.0</v>
      </c>
      <c r="AN1234" s="1">
        <v>4.0</v>
      </c>
      <c r="AO1234" s="1">
        <v>4.0</v>
      </c>
      <c r="AP1234" s="1">
        <v>5.0</v>
      </c>
      <c r="AQ1234" s="1">
        <v>4.0</v>
      </c>
      <c r="AR1234" s="1">
        <v>1.0</v>
      </c>
      <c r="AS1234" s="1">
        <v>5.0</v>
      </c>
      <c r="AT1234" s="1">
        <v>4.0</v>
      </c>
      <c r="AU1234" s="1">
        <v>4.0</v>
      </c>
      <c r="AV1234" s="1">
        <v>4.0</v>
      </c>
      <c r="AW1234" s="1">
        <v>4.0</v>
      </c>
      <c r="AX1234" s="1">
        <v>4.0</v>
      </c>
      <c r="AY1234" s="1">
        <v>4.0</v>
      </c>
      <c r="AZ1234" s="1">
        <v>4.0</v>
      </c>
      <c r="BA1234" s="1">
        <v>4.0</v>
      </c>
      <c r="BB1234" s="1">
        <v>3.0</v>
      </c>
      <c r="BC1234" s="1">
        <v>3.0</v>
      </c>
      <c r="BD1234" s="1">
        <v>2.0</v>
      </c>
      <c r="BE1234" s="1">
        <v>2.0</v>
      </c>
      <c r="BF1234" s="1">
        <v>2.0</v>
      </c>
      <c r="BG1234" s="1">
        <v>2.0</v>
      </c>
      <c r="BH1234" s="1">
        <v>2.0</v>
      </c>
      <c r="BI1234" s="1">
        <v>2.0</v>
      </c>
      <c r="BJ1234" s="1">
        <v>4.0</v>
      </c>
      <c r="BK1234" s="1">
        <v>2.0</v>
      </c>
      <c r="BL1234" s="1">
        <v>2.0</v>
      </c>
      <c r="BM1234" s="1">
        <v>2.0</v>
      </c>
      <c r="BN1234" s="1">
        <v>2.0</v>
      </c>
      <c r="BO1234" s="1">
        <v>2.0</v>
      </c>
      <c r="BP1234" s="1">
        <v>2.0</v>
      </c>
      <c r="BQ1234" s="1">
        <v>2.0</v>
      </c>
      <c r="BR1234" s="1">
        <v>2.0</v>
      </c>
      <c r="BS1234" s="1">
        <v>3.0</v>
      </c>
      <c r="BT1234" s="1">
        <v>3.0</v>
      </c>
      <c r="BU1234" s="1">
        <v>3.0</v>
      </c>
      <c r="BV1234" s="1">
        <v>3.0</v>
      </c>
      <c r="BW1234" s="1">
        <v>3.0</v>
      </c>
      <c r="BX1234" s="1">
        <v>3.0</v>
      </c>
      <c r="BY1234" s="1">
        <v>2.0</v>
      </c>
      <c r="BZ1234" s="1">
        <v>3.0</v>
      </c>
      <c r="CA1234" s="64">
        <f t="shared" si="32"/>
        <v>226</v>
      </c>
      <c r="CB1234" s="45">
        <f t="shared" si="33"/>
        <v>32</v>
      </c>
      <c r="CC1234" s="45">
        <f t="shared" si="34"/>
        <v>19</v>
      </c>
      <c r="CD1234" s="45">
        <f t="shared" si="35"/>
        <v>14</v>
      </c>
      <c r="CE1234" s="45">
        <f t="shared" si="36"/>
        <v>36</v>
      </c>
      <c r="CF1234" s="45">
        <f t="shared" si="37"/>
        <v>32</v>
      </c>
      <c r="CG1234" s="45">
        <f t="shared" si="38"/>
        <v>32</v>
      </c>
      <c r="CH1234" s="45">
        <f t="shared" si="39"/>
        <v>18</v>
      </c>
      <c r="CI1234" s="45">
        <f t="shared" si="40"/>
        <v>0.4</v>
      </c>
      <c r="CJ1234">
        <f t="shared" si="10"/>
        <v>16</v>
      </c>
      <c r="CK1234" s="45">
        <f t="shared" si="41"/>
        <v>23</v>
      </c>
      <c r="CM1234" s="40">
        <f>VLOOKUP(CB1234,'PROMIS 57 T-Score Conversions'!Q$3:R$35,2,TRUE)</f>
        <v>43.9</v>
      </c>
      <c r="CN1234" s="44" t="str">
        <f t="shared" si="20"/>
        <v>Mild</v>
      </c>
      <c r="CO1234" s="40">
        <f>VLOOKUP(CC1234,'PROMIS 57 T-Score Conversions'!A$3:B$35,2,TRUE)</f>
        <v>57.4</v>
      </c>
      <c r="CP1234" s="39" t="str">
        <f t="shared" si="21"/>
        <v>Moderate</v>
      </c>
      <c r="CQ1234" s="40">
        <f>VLOOKUP(CD1234,'PROMIS 57 T-Score Conversions'!E$3:F$35,2,TRUE)</f>
        <v>53.2</v>
      </c>
      <c r="CR1234" s="39" t="str">
        <f t="shared" si="22"/>
        <v>Normal</v>
      </c>
      <c r="CS1234" s="40">
        <f>VLOOKUP(CE1234,'PROMIS 57 T-Score Conversions'!U$3:V$35,2,TRUE)</f>
        <v>69.8</v>
      </c>
      <c r="CT1234" s="39" t="str">
        <f t="shared" si="42"/>
        <v>Moderate</v>
      </c>
      <c r="CU1234" s="40">
        <f>VLOOKUP(CF1234,'PROMIS 57 T-Score Conversions'!Y$3:Z$35,2,TRUE)</f>
        <v>62.6</v>
      </c>
      <c r="CV1234" s="39" t="str">
        <f t="shared" si="24"/>
        <v>Moderate</v>
      </c>
      <c r="CW1234" s="40">
        <f>vlookup(CG1234,'PROMIS 57 T-Score Conversions'!M$3:N$35,2,TRUE)</f>
        <v>51.7</v>
      </c>
      <c r="CX1234" s="39" t="str">
        <f t="shared" si="25"/>
        <v>Normal</v>
      </c>
      <c r="CY1234" s="40">
        <f>VLOOKup(CH1234,'PROMIS 57 T-Score Conversions'!I$3:J$35,2,TRUE)</f>
        <v>58.1</v>
      </c>
      <c r="CZ1234" s="39" t="str">
        <f t="shared" si="26"/>
        <v>Mild</v>
      </c>
      <c r="DA1234" s="37">
        <f>VLOOKUP(CJ1234,'PROMIS 57 T-Score Conversions'!AC$3:AD$35,2,TRUE)</f>
        <v>33.92</v>
      </c>
      <c r="DB1234" s="44" t="str">
        <f t="shared" si="30"/>
        <v>Moderate</v>
      </c>
      <c r="DC1234" s="40">
        <f>VLOOKUP(CK1234,'PROMIS 57 T-Score Conversions'!AG$3:AH$35,2,TRUE)</f>
        <v>42.51</v>
      </c>
      <c r="DD1234" s="39" t="str">
        <f t="shared" si="31"/>
        <v>Normal</v>
      </c>
    </row>
    <row r="1235">
      <c r="A1235" s="1" t="b">
        <v>1</v>
      </c>
      <c r="B1235" s="1" t="b">
        <v>1</v>
      </c>
      <c r="C1235" s="20">
        <v>44270.59129277778</v>
      </c>
      <c r="D1235" s="1" t="s">
        <v>657</v>
      </c>
      <c r="E1235" s="1">
        <v>2488.0</v>
      </c>
      <c r="F1235" s="1">
        <v>2.0</v>
      </c>
      <c r="G1235" s="1">
        <v>2.0</v>
      </c>
      <c r="H1235" s="1">
        <v>2.0</v>
      </c>
      <c r="I1235" s="1">
        <v>2.0</v>
      </c>
      <c r="J1235" s="1">
        <v>1.0</v>
      </c>
      <c r="K1235" s="1">
        <v>2.0</v>
      </c>
      <c r="L1235" s="1">
        <v>2.0</v>
      </c>
      <c r="M1235" s="1">
        <v>1.0</v>
      </c>
      <c r="N1235" s="1">
        <v>3.0</v>
      </c>
      <c r="O1235" s="1">
        <v>3.0</v>
      </c>
      <c r="P1235" s="1">
        <v>3.0</v>
      </c>
      <c r="Q1235" s="1">
        <v>3.0</v>
      </c>
      <c r="R1235" s="1">
        <v>2.0</v>
      </c>
      <c r="S1235" s="1">
        <v>3.0</v>
      </c>
      <c r="T1235" s="1">
        <v>3.0</v>
      </c>
      <c r="U1235" s="1">
        <v>4.0</v>
      </c>
      <c r="V1235" s="1">
        <v>2.0</v>
      </c>
      <c r="W1235" s="1">
        <v>5.0</v>
      </c>
      <c r="X1235" s="1">
        <v>4.0</v>
      </c>
      <c r="Y1235" s="1">
        <v>3.0</v>
      </c>
      <c r="Z1235" s="1">
        <v>3.0</v>
      </c>
      <c r="AA1235" s="1">
        <v>4.0</v>
      </c>
      <c r="AB1235" s="1">
        <v>5.0</v>
      </c>
      <c r="AC1235" s="1">
        <v>4.0</v>
      </c>
      <c r="AD1235" s="1">
        <v>5.0</v>
      </c>
      <c r="AE1235" s="1">
        <v>4.0</v>
      </c>
      <c r="AF1235" s="1">
        <v>4.0</v>
      </c>
      <c r="AG1235" s="1">
        <v>4.0</v>
      </c>
      <c r="AH1235" s="1">
        <v>5.0</v>
      </c>
      <c r="AI1235" s="1">
        <v>4.0</v>
      </c>
      <c r="AJ1235" s="1">
        <v>4.0</v>
      </c>
      <c r="AK1235" s="1">
        <v>4.0</v>
      </c>
      <c r="AL1235" s="1">
        <v>2.0</v>
      </c>
      <c r="AM1235" s="1">
        <v>2.0</v>
      </c>
      <c r="AN1235" s="1">
        <v>4.0</v>
      </c>
      <c r="AO1235" s="1">
        <v>3.0</v>
      </c>
      <c r="AP1235" s="1">
        <v>2.0</v>
      </c>
      <c r="AQ1235" s="1">
        <v>3.0</v>
      </c>
      <c r="AR1235" s="1">
        <v>3.0</v>
      </c>
      <c r="AS1235" s="1">
        <v>2.0</v>
      </c>
      <c r="AT1235" s="1">
        <v>2.0</v>
      </c>
      <c r="AU1235" s="1">
        <v>2.0</v>
      </c>
      <c r="AV1235" s="1">
        <v>2.0</v>
      </c>
      <c r="AW1235" s="1">
        <v>2.0</v>
      </c>
      <c r="AX1235" s="1">
        <v>1.0</v>
      </c>
      <c r="AY1235" s="1">
        <v>1.0</v>
      </c>
      <c r="AZ1235" s="1">
        <v>1.0</v>
      </c>
      <c r="BA1235" s="1">
        <v>2.0</v>
      </c>
      <c r="BB1235" s="1">
        <v>4.0</v>
      </c>
      <c r="BC1235" s="1">
        <v>4.0</v>
      </c>
      <c r="BD1235" s="1">
        <v>5.0</v>
      </c>
      <c r="BE1235" s="1">
        <v>4.0</v>
      </c>
      <c r="BF1235" s="1">
        <v>5.0</v>
      </c>
      <c r="BG1235" s="1">
        <v>5.0</v>
      </c>
      <c r="BH1235" s="1">
        <v>5.0</v>
      </c>
      <c r="BI1235" s="1">
        <v>5.0</v>
      </c>
      <c r="BJ1235" s="1">
        <v>8.0</v>
      </c>
      <c r="BK1235" s="1">
        <v>3.0</v>
      </c>
      <c r="BL1235" s="1">
        <v>1.0</v>
      </c>
      <c r="BM1235" s="1">
        <v>2.0</v>
      </c>
      <c r="BN1235" s="1">
        <v>1.0</v>
      </c>
      <c r="BO1235" s="1">
        <v>4.0</v>
      </c>
      <c r="BP1235" s="1">
        <v>3.0</v>
      </c>
      <c r="BQ1235" s="1">
        <v>2.0</v>
      </c>
      <c r="BR1235" s="1">
        <v>3.0</v>
      </c>
      <c r="BS1235" s="1">
        <v>3.0</v>
      </c>
      <c r="BT1235" s="1">
        <v>5.0</v>
      </c>
      <c r="BU1235" s="1">
        <v>5.0</v>
      </c>
      <c r="BV1235" s="1">
        <v>2.0</v>
      </c>
      <c r="BW1235" s="1">
        <v>5.0</v>
      </c>
      <c r="BX1235" s="1">
        <v>3.0</v>
      </c>
      <c r="BY1235" s="1">
        <v>5.0</v>
      </c>
      <c r="BZ1235" s="1">
        <v>4.0</v>
      </c>
      <c r="CA1235" s="64">
        <f t="shared" si="32"/>
        <v>232</v>
      </c>
      <c r="CB1235" s="45">
        <f t="shared" si="33"/>
        <v>14</v>
      </c>
      <c r="CC1235" s="45">
        <f t="shared" si="34"/>
        <v>24</v>
      </c>
      <c r="CD1235" s="45">
        <f t="shared" si="35"/>
        <v>30</v>
      </c>
      <c r="CE1235" s="45">
        <f t="shared" si="36"/>
        <v>34</v>
      </c>
      <c r="CF1235" s="45">
        <f t="shared" si="37"/>
        <v>21</v>
      </c>
      <c r="CG1235" s="45">
        <f t="shared" si="38"/>
        <v>13</v>
      </c>
      <c r="CH1235" s="45">
        <f t="shared" si="39"/>
        <v>37</v>
      </c>
      <c r="CI1235" s="45">
        <f t="shared" si="40"/>
        <v>0.8</v>
      </c>
      <c r="CJ1235">
        <f t="shared" si="10"/>
        <v>19</v>
      </c>
      <c r="CK1235" s="45">
        <f t="shared" si="41"/>
        <v>32</v>
      </c>
      <c r="CM1235" s="40">
        <f>VLOOKUP(CB1235,'PROMIS 57 T-Score Conversions'!Q$3:R$35,2,TRUE)</f>
        <v>30.8</v>
      </c>
      <c r="CN1235" s="44" t="str">
        <f t="shared" si="20"/>
        <v>Moderate</v>
      </c>
      <c r="CO1235" s="40">
        <f>VLOOKUP(CC1235,'PROMIS 57 T-Score Conversions'!A$3:B$35,2,TRUE)</f>
        <v>62.5</v>
      </c>
      <c r="CP1235" s="39" t="str">
        <f t="shared" si="21"/>
        <v>Moderate</v>
      </c>
      <c r="CQ1235" s="40">
        <f>VLOOKUP(CD1235,'PROMIS 57 T-Score Conversions'!E$3:F$35,2,TRUE)</f>
        <v>67.7</v>
      </c>
      <c r="CR1235" s="39" t="str">
        <f t="shared" si="22"/>
        <v>Moderate</v>
      </c>
      <c r="CS1235" s="40">
        <f>VLOOKUP(CE1235,'PROMIS 57 T-Score Conversions'!U$3:V$35,2,TRUE)</f>
        <v>67.5</v>
      </c>
      <c r="CT1235" s="39" t="str">
        <f t="shared" si="42"/>
        <v>Moderate</v>
      </c>
      <c r="CU1235" s="40">
        <f>VLOOKUP(CF1235,'PROMIS 57 T-Score Conversions'!Y$3:Z$35,2,TRUE)</f>
        <v>51.2</v>
      </c>
      <c r="CV1235" s="39" t="str">
        <f t="shared" si="24"/>
        <v>Normal</v>
      </c>
      <c r="CW1235" s="40">
        <f>vlookup(CG1235,'PROMIS 57 T-Score Conversions'!M$3:N$35,2,TRUE)</f>
        <v>34.5</v>
      </c>
      <c r="CX1235" s="39" t="str">
        <f t="shared" si="25"/>
        <v>Moderate</v>
      </c>
      <c r="CY1235" s="40">
        <f>VLOOKup(CH1235,'PROMIS 57 T-Score Conversions'!I$3:J$35,2,TRUE)</f>
        <v>71</v>
      </c>
      <c r="CZ1235" s="39" t="str">
        <f t="shared" si="26"/>
        <v>Severe</v>
      </c>
      <c r="DA1235" s="37">
        <f>VLOOKUP(CJ1235,'PROMIS 57 T-Score Conversions'!AC$3:AD$35,2,TRUE)</f>
        <v>36.36</v>
      </c>
      <c r="DB1235" s="44" t="str">
        <f t="shared" si="30"/>
        <v>Moderate</v>
      </c>
      <c r="DC1235" s="40">
        <f>VLOOKUP(CK1235,'PROMIS 57 T-Score Conversions'!AG$3:AH$35,2,TRUE)</f>
        <v>51.29</v>
      </c>
      <c r="DD1235" s="39" t="str">
        <f t="shared" si="31"/>
        <v>Normal</v>
      </c>
    </row>
    <row r="1236">
      <c r="A1236" s="1" t="b">
        <v>1</v>
      </c>
      <c r="B1236" s="1" t="b">
        <v>1</v>
      </c>
      <c r="C1236" s="20">
        <v>44271.01392305555</v>
      </c>
      <c r="D1236" s="1" t="s">
        <v>658</v>
      </c>
      <c r="E1236" s="1">
        <v>2522.0</v>
      </c>
      <c r="F1236" s="1">
        <v>3.0</v>
      </c>
      <c r="G1236" s="1">
        <v>2.0</v>
      </c>
      <c r="H1236" s="1">
        <v>4.0</v>
      </c>
      <c r="I1236" s="1">
        <v>2.0</v>
      </c>
      <c r="J1236" s="1">
        <v>2.0</v>
      </c>
      <c r="K1236" s="1">
        <v>3.0</v>
      </c>
      <c r="L1236" s="1">
        <v>3.0</v>
      </c>
      <c r="M1236" s="1">
        <v>2.0</v>
      </c>
      <c r="N1236" s="1">
        <v>3.0</v>
      </c>
      <c r="O1236" s="1">
        <v>5.0</v>
      </c>
      <c r="P1236" s="1">
        <v>4.0</v>
      </c>
      <c r="Q1236" s="1">
        <v>5.0</v>
      </c>
      <c r="R1236" s="1">
        <v>5.0</v>
      </c>
      <c r="S1236" s="1">
        <v>4.0</v>
      </c>
      <c r="T1236" s="1">
        <v>5.0</v>
      </c>
      <c r="U1236" s="1">
        <v>5.0</v>
      </c>
      <c r="V1236" s="1">
        <v>5.0</v>
      </c>
      <c r="W1236" s="1">
        <v>5.0</v>
      </c>
      <c r="X1236" s="1">
        <v>5.0</v>
      </c>
      <c r="Y1236" s="1">
        <v>3.0</v>
      </c>
      <c r="Z1236" s="1">
        <v>5.0</v>
      </c>
      <c r="AA1236" s="1">
        <v>5.0</v>
      </c>
      <c r="AB1236" s="1">
        <v>4.0</v>
      </c>
      <c r="AC1236" s="1">
        <v>5.0</v>
      </c>
      <c r="AD1236" s="1">
        <v>5.0</v>
      </c>
      <c r="AE1236" s="1">
        <v>5.0</v>
      </c>
      <c r="AF1236" s="1">
        <v>5.0</v>
      </c>
      <c r="AG1236" s="1">
        <v>5.0</v>
      </c>
      <c r="AH1236" s="1">
        <v>5.0</v>
      </c>
      <c r="AI1236" s="1">
        <v>5.0</v>
      </c>
      <c r="AJ1236" s="1">
        <v>5.0</v>
      </c>
      <c r="AK1236" s="1">
        <v>5.0</v>
      </c>
      <c r="AL1236" s="1">
        <v>3.0</v>
      </c>
      <c r="AM1236" s="1">
        <v>5.0</v>
      </c>
      <c r="AN1236" s="1">
        <v>3.0</v>
      </c>
      <c r="AO1236" s="1">
        <v>4.0</v>
      </c>
      <c r="AP1236" s="1">
        <v>5.0</v>
      </c>
      <c r="AQ1236" s="1">
        <v>5.0</v>
      </c>
      <c r="AR1236" s="1">
        <v>2.0</v>
      </c>
      <c r="AS1236" s="1">
        <v>4.0</v>
      </c>
      <c r="AT1236" s="1">
        <v>1.0</v>
      </c>
      <c r="AU1236" s="1">
        <v>1.0</v>
      </c>
      <c r="AV1236" s="1">
        <v>1.0</v>
      </c>
      <c r="AW1236" s="1">
        <v>1.0</v>
      </c>
      <c r="AX1236" s="1">
        <v>1.0</v>
      </c>
      <c r="AY1236" s="1">
        <v>1.0</v>
      </c>
      <c r="AZ1236" s="1">
        <v>2.0</v>
      </c>
      <c r="BA1236" s="1">
        <v>1.0</v>
      </c>
      <c r="BB1236" s="1">
        <v>3.0</v>
      </c>
      <c r="BC1236" s="1">
        <v>2.0</v>
      </c>
      <c r="BD1236" s="1">
        <v>3.0</v>
      </c>
      <c r="BE1236" s="1">
        <v>2.0</v>
      </c>
      <c r="BF1236" s="1">
        <v>4.0</v>
      </c>
      <c r="BG1236" s="1">
        <v>4.0</v>
      </c>
      <c r="BH1236" s="1">
        <v>4.0</v>
      </c>
      <c r="BI1236" s="1">
        <v>2.0</v>
      </c>
      <c r="BJ1236" s="1">
        <v>4.0</v>
      </c>
      <c r="BK1236" s="1">
        <v>1.0</v>
      </c>
      <c r="BL1236" s="1">
        <v>2.0</v>
      </c>
      <c r="BM1236" s="1">
        <v>1.0</v>
      </c>
      <c r="BN1236" s="1">
        <v>1.0</v>
      </c>
      <c r="BO1236" s="1">
        <v>1.0</v>
      </c>
      <c r="BP1236" s="1">
        <v>1.0</v>
      </c>
      <c r="BQ1236" s="1">
        <v>1.0</v>
      </c>
      <c r="BR1236" s="1">
        <v>1.0</v>
      </c>
      <c r="BS1236" s="1">
        <v>5.0</v>
      </c>
      <c r="BT1236" s="1">
        <v>5.0</v>
      </c>
      <c r="BU1236" s="1">
        <v>5.0</v>
      </c>
      <c r="BV1236" s="1">
        <v>5.0</v>
      </c>
      <c r="BW1236" s="1">
        <v>5.0</v>
      </c>
      <c r="BX1236" s="1">
        <v>5.0</v>
      </c>
      <c r="BY1236" s="1">
        <v>5.0</v>
      </c>
      <c r="BZ1236" s="1">
        <v>5.0</v>
      </c>
      <c r="CA1236" s="64">
        <f t="shared" si="32"/>
        <v>251</v>
      </c>
      <c r="CB1236" s="45">
        <f t="shared" si="33"/>
        <v>21</v>
      </c>
      <c r="CC1236" s="45">
        <f t="shared" si="34"/>
        <v>36</v>
      </c>
      <c r="CD1236" s="45">
        <f t="shared" si="35"/>
        <v>37</v>
      </c>
      <c r="CE1236" s="45">
        <f t="shared" si="36"/>
        <v>40</v>
      </c>
      <c r="CF1236" s="45">
        <f t="shared" si="37"/>
        <v>31</v>
      </c>
      <c r="CG1236" s="45">
        <f t="shared" si="38"/>
        <v>9</v>
      </c>
      <c r="CH1236" s="45">
        <f t="shared" si="39"/>
        <v>24</v>
      </c>
      <c r="CI1236" s="45">
        <f t="shared" si="40"/>
        <v>0.4</v>
      </c>
      <c r="CJ1236">
        <f t="shared" si="10"/>
        <v>9</v>
      </c>
      <c r="CK1236" s="45">
        <f t="shared" si="41"/>
        <v>40</v>
      </c>
      <c r="CM1236" s="40">
        <f>VLOOKUP(CB1236,'PROMIS 57 T-Score Conversions'!Q$3:R$35,2,TRUE)</f>
        <v>36.1</v>
      </c>
      <c r="CN1236" s="44" t="str">
        <f t="shared" si="20"/>
        <v>Moderate</v>
      </c>
      <c r="CO1236" s="40">
        <f>VLOOKUP(CC1236,'PROMIS 57 T-Score Conversions'!A$3:B$35,2,TRUE)</f>
        <v>75.4</v>
      </c>
      <c r="CP1236" s="39" t="str">
        <f t="shared" si="21"/>
        <v>Severe</v>
      </c>
      <c r="CQ1236" s="40">
        <f>VLOOKUP(CD1236,'PROMIS 57 T-Score Conversions'!E$3:F$35,2,TRUE)</f>
        <v>75</v>
      </c>
      <c r="CR1236" s="39" t="str">
        <f t="shared" si="22"/>
        <v>Severe</v>
      </c>
      <c r="CS1236" s="40">
        <f>VLOOKUP(CE1236,'PROMIS 57 T-Score Conversions'!U$3:V$35,2,TRUE)</f>
        <v>77.8</v>
      </c>
      <c r="CT1236" s="39" t="str">
        <f t="shared" si="42"/>
        <v>Severe</v>
      </c>
      <c r="CU1236" s="40">
        <f>VLOOKUP(CF1236,'PROMIS 57 T-Score Conversions'!Y$3:Z$35,2,TRUE)</f>
        <v>61.5</v>
      </c>
      <c r="CV1236" s="39" t="str">
        <f t="shared" si="24"/>
        <v>Moderate</v>
      </c>
      <c r="CW1236" s="40">
        <f>vlookup(CG1236,'PROMIS 57 T-Score Conversions'!M$3:N$35,2,TRUE)</f>
        <v>29.7</v>
      </c>
      <c r="CX1236" s="39" t="str">
        <f t="shared" si="25"/>
        <v>Severe</v>
      </c>
      <c r="CY1236" s="40">
        <f>VLOOKup(CH1236,'PROMIS 57 T-Score Conversions'!I$3:J$35,2,TRUE)</f>
        <v>61.5</v>
      </c>
      <c r="CZ1236" s="39" t="str">
        <f t="shared" si="26"/>
        <v>Moderate</v>
      </c>
      <c r="DA1236" s="37">
        <f>VLOOKUP(CJ1236,'PROMIS 57 T-Score Conversions'!AC$3:AD$35,2,TRUE)</f>
        <v>25.73</v>
      </c>
      <c r="DB1236" s="44" t="str">
        <f t="shared" si="30"/>
        <v>Severe</v>
      </c>
      <c r="DC1236" s="40">
        <f>VLOOKUP(CK1236,'PROMIS 57 T-Score Conversions'!AG$3:AH$35,2,TRUE)</f>
        <v>67.09</v>
      </c>
      <c r="DD1236" s="39" t="str">
        <f t="shared" si="31"/>
        <v>Moderate</v>
      </c>
    </row>
    <row r="1237">
      <c r="A1237" s="1" t="b">
        <v>1</v>
      </c>
      <c r="B1237" s="1" t="b">
        <v>1</v>
      </c>
      <c r="C1237" s="20">
        <v>44271.47455087963</v>
      </c>
      <c r="D1237" s="1" t="s">
        <v>493</v>
      </c>
      <c r="E1237" s="1">
        <v>2318.0</v>
      </c>
      <c r="F1237" s="1">
        <v>5.0</v>
      </c>
      <c r="G1237" s="1">
        <v>5.0</v>
      </c>
      <c r="H1237" s="1">
        <v>5.0</v>
      </c>
      <c r="I1237" s="1">
        <v>5.0</v>
      </c>
      <c r="J1237" s="1">
        <v>4.0</v>
      </c>
      <c r="K1237" s="1">
        <v>5.0</v>
      </c>
      <c r="L1237" s="1">
        <v>5.0</v>
      </c>
      <c r="M1237" s="1">
        <v>5.0</v>
      </c>
      <c r="N1237" s="1">
        <v>4.0</v>
      </c>
      <c r="O1237" s="1">
        <v>1.0</v>
      </c>
      <c r="P1237" s="1">
        <v>1.0</v>
      </c>
      <c r="Q1237" s="1">
        <v>2.0</v>
      </c>
      <c r="R1237" s="1">
        <v>1.0</v>
      </c>
      <c r="S1237" s="1">
        <v>1.0</v>
      </c>
      <c r="T1237" s="1">
        <v>1.0</v>
      </c>
      <c r="U1237" s="1">
        <v>2.0</v>
      </c>
      <c r="V1237" s="1">
        <v>1.0</v>
      </c>
      <c r="W1237" s="1">
        <v>1.0</v>
      </c>
      <c r="X1237" s="1">
        <v>1.0</v>
      </c>
      <c r="Y1237" s="1">
        <v>1.0</v>
      </c>
      <c r="Z1237" s="1">
        <v>1.0</v>
      </c>
      <c r="AA1237" s="1">
        <v>1.0</v>
      </c>
      <c r="AB1237" s="1">
        <v>1.0</v>
      </c>
      <c r="AC1237" s="1">
        <v>1.0</v>
      </c>
      <c r="AD1237" s="1">
        <v>2.0</v>
      </c>
      <c r="AE1237" s="1">
        <v>2.0</v>
      </c>
      <c r="AF1237" s="1">
        <v>2.0</v>
      </c>
      <c r="AG1237" s="1">
        <v>2.0</v>
      </c>
      <c r="AH1237" s="1">
        <v>2.0</v>
      </c>
      <c r="AI1237" s="1">
        <v>2.0</v>
      </c>
      <c r="AJ1237" s="1">
        <v>2.0</v>
      </c>
      <c r="AK1237" s="1">
        <v>2.0</v>
      </c>
      <c r="AL1237" s="1">
        <v>1.0</v>
      </c>
      <c r="AM1237" s="1">
        <v>1.0</v>
      </c>
      <c r="AN1237" s="1">
        <v>1.0</v>
      </c>
      <c r="AO1237" s="1">
        <v>1.0</v>
      </c>
      <c r="AP1237" s="1">
        <v>1.0</v>
      </c>
      <c r="AQ1237" s="1">
        <v>1.0</v>
      </c>
      <c r="AR1237" s="1">
        <v>1.0</v>
      </c>
      <c r="AS1237" s="1">
        <v>1.0</v>
      </c>
      <c r="AT1237" s="1">
        <v>5.0</v>
      </c>
      <c r="AU1237" s="1">
        <v>5.0</v>
      </c>
      <c r="AV1237" s="1">
        <v>4.0</v>
      </c>
      <c r="AW1237" s="1">
        <v>4.0</v>
      </c>
      <c r="AX1237" s="1">
        <v>4.0</v>
      </c>
      <c r="AY1237" s="1">
        <v>4.0</v>
      </c>
      <c r="AZ1237" s="1">
        <v>4.0</v>
      </c>
      <c r="BA1237" s="1">
        <v>4.0</v>
      </c>
      <c r="BB1237" s="1">
        <v>1.0</v>
      </c>
      <c r="BC1237" s="1">
        <v>1.0</v>
      </c>
      <c r="BD1237" s="1">
        <v>2.0</v>
      </c>
      <c r="BE1237" s="1">
        <v>1.0</v>
      </c>
      <c r="BF1237" s="1">
        <v>2.0</v>
      </c>
      <c r="BG1237" s="1">
        <v>1.0</v>
      </c>
      <c r="BH1237" s="1">
        <v>1.0</v>
      </c>
      <c r="BI1237" s="1">
        <v>1.0</v>
      </c>
      <c r="BJ1237" s="1">
        <v>2.0</v>
      </c>
      <c r="BK1237" s="1">
        <v>2.0</v>
      </c>
      <c r="BL1237" s="1">
        <v>2.0</v>
      </c>
      <c r="BM1237" s="1">
        <v>2.0</v>
      </c>
      <c r="BN1237" s="1">
        <v>2.0</v>
      </c>
      <c r="BO1237" s="1">
        <v>2.0</v>
      </c>
      <c r="BP1237" s="1">
        <v>2.0</v>
      </c>
      <c r="BQ1237" s="1">
        <v>3.0</v>
      </c>
      <c r="BR1237" s="1">
        <v>2.0</v>
      </c>
      <c r="BS1237" s="1">
        <v>2.0</v>
      </c>
      <c r="BT1237" s="1">
        <v>2.0</v>
      </c>
      <c r="BU1237" s="1">
        <v>2.0</v>
      </c>
      <c r="BV1237" s="1">
        <v>2.0</v>
      </c>
      <c r="BW1237" s="1">
        <v>2.0</v>
      </c>
      <c r="BX1237" s="1">
        <v>2.0</v>
      </c>
      <c r="BY1237" s="1">
        <v>2.0</v>
      </c>
      <c r="BZ1237" s="1">
        <v>3.0</v>
      </c>
      <c r="CA1237" s="64">
        <f t="shared" si="32"/>
        <v>164</v>
      </c>
      <c r="CB1237" s="45">
        <f t="shared" si="33"/>
        <v>39</v>
      </c>
      <c r="CC1237" s="45">
        <f t="shared" si="34"/>
        <v>13</v>
      </c>
      <c r="CD1237" s="45">
        <f t="shared" si="35"/>
        <v>8</v>
      </c>
      <c r="CE1237" s="45">
        <f t="shared" si="36"/>
        <v>16</v>
      </c>
      <c r="CF1237" s="45">
        <f t="shared" si="37"/>
        <v>8</v>
      </c>
      <c r="CG1237" s="45">
        <f t="shared" si="38"/>
        <v>34</v>
      </c>
      <c r="CH1237" s="45">
        <f t="shared" si="39"/>
        <v>10</v>
      </c>
      <c r="CI1237" s="45">
        <f t="shared" si="40"/>
        <v>0.2</v>
      </c>
      <c r="CJ1237">
        <f t="shared" si="10"/>
        <v>17</v>
      </c>
      <c r="CK1237" s="45">
        <f t="shared" si="41"/>
        <v>17</v>
      </c>
      <c r="CM1237" s="40">
        <f>VLOOKUP(CB1237,'PROMIS 57 T-Score Conversions'!Q$3:R$35,2,TRUE)</f>
        <v>53</v>
      </c>
      <c r="CN1237" s="44" t="str">
        <f t="shared" si="20"/>
        <v>Normal</v>
      </c>
      <c r="CO1237" s="40">
        <f>VLOOKUP(CC1237,'PROMIS 57 T-Score Conversions'!A$3:B$35,2,TRUE)</f>
        <v>50.8</v>
      </c>
      <c r="CP1237" s="39" t="str">
        <f t="shared" si="21"/>
        <v>Mild</v>
      </c>
      <c r="CQ1237" s="40">
        <f>VLOOKUP(CD1237,'PROMIS 57 T-Score Conversions'!E$3:F$35,2,TRUE)</f>
        <v>38.2</v>
      </c>
      <c r="CR1237" s="39" t="str">
        <f t="shared" si="22"/>
        <v>Normal</v>
      </c>
      <c r="CS1237" s="40">
        <f>VLOOKUP(CE1237,'PROMIS 57 T-Score Conversions'!U$3:V$35,2,TRUE)</f>
        <v>49.2</v>
      </c>
      <c r="CT1237" s="39" t="str">
        <f t="shared" si="42"/>
        <v>Normal</v>
      </c>
      <c r="CU1237" s="40">
        <f>VLOOKUP(CF1237,'PROMIS 57 T-Score Conversions'!Y$3:Z$35,2,TRUE)</f>
        <v>28.9</v>
      </c>
      <c r="CV1237" s="39" t="str">
        <f t="shared" si="24"/>
        <v>Normal</v>
      </c>
      <c r="CW1237" s="40">
        <f>vlookup(CG1237,'PROMIS 57 T-Score Conversions'!M$3:N$35,2,TRUE)</f>
        <v>53.6</v>
      </c>
      <c r="CX1237" s="39" t="str">
        <f t="shared" si="25"/>
        <v>Normal</v>
      </c>
      <c r="CY1237" s="40">
        <f>VLOOKup(CH1237,'PROMIS 57 T-Score Conversions'!I$3:J$35,2,TRUE)</f>
        <v>49.9</v>
      </c>
      <c r="CZ1237" s="39" t="str">
        <f t="shared" si="26"/>
        <v>Normal</v>
      </c>
      <c r="DA1237" s="37">
        <f>VLOOKUP(CJ1237,'PROMIS 57 T-Score Conversions'!AC$3:AD$35,2,TRUE)</f>
        <v>34.75</v>
      </c>
      <c r="DB1237" s="44" t="str">
        <f t="shared" si="30"/>
        <v>Moderate</v>
      </c>
      <c r="DC1237" s="40">
        <f>VLOOKUP(CK1237,'PROMIS 57 T-Score Conversions'!AG$3:AH$35,2,TRUE)</f>
        <v>37.04</v>
      </c>
      <c r="DD1237" s="39" t="str">
        <f t="shared" si="31"/>
        <v>Normal</v>
      </c>
    </row>
    <row r="1238">
      <c r="A1238" s="1" t="b">
        <v>1</v>
      </c>
      <c r="B1238" s="1" t="b">
        <v>1</v>
      </c>
      <c r="C1238" s="20">
        <v>44271.585209502315</v>
      </c>
      <c r="D1238" s="1" t="s">
        <v>527</v>
      </c>
      <c r="E1238" s="1">
        <v>2358.0</v>
      </c>
      <c r="F1238" s="1">
        <v>4.0</v>
      </c>
      <c r="G1238" s="1">
        <v>5.0</v>
      </c>
      <c r="H1238" s="1">
        <v>5.0</v>
      </c>
      <c r="I1238" s="1">
        <v>4.0</v>
      </c>
      <c r="J1238" s="1">
        <v>3.0</v>
      </c>
      <c r="K1238" s="1">
        <v>3.0</v>
      </c>
      <c r="L1238" s="1">
        <v>3.0</v>
      </c>
      <c r="M1238" s="1">
        <v>2.0</v>
      </c>
      <c r="N1238" s="1">
        <v>2.0</v>
      </c>
      <c r="O1238" s="1">
        <v>2.0</v>
      </c>
      <c r="P1238" s="1">
        <v>2.0</v>
      </c>
      <c r="Q1238" s="1">
        <v>2.0</v>
      </c>
      <c r="R1238" s="1">
        <v>2.0</v>
      </c>
      <c r="S1238" s="1">
        <v>2.0</v>
      </c>
      <c r="T1238" s="1">
        <v>2.0</v>
      </c>
      <c r="U1238" s="1">
        <v>2.0</v>
      </c>
      <c r="V1238" s="1">
        <v>1.0</v>
      </c>
      <c r="W1238" s="1">
        <v>2.0</v>
      </c>
      <c r="X1238" s="1">
        <v>2.0</v>
      </c>
      <c r="Y1238" s="1">
        <v>1.0</v>
      </c>
      <c r="Z1238" s="1">
        <v>1.0</v>
      </c>
      <c r="AA1238" s="1">
        <v>2.0</v>
      </c>
      <c r="AB1238" s="1">
        <v>1.0</v>
      </c>
      <c r="AC1238" s="1">
        <v>1.0</v>
      </c>
      <c r="AD1238" s="1">
        <v>3.0</v>
      </c>
      <c r="AE1238" s="1">
        <v>1.0</v>
      </c>
      <c r="AF1238" s="1">
        <v>3.0</v>
      </c>
      <c r="AG1238" s="1">
        <v>3.0</v>
      </c>
      <c r="AH1238" s="1">
        <v>3.0</v>
      </c>
      <c r="AI1238" s="1">
        <v>2.0</v>
      </c>
      <c r="AJ1238" s="1">
        <v>3.0</v>
      </c>
      <c r="AK1238" s="1">
        <v>2.0</v>
      </c>
      <c r="AL1238" s="1">
        <v>4.0</v>
      </c>
      <c r="AM1238" s="1">
        <v>4.0</v>
      </c>
      <c r="AN1238" s="1">
        <v>4.0</v>
      </c>
      <c r="AO1238" s="1">
        <v>1.0</v>
      </c>
      <c r="AP1238" s="1">
        <v>1.0</v>
      </c>
      <c r="AQ1238" s="1">
        <v>1.0</v>
      </c>
      <c r="AR1238" s="1">
        <v>1.0</v>
      </c>
      <c r="AS1238" s="1">
        <v>4.0</v>
      </c>
      <c r="AT1238" s="1">
        <v>4.0</v>
      </c>
      <c r="AU1238" s="1">
        <v>4.0</v>
      </c>
      <c r="AV1238" s="1">
        <v>4.0</v>
      </c>
      <c r="AW1238" s="1">
        <v>4.0</v>
      </c>
      <c r="AX1238" s="1">
        <v>4.0</v>
      </c>
      <c r="AY1238" s="1">
        <v>4.0</v>
      </c>
      <c r="AZ1238" s="1">
        <v>4.0</v>
      </c>
      <c r="BA1238" s="1">
        <v>3.0</v>
      </c>
      <c r="BB1238" s="1">
        <v>2.0</v>
      </c>
      <c r="BC1238" s="1">
        <v>2.0</v>
      </c>
      <c r="BD1238" s="1">
        <v>2.0</v>
      </c>
      <c r="BE1238" s="1">
        <v>2.0</v>
      </c>
      <c r="BF1238" s="1">
        <v>2.0</v>
      </c>
      <c r="BG1238" s="1">
        <v>2.0</v>
      </c>
      <c r="BH1238" s="1">
        <v>3.0</v>
      </c>
      <c r="BI1238" s="1">
        <v>2.0</v>
      </c>
      <c r="BJ1238" s="1">
        <v>6.0</v>
      </c>
      <c r="BK1238" s="1">
        <v>3.0</v>
      </c>
      <c r="BL1238" s="1">
        <v>4.0</v>
      </c>
      <c r="BM1238" s="1">
        <v>3.0</v>
      </c>
      <c r="BN1238" s="1">
        <v>4.0</v>
      </c>
      <c r="BO1238" s="1">
        <v>4.0</v>
      </c>
      <c r="BP1238" s="1">
        <v>4.0</v>
      </c>
      <c r="BQ1238" s="1">
        <v>3.0</v>
      </c>
      <c r="BR1238" s="1">
        <v>4.0</v>
      </c>
      <c r="BS1238" s="1">
        <v>2.0</v>
      </c>
      <c r="BT1238" s="1">
        <v>2.0</v>
      </c>
      <c r="BU1238" s="1">
        <v>2.0</v>
      </c>
      <c r="BV1238" s="1">
        <v>2.0</v>
      </c>
      <c r="BW1238" s="1">
        <v>2.0</v>
      </c>
      <c r="BX1238" s="1">
        <v>2.0</v>
      </c>
      <c r="BY1238" s="1">
        <v>2.0</v>
      </c>
      <c r="BZ1238" s="1">
        <v>2.0</v>
      </c>
      <c r="CA1238" s="64">
        <f t="shared" si="32"/>
        <v>195</v>
      </c>
      <c r="CB1238" s="45">
        <f t="shared" si="33"/>
        <v>29</v>
      </c>
      <c r="CC1238" s="45">
        <f t="shared" si="34"/>
        <v>16</v>
      </c>
      <c r="CD1238" s="45">
        <f t="shared" si="35"/>
        <v>11</v>
      </c>
      <c r="CE1238" s="45">
        <f t="shared" si="36"/>
        <v>20</v>
      </c>
      <c r="CF1238" s="45">
        <f t="shared" si="37"/>
        <v>20</v>
      </c>
      <c r="CG1238" s="45">
        <f t="shared" si="38"/>
        <v>31</v>
      </c>
      <c r="CH1238" s="45">
        <f t="shared" si="39"/>
        <v>17</v>
      </c>
      <c r="CI1238" s="45">
        <f t="shared" si="40"/>
        <v>0.6</v>
      </c>
      <c r="CJ1238">
        <f t="shared" si="10"/>
        <v>29</v>
      </c>
      <c r="CK1238" s="45">
        <f t="shared" si="41"/>
        <v>16</v>
      </c>
      <c r="CM1238" s="40">
        <f>VLOOKUP(CB1238,'PROMIS 57 T-Score Conversions'!Q$3:R$35,2,TRUE)</f>
        <v>41.6</v>
      </c>
      <c r="CN1238" s="44" t="str">
        <f t="shared" si="20"/>
        <v>Mild</v>
      </c>
      <c r="CO1238" s="40">
        <f>VLOOKUP(CC1238,'PROMIS 57 T-Score Conversions'!A$3:B$35,2,TRUE)</f>
        <v>54.3</v>
      </c>
      <c r="CP1238" s="39" t="str">
        <f t="shared" si="21"/>
        <v>Mild</v>
      </c>
      <c r="CQ1238" s="40">
        <f>VLOOKUP(CD1238,'PROMIS 57 T-Score Conversions'!E$3:F$35,2,TRUE)</f>
        <v>49.4</v>
      </c>
      <c r="CR1238" s="39" t="str">
        <f t="shared" si="22"/>
        <v>Normal</v>
      </c>
      <c r="CS1238" s="40">
        <f>VLOOKUP(CE1238,'PROMIS 57 T-Score Conversions'!U$3:V$35,2,TRUE)</f>
        <v>53.6</v>
      </c>
      <c r="CT1238" s="39" t="str">
        <f t="shared" si="42"/>
        <v>Normal</v>
      </c>
      <c r="CU1238" s="40">
        <f>VLOOKUP(CF1238,'PROMIS 57 T-Score Conversions'!Y$3:Z$35,2,TRUE)</f>
        <v>50.1</v>
      </c>
      <c r="CV1238" s="39" t="str">
        <f t="shared" si="24"/>
        <v>Normal</v>
      </c>
      <c r="CW1238" s="40">
        <f>vlookup(CG1238,'PROMIS 57 T-Score Conversions'!M$3:N$35,2,TRUE)</f>
        <v>50.8</v>
      </c>
      <c r="CX1238" s="39" t="str">
        <f t="shared" si="25"/>
        <v>Normal</v>
      </c>
      <c r="CY1238" s="40">
        <f>VLOOKup(CH1238,'PROMIS 57 T-Score Conversions'!I$3:J$35,2,TRUE)</f>
        <v>56.6</v>
      </c>
      <c r="CZ1238" s="39" t="str">
        <f t="shared" si="26"/>
        <v>Mild</v>
      </c>
      <c r="DA1238" s="37">
        <f>VLOOKUP(CJ1238,'PROMIS 57 T-Score Conversions'!AC$3:AD$35,2,TRUE)</f>
        <v>44.43</v>
      </c>
      <c r="DB1238" s="44" t="str">
        <f t="shared" si="30"/>
        <v>Mild</v>
      </c>
      <c r="DC1238" s="40">
        <f>VLOOKUP(CK1238,'PROMIS 57 T-Score Conversions'!AG$3:AH$35,2,TRUE)</f>
        <v>36.07</v>
      </c>
      <c r="DD1238" s="39" t="str">
        <f t="shared" si="31"/>
        <v>Normal</v>
      </c>
    </row>
    <row r="1239">
      <c r="C1239" s="20">
        <v>44271.596479768516</v>
      </c>
      <c r="D1239" s="1" t="s">
        <v>652</v>
      </c>
      <c r="E1239" s="1">
        <v>12345.0</v>
      </c>
      <c r="F1239" s="1">
        <v>1.0</v>
      </c>
      <c r="G1239" s="1">
        <v>1.0</v>
      </c>
      <c r="H1239" s="1">
        <v>1.0</v>
      </c>
      <c r="I1239" s="1">
        <v>1.0</v>
      </c>
      <c r="J1239" s="1">
        <v>1.0</v>
      </c>
      <c r="K1239" s="1">
        <v>1.0</v>
      </c>
      <c r="L1239" s="1">
        <v>1.0</v>
      </c>
      <c r="M1239" s="1">
        <v>1.0</v>
      </c>
      <c r="N1239" s="1">
        <v>1.0</v>
      </c>
      <c r="O1239" s="1">
        <v>1.0</v>
      </c>
      <c r="P1239" s="1">
        <v>1.0</v>
      </c>
      <c r="Q1239" s="1">
        <v>1.0</v>
      </c>
      <c r="R1239" s="1">
        <v>1.0</v>
      </c>
      <c r="S1239" s="1">
        <v>1.0</v>
      </c>
      <c r="T1239" s="1">
        <v>1.0</v>
      </c>
      <c r="U1239" s="1">
        <v>1.0</v>
      </c>
      <c r="V1239" s="1">
        <v>1.0</v>
      </c>
      <c r="W1239" s="1">
        <v>1.0</v>
      </c>
      <c r="X1239" s="1">
        <v>1.0</v>
      </c>
      <c r="Y1239" s="1">
        <v>1.0</v>
      </c>
      <c r="Z1239" s="1">
        <v>1.0</v>
      </c>
      <c r="AA1239" s="1">
        <v>1.0</v>
      </c>
      <c r="AB1239" s="1">
        <v>1.0</v>
      </c>
      <c r="AC1239" s="1">
        <v>1.0</v>
      </c>
      <c r="AD1239" s="1">
        <v>1.0</v>
      </c>
      <c r="AE1239" s="1">
        <v>1.0</v>
      </c>
      <c r="AF1239" s="1">
        <v>1.0</v>
      </c>
      <c r="AG1239" s="1">
        <v>1.0</v>
      </c>
      <c r="AH1239" s="1">
        <v>1.0</v>
      </c>
      <c r="AI1239" s="1">
        <v>1.0</v>
      </c>
      <c r="AJ1239" s="1">
        <v>1.0</v>
      </c>
      <c r="AK1239" s="1">
        <v>1.0</v>
      </c>
      <c r="AL1239" s="1">
        <v>5.0</v>
      </c>
      <c r="AM1239" s="1">
        <v>5.0</v>
      </c>
      <c r="AN1239" s="1">
        <v>5.0</v>
      </c>
      <c r="AO1239" s="1">
        <v>5.0</v>
      </c>
      <c r="AP1239" s="1">
        <v>5.0</v>
      </c>
      <c r="AQ1239" s="1">
        <v>5.0</v>
      </c>
      <c r="AR1239" s="1">
        <v>5.0</v>
      </c>
      <c r="AS1239" s="1">
        <v>5.0</v>
      </c>
      <c r="AT1239" s="1">
        <v>1.0</v>
      </c>
      <c r="AU1239" s="1">
        <v>1.0</v>
      </c>
      <c r="AV1239" s="1">
        <v>1.0</v>
      </c>
      <c r="AW1239" s="1">
        <v>1.0</v>
      </c>
      <c r="AX1239" s="1">
        <v>1.0</v>
      </c>
      <c r="AY1239" s="1">
        <v>1.0</v>
      </c>
      <c r="AZ1239" s="1">
        <v>1.0</v>
      </c>
      <c r="BA1239" s="1">
        <v>1.0</v>
      </c>
      <c r="BB1239" s="1">
        <v>5.0</v>
      </c>
      <c r="BC1239" s="1">
        <v>5.0</v>
      </c>
      <c r="BD1239" s="1">
        <v>5.0</v>
      </c>
      <c r="BE1239" s="1">
        <v>5.0</v>
      </c>
      <c r="BF1239" s="1">
        <v>5.0</v>
      </c>
      <c r="BG1239" s="1">
        <v>5.0</v>
      </c>
      <c r="BH1239" s="1">
        <v>5.0</v>
      </c>
      <c r="BI1239" s="1">
        <v>5.0</v>
      </c>
      <c r="BJ1239" s="1">
        <v>10.0</v>
      </c>
      <c r="BK1239" s="1">
        <v>1.0</v>
      </c>
      <c r="BL1239" s="1">
        <v>1.0</v>
      </c>
      <c r="BM1239" s="1">
        <v>1.0</v>
      </c>
      <c r="BN1239" s="1">
        <v>1.0</v>
      </c>
      <c r="BO1239" s="1">
        <v>1.0</v>
      </c>
      <c r="BP1239" s="1">
        <v>1.0</v>
      </c>
      <c r="BQ1239" s="1">
        <v>1.0</v>
      </c>
      <c r="BR1239" s="1">
        <v>1.0</v>
      </c>
      <c r="BS1239" s="1">
        <v>5.0</v>
      </c>
      <c r="BT1239" s="1">
        <v>5.0</v>
      </c>
      <c r="BU1239" s="1">
        <v>5.0</v>
      </c>
      <c r="BV1239" s="1">
        <v>5.0</v>
      </c>
      <c r="BW1239" s="1">
        <v>5.0</v>
      </c>
      <c r="BX1239" s="1">
        <v>5.0</v>
      </c>
      <c r="BY1239" s="1">
        <v>5.0</v>
      </c>
      <c r="BZ1239" s="1">
        <v>5.0</v>
      </c>
      <c r="CA1239" s="64">
        <f t="shared" si="32"/>
        <v>178</v>
      </c>
      <c r="CB1239" s="45">
        <f t="shared" si="33"/>
        <v>8</v>
      </c>
      <c r="CC1239" s="45">
        <f t="shared" si="34"/>
        <v>8</v>
      </c>
      <c r="CD1239" s="45">
        <f t="shared" si="35"/>
        <v>8</v>
      </c>
      <c r="CE1239" s="45">
        <f t="shared" si="36"/>
        <v>8</v>
      </c>
      <c r="CF1239" s="45">
        <f t="shared" si="37"/>
        <v>40</v>
      </c>
      <c r="CG1239" s="45">
        <f t="shared" si="38"/>
        <v>8</v>
      </c>
      <c r="CH1239" s="45">
        <f t="shared" si="39"/>
        <v>40</v>
      </c>
      <c r="CI1239" s="45">
        <f t="shared" si="40"/>
        <v>1</v>
      </c>
      <c r="CJ1239">
        <f t="shared" si="10"/>
        <v>8</v>
      </c>
      <c r="CK1239" s="45">
        <f t="shared" si="41"/>
        <v>40</v>
      </c>
      <c r="CM1239" s="40">
        <f>VLOOKUP(CB1239,'PROMIS 57 T-Score Conversions'!Q$3:R$35,2,TRUE)</f>
        <v>20.3</v>
      </c>
      <c r="CN1239" s="44" t="str">
        <f t="shared" si="20"/>
        <v>Severe</v>
      </c>
      <c r="CO1239" s="40">
        <f>VLOOKUP(CC1239,'PROMIS 57 T-Score Conversions'!A$3:B$35,2,TRUE)</f>
        <v>37.1</v>
      </c>
      <c r="CP1239" s="39" t="str">
        <f t="shared" si="21"/>
        <v>Normal</v>
      </c>
      <c r="CQ1239" s="40">
        <f>VLOOKUP(CD1239,'PROMIS 57 T-Score Conversions'!E$3:F$35,2,TRUE)</f>
        <v>38.2</v>
      </c>
      <c r="CR1239" s="39" t="str">
        <f t="shared" si="22"/>
        <v>Normal</v>
      </c>
      <c r="CS1239" s="40">
        <f>VLOOKUP(CE1239,'PROMIS 57 T-Score Conversions'!U$3:V$35,2,TRUE)</f>
        <v>33.1</v>
      </c>
      <c r="CT1239" s="39" t="str">
        <f t="shared" si="42"/>
        <v>Normal</v>
      </c>
      <c r="CU1239" s="40">
        <f>VLOOKUP(CF1239,'PROMIS 57 T-Score Conversions'!Y$3:Z$35,2,TRUE)</f>
        <v>76.5</v>
      </c>
      <c r="CV1239" s="39" t="str">
        <f t="shared" si="24"/>
        <v>Severe</v>
      </c>
      <c r="CW1239" s="40">
        <f>vlookup(CG1239,'PROMIS 57 T-Score Conversions'!M$3:N$35,2,TRUE)</f>
        <v>25.91</v>
      </c>
      <c r="CX1239" s="39" t="str">
        <f t="shared" si="25"/>
        <v>Severe</v>
      </c>
      <c r="CY1239" s="40">
        <f>VLOOKup(CH1239,'PROMIS 57 T-Score Conversions'!I$3:J$35,2,TRUE)</f>
        <v>77</v>
      </c>
      <c r="CZ1239" s="39" t="str">
        <f t="shared" si="26"/>
        <v>Severe</v>
      </c>
      <c r="DA1239" s="37">
        <f>VLOOKUP(CJ1239,'PROMIS 57 T-Score Conversions'!AC$3:AD$35,2,TRUE)</f>
        <v>22.41</v>
      </c>
      <c r="DB1239" s="44" t="str">
        <f t="shared" si="30"/>
        <v>Severe</v>
      </c>
      <c r="DC1239" s="40">
        <f>VLOOKUP(CK1239,'PROMIS 57 T-Score Conversions'!AG$3:AH$35,2,TRUE)</f>
        <v>67.09</v>
      </c>
      <c r="DD1239" s="39" t="str">
        <f t="shared" si="31"/>
        <v>Moderate</v>
      </c>
    </row>
    <row r="1240">
      <c r="A1240" s="1" t="b">
        <v>1</v>
      </c>
      <c r="B1240" s="1" t="b">
        <v>1</v>
      </c>
      <c r="C1240" s="20">
        <v>44272.42841512732</v>
      </c>
      <c r="D1240" s="1" t="s">
        <v>395</v>
      </c>
      <c r="E1240" s="1">
        <v>2208.0</v>
      </c>
      <c r="F1240" s="1">
        <v>3.0</v>
      </c>
      <c r="G1240" s="1">
        <v>3.0</v>
      </c>
      <c r="H1240" s="1">
        <v>5.0</v>
      </c>
      <c r="I1240" s="1">
        <v>1.0</v>
      </c>
      <c r="J1240" s="1">
        <v>1.0</v>
      </c>
      <c r="K1240" s="1">
        <v>3.0</v>
      </c>
      <c r="L1240" s="1">
        <v>3.0</v>
      </c>
      <c r="M1240" s="1">
        <v>1.0</v>
      </c>
      <c r="N1240" s="1">
        <v>3.0</v>
      </c>
      <c r="O1240" s="1">
        <v>2.0</v>
      </c>
      <c r="P1240" s="1">
        <v>2.0</v>
      </c>
      <c r="Q1240" s="1">
        <v>3.0</v>
      </c>
      <c r="R1240" s="1">
        <v>2.0</v>
      </c>
      <c r="S1240" s="1">
        <v>2.0</v>
      </c>
      <c r="T1240" s="1">
        <v>2.0</v>
      </c>
      <c r="U1240" s="1">
        <v>4.0</v>
      </c>
      <c r="V1240" s="1">
        <v>5.0</v>
      </c>
      <c r="W1240" s="1">
        <v>3.0</v>
      </c>
      <c r="X1240" s="1">
        <v>4.0</v>
      </c>
      <c r="Y1240" s="1">
        <v>3.0</v>
      </c>
      <c r="Z1240" s="1">
        <v>5.0</v>
      </c>
      <c r="AA1240" s="1">
        <v>4.0</v>
      </c>
      <c r="AB1240" s="1">
        <v>5.0</v>
      </c>
      <c r="AC1240" s="1">
        <v>4.0</v>
      </c>
      <c r="AD1240" s="1">
        <v>4.0</v>
      </c>
      <c r="AE1240" s="1">
        <v>3.0</v>
      </c>
      <c r="AF1240" s="1">
        <v>4.0</v>
      </c>
      <c r="AG1240" s="1">
        <v>3.0</v>
      </c>
      <c r="AH1240" s="1">
        <v>4.0</v>
      </c>
      <c r="AI1240" s="1">
        <v>4.0</v>
      </c>
      <c r="AJ1240" s="1">
        <v>5.0</v>
      </c>
      <c r="AK1240" s="1">
        <v>5.0</v>
      </c>
      <c r="AL1240" s="1">
        <v>3.0</v>
      </c>
      <c r="AM1240" s="1">
        <v>4.0</v>
      </c>
      <c r="AN1240" s="1">
        <v>3.0</v>
      </c>
      <c r="AO1240" s="1">
        <v>2.0</v>
      </c>
      <c r="AP1240" s="1">
        <v>3.0</v>
      </c>
      <c r="AQ1240" s="1">
        <v>3.0</v>
      </c>
      <c r="AR1240" s="1">
        <v>2.0</v>
      </c>
      <c r="AS1240" s="1">
        <v>4.0</v>
      </c>
      <c r="AT1240" s="1">
        <v>3.0</v>
      </c>
      <c r="AU1240" s="1">
        <v>3.0</v>
      </c>
      <c r="AV1240" s="1">
        <v>2.0</v>
      </c>
      <c r="AW1240" s="1">
        <v>3.0</v>
      </c>
      <c r="AX1240" s="1">
        <v>2.0</v>
      </c>
      <c r="AY1240" s="1">
        <v>2.0</v>
      </c>
      <c r="AZ1240" s="1">
        <v>2.0</v>
      </c>
      <c r="BA1240" s="1">
        <v>2.0</v>
      </c>
      <c r="BB1240" s="1">
        <v>4.0</v>
      </c>
      <c r="BC1240" s="1">
        <v>3.0</v>
      </c>
      <c r="BD1240" s="1">
        <v>3.0</v>
      </c>
      <c r="BE1240" s="1">
        <v>3.0</v>
      </c>
      <c r="BF1240" s="1">
        <v>5.0</v>
      </c>
      <c r="BG1240" s="1">
        <v>4.0</v>
      </c>
      <c r="BH1240" s="1">
        <v>5.0</v>
      </c>
      <c r="BI1240" s="1">
        <v>3.0</v>
      </c>
      <c r="BJ1240" s="1">
        <v>5.0</v>
      </c>
      <c r="BK1240" s="1">
        <v>3.0</v>
      </c>
      <c r="BL1240" s="1">
        <v>3.0</v>
      </c>
      <c r="BM1240" s="1">
        <v>2.0</v>
      </c>
      <c r="BN1240" s="1">
        <v>2.0</v>
      </c>
      <c r="BO1240" s="1">
        <v>2.0</v>
      </c>
      <c r="BP1240" s="1">
        <v>2.0</v>
      </c>
      <c r="BQ1240" s="1">
        <v>2.0</v>
      </c>
      <c r="BR1240" s="1">
        <v>3.0</v>
      </c>
      <c r="BS1240" s="1">
        <v>3.0</v>
      </c>
      <c r="BT1240" s="1">
        <v>3.0</v>
      </c>
      <c r="BU1240" s="1">
        <v>4.0</v>
      </c>
      <c r="BV1240" s="1">
        <v>3.0</v>
      </c>
      <c r="BW1240" s="1">
        <v>4.0</v>
      </c>
      <c r="BX1240" s="1">
        <v>4.0</v>
      </c>
      <c r="BY1240" s="1">
        <v>2.0</v>
      </c>
      <c r="BZ1240" s="1">
        <v>3.0</v>
      </c>
      <c r="CA1240" s="64">
        <f t="shared" si="32"/>
        <v>228</v>
      </c>
      <c r="CB1240" s="45">
        <f t="shared" si="33"/>
        <v>20</v>
      </c>
      <c r="CC1240" s="45">
        <f t="shared" si="34"/>
        <v>20</v>
      </c>
      <c r="CD1240" s="45">
        <f t="shared" si="35"/>
        <v>33</v>
      </c>
      <c r="CE1240" s="45">
        <f t="shared" si="36"/>
        <v>32</v>
      </c>
      <c r="CF1240" s="45">
        <f t="shared" si="37"/>
        <v>24</v>
      </c>
      <c r="CG1240" s="45">
        <f t="shared" si="38"/>
        <v>19</v>
      </c>
      <c r="CH1240" s="45">
        <f t="shared" si="39"/>
        <v>30</v>
      </c>
      <c r="CI1240" s="45">
        <f t="shared" si="40"/>
        <v>0.5</v>
      </c>
      <c r="CJ1240">
        <f t="shared" si="10"/>
        <v>19</v>
      </c>
      <c r="CK1240" s="45">
        <f t="shared" si="41"/>
        <v>26</v>
      </c>
      <c r="CM1240" s="40">
        <f>VLOOKUP(CB1240,'PROMIS 57 T-Score Conversions'!Q$3:R$35,2,TRUE)</f>
        <v>35.4</v>
      </c>
      <c r="CN1240" s="44" t="str">
        <f t="shared" si="20"/>
        <v>Moderate</v>
      </c>
      <c r="CO1240" s="40">
        <f>VLOOKUP(CC1240,'PROMIS 57 T-Score Conversions'!A$3:B$35,2,TRUE)</f>
        <v>58.4</v>
      </c>
      <c r="CP1240" s="39" t="str">
        <f t="shared" si="21"/>
        <v>Moderate</v>
      </c>
      <c r="CQ1240" s="40">
        <f>VLOOKUP(CD1240,'PROMIS 57 T-Score Conversions'!E$3:F$35,2,TRUE)</f>
        <v>70.7</v>
      </c>
      <c r="CR1240" s="39" t="str">
        <f t="shared" si="22"/>
        <v>Severe</v>
      </c>
      <c r="CS1240" s="40">
        <f>VLOOKUP(CE1240,'PROMIS 57 T-Score Conversions'!U$3:V$35,2,TRUE)</f>
        <v>65.3</v>
      </c>
      <c r="CT1240" s="39" t="str">
        <f t="shared" si="42"/>
        <v>Moderate</v>
      </c>
      <c r="CU1240" s="40">
        <f>VLOOKUP(CF1240,'PROMIS 57 T-Score Conversions'!Y$3:Z$35,2,TRUE)</f>
        <v>54.3</v>
      </c>
      <c r="CV1240" s="39" t="str">
        <f t="shared" si="24"/>
        <v>Normal</v>
      </c>
      <c r="CW1240" s="40">
        <f>vlookup(CG1240,'PROMIS 57 T-Score Conversions'!M$3:N$35,2,TRUE)</f>
        <v>39.3</v>
      </c>
      <c r="CX1240" s="39" t="str">
        <f t="shared" si="25"/>
        <v>Moderate</v>
      </c>
      <c r="CY1240" s="40">
        <f>VLOOKup(CH1240,'PROMIS 57 T-Score Conversions'!I$3:J$35,2,TRUE)</f>
        <v>65.5</v>
      </c>
      <c r="CZ1240" s="39" t="str">
        <f t="shared" si="26"/>
        <v>Moderate</v>
      </c>
      <c r="DA1240" s="37">
        <f>VLOOKUP(CJ1240,'PROMIS 57 T-Score Conversions'!AC$3:AD$35,2,TRUE)</f>
        <v>36.36</v>
      </c>
      <c r="DB1240" s="44" t="str">
        <f t="shared" si="30"/>
        <v>Moderate</v>
      </c>
      <c r="DC1240" s="40">
        <f>VLOOKUP(CK1240,'PROMIS 57 T-Score Conversions'!AG$3:AH$35,2,TRUE)</f>
        <v>45.27</v>
      </c>
      <c r="DD1240" s="39" t="str">
        <f t="shared" si="31"/>
        <v>Normal</v>
      </c>
    </row>
    <row r="1241">
      <c r="A1241" s="1" t="b">
        <v>1</v>
      </c>
      <c r="B1241" s="1" t="b">
        <v>1</v>
      </c>
      <c r="C1241" s="20">
        <v>44272.45812090278</v>
      </c>
      <c r="D1241" s="1" t="s">
        <v>517</v>
      </c>
      <c r="E1241" s="1">
        <v>2343.0</v>
      </c>
      <c r="F1241" s="1">
        <v>3.0</v>
      </c>
      <c r="G1241" s="1">
        <v>3.0</v>
      </c>
      <c r="H1241" s="1">
        <v>4.0</v>
      </c>
      <c r="I1241" s="1">
        <v>3.0</v>
      </c>
      <c r="J1241" s="1">
        <v>3.0</v>
      </c>
      <c r="K1241" s="1">
        <v>4.0</v>
      </c>
      <c r="L1241" s="1">
        <v>4.0</v>
      </c>
      <c r="M1241" s="1">
        <v>2.0</v>
      </c>
      <c r="N1241" s="1">
        <v>3.0</v>
      </c>
      <c r="O1241" s="1">
        <v>2.0</v>
      </c>
      <c r="P1241" s="1">
        <v>2.0</v>
      </c>
      <c r="Q1241" s="1">
        <v>3.0</v>
      </c>
      <c r="R1241" s="1">
        <v>3.0</v>
      </c>
      <c r="S1241" s="1">
        <v>1.0</v>
      </c>
      <c r="T1241" s="1">
        <v>2.0</v>
      </c>
      <c r="U1241" s="1">
        <v>2.0</v>
      </c>
      <c r="V1241" s="1">
        <v>1.0</v>
      </c>
      <c r="W1241" s="1">
        <v>2.0</v>
      </c>
      <c r="X1241" s="1">
        <v>2.0</v>
      </c>
      <c r="Y1241" s="1">
        <v>2.0</v>
      </c>
      <c r="Z1241" s="1">
        <v>1.0</v>
      </c>
      <c r="AA1241" s="1">
        <v>3.0</v>
      </c>
      <c r="AB1241" s="1">
        <v>1.0</v>
      </c>
      <c r="AC1241" s="1">
        <v>1.0</v>
      </c>
      <c r="AD1241" s="1">
        <v>3.0</v>
      </c>
      <c r="AE1241" s="1">
        <v>4.0</v>
      </c>
      <c r="AF1241" s="1">
        <v>4.0</v>
      </c>
      <c r="AG1241" s="1">
        <v>3.0</v>
      </c>
      <c r="AH1241" s="1">
        <v>3.0</v>
      </c>
      <c r="AI1241" s="1">
        <v>2.0</v>
      </c>
      <c r="AJ1241" s="1">
        <v>2.0</v>
      </c>
      <c r="AK1241" s="1">
        <v>2.0</v>
      </c>
      <c r="AL1241" s="1">
        <v>3.0</v>
      </c>
      <c r="AM1241" s="1">
        <v>4.0</v>
      </c>
      <c r="AN1241" s="1">
        <v>2.0</v>
      </c>
      <c r="AO1241" s="1">
        <v>2.0</v>
      </c>
      <c r="AP1241" s="1">
        <v>3.0</v>
      </c>
      <c r="AQ1241" s="1">
        <v>2.0</v>
      </c>
      <c r="AR1241" s="1">
        <v>1.0</v>
      </c>
      <c r="AS1241" s="1">
        <v>4.0</v>
      </c>
      <c r="AT1241" s="1">
        <v>3.0</v>
      </c>
      <c r="AU1241" s="1">
        <v>4.0</v>
      </c>
      <c r="AV1241" s="1">
        <v>2.0</v>
      </c>
      <c r="AW1241" s="1">
        <v>2.0</v>
      </c>
      <c r="AX1241" s="1">
        <v>1.0</v>
      </c>
      <c r="AY1241" s="1">
        <v>2.0</v>
      </c>
      <c r="AZ1241" s="1">
        <v>5.0</v>
      </c>
      <c r="BA1241" s="1">
        <v>2.0</v>
      </c>
      <c r="BB1241" s="1">
        <v>4.0</v>
      </c>
      <c r="BC1241" s="1">
        <v>2.0</v>
      </c>
      <c r="BD1241" s="1">
        <v>4.0</v>
      </c>
      <c r="BE1241" s="1">
        <v>2.0</v>
      </c>
      <c r="BF1241" s="1">
        <v>4.0</v>
      </c>
      <c r="BG1241" s="1">
        <v>3.0</v>
      </c>
      <c r="BH1241" s="1">
        <v>3.0</v>
      </c>
      <c r="BI1241" s="1">
        <v>2.0</v>
      </c>
      <c r="BJ1241" s="1">
        <v>5.0</v>
      </c>
      <c r="BK1241" s="1">
        <v>4.0</v>
      </c>
      <c r="BL1241" s="1">
        <v>4.0</v>
      </c>
      <c r="BM1241" s="1">
        <v>3.0</v>
      </c>
      <c r="BN1241" s="1">
        <v>3.0</v>
      </c>
      <c r="BO1241" s="1">
        <v>3.0</v>
      </c>
      <c r="BP1241" s="1">
        <v>3.0</v>
      </c>
      <c r="BQ1241" s="1">
        <v>4.0</v>
      </c>
      <c r="BR1241" s="1">
        <v>4.0</v>
      </c>
      <c r="BS1241" s="1">
        <v>2.0</v>
      </c>
      <c r="BT1241" s="1">
        <v>2.0</v>
      </c>
      <c r="BU1241" s="1">
        <v>3.0</v>
      </c>
      <c r="BV1241" s="1">
        <v>2.0</v>
      </c>
      <c r="BW1241" s="1">
        <v>3.0</v>
      </c>
      <c r="BX1241" s="1">
        <v>2.0</v>
      </c>
      <c r="BY1241" s="1">
        <v>3.0</v>
      </c>
      <c r="BZ1241" s="1">
        <v>2.0</v>
      </c>
      <c r="CA1241" s="64">
        <f t="shared" si="32"/>
        <v>198</v>
      </c>
      <c r="CB1241" s="45">
        <f t="shared" si="33"/>
        <v>26</v>
      </c>
      <c r="CC1241" s="45">
        <f t="shared" si="34"/>
        <v>18</v>
      </c>
      <c r="CD1241" s="45">
        <f t="shared" si="35"/>
        <v>13</v>
      </c>
      <c r="CE1241" s="45">
        <f t="shared" si="36"/>
        <v>23</v>
      </c>
      <c r="CF1241" s="45">
        <f t="shared" si="37"/>
        <v>21</v>
      </c>
      <c r="CG1241" s="45">
        <f t="shared" si="38"/>
        <v>21</v>
      </c>
      <c r="CH1241" s="45">
        <f t="shared" si="39"/>
        <v>24</v>
      </c>
      <c r="CI1241" s="45">
        <f t="shared" si="40"/>
        <v>0.5</v>
      </c>
      <c r="CJ1241">
        <f t="shared" si="10"/>
        <v>28</v>
      </c>
      <c r="CK1241" s="45">
        <f t="shared" si="41"/>
        <v>19</v>
      </c>
      <c r="CM1241" s="40">
        <f>VLOOKUP(CB1241,'PROMIS 57 T-Score Conversions'!Q$3:R$35,2,TRUE)</f>
        <v>39.5</v>
      </c>
      <c r="CN1241" s="44" t="str">
        <f t="shared" si="20"/>
        <v>Moderate</v>
      </c>
      <c r="CO1241" s="40">
        <f>VLOOKUP(CC1241,'PROMIS 57 T-Score Conversions'!A$3:B$35,2,TRUE)</f>
        <v>56.4</v>
      </c>
      <c r="CP1241" s="39" t="str">
        <f t="shared" si="21"/>
        <v>Moderate</v>
      </c>
      <c r="CQ1241" s="40">
        <f>VLOOKUP(CD1241,'PROMIS 57 T-Score Conversions'!E$3:F$35,2,TRUE)</f>
        <v>52.1</v>
      </c>
      <c r="CR1241" s="39" t="str">
        <f t="shared" si="22"/>
        <v>Normal</v>
      </c>
      <c r="CS1241" s="40">
        <f>VLOOKUP(CE1241,'PROMIS 57 T-Score Conversions'!U$3:V$35,2,TRUE)</f>
        <v>56.6</v>
      </c>
      <c r="CT1241" s="39" t="str">
        <f t="shared" si="42"/>
        <v>Mild</v>
      </c>
      <c r="CU1241" s="40">
        <f>VLOOKUP(CF1241,'PROMIS 57 T-Score Conversions'!Y$3:Z$35,2,TRUE)</f>
        <v>51.2</v>
      </c>
      <c r="CV1241" s="39" t="str">
        <f t="shared" si="24"/>
        <v>Normal</v>
      </c>
      <c r="CW1241" s="40">
        <f>vlookup(CG1241,'PROMIS 57 T-Score Conversions'!M$3:N$35,2,TRUE)</f>
        <v>41.1</v>
      </c>
      <c r="CX1241" s="39" t="str">
        <f t="shared" si="25"/>
        <v>Mild</v>
      </c>
      <c r="CY1241" s="40">
        <f>VLOOKup(CH1241,'PROMIS 57 T-Score Conversions'!I$3:J$35,2,TRUE)</f>
        <v>61.5</v>
      </c>
      <c r="CZ1241" s="39" t="str">
        <f t="shared" si="26"/>
        <v>Moderate</v>
      </c>
      <c r="DA1241" s="37">
        <f>VLOOKUP(CJ1241,'PROMIS 57 T-Score Conversions'!AC$3:AD$35,2,TRUE)</f>
        <v>43.57</v>
      </c>
      <c r="DB1241" s="44" t="str">
        <f t="shared" si="30"/>
        <v>Mild</v>
      </c>
      <c r="DC1241" s="40">
        <f>VLOOKUP(CK1241,'PROMIS 57 T-Score Conversions'!AG$3:AH$35,2,TRUE)</f>
        <v>38.9</v>
      </c>
      <c r="DD1241" s="39" t="str">
        <f t="shared" si="31"/>
        <v>Normal</v>
      </c>
    </row>
    <row r="1242">
      <c r="A1242" s="1" t="b">
        <v>1</v>
      </c>
      <c r="B1242" s="1" t="b">
        <v>1</v>
      </c>
      <c r="C1242" s="20">
        <v>44272.635314432875</v>
      </c>
      <c r="D1242" s="1" t="s">
        <v>419</v>
      </c>
      <c r="E1242" s="1">
        <v>2240.0</v>
      </c>
      <c r="F1242" s="1">
        <v>4.0</v>
      </c>
      <c r="G1242" s="1">
        <v>5.0</v>
      </c>
      <c r="H1242" s="1">
        <v>5.0</v>
      </c>
      <c r="I1242" s="1">
        <v>4.0</v>
      </c>
      <c r="J1242" s="1">
        <v>4.0</v>
      </c>
      <c r="K1242" s="1">
        <v>5.0</v>
      </c>
      <c r="L1242" s="1">
        <v>5.0</v>
      </c>
      <c r="M1242" s="1">
        <v>4.0</v>
      </c>
      <c r="N1242" s="1">
        <v>1.0</v>
      </c>
      <c r="O1242" s="1">
        <v>2.0</v>
      </c>
      <c r="P1242" s="1">
        <v>2.0</v>
      </c>
      <c r="Q1242" s="1">
        <v>1.0</v>
      </c>
      <c r="R1242" s="1">
        <v>2.0</v>
      </c>
      <c r="S1242" s="1">
        <v>1.0</v>
      </c>
      <c r="T1242" s="1">
        <v>2.0</v>
      </c>
      <c r="U1242" s="1">
        <v>1.0</v>
      </c>
      <c r="V1242" s="1">
        <v>1.0</v>
      </c>
      <c r="W1242" s="1">
        <v>1.0</v>
      </c>
      <c r="X1242" s="1">
        <v>2.0</v>
      </c>
      <c r="Y1242" s="1">
        <v>1.0</v>
      </c>
      <c r="Z1242" s="1">
        <v>1.0</v>
      </c>
      <c r="AA1242" s="1">
        <v>2.0</v>
      </c>
      <c r="AB1242" s="1">
        <v>1.0</v>
      </c>
      <c r="AC1242" s="1">
        <v>1.0</v>
      </c>
      <c r="AD1242" s="1">
        <v>3.0</v>
      </c>
      <c r="AE1242" s="1">
        <v>2.0</v>
      </c>
      <c r="AF1242" s="1">
        <v>1.0</v>
      </c>
      <c r="AG1242" s="1">
        <v>3.0</v>
      </c>
      <c r="AH1242" s="1">
        <v>4.0</v>
      </c>
      <c r="AI1242" s="1">
        <v>3.0</v>
      </c>
      <c r="AJ1242" s="1">
        <v>4.0</v>
      </c>
      <c r="AK1242" s="1">
        <v>3.0</v>
      </c>
      <c r="AL1242" s="1">
        <v>3.0</v>
      </c>
      <c r="AM1242" s="1">
        <v>3.0</v>
      </c>
      <c r="AN1242" s="1">
        <v>2.0</v>
      </c>
      <c r="AO1242" s="1">
        <v>2.0</v>
      </c>
      <c r="AP1242" s="1">
        <v>3.0</v>
      </c>
      <c r="AQ1242" s="1">
        <v>2.0</v>
      </c>
      <c r="AR1242" s="1">
        <v>2.0</v>
      </c>
      <c r="AS1242" s="1">
        <v>2.0</v>
      </c>
      <c r="AT1242" s="1">
        <v>4.0</v>
      </c>
      <c r="AU1242" s="1">
        <v>4.0</v>
      </c>
      <c r="AV1242" s="1">
        <v>3.0</v>
      </c>
      <c r="AW1242" s="1">
        <v>4.0</v>
      </c>
      <c r="AX1242" s="1">
        <v>4.0</v>
      </c>
      <c r="AY1242" s="1">
        <v>5.0</v>
      </c>
      <c r="AZ1242" s="1">
        <v>5.0</v>
      </c>
      <c r="BA1242" s="1">
        <v>3.0</v>
      </c>
      <c r="BB1242" s="1">
        <v>2.0</v>
      </c>
      <c r="BC1242" s="1">
        <v>2.0</v>
      </c>
      <c r="BD1242" s="1">
        <v>1.0</v>
      </c>
      <c r="BE1242" s="1">
        <v>2.0</v>
      </c>
      <c r="BF1242" s="1">
        <v>2.0</v>
      </c>
      <c r="BG1242" s="1">
        <v>1.0</v>
      </c>
      <c r="BH1242" s="1">
        <v>2.0</v>
      </c>
      <c r="BI1242" s="1">
        <v>1.0</v>
      </c>
      <c r="BJ1242" s="1">
        <v>2.0</v>
      </c>
      <c r="BK1242" s="1">
        <v>4.0</v>
      </c>
      <c r="BL1242" s="1">
        <v>4.0</v>
      </c>
      <c r="BM1242" s="1">
        <v>4.0</v>
      </c>
      <c r="BN1242" s="1">
        <v>3.0</v>
      </c>
      <c r="BO1242" s="1">
        <v>4.0</v>
      </c>
      <c r="BP1242" s="1">
        <v>4.0</v>
      </c>
      <c r="BQ1242" s="1">
        <v>4.0</v>
      </c>
      <c r="BR1242" s="1">
        <v>4.0</v>
      </c>
      <c r="BS1242" s="1">
        <v>2.0</v>
      </c>
      <c r="BT1242" s="1">
        <v>2.0</v>
      </c>
      <c r="BU1242" s="1">
        <v>2.0</v>
      </c>
      <c r="BV1242" s="1">
        <v>2.0</v>
      </c>
      <c r="BW1242" s="1">
        <v>2.0</v>
      </c>
      <c r="BX1242" s="1">
        <v>1.0</v>
      </c>
      <c r="BY1242" s="1">
        <v>4.0</v>
      </c>
      <c r="BZ1242" s="1">
        <v>2.0</v>
      </c>
      <c r="CA1242" s="64">
        <f t="shared" si="32"/>
        <v>195</v>
      </c>
      <c r="CB1242" s="45">
        <f t="shared" si="33"/>
        <v>36</v>
      </c>
      <c r="CC1242" s="45">
        <f t="shared" si="34"/>
        <v>12</v>
      </c>
      <c r="CD1242" s="45">
        <f t="shared" si="35"/>
        <v>10</v>
      </c>
      <c r="CE1242" s="45">
        <f t="shared" si="36"/>
        <v>23</v>
      </c>
      <c r="CF1242" s="45">
        <f t="shared" si="37"/>
        <v>19</v>
      </c>
      <c r="CG1242" s="45">
        <f t="shared" si="38"/>
        <v>32</v>
      </c>
      <c r="CH1242" s="45">
        <f t="shared" si="39"/>
        <v>13</v>
      </c>
      <c r="CI1242" s="45">
        <f t="shared" si="40"/>
        <v>0.2</v>
      </c>
      <c r="CJ1242">
        <f t="shared" si="10"/>
        <v>31</v>
      </c>
      <c r="CK1242" s="45">
        <f t="shared" si="41"/>
        <v>17</v>
      </c>
      <c r="CM1242" s="40">
        <f>VLOOKUP(CB1242,'PROMIS 57 T-Score Conversions'!Q$3:R$35,2,TRUE)</f>
        <v>47.8</v>
      </c>
      <c r="CN1242" s="44" t="str">
        <f t="shared" si="20"/>
        <v>Normal</v>
      </c>
      <c r="CO1242" s="40">
        <f>VLOOKUP(CC1242,'PROMIS 57 T-Score Conversions'!A$3:B$35,2,TRUE)</f>
        <v>49.4</v>
      </c>
      <c r="CP1242" s="39" t="str">
        <f t="shared" si="21"/>
        <v>Normal</v>
      </c>
      <c r="CQ1242" s="40">
        <f>VLOOKUP(CD1242,'PROMIS 57 T-Score Conversions'!E$3:F$35,2,TRUE)</f>
        <v>47.5</v>
      </c>
      <c r="CR1242" s="39" t="str">
        <f t="shared" si="22"/>
        <v>Normal</v>
      </c>
      <c r="CS1242" s="40">
        <f>VLOOKUP(CE1242,'PROMIS 57 T-Score Conversions'!U$3:V$35,2,TRUE)</f>
        <v>56.6</v>
      </c>
      <c r="CT1242" s="39" t="str">
        <f t="shared" si="42"/>
        <v>Mild</v>
      </c>
      <c r="CU1242" s="40">
        <f>VLOOKUP(CF1242,'PROMIS 57 T-Score Conversions'!Y$3:Z$35,2,TRUE)</f>
        <v>49</v>
      </c>
      <c r="CV1242" s="39" t="str">
        <f t="shared" si="24"/>
        <v>Normal</v>
      </c>
      <c r="CW1242" s="40">
        <f>vlookup(CG1242,'PROMIS 57 T-Score Conversions'!M$3:N$35,2,TRUE)</f>
        <v>51.7</v>
      </c>
      <c r="CX1242" s="39" t="str">
        <f t="shared" si="25"/>
        <v>Normal</v>
      </c>
      <c r="CY1242" s="40">
        <f>VLOOKup(CH1242,'PROMIS 57 T-Score Conversions'!I$3:J$35,2,TRUE)</f>
        <v>53.2</v>
      </c>
      <c r="CZ1242" s="39" t="str">
        <f t="shared" si="26"/>
        <v>Normal</v>
      </c>
      <c r="DA1242" s="37">
        <f>VLOOKUP(CJ1242,'PROMIS 57 T-Score Conversions'!AC$3:AD$35,2,TRUE)</f>
        <v>46.22</v>
      </c>
      <c r="DB1242" s="44" t="str">
        <f t="shared" si="30"/>
        <v>Normal</v>
      </c>
      <c r="DC1242" s="40">
        <f>VLOOKUP(CK1242,'PROMIS 57 T-Score Conversions'!AG$3:AH$35,2,TRUE)</f>
        <v>37.04</v>
      </c>
      <c r="DD1242" s="39" t="str">
        <f t="shared" si="31"/>
        <v>Normal</v>
      </c>
    </row>
    <row r="1243">
      <c r="A1243" s="1" t="b">
        <v>1</v>
      </c>
      <c r="B1243" s="1" t="b">
        <v>1</v>
      </c>
      <c r="C1243" s="20">
        <v>44272.99260226852</v>
      </c>
      <c r="D1243" s="1" t="s">
        <v>352</v>
      </c>
      <c r="E1243" s="1">
        <v>2140.0</v>
      </c>
      <c r="F1243" s="1">
        <v>3.0</v>
      </c>
      <c r="G1243" s="1">
        <v>3.0</v>
      </c>
      <c r="H1243" s="1">
        <v>3.0</v>
      </c>
      <c r="I1243" s="1">
        <v>3.0</v>
      </c>
      <c r="J1243" s="1">
        <v>1.0</v>
      </c>
      <c r="K1243" s="1">
        <v>3.0</v>
      </c>
      <c r="L1243" s="1">
        <v>3.0</v>
      </c>
      <c r="M1243" s="1">
        <v>2.0</v>
      </c>
      <c r="N1243" s="1">
        <v>2.0</v>
      </c>
      <c r="O1243" s="1">
        <v>3.0</v>
      </c>
      <c r="P1243" s="1">
        <v>4.0</v>
      </c>
      <c r="Q1243" s="1">
        <v>2.0</v>
      </c>
      <c r="R1243" s="1">
        <v>2.0</v>
      </c>
      <c r="S1243" s="1">
        <v>4.0</v>
      </c>
      <c r="T1243" s="1">
        <v>3.0</v>
      </c>
      <c r="U1243" s="1">
        <v>3.0</v>
      </c>
      <c r="V1243" s="1">
        <v>2.0</v>
      </c>
      <c r="W1243" s="1">
        <v>3.0</v>
      </c>
      <c r="X1243" s="1">
        <v>3.0</v>
      </c>
      <c r="Y1243" s="1">
        <v>2.0</v>
      </c>
      <c r="Z1243" s="1">
        <v>2.0</v>
      </c>
      <c r="AA1243" s="1">
        <v>2.0</v>
      </c>
      <c r="AB1243" s="1">
        <v>2.0</v>
      </c>
      <c r="AC1243" s="1">
        <v>2.0</v>
      </c>
      <c r="AD1243" s="1">
        <v>3.0</v>
      </c>
      <c r="AE1243" s="1">
        <v>4.0</v>
      </c>
      <c r="AF1243" s="1">
        <v>3.0</v>
      </c>
      <c r="AG1243" s="1">
        <v>3.0</v>
      </c>
      <c r="AH1243" s="1">
        <v>2.0</v>
      </c>
      <c r="AI1243" s="1">
        <v>3.0</v>
      </c>
      <c r="AJ1243" s="1">
        <v>2.0</v>
      </c>
      <c r="AK1243" s="1">
        <v>3.0</v>
      </c>
      <c r="AL1243" s="1">
        <v>4.0</v>
      </c>
      <c r="AM1243" s="1">
        <v>4.0</v>
      </c>
      <c r="AN1243" s="1">
        <v>4.0</v>
      </c>
      <c r="AO1243" s="1">
        <v>5.0</v>
      </c>
      <c r="AP1243" s="1">
        <v>4.0</v>
      </c>
      <c r="AQ1243" s="1">
        <v>5.0</v>
      </c>
      <c r="AR1243" s="1">
        <v>4.0</v>
      </c>
      <c r="AS1243" s="1">
        <v>4.0</v>
      </c>
      <c r="AT1243" s="1">
        <v>3.0</v>
      </c>
      <c r="AU1243" s="1">
        <v>4.0</v>
      </c>
      <c r="AV1243" s="1">
        <v>3.0</v>
      </c>
      <c r="AW1243" s="1">
        <v>3.0</v>
      </c>
      <c r="AX1243" s="1">
        <v>2.0</v>
      </c>
      <c r="AY1243" s="1">
        <v>2.0</v>
      </c>
      <c r="AZ1243" s="1">
        <v>2.0</v>
      </c>
      <c r="BA1243" s="1">
        <v>2.0</v>
      </c>
      <c r="BB1243" s="1">
        <v>3.0</v>
      </c>
      <c r="BC1243" s="1">
        <v>2.0</v>
      </c>
      <c r="BD1243" s="1">
        <v>2.0</v>
      </c>
      <c r="BE1243" s="1">
        <v>3.0</v>
      </c>
      <c r="BF1243" s="1">
        <v>3.0</v>
      </c>
      <c r="BG1243" s="1">
        <v>2.0</v>
      </c>
      <c r="BH1243" s="1">
        <v>3.0</v>
      </c>
      <c r="BI1243" s="1">
        <v>3.0</v>
      </c>
      <c r="BJ1243" s="1">
        <v>4.0</v>
      </c>
      <c r="BK1243" s="1">
        <v>3.0</v>
      </c>
      <c r="BL1243" s="1">
        <v>2.0</v>
      </c>
      <c r="BM1243" s="1">
        <v>2.0</v>
      </c>
      <c r="BN1243" s="1">
        <v>2.0</v>
      </c>
      <c r="BO1243" s="1">
        <v>2.0</v>
      </c>
      <c r="BP1243" s="1">
        <v>2.0</v>
      </c>
      <c r="BQ1243" s="1">
        <v>2.0</v>
      </c>
      <c r="BR1243" s="1">
        <v>2.0</v>
      </c>
      <c r="BS1243" s="1">
        <v>2.0</v>
      </c>
      <c r="BT1243" s="1">
        <v>4.0</v>
      </c>
      <c r="BU1243" s="1">
        <v>4.0</v>
      </c>
      <c r="BV1243" s="1">
        <v>4.0</v>
      </c>
      <c r="BW1243" s="1">
        <v>3.0</v>
      </c>
      <c r="BX1243" s="1">
        <v>3.0</v>
      </c>
      <c r="BY1243" s="1">
        <v>4.0</v>
      </c>
      <c r="BZ1243" s="1">
        <v>4.0</v>
      </c>
      <c r="CA1243" s="64">
        <f t="shared" si="32"/>
        <v>210</v>
      </c>
      <c r="CB1243" s="45">
        <f t="shared" si="33"/>
        <v>21</v>
      </c>
      <c r="CC1243" s="45">
        <f t="shared" si="34"/>
        <v>23</v>
      </c>
      <c r="CD1243" s="45">
        <f t="shared" si="35"/>
        <v>18</v>
      </c>
      <c r="CE1243" s="45">
        <f t="shared" si="36"/>
        <v>23</v>
      </c>
      <c r="CF1243" s="45">
        <f t="shared" si="37"/>
        <v>34</v>
      </c>
      <c r="CG1243" s="45">
        <f t="shared" si="38"/>
        <v>21</v>
      </c>
      <c r="CH1243" s="45">
        <f t="shared" si="39"/>
        <v>21</v>
      </c>
      <c r="CI1243" s="45">
        <f t="shared" si="40"/>
        <v>0.4</v>
      </c>
      <c r="CJ1243">
        <f t="shared" si="10"/>
        <v>17</v>
      </c>
      <c r="CK1243" s="45">
        <f t="shared" si="41"/>
        <v>28</v>
      </c>
      <c r="CM1243" s="40">
        <f>VLOOKUP(CB1243,'PROMIS 57 T-Score Conversions'!Q$3:R$35,2,TRUE)</f>
        <v>36.1</v>
      </c>
      <c r="CN1243" s="44" t="str">
        <f t="shared" si="20"/>
        <v>Moderate</v>
      </c>
      <c r="CO1243" s="40">
        <f>VLOOKUP(CC1243,'PROMIS 57 T-Score Conversions'!A$3:B$35,2,TRUE)</f>
        <v>61.4</v>
      </c>
      <c r="CP1243" s="39" t="str">
        <f t="shared" si="21"/>
        <v>Moderate</v>
      </c>
      <c r="CQ1243" s="40">
        <f>VLOOKUP(CD1243,'PROMIS 57 T-Score Conversions'!E$3:F$35,2,TRUE)</f>
        <v>56.8</v>
      </c>
      <c r="CR1243" s="39" t="str">
        <f t="shared" si="22"/>
        <v>Mild</v>
      </c>
      <c r="CS1243" s="40">
        <f>VLOOKUP(CE1243,'PROMIS 57 T-Score Conversions'!U$3:V$35,2,TRUE)</f>
        <v>56.6</v>
      </c>
      <c r="CT1243" s="39" t="str">
        <f t="shared" si="42"/>
        <v>Mild</v>
      </c>
      <c r="CU1243" s="40">
        <f>VLOOKUP(CF1243,'PROMIS 57 T-Score Conversions'!Y$3:Z$35,2,TRUE)</f>
        <v>64.8</v>
      </c>
      <c r="CV1243" s="39" t="str">
        <f t="shared" si="24"/>
        <v>Moderate</v>
      </c>
      <c r="CW1243" s="40">
        <f>vlookup(CG1243,'PROMIS 57 T-Score Conversions'!M$3:N$35,2,TRUE)</f>
        <v>41.1</v>
      </c>
      <c r="CX1243" s="39" t="str">
        <f t="shared" si="25"/>
        <v>Mild</v>
      </c>
      <c r="CY1243" s="40">
        <f>VLOOKup(CH1243,'PROMIS 57 T-Score Conversions'!I$3:J$35,2,TRUE)</f>
        <v>59.5</v>
      </c>
      <c r="CZ1243" s="39" t="str">
        <f t="shared" si="26"/>
        <v>Mild</v>
      </c>
      <c r="DA1243" s="37">
        <f>VLOOKUP(CJ1243,'PROMIS 57 T-Score Conversions'!AC$3:AD$35,2,TRUE)</f>
        <v>34.75</v>
      </c>
      <c r="DB1243" s="44" t="str">
        <f t="shared" si="30"/>
        <v>Moderate</v>
      </c>
      <c r="DC1243" s="40">
        <f>VLOOKUP(CK1243,'PROMIS 57 T-Score Conversions'!AG$3:AH$35,2,TRUE)</f>
        <v>47.18</v>
      </c>
      <c r="DD1243" s="39" t="str">
        <f t="shared" si="31"/>
        <v>Normal</v>
      </c>
    </row>
    <row r="1244">
      <c r="A1244" s="1" t="b">
        <v>1</v>
      </c>
      <c r="B1244" s="1" t="b">
        <v>1</v>
      </c>
      <c r="C1244" s="20">
        <v>44273.47323467593</v>
      </c>
      <c r="D1244" s="1" t="s">
        <v>659</v>
      </c>
      <c r="E1244" s="1">
        <v>2514.0</v>
      </c>
      <c r="F1244" s="1">
        <v>3.0</v>
      </c>
      <c r="G1244" s="1">
        <v>3.0</v>
      </c>
      <c r="H1244" s="1">
        <v>4.0</v>
      </c>
      <c r="I1244" s="1">
        <v>3.0</v>
      </c>
      <c r="J1244" s="1">
        <v>3.0</v>
      </c>
      <c r="K1244" s="1">
        <v>4.0</v>
      </c>
      <c r="L1244" s="1">
        <v>4.0</v>
      </c>
      <c r="M1244" s="1">
        <v>3.0</v>
      </c>
      <c r="N1244" s="1">
        <v>3.0</v>
      </c>
      <c r="O1244" s="1">
        <v>3.0</v>
      </c>
      <c r="P1244" s="1">
        <v>4.0</v>
      </c>
      <c r="Q1244" s="1">
        <v>3.0</v>
      </c>
      <c r="R1244" s="1">
        <v>4.0</v>
      </c>
      <c r="S1244" s="1">
        <v>4.0</v>
      </c>
      <c r="T1244" s="1">
        <v>4.0</v>
      </c>
      <c r="U1244" s="1">
        <v>3.0</v>
      </c>
      <c r="V1244" s="1">
        <v>2.0</v>
      </c>
      <c r="W1244" s="1">
        <v>2.0</v>
      </c>
      <c r="X1244" s="1">
        <v>3.0</v>
      </c>
      <c r="Y1244" s="1">
        <v>2.0</v>
      </c>
      <c r="Z1244" s="1">
        <v>2.0</v>
      </c>
      <c r="AA1244" s="1">
        <v>3.0</v>
      </c>
      <c r="AB1244" s="1">
        <v>2.0</v>
      </c>
      <c r="AC1244" s="1">
        <v>2.0</v>
      </c>
      <c r="AD1244" s="1">
        <v>4.0</v>
      </c>
      <c r="AE1244" s="1">
        <v>4.0</v>
      </c>
      <c r="AF1244" s="1">
        <v>3.0</v>
      </c>
      <c r="AG1244" s="1">
        <v>3.0</v>
      </c>
      <c r="AH1244" s="1">
        <v>3.0</v>
      </c>
      <c r="AI1244" s="1">
        <v>4.0</v>
      </c>
      <c r="AJ1244" s="1">
        <v>4.0</v>
      </c>
      <c r="AK1244" s="1">
        <v>4.0</v>
      </c>
      <c r="AL1244" s="1">
        <v>3.0</v>
      </c>
      <c r="AM1244" s="1">
        <v>5.0</v>
      </c>
      <c r="AN1244" s="1">
        <v>2.0</v>
      </c>
      <c r="AO1244" s="1">
        <v>3.0</v>
      </c>
      <c r="AP1244" s="1">
        <v>2.0</v>
      </c>
      <c r="AQ1244" s="1">
        <v>3.0</v>
      </c>
      <c r="AR1244" s="1">
        <v>2.0</v>
      </c>
      <c r="AS1244" s="1">
        <v>3.0</v>
      </c>
      <c r="AT1244" s="1">
        <v>1.0</v>
      </c>
      <c r="AU1244" s="1">
        <v>1.0</v>
      </c>
      <c r="AV1244" s="1">
        <v>3.0</v>
      </c>
      <c r="AW1244" s="1">
        <v>2.0</v>
      </c>
      <c r="AX1244" s="1">
        <v>1.0</v>
      </c>
      <c r="AY1244" s="1">
        <v>2.0</v>
      </c>
      <c r="AZ1244" s="1">
        <v>2.0</v>
      </c>
      <c r="BA1244" s="1">
        <v>3.0</v>
      </c>
      <c r="BB1244" s="1">
        <v>3.0</v>
      </c>
      <c r="BC1244" s="1">
        <v>2.0</v>
      </c>
      <c r="BD1244" s="1">
        <v>3.0</v>
      </c>
      <c r="BE1244" s="1">
        <v>2.0</v>
      </c>
      <c r="BF1244" s="1">
        <v>3.0</v>
      </c>
      <c r="BG1244" s="1">
        <v>4.0</v>
      </c>
      <c r="BH1244" s="1">
        <v>3.0</v>
      </c>
      <c r="BI1244" s="1">
        <v>3.0</v>
      </c>
      <c r="BJ1244" s="1">
        <v>3.0</v>
      </c>
      <c r="BK1244" s="1">
        <v>3.0</v>
      </c>
      <c r="BL1244" s="1">
        <v>3.0</v>
      </c>
      <c r="BM1244" s="1">
        <v>3.0</v>
      </c>
      <c r="BN1244" s="1">
        <v>3.0</v>
      </c>
      <c r="BO1244" s="1">
        <v>3.0</v>
      </c>
      <c r="BP1244" s="1">
        <v>3.0</v>
      </c>
      <c r="BQ1244" s="1">
        <v>3.0</v>
      </c>
      <c r="BR1244" s="1">
        <v>2.0</v>
      </c>
      <c r="BS1244" s="1">
        <v>3.0</v>
      </c>
      <c r="BT1244" s="1">
        <v>3.0</v>
      </c>
      <c r="BU1244" s="1">
        <v>3.0</v>
      </c>
      <c r="BV1244" s="1">
        <v>4.0</v>
      </c>
      <c r="BW1244" s="1">
        <v>3.0</v>
      </c>
      <c r="BX1244" s="1">
        <v>3.0</v>
      </c>
      <c r="BY1244" s="1">
        <v>2.0</v>
      </c>
      <c r="BZ1244" s="1">
        <v>4.0</v>
      </c>
      <c r="CA1244" s="64">
        <f t="shared" si="32"/>
        <v>214</v>
      </c>
      <c r="CB1244" s="45">
        <f t="shared" si="33"/>
        <v>27</v>
      </c>
      <c r="CC1244" s="45">
        <f t="shared" si="34"/>
        <v>28</v>
      </c>
      <c r="CD1244" s="45">
        <f t="shared" si="35"/>
        <v>18</v>
      </c>
      <c r="CE1244" s="45">
        <f t="shared" si="36"/>
        <v>29</v>
      </c>
      <c r="CF1244" s="45">
        <f t="shared" si="37"/>
        <v>23</v>
      </c>
      <c r="CG1244" s="45">
        <f t="shared" si="38"/>
        <v>15</v>
      </c>
      <c r="CH1244" s="45">
        <f t="shared" si="39"/>
        <v>23</v>
      </c>
      <c r="CI1244" s="45">
        <f t="shared" si="40"/>
        <v>0.3</v>
      </c>
      <c r="CJ1244">
        <f t="shared" si="10"/>
        <v>23</v>
      </c>
      <c r="CK1244" s="45">
        <f t="shared" si="41"/>
        <v>25</v>
      </c>
      <c r="CM1244" s="40">
        <f>VLOOKUP(CB1244,'PROMIS 57 T-Score Conversions'!Q$3:R$35,2,TRUE)</f>
        <v>40.1</v>
      </c>
      <c r="CN1244" s="44" t="str">
        <f t="shared" si="20"/>
        <v>Mild</v>
      </c>
      <c r="CO1244" s="40">
        <f>VLOOKUP(CC1244,'PROMIS 57 T-Score Conversions'!A$3:B$35,2,TRUE)</f>
        <v>66.6</v>
      </c>
      <c r="CP1244" s="39" t="str">
        <f t="shared" si="21"/>
        <v>Severe</v>
      </c>
      <c r="CQ1244" s="40">
        <f>VLOOKUP(CD1244,'PROMIS 57 T-Score Conversions'!E$3:F$35,2,TRUE)</f>
        <v>56.8</v>
      </c>
      <c r="CR1244" s="39" t="str">
        <f t="shared" si="22"/>
        <v>Mild</v>
      </c>
      <c r="CS1244" s="40">
        <f>VLOOKUP(CE1244,'PROMIS 57 T-Score Conversions'!U$3:V$35,2,TRUE)</f>
        <v>62.3</v>
      </c>
      <c r="CT1244" s="39" t="str">
        <f t="shared" si="42"/>
        <v>Moderate</v>
      </c>
      <c r="CU1244" s="40">
        <f>VLOOKUP(CF1244,'PROMIS 57 T-Score Conversions'!Y$3:Z$35,2,TRUE)</f>
        <v>53.3</v>
      </c>
      <c r="CV1244" s="39" t="str">
        <f t="shared" si="24"/>
        <v>Normal</v>
      </c>
      <c r="CW1244" s="40">
        <f>vlookup(CG1244,'PROMIS 57 T-Score Conversions'!M$3:N$35,2,TRUE)</f>
        <v>36.2</v>
      </c>
      <c r="CX1244" s="39" t="str">
        <f t="shared" si="25"/>
        <v>Moderate</v>
      </c>
      <c r="CY1244" s="40">
        <f>VLOOKup(CH1244,'PROMIS 57 T-Score Conversions'!I$3:J$35,2,TRUE)</f>
        <v>60.8</v>
      </c>
      <c r="CZ1244" s="39" t="str">
        <f t="shared" si="26"/>
        <v>Moderate</v>
      </c>
      <c r="DA1244" s="37">
        <f>VLOOKUP(CJ1244,'PROMIS 57 T-Score Conversions'!AC$3:AD$35,2,TRUE)</f>
        <v>39.5</v>
      </c>
      <c r="DB1244" s="44" t="str">
        <f t="shared" si="30"/>
        <v>Moderate</v>
      </c>
      <c r="DC1244" s="40">
        <f>VLOOKUP(CK1244,'PROMIS 57 T-Score Conversions'!AG$3:AH$35,2,TRUE)</f>
        <v>44.34</v>
      </c>
      <c r="DD1244" s="39" t="str">
        <f t="shared" si="31"/>
        <v>Normal</v>
      </c>
    </row>
    <row r="1245">
      <c r="A1245" s="1" t="b">
        <v>1</v>
      </c>
      <c r="B1245" s="1" t="b">
        <v>1</v>
      </c>
      <c r="C1245" s="20">
        <v>44273.48211304398</v>
      </c>
      <c r="D1245" s="1" t="s">
        <v>448</v>
      </c>
      <c r="E1245" s="1">
        <v>2264.0</v>
      </c>
      <c r="F1245" s="1">
        <v>5.0</v>
      </c>
      <c r="G1245" s="1">
        <v>5.0</v>
      </c>
      <c r="H1245" s="1">
        <v>5.0</v>
      </c>
      <c r="I1245" s="1">
        <v>4.0</v>
      </c>
      <c r="J1245" s="1">
        <v>4.0</v>
      </c>
      <c r="K1245" s="1">
        <v>5.0</v>
      </c>
      <c r="L1245" s="1">
        <v>5.0</v>
      </c>
      <c r="M1245" s="1">
        <v>5.0</v>
      </c>
      <c r="N1245" s="1">
        <v>4.0</v>
      </c>
      <c r="O1245" s="1">
        <v>4.0</v>
      </c>
      <c r="P1245" s="1">
        <v>4.0</v>
      </c>
      <c r="Q1245" s="1">
        <v>4.0</v>
      </c>
      <c r="R1245" s="1">
        <v>4.0</v>
      </c>
      <c r="S1245" s="1">
        <v>2.0</v>
      </c>
      <c r="T1245" s="1">
        <v>4.0</v>
      </c>
      <c r="U1245" s="1">
        <v>4.0</v>
      </c>
      <c r="V1245" s="1">
        <v>1.0</v>
      </c>
      <c r="W1245" s="1">
        <v>1.0</v>
      </c>
      <c r="X1245" s="1">
        <v>1.0</v>
      </c>
      <c r="Y1245" s="1">
        <v>1.0</v>
      </c>
      <c r="Z1245" s="1">
        <v>1.0</v>
      </c>
      <c r="AA1245" s="1">
        <v>1.0</v>
      </c>
      <c r="AB1245" s="1">
        <v>1.0</v>
      </c>
      <c r="AC1245" s="1">
        <v>1.0</v>
      </c>
      <c r="AD1245" s="1">
        <v>5.0</v>
      </c>
      <c r="AE1245" s="1">
        <v>4.0</v>
      </c>
      <c r="AF1245" s="1">
        <v>4.0</v>
      </c>
      <c r="AG1245" s="1">
        <v>4.0</v>
      </c>
      <c r="AH1245" s="1">
        <v>5.0</v>
      </c>
      <c r="AI1245" s="1">
        <v>3.0</v>
      </c>
      <c r="AJ1245" s="1">
        <v>4.0</v>
      </c>
      <c r="AK1245" s="1">
        <v>4.0</v>
      </c>
      <c r="AL1245" s="1">
        <v>3.0</v>
      </c>
      <c r="AM1245" s="1">
        <v>3.0</v>
      </c>
      <c r="AN1245" s="1">
        <v>3.0</v>
      </c>
      <c r="AO1245" s="1">
        <v>1.0</v>
      </c>
      <c r="AP1245" s="1">
        <v>2.0</v>
      </c>
      <c r="AQ1245" s="1">
        <v>1.0</v>
      </c>
      <c r="AR1245" s="1">
        <v>1.0</v>
      </c>
      <c r="AS1245" s="1">
        <v>3.0</v>
      </c>
      <c r="AT1245" s="1">
        <v>3.0</v>
      </c>
      <c r="AU1245" s="1">
        <v>4.0</v>
      </c>
      <c r="AV1245" s="1">
        <v>4.0</v>
      </c>
      <c r="AW1245" s="1">
        <v>4.0</v>
      </c>
      <c r="AX1245" s="1">
        <v>4.0</v>
      </c>
      <c r="AY1245" s="1">
        <v>3.0</v>
      </c>
      <c r="AZ1245" s="1">
        <v>4.0</v>
      </c>
      <c r="BA1245" s="1">
        <v>3.0</v>
      </c>
      <c r="BB1245" s="1">
        <v>2.0</v>
      </c>
      <c r="BC1245" s="1">
        <v>3.0</v>
      </c>
      <c r="BD1245" s="1">
        <v>1.0</v>
      </c>
      <c r="BE1245" s="1">
        <v>2.0</v>
      </c>
      <c r="BF1245" s="1">
        <v>2.0</v>
      </c>
      <c r="BG1245" s="1">
        <v>1.0</v>
      </c>
      <c r="BH1245" s="1">
        <v>1.0</v>
      </c>
      <c r="BI1245" s="1">
        <v>1.0</v>
      </c>
      <c r="BJ1245" s="1">
        <v>2.0</v>
      </c>
      <c r="BK1245" s="1">
        <v>3.0</v>
      </c>
      <c r="BL1245" s="1">
        <v>4.0</v>
      </c>
      <c r="BM1245" s="1">
        <v>3.0</v>
      </c>
      <c r="BN1245" s="1">
        <v>4.0</v>
      </c>
      <c r="BO1245" s="1">
        <v>3.0</v>
      </c>
      <c r="BP1245" s="1">
        <v>3.0</v>
      </c>
      <c r="BQ1245" s="1">
        <v>4.0</v>
      </c>
      <c r="BR1245" s="1">
        <v>4.0</v>
      </c>
      <c r="BS1245" s="1">
        <v>3.0</v>
      </c>
      <c r="BT1245" s="1">
        <v>3.0</v>
      </c>
      <c r="BU1245" s="1">
        <v>2.0</v>
      </c>
      <c r="BV1245" s="1">
        <v>3.0</v>
      </c>
      <c r="BW1245" s="1">
        <v>2.0</v>
      </c>
      <c r="BX1245" s="1">
        <v>2.0</v>
      </c>
      <c r="BY1245" s="1">
        <v>2.0</v>
      </c>
      <c r="BZ1245" s="1">
        <v>2.0</v>
      </c>
      <c r="CA1245" s="64">
        <f t="shared" si="32"/>
        <v>217</v>
      </c>
      <c r="CB1245" s="45">
        <f t="shared" si="33"/>
        <v>38</v>
      </c>
      <c r="CC1245" s="45">
        <f t="shared" si="34"/>
        <v>30</v>
      </c>
      <c r="CD1245" s="45">
        <f t="shared" si="35"/>
        <v>8</v>
      </c>
      <c r="CE1245" s="45">
        <f t="shared" si="36"/>
        <v>33</v>
      </c>
      <c r="CF1245" s="45">
        <f t="shared" si="37"/>
        <v>17</v>
      </c>
      <c r="CG1245" s="45">
        <f t="shared" si="38"/>
        <v>29</v>
      </c>
      <c r="CH1245" s="45">
        <f t="shared" si="39"/>
        <v>13</v>
      </c>
      <c r="CI1245" s="45">
        <f t="shared" si="40"/>
        <v>0.2</v>
      </c>
      <c r="CJ1245">
        <f t="shared" si="10"/>
        <v>28</v>
      </c>
      <c r="CK1245" s="45">
        <f t="shared" si="41"/>
        <v>19</v>
      </c>
      <c r="CM1245" s="40">
        <f>VLOOKUP(CB1245,'PROMIS 57 T-Score Conversions'!Q$3:R$35,2,TRUE)</f>
        <v>50.8</v>
      </c>
      <c r="CN1245" s="44" t="str">
        <f t="shared" si="20"/>
        <v>Normal</v>
      </c>
      <c r="CO1245" s="40">
        <f>VLOOKUP(CC1245,'PROMIS 57 T-Score Conversions'!A$3:B$35,2,TRUE)</f>
        <v>68.7</v>
      </c>
      <c r="CP1245" s="39" t="str">
        <f t="shared" si="21"/>
        <v>Severe</v>
      </c>
      <c r="CQ1245" s="40">
        <f>VLOOKUP(CD1245,'PROMIS 57 T-Score Conversions'!E$3:F$35,2,TRUE)</f>
        <v>38.2</v>
      </c>
      <c r="CR1245" s="39" t="str">
        <f t="shared" si="22"/>
        <v>Normal</v>
      </c>
      <c r="CS1245" s="40">
        <f>VLOOKUP(CE1245,'PROMIS 57 T-Score Conversions'!U$3:V$35,2,TRUE)</f>
        <v>66.4</v>
      </c>
      <c r="CT1245" s="39" t="str">
        <f t="shared" si="42"/>
        <v>Moderate</v>
      </c>
      <c r="CU1245" s="40">
        <f>VLOOKUP(CF1245,'PROMIS 57 T-Score Conversions'!Y$3:Z$35,2,TRUE)</f>
        <v>46.7</v>
      </c>
      <c r="CV1245" s="39" t="str">
        <f t="shared" si="24"/>
        <v>Normal</v>
      </c>
      <c r="CW1245" s="40">
        <f>vlookup(CG1245,'PROMIS 57 T-Score Conversions'!M$3:N$35,2,TRUE)</f>
        <v>48.9</v>
      </c>
      <c r="CX1245" s="39" t="str">
        <f t="shared" si="25"/>
        <v>Normal</v>
      </c>
      <c r="CY1245" s="40">
        <f>VLOOKup(CH1245,'PROMIS 57 T-Score Conversions'!I$3:J$35,2,TRUE)</f>
        <v>53.2</v>
      </c>
      <c r="CZ1245" s="39" t="str">
        <f t="shared" si="26"/>
        <v>Normal</v>
      </c>
      <c r="DA1245" s="37">
        <f>VLOOKUP(CJ1245,'PROMIS 57 T-Score Conversions'!AC$3:AD$35,2,TRUE)</f>
        <v>43.57</v>
      </c>
      <c r="DB1245" s="44" t="str">
        <f t="shared" si="30"/>
        <v>Mild</v>
      </c>
      <c r="DC1245" s="40">
        <f>VLOOKUP(CK1245,'PROMIS 57 T-Score Conversions'!AG$3:AH$35,2,TRUE)</f>
        <v>38.9</v>
      </c>
      <c r="DD1245" s="39" t="str">
        <f t="shared" si="31"/>
        <v>Normal</v>
      </c>
    </row>
    <row r="1246">
      <c r="A1246" s="1" t="b">
        <v>1</v>
      </c>
      <c r="B1246" s="1" t="b">
        <v>1</v>
      </c>
      <c r="C1246" s="20">
        <v>44273.60452057871</v>
      </c>
      <c r="D1246" s="1" t="s">
        <v>660</v>
      </c>
      <c r="E1246" s="1">
        <v>2508.0</v>
      </c>
      <c r="F1246" s="1">
        <v>5.0</v>
      </c>
      <c r="G1246" s="1">
        <v>4.0</v>
      </c>
      <c r="H1246" s="1">
        <v>4.0</v>
      </c>
      <c r="I1246" s="1">
        <v>2.0</v>
      </c>
      <c r="J1246" s="1">
        <v>2.0</v>
      </c>
      <c r="K1246" s="1">
        <v>3.0</v>
      </c>
      <c r="L1246" s="1">
        <v>3.0</v>
      </c>
      <c r="M1246" s="1">
        <v>2.0</v>
      </c>
      <c r="N1246" s="1">
        <v>3.0</v>
      </c>
      <c r="O1246" s="1">
        <v>3.0</v>
      </c>
      <c r="P1246" s="1">
        <v>3.0</v>
      </c>
      <c r="Q1246" s="1">
        <v>4.0</v>
      </c>
      <c r="R1246" s="1">
        <v>3.0</v>
      </c>
      <c r="S1246" s="1">
        <v>2.0</v>
      </c>
      <c r="T1246" s="1">
        <v>3.0</v>
      </c>
      <c r="U1246" s="1">
        <v>4.0</v>
      </c>
      <c r="V1246" s="1">
        <v>4.0</v>
      </c>
      <c r="W1246" s="1">
        <v>5.0</v>
      </c>
      <c r="X1246" s="1">
        <v>4.0</v>
      </c>
      <c r="Y1246" s="1">
        <v>4.0</v>
      </c>
      <c r="Z1246" s="1">
        <v>4.0</v>
      </c>
      <c r="AA1246" s="1">
        <v>5.0</v>
      </c>
      <c r="AB1246" s="1">
        <v>4.0</v>
      </c>
      <c r="AC1246" s="1">
        <v>4.0</v>
      </c>
      <c r="AD1246" s="1">
        <v>5.0</v>
      </c>
      <c r="AE1246" s="1">
        <v>5.0</v>
      </c>
      <c r="AF1246" s="1">
        <v>5.0</v>
      </c>
      <c r="AG1246" s="1">
        <v>4.0</v>
      </c>
      <c r="AH1246" s="1">
        <v>5.0</v>
      </c>
      <c r="AI1246" s="1">
        <v>4.0</v>
      </c>
      <c r="AJ1246" s="1">
        <v>5.0</v>
      </c>
      <c r="AK1246" s="1">
        <v>5.0</v>
      </c>
      <c r="AL1246" s="1">
        <v>5.0</v>
      </c>
      <c r="AM1246" s="1">
        <v>3.0</v>
      </c>
      <c r="AN1246" s="1">
        <v>5.0</v>
      </c>
      <c r="AO1246" s="1">
        <v>5.0</v>
      </c>
      <c r="AP1246" s="1">
        <v>4.0</v>
      </c>
      <c r="AQ1246" s="1">
        <v>5.0</v>
      </c>
      <c r="AR1246" s="1">
        <v>5.0</v>
      </c>
      <c r="AS1246" s="1">
        <v>3.0</v>
      </c>
      <c r="AT1246" s="1">
        <v>2.0</v>
      </c>
      <c r="AU1246" s="1">
        <v>2.0</v>
      </c>
      <c r="AV1246" s="1">
        <v>1.0</v>
      </c>
      <c r="AW1246" s="1">
        <v>2.0</v>
      </c>
      <c r="AX1246" s="1">
        <v>1.0</v>
      </c>
      <c r="AY1246" s="1">
        <v>2.0</v>
      </c>
      <c r="AZ1246" s="1">
        <v>3.0</v>
      </c>
      <c r="BA1246" s="1">
        <v>1.0</v>
      </c>
      <c r="BB1246" s="1">
        <v>5.0</v>
      </c>
      <c r="BC1246" s="1">
        <v>4.0</v>
      </c>
      <c r="BD1246" s="1">
        <v>4.0</v>
      </c>
      <c r="BE1246" s="1">
        <v>3.0</v>
      </c>
      <c r="BF1246" s="1">
        <v>5.0</v>
      </c>
      <c r="BG1246" s="1">
        <v>4.0</v>
      </c>
      <c r="BH1246" s="1">
        <v>5.0</v>
      </c>
      <c r="BI1246" s="1">
        <v>3.0</v>
      </c>
      <c r="BJ1246" s="1">
        <v>9.0</v>
      </c>
      <c r="BK1246" s="1">
        <v>1.0</v>
      </c>
      <c r="BL1246" s="1">
        <v>1.0</v>
      </c>
      <c r="BM1246" s="1">
        <v>3.0</v>
      </c>
      <c r="BN1246" s="1">
        <v>3.0</v>
      </c>
      <c r="BO1246" s="1">
        <v>1.0</v>
      </c>
      <c r="BP1246" s="1">
        <v>1.0</v>
      </c>
      <c r="BQ1246" s="1">
        <v>1.0</v>
      </c>
      <c r="BR1246" s="1">
        <v>1.0</v>
      </c>
      <c r="BS1246" s="1">
        <v>4.0</v>
      </c>
      <c r="BT1246" s="1">
        <v>4.0</v>
      </c>
      <c r="BU1246" s="1">
        <v>4.0</v>
      </c>
      <c r="BV1246" s="1">
        <v>5.0</v>
      </c>
      <c r="BW1246" s="1">
        <v>4.0</v>
      </c>
      <c r="BX1246" s="1">
        <v>4.0</v>
      </c>
      <c r="BY1246" s="1">
        <v>4.0</v>
      </c>
      <c r="BZ1246" s="1">
        <v>5.0</v>
      </c>
      <c r="CA1246" s="64">
        <f t="shared" si="32"/>
        <v>259</v>
      </c>
      <c r="CB1246" s="45">
        <f t="shared" si="33"/>
        <v>25</v>
      </c>
      <c r="CC1246" s="45">
        <f t="shared" si="34"/>
        <v>25</v>
      </c>
      <c r="CD1246" s="45">
        <f t="shared" si="35"/>
        <v>34</v>
      </c>
      <c r="CE1246" s="45">
        <f t="shared" si="36"/>
        <v>38</v>
      </c>
      <c r="CF1246" s="45">
        <f t="shared" si="37"/>
        <v>35</v>
      </c>
      <c r="CG1246" s="45">
        <f t="shared" si="38"/>
        <v>14</v>
      </c>
      <c r="CH1246" s="45">
        <f t="shared" si="39"/>
        <v>33</v>
      </c>
      <c r="CI1246" s="45">
        <f t="shared" si="40"/>
        <v>0.9</v>
      </c>
      <c r="CJ1246">
        <f t="shared" si="10"/>
        <v>12</v>
      </c>
      <c r="CK1246" s="45">
        <f t="shared" si="41"/>
        <v>34</v>
      </c>
      <c r="CM1246" s="40">
        <f>VLOOKUP(CB1246,'PROMIS 57 T-Score Conversions'!Q$3:R$35,2,TRUE)</f>
        <v>38.8</v>
      </c>
      <c r="CN1246" s="44" t="str">
        <f t="shared" si="20"/>
        <v>Moderate</v>
      </c>
      <c r="CO1246" s="40">
        <f>VLOOKUP(CC1246,'PROMIS 57 T-Score Conversions'!A$3:B$35,2,TRUE)</f>
        <v>63.5</v>
      </c>
      <c r="CP1246" s="39" t="str">
        <f t="shared" si="21"/>
        <v>Moderate</v>
      </c>
      <c r="CQ1246" s="40">
        <f>VLOOKUP(CD1246,'PROMIS 57 T-Score Conversions'!E$3:F$35,2,TRUE)</f>
        <v>71.7</v>
      </c>
      <c r="CR1246" s="39" t="str">
        <f t="shared" si="22"/>
        <v>Severe</v>
      </c>
      <c r="CS1246" s="40">
        <f>VLOOKUP(CE1246,'PROMIS 57 T-Score Conversions'!U$3:V$35,2,TRUE)</f>
        <v>72.4</v>
      </c>
      <c r="CT1246" s="39" t="str">
        <f t="shared" si="42"/>
        <v>Severe</v>
      </c>
      <c r="CU1246" s="40">
        <f>VLOOKUP(CF1246,'PROMIS 57 T-Score Conversions'!Y$3:Z$35,2,TRUE)</f>
        <v>66.1</v>
      </c>
      <c r="CV1246" s="39" t="str">
        <f t="shared" si="24"/>
        <v>Moderate</v>
      </c>
      <c r="CW1246" s="40">
        <f>vlookup(CG1246,'PROMIS 57 T-Score Conversions'!M$3:N$35,2,TRUE)</f>
        <v>35.3</v>
      </c>
      <c r="CX1246" s="39" t="str">
        <f t="shared" si="25"/>
        <v>Moderate</v>
      </c>
      <c r="CY1246" s="40">
        <f>VLOOKup(CH1246,'PROMIS 57 T-Score Conversions'!I$3:J$35,2,TRUE)</f>
        <v>67.7</v>
      </c>
      <c r="CZ1246" s="39" t="str">
        <f t="shared" si="26"/>
        <v>Moderate</v>
      </c>
      <c r="DA1246" s="37">
        <f>VLOOKUP(CJ1246,'PROMIS 57 T-Score Conversions'!AC$3:AD$35,2,TRUE)</f>
        <v>30.11</v>
      </c>
      <c r="DB1246" s="44" t="str">
        <f t="shared" si="30"/>
        <v>Moderate</v>
      </c>
      <c r="DC1246" s="40">
        <f>VLOOKUP(CK1246,'PROMIS 57 T-Score Conversions'!AG$3:AH$35,2,TRUE)</f>
        <v>53.63</v>
      </c>
      <c r="DD1246" s="39" t="str">
        <f t="shared" si="31"/>
        <v>Normal</v>
      </c>
    </row>
    <row r="1247">
      <c r="A1247" s="1" t="b">
        <v>1</v>
      </c>
      <c r="B1247" s="1" t="b">
        <v>1</v>
      </c>
      <c r="C1247" s="20">
        <v>44273.73437248843</v>
      </c>
      <c r="D1247" s="1" t="s">
        <v>535</v>
      </c>
      <c r="E1247" s="1">
        <v>2381.0</v>
      </c>
      <c r="F1247" s="1">
        <v>5.0</v>
      </c>
      <c r="G1247" s="1">
        <v>5.0</v>
      </c>
      <c r="H1247" s="1">
        <v>5.0</v>
      </c>
      <c r="I1247" s="1">
        <v>5.0</v>
      </c>
      <c r="J1247" s="1">
        <v>5.0</v>
      </c>
      <c r="K1247" s="1">
        <v>5.0</v>
      </c>
      <c r="L1247" s="1">
        <v>5.0</v>
      </c>
      <c r="M1247" s="1">
        <v>5.0</v>
      </c>
      <c r="N1247" s="1">
        <v>1.0</v>
      </c>
      <c r="O1247" s="1">
        <v>1.0</v>
      </c>
      <c r="P1247" s="1">
        <v>1.0</v>
      </c>
      <c r="Q1247" s="1">
        <v>2.0</v>
      </c>
      <c r="R1247" s="1">
        <v>2.0</v>
      </c>
      <c r="S1247" s="1">
        <v>1.0</v>
      </c>
      <c r="T1247" s="1">
        <v>2.0</v>
      </c>
      <c r="U1247" s="1">
        <v>2.0</v>
      </c>
      <c r="V1247" s="1">
        <v>1.0</v>
      </c>
      <c r="W1247" s="1">
        <v>1.0</v>
      </c>
      <c r="X1247" s="1">
        <v>1.0</v>
      </c>
      <c r="Y1247" s="1">
        <v>1.0</v>
      </c>
      <c r="Z1247" s="1">
        <v>1.0</v>
      </c>
      <c r="AA1247" s="1">
        <v>1.0</v>
      </c>
      <c r="AB1247" s="1">
        <v>1.0</v>
      </c>
      <c r="AC1247" s="1">
        <v>1.0</v>
      </c>
      <c r="AD1247" s="1">
        <v>1.0</v>
      </c>
      <c r="AE1247" s="1">
        <v>1.0</v>
      </c>
      <c r="AF1247" s="1">
        <v>1.0</v>
      </c>
      <c r="AG1247" s="1">
        <v>2.0</v>
      </c>
      <c r="AH1247" s="1">
        <v>1.0</v>
      </c>
      <c r="AI1247" s="1">
        <v>1.0</v>
      </c>
      <c r="AJ1247" s="1">
        <v>2.0</v>
      </c>
      <c r="AK1247" s="1">
        <v>1.0</v>
      </c>
      <c r="AL1247" s="1">
        <v>2.0</v>
      </c>
      <c r="AM1247" s="1">
        <v>2.0</v>
      </c>
      <c r="AN1247" s="1">
        <v>2.0</v>
      </c>
      <c r="AO1247" s="1">
        <v>2.0</v>
      </c>
      <c r="AP1247" s="1">
        <v>1.0</v>
      </c>
      <c r="AQ1247" s="1">
        <v>4.0</v>
      </c>
      <c r="AR1247" s="1">
        <v>2.0</v>
      </c>
      <c r="AS1247" s="1">
        <v>3.0</v>
      </c>
      <c r="AT1247" s="1">
        <v>5.0</v>
      </c>
      <c r="AU1247" s="1">
        <v>5.0</v>
      </c>
      <c r="AV1247" s="1">
        <v>5.0</v>
      </c>
      <c r="AW1247" s="1">
        <v>5.0</v>
      </c>
      <c r="AX1247" s="1">
        <v>5.0</v>
      </c>
      <c r="AY1247" s="1">
        <v>5.0</v>
      </c>
      <c r="AZ1247" s="1">
        <v>5.0</v>
      </c>
      <c r="BA1247" s="1">
        <v>5.0</v>
      </c>
      <c r="BB1247" s="1">
        <v>1.0</v>
      </c>
      <c r="BC1247" s="1">
        <v>1.0</v>
      </c>
      <c r="BD1247" s="1">
        <v>1.0</v>
      </c>
      <c r="BE1247" s="1">
        <v>1.0</v>
      </c>
      <c r="BF1247" s="1">
        <v>1.0</v>
      </c>
      <c r="BG1247" s="1">
        <v>1.0</v>
      </c>
      <c r="BH1247" s="1">
        <v>1.0</v>
      </c>
      <c r="BI1247" s="1">
        <v>1.0</v>
      </c>
      <c r="BJ1247" s="1">
        <v>1.0</v>
      </c>
      <c r="BK1247" s="1">
        <v>4.0</v>
      </c>
      <c r="BL1247" s="1">
        <v>4.0</v>
      </c>
      <c r="BM1247" s="1">
        <v>5.0</v>
      </c>
      <c r="BN1247" s="1">
        <v>5.0</v>
      </c>
      <c r="BO1247" s="1">
        <v>5.0</v>
      </c>
      <c r="BP1247" s="1">
        <v>5.0</v>
      </c>
      <c r="BQ1247" s="1">
        <v>5.0</v>
      </c>
      <c r="BR1247" s="1">
        <v>5.0</v>
      </c>
      <c r="BS1247" s="1">
        <v>1.0</v>
      </c>
      <c r="BT1247" s="1">
        <v>1.0</v>
      </c>
      <c r="BU1247" s="1">
        <v>1.0</v>
      </c>
      <c r="BV1247" s="1">
        <v>1.0</v>
      </c>
      <c r="BW1247" s="1">
        <v>1.0</v>
      </c>
      <c r="BX1247" s="1">
        <v>1.0</v>
      </c>
      <c r="BY1247" s="1">
        <v>1.0</v>
      </c>
      <c r="BZ1247" s="1">
        <v>1.0</v>
      </c>
      <c r="CA1247" s="64">
        <f t="shared" si="32"/>
        <v>183</v>
      </c>
      <c r="CB1247" s="45">
        <f t="shared" si="33"/>
        <v>40</v>
      </c>
      <c r="CC1247" s="45">
        <f t="shared" si="34"/>
        <v>12</v>
      </c>
      <c r="CD1247" s="45">
        <f t="shared" si="35"/>
        <v>8</v>
      </c>
      <c r="CE1247" s="45">
        <f t="shared" si="36"/>
        <v>10</v>
      </c>
      <c r="CF1247" s="45">
        <f t="shared" si="37"/>
        <v>18</v>
      </c>
      <c r="CG1247" s="45">
        <f t="shared" si="38"/>
        <v>40</v>
      </c>
      <c r="CH1247" s="45">
        <f t="shared" si="39"/>
        <v>8</v>
      </c>
      <c r="CI1247" s="45">
        <f t="shared" si="40"/>
        <v>0.1</v>
      </c>
      <c r="CJ1247">
        <f t="shared" si="10"/>
        <v>38</v>
      </c>
      <c r="CK1247" s="45">
        <f t="shared" si="41"/>
        <v>8</v>
      </c>
      <c r="CM1247" s="40">
        <f>VLOOKUP(CB1247,'PROMIS 57 T-Score Conversions'!Q$3:R$35,2,TRUE)</f>
        <v>60.1</v>
      </c>
      <c r="CN1247" s="44" t="str">
        <f t="shared" si="20"/>
        <v>Normal</v>
      </c>
      <c r="CO1247" s="40">
        <f>VLOOKUP(CC1247,'PROMIS 57 T-Score Conversions'!A$3:B$35,2,TRUE)</f>
        <v>49.4</v>
      </c>
      <c r="CP1247" s="39" t="str">
        <f t="shared" si="21"/>
        <v>Normal</v>
      </c>
      <c r="CQ1247" s="40">
        <f>VLOOKUP(CD1247,'PROMIS 57 T-Score Conversions'!E$3:F$35,2,TRUE)</f>
        <v>38.2</v>
      </c>
      <c r="CR1247" s="39" t="str">
        <f t="shared" si="22"/>
        <v>Normal</v>
      </c>
      <c r="CS1247" s="40">
        <f>VLOOKUP(CE1247,'PROMIS 57 T-Score Conversions'!U$3:V$35,2,TRUE)</f>
        <v>41</v>
      </c>
      <c r="CT1247" s="39" t="str">
        <f t="shared" si="42"/>
        <v>Normal</v>
      </c>
      <c r="CU1247" s="40">
        <f>VLOOKUP(CF1247,'PROMIS 57 T-Score Conversions'!Y$3:Z$35,2,TRUE)</f>
        <v>47.9</v>
      </c>
      <c r="CV1247" s="39" t="str">
        <f t="shared" si="24"/>
        <v>Normal</v>
      </c>
      <c r="CW1247" s="40">
        <f>vlookup(CG1247,'PROMIS 57 T-Score Conversions'!M$3:N$35,2,TRUE)</f>
        <v>65.4</v>
      </c>
      <c r="CX1247" s="39" t="str">
        <f t="shared" si="25"/>
        <v>Normal</v>
      </c>
      <c r="CY1247" s="40">
        <f>VLOOKup(CH1247,'PROMIS 57 T-Score Conversions'!I$3:J$35,2,TRUE)</f>
        <v>40.7</v>
      </c>
      <c r="CZ1247" s="39" t="str">
        <f t="shared" si="26"/>
        <v>Normal</v>
      </c>
      <c r="DA1247" s="37">
        <f>VLOOKUP(CJ1247,'PROMIS 57 T-Score Conversions'!AC$3:AD$35,2,TRUE)</f>
        <v>55.36</v>
      </c>
      <c r="DB1247" s="44" t="str">
        <f t="shared" si="30"/>
        <v>Normal</v>
      </c>
      <c r="DC1247" s="40">
        <f>VLOOKUP(CK1247,'PROMIS 57 T-Score Conversions'!AG$3:AH$35,2,TRUE)</f>
        <v>23.27</v>
      </c>
      <c r="DD1247" s="39" t="str">
        <f t="shared" si="31"/>
        <v>Normal</v>
      </c>
    </row>
    <row r="1248">
      <c r="A1248" s="1" t="b">
        <v>1</v>
      </c>
      <c r="B1248" s="1" t="b">
        <v>1</v>
      </c>
      <c r="C1248" s="20">
        <v>44273.756914178244</v>
      </c>
      <c r="D1248" s="1" t="s">
        <v>489</v>
      </c>
      <c r="E1248" s="1">
        <v>2273.0</v>
      </c>
      <c r="F1248" s="1">
        <v>5.0</v>
      </c>
      <c r="G1248" s="1">
        <v>5.0</v>
      </c>
      <c r="H1248" s="1">
        <v>5.0</v>
      </c>
      <c r="I1248" s="1">
        <v>4.0</v>
      </c>
      <c r="J1248" s="1">
        <v>4.0</v>
      </c>
      <c r="K1248" s="1">
        <v>5.0</v>
      </c>
      <c r="L1248" s="1">
        <v>5.0</v>
      </c>
      <c r="M1248" s="1">
        <v>4.0</v>
      </c>
      <c r="N1248" s="1">
        <v>2.0</v>
      </c>
      <c r="O1248" s="1">
        <v>4.0</v>
      </c>
      <c r="P1248" s="1">
        <v>2.0</v>
      </c>
      <c r="Q1248" s="1">
        <v>1.0</v>
      </c>
      <c r="R1248" s="1">
        <v>2.0</v>
      </c>
      <c r="S1248" s="1">
        <v>3.0</v>
      </c>
      <c r="T1248" s="1">
        <v>3.0</v>
      </c>
      <c r="U1248" s="1">
        <v>2.0</v>
      </c>
      <c r="V1248" s="1">
        <v>1.0</v>
      </c>
      <c r="W1248" s="1">
        <v>2.0</v>
      </c>
      <c r="X1248" s="1">
        <v>1.0</v>
      </c>
      <c r="Y1248" s="1">
        <v>1.0</v>
      </c>
      <c r="Z1248" s="1">
        <v>2.0</v>
      </c>
      <c r="AA1248" s="1">
        <v>1.0</v>
      </c>
      <c r="AB1248" s="1">
        <v>1.0</v>
      </c>
      <c r="AC1248" s="1">
        <v>2.0</v>
      </c>
      <c r="AD1248" s="1">
        <v>4.0</v>
      </c>
      <c r="AE1248" s="1">
        <v>4.0</v>
      </c>
      <c r="AF1248" s="1">
        <v>4.0</v>
      </c>
      <c r="AG1248" s="1">
        <v>4.0</v>
      </c>
      <c r="AH1248" s="1">
        <v>4.0</v>
      </c>
      <c r="AI1248" s="1">
        <v>4.0</v>
      </c>
      <c r="AJ1248" s="1">
        <v>4.0</v>
      </c>
      <c r="AK1248" s="1">
        <v>4.0</v>
      </c>
      <c r="AL1248" s="1">
        <v>3.0</v>
      </c>
      <c r="AM1248" s="1">
        <v>3.0</v>
      </c>
      <c r="AN1248" s="1">
        <v>3.0</v>
      </c>
      <c r="AO1248" s="1">
        <v>4.0</v>
      </c>
      <c r="AP1248" s="1">
        <v>5.0</v>
      </c>
      <c r="AQ1248" s="1">
        <v>4.0</v>
      </c>
      <c r="AR1248" s="1">
        <v>2.0</v>
      </c>
      <c r="AS1248" s="1">
        <v>3.0</v>
      </c>
      <c r="AT1248" s="1">
        <v>3.0</v>
      </c>
      <c r="AU1248" s="1">
        <v>3.0</v>
      </c>
      <c r="AV1248" s="1">
        <v>4.0</v>
      </c>
      <c r="AW1248" s="1">
        <v>4.0</v>
      </c>
      <c r="AX1248" s="1">
        <v>2.0</v>
      </c>
      <c r="AY1248" s="1">
        <v>4.0</v>
      </c>
      <c r="AZ1248" s="1">
        <v>4.0</v>
      </c>
      <c r="BA1248" s="1">
        <v>2.0</v>
      </c>
      <c r="BB1248" s="1">
        <v>2.0</v>
      </c>
      <c r="BC1248" s="1">
        <v>2.0</v>
      </c>
      <c r="BD1248" s="1">
        <v>2.0</v>
      </c>
      <c r="BE1248" s="1">
        <v>1.0</v>
      </c>
      <c r="BF1248" s="1">
        <v>1.0</v>
      </c>
      <c r="BG1248" s="1">
        <v>1.0</v>
      </c>
      <c r="BH1248" s="1">
        <v>1.0</v>
      </c>
      <c r="BI1248" s="1">
        <v>1.0</v>
      </c>
      <c r="BJ1248" s="1">
        <v>3.0</v>
      </c>
      <c r="BK1248" s="1">
        <v>4.0</v>
      </c>
      <c r="BL1248" s="1">
        <v>3.0</v>
      </c>
      <c r="BM1248" s="1">
        <v>4.0</v>
      </c>
      <c r="BN1248" s="1">
        <v>2.0</v>
      </c>
      <c r="BO1248" s="1">
        <v>4.0</v>
      </c>
      <c r="BP1248" s="1">
        <v>4.0</v>
      </c>
      <c r="BQ1248" s="1">
        <v>3.0</v>
      </c>
      <c r="BR1248" s="1">
        <v>4.0</v>
      </c>
      <c r="BS1248" s="1">
        <v>2.0</v>
      </c>
      <c r="BT1248" s="1">
        <v>2.0</v>
      </c>
      <c r="BU1248" s="1">
        <v>2.0</v>
      </c>
      <c r="BV1248" s="1">
        <v>2.0</v>
      </c>
      <c r="BW1248" s="1">
        <v>2.0</v>
      </c>
      <c r="BX1248" s="1">
        <v>3.0</v>
      </c>
      <c r="BY1248" s="1">
        <v>4.0</v>
      </c>
      <c r="BZ1248" s="1">
        <v>3.0</v>
      </c>
      <c r="CA1248" s="64">
        <f t="shared" si="32"/>
        <v>214</v>
      </c>
      <c r="CB1248" s="45">
        <f t="shared" si="33"/>
        <v>37</v>
      </c>
      <c r="CC1248" s="45">
        <f t="shared" si="34"/>
        <v>19</v>
      </c>
      <c r="CD1248" s="45">
        <f t="shared" si="35"/>
        <v>11</v>
      </c>
      <c r="CE1248" s="45">
        <f t="shared" si="36"/>
        <v>32</v>
      </c>
      <c r="CF1248" s="45">
        <f t="shared" si="37"/>
        <v>27</v>
      </c>
      <c r="CG1248" s="45">
        <f t="shared" si="38"/>
        <v>26</v>
      </c>
      <c r="CH1248" s="45">
        <f t="shared" si="39"/>
        <v>11</v>
      </c>
      <c r="CI1248" s="45">
        <f t="shared" si="40"/>
        <v>0.3</v>
      </c>
      <c r="CJ1248">
        <f t="shared" si="10"/>
        <v>28</v>
      </c>
      <c r="CK1248" s="45">
        <f t="shared" si="41"/>
        <v>20</v>
      </c>
      <c r="CM1248" s="40">
        <f>VLOOKUP(CB1248,'PROMIS 57 T-Score Conversions'!Q$3:R$35,2,TRUE)</f>
        <v>49.2</v>
      </c>
      <c r="CN1248" s="44" t="str">
        <f t="shared" si="20"/>
        <v>Normal</v>
      </c>
      <c r="CO1248" s="40">
        <f>VLOOKUP(CC1248,'PROMIS 57 T-Score Conversions'!A$3:B$35,2,TRUE)</f>
        <v>57.4</v>
      </c>
      <c r="CP1248" s="39" t="str">
        <f t="shared" si="21"/>
        <v>Moderate</v>
      </c>
      <c r="CQ1248" s="40">
        <f>VLOOKUP(CD1248,'PROMIS 57 T-Score Conversions'!E$3:F$35,2,TRUE)</f>
        <v>49.4</v>
      </c>
      <c r="CR1248" s="39" t="str">
        <f t="shared" si="22"/>
        <v>Normal</v>
      </c>
      <c r="CS1248" s="40">
        <f>VLOOKUP(CE1248,'PROMIS 57 T-Score Conversions'!U$3:V$35,2,TRUE)</f>
        <v>65.3</v>
      </c>
      <c r="CT1248" s="39" t="str">
        <f t="shared" si="42"/>
        <v>Moderate</v>
      </c>
      <c r="CU1248" s="40">
        <f>VLOOKUP(CF1248,'PROMIS 57 T-Score Conversions'!Y$3:Z$35,2,TRUE)</f>
        <v>57.3</v>
      </c>
      <c r="CV1248" s="39" t="str">
        <f t="shared" si="24"/>
        <v>Mild</v>
      </c>
      <c r="CW1248" s="40">
        <f>vlookup(CG1248,'PROMIS 57 T-Score Conversions'!M$3:N$35,2,TRUE)</f>
        <v>46</v>
      </c>
      <c r="CX1248" s="39" t="str">
        <f t="shared" si="25"/>
        <v>Normal</v>
      </c>
      <c r="CY1248" s="40">
        <f>VLOOKup(CH1248,'PROMIS 57 T-Score Conversions'!I$3:J$35,2,TRUE)</f>
        <v>51.2</v>
      </c>
      <c r="CZ1248" s="39" t="str">
        <f t="shared" si="26"/>
        <v>Normal</v>
      </c>
      <c r="DA1248" s="37">
        <f>VLOOKUP(CJ1248,'PROMIS 57 T-Score Conversions'!AC$3:AD$35,2,TRUE)</f>
        <v>43.57</v>
      </c>
      <c r="DB1248" s="44" t="str">
        <f t="shared" si="30"/>
        <v>Mild</v>
      </c>
      <c r="DC1248" s="40">
        <f>VLOOKUP(CK1248,'PROMIS 57 T-Score Conversions'!AG$3:AH$35,2,TRUE)</f>
        <v>39.81</v>
      </c>
      <c r="DD1248" s="39" t="str">
        <f t="shared" si="31"/>
        <v>Normal</v>
      </c>
    </row>
    <row r="1249">
      <c r="C1249" s="20">
        <v>44274.31189863426</v>
      </c>
      <c r="D1249" s="1" t="s">
        <v>636</v>
      </c>
      <c r="E1249" s="1" t="s">
        <v>636</v>
      </c>
      <c r="F1249" s="1">
        <v>5.0</v>
      </c>
      <c r="G1249" s="1">
        <v>5.0</v>
      </c>
      <c r="H1249" s="1">
        <v>5.0</v>
      </c>
      <c r="I1249" s="1">
        <v>5.0</v>
      </c>
      <c r="J1249" s="1">
        <v>5.0</v>
      </c>
      <c r="K1249" s="1">
        <v>5.0</v>
      </c>
      <c r="L1249" s="1">
        <v>5.0</v>
      </c>
      <c r="M1249" s="1">
        <v>5.0</v>
      </c>
      <c r="N1249" s="1">
        <v>5.0</v>
      </c>
      <c r="O1249" s="1">
        <v>5.0</v>
      </c>
      <c r="P1249" s="1">
        <v>5.0</v>
      </c>
      <c r="Q1249" s="1">
        <v>5.0</v>
      </c>
      <c r="R1249" s="1">
        <v>5.0</v>
      </c>
      <c r="S1249" s="1">
        <v>5.0</v>
      </c>
      <c r="T1249" s="1">
        <v>5.0</v>
      </c>
      <c r="U1249" s="1">
        <v>5.0</v>
      </c>
      <c r="V1249" s="1">
        <v>5.0</v>
      </c>
      <c r="W1249" s="1">
        <v>5.0</v>
      </c>
      <c r="X1249" s="1">
        <v>5.0</v>
      </c>
      <c r="Y1249" s="1">
        <v>5.0</v>
      </c>
      <c r="Z1249" s="1">
        <v>5.0</v>
      </c>
      <c r="AA1249" s="1">
        <v>5.0</v>
      </c>
      <c r="AB1249" s="1">
        <v>5.0</v>
      </c>
      <c r="AC1249" s="1">
        <v>5.0</v>
      </c>
      <c r="AD1249" s="1">
        <v>5.0</v>
      </c>
      <c r="AE1249" s="1">
        <v>5.0</v>
      </c>
      <c r="AF1249" s="1">
        <v>5.0</v>
      </c>
      <c r="AG1249" s="1">
        <v>5.0</v>
      </c>
      <c r="AH1249" s="1">
        <v>5.0</v>
      </c>
      <c r="AI1249" s="1">
        <v>5.0</v>
      </c>
      <c r="AJ1249" s="1">
        <v>5.0</v>
      </c>
      <c r="AK1249" s="1">
        <v>5.0</v>
      </c>
      <c r="AL1249" s="1">
        <v>5.0</v>
      </c>
      <c r="AM1249" s="1">
        <v>5.0</v>
      </c>
      <c r="AN1249" s="1">
        <v>5.0</v>
      </c>
      <c r="AO1249" s="1">
        <v>5.0</v>
      </c>
      <c r="AP1249" s="1">
        <v>5.0</v>
      </c>
      <c r="AQ1249" s="1">
        <v>5.0</v>
      </c>
      <c r="AR1249" s="1">
        <v>5.0</v>
      </c>
      <c r="AS1249" s="1">
        <v>5.0</v>
      </c>
      <c r="AT1249" s="1">
        <v>5.0</v>
      </c>
      <c r="AU1249" s="1">
        <v>5.0</v>
      </c>
      <c r="AV1249" s="1">
        <v>5.0</v>
      </c>
      <c r="AW1249" s="1">
        <v>5.0</v>
      </c>
      <c r="AX1249" s="1">
        <v>5.0</v>
      </c>
      <c r="AY1249" s="1">
        <v>5.0</v>
      </c>
      <c r="AZ1249" s="1">
        <v>5.0</v>
      </c>
      <c r="BA1249" s="1">
        <v>5.0</v>
      </c>
      <c r="BB1249" s="1">
        <v>5.0</v>
      </c>
      <c r="BC1249" s="1">
        <v>5.0</v>
      </c>
      <c r="BD1249" s="1">
        <v>5.0</v>
      </c>
      <c r="BE1249" s="1">
        <v>5.0</v>
      </c>
      <c r="BF1249" s="1">
        <v>5.0</v>
      </c>
      <c r="BG1249" s="1">
        <v>5.0</v>
      </c>
      <c r="BH1249" s="1">
        <v>5.0</v>
      </c>
      <c r="BI1249" s="1">
        <v>5.0</v>
      </c>
      <c r="BJ1249" s="1">
        <v>10.0</v>
      </c>
      <c r="BK1249" s="1">
        <v>5.0</v>
      </c>
      <c r="BL1249" s="1">
        <v>5.0</v>
      </c>
      <c r="BM1249" s="1">
        <v>5.0</v>
      </c>
      <c r="BN1249" s="1">
        <v>5.0</v>
      </c>
      <c r="BO1249" s="1">
        <v>5.0</v>
      </c>
      <c r="BP1249" s="1">
        <v>5.0</v>
      </c>
      <c r="BQ1249" s="1">
        <v>5.0</v>
      </c>
      <c r="BR1249" s="1">
        <v>5.0</v>
      </c>
      <c r="BS1249" s="1">
        <v>5.0</v>
      </c>
      <c r="BT1249" s="1">
        <v>5.0</v>
      </c>
      <c r="BU1249" s="1">
        <v>5.0</v>
      </c>
      <c r="BV1249" s="1">
        <v>5.0</v>
      </c>
      <c r="BW1249" s="1">
        <v>5.0</v>
      </c>
      <c r="BX1249" s="1">
        <v>5.0</v>
      </c>
      <c r="BY1249" s="1">
        <v>5.0</v>
      </c>
      <c r="BZ1249" s="1">
        <v>5.0</v>
      </c>
      <c r="CA1249" s="64">
        <f t="shared" si="32"/>
        <v>370</v>
      </c>
      <c r="CB1249" s="45">
        <f t="shared" si="33"/>
        <v>40</v>
      </c>
      <c r="CC1249" s="45">
        <f t="shared" si="34"/>
        <v>40</v>
      </c>
      <c r="CD1249" s="45">
        <f t="shared" si="35"/>
        <v>40</v>
      </c>
      <c r="CE1249" s="45">
        <f t="shared" si="36"/>
        <v>40</v>
      </c>
      <c r="CF1249" s="45">
        <f t="shared" si="37"/>
        <v>40</v>
      </c>
      <c r="CG1249" s="45">
        <f t="shared" si="38"/>
        <v>40</v>
      </c>
      <c r="CH1249" s="45">
        <f t="shared" si="39"/>
        <v>40</v>
      </c>
      <c r="CI1249" s="45">
        <f t="shared" si="40"/>
        <v>1</v>
      </c>
      <c r="CJ1249">
        <f t="shared" si="10"/>
        <v>40</v>
      </c>
      <c r="CK1249" s="45">
        <f t="shared" si="41"/>
        <v>40</v>
      </c>
      <c r="CM1249" s="40">
        <f>VLOOKUP(CB1249,'PROMIS 57 T-Score Conversions'!Q$3:R$35,2,TRUE)</f>
        <v>60.1</v>
      </c>
      <c r="CN1249" s="44" t="str">
        <f t="shared" si="20"/>
        <v>Normal</v>
      </c>
      <c r="CO1249" s="40">
        <f>VLOOKUP(CC1249,'PROMIS 57 T-Score Conversions'!A$3:B$35,2,TRUE)</f>
        <v>83.1</v>
      </c>
      <c r="CP1249" s="39" t="str">
        <f t="shared" si="21"/>
        <v>Severe</v>
      </c>
      <c r="CQ1249" s="40">
        <f>VLOOKUP(CD1249,'PROMIS 57 T-Score Conversions'!E$3:F$35,2,TRUE)</f>
        <v>81.3</v>
      </c>
      <c r="CR1249" s="39" t="str">
        <f t="shared" si="22"/>
        <v>Severe</v>
      </c>
      <c r="CS1249" s="40">
        <f>VLOOKUP(CE1249,'PROMIS 57 T-Score Conversions'!U$3:V$35,2,TRUE)</f>
        <v>77.8</v>
      </c>
      <c r="CT1249" s="39" t="str">
        <f t="shared" si="42"/>
        <v>Severe</v>
      </c>
      <c r="CU1249" s="40">
        <f>VLOOKUP(CF1249,'PROMIS 57 T-Score Conversions'!Y$3:Z$35,2,TRUE)</f>
        <v>76.5</v>
      </c>
      <c r="CV1249" s="39" t="str">
        <f t="shared" si="24"/>
        <v>Severe</v>
      </c>
      <c r="CW1249" s="40">
        <f>vlookup(CG1249,'PROMIS 57 T-Score Conversions'!M$3:N$35,2,TRUE)</f>
        <v>65.4</v>
      </c>
      <c r="CX1249" s="39" t="str">
        <f t="shared" si="25"/>
        <v>Normal</v>
      </c>
      <c r="CY1249" s="40">
        <f>VLOOKup(CH1249,'PROMIS 57 T-Score Conversions'!I$3:J$35,2,TRUE)</f>
        <v>77</v>
      </c>
      <c r="CZ1249" s="39" t="str">
        <f t="shared" si="26"/>
        <v>Severe</v>
      </c>
      <c r="DA1249" s="37">
        <f>VLOOKUP(CJ1249,'PROMIS 57 T-Score Conversions'!AC$3:AD$35,2,TRUE)</f>
        <v>63.48</v>
      </c>
      <c r="DB1249" s="44" t="str">
        <f t="shared" si="30"/>
        <v>Normal</v>
      </c>
      <c r="DC1249" s="40">
        <f>VLOOKUP(CK1249,'PROMIS 57 T-Score Conversions'!AG$3:AH$35,2,TRUE)</f>
        <v>67.09</v>
      </c>
      <c r="DD1249" s="39" t="str">
        <f t="shared" si="31"/>
        <v>Moderate</v>
      </c>
    </row>
    <row r="1250">
      <c r="A1250" s="1" t="b">
        <v>1</v>
      </c>
      <c r="B1250" s="1" t="b">
        <v>1</v>
      </c>
      <c r="C1250" s="20">
        <v>44274.756641851855</v>
      </c>
      <c r="D1250" s="1" t="s">
        <v>661</v>
      </c>
      <c r="E1250" s="1">
        <v>2456.0</v>
      </c>
      <c r="F1250" s="1">
        <v>5.0</v>
      </c>
      <c r="G1250" s="1">
        <v>5.0</v>
      </c>
      <c r="H1250" s="1">
        <v>5.0</v>
      </c>
      <c r="I1250" s="1">
        <v>5.0</v>
      </c>
      <c r="J1250" s="1">
        <v>5.0</v>
      </c>
      <c r="K1250" s="1">
        <v>4.0</v>
      </c>
      <c r="L1250" s="1">
        <v>5.0</v>
      </c>
      <c r="M1250" s="1">
        <v>5.0</v>
      </c>
      <c r="N1250" s="1">
        <v>1.0</v>
      </c>
      <c r="O1250" s="1">
        <v>1.0</v>
      </c>
      <c r="P1250" s="1">
        <v>1.0</v>
      </c>
      <c r="Q1250" s="1">
        <v>1.0</v>
      </c>
      <c r="R1250" s="1">
        <v>1.0</v>
      </c>
      <c r="S1250" s="1">
        <v>1.0</v>
      </c>
      <c r="T1250" s="1">
        <v>1.0</v>
      </c>
      <c r="U1250" s="1">
        <v>1.0</v>
      </c>
      <c r="V1250" s="1">
        <v>1.0</v>
      </c>
      <c r="W1250" s="1">
        <v>1.0</v>
      </c>
      <c r="X1250" s="1">
        <v>1.0</v>
      </c>
      <c r="Y1250" s="1">
        <v>1.0</v>
      </c>
      <c r="Z1250" s="1">
        <v>1.0</v>
      </c>
      <c r="AA1250" s="1">
        <v>1.0</v>
      </c>
      <c r="AB1250" s="1">
        <v>1.0</v>
      </c>
      <c r="AC1250" s="1">
        <v>1.0</v>
      </c>
      <c r="AD1250" s="1">
        <v>2.0</v>
      </c>
      <c r="AE1250" s="1">
        <v>2.0</v>
      </c>
      <c r="AF1250" s="1">
        <v>2.0</v>
      </c>
      <c r="AG1250" s="1">
        <v>2.0</v>
      </c>
      <c r="AH1250" s="1">
        <v>2.0</v>
      </c>
      <c r="AI1250" s="1">
        <v>2.0</v>
      </c>
      <c r="AJ1250" s="1">
        <v>1.0</v>
      </c>
      <c r="AK1250" s="1">
        <v>1.0</v>
      </c>
      <c r="AL1250" s="1">
        <v>2.0</v>
      </c>
      <c r="AM1250" s="1">
        <v>2.0</v>
      </c>
      <c r="AN1250" s="1">
        <v>2.0</v>
      </c>
      <c r="AO1250" s="1">
        <v>1.0</v>
      </c>
      <c r="AP1250" s="1">
        <v>2.0</v>
      </c>
      <c r="AQ1250" s="1">
        <v>1.0</v>
      </c>
      <c r="AR1250" s="1">
        <v>1.0</v>
      </c>
      <c r="AS1250" s="1">
        <v>2.0</v>
      </c>
      <c r="AT1250" s="1">
        <v>5.0</v>
      </c>
      <c r="AU1250" s="1">
        <v>5.0</v>
      </c>
      <c r="AV1250" s="1">
        <v>3.0</v>
      </c>
      <c r="AW1250" s="1">
        <v>5.0</v>
      </c>
      <c r="AX1250" s="1">
        <v>4.0</v>
      </c>
      <c r="AY1250" s="1">
        <v>4.0</v>
      </c>
      <c r="AZ1250" s="1">
        <v>4.0</v>
      </c>
      <c r="BA1250" s="1">
        <v>3.0</v>
      </c>
      <c r="BB1250" s="1">
        <v>2.0</v>
      </c>
      <c r="BC1250" s="1">
        <v>1.0</v>
      </c>
      <c r="BD1250" s="1">
        <v>2.0</v>
      </c>
      <c r="BE1250" s="1">
        <v>2.0</v>
      </c>
      <c r="BF1250" s="1">
        <v>3.0</v>
      </c>
      <c r="BG1250" s="1">
        <v>2.0</v>
      </c>
      <c r="BH1250" s="1">
        <v>2.0</v>
      </c>
      <c r="BI1250" s="1">
        <v>2.0</v>
      </c>
      <c r="BJ1250" s="1">
        <v>1.0</v>
      </c>
      <c r="BK1250" s="1">
        <v>5.0</v>
      </c>
      <c r="BL1250" s="1">
        <v>5.0</v>
      </c>
      <c r="BM1250" s="1">
        <v>5.0</v>
      </c>
      <c r="BN1250" s="1">
        <v>5.0</v>
      </c>
      <c r="BO1250" s="1">
        <v>5.0</v>
      </c>
      <c r="BP1250" s="1">
        <v>5.0</v>
      </c>
      <c r="BQ1250" s="1">
        <v>5.0</v>
      </c>
      <c r="BR1250" s="1">
        <v>5.0</v>
      </c>
      <c r="BS1250" s="1">
        <v>1.0</v>
      </c>
      <c r="BT1250" s="1">
        <v>1.0</v>
      </c>
      <c r="BU1250" s="1">
        <v>1.0</v>
      </c>
      <c r="BV1250" s="1">
        <v>1.0</v>
      </c>
      <c r="BW1250" s="1">
        <v>1.0</v>
      </c>
      <c r="BX1250" s="1">
        <v>1.0</v>
      </c>
      <c r="BY1250" s="1">
        <v>1.0</v>
      </c>
      <c r="BZ1250" s="1">
        <v>1.0</v>
      </c>
      <c r="CA1250" s="64">
        <f t="shared" si="32"/>
        <v>180</v>
      </c>
      <c r="CB1250" s="45">
        <f t="shared" si="33"/>
        <v>39</v>
      </c>
      <c r="CC1250" s="45">
        <f t="shared" si="34"/>
        <v>8</v>
      </c>
      <c r="CD1250" s="45">
        <f t="shared" si="35"/>
        <v>8</v>
      </c>
      <c r="CE1250" s="45">
        <f t="shared" si="36"/>
        <v>14</v>
      </c>
      <c r="CF1250" s="45">
        <f t="shared" si="37"/>
        <v>13</v>
      </c>
      <c r="CG1250" s="45">
        <f t="shared" si="38"/>
        <v>33</v>
      </c>
      <c r="CH1250" s="45">
        <f t="shared" si="39"/>
        <v>16</v>
      </c>
      <c r="CI1250" s="45">
        <f t="shared" si="40"/>
        <v>0.1</v>
      </c>
      <c r="CJ1250">
        <f t="shared" si="10"/>
        <v>40</v>
      </c>
      <c r="CK1250" s="45">
        <f t="shared" si="41"/>
        <v>8</v>
      </c>
      <c r="CM1250" s="40">
        <f>VLOOKUP(CB1250,'PROMIS 57 T-Score Conversions'!Q$3:R$35,2,TRUE)</f>
        <v>53</v>
      </c>
      <c r="CN1250" s="44" t="str">
        <f t="shared" si="20"/>
        <v>Normal</v>
      </c>
      <c r="CO1250" s="40">
        <f>VLOOKUP(CC1250,'PROMIS 57 T-Score Conversions'!A$3:B$35,2,TRUE)</f>
        <v>37.1</v>
      </c>
      <c r="CP1250" s="39" t="str">
        <f t="shared" si="21"/>
        <v>Normal</v>
      </c>
      <c r="CQ1250" s="40">
        <f>VLOOKUP(CD1250,'PROMIS 57 T-Score Conversions'!E$3:F$35,2,TRUE)</f>
        <v>38.2</v>
      </c>
      <c r="CR1250" s="39" t="str">
        <f t="shared" si="22"/>
        <v>Normal</v>
      </c>
      <c r="CS1250" s="40">
        <f>VLOOKUP(CE1250,'PROMIS 57 T-Score Conversions'!U$3:V$35,2,TRUE)</f>
        <v>46.9</v>
      </c>
      <c r="CT1250" s="39" t="str">
        <f t="shared" si="42"/>
        <v>Normal</v>
      </c>
      <c r="CU1250" s="40">
        <f>VLOOKUP(CF1250,'PROMIS 57 T-Score Conversions'!Y$3:Z$35,2,TRUE)</f>
        <v>41.4</v>
      </c>
      <c r="CV1250" s="39" t="str">
        <f t="shared" si="24"/>
        <v>Normal</v>
      </c>
      <c r="CW1250" s="40">
        <f>vlookup(CG1250,'PROMIS 57 T-Score Conversions'!M$3:N$35,2,TRUE)</f>
        <v>52.7</v>
      </c>
      <c r="CX1250" s="39" t="str">
        <f t="shared" si="25"/>
        <v>Normal</v>
      </c>
      <c r="CY1250" s="40">
        <f>VLOOKup(CH1250,'PROMIS 57 T-Score Conversions'!I$3:J$35,2,TRUE)</f>
        <v>55.8</v>
      </c>
      <c r="CZ1250" s="39" t="str">
        <f t="shared" si="26"/>
        <v>Mild</v>
      </c>
      <c r="DA1250" s="37">
        <f>VLOOKUP(CJ1250,'PROMIS 57 T-Score Conversions'!AC$3:AD$35,2,TRUE)</f>
        <v>63.48</v>
      </c>
      <c r="DB1250" s="44" t="str">
        <f t="shared" si="30"/>
        <v>Normal</v>
      </c>
      <c r="DC1250" s="40">
        <f>VLOOKUP(CK1250,'PROMIS 57 T-Score Conversions'!AG$3:AH$35,2,TRUE)</f>
        <v>23.27</v>
      </c>
      <c r="DD1250" s="39" t="str">
        <f t="shared" si="31"/>
        <v>Normal</v>
      </c>
    </row>
    <row r="1251">
      <c r="A1251" s="1" t="b">
        <v>1</v>
      </c>
      <c r="B1251" s="1" t="b">
        <v>1</v>
      </c>
      <c r="C1251" s="20">
        <v>44276.75392108796</v>
      </c>
      <c r="D1251" s="1" t="s">
        <v>465</v>
      </c>
      <c r="E1251" s="1">
        <v>2294.0</v>
      </c>
      <c r="F1251" s="1">
        <v>4.0</v>
      </c>
      <c r="G1251" s="1">
        <v>5.0</v>
      </c>
      <c r="H1251" s="1">
        <v>5.0</v>
      </c>
      <c r="I1251" s="1">
        <v>4.0</v>
      </c>
      <c r="J1251" s="1">
        <v>3.0</v>
      </c>
      <c r="K1251" s="1">
        <v>4.0</v>
      </c>
      <c r="L1251" s="1">
        <v>4.0</v>
      </c>
      <c r="M1251" s="1">
        <v>3.0</v>
      </c>
      <c r="N1251" s="1">
        <v>3.0</v>
      </c>
      <c r="O1251" s="1">
        <v>3.0</v>
      </c>
      <c r="P1251" s="1">
        <v>4.0</v>
      </c>
      <c r="Q1251" s="1">
        <v>3.0</v>
      </c>
      <c r="R1251" s="1">
        <v>3.0</v>
      </c>
      <c r="S1251" s="1">
        <v>3.0</v>
      </c>
      <c r="T1251" s="1">
        <v>3.0</v>
      </c>
      <c r="U1251" s="1">
        <v>3.0</v>
      </c>
      <c r="V1251" s="1">
        <v>3.0</v>
      </c>
      <c r="W1251" s="1">
        <v>3.0</v>
      </c>
      <c r="X1251" s="1">
        <v>3.0</v>
      </c>
      <c r="Y1251" s="1">
        <v>3.0</v>
      </c>
      <c r="Z1251" s="1">
        <v>2.0</v>
      </c>
      <c r="AA1251" s="1">
        <v>3.0</v>
      </c>
      <c r="AB1251" s="1">
        <v>4.0</v>
      </c>
      <c r="AC1251" s="1">
        <v>4.0</v>
      </c>
      <c r="AD1251" s="1">
        <v>3.0</v>
      </c>
      <c r="AE1251" s="1">
        <v>4.0</v>
      </c>
      <c r="AF1251" s="1">
        <v>3.0</v>
      </c>
      <c r="AG1251" s="1">
        <v>3.0</v>
      </c>
      <c r="AH1251" s="1">
        <v>3.0</v>
      </c>
      <c r="AI1251" s="1">
        <v>3.0</v>
      </c>
      <c r="AJ1251" s="1">
        <v>4.0</v>
      </c>
      <c r="AK1251" s="1">
        <v>3.0</v>
      </c>
      <c r="AL1251" s="1">
        <v>4.0</v>
      </c>
      <c r="AM1251" s="1">
        <v>4.0</v>
      </c>
      <c r="AN1251" s="1">
        <v>4.0</v>
      </c>
      <c r="AO1251" s="1">
        <v>4.0</v>
      </c>
      <c r="AP1251" s="1">
        <v>3.0</v>
      </c>
      <c r="AQ1251" s="1">
        <v>4.0</v>
      </c>
      <c r="AR1251" s="1">
        <v>4.0</v>
      </c>
      <c r="AS1251" s="1">
        <v>4.0</v>
      </c>
      <c r="AT1251" s="1">
        <v>4.0</v>
      </c>
      <c r="AU1251" s="1">
        <v>4.0</v>
      </c>
      <c r="AV1251" s="1">
        <v>4.0</v>
      </c>
      <c r="AW1251" s="1">
        <v>4.0</v>
      </c>
      <c r="AX1251" s="1">
        <v>4.0</v>
      </c>
      <c r="AY1251" s="1">
        <v>3.0</v>
      </c>
      <c r="AZ1251" s="1">
        <v>4.0</v>
      </c>
      <c r="BA1251" s="1">
        <v>4.0</v>
      </c>
      <c r="BB1251" s="1">
        <v>2.0</v>
      </c>
      <c r="BC1251" s="1">
        <v>2.0</v>
      </c>
      <c r="BD1251" s="1">
        <v>1.0</v>
      </c>
      <c r="BE1251" s="1">
        <v>2.0</v>
      </c>
      <c r="BF1251" s="1">
        <v>2.0</v>
      </c>
      <c r="BG1251" s="1">
        <v>2.0</v>
      </c>
      <c r="BH1251" s="1">
        <v>2.0</v>
      </c>
      <c r="BI1251" s="1">
        <v>2.0</v>
      </c>
      <c r="BJ1251" s="1">
        <v>2.0</v>
      </c>
      <c r="BK1251" s="1">
        <v>3.0</v>
      </c>
      <c r="BL1251" s="1">
        <v>3.0</v>
      </c>
      <c r="BM1251" s="1">
        <v>3.0</v>
      </c>
      <c r="BN1251" s="1">
        <v>4.0</v>
      </c>
      <c r="BO1251" s="1">
        <v>4.0</v>
      </c>
      <c r="BP1251" s="1">
        <v>4.0</v>
      </c>
      <c r="BQ1251" s="1">
        <v>4.0</v>
      </c>
      <c r="BR1251" s="1">
        <v>4.0</v>
      </c>
      <c r="BS1251" s="1">
        <v>3.0</v>
      </c>
      <c r="BT1251" s="1">
        <v>3.0</v>
      </c>
      <c r="BU1251" s="1">
        <v>4.0</v>
      </c>
      <c r="BV1251" s="1">
        <v>4.0</v>
      </c>
      <c r="BW1251" s="1">
        <v>4.0</v>
      </c>
      <c r="BX1251" s="1">
        <v>4.0</v>
      </c>
      <c r="BY1251" s="1">
        <v>2.0</v>
      </c>
      <c r="BZ1251" s="1">
        <v>4.0</v>
      </c>
      <c r="CA1251" s="64">
        <f t="shared" si="32"/>
        <v>244</v>
      </c>
      <c r="CB1251" s="45">
        <f t="shared" si="33"/>
        <v>32</v>
      </c>
      <c r="CC1251" s="45">
        <f t="shared" si="34"/>
        <v>25</v>
      </c>
      <c r="CD1251" s="45">
        <f t="shared" si="35"/>
        <v>25</v>
      </c>
      <c r="CE1251" s="45">
        <f t="shared" si="36"/>
        <v>26</v>
      </c>
      <c r="CF1251" s="45">
        <f t="shared" si="37"/>
        <v>31</v>
      </c>
      <c r="CG1251" s="45">
        <f t="shared" si="38"/>
        <v>31</v>
      </c>
      <c r="CH1251" s="45">
        <f t="shared" si="39"/>
        <v>15</v>
      </c>
      <c r="CI1251" s="45">
        <f t="shared" si="40"/>
        <v>0.2</v>
      </c>
      <c r="CJ1251">
        <f t="shared" si="10"/>
        <v>29</v>
      </c>
      <c r="CK1251" s="45">
        <f t="shared" si="41"/>
        <v>28</v>
      </c>
      <c r="CM1251" s="40">
        <f>VLOOKUP(CB1251,'PROMIS 57 T-Score Conversions'!Q$3:R$35,2,TRUE)</f>
        <v>43.9</v>
      </c>
      <c r="CN1251" s="44" t="str">
        <f t="shared" si="20"/>
        <v>Mild</v>
      </c>
      <c r="CO1251" s="40">
        <f>VLOOKUP(CC1251,'PROMIS 57 T-Score Conversions'!A$3:B$35,2,TRUE)</f>
        <v>63.5</v>
      </c>
      <c r="CP1251" s="39" t="str">
        <f t="shared" si="21"/>
        <v>Moderate</v>
      </c>
      <c r="CQ1251" s="40">
        <f>VLOOKUP(CD1251,'PROMIS 57 T-Score Conversions'!E$3:F$35,2,TRUE)</f>
        <v>63</v>
      </c>
      <c r="CR1251" s="39" t="str">
        <f t="shared" si="22"/>
        <v>Moderate</v>
      </c>
      <c r="CS1251" s="40">
        <f>VLOOKUP(CE1251,'PROMIS 57 T-Score Conversions'!U$3:V$35,2,TRUE)</f>
        <v>59.4</v>
      </c>
      <c r="CT1251" s="39" t="str">
        <f t="shared" si="42"/>
        <v>Mild</v>
      </c>
      <c r="CU1251" s="40">
        <f>VLOOKUP(CF1251,'PROMIS 57 T-Score Conversions'!Y$3:Z$35,2,TRUE)</f>
        <v>61.5</v>
      </c>
      <c r="CV1251" s="39" t="str">
        <f t="shared" si="24"/>
        <v>Moderate</v>
      </c>
      <c r="CW1251" s="40">
        <f>vlookup(CG1251,'PROMIS 57 T-Score Conversions'!M$3:N$35,2,TRUE)</f>
        <v>50.8</v>
      </c>
      <c r="CX1251" s="39" t="str">
        <f t="shared" si="25"/>
        <v>Normal</v>
      </c>
      <c r="CY1251" s="40">
        <f>VLOOKup(CH1251,'PROMIS 57 T-Score Conversions'!I$3:J$35,2,TRUE)</f>
        <v>55</v>
      </c>
      <c r="CZ1251" s="39" t="str">
        <f t="shared" si="26"/>
        <v>Mild</v>
      </c>
      <c r="DA1251" s="37">
        <f>VLOOKUP(CJ1251,'PROMIS 57 T-Score Conversions'!AC$3:AD$35,2,TRUE)</f>
        <v>44.43</v>
      </c>
      <c r="DB1251" s="44" t="str">
        <f t="shared" si="30"/>
        <v>Mild</v>
      </c>
      <c r="DC1251" s="40">
        <f>VLOOKUP(CK1251,'PROMIS 57 T-Score Conversions'!AG$3:AH$35,2,TRUE)</f>
        <v>47.18</v>
      </c>
      <c r="DD1251" s="39" t="str">
        <f t="shared" si="31"/>
        <v>Normal</v>
      </c>
    </row>
    <row r="1252">
      <c r="A1252" s="1" t="b">
        <v>1</v>
      </c>
      <c r="B1252" s="1" t="b">
        <v>1</v>
      </c>
      <c r="C1252" s="20">
        <v>44277.55747429398</v>
      </c>
      <c r="D1252" s="1" t="s">
        <v>635</v>
      </c>
      <c r="E1252" s="1">
        <v>2334.0</v>
      </c>
      <c r="F1252" s="1">
        <v>2.0</v>
      </c>
      <c r="G1252" s="1">
        <v>4.0</v>
      </c>
      <c r="H1252" s="1">
        <v>4.0</v>
      </c>
      <c r="I1252" s="1">
        <v>3.0</v>
      </c>
      <c r="J1252" s="1">
        <v>2.0</v>
      </c>
      <c r="K1252" s="1">
        <v>3.0</v>
      </c>
      <c r="L1252" s="1">
        <v>3.0</v>
      </c>
      <c r="M1252" s="1">
        <v>1.0</v>
      </c>
      <c r="N1252" s="1">
        <v>1.0</v>
      </c>
      <c r="O1252" s="1">
        <v>3.0</v>
      </c>
      <c r="P1252" s="1">
        <v>2.0</v>
      </c>
      <c r="Q1252" s="1">
        <v>2.0</v>
      </c>
      <c r="R1252" s="1">
        <v>3.0</v>
      </c>
      <c r="S1252" s="1">
        <v>2.0</v>
      </c>
      <c r="T1252" s="1">
        <v>3.0</v>
      </c>
      <c r="U1252" s="1">
        <v>4.0</v>
      </c>
      <c r="V1252" s="1">
        <v>2.0</v>
      </c>
      <c r="W1252" s="1">
        <v>4.0</v>
      </c>
      <c r="X1252" s="1">
        <v>5.0</v>
      </c>
      <c r="Y1252" s="1">
        <v>3.0</v>
      </c>
      <c r="Z1252" s="1">
        <v>3.0</v>
      </c>
      <c r="AA1252" s="1">
        <v>5.0</v>
      </c>
      <c r="AB1252" s="1">
        <v>4.0</v>
      </c>
      <c r="AC1252" s="1">
        <v>4.0</v>
      </c>
      <c r="AD1252" s="1">
        <v>5.0</v>
      </c>
      <c r="AE1252" s="1">
        <v>5.0</v>
      </c>
      <c r="AF1252" s="1">
        <v>5.0</v>
      </c>
      <c r="AG1252" s="1">
        <v>5.0</v>
      </c>
      <c r="AH1252" s="1">
        <v>5.0</v>
      </c>
      <c r="AI1252" s="1">
        <v>5.0</v>
      </c>
      <c r="AJ1252" s="1">
        <v>5.0</v>
      </c>
      <c r="AK1252" s="1">
        <v>5.0</v>
      </c>
      <c r="AL1252" s="1">
        <v>4.0</v>
      </c>
      <c r="AM1252" s="1">
        <v>5.0</v>
      </c>
      <c r="AN1252" s="1">
        <v>4.0</v>
      </c>
      <c r="AO1252" s="1">
        <v>3.0</v>
      </c>
      <c r="AP1252" s="1">
        <v>3.0</v>
      </c>
      <c r="AQ1252" s="1">
        <v>3.0</v>
      </c>
      <c r="AR1252" s="1">
        <v>1.0</v>
      </c>
      <c r="AS1252" s="1">
        <v>5.0</v>
      </c>
      <c r="AT1252" s="1">
        <v>2.0</v>
      </c>
      <c r="AU1252" s="1">
        <v>3.0</v>
      </c>
      <c r="AV1252" s="1">
        <v>2.0</v>
      </c>
      <c r="AW1252" s="1">
        <v>2.0</v>
      </c>
      <c r="AX1252" s="1">
        <v>2.0</v>
      </c>
      <c r="AY1252" s="1">
        <v>3.0</v>
      </c>
      <c r="AZ1252" s="1">
        <v>3.0</v>
      </c>
      <c r="BA1252" s="1">
        <v>1.0</v>
      </c>
      <c r="BB1252" s="1">
        <v>4.0</v>
      </c>
      <c r="BC1252" s="1">
        <v>4.0</v>
      </c>
      <c r="BD1252" s="1">
        <v>4.0</v>
      </c>
      <c r="BE1252" s="1">
        <v>4.0</v>
      </c>
      <c r="BF1252" s="1">
        <v>3.0</v>
      </c>
      <c r="BG1252" s="1">
        <v>3.0</v>
      </c>
      <c r="BH1252" s="1">
        <v>5.0</v>
      </c>
      <c r="BI1252" s="1">
        <v>1.0</v>
      </c>
      <c r="BJ1252" s="1">
        <v>6.0</v>
      </c>
      <c r="BK1252" s="1">
        <v>1.0</v>
      </c>
      <c r="BL1252" s="1">
        <v>1.0</v>
      </c>
      <c r="BM1252" s="1">
        <v>1.0</v>
      </c>
      <c r="BN1252" s="1">
        <v>1.0</v>
      </c>
      <c r="BO1252" s="1">
        <v>1.0</v>
      </c>
      <c r="BP1252" s="1">
        <v>1.0</v>
      </c>
      <c r="BQ1252" s="1">
        <v>1.0</v>
      </c>
      <c r="BR1252" s="1">
        <v>1.0</v>
      </c>
      <c r="BS1252" s="1">
        <v>4.0</v>
      </c>
      <c r="BT1252" s="1">
        <v>5.0</v>
      </c>
      <c r="BU1252" s="1">
        <v>4.0</v>
      </c>
      <c r="BV1252" s="1">
        <v>5.0</v>
      </c>
      <c r="BW1252" s="1">
        <v>4.0</v>
      </c>
      <c r="BX1252" s="1">
        <v>4.0</v>
      </c>
      <c r="BY1252" s="1">
        <v>5.0</v>
      </c>
      <c r="BZ1252" s="1">
        <v>4.0</v>
      </c>
      <c r="CA1252" s="64">
        <f t="shared" si="32"/>
        <v>235</v>
      </c>
      <c r="CB1252" s="45">
        <f t="shared" si="33"/>
        <v>22</v>
      </c>
      <c r="CC1252" s="45">
        <f t="shared" si="34"/>
        <v>20</v>
      </c>
      <c r="CD1252" s="45">
        <f t="shared" si="35"/>
        <v>30</v>
      </c>
      <c r="CE1252" s="45">
        <f t="shared" si="36"/>
        <v>40</v>
      </c>
      <c r="CF1252" s="45">
        <f t="shared" si="37"/>
        <v>28</v>
      </c>
      <c r="CG1252" s="45">
        <f t="shared" si="38"/>
        <v>18</v>
      </c>
      <c r="CH1252" s="45">
        <f t="shared" si="39"/>
        <v>28</v>
      </c>
      <c r="CI1252" s="45">
        <f t="shared" si="40"/>
        <v>0.6</v>
      </c>
      <c r="CJ1252">
        <f t="shared" si="10"/>
        <v>8</v>
      </c>
      <c r="CK1252" s="45">
        <f t="shared" si="41"/>
        <v>35</v>
      </c>
      <c r="CM1252" s="40">
        <f>VLOOKUP(CB1252,'PROMIS 57 T-Score Conversions'!Q$3:R$35,2,TRUE)</f>
        <v>36.7</v>
      </c>
      <c r="CN1252" s="44" t="str">
        <f t="shared" si="20"/>
        <v>Moderate</v>
      </c>
      <c r="CO1252" s="40">
        <f>VLOOKUP(CC1252,'PROMIS 57 T-Score Conversions'!A$3:B$35,2,TRUE)</f>
        <v>58.4</v>
      </c>
      <c r="CP1252" s="39" t="str">
        <f t="shared" si="21"/>
        <v>Moderate</v>
      </c>
      <c r="CQ1252" s="40">
        <f>VLOOKUP(CD1252,'PROMIS 57 T-Score Conversions'!E$3:F$35,2,TRUE)</f>
        <v>67.7</v>
      </c>
      <c r="CR1252" s="39" t="str">
        <f t="shared" si="22"/>
        <v>Moderate</v>
      </c>
      <c r="CS1252" s="40">
        <f>VLOOKUP(CE1252,'PROMIS 57 T-Score Conversions'!U$3:V$35,2,TRUE)</f>
        <v>77.8</v>
      </c>
      <c r="CT1252" s="39" t="str">
        <f t="shared" si="42"/>
        <v>Severe</v>
      </c>
      <c r="CU1252" s="40">
        <f>VLOOKUP(CF1252,'PROMIS 57 T-Score Conversions'!Y$3:Z$35,2,TRUE)</f>
        <v>58.3</v>
      </c>
      <c r="CV1252" s="39" t="str">
        <f t="shared" si="24"/>
        <v>Mild</v>
      </c>
      <c r="CW1252" s="40">
        <f>vlookup(CG1252,'PROMIS 57 T-Score Conversions'!M$3:N$35,2,TRUE)</f>
        <v>38.5</v>
      </c>
      <c r="CX1252" s="39" t="str">
        <f t="shared" si="25"/>
        <v>Moderate</v>
      </c>
      <c r="CY1252" s="40">
        <f>VLOOKup(CH1252,'PROMIS 57 T-Score Conversions'!I$3:J$35,2,TRUE)</f>
        <v>64.1</v>
      </c>
      <c r="CZ1252" s="39" t="str">
        <f t="shared" si="26"/>
        <v>Moderate</v>
      </c>
      <c r="DA1252" s="37">
        <f>VLOOKUP(CJ1252,'PROMIS 57 T-Score Conversions'!AC$3:AD$35,2,TRUE)</f>
        <v>22.41</v>
      </c>
      <c r="DB1252" s="44" t="str">
        <f t="shared" si="30"/>
        <v>Severe</v>
      </c>
      <c r="DC1252" s="40">
        <f>VLOOKUP(CK1252,'PROMIS 57 T-Score Conversions'!AG$3:AH$35,2,TRUE)</f>
        <v>54.94</v>
      </c>
      <c r="DD1252" s="39" t="str">
        <f t="shared" si="31"/>
        <v>Normal</v>
      </c>
    </row>
    <row r="1253">
      <c r="A1253" s="1" t="b">
        <v>1</v>
      </c>
      <c r="B1253" s="1" t="b">
        <v>1</v>
      </c>
      <c r="C1253" s="20">
        <v>44277.62718885417</v>
      </c>
      <c r="D1253" s="1" t="s">
        <v>573</v>
      </c>
      <c r="E1253" s="1">
        <v>2435.0</v>
      </c>
      <c r="F1253" s="1">
        <v>3.0</v>
      </c>
      <c r="G1253" s="1">
        <v>3.0</v>
      </c>
      <c r="H1253" s="1">
        <v>3.0</v>
      </c>
      <c r="I1253" s="1">
        <v>3.0</v>
      </c>
      <c r="J1253" s="1">
        <v>2.0</v>
      </c>
      <c r="K1253" s="1">
        <v>3.0</v>
      </c>
      <c r="L1253" s="1">
        <v>3.0</v>
      </c>
      <c r="M1253" s="1">
        <v>2.0</v>
      </c>
      <c r="N1253" s="1">
        <v>2.0</v>
      </c>
      <c r="O1253" s="1">
        <v>3.0</v>
      </c>
      <c r="P1253" s="1">
        <v>4.0</v>
      </c>
      <c r="Q1253" s="1">
        <v>4.0</v>
      </c>
      <c r="R1253" s="1">
        <v>4.0</v>
      </c>
      <c r="S1253" s="1">
        <v>4.0</v>
      </c>
      <c r="T1253" s="1">
        <v>4.0</v>
      </c>
      <c r="U1253" s="1">
        <v>4.0</v>
      </c>
      <c r="V1253" s="1">
        <v>2.0</v>
      </c>
      <c r="W1253" s="1">
        <v>3.0</v>
      </c>
      <c r="X1253" s="1">
        <v>2.0</v>
      </c>
      <c r="Y1253" s="1">
        <v>2.0</v>
      </c>
      <c r="Z1253" s="1">
        <v>2.0</v>
      </c>
      <c r="AA1253" s="1">
        <v>2.0</v>
      </c>
      <c r="AB1253" s="1">
        <v>2.0</v>
      </c>
      <c r="AC1253" s="1">
        <v>2.0</v>
      </c>
      <c r="AD1253" s="1">
        <v>4.0</v>
      </c>
      <c r="AE1253" s="1">
        <v>4.0</v>
      </c>
      <c r="AF1253" s="1">
        <v>4.0</v>
      </c>
      <c r="AG1253" s="1">
        <v>4.0</v>
      </c>
      <c r="AH1253" s="1">
        <v>4.0</v>
      </c>
      <c r="AI1253" s="1">
        <v>4.0</v>
      </c>
      <c r="AJ1253" s="1">
        <v>4.0</v>
      </c>
      <c r="AK1253" s="1">
        <v>4.0</v>
      </c>
      <c r="AL1253" s="1">
        <v>5.0</v>
      </c>
      <c r="AM1253" s="1">
        <v>4.0</v>
      </c>
      <c r="AN1253" s="1">
        <v>5.0</v>
      </c>
      <c r="AO1253" s="1">
        <v>5.0</v>
      </c>
      <c r="AP1253" s="1">
        <v>5.0</v>
      </c>
      <c r="AQ1253" s="1">
        <v>5.0</v>
      </c>
      <c r="AR1253" s="1">
        <v>5.0</v>
      </c>
      <c r="AS1253" s="1">
        <v>5.0</v>
      </c>
      <c r="AT1253" s="1">
        <v>2.0</v>
      </c>
      <c r="AU1253" s="1">
        <v>3.0</v>
      </c>
      <c r="AV1253" s="1">
        <v>2.0</v>
      </c>
      <c r="AW1253" s="1">
        <v>2.0</v>
      </c>
      <c r="AX1253" s="1">
        <v>2.0</v>
      </c>
      <c r="AY1253" s="1">
        <v>2.0</v>
      </c>
      <c r="AZ1253" s="1">
        <v>2.0</v>
      </c>
      <c r="BA1253" s="1">
        <v>2.0</v>
      </c>
      <c r="BB1253" s="1">
        <v>4.0</v>
      </c>
      <c r="BC1253" s="1">
        <v>4.0</v>
      </c>
      <c r="BD1253" s="1">
        <v>4.0</v>
      </c>
      <c r="BE1253" s="1">
        <v>4.0</v>
      </c>
      <c r="BF1253" s="1">
        <v>4.0</v>
      </c>
      <c r="BG1253" s="1">
        <v>4.0</v>
      </c>
      <c r="BH1253" s="1">
        <v>4.0</v>
      </c>
      <c r="BI1253" s="1">
        <v>4.0</v>
      </c>
      <c r="BJ1253" s="1">
        <v>8.0</v>
      </c>
      <c r="BK1253" s="1">
        <v>3.0</v>
      </c>
      <c r="BL1253" s="1">
        <v>3.0</v>
      </c>
      <c r="BM1253" s="1">
        <v>3.0</v>
      </c>
      <c r="BN1253" s="1">
        <v>3.0</v>
      </c>
      <c r="BO1253" s="1">
        <v>3.0</v>
      </c>
      <c r="BP1253" s="1">
        <v>3.0</v>
      </c>
      <c r="BQ1253" s="1">
        <v>3.0</v>
      </c>
      <c r="BR1253" s="1">
        <v>3.0</v>
      </c>
      <c r="BS1253" s="1">
        <v>3.0</v>
      </c>
      <c r="BT1253" s="1">
        <v>4.0</v>
      </c>
      <c r="BU1253" s="1">
        <v>4.0</v>
      </c>
      <c r="BV1253" s="1">
        <v>4.0</v>
      </c>
      <c r="BW1253" s="1">
        <v>4.0</v>
      </c>
      <c r="BX1253" s="1">
        <v>4.0</v>
      </c>
      <c r="BY1253" s="1">
        <v>4.0</v>
      </c>
      <c r="BZ1253" s="1">
        <v>4.0</v>
      </c>
      <c r="CA1253" s="64">
        <f t="shared" si="32"/>
        <v>251</v>
      </c>
      <c r="CB1253" s="45">
        <f t="shared" si="33"/>
        <v>22</v>
      </c>
      <c r="CC1253" s="45">
        <f t="shared" si="34"/>
        <v>29</v>
      </c>
      <c r="CD1253" s="45">
        <f t="shared" si="35"/>
        <v>17</v>
      </c>
      <c r="CE1253" s="45">
        <f t="shared" si="36"/>
        <v>32</v>
      </c>
      <c r="CF1253" s="45">
        <f t="shared" si="37"/>
        <v>39</v>
      </c>
      <c r="CG1253" s="45">
        <f t="shared" si="38"/>
        <v>17</v>
      </c>
      <c r="CH1253" s="45">
        <f t="shared" si="39"/>
        <v>32</v>
      </c>
      <c r="CI1253" s="45">
        <f t="shared" si="40"/>
        <v>0.8</v>
      </c>
      <c r="CJ1253">
        <f t="shared" si="10"/>
        <v>24</v>
      </c>
      <c r="CK1253" s="45">
        <f t="shared" si="41"/>
        <v>31</v>
      </c>
      <c r="CM1253" s="40">
        <f>VLOOKUP(CB1253,'PROMIS 57 T-Score Conversions'!Q$3:R$35,2,TRUE)</f>
        <v>36.7</v>
      </c>
      <c r="CN1253" s="44" t="str">
        <f t="shared" si="20"/>
        <v>Moderate</v>
      </c>
      <c r="CO1253" s="40">
        <f>VLOOKUP(CC1253,'PROMIS 57 T-Score Conversions'!A$3:B$35,2,TRUE)</f>
        <v>67.7</v>
      </c>
      <c r="CP1253" s="39" t="str">
        <f t="shared" si="21"/>
        <v>Severe</v>
      </c>
      <c r="CQ1253" s="40">
        <f>VLOOKUP(CD1253,'PROMIS 57 T-Score Conversions'!E$3:F$35,2,TRUE)</f>
        <v>55.9</v>
      </c>
      <c r="CR1253" s="39" t="str">
        <f t="shared" si="22"/>
        <v>Mild</v>
      </c>
      <c r="CS1253" s="40">
        <f>VLOOKUP(CE1253,'PROMIS 57 T-Score Conversions'!U$3:V$35,2,TRUE)</f>
        <v>65.3</v>
      </c>
      <c r="CT1253" s="39" t="str">
        <f t="shared" si="42"/>
        <v>Moderate</v>
      </c>
      <c r="CU1253" s="40">
        <f>VLOOKUP(CF1253,'PROMIS 57 T-Score Conversions'!Y$3:Z$35,2,TRUE)</f>
        <v>73</v>
      </c>
      <c r="CV1253" s="39" t="str">
        <f t="shared" si="24"/>
        <v>Severe</v>
      </c>
      <c r="CW1253" s="40">
        <f>vlookup(CG1253,'PROMIS 57 T-Score Conversions'!M$3:N$35,2,TRUE)</f>
        <v>37.7</v>
      </c>
      <c r="CX1253" s="39" t="str">
        <f t="shared" si="25"/>
        <v>Moderate</v>
      </c>
      <c r="CY1253" s="40">
        <f>VLOOKup(CH1253,'PROMIS 57 T-Score Conversions'!I$3:J$35,2,TRUE)</f>
        <v>66.9</v>
      </c>
      <c r="CZ1253" s="39" t="str">
        <f t="shared" si="26"/>
        <v>Moderate</v>
      </c>
      <c r="DA1253" s="37">
        <f>VLOOKUP(CJ1253,'PROMIS 57 T-Score Conversions'!AC$3:AD$35,2,TRUE)</f>
        <v>40.29</v>
      </c>
      <c r="DB1253" s="44" t="str">
        <f t="shared" si="30"/>
        <v>Mild</v>
      </c>
      <c r="DC1253" s="40">
        <f>VLOOKUP(CK1253,'PROMIS 57 T-Score Conversions'!AG$3:AH$35,2,TRUE)</f>
        <v>50.21</v>
      </c>
      <c r="DD1253" s="39" t="str">
        <f t="shared" si="31"/>
        <v>Normal</v>
      </c>
    </row>
    <row r="1254">
      <c r="C1254" s="20">
        <v>44277.822731099535</v>
      </c>
      <c r="D1254" s="1" t="s">
        <v>662</v>
      </c>
      <c r="E1254" s="1">
        <v>12900.0</v>
      </c>
      <c r="F1254" s="1">
        <v>3.0</v>
      </c>
      <c r="G1254" s="1">
        <v>3.0</v>
      </c>
      <c r="H1254" s="1">
        <v>3.0</v>
      </c>
      <c r="I1254" s="1">
        <v>3.0</v>
      </c>
      <c r="J1254" s="1">
        <v>3.0</v>
      </c>
      <c r="K1254" s="1">
        <v>3.0</v>
      </c>
      <c r="L1254" s="1">
        <v>3.0</v>
      </c>
      <c r="M1254" s="1">
        <v>3.0</v>
      </c>
      <c r="N1254" s="1">
        <v>3.0</v>
      </c>
      <c r="O1254" s="1">
        <v>3.0</v>
      </c>
      <c r="P1254" s="1">
        <v>3.0</v>
      </c>
      <c r="Q1254" s="1">
        <v>3.0</v>
      </c>
      <c r="R1254" s="1">
        <v>3.0</v>
      </c>
      <c r="S1254" s="1">
        <v>3.0</v>
      </c>
      <c r="T1254" s="1">
        <v>3.0</v>
      </c>
      <c r="U1254" s="1">
        <v>3.0</v>
      </c>
      <c r="V1254" s="1">
        <v>3.0</v>
      </c>
      <c r="W1254" s="1">
        <v>3.0</v>
      </c>
      <c r="X1254" s="1">
        <v>3.0</v>
      </c>
      <c r="Y1254" s="1">
        <v>3.0</v>
      </c>
      <c r="Z1254" s="1">
        <v>3.0</v>
      </c>
      <c r="AA1254" s="1">
        <v>3.0</v>
      </c>
      <c r="AB1254" s="1">
        <v>3.0</v>
      </c>
      <c r="AC1254" s="1">
        <v>3.0</v>
      </c>
      <c r="AD1254" s="1">
        <v>3.0</v>
      </c>
      <c r="AE1254" s="1">
        <v>3.0</v>
      </c>
      <c r="AF1254" s="1">
        <v>3.0</v>
      </c>
      <c r="AG1254" s="1">
        <v>3.0</v>
      </c>
      <c r="AH1254" s="1">
        <v>3.0</v>
      </c>
      <c r="AI1254" s="1">
        <v>3.0</v>
      </c>
      <c r="AJ1254" s="1">
        <v>3.0</v>
      </c>
      <c r="AK1254" s="1">
        <v>3.0</v>
      </c>
      <c r="AL1254" s="1">
        <v>3.0</v>
      </c>
      <c r="AM1254" s="1">
        <v>3.0</v>
      </c>
      <c r="AN1254" s="1">
        <v>3.0</v>
      </c>
      <c r="AO1254" s="1">
        <v>3.0</v>
      </c>
      <c r="AP1254" s="1">
        <v>3.0</v>
      </c>
      <c r="AQ1254" s="1">
        <v>3.0</v>
      </c>
      <c r="AR1254" s="1">
        <v>3.0</v>
      </c>
      <c r="AS1254" s="1">
        <v>3.0</v>
      </c>
      <c r="AT1254" s="1">
        <v>3.0</v>
      </c>
      <c r="AU1254" s="1">
        <v>3.0</v>
      </c>
      <c r="AV1254" s="1">
        <v>3.0</v>
      </c>
      <c r="AW1254" s="1">
        <v>3.0</v>
      </c>
      <c r="AX1254" s="1">
        <v>3.0</v>
      </c>
      <c r="AY1254" s="1">
        <v>3.0</v>
      </c>
      <c r="AZ1254" s="1">
        <v>3.0</v>
      </c>
      <c r="BA1254" s="1">
        <v>3.0</v>
      </c>
      <c r="BB1254" s="1">
        <v>3.0</v>
      </c>
      <c r="BC1254" s="1">
        <v>3.0</v>
      </c>
      <c r="BD1254" s="1">
        <v>3.0</v>
      </c>
      <c r="BE1254" s="1">
        <v>3.0</v>
      </c>
      <c r="BF1254" s="1">
        <v>3.0</v>
      </c>
      <c r="BG1254" s="1">
        <v>3.0</v>
      </c>
      <c r="BH1254" s="1">
        <v>3.0</v>
      </c>
      <c r="BI1254" s="1">
        <v>3.0</v>
      </c>
      <c r="BJ1254" s="1">
        <v>5.0</v>
      </c>
      <c r="BK1254" s="1">
        <v>3.0</v>
      </c>
      <c r="BL1254" s="1">
        <v>3.0</v>
      </c>
      <c r="BM1254" s="1">
        <v>3.0</v>
      </c>
      <c r="BN1254" s="1">
        <v>3.0</v>
      </c>
      <c r="BO1254" s="1">
        <v>3.0</v>
      </c>
      <c r="BP1254" s="1">
        <v>3.0</v>
      </c>
      <c r="BQ1254" s="1">
        <v>3.0</v>
      </c>
      <c r="BR1254" s="1">
        <v>3.0</v>
      </c>
      <c r="BS1254" s="1">
        <v>3.0</v>
      </c>
      <c r="BT1254" s="1">
        <v>3.0</v>
      </c>
      <c r="BU1254" s="1">
        <v>3.0</v>
      </c>
      <c r="BV1254" s="1">
        <v>3.0</v>
      </c>
      <c r="BW1254" s="1">
        <v>3.0</v>
      </c>
      <c r="BX1254" s="1">
        <v>3.0</v>
      </c>
      <c r="BY1254" s="1">
        <v>3.0</v>
      </c>
      <c r="BZ1254" s="1">
        <v>3.0</v>
      </c>
      <c r="CA1254" s="64">
        <f t="shared" si="32"/>
        <v>221</v>
      </c>
      <c r="CB1254" s="45">
        <f t="shared" si="33"/>
        <v>24</v>
      </c>
      <c r="CC1254" s="45">
        <f t="shared" si="34"/>
        <v>24</v>
      </c>
      <c r="CD1254" s="45">
        <f t="shared" si="35"/>
        <v>24</v>
      </c>
      <c r="CE1254" s="45">
        <f t="shared" si="36"/>
        <v>24</v>
      </c>
      <c r="CF1254" s="45">
        <f t="shared" si="37"/>
        <v>24</v>
      </c>
      <c r="CG1254" s="45">
        <f t="shared" si="38"/>
        <v>24</v>
      </c>
      <c r="CH1254" s="45">
        <f t="shared" si="39"/>
        <v>24</v>
      </c>
      <c r="CI1254" s="45">
        <f t="shared" si="40"/>
        <v>0.5</v>
      </c>
      <c r="CJ1254">
        <f t="shared" si="10"/>
        <v>24</v>
      </c>
      <c r="CK1254" s="45">
        <f t="shared" si="41"/>
        <v>24</v>
      </c>
      <c r="CM1254" s="40">
        <f>VLOOKUP(CB1254,'PROMIS 57 T-Score Conversions'!Q$3:R$35,2,TRUE)</f>
        <v>38.1</v>
      </c>
      <c r="CN1254" s="44" t="str">
        <f t="shared" si="20"/>
        <v>Moderate</v>
      </c>
      <c r="CO1254" s="40">
        <f>VLOOKUP(CC1254,'PROMIS 57 T-Score Conversions'!A$3:B$35,2,TRUE)</f>
        <v>62.5</v>
      </c>
      <c r="CP1254" s="39" t="str">
        <f t="shared" si="21"/>
        <v>Moderate</v>
      </c>
      <c r="CQ1254" s="40">
        <f>VLOOKUP(CD1254,'PROMIS 57 T-Score Conversions'!E$3:F$35,2,TRUE)</f>
        <v>62.1</v>
      </c>
      <c r="CR1254" s="39" t="str">
        <f t="shared" si="22"/>
        <v>Moderate</v>
      </c>
      <c r="CS1254" s="40">
        <f>VLOOKUP(CE1254,'PROMIS 57 T-Score Conversions'!U$3:V$35,2,TRUE)</f>
        <v>57.5</v>
      </c>
      <c r="CT1254" s="39" t="str">
        <f t="shared" si="42"/>
        <v>Mild</v>
      </c>
      <c r="CU1254" s="40">
        <f>VLOOKUP(CF1254,'PROMIS 57 T-Score Conversions'!Y$3:Z$35,2,TRUE)</f>
        <v>54.3</v>
      </c>
      <c r="CV1254" s="39" t="str">
        <f t="shared" si="24"/>
        <v>Normal</v>
      </c>
      <c r="CW1254" s="40">
        <f>vlookup(CG1254,'PROMIS 57 T-Score Conversions'!M$3:N$35,2,TRUE)</f>
        <v>44</v>
      </c>
      <c r="CX1254" s="39" t="str">
        <f t="shared" si="25"/>
        <v>Mild</v>
      </c>
      <c r="CY1254" s="40">
        <f>VLOOKup(CH1254,'PROMIS 57 T-Score Conversions'!I$3:J$35,2,TRUE)</f>
        <v>61.5</v>
      </c>
      <c r="CZ1254" s="39" t="str">
        <f t="shared" si="26"/>
        <v>Moderate</v>
      </c>
      <c r="DA1254" s="37">
        <f>VLOOKUP(CJ1254,'PROMIS 57 T-Score Conversions'!AC$3:AD$35,2,TRUE)</f>
        <v>40.29</v>
      </c>
      <c r="DB1254" s="44" t="str">
        <f t="shared" si="30"/>
        <v>Mild</v>
      </c>
      <c r="DC1254" s="40">
        <f>VLOOKUP(CK1254,'PROMIS 57 T-Score Conversions'!AG$3:AH$35,2,TRUE)</f>
        <v>43.42</v>
      </c>
      <c r="DD1254" s="39" t="str">
        <f t="shared" si="31"/>
        <v>Normal</v>
      </c>
    </row>
    <row r="1255">
      <c r="C1255" s="20">
        <v>44277.83767028935</v>
      </c>
      <c r="D1255" s="1" t="s">
        <v>477</v>
      </c>
      <c r="E1255" s="1">
        <v>2316.0</v>
      </c>
      <c r="F1255" s="1">
        <v>3.0</v>
      </c>
      <c r="G1255" s="1">
        <v>3.0</v>
      </c>
      <c r="H1255" s="1">
        <v>3.0</v>
      </c>
      <c r="I1255" s="1">
        <v>3.0</v>
      </c>
      <c r="J1255" s="1">
        <v>3.0</v>
      </c>
      <c r="K1255" s="1">
        <v>3.0</v>
      </c>
      <c r="L1255" s="1">
        <v>3.0</v>
      </c>
      <c r="M1255" s="1">
        <v>3.0</v>
      </c>
      <c r="N1255" s="1">
        <v>3.0</v>
      </c>
      <c r="O1255" s="1">
        <v>3.0</v>
      </c>
      <c r="P1255" s="1">
        <v>3.0</v>
      </c>
      <c r="Q1255" s="1">
        <v>3.0</v>
      </c>
      <c r="R1255" s="1">
        <v>3.0</v>
      </c>
      <c r="S1255" s="1">
        <v>3.0</v>
      </c>
      <c r="T1255" s="1">
        <v>3.0</v>
      </c>
      <c r="U1255" s="1">
        <v>3.0</v>
      </c>
      <c r="V1255" s="1">
        <v>3.0</v>
      </c>
      <c r="W1255" s="1">
        <v>3.0</v>
      </c>
      <c r="X1255" s="1">
        <v>3.0</v>
      </c>
      <c r="Y1255" s="1">
        <v>3.0</v>
      </c>
      <c r="Z1255" s="1">
        <v>3.0</v>
      </c>
      <c r="AA1255" s="1">
        <v>3.0</v>
      </c>
      <c r="AB1255" s="1">
        <v>3.0</v>
      </c>
      <c r="AC1255" s="1">
        <v>3.0</v>
      </c>
      <c r="AD1255" s="1">
        <v>3.0</v>
      </c>
      <c r="AE1255" s="1">
        <v>3.0</v>
      </c>
      <c r="AF1255" s="1">
        <v>3.0</v>
      </c>
      <c r="AG1255" s="1">
        <v>3.0</v>
      </c>
      <c r="AH1255" s="1">
        <v>3.0</v>
      </c>
      <c r="AI1255" s="1">
        <v>3.0</v>
      </c>
      <c r="AJ1255" s="1">
        <v>3.0</v>
      </c>
      <c r="AK1255" s="1">
        <v>3.0</v>
      </c>
      <c r="AL1255" s="1">
        <v>3.0</v>
      </c>
      <c r="AM1255" s="1">
        <v>3.0</v>
      </c>
      <c r="AN1255" s="1">
        <v>3.0</v>
      </c>
      <c r="AO1255" s="1">
        <v>3.0</v>
      </c>
      <c r="AP1255" s="1">
        <v>3.0</v>
      </c>
      <c r="AQ1255" s="1">
        <v>3.0</v>
      </c>
      <c r="AR1255" s="1">
        <v>3.0</v>
      </c>
      <c r="AS1255" s="1">
        <v>3.0</v>
      </c>
      <c r="AT1255" s="1">
        <v>3.0</v>
      </c>
      <c r="AU1255" s="1">
        <v>3.0</v>
      </c>
      <c r="AV1255" s="1">
        <v>3.0</v>
      </c>
      <c r="AW1255" s="1">
        <v>3.0</v>
      </c>
      <c r="AX1255" s="1">
        <v>3.0</v>
      </c>
      <c r="AY1255" s="1">
        <v>3.0</v>
      </c>
      <c r="AZ1255" s="1">
        <v>3.0</v>
      </c>
      <c r="BA1255" s="1">
        <v>3.0</v>
      </c>
      <c r="BB1255" s="1">
        <v>3.0</v>
      </c>
      <c r="BC1255" s="1">
        <v>3.0</v>
      </c>
      <c r="BD1255" s="1">
        <v>3.0</v>
      </c>
      <c r="BE1255" s="1">
        <v>3.0</v>
      </c>
      <c r="BF1255" s="1">
        <v>3.0</v>
      </c>
      <c r="BG1255" s="1">
        <v>3.0</v>
      </c>
      <c r="BH1255" s="1">
        <v>3.0</v>
      </c>
      <c r="BI1255" s="1">
        <v>3.0</v>
      </c>
      <c r="BJ1255" s="1">
        <v>5.0</v>
      </c>
      <c r="BK1255" s="1">
        <v>3.0</v>
      </c>
      <c r="BL1255" s="1">
        <v>3.0</v>
      </c>
      <c r="BM1255" s="1">
        <v>3.0</v>
      </c>
      <c r="BN1255" s="1">
        <v>3.0</v>
      </c>
      <c r="BO1255" s="1">
        <v>3.0</v>
      </c>
      <c r="BP1255" s="1">
        <v>3.0</v>
      </c>
      <c r="BQ1255" s="1">
        <v>3.0</v>
      </c>
      <c r="BR1255" s="1">
        <v>3.0</v>
      </c>
      <c r="BS1255" s="1">
        <v>3.0</v>
      </c>
      <c r="BT1255" s="1">
        <v>3.0</v>
      </c>
      <c r="BU1255" s="1">
        <v>3.0</v>
      </c>
      <c r="BV1255" s="1">
        <v>3.0</v>
      </c>
      <c r="BW1255" s="1">
        <v>3.0</v>
      </c>
      <c r="BX1255" s="1">
        <v>3.0</v>
      </c>
      <c r="BY1255" s="1">
        <v>3.0</v>
      </c>
      <c r="BZ1255" s="1">
        <v>3.0</v>
      </c>
      <c r="CA1255" s="64">
        <f t="shared" si="32"/>
        <v>221</v>
      </c>
      <c r="CB1255" s="45">
        <f t="shared" si="33"/>
        <v>24</v>
      </c>
      <c r="CC1255" s="45">
        <f t="shared" si="34"/>
        <v>24</v>
      </c>
      <c r="CD1255" s="45">
        <f t="shared" si="35"/>
        <v>24</v>
      </c>
      <c r="CE1255" s="45">
        <f t="shared" si="36"/>
        <v>24</v>
      </c>
      <c r="CF1255" s="45">
        <f t="shared" si="37"/>
        <v>24</v>
      </c>
      <c r="CG1255" s="45">
        <f t="shared" si="38"/>
        <v>24</v>
      </c>
      <c r="CH1255" s="45">
        <f t="shared" si="39"/>
        <v>24</v>
      </c>
      <c r="CI1255" s="45">
        <f t="shared" si="40"/>
        <v>0.5</v>
      </c>
      <c r="CJ1255">
        <f t="shared" si="10"/>
        <v>24</v>
      </c>
      <c r="CK1255" s="45">
        <f t="shared" si="41"/>
        <v>24</v>
      </c>
      <c r="CM1255" s="40">
        <f>VLOOKUP(CB1255,'PROMIS 57 T-Score Conversions'!Q$3:R$35,2,TRUE)</f>
        <v>38.1</v>
      </c>
      <c r="CN1255" s="44" t="str">
        <f t="shared" si="20"/>
        <v>Moderate</v>
      </c>
      <c r="CO1255" s="40">
        <f>VLOOKUP(CC1255,'PROMIS 57 T-Score Conversions'!A$3:B$35,2,TRUE)</f>
        <v>62.5</v>
      </c>
      <c r="CP1255" s="39" t="str">
        <f t="shared" si="21"/>
        <v>Moderate</v>
      </c>
      <c r="CQ1255" s="40">
        <f>VLOOKUP(CD1255,'PROMIS 57 T-Score Conversions'!E$3:F$35,2,TRUE)</f>
        <v>62.1</v>
      </c>
      <c r="CR1255" s="39" t="str">
        <f t="shared" si="22"/>
        <v>Moderate</v>
      </c>
      <c r="CS1255" s="40">
        <f>VLOOKUP(CE1255,'PROMIS 57 T-Score Conversions'!U$3:V$35,2,TRUE)</f>
        <v>57.5</v>
      </c>
      <c r="CT1255" s="39" t="str">
        <f t="shared" si="42"/>
        <v>Mild</v>
      </c>
      <c r="CU1255" s="40">
        <f>VLOOKUP(CF1255,'PROMIS 57 T-Score Conversions'!Y$3:Z$35,2,TRUE)</f>
        <v>54.3</v>
      </c>
      <c r="CV1255" s="39" t="str">
        <f t="shared" si="24"/>
        <v>Normal</v>
      </c>
      <c r="CW1255" s="40">
        <f>vlookup(CG1255,'PROMIS 57 T-Score Conversions'!M$3:N$35,2,TRUE)</f>
        <v>44</v>
      </c>
      <c r="CX1255" s="39" t="str">
        <f t="shared" si="25"/>
        <v>Mild</v>
      </c>
      <c r="CY1255" s="40">
        <f>VLOOKup(CH1255,'PROMIS 57 T-Score Conversions'!I$3:J$35,2,TRUE)</f>
        <v>61.5</v>
      </c>
      <c r="CZ1255" s="39" t="str">
        <f t="shared" si="26"/>
        <v>Moderate</v>
      </c>
      <c r="DA1255" s="37">
        <f>VLOOKUP(CJ1255,'PROMIS 57 T-Score Conversions'!AC$3:AD$35,2,TRUE)</f>
        <v>40.29</v>
      </c>
      <c r="DB1255" s="44" t="str">
        <f t="shared" si="30"/>
        <v>Mild</v>
      </c>
      <c r="DC1255" s="40">
        <f>VLOOKUP(CK1255,'PROMIS 57 T-Score Conversions'!AG$3:AH$35,2,TRUE)</f>
        <v>43.42</v>
      </c>
      <c r="DD1255" s="39" t="str">
        <f t="shared" si="31"/>
        <v>Normal</v>
      </c>
    </row>
    <row r="1256">
      <c r="A1256" s="1" t="b">
        <v>1</v>
      </c>
      <c r="B1256" s="1" t="b">
        <v>1</v>
      </c>
      <c r="C1256" s="20">
        <v>44278.427891018524</v>
      </c>
      <c r="D1256" s="1" t="s">
        <v>663</v>
      </c>
      <c r="E1256" s="1">
        <v>2093.0</v>
      </c>
      <c r="F1256" s="1">
        <v>3.0</v>
      </c>
      <c r="G1256" s="1">
        <v>4.0</v>
      </c>
      <c r="H1256" s="1">
        <v>4.0</v>
      </c>
      <c r="I1256" s="1">
        <v>3.0</v>
      </c>
      <c r="J1256" s="1">
        <v>2.0</v>
      </c>
      <c r="K1256" s="1">
        <v>4.0</v>
      </c>
      <c r="L1256" s="1">
        <v>4.0</v>
      </c>
      <c r="M1256" s="1">
        <v>3.0</v>
      </c>
      <c r="N1256" s="1">
        <v>3.0</v>
      </c>
      <c r="O1256" s="1">
        <v>3.0</v>
      </c>
      <c r="P1256" s="1">
        <v>3.0</v>
      </c>
      <c r="Q1256" s="1">
        <v>3.0</v>
      </c>
      <c r="R1256" s="1">
        <v>3.0</v>
      </c>
      <c r="S1256" s="1">
        <v>3.0</v>
      </c>
      <c r="T1256" s="1">
        <v>3.0</v>
      </c>
      <c r="U1256" s="1">
        <v>3.0</v>
      </c>
      <c r="V1256" s="1">
        <v>3.0</v>
      </c>
      <c r="W1256" s="1">
        <v>3.0</v>
      </c>
      <c r="X1256" s="1">
        <v>3.0</v>
      </c>
      <c r="Y1256" s="1">
        <v>3.0</v>
      </c>
      <c r="Z1256" s="1">
        <v>3.0</v>
      </c>
      <c r="AA1256" s="1">
        <v>3.0</v>
      </c>
      <c r="AB1256" s="1">
        <v>3.0</v>
      </c>
      <c r="AC1256" s="1">
        <v>3.0</v>
      </c>
      <c r="AD1256" s="1">
        <v>5.0</v>
      </c>
      <c r="AE1256" s="1">
        <v>5.0</v>
      </c>
      <c r="AF1256" s="1">
        <v>5.0</v>
      </c>
      <c r="AG1256" s="1">
        <v>5.0</v>
      </c>
      <c r="AH1256" s="1">
        <v>5.0</v>
      </c>
      <c r="AI1256" s="1">
        <v>5.0</v>
      </c>
      <c r="AJ1256" s="1">
        <v>5.0</v>
      </c>
      <c r="AK1256" s="1">
        <v>5.0</v>
      </c>
      <c r="AL1256" s="1">
        <v>3.0</v>
      </c>
      <c r="AM1256" s="1">
        <v>4.0</v>
      </c>
      <c r="AN1256" s="1">
        <v>3.0</v>
      </c>
      <c r="AO1256" s="1">
        <v>2.0</v>
      </c>
      <c r="AP1256" s="1">
        <v>2.0</v>
      </c>
      <c r="AQ1256" s="1">
        <v>2.0</v>
      </c>
      <c r="AR1256" s="1">
        <v>1.0</v>
      </c>
      <c r="AS1256" s="1">
        <v>4.0</v>
      </c>
      <c r="AT1256" s="1">
        <v>1.0</v>
      </c>
      <c r="AU1256" s="1">
        <v>1.0</v>
      </c>
      <c r="AV1256" s="1">
        <v>1.0</v>
      </c>
      <c r="AW1256" s="1">
        <v>1.0</v>
      </c>
      <c r="AX1256" s="1">
        <v>1.0</v>
      </c>
      <c r="AY1256" s="1">
        <v>1.0</v>
      </c>
      <c r="AZ1256" s="1">
        <v>1.0</v>
      </c>
      <c r="BA1256" s="1">
        <v>1.0</v>
      </c>
      <c r="BB1256" s="1">
        <v>4.0</v>
      </c>
      <c r="BC1256" s="1">
        <v>4.0</v>
      </c>
      <c r="BD1256" s="1">
        <v>5.0</v>
      </c>
      <c r="BE1256" s="1">
        <v>2.0</v>
      </c>
      <c r="BF1256" s="1">
        <v>5.0</v>
      </c>
      <c r="BG1256" s="1">
        <v>5.0</v>
      </c>
      <c r="BH1256" s="1">
        <v>5.0</v>
      </c>
      <c r="BI1256" s="1">
        <v>5.0</v>
      </c>
      <c r="BJ1256" s="1">
        <v>5.0</v>
      </c>
      <c r="BK1256" s="1">
        <v>2.0</v>
      </c>
      <c r="BL1256" s="1">
        <v>2.0</v>
      </c>
      <c r="BM1256" s="1">
        <v>2.0</v>
      </c>
      <c r="BN1256" s="1">
        <v>1.0</v>
      </c>
      <c r="BO1256" s="1">
        <v>1.0</v>
      </c>
      <c r="BP1256" s="1">
        <v>1.0</v>
      </c>
      <c r="BQ1256" s="1">
        <v>1.0</v>
      </c>
      <c r="BR1256" s="1">
        <v>1.0</v>
      </c>
      <c r="BS1256" s="1">
        <v>5.0</v>
      </c>
      <c r="BT1256" s="1">
        <v>5.0</v>
      </c>
      <c r="BU1256" s="1">
        <v>5.0</v>
      </c>
      <c r="BV1256" s="1">
        <v>5.0</v>
      </c>
      <c r="BW1256" s="1">
        <v>5.0</v>
      </c>
      <c r="BX1256" s="1">
        <v>5.0</v>
      </c>
      <c r="BY1256" s="1">
        <v>5.0</v>
      </c>
      <c r="BZ1256" s="1">
        <v>5.0</v>
      </c>
      <c r="CA1256" s="64">
        <f t="shared" si="32"/>
        <v>235</v>
      </c>
      <c r="CB1256" s="45">
        <f t="shared" si="33"/>
        <v>27</v>
      </c>
      <c r="CC1256" s="45">
        <f t="shared" si="34"/>
        <v>24</v>
      </c>
      <c r="CD1256" s="45">
        <f t="shared" si="35"/>
        <v>24</v>
      </c>
      <c r="CE1256" s="45">
        <f t="shared" si="36"/>
        <v>40</v>
      </c>
      <c r="CF1256" s="45">
        <f t="shared" si="37"/>
        <v>21</v>
      </c>
      <c r="CG1256" s="45">
        <f t="shared" si="38"/>
        <v>8</v>
      </c>
      <c r="CH1256" s="45">
        <f t="shared" si="39"/>
        <v>35</v>
      </c>
      <c r="CI1256" s="45">
        <f t="shared" si="40"/>
        <v>0.5</v>
      </c>
      <c r="CJ1256">
        <f t="shared" si="10"/>
        <v>11</v>
      </c>
      <c r="CK1256" s="45">
        <f t="shared" si="41"/>
        <v>40</v>
      </c>
      <c r="CM1256" s="40">
        <f>VLOOKUP(CB1256,'PROMIS 57 T-Score Conversions'!Q$3:R$35,2,TRUE)</f>
        <v>40.1</v>
      </c>
      <c r="CN1256" s="44" t="str">
        <f t="shared" si="20"/>
        <v>Mild</v>
      </c>
      <c r="CO1256" s="40">
        <f>VLOOKUP(CC1256,'PROMIS 57 T-Score Conversions'!A$3:B$35,2,TRUE)</f>
        <v>62.5</v>
      </c>
      <c r="CP1256" s="39" t="str">
        <f t="shared" si="21"/>
        <v>Moderate</v>
      </c>
      <c r="CQ1256" s="40">
        <f>VLOOKUP(CD1256,'PROMIS 57 T-Score Conversions'!E$3:F$35,2,TRUE)</f>
        <v>62.1</v>
      </c>
      <c r="CR1256" s="39" t="str">
        <f t="shared" si="22"/>
        <v>Moderate</v>
      </c>
      <c r="CS1256" s="40">
        <f>VLOOKUP(CE1256,'PROMIS 57 T-Score Conversions'!U$3:V$35,2,TRUE)</f>
        <v>77.8</v>
      </c>
      <c r="CT1256" s="39" t="str">
        <f t="shared" si="42"/>
        <v>Severe</v>
      </c>
      <c r="CU1256" s="40">
        <f>VLOOKUP(CF1256,'PROMIS 57 T-Score Conversions'!Y$3:Z$35,2,TRUE)</f>
        <v>51.2</v>
      </c>
      <c r="CV1256" s="39" t="str">
        <f t="shared" si="24"/>
        <v>Normal</v>
      </c>
      <c r="CW1256" s="40">
        <f>vlookup(CG1256,'PROMIS 57 T-Score Conversions'!M$3:N$35,2,TRUE)</f>
        <v>25.91</v>
      </c>
      <c r="CX1256" s="39" t="str">
        <f t="shared" si="25"/>
        <v>Severe</v>
      </c>
      <c r="CY1256" s="40">
        <f>VLOOKup(CH1256,'PROMIS 57 T-Score Conversions'!I$3:J$35,2,TRUE)</f>
        <v>69.2</v>
      </c>
      <c r="CZ1256" s="39" t="str">
        <f t="shared" si="26"/>
        <v>Moderate</v>
      </c>
      <c r="DA1256" s="37">
        <f>VLOOKUP(CJ1256,'PROMIS 57 T-Score Conversions'!AC$3:AD$35,2,TRUE)</f>
        <v>28.9</v>
      </c>
      <c r="DB1256" s="44" t="str">
        <f t="shared" si="30"/>
        <v>Severe</v>
      </c>
      <c r="DC1256" s="40">
        <f>VLOOKUP(CK1256,'PROMIS 57 T-Score Conversions'!AG$3:AH$35,2,TRUE)</f>
        <v>67.09</v>
      </c>
      <c r="DD1256" s="39" t="str">
        <f t="shared" si="31"/>
        <v>Moderate</v>
      </c>
    </row>
    <row r="1257">
      <c r="A1257" s="1" t="b">
        <v>1</v>
      </c>
      <c r="B1257" s="1" t="b">
        <v>1</v>
      </c>
      <c r="C1257" s="20">
        <v>44278.577377037036</v>
      </c>
      <c r="D1257" s="1" t="s">
        <v>664</v>
      </c>
      <c r="E1257" s="1">
        <v>2496.0</v>
      </c>
      <c r="F1257" s="1">
        <v>2.0</v>
      </c>
      <c r="G1257" s="1">
        <v>3.0</v>
      </c>
      <c r="H1257" s="1">
        <v>4.0</v>
      </c>
      <c r="I1257" s="1">
        <v>3.0</v>
      </c>
      <c r="J1257" s="1">
        <v>2.0</v>
      </c>
      <c r="K1257" s="1">
        <v>2.0</v>
      </c>
      <c r="L1257" s="1">
        <v>3.0</v>
      </c>
      <c r="M1257" s="1">
        <v>2.0</v>
      </c>
      <c r="N1257" s="1">
        <v>4.0</v>
      </c>
      <c r="O1257" s="1">
        <v>4.0</v>
      </c>
      <c r="P1257" s="1">
        <v>4.0</v>
      </c>
      <c r="Q1257" s="1">
        <v>4.0</v>
      </c>
      <c r="R1257" s="1">
        <v>4.0</v>
      </c>
      <c r="S1257" s="1">
        <v>3.0</v>
      </c>
      <c r="T1257" s="1">
        <v>4.0</v>
      </c>
      <c r="U1257" s="1">
        <v>4.0</v>
      </c>
      <c r="V1257" s="1">
        <v>4.0</v>
      </c>
      <c r="W1257" s="1">
        <v>3.0</v>
      </c>
      <c r="X1257" s="1">
        <v>4.0</v>
      </c>
      <c r="Y1257" s="1">
        <v>4.0</v>
      </c>
      <c r="Z1257" s="1">
        <v>4.0</v>
      </c>
      <c r="AA1257" s="1">
        <v>4.0</v>
      </c>
      <c r="AB1257" s="1">
        <v>3.0</v>
      </c>
      <c r="AC1257" s="1">
        <v>2.0</v>
      </c>
      <c r="AD1257" s="1">
        <v>5.0</v>
      </c>
      <c r="AE1257" s="1">
        <v>4.0</v>
      </c>
      <c r="AF1257" s="1">
        <v>5.0</v>
      </c>
      <c r="AG1257" s="1">
        <v>5.0</v>
      </c>
      <c r="AH1257" s="1">
        <v>5.0</v>
      </c>
      <c r="AI1257" s="1">
        <v>4.0</v>
      </c>
      <c r="AJ1257" s="1">
        <v>4.0</v>
      </c>
      <c r="AK1257" s="1">
        <v>4.0</v>
      </c>
      <c r="AL1257" s="1">
        <v>4.0</v>
      </c>
      <c r="AM1257" s="1">
        <v>4.0</v>
      </c>
      <c r="AN1257" s="1">
        <v>4.0</v>
      </c>
      <c r="AO1257" s="1">
        <v>2.0</v>
      </c>
      <c r="AP1257" s="1">
        <v>4.0</v>
      </c>
      <c r="AQ1257" s="1">
        <v>2.0</v>
      </c>
      <c r="AR1257" s="1">
        <v>2.0</v>
      </c>
      <c r="AS1257" s="1">
        <v>5.0</v>
      </c>
      <c r="AT1257" s="1">
        <v>3.0</v>
      </c>
      <c r="AU1257" s="1">
        <v>3.0</v>
      </c>
      <c r="AV1257" s="1">
        <v>3.0</v>
      </c>
      <c r="AW1257" s="1">
        <v>3.0</v>
      </c>
      <c r="AX1257" s="1">
        <v>3.0</v>
      </c>
      <c r="AY1257" s="1">
        <v>3.0</v>
      </c>
      <c r="AZ1257" s="1">
        <v>3.0</v>
      </c>
      <c r="BA1257" s="1">
        <v>3.0</v>
      </c>
      <c r="BB1257" s="1">
        <v>5.0</v>
      </c>
      <c r="BC1257" s="1">
        <v>4.0</v>
      </c>
      <c r="BD1257" s="1">
        <v>4.0</v>
      </c>
      <c r="BE1257" s="1">
        <v>4.0</v>
      </c>
      <c r="BF1257" s="1">
        <v>4.0</v>
      </c>
      <c r="BG1257" s="1">
        <v>4.0</v>
      </c>
      <c r="BH1257" s="1">
        <v>4.0</v>
      </c>
      <c r="BI1257" s="1">
        <v>4.0</v>
      </c>
      <c r="BJ1257" s="1">
        <v>9.0</v>
      </c>
      <c r="BK1257" s="1">
        <v>1.0</v>
      </c>
      <c r="BL1257" s="1">
        <v>1.0</v>
      </c>
      <c r="BM1257" s="1">
        <v>1.0</v>
      </c>
      <c r="BN1257" s="1">
        <v>2.0</v>
      </c>
      <c r="BO1257" s="1">
        <v>2.0</v>
      </c>
      <c r="BP1257" s="1">
        <v>1.0</v>
      </c>
      <c r="BQ1257" s="1">
        <v>1.0</v>
      </c>
      <c r="BR1257" s="1">
        <v>1.0</v>
      </c>
      <c r="BS1257" s="1">
        <v>5.0</v>
      </c>
      <c r="BT1257" s="1">
        <v>5.0</v>
      </c>
      <c r="BU1257" s="1">
        <v>4.0</v>
      </c>
      <c r="BV1257" s="1">
        <v>4.0</v>
      </c>
      <c r="BW1257" s="1">
        <v>4.0</v>
      </c>
      <c r="BX1257" s="1">
        <v>4.0</v>
      </c>
      <c r="BY1257" s="1">
        <v>5.0</v>
      </c>
      <c r="BZ1257" s="1">
        <v>5.0</v>
      </c>
      <c r="CA1257" s="64">
        <f t="shared" si="32"/>
        <v>255</v>
      </c>
      <c r="CB1257" s="45">
        <f t="shared" si="33"/>
        <v>21</v>
      </c>
      <c r="CC1257" s="45">
        <f t="shared" si="34"/>
        <v>31</v>
      </c>
      <c r="CD1257" s="45">
        <f t="shared" si="35"/>
        <v>28</v>
      </c>
      <c r="CE1257" s="45">
        <f t="shared" si="36"/>
        <v>36</v>
      </c>
      <c r="CF1257" s="45">
        <f t="shared" si="37"/>
        <v>27</v>
      </c>
      <c r="CG1257" s="45">
        <f t="shared" si="38"/>
        <v>24</v>
      </c>
      <c r="CH1257" s="45">
        <f t="shared" si="39"/>
        <v>33</v>
      </c>
      <c r="CI1257" s="45">
        <f t="shared" si="40"/>
        <v>0.9</v>
      </c>
      <c r="CJ1257">
        <f t="shared" si="10"/>
        <v>10</v>
      </c>
      <c r="CK1257" s="45">
        <f t="shared" si="41"/>
        <v>36</v>
      </c>
      <c r="CM1257" s="40">
        <f>VLOOKUP(CB1257,'PROMIS 57 T-Score Conversions'!Q$3:R$35,2,TRUE)</f>
        <v>36.1</v>
      </c>
      <c r="CN1257" s="44" t="str">
        <f t="shared" si="20"/>
        <v>Moderate</v>
      </c>
      <c r="CO1257" s="40">
        <f>VLOOKUP(CC1257,'PROMIS 57 T-Score Conversions'!A$3:B$35,2,TRUE)</f>
        <v>69.8</v>
      </c>
      <c r="CP1257" s="39" t="str">
        <f t="shared" si="21"/>
        <v>Severe</v>
      </c>
      <c r="CQ1257" s="40">
        <f>VLOOKUP(CD1257,'PROMIS 57 T-Score Conversions'!E$3:F$35,2,TRUE)</f>
        <v>65.8</v>
      </c>
      <c r="CR1257" s="39" t="str">
        <f t="shared" si="22"/>
        <v>Moderate</v>
      </c>
      <c r="CS1257" s="40">
        <f>VLOOKUP(CE1257,'PROMIS 57 T-Score Conversions'!U$3:V$35,2,TRUE)</f>
        <v>69.8</v>
      </c>
      <c r="CT1257" s="39" t="str">
        <f t="shared" si="42"/>
        <v>Moderate</v>
      </c>
      <c r="CU1257" s="40">
        <f>VLOOKUP(CF1257,'PROMIS 57 T-Score Conversions'!Y$3:Z$35,2,TRUE)</f>
        <v>57.3</v>
      </c>
      <c r="CV1257" s="39" t="str">
        <f t="shared" si="24"/>
        <v>Mild</v>
      </c>
      <c r="CW1257" s="40">
        <f>vlookup(CG1257,'PROMIS 57 T-Score Conversions'!M$3:N$35,2,TRUE)</f>
        <v>44</v>
      </c>
      <c r="CX1257" s="39" t="str">
        <f t="shared" si="25"/>
        <v>Mild</v>
      </c>
      <c r="CY1257" s="40">
        <f>VLOOKup(CH1257,'PROMIS 57 T-Score Conversions'!I$3:J$35,2,TRUE)</f>
        <v>67.7</v>
      </c>
      <c r="CZ1257" s="39" t="str">
        <f t="shared" si="26"/>
        <v>Moderate</v>
      </c>
      <c r="DA1257" s="37">
        <f>VLOOKUP(CJ1257,'PROMIS 57 T-Score Conversions'!AC$3:AD$35,2,TRUE)</f>
        <v>27.45</v>
      </c>
      <c r="DB1257" s="44" t="str">
        <f t="shared" si="30"/>
        <v>Severe</v>
      </c>
      <c r="DC1257" s="40">
        <f>VLOOKUP(CK1257,'PROMIS 57 T-Score Conversions'!AG$3:AH$35,2,TRUE)</f>
        <v>56.39</v>
      </c>
      <c r="DD1257" s="39" t="str">
        <f t="shared" si="31"/>
        <v>Mild</v>
      </c>
    </row>
    <row r="1258">
      <c r="A1258" s="1" t="b">
        <v>1</v>
      </c>
      <c r="B1258" s="1" t="b">
        <v>1</v>
      </c>
      <c r="C1258" s="20">
        <v>44278.78765738426</v>
      </c>
      <c r="D1258" s="1" t="s">
        <v>638</v>
      </c>
      <c r="E1258" s="1">
        <v>2491.0</v>
      </c>
      <c r="F1258" s="1">
        <v>4.0</v>
      </c>
      <c r="G1258" s="1">
        <v>3.0</v>
      </c>
      <c r="H1258" s="1">
        <v>5.0</v>
      </c>
      <c r="I1258" s="1">
        <v>4.0</v>
      </c>
      <c r="J1258" s="1">
        <v>2.0</v>
      </c>
      <c r="K1258" s="1">
        <v>4.0</v>
      </c>
      <c r="L1258" s="1">
        <v>4.0</v>
      </c>
      <c r="M1258" s="1">
        <v>3.0</v>
      </c>
      <c r="N1258" s="1">
        <v>4.0</v>
      </c>
      <c r="O1258" s="1">
        <v>3.0</v>
      </c>
      <c r="P1258" s="1">
        <v>4.0</v>
      </c>
      <c r="Q1258" s="1">
        <v>4.0</v>
      </c>
      <c r="R1258" s="1">
        <v>4.0</v>
      </c>
      <c r="S1258" s="1">
        <v>4.0</v>
      </c>
      <c r="T1258" s="1">
        <v>4.0</v>
      </c>
      <c r="U1258" s="1">
        <v>4.0</v>
      </c>
      <c r="V1258" s="1">
        <v>2.0</v>
      </c>
      <c r="W1258" s="1">
        <v>3.0</v>
      </c>
      <c r="X1258" s="1">
        <v>4.0</v>
      </c>
      <c r="Y1258" s="1">
        <v>3.0</v>
      </c>
      <c r="Z1258" s="1">
        <v>4.0</v>
      </c>
      <c r="AA1258" s="1">
        <v>4.0</v>
      </c>
      <c r="AB1258" s="1">
        <v>4.0</v>
      </c>
      <c r="AC1258" s="1">
        <v>3.0</v>
      </c>
      <c r="AD1258" s="1">
        <v>5.0</v>
      </c>
      <c r="AE1258" s="1">
        <v>4.0</v>
      </c>
      <c r="AF1258" s="1">
        <v>4.0</v>
      </c>
      <c r="AG1258" s="1">
        <v>4.0</v>
      </c>
      <c r="AH1258" s="1">
        <v>4.0</v>
      </c>
      <c r="AI1258" s="1">
        <v>4.0</v>
      </c>
      <c r="AJ1258" s="1">
        <v>5.0</v>
      </c>
      <c r="AK1258" s="1">
        <v>4.0</v>
      </c>
      <c r="AL1258" s="1">
        <v>4.0</v>
      </c>
      <c r="AM1258" s="1">
        <v>4.0</v>
      </c>
      <c r="AN1258" s="1">
        <v>4.0</v>
      </c>
      <c r="AO1258" s="1">
        <v>4.0</v>
      </c>
      <c r="AP1258" s="1">
        <v>4.0</v>
      </c>
      <c r="AQ1258" s="1">
        <v>4.0</v>
      </c>
      <c r="AR1258" s="1">
        <v>4.0</v>
      </c>
      <c r="AS1258" s="1">
        <v>5.0</v>
      </c>
      <c r="AT1258" s="1">
        <v>3.0</v>
      </c>
      <c r="AU1258" s="1">
        <v>3.0</v>
      </c>
      <c r="AV1258" s="1">
        <v>2.0</v>
      </c>
      <c r="AW1258" s="1">
        <v>3.0</v>
      </c>
      <c r="AX1258" s="1">
        <v>1.0</v>
      </c>
      <c r="AY1258" s="1">
        <v>1.0</v>
      </c>
      <c r="AZ1258" s="1">
        <v>1.0</v>
      </c>
      <c r="BA1258" s="1">
        <v>2.0</v>
      </c>
      <c r="BB1258" s="1">
        <v>2.0</v>
      </c>
      <c r="BC1258" s="1">
        <v>2.0</v>
      </c>
      <c r="BD1258" s="1">
        <v>2.0</v>
      </c>
      <c r="BE1258" s="1">
        <v>2.0</v>
      </c>
      <c r="BF1258" s="1">
        <v>2.0</v>
      </c>
      <c r="BG1258" s="1">
        <v>2.0</v>
      </c>
      <c r="BH1258" s="1">
        <v>2.0</v>
      </c>
      <c r="BI1258" s="1">
        <v>2.0</v>
      </c>
      <c r="BJ1258" s="1">
        <v>2.0</v>
      </c>
      <c r="BK1258" s="1">
        <v>1.0</v>
      </c>
      <c r="BL1258" s="1">
        <v>2.0</v>
      </c>
      <c r="BM1258" s="1">
        <v>1.0</v>
      </c>
      <c r="BN1258" s="1">
        <v>1.0</v>
      </c>
      <c r="BO1258" s="1">
        <v>2.0</v>
      </c>
      <c r="BP1258" s="1">
        <v>1.0</v>
      </c>
      <c r="BQ1258" s="1">
        <v>1.0</v>
      </c>
      <c r="BR1258" s="1">
        <v>1.0</v>
      </c>
      <c r="BS1258" s="1">
        <v>5.0</v>
      </c>
      <c r="BT1258" s="1">
        <v>5.0</v>
      </c>
      <c r="BU1258" s="1">
        <v>5.0</v>
      </c>
      <c r="BV1258" s="1">
        <v>5.0</v>
      </c>
      <c r="BW1258" s="1">
        <v>5.0</v>
      </c>
      <c r="BX1258" s="1">
        <v>5.0</v>
      </c>
      <c r="BY1258" s="1">
        <v>5.0</v>
      </c>
      <c r="BZ1258" s="1">
        <v>5.0</v>
      </c>
      <c r="CA1258" s="64">
        <f t="shared" si="32"/>
        <v>238</v>
      </c>
      <c r="CB1258" s="45">
        <f t="shared" si="33"/>
        <v>29</v>
      </c>
      <c r="CC1258" s="45">
        <f t="shared" si="34"/>
        <v>31</v>
      </c>
      <c r="CD1258" s="45">
        <f t="shared" si="35"/>
        <v>27</v>
      </c>
      <c r="CE1258" s="45">
        <f t="shared" si="36"/>
        <v>34</v>
      </c>
      <c r="CF1258" s="45">
        <f t="shared" si="37"/>
        <v>33</v>
      </c>
      <c r="CG1258" s="45">
        <f t="shared" si="38"/>
        <v>16</v>
      </c>
      <c r="CH1258" s="45">
        <f t="shared" si="39"/>
        <v>16</v>
      </c>
      <c r="CI1258" s="45">
        <f t="shared" si="40"/>
        <v>0.2</v>
      </c>
      <c r="CJ1258">
        <f t="shared" si="10"/>
        <v>10</v>
      </c>
      <c r="CK1258" s="45">
        <f t="shared" si="41"/>
        <v>40</v>
      </c>
      <c r="CM1258" s="40">
        <f>VLOOKUP(CB1258,'PROMIS 57 T-Score Conversions'!Q$3:R$35,2,TRUE)</f>
        <v>41.6</v>
      </c>
      <c r="CN1258" s="44" t="str">
        <f t="shared" si="20"/>
        <v>Mild</v>
      </c>
      <c r="CO1258" s="40">
        <f>VLOOKUP(CC1258,'PROMIS 57 T-Score Conversions'!A$3:B$35,2,TRUE)</f>
        <v>69.8</v>
      </c>
      <c r="CP1258" s="39" t="str">
        <f t="shared" si="21"/>
        <v>Severe</v>
      </c>
      <c r="CQ1258" s="40">
        <f>VLOOKUP(CD1258,'PROMIS 57 T-Score Conversions'!E$3:F$35,2,TRUE)</f>
        <v>64.9</v>
      </c>
      <c r="CR1258" s="39" t="str">
        <f t="shared" si="22"/>
        <v>Moderate</v>
      </c>
      <c r="CS1258" s="40">
        <f>VLOOKUP(CE1258,'PROMIS 57 T-Score Conversions'!U$3:V$35,2,TRUE)</f>
        <v>67.5</v>
      </c>
      <c r="CT1258" s="39" t="str">
        <f t="shared" si="42"/>
        <v>Moderate</v>
      </c>
      <c r="CU1258" s="40">
        <f>VLOOKUP(CF1258,'PROMIS 57 T-Score Conversions'!Y$3:Z$35,2,TRUE)</f>
        <v>63.7</v>
      </c>
      <c r="CV1258" s="39" t="str">
        <f t="shared" si="24"/>
        <v>Moderate</v>
      </c>
      <c r="CW1258" s="40">
        <f>vlookup(CG1258,'PROMIS 57 T-Score Conversions'!M$3:N$35,2,TRUE)</f>
        <v>36.9</v>
      </c>
      <c r="CX1258" s="39" t="str">
        <f t="shared" si="25"/>
        <v>Moderate</v>
      </c>
      <c r="CY1258" s="40">
        <f>VLOOKup(CH1258,'PROMIS 57 T-Score Conversions'!I$3:J$35,2,TRUE)</f>
        <v>55.8</v>
      </c>
      <c r="CZ1258" s="39" t="str">
        <f t="shared" si="26"/>
        <v>Mild</v>
      </c>
      <c r="DA1258" s="37">
        <f>VLOOKUP(CJ1258,'PROMIS 57 T-Score Conversions'!AC$3:AD$35,2,TRUE)</f>
        <v>27.45</v>
      </c>
      <c r="DB1258" s="44" t="str">
        <f t="shared" si="30"/>
        <v>Severe</v>
      </c>
      <c r="DC1258" s="40">
        <f>VLOOKUP(CK1258,'PROMIS 57 T-Score Conversions'!AG$3:AH$35,2,TRUE)</f>
        <v>67.09</v>
      </c>
      <c r="DD1258" s="39" t="str">
        <f t="shared" si="31"/>
        <v>Moderate</v>
      </c>
    </row>
    <row r="1259">
      <c r="A1259" s="1" t="b">
        <v>1</v>
      </c>
      <c r="B1259" s="1" t="b">
        <v>1</v>
      </c>
      <c r="C1259" s="20">
        <v>44279.34795954861</v>
      </c>
      <c r="D1259" s="1" t="s">
        <v>488</v>
      </c>
      <c r="E1259" s="1" t="s">
        <v>665</v>
      </c>
      <c r="F1259" s="1">
        <v>3.0</v>
      </c>
      <c r="G1259" s="1">
        <v>3.0</v>
      </c>
      <c r="H1259" s="1">
        <v>3.0</v>
      </c>
      <c r="I1259" s="1">
        <v>3.0</v>
      </c>
      <c r="J1259" s="1">
        <v>1.0</v>
      </c>
      <c r="K1259" s="1">
        <v>2.0</v>
      </c>
      <c r="L1259" s="1">
        <v>3.0</v>
      </c>
      <c r="M1259" s="1">
        <v>1.0</v>
      </c>
      <c r="N1259" s="1">
        <v>3.0</v>
      </c>
      <c r="O1259" s="1">
        <v>2.0</v>
      </c>
      <c r="P1259" s="1">
        <v>3.0</v>
      </c>
      <c r="Q1259" s="1">
        <v>3.0</v>
      </c>
      <c r="R1259" s="1">
        <v>4.0</v>
      </c>
      <c r="S1259" s="1">
        <v>4.0</v>
      </c>
      <c r="T1259" s="1">
        <v>3.0</v>
      </c>
      <c r="U1259" s="1">
        <v>3.0</v>
      </c>
      <c r="V1259" s="1">
        <v>2.0</v>
      </c>
      <c r="W1259" s="1">
        <v>2.0</v>
      </c>
      <c r="X1259" s="1">
        <v>3.0</v>
      </c>
      <c r="Y1259" s="1">
        <v>2.0</v>
      </c>
      <c r="Z1259" s="1">
        <v>2.0</v>
      </c>
      <c r="AA1259" s="1">
        <v>4.0</v>
      </c>
      <c r="AB1259" s="1">
        <v>2.0</v>
      </c>
      <c r="AC1259" s="1">
        <v>1.0</v>
      </c>
      <c r="AD1259" s="1">
        <v>4.0</v>
      </c>
      <c r="AE1259" s="1">
        <v>4.0</v>
      </c>
      <c r="AF1259" s="1">
        <v>3.0</v>
      </c>
      <c r="AG1259" s="1">
        <v>4.0</v>
      </c>
      <c r="AH1259" s="1">
        <v>4.0</v>
      </c>
      <c r="AI1259" s="1">
        <v>4.0</v>
      </c>
      <c r="AJ1259" s="1">
        <v>4.0</v>
      </c>
      <c r="AK1259" s="1">
        <v>4.0</v>
      </c>
      <c r="AL1259" s="1">
        <v>2.0</v>
      </c>
      <c r="AM1259" s="1">
        <v>3.0</v>
      </c>
      <c r="AN1259" s="1">
        <v>3.0</v>
      </c>
      <c r="AO1259" s="1">
        <v>2.0</v>
      </c>
      <c r="AP1259" s="1">
        <v>3.0</v>
      </c>
      <c r="AQ1259" s="1">
        <v>2.0</v>
      </c>
      <c r="AR1259" s="1">
        <v>1.0</v>
      </c>
      <c r="AS1259" s="1">
        <v>3.0</v>
      </c>
      <c r="AT1259" s="1">
        <v>2.0</v>
      </c>
      <c r="AU1259" s="1">
        <v>2.0</v>
      </c>
      <c r="AV1259" s="1">
        <v>2.0</v>
      </c>
      <c r="AW1259" s="1">
        <v>2.0</v>
      </c>
      <c r="AX1259" s="1">
        <v>2.0</v>
      </c>
      <c r="AY1259" s="1">
        <v>2.0</v>
      </c>
      <c r="AZ1259" s="1">
        <v>2.0</v>
      </c>
      <c r="BA1259" s="1">
        <v>2.0</v>
      </c>
      <c r="BB1259" s="1">
        <v>5.0</v>
      </c>
      <c r="BC1259" s="1">
        <v>5.0</v>
      </c>
      <c r="BD1259" s="1">
        <v>5.0</v>
      </c>
      <c r="BE1259" s="1">
        <v>5.0</v>
      </c>
      <c r="BF1259" s="1">
        <v>5.0</v>
      </c>
      <c r="BG1259" s="1">
        <v>5.0</v>
      </c>
      <c r="BH1259" s="1">
        <v>5.0</v>
      </c>
      <c r="BI1259" s="1">
        <v>5.0</v>
      </c>
      <c r="BJ1259" s="1">
        <v>8.0</v>
      </c>
      <c r="BK1259" s="1">
        <v>3.0</v>
      </c>
      <c r="BL1259" s="1">
        <v>3.0</v>
      </c>
      <c r="BM1259" s="1">
        <v>3.0</v>
      </c>
      <c r="BN1259" s="1">
        <v>2.0</v>
      </c>
      <c r="BO1259" s="1">
        <v>3.0</v>
      </c>
      <c r="BP1259" s="1">
        <v>2.0</v>
      </c>
      <c r="BQ1259" s="1">
        <v>3.0</v>
      </c>
      <c r="BR1259" s="1">
        <v>2.0</v>
      </c>
      <c r="BS1259" s="1">
        <v>3.0</v>
      </c>
      <c r="BT1259" s="1">
        <v>3.0</v>
      </c>
      <c r="BU1259" s="1">
        <v>4.0</v>
      </c>
      <c r="BV1259" s="1">
        <v>3.0</v>
      </c>
      <c r="BW1259" s="1">
        <v>4.0</v>
      </c>
      <c r="BX1259" s="1">
        <v>3.0</v>
      </c>
      <c r="BY1259" s="1">
        <v>4.0</v>
      </c>
      <c r="BZ1259" s="1">
        <v>4.0</v>
      </c>
      <c r="CA1259" s="64">
        <f t="shared" si="32"/>
        <v>225</v>
      </c>
      <c r="CB1259" s="45">
        <f t="shared" si="33"/>
        <v>19</v>
      </c>
      <c r="CC1259" s="45">
        <f t="shared" si="34"/>
        <v>25</v>
      </c>
      <c r="CD1259" s="45">
        <f t="shared" si="35"/>
        <v>18</v>
      </c>
      <c r="CE1259" s="45">
        <f t="shared" si="36"/>
        <v>31</v>
      </c>
      <c r="CF1259" s="45">
        <f t="shared" si="37"/>
        <v>19</v>
      </c>
      <c r="CG1259" s="45">
        <f t="shared" si="38"/>
        <v>16</v>
      </c>
      <c r="CH1259" s="45">
        <f t="shared" si="39"/>
        <v>40</v>
      </c>
      <c r="CI1259" s="45">
        <f t="shared" si="40"/>
        <v>0.8</v>
      </c>
      <c r="CJ1259">
        <f t="shared" si="10"/>
        <v>21</v>
      </c>
      <c r="CK1259" s="45">
        <f t="shared" si="41"/>
        <v>28</v>
      </c>
      <c r="CM1259" s="40">
        <f>VLOOKUP(CB1259,'PROMIS 57 T-Score Conversions'!Q$3:R$35,2,TRUE)</f>
        <v>34.7</v>
      </c>
      <c r="CN1259" s="44" t="str">
        <f t="shared" si="20"/>
        <v>Moderate</v>
      </c>
      <c r="CO1259" s="40">
        <f>VLOOKUP(CC1259,'PROMIS 57 T-Score Conversions'!A$3:B$35,2,TRUE)</f>
        <v>63.5</v>
      </c>
      <c r="CP1259" s="39" t="str">
        <f t="shared" si="21"/>
        <v>Moderate</v>
      </c>
      <c r="CQ1259" s="40">
        <f>VLOOKUP(CD1259,'PROMIS 57 T-Score Conversions'!E$3:F$35,2,TRUE)</f>
        <v>56.8</v>
      </c>
      <c r="CR1259" s="39" t="str">
        <f t="shared" si="22"/>
        <v>Mild</v>
      </c>
      <c r="CS1259" s="40">
        <f>VLOOKUP(CE1259,'PROMIS 57 T-Score Conversions'!U$3:V$35,2,TRUE)</f>
        <v>64.3</v>
      </c>
      <c r="CT1259" s="39" t="str">
        <f t="shared" si="42"/>
        <v>Moderate</v>
      </c>
      <c r="CU1259" s="40">
        <f>VLOOKUP(CF1259,'PROMIS 57 T-Score Conversions'!Y$3:Z$35,2,TRUE)</f>
        <v>49</v>
      </c>
      <c r="CV1259" s="39" t="str">
        <f t="shared" si="24"/>
        <v>Normal</v>
      </c>
      <c r="CW1259" s="40">
        <f>vlookup(CG1259,'PROMIS 57 T-Score Conversions'!M$3:N$35,2,TRUE)</f>
        <v>36.9</v>
      </c>
      <c r="CX1259" s="39" t="str">
        <f t="shared" si="25"/>
        <v>Moderate</v>
      </c>
      <c r="CY1259" s="40">
        <f>VLOOKup(CH1259,'PROMIS 57 T-Score Conversions'!I$3:J$35,2,TRUE)</f>
        <v>77</v>
      </c>
      <c r="CZ1259" s="39" t="str">
        <f t="shared" si="26"/>
        <v>Severe</v>
      </c>
      <c r="DA1259" s="37">
        <f>VLOOKUP(CJ1259,'PROMIS 57 T-Score Conversions'!AC$3:AD$35,2,TRUE)</f>
        <v>37.93</v>
      </c>
      <c r="DB1259" s="44" t="str">
        <f t="shared" si="30"/>
        <v>Moderate</v>
      </c>
      <c r="DC1259" s="40">
        <f>VLOOKUP(CK1259,'PROMIS 57 T-Score Conversions'!AG$3:AH$35,2,TRUE)</f>
        <v>47.18</v>
      </c>
      <c r="DD1259" s="39" t="str">
        <f t="shared" si="31"/>
        <v>Normal</v>
      </c>
    </row>
    <row r="1260">
      <c r="A1260" s="1" t="b">
        <v>1</v>
      </c>
      <c r="B1260" s="1" t="b">
        <v>1</v>
      </c>
      <c r="C1260" s="20">
        <v>44279.61763266203</v>
      </c>
      <c r="D1260" s="1" t="s">
        <v>444</v>
      </c>
      <c r="E1260" s="1">
        <v>2271.0</v>
      </c>
      <c r="F1260" s="1">
        <v>2.0</v>
      </c>
      <c r="G1260" s="1">
        <v>5.0</v>
      </c>
      <c r="H1260" s="1">
        <v>5.0</v>
      </c>
      <c r="I1260" s="1">
        <v>2.0</v>
      </c>
      <c r="J1260" s="1">
        <v>1.0</v>
      </c>
      <c r="K1260" s="1">
        <v>2.0</v>
      </c>
      <c r="L1260" s="1">
        <v>4.0</v>
      </c>
      <c r="M1260" s="1">
        <v>1.0</v>
      </c>
      <c r="N1260" s="1">
        <v>2.0</v>
      </c>
      <c r="O1260" s="1">
        <v>2.0</v>
      </c>
      <c r="P1260" s="1">
        <v>2.0</v>
      </c>
      <c r="Q1260" s="1">
        <v>2.0</v>
      </c>
      <c r="R1260" s="1">
        <v>2.0</v>
      </c>
      <c r="S1260" s="1">
        <v>2.0</v>
      </c>
      <c r="T1260" s="1">
        <v>2.0</v>
      </c>
      <c r="U1260" s="1">
        <v>3.0</v>
      </c>
      <c r="V1260" s="1">
        <v>2.0</v>
      </c>
      <c r="W1260" s="1">
        <v>2.0</v>
      </c>
      <c r="X1260" s="1">
        <v>2.0</v>
      </c>
      <c r="Y1260" s="1">
        <v>2.0</v>
      </c>
      <c r="Z1260" s="1">
        <v>2.0</v>
      </c>
      <c r="AA1260" s="1">
        <v>3.0</v>
      </c>
      <c r="AB1260" s="1">
        <v>3.0</v>
      </c>
      <c r="AC1260" s="1">
        <v>2.0</v>
      </c>
      <c r="AD1260" s="1">
        <v>5.0</v>
      </c>
      <c r="AE1260" s="1">
        <v>3.0</v>
      </c>
      <c r="AF1260" s="1">
        <v>4.0</v>
      </c>
      <c r="AG1260" s="1">
        <v>4.0</v>
      </c>
      <c r="AH1260" s="1">
        <v>4.0</v>
      </c>
      <c r="AI1260" s="1">
        <v>4.0</v>
      </c>
      <c r="AJ1260" s="1">
        <v>4.0</v>
      </c>
      <c r="AK1260" s="1">
        <v>3.0</v>
      </c>
      <c r="AL1260" s="1">
        <v>2.0</v>
      </c>
      <c r="AM1260" s="1">
        <v>2.0</v>
      </c>
      <c r="AN1260" s="1">
        <v>2.0</v>
      </c>
      <c r="AO1260" s="1">
        <v>2.0</v>
      </c>
      <c r="AP1260" s="1">
        <v>2.0</v>
      </c>
      <c r="AQ1260" s="1">
        <v>2.0</v>
      </c>
      <c r="AR1260" s="1">
        <v>2.0</v>
      </c>
      <c r="AS1260" s="1">
        <v>2.0</v>
      </c>
      <c r="AT1260" s="1">
        <v>2.0</v>
      </c>
      <c r="AU1260" s="1">
        <v>3.0</v>
      </c>
      <c r="AV1260" s="1">
        <v>1.0</v>
      </c>
      <c r="AW1260" s="1">
        <v>2.0</v>
      </c>
      <c r="AX1260" s="1">
        <v>1.0</v>
      </c>
      <c r="AY1260" s="1">
        <v>1.0</v>
      </c>
      <c r="AZ1260" s="1">
        <v>3.0</v>
      </c>
      <c r="BA1260" s="1">
        <v>1.0</v>
      </c>
      <c r="BB1260" s="1">
        <v>3.0</v>
      </c>
      <c r="BC1260" s="1">
        <v>2.0</v>
      </c>
      <c r="BD1260" s="1">
        <v>2.0</v>
      </c>
      <c r="BE1260" s="1">
        <v>2.0</v>
      </c>
      <c r="BF1260" s="1">
        <v>4.0</v>
      </c>
      <c r="BG1260" s="1">
        <v>3.0</v>
      </c>
      <c r="BH1260" s="1">
        <v>3.0</v>
      </c>
      <c r="BI1260" s="1">
        <v>2.0</v>
      </c>
      <c r="BJ1260" s="1">
        <v>4.0</v>
      </c>
      <c r="BK1260" s="1">
        <v>1.0</v>
      </c>
      <c r="BL1260" s="1">
        <v>1.0</v>
      </c>
      <c r="BM1260" s="1">
        <v>1.0</v>
      </c>
      <c r="BN1260" s="1">
        <v>2.0</v>
      </c>
      <c r="BO1260" s="1">
        <v>2.0</v>
      </c>
      <c r="BP1260" s="1">
        <v>2.0</v>
      </c>
      <c r="BQ1260" s="1">
        <v>2.0</v>
      </c>
      <c r="BR1260" s="1">
        <v>2.0</v>
      </c>
      <c r="BS1260" s="1">
        <v>4.0</v>
      </c>
      <c r="BT1260" s="1">
        <v>4.0</v>
      </c>
      <c r="BU1260" s="1">
        <v>4.0</v>
      </c>
      <c r="BV1260" s="1">
        <v>4.0</v>
      </c>
      <c r="BW1260" s="1">
        <v>4.0</v>
      </c>
      <c r="BX1260" s="1">
        <v>4.0</v>
      </c>
      <c r="BY1260" s="1">
        <v>4.0</v>
      </c>
      <c r="BZ1260" s="1">
        <v>4.0</v>
      </c>
      <c r="CA1260" s="64">
        <f t="shared" si="32"/>
        <v>188</v>
      </c>
      <c r="CB1260" s="45">
        <f t="shared" si="33"/>
        <v>22</v>
      </c>
      <c r="CC1260" s="45">
        <f t="shared" si="34"/>
        <v>17</v>
      </c>
      <c r="CD1260" s="45">
        <f t="shared" si="35"/>
        <v>18</v>
      </c>
      <c r="CE1260" s="45">
        <f t="shared" si="36"/>
        <v>31</v>
      </c>
      <c r="CF1260" s="45">
        <f t="shared" si="37"/>
        <v>16</v>
      </c>
      <c r="CG1260" s="45">
        <f t="shared" si="38"/>
        <v>14</v>
      </c>
      <c r="CH1260" s="45">
        <f t="shared" si="39"/>
        <v>21</v>
      </c>
      <c r="CI1260" s="45">
        <f t="shared" si="40"/>
        <v>0.4</v>
      </c>
      <c r="CJ1260">
        <f t="shared" si="10"/>
        <v>13</v>
      </c>
      <c r="CK1260" s="45">
        <f t="shared" si="41"/>
        <v>32</v>
      </c>
      <c r="CM1260" s="40">
        <f>VLOOKUP(CB1260,'PROMIS 57 T-Score Conversions'!Q$3:R$35,2,TRUE)</f>
        <v>36.7</v>
      </c>
      <c r="CN1260" s="44" t="str">
        <f t="shared" si="20"/>
        <v>Moderate</v>
      </c>
      <c r="CO1260" s="40">
        <f>VLOOKUP(CC1260,'PROMIS 57 T-Score Conversions'!A$3:B$35,2,TRUE)</f>
        <v>55.4</v>
      </c>
      <c r="CP1260" s="39" t="str">
        <f t="shared" si="21"/>
        <v>Moderate</v>
      </c>
      <c r="CQ1260" s="40">
        <f>VLOOKUP(CD1260,'PROMIS 57 T-Score Conversions'!E$3:F$35,2,TRUE)</f>
        <v>56.8</v>
      </c>
      <c r="CR1260" s="39" t="str">
        <f t="shared" si="22"/>
        <v>Mild</v>
      </c>
      <c r="CS1260" s="40">
        <f>VLOOKUP(CE1260,'PROMIS 57 T-Score Conversions'!U$3:V$35,2,TRUE)</f>
        <v>64.3</v>
      </c>
      <c r="CT1260" s="39" t="str">
        <f t="shared" si="42"/>
        <v>Moderate</v>
      </c>
      <c r="CU1260" s="40">
        <f>VLOOKUP(CF1260,'PROMIS 57 T-Score Conversions'!Y$3:Z$35,2,TRUE)</f>
        <v>45.5</v>
      </c>
      <c r="CV1260" s="39" t="str">
        <f t="shared" si="24"/>
        <v>Normal</v>
      </c>
      <c r="CW1260" s="40">
        <f>vlookup(CG1260,'PROMIS 57 T-Score Conversions'!M$3:N$35,2,TRUE)</f>
        <v>35.3</v>
      </c>
      <c r="CX1260" s="39" t="str">
        <f t="shared" si="25"/>
        <v>Moderate</v>
      </c>
      <c r="CY1260" s="40">
        <f>VLOOKup(CH1260,'PROMIS 57 T-Score Conversions'!I$3:J$35,2,TRUE)</f>
        <v>59.5</v>
      </c>
      <c r="CZ1260" s="39" t="str">
        <f t="shared" si="26"/>
        <v>Mild</v>
      </c>
      <c r="DA1260" s="37">
        <f>VLOOKUP(CJ1260,'PROMIS 57 T-Score Conversions'!AC$3:AD$35,2,TRUE)</f>
        <v>31.18</v>
      </c>
      <c r="DB1260" s="44" t="str">
        <f t="shared" si="30"/>
        <v>Moderate</v>
      </c>
      <c r="DC1260" s="40">
        <f>VLOOKUP(CK1260,'PROMIS 57 T-Score Conversions'!AG$3:AH$35,2,TRUE)</f>
        <v>51.29</v>
      </c>
      <c r="DD1260" s="39" t="str">
        <f t="shared" si="31"/>
        <v>Normal</v>
      </c>
    </row>
    <row r="1261">
      <c r="A1261" s="1" t="b">
        <v>1</v>
      </c>
      <c r="B1261" s="1" t="b">
        <v>1</v>
      </c>
      <c r="C1261" s="20">
        <v>44279.65375607639</v>
      </c>
      <c r="D1261" s="1" t="s">
        <v>192</v>
      </c>
      <c r="E1261" s="1">
        <v>1956.0</v>
      </c>
      <c r="F1261" s="1">
        <v>3.0</v>
      </c>
      <c r="G1261" s="1">
        <v>3.0</v>
      </c>
      <c r="H1261" s="1">
        <v>4.0</v>
      </c>
      <c r="I1261" s="1">
        <v>4.0</v>
      </c>
      <c r="J1261" s="1">
        <v>3.0</v>
      </c>
      <c r="K1261" s="1">
        <v>3.0</v>
      </c>
      <c r="L1261" s="1">
        <v>4.0</v>
      </c>
      <c r="M1261" s="1">
        <v>3.0</v>
      </c>
      <c r="N1261" s="1">
        <v>2.0</v>
      </c>
      <c r="O1261" s="1">
        <v>2.0</v>
      </c>
      <c r="P1261" s="1">
        <v>2.0</v>
      </c>
      <c r="Q1261" s="1">
        <v>2.0</v>
      </c>
      <c r="R1261" s="1">
        <v>2.0</v>
      </c>
      <c r="S1261" s="1">
        <v>2.0</v>
      </c>
      <c r="T1261" s="1">
        <v>2.0</v>
      </c>
      <c r="U1261" s="1">
        <v>3.0</v>
      </c>
      <c r="V1261" s="1">
        <v>1.0</v>
      </c>
      <c r="W1261" s="1">
        <v>2.0</v>
      </c>
      <c r="X1261" s="1">
        <v>2.0</v>
      </c>
      <c r="Y1261" s="1">
        <v>2.0</v>
      </c>
      <c r="Z1261" s="1">
        <v>2.0</v>
      </c>
      <c r="AA1261" s="1">
        <v>2.0</v>
      </c>
      <c r="AB1261" s="1">
        <v>2.0</v>
      </c>
      <c r="AC1261" s="1">
        <v>2.0</v>
      </c>
      <c r="AD1261" s="1">
        <v>3.0</v>
      </c>
      <c r="AE1261" s="1">
        <v>3.0</v>
      </c>
      <c r="AF1261" s="1">
        <v>3.0</v>
      </c>
      <c r="AG1261" s="1">
        <v>3.0</v>
      </c>
      <c r="AH1261" s="1">
        <v>3.0</v>
      </c>
      <c r="AI1261" s="1">
        <v>3.0</v>
      </c>
      <c r="AJ1261" s="1">
        <v>3.0</v>
      </c>
      <c r="AK1261" s="1">
        <v>3.0</v>
      </c>
      <c r="AL1261" s="1">
        <v>3.0</v>
      </c>
      <c r="AM1261" s="1">
        <v>4.0</v>
      </c>
      <c r="AN1261" s="1">
        <v>4.0</v>
      </c>
      <c r="AO1261" s="1">
        <v>1.0</v>
      </c>
      <c r="AP1261" s="1">
        <v>3.0</v>
      </c>
      <c r="AQ1261" s="1">
        <v>1.0</v>
      </c>
      <c r="AR1261" s="1">
        <v>1.0</v>
      </c>
      <c r="AS1261" s="1">
        <v>3.0</v>
      </c>
      <c r="AT1261" s="1">
        <v>2.0</v>
      </c>
      <c r="AU1261" s="1">
        <v>2.0</v>
      </c>
      <c r="AV1261" s="1">
        <v>2.0</v>
      </c>
      <c r="AW1261" s="1">
        <v>2.0</v>
      </c>
      <c r="AX1261" s="1">
        <v>2.0</v>
      </c>
      <c r="AY1261" s="1">
        <v>2.0</v>
      </c>
      <c r="AZ1261" s="1">
        <v>2.0</v>
      </c>
      <c r="BA1261" s="1">
        <v>2.0</v>
      </c>
      <c r="BB1261" s="1">
        <v>3.0</v>
      </c>
      <c r="BC1261" s="1">
        <v>3.0</v>
      </c>
      <c r="BD1261" s="1">
        <v>3.0</v>
      </c>
      <c r="BE1261" s="1">
        <v>3.0</v>
      </c>
      <c r="BF1261" s="1">
        <v>3.0</v>
      </c>
      <c r="BG1261" s="1">
        <v>3.0</v>
      </c>
      <c r="BH1261" s="1">
        <v>3.0</v>
      </c>
      <c r="BI1261" s="1">
        <v>3.0</v>
      </c>
      <c r="BJ1261" s="1">
        <v>3.0</v>
      </c>
      <c r="BK1261" s="1">
        <v>2.0</v>
      </c>
      <c r="BL1261" s="1">
        <v>2.0</v>
      </c>
      <c r="BM1261" s="1">
        <v>2.0</v>
      </c>
      <c r="BN1261" s="1">
        <v>2.0</v>
      </c>
      <c r="BO1261" s="1">
        <v>2.0</v>
      </c>
      <c r="BP1261" s="1">
        <v>2.0</v>
      </c>
      <c r="BQ1261" s="1">
        <v>2.0</v>
      </c>
      <c r="BR1261" s="1">
        <v>2.0</v>
      </c>
      <c r="BS1261" s="1">
        <v>3.0</v>
      </c>
      <c r="BT1261" s="1">
        <v>3.0</v>
      </c>
      <c r="BU1261" s="1">
        <v>4.0</v>
      </c>
      <c r="BV1261" s="1">
        <v>3.0</v>
      </c>
      <c r="BW1261" s="1">
        <v>3.0</v>
      </c>
      <c r="BX1261" s="1">
        <v>2.0</v>
      </c>
      <c r="BY1261" s="1">
        <v>2.0</v>
      </c>
      <c r="BZ1261" s="1">
        <v>4.0</v>
      </c>
      <c r="CA1261" s="64">
        <f t="shared" si="32"/>
        <v>186</v>
      </c>
      <c r="CB1261" s="45">
        <f t="shared" si="33"/>
        <v>27</v>
      </c>
      <c r="CC1261" s="45">
        <f t="shared" si="34"/>
        <v>17</v>
      </c>
      <c r="CD1261" s="45">
        <f t="shared" si="35"/>
        <v>15</v>
      </c>
      <c r="CE1261" s="45">
        <f t="shared" si="36"/>
        <v>24</v>
      </c>
      <c r="CF1261" s="45">
        <f t="shared" si="37"/>
        <v>20</v>
      </c>
      <c r="CG1261" s="45">
        <f t="shared" si="38"/>
        <v>16</v>
      </c>
      <c r="CH1261" s="45">
        <f t="shared" si="39"/>
        <v>24</v>
      </c>
      <c r="CI1261" s="45">
        <f t="shared" si="40"/>
        <v>0.3</v>
      </c>
      <c r="CJ1261">
        <f t="shared" si="10"/>
        <v>16</v>
      </c>
      <c r="CK1261" s="45">
        <f t="shared" si="41"/>
        <v>24</v>
      </c>
      <c r="CM1261" s="40">
        <f>VLOOKUP(CB1261,'PROMIS 57 T-Score Conversions'!Q$3:R$35,2,TRUE)</f>
        <v>40.1</v>
      </c>
      <c r="CN1261" s="44" t="str">
        <f t="shared" si="20"/>
        <v>Mild</v>
      </c>
      <c r="CO1261" s="40">
        <f>VLOOKUP(CC1261,'PROMIS 57 T-Score Conversions'!A$3:B$35,2,TRUE)</f>
        <v>55.4</v>
      </c>
      <c r="CP1261" s="39" t="str">
        <f t="shared" si="21"/>
        <v>Moderate</v>
      </c>
      <c r="CQ1261" s="40">
        <f>VLOOKUP(CD1261,'PROMIS 57 T-Score Conversions'!E$3:F$35,2,TRUE)</f>
        <v>54.1</v>
      </c>
      <c r="CR1261" s="39" t="str">
        <f t="shared" si="22"/>
        <v>Normal</v>
      </c>
      <c r="CS1261" s="40">
        <f>VLOOKUP(CE1261,'PROMIS 57 T-Score Conversions'!U$3:V$35,2,TRUE)</f>
        <v>57.5</v>
      </c>
      <c r="CT1261" s="39" t="str">
        <f t="shared" si="42"/>
        <v>Mild</v>
      </c>
      <c r="CU1261" s="40">
        <f>VLOOKUP(CF1261,'PROMIS 57 T-Score Conversions'!Y$3:Z$35,2,TRUE)</f>
        <v>50.1</v>
      </c>
      <c r="CV1261" s="39" t="str">
        <f t="shared" si="24"/>
        <v>Normal</v>
      </c>
      <c r="CW1261" s="40">
        <f>vlookup(CG1261,'PROMIS 57 T-Score Conversions'!M$3:N$35,2,TRUE)</f>
        <v>36.9</v>
      </c>
      <c r="CX1261" s="39" t="str">
        <f t="shared" si="25"/>
        <v>Moderate</v>
      </c>
      <c r="CY1261" s="40">
        <f>VLOOKup(CH1261,'PROMIS 57 T-Score Conversions'!I$3:J$35,2,TRUE)</f>
        <v>61.5</v>
      </c>
      <c r="CZ1261" s="39" t="str">
        <f t="shared" si="26"/>
        <v>Moderate</v>
      </c>
      <c r="DA1261" s="37">
        <f>VLOOKUP(CJ1261,'PROMIS 57 T-Score Conversions'!AC$3:AD$35,2,TRUE)</f>
        <v>33.92</v>
      </c>
      <c r="DB1261" s="44" t="str">
        <f t="shared" si="30"/>
        <v>Moderate</v>
      </c>
      <c r="DC1261" s="40">
        <f>VLOOKUP(CK1261,'PROMIS 57 T-Score Conversions'!AG$3:AH$35,2,TRUE)</f>
        <v>43.42</v>
      </c>
      <c r="DD1261" s="39" t="str">
        <f t="shared" si="31"/>
        <v>Normal</v>
      </c>
    </row>
    <row r="1262">
      <c r="A1262" s="1" t="b">
        <v>1</v>
      </c>
      <c r="B1262" s="1" t="b">
        <v>1</v>
      </c>
      <c r="C1262" s="20">
        <v>44280.46576814815</v>
      </c>
      <c r="D1262" s="1" t="s">
        <v>666</v>
      </c>
      <c r="E1262" s="1">
        <v>2527.0</v>
      </c>
      <c r="F1262" s="1">
        <v>4.0</v>
      </c>
      <c r="G1262" s="1">
        <v>4.0</v>
      </c>
      <c r="H1262" s="1">
        <v>5.0</v>
      </c>
      <c r="I1262" s="1">
        <v>5.0</v>
      </c>
      <c r="J1262" s="1">
        <v>2.0</v>
      </c>
      <c r="K1262" s="1">
        <v>4.0</v>
      </c>
      <c r="L1262" s="1">
        <v>4.0</v>
      </c>
      <c r="M1262" s="1">
        <v>2.0</v>
      </c>
      <c r="N1262" s="1">
        <v>5.0</v>
      </c>
      <c r="O1262" s="1">
        <v>4.0</v>
      </c>
      <c r="P1262" s="1">
        <v>4.0</v>
      </c>
      <c r="Q1262" s="1">
        <v>5.0</v>
      </c>
      <c r="R1262" s="1">
        <v>3.0</v>
      </c>
      <c r="S1262" s="1">
        <v>4.0</v>
      </c>
      <c r="T1262" s="1">
        <v>4.0</v>
      </c>
      <c r="U1262" s="1">
        <v>3.0</v>
      </c>
      <c r="V1262" s="1">
        <v>4.0</v>
      </c>
      <c r="W1262" s="1">
        <v>5.0</v>
      </c>
      <c r="X1262" s="1">
        <v>4.0</v>
      </c>
      <c r="Y1262" s="1">
        <v>3.0</v>
      </c>
      <c r="Z1262" s="1">
        <v>4.0</v>
      </c>
      <c r="AA1262" s="1">
        <v>4.0</v>
      </c>
      <c r="AB1262" s="1">
        <v>3.0</v>
      </c>
      <c r="AC1262" s="1">
        <v>3.0</v>
      </c>
      <c r="AD1262" s="1">
        <v>2.0</v>
      </c>
      <c r="AE1262" s="1">
        <v>1.0</v>
      </c>
      <c r="AF1262" s="1">
        <v>2.0</v>
      </c>
      <c r="AG1262" s="1">
        <v>2.0</v>
      </c>
      <c r="AH1262" s="1">
        <v>2.0</v>
      </c>
      <c r="AI1262" s="1">
        <v>3.0</v>
      </c>
      <c r="AJ1262" s="1">
        <v>2.0</v>
      </c>
      <c r="AK1262" s="1">
        <v>2.0</v>
      </c>
      <c r="AL1262" s="1">
        <v>3.0</v>
      </c>
      <c r="AM1262" s="1">
        <v>2.0</v>
      </c>
      <c r="AN1262" s="1">
        <v>2.0</v>
      </c>
      <c r="AO1262" s="1">
        <v>2.0</v>
      </c>
      <c r="AP1262" s="1">
        <v>2.0</v>
      </c>
      <c r="AQ1262" s="1">
        <v>2.0</v>
      </c>
      <c r="AR1262" s="1">
        <v>2.0</v>
      </c>
      <c r="AS1262" s="1">
        <v>2.0</v>
      </c>
      <c r="AT1262" s="1">
        <v>4.0</v>
      </c>
      <c r="AU1262" s="1">
        <v>5.0</v>
      </c>
      <c r="AV1262" s="1">
        <v>3.0</v>
      </c>
      <c r="AW1262" s="1">
        <v>4.0</v>
      </c>
      <c r="AX1262" s="1">
        <v>1.0</v>
      </c>
      <c r="AY1262" s="1">
        <v>2.0</v>
      </c>
      <c r="AZ1262" s="1">
        <v>4.0</v>
      </c>
      <c r="BA1262" s="1">
        <v>1.0</v>
      </c>
      <c r="BB1262" s="1">
        <v>2.0</v>
      </c>
      <c r="BC1262" s="1">
        <v>1.0</v>
      </c>
      <c r="BD1262" s="1">
        <v>1.0</v>
      </c>
      <c r="BE1262" s="1">
        <v>2.0</v>
      </c>
      <c r="BF1262" s="1">
        <v>1.0</v>
      </c>
      <c r="BG1262" s="1">
        <v>2.0</v>
      </c>
      <c r="BH1262" s="1">
        <v>2.0</v>
      </c>
      <c r="BI1262" s="1">
        <v>2.0</v>
      </c>
      <c r="BJ1262" s="1">
        <v>5.0</v>
      </c>
      <c r="BK1262" s="1">
        <v>3.0</v>
      </c>
      <c r="BL1262" s="1">
        <v>1.0</v>
      </c>
      <c r="BM1262" s="1">
        <v>2.0</v>
      </c>
      <c r="BN1262" s="1">
        <v>1.0</v>
      </c>
      <c r="BO1262" s="1">
        <v>2.0</v>
      </c>
      <c r="BP1262" s="1">
        <v>2.0</v>
      </c>
      <c r="BQ1262" s="1">
        <v>3.0</v>
      </c>
      <c r="BR1262" s="1">
        <v>1.0</v>
      </c>
      <c r="BS1262" s="1">
        <v>3.0</v>
      </c>
      <c r="BT1262" s="1">
        <v>4.0</v>
      </c>
      <c r="BU1262" s="1">
        <v>5.0</v>
      </c>
      <c r="BV1262" s="1">
        <v>4.0</v>
      </c>
      <c r="BW1262" s="1">
        <v>3.0</v>
      </c>
      <c r="BX1262" s="1">
        <v>4.0</v>
      </c>
      <c r="BY1262" s="1">
        <v>3.0</v>
      </c>
      <c r="BZ1262" s="1">
        <v>4.0</v>
      </c>
      <c r="CA1262" s="64">
        <f t="shared" si="32"/>
        <v>212</v>
      </c>
      <c r="CB1262" s="45">
        <f t="shared" si="33"/>
        <v>30</v>
      </c>
      <c r="CC1262" s="45">
        <f t="shared" si="34"/>
        <v>32</v>
      </c>
      <c r="CD1262" s="45">
        <f t="shared" si="35"/>
        <v>30</v>
      </c>
      <c r="CE1262" s="45">
        <f t="shared" si="36"/>
        <v>16</v>
      </c>
      <c r="CF1262" s="45">
        <f t="shared" si="37"/>
        <v>17</v>
      </c>
      <c r="CG1262" s="45">
        <f t="shared" si="38"/>
        <v>24</v>
      </c>
      <c r="CH1262" s="45">
        <f t="shared" si="39"/>
        <v>13</v>
      </c>
      <c r="CI1262" s="45">
        <f t="shared" si="40"/>
        <v>0.5</v>
      </c>
      <c r="CJ1262">
        <f t="shared" si="10"/>
        <v>15</v>
      </c>
      <c r="CK1262" s="45">
        <f t="shared" si="41"/>
        <v>30</v>
      </c>
      <c r="CM1262" s="40">
        <f>VLOOKUP(CB1262,'PROMIS 57 T-Score Conversions'!Q$3:R$35,2,TRUE)</f>
        <v>42.3</v>
      </c>
      <c r="CN1262" s="44" t="str">
        <f t="shared" si="20"/>
        <v>Mild</v>
      </c>
      <c r="CO1262" s="40">
        <f>VLOOKUP(CC1262,'PROMIS 57 T-Score Conversions'!A$3:B$35,2,TRUE)</f>
        <v>70.8</v>
      </c>
      <c r="CP1262" s="39" t="str">
        <f t="shared" si="21"/>
        <v>Severe</v>
      </c>
      <c r="CQ1262" s="40">
        <f>VLOOKUP(CD1262,'PROMIS 57 T-Score Conversions'!E$3:F$35,2,TRUE)</f>
        <v>67.7</v>
      </c>
      <c r="CR1262" s="39" t="str">
        <f t="shared" si="22"/>
        <v>Moderate</v>
      </c>
      <c r="CS1262" s="40">
        <f>VLOOKUP(CE1262,'PROMIS 57 T-Score Conversions'!U$3:V$35,2,TRUE)</f>
        <v>49.2</v>
      </c>
      <c r="CT1262" s="39" t="str">
        <f t="shared" si="42"/>
        <v>Normal</v>
      </c>
      <c r="CU1262" s="40">
        <f>VLOOKUP(CF1262,'PROMIS 57 T-Score Conversions'!Y$3:Z$35,2,TRUE)</f>
        <v>46.7</v>
      </c>
      <c r="CV1262" s="39" t="str">
        <f t="shared" si="24"/>
        <v>Normal</v>
      </c>
      <c r="CW1262" s="40">
        <f>vlookup(CG1262,'PROMIS 57 T-Score Conversions'!M$3:N$35,2,TRUE)</f>
        <v>44</v>
      </c>
      <c r="CX1262" s="39" t="str">
        <f t="shared" si="25"/>
        <v>Mild</v>
      </c>
      <c r="CY1262" s="40">
        <f>VLOOKup(CH1262,'PROMIS 57 T-Score Conversions'!I$3:J$35,2,TRUE)</f>
        <v>53.2</v>
      </c>
      <c r="CZ1262" s="39" t="str">
        <f t="shared" si="26"/>
        <v>Normal</v>
      </c>
      <c r="DA1262" s="37">
        <f>VLOOKUP(CJ1262,'PROMIS 57 T-Score Conversions'!AC$3:AD$35,2,TRUE)</f>
        <v>33.06</v>
      </c>
      <c r="DB1262" s="44" t="str">
        <f t="shared" si="30"/>
        <v>Moderate</v>
      </c>
      <c r="DC1262" s="40">
        <f>VLOOKUP(CK1262,'PROMIS 57 T-Score Conversions'!AG$3:AH$35,2,TRUE)</f>
        <v>49.17</v>
      </c>
      <c r="DD1262" s="39" t="str">
        <f t="shared" si="31"/>
        <v>Normal</v>
      </c>
    </row>
    <row r="1263">
      <c r="A1263" s="1" t="b">
        <v>1</v>
      </c>
      <c r="B1263" s="1" t="b">
        <v>1</v>
      </c>
      <c r="C1263" s="20">
        <v>44280.74777185185</v>
      </c>
      <c r="D1263" s="1" t="s">
        <v>667</v>
      </c>
      <c r="E1263" s="1">
        <v>2529.0</v>
      </c>
      <c r="F1263" s="1">
        <v>4.0</v>
      </c>
      <c r="G1263" s="1">
        <v>5.0</v>
      </c>
      <c r="H1263" s="1">
        <v>4.0</v>
      </c>
      <c r="I1263" s="1">
        <v>3.0</v>
      </c>
      <c r="J1263" s="1">
        <v>4.0</v>
      </c>
      <c r="K1263" s="1">
        <v>4.0</v>
      </c>
      <c r="L1263" s="1">
        <v>5.0</v>
      </c>
      <c r="M1263" s="1">
        <v>4.0</v>
      </c>
      <c r="N1263" s="1">
        <v>4.0</v>
      </c>
      <c r="O1263" s="1">
        <v>4.0</v>
      </c>
      <c r="P1263" s="1">
        <v>5.0</v>
      </c>
      <c r="Q1263" s="1">
        <v>5.0</v>
      </c>
      <c r="R1263" s="1">
        <v>5.0</v>
      </c>
      <c r="S1263" s="1">
        <v>3.0</v>
      </c>
      <c r="T1263" s="1">
        <v>5.0</v>
      </c>
      <c r="U1263" s="1">
        <v>5.0</v>
      </c>
      <c r="V1263" s="1">
        <v>2.0</v>
      </c>
      <c r="W1263" s="1">
        <v>2.0</v>
      </c>
      <c r="X1263" s="1">
        <v>3.0</v>
      </c>
      <c r="Y1263" s="1">
        <v>2.0</v>
      </c>
      <c r="Z1263" s="1">
        <v>1.0</v>
      </c>
      <c r="AA1263" s="1">
        <v>3.0</v>
      </c>
      <c r="AB1263" s="1">
        <v>4.0</v>
      </c>
      <c r="AC1263" s="1">
        <v>2.0</v>
      </c>
      <c r="AD1263" s="1">
        <v>3.0</v>
      </c>
      <c r="AE1263" s="1">
        <v>5.0</v>
      </c>
      <c r="AF1263" s="1">
        <v>3.0</v>
      </c>
      <c r="AG1263" s="1">
        <v>4.0</v>
      </c>
      <c r="AH1263" s="1">
        <v>3.0</v>
      </c>
      <c r="AI1263" s="1">
        <v>5.0</v>
      </c>
      <c r="AJ1263" s="1">
        <v>4.0</v>
      </c>
      <c r="AK1263" s="1">
        <v>5.0</v>
      </c>
      <c r="AL1263" s="1">
        <v>4.0</v>
      </c>
      <c r="AM1263" s="1">
        <v>2.0</v>
      </c>
      <c r="AN1263" s="1">
        <v>3.0</v>
      </c>
      <c r="AO1263" s="1">
        <v>4.0</v>
      </c>
      <c r="AP1263" s="1">
        <v>2.0</v>
      </c>
      <c r="AQ1263" s="1">
        <v>2.0</v>
      </c>
      <c r="AR1263" s="1">
        <v>2.0</v>
      </c>
      <c r="AS1263" s="1">
        <v>3.0</v>
      </c>
      <c r="AT1263" s="1">
        <v>3.0</v>
      </c>
      <c r="AU1263" s="1">
        <v>3.0</v>
      </c>
      <c r="AV1263" s="1">
        <v>2.0</v>
      </c>
      <c r="AW1263" s="1">
        <v>1.0</v>
      </c>
      <c r="AX1263" s="1">
        <v>2.0</v>
      </c>
      <c r="AY1263" s="1">
        <v>2.0</v>
      </c>
      <c r="AZ1263" s="1">
        <v>2.0</v>
      </c>
      <c r="BA1263" s="1">
        <v>2.0</v>
      </c>
      <c r="BB1263" s="1">
        <v>2.0</v>
      </c>
      <c r="BC1263" s="1">
        <v>2.0</v>
      </c>
      <c r="BD1263" s="1">
        <v>1.0</v>
      </c>
      <c r="BE1263" s="1">
        <v>2.0</v>
      </c>
      <c r="BF1263" s="1">
        <v>3.0</v>
      </c>
      <c r="BG1263" s="1">
        <v>1.0</v>
      </c>
      <c r="BH1263" s="1">
        <v>4.0</v>
      </c>
      <c r="BI1263" s="1">
        <v>5.0</v>
      </c>
      <c r="BJ1263" s="1">
        <v>2.0</v>
      </c>
      <c r="BK1263" s="1">
        <v>4.0</v>
      </c>
      <c r="BL1263" s="1">
        <v>4.0</v>
      </c>
      <c r="BM1263" s="1">
        <v>4.0</v>
      </c>
      <c r="BN1263" s="1">
        <v>4.0</v>
      </c>
      <c r="BO1263" s="1">
        <v>4.0</v>
      </c>
      <c r="BP1263" s="1">
        <v>4.0</v>
      </c>
      <c r="BQ1263" s="1">
        <v>4.0</v>
      </c>
      <c r="BR1263" s="1">
        <v>4.0</v>
      </c>
      <c r="BS1263" s="1">
        <v>2.0</v>
      </c>
      <c r="BT1263" s="1">
        <v>2.0</v>
      </c>
      <c r="BU1263" s="1">
        <v>2.0</v>
      </c>
      <c r="BV1263" s="1">
        <v>3.0</v>
      </c>
      <c r="BW1263" s="1">
        <v>3.0</v>
      </c>
      <c r="BX1263" s="1">
        <v>2.0</v>
      </c>
      <c r="BY1263" s="1">
        <v>2.0</v>
      </c>
      <c r="BZ1263" s="1">
        <v>2.0</v>
      </c>
      <c r="CA1263" s="64">
        <f t="shared" si="32"/>
        <v>231</v>
      </c>
      <c r="CB1263" s="45">
        <f t="shared" si="33"/>
        <v>33</v>
      </c>
      <c r="CC1263" s="45">
        <f t="shared" si="34"/>
        <v>36</v>
      </c>
      <c r="CD1263" s="45">
        <f t="shared" si="35"/>
        <v>19</v>
      </c>
      <c r="CE1263" s="45">
        <f t="shared" si="36"/>
        <v>32</v>
      </c>
      <c r="CF1263" s="45">
        <f t="shared" si="37"/>
        <v>22</v>
      </c>
      <c r="CG1263" s="45">
        <f t="shared" si="38"/>
        <v>17</v>
      </c>
      <c r="CH1263" s="45">
        <f t="shared" si="39"/>
        <v>20</v>
      </c>
      <c r="CI1263" s="45">
        <f t="shared" si="40"/>
        <v>0.2</v>
      </c>
      <c r="CJ1263">
        <f t="shared" si="10"/>
        <v>32</v>
      </c>
      <c r="CK1263" s="45">
        <f t="shared" si="41"/>
        <v>18</v>
      </c>
      <c r="CM1263" s="40">
        <f>VLOOKUP(CB1263,'PROMIS 57 T-Score Conversions'!Q$3:R$35,2,TRUE)</f>
        <v>44.7</v>
      </c>
      <c r="CN1263" s="44" t="str">
        <f t="shared" si="20"/>
        <v>Mild</v>
      </c>
      <c r="CO1263" s="40">
        <f>VLOOKUP(CC1263,'PROMIS 57 T-Score Conversions'!A$3:B$35,2,TRUE)</f>
        <v>75.4</v>
      </c>
      <c r="CP1263" s="39" t="str">
        <f t="shared" si="21"/>
        <v>Severe</v>
      </c>
      <c r="CQ1263" s="40">
        <f>VLOOKUP(CD1263,'PROMIS 57 T-Score Conversions'!E$3:F$35,2,TRUE)</f>
        <v>57.7</v>
      </c>
      <c r="CR1263" s="39" t="str">
        <f t="shared" si="22"/>
        <v>Mild</v>
      </c>
      <c r="CS1263" s="40">
        <f>VLOOKUP(CE1263,'PROMIS 57 T-Score Conversions'!U$3:V$35,2,TRUE)</f>
        <v>65.3</v>
      </c>
      <c r="CT1263" s="39" t="str">
        <f t="shared" si="42"/>
        <v>Moderate</v>
      </c>
      <c r="CU1263" s="40">
        <f>VLOOKUP(CF1263,'PROMIS 57 T-Score Conversions'!Y$3:Z$35,2,TRUE)</f>
        <v>52.2</v>
      </c>
      <c r="CV1263" s="39" t="str">
        <f t="shared" si="24"/>
        <v>Normal</v>
      </c>
      <c r="CW1263" s="40">
        <f>vlookup(CG1263,'PROMIS 57 T-Score Conversions'!M$3:N$35,2,TRUE)</f>
        <v>37.7</v>
      </c>
      <c r="CX1263" s="39" t="str">
        <f t="shared" si="25"/>
        <v>Moderate</v>
      </c>
      <c r="CY1263" s="40">
        <f>VLOOKup(CH1263,'PROMIS 57 T-Score Conversions'!I$3:J$35,2,TRUE)</f>
        <v>58.8</v>
      </c>
      <c r="CZ1263" s="39" t="str">
        <f t="shared" si="26"/>
        <v>Mild</v>
      </c>
      <c r="DA1263" s="37">
        <f>VLOOKUP(CJ1263,'PROMIS 57 T-Score Conversions'!AC$3:AD$35,2,TRUE)</f>
        <v>47.17</v>
      </c>
      <c r="DB1263" s="44" t="str">
        <f t="shared" si="30"/>
        <v>Normal</v>
      </c>
      <c r="DC1263" s="40">
        <f>VLOOKUP(CK1263,'PROMIS 57 T-Score Conversions'!AG$3:AH$35,2,TRUE)</f>
        <v>37.97</v>
      </c>
      <c r="DD1263" s="39" t="str">
        <f t="shared" si="31"/>
        <v>Normal</v>
      </c>
    </row>
    <row r="1264">
      <c r="A1264" s="1" t="b">
        <v>1</v>
      </c>
      <c r="B1264" s="1" t="b">
        <v>1</v>
      </c>
      <c r="C1264" s="20">
        <v>44281.60200730324</v>
      </c>
      <c r="D1264" s="1" t="s">
        <v>570</v>
      </c>
      <c r="E1264" s="1">
        <v>2430.0</v>
      </c>
      <c r="F1264" s="1">
        <v>2.0</v>
      </c>
      <c r="G1264" s="1">
        <v>3.0</v>
      </c>
      <c r="H1264" s="1">
        <v>3.0</v>
      </c>
      <c r="I1264" s="1">
        <v>3.0</v>
      </c>
      <c r="J1264" s="1">
        <v>1.0</v>
      </c>
      <c r="K1264" s="1">
        <v>2.0</v>
      </c>
      <c r="L1264" s="1">
        <v>2.0</v>
      </c>
      <c r="M1264" s="1">
        <v>2.0</v>
      </c>
      <c r="N1264" s="1">
        <v>3.0</v>
      </c>
      <c r="O1264" s="1">
        <v>2.0</v>
      </c>
      <c r="P1264" s="1">
        <v>3.0</v>
      </c>
      <c r="Q1264" s="1">
        <v>3.0</v>
      </c>
      <c r="R1264" s="1">
        <v>3.0</v>
      </c>
      <c r="S1264" s="1">
        <v>3.0</v>
      </c>
      <c r="T1264" s="1">
        <v>3.0</v>
      </c>
      <c r="U1264" s="1">
        <v>4.0</v>
      </c>
      <c r="V1264" s="1">
        <v>3.0</v>
      </c>
      <c r="W1264" s="1">
        <v>3.0</v>
      </c>
      <c r="X1264" s="1">
        <v>2.0</v>
      </c>
      <c r="Y1264" s="1">
        <v>3.0</v>
      </c>
      <c r="Z1264" s="1">
        <v>3.0</v>
      </c>
      <c r="AA1264" s="1">
        <v>2.0</v>
      </c>
      <c r="AB1264" s="1">
        <v>2.0</v>
      </c>
      <c r="AC1264" s="1">
        <v>2.0</v>
      </c>
      <c r="AD1264" s="1">
        <v>4.0</v>
      </c>
      <c r="AE1264" s="1">
        <v>4.0</v>
      </c>
      <c r="AF1264" s="1">
        <v>3.0</v>
      </c>
      <c r="AG1264" s="1">
        <v>3.0</v>
      </c>
      <c r="AH1264" s="1">
        <v>4.0</v>
      </c>
      <c r="AI1264" s="1">
        <v>4.0</v>
      </c>
      <c r="AJ1264" s="1">
        <v>4.0</v>
      </c>
      <c r="AK1264" s="1">
        <v>4.0</v>
      </c>
      <c r="AL1264" s="1">
        <v>5.0</v>
      </c>
      <c r="AM1264" s="1">
        <v>4.0</v>
      </c>
      <c r="AN1264" s="1">
        <v>5.0</v>
      </c>
      <c r="AO1264" s="1">
        <v>5.0</v>
      </c>
      <c r="AP1264" s="1">
        <v>3.0</v>
      </c>
      <c r="AQ1264" s="1">
        <v>5.0</v>
      </c>
      <c r="AR1264" s="1">
        <v>4.0</v>
      </c>
      <c r="AS1264" s="1">
        <v>5.0</v>
      </c>
      <c r="AT1264" s="1">
        <v>1.0</v>
      </c>
      <c r="AU1264" s="1">
        <v>1.0</v>
      </c>
      <c r="AV1264" s="1">
        <v>1.0</v>
      </c>
      <c r="AW1264" s="1">
        <v>1.0</v>
      </c>
      <c r="AX1264" s="1">
        <v>1.0</v>
      </c>
      <c r="AY1264" s="1">
        <v>1.0</v>
      </c>
      <c r="AZ1264" s="1">
        <v>2.0</v>
      </c>
      <c r="BA1264" s="1">
        <v>1.0</v>
      </c>
      <c r="BB1264" s="1">
        <v>3.0</v>
      </c>
      <c r="BC1264" s="1">
        <v>4.0</v>
      </c>
      <c r="BD1264" s="1">
        <v>4.0</v>
      </c>
      <c r="BE1264" s="1">
        <v>5.0</v>
      </c>
      <c r="BF1264" s="1">
        <v>4.0</v>
      </c>
      <c r="BG1264" s="1">
        <v>4.0</v>
      </c>
      <c r="BH1264" s="1">
        <v>4.0</v>
      </c>
      <c r="BI1264" s="1">
        <v>5.0</v>
      </c>
      <c r="BJ1264" s="1">
        <v>6.0</v>
      </c>
      <c r="BK1264" s="1">
        <v>2.0</v>
      </c>
      <c r="BL1264" s="1">
        <v>1.0</v>
      </c>
      <c r="BM1264" s="1">
        <v>1.0</v>
      </c>
      <c r="BN1264" s="1">
        <v>2.0</v>
      </c>
      <c r="BO1264" s="1">
        <v>2.0</v>
      </c>
      <c r="BP1264" s="1">
        <v>1.0</v>
      </c>
      <c r="BQ1264" s="1">
        <v>1.0</v>
      </c>
      <c r="BR1264" s="1">
        <v>2.0</v>
      </c>
      <c r="BS1264" s="1">
        <v>5.0</v>
      </c>
      <c r="BT1264" s="1">
        <v>5.0</v>
      </c>
      <c r="BU1264" s="1">
        <v>5.0</v>
      </c>
      <c r="BV1264" s="1">
        <v>4.0</v>
      </c>
      <c r="BW1264" s="1">
        <v>5.0</v>
      </c>
      <c r="BX1264" s="1">
        <v>5.0</v>
      </c>
      <c r="BY1264" s="1">
        <v>3.0</v>
      </c>
      <c r="BZ1264" s="1">
        <v>5.0</v>
      </c>
      <c r="CA1264" s="64">
        <f t="shared" si="32"/>
        <v>225</v>
      </c>
      <c r="CB1264" s="45">
        <f t="shared" si="33"/>
        <v>18</v>
      </c>
      <c r="CC1264" s="45">
        <f t="shared" si="34"/>
        <v>24</v>
      </c>
      <c r="CD1264" s="45">
        <f t="shared" si="35"/>
        <v>20</v>
      </c>
      <c r="CE1264" s="45">
        <f t="shared" si="36"/>
        <v>30</v>
      </c>
      <c r="CF1264" s="45">
        <f t="shared" si="37"/>
        <v>36</v>
      </c>
      <c r="CG1264" s="45">
        <f t="shared" si="38"/>
        <v>9</v>
      </c>
      <c r="CH1264" s="45">
        <f t="shared" si="39"/>
        <v>33</v>
      </c>
      <c r="CI1264" s="45">
        <f t="shared" si="40"/>
        <v>0.6</v>
      </c>
      <c r="CJ1264">
        <f t="shared" si="10"/>
        <v>12</v>
      </c>
      <c r="CK1264" s="45">
        <f t="shared" si="41"/>
        <v>37</v>
      </c>
      <c r="CM1264" s="40">
        <f>VLOOKUP(CB1264,'PROMIS 57 T-Score Conversions'!Q$3:R$35,2,TRUE)</f>
        <v>34</v>
      </c>
      <c r="CN1264" s="44" t="str">
        <f t="shared" si="20"/>
        <v>Moderate</v>
      </c>
      <c r="CO1264" s="40">
        <f>VLOOKUP(CC1264,'PROMIS 57 T-Score Conversions'!A$3:B$35,2,TRUE)</f>
        <v>62.5</v>
      </c>
      <c r="CP1264" s="39" t="str">
        <f t="shared" si="21"/>
        <v>Moderate</v>
      </c>
      <c r="CQ1264" s="40">
        <f>VLOOKUP(CD1264,'PROMIS 57 T-Score Conversions'!E$3:F$35,2,TRUE)</f>
        <v>58.5</v>
      </c>
      <c r="CR1264" s="39" t="str">
        <f t="shared" si="22"/>
        <v>Mild</v>
      </c>
      <c r="CS1264" s="40">
        <f>VLOOKUP(CE1264,'PROMIS 57 T-Score Conversions'!U$3:V$35,2,TRUE)</f>
        <v>63.3</v>
      </c>
      <c r="CT1264" s="39" t="str">
        <f t="shared" si="42"/>
        <v>Moderate</v>
      </c>
      <c r="CU1264" s="40">
        <f>VLOOKUP(CF1264,'PROMIS 57 T-Score Conversions'!Y$3:Z$35,2,TRUE)</f>
        <v>67.5</v>
      </c>
      <c r="CV1264" s="39" t="str">
        <f t="shared" si="24"/>
        <v>Moderate</v>
      </c>
      <c r="CW1264" s="40">
        <f>vlookup(CG1264,'PROMIS 57 T-Score Conversions'!M$3:N$35,2,TRUE)</f>
        <v>29.7</v>
      </c>
      <c r="CX1264" s="39" t="str">
        <f t="shared" si="25"/>
        <v>Severe</v>
      </c>
      <c r="CY1264" s="40">
        <f>VLOOKup(CH1264,'PROMIS 57 T-Score Conversions'!I$3:J$35,2,TRUE)</f>
        <v>67.7</v>
      </c>
      <c r="CZ1264" s="39" t="str">
        <f t="shared" si="26"/>
        <v>Moderate</v>
      </c>
      <c r="DA1264" s="37">
        <f>VLOOKUP(CJ1264,'PROMIS 57 T-Score Conversions'!AC$3:AD$35,2,TRUE)</f>
        <v>30.11</v>
      </c>
      <c r="DB1264" s="44" t="str">
        <f t="shared" si="30"/>
        <v>Moderate</v>
      </c>
      <c r="DC1264" s="40">
        <f>VLOOKUP(CK1264,'PROMIS 57 T-Score Conversions'!AG$3:AH$35,2,TRUE)</f>
        <v>58.03</v>
      </c>
      <c r="DD1264" s="39" t="str">
        <f t="shared" si="31"/>
        <v>Mild</v>
      </c>
    </row>
    <row r="1265">
      <c r="A1265" s="1" t="b">
        <v>1</v>
      </c>
      <c r="B1265" s="1" t="b">
        <v>1</v>
      </c>
      <c r="C1265" s="20">
        <v>44282.364025636576</v>
      </c>
      <c r="D1265" s="1" t="s">
        <v>642</v>
      </c>
      <c r="E1265" s="1">
        <v>2049.0</v>
      </c>
      <c r="F1265" s="1">
        <v>2.0</v>
      </c>
      <c r="G1265" s="1">
        <v>4.0</v>
      </c>
      <c r="H1265" s="1">
        <v>4.0</v>
      </c>
      <c r="I1265" s="1">
        <v>4.0</v>
      </c>
      <c r="J1265" s="1">
        <v>1.0</v>
      </c>
      <c r="K1265" s="1">
        <v>2.0</v>
      </c>
      <c r="L1265" s="1">
        <v>4.0</v>
      </c>
      <c r="M1265" s="1">
        <v>1.0</v>
      </c>
      <c r="N1265" s="1">
        <v>2.0</v>
      </c>
      <c r="O1265" s="1">
        <v>1.0</v>
      </c>
      <c r="P1265" s="1">
        <v>2.0</v>
      </c>
      <c r="Q1265" s="1">
        <v>2.0</v>
      </c>
      <c r="R1265" s="1">
        <v>2.0</v>
      </c>
      <c r="S1265" s="1">
        <v>2.0</v>
      </c>
      <c r="T1265" s="1">
        <v>2.0</v>
      </c>
      <c r="U1265" s="1">
        <v>2.0</v>
      </c>
      <c r="V1265" s="1">
        <v>1.0</v>
      </c>
      <c r="W1265" s="1">
        <v>1.0</v>
      </c>
      <c r="X1265" s="1">
        <v>1.0</v>
      </c>
      <c r="Y1265" s="1">
        <v>1.0</v>
      </c>
      <c r="Z1265" s="1">
        <v>1.0</v>
      </c>
      <c r="AA1265" s="1">
        <v>2.0</v>
      </c>
      <c r="AB1265" s="1">
        <v>1.0</v>
      </c>
      <c r="AC1265" s="1">
        <v>1.0</v>
      </c>
      <c r="AD1265" s="1">
        <v>2.0</v>
      </c>
      <c r="AE1265" s="1">
        <v>2.0</v>
      </c>
      <c r="AF1265" s="1">
        <v>2.0</v>
      </c>
      <c r="AG1265" s="1">
        <v>2.0</v>
      </c>
      <c r="AH1265" s="1">
        <v>1.0</v>
      </c>
      <c r="AI1265" s="1">
        <v>2.0</v>
      </c>
      <c r="AJ1265" s="1">
        <v>4.0</v>
      </c>
      <c r="AK1265" s="1">
        <v>2.0</v>
      </c>
      <c r="AL1265" s="1">
        <v>3.0</v>
      </c>
      <c r="AM1265" s="1">
        <v>2.0</v>
      </c>
      <c r="AN1265" s="1">
        <v>2.0</v>
      </c>
      <c r="AO1265" s="1">
        <v>2.0</v>
      </c>
      <c r="AP1265" s="1">
        <v>3.0</v>
      </c>
      <c r="AQ1265" s="1">
        <v>1.0</v>
      </c>
      <c r="AR1265" s="1">
        <v>2.0</v>
      </c>
      <c r="AS1265" s="1">
        <v>2.0</v>
      </c>
      <c r="AT1265" s="1">
        <v>2.0</v>
      </c>
      <c r="AU1265" s="1">
        <v>2.0</v>
      </c>
      <c r="AV1265" s="1">
        <v>4.0</v>
      </c>
      <c r="AW1265" s="1">
        <v>2.0</v>
      </c>
      <c r="AX1265" s="1">
        <v>2.0</v>
      </c>
      <c r="AY1265" s="1">
        <v>2.0</v>
      </c>
      <c r="AZ1265" s="1">
        <v>3.0</v>
      </c>
      <c r="BA1265" s="1">
        <v>2.0</v>
      </c>
      <c r="BB1265" s="1">
        <v>3.0</v>
      </c>
      <c r="BC1265" s="1">
        <v>2.0</v>
      </c>
      <c r="BD1265" s="1">
        <v>2.0</v>
      </c>
      <c r="BE1265" s="1">
        <v>3.0</v>
      </c>
      <c r="BF1265" s="1">
        <v>2.0</v>
      </c>
      <c r="BG1265" s="1">
        <v>2.0</v>
      </c>
      <c r="BH1265" s="1">
        <v>2.0</v>
      </c>
      <c r="BI1265" s="1">
        <v>3.0</v>
      </c>
      <c r="BJ1265" s="1">
        <v>5.0</v>
      </c>
      <c r="BK1265" s="1">
        <v>4.0</v>
      </c>
      <c r="BL1265" s="1">
        <v>3.0</v>
      </c>
      <c r="BM1265" s="1">
        <v>4.0</v>
      </c>
      <c r="BN1265" s="1">
        <v>3.0</v>
      </c>
      <c r="BO1265" s="1">
        <v>4.0</v>
      </c>
      <c r="BP1265" s="1">
        <v>4.0</v>
      </c>
      <c r="BQ1265" s="1">
        <v>4.0</v>
      </c>
      <c r="BR1265" s="1">
        <v>3.0</v>
      </c>
      <c r="BS1265" s="1">
        <v>3.0</v>
      </c>
      <c r="BT1265" s="1">
        <v>2.0</v>
      </c>
      <c r="BU1265" s="1">
        <v>4.0</v>
      </c>
      <c r="BV1265" s="1">
        <v>2.0</v>
      </c>
      <c r="BW1265" s="1">
        <v>4.0</v>
      </c>
      <c r="BX1265" s="1">
        <v>3.0</v>
      </c>
      <c r="BY1265" s="1">
        <v>3.0</v>
      </c>
      <c r="BZ1265" s="1">
        <v>2.0</v>
      </c>
      <c r="CA1265" s="64">
        <f t="shared" si="32"/>
        <v>175</v>
      </c>
      <c r="CB1265" s="45">
        <f t="shared" si="33"/>
        <v>22</v>
      </c>
      <c r="CC1265" s="45">
        <f t="shared" si="34"/>
        <v>15</v>
      </c>
      <c r="CD1265" s="45">
        <f t="shared" si="35"/>
        <v>9</v>
      </c>
      <c r="CE1265" s="45">
        <f t="shared" si="36"/>
        <v>17</v>
      </c>
      <c r="CF1265" s="45">
        <f t="shared" si="37"/>
        <v>17</v>
      </c>
      <c r="CG1265" s="45">
        <f t="shared" si="38"/>
        <v>19</v>
      </c>
      <c r="CH1265" s="45">
        <f t="shared" si="39"/>
        <v>19</v>
      </c>
      <c r="CI1265" s="45">
        <f t="shared" si="40"/>
        <v>0.5</v>
      </c>
      <c r="CJ1265">
        <f t="shared" si="10"/>
        <v>29</v>
      </c>
      <c r="CK1265" s="45">
        <f t="shared" si="41"/>
        <v>23</v>
      </c>
      <c r="CM1265" s="40">
        <f>VLOOKUP(CB1265,'PROMIS 57 T-Score Conversions'!Q$3:R$35,2,TRUE)</f>
        <v>36.7</v>
      </c>
      <c r="CN1265" s="44" t="str">
        <f t="shared" si="20"/>
        <v>Moderate</v>
      </c>
      <c r="CO1265" s="40">
        <f>VLOOKUP(CC1265,'PROMIS 57 T-Score Conversions'!A$3:B$35,2,TRUE)</f>
        <v>53.2</v>
      </c>
      <c r="CP1265" s="39" t="str">
        <f t="shared" si="21"/>
        <v>Mild</v>
      </c>
      <c r="CQ1265" s="40">
        <f>VLOOKUP(CD1265,'PROMIS 57 T-Score Conversions'!E$3:F$35,2,TRUE)</f>
        <v>44.7</v>
      </c>
      <c r="CR1265" s="39" t="str">
        <f t="shared" si="22"/>
        <v>Normal</v>
      </c>
      <c r="CS1265" s="40">
        <f>VLOOKUP(CE1265,'PROMIS 57 T-Score Conversions'!U$3:V$35,2,TRUE)</f>
        <v>50.4</v>
      </c>
      <c r="CT1265" s="39" t="str">
        <f t="shared" si="42"/>
        <v>Normal</v>
      </c>
      <c r="CU1265" s="40">
        <f>VLOOKUP(CF1265,'PROMIS 57 T-Score Conversions'!Y$3:Z$35,2,TRUE)</f>
        <v>46.7</v>
      </c>
      <c r="CV1265" s="39" t="str">
        <f t="shared" si="24"/>
        <v>Normal</v>
      </c>
      <c r="CW1265" s="40">
        <f>vlookup(CG1265,'PROMIS 57 T-Score Conversions'!M$3:N$35,2,TRUE)</f>
        <v>39.3</v>
      </c>
      <c r="CX1265" s="39" t="str">
        <f t="shared" si="25"/>
        <v>Moderate</v>
      </c>
      <c r="CY1265" s="40">
        <f>VLOOKup(CH1265,'PROMIS 57 T-Score Conversions'!I$3:J$35,2,TRUE)</f>
        <v>58.1</v>
      </c>
      <c r="CZ1265" s="39" t="str">
        <f t="shared" si="26"/>
        <v>Mild</v>
      </c>
      <c r="DA1265" s="37">
        <f>VLOOKUP(CJ1265,'PROMIS 57 T-Score Conversions'!AC$3:AD$35,2,TRUE)</f>
        <v>44.43</v>
      </c>
      <c r="DB1265" s="44" t="str">
        <f t="shared" si="30"/>
        <v>Mild</v>
      </c>
      <c r="DC1265" s="40">
        <f>VLOOKUP(CK1265,'PROMIS 57 T-Score Conversions'!AG$3:AH$35,2,TRUE)</f>
        <v>42.51</v>
      </c>
      <c r="DD1265" s="39" t="str">
        <f t="shared" si="31"/>
        <v>Normal</v>
      </c>
    </row>
    <row r="1266">
      <c r="A1266" s="1" t="b">
        <v>1</v>
      </c>
      <c r="B1266" s="1" t="b">
        <v>1</v>
      </c>
      <c r="C1266" s="20">
        <v>44282.675377685184</v>
      </c>
      <c r="D1266" s="1" t="s">
        <v>641</v>
      </c>
      <c r="E1266" s="1">
        <v>2468.0</v>
      </c>
      <c r="F1266" s="1">
        <v>4.0</v>
      </c>
      <c r="G1266" s="1">
        <v>5.0</v>
      </c>
      <c r="H1266" s="1">
        <v>5.0</v>
      </c>
      <c r="I1266" s="1">
        <v>5.0</v>
      </c>
      <c r="J1266" s="1">
        <v>4.0</v>
      </c>
      <c r="K1266" s="1">
        <v>4.0</v>
      </c>
      <c r="L1266" s="1">
        <v>5.0</v>
      </c>
      <c r="M1266" s="1">
        <v>5.0</v>
      </c>
      <c r="N1266" s="1">
        <v>1.0</v>
      </c>
      <c r="O1266" s="1">
        <v>1.0</v>
      </c>
      <c r="P1266" s="1">
        <v>1.0</v>
      </c>
      <c r="Q1266" s="1">
        <v>2.0</v>
      </c>
      <c r="R1266" s="1">
        <v>2.0</v>
      </c>
      <c r="S1266" s="1">
        <v>1.0</v>
      </c>
      <c r="T1266" s="1">
        <v>2.0</v>
      </c>
      <c r="U1266" s="1">
        <v>1.0</v>
      </c>
      <c r="V1266" s="1">
        <v>1.0</v>
      </c>
      <c r="W1266" s="1">
        <v>1.0</v>
      </c>
      <c r="X1266" s="1">
        <v>1.0</v>
      </c>
      <c r="Y1266" s="1">
        <v>1.0</v>
      </c>
      <c r="Z1266" s="1">
        <v>2.0</v>
      </c>
      <c r="AA1266" s="1">
        <v>2.0</v>
      </c>
      <c r="AB1266" s="1">
        <v>1.0</v>
      </c>
      <c r="AC1266" s="1">
        <v>1.0</v>
      </c>
      <c r="AD1266" s="1">
        <v>3.0</v>
      </c>
      <c r="AE1266" s="1">
        <v>3.0</v>
      </c>
      <c r="AF1266" s="1">
        <v>3.0</v>
      </c>
      <c r="AG1266" s="1">
        <v>3.0</v>
      </c>
      <c r="AH1266" s="1">
        <v>2.0</v>
      </c>
      <c r="AI1266" s="1">
        <v>3.0</v>
      </c>
      <c r="AJ1266" s="1">
        <v>4.0</v>
      </c>
      <c r="AK1266" s="1">
        <v>3.0</v>
      </c>
      <c r="AL1266" s="1">
        <v>3.0</v>
      </c>
      <c r="AM1266" s="1">
        <v>3.0</v>
      </c>
      <c r="AN1266" s="1">
        <v>3.0</v>
      </c>
      <c r="AO1266" s="1">
        <v>3.0</v>
      </c>
      <c r="AP1266" s="1">
        <v>4.0</v>
      </c>
      <c r="AQ1266" s="1">
        <v>2.0</v>
      </c>
      <c r="AR1266" s="1">
        <v>3.0</v>
      </c>
      <c r="AS1266" s="1">
        <v>2.0</v>
      </c>
      <c r="AT1266" s="1">
        <v>2.0</v>
      </c>
      <c r="AU1266" s="1">
        <v>2.0</v>
      </c>
      <c r="AV1266" s="1">
        <v>2.0</v>
      </c>
      <c r="AW1266" s="1">
        <v>2.0</v>
      </c>
      <c r="AX1266" s="1">
        <v>1.0</v>
      </c>
      <c r="AY1266" s="1">
        <v>1.0</v>
      </c>
      <c r="AZ1266" s="1">
        <v>1.0</v>
      </c>
      <c r="BA1266" s="1">
        <v>2.0</v>
      </c>
      <c r="BB1266" s="1">
        <v>2.0</v>
      </c>
      <c r="BC1266" s="1">
        <v>2.0</v>
      </c>
      <c r="BD1266" s="1">
        <v>2.0</v>
      </c>
      <c r="BE1266" s="1">
        <v>2.0</v>
      </c>
      <c r="BF1266" s="1">
        <v>2.0</v>
      </c>
      <c r="BG1266" s="1">
        <v>2.0</v>
      </c>
      <c r="BH1266" s="1">
        <v>2.0</v>
      </c>
      <c r="BI1266" s="1">
        <v>2.0</v>
      </c>
      <c r="BJ1266" s="1">
        <v>3.0</v>
      </c>
      <c r="BK1266" s="1">
        <v>2.0</v>
      </c>
      <c r="BL1266" s="1">
        <v>2.0</v>
      </c>
      <c r="BM1266" s="1">
        <v>2.0</v>
      </c>
      <c r="BN1266" s="1">
        <v>3.0</v>
      </c>
      <c r="BO1266" s="1">
        <v>3.0</v>
      </c>
      <c r="BP1266" s="1">
        <v>2.0</v>
      </c>
      <c r="BQ1266" s="1">
        <v>2.0</v>
      </c>
      <c r="BR1266" s="1">
        <v>2.0</v>
      </c>
      <c r="BS1266" s="1">
        <v>4.0</v>
      </c>
      <c r="BT1266" s="1">
        <v>4.0</v>
      </c>
      <c r="BU1266" s="1">
        <v>4.0</v>
      </c>
      <c r="BV1266" s="1">
        <v>4.0</v>
      </c>
      <c r="BW1266" s="1">
        <v>4.0</v>
      </c>
      <c r="BX1266" s="1">
        <v>2.0</v>
      </c>
      <c r="BY1266" s="1">
        <v>3.0</v>
      </c>
      <c r="BZ1266" s="1">
        <v>4.0</v>
      </c>
      <c r="CA1266" s="64">
        <f t="shared" si="32"/>
        <v>184</v>
      </c>
      <c r="CB1266" s="45">
        <f t="shared" si="33"/>
        <v>37</v>
      </c>
      <c r="CC1266" s="45">
        <f t="shared" si="34"/>
        <v>11</v>
      </c>
      <c r="CD1266" s="45">
        <f t="shared" si="35"/>
        <v>10</v>
      </c>
      <c r="CE1266" s="45">
        <f t="shared" si="36"/>
        <v>24</v>
      </c>
      <c r="CF1266" s="45">
        <f t="shared" si="37"/>
        <v>23</v>
      </c>
      <c r="CG1266" s="45">
        <f t="shared" si="38"/>
        <v>13</v>
      </c>
      <c r="CH1266" s="45">
        <f t="shared" si="39"/>
        <v>16</v>
      </c>
      <c r="CI1266" s="45">
        <f t="shared" si="40"/>
        <v>0.3</v>
      </c>
      <c r="CJ1266">
        <f t="shared" si="10"/>
        <v>18</v>
      </c>
      <c r="CK1266" s="45">
        <f t="shared" si="41"/>
        <v>29</v>
      </c>
      <c r="CM1266" s="40">
        <f>VLOOKUP(CB1266,'PROMIS 57 T-Score Conversions'!Q$3:R$35,2,TRUE)</f>
        <v>49.2</v>
      </c>
      <c r="CN1266" s="44" t="str">
        <f t="shared" si="20"/>
        <v>Normal</v>
      </c>
      <c r="CO1266" s="40">
        <f>VLOOKUP(CC1266,'PROMIS 57 T-Score Conversions'!A$3:B$35,2,TRUE)</f>
        <v>47.8</v>
      </c>
      <c r="CP1266" s="39" t="str">
        <f t="shared" si="21"/>
        <v>Normal</v>
      </c>
      <c r="CQ1266" s="40">
        <f>VLOOKUP(CD1266,'PROMIS 57 T-Score Conversions'!E$3:F$35,2,TRUE)</f>
        <v>47.5</v>
      </c>
      <c r="CR1266" s="39" t="str">
        <f t="shared" si="22"/>
        <v>Normal</v>
      </c>
      <c r="CS1266" s="40">
        <f>VLOOKUP(CE1266,'PROMIS 57 T-Score Conversions'!U$3:V$35,2,TRUE)</f>
        <v>57.5</v>
      </c>
      <c r="CT1266" s="39" t="str">
        <f t="shared" si="42"/>
        <v>Mild</v>
      </c>
      <c r="CU1266" s="40">
        <f>VLOOKUP(CF1266,'PROMIS 57 T-Score Conversions'!Y$3:Z$35,2,TRUE)</f>
        <v>53.3</v>
      </c>
      <c r="CV1266" s="39" t="str">
        <f t="shared" si="24"/>
        <v>Normal</v>
      </c>
      <c r="CW1266" s="40">
        <f>vlookup(CG1266,'PROMIS 57 T-Score Conversions'!M$3:N$35,2,TRUE)</f>
        <v>34.5</v>
      </c>
      <c r="CX1266" s="39" t="str">
        <f t="shared" si="25"/>
        <v>Moderate</v>
      </c>
      <c r="CY1266" s="40">
        <f>VLOOKup(CH1266,'PROMIS 57 T-Score Conversions'!I$3:J$35,2,TRUE)</f>
        <v>55.8</v>
      </c>
      <c r="CZ1266" s="39" t="str">
        <f t="shared" si="26"/>
        <v>Mild</v>
      </c>
      <c r="DA1266" s="37">
        <f>VLOOKUP(CJ1266,'PROMIS 57 T-Score Conversions'!AC$3:AD$35,2,TRUE)</f>
        <v>35.56</v>
      </c>
      <c r="DB1266" s="44" t="str">
        <f t="shared" si="30"/>
        <v>Moderate</v>
      </c>
      <c r="DC1266" s="40">
        <f>VLOOKUP(CK1266,'PROMIS 57 T-Score Conversions'!AG$3:AH$35,2,TRUE)</f>
        <v>48.16</v>
      </c>
      <c r="DD1266" s="39" t="str">
        <f t="shared" si="31"/>
        <v>Normal</v>
      </c>
    </row>
    <row r="1267">
      <c r="A1267" s="1" t="b">
        <v>1</v>
      </c>
      <c r="B1267" s="1" t="b">
        <v>1</v>
      </c>
      <c r="C1267" s="20">
        <v>44283.485393703704</v>
      </c>
      <c r="D1267" s="1" t="s">
        <v>551</v>
      </c>
      <c r="E1267" s="1">
        <v>2387.0</v>
      </c>
      <c r="F1267" s="1">
        <v>3.0</v>
      </c>
      <c r="G1267" s="1">
        <v>4.0</v>
      </c>
      <c r="H1267" s="1">
        <v>5.0</v>
      </c>
      <c r="I1267" s="1">
        <v>3.0</v>
      </c>
      <c r="J1267" s="1">
        <v>1.0</v>
      </c>
      <c r="K1267" s="1">
        <v>3.0</v>
      </c>
      <c r="L1267" s="1">
        <v>3.0</v>
      </c>
      <c r="M1267" s="1">
        <v>1.0</v>
      </c>
      <c r="N1267" s="1">
        <v>1.0</v>
      </c>
      <c r="O1267" s="1">
        <v>3.0</v>
      </c>
      <c r="P1267" s="1">
        <v>2.0</v>
      </c>
      <c r="Q1267" s="1">
        <v>3.0</v>
      </c>
      <c r="R1267" s="1">
        <v>3.0</v>
      </c>
      <c r="S1267" s="1">
        <v>2.0</v>
      </c>
      <c r="T1267" s="1">
        <v>3.0</v>
      </c>
      <c r="U1267" s="1">
        <v>4.0</v>
      </c>
      <c r="V1267" s="1">
        <v>2.0</v>
      </c>
      <c r="W1267" s="1">
        <v>2.0</v>
      </c>
      <c r="X1267" s="1">
        <v>3.0</v>
      </c>
      <c r="Y1267" s="1">
        <v>3.0</v>
      </c>
      <c r="Z1267" s="1">
        <v>3.0</v>
      </c>
      <c r="AA1267" s="1">
        <v>3.0</v>
      </c>
      <c r="AB1267" s="1">
        <v>3.0</v>
      </c>
      <c r="AC1267" s="1">
        <v>3.0</v>
      </c>
      <c r="AD1267" s="1">
        <v>4.0</v>
      </c>
      <c r="AE1267" s="1">
        <v>5.0</v>
      </c>
      <c r="AF1267" s="1">
        <v>3.0</v>
      </c>
      <c r="AG1267" s="1">
        <v>3.0</v>
      </c>
      <c r="AH1267" s="1">
        <v>5.0</v>
      </c>
      <c r="AI1267" s="1">
        <v>5.0</v>
      </c>
      <c r="AJ1267" s="1">
        <v>5.0</v>
      </c>
      <c r="AK1267" s="1">
        <v>5.0</v>
      </c>
      <c r="AL1267" s="1">
        <v>3.0</v>
      </c>
      <c r="AM1267" s="1">
        <v>4.0</v>
      </c>
      <c r="AN1267" s="1">
        <v>3.0</v>
      </c>
      <c r="AO1267" s="1">
        <v>3.0</v>
      </c>
      <c r="AP1267" s="1">
        <v>4.0</v>
      </c>
      <c r="AQ1267" s="1">
        <v>4.0</v>
      </c>
      <c r="AR1267" s="1">
        <v>3.0</v>
      </c>
      <c r="AS1267" s="1">
        <v>3.0</v>
      </c>
      <c r="AT1267" s="1">
        <v>1.0</v>
      </c>
      <c r="AU1267" s="1">
        <v>1.0</v>
      </c>
      <c r="AV1267" s="1">
        <v>1.0</v>
      </c>
      <c r="AW1267" s="1">
        <v>1.0</v>
      </c>
      <c r="AX1267" s="1">
        <v>1.0</v>
      </c>
      <c r="AY1267" s="1">
        <v>1.0</v>
      </c>
      <c r="AZ1267" s="1">
        <v>1.0</v>
      </c>
      <c r="BA1267" s="1">
        <v>1.0</v>
      </c>
      <c r="BB1267" s="1">
        <v>5.0</v>
      </c>
      <c r="BC1267" s="1">
        <v>5.0</v>
      </c>
      <c r="BD1267" s="1">
        <v>5.0</v>
      </c>
      <c r="BE1267" s="1">
        <v>5.0</v>
      </c>
      <c r="BF1267" s="1">
        <v>5.0</v>
      </c>
      <c r="BG1267" s="1">
        <v>5.0</v>
      </c>
      <c r="BH1267" s="1">
        <v>5.0</v>
      </c>
      <c r="BI1267" s="1">
        <v>5.0</v>
      </c>
      <c r="BJ1267" s="1">
        <v>6.0</v>
      </c>
      <c r="BK1267" s="1">
        <v>1.0</v>
      </c>
      <c r="BL1267" s="1">
        <v>2.0</v>
      </c>
      <c r="BM1267" s="1">
        <v>2.0</v>
      </c>
      <c r="BN1267" s="1">
        <v>2.0</v>
      </c>
      <c r="BO1267" s="1">
        <v>2.0</v>
      </c>
      <c r="BP1267" s="1">
        <v>2.0</v>
      </c>
      <c r="BQ1267" s="1">
        <v>2.0</v>
      </c>
      <c r="BR1267" s="1">
        <v>2.0</v>
      </c>
      <c r="BS1267" s="1">
        <v>5.0</v>
      </c>
      <c r="BT1267" s="1">
        <v>5.0</v>
      </c>
      <c r="BU1267" s="1">
        <v>5.0</v>
      </c>
      <c r="BV1267" s="1">
        <v>5.0</v>
      </c>
      <c r="BW1267" s="1">
        <v>5.0</v>
      </c>
      <c r="BX1267" s="1">
        <v>5.0</v>
      </c>
      <c r="BY1267" s="1">
        <v>5.0</v>
      </c>
      <c r="BZ1267" s="1">
        <v>5.0</v>
      </c>
      <c r="CA1267" s="64">
        <f t="shared" si="32"/>
        <v>237</v>
      </c>
      <c r="CB1267" s="45">
        <f t="shared" si="33"/>
        <v>23</v>
      </c>
      <c r="CC1267" s="45">
        <f t="shared" si="34"/>
        <v>21</v>
      </c>
      <c r="CD1267" s="45">
        <f t="shared" si="35"/>
        <v>22</v>
      </c>
      <c r="CE1267" s="45">
        <f t="shared" si="36"/>
        <v>35</v>
      </c>
      <c r="CF1267" s="45">
        <f t="shared" si="37"/>
        <v>27</v>
      </c>
      <c r="CG1267" s="45">
        <f t="shared" si="38"/>
        <v>8</v>
      </c>
      <c r="CH1267" s="45">
        <f t="shared" si="39"/>
        <v>40</v>
      </c>
      <c r="CI1267" s="45">
        <f t="shared" si="40"/>
        <v>0.6</v>
      </c>
      <c r="CJ1267">
        <f t="shared" si="10"/>
        <v>15</v>
      </c>
      <c r="CK1267" s="45">
        <f t="shared" si="41"/>
        <v>40</v>
      </c>
      <c r="CM1267" s="40">
        <f>VLOOKUP(CB1267,'PROMIS 57 T-Score Conversions'!Q$3:R$35,2,TRUE)</f>
        <v>37.4</v>
      </c>
      <c r="CN1267" s="44" t="str">
        <f t="shared" si="20"/>
        <v>Moderate</v>
      </c>
      <c r="CO1267" s="40">
        <f>VLOOKUP(CC1267,'PROMIS 57 T-Score Conversions'!A$3:B$35,2,TRUE)</f>
        <v>59.4</v>
      </c>
      <c r="CP1267" s="39" t="str">
        <f t="shared" si="21"/>
        <v>Moderate</v>
      </c>
      <c r="CQ1267" s="40">
        <f>VLOOKUP(CD1267,'PROMIS 57 T-Score Conversions'!E$3:F$35,2,TRUE)</f>
        <v>60.3</v>
      </c>
      <c r="CR1267" s="39" t="str">
        <f t="shared" si="22"/>
        <v>Moderate</v>
      </c>
      <c r="CS1267" s="40">
        <f>VLOOKUP(CE1267,'PROMIS 57 T-Score Conversions'!U$3:V$35,2,TRUE)</f>
        <v>68.6</v>
      </c>
      <c r="CT1267" s="39" t="str">
        <f t="shared" si="42"/>
        <v>Moderate</v>
      </c>
      <c r="CU1267" s="40">
        <f>VLOOKUP(CF1267,'PROMIS 57 T-Score Conversions'!Y$3:Z$35,2,TRUE)</f>
        <v>57.3</v>
      </c>
      <c r="CV1267" s="39" t="str">
        <f t="shared" si="24"/>
        <v>Mild</v>
      </c>
      <c r="CW1267" s="40">
        <f>vlookup(CG1267,'PROMIS 57 T-Score Conversions'!M$3:N$35,2,TRUE)</f>
        <v>25.91</v>
      </c>
      <c r="CX1267" s="39" t="str">
        <f t="shared" si="25"/>
        <v>Severe</v>
      </c>
      <c r="CY1267" s="40">
        <f>VLOOKup(CH1267,'PROMIS 57 T-Score Conversions'!I$3:J$35,2,TRUE)</f>
        <v>77</v>
      </c>
      <c r="CZ1267" s="39" t="str">
        <f t="shared" si="26"/>
        <v>Severe</v>
      </c>
      <c r="DA1267" s="37">
        <f>VLOOKUP(CJ1267,'PROMIS 57 T-Score Conversions'!AC$3:AD$35,2,TRUE)</f>
        <v>33.06</v>
      </c>
      <c r="DB1267" s="44" t="str">
        <f t="shared" si="30"/>
        <v>Moderate</v>
      </c>
      <c r="DC1267" s="40">
        <f>VLOOKUP(CK1267,'PROMIS 57 T-Score Conversions'!AG$3:AH$35,2,TRUE)</f>
        <v>67.09</v>
      </c>
      <c r="DD1267" s="39" t="str">
        <f t="shared" si="31"/>
        <v>Moderate</v>
      </c>
    </row>
    <row r="1268">
      <c r="A1268" s="1" t="b">
        <v>1</v>
      </c>
      <c r="B1268" s="1" t="b">
        <v>1</v>
      </c>
      <c r="C1268" s="20">
        <v>44283.82657765046</v>
      </c>
      <c r="D1268" s="1" t="s">
        <v>668</v>
      </c>
      <c r="E1268" s="1">
        <v>2497.0</v>
      </c>
      <c r="F1268" s="1">
        <v>5.0</v>
      </c>
      <c r="G1268" s="1">
        <v>5.0</v>
      </c>
      <c r="H1268" s="1">
        <v>5.0</v>
      </c>
      <c r="I1268" s="1">
        <v>5.0</v>
      </c>
      <c r="J1268" s="1">
        <v>4.0</v>
      </c>
      <c r="K1268" s="1">
        <v>5.0</v>
      </c>
      <c r="L1268" s="1">
        <v>4.0</v>
      </c>
      <c r="M1268" s="1">
        <v>4.0</v>
      </c>
      <c r="N1268" s="1">
        <v>3.0</v>
      </c>
      <c r="O1268" s="1">
        <v>3.0</v>
      </c>
      <c r="P1268" s="1">
        <v>4.0</v>
      </c>
      <c r="Q1268" s="1">
        <v>4.0</v>
      </c>
      <c r="R1268" s="1">
        <v>3.0</v>
      </c>
      <c r="S1268" s="1">
        <v>2.0</v>
      </c>
      <c r="T1268" s="1">
        <v>3.0</v>
      </c>
      <c r="U1268" s="1">
        <v>2.0</v>
      </c>
      <c r="V1268" s="1">
        <v>2.0</v>
      </c>
      <c r="W1268" s="1">
        <v>2.0</v>
      </c>
      <c r="X1268" s="1">
        <v>3.0</v>
      </c>
      <c r="Y1268" s="1">
        <v>2.0</v>
      </c>
      <c r="Z1268" s="1">
        <v>2.0</v>
      </c>
      <c r="AA1268" s="1">
        <v>3.0</v>
      </c>
      <c r="AB1268" s="1">
        <v>1.0</v>
      </c>
      <c r="AC1268" s="1">
        <v>1.0</v>
      </c>
      <c r="AD1268" s="1">
        <v>4.0</v>
      </c>
      <c r="AE1268" s="1">
        <v>4.0</v>
      </c>
      <c r="AF1268" s="1">
        <v>3.0</v>
      </c>
      <c r="AG1268" s="1">
        <v>3.0</v>
      </c>
      <c r="AH1268" s="1">
        <v>3.0</v>
      </c>
      <c r="AI1268" s="1">
        <v>4.0</v>
      </c>
      <c r="AJ1268" s="1">
        <v>4.0</v>
      </c>
      <c r="AK1268" s="1">
        <v>4.0</v>
      </c>
      <c r="AL1268" s="1">
        <v>3.0</v>
      </c>
      <c r="AM1268" s="1">
        <v>3.0</v>
      </c>
      <c r="AN1268" s="1">
        <v>3.0</v>
      </c>
      <c r="AO1268" s="1">
        <v>3.0</v>
      </c>
      <c r="AP1268" s="1">
        <v>3.0</v>
      </c>
      <c r="AQ1268" s="1">
        <v>3.0</v>
      </c>
      <c r="AR1268" s="1">
        <v>3.0</v>
      </c>
      <c r="AS1268" s="1">
        <v>3.0</v>
      </c>
      <c r="AT1268" s="1">
        <v>5.0</v>
      </c>
      <c r="AU1268" s="1">
        <v>5.0</v>
      </c>
      <c r="AV1268" s="1">
        <v>3.0</v>
      </c>
      <c r="AW1268" s="1">
        <v>5.0</v>
      </c>
      <c r="AX1268" s="1">
        <v>4.0</v>
      </c>
      <c r="AY1268" s="1">
        <v>4.0</v>
      </c>
      <c r="AZ1268" s="1">
        <v>4.0</v>
      </c>
      <c r="BA1268" s="1">
        <v>4.0</v>
      </c>
      <c r="BB1268" s="1">
        <v>3.0</v>
      </c>
      <c r="BC1268" s="1">
        <v>3.0</v>
      </c>
      <c r="BD1268" s="1">
        <v>3.0</v>
      </c>
      <c r="BE1268" s="1">
        <v>3.0</v>
      </c>
      <c r="BF1268" s="1">
        <v>3.0</v>
      </c>
      <c r="BG1268" s="1">
        <v>3.0</v>
      </c>
      <c r="BH1268" s="1">
        <v>3.0</v>
      </c>
      <c r="BI1268" s="1">
        <v>3.0</v>
      </c>
      <c r="BJ1268" s="1">
        <v>6.0</v>
      </c>
      <c r="BK1268" s="1">
        <v>2.0</v>
      </c>
      <c r="BL1268" s="1">
        <v>3.0</v>
      </c>
      <c r="BM1268" s="1">
        <v>3.0</v>
      </c>
      <c r="BN1268" s="1">
        <v>3.0</v>
      </c>
      <c r="BO1268" s="1">
        <v>3.0</v>
      </c>
      <c r="BP1268" s="1">
        <v>2.0</v>
      </c>
      <c r="BQ1268" s="1">
        <v>3.0</v>
      </c>
      <c r="BR1268" s="1">
        <v>3.0</v>
      </c>
      <c r="BS1268" s="1">
        <v>3.0</v>
      </c>
      <c r="BT1268" s="1">
        <v>3.0</v>
      </c>
      <c r="BU1268" s="1">
        <v>4.0</v>
      </c>
      <c r="BV1268" s="1">
        <v>4.0</v>
      </c>
      <c r="BW1268" s="1">
        <v>4.0</v>
      </c>
      <c r="BX1268" s="1">
        <v>3.0</v>
      </c>
      <c r="BY1268" s="1">
        <v>4.0</v>
      </c>
      <c r="BZ1268" s="1">
        <v>4.0</v>
      </c>
      <c r="CA1268" s="64">
        <f t="shared" si="32"/>
        <v>245</v>
      </c>
      <c r="CB1268" s="45">
        <f t="shared" si="33"/>
        <v>37</v>
      </c>
      <c r="CC1268" s="45">
        <f t="shared" si="34"/>
        <v>24</v>
      </c>
      <c r="CD1268" s="45">
        <f t="shared" si="35"/>
        <v>16</v>
      </c>
      <c r="CE1268" s="45">
        <f t="shared" si="36"/>
        <v>29</v>
      </c>
      <c r="CF1268" s="45">
        <f t="shared" si="37"/>
        <v>24</v>
      </c>
      <c r="CG1268" s="45">
        <f t="shared" si="38"/>
        <v>34</v>
      </c>
      <c r="CH1268" s="45">
        <f t="shared" si="39"/>
        <v>24</v>
      </c>
      <c r="CI1268" s="45">
        <f t="shared" si="40"/>
        <v>0.6</v>
      </c>
      <c r="CJ1268">
        <f t="shared" si="10"/>
        <v>22</v>
      </c>
      <c r="CK1268" s="45">
        <f t="shared" si="41"/>
        <v>29</v>
      </c>
      <c r="CM1268" s="40">
        <f>VLOOKUP(CB1268,'PROMIS 57 T-Score Conversions'!Q$3:R$35,2,TRUE)</f>
        <v>49.2</v>
      </c>
      <c r="CN1268" s="44" t="str">
        <f t="shared" si="20"/>
        <v>Normal</v>
      </c>
      <c r="CO1268" s="40">
        <f>VLOOKUP(CC1268,'PROMIS 57 T-Score Conversions'!A$3:B$35,2,TRUE)</f>
        <v>62.5</v>
      </c>
      <c r="CP1268" s="39" t="str">
        <f t="shared" si="21"/>
        <v>Moderate</v>
      </c>
      <c r="CQ1268" s="40">
        <f>VLOOKUP(CD1268,'PROMIS 57 T-Score Conversions'!E$3:F$35,2,TRUE)</f>
        <v>55.1</v>
      </c>
      <c r="CR1268" s="39" t="str">
        <f t="shared" si="22"/>
        <v>Mild</v>
      </c>
      <c r="CS1268" s="40">
        <f>VLOOKUP(CE1268,'PROMIS 57 T-Score Conversions'!U$3:V$35,2,TRUE)</f>
        <v>62.3</v>
      </c>
      <c r="CT1268" s="39" t="str">
        <f t="shared" si="42"/>
        <v>Moderate</v>
      </c>
      <c r="CU1268" s="40">
        <f>VLOOKUP(CF1268,'PROMIS 57 T-Score Conversions'!Y$3:Z$35,2,TRUE)</f>
        <v>54.3</v>
      </c>
      <c r="CV1268" s="39" t="str">
        <f t="shared" si="24"/>
        <v>Normal</v>
      </c>
      <c r="CW1268" s="40">
        <f>vlookup(CG1268,'PROMIS 57 T-Score Conversions'!M$3:N$35,2,TRUE)</f>
        <v>53.6</v>
      </c>
      <c r="CX1268" s="39" t="str">
        <f t="shared" si="25"/>
        <v>Normal</v>
      </c>
      <c r="CY1268" s="40">
        <f>VLOOKup(CH1268,'PROMIS 57 T-Score Conversions'!I$3:J$35,2,TRUE)</f>
        <v>61.5</v>
      </c>
      <c r="CZ1268" s="39" t="str">
        <f t="shared" si="26"/>
        <v>Moderate</v>
      </c>
      <c r="DA1268" s="37">
        <f>VLOOKUP(CJ1268,'PROMIS 57 T-Score Conversions'!AC$3:AD$35,2,TRUE)</f>
        <v>38.71</v>
      </c>
      <c r="DB1268" s="44" t="str">
        <f t="shared" si="30"/>
        <v>Moderate</v>
      </c>
      <c r="DC1268" s="40">
        <f>VLOOKUP(CK1268,'PROMIS 57 T-Score Conversions'!AG$3:AH$35,2,TRUE)</f>
        <v>48.16</v>
      </c>
      <c r="DD1268" s="39" t="str">
        <f t="shared" si="31"/>
        <v>Normal</v>
      </c>
    </row>
    <row r="1269">
      <c r="A1269" s="1" t="b">
        <v>1</v>
      </c>
      <c r="B1269" s="1" t="b">
        <v>1</v>
      </c>
      <c r="C1269" s="20">
        <v>44284.01162925926</v>
      </c>
      <c r="D1269" s="1" t="s">
        <v>409</v>
      </c>
      <c r="E1269" s="1">
        <v>2227.0</v>
      </c>
      <c r="F1269" s="1">
        <v>5.0</v>
      </c>
      <c r="G1269" s="1">
        <v>5.0</v>
      </c>
      <c r="H1269" s="1">
        <v>5.0</v>
      </c>
      <c r="I1269" s="1">
        <v>5.0</v>
      </c>
      <c r="J1269" s="1">
        <v>5.0</v>
      </c>
      <c r="K1269" s="1">
        <v>5.0</v>
      </c>
      <c r="L1269" s="1">
        <v>5.0</v>
      </c>
      <c r="M1269" s="1">
        <v>5.0</v>
      </c>
      <c r="N1269" s="1">
        <v>2.0</v>
      </c>
      <c r="O1269" s="1">
        <v>1.0</v>
      </c>
      <c r="P1269" s="1">
        <v>1.0</v>
      </c>
      <c r="Q1269" s="1">
        <v>2.0</v>
      </c>
      <c r="R1269" s="1">
        <v>2.0</v>
      </c>
      <c r="S1269" s="1">
        <v>1.0</v>
      </c>
      <c r="T1269" s="1">
        <v>2.0</v>
      </c>
      <c r="U1269" s="1">
        <v>1.0</v>
      </c>
      <c r="V1269" s="1">
        <v>1.0</v>
      </c>
      <c r="W1269" s="1">
        <v>1.0</v>
      </c>
      <c r="X1269" s="1">
        <v>1.0</v>
      </c>
      <c r="Y1269" s="1">
        <v>1.0</v>
      </c>
      <c r="Z1269" s="1">
        <v>1.0</v>
      </c>
      <c r="AA1269" s="1">
        <v>1.0</v>
      </c>
      <c r="AB1269" s="1">
        <v>1.0</v>
      </c>
      <c r="AC1269" s="1">
        <v>1.0</v>
      </c>
      <c r="AD1269" s="1">
        <v>1.0</v>
      </c>
      <c r="AE1269" s="1">
        <v>2.0</v>
      </c>
      <c r="AF1269" s="1">
        <v>2.0</v>
      </c>
      <c r="AG1269" s="1">
        <v>2.0</v>
      </c>
      <c r="AH1269" s="1">
        <v>1.0</v>
      </c>
      <c r="AI1269" s="1">
        <v>2.0</v>
      </c>
      <c r="AJ1269" s="1">
        <v>2.0</v>
      </c>
      <c r="AK1269" s="1">
        <v>2.0</v>
      </c>
      <c r="AL1269" s="1">
        <v>1.0</v>
      </c>
      <c r="AM1269" s="1">
        <v>1.0</v>
      </c>
      <c r="AN1269" s="1">
        <v>1.0</v>
      </c>
      <c r="AO1269" s="1">
        <v>1.0</v>
      </c>
      <c r="AP1269" s="1">
        <v>2.0</v>
      </c>
      <c r="AQ1269" s="1">
        <v>1.0</v>
      </c>
      <c r="AR1269" s="1">
        <v>1.0</v>
      </c>
      <c r="AS1269" s="1">
        <v>1.0</v>
      </c>
      <c r="AT1269" s="1">
        <v>5.0</v>
      </c>
      <c r="AU1269" s="1">
        <v>5.0</v>
      </c>
      <c r="AV1269" s="1">
        <v>5.0</v>
      </c>
      <c r="AW1269" s="1">
        <v>5.0</v>
      </c>
      <c r="AX1269" s="1">
        <v>5.0</v>
      </c>
      <c r="AY1269" s="1">
        <v>5.0</v>
      </c>
      <c r="AZ1269" s="1">
        <v>5.0</v>
      </c>
      <c r="BA1269" s="1">
        <v>5.0</v>
      </c>
      <c r="BB1269" s="1">
        <v>1.0</v>
      </c>
      <c r="BC1269" s="1">
        <v>1.0</v>
      </c>
      <c r="BD1269" s="1">
        <v>1.0</v>
      </c>
      <c r="BE1269" s="1">
        <v>1.0</v>
      </c>
      <c r="BF1269" s="1">
        <v>2.0</v>
      </c>
      <c r="BG1269" s="1">
        <v>1.0</v>
      </c>
      <c r="BH1269" s="1">
        <v>1.0</v>
      </c>
      <c r="BI1269" s="1">
        <v>1.0</v>
      </c>
      <c r="BJ1269" s="1">
        <v>1.0</v>
      </c>
      <c r="BK1269" s="1">
        <v>3.0</v>
      </c>
      <c r="BL1269" s="1">
        <v>2.0</v>
      </c>
      <c r="BM1269" s="1">
        <v>2.0</v>
      </c>
      <c r="BN1269" s="1">
        <v>1.0</v>
      </c>
      <c r="BO1269" s="1">
        <v>3.0</v>
      </c>
      <c r="BP1269" s="1">
        <v>3.0</v>
      </c>
      <c r="BQ1269" s="1">
        <v>3.0</v>
      </c>
      <c r="BR1269" s="1">
        <v>3.0</v>
      </c>
      <c r="BS1269" s="1">
        <v>4.0</v>
      </c>
      <c r="BT1269" s="1">
        <v>2.0</v>
      </c>
      <c r="BU1269" s="1">
        <v>3.0</v>
      </c>
      <c r="BV1269" s="1">
        <v>3.0</v>
      </c>
      <c r="BW1269" s="1">
        <v>2.0</v>
      </c>
      <c r="BX1269" s="1">
        <v>3.0</v>
      </c>
      <c r="BY1269" s="1">
        <v>2.0</v>
      </c>
      <c r="BZ1269" s="1">
        <v>2.0</v>
      </c>
      <c r="CA1269" s="64">
        <f t="shared" si="32"/>
        <v>174</v>
      </c>
      <c r="CB1269" s="45">
        <f t="shared" si="33"/>
        <v>40</v>
      </c>
      <c r="CC1269" s="45">
        <f t="shared" si="34"/>
        <v>12</v>
      </c>
      <c r="CD1269" s="45">
        <f t="shared" si="35"/>
        <v>8</v>
      </c>
      <c r="CE1269" s="45">
        <f t="shared" si="36"/>
        <v>14</v>
      </c>
      <c r="CF1269" s="45">
        <f t="shared" si="37"/>
        <v>9</v>
      </c>
      <c r="CG1269" s="45">
        <f t="shared" si="38"/>
        <v>40</v>
      </c>
      <c r="CH1269" s="45">
        <f t="shared" si="39"/>
        <v>9</v>
      </c>
      <c r="CI1269" s="45">
        <f t="shared" si="40"/>
        <v>0.1</v>
      </c>
      <c r="CJ1269">
        <f t="shared" si="10"/>
        <v>20</v>
      </c>
      <c r="CK1269" s="45">
        <f t="shared" si="41"/>
        <v>21</v>
      </c>
      <c r="CM1269" s="40">
        <f>VLOOKUP(CB1269,'PROMIS 57 T-Score Conversions'!Q$3:R$35,2,TRUE)</f>
        <v>60.1</v>
      </c>
      <c r="CN1269" s="44" t="str">
        <f t="shared" si="20"/>
        <v>Normal</v>
      </c>
      <c r="CO1269" s="40">
        <f>VLOOKUP(CC1269,'PROMIS 57 T-Score Conversions'!A$3:B$35,2,TRUE)</f>
        <v>49.4</v>
      </c>
      <c r="CP1269" s="39" t="str">
        <f t="shared" si="21"/>
        <v>Normal</v>
      </c>
      <c r="CQ1269" s="40">
        <f>VLOOKUP(CD1269,'PROMIS 57 T-Score Conversions'!E$3:F$35,2,TRUE)</f>
        <v>38.2</v>
      </c>
      <c r="CR1269" s="39" t="str">
        <f t="shared" si="22"/>
        <v>Normal</v>
      </c>
      <c r="CS1269" s="40">
        <f>VLOOKUP(CE1269,'PROMIS 57 T-Score Conversions'!U$3:V$35,2,TRUE)</f>
        <v>46.9</v>
      </c>
      <c r="CT1269" s="39" t="str">
        <f t="shared" si="42"/>
        <v>Normal</v>
      </c>
      <c r="CU1269" s="40">
        <f>VLOOKUP(CF1269,'PROMIS 57 T-Score Conversions'!Y$3:Z$35,2,TRUE)</f>
        <v>33.1</v>
      </c>
      <c r="CV1269" s="39" t="str">
        <f t="shared" si="24"/>
        <v>Normal</v>
      </c>
      <c r="CW1269" s="40">
        <f>vlookup(CG1269,'PROMIS 57 T-Score Conversions'!M$3:N$35,2,TRUE)</f>
        <v>65.4</v>
      </c>
      <c r="CX1269" s="39" t="str">
        <f t="shared" si="25"/>
        <v>Normal</v>
      </c>
      <c r="CY1269" s="40">
        <f>VLOOKup(CH1269,'PROMIS 57 T-Score Conversions'!I$3:J$35,2,TRUE)</f>
        <v>47.9</v>
      </c>
      <c r="CZ1269" s="39" t="str">
        <f t="shared" si="26"/>
        <v>Normal</v>
      </c>
      <c r="DA1269" s="37">
        <f>VLOOKUP(CJ1269,'PROMIS 57 T-Score Conversions'!AC$3:AD$35,2,TRUE)</f>
        <v>37.15</v>
      </c>
      <c r="DB1269" s="44" t="str">
        <f t="shared" si="30"/>
        <v>Moderate</v>
      </c>
      <c r="DC1269" s="40">
        <f>VLOOKUP(CK1269,'PROMIS 57 T-Score Conversions'!AG$3:AH$35,2,TRUE)</f>
        <v>40.71</v>
      </c>
      <c r="DD1269" s="39" t="str">
        <f t="shared" si="31"/>
        <v>Normal</v>
      </c>
    </row>
    <row r="1270">
      <c r="A1270" s="1" t="b">
        <v>1</v>
      </c>
      <c r="B1270" s="1" t="b">
        <v>1</v>
      </c>
      <c r="C1270" s="20">
        <v>44284.74508208333</v>
      </c>
      <c r="D1270" s="1" t="s">
        <v>566</v>
      </c>
      <c r="E1270" s="1">
        <v>2426.0</v>
      </c>
      <c r="F1270" s="1">
        <v>1.0</v>
      </c>
      <c r="G1270" s="1">
        <v>3.0</v>
      </c>
      <c r="H1270" s="1">
        <v>3.0</v>
      </c>
      <c r="I1270" s="1">
        <v>3.0</v>
      </c>
      <c r="J1270" s="1">
        <v>1.0</v>
      </c>
      <c r="K1270" s="1">
        <v>2.0</v>
      </c>
      <c r="L1270" s="1">
        <v>3.0</v>
      </c>
      <c r="M1270" s="1">
        <v>1.0</v>
      </c>
      <c r="N1270" s="1">
        <v>2.0</v>
      </c>
      <c r="O1270" s="1">
        <v>2.0</v>
      </c>
      <c r="P1270" s="1">
        <v>2.0</v>
      </c>
      <c r="Q1270" s="1">
        <v>2.0</v>
      </c>
      <c r="R1270" s="1">
        <v>3.0</v>
      </c>
      <c r="S1270" s="1">
        <v>2.0</v>
      </c>
      <c r="T1270" s="1">
        <v>4.0</v>
      </c>
      <c r="U1270" s="1">
        <v>3.0</v>
      </c>
      <c r="V1270" s="1">
        <v>1.0</v>
      </c>
      <c r="W1270" s="1">
        <v>3.0</v>
      </c>
      <c r="X1270" s="1">
        <v>3.0</v>
      </c>
      <c r="Y1270" s="1">
        <v>1.0</v>
      </c>
      <c r="Z1270" s="1">
        <v>2.0</v>
      </c>
      <c r="AA1270" s="1">
        <v>2.0</v>
      </c>
      <c r="AB1270" s="1">
        <v>2.0</v>
      </c>
      <c r="AC1270" s="1">
        <v>1.0</v>
      </c>
      <c r="AD1270" s="1">
        <v>4.0</v>
      </c>
      <c r="AE1270" s="1">
        <v>4.0</v>
      </c>
      <c r="AF1270" s="1">
        <v>3.0</v>
      </c>
      <c r="AG1270" s="1">
        <v>4.0</v>
      </c>
      <c r="AH1270" s="1">
        <v>4.0</v>
      </c>
      <c r="AI1270" s="1">
        <v>4.0</v>
      </c>
      <c r="AJ1270" s="1">
        <v>4.0</v>
      </c>
      <c r="AK1270" s="1">
        <v>4.0</v>
      </c>
      <c r="AL1270" s="1">
        <v>3.0</v>
      </c>
      <c r="AM1270" s="1">
        <v>3.0</v>
      </c>
      <c r="AN1270" s="1">
        <v>3.0</v>
      </c>
      <c r="AO1270" s="1">
        <v>3.0</v>
      </c>
      <c r="AP1270" s="1">
        <v>3.0</v>
      </c>
      <c r="AQ1270" s="1">
        <v>4.0</v>
      </c>
      <c r="AR1270" s="1">
        <v>3.0</v>
      </c>
      <c r="AS1270" s="1">
        <v>3.0</v>
      </c>
      <c r="AT1270" s="1">
        <v>2.0</v>
      </c>
      <c r="AU1270" s="1">
        <v>1.0</v>
      </c>
      <c r="AV1270" s="1">
        <v>2.0</v>
      </c>
      <c r="AW1270" s="1">
        <v>2.0</v>
      </c>
      <c r="AX1270" s="1">
        <v>2.0</v>
      </c>
      <c r="AY1270" s="1">
        <v>2.0</v>
      </c>
      <c r="AZ1270" s="1">
        <v>1.0</v>
      </c>
      <c r="BA1270" s="1">
        <v>1.0</v>
      </c>
      <c r="BB1270" s="1">
        <v>4.0</v>
      </c>
      <c r="BC1270" s="1">
        <v>4.0</v>
      </c>
      <c r="BD1270" s="1">
        <v>4.0</v>
      </c>
      <c r="BE1270" s="1">
        <v>4.0</v>
      </c>
      <c r="BF1270" s="1">
        <v>4.0</v>
      </c>
      <c r="BG1270" s="1">
        <v>4.0</v>
      </c>
      <c r="BH1270" s="1">
        <v>5.0</v>
      </c>
      <c r="BI1270" s="1">
        <v>5.0</v>
      </c>
      <c r="BJ1270" s="1">
        <v>7.0</v>
      </c>
      <c r="BK1270" s="1">
        <v>1.0</v>
      </c>
      <c r="BL1270" s="1">
        <v>2.0</v>
      </c>
      <c r="BM1270" s="1">
        <v>2.0</v>
      </c>
      <c r="BN1270" s="1">
        <v>2.0</v>
      </c>
      <c r="BO1270" s="1">
        <v>2.0</v>
      </c>
      <c r="BP1270" s="1">
        <v>2.0</v>
      </c>
      <c r="BQ1270" s="1">
        <v>2.0</v>
      </c>
      <c r="BR1270" s="1">
        <v>2.0</v>
      </c>
      <c r="BS1270" s="1">
        <v>4.0</v>
      </c>
      <c r="BT1270" s="1">
        <v>4.0</v>
      </c>
      <c r="BU1270" s="1">
        <v>4.0</v>
      </c>
      <c r="BV1270" s="1">
        <v>4.0</v>
      </c>
      <c r="BW1270" s="1">
        <v>4.0</v>
      </c>
      <c r="BX1270" s="1">
        <v>3.0</v>
      </c>
      <c r="BY1270" s="1">
        <v>3.0</v>
      </c>
      <c r="BZ1270" s="1">
        <v>3.0</v>
      </c>
      <c r="CA1270" s="64">
        <f t="shared" si="32"/>
        <v>206</v>
      </c>
      <c r="CB1270" s="45">
        <f t="shared" si="33"/>
        <v>17</v>
      </c>
      <c r="CC1270" s="45">
        <f t="shared" si="34"/>
        <v>20</v>
      </c>
      <c r="CD1270" s="45">
        <f t="shared" si="35"/>
        <v>15</v>
      </c>
      <c r="CE1270" s="45">
        <f t="shared" si="36"/>
        <v>31</v>
      </c>
      <c r="CF1270" s="45">
        <f t="shared" si="37"/>
        <v>25</v>
      </c>
      <c r="CG1270" s="45">
        <f t="shared" si="38"/>
        <v>13</v>
      </c>
      <c r="CH1270" s="45">
        <f t="shared" si="39"/>
        <v>34</v>
      </c>
      <c r="CI1270" s="45">
        <f t="shared" si="40"/>
        <v>0.7</v>
      </c>
      <c r="CJ1270">
        <f t="shared" si="10"/>
        <v>15</v>
      </c>
      <c r="CK1270" s="45">
        <f t="shared" si="41"/>
        <v>29</v>
      </c>
      <c r="CM1270" s="40">
        <f>VLOOKUP(CB1270,'PROMIS 57 T-Score Conversions'!Q$3:R$35,2,TRUE)</f>
        <v>33.2</v>
      </c>
      <c r="CN1270" s="44" t="str">
        <f t="shared" si="20"/>
        <v>Moderate</v>
      </c>
      <c r="CO1270" s="40">
        <f>VLOOKUP(CC1270,'PROMIS 57 T-Score Conversions'!A$3:B$35,2,TRUE)</f>
        <v>58.4</v>
      </c>
      <c r="CP1270" s="39" t="str">
        <f t="shared" si="21"/>
        <v>Moderate</v>
      </c>
      <c r="CQ1270" s="40">
        <f>VLOOKUP(CD1270,'PROMIS 57 T-Score Conversions'!E$3:F$35,2,TRUE)</f>
        <v>54.1</v>
      </c>
      <c r="CR1270" s="39" t="str">
        <f t="shared" si="22"/>
        <v>Normal</v>
      </c>
      <c r="CS1270" s="40">
        <f>VLOOKUP(CE1270,'PROMIS 57 T-Score Conversions'!U$3:V$35,2,TRUE)</f>
        <v>64.3</v>
      </c>
      <c r="CT1270" s="39" t="str">
        <f t="shared" si="42"/>
        <v>Moderate</v>
      </c>
      <c r="CU1270" s="40">
        <f>VLOOKUP(CF1270,'PROMIS 57 T-Score Conversions'!Y$3:Z$35,2,TRUE)</f>
        <v>55.3</v>
      </c>
      <c r="CV1270" s="39" t="str">
        <f t="shared" si="24"/>
        <v>Mild</v>
      </c>
      <c r="CW1270" s="40">
        <f>vlookup(CG1270,'PROMIS 57 T-Score Conversions'!M$3:N$35,2,TRUE)</f>
        <v>34.5</v>
      </c>
      <c r="CX1270" s="39" t="str">
        <f t="shared" si="25"/>
        <v>Moderate</v>
      </c>
      <c r="CY1270" s="40">
        <f>VLOOKup(CH1270,'PROMIS 57 T-Score Conversions'!I$3:J$35,2,TRUE)</f>
        <v>68.4</v>
      </c>
      <c r="CZ1270" s="39" t="str">
        <f t="shared" si="26"/>
        <v>Moderate</v>
      </c>
      <c r="DA1270" s="37">
        <f>VLOOKUP(CJ1270,'PROMIS 57 T-Score Conversions'!AC$3:AD$35,2,TRUE)</f>
        <v>33.06</v>
      </c>
      <c r="DB1270" s="44" t="str">
        <f t="shared" si="30"/>
        <v>Moderate</v>
      </c>
      <c r="DC1270" s="40">
        <f>VLOOKUP(CK1270,'PROMIS 57 T-Score Conversions'!AG$3:AH$35,2,TRUE)</f>
        <v>48.16</v>
      </c>
      <c r="DD1270" s="39" t="str">
        <f t="shared" si="31"/>
        <v>Normal</v>
      </c>
    </row>
    <row r="1271">
      <c r="A1271" s="1" t="b">
        <v>1</v>
      </c>
      <c r="B1271" s="1" t="b">
        <v>1</v>
      </c>
      <c r="C1271" s="20">
        <v>44284.777754386574</v>
      </c>
      <c r="D1271" s="1" t="s">
        <v>669</v>
      </c>
      <c r="E1271" s="1">
        <v>2528.0</v>
      </c>
      <c r="F1271" s="1">
        <v>3.0</v>
      </c>
      <c r="G1271" s="1">
        <v>3.0</v>
      </c>
      <c r="H1271" s="1">
        <v>2.0</v>
      </c>
      <c r="I1271" s="1">
        <v>2.0</v>
      </c>
      <c r="J1271" s="1">
        <v>1.0</v>
      </c>
      <c r="K1271" s="1">
        <v>3.0</v>
      </c>
      <c r="L1271" s="1">
        <v>4.0</v>
      </c>
      <c r="M1271" s="1">
        <v>3.0</v>
      </c>
      <c r="N1271" s="1">
        <v>4.0</v>
      </c>
      <c r="O1271" s="1">
        <v>3.0</v>
      </c>
      <c r="P1271" s="1">
        <v>4.0</v>
      </c>
      <c r="Q1271" s="1">
        <v>4.0</v>
      </c>
      <c r="R1271" s="1">
        <v>2.0</v>
      </c>
      <c r="S1271" s="1">
        <v>3.0</v>
      </c>
      <c r="T1271" s="1">
        <v>4.0</v>
      </c>
      <c r="U1271" s="1">
        <v>4.0</v>
      </c>
      <c r="V1271" s="1">
        <v>2.0</v>
      </c>
      <c r="W1271" s="1">
        <v>4.0</v>
      </c>
      <c r="X1271" s="1">
        <v>2.0</v>
      </c>
      <c r="Y1271" s="1">
        <v>3.0</v>
      </c>
      <c r="Z1271" s="1">
        <v>1.0</v>
      </c>
      <c r="AA1271" s="1">
        <v>4.0</v>
      </c>
      <c r="AB1271" s="1">
        <v>2.0</v>
      </c>
      <c r="AC1271" s="1">
        <v>2.0</v>
      </c>
      <c r="AD1271" s="1">
        <v>4.0</v>
      </c>
      <c r="AE1271" s="1">
        <v>4.0</v>
      </c>
      <c r="AF1271" s="1">
        <v>4.0</v>
      </c>
      <c r="AG1271" s="1">
        <v>4.0</v>
      </c>
      <c r="AH1271" s="1">
        <v>4.0</v>
      </c>
      <c r="AI1271" s="1">
        <v>3.0</v>
      </c>
      <c r="AJ1271" s="1">
        <v>3.0</v>
      </c>
      <c r="AK1271" s="1">
        <v>3.0</v>
      </c>
      <c r="AL1271" s="1">
        <v>5.0</v>
      </c>
      <c r="AM1271" s="1">
        <v>4.0</v>
      </c>
      <c r="AN1271" s="1">
        <v>5.0</v>
      </c>
      <c r="AO1271" s="1">
        <v>4.0</v>
      </c>
      <c r="AP1271" s="1">
        <v>4.0</v>
      </c>
      <c r="AQ1271" s="1">
        <v>5.0</v>
      </c>
      <c r="AR1271" s="1">
        <v>3.0</v>
      </c>
      <c r="AS1271" s="1">
        <v>4.0</v>
      </c>
      <c r="AT1271" s="1">
        <v>2.0</v>
      </c>
      <c r="AU1271" s="1">
        <v>2.0</v>
      </c>
      <c r="AV1271" s="1">
        <v>2.0</v>
      </c>
      <c r="AW1271" s="1">
        <v>2.0</v>
      </c>
      <c r="AX1271" s="1">
        <v>1.0</v>
      </c>
      <c r="AY1271" s="1">
        <v>2.0</v>
      </c>
      <c r="AZ1271" s="1">
        <v>3.0</v>
      </c>
      <c r="BA1271" s="1">
        <v>2.0</v>
      </c>
      <c r="BB1271" s="1">
        <v>4.0</v>
      </c>
      <c r="BC1271" s="1">
        <v>3.0</v>
      </c>
      <c r="BD1271" s="1">
        <v>4.0</v>
      </c>
      <c r="BE1271" s="1">
        <v>3.0</v>
      </c>
      <c r="BF1271" s="1">
        <v>5.0</v>
      </c>
      <c r="BG1271" s="1">
        <v>5.0</v>
      </c>
      <c r="BH1271" s="1">
        <v>4.0</v>
      </c>
      <c r="BI1271" s="1">
        <v>2.0</v>
      </c>
      <c r="BJ1271" s="1">
        <v>7.0</v>
      </c>
      <c r="BK1271" s="1">
        <v>2.0</v>
      </c>
      <c r="BL1271" s="1">
        <v>4.0</v>
      </c>
      <c r="BM1271" s="1">
        <v>2.0</v>
      </c>
      <c r="BN1271" s="1">
        <v>4.0</v>
      </c>
      <c r="BO1271" s="1">
        <v>4.0</v>
      </c>
      <c r="BP1271" s="1">
        <v>3.0</v>
      </c>
      <c r="BQ1271" s="1">
        <v>3.0</v>
      </c>
      <c r="BR1271" s="1">
        <v>5.0</v>
      </c>
      <c r="BS1271" s="1">
        <v>3.0</v>
      </c>
      <c r="BT1271" s="1">
        <v>2.0</v>
      </c>
      <c r="BU1271" s="1">
        <v>2.0</v>
      </c>
      <c r="BV1271" s="1">
        <v>3.0</v>
      </c>
      <c r="BW1271" s="1">
        <v>2.0</v>
      </c>
      <c r="BX1271" s="1">
        <v>2.0</v>
      </c>
      <c r="BY1271" s="1">
        <v>2.0</v>
      </c>
      <c r="BZ1271" s="1">
        <v>2.0</v>
      </c>
      <c r="CA1271" s="64">
        <f t="shared" si="32"/>
        <v>230</v>
      </c>
      <c r="CB1271" s="45">
        <f t="shared" si="33"/>
        <v>21</v>
      </c>
      <c r="CC1271" s="45">
        <f t="shared" si="34"/>
        <v>28</v>
      </c>
      <c r="CD1271" s="45">
        <f t="shared" si="35"/>
        <v>20</v>
      </c>
      <c r="CE1271" s="45">
        <f t="shared" si="36"/>
        <v>29</v>
      </c>
      <c r="CF1271" s="45">
        <f t="shared" si="37"/>
        <v>34</v>
      </c>
      <c r="CG1271" s="45">
        <f t="shared" si="38"/>
        <v>16</v>
      </c>
      <c r="CH1271" s="45">
        <f t="shared" si="39"/>
        <v>30</v>
      </c>
      <c r="CI1271" s="45">
        <f t="shared" si="40"/>
        <v>0.7</v>
      </c>
      <c r="CJ1271">
        <f t="shared" si="10"/>
        <v>27</v>
      </c>
      <c r="CK1271" s="45">
        <f t="shared" si="41"/>
        <v>18</v>
      </c>
      <c r="CM1271" s="40">
        <f>VLOOKUP(CB1271,'PROMIS 57 T-Score Conversions'!Q$3:R$35,2,TRUE)</f>
        <v>36.1</v>
      </c>
      <c r="CN1271" s="44" t="str">
        <f t="shared" si="20"/>
        <v>Moderate</v>
      </c>
      <c r="CO1271" s="40">
        <f>VLOOKUP(CC1271,'PROMIS 57 T-Score Conversions'!A$3:B$35,2,TRUE)</f>
        <v>66.6</v>
      </c>
      <c r="CP1271" s="39" t="str">
        <f t="shared" si="21"/>
        <v>Severe</v>
      </c>
      <c r="CQ1271" s="40">
        <f>VLOOKUP(CD1271,'PROMIS 57 T-Score Conversions'!E$3:F$35,2,TRUE)</f>
        <v>58.5</v>
      </c>
      <c r="CR1271" s="39" t="str">
        <f t="shared" si="22"/>
        <v>Mild</v>
      </c>
      <c r="CS1271" s="40">
        <f>VLOOKUP(CE1271,'PROMIS 57 T-Score Conversions'!U$3:V$35,2,TRUE)</f>
        <v>62.3</v>
      </c>
      <c r="CT1271" s="39" t="str">
        <f t="shared" si="42"/>
        <v>Moderate</v>
      </c>
      <c r="CU1271" s="40">
        <f>VLOOKUP(CF1271,'PROMIS 57 T-Score Conversions'!Y$3:Z$35,2,TRUE)</f>
        <v>64.8</v>
      </c>
      <c r="CV1271" s="39" t="str">
        <f t="shared" si="24"/>
        <v>Moderate</v>
      </c>
      <c r="CW1271" s="40">
        <f>vlookup(CG1271,'PROMIS 57 T-Score Conversions'!M$3:N$35,2,TRUE)</f>
        <v>36.9</v>
      </c>
      <c r="CX1271" s="39" t="str">
        <f t="shared" si="25"/>
        <v>Moderate</v>
      </c>
      <c r="CY1271" s="40">
        <f>VLOOKup(CH1271,'PROMIS 57 T-Score Conversions'!I$3:J$35,2,TRUE)</f>
        <v>65.5</v>
      </c>
      <c r="CZ1271" s="39" t="str">
        <f t="shared" si="26"/>
        <v>Moderate</v>
      </c>
      <c r="DA1271" s="37">
        <f>VLOOKUP(CJ1271,'PROMIS 57 T-Score Conversions'!AC$3:AD$35,2,TRUE)</f>
        <v>42.72</v>
      </c>
      <c r="DB1271" s="44" t="str">
        <f t="shared" si="30"/>
        <v>Mild</v>
      </c>
      <c r="DC1271" s="40">
        <f>VLOOKUP(CK1271,'PROMIS 57 T-Score Conversions'!AG$3:AH$35,2,TRUE)</f>
        <v>37.97</v>
      </c>
      <c r="DD1271" s="39" t="str">
        <f t="shared" si="31"/>
        <v>Normal</v>
      </c>
    </row>
    <row r="1272">
      <c r="A1272" s="1" t="b">
        <v>1</v>
      </c>
      <c r="B1272" s="1" t="b">
        <v>1</v>
      </c>
      <c r="C1272" s="20">
        <v>44285.50186012732</v>
      </c>
      <c r="D1272" s="1" t="s">
        <v>530</v>
      </c>
      <c r="E1272" s="1">
        <v>1876.0</v>
      </c>
      <c r="F1272" s="1">
        <v>4.0</v>
      </c>
      <c r="G1272" s="1">
        <v>4.0</v>
      </c>
      <c r="H1272" s="1">
        <v>5.0</v>
      </c>
      <c r="I1272" s="1">
        <v>5.0</v>
      </c>
      <c r="J1272" s="1">
        <v>4.0</v>
      </c>
      <c r="K1272" s="1">
        <v>5.0</v>
      </c>
      <c r="L1272" s="1">
        <v>5.0</v>
      </c>
      <c r="M1272" s="1">
        <v>4.0</v>
      </c>
      <c r="N1272" s="1">
        <v>1.0</v>
      </c>
      <c r="O1272" s="1">
        <v>1.0</v>
      </c>
      <c r="P1272" s="1">
        <v>1.0</v>
      </c>
      <c r="Q1272" s="1">
        <v>1.0</v>
      </c>
      <c r="R1272" s="1">
        <v>1.0</v>
      </c>
      <c r="S1272" s="1">
        <v>1.0</v>
      </c>
      <c r="T1272" s="1">
        <v>2.0</v>
      </c>
      <c r="U1272" s="1">
        <v>2.0</v>
      </c>
      <c r="V1272" s="1">
        <v>1.0</v>
      </c>
      <c r="W1272" s="1">
        <v>1.0</v>
      </c>
      <c r="X1272" s="1">
        <v>2.0</v>
      </c>
      <c r="Y1272" s="1">
        <v>1.0</v>
      </c>
      <c r="Z1272" s="1">
        <v>1.0</v>
      </c>
      <c r="AA1272" s="1">
        <v>1.0</v>
      </c>
      <c r="AB1272" s="1">
        <v>1.0</v>
      </c>
      <c r="AC1272" s="1">
        <v>2.0</v>
      </c>
      <c r="AD1272" s="1">
        <v>2.0</v>
      </c>
      <c r="AE1272" s="1">
        <v>4.0</v>
      </c>
      <c r="AF1272" s="1">
        <v>3.0</v>
      </c>
      <c r="AG1272" s="1">
        <v>4.0</v>
      </c>
      <c r="AH1272" s="1">
        <v>4.0</v>
      </c>
      <c r="AI1272" s="1">
        <v>2.0</v>
      </c>
      <c r="AJ1272" s="1">
        <v>2.0</v>
      </c>
      <c r="AK1272" s="1">
        <v>2.0</v>
      </c>
      <c r="AL1272" s="1">
        <v>4.0</v>
      </c>
      <c r="AM1272" s="1">
        <v>5.0</v>
      </c>
      <c r="AN1272" s="1">
        <v>4.0</v>
      </c>
      <c r="AO1272" s="1">
        <v>4.0</v>
      </c>
      <c r="AP1272" s="1">
        <v>4.0</v>
      </c>
      <c r="AQ1272" s="1">
        <v>4.0</v>
      </c>
      <c r="AR1272" s="1">
        <v>2.0</v>
      </c>
      <c r="AS1272" s="1">
        <v>5.0</v>
      </c>
      <c r="AT1272" s="1">
        <v>5.0</v>
      </c>
      <c r="AU1272" s="1">
        <v>5.0</v>
      </c>
      <c r="AV1272" s="1">
        <v>4.0</v>
      </c>
      <c r="AW1272" s="1">
        <v>5.0</v>
      </c>
      <c r="AX1272" s="1">
        <v>5.0</v>
      </c>
      <c r="AY1272" s="1">
        <v>5.0</v>
      </c>
      <c r="AZ1272" s="1">
        <v>5.0</v>
      </c>
      <c r="BA1272" s="1">
        <v>2.0</v>
      </c>
      <c r="BB1272" s="1">
        <v>1.0</v>
      </c>
      <c r="BC1272" s="1">
        <v>2.0</v>
      </c>
      <c r="BD1272" s="1">
        <v>1.0</v>
      </c>
      <c r="BE1272" s="1">
        <v>2.0</v>
      </c>
      <c r="BF1272" s="1">
        <v>1.0</v>
      </c>
      <c r="BG1272" s="1">
        <v>1.0</v>
      </c>
      <c r="BH1272" s="1">
        <v>1.0</v>
      </c>
      <c r="BI1272" s="1">
        <v>1.0</v>
      </c>
      <c r="BJ1272" s="1">
        <v>1.0</v>
      </c>
      <c r="BK1272" s="1">
        <v>2.0</v>
      </c>
      <c r="BL1272" s="1">
        <v>2.0</v>
      </c>
      <c r="BM1272" s="1">
        <v>2.0</v>
      </c>
      <c r="BN1272" s="1">
        <v>1.0</v>
      </c>
      <c r="BO1272" s="1">
        <v>3.0</v>
      </c>
      <c r="BP1272" s="1">
        <v>2.0</v>
      </c>
      <c r="BQ1272" s="1">
        <v>3.0</v>
      </c>
      <c r="BR1272" s="1">
        <v>3.0</v>
      </c>
      <c r="BS1272" s="1">
        <v>2.0</v>
      </c>
      <c r="BT1272" s="1">
        <v>2.0</v>
      </c>
      <c r="BU1272" s="1">
        <v>2.0</v>
      </c>
      <c r="BV1272" s="1">
        <v>2.0</v>
      </c>
      <c r="BW1272" s="1">
        <v>2.0</v>
      </c>
      <c r="BX1272" s="1">
        <v>2.0</v>
      </c>
      <c r="BY1272" s="1">
        <v>3.0</v>
      </c>
      <c r="BZ1272" s="1">
        <v>2.0</v>
      </c>
      <c r="CA1272" s="64">
        <f t="shared" si="32"/>
        <v>193</v>
      </c>
      <c r="CB1272" s="45">
        <f t="shared" si="33"/>
        <v>36</v>
      </c>
      <c r="CC1272" s="45">
        <f t="shared" si="34"/>
        <v>10</v>
      </c>
      <c r="CD1272" s="45">
        <f t="shared" si="35"/>
        <v>10</v>
      </c>
      <c r="CE1272" s="45">
        <f t="shared" si="36"/>
        <v>23</v>
      </c>
      <c r="CF1272" s="45">
        <f t="shared" si="37"/>
        <v>32</v>
      </c>
      <c r="CG1272" s="45">
        <f t="shared" si="38"/>
        <v>36</v>
      </c>
      <c r="CH1272" s="45">
        <f t="shared" si="39"/>
        <v>10</v>
      </c>
      <c r="CI1272" s="45">
        <f t="shared" si="40"/>
        <v>0.1</v>
      </c>
      <c r="CJ1272">
        <f t="shared" si="10"/>
        <v>18</v>
      </c>
      <c r="CK1272" s="45">
        <f t="shared" si="41"/>
        <v>17</v>
      </c>
      <c r="CM1272" s="40">
        <f>VLOOKUP(CB1272,'PROMIS 57 T-Score Conversions'!Q$3:R$35,2,TRUE)</f>
        <v>47.8</v>
      </c>
      <c r="CN1272" s="44" t="str">
        <f t="shared" si="20"/>
        <v>Normal</v>
      </c>
      <c r="CO1272" s="40">
        <f>VLOOKUP(CC1272,'PROMIS 57 T-Score Conversions'!A$3:B$35,2,TRUE)</f>
        <v>45.9</v>
      </c>
      <c r="CP1272" s="39" t="str">
        <f t="shared" si="21"/>
        <v>Normal</v>
      </c>
      <c r="CQ1272" s="40">
        <f>VLOOKUP(CD1272,'PROMIS 57 T-Score Conversions'!E$3:F$35,2,TRUE)</f>
        <v>47.5</v>
      </c>
      <c r="CR1272" s="39" t="str">
        <f t="shared" si="22"/>
        <v>Normal</v>
      </c>
      <c r="CS1272" s="40">
        <f>VLOOKUP(CE1272,'PROMIS 57 T-Score Conversions'!U$3:V$35,2,TRUE)</f>
        <v>56.6</v>
      </c>
      <c r="CT1272" s="39" t="str">
        <f t="shared" si="42"/>
        <v>Mild</v>
      </c>
      <c r="CU1272" s="40">
        <f>VLOOKUP(CF1272,'PROMIS 57 T-Score Conversions'!Y$3:Z$35,2,TRUE)</f>
        <v>62.6</v>
      </c>
      <c r="CV1272" s="39" t="str">
        <f t="shared" si="24"/>
        <v>Moderate</v>
      </c>
      <c r="CW1272" s="40">
        <f>vlookup(CG1272,'PROMIS 57 T-Score Conversions'!M$3:N$35,2,TRUE)</f>
        <v>55.7</v>
      </c>
      <c r="CX1272" s="39" t="str">
        <f t="shared" si="25"/>
        <v>Normal</v>
      </c>
      <c r="CY1272" s="40">
        <f>VLOOKup(CH1272,'PROMIS 57 T-Score Conversions'!I$3:J$35,2,TRUE)</f>
        <v>49.9</v>
      </c>
      <c r="CZ1272" s="39" t="str">
        <f t="shared" si="26"/>
        <v>Normal</v>
      </c>
      <c r="DA1272" s="37">
        <f>VLOOKUP(CJ1272,'PROMIS 57 T-Score Conversions'!AC$3:AD$35,2,TRUE)</f>
        <v>35.56</v>
      </c>
      <c r="DB1272" s="44" t="str">
        <f t="shared" si="30"/>
        <v>Moderate</v>
      </c>
      <c r="DC1272" s="40">
        <f>VLOOKUP(CK1272,'PROMIS 57 T-Score Conversions'!AG$3:AH$35,2,TRUE)</f>
        <v>37.04</v>
      </c>
      <c r="DD1272" s="39" t="str">
        <f t="shared" si="31"/>
        <v>Normal</v>
      </c>
    </row>
    <row r="1273">
      <c r="A1273" s="1" t="b">
        <v>1</v>
      </c>
      <c r="B1273" s="1" t="b">
        <v>1</v>
      </c>
      <c r="C1273" s="20">
        <v>44285.52553104167</v>
      </c>
      <c r="D1273" s="1" t="s">
        <v>670</v>
      </c>
      <c r="E1273" s="1">
        <v>2518.0</v>
      </c>
      <c r="F1273" s="1">
        <v>3.0</v>
      </c>
      <c r="G1273" s="1">
        <v>3.0</v>
      </c>
      <c r="H1273" s="1">
        <v>2.0</v>
      </c>
      <c r="I1273" s="1">
        <v>2.0</v>
      </c>
      <c r="J1273" s="1">
        <v>3.0</v>
      </c>
      <c r="K1273" s="1">
        <v>3.0</v>
      </c>
      <c r="L1273" s="1">
        <v>3.0</v>
      </c>
      <c r="M1273" s="1">
        <v>2.0</v>
      </c>
      <c r="N1273" s="1">
        <v>3.0</v>
      </c>
      <c r="O1273" s="1">
        <v>3.0</v>
      </c>
      <c r="P1273" s="1">
        <v>3.0</v>
      </c>
      <c r="Q1273" s="1">
        <v>3.0</v>
      </c>
      <c r="R1273" s="1">
        <v>3.0</v>
      </c>
      <c r="S1273" s="1">
        <v>3.0</v>
      </c>
      <c r="T1273" s="1">
        <v>3.0</v>
      </c>
      <c r="U1273" s="1">
        <v>3.0</v>
      </c>
      <c r="V1273" s="1">
        <v>4.0</v>
      </c>
      <c r="W1273" s="1">
        <v>3.0</v>
      </c>
      <c r="X1273" s="1">
        <v>3.0</v>
      </c>
      <c r="Y1273" s="1">
        <v>3.0</v>
      </c>
      <c r="Z1273" s="1">
        <v>3.0</v>
      </c>
      <c r="AA1273" s="1">
        <v>3.0</v>
      </c>
      <c r="AB1273" s="1">
        <v>3.0</v>
      </c>
      <c r="AC1273" s="1">
        <v>3.0</v>
      </c>
      <c r="AD1273" s="1">
        <v>2.0</v>
      </c>
      <c r="AE1273" s="1">
        <v>3.0</v>
      </c>
      <c r="AF1273" s="1">
        <v>3.0</v>
      </c>
      <c r="AG1273" s="1">
        <v>4.0</v>
      </c>
      <c r="AH1273" s="1">
        <v>3.0</v>
      </c>
      <c r="AI1273" s="1">
        <v>3.0</v>
      </c>
      <c r="AJ1273" s="1">
        <v>3.0</v>
      </c>
      <c r="AK1273" s="1">
        <v>3.0</v>
      </c>
      <c r="AL1273" s="1">
        <v>5.0</v>
      </c>
      <c r="AM1273" s="1">
        <v>4.0</v>
      </c>
      <c r="AN1273" s="1">
        <v>4.0</v>
      </c>
      <c r="AO1273" s="1">
        <v>5.0</v>
      </c>
      <c r="AP1273" s="1">
        <v>5.0</v>
      </c>
      <c r="AQ1273" s="1">
        <v>5.0</v>
      </c>
      <c r="AR1273" s="1">
        <v>3.0</v>
      </c>
      <c r="AS1273" s="1">
        <v>5.0</v>
      </c>
      <c r="AT1273" s="1">
        <v>2.0</v>
      </c>
      <c r="AU1273" s="1">
        <v>2.0</v>
      </c>
      <c r="AV1273" s="1">
        <v>2.0</v>
      </c>
      <c r="AW1273" s="1">
        <v>2.0</v>
      </c>
      <c r="AX1273" s="1">
        <v>2.0</v>
      </c>
      <c r="AY1273" s="1">
        <v>2.0</v>
      </c>
      <c r="AZ1273" s="1">
        <v>2.0</v>
      </c>
      <c r="BA1273" s="1">
        <v>2.0</v>
      </c>
      <c r="BB1273" s="1">
        <v>4.0</v>
      </c>
      <c r="BC1273" s="1">
        <v>3.0</v>
      </c>
      <c r="BD1273" s="1">
        <v>3.0</v>
      </c>
      <c r="BE1273" s="1">
        <v>3.0</v>
      </c>
      <c r="BF1273" s="1">
        <v>4.0</v>
      </c>
      <c r="BG1273" s="1">
        <v>4.0</v>
      </c>
      <c r="BH1273" s="1">
        <v>4.0</v>
      </c>
      <c r="BI1273" s="1">
        <v>5.0</v>
      </c>
      <c r="BJ1273" s="1">
        <v>8.0</v>
      </c>
      <c r="BK1273" s="1">
        <v>2.0</v>
      </c>
      <c r="BL1273" s="1">
        <v>2.0</v>
      </c>
      <c r="BM1273" s="1">
        <v>2.0</v>
      </c>
      <c r="BN1273" s="1">
        <v>1.0</v>
      </c>
      <c r="BO1273" s="1">
        <v>2.0</v>
      </c>
      <c r="BP1273" s="1">
        <v>2.0</v>
      </c>
      <c r="BQ1273" s="1">
        <v>2.0</v>
      </c>
      <c r="BR1273" s="1">
        <v>2.0</v>
      </c>
      <c r="BS1273" s="1">
        <v>4.0</v>
      </c>
      <c r="BT1273" s="1">
        <v>4.0</v>
      </c>
      <c r="BU1273" s="1">
        <v>4.0</v>
      </c>
      <c r="BV1273" s="1">
        <v>4.0</v>
      </c>
      <c r="BW1273" s="1">
        <v>5.0</v>
      </c>
      <c r="BX1273" s="1">
        <v>4.0</v>
      </c>
      <c r="BY1273" s="1">
        <v>4.0</v>
      </c>
      <c r="BZ1273" s="1">
        <v>4.0</v>
      </c>
      <c r="CA1273" s="64">
        <f t="shared" si="32"/>
        <v>232</v>
      </c>
      <c r="CB1273" s="45">
        <f t="shared" si="33"/>
        <v>21</v>
      </c>
      <c r="CC1273" s="45">
        <f t="shared" si="34"/>
        <v>24</v>
      </c>
      <c r="CD1273" s="45">
        <f t="shared" si="35"/>
        <v>25</v>
      </c>
      <c r="CE1273" s="45">
        <f t="shared" si="36"/>
        <v>24</v>
      </c>
      <c r="CF1273" s="45">
        <f t="shared" si="37"/>
        <v>36</v>
      </c>
      <c r="CG1273" s="45">
        <f t="shared" si="38"/>
        <v>16</v>
      </c>
      <c r="CH1273" s="45">
        <f t="shared" si="39"/>
        <v>30</v>
      </c>
      <c r="CI1273" s="45">
        <f t="shared" si="40"/>
        <v>0.8</v>
      </c>
      <c r="CJ1273">
        <f t="shared" si="10"/>
        <v>15</v>
      </c>
      <c r="CK1273" s="45">
        <f t="shared" si="41"/>
        <v>33</v>
      </c>
      <c r="CM1273" s="40">
        <f>VLOOKUP(CB1273,'PROMIS 57 T-Score Conversions'!Q$3:R$35,2,TRUE)</f>
        <v>36.1</v>
      </c>
      <c r="CN1273" s="44" t="str">
        <f t="shared" si="20"/>
        <v>Moderate</v>
      </c>
      <c r="CO1273" s="40">
        <f>VLOOKUP(CC1273,'PROMIS 57 T-Score Conversions'!A$3:B$35,2,TRUE)</f>
        <v>62.5</v>
      </c>
      <c r="CP1273" s="39" t="str">
        <f t="shared" si="21"/>
        <v>Moderate</v>
      </c>
      <c r="CQ1273" s="40">
        <f>VLOOKUP(CD1273,'PROMIS 57 T-Score Conversions'!E$3:F$35,2,TRUE)</f>
        <v>63</v>
      </c>
      <c r="CR1273" s="39" t="str">
        <f t="shared" si="22"/>
        <v>Moderate</v>
      </c>
      <c r="CS1273" s="40">
        <f>VLOOKUP(CE1273,'PROMIS 57 T-Score Conversions'!U$3:V$35,2,TRUE)</f>
        <v>57.5</v>
      </c>
      <c r="CT1273" s="39" t="str">
        <f t="shared" si="42"/>
        <v>Mild</v>
      </c>
      <c r="CU1273" s="40">
        <f>VLOOKUP(CF1273,'PROMIS 57 T-Score Conversions'!Y$3:Z$35,2,TRUE)</f>
        <v>67.5</v>
      </c>
      <c r="CV1273" s="39" t="str">
        <f t="shared" si="24"/>
        <v>Moderate</v>
      </c>
      <c r="CW1273" s="40">
        <f>vlookup(CG1273,'PROMIS 57 T-Score Conversions'!M$3:N$35,2,TRUE)</f>
        <v>36.9</v>
      </c>
      <c r="CX1273" s="39" t="str">
        <f t="shared" si="25"/>
        <v>Moderate</v>
      </c>
      <c r="CY1273" s="40">
        <f>VLOOKup(CH1273,'PROMIS 57 T-Score Conversions'!I$3:J$35,2,TRUE)</f>
        <v>65.5</v>
      </c>
      <c r="CZ1273" s="39" t="str">
        <f t="shared" si="26"/>
        <v>Moderate</v>
      </c>
      <c r="DA1273" s="37">
        <f>VLOOKUP(CJ1273,'PROMIS 57 T-Score Conversions'!AC$3:AD$35,2,TRUE)</f>
        <v>33.06</v>
      </c>
      <c r="DB1273" s="44" t="str">
        <f t="shared" si="30"/>
        <v>Moderate</v>
      </c>
      <c r="DC1273" s="40">
        <f>VLOOKUP(CK1273,'PROMIS 57 T-Score Conversions'!AG$3:AH$35,2,TRUE)</f>
        <v>52.42</v>
      </c>
      <c r="DD1273" s="39" t="str">
        <f t="shared" si="31"/>
        <v>Normal</v>
      </c>
    </row>
    <row r="1274">
      <c r="A1274" s="1" t="b">
        <v>1</v>
      </c>
      <c r="B1274" s="1" t="b">
        <v>1</v>
      </c>
      <c r="C1274" s="20">
        <v>44285.57514320602</v>
      </c>
      <c r="D1274" s="1" t="s">
        <v>594</v>
      </c>
      <c r="E1274" s="1">
        <v>2446.0</v>
      </c>
      <c r="F1274" s="1">
        <v>4.0</v>
      </c>
      <c r="G1274" s="1">
        <v>3.0</v>
      </c>
      <c r="H1274" s="1">
        <v>5.0</v>
      </c>
      <c r="I1274" s="1">
        <v>5.0</v>
      </c>
      <c r="J1274" s="1">
        <v>4.0</v>
      </c>
      <c r="K1274" s="1">
        <v>4.0</v>
      </c>
      <c r="L1274" s="1">
        <v>4.0</v>
      </c>
      <c r="M1274" s="1">
        <v>3.0</v>
      </c>
      <c r="N1274" s="1">
        <v>3.0</v>
      </c>
      <c r="O1274" s="1">
        <v>3.0</v>
      </c>
      <c r="P1274" s="1">
        <v>3.0</v>
      </c>
      <c r="Q1274" s="1">
        <v>4.0</v>
      </c>
      <c r="R1274" s="1">
        <v>3.0</v>
      </c>
      <c r="S1274" s="1">
        <v>2.0</v>
      </c>
      <c r="T1274" s="1">
        <v>4.0</v>
      </c>
      <c r="U1274" s="1">
        <v>3.0</v>
      </c>
      <c r="V1274" s="1">
        <v>2.0</v>
      </c>
      <c r="W1274" s="1">
        <v>2.0</v>
      </c>
      <c r="X1274" s="1">
        <v>2.0</v>
      </c>
      <c r="Y1274" s="1">
        <v>2.0</v>
      </c>
      <c r="Z1274" s="1">
        <v>2.0</v>
      </c>
      <c r="AA1274" s="1">
        <v>3.0</v>
      </c>
      <c r="AB1274" s="1">
        <v>2.0</v>
      </c>
      <c r="AC1274" s="1">
        <v>2.0</v>
      </c>
      <c r="AD1274" s="1">
        <v>4.0</v>
      </c>
      <c r="AE1274" s="1">
        <v>3.0</v>
      </c>
      <c r="AF1274" s="1">
        <v>3.0</v>
      </c>
      <c r="AG1274" s="1">
        <v>3.0</v>
      </c>
      <c r="AH1274" s="1">
        <v>4.0</v>
      </c>
      <c r="AI1274" s="1">
        <v>4.0</v>
      </c>
      <c r="AJ1274" s="1">
        <v>3.0</v>
      </c>
      <c r="AK1274" s="1">
        <v>4.0</v>
      </c>
      <c r="AL1274" s="1">
        <v>5.0</v>
      </c>
      <c r="AM1274" s="1">
        <v>5.0</v>
      </c>
      <c r="AN1274" s="1">
        <v>5.0</v>
      </c>
      <c r="AO1274" s="1">
        <v>5.0</v>
      </c>
      <c r="AP1274" s="1">
        <v>5.0</v>
      </c>
      <c r="AQ1274" s="1">
        <v>5.0</v>
      </c>
      <c r="AR1274" s="1">
        <v>5.0</v>
      </c>
      <c r="AS1274" s="1">
        <v>5.0</v>
      </c>
      <c r="AT1274" s="1">
        <v>3.0</v>
      </c>
      <c r="AU1274" s="1">
        <v>3.0</v>
      </c>
      <c r="AV1274" s="1">
        <v>2.0</v>
      </c>
      <c r="AW1274" s="1">
        <v>3.0</v>
      </c>
      <c r="AX1274" s="1">
        <v>3.0</v>
      </c>
      <c r="AY1274" s="1">
        <v>3.0</v>
      </c>
      <c r="AZ1274" s="1">
        <v>3.0</v>
      </c>
      <c r="BA1274" s="1">
        <v>2.0</v>
      </c>
      <c r="BB1274" s="1">
        <v>3.0</v>
      </c>
      <c r="BC1274" s="1">
        <v>2.0</v>
      </c>
      <c r="BD1274" s="1">
        <v>3.0</v>
      </c>
      <c r="BE1274" s="1">
        <v>2.0</v>
      </c>
      <c r="BF1274" s="1">
        <v>3.0</v>
      </c>
      <c r="BG1274" s="1">
        <v>3.0</v>
      </c>
      <c r="BH1274" s="1">
        <v>2.0</v>
      </c>
      <c r="BI1274" s="1">
        <v>2.0</v>
      </c>
      <c r="BJ1274" s="1">
        <v>4.0</v>
      </c>
      <c r="BK1274" s="1">
        <v>2.0</v>
      </c>
      <c r="BL1274" s="1">
        <v>1.0</v>
      </c>
      <c r="BM1274" s="1">
        <v>2.0</v>
      </c>
      <c r="BN1274" s="1">
        <v>2.0</v>
      </c>
      <c r="BO1274" s="1">
        <v>2.0</v>
      </c>
      <c r="BP1274" s="1">
        <v>2.0</v>
      </c>
      <c r="BQ1274" s="1">
        <v>2.0</v>
      </c>
      <c r="BR1274" s="1">
        <v>2.0</v>
      </c>
      <c r="BS1274" s="1">
        <v>4.0</v>
      </c>
      <c r="BT1274" s="1">
        <v>3.0</v>
      </c>
      <c r="BU1274" s="1">
        <v>5.0</v>
      </c>
      <c r="BV1274" s="1">
        <v>4.0</v>
      </c>
      <c r="BW1274" s="1">
        <v>4.0</v>
      </c>
      <c r="BX1274" s="1">
        <v>4.0</v>
      </c>
      <c r="BY1274" s="1">
        <v>2.0</v>
      </c>
      <c r="BZ1274" s="1">
        <v>4.0</v>
      </c>
      <c r="CA1274" s="64">
        <f t="shared" si="32"/>
        <v>233</v>
      </c>
      <c r="CB1274" s="45">
        <f t="shared" si="33"/>
        <v>32</v>
      </c>
      <c r="CC1274" s="45">
        <f t="shared" si="34"/>
        <v>25</v>
      </c>
      <c r="CD1274" s="45">
        <f t="shared" si="35"/>
        <v>17</v>
      </c>
      <c r="CE1274" s="45">
        <f t="shared" si="36"/>
        <v>28</v>
      </c>
      <c r="CF1274" s="45">
        <f t="shared" si="37"/>
        <v>40</v>
      </c>
      <c r="CG1274" s="45">
        <f t="shared" si="38"/>
        <v>22</v>
      </c>
      <c r="CH1274" s="45">
        <f t="shared" si="39"/>
        <v>20</v>
      </c>
      <c r="CI1274" s="45">
        <f t="shared" si="40"/>
        <v>0.4</v>
      </c>
      <c r="CJ1274">
        <f t="shared" si="10"/>
        <v>15</v>
      </c>
      <c r="CK1274" s="45">
        <f t="shared" si="41"/>
        <v>30</v>
      </c>
      <c r="CM1274" s="40">
        <f>VLOOKUP(CB1274,'PROMIS 57 T-Score Conversions'!Q$3:R$35,2,TRUE)</f>
        <v>43.9</v>
      </c>
      <c r="CN1274" s="44" t="str">
        <f t="shared" si="20"/>
        <v>Mild</v>
      </c>
      <c r="CO1274" s="40">
        <f>VLOOKUP(CC1274,'PROMIS 57 T-Score Conversions'!A$3:B$35,2,TRUE)</f>
        <v>63.5</v>
      </c>
      <c r="CP1274" s="39" t="str">
        <f t="shared" si="21"/>
        <v>Moderate</v>
      </c>
      <c r="CQ1274" s="40">
        <f>VLOOKUP(CD1274,'PROMIS 57 T-Score Conversions'!E$3:F$35,2,TRUE)</f>
        <v>55.9</v>
      </c>
      <c r="CR1274" s="39" t="str">
        <f t="shared" si="22"/>
        <v>Mild</v>
      </c>
      <c r="CS1274" s="40">
        <f>VLOOKUP(CE1274,'PROMIS 57 T-Score Conversions'!U$3:V$35,2,TRUE)</f>
        <v>61.3</v>
      </c>
      <c r="CT1274" s="39" t="str">
        <f t="shared" si="42"/>
        <v>Moderate</v>
      </c>
      <c r="CU1274" s="40">
        <f>VLOOKUP(CF1274,'PROMIS 57 T-Score Conversions'!Y$3:Z$35,2,TRUE)</f>
        <v>76.5</v>
      </c>
      <c r="CV1274" s="39" t="str">
        <f t="shared" si="24"/>
        <v>Severe</v>
      </c>
      <c r="CW1274" s="40">
        <f>vlookup(CG1274,'PROMIS 57 T-Score Conversions'!M$3:N$35,2,TRUE)</f>
        <v>42</v>
      </c>
      <c r="CX1274" s="39" t="str">
        <f t="shared" si="25"/>
        <v>Mild</v>
      </c>
      <c r="CY1274" s="40">
        <f>VLOOKup(CH1274,'PROMIS 57 T-Score Conversions'!I$3:J$35,2,TRUE)</f>
        <v>58.8</v>
      </c>
      <c r="CZ1274" s="39" t="str">
        <f t="shared" si="26"/>
        <v>Mild</v>
      </c>
      <c r="DA1274" s="37">
        <f>VLOOKUP(CJ1274,'PROMIS 57 T-Score Conversions'!AC$3:AD$35,2,TRUE)</f>
        <v>33.06</v>
      </c>
      <c r="DB1274" s="44" t="str">
        <f t="shared" si="30"/>
        <v>Moderate</v>
      </c>
      <c r="DC1274" s="40">
        <f>VLOOKUP(CK1274,'PROMIS 57 T-Score Conversions'!AG$3:AH$35,2,TRUE)</f>
        <v>49.17</v>
      </c>
      <c r="DD1274" s="39" t="str">
        <f t="shared" si="31"/>
        <v>Normal</v>
      </c>
    </row>
    <row r="1275">
      <c r="A1275" s="1" t="b">
        <v>1</v>
      </c>
      <c r="B1275" s="1" t="b">
        <v>1</v>
      </c>
      <c r="C1275" s="20">
        <v>44285.85625357639</v>
      </c>
      <c r="D1275" s="1" t="s">
        <v>671</v>
      </c>
      <c r="E1275" s="1">
        <v>2526.0</v>
      </c>
      <c r="F1275" s="1">
        <v>2.0</v>
      </c>
      <c r="G1275" s="1">
        <v>2.0</v>
      </c>
      <c r="H1275" s="1">
        <v>3.0</v>
      </c>
      <c r="I1275" s="1">
        <v>3.0</v>
      </c>
      <c r="J1275" s="1">
        <v>1.0</v>
      </c>
      <c r="K1275" s="1">
        <v>2.0</v>
      </c>
      <c r="L1275" s="1">
        <v>2.0</v>
      </c>
      <c r="M1275" s="1">
        <v>2.0</v>
      </c>
      <c r="N1275" s="1">
        <v>4.0</v>
      </c>
      <c r="O1275" s="1">
        <v>3.0</v>
      </c>
      <c r="P1275" s="1">
        <v>4.0</v>
      </c>
      <c r="Q1275" s="1">
        <v>5.0</v>
      </c>
      <c r="R1275" s="1">
        <v>4.0</v>
      </c>
      <c r="S1275" s="1">
        <v>4.0</v>
      </c>
      <c r="T1275" s="1">
        <v>5.0</v>
      </c>
      <c r="U1275" s="1">
        <v>5.0</v>
      </c>
      <c r="V1275" s="1">
        <v>3.0</v>
      </c>
      <c r="W1275" s="1">
        <v>5.0</v>
      </c>
      <c r="X1275" s="1">
        <v>4.0</v>
      </c>
      <c r="Y1275" s="1">
        <v>3.0</v>
      </c>
      <c r="Z1275" s="1">
        <v>3.0</v>
      </c>
      <c r="AA1275" s="1">
        <v>4.0</v>
      </c>
      <c r="AB1275" s="1">
        <v>5.0</v>
      </c>
      <c r="AC1275" s="1">
        <v>4.0</v>
      </c>
      <c r="AD1275" s="1">
        <v>5.0</v>
      </c>
      <c r="AE1275" s="1">
        <v>5.0</v>
      </c>
      <c r="AF1275" s="1">
        <v>4.0</v>
      </c>
      <c r="AG1275" s="1">
        <v>4.0</v>
      </c>
      <c r="AH1275" s="1">
        <v>5.0</v>
      </c>
      <c r="AI1275" s="1">
        <v>4.0</v>
      </c>
      <c r="AJ1275" s="1">
        <v>5.0</v>
      </c>
      <c r="AK1275" s="1">
        <v>5.0</v>
      </c>
      <c r="AL1275" s="1">
        <v>3.0</v>
      </c>
      <c r="AM1275" s="1">
        <v>4.0</v>
      </c>
      <c r="AN1275" s="1">
        <v>4.0</v>
      </c>
      <c r="AO1275" s="1">
        <v>3.0</v>
      </c>
      <c r="AP1275" s="1">
        <v>5.0</v>
      </c>
      <c r="AQ1275" s="1">
        <v>4.0</v>
      </c>
      <c r="AR1275" s="1">
        <v>3.0</v>
      </c>
      <c r="AS1275" s="1">
        <v>5.0</v>
      </c>
      <c r="AT1275" s="1">
        <v>2.0</v>
      </c>
      <c r="AU1275" s="1">
        <v>2.0</v>
      </c>
      <c r="AV1275" s="1">
        <v>3.0</v>
      </c>
      <c r="AW1275" s="1">
        <v>2.0</v>
      </c>
      <c r="AX1275" s="1">
        <v>2.0</v>
      </c>
      <c r="AY1275" s="1">
        <v>2.0</v>
      </c>
      <c r="AZ1275" s="1">
        <v>3.0</v>
      </c>
      <c r="BA1275" s="1">
        <v>1.0</v>
      </c>
      <c r="BB1275" s="1">
        <v>4.0</v>
      </c>
      <c r="BC1275" s="1">
        <v>4.0</v>
      </c>
      <c r="BD1275" s="1">
        <v>4.0</v>
      </c>
      <c r="BE1275" s="1">
        <v>3.0</v>
      </c>
      <c r="BF1275" s="1">
        <v>5.0</v>
      </c>
      <c r="BG1275" s="1">
        <v>4.0</v>
      </c>
      <c r="BH1275" s="1">
        <v>4.0</v>
      </c>
      <c r="BI1275" s="1">
        <v>5.0</v>
      </c>
      <c r="BJ1275" s="1">
        <v>4.0</v>
      </c>
      <c r="BK1275" s="1">
        <v>1.0</v>
      </c>
      <c r="BL1275" s="1">
        <v>1.0</v>
      </c>
      <c r="BM1275" s="1">
        <v>1.0</v>
      </c>
      <c r="BN1275" s="1">
        <v>1.0</v>
      </c>
      <c r="BO1275" s="1">
        <v>2.0</v>
      </c>
      <c r="BP1275" s="1">
        <v>1.0</v>
      </c>
      <c r="BQ1275" s="1">
        <v>2.0</v>
      </c>
      <c r="BR1275" s="1">
        <v>1.0</v>
      </c>
      <c r="BS1275" s="1">
        <v>5.0</v>
      </c>
      <c r="BT1275" s="1">
        <v>5.0</v>
      </c>
      <c r="BU1275" s="1">
        <v>4.0</v>
      </c>
      <c r="BV1275" s="1">
        <v>5.0</v>
      </c>
      <c r="BW1275" s="1">
        <v>5.0</v>
      </c>
      <c r="BX1275" s="1">
        <v>4.0</v>
      </c>
      <c r="BY1275" s="1">
        <v>5.0</v>
      </c>
      <c r="BZ1275" s="1">
        <v>5.0</v>
      </c>
      <c r="CA1275" s="64">
        <f t="shared" si="32"/>
        <v>252</v>
      </c>
      <c r="CB1275" s="45">
        <f t="shared" si="33"/>
        <v>17</v>
      </c>
      <c r="CC1275" s="45">
        <f t="shared" si="34"/>
        <v>34</v>
      </c>
      <c r="CD1275" s="45">
        <f t="shared" si="35"/>
        <v>31</v>
      </c>
      <c r="CE1275" s="45">
        <f t="shared" si="36"/>
        <v>37</v>
      </c>
      <c r="CF1275" s="45">
        <f t="shared" si="37"/>
        <v>31</v>
      </c>
      <c r="CG1275" s="45">
        <f t="shared" si="38"/>
        <v>17</v>
      </c>
      <c r="CH1275" s="45">
        <f t="shared" si="39"/>
        <v>33</v>
      </c>
      <c r="CI1275" s="45">
        <f t="shared" si="40"/>
        <v>0.4</v>
      </c>
      <c r="CJ1275">
        <f t="shared" si="10"/>
        <v>10</v>
      </c>
      <c r="CK1275" s="45">
        <f t="shared" si="41"/>
        <v>38</v>
      </c>
      <c r="CM1275" s="40">
        <f>VLOOKUP(CB1275,'PROMIS 57 T-Score Conversions'!Q$3:R$35,2,TRUE)</f>
        <v>33.2</v>
      </c>
      <c r="CN1275" s="44" t="str">
        <f t="shared" si="20"/>
        <v>Moderate</v>
      </c>
      <c r="CO1275" s="40">
        <f>VLOOKUP(CC1275,'PROMIS 57 T-Score Conversions'!A$3:B$35,2,TRUE)</f>
        <v>73</v>
      </c>
      <c r="CP1275" s="39" t="str">
        <f t="shared" si="21"/>
        <v>Severe</v>
      </c>
      <c r="CQ1275" s="40">
        <f>VLOOKUP(CD1275,'PROMIS 57 T-Score Conversions'!E$3:F$35,2,TRUE)</f>
        <v>68.7</v>
      </c>
      <c r="CR1275" s="39" t="str">
        <f t="shared" si="22"/>
        <v>Moderate</v>
      </c>
      <c r="CS1275" s="40">
        <f>VLOOKUP(CE1275,'PROMIS 57 T-Score Conversions'!U$3:V$35,2,TRUE)</f>
        <v>71</v>
      </c>
      <c r="CT1275" s="39" t="str">
        <f t="shared" si="42"/>
        <v>Severe</v>
      </c>
      <c r="CU1275" s="40">
        <f>VLOOKUP(CF1275,'PROMIS 57 T-Score Conversions'!Y$3:Z$35,2,TRUE)</f>
        <v>61.5</v>
      </c>
      <c r="CV1275" s="39" t="str">
        <f t="shared" si="24"/>
        <v>Moderate</v>
      </c>
      <c r="CW1275" s="40">
        <f>vlookup(CG1275,'PROMIS 57 T-Score Conversions'!M$3:N$35,2,TRUE)</f>
        <v>37.7</v>
      </c>
      <c r="CX1275" s="39" t="str">
        <f t="shared" si="25"/>
        <v>Moderate</v>
      </c>
      <c r="CY1275" s="40">
        <f>VLOOKup(CH1275,'PROMIS 57 T-Score Conversions'!I$3:J$35,2,TRUE)</f>
        <v>67.7</v>
      </c>
      <c r="CZ1275" s="39" t="str">
        <f t="shared" si="26"/>
        <v>Moderate</v>
      </c>
      <c r="DA1275" s="37">
        <f>VLOOKUP(CJ1275,'PROMIS 57 T-Score Conversions'!AC$3:AD$35,2,TRUE)</f>
        <v>27.45</v>
      </c>
      <c r="DB1275" s="44" t="str">
        <f t="shared" si="30"/>
        <v>Severe</v>
      </c>
      <c r="DC1275" s="40">
        <f>VLOOKUP(CK1275,'PROMIS 57 T-Score Conversions'!AG$3:AH$35,2,TRUE)</f>
        <v>59.95</v>
      </c>
      <c r="DD1275" s="39" t="str">
        <f t="shared" si="31"/>
        <v>Mild</v>
      </c>
    </row>
    <row r="1276">
      <c r="A1276" s="1" t="b">
        <v>1</v>
      </c>
      <c r="B1276" s="1" t="b">
        <v>1</v>
      </c>
      <c r="C1276" s="20">
        <v>44286.46664460648</v>
      </c>
      <c r="D1276" s="1" t="s">
        <v>481</v>
      </c>
      <c r="E1276" s="1">
        <v>2305.0</v>
      </c>
      <c r="F1276" s="1">
        <v>3.0</v>
      </c>
      <c r="G1276" s="1">
        <v>4.0</v>
      </c>
      <c r="H1276" s="1">
        <v>5.0</v>
      </c>
      <c r="I1276" s="1">
        <v>3.0</v>
      </c>
      <c r="J1276" s="1">
        <v>1.0</v>
      </c>
      <c r="K1276" s="1">
        <v>3.0</v>
      </c>
      <c r="L1276" s="1">
        <v>4.0</v>
      </c>
      <c r="M1276" s="1">
        <v>2.0</v>
      </c>
      <c r="N1276" s="1">
        <v>2.0</v>
      </c>
      <c r="O1276" s="1">
        <v>2.0</v>
      </c>
      <c r="P1276" s="1">
        <v>2.0</v>
      </c>
      <c r="Q1276" s="1">
        <v>3.0</v>
      </c>
      <c r="R1276" s="1">
        <v>3.0</v>
      </c>
      <c r="S1276" s="1">
        <v>2.0</v>
      </c>
      <c r="T1276" s="1">
        <v>3.0</v>
      </c>
      <c r="U1276" s="1">
        <v>4.0</v>
      </c>
      <c r="V1276" s="1">
        <v>1.0</v>
      </c>
      <c r="W1276" s="1">
        <v>1.0</v>
      </c>
      <c r="X1276" s="1">
        <v>2.0</v>
      </c>
      <c r="Y1276" s="1">
        <v>1.0</v>
      </c>
      <c r="Z1276" s="1">
        <v>1.0</v>
      </c>
      <c r="AA1276" s="1">
        <v>3.0</v>
      </c>
      <c r="AB1276" s="1">
        <v>2.0</v>
      </c>
      <c r="AC1276" s="1">
        <v>1.0</v>
      </c>
      <c r="AD1276" s="1">
        <v>4.0</v>
      </c>
      <c r="AE1276" s="1">
        <v>3.0</v>
      </c>
      <c r="AF1276" s="1">
        <v>2.0</v>
      </c>
      <c r="AG1276" s="1">
        <v>3.0</v>
      </c>
      <c r="AH1276" s="1">
        <v>3.0</v>
      </c>
      <c r="AI1276" s="1">
        <v>3.0</v>
      </c>
      <c r="AJ1276" s="1">
        <v>4.0</v>
      </c>
      <c r="AK1276" s="1">
        <v>4.0</v>
      </c>
      <c r="AL1276" s="1">
        <v>3.0</v>
      </c>
      <c r="AM1276" s="1">
        <v>4.0</v>
      </c>
      <c r="AN1276" s="1">
        <v>4.0</v>
      </c>
      <c r="AO1276" s="1">
        <v>4.0</v>
      </c>
      <c r="AP1276" s="1">
        <v>4.0</v>
      </c>
      <c r="AQ1276" s="1">
        <v>4.0</v>
      </c>
      <c r="AR1276" s="1">
        <v>2.0</v>
      </c>
      <c r="AS1276" s="1">
        <v>4.0</v>
      </c>
      <c r="AT1276" s="1">
        <v>2.0</v>
      </c>
      <c r="AU1276" s="1">
        <v>2.0</v>
      </c>
      <c r="AV1276" s="1">
        <v>2.0</v>
      </c>
      <c r="AW1276" s="1">
        <v>2.0</v>
      </c>
      <c r="AX1276" s="1">
        <v>2.0</v>
      </c>
      <c r="AY1276" s="1">
        <v>2.0</v>
      </c>
      <c r="AZ1276" s="1">
        <v>2.0</v>
      </c>
      <c r="BA1276" s="1">
        <v>1.0</v>
      </c>
      <c r="BB1276" s="1">
        <v>4.0</v>
      </c>
      <c r="BC1276" s="1">
        <v>3.0</v>
      </c>
      <c r="BD1276" s="1">
        <v>3.0</v>
      </c>
      <c r="BE1276" s="1">
        <v>4.0</v>
      </c>
      <c r="BF1276" s="1">
        <v>5.0</v>
      </c>
      <c r="BG1276" s="1">
        <v>3.0</v>
      </c>
      <c r="BH1276" s="1">
        <v>4.0</v>
      </c>
      <c r="BI1276" s="1">
        <v>4.0</v>
      </c>
      <c r="BJ1276" s="1">
        <v>3.0</v>
      </c>
      <c r="BK1276" s="1">
        <v>3.0</v>
      </c>
      <c r="BL1276" s="1">
        <v>3.0</v>
      </c>
      <c r="BM1276" s="1">
        <v>4.0</v>
      </c>
      <c r="BN1276" s="1">
        <v>3.0</v>
      </c>
      <c r="BO1276" s="1">
        <v>3.0</v>
      </c>
      <c r="BP1276" s="1">
        <v>3.0</v>
      </c>
      <c r="BQ1276" s="1">
        <v>2.0</v>
      </c>
      <c r="BR1276" s="1">
        <v>3.0</v>
      </c>
      <c r="BS1276" s="1">
        <v>3.0</v>
      </c>
      <c r="BT1276" s="1">
        <v>3.0</v>
      </c>
      <c r="BU1276" s="1">
        <v>3.0</v>
      </c>
      <c r="BV1276" s="1">
        <v>3.0</v>
      </c>
      <c r="BW1276" s="1">
        <v>3.0</v>
      </c>
      <c r="BX1276" s="1">
        <v>2.0</v>
      </c>
      <c r="BY1276" s="1">
        <v>4.0</v>
      </c>
      <c r="BZ1276" s="1">
        <v>4.0</v>
      </c>
      <c r="CA1276" s="64">
        <f t="shared" si="32"/>
        <v>210</v>
      </c>
      <c r="CB1276" s="45">
        <f t="shared" si="33"/>
        <v>25</v>
      </c>
      <c r="CC1276" s="45">
        <f t="shared" si="34"/>
        <v>21</v>
      </c>
      <c r="CD1276" s="45">
        <f t="shared" si="35"/>
        <v>12</v>
      </c>
      <c r="CE1276" s="45">
        <f t="shared" si="36"/>
        <v>26</v>
      </c>
      <c r="CF1276" s="45">
        <f t="shared" si="37"/>
        <v>29</v>
      </c>
      <c r="CG1276" s="45">
        <f t="shared" si="38"/>
        <v>15</v>
      </c>
      <c r="CH1276" s="45">
        <f t="shared" si="39"/>
        <v>30</v>
      </c>
      <c r="CI1276" s="45">
        <f t="shared" si="40"/>
        <v>0.3</v>
      </c>
      <c r="CJ1276">
        <f t="shared" si="10"/>
        <v>24</v>
      </c>
      <c r="CK1276" s="45">
        <f t="shared" si="41"/>
        <v>25</v>
      </c>
      <c r="CM1276" s="40">
        <f>VLOOKUP(CB1276,'PROMIS 57 T-Score Conversions'!Q$3:R$35,2,TRUE)</f>
        <v>38.8</v>
      </c>
      <c r="CN1276" s="44" t="str">
        <f t="shared" si="20"/>
        <v>Moderate</v>
      </c>
      <c r="CO1276" s="40">
        <f>VLOOKUP(CC1276,'PROMIS 57 T-Score Conversions'!A$3:B$35,2,TRUE)</f>
        <v>59.4</v>
      </c>
      <c r="CP1276" s="39" t="str">
        <f t="shared" si="21"/>
        <v>Moderate</v>
      </c>
      <c r="CQ1276" s="40">
        <f>VLOOKUP(CD1276,'PROMIS 57 T-Score Conversions'!E$3:F$35,2,TRUE)</f>
        <v>50.9</v>
      </c>
      <c r="CR1276" s="39" t="str">
        <f t="shared" si="22"/>
        <v>Normal</v>
      </c>
      <c r="CS1276" s="40">
        <f>VLOOKUP(CE1276,'PROMIS 57 T-Score Conversions'!U$3:V$35,2,TRUE)</f>
        <v>59.4</v>
      </c>
      <c r="CT1276" s="39" t="str">
        <f t="shared" si="42"/>
        <v>Mild</v>
      </c>
      <c r="CU1276" s="40">
        <f>VLOOKUP(CF1276,'PROMIS 57 T-Score Conversions'!Y$3:Z$35,2,TRUE)</f>
        <v>59.4</v>
      </c>
      <c r="CV1276" s="39" t="str">
        <f t="shared" si="24"/>
        <v>Mild</v>
      </c>
      <c r="CW1276" s="40">
        <f>vlookup(CG1276,'PROMIS 57 T-Score Conversions'!M$3:N$35,2,TRUE)</f>
        <v>36.2</v>
      </c>
      <c r="CX1276" s="39" t="str">
        <f t="shared" si="25"/>
        <v>Moderate</v>
      </c>
      <c r="CY1276" s="40">
        <f>VLOOKup(CH1276,'PROMIS 57 T-Score Conversions'!I$3:J$35,2,TRUE)</f>
        <v>65.5</v>
      </c>
      <c r="CZ1276" s="39" t="str">
        <f t="shared" si="26"/>
        <v>Moderate</v>
      </c>
      <c r="DA1276" s="37">
        <f>VLOOKUP(CJ1276,'PROMIS 57 T-Score Conversions'!AC$3:AD$35,2,TRUE)</f>
        <v>40.29</v>
      </c>
      <c r="DB1276" s="44" t="str">
        <f t="shared" si="30"/>
        <v>Mild</v>
      </c>
      <c r="DC1276" s="40">
        <f>VLOOKUP(CK1276,'PROMIS 57 T-Score Conversions'!AG$3:AH$35,2,TRUE)</f>
        <v>44.34</v>
      </c>
      <c r="DD1276" s="39" t="str">
        <f t="shared" si="31"/>
        <v>Normal</v>
      </c>
    </row>
    <row r="1277">
      <c r="A1277" s="1" t="b">
        <v>1</v>
      </c>
      <c r="B1277" s="1" t="b">
        <v>1</v>
      </c>
      <c r="C1277" s="20">
        <v>44286.538829108795</v>
      </c>
      <c r="D1277" s="1" t="s">
        <v>672</v>
      </c>
      <c r="E1277" s="1">
        <v>2534.0</v>
      </c>
      <c r="F1277" s="1">
        <v>4.0</v>
      </c>
      <c r="G1277" s="1">
        <v>4.0</v>
      </c>
      <c r="H1277" s="1">
        <v>4.0</v>
      </c>
      <c r="I1277" s="1">
        <v>4.0</v>
      </c>
      <c r="J1277" s="1">
        <v>4.0</v>
      </c>
      <c r="K1277" s="1">
        <v>4.0</v>
      </c>
      <c r="L1277" s="1">
        <v>4.0</v>
      </c>
      <c r="M1277" s="1">
        <v>4.0</v>
      </c>
      <c r="N1277" s="1">
        <v>2.0</v>
      </c>
      <c r="O1277" s="1">
        <v>2.0</v>
      </c>
      <c r="P1277" s="1">
        <v>2.0</v>
      </c>
      <c r="Q1277" s="1">
        <v>2.0</v>
      </c>
      <c r="R1277" s="1">
        <v>2.0</v>
      </c>
      <c r="S1277" s="1">
        <v>2.0</v>
      </c>
      <c r="T1277" s="1">
        <v>2.0</v>
      </c>
      <c r="U1277" s="1">
        <v>2.0</v>
      </c>
      <c r="V1277" s="1">
        <v>2.0</v>
      </c>
      <c r="W1277" s="1">
        <v>2.0</v>
      </c>
      <c r="X1277" s="1">
        <v>2.0</v>
      </c>
      <c r="Y1277" s="1">
        <v>2.0</v>
      </c>
      <c r="Z1277" s="1">
        <v>1.0</v>
      </c>
      <c r="AA1277" s="1">
        <v>2.0</v>
      </c>
      <c r="AB1277" s="1">
        <v>1.0</v>
      </c>
      <c r="AC1277" s="1">
        <v>1.0</v>
      </c>
      <c r="AD1277" s="1">
        <v>3.0</v>
      </c>
      <c r="AE1277" s="1">
        <v>2.0</v>
      </c>
      <c r="AF1277" s="1">
        <v>2.0</v>
      </c>
      <c r="AG1277" s="1">
        <v>3.0</v>
      </c>
      <c r="AH1277" s="1">
        <v>3.0</v>
      </c>
      <c r="AI1277" s="1">
        <v>3.0</v>
      </c>
      <c r="AJ1277" s="1">
        <v>2.0</v>
      </c>
      <c r="AK1277" s="1">
        <v>2.0</v>
      </c>
      <c r="AL1277" s="1">
        <v>2.0</v>
      </c>
      <c r="AM1277" s="1">
        <v>2.0</v>
      </c>
      <c r="AN1277" s="1">
        <v>2.0</v>
      </c>
      <c r="AO1277" s="1">
        <v>2.0</v>
      </c>
      <c r="AP1277" s="1">
        <v>2.0</v>
      </c>
      <c r="AQ1277" s="1">
        <v>2.0</v>
      </c>
      <c r="AR1277" s="1">
        <v>2.0</v>
      </c>
      <c r="AS1277" s="1">
        <v>2.0</v>
      </c>
      <c r="AT1277" s="1">
        <v>4.0</v>
      </c>
      <c r="AU1277" s="1">
        <v>4.0</v>
      </c>
      <c r="AV1277" s="1">
        <v>4.0</v>
      </c>
      <c r="AW1277" s="1">
        <v>3.0</v>
      </c>
      <c r="AX1277" s="1">
        <v>2.0</v>
      </c>
      <c r="AY1277" s="1">
        <v>3.0</v>
      </c>
      <c r="AZ1277" s="1">
        <v>3.0</v>
      </c>
      <c r="BA1277" s="1">
        <v>4.0</v>
      </c>
      <c r="BB1277" s="1">
        <v>2.0</v>
      </c>
      <c r="BC1277" s="1">
        <v>2.0</v>
      </c>
      <c r="BD1277" s="1">
        <v>2.0</v>
      </c>
      <c r="BE1277" s="1">
        <v>2.0</v>
      </c>
      <c r="BF1277" s="1">
        <v>2.0</v>
      </c>
      <c r="BG1277" s="1">
        <v>2.0</v>
      </c>
      <c r="BH1277" s="1">
        <v>2.0</v>
      </c>
      <c r="BI1277" s="1">
        <v>2.0</v>
      </c>
      <c r="BJ1277" s="1">
        <v>2.0</v>
      </c>
      <c r="BK1277" s="1">
        <v>4.0</v>
      </c>
      <c r="BL1277" s="1">
        <v>4.0</v>
      </c>
      <c r="BM1277" s="1">
        <v>4.0</v>
      </c>
      <c r="BN1277" s="1">
        <v>4.0</v>
      </c>
      <c r="BO1277" s="1">
        <v>4.0</v>
      </c>
      <c r="BP1277" s="1">
        <v>4.0</v>
      </c>
      <c r="BQ1277" s="1">
        <v>4.0</v>
      </c>
      <c r="BR1277" s="1">
        <v>4.0</v>
      </c>
      <c r="BS1277" s="1">
        <v>2.0</v>
      </c>
      <c r="BT1277" s="1">
        <v>2.0</v>
      </c>
      <c r="BU1277" s="1">
        <v>2.0</v>
      </c>
      <c r="BV1277" s="1">
        <v>2.0</v>
      </c>
      <c r="BW1277" s="1">
        <v>2.0</v>
      </c>
      <c r="BX1277" s="1">
        <v>2.0</v>
      </c>
      <c r="BY1277" s="1">
        <v>2.0</v>
      </c>
      <c r="BZ1277" s="1">
        <v>2.0</v>
      </c>
      <c r="CA1277" s="64">
        <f t="shared" si="32"/>
        <v>190</v>
      </c>
      <c r="CB1277" s="45">
        <f t="shared" si="33"/>
        <v>32</v>
      </c>
      <c r="CC1277" s="45">
        <f t="shared" si="34"/>
        <v>16</v>
      </c>
      <c r="CD1277" s="45">
        <f t="shared" si="35"/>
        <v>13</v>
      </c>
      <c r="CE1277" s="45">
        <f t="shared" si="36"/>
        <v>20</v>
      </c>
      <c r="CF1277" s="45">
        <f t="shared" si="37"/>
        <v>16</v>
      </c>
      <c r="CG1277" s="45">
        <f t="shared" si="38"/>
        <v>27</v>
      </c>
      <c r="CH1277" s="45">
        <f t="shared" si="39"/>
        <v>16</v>
      </c>
      <c r="CI1277" s="45">
        <f t="shared" si="40"/>
        <v>0.2</v>
      </c>
      <c r="CJ1277">
        <f t="shared" si="10"/>
        <v>32</v>
      </c>
      <c r="CK1277" s="45">
        <f t="shared" si="41"/>
        <v>16</v>
      </c>
      <c r="CM1277" s="40">
        <f>VLOOKUP(CB1277,'PROMIS 57 T-Score Conversions'!Q$3:R$35,2,TRUE)</f>
        <v>43.9</v>
      </c>
      <c r="CN1277" s="44" t="str">
        <f t="shared" si="20"/>
        <v>Mild</v>
      </c>
      <c r="CO1277" s="40">
        <f>VLOOKUP(CC1277,'PROMIS 57 T-Score Conversions'!A$3:B$35,2,TRUE)</f>
        <v>54.3</v>
      </c>
      <c r="CP1277" s="39" t="str">
        <f t="shared" si="21"/>
        <v>Mild</v>
      </c>
      <c r="CQ1277" s="40">
        <f>VLOOKUP(CD1277,'PROMIS 57 T-Score Conversions'!E$3:F$35,2,TRUE)</f>
        <v>52.1</v>
      </c>
      <c r="CR1277" s="39" t="str">
        <f t="shared" si="22"/>
        <v>Normal</v>
      </c>
      <c r="CS1277" s="40">
        <f>VLOOKUP(CE1277,'PROMIS 57 T-Score Conversions'!U$3:V$35,2,TRUE)</f>
        <v>53.6</v>
      </c>
      <c r="CT1277" s="39" t="str">
        <f t="shared" si="42"/>
        <v>Normal</v>
      </c>
      <c r="CU1277" s="40">
        <f>VLOOKUP(CF1277,'PROMIS 57 T-Score Conversions'!Y$3:Z$35,2,TRUE)</f>
        <v>45.5</v>
      </c>
      <c r="CV1277" s="39" t="str">
        <f t="shared" si="24"/>
        <v>Normal</v>
      </c>
      <c r="CW1277" s="40">
        <f>vlookup(CG1277,'PROMIS 57 T-Score Conversions'!M$3:N$35,2,TRUE)</f>
        <v>47</v>
      </c>
      <c r="CX1277" s="39" t="str">
        <f t="shared" si="25"/>
        <v>Normal</v>
      </c>
      <c r="CY1277" s="40">
        <f>VLOOKup(CH1277,'PROMIS 57 T-Score Conversions'!I$3:J$35,2,TRUE)</f>
        <v>55.8</v>
      </c>
      <c r="CZ1277" s="39" t="str">
        <f t="shared" si="26"/>
        <v>Mild</v>
      </c>
      <c r="DA1277" s="37">
        <f>VLOOKUP(CJ1277,'PROMIS 57 T-Score Conversions'!AC$3:AD$35,2,TRUE)</f>
        <v>47.17</v>
      </c>
      <c r="DB1277" s="44" t="str">
        <f t="shared" si="30"/>
        <v>Normal</v>
      </c>
      <c r="DC1277" s="40">
        <f>VLOOKUP(CK1277,'PROMIS 57 T-Score Conversions'!AG$3:AH$35,2,TRUE)</f>
        <v>36.07</v>
      </c>
      <c r="DD1277" s="39" t="str">
        <f t="shared" si="31"/>
        <v>Normal</v>
      </c>
    </row>
    <row r="1278">
      <c r="A1278" s="1" t="b">
        <v>1</v>
      </c>
      <c r="B1278" s="1" t="b">
        <v>1</v>
      </c>
      <c r="C1278" s="20">
        <v>44286.60786881944</v>
      </c>
      <c r="D1278" s="1" t="s">
        <v>245</v>
      </c>
      <c r="E1278" s="1">
        <v>1997.0</v>
      </c>
      <c r="F1278" s="1">
        <v>3.0</v>
      </c>
      <c r="G1278" s="1">
        <v>4.0</v>
      </c>
      <c r="H1278" s="1">
        <v>3.0</v>
      </c>
      <c r="I1278" s="1">
        <v>3.0</v>
      </c>
      <c r="J1278" s="1">
        <v>3.0</v>
      </c>
      <c r="K1278" s="1">
        <v>4.0</v>
      </c>
      <c r="L1278" s="1">
        <v>4.0</v>
      </c>
      <c r="M1278" s="1">
        <v>3.0</v>
      </c>
      <c r="N1278" s="1">
        <v>3.0</v>
      </c>
      <c r="O1278" s="1">
        <v>4.0</v>
      </c>
      <c r="P1278" s="1">
        <v>4.0</v>
      </c>
      <c r="Q1278" s="1">
        <v>4.0</v>
      </c>
      <c r="R1278" s="1">
        <v>3.0</v>
      </c>
      <c r="S1278" s="1">
        <v>4.0</v>
      </c>
      <c r="T1278" s="1">
        <v>4.0</v>
      </c>
      <c r="U1278" s="1">
        <v>4.0</v>
      </c>
      <c r="V1278" s="1">
        <v>4.0</v>
      </c>
      <c r="W1278" s="1">
        <v>4.0</v>
      </c>
      <c r="X1278" s="1">
        <v>5.0</v>
      </c>
      <c r="Y1278" s="1">
        <v>4.0</v>
      </c>
      <c r="Z1278" s="1">
        <v>5.0</v>
      </c>
      <c r="AA1278" s="1">
        <v>5.0</v>
      </c>
      <c r="AB1278" s="1">
        <v>4.0</v>
      </c>
      <c r="AC1278" s="1">
        <v>4.0</v>
      </c>
      <c r="AD1278" s="1">
        <v>5.0</v>
      </c>
      <c r="AE1278" s="1">
        <v>5.0</v>
      </c>
      <c r="AF1278" s="1">
        <v>5.0</v>
      </c>
      <c r="AG1278" s="1">
        <v>5.0</v>
      </c>
      <c r="AH1278" s="1">
        <v>5.0</v>
      </c>
      <c r="AI1278" s="1">
        <v>5.0</v>
      </c>
      <c r="AJ1278" s="1">
        <v>5.0</v>
      </c>
      <c r="AK1278" s="1">
        <v>5.0</v>
      </c>
      <c r="AL1278" s="1">
        <v>3.0</v>
      </c>
      <c r="AM1278" s="1">
        <v>3.0</v>
      </c>
      <c r="AN1278" s="1">
        <v>2.0</v>
      </c>
      <c r="AO1278" s="1">
        <v>1.0</v>
      </c>
      <c r="AP1278" s="1">
        <v>2.0</v>
      </c>
      <c r="AQ1278" s="1">
        <v>2.0</v>
      </c>
      <c r="AR1278" s="1">
        <v>1.0</v>
      </c>
      <c r="AS1278" s="1">
        <v>3.0</v>
      </c>
      <c r="AT1278" s="1">
        <v>2.0</v>
      </c>
      <c r="AU1278" s="1">
        <v>2.0</v>
      </c>
      <c r="AV1278" s="1">
        <v>2.0</v>
      </c>
      <c r="AW1278" s="1">
        <v>2.0</v>
      </c>
      <c r="AX1278" s="1">
        <v>1.0</v>
      </c>
      <c r="AY1278" s="1">
        <v>1.0</v>
      </c>
      <c r="AZ1278" s="1">
        <v>2.0</v>
      </c>
      <c r="BA1278" s="1">
        <v>2.0</v>
      </c>
      <c r="BB1278" s="1">
        <v>2.0</v>
      </c>
      <c r="BC1278" s="1">
        <v>2.0</v>
      </c>
      <c r="BD1278" s="1">
        <v>2.0</v>
      </c>
      <c r="BE1278" s="1">
        <v>2.0</v>
      </c>
      <c r="BF1278" s="1">
        <v>2.0</v>
      </c>
      <c r="BG1278" s="1">
        <v>2.0</v>
      </c>
      <c r="BH1278" s="1">
        <v>2.0</v>
      </c>
      <c r="BI1278" s="1">
        <v>2.0</v>
      </c>
      <c r="BJ1278" s="1">
        <v>4.0</v>
      </c>
      <c r="BK1278" s="1">
        <v>1.0</v>
      </c>
      <c r="BL1278" s="1">
        <v>3.0</v>
      </c>
      <c r="BM1278" s="1">
        <v>2.0</v>
      </c>
      <c r="BN1278" s="1">
        <v>2.0</v>
      </c>
      <c r="BO1278" s="1">
        <v>2.0</v>
      </c>
      <c r="BP1278" s="1">
        <v>1.0</v>
      </c>
      <c r="BQ1278" s="1">
        <v>1.0</v>
      </c>
      <c r="BR1278" s="1">
        <v>2.0</v>
      </c>
      <c r="BS1278" s="1">
        <v>4.0</v>
      </c>
      <c r="BT1278" s="1">
        <v>4.0</v>
      </c>
      <c r="BU1278" s="1">
        <v>5.0</v>
      </c>
      <c r="BV1278" s="1">
        <v>4.0</v>
      </c>
      <c r="BW1278" s="1">
        <v>4.0</v>
      </c>
      <c r="BX1278" s="1">
        <v>3.0</v>
      </c>
      <c r="BY1278" s="1">
        <v>4.0</v>
      </c>
      <c r="BZ1278" s="1">
        <v>4.0</v>
      </c>
      <c r="CA1278" s="64">
        <f t="shared" si="32"/>
        <v>229</v>
      </c>
      <c r="CB1278" s="45">
        <f t="shared" si="33"/>
        <v>27</v>
      </c>
      <c r="CC1278" s="45">
        <f t="shared" si="34"/>
        <v>30</v>
      </c>
      <c r="CD1278" s="45">
        <f t="shared" si="35"/>
        <v>35</v>
      </c>
      <c r="CE1278" s="45">
        <f t="shared" si="36"/>
        <v>40</v>
      </c>
      <c r="CF1278" s="45">
        <f t="shared" si="37"/>
        <v>17</v>
      </c>
      <c r="CG1278" s="45">
        <f t="shared" si="38"/>
        <v>14</v>
      </c>
      <c r="CH1278" s="45">
        <f t="shared" si="39"/>
        <v>16</v>
      </c>
      <c r="CI1278" s="45">
        <f t="shared" si="40"/>
        <v>0.4</v>
      </c>
      <c r="CJ1278">
        <f t="shared" si="10"/>
        <v>14</v>
      </c>
      <c r="CK1278" s="45">
        <f t="shared" si="41"/>
        <v>32</v>
      </c>
      <c r="CM1278" s="40">
        <f>VLOOKUP(CB1278,'PROMIS 57 T-Score Conversions'!Q$3:R$35,2,TRUE)</f>
        <v>40.1</v>
      </c>
      <c r="CN1278" s="44" t="str">
        <f t="shared" si="20"/>
        <v>Mild</v>
      </c>
      <c r="CO1278" s="40">
        <f>VLOOKUP(CC1278,'PROMIS 57 T-Score Conversions'!A$3:B$35,2,TRUE)</f>
        <v>68.7</v>
      </c>
      <c r="CP1278" s="39" t="str">
        <f t="shared" si="21"/>
        <v>Severe</v>
      </c>
      <c r="CQ1278" s="40">
        <f>VLOOKUP(CD1278,'PROMIS 57 T-Score Conversions'!E$3:F$35,2,TRUE)</f>
        <v>72.8</v>
      </c>
      <c r="CR1278" s="39" t="str">
        <f t="shared" si="22"/>
        <v>Severe</v>
      </c>
      <c r="CS1278" s="40">
        <f>VLOOKUP(CE1278,'PROMIS 57 T-Score Conversions'!U$3:V$35,2,TRUE)</f>
        <v>77.8</v>
      </c>
      <c r="CT1278" s="39" t="str">
        <f t="shared" si="42"/>
        <v>Severe</v>
      </c>
      <c r="CU1278" s="40">
        <f>VLOOKUP(CF1278,'PROMIS 57 T-Score Conversions'!Y$3:Z$35,2,TRUE)</f>
        <v>46.7</v>
      </c>
      <c r="CV1278" s="39" t="str">
        <f t="shared" si="24"/>
        <v>Normal</v>
      </c>
      <c r="CW1278" s="40">
        <f>vlookup(CG1278,'PROMIS 57 T-Score Conversions'!M$3:N$35,2,TRUE)</f>
        <v>35.3</v>
      </c>
      <c r="CX1278" s="39" t="str">
        <f t="shared" si="25"/>
        <v>Moderate</v>
      </c>
      <c r="CY1278" s="40">
        <f>VLOOKup(CH1278,'PROMIS 57 T-Score Conversions'!I$3:J$35,2,TRUE)</f>
        <v>55.8</v>
      </c>
      <c r="CZ1278" s="39" t="str">
        <f t="shared" si="26"/>
        <v>Mild</v>
      </c>
      <c r="DA1278" s="37">
        <f>VLOOKUP(CJ1278,'PROMIS 57 T-Score Conversions'!AC$3:AD$35,2,TRUE)</f>
        <v>32.15</v>
      </c>
      <c r="DB1278" s="44" t="str">
        <f t="shared" si="30"/>
        <v>Moderate</v>
      </c>
      <c r="DC1278" s="40">
        <f>VLOOKUP(CK1278,'PROMIS 57 T-Score Conversions'!AG$3:AH$35,2,TRUE)</f>
        <v>51.29</v>
      </c>
      <c r="DD1278" s="39" t="str">
        <f t="shared" si="31"/>
        <v>Normal</v>
      </c>
    </row>
    <row r="1279">
      <c r="C1279" s="20">
        <v>44286.92705109954</v>
      </c>
      <c r="D1279" s="1" t="s">
        <v>245</v>
      </c>
      <c r="E1279" s="1">
        <v>1997.0</v>
      </c>
      <c r="F1279" s="1">
        <v>3.0</v>
      </c>
      <c r="G1279" s="1">
        <v>4.0</v>
      </c>
      <c r="H1279" s="1">
        <v>3.0</v>
      </c>
      <c r="I1279" s="1">
        <v>3.0</v>
      </c>
      <c r="J1279" s="1">
        <v>3.0</v>
      </c>
      <c r="K1279" s="1">
        <v>4.0</v>
      </c>
      <c r="L1279" s="1">
        <v>4.0</v>
      </c>
      <c r="M1279" s="1">
        <v>3.0</v>
      </c>
      <c r="N1279" s="1">
        <v>3.0</v>
      </c>
      <c r="O1279" s="1">
        <v>4.0</v>
      </c>
      <c r="P1279" s="1">
        <v>4.0</v>
      </c>
      <c r="Q1279" s="1">
        <v>4.0</v>
      </c>
      <c r="R1279" s="1">
        <v>3.0</v>
      </c>
      <c r="S1279" s="1">
        <v>4.0</v>
      </c>
      <c r="T1279" s="1">
        <v>4.0</v>
      </c>
      <c r="U1279" s="1">
        <v>4.0</v>
      </c>
      <c r="V1279" s="1">
        <v>4.0</v>
      </c>
      <c r="W1279" s="1">
        <v>4.0</v>
      </c>
      <c r="X1279" s="1">
        <v>5.0</v>
      </c>
      <c r="Y1279" s="1">
        <v>4.0</v>
      </c>
      <c r="Z1279" s="1">
        <v>5.0</v>
      </c>
      <c r="AA1279" s="1">
        <v>5.0</v>
      </c>
      <c r="AB1279" s="1">
        <v>4.0</v>
      </c>
      <c r="AC1279" s="1">
        <v>4.0</v>
      </c>
      <c r="AD1279" s="1">
        <v>5.0</v>
      </c>
      <c r="AE1279" s="1">
        <v>5.0</v>
      </c>
      <c r="AF1279" s="1">
        <v>5.0</v>
      </c>
      <c r="AG1279" s="1">
        <v>5.0</v>
      </c>
      <c r="AH1279" s="1">
        <v>5.0</v>
      </c>
      <c r="AI1279" s="1">
        <v>5.0</v>
      </c>
      <c r="AJ1279" s="1">
        <v>5.0</v>
      </c>
      <c r="AK1279" s="1">
        <v>5.0</v>
      </c>
      <c r="AL1279" s="1">
        <v>3.0</v>
      </c>
      <c r="AM1279" s="1">
        <v>3.0</v>
      </c>
      <c r="AN1279" s="1">
        <v>2.0</v>
      </c>
      <c r="AO1279" s="1">
        <v>1.0</v>
      </c>
      <c r="AP1279" s="1">
        <v>2.0</v>
      </c>
      <c r="AQ1279" s="1">
        <v>2.0</v>
      </c>
      <c r="AR1279" s="1">
        <v>1.0</v>
      </c>
      <c r="AS1279" s="1">
        <v>3.0</v>
      </c>
      <c r="AT1279" s="1">
        <v>2.0</v>
      </c>
      <c r="AU1279" s="1">
        <v>2.0</v>
      </c>
      <c r="AV1279" s="1">
        <v>2.0</v>
      </c>
      <c r="AW1279" s="1">
        <v>2.0</v>
      </c>
      <c r="AX1279" s="1">
        <v>1.0</v>
      </c>
      <c r="AY1279" s="1">
        <v>1.0</v>
      </c>
      <c r="AZ1279" s="1">
        <v>2.0</v>
      </c>
      <c r="BA1279" s="1">
        <v>2.0</v>
      </c>
      <c r="BB1279" s="1">
        <v>2.0</v>
      </c>
      <c r="BC1279" s="1">
        <v>2.0</v>
      </c>
      <c r="BD1279" s="1">
        <v>2.0</v>
      </c>
      <c r="BE1279" s="1">
        <v>2.0</v>
      </c>
      <c r="BF1279" s="1">
        <v>2.0</v>
      </c>
      <c r="BG1279" s="1">
        <v>2.0</v>
      </c>
      <c r="BH1279" s="1">
        <v>2.0</v>
      </c>
      <c r="BI1279" s="1">
        <v>2.0</v>
      </c>
      <c r="BJ1279" s="1">
        <v>4.0</v>
      </c>
      <c r="BK1279" s="1">
        <v>1.0</v>
      </c>
      <c r="BL1279" s="1">
        <v>3.0</v>
      </c>
      <c r="BM1279" s="1">
        <v>2.0</v>
      </c>
      <c r="BN1279" s="1">
        <v>2.0</v>
      </c>
      <c r="BO1279" s="1">
        <v>2.0</v>
      </c>
      <c r="BP1279" s="1">
        <v>1.0</v>
      </c>
      <c r="BQ1279" s="1">
        <v>1.0</v>
      </c>
      <c r="BR1279" s="1">
        <v>2.0</v>
      </c>
      <c r="BS1279" s="1">
        <v>4.0</v>
      </c>
      <c r="BT1279" s="1">
        <v>4.0</v>
      </c>
      <c r="BU1279" s="1">
        <v>5.0</v>
      </c>
      <c r="BV1279" s="1">
        <v>4.0</v>
      </c>
      <c r="BW1279" s="1">
        <v>4.0</v>
      </c>
      <c r="BX1279" s="1">
        <v>3.0</v>
      </c>
      <c r="BY1279" s="1">
        <v>4.0</v>
      </c>
      <c r="BZ1279" s="1">
        <v>4.0</v>
      </c>
      <c r="CA1279" s="64">
        <f t="shared" si="32"/>
        <v>229</v>
      </c>
      <c r="CB1279" s="45">
        <f t="shared" si="33"/>
        <v>27</v>
      </c>
      <c r="CC1279" s="45">
        <f t="shared" si="34"/>
        <v>30</v>
      </c>
      <c r="CD1279" s="45">
        <f t="shared" si="35"/>
        <v>35</v>
      </c>
      <c r="CE1279" s="45">
        <f t="shared" si="36"/>
        <v>40</v>
      </c>
      <c r="CF1279" s="45">
        <f t="shared" si="37"/>
        <v>17</v>
      </c>
      <c r="CG1279" s="45">
        <f t="shared" si="38"/>
        <v>14</v>
      </c>
      <c r="CH1279" s="45">
        <f t="shared" si="39"/>
        <v>16</v>
      </c>
      <c r="CI1279" s="45">
        <f t="shared" si="40"/>
        <v>0.4</v>
      </c>
      <c r="CJ1279">
        <f t="shared" si="10"/>
        <v>14</v>
      </c>
      <c r="CK1279" s="45">
        <f t="shared" si="41"/>
        <v>32</v>
      </c>
      <c r="CM1279" s="40">
        <f>VLOOKUP(CB1279,'PROMIS 57 T-Score Conversions'!Q$3:R$35,2,TRUE)</f>
        <v>40.1</v>
      </c>
      <c r="CN1279" s="44" t="str">
        <f t="shared" si="20"/>
        <v>Mild</v>
      </c>
      <c r="CO1279" s="40">
        <f>VLOOKUP(CC1279,'PROMIS 57 T-Score Conversions'!A$3:B$35,2,TRUE)</f>
        <v>68.7</v>
      </c>
      <c r="CP1279" s="39" t="str">
        <f t="shared" si="21"/>
        <v>Severe</v>
      </c>
      <c r="CQ1279" s="40">
        <f>VLOOKUP(CD1279,'PROMIS 57 T-Score Conversions'!E$3:F$35,2,TRUE)</f>
        <v>72.8</v>
      </c>
      <c r="CR1279" s="39" t="str">
        <f t="shared" si="22"/>
        <v>Severe</v>
      </c>
      <c r="CS1279" s="40">
        <f>VLOOKUP(CE1279,'PROMIS 57 T-Score Conversions'!U$3:V$35,2,TRUE)</f>
        <v>77.8</v>
      </c>
      <c r="CT1279" s="39" t="str">
        <f t="shared" si="42"/>
        <v>Severe</v>
      </c>
      <c r="CU1279" s="40">
        <f>VLOOKUP(CF1279,'PROMIS 57 T-Score Conversions'!Y$3:Z$35,2,TRUE)</f>
        <v>46.7</v>
      </c>
      <c r="CV1279" s="39" t="str">
        <f t="shared" si="24"/>
        <v>Normal</v>
      </c>
      <c r="CW1279" s="40">
        <f>vlookup(CG1279,'PROMIS 57 T-Score Conversions'!M$3:N$35,2,TRUE)</f>
        <v>35.3</v>
      </c>
      <c r="CX1279" s="39" t="str">
        <f t="shared" si="25"/>
        <v>Moderate</v>
      </c>
      <c r="CY1279" s="40">
        <f>VLOOKup(CH1279,'PROMIS 57 T-Score Conversions'!I$3:J$35,2,TRUE)</f>
        <v>55.8</v>
      </c>
      <c r="CZ1279" s="39" t="str">
        <f t="shared" si="26"/>
        <v>Mild</v>
      </c>
      <c r="DA1279" s="37">
        <f>VLOOKUP(CJ1279,'PROMIS 57 T-Score Conversions'!AC$3:AD$35,2,TRUE)</f>
        <v>32.15</v>
      </c>
      <c r="DB1279" s="44" t="str">
        <f t="shared" si="30"/>
        <v>Moderate</v>
      </c>
      <c r="DC1279" s="40">
        <f>VLOOKUP(CK1279,'PROMIS 57 T-Score Conversions'!AG$3:AH$35,2,TRUE)</f>
        <v>51.29</v>
      </c>
      <c r="DD1279" s="39" t="str">
        <f t="shared" si="31"/>
        <v>Normal</v>
      </c>
    </row>
    <row r="1280">
      <c r="C1280" s="20">
        <v>44287.664001689816</v>
      </c>
      <c r="D1280" s="1" t="s">
        <v>652</v>
      </c>
      <c r="E1280" s="1">
        <v>12345.0</v>
      </c>
      <c r="F1280" s="1">
        <v>4.0</v>
      </c>
      <c r="G1280" s="1">
        <v>5.0</v>
      </c>
      <c r="H1280" s="1">
        <v>1.0</v>
      </c>
      <c r="I1280" s="1">
        <v>3.0</v>
      </c>
      <c r="J1280" s="1">
        <v>4.0</v>
      </c>
      <c r="K1280" s="1">
        <v>3.0</v>
      </c>
      <c r="L1280" s="1">
        <v>4.0</v>
      </c>
      <c r="M1280" s="1">
        <v>2.0</v>
      </c>
      <c r="N1280" s="1">
        <v>4.0</v>
      </c>
      <c r="O1280" s="1">
        <v>2.0</v>
      </c>
      <c r="P1280" s="1">
        <v>2.0</v>
      </c>
      <c r="Q1280" s="1">
        <v>2.0</v>
      </c>
      <c r="R1280" s="1">
        <v>2.0</v>
      </c>
      <c r="S1280" s="1">
        <v>1.0</v>
      </c>
      <c r="T1280" s="1">
        <v>5.0</v>
      </c>
      <c r="U1280" s="1">
        <v>5.0</v>
      </c>
      <c r="V1280" s="1">
        <v>1.0</v>
      </c>
      <c r="W1280" s="1">
        <v>3.0</v>
      </c>
      <c r="X1280" s="1">
        <v>2.0</v>
      </c>
      <c r="Y1280" s="1">
        <v>3.0</v>
      </c>
      <c r="Z1280" s="1">
        <v>3.0</v>
      </c>
      <c r="AA1280" s="1">
        <v>2.0</v>
      </c>
      <c r="AB1280" s="1">
        <v>1.0</v>
      </c>
      <c r="AC1280" s="1">
        <v>5.0</v>
      </c>
      <c r="AD1280" s="1">
        <v>5.0</v>
      </c>
      <c r="AE1280" s="1">
        <v>5.0</v>
      </c>
      <c r="AF1280" s="1">
        <v>5.0</v>
      </c>
      <c r="AG1280" s="1">
        <v>5.0</v>
      </c>
      <c r="AH1280" s="1">
        <v>5.0</v>
      </c>
      <c r="AI1280" s="1">
        <v>4.0</v>
      </c>
      <c r="AJ1280" s="1">
        <v>1.0</v>
      </c>
      <c r="AK1280" s="1">
        <v>1.0</v>
      </c>
      <c r="AL1280" s="1">
        <v>2.0</v>
      </c>
      <c r="AM1280" s="1">
        <v>2.0</v>
      </c>
      <c r="AN1280" s="1">
        <v>3.0</v>
      </c>
      <c r="AO1280" s="1">
        <v>2.0</v>
      </c>
      <c r="AP1280" s="1">
        <v>1.0</v>
      </c>
      <c r="AQ1280" s="1">
        <v>1.0</v>
      </c>
      <c r="AR1280" s="1">
        <v>1.0</v>
      </c>
      <c r="AS1280" s="1">
        <v>3.0</v>
      </c>
      <c r="AT1280" s="1">
        <v>1.0</v>
      </c>
      <c r="AU1280" s="1">
        <v>3.0</v>
      </c>
      <c r="AV1280" s="1">
        <v>4.0</v>
      </c>
      <c r="AW1280" s="1">
        <v>3.0</v>
      </c>
      <c r="AX1280" s="1">
        <v>3.0</v>
      </c>
      <c r="AY1280" s="1">
        <v>2.0</v>
      </c>
      <c r="AZ1280" s="1">
        <v>1.0</v>
      </c>
      <c r="BA1280" s="1">
        <v>1.0</v>
      </c>
      <c r="BB1280" s="1">
        <v>3.0</v>
      </c>
      <c r="BC1280" s="1">
        <v>4.0</v>
      </c>
      <c r="BD1280" s="1">
        <v>5.0</v>
      </c>
      <c r="BE1280" s="1">
        <v>4.0</v>
      </c>
      <c r="BF1280" s="1">
        <v>5.0</v>
      </c>
      <c r="BG1280" s="1">
        <v>5.0</v>
      </c>
      <c r="BH1280" s="1">
        <v>2.0</v>
      </c>
      <c r="BI1280" s="1">
        <v>2.0</v>
      </c>
      <c r="BJ1280" s="1">
        <v>4.0</v>
      </c>
      <c r="BK1280" s="1">
        <v>2.0</v>
      </c>
      <c r="BL1280" s="1">
        <v>3.0</v>
      </c>
      <c r="BM1280" s="1">
        <v>1.0</v>
      </c>
      <c r="BN1280" s="1">
        <v>1.0</v>
      </c>
      <c r="BO1280" s="1">
        <v>1.0</v>
      </c>
      <c r="BP1280" s="1">
        <v>5.0</v>
      </c>
      <c r="BQ1280" s="1">
        <v>5.0</v>
      </c>
      <c r="BR1280" s="1">
        <v>1.0</v>
      </c>
      <c r="BS1280" s="1">
        <v>1.0</v>
      </c>
      <c r="BT1280" s="1">
        <v>5.0</v>
      </c>
      <c r="BU1280" s="1">
        <v>5.0</v>
      </c>
      <c r="BV1280" s="1">
        <v>4.0</v>
      </c>
      <c r="BW1280" s="1">
        <v>5.0</v>
      </c>
      <c r="BX1280" s="1">
        <v>4.0</v>
      </c>
      <c r="BY1280" s="1">
        <v>4.0</v>
      </c>
      <c r="BZ1280" s="1">
        <v>5.0</v>
      </c>
      <c r="CA1280" s="64">
        <f t="shared" si="32"/>
        <v>219</v>
      </c>
      <c r="CB1280" s="45">
        <f t="shared" si="33"/>
        <v>26</v>
      </c>
      <c r="CC1280" s="45">
        <f t="shared" si="34"/>
        <v>23</v>
      </c>
      <c r="CD1280" s="45">
        <f t="shared" si="35"/>
        <v>20</v>
      </c>
      <c r="CE1280" s="45">
        <f t="shared" si="36"/>
        <v>31</v>
      </c>
      <c r="CF1280" s="45">
        <f t="shared" si="37"/>
        <v>15</v>
      </c>
      <c r="CG1280" s="45">
        <f t="shared" si="38"/>
        <v>18</v>
      </c>
      <c r="CH1280" s="45">
        <f t="shared" si="39"/>
        <v>30</v>
      </c>
      <c r="CI1280" s="45">
        <f t="shared" si="40"/>
        <v>0.4</v>
      </c>
      <c r="CJ1280">
        <f t="shared" si="10"/>
        <v>19</v>
      </c>
      <c r="CK1280" s="45">
        <f t="shared" si="41"/>
        <v>33</v>
      </c>
      <c r="CM1280" s="40">
        <f>VLOOKUP(CB1280,'PROMIS 57 T-Score Conversions'!Q$3:R$35,2,TRUE)</f>
        <v>39.5</v>
      </c>
      <c r="CN1280" s="44" t="str">
        <f t="shared" si="20"/>
        <v>Moderate</v>
      </c>
      <c r="CO1280" s="40">
        <f>VLOOKUP(CC1280,'PROMIS 57 T-Score Conversions'!A$3:B$35,2,TRUE)</f>
        <v>61.4</v>
      </c>
      <c r="CP1280" s="39" t="str">
        <f t="shared" si="21"/>
        <v>Moderate</v>
      </c>
      <c r="CQ1280" s="40">
        <f>VLOOKUP(CD1280,'PROMIS 57 T-Score Conversions'!E$3:F$35,2,TRUE)</f>
        <v>58.5</v>
      </c>
      <c r="CR1280" s="39" t="str">
        <f t="shared" si="22"/>
        <v>Mild</v>
      </c>
      <c r="CS1280" s="40">
        <f>VLOOKUP(CE1280,'PROMIS 57 T-Score Conversions'!U$3:V$35,2,TRUE)</f>
        <v>64.3</v>
      </c>
      <c r="CT1280" s="39" t="str">
        <f t="shared" si="42"/>
        <v>Moderate</v>
      </c>
      <c r="CU1280" s="40">
        <f>VLOOKUP(CF1280,'PROMIS 57 T-Score Conversions'!Y$3:Z$35,2,TRUE)</f>
        <v>44.2</v>
      </c>
      <c r="CV1280" s="39" t="str">
        <f t="shared" si="24"/>
        <v>Normal</v>
      </c>
      <c r="CW1280" s="40">
        <f>vlookup(CG1280,'PROMIS 57 T-Score Conversions'!M$3:N$35,2,TRUE)</f>
        <v>38.5</v>
      </c>
      <c r="CX1280" s="39" t="str">
        <f t="shared" si="25"/>
        <v>Moderate</v>
      </c>
      <c r="CY1280" s="40">
        <f>VLOOKup(CH1280,'PROMIS 57 T-Score Conversions'!I$3:J$35,2,TRUE)</f>
        <v>65.5</v>
      </c>
      <c r="CZ1280" s="39" t="str">
        <f t="shared" si="26"/>
        <v>Moderate</v>
      </c>
      <c r="DA1280" s="37">
        <f>VLOOKUP(CJ1280,'PROMIS 57 T-Score Conversions'!AC$3:AD$35,2,TRUE)</f>
        <v>36.36</v>
      </c>
      <c r="DB1280" s="44" t="str">
        <f t="shared" si="30"/>
        <v>Moderate</v>
      </c>
      <c r="DC1280" s="40">
        <f>VLOOKUP(CK1280,'PROMIS 57 T-Score Conversions'!AG$3:AH$35,2,TRUE)</f>
        <v>52.42</v>
      </c>
      <c r="DD1280" s="39" t="str">
        <f t="shared" si="31"/>
        <v>Normal</v>
      </c>
    </row>
    <row r="1281">
      <c r="C1281" s="20">
        <v>44287.70443706018</v>
      </c>
      <c r="D1281" s="1" t="s">
        <v>652</v>
      </c>
      <c r="E1281" s="1">
        <v>12345.0</v>
      </c>
      <c r="F1281" s="1">
        <v>4.0</v>
      </c>
      <c r="G1281" s="1">
        <v>4.0</v>
      </c>
      <c r="H1281" s="1">
        <v>4.0</v>
      </c>
      <c r="I1281" s="1">
        <v>4.0</v>
      </c>
      <c r="J1281" s="1">
        <v>3.0</v>
      </c>
      <c r="K1281" s="1">
        <v>3.0</v>
      </c>
      <c r="L1281" s="1">
        <v>4.0</v>
      </c>
      <c r="M1281" s="1">
        <v>3.0</v>
      </c>
      <c r="N1281" s="1">
        <v>1.0</v>
      </c>
      <c r="O1281" s="1">
        <v>1.0</v>
      </c>
      <c r="P1281" s="1">
        <v>1.0</v>
      </c>
      <c r="Q1281" s="1">
        <v>1.0</v>
      </c>
      <c r="R1281" s="1">
        <v>1.0</v>
      </c>
      <c r="S1281" s="1">
        <v>1.0</v>
      </c>
      <c r="T1281" s="1">
        <v>1.0</v>
      </c>
      <c r="U1281" s="1">
        <v>1.0</v>
      </c>
      <c r="V1281" s="1">
        <v>1.0</v>
      </c>
      <c r="W1281" s="1">
        <v>1.0</v>
      </c>
      <c r="X1281" s="1">
        <v>1.0</v>
      </c>
      <c r="Y1281" s="1">
        <v>1.0</v>
      </c>
      <c r="Z1281" s="1">
        <v>1.0</v>
      </c>
      <c r="AA1281" s="1">
        <v>1.0</v>
      </c>
      <c r="AB1281" s="1">
        <v>1.0</v>
      </c>
      <c r="AC1281" s="1">
        <v>1.0</v>
      </c>
      <c r="AD1281" s="1">
        <v>1.0</v>
      </c>
      <c r="AE1281" s="1">
        <v>1.0</v>
      </c>
      <c r="AF1281" s="1">
        <v>1.0</v>
      </c>
      <c r="AG1281" s="1">
        <v>1.0</v>
      </c>
      <c r="AH1281" s="1">
        <v>1.0</v>
      </c>
      <c r="AI1281" s="1">
        <v>1.0</v>
      </c>
      <c r="AJ1281" s="1">
        <v>1.0</v>
      </c>
      <c r="AK1281" s="1">
        <v>1.0</v>
      </c>
      <c r="AL1281" s="1">
        <v>1.0</v>
      </c>
      <c r="AM1281" s="1">
        <v>1.0</v>
      </c>
      <c r="AN1281" s="1">
        <v>1.0</v>
      </c>
      <c r="AO1281" s="1">
        <v>1.0</v>
      </c>
      <c r="AP1281" s="1">
        <v>1.0</v>
      </c>
      <c r="AQ1281" s="1">
        <v>1.0</v>
      </c>
      <c r="AR1281" s="1">
        <v>1.0</v>
      </c>
      <c r="AS1281" s="1">
        <v>1.0</v>
      </c>
      <c r="AT1281" s="1">
        <v>1.0</v>
      </c>
      <c r="AU1281" s="1">
        <v>1.0</v>
      </c>
      <c r="AV1281" s="1">
        <v>1.0</v>
      </c>
      <c r="AW1281" s="1">
        <v>1.0</v>
      </c>
      <c r="AX1281" s="1">
        <v>1.0</v>
      </c>
      <c r="AY1281" s="1">
        <v>1.0</v>
      </c>
      <c r="AZ1281" s="1">
        <v>1.0</v>
      </c>
      <c r="BA1281" s="1">
        <v>1.0</v>
      </c>
      <c r="BB1281" s="1">
        <v>1.0</v>
      </c>
      <c r="BC1281" s="1">
        <v>1.0</v>
      </c>
      <c r="BD1281" s="1">
        <v>1.0</v>
      </c>
      <c r="BE1281" s="1">
        <v>1.0</v>
      </c>
      <c r="BF1281" s="1">
        <v>1.0</v>
      </c>
      <c r="BG1281" s="1">
        <v>1.0</v>
      </c>
      <c r="BH1281" s="1">
        <v>1.0</v>
      </c>
      <c r="BI1281" s="1">
        <v>1.0</v>
      </c>
      <c r="BJ1281" s="1">
        <v>3.0</v>
      </c>
      <c r="BK1281" s="1">
        <v>1.0</v>
      </c>
      <c r="BL1281" s="1">
        <v>1.0</v>
      </c>
      <c r="BM1281" s="1">
        <v>1.0</v>
      </c>
      <c r="BN1281" s="1">
        <v>1.0</v>
      </c>
      <c r="BO1281" s="1">
        <v>1.0</v>
      </c>
      <c r="BP1281" s="1">
        <v>1.0</v>
      </c>
      <c r="BQ1281" s="1">
        <v>1.0</v>
      </c>
      <c r="BR1281" s="1">
        <v>1.0</v>
      </c>
      <c r="BS1281" s="1">
        <v>1.0</v>
      </c>
      <c r="BT1281" s="1">
        <v>1.0</v>
      </c>
      <c r="BU1281" s="1">
        <v>1.0</v>
      </c>
      <c r="BV1281" s="1">
        <v>1.0</v>
      </c>
      <c r="BW1281" s="1">
        <v>1.0</v>
      </c>
      <c r="BX1281" s="1">
        <v>1.0</v>
      </c>
      <c r="BY1281" s="1">
        <v>1.0</v>
      </c>
      <c r="BZ1281" s="1">
        <v>1.0</v>
      </c>
      <c r="CA1281" s="64">
        <f t="shared" si="32"/>
        <v>96</v>
      </c>
      <c r="CB1281" s="45">
        <f t="shared" si="33"/>
        <v>29</v>
      </c>
      <c r="CC1281" s="45">
        <f t="shared" si="34"/>
        <v>8</v>
      </c>
      <c r="CD1281" s="45">
        <f t="shared" si="35"/>
        <v>8</v>
      </c>
      <c r="CE1281" s="45">
        <f t="shared" si="36"/>
        <v>8</v>
      </c>
      <c r="CF1281" s="45">
        <f t="shared" si="37"/>
        <v>8</v>
      </c>
      <c r="CG1281" s="45">
        <f t="shared" si="38"/>
        <v>8</v>
      </c>
      <c r="CH1281" s="45">
        <f t="shared" si="39"/>
        <v>8</v>
      </c>
      <c r="CI1281" s="45">
        <f t="shared" si="40"/>
        <v>0.3</v>
      </c>
      <c r="CJ1281">
        <f t="shared" si="10"/>
        <v>8</v>
      </c>
      <c r="CK1281" s="45">
        <f t="shared" si="41"/>
        <v>8</v>
      </c>
      <c r="CM1281" s="40">
        <f>VLOOKUP(CB1281,'PROMIS 57 T-Score Conversions'!Q$3:R$35,2,TRUE)</f>
        <v>41.6</v>
      </c>
      <c r="CN1281" s="44" t="str">
        <f t="shared" si="20"/>
        <v>Mild</v>
      </c>
      <c r="CO1281" s="40">
        <f>VLOOKUP(CC1281,'PROMIS 57 T-Score Conversions'!A$3:B$35,2,TRUE)</f>
        <v>37.1</v>
      </c>
      <c r="CP1281" s="39" t="str">
        <f t="shared" si="21"/>
        <v>Normal</v>
      </c>
      <c r="CQ1281" s="40">
        <f>VLOOKUP(CD1281,'PROMIS 57 T-Score Conversions'!E$3:F$35,2,TRUE)</f>
        <v>38.2</v>
      </c>
      <c r="CR1281" s="39" t="str">
        <f t="shared" si="22"/>
        <v>Normal</v>
      </c>
      <c r="CS1281" s="40">
        <f>VLOOKUP(CE1281,'PROMIS 57 T-Score Conversions'!U$3:V$35,2,TRUE)</f>
        <v>33.1</v>
      </c>
      <c r="CT1281" s="39" t="str">
        <f t="shared" si="42"/>
        <v>Normal</v>
      </c>
      <c r="CU1281" s="40">
        <f>VLOOKUP(CF1281,'PROMIS 57 T-Score Conversions'!Y$3:Z$35,2,TRUE)</f>
        <v>28.9</v>
      </c>
      <c r="CV1281" s="39" t="str">
        <f t="shared" si="24"/>
        <v>Normal</v>
      </c>
      <c r="CW1281" s="40">
        <f>vlookup(CG1281,'PROMIS 57 T-Score Conversions'!M$3:N$35,2,TRUE)</f>
        <v>25.91</v>
      </c>
      <c r="CX1281" s="39" t="str">
        <f t="shared" si="25"/>
        <v>Severe</v>
      </c>
      <c r="CY1281" s="40">
        <f>VLOOKup(CH1281,'PROMIS 57 T-Score Conversions'!I$3:J$35,2,TRUE)</f>
        <v>40.7</v>
      </c>
      <c r="CZ1281" s="39" t="str">
        <f t="shared" si="26"/>
        <v>Normal</v>
      </c>
      <c r="DA1281" s="37">
        <f>VLOOKUP(CJ1281,'PROMIS 57 T-Score Conversions'!AC$3:AD$35,2,TRUE)</f>
        <v>22.41</v>
      </c>
      <c r="DB1281" s="44" t="str">
        <f t="shared" si="30"/>
        <v>Severe</v>
      </c>
      <c r="DC1281" s="40">
        <f>VLOOKUP(CK1281,'PROMIS 57 T-Score Conversions'!AG$3:AH$35,2,TRUE)</f>
        <v>23.27</v>
      </c>
      <c r="DD1281" s="39" t="str">
        <f t="shared" si="31"/>
        <v>Normal</v>
      </c>
    </row>
    <row r="1282">
      <c r="A1282" s="1" t="b">
        <v>1</v>
      </c>
      <c r="B1282" s="1" t="b">
        <v>1</v>
      </c>
      <c r="C1282" s="20">
        <v>44288.74189464121</v>
      </c>
      <c r="D1282" s="1" t="s">
        <v>328</v>
      </c>
      <c r="E1282" s="1">
        <v>2126.0</v>
      </c>
      <c r="F1282" s="1">
        <v>3.0</v>
      </c>
      <c r="G1282" s="1">
        <v>4.0</v>
      </c>
      <c r="H1282" s="1">
        <v>3.0</v>
      </c>
      <c r="I1282" s="1">
        <v>3.0</v>
      </c>
      <c r="J1282" s="1">
        <v>2.0</v>
      </c>
      <c r="K1282" s="1">
        <v>3.0</v>
      </c>
      <c r="L1282" s="1">
        <v>3.0</v>
      </c>
      <c r="M1282" s="1">
        <v>3.0</v>
      </c>
      <c r="N1282" s="1">
        <v>4.0</v>
      </c>
      <c r="O1282" s="1">
        <v>4.0</v>
      </c>
      <c r="P1282" s="1">
        <v>4.0</v>
      </c>
      <c r="Q1282" s="1">
        <v>4.0</v>
      </c>
      <c r="R1282" s="1">
        <v>3.0</v>
      </c>
      <c r="S1282" s="1">
        <v>3.0</v>
      </c>
      <c r="T1282" s="1">
        <v>4.0</v>
      </c>
      <c r="U1282" s="1">
        <v>5.0</v>
      </c>
      <c r="V1282" s="1">
        <v>3.0</v>
      </c>
      <c r="W1282" s="1">
        <v>3.0</v>
      </c>
      <c r="X1282" s="1">
        <v>4.0</v>
      </c>
      <c r="Y1282" s="1">
        <v>3.0</v>
      </c>
      <c r="Z1282" s="1">
        <v>3.0</v>
      </c>
      <c r="AA1282" s="1">
        <v>4.0</v>
      </c>
      <c r="AB1282" s="1">
        <v>3.0</v>
      </c>
      <c r="AC1282" s="1">
        <v>3.0</v>
      </c>
      <c r="AD1282" s="1">
        <v>4.0</v>
      </c>
      <c r="AE1282" s="1">
        <v>4.0</v>
      </c>
      <c r="AF1282" s="1">
        <v>4.0</v>
      </c>
      <c r="AG1282" s="1">
        <v>4.0</v>
      </c>
      <c r="AH1282" s="1">
        <v>3.0</v>
      </c>
      <c r="AI1282" s="1">
        <v>3.0</v>
      </c>
      <c r="AJ1282" s="1">
        <v>4.0</v>
      </c>
      <c r="AK1282" s="1">
        <v>4.0</v>
      </c>
      <c r="AL1282" s="1">
        <v>3.0</v>
      </c>
      <c r="AM1282" s="1">
        <v>3.0</v>
      </c>
      <c r="AN1282" s="1">
        <v>3.0</v>
      </c>
      <c r="AO1282" s="1">
        <v>3.0</v>
      </c>
      <c r="AP1282" s="1">
        <v>3.0</v>
      </c>
      <c r="AQ1282" s="1">
        <v>4.0</v>
      </c>
      <c r="AR1282" s="1">
        <v>3.0</v>
      </c>
      <c r="AS1282" s="1">
        <v>4.0</v>
      </c>
      <c r="AT1282" s="1">
        <v>4.0</v>
      </c>
      <c r="AU1282" s="1">
        <v>3.0</v>
      </c>
      <c r="AV1282" s="1">
        <v>3.0</v>
      </c>
      <c r="AW1282" s="1">
        <v>3.0</v>
      </c>
      <c r="AX1282" s="1">
        <v>4.0</v>
      </c>
      <c r="AY1282" s="1">
        <v>3.0</v>
      </c>
      <c r="AZ1282" s="1">
        <v>3.0</v>
      </c>
      <c r="BA1282" s="1">
        <v>3.0</v>
      </c>
      <c r="BB1282" s="1">
        <v>4.0</v>
      </c>
      <c r="BC1282" s="1">
        <v>3.0</v>
      </c>
      <c r="BD1282" s="1">
        <v>4.0</v>
      </c>
      <c r="BE1282" s="1">
        <v>3.0</v>
      </c>
      <c r="BF1282" s="1">
        <v>4.0</v>
      </c>
      <c r="BG1282" s="1">
        <v>3.0</v>
      </c>
      <c r="BH1282" s="1">
        <v>3.0</v>
      </c>
      <c r="BI1282" s="1">
        <v>3.0</v>
      </c>
      <c r="BJ1282" s="1">
        <v>7.0</v>
      </c>
      <c r="BK1282" s="1">
        <v>3.0</v>
      </c>
      <c r="BL1282" s="1">
        <v>3.0</v>
      </c>
      <c r="BM1282" s="1">
        <v>3.0</v>
      </c>
      <c r="BN1282" s="1">
        <v>3.0</v>
      </c>
      <c r="BO1282" s="1">
        <v>3.0</v>
      </c>
      <c r="BP1282" s="1">
        <v>3.0</v>
      </c>
      <c r="BQ1282" s="1">
        <v>3.0</v>
      </c>
      <c r="BR1282" s="1">
        <v>3.0</v>
      </c>
      <c r="BS1282" s="1">
        <v>3.0</v>
      </c>
      <c r="BT1282" s="1">
        <v>3.0</v>
      </c>
      <c r="BU1282" s="1">
        <v>3.0</v>
      </c>
      <c r="BV1282" s="1">
        <v>3.0</v>
      </c>
      <c r="BW1282" s="1">
        <v>4.0</v>
      </c>
      <c r="BX1282" s="1">
        <v>3.0</v>
      </c>
      <c r="BY1282" s="1">
        <v>3.0</v>
      </c>
      <c r="BZ1282" s="1">
        <v>3.0</v>
      </c>
      <c r="CA1282" s="64">
        <f t="shared" si="32"/>
        <v>246</v>
      </c>
      <c r="CB1282" s="45">
        <f t="shared" si="33"/>
        <v>24</v>
      </c>
      <c r="CC1282" s="45">
        <f t="shared" si="34"/>
        <v>31</v>
      </c>
      <c r="CD1282" s="45">
        <f t="shared" si="35"/>
        <v>26</v>
      </c>
      <c r="CE1282" s="45">
        <f t="shared" si="36"/>
        <v>30</v>
      </c>
      <c r="CF1282" s="45">
        <f t="shared" si="37"/>
        <v>26</v>
      </c>
      <c r="CG1282" s="45">
        <f t="shared" si="38"/>
        <v>26</v>
      </c>
      <c r="CH1282" s="45">
        <f t="shared" si="39"/>
        <v>27</v>
      </c>
      <c r="CI1282" s="45">
        <f t="shared" si="40"/>
        <v>0.7</v>
      </c>
      <c r="CJ1282">
        <f t="shared" si="10"/>
        <v>24</v>
      </c>
      <c r="CK1282" s="45">
        <f t="shared" si="41"/>
        <v>25</v>
      </c>
      <c r="CM1282" s="40">
        <f>VLOOKUP(CB1282,'PROMIS 57 T-Score Conversions'!Q$3:R$35,2,TRUE)</f>
        <v>38.1</v>
      </c>
      <c r="CN1282" s="44" t="str">
        <f t="shared" si="20"/>
        <v>Moderate</v>
      </c>
      <c r="CO1282" s="40">
        <f>VLOOKUP(CC1282,'PROMIS 57 T-Score Conversions'!A$3:B$35,2,TRUE)</f>
        <v>69.8</v>
      </c>
      <c r="CP1282" s="39" t="str">
        <f t="shared" si="21"/>
        <v>Severe</v>
      </c>
      <c r="CQ1282" s="40">
        <f>VLOOKUP(CD1282,'PROMIS 57 T-Score Conversions'!E$3:F$35,2,TRUE)</f>
        <v>63.9</v>
      </c>
      <c r="CR1282" s="39" t="str">
        <f t="shared" si="22"/>
        <v>Moderate</v>
      </c>
      <c r="CS1282" s="40">
        <f>VLOOKUP(CE1282,'PROMIS 57 T-Score Conversions'!U$3:V$35,2,TRUE)</f>
        <v>63.3</v>
      </c>
      <c r="CT1282" s="39" t="str">
        <f t="shared" si="42"/>
        <v>Moderate</v>
      </c>
      <c r="CU1282" s="40">
        <f>VLOOKUP(CF1282,'PROMIS 57 T-Score Conversions'!Y$3:Z$35,2,TRUE)</f>
        <v>56.3</v>
      </c>
      <c r="CV1282" s="39" t="str">
        <f t="shared" si="24"/>
        <v>Mild</v>
      </c>
      <c r="CW1282" s="40">
        <f>vlookup(CG1282,'PROMIS 57 T-Score Conversions'!M$3:N$35,2,TRUE)</f>
        <v>46</v>
      </c>
      <c r="CX1282" s="39" t="str">
        <f t="shared" si="25"/>
        <v>Normal</v>
      </c>
      <c r="CY1282" s="40">
        <f>VLOOKup(CH1282,'PROMIS 57 T-Score Conversions'!I$3:J$35,2,TRUE)</f>
        <v>63.5</v>
      </c>
      <c r="CZ1282" s="39" t="str">
        <f t="shared" si="26"/>
        <v>Moderate</v>
      </c>
      <c r="DA1282" s="37">
        <f>VLOOKUP(CJ1282,'PROMIS 57 T-Score Conversions'!AC$3:AD$35,2,TRUE)</f>
        <v>40.29</v>
      </c>
      <c r="DB1282" s="44" t="str">
        <f t="shared" si="30"/>
        <v>Mild</v>
      </c>
      <c r="DC1282" s="40">
        <f>VLOOKUP(CK1282,'PROMIS 57 T-Score Conversions'!AG$3:AH$35,2,TRUE)</f>
        <v>44.34</v>
      </c>
      <c r="DD1282" s="39" t="str">
        <f t="shared" si="31"/>
        <v>Normal</v>
      </c>
    </row>
    <row r="1283">
      <c r="A1283" s="1" t="b">
        <v>1</v>
      </c>
      <c r="B1283" s="1" t="b">
        <v>1</v>
      </c>
      <c r="C1283" s="20">
        <v>44289.334474375</v>
      </c>
      <c r="D1283" s="1" t="s">
        <v>421</v>
      </c>
      <c r="E1283" s="1">
        <v>2222.0</v>
      </c>
      <c r="F1283" s="1">
        <v>5.0</v>
      </c>
      <c r="G1283" s="1">
        <v>5.0</v>
      </c>
      <c r="H1283" s="1">
        <v>5.0</v>
      </c>
      <c r="I1283" s="1">
        <v>5.0</v>
      </c>
      <c r="J1283" s="1">
        <v>3.0</v>
      </c>
      <c r="K1283" s="1">
        <v>5.0</v>
      </c>
      <c r="L1283" s="1">
        <v>4.0</v>
      </c>
      <c r="M1283" s="1">
        <v>4.0</v>
      </c>
      <c r="N1283" s="1">
        <v>2.0</v>
      </c>
      <c r="O1283" s="1">
        <v>1.0</v>
      </c>
      <c r="P1283" s="1">
        <v>1.0</v>
      </c>
      <c r="Q1283" s="1">
        <v>2.0</v>
      </c>
      <c r="R1283" s="1">
        <v>2.0</v>
      </c>
      <c r="S1283" s="1">
        <v>2.0</v>
      </c>
      <c r="T1283" s="1">
        <v>2.0</v>
      </c>
      <c r="U1283" s="1">
        <v>4.0</v>
      </c>
      <c r="V1283" s="1">
        <v>2.0</v>
      </c>
      <c r="W1283" s="1">
        <v>1.0</v>
      </c>
      <c r="X1283" s="1">
        <v>2.0</v>
      </c>
      <c r="Y1283" s="1">
        <v>2.0</v>
      </c>
      <c r="Z1283" s="1">
        <v>1.0</v>
      </c>
      <c r="AA1283" s="1">
        <v>3.0</v>
      </c>
      <c r="AB1283" s="1">
        <v>2.0</v>
      </c>
      <c r="AC1283" s="1">
        <v>2.0</v>
      </c>
      <c r="AD1283" s="1">
        <v>4.0</v>
      </c>
      <c r="AE1283" s="1">
        <v>4.0</v>
      </c>
      <c r="AF1283" s="1">
        <v>4.0</v>
      </c>
      <c r="AG1283" s="1">
        <v>4.0</v>
      </c>
      <c r="AH1283" s="1">
        <v>3.0</v>
      </c>
      <c r="AI1283" s="1">
        <v>3.0</v>
      </c>
      <c r="AJ1283" s="1">
        <v>4.0</v>
      </c>
      <c r="AK1283" s="1">
        <v>3.0</v>
      </c>
      <c r="AL1283" s="1">
        <v>3.0</v>
      </c>
      <c r="AM1283" s="1">
        <v>4.0</v>
      </c>
      <c r="AN1283" s="1">
        <v>3.0</v>
      </c>
      <c r="AO1283" s="1">
        <v>3.0</v>
      </c>
      <c r="AP1283" s="1">
        <v>4.0</v>
      </c>
      <c r="AQ1283" s="1">
        <v>4.0</v>
      </c>
      <c r="AR1283" s="1">
        <v>3.0</v>
      </c>
      <c r="AS1283" s="1">
        <v>4.0</v>
      </c>
      <c r="AT1283" s="1">
        <v>2.0</v>
      </c>
      <c r="AU1283" s="1">
        <v>2.0</v>
      </c>
      <c r="AV1283" s="1">
        <v>3.0</v>
      </c>
      <c r="AW1283" s="1">
        <v>2.0</v>
      </c>
      <c r="AX1283" s="1">
        <v>2.0</v>
      </c>
      <c r="AY1283" s="1">
        <v>2.0</v>
      </c>
      <c r="AZ1283" s="1">
        <v>2.0</v>
      </c>
      <c r="BA1283" s="1">
        <v>2.0</v>
      </c>
      <c r="BB1283" s="1">
        <v>4.0</v>
      </c>
      <c r="BC1283" s="1">
        <v>4.0</v>
      </c>
      <c r="BD1283" s="1">
        <v>4.0</v>
      </c>
      <c r="BE1283" s="1">
        <v>3.0</v>
      </c>
      <c r="BF1283" s="1">
        <v>4.0</v>
      </c>
      <c r="BG1283" s="1">
        <v>4.0</v>
      </c>
      <c r="BH1283" s="1">
        <v>4.0</v>
      </c>
      <c r="BI1283" s="1">
        <v>4.0</v>
      </c>
      <c r="BJ1283" s="1">
        <v>4.0</v>
      </c>
      <c r="BK1283" s="1">
        <v>3.0</v>
      </c>
      <c r="BL1283" s="1">
        <v>4.0</v>
      </c>
      <c r="BM1283" s="1">
        <v>3.0</v>
      </c>
      <c r="BN1283" s="1">
        <v>3.0</v>
      </c>
      <c r="BO1283" s="1">
        <v>3.0</v>
      </c>
      <c r="BP1283" s="1">
        <v>3.0</v>
      </c>
      <c r="BQ1283" s="1">
        <v>2.0</v>
      </c>
      <c r="BR1283" s="1">
        <v>3.0</v>
      </c>
      <c r="BS1283" s="1">
        <v>3.0</v>
      </c>
      <c r="BT1283" s="1">
        <v>3.0</v>
      </c>
      <c r="BU1283" s="1">
        <v>4.0</v>
      </c>
      <c r="BV1283" s="1">
        <v>3.0</v>
      </c>
      <c r="BW1283" s="1">
        <v>4.0</v>
      </c>
      <c r="BX1283" s="1">
        <v>3.0</v>
      </c>
      <c r="BY1283" s="1">
        <v>3.0</v>
      </c>
      <c r="BZ1283" s="1">
        <v>3.0</v>
      </c>
      <c r="CA1283" s="64">
        <f t="shared" si="32"/>
        <v>226</v>
      </c>
      <c r="CB1283" s="45">
        <f t="shared" si="33"/>
        <v>36</v>
      </c>
      <c r="CC1283" s="45">
        <f t="shared" si="34"/>
        <v>16</v>
      </c>
      <c r="CD1283" s="45">
        <f t="shared" si="35"/>
        <v>15</v>
      </c>
      <c r="CE1283" s="45">
        <f t="shared" si="36"/>
        <v>29</v>
      </c>
      <c r="CF1283" s="45">
        <f t="shared" si="37"/>
        <v>28</v>
      </c>
      <c r="CG1283" s="45">
        <f t="shared" si="38"/>
        <v>17</v>
      </c>
      <c r="CH1283" s="45">
        <f t="shared" si="39"/>
        <v>31</v>
      </c>
      <c r="CI1283" s="45">
        <f t="shared" si="40"/>
        <v>0.4</v>
      </c>
      <c r="CJ1283">
        <f t="shared" si="10"/>
        <v>24</v>
      </c>
      <c r="CK1283" s="45">
        <f t="shared" si="41"/>
        <v>26</v>
      </c>
      <c r="CM1283" s="40">
        <f>VLOOKUP(CB1283,'PROMIS 57 T-Score Conversions'!Q$3:R$35,2,TRUE)</f>
        <v>47.8</v>
      </c>
      <c r="CN1283" s="44" t="str">
        <f t="shared" si="20"/>
        <v>Normal</v>
      </c>
      <c r="CO1283" s="40">
        <f>VLOOKUP(CC1283,'PROMIS 57 T-Score Conversions'!A$3:B$35,2,TRUE)</f>
        <v>54.3</v>
      </c>
      <c r="CP1283" s="39" t="str">
        <f t="shared" si="21"/>
        <v>Mild</v>
      </c>
      <c r="CQ1283" s="40">
        <f>VLOOKUP(CD1283,'PROMIS 57 T-Score Conversions'!E$3:F$35,2,TRUE)</f>
        <v>54.1</v>
      </c>
      <c r="CR1283" s="39" t="str">
        <f t="shared" si="22"/>
        <v>Normal</v>
      </c>
      <c r="CS1283" s="40">
        <f>VLOOKUP(CE1283,'PROMIS 57 T-Score Conversions'!U$3:V$35,2,TRUE)</f>
        <v>62.3</v>
      </c>
      <c r="CT1283" s="39" t="str">
        <f t="shared" si="42"/>
        <v>Moderate</v>
      </c>
      <c r="CU1283" s="40">
        <f>VLOOKUP(CF1283,'PROMIS 57 T-Score Conversions'!Y$3:Z$35,2,TRUE)</f>
        <v>58.3</v>
      </c>
      <c r="CV1283" s="39" t="str">
        <f t="shared" si="24"/>
        <v>Mild</v>
      </c>
      <c r="CW1283" s="40">
        <f>vlookup(CG1283,'PROMIS 57 T-Score Conversions'!M$3:N$35,2,TRUE)</f>
        <v>37.7</v>
      </c>
      <c r="CX1283" s="39" t="str">
        <f t="shared" si="25"/>
        <v>Moderate</v>
      </c>
      <c r="CY1283" s="40">
        <f>VLOOKup(CH1283,'PROMIS 57 T-Score Conversions'!I$3:J$35,2,TRUE)</f>
        <v>66.2</v>
      </c>
      <c r="CZ1283" s="39" t="str">
        <f t="shared" si="26"/>
        <v>Moderate</v>
      </c>
      <c r="DA1283" s="37">
        <f>VLOOKUP(CJ1283,'PROMIS 57 T-Score Conversions'!AC$3:AD$35,2,TRUE)</f>
        <v>40.29</v>
      </c>
      <c r="DB1283" s="44" t="str">
        <f t="shared" si="30"/>
        <v>Mild</v>
      </c>
      <c r="DC1283" s="40">
        <f>VLOOKUP(CK1283,'PROMIS 57 T-Score Conversions'!AG$3:AH$35,2,TRUE)</f>
        <v>45.27</v>
      </c>
      <c r="DD1283" s="39" t="str">
        <f t="shared" si="31"/>
        <v>Normal</v>
      </c>
    </row>
    <row r="1284">
      <c r="A1284" s="1" t="b">
        <v>1</v>
      </c>
      <c r="B1284" s="1" t="b">
        <v>1</v>
      </c>
      <c r="C1284" s="20">
        <v>44290.53269703704</v>
      </c>
      <c r="D1284" s="1" t="s">
        <v>673</v>
      </c>
      <c r="E1284" s="1">
        <v>2530.0</v>
      </c>
      <c r="F1284" s="1">
        <v>3.0</v>
      </c>
      <c r="G1284" s="1">
        <v>5.0</v>
      </c>
      <c r="H1284" s="1">
        <v>5.0</v>
      </c>
      <c r="I1284" s="1">
        <v>4.0</v>
      </c>
      <c r="J1284" s="1">
        <v>4.0</v>
      </c>
      <c r="K1284" s="1">
        <v>5.0</v>
      </c>
      <c r="L1284" s="1">
        <v>5.0</v>
      </c>
      <c r="M1284" s="1">
        <v>4.0</v>
      </c>
      <c r="N1284" s="1">
        <v>2.0</v>
      </c>
      <c r="O1284" s="1">
        <v>3.0</v>
      </c>
      <c r="P1284" s="1">
        <v>4.0</v>
      </c>
      <c r="Q1284" s="1">
        <v>3.0</v>
      </c>
      <c r="R1284" s="1">
        <v>2.0</v>
      </c>
      <c r="S1284" s="1">
        <v>4.0</v>
      </c>
      <c r="T1284" s="1">
        <v>4.0</v>
      </c>
      <c r="U1284" s="1">
        <v>5.0</v>
      </c>
      <c r="V1284" s="1">
        <v>2.0</v>
      </c>
      <c r="W1284" s="1">
        <v>1.0</v>
      </c>
      <c r="X1284" s="1">
        <v>2.0</v>
      </c>
      <c r="Y1284" s="1">
        <v>3.0</v>
      </c>
      <c r="Z1284" s="1">
        <v>2.0</v>
      </c>
      <c r="AA1284" s="1">
        <v>3.0</v>
      </c>
      <c r="AB1284" s="1">
        <v>3.0</v>
      </c>
      <c r="AC1284" s="1">
        <v>2.0</v>
      </c>
      <c r="AD1284" s="1">
        <v>3.0</v>
      </c>
      <c r="AE1284" s="1">
        <v>3.0</v>
      </c>
      <c r="AF1284" s="1">
        <v>3.0</v>
      </c>
      <c r="AG1284" s="1">
        <v>3.0</v>
      </c>
      <c r="AH1284" s="1">
        <v>5.0</v>
      </c>
      <c r="AI1284" s="1">
        <v>4.0</v>
      </c>
      <c r="AJ1284" s="1">
        <v>4.0</v>
      </c>
      <c r="AK1284" s="1">
        <v>4.0</v>
      </c>
      <c r="AL1284" s="1">
        <v>4.0</v>
      </c>
      <c r="AM1284" s="1">
        <v>5.0</v>
      </c>
      <c r="AN1284" s="1">
        <v>3.0</v>
      </c>
      <c r="AO1284" s="1">
        <v>1.0</v>
      </c>
      <c r="AP1284" s="1">
        <v>1.0</v>
      </c>
      <c r="AQ1284" s="1">
        <v>1.0</v>
      </c>
      <c r="AR1284" s="1">
        <v>1.0</v>
      </c>
      <c r="AS1284" s="1">
        <v>4.0</v>
      </c>
      <c r="AT1284" s="1">
        <v>2.0</v>
      </c>
      <c r="AU1284" s="1">
        <v>2.0</v>
      </c>
      <c r="AV1284" s="1">
        <v>3.0</v>
      </c>
      <c r="AW1284" s="1">
        <v>2.0</v>
      </c>
      <c r="AX1284" s="1">
        <v>3.0</v>
      </c>
      <c r="AY1284" s="1">
        <v>3.0</v>
      </c>
      <c r="AZ1284" s="1">
        <v>3.0</v>
      </c>
      <c r="BA1284" s="1">
        <v>2.0</v>
      </c>
      <c r="BB1284" s="1">
        <v>4.0</v>
      </c>
      <c r="BC1284" s="1">
        <v>4.0</v>
      </c>
      <c r="BD1284" s="1">
        <v>3.0</v>
      </c>
      <c r="BE1284" s="1">
        <v>3.0</v>
      </c>
      <c r="BF1284" s="1">
        <v>4.0</v>
      </c>
      <c r="BG1284" s="1">
        <v>4.0</v>
      </c>
      <c r="BH1284" s="1">
        <v>4.0</v>
      </c>
      <c r="BI1284" s="1">
        <v>2.0</v>
      </c>
      <c r="BJ1284" s="1">
        <v>4.0</v>
      </c>
      <c r="BK1284" s="1">
        <v>2.0</v>
      </c>
      <c r="BL1284" s="1">
        <v>3.0</v>
      </c>
      <c r="BM1284" s="1">
        <v>2.0</v>
      </c>
      <c r="BN1284" s="1">
        <v>3.0</v>
      </c>
      <c r="BO1284" s="1">
        <v>3.0</v>
      </c>
      <c r="BP1284" s="1">
        <v>2.0</v>
      </c>
      <c r="BQ1284" s="1">
        <v>2.0</v>
      </c>
      <c r="BR1284" s="1">
        <v>3.0</v>
      </c>
      <c r="BS1284" s="1">
        <v>4.0</v>
      </c>
      <c r="BT1284" s="1">
        <v>5.0</v>
      </c>
      <c r="BU1284" s="1">
        <v>4.0</v>
      </c>
      <c r="BV1284" s="1">
        <v>4.0</v>
      </c>
      <c r="BW1284" s="1">
        <v>3.0</v>
      </c>
      <c r="BX1284" s="1">
        <v>5.0</v>
      </c>
      <c r="BY1284" s="1">
        <v>4.0</v>
      </c>
      <c r="BZ1284" s="1">
        <v>4.0</v>
      </c>
      <c r="CA1284" s="64">
        <f t="shared" si="32"/>
        <v>234</v>
      </c>
      <c r="CB1284" s="45">
        <f t="shared" si="33"/>
        <v>35</v>
      </c>
      <c r="CC1284" s="45">
        <f t="shared" si="34"/>
        <v>27</v>
      </c>
      <c r="CD1284" s="45">
        <f t="shared" si="35"/>
        <v>18</v>
      </c>
      <c r="CE1284" s="45">
        <f t="shared" si="36"/>
        <v>29</v>
      </c>
      <c r="CF1284" s="45">
        <f t="shared" si="37"/>
        <v>20</v>
      </c>
      <c r="CG1284" s="45">
        <f t="shared" si="38"/>
        <v>20</v>
      </c>
      <c r="CH1284" s="45">
        <f t="shared" si="39"/>
        <v>28</v>
      </c>
      <c r="CI1284" s="45">
        <f t="shared" si="40"/>
        <v>0.4</v>
      </c>
      <c r="CJ1284">
        <f t="shared" si="10"/>
        <v>20</v>
      </c>
      <c r="CK1284" s="45">
        <f t="shared" si="41"/>
        <v>33</v>
      </c>
      <c r="CM1284" s="40">
        <f>VLOOKUP(CB1284,'PROMIS 57 T-Score Conversions'!Q$3:R$35,2,TRUE)</f>
        <v>46.7</v>
      </c>
      <c r="CN1284" s="44" t="str">
        <f t="shared" si="20"/>
        <v>Normal</v>
      </c>
      <c r="CO1284" s="40">
        <f>VLOOKUP(CC1284,'PROMIS 57 T-Score Conversions'!A$3:B$35,2,TRUE)</f>
        <v>65.6</v>
      </c>
      <c r="CP1284" s="39" t="str">
        <f t="shared" si="21"/>
        <v>Severe</v>
      </c>
      <c r="CQ1284" s="40">
        <f>VLOOKUP(CD1284,'PROMIS 57 T-Score Conversions'!E$3:F$35,2,TRUE)</f>
        <v>56.8</v>
      </c>
      <c r="CR1284" s="39" t="str">
        <f t="shared" si="22"/>
        <v>Mild</v>
      </c>
      <c r="CS1284" s="40">
        <f>VLOOKUP(CE1284,'PROMIS 57 T-Score Conversions'!U$3:V$35,2,TRUE)</f>
        <v>62.3</v>
      </c>
      <c r="CT1284" s="39" t="str">
        <f t="shared" si="42"/>
        <v>Moderate</v>
      </c>
      <c r="CU1284" s="40">
        <f>VLOOKUP(CF1284,'PROMIS 57 T-Score Conversions'!Y$3:Z$35,2,TRUE)</f>
        <v>50.1</v>
      </c>
      <c r="CV1284" s="39" t="str">
        <f t="shared" si="24"/>
        <v>Normal</v>
      </c>
      <c r="CW1284" s="40">
        <f>vlookup(CG1284,'PROMIS 57 T-Score Conversions'!M$3:N$35,2,TRUE)</f>
        <v>40.2</v>
      </c>
      <c r="CX1284" s="39" t="str">
        <f t="shared" si="25"/>
        <v>Mild</v>
      </c>
      <c r="CY1284" s="40">
        <f>VLOOKup(CH1284,'PROMIS 57 T-Score Conversions'!I$3:J$35,2,TRUE)</f>
        <v>64.1</v>
      </c>
      <c r="CZ1284" s="39" t="str">
        <f t="shared" si="26"/>
        <v>Moderate</v>
      </c>
      <c r="DA1284" s="37">
        <f>VLOOKUP(CJ1284,'PROMIS 57 T-Score Conversions'!AC$3:AD$35,2,TRUE)</f>
        <v>37.15</v>
      </c>
      <c r="DB1284" s="44" t="str">
        <f t="shared" si="30"/>
        <v>Moderate</v>
      </c>
      <c r="DC1284" s="40">
        <f>VLOOKUP(CK1284,'PROMIS 57 T-Score Conversions'!AG$3:AH$35,2,TRUE)</f>
        <v>52.42</v>
      </c>
      <c r="DD1284" s="39" t="str">
        <f t="shared" si="31"/>
        <v>Normal</v>
      </c>
    </row>
    <row r="1285">
      <c r="A1285" s="1" t="b">
        <v>1</v>
      </c>
      <c r="B1285" s="1" t="b">
        <v>1</v>
      </c>
      <c r="C1285" s="20">
        <v>44291.06959122686</v>
      </c>
      <c r="D1285" s="1" t="s">
        <v>640</v>
      </c>
      <c r="E1285" s="1">
        <v>2286.0</v>
      </c>
      <c r="F1285" s="1">
        <v>3.0</v>
      </c>
      <c r="G1285" s="1">
        <v>3.0</v>
      </c>
      <c r="H1285" s="1">
        <v>3.0</v>
      </c>
      <c r="I1285" s="1">
        <v>3.0</v>
      </c>
      <c r="J1285" s="1">
        <v>3.0</v>
      </c>
      <c r="K1285" s="1">
        <v>3.0</v>
      </c>
      <c r="L1285" s="1">
        <v>3.0</v>
      </c>
      <c r="M1285" s="1">
        <v>2.0</v>
      </c>
      <c r="N1285" s="1">
        <v>3.0</v>
      </c>
      <c r="O1285" s="1">
        <v>2.0</v>
      </c>
      <c r="P1285" s="1">
        <v>4.0</v>
      </c>
      <c r="Q1285" s="1">
        <v>3.0</v>
      </c>
      <c r="R1285" s="1">
        <v>4.0</v>
      </c>
      <c r="S1285" s="1">
        <v>4.0</v>
      </c>
      <c r="T1285" s="1">
        <v>4.0</v>
      </c>
      <c r="U1285" s="1">
        <v>4.0</v>
      </c>
      <c r="V1285" s="1">
        <v>2.0</v>
      </c>
      <c r="W1285" s="1">
        <v>3.0</v>
      </c>
      <c r="X1285" s="1">
        <v>3.0</v>
      </c>
      <c r="Y1285" s="1">
        <v>3.0</v>
      </c>
      <c r="Z1285" s="1">
        <v>2.0</v>
      </c>
      <c r="AA1285" s="1">
        <v>2.0</v>
      </c>
      <c r="AB1285" s="1">
        <v>4.0</v>
      </c>
      <c r="AC1285" s="1">
        <v>2.0</v>
      </c>
      <c r="AD1285" s="1">
        <v>4.0</v>
      </c>
      <c r="AE1285" s="1">
        <v>4.0</v>
      </c>
      <c r="AF1285" s="1">
        <v>3.0</v>
      </c>
      <c r="AG1285" s="1">
        <v>3.0</v>
      </c>
      <c r="AH1285" s="1">
        <v>3.0</v>
      </c>
      <c r="AI1285" s="1">
        <v>4.0</v>
      </c>
      <c r="AJ1285" s="1">
        <v>5.0</v>
      </c>
      <c r="AK1285" s="1">
        <v>5.0</v>
      </c>
      <c r="AL1285" s="1">
        <v>4.0</v>
      </c>
      <c r="AM1285" s="1">
        <v>5.0</v>
      </c>
      <c r="AN1285" s="1">
        <v>5.0</v>
      </c>
      <c r="AO1285" s="1">
        <v>3.0</v>
      </c>
      <c r="AP1285" s="1">
        <v>4.0</v>
      </c>
      <c r="AQ1285" s="1">
        <v>3.0</v>
      </c>
      <c r="AR1285" s="1">
        <v>2.0</v>
      </c>
      <c r="AS1285" s="1">
        <v>5.0</v>
      </c>
      <c r="AT1285" s="1">
        <v>3.0</v>
      </c>
      <c r="AU1285" s="1">
        <v>3.0</v>
      </c>
      <c r="AV1285" s="1">
        <v>4.0</v>
      </c>
      <c r="AW1285" s="1">
        <v>4.0</v>
      </c>
      <c r="AX1285" s="1">
        <v>3.0</v>
      </c>
      <c r="AY1285" s="1">
        <v>4.0</v>
      </c>
      <c r="AZ1285" s="1">
        <v>3.0</v>
      </c>
      <c r="BA1285" s="1">
        <v>4.0</v>
      </c>
      <c r="BB1285" s="1">
        <v>4.0</v>
      </c>
      <c r="BC1285" s="1">
        <v>3.0</v>
      </c>
      <c r="BD1285" s="1">
        <v>3.0</v>
      </c>
      <c r="BE1285" s="1">
        <v>3.0</v>
      </c>
      <c r="BF1285" s="1">
        <v>3.0</v>
      </c>
      <c r="BG1285" s="1">
        <v>3.0</v>
      </c>
      <c r="BH1285" s="1">
        <v>5.0</v>
      </c>
      <c r="BI1285" s="1">
        <v>4.0</v>
      </c>
      <c r="BJ1285" s="1">
        <v>6.0</v>
      </c>
      <c r="BK1285" s="1">
        <v>2.0</v>
      </c>
      <c r="BL1285" s="1">
        <v>2.0</v>
      </c>
      <c r="BM1285" s="1">
        <v>2.0</v>
      </c>
      <c r="BN1285" s="1">
        <v>2.0</v>
      </c>
      <c r="BO1285" s="1">
        <v>2.0</v>
      </c>
      <c r="BP1285" s="1">
        <v>2.0</v>
      </c>
      <c r="BQ1285" s="1">
        <v>2.0</v>
      </c>
      <c r="BR1285" s="1">
        <v>2.0</v>
      </c>
      <c r="BS1285" s="1">
        <v>4.0</v>
      </c>
      <c r="BT1285" s="1">
        <v>4.0</v>
      </c>
      <c r="BU1285" s="1">
        <v>4.0</v>
      </c>
      <c r="BV1285" s="1">
        <v>4.0</v>
      </c>
      <c r="BW1285" s="1">
        <v>4.0</v>
      </c>
      <c r="BX1285" s="1">
        <v>4.0</v>
      </c>
      <c r="BY1285" s="1">
        <v>4.0</v>
      </c>
      <c r="BZ1285" s="1">
        <v>4.0</v>
      </c>
      <c r="CA1285" s="64">
        <f t="shared" si="32"/>
        <v>244</v>
      </c>
      <c r="CB1285" s="45">
        <f t="shared" si="33"/>
        <v>23</v>
      </c>
      <c r="CC1285" s="45">
        <f t="shared" si="34"/>
        <v>28</v>
      </c>
      <c r="CD1285" s="45">
        <f t="shared" si="35"/>
        <v>21</v>
      </c>
      <c r="CE1285" s="45">
        <f t="shared" si="36"/>
        <v>31</v>
      </c>
      <c r="CF1285" s="45">
        <f t="shared" si="37"/>
        <v>31</v>
      </c>
      <c r="CG1285" s="45">
        <f t="shared" si="38"/>
        <v>28</v>
      </c>
      <c r="CH1285" s="45">
        <f t="shared" si="39"/>
        <v>28</v>
      </c>
      <c r="CI1285" s="45">
        <f t="shared" si="40"/>
        <v>0.6</v>
      </c>
      <c r="CJ1285">
        <f t="shared" si="10"/>
        <v>16</v>
      </c>
      <c r="CK1285" s="45">
        <f t="shared" si="41"/>
        <v>32</v>
      </c>
      <c r="CM1285" s="40">
        <f>VLOOKUP(CB1285,'PROMIS 57 T-Score Conversions'!Q$3:R$35,2,TRUE)</f>
        <v>37.4</v>
      </c>
      <c r="CN1285" s="44" t="str">
        <f t="shared" si="20"/>
        <v>Moderate</v>
      </c>
      <c r="CO1285" s="40">
        <f>VLOOKUP(CC1285,'PROMIS 57 T-Score Conversions'!A$3:B$35,2,TRUE)</f>
        <v>66.6</v>
      </c>
      <c r="CP1285" s="39" t="str">
        <f t="shared" si="21"/>
        <v>Severe</v>
      </c>
      <c r="CQ1285" s="40">
        <f>VLOOKUP(CD1285,'PROMIS 57 T-Score Conversions'!E$3:F$35,2,TRUE)</f>
        <v>59.4</v>
      </c>
      <c r="CR1285" s="39" t="str">
        <f t="shared" si="22"/>
        <v>Mild</v>
      </c>
      <c r="CS1285" s="40">
        <f>VLOOKUP(CE1285,'PROMIS 57 T-Score Conversions'!U$3:V$35,2,TRUE)</f>
        <v>64.3</v>
      </c>
      <c r="CT1285" s="39" t="str">
        <f t="shared" si="42"/>
        <v>Moderate</v>
      </c>
      <c r="CU1285" s="40">
        <f>VLOOKUP(CF1285,'PROMIS 57 T-Score Conversions'!Y$3:Z$35,2,TRUE)</f>
        <v>61.5</v>
      </c>
      <c r="CV1285" s="39" t="str">
        <f t="shared" si="24"/>
        <v>Moderate</v>
      </c>
      <c r="CW1285" s="40">
        <f>vlookup(CG1285,'PROMIS 57 T-Score Conversions'!M$3:N$35,2,TRUE)</f>
        <v>48</v>
      </c>
      <c r="CX1285" s="39" t="str">
        <f t="shared" si="25"/>
        <v>Normal</v>
      </c>
      <c r="CY1285" s="40">
        <f>VLOOKup(CH1285,'PROMIS 57 T-Score Conversions'!I$3:J$35,2,TRUE)</f>
        <v>64.1</v>
      </c>
      <c r="CZ1285" s="39" t="str">
        <f t="shared" si="26"/>
        <v>Moderate</v>
      </c>
      <c r="DA1285" s="37">
        <f>VLOOKUP(CJ1285,'PROMIS 57 T-Score Conversions'!AC$3:AD$35,2,TRUE)</f>
        <v>33.92</v>
      </c>
      <c r="DB1285" s="44" t="str">
        <f t="shared" si="30"/>
        <v>Moderate</v>
      </c>
      <c r="DC1285" s="40">
        <f>VLOOKUP(CK1285,'PROMIS 57 T-Score Conversions'!AG$3:AH$35,2,TRUE)</f>
        <v>51.29</v>
      </c>
      <c r="DD1285" s="39" t="str">
        <f t="shared" si="31"/>
        <v>Normal</v>
      </c>
    </row>
    <row r="1286">
      <c r="A1286" s="1" t="b">
        <v>1</v>
      </c>
      <c r="B1286" s="1" t="b">
        <v>1</v>
      </c>
      <c r="C1286" s="20">
        <v>44291.32313443287</v>
      </c>
      <c r="D1286" s="1" t="s">
        <v>347</v>
      </c>
      <c r="E1286" s="1">
        <v>2129.0</v>
      </c>
      <c r="F1286" s="1">
        <v>3.0</v>
      </c>
      <c r="G1286" s="1">
        <v>3.0</v>
      </c>
      <c r="H1286" s="1">
        <v>4.0</v>
      </c>
      <c r="I1286" s="1">
        <v>2.0</v>
      </c>
      <c r="J1286" s="1">
        <v>1.0</v>
      </c>
      <c r="K1286" s="1">
        <v>2.0</v>
      </c>
      <c r="L1286" s="1">
        <v>2.0</v>
      </c>
      <c r="M1286" s="1">
        <v>2.0</v>
      </c>
      <c r="N1286" s="1">
        <v>3.0</v>
      </c>
      <c r="O1286" s="1">
        <v>4.0</v>
      </c>
      <c r="P1286" s="1">
        <v>3.0</v>
      </c>
      <c r="Q1286" s="1">
        <v>4.0</v>
      </c>
      <c r="R1286" s="1">
        <v>3.0</v>
      </c>
      <c r="S1286" s="1">
        <v>4.0</v>
      </c>
      <c r="T1286" s="1">
        <v>4.0</v>
      </c>
      <c r="U1286" s="1">
        <v>4.0</v>
      </c>
      <c r="V1286" s="1">
        <v>3.0</v>
      </c>
      <c r="W1286" s="1">
        <v>4.0</v>
      </c>
      <c r="X1286" s="1">
        <v>3.0</v>
      </c>
      <c r="Y1286" s="1">
        <v>4.0</v>
      </c>
      <c r="Z1286" s="1">
        <v>3.0</v>
      </c>
      <c r="AA1286" s="1">
        <v>3.0</v>
      </c>
      <c r="AB1286" s="1">
        <v>4.0</v>
      </c>
      <c r="AC1286" s="1">
        <v>2.0</v>
      </c>
      <c r="AD1286" s="1">
        <v>5.0</v>
      </c>
      <c r="AE1286" s="1">
        <v>5.0</v>
      </c>
      <c r="AF1286" s="1">
        <v>5.0</v>
      </c>
      <c r="AG1286" s="1">
        <v>5.0</v>
      </c>
      <c r="AH1286" s="1">
        <v>5.0</v>
      </c>
      <c r="AI1286" s="1">
        <v>5.0</v>
      </c>
      <c r="AJ1286" s="1">
        <v>5.0</v>
      </c>
      <c r="AK1286" s="1">
        <v>5.0</v>
      </c>
      <c r="AL1286" s="1">
        <v>5.0</v>
      </c>
      <c r="AM1286" s="1">
        <v>5.0</v>
      </c>
      <c r="AN1286" s="1">
        <v>5.0</v>
      </c>
      <c r="AO1286" s="1">
        <v>3.0</v>
      </c>
      <c r="AP1286" s="1">
        <v>5.0</v>
      </c>
      <c r="AQ1286" s="1">
        <v>5.0</v>
      </c>
      <c r="AR1286" s="1">
        <v>2.0</v>
      </c>
      <c r="AS1286" s="1">
        <v>5.0</v>
      </c>
      <c r="AT1286" s="1">
        <v>1.0</v>
      </c>
      <c r="AU1286" s="1">
        <v>1.0</v>
      </c>
      <c r="AV1286" s="1">
        <v>1.0</v>
      </c>
      <c r="AW1286" s="1">
        <v>1.0</v>
      </c>
      <c r="AX1286" s="1">
        <v>1.0</v>
      </c>
      <c r="AY1286" s="1">
        <v>1.0</v>
      </c>
      <c r="AZ1286" s="1">
        <v>1.0</v>
      </c>
      <c r="BA1286" s="1">
        <v>1.0</v>
      </c>
      <c r="BB1286" s="1">
        <v>5.0</v>
      </c>
      <c r="BC1286" s="1">
        <v>5.0</v>
      </c>
      <c r="BD1286" s="1">
        <v>5.0</v>
      </c>
      <c r="BE1286" s="1">
        <v>5.0</v>
      </c>
      <c r="BF1286" s="1">
        <v>5.0</v>
      </c>
      <c r="BG1286" s="1">
        <v>5.0</v>
      </c>
      <c r="BH1286" s="1">
        <v>5.0</v>
      </c>
      <c r="BI1286" s="1">
        <v>5.0</v>
      </c>
      <c r="BJ1286" s="1">
        <v>8.0</v>
      </c>
      <c r="BK1286" s="1">
        <v>1.0</v>
      </c>
      <c r="BL1286" s="1">
        <v>1.0</v>
      </c>
      <c r="BM1286" s="1">
        <v>1.0</v>
      </c>
      <c r="BN1286" s="1">
        <v>1.0</v>
      </c>
      <c r="BO1286" s="1">
        <v>1.0</v>
      </c>
      <c r="BP1286" s="1">
        <v>1.0</v>
      </c>
      <c r="BQ1286" s="1">
        <v>1.0</v>
      </c>
      <c r="BR1286" s="1">
        <v>1.0</v>
      </c>
      <c r="BS1286" s="1">
        <v>5.0</v>
      </c>
      <c r="BT1286" s="1">
        <v>5.0</v>
      </c>
      <c r="BU1286" s="1">
        <v>5.0</v>
      </c>
      <c r="BV1286" s="1">
        <v>5.0</v>
      </c>
      <c r="BW1286" s="1">
        <v>5.0</v>
      </c>
      <c r="BX1286" s="1">
        <v>5.0</v>
      </c>
      <c r="BY1286" s="1">
        <v>5.0</v>
      </c>
      <c r="BZ1286" s="1">
        <v>5.0</v>
      </c>
      <c r="CA1286" s="64">
        <f t="shared" si="32"/>
        <v>253</v>
      </c>
      <c r="CB1286" s="45">
        <f t="shared" si="33"/>
        <v>19</v>
      </c>
      <c r="CC1286" s="45">
        <f t="shared" si="34"/>
        <v>29</v>
      </c>
      <c r="CD1286" s="45">
        <f t="shared" si="35"/>
        <v>26</v>
      </c>
      <c r="CE1286" s="45">
        <f t="shared" si="36"/>
        <v>40</v>
      </c>
      <c r="CF1286" s="45">
        <f t="shared" si="37"/>
        <v>35</v>
      </c>
      <c r="CG1286" s="45">
        <f t="shared" si="38"/>
        <v>8</v>
      </c>
      <c r="CH1286" s="45">
        <f t="shared" si="39"/>
        <v>40</v>
      </c>
      <c r="CI1286" s="45">
        <f t="shared" si="40"/>
        <v>0.8</v>
      </c>
      <c r="CJ1286">
        <f t="shared" si="10"/>
        <v>8</v>
      </c>
      <c r="CK1286" s="45">
        <f t="shared" si="41"/>
        <v>40</v>
      </c>
      <c r="CM1286" s="40">
        <f>VLOOKUP(CB1286,'PROMIS 57 T-Score Conversions'!Q$3:R$35,2,TRUE)</f>
        <v>34.7</v>
      </c>
      <c r="CN1286" s="44" t="str">
        <f t="shared" si="20"/>
        <v>Moderate</v>
      </c>
      <c r="CO1286" s="40">
        <f>VLOOKUP(CC1286,'PROMIS 57 T-Score Conversions'!A$3:B$35,2,TRUE)</f>
        <v>67.7</v>
      </c>
      <c r="CP1286" s="39" t="str">
        <f t="shared" si="21"/>
        <v>Severe</v>
      </c>
      <c r="CQ1286" s="40">
        <f>VLOOKUP(CD1286,'PROMIS 57 T-Score Conversions'!E$3:F$35,2,TRUE)</f>
        <v>63.9</v>
      </c>
      <c r="CR1286" s="39" t="str">
        <f t="shared" si="22"/>
        <v>Moderate</v>
      </c>
      <c r="CS1286" s="40">
        <f>VLOOKUP(CE1286,'PROMIS 57 T-Score Conversions'!U$3:V$35,2,TRUE)</f>
        <v>77.8</v>
      </c>
      <c r="CT1286" s="39" t="str">
        <f t="shared" si="42"/>
        <v>Severe</v>
      </c>
      <c r="CU1286" s="40">
        <f>VLOOKUP(CF1286,'PROMIS 57 T-Score Conversions'!Y$3:Z$35,2,TRUE)</f>
        <v>66.1</v>
      </c>
      <c r="CV1286" s="39" t="str">
        <f t="shared" si="24"/>
        <v>Moderate</v>
      </c>
      <c r="CW1286" s="40">
        <f>vlookup(CG1286,'PROMIS 57 T-Score Conversions'!M$3:N$35,2,TRUE)</f>
        <v>25.91</v>
      </c>
      <c r="CX1286" s="39" t="str">
        <f t="shared" si="25"/>
        <v>Severe</v>
      </c>
      <c r="CY1286" s="40">
        <f>VLOOKup(CH1286,'PROMIS 57 T-Score Conversions'!I$3:J$35,2,TRUE)</f>
        <v>77</v>
      </c>
      <c r="CZ1286" s="39" t="str">
        <f t="shared" si="26"/>
        <v>Severe</v>
      </c>
      <c r="DA1286" s="37">
        <f>VLOOKUP(CJ1286,'PROMIS 57 T-Score Conversions'!AC$3:AD$35,2,TRUE)</f>
        <v>22.41</v>
      </c>
      <c r="DB1286" s="44" t="str">
        <f t="shared" si="30"/>
        <v>Severe</v>
      </c>
      <c r="DC1286" s="40">
        <f>VLOOKUP(CK1286,'PROMIS 57 T-Score Conversions'!AG$3:AH$35,2,TRUE)</f>
        <v>67.09</v>
      </c>
      <c r="DD1286" s="39" t="str">
        <f t="shared" si="31"/>
        <v>Moderate</v>
      </c>
    </row>
    <row r="1287">
      <c r="A1287" s="1" t="b">
        <v>1</v>
      </c>
      <c r="B1287" s="1" t="b">
        <v>1</v>
      </c>
      <c r="C1287" s="20">
        <v>44291.447773252316</v>
      </c>
      <c r="D1287" s="1" t="s">
        <v>334</v>
      </c>
      <c r="E1287" s="1">
        <v>2112.0</v>
      </c>
      <c r="F1287" s="1">
        <v>4.0</v>
      </c>
      <c r="G1287" s="1">
        <v>5.0</v>
      </c>
      <c r="H1287" s="1">
        <v>3.0</v>
      </c>
      <c r="I1287" s="1">
        <v>4.0</v>
      </c>
      <c r="J1287" s="1">
        <v>3.0</v>
      </c>
      <c r="K1287" s="1">
        <v>4.0</v>
      </c>
      <c r="L1287" s="1">
        <v>4.0</v>
      </c>
      <c r="M1287" s="1">
        <v>3.0</v>
      </c>
      <c r="N1287" s="1">
        <v>3.0</v>
      </c>
      <c r="O1287" s="1">
        <v>2.0</v>
      </c>
      <c r="P1287" s="1">
        <v>2.0</v>
      </c>
      <c r="Q1287" s="1">
        <v>2.0</v>
      </c>
      <c r="R1287" s="1">
        <v>3.0</v>
      </c>
      <c r="S1287" s="1">
        <v>2.0</v>
      </c>
      <c r="T1287" s="1">
        <v>2.0</v>
      </c>
      <c r="U1287" s="1">
        <v>3.0</v>
      </c>
      <c r="V1287" s="1">
        <v>2.0</v>
      </c>
      <c r="W1287" s="1">
        <v>2.0</v>
      </c>
      <c r="X1287" s="1">
        <v>2.0</v>
      </c>
      <c r="Y1287" s="1">
        <v>3.0</v>
      </c>
      <c r="Z1287" s="1">
        <v>2.0</v>
      </c>
      <c r="AA1287" s="1">
        <v>3.0</v>
      </c>
      <c r="AB1287" s="1">
        <v>2.0</v>
      </c>
      <c r="AC1287" s="1">
        <v>3.0</v>
      </c>
      <c r="AD1287" s="1">
        <v>3.0</v>
      </c>
      <c r="AE1287" s="1">
        <v>3.0</v>
      </c>
      <c r="AF1287" s="1">
        <v>2.0</v>
      </c>
      <c r="AG1287" s="1">
        <v>3.0</v>
      </c>
      <c r="AH1287" s="1">
        <v>3.0</v>
      </c>
      <c r="AI1287" s="1">
        <v>2.0</v>
      </c>
      <c r="AJ1287" s="1">
        <v>3.0</v>
      </c>
      <c r="AK1287" s="1">
        <v>3.0</v>
      </c>
      <c r="AL1287" s="1">
        <v>4.0</v>
      </c>
      <c r="AM1287" s="1">
        <v>4.0</v>
      </c>
      <c r="AN1287" s="1">
        <v>3.0</v>
      </c>
      <c r="AO1287" s="1">
        <v>3.0</v>
      </c>
      <c r="AP1287" s="1">
        <v>3.0</v>
      </c>
      <c r="AQ1287" s="1">
        <v>3.0</v>
      </c>
      <c r="AR1287" s="1">
        <v>3.0</v>
      </c>
      <c r="AS1287" s="1">
        <v>4.0</v>
      </c>
      <c r="AT1287" s="1">
        <v>3.0</v>
      </c>
      <c r="AU1287" s="1">
        <v>3.0</v>
      </c>
      <c r="AV1287" s="1">
        <v>3.0</v>
      </c>
      <c r="AW1287" s="1">
        <v>3.0</v>
      </c>
      <c r="AX1287" s="1">
        <v>4.0</v>
      </c>
      <c r="AY1287" s="1">
        <v>4.0</v>
      </c>
      <c r="AZ1287" s="1">
        <v>4.0</v>
      </c>
      <c r="BA1287" s="1">
        <v>4.0</v>
      </c>
      <c r="BB1287" s="1">
        <v>2.0</v>
      </c>
      <c r="BC1287" s="1">
        <v>2.0</v>
      </c>
      <c r="BD1287" s="1">
        <v>2.0</v>
      </c>
      <c r="BE1287" s="1">
        <v>2.0</v>
      </c>
      <c r="BF1287" s="1">
        <v>2.0</v>
      </c>
      <c r="BG1287" s="1">
        <v>2.0</v>
      </c>
      <c r="BH1287" s="1">
        <v>2.0</v>
      </c>
      <c r="BI1287" s="1">
        <v>2.0</v>
      </c>
      <c r="BJ1287" s="1">
        <v>4.0</v>
      </c>
      <c r="BK1287" s="1">
        <v>3.0</v>
      </c>
      <c r="BL1287" s="1">
        <v>3.0</v>
      </c>
      <c r="BM1287" s="1">
        <v>3.0</v>
      </c>
      <c r="BN1287" s="1">
        <v>3.0</v>
      </c>
      <c r="BO1287" s="1">
        <v>3.0</v>
      </c>
      <c r="BP1287" s="1">
        <v>3.0</v>
      </c>
      <c r="BQ1287" s="1">
        <v>3.0</v>
      </c>
      <c r="BR1287" s="1">
        <v>3.0</v>
      </c>
      <c r="BS1287" s="1">
        <v>2.0</v>
      </c>
      <c r="BT1287" s="1">
        <v>3.0</v>
      </c>
      <c r="BU1287" s="1">
        <v>3.0</v>
      </c>
      <c r="BV1287" s="1">
        <v>2.0</v>
      </c>
      <c r="BW1287" s="1">
        <v>3.0</v>
      </c>
      <c r="BX1287" s="1">
        <v>3.0</v>
      </c>
      <c r="BY1287" s="1">
        <v>2.0</v>
      </c>
      <c r="BZ1287" s="1">
        <v>3.0</v>
      </c>
      <c r="CA1287" s="64">
        <f t="shared" si="32"/>
        <v>210</v>
      </c>
      <c r="CB1287" s="45">
        <f t="shared" si="33"/>
        <v>30</v>
      </c>
      <c r="CC1287" s="45">
        <f t="shared" si="34"/>
        <v>19</v>
      </c>
      <c r="CD1287" s="45">
        <f t="shared" si="35"/>
        <v>19</v>
      </c>
      <c r="CE1287" s="45">
        <f t="shared" si="36"/>
        <v>22</v>
      </c>
      <c r="CF1287" s="45">
        <f t="shared" si="37"/>
        <v>27</v>
      </c>
      <c r="CG1287" s="45">
        <f t="shared" si="38"/>
        <v>28</v>
      </c>
      <c r="CH1287" s="45">
        <f t="shared" si="39"/>
        <v>16</v>
      </c>
      <c r="CI1287" s="45">
        <f t="shared" si="40"/>
        <v>0.4</v>
      </c>
      <c r="CJ1287">
        <f t="shared" si="10"/>
        <v>24</v>
      </c>
      <c r="CK1287" s="45">
        <f t="shared" si="41"/>
        <v>21</v>
      </c>
      <c r="CM1287" s="40">
        <f>VLOOKUP(CB1287,'PROMIS 57 T-Score Conversions'!Q$3:R$35,2,TRUE)</f>
        <v>42.3</v>
      </c>
      <c r="CN1287" s="44" t="str">
        <f t="shared" si="20"/>
        <v>Mild</v>
      </c>
      <c r="CO1287" s="40">
        <f>VLOOKUP(CC1287,'PROMIS 57 T-Score Conversions'!A$3:B$35,2,TRUE)</f>
        <v>57.4</v>
      </c>
      <c r="CP1287" s="39" t="str">
        <f t="shared" si="21"/>
        <v>Moderate</v>
      </c>
      <c r="CQ1287" s="40">
        <f>VLOOKUP(CD1287,'PROMIS 57 T-Score Conversions'!E$3:F$35,2,TRUE)</f>
        <v>57.7</v>
      </c>
      <c r="CR1287" s="39" t="str">
        <f t="shared" si="22"/>
        <v>Mild</v>
      </c>
      <c r="CS1287" s="40">
        <f>VLOOKUP(CE1287,'PROMIS 57 T-Score Conversions'!U$3:V$35,2,TRUE)</f>
        <v>55.6</v>
      </c>
      <c r="CT1287" s="39" t="str">
        <f t="shared" si="42"/>
        <v>Mild</v>
      </c>
      <c r="CU1287" s="40">
        <f>VLOOKUP(CF1287,'PROMIS 57 T-Score Conversions'!Y$3:Z$35,2,TRUE)</f>
        <v>57.3</v>
      </c>
      <c r="CV1287" s="39" t="str">
        <f t="shared" si="24"/>
        <v>Mild</v>
      </c>
      <c r="CW1287" s="40">
        <f>vlookup(CG1287,'PROMIS 57 T-Score Conversions'!M$3:N$35,2,TRUE)</f>
        <v>48</v>
      </c>
      <c r="CX1287" s="39" t="str">
        <f t="shared" si="25"/>
        <v>Normal</v>
      </c>
      <c r="CY1287" s="40">
        <f>VLOOKup(CH1287,'PROMIS 57 T-Score Conversions'!I$3:J$35,2,TRUE)</f>
        <v>55.8</v>
      </c>
      <c r="CZ1287" s="39" t="str">
        <f t="shared" si="26"/>
        <v>Mild</v>
      </c>
      <c r="DA1287" s="37">
        <f>VLOOKUP(CJ1287,'PROMIS 57 T-Score Conversions'!AC$3:AD$35,2,TRUE)</f>
        <v>40.29</v>
      </c>
      <c r="DB1287" s="44" t="str">
        <f t="shared" si="30"/>
        <v>Mild</v>
      </c>
      <c r="DC1287" s="40">
        <f>VLOOKUP(CK1287,'PROMIS 57 T-Score Conversions'!AG$3:AH$35,2,TRUE)</f>
        <v>40.71</v>
      </c>
      <c r="DD1287" s="39" t="str">
        <f t="shared" si="31"/>
        <v>Normal</v>
      </c>
    </row>
    <row r="1288">
      <c r="A1288" s="1" t="b">
        <v>1</v>
      </c>
      <c r="B1288" s="1" t="b">
        <v>1</v>
      </c>
      <c r="C1288" s="20">
        <v>44291.4936266088</v>
      </c>
      <c r="D1288" s="1" t="s">
        <v>500</v>
      </c>
      <c r="E1288" s="1">
        <v>2335.0</v>
      </c>
      <c r="F1288" s="1">
        <v>2.0</v>
      </c>
      <c r="G1288" s="1">
        <v>4.0</v>
      </c>
      <c r="H1288" s="1">
        <v>5.0</v>
      </c>
      <c r="I1288" s="1">
        <v>4.0</v>
      </c>
      <c r="J1288" s="1">
        <v>2.0</v>
      </c>
      <c r="K1288" s="1">
        <v>3.0</v>
      </c>
      <c r="L1288" s="1">
        <v>4.0</v>
      </c>
      <c r="M1288" s="1">
        <v>2.0</v>
      </c>
      <c r="N1288" s="1">
        <v>4.0</v>
      </c>
      <c r="O1288" s="1">
        <v>3.0</v>
      </c>
      <c r="P1288" s="1">
        <v>4.0</v>
      </c>
      <c r="Q1288" s="1">
        <v>2.0</v>
      </c>
      <c r="R1288" s="1">
        <v>4.0</v>
      </c>
      <c r="S1288" s="1">
        <v>2.0</v>
      </c>
      <c r="T1288" s="1">
        <v>4.0</v>
      </c>
      <c r="U1288" s="1">
        <v>3.0</v>
      </c>
      <c r="V1288" s="1">
        <v>2.0</v>
      </c>
      <c r="W1288" s="1">
        <v>3.0</v>
      </c>
      <c r="X1288" s="1">
        <v>3.0</v>
      </c>
      <c r="Y1288" s="1">
        <v>2.0</v>
      </c>
      <c r="Z1288" s="1">
        <v>3.0</v>
      </c>
      <c r="AA1288" s="1">
        <v>3.0</v>
      </c>
      <c r="AB1288" s="1">
        <v>2.0</v>
      </c>
      <c r="AC1288" s="1">
        <v>2.0</v>
      </c>
      <c r="AD1288" s="1">
        <v>4.0</v>
      </c>
      <c r="AE1288" s="1">
        <v>3.0</v>
      </c>
      <c r="AF1288" s="1">
        <v>3.0</v>
      </c>
      <c r="AG1288" s="1">
        <v>4.0</v>
      </c>
      <c r="AH1288" s="1">
        <v>3.0</v>
      </c>
      <c r="AI1288" s="1">
        <v>3.0</v>
      </c>
      <c r="AJ1288" s="1">
        <v>4.0</v>
      </c>
      <c r="AK1288" s="1">
        <v>4.0</v>
      </c>
      <c r="AL1288" s="1">
        <v>4.0</v>
      </c>
      <c r="AM1288" s="1">
        <v>4.0</v>
      </c>
      <c r="AN1288" s="1">
        <v>4.0</v>
      </c>
      <c r="AO1288" s="1">
        <v>3.0</v>
      </c>
      <c r="AP1288" s="1">
        <v>4.0</v>
      </c>
      <c r="AQ1288" s="1">
        <v>5.0</v>
      </c>
      <c r="AR1288" s="1">
        <v>3.0</v>
      </c>
      <c r="AS1288" s="1">
        <v>4.0</v>
      </c>
      <c r="AT1288" s="1">
        <v>2.0</v>
      </c>
      <c r="AU1288" s="1">
        <v>2.0</v>
      </c>
      <c r="AV1288" s="1">
        <v>3.0</v>
      </c>
      <c r="AW1288" s="1">
        <v>3.0</v>
      </c>
      <c r="AX1288" s="1">
        <v>3.0</v>
      </c>
      <c r="AY1288" s="1">
        <v>3.0</v>
      </c>
      <c r="AZ1288" s="1">
        <v>3.0</v>
      </c>
      <c r="BA1288" s="1">
        <v>2.0</v>
      </c>
      <c r="BB1288" s="1">
        <v>3.0</v>
      </c>
      <c r="BC1288" s="1">
        <v>3.0</v>
      </c>
      <c r="BD1288" s="1">
        <v>2.0</v>
      </c>
      <c r="BE1288" s="1">
        <v>4.0</v>
      </c>
      <c r="BF1288" s="1">
        <v>3.0</v>
      </c>
      <c r="BG1288" s="1">
        <v>3.0</v>
      </c>
      <c r="BH1288" s="1">
        <v>2.0</v>
      </c>
      <c r="BI1288" s="1">
        <v>3.0</v>
      </c>
      <c r="BJ1288" s="1">
        <v>5.0</v>
      </c>
      <c r="BK1288" s="1">
        <v>1.0</v>
      </c>
      <c r="BL1288" s="1">
        <v>1.0</v>
      </c>
      <c r="BM1288" s="1">
        <v>2.0</v>
      </c>
      <c r="BN1288" s="1">
        <v>1.0</v>
      </c>
      <c r="BO1288" s="1">
        <v>2.0</v>
      </c>
      <c r="BP1288" s="1">
        <v>2.0</v>
      </c>
      <c r="BQ1288" s="1">
        <v>2.0</v>
      </c>
      <c r="BR1288" s="1">
        <v>3.0</v>
      </c>
      <c r="BS1288" s="1">
        <v>4.0</v>
      </c>
      <c r="BT1288" s="1">
        <v>4.0</v>
      </c>
      <c r="BU1288" s="1">
        <v>4.0</v>
      </c>
      <c r="BV1288" s="1">
        <v>4.0</v>
      </c>
      <c r="BW1288" s="1">
        <v>5.0</v>
      </c>
      <c r="BX1288" s="1">
        <v>5.0</v>
      </c>
      <c r="BY1288" s="1">
        <v>3.0</v>
      </c>
      <c r="BZ1288" s="1">
        <v>3.0</v>
      </c>
      <c r="CA1288" s="64">
        <f t="shared" si="32"/>
        <v>226</v>
      </c>
      <c r="CB1288" s="45">
        <f t="shared" si="33"/>
        <v>26</v>
      </c>
      <c r="CC1288" s="45">
        <f t="shared" si="34"/>
        <v>26</v>
      </c>
      <c r="CD1288" s="45">
        <f t="shared" si="35"/>
        <v>20</v>
      </c>
      <c r="CE1288" s="45">
        <f t="shared" si="36"/>
        <v>28</v>
      </c>
      <c r="CF1288" s="45">
        <f t="shared" si="37"/>
        <v>31</v>
      </c>
      <c r="CG1288" s="45">
        <f t="shared" si="38"/>
        <v>21</v>
      </c>
      <c r="CH1288" s="45">
        <f t="shared" si="39"/>
        <v>23</v>
      </c>
      <c r="CI1288" s="45">
        <f t="shared" si="40"/>
        <v>0.5</v>
      </c>
      <c r="CJ1288">
        <f t="shared" si="10"/>
        <v>14</v>
      </c>
      <c r="CK1288" s="45">
        <f t="shared" si="41"/>
        <v>32</v>
      </c>
      <c r="CM1288" s="40">
        <f>VLOOKUP(CB1288,'PROMIS 57 T-Score Conversions'!Q$3:R$35,2,TRUE)</f>
        <v>39.5</v>
      </c>
      <c r="CN1288" s="44" t="str">
        <f t="shared" si="20"/>
        <v>Moderate</v>
      </c>
      <c r="CO1288" s="40">
        <f>VLOOKUP(CC1288,'PROMIS 57 T-Score Conversions'!A$3:B$35,2,TRUE)</f>
        <v>64.5</v>
      </c>
      <c r="CP1288" s="39" t="str">
        <f t="shared" si="21"/>
        <v>Moderate</v>
      </c>
      <c r="CQ1288" s="40">
        <f>VLOOKUP(CD1288,'PROMIS 57 T-Score Conversions'!E$3:F$35,2,TRUE)</f>
        <v>58.5</v>
      </c>
      <c r="CR1288" s="39" t="str">
        <f t="shared" si="22"/>
        <v>Mild</v>
      </c>
      <c r="CS1288" s="40">
        <f>VLOOKUP(CE1288,'PROMIS 57 T-Score Conversions'!U$3:V$35,2,TRUE)</f>
        <v>61.3</v>
      </c>
      <c r="CT1288" s="39" t="str">
        <f t="shared" si="42"/>
        <v>Moderate</v>
      </c>
      <c r="CU1288" s="40">
        <f>VLOOKUP(CF1288,'PROMIS 57 T-Score Conversions'!Y$3:Z$35,2,TRUE)</f>
        <v>61.5</v>
      </c>
      <c r="CV1288" s="39" t="str">
        <f t="shared" si="24"/>
        <v>Moderate</v>
      </c>
      <c r="CW1288" s="40">
        <f>vlookup(CG1288,'PROMIS 57 T-Score Conversions'!M$3:N$35,2,TRUE)</f>
        <v>41.1</v>
      </c>
      <c r="CX1288" s="39" t="str">
        <f t="shared" si="25"/>
        <v>Mild</v>
      </c>
      <c r="CY1288" s="40">
        <f>VLOOKup(CH1288,'PROMIS 57 T-Score Conversions'!I$3:J$35,2,TRUE)</f>
        <v>60.8</v>
      </c>
      <c r="CZ1288" s="39" t="str">
        <f t="shared" si="26"/>
        <v>Moderate</v>
      </c>
      <c r="DA1288" s="37">
        <f>VLOOKUP(CJ1288,'PROMIS 57 T-Score Conversions'!AC$3:AD$35,2,TRUE)</f>
        <v>32.15</v>
      </c>
      <c r="DB1288" s="44" t="str">
        <f t="shared" si="30"/>
        <v>Moderate</v>
      </c>
      <c r="DC1288" s="40">
        <f>VLOOKUP(CK1288,'PROMIS 57 T-Score Conversions'!AG$3:AH$35,2,TRUE)</f>
        <v>51.29</v>
      </c>
      <c r="DD1288" s="39" t="str">
        <f t="shared" si="31"/>
        <v>Normal</v>
      </c>
    </row>
    <row r="1289">
      <c r="A1289" s="1" t="b">
        <v>1</v>
      </c>
      <c r="B1289" s="1" t="b">
        <v>1</v>
      </c>
      <c r="C1289" s="20">
        <v>44291.53364677083</v>
      </c>
      <c r="D1289" s="1" t="s">
        <v>435</v>
      </c>
      <c r="E1289" s="1">
        <v>2237.0</v>
      </c>
      <c r="F1289" s="1">
        <v>3.0</v>
      </c>
      <c r="G1289" s="1">
        <v>3.0</v>
      </c>
      <c r="H1289" s="1">
        <v>3.0</v>
      </c>
      <c r="I1289" s="1">
        <v>3.0</v>
      </c>
      <c r="J1289" s="1">
        <v>2.0</v>
      </c>
      <c r="K1289" s="1">
        <v>3.0</v>
      </c>
      <c r="L1289" s="1">
        <v>3.0</v>
      </c>
      <c r="M1289" s="1">
        <v>2.0</v>
      </c>
      <c r="N1289" s="1">
        <v>3.0</v>
      </c>
      <c r="O1289" s="1">
        <v>3.0</v>
      </c>
      <c r="P1289" s="1">
        <v>3.0</v>
      </c>
      <c r="Q1289" s="1">
        <v>3.0</v>
      </c>
      <c r="R1289" s="1">
        <v>4.0</v>
      </c>
      <c r="S1289" s="1">
        <v>5.0</v>
      </c>
      <c r="T1289" s="1">
        <v>3.0</v>
      </c>
      <c r="U1289" s="1">
        <v>4.0</v>
      </c>
      <c r="V1289" s="1">
        <v>4.0</v>
      </c>
      <c r="W1289" s="1">
        <v>3.0</v>
      </c>
      <c r="X1289" s="1">
        <v>3.0</v>
      </c>
      <c r="Y1289" s="1">
        <v>3.0</v>
      </c>
      <c r="Z1289" s="1">
        <v>4.0</v>
      </c>
      <c r="AA1289" s="1">
        <v>3.0</v>
      </c>
      <c r="AB1289" s="1">
        <v>3.0</v>
      </c>
      <c r="AC1289" s="1">
        <v>2.0</v>
      </c>
      <c r="AD1289" s="1">
        <v>5.0</v>
      </c>
      <c r="AE1289" s="1">
        <v>3.0</v>
      </c>
      <c r="AF1289" s="1">
        <v>3.0</v>
      </c>
      <c r="AG1289" s="1">
        <v>3.0</v>
      </c>
      <c r="AH1289" s="1">
        <v>3.0</v>
      </c>
      <c r="AI1289" s="1">
        <v>3.0</v>
      </c>
      <c r="AJ1289" s="1">
        <v>3.0</v>
      </c>
      <c r="AK1289" s="1">
        <v>3.0</v>
      </c>
      <c r="AL1289" s="1">
        <v>3.0</v>
      </c>
      <c r="AM1289" s="1">
        <v>3.0</v>
      </c>
      <c r="AN1289" s="1">
        <v>3.0</v>
      </c>
      <c r="AO1289" s="1">
        <v>3.0</v>
      </c>
      <c r="AP1289" s="1">
        <v>3.0</v>
      </c>
      <c r="AQ1289" s="1">
        <v>3.0</v>
      </c>
      <c r="AR1289" s="1">
        <v>3.0</v>
      </c>
      <c r="AS1289" s="1">
        <v>3.0</v>
      </c>
      <c r="AT1289" s="1">
        <v>1.0</v>
      </c>
      <c r="AU1289" s="1">
        <v>1.0</v>
      </c>
      <c r="AV1289" s="1">
        <v>1.0</v>
      </c>
      <c r="AW1289" s="1">
        <v>1.0</v>
      </c>
      <c r="AX1289" s="1">
        <v>1.0</v>
      </c>
      <c r="AY1289" s="1">
        <v>1.0</v>
      </c>
      <c r="AZ1289" s="1">
        <v>1.0</v>
      </c>
      <c r="BA1289" s="1">
        <v>1.0</v>
      </c>
      <c r="BB1289" s="1">
        <v>3.0</v>
      </c>
      <c r="BC1289" s="1">
        <v>3.0</v>
      </c>
      <c r="BD1289" s="1">
        <v>3.0</v>
      </c>
      <c r="BE1289" s="1">
        <v>3.0</v>
      </c>
      <c r="BF1289" s="1">
        <v>5.0</v>
      </c>
      <c r="BG1289" s="1">
        <v>3.0</v>
      </c>
      <c r="BH1289" s="1">
        <v>3.0</v>
      </c>
      <c r="BI1289" s="1">
        <v>3.0</v>
      </c>
      <c r="BJ1289" s="1">
        <v>5.0</v>
      </c>
      <c r="BK1289" s="1">
        <v>2.0</v>
      </c>
      <c r="BL1289" s="1">
        <v>2.0</v>
      </c>
      <c r="BM1289" s="1">
        <v>2.0</v>
      </c>
      <c r="BN1289" s="1">
        <v>3.0</v>
      </c>
      <c r="BO1289" s="1">
        <v>3.0</v>
      </c>
      <c r="BP1289" s="1">
        <v>3.0</v>
      </c>
      <c r="BQ1289" s="1">
        <v>3.0</v>
      </c>
      <c r="BR1289" s="1">
        <v>3.0</v>
      </c>
      <c r="BS1289" s="1">
        <v>3.0</v>
      </c>
      <c r="BT1289" s="1">
        <v>4.0</v>
      </c>
      <c r="BU1289" s="1">
        <v>3.0</v>
      </c>
      <c r="BV1289" s="1">
        <v>3.0</v>
      </c>
      <c r="BW1289" s="1">
        <v>4.0</v>
      </c>
      <c r="BX1289" s="1">
        <v>3.0</v>
      </c>
      <c r="BY1289" s="1">
        <v>3.0</v>
      </c>
      <c r="BZ1289" s="1">
        <v>3.0</v>
      </c>
      <c r="CA1289" s="64">
        <f t="shared" si="32"/>
        <v>211</v>
      </c>
      <c r="CB1289" s="45">
        <f t="shared" si="33"/>
        <v>22</v>
      </c>
      <c r="CC1289" s="45">
        <f t="shared" si="34"/>
        <v>28</v>
      </c>
      <c r="CD1289" s="45">
        <f t="shared" si="35"/>
        <v>25</v>
      </c>
      <c r="CE1289" s="45">
        <f t="shared" si="36"/>
        <v>26</v>
      </c>
      <c r="CF1289" s="45">
        <f t="shared" si="37"/>
        <v>24</v>
      </c>
      <c r="CG1289" s="45">
        <f t="shared" si="38"/>
        <v>8</v>
      </c>
      <c r="CH1289" s="45">
        <f t="shared" si="39"/>
        <v>26</v>
      </c>
      <c r="CI1289" s="45">
        <f t="shared" si="40"/>
        <v>0.5</v>
      </c>
      <c r="CJ1289">
        <f t="shared" si="10"/>
        <v>21</v>
      </c>
      <c r="CK1289" s="45">
        <f t="shared" si="41"/>
        <v>26</v>
      </c>
      <c r="CM1289" s="40">
        <f>VLOOKUP(CB1289,'PROMIS 57 T-Score Conversions'!Q$3:R$35,2,TRUE)</f>
        <v>36.7</v>
      </c>
      <c r="CN1289" s="44" t="str">
        <f t="shared" si="20"/>
        <v>Moderate</v>
      </c>
      <c r="CO1289" s="40">
        <f>VLOOKUP(CC1289,'PROMIS 57 T-Score Conversions'!A$3:B$35,2,TRUE)</f>
        <v>66.6</v>
      </c>
      <c r="CP1289" s="39" t="str">
        <f t="shared" si="21"/>
        <v>Severe</v>
      </c>
      <c r="CQ1289" s="40">
        <f>VLOOKUP(CD1289,'PROMIS 57 T-Score Conversions'!E$3:F$35,2,TRUE)</f>
        <v>63</v>
      </c>
      <c r="CR1289" s="39" t="str">
        <f t="shared" si="22"/>
        <v>Moderate</v>
      </c>
      <c r="CS1289" s="40">
        <f>VLOOKUP(CE1289,'PROMIS 57 T-Score Conversions'!U$3:V$35,2,TRUE)</f>
        <v>59.4</v>
      </c>
      <c r="CT1289" s="39" t="str">
        <f t="shared" si="42"/>
        <v>Mild</v>
      </c>
      <c r="CU1289" s="40">
        <f>VLOOKUP(CF1289,'PROMIS 57 T-Score Conversions'!Y$3:Z$35,2,TRUE)</f>
        <v>54.3</v>
      </c>
      <c r="CV1289" s="39" t="str">
        <f t="shared" si="24"/>
        <v>Normal</v>
      </c>
      <c r="CW1289" s="40">
        <f>vlookup(CG1289,'PROMIS 57 T-Score Conversions'!M$3:N$35,2,TRUE)</f>
        <v>25.91</v>
      </c>
      <c r="CX1289" s="39" t="str">
        <f t="shared" si="25"/>
        <v>Severe</v>
      </c>
      <c r="CY1289" s="40">
        <f>VLOOKup(CH1289,'PROMIS 57 T-Score Conversions'!I$3:J$35,2,TRUE)</f>
        <v>62.8</v>
      </c>
      <c r="CZ1289" s="39" t="str">
        <f t="shared" si="26"/>
        <v>Moderate</v>
      </c>
      <c r="DA1289" s="37">
        <f>VLOOKUP(CJ1289,'PROMIS 57 T-Score Conversions'!AC$3:AD$35,2,TRUE)</f>
        <v>37.93</v>
      </c>
      <c r="DB1289" s="44" t="str">
        <f t="shared" si="30"/>
        <v>Moderate</v>
      </c>
      <c r="DC1289" s="40">
        <f>VLOOKUP(CK1289,'PROMIS 57 T-Score Conversions'!AG$3:AH$35,2,TRUE)</f>
        <v>45.27</v>
      </c>
      <c r="DD1289" s="39" t="str">
        <f t="shared" si="31"/>
        <v>Normal</v>
      </c>
    </row>
    <row r="1290">
      <c r="A1290" s="1" t="b">
        <v>1</v>
      </c>
      <c r="B1290" s="1" t="b">
        <v>1</v>
      </c>
      <c r="C1290" s="20">
        <v>44291.58195383102</v>
      </c>
      <c r="D1290" s="1" t="s">
        <v>595</v>
      </c>
      <c r="E1290" s="1">
        <v>2422.0</v>
      </c>
      <c r="F1290" s="1">
        <v>4.0</v>
      </c>
      <c r="G1290" s="1">
        <v>4.0</v>
      </c>
      <c r="H1290" s="1">
        <v>4.0</v>
      </c>
      <c r="I1290" s="1">
        <v>4.0</v>
      </c>
      <c r="J1290" s="1">
        <v>1.0</v>
      </c>
      <c r="K1290" s="1">
        <v>3.0</v>
      </c>
      <c r="L1290" s="1">
        <v>5.0</v>
      </c>
      <c r="M1290" s="1">
        <v>3.0</v>
      </c>
      <c r="N1290" s="1">
        <v>3.0</v>
      </c>
      <c r="O1290" s="1">
        <v>2.0</v>
      </c>
      <c r="P1290" s="1">
        <v>2.0</v>
      </c>
      <c r="Q1290" s="1">
        <v>3.0</v>
      </c>
      <c r="R1290" s="1">
        <v>4.0</v>
      </c>
      <c r="S1290" s="1">
        <v>2.0</v>
      </c>
      <c r="T1290" s="1">
        <v>3.0</v>
      </c>
      <c r="U1290" s="1">
        <v>3.0</v>
      </c>
      <c r="V1290" s="1">
        <v>2.0</v>
      </c>
      <c r="W1290" s="1">
        <v>2.0</v>
      </c>
      <c r="X1290" s="1">
        <v>2.0</v>
      </c>
      <c r="Y1290" s="1">
        <v>2.0</v>
      </c>
      <c r="Z1290" s="1">
        <v>2.0</v>
      </c>
      <c r="AA1290" s="1">
        <v>2.0</v>
      </c>
      <c r="AB1290" s="1">
        <v>2.0</v>
      </c>
      <c r="AC1290" s="1">
        <v>2.0</v>
      </c>
      <c r="AD1290" s="1">
        <v>4.0</v>
      </c>
      <c r="AE1290" s="1">
        <v>4.0</v>
      </c>
      <c r="AF1290" s="1">
        <v>5.0</v>
      </c>
      <c r="AG1290" s="1">
        <v>4.0</v>
      </c>
      <c r="AH1290" s="1">
        <v>5.0</v>
      </c>
      <c r="AI1290" s="1">
        <v>5.0</v>
      </c>
      <c r="AJ1290" s="1">
        <v>4.0</v>
      </c>
      <c r="AK1290" s="1">
        <v>4.0</v>
      </c>
      <c r="AL1290" s="1">
        <v>3.0</v>
      </c>
      <c r="AM1290" s="1">
        <v>3.0</v>
      </c>
      <c r="AN1290" s="1">
        <v>5.0</v>
      </c>
      <c r="AO1290" s="1">
        <v>1.0</v>
      </c>
      <c r="AP1290" s="1">
        <v>4.0</v>
      </c>
      <c r="AQ1290" s="1">
        <v>1.0</v>
      </c>
      <c r="AR1290" s="1">
        <v>1.0</v>
      </c>
      <c r="AS1290" s="1">
        <v>2.0</v>
      </c>
      <c r="AT1290" s="1">
        <v>1.0</v>
      </c>
      <c r="AU1290" s="1">
        <v>2.0</v>
      </c>
      <c r="AV1290" s="1">
        <v>1.0</v>
      </c>
      <c r="AW1290" s="1">
        <v>1.0</v>
      </c>
      <c r="AX1290" s="1">
        <v>1.0</v>
      </c>
      <c r="AY1290" s="1">
        <v>1.0</v>
      </c>
      <c r="AZ1290" s="1">
        <v>2.0</v>
      </c>
      <c r="BA1290" s="1">
        <v>1.0</v>
      </c>
      <c r="BB1290" s="1">
        <v>4.0</v>
      </c>
      <c r="BC1290" s="1">
        <v>4.0</v>
      </c>
      <c r="BD1290" s="1">
        <v>4.0</v>
      </c>
      <c r="BE1290" s="1">
        <v>4.0</v>
      </c>
      <c r="BF1290" s="1">
        <v>4.0</v>
      </c>
      <c r="BG1290" s="1">
        <v>3.0</v>
      </c>
      <c r="BH1290" s="1">
        <v>3.0</v>
      </c>
      <c r="BI1290" s="1">
        <v>3.0</v>
      </c>
      <c r="BJ1290" s="1">
        <v>5.0</v>
      </c>
      <c r="BK1290" s="1">
        <v>4.0</v>
      </c>
      <c r="BL1290" s="1">
        <v>5.0</v>
      </c>
      <c r="BM1290" s="1">
        <v>4.0</v>
      </c>
      <c r="BN1290" s="1">
        <v>5.0</v>
      </c>
      <c r="BO1290" s="1">
        <v>5.0</v>
      </c>
      <c r="BP1290" s="1">
        <v>4.0</v>
      </c>
      <c r="BQ1290" s="1">
        <v>5.0</v>
      </c>
      <c r="BR1290" s="1">
        <v>5.0</v>
      </c>
      <c r="BS1290" s="1">
        <v>2.0</v>
      </c>
      <c r="BT1290" s="1">
        <v>2.0</v>
      </c>
      <c r="BU1290" s="1">
        <v>2.0</v>
      </c>
      <c r="BV1290" s="1">
        <v>1.0</v>
      </c>
      <c r="BW1290" s="1">
        <v>2.0</v>
      </c>
      <c r="BX1290" s="1">
        <v>1.0</v>
      </c>
      <c r="BY1290" s="1">
        <v>2.0</v>
      </c>
      <c r="BZ1290" s="1">
        <v>2.0</v>
      </c>
      <c r="CA1290" s="64">
        <f t="shared" si="32"/>
        <v>216</v>
      </c>
      <c r="CB1290" s="45">
        <f t="shared" si="33"/>
        <v>28</v>
      </c>
      <c r="CC1290" s="45">
        <f t="shared" si="34"/>
        <v>22</v>
      </c>
      <c r="CD1290" s="45">
        <f t="shared" si="35"/>
        <v>16</v>
      </c>
      <c r="CE1290" s="45">
        <f t="shared" si="36"/>
        <v>35</v>
      </c>
      <c r="CF1290" s="45">
        <f t="shared" si="37"/>
        <v>20</v>
      </c>
      <c r="CG1290" s="45">
        <f t="shared" si="38"/>
        <v>10</v>
      </c>
      <c r="CH1290" s="45">
        <f t="shared" si="39"/>
        <v>29</v>
      </c>
      <c r="CI1290" s="45">
        <f t="shared" si="40"/>
        <v>0.5</v>
      </c>
      <c r="CJ1290">
        <f t="shared" si="10"/>
        <v>37</v>
      </c>
      <c r="CK1290" s="45">
        <f t="shared" si="41"/>
        <v>14</v>
      </c>
      <c r="CM1290" s="40">
        <f>VLOOKUP(CB1290,'PROMIS 57 T-Score Conversions'!Q$3:R$35,2,TRUE)</f>
        <v>40.8</v>
      </c>
      <c r="CN1290" s="44" t="str">
        <f t="shared" si="20"/>
        <v>Mild</v>
      </c>
      <c r="CO1290" s="40">
        <f>VLOOKUP(CC1290,'PROMIS 57 T-Score Conversions'!A$3:B$35,2,TRUE)</f>
        <v>60.4</v>
      </c>
      <c r="CP1290" s="39" t="str">
        <f t="shared" si="21"/>
        <v>Moderate</v>
      </c>
      <c r="CQ1290" s="40">
        <f>VLOOKUP(CD1290,'PROMIS 57 T-Score Conversions'!E$3:F$35,2,TRUE)</f>
        <v>55.1</v>
      </c>
      <c r="CR1290" s="39" t="str">
        <f t="shared" si="22"/>
        <v>Mild</v>
      </c>
      <c r="CS1290" s="40">
        <f>VLOOKUP(CE1290,'PROMIS 57 T-Score Conversions'!U$3:V$35,2,TRUE)</f>
        <v>68.6</v>
      </c>
      <c r="CT1290" s="39" t="str">
        <f t="shared" si="42"/>
        <v>Moderate</v>
      </c>
      <c r="CU1290" s="40">
        <f>VLOOKUP(CF1290,'PROMIS 57 T-Score Conversions'!Y$3:Z$35,2,TRUE)</f>
        <v>50.1</v>
      </c>
      <c r="CV1290" s="39" t="str">
        <f t="shared" si="24"/>
        <v>Normal</v>
      </c>
      <c r="CW1290" s="40">
        <f>vlookup(CG1290,'PROMIS 57 T-Score Conversions'!M$3:N$35,2,TRUE)</f>
        <v>31.3</v>
      </c>
      <c r="CX1290" s="39" t="str">
        <f t="shared" si="25"/>
        <v>Moderate</v>
      </c>
      <c r="CY1290" s="40">
        <f>VLOOKup(CH1290,'PROMIS 57 T-Score Conversions'!I$3:J$35,2,TRUE)</f>
        <v>64.8</v>
      </c>
      <c r="CZ1290" s="39" t="str">
        <f t="shared" si="26"/>
        <v>Moderate</v>
      </c>
      <c r="DA1290" s="37">
        <f>VLOOKUP(CJ1290,'PROMIS 57 T-Score Conversions'!AC$3:AD$35,2,TRUE)</f>
        <v>53.36</v>
      </c>
      <c r="DB1290" s="44" t="str">
        <f t="shared" si="30"/>
        <v>Normal</v>
      </c>
      <c r="DC1290" s="40">
        <f>VLOOKUP(CK1290,'PROMIS 57 T-Score Conversions'!AG$3:AH$35,2,TRUE)</f>
        <v>34.01</v>
      </c>
      <c r="DD1290" s="39" t="str">
        <f t="shared" si="31"/>
        <v>Normal</v>
      </c>
    </row>
    <row r="1291">
      <c r="A1291" s="1" t="b">
        <v>1</v>
      </c>
      <c r="B1291" s="1" t="b">
        <v>1</v>
      </c>
      <c r="C1291" s="20">
        <v>44291.65350851852</v>
      </c>
      <c r="D1291" s="1" t="s">
        <v>543</v>
      </c>
      <c r="E1291" s="1">
        <v>2378.0</v>
      </c>
      <c r="F1291" s="1">
        <v>3.0</v>
      </c>
      <c r="G1291" s="1">
        <v>3.0</v>
      </c>
      <c r="H1291" s="1">
        <v>4.0</v>
      </c>
      <c r="I1291" s="1">
        <v>4.0</v>
      </c>
      <c r="J1291" s="1">
        <v>4.0</v>
      </c>
      <c r="K1291" s="1">
        <v>4.0</v>
      </c>
      <c r="L1291" s="1">
        <v>4.0</v>
      </c>
      <c r="M1291" s="1">
        <v>3.0</v>
      </c>
      <c r="N1291" s="1">
        <v>3.0</v>
      </c>
      <c r="O1291" s="1">
        <v>3.0</v>
      </c>
      <c r="P1291" s="1">
        <v>3.0</v>
      </c>
      <c r="Q1291" s="1">
        <v>3.0</v>
      </c>
      <c r="R1291" s="1">
        <v>3.0</v>
      </c>
      <c r="S1291" s="1">
        <v>3.0</v>
      </c>
      <c r="T1291" s="1">
        <v>4.0</v>
      </c>
      <c r="U1291" s="1">
        <v>4.0</v>
      </c>
      <c r="V1291" s="1">
        <v>3.0</v>
      </c>
      <c r="W1291" s="1">
        <v>3.0</v>
      </c>
      <c r="X1291" s="1">
        <v>4.0</v>
      </c>
      <c r="Y1291" s="1">
        <v>3.0</v>
      </c>
      <c r="Z1291" s="1">
        <v>3.0</v>
      </c>
      <c r="AA1291" s="1">
        <v>4.0</v>
      </c>
      <c r="AB1291" s="1">
        <v>4.0</v>
      </c>
      <c r="AC1291" s="1">
        <v>4.0</v>
      </c>
      <c r="AD1291" s="1">
        <v>4.0</v>
      </c>
      <c r="AE1291" s="1">
        <v>5.0</v>
      </c>
      <c r="AF1291" s="1">
        <v>4.0</v>
      </c>
      <c r="AG1291" s="1">
        <v>4.0</v>
      </c>
      <c r="AH1291" s="1">
        <v>4.0</v>
      </c>
      <c r="AI1291" s="1">
        <v>4.0</v>
      </c>
      <c r="AJ1291" s="1">
        <v>3.0</v>
      </c>
      <c r="AK1291" s="1">
        <v>3.0</v>
      </c>
      <c r="AL1291" s="1">
        <v>3.0</v>
      </c>
      <c r="AM1291" s="1">
        <v>3.0</v>
      </c>
      <c r="AN1291" s="1">
        <v>3.0</v>
      </c>
      <c r="AO1291" s="1">
        <v>3.0</v>
      </c>
      <c r="AP1291" s="1">
        <v>3.0</v>
      </c>
      <c r="AQ1291" s="1">
        <v>3.0</v>
      </c>
      <c r="AR1291" s="1">
        <v>5.0</v>
      </c>
      <c r="AS1291" s="1">
        <v>3.0</v>
      </c>
      <c r="AT1291" s="1">
        <v>3.0</v>
      </c>
      <c r="AU1291" s="1">
        <v>2.0</v>
      </c>
      <c r="AV1291" s="1">
        <v>3.0</v>
      </c>
      <c r="AW1291" s="1">
        <v>3.0</v>
      </c>
      <c r="AX1291" s="1">
        <v>3.0</v>
      </c>
      <c r="AY1291" s="1">
        <v>3.0</v>
      </c>
      <c r="AZ1291" s="1">
        <v>3.0</v>
      </c>
      <c r="BA1291" s="1">
        <v>3.0</v>
      </c>
      <c r="BB1291" s="1">
        <v>4.0</v>
      </c>
      <c r="BC1291" s="1">
        <v>3.0</v>
      </c>
      <c r="BD1291" s="1">
        <v>3.0</v>
      </c>
      <c r="BE1291" s="1">
        <v>4.0</v>
      </c>
      <c r="BF1291" s="1">
        <v>3.0</v>
      </c>
      <c r="BG1291" s="1">
        <v>3.0</v>
      </c>
      <c r="BH1291" s="1">
        <v>3.0</v>
      </c>
      <c r="BI1291" s="1">
        <v>2.0</v>
      </c>
      <c r="BJ1291" s="1">
        <v>6.0</v>
      </c>
      <c r="BK1291" s="1">
        <v>2.0</v>
      </c>
      <c r="BL1291" s="1">
        <v>2.0</v>
      </c>
      <c r="BM1291" s="1">
        <v>1.0</v>
      </c>
      <c r="BN1291" s="1">
        <v>3.0</v>
      </c>
      <c r="BO1291" s="1">
        <v>3.0</v>
      </c>
      <c r="BP1291" s="1">
        <v>3.0</v>
      </c>
      <c r="BQ1291" s="1">
        <v>3.0</v>
      </c>
      <c r="BR1291" s="1">
        <v>3.0</v>
      </c>
      <c r="BS1291" s="1">
        <v>4.0</v>
      </c>
      <c r="BT1291" s="1">
        <v>4.0</v>
      </c>
      <c r="BU1291" s="1">
        <v>4.0</v>
      </c>
      <c r="BV1291" s="1">
        <v>3.0</v>
      </c>
      <c r="BW1291" s="1">
        <v>4.0</v>
      </c>
      <c r="BX1291" s="1">
        <v>3.0</v>
      </c>
      <c r="BY1291" s="1">
        <v>4.0</v>
      </c>
      <c r="BZ1291" s="1">
        <v>5.0</v>
      </c>
      <c r="CA1291" s="64">
        <f t="shared" si="32"/>
        <v>245</v>
      </c>
      <c r="CB1291" s="45">
        <f t="shared" si="33"/>
        <v>29</v>
      </c>
      <c r="CC1291" s="45">
        <f t="shared" si="34"/>
        <v>26</v>
      </c>
      <c r="CD1291" s="45">
        <f t="shared" si="35"/>
        <v>28</v>
      </c>
      <c r="CE1291" s="45">
        <f t="shared" si="36"/>
        <v>31</v>
      </c>
      <c r="CF1291" s="45">
        <f t="shared" si="37"/>
        <v>26</v>
      </c>
      <c r="CG1291" s="45">
        <f t="shared" si="38"/>
        <v>23</v>
      </c>
      <c r="CH1291" s="45">
        <f t="shared" si="39"/>
        <v>25</v>
      </c>
      <c r="CI1291" s="45">
        <f t="shared" si="40"/>
        <v>0.6</v>
      </c>
      <c r="CJ1291">
        <f t="shared" si="10"/>
        <v>20</v>
      </c>
      <c r="CK1291" s="45">
        <f t="shared" si="41"/>
        <v>31</v>
      </c>
      <c r="CM1291" s="40">
        <f>VLOOKUP(CB1291,'PROMIS 57 T-Score Conversions'!Q$3:R$35,2,TRUE)</f>
        <v>41.6</v>
      </c>
      <c r="CN1291" s="44" t="str">
        <f t="shared" si="20"/>
        <v>Mild</v>
      </c>
      <c r="CO1291" s="40">
        <f>VLOOKUP(CC1291,'PROMIS 57 T-Score Conversions'!A$3:B$35,2,TRUE)</f>
        <v>64.5</v>
      </c>
      <c r="CP1291" s="39" t="str">
        <f t="shared" si="21"/>
        <v>Moderate</v>
      </c>
      <c r="CQ1291" s="40">
        <f>VLOOKUP(CD1291,'PROMIS 57 T-Score Conversions'!E$3:F$35,2,TRUE)</f>
        <v>65.8</v>
      </c>
      <c r="CR1291" s="39" t="str">
        <f t="shared" si="22"/>
        <v>Moderate</v>
      </c>
      <c r="CS1291" s="40">
        <f>VLOOKUP(CE1291,'PROMIS 57 T-Score Conversions'!U$3:V$35,2,TRUE)</f>
        <v>64.3</v>
      </c>
      <c r="CT1291" s="39" t="str">
        <f t="shared" si="42"/>
        <v>Moderate</v>
      </c>
      <c r="CU1291" s="40">
        <f>VLOOKUP(CF1291,'PROMIS 57 T-Score Conversions'!Y$3:Z$35,2,TRUE)</f>
        <v>56.3</v>
      </c>
      <c r="CV1291" s="39" t="str">
        <f t="shared" si="24"/>
        <v>Mild</v>
      </c>
      <c r="CW1291" s="40">
        <f>vlookup(CG1291,'PROMIS 57 T-Score Conversions'!M$3:N$35,2,TRUE)</f>
        <v>43</v>
      </c>
      <c r="CX1291" s="39" t="str">
        <f t="shared" si="25"/>
        <v>Mild</v>
      </c>
      <c r="CY1291" s="40">
        <f>VLOOKup(CH1291,'PROMIS 57 T-Score Conversions'!I$3:J$35,2,TRUE)</f>
        <v>62.1</v>
      </c>
      <c r="CZ1291" s="39" t="str">
        <f t="shared" si="26"/>
        <v>Moderate</v>
      </c>
      <c r="DA1291" s="37">
        <f>VLOOKUP(CJ1291,'PROMIS 57 T-Score Conversions'!AC$3:AD$35,2,TRUE)</f>
        <v>37.15</v>
      </c>
      <c r="DB1291" s="44" t="str">
        <f t="shared" si="30"/>
        <v>Moderate</v>
      </c>
      <c r="DC1291" s="40">
        <f>VLOOKUP(CK1291,'PROMIS 57 T-Score Conversions'!AG$3:AH$35,2,TRUE)</f>
        <v>50.21</v>
      </c>
      <c r="DD1291" s="39" t="str">
        <f t="shared" si="31"/>
        <v>Normal</v>
      </c>
    </row>
    <row r="1292">
      <c r="A1292" s="1" t="b">
        <v>1</v>
      </c>
      <c r="B1292" s="1" t="b">
        <v>1</v>
      </c>
      <c r="C1292" s="20">
        <v>44291.77795740741</v>
      </c>
      <c r="D1292" s="1" t="s">
        <v>649</v>
      </c>
      <c r="E1292" s="1">
        <v>2500.0</v>
      </c>
      <c r="F1292" s="1">
        <v>5.0</v>
      </c>
      <c r="G1292" s="1">
        <v>4.0</v>
      </c>
      <c r="H1292" s="1">
        <v>5.0</v>
      </c>
      <c r="I1292" s="1">
        <v>4.0</v>
      </c>
      <c r="J1292" s="1">
        <v>5.0</v>
      </c>
      <c r="K1292" s="1">
        <v>5.0</v>
      </c>
      <c r="L1292" s="1">
        <v>5.0</v>
      </c>
      <c r="M1292" s="1">
        <v>5.0</v>
      </c>
      <c r="N1292" s="1">
        <v>2.0</v>
      </c>
      <c r="O1292" s="1">
        <v>1.0</v>
      </c>
      <c r="P1292" s="1">
        <v>1.0</v>
      </c>
      <c r="Q1292" s="1">
        <v>2.0</v>
      </c>
      <c r="R1292" s="1">
        <v>2.0</v>
      </c>
      <c r="S1292" s="1">
        <v>1.0</v>
      </c>
      <c r="T1292" s="1">
        <v>2.0</v>
      </c>
      <c r="U1292" s="1">
        <v>2.0</v>
      </c>
      <c r="V1292" s="1">
        <v>1.0</v>
      </c>
      <c r="W1292" s="1">
        <v>1.0</v>
      </c>
      <c r="X1292" s="1">
        <v>2.0</v>
      </c>
      <c r="Y1292" s="1">
        <v>1.0</v>
      </c>
      <c r="Z1292" s="1">
        <v>1.0</v>
      </c>
      <c r="AA1292" s="1">
        <v>2.0</v>
      </c>
      <c r="AB1292" s="1">
        <v>1.0</v>
      </c>
      <c r="AC1292" s="1">
        <v>2.0</v>
      </c>
      <c r="AD1292" s="1">
        <v>2.0</v>
      </c>
      <c r="AE1292" s="1">
        <v>1.0</v>
      </c>
      <c r="AF1292" s="1">
        <v>1.0</v>
      </c>
      <c r="AG1292" s="1">
        <v>1.0</v>
      </c>
      <c r="AH1292" s="1">
        <v>1.0</v>
      </c>
      <c r="AI1292" s="1">
        <v>1.0</v>
      </c>
      <c r="AJ1292" s="1">
        <v>1.0</v>
      </c>
      <c r="AK1292" s="1">
        <v>1.0</v>
      </c>
      <c r="AL1292" s="1">
        <v>2.0</v>
      </c>
      <c r="AM1292" s="1">
        <v>2.0</v>
      </c>
      <c r="AN1292" s="1">
        <v>2.0</v>
      </c>
      <c r="AO1292" s="1">
        <v>1.0</v>
      </c>
      <c r="AP1292" s="1">
        <v>1.0</v>
      </c>
      <c r="AQ1292" s="1">
        <v>1.0</v>
      </c>
      <c r="AR1292" s="1">
        <v>1.0</v>
      </c>
      <c r="AS1292" s="1">
        <v>1.0</v>
      </c>
      <c r="AT1292" s="1">
        <v>4.0</v>
      </c>
      <c r="AU1292" s="1">
        <v>4.0</v>
      </c>
      <c r="AV1292" s="1">
        <v>4.0</v>
      </c>
      <c r="AW1292" s="1">
        <v>4.0</v>
      </c>
      <c r="AX1292" s="1">
        <v>2.0</v>
      </c>
      <c r="AY1292" s="1">
        <v>2.0</v>
      </c>
      <c r="AZ1292" s="1">
        <v>2.0</v>
      </c>
      <c r="BA1292" s="1">
        <v>4.0</v>
      </c>
      <c r="BB1292" s="1">
        <v>1.0</v>
      </c>
      <c r="BC1292" s="1">
        <v>2.0</v>
      </c>
      <c r="BD1292" s="1">
        <v>2.0</v>
      </c>
      <c r="BE1292" s="1">
        <v>1.0</v>
      </c>
      <c r="BF1292" s="1">
        <v>3.0</v>
      </c>
      <c r="BG1292" s="1">
        <v>3.0</v>
      </c>
      <c r="BH1292" s="1">
        <v>3.0</v>
      </c>
      <c r="BI1292" s="1">
        <v>2.0</v>
      </c>
      <c r="BJ1292" s="1">
        <v>2.0</v>
      </c>
      <c r="BK1292" s="1">
        <v>5.0</v>
      </c>
      <c r="BL1292" s="1">
        <v>4.0</v>
      </c>
      <c r="BM1292" s="1">
        <v>4.0</v>
      </c>
      <c r="BN1292" s="1">
        <v>5.0</v>
      </c>
      <c r="BO1292" s="1">
        <v>5.0</v>
      </c>
      <c r="BP1292" s="1">
        <v>5.0</v>
      </c>
      <c r="BQ1292" s="1">
        <v>5.0</v>
      </c>
      <c r="BR1292" s="1">
        <v>5.0</v>
      </c>
      <c r="BS1292" s="1">
        <v>2.0</v>
      </c>
      <c r="BT1292" s="1">
        <v>2.0</v>
      </c>
      <c r="BU1292" s="1">
        <v>2.0</v>
      </c>
      <c r="BV1292" s="1">
        <v>1.0</v>
      </c>
      <c r="BW1292" s="1">
        <v>1.0</v>
      </c>
      <c r="BX1292" s="1">
        <v>1.0</v>
      </c>
      <c r="BY1292" s="1">
        <v>1.0</v>
      </c>
      <c r="BZ1292" s="1">
        <v>2.0</v>
      </c>
      <c r="CA1292" s="64">
        <f t="shared" si="32"/>
        <v>177</v>
      </c>
      <c r="CB1292" s="45">
        <f t="shared" si="33"/>
        <v>38</v>
      </c>
      <c r="CC1292" s="45">
        <f t="shared" si="34"/>
        <v>13</v>
      </c>
      <c r="CD1292" s="45">
        <f t="shared" si="35"/>
        <v>11</v>
      </c>
      <c r="CE1292" s="45">
        <f t="shared" si="36"/>
        <v>9</v>
      </c>
      <c r="CF1292" s="45">
        <f t="shared" si="37"/>
        <v>11</v>
      </c>
      <c r="CG1292" s="45">
        <f t="shared" si="38"/>
        <v>26</v>
      </c>
      <c r="CH1292" s="45">
        <f t="shared" si="39"/>
        <v>17</v>
      </c>
      <c r="CI1292" s="45">
        <f t="shared" si="40"/>
        <v>0.2</v>
      </c>
      <c r="CJ1292">
        <f t="shared" si="10"/>
        <v>38</v>
      </c>
      <c r="CK1292" s="45">
        <f t="shared" si="41"/>
        <v>12</v>
      </c>
      <c r="CM1292" s="40">
        <f>VLOOKUP(CB1292,'PROMIS 57 T-Score Conversions'!Q$3:R$35,2,TRUE)</f>
        <v>50.8</v>
      </c>
      <c r="CN1292" s="44" t="str">
        <f t="shared" si="20"/>
        <v>Normal</v>
      </c>
      <c r="CO1292" s="40">
        <f>VLOOKUP(CC1292,'PROMIS 57 T-Score Conversions'!A$3:B$35,2,TRUE)</f>
        <v>50.8</v>
      </c>
      <c r="CP1292" s="39" t="str">
        <f t="shared" si="21"/>
        <v>Mild</v>
      </c>
      <c r="CQ1292" s="40">
        <f>VLOOKUP(CD1292,'PROMIS 57 T-Score Conversions'!E$3:F$35,2,TRUE)</f>
        <v>49.4</v>
      </c>
      <c r="CR1292" s="39" t="str">
        <f t="shared" si="22"/>
        <v>Normal</v>
      </c>
      <c r="CS1292" s="40">
        <f>VLOOKUP(CE1292,'PROMIS 57 T-Score Conversions'!U$3:V$35,2,TRUE)</f>
        <v>38.5</v>
      </c>
      <c r="CT1292" s="39" t="str">
        <f t="shared" si="42"/>
        <v>Normal</v>
      </c>
      <c r="CU1292" s="40">
        <f>VLOOKUP(CF1292,'PROMIS 57 T-Score Conversions'!Y$3:Z$35,2,TRUE)</f>
        <v>38</v>
      </c>
      <c r="CV1292" s="39" t="str">
        <f t="shared" si="24"/>
        <v>Normal</v>
      </c>
      <c r="CW1292" s="40">
        <f>vlookup(CG1292,'PROMIS 57 T-Score Conversions'!M$3:N$35,2,TRUE)</f>
        <v>46</v>
      </c>
      <c r="CX1292" s="39" t="str">
        <f t="shared" si="25"/>
        <v>Normal</v>
      </c>
      <c r="CY1292" s="40">
        <f>VLOOKup(CH1292,'PROMIS 57 T-Score Conversions'!I$3:J$35,2,TRUE)</f>
        <v>56.6</v>
      </c>
      <c r="CZ1292" s="39" t="str">
        <f t="shared" si="26"/>
        <v>Mild</v>
      </c>
      <c r="DA1292" s="37">
        <f>VLOOKUP(CJ1292,'PROMIS 57 T-Score Conversions'!AC$3:AD$35,2,TRUE)</f>
        <v>55.36</v>
      </c>
      <c r="DB1292" s="44" t="str">
        <f t="shared" si="30"/>
        <v>Normal</v>
      </c>
      <c r="DC1292" s="40">
        <f>VLOOKUP(CK1292,'PROMIS 57 T-Score Conversions'!AG$3:AH$35,2,TRUE)</f>
        <v>31.63</v>
      </c>
      <c r="DD1292" s="39" t="str">
        <f t="shared" si="31"/>
        <v>Normal</v>
      </c>
    </row>
    <row r="1293">
      <c r="A1293" s="1" t="b">
        <v>1</v>
      </c>
      <c r="B1293" s="1" t="b">
        <v>1</v>
      </c>
      <c r="C1293" s="20">
        <v>44291.80175989583</v>
      </c>
      <c r="D1293" s="1" t="s">
        <v>674</v>
      </c>
      <c r="E1293" s="1">
        <v>2539.0</v>
      </c>
      <c r="F1293" s="1">
        <v>2.0</v>
      </c>
      <c r="G1293" s="1">
        <v>5.0</v>
      </c>
      <c r="H1293" s="1">
        <v>2.0</v>
      </c>
      <c r="I1293" s="1">
        <v>2.0</v>
      </c>
      <c r="J1293" s="1">
        <v>2.0</v>
      </c>
      <c r="K1293" s="1">
        <v>3.0</v>
      </c>
      <c r="L1293" s="1">
        <v>5.0</v>
      </c>
      <c r="M1293" s="1">
        <v>3.0</v>
      </c>
      <c r="N1293" s="1">
        <v>3.0</v>
      </c>
      <c r="O1293" s="1">
        <v>2.0</v>
      </c>
      <c r="P1293" s="1">
        <v>4.0</v>
      </c>
      <c r="Q1293" s="1">
        <v>4.0</v>
      </c>
      <c r="R1293" s="1">
        <v>3.0</v>
      </c>
      <c r="S1293" s="1">
        <v>1.0</v>
      </c>
      <c r="T1293" s="1">
        <v>4.0</v>
      </c>
      <c r="U1293" s="1">
        <v>4.0</v>
      </c>
      <c r="V1293" s="1">
        <v>2.0</v>
      </c>
      <c r="W1293" s="1">
        <v>2.0</v>
      </c>
      <c r="X1293" s="1">
        <v>4.0</v>
      </c>
      <c r="Y1293" s="1">
        <v>3.0</v>
      </c>
      <c r="Z1293" s="1">
        <v>1.0</v>
      </c>
      <c r="AA1293" s="1">
        <v>4.0</v>
      </c>
      <c r="AB1293" s="1">
        <v>3.0</v>
      </c>
      <c r="AC1293" s="1">
        <v>2.0</v>
      </c>
      <c r="AD1293" s="1">
        <v>3.0</v>
      </c>
      <c r="AE1293" s="1">
        <v>2.0</v>
      </c>
      <c r="AF1293" s="1">
        <v>3.0</v>
      </c>
      <c r="AG1293" s="1">
        <v>3.0</v>
      </c>
      <c r="AH1293" s="1">
        <v>3.0</v>
      </c>
      <c r="AI1293" s="1">
        <v>2.0</v>
      </c>
      <c r="AJ1293" s="1">
        <v>1.0</v>
      </c>
      <c r="AK1293" s="1">
        <v>1.0</v>
      </c>
      <c r="AL1293" s="1">
        <v>4.0</v>
      </c>
      <c r="AM1293" s="1">
        <v>5.0</v>
      </c>
      <c r="AN1293" s="1">
        <v>5.0</v>
      </c>
      <c r="AO1293" s="1">
        <v>2.0</v>
      </c>
      <c r="AP1293" s="1">
        <v>5.0</v>
      </c>
      <c r="AQ1293" s="1">
        <v>1.0</v>
      </c>
      <c r="AR1293" s="1">
        <v>1.0</v>
      </c>
      <c r="AS1293" s="1">
        <v>5.0</v>
      </c>
      <c r="AT1293" s="1">
        <v>3.0</v>
      </c>
      <c r="AU1293" s="1">
        <v>3.0</v>
      </c>
      <c r="AV1293" s="1">
        <v>2.0</v>
      </c>
      <c r="AW1293" s="1">
        <v>3.0</v>
      </c>
      <c r="AX1293" s="1">
        <v>3.0</v>
      </c>
      <c r="AY1293" s="1">
        <v>3.0</v>
      </c>
      <c r="AZ1293" s="1">
        <v>3.0</v>
      </c>
      <c r="BA1293" s="1">
        <v>2.0</v>
      </c>
      <c r="BB1293" s="1">
        <v>4.0</v>
      </c>
      <c r="BC1293" s="1">
        <v>4.0</v>
      </c>
      <c r="BD1293" s="1">
        <v>5.0</v>
      </c>
      <c r="BE1293" s="1">
        <v>4.0</v>
      </c>
      <c r="BF1293" s="1">
        <v>3.0</v>
      </c>
      <c r="BG1293" s="1">
        <v>5.0</v>
      </c>
      <c r="BH1293" s="1">
        <v>4.0</v>
      </c>
      <c r="BI1293" s="1">
        <v>4.0</v>
      </c>
      <c r="BJ1293" s="1">
        <v>3.0</v>
      </c>
      <c r="BK1293" s="1">
        <v>2.0</v>
      </c>
      <c r="BL1293" s="1">
        <v>3.0</v>
      </c>
      <c r="BM1293" s="1">
        <v>2.0</v>
      </c>
      <c r="BN1293" s="1">
        <v>2.0</v>
      </c>
      <c r="BO1293" s="1">
        <v>2.0</v>
      </c>
      <c r="BP1293" s="1">
        <v>2.0</v>
      </c>
      <c r="BQ1293" s="1">
        <v>3.0</v>
      </c>
      <c r="BR1293" s="1">
        <v>3.0</v>
      </c>
      <c r="BS1293" s="1">
        <v>3.0</v>
      </c>
      <c r="BT1293" s="1">
        <v>3.0</v>
      </c>
      <c r="BU1293" s="1">
        <v>2.0</v>
      </c>
      <c r="BV1293" s="1">
        <v>2.0</v>
      </c>
      <c r="BW1293" s="1">
        <v>2.0</v>
      </c>
      <c r="BX1293" s="1">
        <v>1.0</v>
      </c>
      <c r="BY1293" s="1">
        <v>1.0</v>
      </c>
      <c r="BZ1293" s="1">
        <v>2.0</v>
      </c>
      <c r="CA1293" s="64">
        <f t="shared" si="32"/>
        <v>209</v>
      </c>
      <c r="CB1293" s="45">
        <f t="shared" si="33"/>
        <v>24</v>
      </c>
      <c r="CC1293" s="45">
        <f t="shared" si="34"/>
        <v>25</v>
      </c>
      <c r="CD1293" s="45">
        <f t="shared" si="35"/>
        <v>21</v>
      </c>
      <c r="CE1293" s="45">
        <f t="shared" si="36"/>
        <v>18</v>
      </c>
      <c r="CF1293" s="45">
        <f t="shared" si="37"/>
        <v>28</v>
      </c>
      <c r="CG1293" s="45">
        <f t="shared" si="38"/>
        <v>22</v>
      </c>
      <c r="CH1293" s="45">
        <f t="shared" si="39"/>
        <v>33</v>
      </c>
      <c r="CI1293" s="45">
        <f t="shared" si="40"/>
        <v>0.3</v>
      </c>
      <c r="CJ1293">
        <f t="shared" si="10"/>
        <v>19</v>
      </c>
      <c r="CK1293" s="45">
        <f t="shared" si="41"/>
        <v>16</v>
      </c>
      <c r="CM1293" s="40">
        <f>VLOOKUP(CB1293,'PROMIS 57 T-Score Conversions'!Q$3:R$35,2,TRUE)</f>
        <v>38.1</v>
      </c>
      <c r="CN1293" s="44" t="str">
        <f t="shared" si="20"/>
        <v>Moderate</v>
      </c>
      <c r="CO1293" s="40">
        <f>VLOOKUP(CC1293,'PROMIS 57 T-Score Conversions'!A$3:B$35,2,TRUE)</f>
        <v>63.5</v>
      </c>
      <c r="CP1293" s="39" t="str">
        <f t="shared" si="21"/>
        <v>Moderate</v>
      </c>
      <c r="CQ1293" s="40">
        <f>VLOOKUP(CD1293,'PROMIS 57 T-Score Conversions'!E$3:F$35,2,TRUE)</f>
        <v>59.4</v>
      </c>
      <c r="CR1293" s="39" t="str">
        <f t="shared" si="22"/>
        <v>Mild</v>
      </c>
      <c r="CS1293" s="40">
        <f>VLOOKUP(CE1293,'PROMIS 57 T-Score Conversions'!U$3:V$35,2,TRUE)</f>
        <v>51.5</v>
      </c>
      <c r="CT1293" s="39" t="str">
        <f t="shared" si="42"/>
        <v>Normal</v>
      </c>
      <c r="CU1293" s="40">
        <f>VLOOKUP(CF1293,'PROMIS 57 T-Score Conversions'!Y$3:Z$35,2,TRUE)</f>
        <v>58.3</v>
      </c>
      <c r="CV1293" s="39" t="str">
        <f t="shared" si="24"/>
        <v>Mild</v>
      </c>
      <c r="CW1293" s="40">
        <f>vlookup(CG1293,'PROMIS 57 T-Score Conversions'!M$3:N$35,2,TRUE)</f>
        <v>42</v>
      </c>
      <c r="CX1293" s="39" t="str">
        <f t="shared" si="25"/>
        <v>Mild</v>
      </c>
      <c r="CY1293" s="40">
        <f>VLOOKup(CH1293,'PROMIS 57 T-Score Conversions'!I$3:J$35,2,TRUE)</f>
        <v>67.7</v>
      </c>
      <c r="CZ1293" s="39" t="str">
        <f t="shared" si="26"/>
        <v>Moderate</v>
      </c>
      <c r="DA1293" s="37">
        <f>VLOOKUP(CJ1293,'PROMIS 57 T-Score Conversions'!AC$3:AD$35,2,TRUE)</f>
        <v>36.36</v>
      </c>
      <c r="DB1293" s="44" t="str">
        <f t="shared" si="30"/>
        <v>Moderate</v>
      </c>
      <c r="DC1293" s="40">
        <f>VLOOKUP(CK1293,'PROMIS 57 T-Score Conversions'!AG$3:AH$35,2,TRUE)</f>
        <v>36.07</v>
      </c>
      <c r="DD1293" s="39" t="str">
        <f t="shared" si="31"/>
        <v>Normal</v>
      </c>
    </row>
    <row r="1294">
      <c r="C1294" s="20">
        <v>44291.823507442125</v>
      </c>
      <c r="D1294" s="1" t="s">
        <v>674</v>
      </c>
      <c r="E1294" s="1">
        <v>2539.0</v>
      </c>
      <c r="F1294" s="1">
        <v>4.0</v>
      </c>
      <c r="G1294" s="1">
        <v>5.0</v>
      </c>
      <c r="H1294" s="1">
        <v>3.0</v>
      </c>
      <c r="I1294" s="1">
        <v>3.0</v>
      </c>
      <c r="J1294" s="1">
        <v>3.0</v>
      </c>
      <c r="K1294" s="1">
        <v>3.0</v>
      </c>
      <c r="L1294" s="1">
        <v>5.0</v>
      </c>
      <c r="M1294" s="1">
        <v>3.0</v>
      </c>
      <c r="N1294" s="1">
        <v>1.0</v>
      </c>
      <c r="O1294" s="1">
        <v>3.0</v>
      </c>
      <c r="P1294" s="1">
        <v>2.0</v>
      </c>
      <c r="Q1294" s="1">
        <v>3.0</v>
      </c>
      <c r="R1294" s="1">
        <v>2.0</v>
      </c>
      <c r="S1294" s="1">
        <v>1.0</v>
      </c>
      <c r="T1294" s="1">
        <v>4.0</v>
      </c>
      <c r="U1294" s="1">
        <v>4.0</v>
      </c>
      <c r="V1294" s="1">
        <v>1.0</v>
      </c>
      <c r="W1294" s="1">
        <v>4.0</v>
      </c>
      <c r="X1294" s="1">
        <v>4.0</v>
      </c>
      <c r="Y1294" s="1">
        <v>2.0</v>
      </c>
      <c r="Z1294" s="1">
        <v>1.0</v>
      </c>
      <c r="AA1294" s="1">
        <v>4.0</v>
      </c>
      <c r="AB1294" s="1">
        <v>3.0</v>
      </c>
      <c r="AC1294" s="1">
        <v>2.0</v>
      </c>
      <c r="AD1294" s="1">
        <v>3.0</v>
      </c>
      <c r="AE1294" s="1">
        <v>1.0</v>
      </c>
      <c r="AF1294" s="1">
        <v>3.0</v>
      </c>
      <c r="AG1294" s="1">
        <v>3.0</v>
      </c>
      <c r="AH1294" s="1">
        <v>3.0</v>
      </c>
      <c r="AI1294" s="1">
        <v>3.0</v>
      </c>
      <c r="AJ1294" s="1">
        <v>1.0</v>
      </c>
      <c r="AK1294" s="1">
        <v>1.0</v>
      </c>
      <c r="AL1294" s="1">
        <v>5.0</v>
      </c>
      <c r="AM1294" s="1">
        <v>5.0</v>
      </c>
      <c r="AN1294" s="1">
        <v>5.0</v>
      </c>
      <c r="AO1294" s="1">
        <v>1.0</v>
      </c>
      <c r="AP1294" s="1">
        <v>5.0</v>
      </c>
      <c r="AQ1294" s="1">
        <v>1.0</v>
      </c>
      <c r="AR1294" s="1">
        <v>1.0</v>
      </c>
      <c r="AS1294" s="1">
        <v>5.0</v>
      </c>
      <c r="AT1294" s="1">
        <v>3.0</v>
      </c>
      <c r="AU1294" s="1">
        <v>3.0</v>
      </c>
      <c r="AV1294" s="1">
        <v>3.0</v>
      </c>
      <c r="AW1294" s="1">
        <v>3.0</v>
      </c>
      <c r="AX1294" s="1">
        <v>3.0</v>
      </c>
      <c r="AY1294" s="1">
        <v>3.0</v>
      </c>
      <c r="AZ1294" s="1">
        <v>3.0</v>
      </c>
      <c r="BA1294" s="1">
        <v>3.0</v>
      </c>
      <c r="BB1294" s="1">
        <v>2.0</v>
      </c>
      <c r="BC1294" s="1">
        <v>2.0</v>
      </c>
      <c r="BD1294" s="1">
        <v>2.0</v>
      </c>
      <c r="BE1294" s="1">
        <v>2.0</v>
      </c>
      <c r="BF1294" s="1">
        <v>2.0</v>
      </c>
      <c r="BG1294" s="1">
        <v>2.0</v>
      </c>
      <c r="BH1294" s="1">
        <v>2.0</v>
      </c>
      <c r="BI1294" s="1">
        <v>2.0</v>
      </c>
      <c r="BJ1294" s="1">
        <v>3.0</v>
      </c>
      <c r="BK1294" s="1">
        <v>3.0</v>
      </c>
      <c r="BL1294" s="1">
        <v>3.0</v>
      </c>
      <c r="BM1294" s="1">
        <v>3.0</v>
      </c>
      <c r="BN1294" s="1">
        <v>3.0</v>
      </c>
      <c r="BO1294" s="1">
        <v>3.0</v>
      </c>
      <c r="BP1294" s="1">
        <v>3.0</v>
      </c>
      <c r="BQ1294" s="1">
        <v>3.0</v>
      </c>
      <c r="BR1294" s="1">
        <v>3.0</v>
      </c>
      <c r="BS1294" s="1">
        <v>3.0</v>
      </c>
      <c r="BT1294" s="1">
        <v>3.0</v>
      </c>
      <c r="BU1294" s="1">
        <v>3.0</v>
      </c>
      <c r="BV1294" s="1">
        <v>3.0</v>
      </c>
      <c r="BW1294" s="1">
        <v>3.0</v>
      </c>
      <c r="BX1294" s="1">
        <v>3.0</v>
      </c>
      <c r="BY1294" s="1">
        <v>2.0</v>
      </c>
      <c r="BZ1294" s="1">
        <v>3.0</v>
      </c>
      <c r="CA1294" s="64">
        <f t="shared" si="32"/>
        <v>206</v>
      </c>
      <c r="CB1294" s="45">
        <f t="shared" si="33"/>
        <v>29</v>
      </c>
      <c r="CC1294" s="45">
        <f t="shared" si="34"/>
        <v>20</v>
      </c>
      <c r="CD1294" s="45">
        <f t="shared" si="35"/>
        <v>21</v>
      </c>
      <c r="CE1294" s="45">
        <f t="shared" si="36"/>
        <v>18</v>
      </c>
      <c r="CF1294" s="45">
        <f t="shared" si="37"/>
        <v>28</v>
      </c>
      <c r="CG1294" s="45">
        <f t="shared" si="38"/>
        <v>24</v>
      </c>
      <c r="CH1294" s="45">
        <f t="shared" si="39"/>
        <v>16</v>
      </c>
      <c r="CI1294" s="45">
        <f t="shared" si="40"/>
        <v>0.3</v>
      </c>
      <c r="CJ1294">
        <f t="shared" si="10"/>
        <v>24</v>
      </c>
      <c r="CK1294" s="45">
        <f t="shared" si="41"/>
        <v>23</v>
      </c>
      <c r="CM1294" s="40">
        <f>VLOOKUP(CB1294,'PROMIS 57 T-Score Conversions'!Q$3:R$35,2,TRUE)</f>
        <v>41.6</v>
      </c>
      <c r="CN1294" s="44" t="str">
        <f t="shared" si="20"/>
        <v>Mild</v>
      </c>
      <c r="CO1294" s="40">
        <f>VLOOKUP(CC1294,'PROMIS 57 T-Score Conversions'!A$3:B$35,2,TRUE)</f>
        <v>58.4</v>
      </c>
      <c r="CP1294" s="39" t="str">
        <f t="shared" si="21"/>
        <v>Moderate</v>
      </c>
      <c r="CQ1294" s="40">
        <f>VLOOKUP(CD1294,'PROMIS 57 T-Score Conversions'!E$3:F$35,2,TRUE)</f>
        <v>59.4</v>
      </c>
      <c r="CR1294" s="39" t="str">
        <f t="shared" si="22"/>
        <v>Mild</v>
      </c>
      <c r="CS1294" s="40">
        <f>VLOOKUP(CE1294,'PROMIS 57 T-Score Conversions'!U$3:V$35,2,TRUE)</f>
        <v>51.5</v>
      </c>
      <c r="CT1294" s="39" t="str">
        <f t="shared" si="42"/>
        <v>Normal</v>
      </c>
      <c r="CU1294" s="40">
        <f>VLOOKUP(CF1294,'PROMIS 57 T-Score Conversions'!Y$3:Z$35,2,TRUE)</f>
        <v>58.3</v>
      </c>
      <c r="CV1294" s="39" t="str">
        <f t="shared" si="24"/>
        <v>Mild</v>
      </c>
      <c r="CW1294" s="40">
        <f>vlookup(CG1294,'PROMIS 57 T-Score Conversions'!M$3:N$35,2,TRUE)</f>
        <v>44</v>
      </c>
      <c r="CX1294" s="39" t="str">
        <f t="shared" si="25"/>
        <v>Mild</v>
      </c>
      <c r="CY1294" s="40">
        <f>VLOOKup(CH1294,'PROMIS 57 T-Score Conversions'!I$3:J$35,2,TRUE)</f>
        <v>55.8</v>
      </c>
      <c r="CZ1294" s="39" t="str">
        <f t="shared" si="26"/>
        <v>Mild</v>
      </c>
      <c r="DA1294" s="37">
        <f>VLOOKUP(CJ1294,'PROMIS 57 T-Score Conversions'!AC$3:AD$35,2,TRUE)</f>
        <v>40.29</v>
      </c>
      <c r="DB1294" s="44" t="str">
        <f t="shared" si="30"/>
        <v>Mild</v>
      </c>
      <c r="DC1294" s="40">
        <f>VLOOKUP(CK1294,'PROMIS 57 T-Score Conversions'!AG$3:AH$35,2,TRUE)</f>
        <v>42.51</v>
      </c>
      <c r="DD1294" s="39" t="str">
        <f t="shared" si="31"/>
        <v>Normal</v>
      </c>
    </row>
    <row r="1295">
      <c r="A1295" s="1" t="b">
        <v>1</v>
      </c>
      <c r="B1295" s="1" t="b">
        <v>1</v>
      </c>
      <c r="C1295" s="20">
        <v>44292.31869510417</v>
      </c>
      <c r="D1295" s="1" t="s">
        <v>522</v>
      </c>
      <c r="E1295" s="1">
        <v>2246.0</v>
      </c>
      <c r="F1295" s="1">
        <v>3.0</v>
      </c>
      <c r="G1295" s="1">
        <v>4.0</v>
      </c>
      <c r="H1295" s="1">
        <v>4.0</v>
      </c>
      <c r="I1295" s="1">
        <v>3.0</v>
      </c>
      <c r="J1295" s="1">
        <v>2.0</v>
      </c>
      <c r="K1295" s="1">
        <v>4.0</v>
      </c>
      <c r="L1295" s="1">
        <v>4.0</v>
      </c>
      <c r="M1295" s="1">
        <v>2.0</v>
      </c>
      <c r="N1295" s="1">
        <v>2.0</v>
      </c>
      <c r="O1295" s="1">
        <v>2.0</v>
      </c>
      <c r="P1295" s="1">
        <v>2.0</v>
      </c>
      <c r="Q1295" s="1">
        <v>2.0</v>
      </c>
      <c r="R1295" s="1">
        <v>3.0</v>
      </c>
      <c r="S1295" s="1">
        <v>3.0</v>
      </c>
      <c r="T1295" s="1">
        <v>3.0</v>
      </c>
      <c r="U1295" s="1">
        <v>2.0</v>
      </c>
      <c r="V1295" s="1">
        <v>2.0</v>
      </c>
      <c r="W1295" s="1">
        <v>3.0</v>
      </c>
      <c r="X1295" s="1">
        <v>3.0</v>
      </c>
      <c r="Y1295" s="1">
        <v>2.0</v>
      </c>
      <c r="Z1295" s="1">
        <v>3.0</v>
      </c>
      <c r="AA1295" s="1">
        <v>3.0</v>
      </c>
      <c r="AB1295" s="1">
        <v>3.0</v>
      </c>
      <c r="AC1295" s="1">
        <v>3.0</v>
      </c>
      <c r="AD1295" s="1">
        <v>2.0</v>
      </c>
      <c r="AE1295" s="1">
        <v>2.0</v>
      </c>
      <c r="AF1295" s="1">
        <v>2.0</v>
      </c>
      <c r="AG1295" s="1">
        <v>2.0</v>
      </c>
      <c r="AH1295" s="1">
        <v>2.0</v>
      </c>
      <c r="AI1295" s="1">
        <v>2.0</v>
      </c>
      <c r="AJ1295" s="1">
        <v>2.0</v>
      </c>
      <c r="AK1295" s="1">
        <v>2.0</v>
      </c>
      <c r="AL1295" s="1">
        <v>3.0</v>
      </c>
      <c r="AM1295" s="1">
        <v>2.0</v>
      </c>
      <c r="AN1295" s="1">
        <v>3.0</v>
      </c>
      <c r="AO1295" s="1">
        <v>1.0</v>
      </c>
      <c r="AP1295" s="1">
        <v>3.0</v>
      </c>
      <c r="AQ1295" s="1">
        <v>1.0</v>
      </c>
      <c r="AR1295" s="1">
        <v>1.0</v>
      </c>
      <c r="AS1295" s="1">
        <v>2.0</v>
      </c>
      <c r="AT1295" s="1">
        <v>3.0</v>
      </c>
      <c r="AU1295" s="1">
        <v>3.0</v>
      </c>
      <c r="AV1295" s="1">
        <v>3.0</v>
      </c>
      <c r="AW1295" s="1">
        <v>2.0</v>
      </c>
      <c r="AX1295" s="1">
        <v>2.0</v>
      </c>
      <c r="AY1295" s="1">
        <v>2.0</v>
      </c>
      <c r="AZ1295" s="1">
        <v>3.0</v>
      </c>
      <c r="BA1295" s="1">
        <v>2.0</v>
      </c>
      <c r="BB1295" s="1">
        <v>4.0</v>
      </c>
      <c r="BC1295" s="1">
        <v>3.0</v>
      </c>
      <c r="BD1295" s="1">
        <v>4.0</v>
      </c>
      <c r="BE1295" s="1">
        <v>3.0</v>
      </c>
      <c r="BF1295" s="1">
        <v>2.0</v>
      </c>
      <c r="BG1295" s="1">
        <v>3.0</v>
      </c>
      <c r="BH1295" s="1">
        <v>3.0</v>
      </c>
      <c r="BI1295" s="1">
        <v>3.0</v>
      </c>
      <c r="BJ1295" s="1">
        <v>3.0</v>
      </c>
      <c r="BK1295" s="1">
        <v>3.0</v>
      </c>
      <c r="BL1295" s="1">
        <v>2.0</v>
      </c>
      <c r="BM1295" s="1">
        <v>2.0</v>
      </c>
      <c r="BN1295" s="1">
        <v>1.0</v>
      </c>
      <c r="BO1295" s="1">
        <v>2.0</v>
      </c>
      <c r="BP1295" s="1">
        <v>1.0</v>
      </c>
      <c r="BQ1295" s="1">
        <v>2.0</v>
      </c>
      <c r="BR1295" s="1">
        <v>2.0</v>
      </c>
      <c r="BS1295" s="1">
        <v>4.0</v>
      </c>
      <c r="BT1295" s="1">
        <v>4.0</v>
      </c>
      <c r="BU1295" s="1">
        <v>4.0</v>
      </c>
      <c r="BV1295" s="1">
        <v>4.0</v>
      </c>
      <c r="BW1295" s="1">
        <v>4.0</v>
      </c>
      <c r="BX1295" s="1">
        <v>4.0</v>
      </c>
      <c r="BY1295" s="1">
        <v>2.0</v>
      </c>
      <c r="BZ1295" s="1">
        <v>4.0</v>
      </c>
      <c r="CA1295" s="64">
        <f t="shared" si="32"/>
        <v>192</v>
      </c>
      <c r="CB1295" s="45">
        <f t="shared" si="33"/>
        <v>26</v>
      </c>
      <c r="CC1295" s="45">
        <f t="shared" si="34"/>
        <v>19</v>
      </c>
      <c r="CD1295" s="45">
        <f t="shared" si="35"/>
        <v>22</v>
      </c>
      <c r="CE1295" s="45">
        <f t="shared" si="36"/>
        <v>16</v>
      </c>
      <c r="CF1295" s="45">
        <f t="shared" si="37"/>
        <v>16</v>
      </c>
      <c r="CG1295" s="45">
        <f t="shared" si="38"/>
        <v>20</v>
      </c>
      <c r="CH1295" s="45">
        <f t="shared" si="39"/>
        <v>25</v>
      </c>
      <c r="CI1295" s="45">
        <f t="shared" si="40"/>
        <v>0.3</v>
      </c>
      <c r="CJ1295">
        <f t="shared" si="10"/>
        <v>15</v>
      </c>
      <c r="CK1295" s="45">
        <f t="shared" si="41"/>
        <v>30</v>
      </c>
      <c r="CM1295" s="40">
        <f>VLOOKUP(CB1295,'PROMIS 57 T-Score Conversions'!Q$3:R$35,2,TRUE)</f>
        <v>39.5</v>
      </c>
      <c r="CN1295" s="44" t="str">
        <f t="shared" si="20"/>
        <v>Moderate</v>
      </c>
      <c r="CO1295" s="40">
        <f>VLOOKUP(CC1295,'PROMIS 57 T-Score Conversions'!A$3:B$35,2,TRUE)</f>
        <v>57.4</v>
      </c>
      <c r="CP1295" s="39" t="str">
        <f t="shared" si="21"/>
        <v>Moderate</v>
      </c>
      <c r="CQ1295" s="40">
        <f>VLOOKUP(CD1295,'PROMIS 57 T-Score Conversions'!E$3:F$35,2,TRUE)</f>
        <v>60.3</v>
      </c>
      <c r="CR1295" s="39" t="str">
        <f t="shared" si="22"/>
        <v>Moderate</v>
      </c>
      <c r="CS1295" s="40">
        <f>VLOOKUP(CE1295,'PROMIS 57 T-Score Conversions'!U$3:V$35,2,TRUE)</f>
        <v>49.2</v>
      </c>
      <c r="CT1295" s="39" t="str">
        <f t="shared" si="42"/>
        <v>Normal</v>
      </c>
      <c r="CU1295" s="40">
        <f>VLOOKUP(CF1295,'PROMIS 57 T-Score Conversions'!Y$3:Z$35,2,TRUE)</f>
        <v>45.5</v>
      </c>
      <c r="CV1295" s="39" t="str">
        <f t="shared" si="24"/>
        <v>Normal</v>
      </c>
      <c r="CW1295" s="40">
        <f>vlookup(CG1295,'PROMIS 57 T-Score Conversions'!M$3:N$35,2,TRUE)</f>
        <v>40.2</v>
      </c>
      <c r="CX1295" s="39" t="str">
        <f t="shared" si="25"/>
        <v>Mild</v>
      </c>
      <c r="CY1295" s="40">
        <f>VLOOKup(CH1295,'PROMIS 57 T-Score Conversions'!I$3:J$35,2,TRUE)</f>
        <v>62.1</v>
      </c>
      <c r="CZ1295" s="39" t="str">
        <f t="shared" si="26"/>
        <v>Moderate</v>
      </c>
      <c r="DA1295" s="37">
        <f>VLOOKUP(CJ1295,'PROMIS 57 T-Score Conversions'!AC$3:AD$35,2,TRUE)</f>
        <v>33.06</v>
      </c>
      <c r="DB1295" s="44" t="str">
        <f t="shared" si="30"/>
        <v>Moderate</v>
      </c>
      <c r="DC1295" s="40">
        <f>VLOOKUP(CK1295,'PROMIS 57 T-Score Conversions'!AG$3:AH$35,2,TRUE)</f>
        <v>49.17</v>
      </c>
      <c r="DD1295" s="39" t="str">
        <f t="shared" si="31"/>
        <v>Normal</v>
      </c>
    </row>
    <row r="1296">
      <c r="A1296" s="1" t="b">
        <v>1</v>
      </c>
      <c r="B1296" s="1" t="b">
        <v>1</v>
      </c>
      <c r="C1296" s="20">
        <v>44292.38198010417</v>
      </c>
      <c r="D1296" s="1" t="s">
        <v>525</v>
      </c>
      <c r="E1296" s="1">
        <v>2277.0</v>
      </c>
      <c r="F1296" s="1">
        <v>2.0</v>
      </c>
      <c r="G1296" s="1">
        <v>5.0</v>
      </c>
      <c r="H1296" s="1">
        <v>5.0</v>
      </c>
      <c r="I1296" s="1">
        <v>3.0</v>
      </c>
      <c r="J1296" s="1">
        <v>3.0</v>
      </c>
      <c r="K1296" s="1">
        <v>3.0</v>
      </c>
      <c r="L1296" s="1">
        <v>3.0</v>
      </c>
      <c r="M1296" s="1">
        <v>2.0</v>
      </c>
      <c r="N1296" s="1">
        <v>2.0</v>
      </c>
      <c r="O1296" s="1">
        <v>4.0</v>
      </c>
      <c r="P1296" s="1">
        <v>4.0</v>
      </c>
      <c r="Q1296" s="1">
        <v>4.0</v>
      </c>
      <c r="R1296" s="1">
        <v>4.0</v>
      </c>
      <c r="S1296" s="1">
        <v>4.0</v>
      </c>
      <c r="T1296" s="1">
        <v>5.0</v>
      </c>
      <c r="U1296" s="1">
        <v>4.0</v>
      </c>
      <c r="V1296" s="1">
        <v>4.0</v>
      </c>
      <c r="W1296" s="1">
        <v>3.0</v>
      </c>
      <c r="X1296" s="1">
        <v>5.0</v>
      </c>
      <c r="Y1296" s="1">
        <v>3.0</v>
      </c>
      <c r="Z1296" s="1">
        <v>4.0</v>
      </c>
      <c r="AA1296" s="1">
        <v>4.0</v>
      </c>
      <c r="AB1296" s="1">
        <v>4.0</v>
      </c>
      <c r="AC1296" s="1">
        <v>3.0</v>
      </c>
      <c r="AD1296" s="1">
        <v>5.0</v>
      </c>
      <c r="AE1296" s="1">
        <v>4.0</v>
      </c>
      <c r="AF1296" s="1">
        <v>4.0</v>
      </c>
      <c r="AG1296" s="1">
        <v>5.0</v>
      </c>
      <c r="AH1296" s="1">
        <v>4.0</v>
      </c>
      <c r="AI1296" s="1">
        <v>4.0</v>
      </c>
      <c r="AJ1296" s="1">
        <v>4.0</v>
      </c>
      <c r="AK1296" s="1">
        <v>4.0</v>
      </c>
      <c r="AL1296" s="1">
        <v>4.0</v>
      </c>
      <c r="AM1296" s="1">
        <v>4.0</v>
      </c>
      <c r="AN1296" s="1">
        <v>4.0</v>
      </c>
      <c r="AO1296" s="1">
        <v>5.0</v>
      </c>
      <c r="AP1296" s="1">
        <v>2.0</v>
      </c>
      <c r="AQ1296" s="1">
        <v>5.0</v>
      </c>
      <c r="AR1296" s="1">
        <v>4.0</v>
      </c>
      <c r="AS1296" s="1">
        <v>4.0</v>
      </c>
      <c r="AT1296" s="1">
        <v>2.0</v>
      </c>
      <c r="AU1296" s="1">
        <v>2.0</v>
      </c>
      <c r="AV1296" s="1">
        <v>2.0</v>
      </c>
      <c r="AW1296" s="1">
        <v>2.0</v>
      </c>
      <c r="AX1296" s="1">
        <v>2.0</v>
      </c>
      <c r="AY1296" s="1">
        <v>2.0</v>
      </c>
      <c r="AZ1296" s="1">
        <v>2.0</v>
      </c>
      <c r="BA1296" s="1">
        <v>2.0</v>
      </c>
      <c r="BB1296" s="1">
        <v>3.0</v>
      </c>
      <c r="BC1296" s="1">
        <v>4.0</v>
      </c>
      <c r="BD1296" s="1">
        <v>4.0</v>
      </c>
      <c r="BE1296" s="1">
        <v>4.0</v>
      </c>
      <c r="BF1296" s="1">
        <v>5.0</v>
      </c>
      <c r="BG1296" s="1">
        <v>4.0</v>
      </c>
      <c r="BH1296" s="1">
        <v>4.0</v>
      </c>
      <c r="BI1296" s="1">
        <v>5.0</v>
      </c>
      <c r="BJ1296" s="1">
        <v>7.0</v>
      </c>
      <c r="BK1296" s="1">
        <v>2.0</v>
      </c>
      <c r="BL1296" s="1">
        <v>2.0</v>
      </c>
      <c r="BM1296" s="1">
        <v>1.0</v>
      </c>
      <c r="BN1296" s="1">
        <v>2.0</v>
      </c>
      <c r="BO1296" s="1">
        <v>2.0</v>
      </c>
      <c r="BP1296" s="1">
        <v>2.0</v>
      </c>
      <c r="BQ1296" s="1">
        <v>2.0</v>
      </c>
      <c r="BR1296" s="1">
        <v>2.0</v>
      </c>
      <c r="BS1296" s="1">
        <v>5.0</v>
      </c>
      <c r="BT1296" s="1">
        <v>5.0</v>
      </c>
      <c r="BU1296" s="1">
        <v>5.0</v>
      </c>
      <c r="BV1296" s="1">
        <v>5.0</v>
      </c>
      <c r="BW1296" s="1">
        <v>5.0</v>
      </c>
      <c r="BX1296" s="1">
        <v>5.0</v>
      </c>
      <c r="BY1296" s="1">
        <v>5.0</v>
      </c>
      <c r="BZ1296" s="1">
        <v>5.0</v>
      </c>
      <c r="CA1296" s="64">
        <f t="shared" si="32"/>
        <v>264</v>
      </c>
      <c r="CB1296" s="45">
        <f t="shared" si="33"/>
        <v>26</v>
      </c>
      <c r="CC1296" s="45">
        <f t="shared" si="34"/>
        <v>31</v>
      </c>
      <c r="CD1296" s="45">
        <f t="shared" si="35"/>
        <v>30</v>
      </c>
      <c r="CE1296" s="45">
        <f t="shared" si="36"/>
        <v>34</v>
      </c>
      <c r="CF1296" s="45">
        <f t="shared" si="37"/>
        <v>32</v>
      </c>
      <c r="CG1296" s="45">
        <f t="shared" si="38"/>
        <v>16</v>
      </c>
      <c r="CH1296" s="45">
        <f t="shared" si="39"/>
        <v>33</v>
      </c>
      <c r="CI1296" s="45">
        <f t="shared" si="40"/>
        <v>0.7</v>
      </c>
      <c r="CJ1296">
        <f t="shared" si="10"/>
        <v>15</v>
      </c>
      <c r="CK1296" s="45">
        <f t="shared" si="41"/>
        <v>40</v>
      </c>
      <c r="CM1296" s="40">
        <f>VLOOKUP(CB1296,'PROMIS 57 T-Score Conversions'!Q$3:R$35,2,TRUE)</f>
        <v>39.5</v>
      </c>
      <c r="CN1296" s="44" t="str">
        <f t="shared" si="20"/>
        <v>Moderate</v>
      </c>
      <c r="CO1296" s="40">
        <f>VLOOKUP(CC1296,'PROMIS 57 T-Score Conversions'!A$3:B$35,2,TRUE)</f>
        <v>69.8</v>
      </c>
      <c r="CP1296" s="39" t="str">
        <f t="shared" si="21"/>
        <v>Severe</v>
      </c>
      <c r="CQ1296" s="40">
        <f>VLOOKUP(CD1296,'PROMIS 57 T-Score Conversions'!E$3:F$35,2,TRUE)</f>
        <v>67.7</v>
      </c>
      <c r="CR1296" s="39" t="str">
        <f t="shared" si="22"/>
        <v>Moderate</v>
      </c>
      <c r="CS1296" s="40">
        <f>VLOOKUP(CE1296,'PROMIS 57 T-Score Conversions'!U$3:V$35,2,TRUE)</f>
        <v>67.5</v>
      </c>
      <c r="CT1296" s="39" t="str">
        <f t="shared" si="42"/>
        <v>Moderate</v>
      </c>
      <c r="CU1296" s="40">
        <f>VLOOKUP(CF1296,'PROMIS 57 T-Score Conversions'!Y$3:Z$35,2,TRUE)</f>
        <v>62.6</v>
      </c>
      <c r="CV1296" s="39" t="str">
        <f t="shared" si="24"/>
        <v>Moderate</v>
      </c>
      <c r="CW1296" s="40">
        <f>vlookup(CG1296,'PROMIS 57 T-Score Conversions'!M$3:N$35,2,TRUE)</f>
        <v>36.9</v>
      </c>
      <c r="CX1296" s="39" t="str">
        <f t="shared" si="25"/>
        <v>Moderate</v>
      </c>
      <c r="CY1296" s="40">
        <f>VLOOKup(CH1296,'PROMIS 57 T-Score Conversions'!I$3:J$35,2,TRUE)</f>
        <v>67.7</v>
      </c>
      <c r="CZ1296" s="39" t="str">
        <f t="shared" si="26"/>
        <v>Moderate</v>
      </c>
      <c r="DA1296" s="37">
        <f>VLOOKUP(CJ1296,'PROMIS 57 T-Score Conversions'!AC$3:AD$35,2,TRUE)</f>
        <v>33.06</v>
      </c>
      <c r="DB1296" s="44" t="str">
        <f t="shared" si="30"/>
        <v>Moderate</v>
      </c>
      <c r="DC1296" s="40">
        <f>VLOOKUP(CK1296,'PROMIS 57 T-Score Conversions'!AG$3:AH$35,2,TRUE)</f>
        <v>67.09</v>
      </c>
      <c r="DD1296" s="39" t="str">
        <f t="shared" si="31"/>
        <v>Moderate</v>
      </c>
    </row>
    <row r="1297">
      <c r="A1297" s="1" t="b">
        <v>1</v>
      </c>
      <c r="B1297" s="1" t="b">
        <v>1</v>
      </c>
      <c r="C1297" s="20">
        <v>44292.799692037035</v>
      </c>
      <c r="D1297" s="1" t="s">
        <v>537</v>
      </c>
      <c r="E1297" s="1">
        <v>2365.0</v>
      </c>
      <c r="F1297" s="1">
        <v>5.0</v>
      </c>
      <c r="G1297" s="1">
        <v>5.0</v>
      </c>
      <c r="H1297" s="1">
        <v>5.0</v>
      </c>
      <c r="I1297" s="1">
        <v>5.0</v>
      </c>
      <c r="J1297" s="1">
        <v>3.0</v>
      </c>
      <c r="K1297" s="1">
        <v>4.0</v>
      </c>
      <c r="L1297" s="1">
        <v>5.0</v>
      </c>
      <c r="M1297" s="1">
        <v>5.0</v>
      </c>
      <c r="N1297" s="1">
        <v>1.0</v>
      </c>
      <c r="O1297" s="1">
        <v>2.0</v>
      </c>
      <c r="P1297" s="1">
        <v>2.0</v>
      </c>
      <c r="Q1297" s="1">
        <v>3.0</v>
      </c>
      <c r="R1297" s="1">
        <v>1.0</v>
      </c>
      <c r="S1297" s="1">
        <v>1.0</v>
      </c>
      <c r="T1297" s="1">
        <v>2.0</v>
      </c>
      <c r="U1297" s="1">
        <v>1.0</v>
      </c>
      <c r="V1297" s="1">
        <v>3.0</v>
      </c>
      <c r="W1297" s="1">
        <v>2.0</v>
      </c>
      <c r="X1297" s="1">
        <v>2.0</v>
      </c>
      <c r="Y1297" s="1">
        <v>1.0</v>
      </c>
      <c r="Z1297" s="1">
        <v>2.0</v>
      </c>
      <c r="AA1297" s="1">
        <v>2.0</v>
      </c>
      <c r="AB1297" s="1">
        <v>2.0</v>
      </c>
      <c r="AC1297" s="1">
        <v>2.0</v>
      </c>
      <c r="AD1297" s="1">
        <v>5.0</v>
      </c>
      <c r="AE1297" s="1">
        <v>4.0</v>
      </c>
      <c r="AF1297" s="1">
        <v>5.0</v>
      </c>
      <c r="AG1297" s="1">
        <v>4.0</v>
      </c>
      <c r="AH1297" s="1">
        <v>4.0</v>
      </c>
      <c r="AI1297" s="1">
        <v>3.0</v>
      </c>
      <c r="AJ1297" s="1">
        <v>4.0</v>
      </c>
      <c r="AK1297" s="1">
        <v>3.0</v>
      </c>
      <c r="AL1297" s="1">
        <v>3.0</v>
      </c>
      <c r="AM1297" s="1">
        <v>3.0</v>
      </c>
      <c r="AN1297" s="1">
        <v>3.0</v>
      </c>
      <c r="AO1297" s="1">
        <v>1.0</v>
      </c>
      <c r="AP1297" s="1">
        <v>2.0</v>
      </c>
      <c r="AQ1297" s="1">
        <v>1.0</v>
      </c>
      <c r="AR1297" s="1">
        <v>1.0</v>
      </c>
      <c r="AS1297" s="1">
        <v>4.0</v>
      </c>
      <c r="AT1297" s="1">
        <v>3.0</v>
      </c>
      <c r="AU1297" s="1">
        <v>3.0</v>
      </c>
      <c r="AV1297" s="1">
        <v>3.0</v>
      </c>
      <c r="AW1297" s="1">
        <v>3.0</v>
      </c>
      <c r="AX1297" s="1">
        <v>3.0</v>
      </c>
      <c r="AY1297" s="1">
        <v>3.0</v>
      </c>
      <c r="AZ1297" s="1">
        <v>3.0</v>
      </c>
      <c r="BA1297" s="1">
        <v>2.0</v>
      </c>
      <c r="BB1297" s="1">
        <v>3.0</v>
      </c>
      <c r="BC1297" s="1">
        <v>3.0</v>
      </c>
      <c r="BD1297" s="1">
        <v>3.0</v>
      </c>
      <c r="BE1297" s="1">
        <v>3.0</v>
      </c>
      <c r="BF1297" s="1">
        <v>3.0</v>
      </c>
      <c r="BG1297" s="1">
        <v>3.0</v>
      </c>
      <c r="BH1297" s="1">
        <v>3.0</v>
      </c>
      <c r="BI1297" s="1">
        <v>3.0</v>
      </c>
      <c r="BJ1297" s="1">
        <v>4.0</v>
      </c>
      <c r="BK1297" s="1">
        <v>2.0</v>
      </c>
      <c r="BL1297" s="1">
        <v>2.0</v>
      </c>
      <c r="BM1297" s="1">
        <v>2.0</v>
      </c>
      <c r="BN1297" s="1">
        <v>3.0</v>
      </c>
      <c r="BO1297" s="1">
        <v>3.0</v>
      </c>
      <c r="BP1297" s="1">
        <v>3.0</v>
      </c>
      <c r="BQ1297" s="1">
        <v>3.0</v>
      </c>
      <c r="BR1297" s="1">
        <v>2.0</v>
      </c>
      <c r="BS1297" s="1">
        <v>3.0</v>
      </c>
      <c r="BT1297" s="1">
        <v>3.0</v>
      </c>
      <c r="BU1297" s="1">
        <v>3.0</v>
      </c>
      <c r="BV1297" s="1">
        <v>4.0</v>
      </c>
      <c r="BW1297" s="1">
        <v>3.0</v>
      </c>
      <c r="BX1297" s="1">
        <v>2.0</v>
      </c>
      <c r="BY1297" s="1">
        <v>2.0</v>
      </c>
      <c r="BZ1297" s="1">
        <v>3.0</v>
      </c>
      <c r="CA1297" s="64">
        <f t="shared" si="32"/>
        <v>210</v>
      </c>
      <c r="CB1297" s="45">
        <f t="shared" si="33"/>
        <v>37</v>
      </c>
      <c r="CC1297" s="45">
        <f t="shared" si="34"/>
        <v>13</v>
      </c>
      <c r="CD1297" s="45">
        <f t="shared" si="35"/>
        <v>16</v>
      </c>
      <c r="CE1297" s="45">
        <f t="shared" si="36"/>
        <v>32</v>
      </c>
      <c r="CF1297" s="45">
        <f t="shared" si="37"/>
        <v>18</v>
      </c>
      <c r="CG1297" s="45">
        <f t="shared" si="38"/>
        <v>23</v>
      </c>
      <c r="CH1297" s="45">
        <f t="shared" si="39"/>
        <v>24</v>
      </c>
      <c r="CI1297" s="45">
        <f t="shared" si="40"/>
        <v>0.4</v>
      </c>
      <c r="CJ1297">
        <f t="shared" si="10"/>
        <v>20</v>
      </c>
      <c r="CK1297" s="45">
        <f t="shared" si="41"/>
        <v>23</v>
      </c>
      <c r="CM1297" s="40">
        <f>VLOOKUP(CB1297,'PROMIS 57 T-Score Conversions'!Q$3:R$35,2,TRUE)</f>
        <v>49.2</v>
      </c>
      <c r="CN1297" s="44" t="str">
        <f t="shared" si="20"/>
        <v>Normal</v>
      </c>
      <c r="CO1297" s="40">
        <f>VLOOKUP(CC1297,'PROMIS 57 T-Score Conversions'!A$3:B$35,2,TRUE)</f>
        <v>50.8</v>
      </c>
      <c r="CP1297" s="39" t="str">
        <f t="shared" si="21"/>
        <v>Mild</v>
      </c>
      <c r="CQ1297" s="40">
        <f>VLOOKUP(CD1297,'PROMIS 57 T-Score Conversions'!E$3:F$35,2,TRUE)</f>
        <v>55.1</v>
      </c>
      <c r="CR1297" s="39" t="str">
        <f t="shared" si="22"/>
        <v>Mild</v>
      </c>
      <c r="CS1297" s="40">
        <f>VLOOKUP(CE1297,'PROMIS 57 T-Score Conversions'!U$3:V$35,2,TRUE)</f>
        <v>65.3</v>
      </c>
      <c r="CT1297" s="39" t="str">
        <f t="shared" si="42"/>
        <v>Moderate</v>
      </c>
      <c r="CU1297" s="40">
        <f>VLOOKUP(CF1297,'PROMIS 57 T-Score Conversions'!Y$3:Z$35,2,TRUE)</f>
        <v>47.9</v>
      </c>
      <c r="CV1297" s="39" t="str">
        <f t="shared" si="24"/>
        <v>Normal</v>
      </c>
      <c r="CW1297" s="40">
        <f>vlookup(CG1297,'PROMIS 57 T-Score Conversions'!M$3:N$35,2,TRUE)</f>
        <v>43</v>
      </c>
      <c r="CX1297" s="39" t="str">
        <f t="shared" si="25"/>
        <v>Mild</v>
      </c>
      <c r="CY1297" s="40">
        <f>VLOOKup(CH1297,'PROMIS 57 T-Score Conversions'!I$3:J$35,2,TRUE)</f>
        <v>61.5</v>
      </c>
      <c r="CZ1297" s="39" t="str">
        <f t="shared" si="26"/>
        <v>Moderate</v>
      </c>
      <c r="DA1297" s="37">
        <f>VLOOKUP(CJ1297,'PROMIS 57 T-Score Conversions'!AC$3:AD$35,2,TRUE)</f>
        <v>37.15</v>
      </c>
      <c r="DB1297" s="44" t="str">
        <f t="shared" si="30"/>
        <v>Moderate</v>
      </c>
      <c r="DC1297" s="40">
        <f>VLOOKUP(CK1297,'PROMIS 57 T-Score Conversions'!AG$3:AH$35,2,TRUE)</f>
        <v>42.51</v>
      </c>
      <c r="DD1297" s="39" t="str">
        <f t="shared" si="31"/>
        <v>Normal</v>
      </c>
    </row>
    <row r="1298">
      <c r="A1298" s="1" t="b">
        <v>1</v>
      </c>
      <c r="B1298" s="1" t="b">
        <v>1</v>
      </c>
      <c r="C1298" s="20">
        <v>44292.82951063657</v>
      </c>
      <c r="D1298" s="1" t="s">
        <v>620</v>
      </c>
      <c r="E1298" s="1">
        <v>2466.0</v>
      </c>
      <c r="F1298" s="1">
        <v>3.0</v>
      </c>
      <c r="G1298" s="1">
        <v>3.0</v>
      </c>
      <c r="H1298" s="1">
        <v>4.0</v>
      </c>
      <c r="I1298" s="1">
        <v>4.0</v>
      </c>
      <c r="J1298" s="1">
        <v>1.0</v>
      </c>
      <c r="K1298" s="1">
        <v>3.0</v>
      </c>
      <c r="L1298" s="1">
        <v>4.0</v>
      </c>
      <c r="M1298" s="1">
        <v>2.0</v>
      </c>
      <c r="N1298" s="1">
        <v>3.0</v>
      </c>
      <c r="O1298" s="1">
        <v>3.0</v>
      </c>
      <c r="P1298" s="1">
        <v>3.0</v>
      </c>
      <c r="Q1298" s="1">
        <v>3.0</v>
      </c>
      <c r="R1298" s="1">
        <v>3.0</v>
      </c>
      <c r="S1298" s="1">
        <v>3.0</v>
      </c>
      <c r="T1298" s="1">
        <v>3.0</v>
      </c>
      <c r="U1298" s="1">
        <v>3.0</v>
      </c>
      <c r="V1298" s="1">
        <v>2.0</v>
      </c>
      <c r="W1298" s="1">
        <v>3.0</v>
      </c>
      <c r="X1298" s="1">
        <v>3.0</v>
      </c>
      <c r="Y1298" s="1">
        <v>3.0</v>
      </c>
      <c r="Z1298" s="1">
        <v>1.0</v>
      </c>
      <c r="AA1298" s="1">
        <v>4.0</v>
      </c>
      <c r="AB1298" s="1">
        <v>3.0</v>
      </c>
      <c r="AC1298" s="1">
        <v>3.0</v>
      </c>
      <c r="AD1298" s="1">
        <v>4.0</v>
      </c>
      <c r="AE1298" s="1">
        <v>4.0</v>
      </c>
      <c r="AF1298" s="1">
        <v>4.0</v>
      </c>
      <c r="AG1298" s="1">
        <v>4.0</v>
      </c>
      <c r="AH1298" s="1">
        <v>5.0</v>
      </c>
      <c r="AI1298" s="1">
        <v>5.0</v>
      </c>
      <c r="AJ1298" s="1">
        <v>4.0</v>
      </c>
      <c r="AK1298" s="1">
        <v>4.0</v>
      </c>
      <c r="AL1298" s="1">
        <v>4.0</v>
      </c>
      <c r="AM1298" s="1">
        <v>4.0</v>
      </c>
      <c r="AN1298" s="1">
        <v>3.0</v>
      </c>
      <c r="AO1298" s="1">
        <v>3.0</v>
      </c>
      <c r="AP1298" s="1">
        <v>3.0</v>
      </c>
      <c r="AQ1298" s="1">
        <v>3.0</v>
      </c>
      <c r="AR1298" s="1">
        <v>3.0</v>
      </c>
      <c r="AS1298" s="1">
        <v>5.0</v>
      </c>
      <c r="AT1298" s="1">
        <v>2.0</v>
      </c>
      <c r="AU1298" s="1">
        <v>2.0</v>
      </c>
      <c r="AV1298" s="1">
        <v>2.0</v>
      </c>
      <c r="AW1298" s="1">
        <v>2.0</v>
      </c>
      <c r="AX1298" s="1">
        <v>1.0</v>
      </c>
      <c r="AY1298" s="1">
        <v>1.0</v>
      </c>
      <c r="AZ1298" s="1">
        <v>1.0</v>
      </c>
      <c r="BA1298" s="1">
        <v>1.0</v>
      </c>
      <c r="BB1298" s="1">
        <v>4.0</v>
      </c>
      <c r="BC1298" s="1">
        <v>4.0</v>
      </c>
      <c r="BD1298" s="1">
        <v>4.0</v>
      </c>
      <c r="BE1298" s="1">
        <v>4.0</v>
      </c>
      <c r="BF1298" s="1">
        <v>5.0</v>
      </c>
      <c r="BG1298" s="1">
        <v>5.0</v>
      </c>
      <c r="BH1298" s="1">
        <v>5.0</v>
      </c>
      <c r="BI1298" s="1">
        <v>5.0</v>
      </c>
      <c r="BJ1298" s="1">
        <v>3.0</v>
      </c>
      <c r="BK1298" s="1">
        <v>2.0</v>
      </c>
      <c r="BL1298" s="1">
        <v>1.0</v>
      </c>
      <c r="BM1298" s="1">
        <v>1.0</v>
      </c>
      <c r="BN1298" s="1">
        <v>1.0</v>
      </c>
      <c r="BO1298" s="1">
        <v>2.0</v>
      </c>
      <c r="BP1298" s="1">
        <v>2.0</v>
      </c>
      <c r="BQ1298" s="1">
        <v>2.0</v>
      </c>
      <c r="BR1298" s="1">
        <v>1.0</v>
      </c>
      <c r="BS1298" s="1">
        <v>5.0</v>
      </c>
      <c r="BT1298" s="1">
        <v>5.0</v>
      </c>
      <c r="BU1298" s="1">
        <v>4.0</v>
      </c>
      <c r="BV1298" s="1">
        <v>5.0</v>
      </c>
      <c r="BW1298" s="1">
        <v>4.0</v>
      </c>
      <c r="BX1298" s="1">
        <v>5.0</v>
      </c>
      <c r="BY1298" s="1">
        <v>5.0</v>
      </c>
      <c r="BZ1298" s="1">
        <v>4.0</v>
      </c>
      <c r="CA1298" s="64">
        <f t="shared" si="32"/>
        <v>232</v>
      </c>
      <c r="CB1298" s="45">
        <f t="shared" si="33"/>
        <v>24</v>
      </c>
      <c r="CC1298" s="45">
        <f t="shared" si="34"/>
        <v>24</v>
      </c>
      <c r="CD1298" s="45">
        <f t="shared" si="35"/>
        <v>22</v>
      </c>
      <c r="CE1298" s="45">
        <f t="shared" si="36"/>
        <v>34</v>
      </c>
      <c r="CF1298" s="45">
        <f t="shared" si="37"/>
        <v>28</v>
      </c>
      <c r="CG1298" s="45">
        <f t="shared" si="38"/>
        <v>12</v>
      </c>
      <c r="CH1298" s="45">
        <f t="shared" si="39"/>
        <v>36</v>
      </c>
      <c r="CI1298" s="45">
        <f t="shared" si="40"/>
        <v>0.3</v>
      </c>
      <c r="CJ1298">
        <f t="shared" si="10"/>
        <v>12</v>
      </c>
      <c r="CK1298" s="45">
        <f t="shared" si="41"/>
        <v>37</v>
      </c>
      <c r="CM1298" s="40">
        <f>VLOOKUP(CB1298,'PROMIS 57 T-Score Conversions'!Q$3:R$35,2,TRUE)</f>
        <v>38.1</v>
      </c>
      <c r="CN1298" s="44" t="str">
        <f t="shared" si="20"/>
        <v>Moderate</v>
      </c>
      <c r="CO1298" s="40">
        <f>VLOOKUP(CC1298,'PROMIS 57 T-Score Conversions'!A$3:B$35,2,TRUE)</f>
        <v>62.5</v>
      </c>
      <c r="CP1298" s="39" t="str">
        <f t="shared" si="21"/>
        <v>Moderate</v>
      </c>
      <c r="CQ1298" s="40">
        <f>VLOOKUP(CD1298,'PROMIS 57 T-Score Conversions'!E$3:F$35,2,TRUE)</f>
        <v>60.3</v>
      </c>
      <c r="CR1298" s="39" t="str">
        <f t="shared" si="22"/>
        <v>Moderate</v>
      </c>
      <c r="CS1298" s="40">
        <f>VLOOKUP(CE1298,'PROMIS 57 T-Score Conversions'!U$3:V$35,2,TRUE)</f>
        <v>67.5</v>
      </c>
      <c r="CT1298" s="39" t="str">
        <f t="shared" si="42"/>
        <v>Moderate</v>
      </c>
      <c r="CU1298" s="40">
        <f>VLOOKUP(CF1298,'PROMIS 57 T-Score Conversions'!Y$3:Z$35,2,TRUE)</f>
        <v>58.3</v>
      </c>
      <c r="CV1298" s="39" t="str">
        <f t="shared" si="24"/>
        <v>Mild</v>
      </c>
      <c r="CW1298" s="40">
        <f>vlookup(CG1298,'PROMIS 57 T-Score Conversions'!M$3:N$35,2,TRUE)</f>
        <v>33.6</v>
      </c>
      <c r="CX1298" s="39" t="str">
        <f t="shared" si="25"/>
        <v>Moderate</v>
      </c>
      <c r="CY1298" s="40">
        <f>VLOOKup(CH1298,'PROMIS 57 T-Score Conversions'!I$3:J$35,2,TRUE)</f>
        <v>70.1</v>
      </c>
      <c r="CZ1298" s="39" t="str">
        <f t="shared" si="26"/>
        <v>Severe</v>
      </c>
      <c r="DA1298" s="37">
        <f>VLOOKUP(CJ1298,'PROMIS 57 T-Score Conversions'!AC$3:AD$35,2,TRUE)</f>
        <v>30.11</v>
      </c>
      <c r="DB1298" s="44" t="str">
        <f t="shared" si="30"/>
        <v>Moderate</v>
      </c>
      <c r="DC1298" s="40">
        <f>VLOOKUP(CK1298,'PROMIS 57 T-Score Conversions'!AG$3:AH$35,2,TRUE)</f>
        <v>58.03</v>
      </c>
      <c r="DD1298" s="39" t="str">
        <f t="shared" si="31"/>
        <v>Mild</v>
      </c>
    </row>
    <row r="1299">
      <c r="A1299" s="1" t="b">
        <v>1</v>
      </c>
      <c r="B1299" s="1" t="b">
        <v>1</v>
      </c>
      <c r="C1299" s="20">
        <v>44292.89949415509</v>
      </c>
      <c r="D1299" s="1" t="s">
        <v>675</v>
      </c>
      <c r="E1299" s="1">
        <v>2441.0</v>
      </c>
      <c r="F1299" s="1">
        <v>5.0</v>
      </c>
      <c r="G1299" s="1">
        <v>5.0</v>
      </c>
      <c r="H1299" s="1">
        <v>5.0</v>
      </c>
      <c r="I1299" s="1">
        <v>5.0</v>
      </c>
      <c r="J1299" s="1">
        <v>5.0</v>
      </c>
      <c r="K1299" s="1">
        <v>5.0</v>
      </c>
      <c r="L1299" s="1">
        <v>5.0</v>
      </c>
      <c r="M1299" s="1">
        <v>5.0</v>
      </c>
      <c r="N1299" s="1">
        <v>1.0</v>
      </c>
      <c r="O1299" s="1">
        <v>1.0</v>
      </c>
      <c r="P1299" s="1">
        <v>1.0</v>
      </c>
      <c r="Q1299" s="1">
        <v>1.0</v>
      </c>
      <c r="R1299" s="1">
        <v>1.0</v>
      </c>
      <c r="S1299" s="1">
        <v>1.0</v>
      </c>
      <c r="T1299" s="1">
        <v>1.0</v>
      </c>
      <c r="U1299" s="1">
        <v>1.0</v>
      </c>
      <c r="V1299" s="1">
        <v>1.0</v>
      </c>
      <c r="W1299" s="1">
        <v>1.0</v>
      </c>
      <c r="X1299" s="1">
        <v>1.0</v>
      </c>
      <c r="Y1299" s="1">
        <v>1.0</v>
      </c>
      <c r="Z1299" s="1">
        <v>1.0</v>
      </c>
      <c r="AA1299" s="1">
        <v>1.0</v>
      </c>
      <c r="AB1299" s="1">
        <v>1.0</v>
      </c>
      <c r="AC1299" s="1">
        <v>1.0</v>
      </c>
      <c r="AD1299" s="1">
        <v>1.0</v>
      </c>
      <c r="AE1299" s="1">
        <v>1.0</v>
      </c>
      <c r="AF1299" s="1">
        <v>1.0</v>
      </c>
      <c r="AG1299" s="1">
        <v>1.0</v>
      </c>
      <c r="AH1299" s="1">
        <v>1.0</v>
      </c>
      <c r="AI1299" s="1">
        <v>1.0</v>
      </c>
      <c r="AJ1299" s="1">
        <v>1.0</v>
      </c>
      <c r="AK1299" s="1">
        <v>1.0</v>
      </c>
      <c r="AL1299" s="1">
        <v>2.0</v>
      </c>
      <c r="AM1299" s="1">
        <v>2.0</v>
      </c>
      <c r="AN1299" s="1">
        <v>2.0</v>
      </c>
      <c r="AO1299" s="1">
        <v>2.0</v>
      </c>
      <c r="AP1299" s="1">
        <v>2.0</v>
      </c>
      <c r="AQ1299" s="1">
        <v>3.0</v>
      </c>
      <c r="AR1299" s="1">
        <v>2.0</v>
      </c>
      <c r="AS1299" s="1">
        <v>2.0</v>
      </c>
      <c r="AT1299" s="1">
        <v>5.0</v>
      </c>
      <c r="AU1299" s="1">
        <v>5.0</v>
      </c>
      <c r="AV1299" s="1">
        <v>5.0</v>
      </c>
      <c r="AW1299" s="1">
        <v>5.0</v>
      </c>
      <c r="AX1299" s="1">
        <v>5.0</v>
      </c>
      <c r="AY1299" s="1">
        <v>5.0</v>
      </c>
      <c r="AZ1299" s="1">
        <v>5.0</v>
      </c>
      <c r="BA1299" s="1">
        <v>5.0</v>
      </c>
      <c r="BB1299" s="1">
        <v>1.0</v>
      </c>
      <c r="BC1299" s="1">
        <v>1.0</v>
      </c>
      <c r="BD1299" s="1">
        <v>1.0</v>
      </c>
      <c r="BE1299" s="1">
        <v>1.0</v>
      </c>
      <c r="BF1299" s="1">
        <v>1.0</v>
      </c>
      <c r="BG1299" s="1">
        <v>1.0</v>
      </c>
      <c r="BH1299" s="1">
        <v>1.0</v>
      </c>
      <c r="BI1299" s="1">
        <v>1.0</v>
      </c>
      <c r="BJ1299" s="1">
        <v>1.0</v>
      </c>
      <c r="BK1299" s="1">
        <v>4.0</v>
      </c>
      <c r="BL1299" s="1">
        <v>4.0</v>
      </c>
      <c r="BM1299" s="1">
        <v>5.0</v>
      </c>
      <c r="BN1299" s="1">
        <v>4.0</v>
      </c>
      <c r="BO1299" s="1">
        <v>5.0</v>
      </c>
      <c r="BP1299" s="1">
        <v>5.0</v>
      </c>
      <c r="BQ1299" s="1">
        <v>4.0</v>
      </c>
      <c r="BR1299" s="1">
        <v>4.0</v>
      </c>
      <c r="BS1299" s="1">
        <v>1.0</v>
      </c>
      <c r="BT1299" s="1">
        <v>1.0</v>
      </c>
      <c r="BU1299" s="1">
        <v>1.0</v>
      </c>
      <c r="BV1299" s="1">
        <v>1.0</v>
      </c>
      <c r="BW1299" s="1">
        <v>1.0</v>
      </c>
      <c r="BX1299" s="1">
        <v>1.0</v>
      </c>
      <c r="BY1299" s="1">
        <v>1.0</v>
      </c>
      <c r="BZ1299" s="1">
        <v>1.0</v>
      </c>
      <c r="CA1299" s="64">
        <f t="shared" si="32"/>
        <v>173</v>
      </c>
      <c r="CB1299" s="45">
        <f t="shared" si="33"/>
        <v>40</v>
      </c>
      <c r="CC1299" s="45">
        <f t="shared" si="34"/>
        <v>8</v>
      </c>
      <c r="CD1299" s="45">
        <f t="shared" si="35"/>
        <v>8</v>
      </c>
      <c r="CE1299" s="45">
        <f t="shared" si="36"/>
        <v>8</v>
      </c>
      <c r="CF1299" s="45">
        <f t="shared" si="37"/>
        <v>17</v>
      </c>
      <c r="CG1299" s="45">
        <f t="shared" si="38"/>
        <v>40</v>
      </c>
      <c r="CH1299" s="45">
        <f t="shared" si="39"/>
        <v>8</v>
      </c>
      <c r="CI1299" s="45">
        <f t="shared" si="40"/>
        <v>0.1</v>
      </c>
      <c r="CJ1299">
        <f t="shared" si="10"/>
        <v>35</v>
      </c>
      <c r="CK1299" s="45">
        <f t="shared" si="41"/>
        <v>8</v>
      </c>
      <c r="CM1299" s="40">
        <f>VLOOKUP(CB1299,'PROMIS 57 T-Score Conversions'!Q$3:R$35,2,TRUE)</f>
        <v>60.1</v>
      </c>
      <c r="CN1299" s="44" t="str">
        <f t="shared" si="20"/>
        <v>Normal</v>
      </c>
      <c r="CO1299" s="40">
        <f>VLOOKUP(CC1299,'PROMIS 57 T-Score Conversions'!A$3:B$35,2,TRUE)</f>
        <v>37.1</v>
      </c>
      <c r="CP1299" s="39" t="str">
        <f t="shared" si="21"/>
        <v>Normal</v>
      </c>
      <c r="CQ1299" s="40">
        <f>VLOOKUP(CD1299,'PROMIS 57 T-Score Conversions'!E$3:F$35,2,TRUE)</f>
        <v>38.2</v>
      </c>
      <c r="CR1299" s="39" t="str">
        <f t="shared" si="22"/>
        <v>Normal</v>
      </c>
      <c r="CS1299" s="40">
        <f>VLOOKUP(CE1299,'PROMIS 57 T-Score Conversions'!U$3:V$35,2,TRUE)</f>
        <v>33.1</v>
      </c>
      <c r="CT1299" s="39" t="str">
        <f t="shared" si="42"/>
        <v>Normal</v>
      </c>
      <c r="CU1299" s="40">
        <f>VLOOKUP(CF1299,'PROMIS 57 T-Score Conversions'!Y$3:Z$35,2,TRUE)</f>
        <v>46.7</v>
      </c>
      <c r="CV1299" s="39" t="str">
        <f t="shared" si="24"/>
        <v>Normal</v>
      </c>
      <c r="CW1299" s="40">
        <f>vlookup(CG1299,'PROMIS 57 T-Score Conversions'!M$3:N$35,2,TRUE)</f>
        <v>65.4</v>
      </c>
      <c r="CX1299" s="39" t="str">
        <f t="shared" si="25"/>
        <v>Normal</v>
      </c>
      <c r="CY1299" s="40">
        <f>VLOOKup(CH1299,'PROMIS 57 T-Score Conversions'!I$3:J$35,2,TRUE)</f>
        <v>40.7</v>
      </c>
      <c r="CZ1299" s="39" t="str">
        <f t="shared" si="26"/>
        <v>Normal</v>
      </c>
      <c r="DA1299" s="37">
        <f>VLOOKUP(CJ1299,'PROMIS 57 T-Score Conversions'!AC$3:AD$35,2,TRUE)</f>
        <v>50.45</v>
      </c>
      <c r="DB1299" s="44" t="str">
        <f t="shared" si="30"/>
        <v>Normal</v>
      </c>
      <c r="DC1299" s="40">
        <f>VLOOKUP(CK1299,'PROMIS 57 T-Score Conversions'!AG$3:AH$35,2,TRUE)</f>
        <v>23.27</v>
      </c>
      <c r="DD1299" s="39" t="str">
        <f t="shared" si="31"/>
        <v>Normal</v>
      </c>
    </row>
    <row r="1300">
      <c r="A1300" s="1" t="b">
        <v>1</v>
      </c>
      <c r="B1300" s="1" t="b">
        <v>1</v>
      </c>
      <c r="C1300" s="20">
        <v>44294.39974850694</v>
      </c>
      <c r="D1300" s="1" t="s">
        <v>535</v>
      </c>
      <c r="E1300" s="1">
        <v>2381.0</v>
      </c>
      <c r="F1300" s="1">
        <v>5.0</v>
      </c>
      <c r="G1300" s="1">
        <v>5.0</v>
      </c>
      <c r="H1300" s="1">
        <v>5.0</v>
      </c>
      <c r="I1300" s="1">
        <v>5.0</v>
      </c>
      <c r="J1300" s="1">
        <v>5.0</v>
      </c>
      <c r="K1300" s="1">
        <v>5.0</v>
      </c>
      <c r="L1300" s="1">
        <v>5.0</v>
      </c>
      <c r="M1300" s="1">
        <v>5.0</v>
      </c>
      <c r="N1300" s="1">
        <v>1.0</v>
      </c>
      <c r="O1300" s="1">
        <v>1.0</v>
      </c>
      <c r="P1300" s="1">
        <v>1.0</v>
      </c>
      <c r="Q1300" s="1">
        <v>1.0</v>
      </c>
      <c r="R1300" s="1">
        <v>1.0</v>
      </c>
      <c r="S1300" s="1">
        <v>1.0</v>
      </c>
      <c r="T1300" s="1">
        <v>1.0</v>
      </c>
      <c r="U1300" s="1">
        <v>1.0</v>
      </c>
      <c r="V1300" s="1">
        <v>1.0</v>
      </c>
      <c r="W1300" s="1">
        <v>1.0</v>
      </c>
      <c r="X1300" s="1">
        <v>1.0</v>
      </c>
      <c r="Y1300" s="1">
        <v>1.0</v>
      </c>
      <c r="Z1300" s="1">
        <v>1.0</v>
      </c>
      <c r="AA1300" s="1">
        <v>1.0</v>
      </c>
      <c r="AB1300" s="1">
        <v>1.0</v>
      </c>
      <c r="AC1300" s="1">
        <v>1.0</v>
      </c>
      <c r="AD1300" s="1">
        <v>1.0</v>
      </c>
      <c r="AE1300" s="1">
        <v>1.0</v>
      </c>
      <c r="AF1300" s="1">
        <v>1.0</v>
      </c>
      <c r="AG1300" s="1">
        <v>1.0</v>
      </c>
      <c r="AH1300" s="1">
        <v>1.0</v>
      </c>
      <c r="AI1300" s="1">
        <v>1.0</v>
      </c>
      <c r="AJ1300" s="1">
        <v>1.0</v>
      </c>
      <c r="AK1300" s="1">
        <v>1.0</v>
      </c>
      <c r="AL1300" s="1">
        <v>1.0</v>
      </c>
      <c r="AM1300" s="1">
        <v>1.0</v>
      </c>
      <c r="AN1300" s="1">
        <v>1.0</v>
      </c>
      <c r="AO1300" s="1">
        <v>1.0</v>
      </c>
      <c r="AP1300" s="1">
        <v>1.0</v>
      </c>
      <c r="AQ1300" s="1">
        <v>1.0</v>
      </c>
      <c r="AR1300" s="1">
        <v>1.0</v>
      </c>
      <c r="AS1300" s="1">
        <v>1.0</v>
      </c>
      <c r="AT1300" s="1">
        <v>5.0</v>
      </c>
      <c r="AU1300" s="1">
        <v>5.0</v>
      </c>
      <c r="AV1300" s="1">
        <v>5.0</v>
      </c>
      <c r="AW1300" s="1">
        <v>5.0</v>
      </c>
      <c r="AX1300" s="1">
        <v>5.0</v>
      </c>
      <c r="AY1300" s="1">
        <v>5.0</v>
      </c>
      <c r="AZ1300" s="1">
        <v>5.0</v>
      </c>
      <c r="BA1300" s="1">
        <v>5.0</v>
      </c>
      <c r="BB1300" s="1">
        <v>1.0</v>
      </c>
      <c r="BC1300" s="1">
        <v>1.0</v>
      </c>
      <c r="BD1300" s="1">
        <v>1.0</v>
      </c>
      <c r="BE1300" s="1">
        <v>1.0</v>
      </c>
      <c r="BF1300" s="1">
        <v>1.0</v>
      </c>
      <c r="BG1300" s="1">
        <v>1.0</v>
      </c>
      <c r="BH1300" s="1">
        <v>1.0</v>
      </c>
      <c r="BI1300" s="1">
        <v>1.0</v>
      </c>
      <c r="BJ1300" s="1">
        <v>1.0</v>
      </c>
      <c r="BK1300" s="1">
        <v>5.0</v>
      </c>
      <c r="BL1300" s="1">
        <v>5.0</v>
      </c>
      <c r="BM1300" s="1">
        <v>5.0</v>
      </c>
      <c r="BN1300" s="1">
        <v>5.0</v>
      </c>
      <c r="BO1300" s="1">
        <v>5.0</v>
      </c>
      <c r="BP1300" s="1">
        <v>5.0</v>
      </c>
      <c r="BQ1300" s="1">
        <v>5.0</v>
      </c>
      <c r="BR1300" s="1">
        <v>5.0</v>
      </c>
      <c r="BS1300" s="1">
        <v>1.0</v>
      </c>
      <c r="BT1300" s="1">
        <v>1.0</v>
      </c>
      <c r="BU1300" s="1">
        <v>1.0</v>
      </c>
      <c r="BV1300" s="1">
        <v>1.0</v>
      </c>
      <c r="BW1300" s="1">
        <v>1.0</v>
      </c>
      <c r="BX1300" s="1">
        <v>1.0</v>
      </c>
      <c r="BY1300" s="1">
        <v>1.0</v>
      </c>
      <c r="BZ1300" s="1">
        <v>1.0</v>
      </c>
      <c r="CA1300" s="64">
        <f t="shared" si="32"/>
        <v>169</v>
      </c>
      <c r="CB1300" s="45">
        <f t="shared" si="33"/>
        <v>40</v>
      </c>
      <c r="CC1300" s="45">
        <f t="shared" si="34"/>
        <v>8</v>
      </c>
      <c r="CD1300" s="45">
        <f t="shared" si="35"/>
        <v>8</v>
      </c>
      <c r="CE1300" s="45">
        <f t="shared" si="36"/>
        <v>8</v>
      </c>
      <c r="CF1300" s="45">
        <f t="shared" si="37"/>
        <v>8</v>
      </c>
      <c r="CG1300" s="45">
        <f t="shared" si="38"/>
        <v>40</v>
      </c>
      <c r="CH1300" s="45">
        <f t="shared" si="39"/>
        <v>8</v>
      </c>
      <c r="CI1300" s="45">
        <f t="shared" si="40"/>
        <v>0.1</v>
      </c>
      <c r="CJ1300">
        <f t="shared" si="10"/>
        <v>40</v>
      </c>
      <c r="CK1300" s="45">
        <f t="shared" si="41"/>
        <v>8</v>
      </c>
      <c r="CM1300" s="40">
        <f>VLOOKUP(CB1300,'PROMIS 57 T-Score Conversions'!Q$3:R$35,2,TRUE)</f>
        <v>60.1</v>
      </c>
      <c r="CN1300" s="44" t="str">
        <f t="shared" si="20"/>
        <v>Normal</v>
      </c>
      <c r="CO1300" s="40">
        <f>VLOOKUP(CC1300,'PROMIS 57 T-Score Conversions'!A$3:B$35,2,TRUE)</f>
        <v>37.1</v>
      </c>
      <c r="CP1300" s="39" t="str">
        <f t="shared" si="21"/>
        <v>Normal</v>
      </c>
      <c r="CQ1300" s="40">
        <f>VLOOKUP(CD1300,'PROMIS 57 T-Score Conversions'!E$3:F$35,2,TRUE)</f>
        <v>38.2</v>
      </c>
      <c r="CR1300" s="39" t="str">
        <f t="shared" si="22"/>
        <v>Normal</v>
      </c>
      <c r="CS1300" s="40">
        <f>VLOOKUP(CE1300,'PROMIS 57 T-Score Conversions'!U$3:V$35,2,TRUE)</f>
        <v>33.1</v>
      </c>
      <c r="CT1300" s="39" t="str">
        <f t="shared" si="42"/>
        <v>Normal</v>
      </c>
      <c r="CU1300" s="40">
        <f>VLOOKUP(CF1300,'PROMIS 57 T-Score Conversions'!Y$3:Z$35,2,TRUE)</f>
        <v>28.9</v>
      </c>
      <c r="CV1300" s="39" t="str">
        <f t="shared" si="24"/>
        <v>Normal</v>
      </c>
      <c r="CW1300" s="40">
        <f>vlookup(CG1300,'PROMIS 57 T-Score Conversions'!M$3:N$35,2,TRUE)</f>
        <v>65.4</v>
      </c>
      <c r="CX1300" s="39" t="str">
        <f t="shared" si="25"/>
        <v>Normal</v>
      </c>
      <c r="CY1300" s="40">
        <f>VLOOKup(CH1300,'PROMIS 57 T-Score Conversions'!I$3:J$35,2,TRUE)</f>
        <v>40.7</v>
      </c>
      <c r="CZ1300" s="39" t="str">
        <f t="shared" si="26"/>
        <v>Normal</v>
      </c>
      <c r="DA1300" s="37">
        <f>VLOOKUP(CJ1300,'PROMIS 57 T-Score Conversions'!AC$3:AD$35,2,TRUE)</f>
        <v>63.48</v>
      </c>
      <c r="DB1300" s="44" t="str">
        <f t="shared" si="30"/>
        <v>Normal</v>
      </c>
      <c r="DC1300" s="40">
        <f>VLOOKUP(CK1300,'PROMIS 57 T-Score Conversions'!AG$3:AH$35,2,TRUE)</f>
        <v>23.27</v>
      </c>
      <c r="DD1300" s="39" t="str">
        <f t="shared" si="31"/>
        <v>Normal</v>
      </c>
    </row>
    <row r="1301">
      <c r="A1301" s="1" t="b">
        <v>1</v>
      </c>
      <c r="B1301" s="1" t="b">
        <v>1</v>
      </c>
      <c r="C1301" s="20">
        <v>44294.47929758102</v>
      </c>
      <c r="D1301" s="1" t="s">
        <v>556</v>
      </c>
      <c r="E1301" s="1">
        <v>2407.0</v>
      </c>
      <c r="F1301" s="1">
        <v>5.0</v>
      </c>
      <c r="G1301" s="1">
        <v>5.0</v>
      </c>
      <c r="H1301" s="1">
        <v>5.0</v>
      </c>
      <c r="I1301" s="1">
        <v>3.0</v>
      </c>
      <c r="J1301" s="1">
        <v>5.0</v>
      </c>
      <c r="K1301" s="1">
        <v>5.0</v>
      </c>
      <c r="L1301" s="1">
        <v>5.0</v>
      </c>
      <c r="M1301" s="1">
        <v>4.0</v>
      </c>
      <c r="N1301" s="1">
        <v>1.0</v>
      </c>
      <c r="O1301" s="1">
        <v>1.0</v>
      </c>
      <c r="P1301" s="1">
        <v>1.0</v>
      </c>
      <c r="Q1301" s="1">
        <v>1.0</v>
      </c>
      <c r="R1301" s="1">
        <v>1.0</v>
      </c>
      <c r="S1301" s="1">
        <v>1.0</v>
      </c>
      <c r="T1301" s="1">
        <v>1.0</v>
      </c>
      <c r="U1301" s="1">
        <v>1.0</v>
      </c>
      <c r="V1301" s="1">
        <v>1.0</v>
      </c>
      <c r="W1301" s="1">
        <v>1.0</v>
      </c>
      <c r="X1301" s="1">
        <v>1.0</v>
      </c>
      <c r="Y1301" s="1">
        <v>1.0</v>
      </c>
      <c r="Z1301" s="1">
        <v>1.0</v>
      </c>
      <c r="AA1301" s="1">
        <v>1.0</v>
      </c>
      <c r="AB1301" s="1">
        <v>1.0</v>
      </c>
      <c r="AC1301" s="1">
        <v>1.0</v>
      </c>
      <c r="AD1301" s="1">
        <v>2.0</v>
      </c>
      <c r="AE1301" s="1">
        <v>2.0</v>
      </c>
      <c r="AF1301" s="1">
        <v>2.0</v>
      </c>
      <c r="AG1301" s="1">
        <v>2.0</v>
      </c>
      <c r="AH1301" s="1">
        <v>2.0</v>
      </c>
      <c r="AI1301" s="1">
        <v>2.0</v>
      </c>
      <c r="AJ1301" s="1">
        <v>2.0</v>
      </c>
      <c r="AK1301" s="1">
        <v>2.0</v>
      </c>
      <c r="AL1301" s="1">
        <v>2.0</v>
      </c>
      <c r="AM1301" s="1">
        <v>2.0</v>
      </c>
      <c r="AN1301" s="1">
        <v>2.0</v>
      </c>
      <c r="AO1301" s="1">
        <v>2.0</v>
      </c>
      <c r="AP1301" s="1">
        <v>1.0</v>
      </c>
      <c r="AQ1301" s="1">
        <v>2.0</v>
      </c>
      <c r="AR1301" s="1">
        <v>1.0</v>
      </c>
      <c r="AS1301" s="1">
        <v>2.0</v>
      </c>
      <c r="AT1301" s="1">
        <v>5.0</v>
      </c>
      <c r="AU1301" s="1">
        <v>5.0</v>
      </c>
      <c r="AV1301" s="1">
        <v>4.0</v>
      </c>
      <c r="AW1301" s="1">
        <v>5.0</v>
      </c>
      <c r="AX1301" s="1">
        <v>5.0</v>
      </c>
      <c r="AY1301" s="1">
        <v>5.0</v>
      </c>
      <c r="AZ1301" s="1">
        <v>5.0</v>
      </c>
      <c r="BA1301" s="1">
        <v>4.0</v>
      </c>
      <c r="BB1301" s="1">
        <v>1.0</v>
      </c>
      <c r="BC1301" s="1">
        <v>1.0</v>
      </c>
      <c r="BD1301" s="1">
        <v>1.0</v>
      </c>
      <c r="BE1301" s="1">
        <v>1.0</v>
      </c>
      <c r="BF1301" s="1">
        <v>1.0</v>
      </c>
      <c r="BG1301" s="1">
        <v>1.0</v>
      </c>
      <c r="BH1301" s="1">
        <v>1.0</v>
      </c>
      <c r="BI1301" s="1">
        <v>1.0</v>
      </c>
      <c r="BJ1301" s="1">
        <v>2.0</v>
      </c>
      <c r="BK1301" s="1">
        <v>4.0</v>
      </c>
      <c r="BL1301" s="1">
        <v>4.0</v>
      </c>
      <c r="BM1301" s="1">
        <v>4.0</v>
      </c>
      <c r="BN1301" s="1">
        <v>4.0</v>
      </c>
      <c r="BO1301" s="1">
        <v>4.0</v>
      </c>
      <c r="BP1301" s="1">
        <v>4.0</v>
      </c>
      <c r="BQ1301" s="1">
        <v>4.0</v>
      </c>
      <c r="BR1301" s="1">
        <v>4.0</v>
      </c>
      <c r="BS1301" s="1">
        <v>2.0</v>
      </c>
      <c r="BT1301" s="1">
        <v>2.0</v>
      </c>
      <c r="BU1301" s="1">
        <v>2.0</v>
      </c>
      <c r="BV1301" s="1">
        <v>2.0</v>
      </c>
      <c r="BW1301" s="1">
        <v>2.0</v>
      </c>
      <c r="BX1301" s="1">
        <v>2.0</v>
      </c>
      <c r="BY1301" s="1">
        <v>2.0</v>
      </c>
      <c r="BZ1301" s="1">
        <v>2.0</v>
      </c>
      <c r="CA1301" s="64">
        <f t="shared" si="32"/>
        <v>179</v>
      </c>
      <c r="CB1301" s="45">
        <f t="shared" si="33"/>
        <v>37</v>
      </c>
      <c r="CC1301" s="45">
        <f t="shared" si="34"/>
        <v>8</v>
      </c>
      <c r="CD1301" s="45">
        <f t="shared" si="35"/>
        <v>8</v>
      </c>
      <c r="CE1301" s="45">
        <f t="shared" si="36"/>
        <v>16</v>
      </c>
      <c r="CF1301" s="45">
        <f t="shared" si="37"/>
        <v>14</v>
      </c>
      <c r="CG1301" s="45">
        <f t="shared" si="38"/>
        <v>38</v>
      </c>
      <c r="CH1301" s="45">
        <f t="shared" si="39"/>
        <v>8</v>
      </c>
      <c r="CI1301" s="45">
        <f t="shared" si="40"/>
        <v>0.2</v>
      </c>
      <c r="CJ1301">
        <f t="shared" si="10"/>
        <v>32</v>
      </c>
      <c r="CK1301" s="45">
        <f t="shared" si="41"/>
        <v>16</v>
      </c>
      <c r="CM1301" s="40">
        <f>VLOOKUP(CB1301,'PROMIS 57 T-Score Conversions'!Q$3:R$35,2,TRUE)</f>
        <v>49.2</v>
      </c>
      <c r="CN1301" s="44" t="str">
        <f t="shared" si="20"/>
        <v>Normal</v>
      </c>
      <c r="CO1301" s="40">
        <f>VLOOKUP(CC1301,'PROMIS 57 T-Score Conversions'!A$3:B$35,2,TRUE)</f>
        <v>37.1</v>
      </c>
      <c r="CP1301" s="39" t="str">
        <f t="shared" si="21"/>
        <v>Normal</v>
      </c>
      <c r="CQ1301" s="40">
        <f>VLOOKUP(CD1301,'PROMIS 57 T-Score Conversions'!E$3:F$35,2,TRUE)</f>
        <v>38.2</v>
      </c>
      <c r="CR1301" s="39" t="str">
        <f t="shared" si="22"/>
        <v>Normal</v>
      </c>
      <c r="CS1301" s="40">
        <f>VLOOKUP(CE1301,'PROMIS 57 T-Score Conversions'!U$3:V$35,2,TRUE)</f>
        <v>49.2</v>
      </c>
      <c r="CT1301" s="39" t="str">
        <f t="shared" si="42"/>
        <v>Normal</v>
      </c>
      <c r="CU1301" s="40">
        <f>VLOOKUP(CF1301,'PROMIS 57 T-Score Conversions'!Y$3:Z$35,2,TRUE)</f>
        <v>42.9</v>
      </c>
      <c r="CV1301" s="39" t="str">
        <f t="shared" si="24"/>
        <v>Normal</v>
      </c>
      <c r="CW1301" s="40">
        <f>vlookup(CG1301,'PROMIS 57 T-Score Conversions'!M$3:N$35,2,TRUE)</f>
        <v>58.2</v>
      </c>
      <c r="CX1301" s="39" t="str">
        <f t="shared" si="25"/>
        <v>Normal</v>
      </c>
      <c r="CY1301" s="40">
        <f>VLOOKup(CH1301,'PROMIS 57 T-Score Conversions'!I$3:J$35,2,TRUE)</f>
        <v>40.7</v>
      </c>
      <c r="CZ1301" s="39" t="str">
        <f t="shared" si="26"/>
        <v>Normal</v>
      </c>
      <c r="DA1301" s="37">
        <f>VLOOKUP(CJ1301,'PROMIS 57 T-Score Conversions'!AC$3:AD$35,2,TRUE)</f>
        <v>47.17</v>
      </c>
      <c r="DB1301" s="44" t="str">
        <f t="shared" si="30"/>
        <v>Normal</v>
      </c>
      <c r="DC1301" s="40">
        <f>VLOOKUP(CK1301,'PROMIS 57 T-Score Conversions'!AG$3:AH$35,2,TRUE)</f>
        <v>36.07</v>
      </c>
      <c r="DD1301" s="39" t="str">
        <f t="shared" si="31"/>
        <v>Normal</v>
      </c>
    </row>
    <row r="1302">
      <c r="A1302" s="1" t="b">
        <v>1</v>
      </c>
      <c r="B1302" s="1" t="b">
        <v>1</v>
      </c>
      <c r="C1302" s="20">
        <v>44294.50673245371</v>
      </c>
      <c r="D1302" s="1" t="s">
        <v>676</v>
      </c>
      <c r="E1302" s="1">
        <v>2543.0</v>
      </c>
      <c r="F1302" s="1">
        <v>2.0</v>
      </c>
      <c r="G1302" s="1">
        <v>4.0</v>
      </c>
      <c r="H1302" s="1">
        <v>5.0</v>
      </c>
      <c r="I1302" s="1">
        <v>4.0</v>
      </c>
      <c r="J1302" s="1">
        <v>2.0</v>
      </c>
      <c r="K1302" s="1">
        <v>4.0</v>
      </c>
      <c r="L1302" s="1">
        <v>5.0</v>
      </c>
      <c r="M1302" s="1">
        <v>2.0</v>
      </c>
      <c r="N1302" s="1">
        <v>2.0</v>
      </c>
      <c r="O1302" s="1">
        <v>1.0</v>
      </c>
      <c r="P1302" s="1">
        <v>1.0</v>
      </c>
      <c r="Q1302" s="1">
        <v>4.0</v>
      </c>
      <c r="R1302" s="1">
        <v>2.0</v>
      </c>
      <c r="S1302" s="1">
        <v>2.0</v>
      </c>
      <c r="T1302" s="1">
        <v>2.0</v>
      </c>
      <c r="U1302" s="1">
        <v>3.0</v>
      </c>
      <c r="V1302" s="1">
        <v>1.0</v>
      </c>
      <c r="W1302" s="1">
        <v>4.0</v>
      </c>
      <c r="X1302" s="1">
        <v>3.0</v>
      </c>
      <c r="Y1302" s="1">
        <v>2.0</v>
      </c>
      <c r="Z1302" s="1">
        <v>1.0</v>
      </c>
      <c r="AA1302" s="1">
        <v>3.0</v>
      </c>
      <c r="AB1302" s="1">
        <v>2.0</v>
      </c>
      <c r="AC1302" s="1">
        <v>1.0</v>
      </c>
      <c r="AD1302" s="1">
        <v>5.0</v>
      </c>
      <c r="AE1302" s="1">
        <v>5.0</v>
      </c>
      <c r="AF1302" s="1">
        <v>3.0</v>
      </c>
      <c r="AG1302" s="1">
        <v>3.0</v>
      </c>
      <c r="AH1302" s="1">
        <v>4.0</v>
      </c>
      <c r="AI1302" s="1">
        <v>3.0</v>
      </c>
      <c r="AJ1302" s="1">
        <v>3.0</v>
      </c>
      <c r="AK1302" s="1">
        <v>3.0</v>
      </c>
      <c r="AL1302" s="1">
        <v>2.0</v>
      </c>
      <c r="AM1302" s="1">
        <v>2.0</v>
      </c>
      <c r="AN1302" s="1">
        <v>2.0</v>
      </c>
      <c r="AO1302" s="1">
        <v>2.0</v>
      </c>
      <c r="AP1302" s="1">
        <v>2.0</v>
      </c>
      <c r="AQ1302" s="1">
        <v>1.0</v>
      </c>
      <c r="AR1302" s="1">
        <v>1.0</v>
      </c>
      <c r="AS1302" s="1">
        <v>2.0</v>
      </c>
      <c r="AT1302" s="1">
        <v>2.0</v>
      </c>
      <c r="AU1302" s="1">
        <v>2.0</v>
      </c>
      <c r="AV1302" s="1">
        <v>1.0</v>
      </c>
      <c r="AW1302" s="1">
        <v>3.0</v>
      </c>
      <c r="AX1302" s="1">
        <v>3.0</v>
      </c>
      <c r="AY1302" s="1">
        <v>3.0</v>
      </c>
      <c r="AZ1302" s="1">
        <v>2.0</v>
      </c>
      <c r="BA1302" s="1">
        <v>1.0</v>
      </c>
      <c r="BB1302" s="1">
        <v>3.0</v>
      </c>
      <c r="BC1302" s="1">
        <v>4.0</v>
      </c>
      <c r="BD1302" s="1">
        <v>2.0</v>
      </c>
      <c r="BE1302" s="1">
        <v>4.0</v>
      </c>
      <c r="BF1302" s="1">
        <v>4.0</v>
      </c>
      <c r="BG1302" s="1">
        <v>2.0</v>
      </c>
      <c r="BH1302" s="1">
        <v>4.0</v>
      </c>
      <c r="BI1302" s="1">
        <v>2.0</v>
      </c>
      <c r="BJ1302" s="1">
        <v>4.0</v>
      </c>
      <c r="BK1302" s="1">
        <v>1.0</v>
      </c>
      <c r="BL1302" s="1">
        <v>1.0</v>
      </c>
      <c r="BM1302" s="1">
        <v>1.0</v>
      </c>
      <c r="BN1302" s="1">
        <v>1.0</v>
      </c>
      <c r="BO1302" s="1">
        <v>2.0</v>
      </c>
      <c r="BP1302" s="1">
        <v>1.0</v>
      </c>
      <c r="BQ1302" s="1">
        <v>1.0</v>
      </c>
      <c r="BR1302" s="1">
        <v>1.0</v>
      </c>
      <c r="BS1302" s="1">
        <v>5.0</v>
      </c>
      <c r="BT1302" s="1">
        <v>5.0</v>
      </c>
      <c r="BU1302" s="1">
        <v>5.0</v>
      </c>
      <c r="BV1302" s="1">
        <v>5.0</v>
      </c>
      <c r="BW1302" s="1">
        <v>5.0</v>
      </c>
      <c r="BX1302" s="1">
        <v>3.0</v>
      </c>
      <c r="BY1302" s="1">
        <v>2.0</v>
      </c>
      <c r="BZ1302" s="1">
        <v>5.0</v>
      </c>
      <c r="CA1302" s="64">
        <f t="shared" si="32"/>
        <v>195</v>
      </c>
      <c r="CB1302" s="45">
        <f t="shared" si="33"/>
        <v>28</v>
      </c>
      <c r="CC1302" s="45">
        <f t="shared" si="34"/>
        <v>17</v>
      </c>
      <c r="CD1302" s="45">
        <f t="shared" si="35"/>
        <v>17</v>
      </c>
      <c r="CE1302" s="45">
        <f t="shared" si="36"/>
        <v>29</v>
      </c>
      <c r="CF1302" s="45">
        <f t="shared" si="37"/>
        <v>14</v>
      </c>
      <c r="CG1302" s="45">
        <f t="shared" si="38"/>
        <v>17</v>
      </c>
      <c r="CH1302" s="45">
        <f t="shared" si="39"/>
        <v>25</v>
      </c>
      <c r="CI1302" s="45">
        <f t="shared" si="40"/>
        <v>0.4</v>
      </c>
      <c r="CJ1302">
        <f t="shared" si="10"/>
        <v>9</v>
      </c>
      <c r="CK1302" s="45">
        <f t="shared" si="41"/>
        <v>35</v>
      </c>
      <c r="CM1302" s="40">
        <f>VLOOKUP(CB1302,'PROMIS 57 T-Score Conversions'!Q$3:R$35,2,TRUE)</f>
        <v>40.8</v>
      </c>
      <c r="CN1302" s="44" t="str">
        <f t="shared" si="20"/>
        <v>Mild</v>
      </c>
      <c r="CO1302" s="40">
        <f>VLOOKUP(CC1302,'PROMIS 57 T-Score Conversions'!A$3:B$35,2,TRUE)</f>
        <v>55.4</v>
      </c>
      <c r="CP1302" s="39" t="str">
        <f t="shared" si="21"/>
        <v>Moderate</v>
      </c>
      <c r="CQ1302" s="40">
        <f>VLOOKUP(CD1302,'PROMIS 57 T-Score Conversions'!E$3:F$35,2,TRUE)</f>
        <v>55.9</v>
      </c>
      <c r="CR1302" s="39" t="str">
        <f t="shared" si="22"/>
        <v>Mild</v>
      </c>
      <c r="CS1302" s="40">
        <f>VLOOKUP(CE1302,'PROMIS 57 T-Score Conversions'!U$3:V$35,2,TRUE)</f>
        <v>62.3</v>
      </c>
      <c r="CT1302" s="39" t="str">
        <f t="shared" si="42"/>
        <v>Moderate</v>
      </c>
      <c r="CU1302" s="40">
        <f>VLOOKUP(CF1302,'PROMIS 57 T-Score Conversions'!Y$3:Z$35,2,TRUE)</f>
        <v>42.9</v>
      </c>
      <c r="CV1302" s="39" t="str">
        <f t="shared" si="24"/>
        <v>Normal</v>
      </c>
      <c r="CW1302" s="40">
        <f>vlookup(CG1302,'PROMIS 57 T-Score Conversions'!M$3:N$35,2,TRUE)</f>
        <v>37.7</v>
      </c>
      <c r="CX1302" s="39" t="str">
        <f t="shared" si="25"/>
        <v>Moderate</v>
      </c>
      <c r="CY1302" s="40">
        <f>VLOOKup(CH1302,'PROMIS 57 T-Score Conversions'!I$3:J$35,2,TRUE)</f>
        <v>62.1</v>
      </c>
      <c r="CZ1302" s="39" t="str">
        <f t="shared" si="26"/>
        <v>Moderate</v>
      </c>
      <c r="DA1302" s="37">
        <f>VLOOKUP(CJ1302,'PROMIS 57 T-Score Conversions'!AC$3:AD$35,2,TRUE)</f>
        <v>25.73</v>
      </c>
      <c r="DB1302" s="44" t="str">
        <f t="shared" si="30"/>
        <v>Severe</v>
      </c>
      <c r="DC1302" s="40">
        <f>VLOOKUP(CK1302,'PROMIS 57 T-Score Conversions'!AG$3:AH$35,2,TRUE)</f>
        <v>54.94</v>
      </c>
      <c r="DD1302" s="39" t="str">
        <f t="shared" si="31"/>
        <v>Normal</v>
      </c>
    </row>
    <row r="1303">
      <c r="A1303" s="1" t="b">
        <v>1</v>
      </c>
      <c r="B1303" s="1" t="b">
        <v>1</v>
      </c>
      <c r="C1303" s="20">
        <v>44294.51689542824</v>
      </c>
      <c r="D1303" s="1" t="s">
        <v>531</v>
      </c>
      <c r="E1303" s="1">
        <v>2360.0</v>
      </c>
      <c r="F1303" s="1">
        <v>5.0</v>
      </c>
      <c r="G1303" s="1">
        <v>5.0</v>
      </c>
      <c r="H1303" s="1">
        <v>5.0</v>
      </c>
      <c r="I1303" s="1">
        <v>5.0</v>
      </c>
      <c r="J1303" s="1">
        <v>3.0</v>
      </c>
      <c r="K1303" s="1">
        <v>5.0</v>
      </c>
      <c r="L1303" s="1">
        <v>4.0</v>
      </c>
      <c r="M1303" s="1">
        <v>4.0</v>
      </c>
      <c r="N1303" s="1">
        <v>4.0</v>
      </c>
      <c r="O1303" s="1">
        <v>3.0</v>
      </c>
      <c r="P1303" s="1">
        <v>4.0</v>
      </c>
      <c r="Q1303" s="1">
        <v>4.0</v>
      </c>
      <c r="R1303" s="1">
        <v>4.0</v>
      </c>
      <c r="S1303" s="1">
        <v>4.0</v>
      </c>
      <c r="T1303" s="1">
        <v>4.0</v>
      </c>
      <c r="U1303" s="1">
        <v>4.0</v>
      </c>
      <c r="V1303" s="1">
        <v>2.0</v>
      </c>
      <c r="W1303" s="1">
        <v>3.0</v>
      </c>
      <c r="X1303" s="1">
        <v>3.0</v>
      </c>
      <c r="Y1303" s="1">
        <v>2.0</v>
      </c>
      <c r="Z1303" s="1">
        <v>3.0</v>
      </c>
      <c r="AA1303" s="1">
        <v>3.0</v>
      </c>
      <c r="AB1303" s="1">
        <v>2.0</v>
      </c>
      <c r="AC1303" s="1">
        <v>2.0</v>
      </c>
      <c r="AD1303" s="1">
        <v>5.0</v>
      </c>
      <c r="AE1303" s="1">
        <v>5.0</v>
      </c>
      <c r="AF1303" s="1">
        <v>5.0</v>
      </c>
      <c r="AG1303" s="1">
        <v>5.0</v>
      </c>
      <c r="AH1303" s="1">
        <v>5.0</v>
      </c>
      <c r="AI1303" s="1">
        <v>5.0</v>
      </c>
      <c r="AJ1303" s="1">
        <v>5.0</v>
      </c>
      <c r="AK1303" s="1">
        <v>5.0</v>
      </c>
      <c r="AL1303" s="1">
        <v>3.0</v>
      </c>
      <c r="AM1303" s="1">
        <v>3.0</v>
      </c>
      <c r="AN1303" s="1">
        <v>3.0</v>
      </c>
      <c r="AO1303" s="1">
        <v>3.0</v>
      </c>
      <c r="AP1303" s="1">
        <v>2.0</v>
      </c>
      <c r="AQ1303" s="1">
        <v>3.0</v>
      </c>
      <c r="AR1303" s="1">
        <v>3.0</v>
      </c>
      <c r="AS1303" s="1">
        <v>4.0</v>
      </c>
      <c r="AT1303" s="1">
        <v>2.0</v>
      </c>
      <c r="AU1303" s="1">
        <v>3.0</v>
      </c>
      <c r="AV1303" s="1">
        <v>2.0</v>
      </c>
      <c r="AW1303" s="1">
        <v>2.0</v>
      </c>
      <c r="AX1303" s="1">
        <v>2.0</v>
      </c>
      <c r="AY1303" s="1">
        <v>2.0</v>
      </c>
      <c r="AZ1303" s="1">
        <v>3.0</v>
      </c>
      <c r="BA1303" s="1">
        <v>2.0</v>
      </c>
      <c r="BB1303" s="1">
        <v>3.0</v>
      </c>
      <c r="BC1303" s="1">
        <v>3.0</v>
      </c>
      <c r="BD1303" s="1">
        <v>3.0</v>
      </c>
      <c r="BE1303" s="1">
        <v>3.0</v>
      </c>
      <c r="BF1303" s="1">
        <v>3.0</v>
      </c>
      <c r="BG1303" s="1">
        <v>3.0</v>
      </c>
      <c r="BH1303" s="1">
        <v>3.0</v>
      </c>
      <c r="BI1303" s="1">
        <v>3.0</v>
      </c>
      <c r="BJ1303" s="1">
        <v>5.0</v>
      </c>
      <c r="BK1303" s="1">
        <v>2.0</v>
      </c>
      <c r="BL1303" s="1">
        <v>2.0</v>
      </c>
      <c r="BM1303" s="1">
        <v>2.0</v>
      </c>
      <c r="BN1303" s="1">
        <v>2.0</v>
      </c>
      <c r="BO1303" s="1">
        <v>2.0</v>
      </c>
      <c r="BP1303" s="1">
        <v>2.0</v>
      </c>
      <c r="BQ1303" s="1">
        <v>2.0</v>
      </c>
      <c r="BR1303" s="1">
        <v>2.0</v>
      </c>
      <c r="BS1303" s="1">
        <v>5.0</v>
      </c>
      <c r="BT1303" s="1">
        <v>5.0</v>
      </c>
      <c r="BU1303" s="1">
        <v>5.0</v>
      </c>
      <c r="BV1303" s="1">
        <v>5.0</v>
      </c>
      <c r="BW1303" s="1">
        <v>5.0</v>
      </c>
      <c r="BX1303" s="1">
        <v>4.0</v>
      </c>
      <c r="BY1303" s="1">
        <v>4.0</v>
      </c>
      <c r="BZ1303" s="1">
        <v>5.0</v>
      </c>
      <c r="CA1303" s="64">
        <f t="shared" si="32"/>
        <v>252</v>
      </c>
      <c r="CB1303" s="45">
        <f t="shared" si="33"/>
        <v>36</v>
      </c>
      <c r="CC1303" s="45">
        <f t="shared" si="34"/>
        <v>31</v>
      </c>
      <c r="CD1303" s="45">
        <f t="shared" si="35"/>
        <v>20</v>
      </c>
      <c r="CE1303" s="45">
        <f t="shared" si="36"/>
        <v>40</v>
      </c>
      <c r="CF1303" s="45">
        <f t="shared" si="37"/>
        <v>24</v>
      </c>
      <c r="CG1303" s="45">
        <f t="shared" si="38"/>
        <v>18</v>
      </c>
      <c r="CH1303" s="45">
        <f t="shared" si="39"/>
        <v>24</v>
      </c>
      <c r="CI1303" s="45">
        <f t="shared" si="40"/>
        <v>0.5</v>
      </c>
      <c r="CJ1303">
        <f t="shared" si="10"/>
        <v>16</v>
      </c>
      <c r="CK1303" s="45">
        <f t="shared" si="41"/>
        <v>38</v>
      </c>
      <c r="CM1303" s="40">
        <f>VLOOKUP(CB1303,'PROMIS 57 T-Score Conversions'!Q$3:R$35,2,TRUE)</f>
        <v>47.8</v>
      </c>
      <c r="CN1303" s="44" t="str">
        <f t="shared" si="20"/>
        <v>Normal</v>
      </c>
      <c r="CO1303" s="40">
        <f>VLOOKUP(CC1303,'PROMIS 57 T-Score Conversions'!A$3:B$35,2,TRUE)</f>
        <v>69.8</v>
      </c>
      <c r="CP1303" s="39" t="str">
        <f t="shared" si="21"/>
        <v>Severe</v>
      </c>
      <c r="CQ1303" s="40">
        <f>VLOOKUP(CD1303,'PROMIS 57 T-Score Conversions'!E$3:F$35,2,TRUE)</f>
        <v>58.5</v>
      </c>
      <c r="CR1303" s="39" t="str">
        <f t="shared" si="22"/>
        <v>Mild</v>
      </c>
      <c r="CS1303" s="40">
        <f>VLOOKUP(CE1303,'PROMIS 57 T-Score Conversions'!U$3:V$35,2,TRUE)</f>
        <v>77.8</v>
      </c>
      <c r="CT1303" s="39" t="str">
        <f t="shared" si="42"/>
        <v>Severe</v>
      </c>
      <c r="CU1303" s="40">
        <f>VLOOKUP(CF1303,'PROMIS 57 T-Score Conversions'!Y$3:Z$35,2,TRUE)</f>
        <v>54.3</v>
      </c>
      <c r="CV1303" s="39" t="str">
        <f t="shared" si="24"/>
        <v>Normal</v>
      </c>
      <c r="CW1303" s="40">
        <f>vlookup(CG1303,'PROMIS 57 T-Score Conversions'!M$3:N$35,2,TRUE)</f>
        <v>38.5</v>
      </c>
      <c r="CX1303" s="39" t="str">
        <f t="shared" si="25"/>
        <v>Moderate</v>
      </c>
      <c r="CY1303" s="40">
        <f>VLOOKup(CH1303,'PROMIS 57 T-Score Conversions'!I$3:J$35,2,TRUE)</f>
        <v>61.5</v>
      </c>
      <c r="CZ1303" s="39" t="str">
        <f t="shared" si="26"/>
        <v>Moderate</v>
      </c>
      <c r="DA1303" s="37">
        <f>VLOOKUP(CJ1303,'PROMIS 57 T-Score Conversions'!AC$3:AD$35,2,TRUE)</f>
        <v>33.92</v>
      </c>
      <c r="DB1303" s="44" t="str">
        <f t="shared" si="30"/>
        <v>Moderate</v>
      </c>
      <c r="DC1303" s="40">
        <f>VLOOKUP(CK1303,'PROMIS 57 T-Score Conversions'!AG$3:AH$35,2,TRUE)</f>
        <v>59.95</v>
      </c>
      <c r="DD1303" s="39" t="str">
        <f t="shared" si="31"/>
        <v>Mild</v>
      </c>
    </row>
    <row r="1304">
      <c r="A1304" s="1" t="b">
        <v>1</v>
      </c>
      <c r="B1304" s="1" t="b">
        <v>1</v>
      </c>
      <c r="C1304" s="20">
        <v>44295.56148261574</v>
      </c>
      <c r="D1304" s="1" t="s">
        <v>677</v>
      </c>
      <c r="E1304" s="1">
        <v>2509.0</v>
      </c>
      <c r="F1304" s="1">
        <v>2.0</v>
      </c>
      <c r="G1304" s="1">
        <v>2.0</v>
      </c>
      <c r="H1304" s="1">
        <v>2.0</v>
      </c>
      <c r="I1304" s="1">
        <v>2.0</v>
      </c>
      <c r="J1304" s="1">
        <v>1.0</v>
      </c>
      <c r="K1304" s="1">
        <v>2.0</v>
      </c>
      <c r="L1304" s="1">
        <v>2.0</v>
      </c>
      <c r="M1304" s="1">
        <v>1.0</v>
      </c>
      <c r="N1304" s="1">
        <v>4.0</v>
      </c>
      <c r="O1304" s="1">
        <v>4.0</v>
      </c>
      <c r="P1304" s="1">
        <v>5.0</v>
      </c>
      <c r="Q1304" s="1">
        <v>4.0</v>
      </c>
      <c r="R1304" s="1">
        <v>5.0</v>
      </c>
      <c r="S1304" s="1">
        <v>4.0</v>
      </c>
      <c r="T1304" s="1">
        <v>5.0</v>
      </c>
      <c r="U1304" s="1">
        <v>4.0</v>
      </c>
      <c r="V1304" s="1">
        <v>4.0</v>
      </c>
      <c r="W1304" s="1">
        <v>4.0</v>
      </c>
      <c r="X1304" s="1">
        <v>5.0</v>
      </c>
      <c r="Y1304" s="1">
        <v>4.0</v>
      </c>
      <c r="Z1304" s="1">
        <v>4.0</v>
      </c>
      <c r="AA1304" s="1">
        <v>4.0</v>
      </c>
      <c r="AB1304" s="1">
        <v>2.0</v>
      </c>
      <c r="AC1304" s="1">
        <v>3.0</v>
      </c>
      <c r="AD1304" s="1">
        <v>5.0</v>
      </c>
      <c r="AE1304" s="1">
        <v>4.0</v>
      </c>
      <c r="AF1304" s="1">
        <v>5.0</v>
      </c>
      <c r="AG1304" s="1">
        <v>4.0</v>
      </c>
      <c r="AH1304" s="1">
        <v>5.0</v>
      </c>
      <c r="AI1304" s="1">
        <v>4.0</v>
      </c>
      <c r="AJ1304" s="1">
        <v>4.0</v>
      </c>
      <c r="AK1304" s="1">
        <v>5.0</v>
      </c>
      <c r="AL1304" s="1">
        <v>5.0</v>
      </c>
      <c r="AM1304" s="1">
        <v>5.0</v>
      </c>
      <c r="AN1304" s="1">
        <v>5.0</v>
      </c>
      <c r="AO1304" s="1">
        <v>5.0</v>
      </c>
      <c r="AP1304" s="1">
        <v>5.0</v>
      </c>
      <c r="AQ1304" s="1">
        <v>5.0</v>
      </c>
      <c r="AR1304" s="1">
        <v>2.0</v>
      </c>
      <c r="AS1304" s="1">
        <v>5.0</v>
      </c>
      <c r="AT1304" s="1">
        <v>2.0</v>
      </c>
      <c r="AU1304" s="1">
        <v>1.0</v>
      </c>
      <c r="AV1304" s="1">
        <v>1.0</v>
      </c>
      <c r="AW1304" s="1">
        <v>1.0</v>
      </c>
      <c r="AX1304" s="1">
        <v>1.0</v>
      </c>
      <c r="AY1304" s="1">
        <v>1.0</v>
      </c>
      <c r="AZ1304" s="1">
        <v>1.0</v>
      </c>
      <c r="BA1304" s="1">
        <v>1.0</v>
      </c>
      <c r="BB1304" s="1">
        <v>4.0</v>
      </c>
      <c r="BC1304" s="1">
        <v>4.0</v>
      </c>
      <c r="BD1304" s="1">
        <v>4.0</v>
      </c>
      <c r="BE1304" s="1">
        <v>4.0</v>
      </c>
      <c r="BF1304" s="1">
        <v>5.0</v>
      </c>
      <c r="BG1304" s="1">
        <v>4.0</v>
      </c>
      <c r="BH1304" s="1">
        <v>5.0</v>
      </c>
      <c r="BI1304" s="1">
        <v>5.0</v>
      </c>
      <c r="BJ1304" s="1">
        <v>7.0</v>
      </c>
      <c r="BK1304" s="1">
        <v>1.0</v>
      </c>
      <c r="BL1304" s="1">
        <v>1.0</v>
      </c>
      <c r="BM1304" s="1">
        <v>3.0</v>
      </c>
      <c r="BN1304" s="1">
        <v>1.0</v>
      </c>
      <c r="BO1304" s="1">
        <v>1.0</v>
      </c>
      <c r="BP1304" s="1">
        <v>1.0</v>
      </c>
      <c r="BQ1304" s="1">
        <v>1.0</v>
      </c>
      <c r="BR1304" s="1">
        <v>1.0</v>
      </c>
      <c r="BS1304" s="1">
        <v>4.0</v>
      </c>
      <c r="BT1304" s="1">
        <v>5.0</v>
      </c>
      <c r="BU1304" s="1">
        <v>4.0</v>
      </c>
      <c r="BV1304" s="1">
        <v>5.0</v>
      </c>
      <c r="BW1304" s="1">
        <v>4.0</v>
      </c>
      <c r="BX1304" s="1">
        <v>3.0</v>
      </c>
      <c r="BY1304" s="1">
        <v>3.0</v>
      </c>
      <c r="BZ1304" s="1">
        <v>5.0</v>
      </c>
      <c r="CA1304" s="64">
        <f t="shared" si="32"/>
        <v>246</v>
      </c>
      <c r="CB1304" s="45">
        <f t="shared" si="33"/>
        <v>14</v>
      </c>
      <c r="CC1304" s="45">
        <f t="shared" si="34"/>
        <v>35</v>
      </c>
      <c r="CD1304" s="45">
        <f t="shared" si="35"/>
        <v>30</v>
      </c>
      <c r="CE1304" s="45">
        <f t="shared" si="36"/>
        <v>36</v>
      </c>
      <c r="CF1304" s="45">
        <f t="shared" si="37"/>
        <v>37</v>
      </c>
      <c r="CG1304" s="45">
        <f t="shared" si="38"/>
        <v>9</v>
      </c>
      <c r="CH1304" s="45">
        <f t="shared" si="39"/>
        <v>35</v>
      </c>
      <c r="CI1304" s="45">
        <f t="shared" si="40"/>
        <v>0.7</v>
      </c>
      <c r="CJ1304">
        <f t="shared" si="10"/>
        <v>10</v>
      </c>
      <c r="CK1304" s="45">
        <f t="shared" si="41"/>
        <v>33</v>
      </c>
      <c r="CM1304" s="40">
        <f>VLOOKUP(CB1304,'PROMIS 57 T-Score Conversions'!Q$3:R$35,2,TRUE)</f>
        <v>30.8</v>
      </c>
      <c r="CN1304" s="44" t="str">
        <f t="shared" si="20"/>
        <v>Moderate</v>
      </c>
      <c r="CO1304" s="40">
        <f>VLOOKUP(CC1304,'PROMIS 57 T-Score Conversions'!A$3:B$35,2,TRUE)</f>
        <v>74.1</v>
      </c>
      <c r="CP1304" s="39" t="str">
        <f t="shared" si="21"/>
        <v>Severe</v>
      </c>
      <c r="CQ1304" s="40">
        <f>VLOOKUP(CD1304,'PROMIS 57 T-Score Conversions'!E$3:F$35,2,TRUE)</f>
        <v>67.7</v>
      </c>
      <c r="CR1304" s="39" t="str">
        <f t="shared" si="22"/>
        <v>Moderate</v>
      </c>
      <c r="CS1304" s="40">
        <f>VLOOKUP(CE1304,'PROMIS 57 T-Score Conversions'!U$3:V$35,2,TRUE)</f>
        <v>69.8</v>
      </c>
      <c r="CT1304" s="39" t="str">
        <f t="shared" si="42"/>
        <v>Moderate</v>
      </c>
      <c r="CU1304" s="40">
        <f>VLOOKUP(CF1304,'PROMIS 57 T-Score Conversions'!Y$3:Z$35,2,TRUE)</f>
        <v>69</v>
      </c>
      <c r="CV1304" s="39" t="str">
        <f t="shared" si="24"/>
        <v>Moderate</v>
      </c>
      <c r="CW1304" s="40">
        <f>vlookup(CG1304,'PROMIS 57 T-Score Conversions'!M$3:N$35,2,TRUE)</f>
        <v>29.7</v>
      </c>
      <c r="CX1304" s="39" t="str">
        <f t="shared" si="25"/>
        <v>Severe</v>
      </c>
      <c r="CY1304" s="40">
        <f>VLOOKup(CH1304,'PROMIS 57 T-Score Conversions'!I$3:J$35,2,TRUE)</f>
        <v>69.2</v>
      </c>
      <c r="CZ1304" s="39" t="str">
        <f t="shared" si="26"/>
        <v>Moderate</v>
      </c>
      <c r="DA1304" s="37">
        <f>VLOOKUP(CJ1304,'PROMIS 57 T-Score Conversions'!AC$3:AD$35,2,TRUE)</f>
        <v>27.45</v>
      </c>
      <c r="DB1304" s="44" t="str">
        <f t="shared" si="30"/>
        <v>Severe</v>
      </c>
      <c r="DC1304" s="40">
        <f>VLOOKUP(CK1304,'PROMIS 57 T-Score Conversions'!AG$3:AH$35,2,TRUE)</f>
        <v>52.42</v>
      </c>
      <c r="DD1304" s="39" t="str">
        <f t="shared" si="31"/>
        <v>Normal</v>
      </c>
    </row>
    <row r="1305">
      <c r="A1305" s="1" t="b">
        <v>1</v>
      </c>
      <c r="B1305" s="1" t="b">
        <v>1</v>
      </c>
      <c r="C1305" s="20">
        <v>44295.62339798611</v>
      </c>
      <c r="D1305" s="1" t="s">
        <v>580</v>
      </c>
      <c r="E1305" s="1">
        <v>2442.0</v>
      </c>
      <c r="F1305" s="1">
        <v>4.0</v>
      </c>
      <c r="G1305" s="1">
        <v>5.0</v>
      </c>
      <c r="H1305" s="1">
        <v>5.0</v>
      </c>
      <c r="I1305" s="1">
        <v>4.0</v>
      </c>
      <c r="J1305" s="1">
        <v>3.0</v>
      </c>
      <c r="K1305" s="1">
        <v>5.0</v>
      </c>
      <c r="L1305" s="1">
        <v>4.0</v>
      </c>
      <c r="M1305" s="1">
        <v>3.0</v>
      </c>
      <c r="N1305" s="1">
        <v>1.0</v>
      </c>
      <c r="O1305" s="1">
        <v>1.0</v>
      </c>
      <c r="P1305" s="1">
        <v>1.0</v>
      </c>
      <c r="Q1305" s="1">
        <v>1.0</v>
      </c>
      <c r="R1305" s="1">
        <v>1.0</v>
      </c>
      <c r="S1305" s="1">
        <v>1.0</v>
      </c>
      <c r="T1305" s="1">
        <v>1.0</v>
      </c>
      <c r="U1305" s="1">
        <v>1.0</v>
      </c>
      <c r="V1305" s="1">
        <v>1.0</v>
      </c>
      <c r="W1305" s="1">
        <v>1.0</v>
      </c>
      <c r="X1305" s="1">
        <v>1.0</v>
      </c>
      <c r="Y1305" s="1">
        <v>1.0</v>
      </c>
      <c r="Z1305" s="1">
        <v>1.0</v>
      </c>
      <c r="AA1305" s="1">
        <v>1.0</v>
      </c>
      <c r="AB1305" s="1">
        <v>1.0</v>
      </c>
      <c r="AC1305" s="1">
        <v>1.0</v>
      </c>
      <c r="AD1305" s="1">
        <v>3.0</v>
      </c>
      <c r="AE1305" s="1">
        <v>2.0</v>
      </c>
      <c r="AF1305" s="1">
        <v>2.0</v>
      </c>
      <c r="AG1305" s="1">
        <v>3.0</v>
      </c>
      <c r="AH1305" s="1">
        <v>2.0</v>
      </c>
      <c r="AI1305" s="1">
        <v>2.0</v>
      </c>
      <c r="AJ1305" s="1">
        <v>2.0</v>
      </c>
      <c r="AK1305" s="1">
        <v>2.0</v>
      </c>
      <c r="AL1305" s="1">
        <v>2.0</v>
      </c>
      <c r="AM1305" s="1">
        <v>2.0</v>
      </c>
      <c r="AN1305" s="1">
        <v>1.0</v>
      </c>
      <c r="AO1305" s="1">
        <v>1.0</v>
      </c>
      <c r="AP1305" s="1">
        <v>1.0</v>
      </c>
      <c r="AQ1305" s="1">
        <v>1.0</v>
      </c>
      <c r="AR1305" s="1">
        <v>1.0</v>
      </c>
      <c r="AS1305" s="1">
        <v>2.0</v>
      </c>
      <c r="AT1305" s="1">
        <v>5.0</v>
      </c>
      <c r="AU1305" s="1">
        <v>4.0</v>
      </c>
      <c r="AV1305" s="1">
        <v>4.0</v>
      </c>
      <c r="AW1305" s="1">
        <v>5.0</v>
      </c>
      <c r="AX1305" s="1">
        <v>5.0</v>
      </c>
      <c r="AY1305" s="1">
        <v>5.0</v>
      </c>
      <c r="AZ1305" s="1">
        <v>4.0</v>
      </c>
      <c r="BA1305" s="1">
        <v>4.0</v>
      </c>
      <c r="BB1305" s="1">
        <v>1.0</v>
      </c>
      <c r="BC1305" s="1">
        <v>2.0</v>
      </c>
      <c r="BD1305" s="1">
        <v>1.0</v>
      </c>
      <c r="BE1305" s="1">
        <v>2.0</v>
      </c>
      <c r="BF1305" s="1">
        <v>1.0</v>
      </c>
      <c r="BG1305" s="1">
        <v>1.0</v>
      </c>
      <c r="BH1305" s="1">
        <v>2.0</v>
      </c>
      <c r="BI1305" s="1">
        <v>2.0</v>
      </c>
      <c r="BJ1305" s="1">
        <v>1.0</v>
      </c>
      <c r="BK1305" s="1">
        <v>3.0</v>
      </c>
      <c r="BL1305" s="1">
        <v>3.0</v>
      </c>
      <c r="BM1305" s="1">
        <v>3.0</v>
      </c>
      <c r="BN1305" s="1">
        <v>3.0</v>
      </c>
      <c r="BO1305" s="1">
        <v>4.0</v>
      </c>
      <c r="BP1305" s="1">
        <v>3.0</v>
      </c>
      <c r="BQ1305" s="1">
        <v>4.0</v>
      </c>
      <c r="BR1305" s="1">
        <v>3.0</v>
      </c>
      <c r="BS1305" s="1">
        <v>3.0</v>
      </c>
      <c r="BT1305" s="1">
        <v>2.0</v>
      </c>
      <c r="BU1305" s="1">
        <v>2.0</v>
      </c>
      <c r="BV1305" s="1">
        <v>1.0</v>
      </c>
      <c r="BW1305" s="1">
        <v>3.0</v>
      </c>
      <c r="BX1305" s="1">
        <v>2.0</v>
      </c>
      <c r="BY1305" s="1">
        <v>1.0</v>
      </c>
      <c r="BZ1305" s="1">
        <v>1.0</v>
      </c>
      <c r="CA1305" s="64">
        <f t="shared" si="32"/>
        <v>168</v>
      </c>
      <c r="CB1305" s="45">
        <f t="shared" si="33"/>
        <v>33</v>
      </c>
      <c r="CC1305" s="45">
        <f t="shared" si="34"/>
        <v>8</v>
      </c>
      <c r="CD1305" s="45">
        <f t="shared" si="35"/>
        <v>8</v>
      </c>
      <c r="CE1305" s="45">
        <f t="shared" si="36"/>
        <v>18</v>
      </c>
      <c r="CF1305" s="45">
        <f t="shared" si="37"/>
        <v>11</v>
      </c>
      <c r="CG1305" s="45">
        <f t="shared" si="38"/>
        <v>36</v>
      </c>
      <c r="CH1305" s="45">
        <f t="shared" si="39"/>
        <v>12</v>
      </c>
      <c r="CI1305" s="45">
        <f t="shared" si="40"/>
        <v>0.1</v>
      </c>
      <c r="CJ1305">
        <f t="shared" si="10"/>
        <v>26</v>
      </c>
      <c r="CK1305" s="45">
        <f t="shared" si="41"/>
        <v>15</v>
      </c>
      <c r="CM1305" s="40">
        <f>VLOOKUP(CB1305,'PROMIS 57 T-Score Conversions'!Q$3:R$35,2,TRUE)</f>
        <v>44.7</v>
      </c>
      <c r="CN1305" s="44" t="str">
        <f t="shared" si="20"/>
        <v>Mild</v>
      </c>
      <c r="CO1305" s="40">
        <f>VLOOKUP(CC1305,'PROMIS 57 T-Score Conversions'!A$3:B$35,2,TRUE)</f>
        <v>37.1</v>
      </c>
      <c r="CP1305" s="39" t="str">
        <f t="shared" si="21"/>
        <v>Normal</v>
      </c>
      <c r="CQ1305" s="40">
        <f>VLOOKUP(CD1305,'PROMIS 57 T-Score Conversions'!E$3:F$35,2,TRUE)</f>
        <v>38.2</v>
      </c>
      <c r="CR1305" s="39" t="str">
        <f t="shared" si="22"/>
        <v>Normal</v>
      </c>
      <c r="CS1305" s="40">
        <f>VLOOKUP(CE1305,'PROMIS 57 T-Score Conversions'!U$3:V$35,2,TRUE)</f>
        <v>51.5</v>
      </c>
      <c r="CT1305" s="39" t="str">
        <f t="shared" si="42"/>
        <v>Normal</v>
      </c>
      <c r="CU1305" s="40">
        <f>VLOOKUP(CF1305,'PROMIS 57 T-Score Conversions'!Y$3:Z$35,2,TRUE)</f>
        <v>38</v>
      </c>
      <c r="CV1305" s="39" t="str">
        <f t="shared" si="24"/>
        <v>Normal</v>
      </c>
      <c r="CW1305" s="40">
        <f>vlookup(CG1305,'PROMIS 57 T-Score Conversions'!M$3:N$35,2,TRUE)</f>
        <v>55.7</v>
      </c>
      <c r="CX1305" s="39" t="str">
        <f t="shared" si="25"/>
        <v>Normal</v>
      </c>
      <c r="CY1305" s="40">
        <f>VLOOKup(CH1305,'PROMIS 57 T-Score Conversions'!I$3:J$35,2,TRUE)</f>
        <v>52.3</v>
      </c>
      <c r="CZ1305" s="39" t="str">
        <f t="shared" si="26"/>
        <v>Normal</v>
      </c>
      <c r="DA1305" s="37">
        <f>VLOOKUP(CJ1305,'PROMIS 57 T-Score Conversions'!AC$3:AD$35,2,TRUE)</f>
        <v>41.9</v>
      </c>
      <c r="DB1305" s="44" t="str">
        <f t="shared" si="30"/>
        <v>Mild</v>
      </c>
      <c r="DC1305" s="40">
        <f>VLOOKUP(CK1305,'PROMIS 57 T-Score Conversions'!AG$3:AH$35,2,TRUE)</f>
        <v>35.07</v>
      </c>
      <c r="DD1305" s="39" t="str">
        <f t="shared" si="31"/>
        <v>Normal</v>
      </c>
    </row>
    <row r="1306">
      <c r="A1306" s="1" t="b">
        <v>1</v>
      </c>
      <c r="B1306" s="1" t="b">
        <v>1</v>
      </c>
      <c r="C1306" s="20">
        <v>44295.76357130787</v>
      </c>
      <c r="D1306" s="1" t="s">
        <v>678</v>
      </c>
      <c r="E1306" s="1">
        <v>2542.0</v>
      </c>
      <c r="F1306" s="1">
        <v>3.0</v>
      </c>
      <c r="G1306" s="1">
        <v>5.0</v>
      </c>
      <c r="H1306" s="1">
        <v>3.0</v>
      </c>
      <c r="I1306" s="1">
        <v>3.0</v>
      </c>
      <c r="J1306" s="1">
        <v>3.0</v>
      </c>
      <c r="K1306" s="1">
        <v>4.0</v>
      </c>
      <c r="L1306" s="1">
        <v>4.0</v>
      </c>
      <c r="M1306" s="1">
        <v>4.0</v>
      </c>
      <c r="N1306" s="1">
        <v>2.0</v>
      </c>
      <c r="O1306" s="1">
        <v>3.0</v>
      </c>
      <c r="P1306" s="1">
        <v>4.0</v>
      </c>
      <c r="Q1306" s="1">
        <v>2.0</v>
      </c>
      <c r="R1306" s="1">
        <v>2.0</v>
      </c>
      <c r="S1306" s="1">
        <v>2.0</v>
      </c>
      <c r="T1306" s="1">
        <v>4.0</v>
      </c>
      <c r="U1306" s="1">
        <v>4.0</v>
      </c>
      <c r="V1306" s="1">
        <v>3.0</v>
      </c>
      <c r="W1306" s="1">
        <v>2.0</v>
      </c>
      <c r="X1306" s="1">
        <v>2.0</v>
      </c>
      <c r="Y1306" s="1">
        <v>1.0</v>
      </c>
      <c r="Z1306" s="1">
        <v>3.0</v>
      </c>
      <c r="AA1306" s="1">
        <v>3.0</v>
      </c>
      <c r="AB1306" s="1">
        <v>2.0</v>
      </c>
      <c r="AC1306" s="1">
        <v>2.0</v>
      </c>
      <c r="AD1306" s="1">
        <v>4.0</v>
      </c>
      <c r="AE1306" s="1">
        <v>4.0</v>
      </c>
      <c r="AF1306" s="1">
        <v>2.0</v>
      </c>
      <c r="AG1306" s="1">
        <v>4.0</v>
      </c>
      <c r="AH1306" s="1">
        <v>3.0</v>
      </c>
      <c r="AI1306" s="1">
        <v>3.0</v>
      </c>
      <c r="AJ1306" s="1">
        <v>4.0</v>
      </c>
      <c r="AK1306" s="1">
        <v>3.0</v>
      </c>
      <c r="AL1306" s="1">
        <v>4.0</v>
      </c>
      <c r="AM1306" s="1">
        <v>4.0</v>
      </c>
      <c r="AN1306" s="1">
        <v>4.0</v>
      </c>
      <c r="AO1306" s="1">
        <v>5.0</v>
      </c>
      <c r="AP1306" s="1">
        <v>5.0</v>
      </c>
      <c r="AQ1306" s="1">
        <v>5.0</v>
      </c>
      <c r="AR1306" s="1">
        <v>5.0</v>
      </c>
      <c r="AS1306" s="1">
        <v>2.0</v>
      </c>
      <c r="AT1306" s="1">
        <v>2.0</v>
      </c>
      <c r="AU1306" s="1">
        <v>3.0</v>
      </c>
      <c r="AV1306" s="1">
        <v>2.0</v>
      </c>
      <c r="AW1306" s="1">
        <v>2.0</v>
      </c>
      <c r="AX1306" s="1">
        <v>2.0</v>
      </c>
      <c r="AY1306" s="1">
        <v>2.0</v>
      </c>
      <c r="AZ1306" s="1">
        <v>2.0</v>
      </c>
      <c r="BA1306" s="1">
        <v>2.0</v>
      </c>
      <c r="BB1306" s="1">
        <v>3.0</v>
      </c>
      <c r="BC1306" s="1">
        <v>3.0</v>
      </c>
      <c r="BD1306" s="1">
        <v>4.0</v>
      </c>
      <c r="BE1306" s="1">
        <v>3.0</v>
      </c>
      <c r="BF1306" s="1">
        <v>3.0</v>
      </c>
      <c r="BG1306" s="1">
        <v>3.0</v>
      </c>
      <c r="BH1306" s="1">
        <v>4.0</v>
      </c>
      <c r="BI1306" s="1">
        <v>3.0</v>
      </c>
      <c r="BJ1306" s="1">
        <v>3.0</v>
      </c>
      <c r="BK1306" s="1">
        <v>3.0</v>
      </c>
      <c r="BL1306" s="1">
        <v>2.0</v>
      </c>
      <c r="BM1306" s="1">
        <v>2.0</v>
      </c>
      <c r="BN1306" s="1">
        <v>3.0</v>
      </c>
      <c r="BO1306" s="1">
        <v>2.0</v>
      </c>
      <c r="BP1306" s="1">
        <v>2.0</v>
      </c>
      <c r="BQ1306" s="1">
        <v>2.0</v>
      </c>
      <c r="BR1306" s="1">
        <v>2.0</v>
      </c>
      <c r="BS1306" s="1">
        <v>3.0</v>
      </c>
      <c r="BT1306" s="1">
        <v>4.0</v>
      </c>
      <c r="BU1306" s="1">
        <v>4.0</v>
      </c>
      <c r="BV1306" s="1">
        <v>4.0</v>
      </c>
      <c r="BW1306" s="1">
        <v>4.0</v>
      </c>
      <c r="BX1306" s="1">
        <v>4.0</v>
      </c>
      <c r="BY1306" s="1">
        <v>3.0</v>
      </c>
      <c r="BZ1306" s="1">
        <v>3.0</v>
      </c>
      <c r="CA1306" s="64">
        <f t="shared" si="32"/>
        <v>224</v>
      </c>
      <c r="CB1306" s="45">
        <f t="shared" si="33"/>
        <v>29</v>
      </c>
      <c r="CC1306" s="45">
        <f t="shared" si="34"/>
        <v>23</v>
      </c>
      <c r="CD1306" s="45">
        <f t="shared" si="35"/>
        <v>18</v>
      </c>
      <c r="CE1306" s="45">
        <f t="shared" si="36"/>
        <v>27</v>
      </c>
      <c r="CF1306" s="45">
        <f t="shared" si="37"/>
        <v>34</v>
      </c>
      <c r="CG1306" s="45">
        <f t="shared" si="38"/>
        <v>17</v>
      </c>
      <c r="CH1306" s="45">
        <f t="shared" si="39"/>
        <v>26</v>
      </c>
      <c r="CI1306" s="45">
        <f t="shared" si="40"/>
        <v>0.3</v>
      </c>
      <c r="CJ1306">
        <f t="shared" si="10"/>
        <v>18</v>
      </c>
      <c r="CK1306" s="45">
        <f t="shared" si="41"/>
        <v>29</v>
      </c>
      <c r="CM1306" s="40">
        <f>VLOOKUP(CB1306,'PROMIS 57 T-Score Conversions'!Q$3:R$35,2,TRUE)</f>
        <v>41.6</v>
      </c>
      <c r="CN1306" s="44" t="str">
        <f t="shared" si="20"/>
        <v>Mild</v>
      </c>
      <c r="CO1306" s="40">
        <f>VLOOKUP(CC1306,'PROMIS 57 T-Score Conversions'!A$3:B$35,2,TRUE)</f>
        <v>61.4</v>
      </c>
      <c r="CP1306" s="39" t="str">
        <f t="shared" si="21"/>
        <v>Moderate</v>
      </c>
      <c r="CQ1306" s="40">
        <f>VLOOKUP(CD1306,'PROMIS 57 T-Score Conversions'!E$3:F$35,2,TRUE)</f>
        <v>56.8</v>
      </c>
      <c r="CR1306" s="39" t="str">
        <f t="shared" si="22"/>
        <v>Mild</v>
      </c>
      <c r="CS1306" s="40">
        <f>VLOOKUP(CE1306,'PROMIS 57 T-Score Conversions'!U$3:V$35,2,TRUE)</f>
        <v>60.4</v>
      </c>
      <c r="CT1306" s="39" t="str">
        <f t="shared" si="42"/>
        <v>Moderate</v>
      </c>
      <c r="CU1306" s="40">
        <f>VLOOKUP(CF1306,'PROMIS 57 T-Score Conversions'!Y$3:Z$35,2,TRUE)</f>
        <v>64.8</v>
      </c>
      <c r="CV1306" s="39" t="str">
        <f t="shared" si="24"/>
        <v>Moderate</v>
      </c>
      <c r="CW1306" s="40">
        <f>vlookup(CG1306,'PROMIS 57 T-Score Conversions'!M$3:N$35,2,TRUE)</f>
        <v>37.7</v>
      </c>
      <c r="CX1306" s="39" t="str">
        <f t="shared" si="25"/>
        <v>Moderate</v>
      </c>
      <c r="CY1306" s="40">
        <f>VLOOKup(CH1306,'PROMIS 57 T-Score Conversions'!I$3:J$35,2,TRUE)</f>
        <v>62.8</v>
      </c>
      <c r="CZ1306" s="39" t="str">
        <f t="shared" si="26"/>
        <v>Moderate</v>
      </c>
      <c r="DA1306" s="37">
        <f>VLOOKUP(CJ1306,'PROMIS 57 T-Score Conversions'!AC$3:AD$35,2,TRUE)</f>
        <v>35.56</v>
      </c>
      <c r="DB1306" s="44" t="str">
        <f t="shared" si="30"/>
        <v>Moderate</v>
      </c>
      <c r="DC1306" s="40">
        <f>VLOOKUP(CK1306,'PROMIS 57 T-Score Conversions'!AG$3:AH$35,2,TRUE)</f>
        <v>48.16</v>
      </c>
      <c r="DD1306" s="39" t="str">
        <f t="shared" si="31"/>
        <v>Normal</v>
      </c>
    </row>
    <row r="1307">
      <c r="A1307" s="1" t="b">
        <v>1</v>
      </c>
      <c r="B1307" s="1" t="b">
        <v>1</v>
      </c>
      <c r="C1307" s="20">
        <v>44295.96338087963</v>
      </c>
      <c r="D1307" s="1" t="s">
        <v>679</v>
      </c>
      <c r="E1307" s="1">
        <v>2175.0</v>
      </c>
      <c r="F1307" s="1">
        <v>4.0</v>
      </c>
      <c r="G1307" s="1">
        <v>4.0</v>
      </c>
      <c r="H1307" s="1">
        <v>5.0</v>
      </c>
      <c r="I1307" s="1">
        <v>3.0</v>
      </c>
      <c r="J1307" s="1">
        <v>2.0</v>
      </c>
      <c r="K1307" s="1">
        <v>2.0</v>
      </c>
      <c r="L1307" s="1">
        <v>4.0</v>
      </c>
      <c r="M1307" s="1">
        <v>2.0</v>
      </c>
      <c r="N1307" s="1">
        <v>3.0</v>
      </c>
      <c r="O1307" s="1">
        <v>4.0</v>
      </c>
      <c r="P1307" s="1">
        <v>2.0</v>
      </c>
      <c r="Q1307" s="1">
        <v>3.0</v>
      </c>
      <c r="R1307" s="1">
        <v>3.0</v>
      </c>
      <c r="S1307" s="1">
        <v>2.0</v>
      </c>
      <c r="T1307" s="1">
        <v>3.0</v>
      </c>
      <c r="U1307" s="1">
        <v>3.0</v>
      </c>
      <c r="V1307" s="1">
        <v>3.0</v>
      </c>
      <c r="W1307" s="1">
        <v>2.0</v>
      </c>
      <c r="X1307" s="1">
        <v>2.0</v>
      </c>
      <c r="Y1307" s="1">
        <v>3.0</v>
      </c>
      <c r="Z1307" s="1">
        <v>4.0</v>
      </c>
      <c r="AA1307" s="1">
        <v>4.0</v>
      </c>
      <c r="AB1307" s="1">
        <v>4.0</v>
      </c>
      <c r="AC1307" s="1">
        <v>3.0</v>
      </c>
      <c r="AD1307" s="1">
        <v>4.0</v>
      </c>
      <c r="AE1307" s="1">
        <v>4.0</v>
      </c>
      <c r="AF1307" s="1">
        <v>4.0</v>
      </c>
      <c r="AG1307" s="1">
        <v>3.0</v>
      </c>
      <c r="AH1307" s="1">
        <v>4.0</v>
      </c>
      <c r="AI1307" s="1">
        <v>5.0</v>
      </c>
      <c r="AJ1307" s="1">
        <v>5.0</v>
      </c>
      <c r="AK1307" s="1">
        <v>4.0</v>
      </c>
      <c r="AL1307" s="1">
        <v>3.0</v>
      </c>
      <c r="AM1307" s="1">
        <v>4.0</v>
      </c>
      <c r="AN1307" s="1">
        <v>3.0</v>
      </c>
      <c r="AO1307" s="1">
        <v>3.0</v>
      </c>
      <c r="AP1307" s="1">
        <v>4.0</v>
      </c>
      <c r="AQ1307" s="1">
        <v>3.0</v>
      </c>
      <c r="AR1307" s="1">
        <v>2.0</v>
      </c>
      <c r="AS1307" s="1">
        <v>3.0</v>
      </c>
      <c r="AT1307" s="1">
        <v>2.0</v>
      </c>
      <c r="AU1307" s="1">
        <v>1.0</v>
      </c>
      <c r="AV1307" s="1">
        <v>1.0</v>
      </c>
      <c r="AW1307" s="1">
        <v>2.0</v>
      </c>
      <c r="AX1307" s="1">
        <v>2.0</v>
      </c>
      <c r="AY1307" s="1">
        <v>2.0</v>
      </c>
      <c r="AZ1307" s="1">
        <v>2.0</v>
      </c>
      <c r="BA1307" s="1">
        <v>2.0</v>
      </c>
      <c r="BB1307" s="1">
        <v>1.0</v>
      </c>
      <c r="BC1307" s="1">
        <v>2.0</v>
      </c>
      <c r="BD1307" s="1">
        <v>2.0</v>
      </c>
      <c r="BE1307" s="1">
        <v>2.0</v>
      </c>
      <c r="BF1307" s="1">
        <v>2.0</v>
      </c>
      <c r="BG1307" s="1">
        <v>3.0</v>
      </c>
      <c r="BH1307" s="1">
        <v>2.0</v>
      </c>
      <c r="BI1307" s="1">
        <v>2.0</v>
      </c>
      <c r="BJ1307" s="1">
        <v>2.0</v>
      </c>
      <c r="BK1307" s="1">
        <v>2.0</v>
      </c>
      <c r="BL1307" s="1">
        <v>2.0</v>
      </c>
      <c r="BM1307" s="1">
        <v>2.0</v>
      </c>
      <c r="BN1307" s="1">
        <v>3.0</v>
      </c>
      <c r="BO1307" s="1">
        <v>2.0</v>
      </c>
      <c r="BP1307" s="1">
        <v>3.0</v>
      </c>
      <c r="BQ1307" s="1">
        <v>2.0</v>
      </c>
      <c r="BR1307" s="1">
        <v>2.0</v>
      </c>
      <c r="BS1307" s="1">
        <v>4.0</v>
      </c>
      <c r="BT1307" s="1">
        <v>4.0</v>
      </c>
      <c r="BU1307" s="1">
        <v>5.0</v>
      </c>
      <c r="BV1307" s="1">
        <v>4.0</v>
      </c>
      <c r="BW1307" s="1">
        <v>4.0</v>
      </c>
      <c r="BX1307" s="1">
        <v>4.0</v>
      </c>
      <c r="BY1307" s="1">
        <v>4.0</v>
      </c>
      <c r="BZ1307" s="1">
        <v>4.0</v>
      </c>
      <c r="CA1307" s="64">
        <f t="shared" si="32"/>
        <v>215</v>
      </c>
      <c r="CB1307" s="45">
        <f t="shared" si="33"/>
        <v>26</v>
      </c>
      <c r="CC1307" s="45">
        <f t="shared" si="34"/>
        <v>23</v>
      </c>
      <c r="CD1307" s="45">
        <f t="shared" si="35"/>
        <v>25</v>
      </c>
      <c r="CE1307" s="45">
        <f t="shared" si="36"/>
        <v>33</v>
      </c>
      <c r="CF1307" s="45">
        <f t="shared" si="37"/>
        <v>25</v>
      </c>
      <c r="CG1307" s="45">
        <f t="shared" si="38"/>
        <v>14</v>
      </c>
      <c r="CH1307" s="45">
        <f t="shared" si="39"/>
        <v>16</v>
      </c>
      <c r="CI1307" s="45">
        <f t="shared" si="40"/>
        <v>0.2</v>
      </c>
      <c r="CJ1307">
        <f t="shared" si="10"/>
        <v>18</v>
      </c>
      <c r="CK1307" s="45">
        <f t="shared" si="41"/>
        <v>33</v>
      </c>
      <c r="CM1307" s="40">
        <f>VLOOKUP(CB1307,'PROMIS 57 T-Score Conversions'!Q$3:R$35,2,TRUE)</f>
        <v>39.5</v>
      </c>
      <c r="CN1307" s="44" t="str">
        <f t="shared" si="20"/>
        <v>Moderate</v>
      </c>
      <c r="CO1307" s="40">
        <f>VLOOKUP(CC1307,'PROMIS 57 T-Score Conversions'!A$3:B$35,2,TRUE)</f>
        <v>61.4</v>
      </c>
      <c r="CP1307" s="39" t="str">
        <f t="shared" si="21"/>
        <v>Moderate</v>
      </c>
      <c r="CQ1307" s="40">
        <f>VLOOKUP(CD1307,'PROMIS 57 T-Score Conversions'!E$3:F$35,2,TRUE)</f>
        <v>63</v>
      </c>
      <c r="CR1307" s="39" t="str">
        <f t="shared" si="22"/>
        <v>Moderate</v>
      </c>
      <c r="CS1307" s="40">
        <f>VLOOKUP(CE1307,'PROMIS 57 T-Score Conversions'!U$3:V$35,2,TRUE)</f>
        <v>66.4</v>
      </c>
      <c r="CT1307" s="39" t="str">
        <f t="shared" si="42"/>
        <v>Moderate</v>
      </c>
      <c r="CU1307" s="40">
        <f>VLOOKUP(CF1307,'PROMIS 57 T-Score Conversions'!Y$3:Z$35,2,TRUE)</f>
        <v>55.3</v>
      </c>
      <c r="CV1307" s="39" t="str">
        <f t="shared" si="24"/>
        <v>Mild</v>
      </c>
      <c r="CW1307" s="40">
        <f>vlookup(CG1307,'PROMIS 57 T-Score Conversions'!M$3:N$35,2,TRUE)</f>
        <v>35.3</v>
      </c>
      <c r="CX1307" s="39" t="str">
        <f t="shared" si="25"/>
        <v>Moderate</v>
      </c>
      <c r="CY1307" s="40">
        <f>VLOOKup(CH1307,'PROMIS 57 T-Score Conversions'!I$3:J$35,2,TRUE)</f>
        <v>55.8</v>
      </c>
      <c r="CZ1307" s="39" t="str">
        <f t="shared" si="26"/>
        <v>Mild</v>
      </c>
      <c r="DA1307" s="37">
        <f>VLOOKUP(CJ1307,'PROMIS 57 T-Score Conversions'!AC$3:AD$35,2,TRUE)</f>
        <v>35.56</v>
      </c>
      <c r="DB1307" s="44" t="str">
        <f t="shared" si="30"/>
        <v>Moderate</v>
      </c>
      <c r="DC1307" s="40">
        <f>VLOOKUP(CK1307,'PROMIS 57 T-Score Conversions'!AG$3:AH$35,2,TRUE)</f>
        <v>52.42</v>
      </c>
      <c r="DD1307" s="39" t="str">
        <f t="shared" si="31"/>
        <v>Normal</v>
      </c>
    </row>
    <row r="1308">
      <c r="A1308" s="1" t="b">
        <v>1</v>
      </c>
      <c r="B1308" s="1" t="b">
        <v>1</v>
      </c>
      <c r="C1308" s="20">
        <v>44298.446698784726</v>
      </c>
      <c r="D1308" s="1" t="s">
        <v>142</v>
      </c>
      <c r="E1308" s="1">
        <v>1905.0</v>
      </c>
      <c r="F1308" s="1">
        <v>5.0</v>
      </c>
      <c r="G1308" s="1">
        <v>5.0</v>
      </c>
      <c r="H1308" s="1">
        <v>5.0</v>
      </c>
      <c r="I1308" s="1">
        <v>5.0</v>
      </c>
      <c r="J1308" s="1">
        <v>4.0</v>
      </c>
      <c r="K1308" s="1">
        <v>5.0</v>
      </c>
      <c r="L1308" s="1">
        <v>5.0</v>
      </c>
      <c r="M1308" s="1">
        <v>5.0</v>
      </c>
      <c r="N1308" s="1">
        <v>2.0</v>
      </c>
      <c r="O1308" s="1">
        <v>2.0</v>
      </c>
      <c r="P1308" s="1">
        <v>2.0</v>
      </c>
      <c r="Q1308" s="1">
        <v>2.0</v>
      </c>
      <c r="R1308" s="1">
        <v>2.0</v>
      </c>
      <c r="S1308" s="1">
        <v>1.0</v>
      </c>
      <c r="T1308" s="1">
        <v>2.0</v>
      </c>
      <c r="U1308" s="1">
        <v>2.0</v>
      </c>
      <c r="V1308" s="1">
        <v>1.0</v>
      </c>
      <c r="W1308" s="1">
        <v>1.0</v>
      </c>
      <c r="X1308" s="1">
        <v>1.0</v>
      </c>
      <c r="Y1308" s="1">
        <v>1.0</v>
      </c>
      <c r="Z1308" s="1">
        <v>1.0</v>
      </c>
      <c r="AA1308" s="1">
        <v>2.0</v>
      </c>
      <c r="AB1308" s="1">
        <v>1.0</v>
      </c>
      <c r="AC1308" s="1">
        <v>1.0</v>
      </c>
      <c r="AD1308" s="1">
        <v>1.0</v>
      </c>
      <c r="AE1308" s="1">
        <v>1.0</v>
      </c>
      <c r="AF1308" s="1">
        <v>2.0</v>
      </c>
      <c r="AG1308" s="1">
        <v>2.0</v>
      </c>
      <c r="AH1308" s="1">
        <v>2.0</v>
      </c>
      <c r="AI1308" s="1">
        <v>2.0</v>
      </c>
      <c r="AJ1308" s="1">
        <v>2.0</v>
      </c>
      <c r="AK1308" s="1">
        <v>2.0</v>
      </c>
      <c r="AL1308" s="1">
        <v>3.0</v>
      </c>
      <c r="AM1308" s="1">
        <v>2.0</v>
      </c>
      <c r="AN1308" s="1">
        <v>2.0</v>
      </c>
      <c r="AO1308" s="1">
        <v>1.0</v>
      </c>
      <c r="AP1308" s="1">
        <v>2.0</v>
      </c>
      <c r="AQ1308" s="1">
        <v>1.0</v>
      </c>
      <c r="AR1308" s="1">
        <v>1.0</v>
      </c>
      <c r="AS1308" s="1">
        <v>2.0</v>
      </c>
      <c r="AT1308" s="1">
        <v>5.0</v>
      </c>
      <c r="AU1308" s="1">
        <v>4.0</v>
      </c>
      <c r="AV1308" s="1">
        <v>5.0</v>
      </c>
      <c r="AW1308" s="1">
        <v>5.0</v>
      </c>
      <c r="AX1308" s="1">
        <v>5.0</v>
      </c>
      <c r="AY1308" s="1">
        <v>5.0</v>
      </c>
      <c r="AZ1308" s="1">
        <v>4.0</v>
      </c>
      <c r="BA1308" s="1">
        <v>4.0</v>
      </c>
      <c r="BB1308" s="1">
        <v>1.0</v>
      </c>
      <c r="BC1308" s="1">
        <v>1.0</v>
      </c>
      <c r="BD1308" s="1">
        <v>2.0</v>
      </c>
      <c r="BE1308" s="1">
        <v>2.0</v>
      </c>
      <c r="BF1308" s="1">
        <v>2.0</v>
      </c>
      <c r="BG1308" s="1">
        <v>2.0</v>
      </c>
      <c r="BH1308" s="1">
        <v>3.0</v>
      </c>
      <c r="BI1308" s="1">
        <v>2.0</v>
      </c>
      <c r="BJ1308" s="1">
        <v>8.0</v>
      </c>
      <c r="BK1308" s="1">
        <v>4.0</v>
      </c>
      <c r="BL1308" s="1">
        <v>4.0</v>
      </c>
      <c r="BM1308" s="1">
        <v>4.0</v>
      </c>
      <c r="BN1308" s="1">
        <v>4.0</v>
      </c>
      <c r="BO1308" s="1">
        <v>3.0</v>
      </c>
      <c r="BP1308" s="1">
        <v>5.0</v>
      </c>
      <c r="BQ1308" s="1">
        <v>5.0</v>
      </c>
      <c r="BR1308" s="1">
        <v>4.0</v>
      </c>
      <c r="BS1308" s="1">
        <v>2.0</v>
      </c>
      <c r="BT1308" s="1">
        <v>2.0</v>
      </c>
      <c r="BU1308" s="1">
        <v>2.0</v>
      </c>
      <c r="BV1308" s="1">
        <v>3.0</v>
      </c>
      <c r="BW1308" s="1">
        <v>2.0</v>
      </c>
      <c r="BX1308" s="1">
        <v>1.0</v>
      </c>
      <c r="BY1308" s="1">
        <v>1.0</v>
      </c>
      <c r="BZ1308" s="1">
        <v>1.0</v>
      </c>
      <c r="CA1308" s="64">
        <f t="shared" si="32"/>
        <v>198</v>
      </c>
      <c r="CB1308" s="45">
        <f t="shared" si="33"/>
        <v>39</v>
      </c>
      <c r="CC1308" s="45">
        <f t="shared" si="34"/>
        <v>15</v>
      </c>
      <c r="CD1308" s="45">
        <f t="shared" si="35"/>
        <v>9</v>
      </c>
      <c r="CE1308" s="45">
        <f t="shared" si="36"/>
        <v>14</v>
      </c>
      <c r="CF1308" s="45">
        <f t="shared" si="37"/>
        <v>14</v>
      </c>
      <c r="CG1308" s="45">
        <f t="shared" si="38"/>
        <v>37</v>
      </c>
      <c r="CH1308" s="45">
        <f t="shared" si="39"/>
        <v>15</v>
      </c>
      <c r="CI1308" s="45">
        <f t="shared" si="40"/>
        <v>0.8</v>
      </c>
      <c r="CJ1308">
        <f t="shared" si="10"/>
        <v>33</v>
      </c>
      <c r="CK1308" s="45">
        <f t="shared" si="41"/>
        <v>14</v>
      </c>
      <c r="CM1308" s="40">
        <f>VLOOKUP(CB1308,'PROMIS 57 T-Score Conversions'!Q$3:R$35,2,TRUE)</f>
        <v>53</v>
      </c>
      <c r="CN1308" s="44" t="str">
        <f t="shared" si="20"/>
        <v>Normal</v>
      </c>
      <c r="CO1308" s="40">
        <f>VLOOKUP(CC1308,'PROMIS 57 T-Score Conversions'!A$3:B$35,2,TRUE)</f>
        <v>53.2</v>
      </c>
      <c r="CP1308" s="39" t="str">
        <f t="shared" si="21"/>
        <v>Mild</v>
      </c>
      <c r="CQ1308" s="40">
        <f>VLOOKUP(CD1308,'PROMIS 57 T-Score Conversions'!E$3:F$35,2,TRUE)</f>
        <v>44.7</v>
      </c>
      <c r="CR1308" s="39" t="str">
        <f t="shared" si="22"/>
        <v>Normal</v>
      </c>
      <c r="CS1308" s="40">
        <f>VLOOKUP(CE1308,'PROMIS 57 T-Score Conversions'!U$3:V$35,2,TRUE)</f>
        <v>46.9</v>
      </c>
      <c r="CT1308" s="39" t="str">
        <f t="shared" si="42"/>
        <v>Normal</v>
      </c>
      <c r="CU1308" s="40">
        <f>VLOOKUP(CF1308,'PROMIS 57 T-Score Conversions'!Y$3:Z$35,2,TRUE)</f>
        <v>42.9</v>
      </c>
      <c r="CV1308" s="39" t="str">
        <f t="shared" si="24"/>
        <v>Normal</v>
      </c>
      <c r="CW1308" s="40">
        <f>vlookup(CG1308,'PROMIS 57 T-Score Conversions'!M$3:N$35,2,TRUE)</f>
        <v>56.8</v>
      </c>
      <c r="CX1308" s="39" t="str">
        <f t="shared" si="25"/>
        <v>Normal</v>
      </c>
      <c r="CY1308" s="40">
        <f>VLOOKup(CH1308,'PROMIS 57 T-Score Conversions'!I$3:J$35,2,TRUE)</f>
        <v>55</v>
      </c>
      <c r="CZ1308" s="39" t="str">
        <f t="shared" si="26"/>
        <v>Mild</v>
      </c>
      <c r="DA1308" s="37">
        <f>VLOOKUP(CJ1308,'PROMIS 57 T-Score Conversions'!AC$3:AD$35,2,TRUE)</f>
        <v>48.18</v>
      </c>
      <c r="DB1308" s="44" t="str">
        <f t="shared" si="30"/>
        <v>Normal</v>
      </c>
      <c r="DC1308" s="40">
        <f>VLOOKUP(CK1308,'PROMIS 57 T-Score Conversions'!AG$3:AH$35,2,TRUE)</f>
        <v>34.01</v>
      </c>
      <c r="DD1308" s="39" t="str">
        <f t="shared" si="31"/>
        <v>Normal</v>
      </c>
    </row>
    <row r="1309">
      <c r="A1309" s="1" t="b">
        <v>1</v>
      </c>
      <c r="B1309" s="1" t="b">
        <v>1</v>
      </c>
      <c r="C1309" s="20">
        <v>44299.58136697917</v>
      </c>
      <c r="D1309" s="1" t="s">
        <v>301</v>
      </c>
      <c r="E1309" s="1">
        <v>2066.0</v>
      </c>
      <c r="F1309" s="1">
        <v>4.0</v>
      </c>
      <c r="G1309" s="1">
        <v>3.0</v>
      </c>
      <c r="H1309" s="1">
        <v>4.0</v>
      </c>
      <c r="I1309" s="1">
        <v>2.0</v>
      </c>
      <c r="J1309" s="1">
        <v>2.0</v>
      </c>
      <c r="K1309" s="1">
        <v>4.0</v>
      </c>
      <c r="L1309" s="1">
        <v>4.0</v>
      </c>
      <c r="M1309" s="1">
        <v>2.0</v>
      </c>
      <c r="N1309" s="1">
        <v>3.0</v>
      </c>
      <c r="O1309" s="1">
        <v>2.0</v>
      </c>
      <c r="P1309" s="1">
        <v>2.0</v>
      </c>
      <c r="Q1309" s="1">
        <v>2.0</v>
      </c>
      <c r="R1309" s="1">
        <v>3.0</v>
      </c>
      <c r="S1309" s="1">
        <v>2.0</v>
      </c>
      <c r="T1309" s="1">
        <v>2.0</v>
      </c>
      <c r="U1309" s="1">
        <v>3.0</v>
      </c>
      <c r="V1309" s="1">
        <v>2.0</v>
      </c>
      <c r="W1309" s="1">
        <v>1.0</v>
      </c>
      <c r="X1309" s="1">
        <v>1.0</v>
      </c>
      <c r="Y1309" s="1">
        <v>1.0</v>
      </c>
      <c r="Z1309" s="1">
        <v>2.0</v>
      </c>
      <c r="AA1309" s="1">
        <v>2.0</v>
      </c>
      <c r="AB1309" s="1">
        <v>2.0</v>
      </c>
      <c r="AC1309" s="1">
        <v>2.0</v>
      </c>
      <c r="AD1309" s="1">
        <v>5.0</v>
      </c>
      <c r="AE1309" s="1">
        <v>4.0</v>
      </c>
      <c r="AF1309" s="1">
        <v>4.0</v>
      </c>
      <c r="AG1309" s="1">
        <v>4.0</v>
      </c>
      <c r="AH1309" s="1">
        <v>4.0</v>
      </c>
      <c r="AI1309" s="1">
        <v>5.0</v>
      </c>
      <c r="AJ1309" s="1">
        <v>4.0</v>
      </c>
      <c r="AK1309" s="1">
        <v>4.0</v>
      </c>
      <c r="AL1309" s="1">
        <v>2.0</v>
      </c>
      <c r="AM1309" s="1">
        <v>2.0</v>
      </c>
      <c r="AN1309" s="1">
        <v>5.0</v>
      </c>
      <c r="AO1309" s="1">
        <v>1.0</v>
      </c>
      <c r="AP1309" s="1">
        <v>1.0</v>
      </c>
      <c r="AQ1309" s="1">
        <v>1.0</v>
      </c>
      <c r="AR1309" s="1">
        <v>1.0</v>
      </c>
      <c r="AS1309" s="1">
        <v>4.0</v>
      </c>
      <c r="AT1309" s="1">
        <v>2.0</v>
      </c>
      <c r="AU1309" s="1">
        <v>2.0</v>
      </c>
      <c r="AV1309" s="1">
        <v>2.0</v>
      </c>
      <c r="AW1309" s="1">
        <v>2.0</v>
      </c>
      <c r="AX1309" s="1">
        <v>1.0</v>
      </c>
      <c r="AY1309" s="1">
        <v>1.0</v>
      </c>
      <c r="AZ1309" s="1">
        <v>2.0</v>
      </c>
      <c r="BA1309" s="1">
        <v>2.0</v>
      </c>
      <c r="BB1309" s="1">
        <v>4.0</v>
      </c>
      <c r="BC1309" s="1">
        <v>4.0</v>
      </c>
      <c r="BD1309" s="1">
        <v>5.0</v>
      </c>
      <c r="BE1309" s="1">
        <v>4.0</v>
      </c>
      <c r="BF1309" s="1">
        <v>5.0</v>
      </c>
      <c r="BG1309" s="1">
        <v>5.0</v>
      </c>
      <c r="BH1309" s="1">
        <v>5.0</v>
      </c>
      <c r="BI1309" s="1">
        <v>5.0</v>
      </c>
      <c r="BJ1309" s="1">
        <v>8.0</v>
      </c>
      <c r="BK1309" s="1">
        <v>2.0</v>
      </c>
      <c r="BL1309" s="1">
        <v>2.0</v>
      </c>
      <c r="BM1309" s="1">
        <v>2.0</v>
      </c>
      <c r="BN1309" s="1">
        <v>3.0</v>
      </c>
      <c r="BO1309" s="1">
        <v>2.0</v>
      </c>
      <c r="BP1309" s="1">
        <v>2.0</v>
      </c>
      <c r="BQ1309" s="1">
        <v>2.0</v>
      </c>
      <c r="BR1309" s="1">
        <v>2.0</v>
      </c>
      <c r="BS1309" s="1">
        <v>4.0</v>
      </c>
      <c r="BT1309" s="1">
        <v>4.0</v>
      </c>
      <c r="BU1309" s="1">
        <v>4.0</v>
      </c>
      <c r="BV1309" s="1">
        <v>4.0</v>
      </c>
      <c r="BW1309" s="1">
        <v>4.0</v>
      </c>
      <c r="BX1309" s="1">
        <v>4.0</v>
      </c>
      <c r="BY1309" s="1">
        <v>4.0</v>
      </c>
      <c r="BZ1309" s="1">
        <v>4.0</v>
      </c>
      <c r="CA1309" s="64">
        <f t="shared" si="32"/>
        <v>216</v>
      </c>
      <c r="CB1309" s="45">
        <f t="shared" si="33"/>
        <v>25</v>
      </c>
      <c r="CC1309" s="45">
        <f t="shared" si="34"/>
        <v>19</v>
      </c>
      <c r="CD1309" s="45">
        <f t="shared" si="35"/>
        <v>13</v>
      </c>
      <c r="CE1309" s="45">
        <f t="shared" si="36"/>
        <v>34</v>
      </c>
      <c r="CF1309" s="45">
        <f t="shared" si="37"/>
        <v>17</v>
      </c>
      <c r="CG1309" s="45">
        <f t="shared" si="38"/>
        <v>14</v>
      </c>
      <c r="CH1309" s="45">
        <f t="shared" si="39"/>
        <v>37</v>
      </c>
      <c r="CI1309" s="45">
        <f t="shared" si="40"/>
        <v>0.8</v>
      </c>
      <c r="CJ1309">
        <f t="shared" si="10"/>
        <v>17</v>
      </c>
      <c r="CK1309" s="45">
        <f t="shared" si="41"/>
        <v>32</v>
      </c>
      <c r="CM1309" s="40">
        <f>VLOOKUP(CB1309,'PROMIS 57 T-Score Conversions'!Q$3:R$35,2,TRUE)</f>
        <v>38.8</v>
      </c>
      <c r="CN1309" s="44" t="str">
        <f t="shared" si="20"/>
        <v>Moderate</v>
      </c>
      <c r="CO1309" s="40">
        <f>VLOOKUP(CC1309,'PROMIS 57 T-Score Conversions'!A$3:B$35,2,TRUE)</f>
        <v>57.4</v>
      </c>
      <c r="CP1309" s="39" t="str">
        <f t="shared" si="21"/>
        <v>Moderate</v>
      </c>
      <c r="CQ1309" s="40">
        <f>VLOOKUP(CD1309,'PROMIS 57 T-Score Conversions'!E$3:F$35,2,TRUE)</f>
        <v>52.1</v>
      </c>
      <c r="CR1309" s="39" t="str">
        <f t="shared" si="22"/>
        <v>Normal</v>
      </c>
      <c r="CS1309" s="40">
        <f>VLOOKUP(CE1309,'PROMIS 57 T-Score Conversions'!U$3:V$35,2,TRUE)</f>
        <v>67.5</v>
      </c>
      <c r="CT1309" s="39" t="str">
        <f t="shared" si="42"/>
        <v>Moderate</v>
      </c>
      <c r="CU1309" s="40">
        <f>VLOOKUP(CF1309,'PROMIS 57 T-Score Conversions'!Y$3:Z$35,2,TRUE)</f>
        <v>46.7</v>
      </c>
      <c r="CV1309" s="39" t="str">
        <f t="shared" si="24"/>
        <v>Normal</v>
      </c>
      <c r="CW1309" s="40">
        <f>vlookup(CG1309,'PROMIS 57 T-Score Conversions'!M$3:N$35,2,TRUE)</f>
        <v>35.3</v>
      </c>
      <c r="CX1309" s="39" t="str">
        <f t="shared" si="25"/>
        <v>Moderate</v>
      </c>
      <c r="CY1309" s="40">
        <f>VLOOKup(CH1309,'PROMIS 57 T-Score Conversions'!I$3:J$35,2,TRUE)</f>
        <v>71</v>
      </c>
      <c r="CZ1309" s="39" t="str">
        <f t="shared" si="26"/>
        <v>Severe</v>
      </c>
      <c r="DA1309" s="37">
        <f>VLOOKUP(CJ1309,'PROMIS 57 T-Score Conversions'!AC$3:AD$35,2,TRUE)</f>
        <v>34.75</v>
      </c>
      <c r="DB1309" s="44" t="str">
        <f t="shared" si="30"/>
        <v>Moderate</v>
      </c>
      <c r="DC1309" s="40">
        <f>VLOOKUP(CK1309,'PROMIS 57 T-Score Conversions'!AG$3:AH$35,2,TRUE)</f>
        <v>51.29</v>
      </c>
      <c r="DD1309" s="39" t="str">
        <f t="shared" si="31"/>
        <v>Normal</v>
      </c>
    </row>
    <row r="1310">
      <c r="A1310" s="1" t="b">
        <v>1</v>
      </c>
      <c r="B1310" s="1" t="b">
        <v>1</v>
      </c>
      <c r="C1310" s="20">
        <v>44299.768367743054</v>
      </c>
      <c r="D1310" s="1" t="s">
        <v>680</v>
      </c>
      <c r="E1310" s="1">
        <v>2531.0</v>
      </c>
      <c r="F1310" s="1">
        <v>2.0</v>
      </c>
      <c r="G1310" s="1">
        <v>4.0</v>
      </c>
      <c r="H1310" s="1">
        <v>5.0</v>
      </c>
      <c r="I1310" s="1">
        <v>2.0</v>
      </c>
      <c r="J1310" s="1">
        <v>2.0</v>
      </c>
      <c r="K1310" s="1">
        <v>3.0</v>
      </c>
      <c r="L1310" s="1">
        <v>5.0</v>
      </c>
      <c r="M1310" s="1">
        <v>3.0</v>
      </c>
      <c r="N1310" s="1">
        <v>1.0</v>
      </c>
      <c r="O1310" s="1">
        <v>4.0</v>
      </c>
      <c r="P1310" s="1">
        <v>4.0</v>
      </c>
      <c r="Q1310" s="1">
        <v>4.0</v>
      </c>
      <c r="R1310" s="1">
        <v>3.0</v>
      </c>
      <c r="S1310" s="1">
        <v>5.0</v>
      </c>
      <c r="T1310" s="1">
        <v>4.0</v>
      </c>
      <c r="U1310" s="1">
        <v>5.0</v>
      </c>
      <c r="V1310" s="1">
        <v>4.0</v>
      </c>
      <c r="W1310" s="1">
        <v>3.0</v>
      </c>
      <c r="X1310" s="1">
        <v>4.0</v>
      </c>
      <c r="Y1310" s="1">
        <v>5.0</v>
      </c>
      <c r="Z1310" s="1">
        <v>3.0</v>
      </c>
      <c r="AA1310" s="1">
        <v>5.0</v>
      </c>
      <c r="AB1310" s="1">
        <v>2.0</v>
      </c>
      <c r="AC1310" s="1">
        <v>4.0</v>
      </c>
      <c r="AD1310" s="1">
        <v>5.0</v>
      </c>
      <c r="AE1310" s="1">
        <v>4.0</v>
      </c>
      <c r="AF1310" s="1">
        <v>5.0</v>
      </c>
      <c r="AG1310" s="1">
        <v>4.0</v>
      </c>
      <c r="AH1310" s="1">
        <v>5.0</v>
      </c>
      <c r="AI1310" s="1">
        <v>5.0</v>
      </c>
      <c r="AJ1310" s="1">
        <v>5.0</v>
      </c>
      <c r="AK1310" s="1">
        <v>3.0</v>
      </c>
      <c r="AL1310" s="1">
        <v>4.0</v>
      </c>
      <c r="AM1310" s="1">
        <v>5.0</v>
      </c>
      <c r="AN1310" s="1">
        <v>5.0</v>
      </c>
      <c r="AO1310" s="1">
        <v>5.0</v>
      </c>
      <c r="AP1310" s="1">
        <v>5.0</v>
      </c>
      <c r="AQ1310" s="1">
        <v>5.0</v>
      </c>
      <c r="AR1310" s="1">
        <v>5.0</v>
      </c>
      <c r="AS1310" s="1">
        <v>5.0</v>
      </c>
      <c r="AT1310" s="1">
        <v>1.0</v>
      </c>
      <c r="AU1310" s="1">
        <v>2.0</v>
      </c>
      <c r="AV1310" s="1">
        <v>1.0</v>
      </c>
      <c r="AW1310" s="1">
        <v>1.0</v>
      </c>
      <c r="AX1310" s="1">
        <v>1.0</v>
      </c>
      <c r="AY1310" s="1">
        <v>1.0</v>
      </c>
      <c r="AZ1310" s="1">
        <v>1.0</v>
      </c>
      <c r="BA1310" s="1">
        <v>1.0</v>
      </c>
      <c r="BB1310" s="1">
        <v>4.0</v>
      </c>
      <c r="BC1310" s="1">
        <v>4.0</v>
      </c>
      <c r="BD1310" s="1">
        <v>5.0</v>
      </c>
      <c r="BE1310" s="1">
        <v>4.0</v>
      </c>
      <c r="BF1310" s="1">
        <v>5.0</v>
      </c>
      <c r="BG1310" s="1">
        <v>5.0</v>
      </c>
      <c r="BH1310" s="1">
        <v>5.0</v>
      </c>
      <c r="BI1310" s="1">
        <v>4.0</v>
      </c>
      <c r="BJ1310" s="1">
        <v>3.0</v>
      </c>
      <c r="BK1310" s="1">
        <v>2.0</v>
      </c>
      <c r="BL1310" s="1">
        <v>2.0</v>
      </c>
      <c r="BM1310" s="1">
        <v>2.0</v>
      </c>
      <c r="BN1310" s="1">
        <v>2.0</v>
      </c>
      <c r="BO1310" s="1">
        <v>3.0</v>
      </c>
      <c r="BP1310" s="1">
        <v>2.0</v>
      </c>
      <c r="BQ1310" s="1">
        <v>2.0</v>
      </c>
      <c r="BR1310" s="1">
        <v>2.0</v>
      </c>
      <c r="BS1310" s="1">
        <v>4.0</v>
      </c>
      <c r="BT1310" s="1">
        <v>4.0</v>
      </c>
      <c r="BU1310" s="1">
        <v>4.0</v>
      </c>
      <c r="BV1310" s="1">
        <v>4.0</v>
      </c>
      <c r="BW1310" s="1">
        <v>5.0</v>
      </c>
      <c r="BX1310" s="1">
        <v>2.0</v>
      </c>
      <c r="BY1310" s="1">
        <v>3.0</v>
      </c>
      <c r="BZ1310" s="1">
        <v>4.0</v>
      </c>
      <c r="CA1310" s="64">
        <f t="shared" si="32"/>
        <v>256</v>
      </c>
      <c r="CB1310" s="45">
        <f t="shared" si="33"/>
        <v>26</v>
      </c>
      <c r="CC1310" s="45">
        <f t="shared" si="34"/>
        <v>30</v>
      </c>
      <c r="CD1310" s="45">
        <f t="shared" si="35"/>
        <v>30</v>
      </c>
      <c r="CE1310" s="45">
        <f t="shared" si="36"/>
        <v>36</v>
      </c>
      <c r="CF1310" s="45">
        <f t="shared" si="37"/>
        <v>39</v>
      </c>
      <c r="CG1310" s="45">
        <f t="shared" si="38"/>
        <v>9</v>
      </c>
      <c r="CH1310" s="45">
        <f t="shared" si="39"/>
        <v>36</v>
      </c>
      <c r="CI1310" s="45">
        <f t="shared" si="40"/>
        <v>0.3</v>
      </c>
      <c r="CJ1310">
        <f t="shared" si="10"/>
        <v>17</v>
      </c>
      <c r="CK1310" s="45">
        <f t="shared" si="41"/>
        <v>30</v>
      </c>
      <c r="CM1310" s="40">
        <f>VLOOKUP(CB1310,'PROMIS 57 T-Score Conversions'!Q$3:R$35,2,TRUE)</f>
        <v>39.5</v>
      </c>
      <c r="CN1310" s="44" t="str">
        <f t="shared" si="20"/>
        <v>Moderate</v>
      </c>
      <c r="CO1310" s="40">
        <f>VLOOKUP(CC1310,'PROMIS 57 T-Score Conversions'!A$3:B$35,2,TRUE)</f>
        <v>68.7</v>
      </c>
      <c r="CP1310" s="39" t="str">
        <f t="shared" si="21"/>
        <v>Severe</v>
      </c>
      <c r="CQ1310" s="40">
        <f>VLOOKUP(CD1310,'PROMIS 57 T-Score Conversions'!E$3:F$35,2,TRUE)</f>
        <v>67.7</v>
      </c>
      <c r="CR1310" s="39" t="str">
        <f t="shared" si="22"/>
        <v>Moderate</v>
      </c>
      <c r="CS1310" s="40">
        <f>VLOOKUP(CE1310,'PROMIS 57 T-Score Conversions'!U$3:V$35,2,TRUE)</f>
        <v>69.8</v>
      </c>
      <c r="CT1310" s="39" t="str">
        <f t="shared" si="42"/>
        <v>Moderate</v>
      </c>
      <c r="CU1310" s="40">
        <f>VLOOKUP(CF1310,'PROMIS 57 T-Score Conversions'!Y$3:Z$35,2,TRUE)</f>
        <v>73</v>
      </c>
      <c r="CV1310" s="39" t="str">
        <f t="shared" si="24"/>
        <v>Severe</v>
      </c>
      <c r="CW1310" s="40">
        <f>vlookup(CG1310,'PROMIS 57 T-Score Conversions'!M$3:N$35,2,TRUE)</f>
        <v>29.7</v>
      </c>
      <c r="CX1310" s="39" t="str">
        <f t="shared" si="25"/>
        <v>Severe</v>
      </c>
      <c r="CY1310" s="40">
        <f>VLOOKup(CH1310,'PROMIS 57 T-Score Conversions'!I$3:J$35,2,TRUE)</f>
        <v>70.1</v>
      </c>
      <c r="CZ1310" s="39" t="str">
        <f t="shared" si="26"/>
        <v>Severe</v>
      </c>
      <c r="DA1310" s="37">
        <f>VLOOKUP(CJ1310,'PROMIS 57 T-Score Conversions'!AC$3:AD$35,2,TRUE)</f>
        <v>34.75</v>
      </c>
      <c r="DB1310" s="44" t="str">
        <f t="shared" si="30"/>
        <v>Moderate</v>
      </c>
      <c r="DC1310" s="40">
        <f>VLOOKUP(CK1310,'PROMIS 57 T-Score Conversions'!AG$3:AH$35,2,TRUE)</f>
        <v>49.17</v>
      </c>
      <c r="DD1310" s="39" t="str">
        <f t="shared" si="31"/>
        <v>Normal</v>
      </c>
    </row>
    <row r="1311">
      <c r="A1311" s="1" t="b">
        <v>1</v>
      </c>
      <c r="B1311" s="1" t="b">
        <v>1</v>
      </c>
      <c r="C1311" s="20">
        <v>44300.01679638889</v>
      </c>
      <c r="D1311" s="1" t="s">
        <v>352</v>
      </c>
      <c r="E1311" s="1">
        <v>2140.0</v>
      </c>
      <c r="F1311" s="1">
        <v>2.0</v>
      </c>
      <c r="G1311" s="1">
        <v>3.0</v>
      </c>
      <c r="H1311" s="1">
        <v>3.0</v>
      </c>
      <c r="I1311" s="1">
        <v>3.0</v>
      </c>
      <c r="J1311" s="1">
        <v>1.0</v>
      </c>
      <c r="K1311" s="1">
        <v>2.0</v>
      </c>
      <c r="L1311" s="1">
        <v>3.0</v>
      </c>
      <c r="M1311" s="1">
        <v>1.0</v>
      </c>
      <c r="N1311" s="1">
        <v>2.0</v>
      </c>
      <c r="O1311" s="1">
        <v>3.0</v>
      </c>
      <c r="P1311" s="1">
        <v>4.0</v>
      </c>
      <c r="Q1311" s="1">
        <v>3.0</v>
      </c>
      <c r="R1311" s="1">
        <v>3.0</v>
      </c>
      <c r="S1311" s="1">
        <v>3.0</v>
      </c>
      <c r="T1311" s="1">
        <v>4.0</v>
      </c>
      <c r="U1311" s="1">
        <v>3.0</v>
      </c>
      <c r="V1311" s="1">
        <v>2.0</v>
      </c>
      <c r="W1311" s="1">
        <v>4.0</v>
      </c>
      <c r="X1311" s="1">
        <v>3.0</v>
      </c>
      <c r="Y1311" s="1">
        <v>3.0</v>
      </c>
      <c r="Z1311" s="1">
        <v>2.0</v>
      </c>
      <c r="AA1311" s="1">
        <v>3.0</v>
      </c>
      <c r="AB1311" s="1">
        <v>3.0</v>
      </c>
      <c r="AC1311" s="1">
        <v>2.0</v>
      </c>
      <c r="AD1311" s="1">
        <v>4.0</v>
      </c>
      <c r="AE1311" s="1">
        <v>5.0</v>
      </c>
      <c r="AF1311" s="1">
        <v>4.0</v>
      </c>
      <c r="AG1311" s="1">
        <v>3.0</v>
      </c>
      <c r="AH1311" s="1">
        <v>5.0</v>
      </c>
      <c r="AI1311" s="1">
        <v>5.0</v>
      </c>
      <c r="AJ1311" s="1">
        <v>3.0</v>
      </c>
      <c r="AK1311" s="1">
        <v>4.0</v>
      </c>
      <c r="AL1311" s="1">
        <v>4.0</v>
      </c>
      <c r="AM1311" s="1">
        <v>4.0</v>
      </c>
      <c r="AN1311" s="1">
        <v>4.0</v>
      </c>
      <c r="AO1311" s="1">
        <v>3.0</v>
      </c>
      <c r="AP1311" s="1">
        <v>3.0</v>
      </c>
      <c r="AQ1311" s="1">
        <v>3.0</v>
      </c>
      <c r="AR1311" s="1">
        <v>2.0</v>
      </c>
      <c r="AS1311" s="1">
        <v>4.0</v>
      </c>
      <c r="AT1311" s="1">
        <v>2.0</v>
      </c>
      <c r="AU1311" s="1">
        <v>2.0</v>
      </c>
      <c r="AV1311" s="1">
        <v>2.0</v>
      </c>
      <c r="AW1311" s="1">
        <v>2.0</v>
      </c>
      <c r="AX1311" s="1">
        <v>2.0</v>
      </c>
      <c r="AY1311" s="1">
        <v>2.0</v>
      </c>
      <c r="AZ1311" s="1">
        <v>2.0</v>
      </c>
      <c r="BA1311" s="1">
        <v>2.0</v>
      </c>
      <c r="BB1311" s="1">
        <v>3.0</v>
      </c>
      <c r="BC1311" s="1">
        <v>3.0</v>
      </c>
      <c r="BD1311" s="1">
        <v>3.0</v>
      </c>
      <c r="BE1311" s="1">
        <v>4.0</v>
      </c>
      <c r="BF1311" s="1">
        <v>3.0</v>
      </c>
      <c r="BG1311" s="1">
        <v>3.0</v>
      </c>
      <c r="BH1311" s="1">
        <v>4.0</v>
      </c>
      <c r="BI1311" s="1">
        <v>3.0</v>
      </c>
      <c r="BJ1311" s="1">
        <v>6.0</v>
      </c>
      <c r="BK1311" s="1">
        <v>2.0</v>
      </c>
      <c r="BL1311" s="1">
        <v>2.0</v>
      </c>
      <c r="BM1311" s="1">
        <v>2.0</v>
      </c>
      <c r="BN1311" s="1">
        <v>3.0</v>
      </c>
      <c r="BO1311" s="1">
        <v>3.0</v>
      </c>
      <c r="BP1311" s="1">
        <v>2.0</v>
      </c>
      <c r="BQ1311" s="1">
        <v>2.0</v>
      </c>
      <c r="BR1311" s="1">
        <v>2.0</v>
      </c>
      <c r="BS1311" s="1">
        <v>4.0</v>
      </c>
      <c r="BT1311" s="1">
        <v>5.0</v>
      </c>
      <c r="BU1311" s="1">
        <v>4.0</v>
      </c>
      <c r="BV1311" s="1">
        <v>4.0</v>
      </c>
      <c r="BW1311" s="1">
        <v>4.0</v>
      </c>
      <c r="BX1311" s="1">
        <v>4.0</v>
      </c>
      <c r="BY1311" s="1">
        <v>3.0</v>
      </c>
      <c r="BZ1311" s="1">
        <v>4.0</v>
      </c>
      <c r="CA1311" s="64">
        <f t="shared" si="32"/>
        <v>223</v>
      </c>
      <c r="CB1311" s="45">
        <f t="shared" si="33"/>
        <v>18</v>
      </c>
      <c r="CC1311" s="45">
        <f t="shared" si="34"/>
        <v>25</v>
      </c>
      <c r="CD1311" s="45">
        <f t="shared" si="35"/>
        <v>22</v>
      </c>
      <c r="CE1311" s="45">
        <f t="shared" si="36"/>
        <v>33</v>
      </c>
      <c r="CF1311" s="45">
        <f t="shared" si="37"/>
        <v>27</v>
      </c>
      <c r="CG1311" s="45">
        <f t="shared" si="38"/>
        <v>16</v>
      </c>
      <c r="CH1311" s="45">
        <f t="shared" si="39"/>
        <v>26</v>
      </c>
      <c r="CI1311" s="45">
        <f t="shared" si="40"/>
        <v>0.6</v>
      </c>
      <c r="CJ1311">
        <f t="shared" si="10"/>
        <v>18</v>
      </c>
      <c r="CK1311" s="45">
        <f t="shared" si="41"/>
        <v>32</v>
      </c>
      <c r="CM1311" s="40">
        <f>VLOOKUP(CB1311,'PROMIS 57 T-Score Conversions'!Q$3:R$35,2,TRUE)</f>
        <v>34</v>
      </c>
      <c r="CN1311" s="44" t="str">
        <f t="shared" si="20"/>
        <v>Moderate</v>
      </c>
      <c r="CO1311" s="40">
        <f>VLOOKUP(CC1311,'PROMIS 57 T-Score Conversions'!A$3:B$35,2,TRUE)</f>
        <v>63.5</v>
      </c>
      <c r="CP1311" s="39" t="str">
        <f t="shared" si="21"/>
        <v>Moderate</v>
      </c>
      <c r="CQ1311" s="40">
        <f>VLOOKUP(CD1311,'PROMIS 57 T-Score Conversions'!E$3:F$35,2,TRUE)</f>
        <v>60.3</v>
      </c>
      <c r="CR1311" s="39" t="str">
        <f t="shared" si="22"/>
        <v>Moderate</v>
      </c>
      <c r="CS1311" s="40">
        <f>VLOOKUP(CE1311,'PROMIS 57 T-Score Conversions'!U$3:V$35,2,TRUE)</f>
        <v>66.4</v>
      </c>
      <c r="CT1311" s="39" t="str">
        <f t="shared" si="42"/>
        <v>Moderate</v>
      </c>
      <c r="CU1311" s="40">
        <f>VLOOKUP(CF1311,'PROMIS 57 T-Score Conversions'!Y$3:Z$35,2,TRUE)</f>
        <v>57.3</v>
      </c>
      <c r="CV1311" s="39" t="str">
        <f t="shared" si="24"/>
        <v>Mild</v>
      </c>
      <c r="CW1311" s="40">
        <f>vlookup(CG1311,'PROMIS 57 T-Score Conversions'!M$3:N$35,2,TRUE)</f>
        <v>36.9</v>
      </c>
      <c r="CX1311" s="39" t="str">
        <f t="shared" si="25"/>
        <v>Moderate</v>
      </c>
      <c r="CY1311" s="40">
        <f>VLOOKup(CH1311,'PROMIS 57 T-Score Conversions'!I$3:J$35,2,TRUE)</f>
        <v>62.8</v>
      </c>
      <c r="CZ1311" s="39" t="str">
        <f t="shared" si="26"/>
        <v>Moderate</v>
      </c>
      <c r="DA1311" s="37">
        <f>VLOOKUP(CJ1311,'PROMIS 57 T-Score Conversions'!AC$3:AD$35,2,TRUE)</f>
        <v>35.56</v>
      </c>
      <c r="DB1311" s="44" t="str">
        <f t="shared" si="30"/>
        <v>Moderate</v>
      </c>
      <c r="DC1311" s="40">
        <f>VLOOKUP(CK1311,'PROMIS 57 T-Score Conversions'!AG$3:AH$35,2,TRUE)</f>
        <v>51.29</v>
      </c>
      <c r="DD1311" s="39" t="str">
        <f t="shared" si="31"/>
        <v>Normal</v>
      </c>
    </row>
    <row r="1312">
      <c r="A1312" s="1" t="b">
        <v>1</v>
      </c>
      <c r="B1312" s="1" t="b">
        <v>1</v>
      </c>
      <c r="C1312" s="20">
        <v>44300.84160159722</v>
      </c>
      <c r="D1312" s="1" t="s">
        <v>309</v>
      </c>
      <c r="E1312" s="1">
        <v>2083.0</v>
      </c>
      <c r="F1312" s="1">
        <v>3.0</v>
      </c>
      <c r="G1312" s="1">
        <v>4.0</v>
      </c>
      <c r="H1312" s="1">
        <v>4.0</v>
      </c>
      <c r="I1312" s="1">
        <v>3.0</v>
      </c>
      <c r="J1312" s="1">
        <v>2.0</v>
      </c>
      <c r="K1312" s="1">
        <v>3.0</v>
      </c>
      <c r="L1312" s="1">
        <v>3.0</v>
      </c>
      <c r="M1312" s="1">
        <v>2.0</v>
      </c>
      <c r="N1312" s="1">
        <v>1.0</v>
      </c>
      <c r="O1312" s="1">
        <v>3.0</v>
      </c>
      <c r="P1312" s="1">
        <v>2.0</v>
      </c>
      <c r="Q1312" s="1">
        <v>3.0</v>
      </c>
      <c r="R1312" s="1">
        <v>3.0</v>
      </c>
      <c r="S1312" s="1">
        <v>3.0</v>
      </c>
      <c r="T1312" s="1">
        <v>4.0</v>
      </c>
      <c r="U1312" s="1">
        <v>4.0</v>
      </c>
      <c r="V1312" s="1">
        <v>1.0</v>
      </c>
      <c r="W1312" s="1">
        <v>2.0</v>
      </c>
      <c r="X1312" s="1">
        <v>3.0</v>
      </c>
      <c r="Y1312" s="1">
        <v>2.0</v>
      </c>
      <c r="Z1312" s="1">
        <v>3.0</v>
      </c>
      <c r="AA1312" s="1">
        <v>3.0</v>
      </c>
      <c r="AB1312" s="1">
        <v>2.0</v>
      </c>
      <c r="AC1312" s="1">
        <v>1.0</v>
      </c>
      <c r="AD1312" s="1">
        <v>5.0</v>
      </c>
      <c r="AE1312" s="1">
        <v>5.0</v>
      </c>
      <c r="AF1312" s="1">
        <v>4.0</v>
      </c>
      <c r="AG1312" s="1">
        <v>4.0</v>
      </c>
      <c r="AH1312" s="1">
        <v>5.0</v>
      </c>
      <c r="AI1312" s="1">
        <v>4.0</v>
      </c>
      <c r="AJ1312" s="1">
        <v>5.0</v>
      </c>
      <c r="AK1312" s="1">
        <v>4.0</v>
      </c>
      <c r="AL1312" s="1">
        <v>2.0</v>
      </c>
      <c r="AM1312" s="1">
        <v>2.0</v>
      </c>
      <c r="AN1312" s="1">
        <v>2.0</v>
      </c>
      <c r="AO1312" s="1">
        <v>3.0</v>
      </c>
      <c r="AP1312" s="1">
        <v>2.0</v>
      </c>
      <c r="AQ1312" s="1">
        <v>3.0</v>
      </c>
      <c r="AR1312" s="1">
        <v>2.0</v>
      </c>
      <c r="AS1312" s="1">
        <v>2.0</v>
      </c>
      <c r="AT1312" s="1">
        <v>2.0</v>
      </c>
      <c r="AU1312" s="1">
        <v>3.0</v>
      </c>
      <c r="AV1312" s="1">
        <v>2.0</v>
      </c>
      <c r="AW1312" s="1">
        <v>2.0</v>
      </c>
      <c r="AX1312" s="1">
        <v>3.0</v>
      </c>
      <c r="AY1312" s="1">
        <v>3.0</v>
      </c>
      <c r="AZ1312" s="1">
        <v>3.0</v>
      </c>
      <c r="BA1312" s="1">
        <v>2.0</v>
      </c>
      <c r="BB1312" s="1">
        <v>4.0</v>
      </c>
      <c r="BC1312" s="1">
        <v>4.0</v>
      </c>
      <c r="BD1312" s="1">
        <v>4.0</v>
      </c>
      <c r="BE1312" s="1">
        <v>4.0</v>
      </c>
      <c r="BF1312" s="1">
        <v>4.0</v>
      </c>
      <c r="BG1312" s="1">
        <v>4.0</v>
      </c>
      <c r="BH1312" s="1">
        <v>4.0</v>
      </c>
      <c r="BI1312" s="1">
        <v>4.0</v>
      </c>
      <c r="BJ1312" s="1">
        <v>8.0</v>
      </c>
      <c r="BK1312" s="1">
        <v>4.0</v>
      </c>
      <c r="BL1312" s="1">
        <v>3.0</v>
      </c>
      <c r="BM1312" s="1">
        <v>3.0</v>
      </c>
      <c r="BN1312" s="1">
        <v>4.0</v>
      </c>
      <c r="BO1312" s="1">
        <v>4.0</v>
      </c>
      <c r="BP1312" s="1">
        <v>3.0</v>
      </c>
      <c r="BQ1312" s="1">
        <v>3.0</v>
      </c>
      <c r="BR1312" s="1">
        <v>3.0</v>
      </c>
      <c r="BS1312" s="1">
        <v>2.0</v>
      </c>
      <c r="BT1312" s="1">
        <v>3.0</v>
      </c>
      <c r="BU1312" s="1">
        <v>2.0</v>
      </c>
      <c r="BV1312" s="1">
        <v>2.0</v>
      </c>
      <c r="BW1312" s="1">
        <v>4.0</v>
      </c>
      <c r="BX1312" s="1">
        <v>3.0</v>
      </c>
      <c r="BY1312" s="1">
        <v>3.0</v>
      </c>
      <c r="BZ1312" s="1">
        <v>3.0</v>
      </c>
      <c r="CA1312" s="64">
        <f t="shared" si="32"/>
        <v>227</v>
      </c>
      <c r="CB1312" s="45">
        <f t="shared" si="33"/>
        <v>24</v>
      </c>
      <c r="CC1312" s="45">
        <f t="shared" si="34"/>
        <v>23</v>
      </c>
      <c r="CD1312" s="45">
        <f t="shared" si="35"/>
        <v>17</v>
      </c>
      <c r="CE1312" s="45">
        <f t="shared" si="36"/>
        <v>36</v>
      </c>
      <c r="CF1312" s="45">
        <f t="shared" si="37"/>
        <v>18</v>
      </c>
      <c r="CG1312" s="45">
        <f t="shared" si="38"/>
        <v>20</v>
      </c>
      <c r="CH1312" s="45">
        <f t="shared" si="39"/>
        <v>32</v>
      </c>
      <c r="CI1312" s="45">
        <f t="shared" si="40"/>
        <v>0.8</v>
      </c>
      <c r="CJ1312">
        <f t="shared" si="10"/>
        <v>27</v>
      </c>
      <c r="CK1312" s="45">
        <f t="shared" si="41"/>
        <v>22</v>
      </c>
      <c r="CM1312" s="40">
        <f>VLOOKUP(CB1312,'PROMIS 57 T-Score Conversions'!Q$3:R$35,2,TRUE)</f>
        <v>38.1</v>
      </c>
      <c r="CN1312" s="44" t="str">
        <f t="shared" si="20"/>
        <v>Moderate</v>
      </c>
      <c r="CO1312" s="40">
        <f>VLOOKUP(CC1312,'PROMIS 57 T-Score Conversions'!A$3:B$35,2,TRUE)</f>
        <v>61.4</v>
      </c>
      <c r="CP1312" s="39" t="str">
        <f t="shared" si="21"/>
        <v>Moderate</v>
      </c>
      <c r="CQ1312" s="40">
        <f>VLOOKUP(CD1312,'PROMIS 57 T-Score Conversions'!E$3:F$35,2,TRUE)</f>
        <v>55.9</v>
      </c>
      <c r="CR1312" s="39" t="str">
        <f t="shared" si="22"/>
        <v>Mild</v>
      </c>
      <c r="CS1312" s="40">
        <f>VLOOKUP(CE1312,'PROMIS 57 T-Score Conversions'!U$3:V$35,2,TRUE)</f>
        <v>69.8</v>
      </c>
      <c r="CT1312" s="39" t="str">
        <f t="shared" si="42"/>
        <v>Moderate</v>
      </c>
      <c r="CU1312" s="40">
        <f>VLOOKUP(CF1312,'PROMIS 57 T-Score Conversions'!Y$3:Z$35,2,TRUE)</f>
        <v>47.9</v>
      </c>
      <c r="CV1312" s="39" t="str">
        <f t="shared" si="24"/>
        <v>Normal</v>
      </c>
      <c r="CW1312" s="40">
        <f>vlookup(CG1312,'PROMIS 57 T-Score Conversions'!M$3:N$35,2,TRUE)</f>
        <v>40.2</v>
      </c>
      <c r="CX1312" s="39" t="str">
        <f t="shared" si="25"/>
        <v>Mild</v>
      </c>
      <c r="CY1312" s="40">
        <f>VLOOKup(CH1312,'PROMIS 57 T-Score Conversions'!I$3:J$35,2,TRUE)</f>
        <v>66.9</v>
      </c>
      <c r="CZ1312" s="39" t="str">
        <f t="shared" si="26"/>
        <v>Moderate</v>
      </c>
      <c r="DA1312" s="37">
        <f>VLOOKUP(CJ1312,'PROMIS 57 T-Score Conversions'!AC$3:AD$35,2,TRUE)</f>
        <v>42.72</v>
      </c>
      <c r="DB1312" s="44" t="str">
        <f t="shared" si="30"/>
        <v>Mild</v>
      </c>
      <c r="DC1312" s="40">
        <f>VLOOKUP(CK1312,'PROMIS 57 T-Score Conversions'!AG$3:AH$35,2,TRUE)</f>
        <v>41.61</v>
      </c>
      <c r="DD1312" s="39" t="str">
        <f t="shared" si="31"/>
        <v>Normal</v>
      </c>
    </row>
    <row r="1313">
      <c r="A1313" s="1" t="b">
        <v>1</v>
      </c>
      <c r="B1313" s="1" t="b">
        <v>1</v>
      </c>
      <c r="C1313" s="20">
        <v>44301.76211884259</v>
      </c>
      <c r="D1313" s="1" t="s">
        <v>592</v>
      </c>
      <c r="E1313" s="1">
        <v>2458.0</v>
      </c>
      <c r="F1313" s="1">
        <v>4.0</v>
      </c>
      <c r="G1313" s="1">
        <v>3.0</v>
      </c>
      <c r="H1313" s="1">
        <v>5.0</v>
      </c>
      <c r="I1313" s="1">
        <v>3.0</v>
      </c>
      <c r="J1313" s="1">
        <v>3.0</v>
      </c>
      <c r="K1313" s="1">
        <v>4.0</v>
      </c>
      <c r="L1313" s="1">
        <v>5.0</v>
      </c>
      <c r="M1313" s="1">
        <v>3.0</v>
      </c>
      <c r="N1313" s="1">
        <v>2.0</v>
      </c>
      <c r="O1313" s="1">
        <v>4.0</v>
      </c>
      <c r="P1313" s="1">
        <v>3.0</v>
      </c>
      <c r="Q1313" s="1">
        <v>4.0</v>
      </c>
      <c r="R1313" s="1">
        <v>4.0</v>
      </c>
      <c r="S1313" s="1">
        <v>4.0</v>
      </c>
      <c r="T1313" s="1">
        <v>4.0</v>
      </c>
      <c r="U1313" s="1">
        <v>5.0</v>
      </c>
      <c r="V1313" s="1">
        <v>1.0</v>
      </c>
      <c r="W1313" s="1">
        <v>2.0</v>
      </c>
      <c r="X1313" s="1">
        <v>3.0</v>
      </c>
      <c r="Y1313" s="1">
        <v>2.0</v>
      </c>
      <c r="Z1313" s="1">
        <v>2.0</v>
      </c>
      <c r="AA1313" s="1">
        <v>4.0</v>
      </c>
      <c r="AB1313" s="1">
        <v>1.0</v>
      </c>
      <c r="AC1313" s="1">
        <v>3.0</v>
      </c>
      <c r="AD1313" s="1">
        <v>4.0</v>
      </c>
      <c r="AE1313" s="1">
        <v>4.0</v>
      </c>
      <c r="AF1313" s="1">
        <v>3.0</v>
      </c>
      <c r="AG1313" s="1">
        <v>3.0</v>
      </c>
      <c r="AH1313" s="1">
        <v>5.0</v>
      </c>
      <c r="AI1313" s="1">
        <v>4.0</v>
      </c>
      <c r="AJ1313" s="1">
        <v>4.0</v>
      </c>
      <c r="AK1313" s="1">
        <v>5.0</v>
      </c>
      <c r="AL1313" s="1">
        <v>4.0</v>
      </c>
      <c r="AM1313" s="1">
        <v>3.0</v>
      </c>
      <c r="AN1313" s="1">
        <v>4.0</v>
      </c>
      <c r="AO1313" s="1">
        <v>5.0</v>
      </c>
      <c r="AP1313" s="1">
        <v>4.0</v>
      </c>
      <c r="AQ1313" s="1">
        <v>4.0</v>
      </c>
      <c r="AR1313" s="1">
        <v>2.0</v>
      </c>
      <c r="AS1313" s="1">
        <v>4.0</v>
      </c>
      <c r="AT1313" s="1">
        <v>3.0</v>
      </c>
      <c r="AU1313" s="1">
        <v>2.0</v>
      </c>
      <c r="AV1313" s="1">
        <v>2.0</v>
      </c>
      <c r="AW1313" s="1">
        <v>2.0</v>
      </c>
      <c r="AX1313" s="1">
        <v>1.0</v>
      </c>
      <c r="AY1313" s="1">
        <v>1.0</v>
      </c>
      <c r="AZ1313" s="1">
        <v>1.0</v>
      </c>
      <c r="BA1313" s="1">
        <v>1.0</v>
      </c>
      <c r="BB1313" s="1">
        <v>3.0</v>
      </c>
      <c r="BC1313" s="1">
        <v>2.0</v>
      </c>
      <c r="BD1313" s="1">
        <v>4.0</v>
      </c>
      <c r="BE1313" s="1">
        <v>2.0</v>
      </c>
      <c r="BF1313" s="1">
        <v>5.0</v>
      </c>
      <c r="BG1313" s="1">
        <v>4.0</v>
      </c>
      <c r="BH1313" s="1">
        <v>4.0</v>
      </c>
      <c r="BI1313" s="1">
        <v>4.0</v>
      </c>
      <c r="BJ1313" s="1">
        <v>3.0</v>
      </c>
      <c r="BK1313" s="1">
        <v>1.0</v>
      </c>
      <c r="BL1313" s="1">
        <v>1.0</v>
      </c>
      <c r="BM1313" s="1">
        <v>2.0</v>
      </c>
      <c r="BN1313" s="1">
        <v>1.0</v>
      </c>
      <c r="BO1313" s="1">
        <v>2.0</v>
      </c>
      <c r="BP1313" s="1">
        <v>2.0</v>
      </c>
      <c r="BQ1313" s="1">
        <v>3.0</v>
      </c>
      <c r="BR1313" s="1">
        <v>3.0</v>
      </c>
      <c r="BS1313" s="1">
        <v>3.0</v>
      </c>
      <c r="BT1313" s="1">
        <v>4.0</v>
      </c>
      <c r="BU1313" s="1">
        <v>3.0</v>
      </c>
      <c r="BV1313" s="1">
        <v>4.0</v>
      </c>
      <c r="BW1313" s="1">
        <v>4.0</v>
      </c>
      <c r="BX1313" s="1">
        <v>2.0</v>
      </c>
      <c r="BY1313" s="1">
        <v>3.0</v>
      </c>
      <c r="BZ1313" s="1">
        <v>2.0</v>
      </c>
      <c r="CA1313" s="64">
        <f t="shared" si="32"/>
        <v>224</v>
      </c>
      <c r="CB1313" s="45">
        <f t="shared" si="33"/>
        <v>30</v>
      </c>
      <c r="CC1313" s="45">
        <f t="shared" si="34"/>
        <v>30</v>
      </c>
      <c r="CD1313" s="45">
        <f t="shared" si="35"/>
        <v>18</v>
      </c>
      <c r="CE1313" s="45">
        <f t="shared" si="36"/>
        <v>32</v>
      </c>
      <c r="CF1313" s="45">
        <f t="shared" si="37"/>
        <v>30</v>
      </c>
      <c r="CG1313" s="45">
        <f t="shared" si="38"/>
        <v>13</v>
      </c>
      <c r="CH1313" s="45">
        <f t="shared" si="39"/>
        <v>28</v>
      </c>
      <c r="CI1313" s="45">
        <f t="shared" si="40"/>
        <v>0.3</v>
      </c>
      <c r="CJ1313">
        <f t="shared" si="10"/>
        <v>15</v>
      </c>
      <c r="CK1313" s="45">
        <f t="shared" si="41"/>
        <v>25</v>
      </c>
      <c r="CM1313" s="40">
        <f>VLOOKUP(CB1313,'PROMIS 57 T-Score Conversions'!Q$3:R$35,2,TRUE)</f>
        <v>42.3</v>
      </c>
      <c r="CN1313" s="44" t="str">
        <f t="shared" si="20"/>
        <v>Mild</v>
      </c>
      <c r="CO1313" s="40">
        <f>VLOOKUP(CC1313,'PROMIS 57 T-Score Conversions'!A$3:B$35,2,TRUE)</f>
        <v>68.7</v>
      </c>
      <c r="CP1313" s="39" t="str">
        <f t="shared" si="21"/>
        <v>Severe</v>
      </c>
      <c r="CQ1313" s="40">
        <f>VLOOKUP(CD1313,'PROMIS 57 T-Score Conversions'!E$3:F$35,2,TRUE)</f>
        <v>56.8</v>
      </c>
      <c r="CR1313" s="39" t="str">
        <f t="shared" si="22"/>
        <v>Mild</v>
      </c>
      <c r="CS1313" s="40">
        <f>VLOOKUP(CE1313,'PROMIS 57 T-Score Conversions'!U$3:V$35,2,TRUE)</f>
        <v>65.3</v>
      </c>
      <c r="CT1313" s="39" t="str">
        <f t="shared" si="42"/>
        <v>Moderate</v>
      </c>
      <c r="CU1313" s="40">
        <f>VLOOKUP(CF1313,'PROMIS 57 T-Score Conversions'!Y$3:Z$35,2,TRUE)</f>
        <v>60.4</v>
      </c>
      <c r="CV1313" s="39" t="str">
        <f t="shared" si="24"/>
        <v>Moderate</v>
      </c>
      <c r="CW1313" s="40">
        <f>vlookup(CG1313,'PROMIS 57 T-Score Conversions'!M$3:N$35,2,TRUE)</f>
        <v>34.5</v>
      </c>
      <c r="CX1313" s="39" t="str">
        <f t="shared" si="25"/>
        <v>Moderate</v>
      </c>
      <c r="CY1313" s="40">
        <f>VLOOKup(CH1313,'PROMIS 57 T-Score Conversions'!I$3:J$35,2,TRUE)</f>
        <v>64.1</v>
      </c>
      <c r="CZ1313" s="39" t="str">
        <f t="shared" si="26"/>
        <v>Moderate</v>
      </c>
      <c r="DA1313" s="37">
        <f>VLOOKUP(CJ1313,'PROMIS 57 T-Score Conversions'!AC$3:AD$35,2,TRUE)</f>
        <v>33.06</v>
      </c>
      <c r="DB1313" s="44" t="str">
        <f t="shared" si="30"/>
        <v>Moderate</v>
      </c>
      <c r="DC1313" s="40">
        <f>VLOOKUP(CK1313,'PROMIS 57 T-Score Conversions'!AG$3:AH$35,2,TRUE)</f>
        <v>44.34</v>
      </c>
      <c r="DD1313" s="39" t="str">
        <f t="shared" si="31"/>
        <v>Normal</v>
      </c>
    </row>
    <row r="1314">
      <c r="A1314" t="b">
        <v>0</v>
      </c>
      <c r="B1314" t="b">
        <v>0</v>
      </c>
      <c r="C1314" s="20">
        <v>44301.76580005787</v>
      </c>
      <c r="D1314" s="1" t="s">
        <v>662</v>
      </c>
      <c r="E1314" s="1">
        <v>12900.0</v>
      </c>
      <c r="F1314" s="1">
        <v>2.0</v>
      </c>
      <c r="G1314" s="1">
        <v>2.0</v>
      </c>
      <c r="H1314" s="1">
        <v>3.0</v>
      </c>
      <c r="I1314" s="1">
        <v>3.0</v>
      </c>
      <c r="J1314" s="1">
        <v>2.0</v>
      </c>
      <c r="K1314" s="1">
        <v>2.0</v>
      </c>
      <c r="L1314" s="1">
        <v>2.0</v>
      </c>
      <c r="M1314" s="1">
        <v>2.0</v>
      </c>
      <c r="N1314" s="1">
        <v>3.0</v>
      </c>
      <c r="O1314" s="1">
        <v>4.0</v>
      </c>
      <c r="P1314" s="1">
        <v>3.0</v>
      </c>
      <c r="Q1314" s="1">
        <v>3.0</v>
      </c>
      <c r="R1314" s="1">
        <v>3.0</v>
      </c>
      <c r="S1314" s="1">
        <v>3.0</v>
      </c>
      <c r="T1314" s="1">
        <v>3.0</v>
      </c>
      <c r="U1314" s="1">
        <v>3.0</v>
      </c>
      <c r="V1314" s="1">
        <v>3.0</v>
      </c>
      <c r="W1314" s="1">
        <v>4.0</v>
      </c>
      <c r="X1314" s="1">
        <v>3.0</v>
      </c>
      <c r="Y1314" s="1">
        <v>4.0</v>
      </c>
      <c r="Z1314" s="1">
        <v>2.0</v>
      </c>
      <c r="AA1314" s="1">
        <v>3.0</v>
      </c>
      <c r="AB1314" s="1">
        <v>3.0</v>
      </c>
      <c r="AC1314" s="1">
        <v>4.0</v>
      </c>
      <c r="AD1314" s="1">
        <v>4.0</v>
      </c>
      <c r="AE1314" s="1">
        <v>3.0</v>
      </c>
      <c r="AF1314" s="1">
        <v>3.0</v>
      </c>
      <c r="AG1314" s="1">
        <v>2.0</v>
      </c>
      <c r="AH1314" s="1">
        <v>3.0</v>
      </c>
      <c r="AI1314" s="1">
        <v>4.0</v>
      </c>
      <c r="AJ1314" s="1">
        <v>3.0</v>
      </c>
      <c r="AK1314" s="1">
        <v>4.0</v>
      </c>
      <c r="AL1314" s="1">
        <v>3.0</v>
      </c>
      <c r="AM1314" s="1">
        <v>4.0</v>
      </c>
      <c r="AN1314" s="1">
        <v>3.0</v>
      </c>
      <c r="AO1314" s="1">
        <v>2.0</v>
      </c>
      <c r="AP1314" s="1">
        <v>3.0</v>
      </c>
      <c r="AQ1314" s="1">
        <v>3.0</v>
      </c>
      <c r="AR1314" s="1">
        <v>2.0</v>
      </c>
      <c r="AS1314" s="1">
        <v>4.0</v>
      </c>
      <c r="AT1314" s="1">
        <v>4.0</v>
      </c>
      <c r="AU1314" s="1">
        <v>4.0</v>
      </c>
      <c r="AV1314" s="1">
        <v>4.0</v>
      </c>
      <c r="AW1314" s="1">
        <v>4.0</v>
      </c>
      <c r="AX1314" s="1">
        <v>4.0</v>
      </c>
      <c r="AY1314" s="1">
        <v>4.0</v>
      </c>
      <c r="AZ1314" s="1">
        <v>4.0</v>
      </c>
      <c r="BA1314" s="1">
        <v>4.0</v>
      </c>
      <c r="BB1314" s="1">
        <v>4.0</v>
      </c>
      <c r="BC1314" s="1">
        <v>4.0</v>
      </c>
      <c r="BD1314" s="1">
        <v>4.0</v>
      </c>
      <c r="BE1314" s="1">
        <v>4.0</v>
      </c>
      <c r="BF1314" s="1">
        <v>4.0</v>
      </c>
      <c r="BG1314" s="1">
        <v>4.0</v>
      </c>
      <c r="BH1314" s="1">
        <v>4.0</v>
      </c>
      <c r="BI1314" s="1">
        <v>4.0</v>
      </c>
      <c r="BJ1314" s="1">
        <v>6.0</v>
      </c>
      <c r="BK1314" s="1">
        <v>3.0</v>
      </c>
      <c r="BL1314" s="1">
        <v>3.0</v>
      </c>
      <c r="BM1314" s="1">
        <v>3.0</v>
      </c>
      <c r="BN1314" s="1">
        <v>3.0</v>
      </c>
      <c r="BO1314" s="1">
        <v>3.0</v>
      </c>
      <c r="BP1314" s="1">
        <v>3.0</v>
      </c>
      <c r="BQ1314" s="1">
        <v>3.0</v>
      </c>
      <c r="BR1314" s="1">
        <v>3.0</v>
      </c>
      <c r="BS1314" s="1">
        <v>3.0</v>
      </c>
      <c r="BT1314" s="1">
        <v>3.0</v>
      </c>
      <c r="BU1314" s="1">
        <v>4.0</v>
      </c>
      <c r="BV1314" s="1">
        <v>4.0</v>
      </c>
      <c r="BW1314" s="1">
        <v>4.0</v>
      </c>
      <c r="BX1314" s="1">
        <v>3.0</v>
      </c>
      <c r="BY1314" s="1">
        <v>3.0</v>
      </c>
      <c r="BZ1314" s="1">
        <v>3.0</v>
      </c>
      <c r="CA1314" s="64">
        <f t="shared" si="32"/>
        <v>240</v>
      </c>
      <c r="CB1314" s="45">
        <f t="shared" si="33"/>
        <v>18</v>
      </c>
      <c r="CC1314" s="45">
        <f t="shared" si="34"/>
        <v>25</v>
      </c>
      <c r="CD1314" s="45">
        <f t="shared" si="35"/>
        <v>26</v>
      </c>
      <c r="CE1314" s="45">
        <f t="shared" si="36"/>
        <v>26</v>
      </c>
      <c r="CF1314" s="45">
        <f t="shared" si="37"/>
        <v>24</v>
      </c>
      <c r="CG1314" s="45">
        <f t="shared" si="38"/>
        <v>32</v>
      </c>
      <c r="CH1314" s="45">
        <f t="shared" si="39"/>
        <v>32</v>
      </c>
      <c r="CI1314" s="45">
        <f t="shared" si="40"/>
        <v>0.6</v>
      </c>
      <c r="CJ1314">
        <f t="shared" si="10"/>
        <v>24</v>
      </c>
      <c r="CK1314" s="45">
        <f t="shared" si="41"/>
        <v>27</v>
      </c>
      <c r="CM1314" s="40">
        <f>VLOOKUP(CB1314,'PROMIS 57 T-Score Conversions'!Q$3:R$35,2,TRUE)</f>
        <v>34</v>
      </c>
      <c r="CN1314" s="44" t="str">
        <f t="shared" si="20"/>
        <v>Moderate</v>
      </c>
      <c r="CO1314" s="40">
        <f>VLOOKUP(CC1314,'PROMIS 57 T-Score Conversions'!A$3:B$35,2,TRUE)</f>
        <v>63.5</v>
      </c>
      <c r="CP1314" s="39" t="str">
        <f t="shared" si="21"/>
        <v>Moderate</v>
      </c>
      <c r="CQ1314" s="40">
        <f>VLOOKUP(CD1314,'PROMIS 57 T-Score Conversions'!E$3:F$35,2,TRUE)</f>
        <v>63.9</v>
      </c>
      <c r="CR1314" s="39" t="str">
        <f t="shared" si="22"/>
        <v>Moderate</v>
      </c>
      <c r="CS1314" s="40">
        <f>VLOOKUP(CE1314,'PROMIS 57 T-Score Conversions'!U$3:V$35,2,TRUE)</f>
        <v>59.4</v>
      </c>
      <c r="CT1314" s="39" t="str">
        <f t="shared" si="42"/>
        <v>Mild</v>
      </c>
      <c r="CU1314" s="40">
        <f>VLOOKUP(CF1314,'PROMIS 57 T-Score Conversions'!Y$3:Z$35,2,TRUE)</f>
        <v>54.3</v>
      </c>
      <c r="CV1314" s="39" t="str">
        <f t="shared" si="24"/>
        <v>Normal</v>
      </c>
      <c r="CW1314" s="40">
        <f>vlookup(CG1314,'PROMIS 57 T-Score Conversions'!M$3:N$35,2,TRUE)</f>
        <v>51.7</v>
      </c>
      <c r="CX1314" s="39" t="str">
        <f t="shared" si="25"/>
        <v>Normal</v>
      </c>
      <c r="CY1314" s="40">
        <f>VLOOKup(CH1314,'PROMIS 57 T-Score Conversions'!I$3:J$35,2,TRUE)</f>
        <v>66.9</v>
      </c>
      <c r="CZ1314" s="39" t="str">
        <f t="shared" si="26"/>
        <v>Moderate</v>
      </c>
      <c r="DA1314" s="37">
        <f>VLOOKUP(CJ1314,'PROMIS 57 T-Score Conversions'!AC$3:AD$35,2,TRUE)</f>
        <v>40.29</v>
      </c>
      <c r="DB1314" s="44" t="str">
        <f t="shared" si="30"/>
        <v>Mild</v>
      </c>
      <c r="DC1314" s="40">
        <f>VLOOKUP(CK1314,'PROMIS 57 T-Score Conversions'!AG$3:AH$35,2,TRUE)</f>
        <v>46.21</v>
      </c>
      <c r="DD1314" s="39" t="str">
        <f t="shared" si="31"/>
        <v>Normal</v>
      </c>
    </row>
    <row r="1315">
      <c r="A1315" t="b">
        <v>0</v>
      </c>
      <c r="B1315" t="b">
        <v>0</v>
      </c>
      <c r="C1315" s="20">
        <v>44301.773871875004</v>
      </c>
      <c r="D1315" s="1" t="s">
        <v>477</v>
      </c>
      <c r="E1315" s="1">
        <v>2316.0</v>
      </c>
      <c r="F1315" s="1">
        <v>1.0</v>
      </c>
      <c r="G1315" s="1">
        <v>1.0</v>
      </c>
      <c r="H1315" s="1">
        <v>1.0</v>
      </c>
      <c r="I1315" s="1">
        <v>2.0</v>
      </c>
      <c r="J1315" s="1">
        <v>2.0</v>
      </c>
      <c r="K1315" s="1">
        <v>3.0</v>
      </c>
      <c r="L1315" s="1">
        <v>3.0</v>
      </c>
      <c r="M1315" s="1">
        <v>3.0</v>
      </c>
      <c r="N1315" s="1">
        <v>3.0</v>
      </c>
      <c r="O1315" s="1">
        <v>3.0</v>
      </c>
      <c r="P1315" s="1">
        <v>3.0</v>
      </c>
      <c r="Q1315" s="1">
        <v>3.0</v>
      </c>
      <c r="R1315" s="1">
        <v>3.0</v>
      </c>
      <c r="S1315" s="1">
        <v>3.0</v>
      </c>
      <c r="T1315" s="1">
        <v>3.0</v>
      </c>
      <c r="U1315" s="1">
        <v>3.0</v>
      </c>
      <c r="V1315" s="1">
        <v>3.0</v>
      </c>
      <c r="W1315" s="1">
        <v>3.0</v>
      </c>
      <c r="X1315" s="1">
        <v>3.0</v>
      </c>
      <c r="Y1315" s="1">
        <v>3.0</v>
      </c>
      <c r="Z1315" s="1">
        <v>3.0</v>
      </c>
      <c r="AA1315" s="1">
        <v>3.0</v>
      </c>
      <c r="AB1315" s="1">
        <v>3.0</v>
      </c>
      <c r="AC1315" s="1">
        <v>3.0</v>
      </c>
      <c r="AD1315" s="1">
        <v>3.0</v>
      </c>
      <c r="AE1315" s="1">
        <v>3.0</v>
      </c>
      <c r="AF1315" s="1">
        <v>3.0</v>
      </c>
      <c r="AG1315" s="1">
        <v>3.0</v>
      </c>
      <c r="AH1315" s="1">
        <v>3.0</v>
      </c>
      <c r="AI1315" s="1">
        <v>3.0</v>
      </c>
      <c r="AJ1315" s="1">
        <v>3.0</v>
      </c>
      <c r="AK1315" s="1">
        <v>3.0</v>
      </c>
      <c r="AL1315" s="1">
        <v>3.0</v>
      </c>
      <c r="AM1315" s="1">
        <v>3.0</v>
      </c>
      <c r="AN1315" s="1">
        <v>3.0</v>
      </c>
      <c r="AO1315" s="1">
        <v>3.0</v>
      </c>
      <c r="AP1315" s="1">
        <v>3.0</v>
      </c>
      <c r="AQ1315" s="1">
        <v>3.0</v>
      </c>
      <c r="AR1315" s="1">
        <v>3.0</v>
      </c>
      <c r="AS1315" s="1">
        <v>3.0</v>
      </c>
      <c r="AT1315" s="1">
        <v>3.0</v>
      </c>
      <c r="AU1315" s="1">
        <v>3.0</v>
      </c>
      <c r="AV1315" s="1">
        <v>3.0</v>
      </c>
      <c r="AW1315" s="1">
        <v>3.0</v>
      </c>
      <c r="AX1315" s="1">
        <v>3.0</v>
      </c>
      <c r="AY1315" s="1">
        <v>3.0</v>
      </c>
      <c r="AZ1315" s="1">
        <v>3.0</v>
      </c>
      <c r="BA1315" s="1">
        <v>3.0</v>
      </c>
      <c r="BB1315" s="1">
        <v>3.0</v>
      </c>
      <c r="BC1315" s="1">
        <v>3.0</v>
      </c>
      <c r="BD1315" s="1">
        <v>3.0</v>
      </c>
      <c r="BE1315" s="1">
        <v>3.0</v>
      </c>
      <c r="BF1315" s="1">
        <v>3.0</v>
      </c>
      <c r="BG1315" s="1">
        <v>3.0</v>
      </c>
      <c r="BH1315" s="1">
        <v>3.0</v>
      </c>
      <c r="BI1315" s="1">
        <v>3.0</v>
      </c>
      <c r="BJ1315" s="1">
        <v>5.0</v>
      </c>
      <c r="BK1315" s="1">
        <v>2.0</v>
      </c>
      <c r="BL1315" s="1">
        <v>2.0</v>
      </c>
      <c r="BM1315" s="1">
        <v>2.0</v>
      </c>
      <c r="BN1315" s="1">
        <v>2.0</v>
      </c>
      <c r="BO1315" s="1">
        <v>2.0</v>
      </c>
      <c r="BP1315" s="1">
        <v>2.0</v>
      </c>
      <c r="BQ1315" s="1">
        <v>2.0</v>
      </c>
      <c r="BR1315" s="1">
        <v>2.0</v>
      </c>
      <c r="BS1315" s="1">
        <v>2.0</v>
      </c>
      <c r="BT1315" s="1">
        <v>3.0</v>
      </c>
      <c r="BU1315" s="1">
        <v>4.0</v>
      </c>
      <c r="BV1315" s="1">
        <v>3.0</v>
      </c>
      <c r="BW1315" s="1">
        <v>2.0</v>
      </c>
      <c r="BX1315" s="1">
        <v>2.0</v>
      </c>
      <c r="BY1315" s="1">
        <v>3.0</v>
      </c>
      <c r="BZ1315" s="1">
        <v>3.0</v>
      </c>
      <c r="CA1315" s="64">
        <f t="shared" si="32"/>
        <v>203</v>
      </c>
      <c r="CB1315" s="45">
        <f t="shared" si="33"/>
        <v>16</v>
      </c>
      <c r="CC1315" s="45">
        <f t="shared" si="34"/>
        <v>24</v>
      </c>
      <c r="CD1315" s="45">
        <f t="shared" si="35"/>
        <v>24</v>
      </c>
      <c r="CE1315" s="45">
        <f t="shared" si="36"/>
        <v>24</v>
      </c>
      <c r="CF1315" s="45">
        <f t="shared" si="37"/>
        <v>24</v>
      </c>
      <c r="CG1315" s="45">
        <f t="shared" si="38"/>
        <v>24</v>
      </c>
      <c r="CH1315" s="45">
        <f t="shared" si="39"/>
        <v>24</v>
      </c>
      <c r="CI1315" s="45">
        <f t="shared" si="40"/>
        <v>0.5</v>
      </c>
      <c r="CJ1315">
        <f t="shared" si="10"/>
        <v>16</v>
      </c>
      <c r="CK1315" s="45">
        <f t="shared" si="41"/>
        <v>22</v>
      </c>
      <c r="CM1315" s="40">
        <f>VLOOKUP(CB1315,'PROMIS 57 T-Score Conversions'!Q$3:R$35,2,TRUE)</f>
        <v>32.5</v>
      </c>
      <c r="CN1315" s="44" t="str">
        <f t="shared" si="20"/>
        <v>Moderate</v>
      </c>
      <c r="CO1315" s="40">
        <f>VLOOKUP(CC1315,'PROMIS 57 T-Score Conversions'!A$3:B$35,2,TRUE)</f>
        <v>62.5</v>
      </c>
      <c r="CP1315" s="39" t="str">
        <f t="shared" si="21"/>
        <v>Moderate</v>
      </c>
      <c r="CQ1315" s="40">
        <f>VLOOKUP(CD1315,'PROMIS 57 T-Score Conversions'!E$3:F$35,2,TRUE)</f>
        <v>62.1</v>
      </c>
      <c r="CR1315" s="39" t="str">
        <f t="shared" si="22"/>
        <v>Moderate</v>
      </c>
      <c r="CS1315" s="40">
        <f>VLOOKUP(CE1315,'PROMIS 57 T-Score Conversions'!U$3:V$35,2,TRUE)</f>
        <v>57.5</v>
      </c>
      <c r="CT1315" s="39" t="str">
        <f t="shared" si="42"/>
        <v>Mild</v>
      </c>
      <c r="CU1315" s="40">
        <f>VLOOKUP(CF1315,'PROMIS 57 T-Score Conversions'!Y$3:Z$35,2,TRUE)</f>
        <v>54.3</v>
      </c>
      <c r="CV1315" s="39" t="str">
        <f t="shared" si="24"/>
        <v>Normal</v>
      </c>
      <c r="CW1315" s="40">
        <f>vlookup(CG1315,'PROMIS 57 T-Score Conversions'!M$3:N$35,2,TRUE)</f>
        <v>44</v>
      </c>
      <c r="CX1315" s="39" t="str">
        <f t="shared" si="25"/>
        <v>Mild</v>
      </c>
      <c r="CY1315" s="40">
        <f>VLOOKup(CH1315,'PROMIS 57 T-Score Conversions'!I$3:J$35,2,TRUE)</f>
        <v>61.5</v>
      </c>
      <c r="CZ1315" s="39" t="str">
        <f t="shared" si="26"/>
        <v>Moderate</v>
      </c>
      <c r="DA1315" s="37">
        <f>VLOOKUP(CJ1315,'PROMIS 57 T-Score Conversions'!AC$3:AD$35,2,TRUE)</f>
        <v>33.92</v>
      </c>
      <c r="DB1315" s="44" t="str">
        <f t="shared" si="30"/>
        <v>Moderate</v>
      </c>
      <c r="DC1315" s="40">
        <f>VLOOKUP(CK1315,'PROMIS 57 T-Score Conversions'!AG$3:AH$35,2,TRUE)</f>
        <v>41.61</v>
      </c>
      <c r="DD1315" s="39" t="str">
        <f t="shared" si="31"/>
        <v>Normal</v>
      </c>
    </row>
    <row r="1316">
      <c r="A1316" s="1" t="b">
        <v>1</v>
      </c>
      <c r="B1316" s="1" t="b">
        <v>1</v>
      </c>
      <c r="C1316" s="20">
        <v>44301.8366172338</v>
      </c>
      <c r="D1316" s="1" t="s">
        <v>639</v>
      </c>
      <c r="E1316" s="1">
        <v>2469.0</v>
      </c>
      <c r="F1316" s="1">
        <v>2.0</v>
      </c>
      <c r="G1316" s="1">
        <v>4.0</v>
      </c>
      <c r="H1316" s="1">
        <v>3.0</v>
      </c>
      <c r="I1316" s="1">
        <v>3.0</v>
      </c>
      <c r="J1316" s="1">
        <v>1.0</v>
      </c>
      <c r="K1316" s="1">
        <v>2.0</v>
      </c>
      <c r="L1316" s="1">
        <v>2.0</v>
      </c>
      <c r="M1316" s="1">
        <v>3.0</v>
      </c>
      <c r="N1316" s="1">
        <v>2.0</v>
      </c>
      <c r="O1316" s="1">
        <v>2.0</v>
      </c>
      <c r="P1316" s="1">
        <v>3.0</v>
      </c>
      <c r="Q1316" s="1">
        <v>3.0</v>
      </c>
      <c r="R1316" s="1">
        <v>3.0</v>
      </c>
      <c r="S1316" s="1">
        <v>3.0</v>
      </c>
      <c r="T1316" s="1">
        <v>3.0</v>
      </c>
      <c r="U1316" s="1">
        <v>3.0</v>
      </c>
      <c r="V1316" s="1">
        <v>2.0</v>
      </c>
      <c r="W1316" s="1">
        <v>2.0</v>
      </c>
      <c r="X1316" s="1">
        <v>2.0</v>
      </c>
      <c r="Y1316" s="1">
        <v>2.0</v>
      </c>
      <c r="Z1316" s="1">
        <v>2.0</v>
      </c>
      <c r="AA1316" s="1">
        <v>3.0</v>
      </c>
      <c r="AB1316" s="1">
        <v>3.0</v>
      </c>
      <c r="AC1316" s="1">
        <v>2.0</v>
      </c>
      <c r="AD1316" s="1">
        <v>5.0</v>
      </c>
      <c r="AE1316" s="1">
        <v>4.0</v>
      </c>
      <c r="AF1316" s="1">
        <v>4.0</v>
      </c>
      <c r="AG1316" s="1">
        <v>4.0</v>
      </c>
      <c r="AH1316" s="1">
        <v>4.0</v>
      </c>
      <c r="AI1316" s="1">
        <v>5.0</v>
      </c>
      <c r="AJ1316" s="1">
        <v>4.0</v>
      </c>
      <c r="AK1316" s="1">
        <v>5.0</v>
      </c>
      <c r="AL1316" s="1">
        <v>2.0</v>
      </c>
      <c r="AM1316" s="1">
        <v>3.0</v>
      </c>
      <c r="AN1316" s="1">
        <v>2.0</v>
      </c>
      <c r="AO1316" s="1">
        <v>2.0</v>
      </c>
      <c r="AP1316" s="1">
        <v>3.0</v>
      </c>
      <c r="AQ1316" s="1">
        <v>2.0</v>
      </c>
      <c r="AR1316" s="1">
        <v>1.0</v>
      </c>
      <c r="AS1316" s="1">
        <v>3.0</v>
      </c>
      <c r="AT1316" s="1">
        <v>3.0</v>
      </c>
      <c r="AU1316" s="1">
        <v>3.0</v>
      </c>
      <c r="AV1316" s="1">
        <v>1.0</v>
      </c>
      <c r="AW1316" s="1">
        <v>3.0</v>
      </c>
      <c r="AX1316" s="1">
        <v>1.0</v>
      </c>
      <c r="AY1316" s="1">
        <v>1.0</v>
      </c>
      <c r="AZ1316" s="1">
        <v>1.0</v>
      </c>
      <c r="BA1316" s="1">
        <v>1.0</v>
      </c>
      <c r="BB1316" s="1">
        <v>1.0</v>
      </c>
      <c r="BC1316" s="1">
        <v>1.0</v>
      </c>
      <c r="BD1316" s="1">
        <v>1.0</v>
      </c>
      <c r="BE1316" s="1">
        <v>1.0</v>
      </c>
      <c r="BF1316" s="1">
        <v>1.0</v>
      </c>
      <c r="BG1316" s="1">
        <v>1.0</v>
      </c>
      <c r="BH1316" s="1">
        <v>1.0</v>
      </c>
      <c r="BI1316" s="1">
        <v>1.0</v>
      </c>
      <c r="BJ1316" s="1">
        <v>0.0</v>
      </c>
      <c r="BK1316" s="1">
        <v>1.0</v>
      </c>
      <c r="BL1316" s="1">
        <v>2.0</v>
      </c>
      <c r="BM1316" s="1">
        <v>1.0</v>
      </c>
      <c r="BN1316" s="1">
        <v>1.0</v>
      </c>
      <c r="BO1316" s="1">
        <v>2.0</v>
      </c>
      <c r="BP1316" s="1">
        <v>1.0</v>
      </c>
      <c r="BQ1316" s="1">
        <v>1.0</v>
      </c>
      <c r="BR1316" s="1">
        <v>1.0</v>
      </c>
      <c r="BS1316" s="1">
        <v>5.0</v>
      </c>
      <c r="BT1316" s="1">
        <v>5.0</v>
      </c>
      <c r="BU1316" s="1">
        <v>5.0</v>
      </c>
      <c r="BV1316" s="1">
        <v>5.0</v>
      </c>
      <c r="BW1316" s="1">
        <v>5.0</v>
      </c>
      <c r="BX1316" s="1">
        <v>5.0</v>
      </c>
      <c r="BY1316" s="1">
        <v>4.0</v>
      </c>
      <c r="BZ1316" s="1">
        <v>5.0</v>
      </c>
      <c r="CA1316" s="64">
        <f t="shared" si="32"/>
        <v>184</v>
      </c>
      <c r="CB1316" s="45">
        <f t="shared" si="33"/>
        <v>20</v>
      </c>
      <c r="CC1316" s="45">
        <f t="shared" si="34"/>
        <v>22</v>
      </c>
      <c r="CD1316" s="45">
        <f t="shared" si="35"/>
        <v>18</v>
      </c>
      <c r="CE1316" s="45">
        <f t="shared" si="36"/>
        <v>35</v>
      </c>
      <c r="CF1316" s="45">
        <f t="shared" si="37"/>
        <v>18</v>
      </c>
      <c r="CG1316" s="45">
        <f t="shared" si="38"/>
        <v>14</v>
      </c>
      <c r="CH1316" s="45">
        <f t="shared" si="39"/>
        <v>8</v>
      </c>
      <c r="CI1316" s="45">
        <f t="shared" si="40"/>
        <v>0</v>
      </c>
      <c r="CJ1316">
        <f t="shared" si="10"/>
        <v>10</v>
      </c>
      <c r="CK1316" s="45">
        <f t="shared" si="41"/>
        <v>39</v>
      </c>
      <c r="CM1316" s="40">
        <f>VLOOKUP(CB1316,'PROMIS 57 T-Score Conversions'!Q$3:R$35,2,TRUE)</f>
        <v>35.4</v>
      </c>
      <c r="CN1316" s="44" t="str">
        <f t="shared" si="20"/>
        <v>Moderate</v>
      </c>
      <c r="CO1316" s="40">
        <f>VLOOKUP(CC1316,'PROMIS 57 T-Score Conversions'!A$3:B$35,2,TRUE)</f>
        <v>60.4</v>
      </c>
      <c r="CP1316" s="39" t="str">
        <f t="shared" si="21"/>
        <v>Moderate</v>
      </c>
      <c r="CQ1316" s="40">
        <f>VLOOKUP(CD1316,'PROMIS 57 T-Score Conversions'!E$3:F$35,2,TRUE)</f>
        <v>56.8</v>
      </c>
      <c r="CR1316" s="39" t="str">
        <f t="shared" si="22"/>
        <v>Mild</v>
      </c>
      <c r="CS1316" s="40">
        <f>VLOOKUP(CE1316,'PROMIS 57 T-Score Conversions'!U$3:V$35,2,TRUE)</f>
        <v>68.6</v>
      </c>
      <c r="CT1316" s="39" t="str">
        <f t="shared" si="42"/>
        <v>Moderate</v>
      </c>
      <c r="CU1316" s="40">
        <f>VLOOKUP(CF1316,'PROMIS 57 T-Score Conversions'!Y$3:Z$35,2,TRUE)</f>
        <v>47.9</v>
      </c>
      <c r="CV1316" s="39" t="str">
        <f t="shared" si="24"/>
        <v>Normal</v>
      </c>
      <c r="CW1316" s="40">
        <f>vlookup(CG1316,'PROMIS 57 T-Score Conversions'!M$3:N$35,2,TRUE)</f>
        <v>35.3</v>
      </c>
      <c r="CX1316" s="39" t="str">
        <f t="shared" si="25"/>
        <v>Moderate</v>
      </c>
      <c r="CY1316" s="40">
        <f>VLOOKup(CH1316,'PROMIS 57 T-Score Conversions'!I$3:J$35,2,TRUE)</f>
        <v>40.7</v>
      </c>
      <c r="CZ1316" s="39" t="str">
        <f t="shared" si="26"/>
        <v>Normal</v>
      </c>
      <c r="DA1316" s="37">
        <f>VLOOKUP(CJ1316,'PROMIS 57 T-Score Conversions'!AC$3:AD$35,2,TRUE)</f>
        <v>27.45</v>
      </c>
      <c r="DB1316" s="44" t="str">
        <f t="shared" si="30"/>
        <v>Severe</v>
      </c>
      <c r="DC1316" s="40">
        <f>VLOOKUP(CK1316,'PROMIS 57 T-Score Conversions'!AG$3:AH$35,2,TRUE)</f>
        <v>62.52</v>
      </c>
      <c r="DD1316" s="39" t="str">
        <f t="shared" si="31"/>
        <v>Moderate</v>
      </c>
    </row>
    <row r="1317">
      <c r="A1317" s="1" t="b">
        <v>1</v>
      </c>
      <c r="B1317" s="1" t="b">
        <v>1</v>
      </c>
      <c r="C1317" s="20">
        <v>44302.577431111116</v>
      </c>
      <c r="D1317" s="1" t="s">
        <v>681</v>
      </c>
      <c r="E1317" s="1">
        <v>2444.0</v>
      </c>
      <c r="F1317" s="1">
        <v>5.0</v>
      </c>
      <c r="G1317" s="1">
        <v>5.0</v>
      </c>
      <c r="H1317" s="1">
        <v>5.0</v>
      </c>
      <c r="I1317" s="1">
        <v>5.0</v>
      </c>
      <c r="J1317" s="1">
        <v>4.0</v>
      </c>
      <c r="K1317" s="1">
        <v>5.0</v>
      </c>
      <c r="L1317" s="1">
        <v>4.0</v>
      </c>
      <c r="M1317" s="1">
        <v>4.0</v>
      </c>
      <c r="N1317" s="1">
        <v>1.0</v>
      </c>
      <c r="O1317" s="1">
        <v>2.0</v>
      </c>
      <c r="P1317" s="1">
        <v>2.0</v>
      </c>
      <c r="Q1317" s="1">
        <v>1.0</v>
      </c>
      <c r="R1317" s="1">
        <v>2.0</v>
      </c>
      <c r="S1317" s="1">
        <v>1.0</v>
      </c>
      <c r="T1317" s="1">
        <v>2.0</v>
      </c>
      <c r="U1317" s="1">
        <v>2.0</v>
      </c>
      <c r="V1317" s="1">
        <v>1.0</v>
      </c>
      <c r="W1317" s="1">
        <v>1.0</v>
      </c>
      <c r="X1317" s="1">
        <v>2.0</v>
      </c>
      <c r="Y1317" s="1">
        <v>1.0</v>
      </c>
      <c r="Z1317" s="1">
        <v>1.0</v>
      </c>
      <c r="AA1317" s="1">
        <v>2.0</v>
      </c>
      <c r="AB1317" s="1">
        <v>1.0</v>
      </c>
      <c r="AC1317" s="1">
        <v>1.0</v>
      </c>
      <c r="AD1317" s="1">
        <v>1.0</v>
      </c>
      <c r="AE1317" s="1">
        <v>2.0</v>
      </c>
      <c r="AF1317" s="1">
        <v>2.0</v>
      </c>
      <c r="AG1317" s="1">
        <v>2.0</v>
      </c>
      <c r="AH1317" s="1">
        <v>1.0</v>
      </c>
      <c r="AI1317" s="1">
        <v>2.0</v>
      </c>
      <c r="AJ1317" s="1">
        <v>2.0</v>
      </c>
      <c r="AK1317" s="1">
        <v>2.0</v>
      </c>
      <c r="AL1317" s="1">
        <v>2.0</v>
      </c>
      <c r="AM1317" s="1">
        <v>3.0</v>
      </c>
      <c r="AN1317" s="1">
        <v>3.0</v>
      </c>
      <c r="AO1317" s="1">
        <v>2.0</v>
      </c>
      <c r="AP1317" s="1">
        <v>2.0</v>
      </c>
      <c r="AQ1317" s="1">
        <v>3.0</v>
      </c>
      <c r="AR1317" s="1">
        <v>2.0</v>
      </c>
      <c r="AS1317" s="1">
        <v>3.0</v>
      </c>
      <c r="AT1317" s="1">
        <v>4.0</v>
      </c>
      <c r="AU1317" s="1">
        <v>4.0</v>
      </c>
      <c r="AV1317" s="1">
        <v>4.0</v>
      </c>
      <c r="AW1317" s="1">
        <v>5.0</v>
      </c>
      <c r="AX1317" s="1">
        <v>5.0</v>
      </c>
      <c r="AY1317" s="1">
        <v>5.0</v>
      </c>
      <c r="AZ1317" s="1">
        <v>5.0</v>
      </c>
      <c r="BA1317" s="1">
        <v>4.0</v>
      </c>
      <c r="BB1317" s="1">
        <v>2.0</v>
      </c>
      <c r="BC1317" s="1">
        <v>2.0</v>
      </c>
      <c r="BD1317" s="1">
        <v>1.0</v>
      </c>
      <c r="BE1317" s="1">
        <v>1.0</v>
      </c>
      <c r="BF1317" s="1">
        <v>2.0</v>
      </c>
      <c r="BG1317" s="1">
        <v>1.0</v>
      </c>
      <c r="BH1317" s="1">
        <v>2.0</v>
      </c>
      <c r="BI1317" s="1">
        <v>1.0</v>
      </c>
      <c r="BJ1317" s="1">
        <v>3.0</v>
      </c>
      <c r="BK1317" s="1">
        <v>4.0</v>
      </c>
      <c r="BL1317" s="1">
        <v>4.0</v>
      </c>
      <c r="BM1317" s="1">
        <v>5.0</v>
      </c>
      <c r="BN1317" s="1">
        <v>3.0</v>
      </c>
      <c r="BO1317" s="1">
        <v>4.0</v>
      </c>
      <c r="BP1317" s="1">
        <v>3.0</v>
      </c>
      <c r="BQ1317" s="1">
        <v>4.0</v>
      </c>
      <c r="BR1317" s="1">
        <v>4.0</v>
      </c>
      <c r="BS1317" s="1">
        <v>2.0</v>
      </c>
      <c r="BT1317" s="1">
        <v>2.0</v>
      </c>
      <c r="BU1317" s="1">
        <v>1.0</v>
      </c>
      <c r="BV1317" s="1">
        <v>2.0</v>
      </c>
      <c r="BW1317" s="1">
        <v>1.0</v>
      </c>
      <c r="BX1317" s="1">
        <v>1.0</v>
      </c>
      <c r="BY1317" s="1">
        <v>1.0</v>
      </c>
      <c r="BZ1317" s="1">
        <v>1.0</v>
      </c>
      <c r="CA1317" s="64">
        <f t="shared" si="32"/>
        <v>187</v>
      </c>
      <c r="CB1317" s="45">
        <f t="shared" si="33"/>
        <v>37</v>
      </c>
      <c r="CC1317" s="45">
        <f t="shared" si="34"/>
        <v>13</v>
      </c>
      <c r="CD1317" s="45">
        <f t="shared" si="35"/>
        <v>10</v>
      </c>
      <c r="CE1317" s="45">
        <f t="shared" si="36"/>
        <v>14</v>
      </c>
      <c r="CF1317" s="45">
        <f t="shared" si="37"/>
        <v>20</v>
      </c>
      <c r="CG1317" s="45">
        <f t="shared" si="38"/>
        <v>36</v>
      </c>
      <c r="CH1317" s="45">
        <f t="shared" si="39"/>
        <v>12</v>
      </c>
      <c r="CI1317" s="45">
        <f t="shared" si="40"/>
        <v>0.3</v>
      </c>
      <c r="CJ1317">
        <f t="shared" si="10"/>
        <v>31</v>
      </c>
      <c r="CK1317" s="45">
        <f t="shared" si="41"/>
        <v>11</v>
      </c>
      <c r="CM1317" s="40">
        <f>VLOOKUP(CB1317,'PROMIS 57 T-Score Conversions'!Q$3:R$35,2,TRUE)</f>
        <v>49.2</v>
      </c>
      <c r="CN1317" s="44" t="str">
        <f t="shared" si="20"/>
        <v>Normal</v>
      </c>
      <c r="CO1317" s="40">
        <f>VLOOKUP(CC1317,'PROMIS 57 T-Score Conversions'!A$3:B$35,2,TRUE)</f>
        <v>50.8</v>
      </c>
      <c r="CP1317" s="39" t="str">
        <f t="shared" si="21"/>
        <v>Mild</v>
      </c>
      <c r="CQ1317" s="40">
        <f>VLOOKUP(CD1317,'PROMIS 57 T-Score Conversions'!E$3:F$35,2,TRUE)</f>
        <v>47.5</v>
      </c>
      <c r="CR1317" s="39" t="str">
        <f t="shared" si="22"/>
        <v>Normal</v>
      </c>
      <c r="CS1317" s="40">
        <f>VLOOKUP(CE1317,'PROMIS 57 T-Score Conversions'!U$3:V$35,2,TRUE)</f>
        <v>46.9</v>
      </c>
      <c r="CT1317" s="39" t="str">
        <f t="shared" si="42"/>
        <v>Normal</v>
      </c>
      <c r="CU1317" s="40">
        <f>VLOOKUP(CF1317,'PROMIS 57 T-Score Conversions'!Y$3:Z$35,2,TRUE)</f>
        <v>50.1</v>
      </c>
      <c r="CV1317" s="39" t="str">
        <f t="shared" si="24"/>
        <v>Normal</v>
      </c>
      <c r="CW1317" s="40">
        <f>vlookup(CG1317,'PROMIS 57 T-Score Conversions'!M$3:N$35,2,TRUE)</f>
        <v>55.7</v>
      </c>
      <c r="CX1317" s="39" t="str">
        <f t="shared" si="25"/>
        <v>Normal</v>
      </c>
      <c r="CY1317" s="40">
        <f>VLOOKup(CH1317,'PROMIS 57 T-Score Conversions'!I$3:J$35,2,TRUE)</f>
        <v>52.3</v>
      </c>
      <c r="CZ1317" s="39" t="str">
        <f t="shared" si="26"/>
        <v>Normal</v>
      </c>
      <c r="DA1317" s="37">
        <f>VLOOKUP(CJ1317,'PROMIS 57 T-Score Conversions'!AC$3:AD$35,2,TRUE)</f>
        <v>46.22</v>
      </c>
      <c r="DB1317" s="44" t="str">
        <f t="shared" si="30"/>
        <v>Normal</v>
      </c>
      <c r="DC1317" s="40">
        <f>VLOOKUP(CK1317,'PROMIS 57 T-Score Conversions'!AG$3:AH$35,2,TRUE)</f>
        <v>30.23</v>
      </c>
      <c r="DD1317" s="39" t="str">
        <f t="shared" si="31"/>
        <v>Normal</v>
      </c>
    </row>
    <row r="1318">
      <c r="A1318" s="1" t="b">
        <v>1</v>
      </c>
      <c r="B1318" s="1" t="b">
        <v>1</v>
      </c>
      <c r="C1318" s="20">
        <v>44304.64424740741</v>
      </c>
      <c r="D1318" s="1" t="s">
        <v>419</v>
      </c>
      <c r="E1318" s="1">
        <v>2240.0</v>
      </c>
      <c r="F1318" s="1">
        <v>4.0</v>
      </c>
      <c r="G1318" s="1">
        <v>5.0</v>
      </c>
      <c r="H1318" s="1">
        <v>5.0</v>
      </c>
      <c r="I1318" s="1">
        <v>5.0</v>
      </c>
      <c r="J1318" s="1">
        <v>4.0</v>
      </c>
      <c r="K1318" s="1">
        <v>4.0</v>
      </c>
      <c r="L1318" s="1">
        <v>5.0</v>
      </c>
      <c r="M1318" s="1">
        <v>4.0</v>
      </c>
      <c r="N1318" s="1">
        <v>1.0</v>
      </c>
      <c r="O1318" s="1">
        <v>2.0</v>
      </c>
      <c r="P1318" s="1">
        <v>2.0</v>
      </c>
      <c r="Q1318" s="1">
        <v>1.0</v>
      </c>
      <c r="R1318" s="1">
        <v>3.0</v>
      </c>
      <c r="S1318" s="1">
        <v>1.0</v>
      </c>
      <c r="T1318" s="1">
        <v>3.0</v>
      </c>
      <c r="U1318" s="1">
        <v>1.0</v>
      </c>
      <c r="V1318" s="1">
        <v>1.0</v>
      </c>
      <c r="W1318" s="1">
        <v>1.0</v>
      </c>
      <c r="X1318" s="1">
        <v>2.0</v>
      </c>
      <c r="Y1318" s="1">
        <v>1.0</v>
      </c>
      <c r="Z1318" s="1">
        <v>1.0</v>
      </c>
      <c r="AA1318" s="1">
        <v>2.0</v>
      </c>
      <c r="AB1318" s="1">
        <v>1.0</v>
      </c>
      <c r="AC1318" s="1">
        <v>1.0</v>
      </c>
      <c r="AD1318" s="1">
        <v>3.0</v>
      </c>
      <c r="AE1318" s="1">
        <v>1.0</v>
      </c>
      <c r="AF1318" s="1">
        <v>3.0</v>
      </c>
      <c r="AG1318" s="1">
        <v>3.0</v>
      </c>
      <c r="AH1318" s="1">
        <v>3.0</v>
      </c>
      <c r="AI1318" s="1">
        <v>1.0</v>
      </c>
      <c r="AJ1318" s="1">
        <v>3.0</v>
      </c>
      <c r="AK1318" s="1">
        <v>3.0</v>
      </c>
      <c r="AL1318" s="1">
        <v>4.0</v>
      </c>
      <c r="AM1318" s="1">
        <v>4.0</v>
      </c>
      <c r="AN1318" s="1">
        <v>4.0</v>
      </c>
      <c r="AO1318" s="1">
        <v>2.0</v>
      </c>
      <c r="AP1318" s="1">
        <v>4.0</v>
      </c>
      <c r="AQ1318" s="1">
        <v>4.0</v>
      </c>
      <c r="AR1318" s="1">
        <v>3.0</v>
      </c>
      <c r="AS1318" s="1">
        <v>4.0</v>
      </c>
      <c r="AT1318" s="1">
        <v>5.0</v>
      </c>
      <c r="AU1318" s="1">
        <v>5.0</v>
      </c>
      <c r="AV1318" s="1">
        <v>3.0</v>
      </c>
      <c r="AW1318" s="1">
        <v>5.0</v>
      </c>
      <c r="AX1318" s="1">
        <v>5.0</v>
      </c>
      <c r="AY1318" s="1">
        <v>5.0</v>
      </c>
      <c r="AZ1318" s="1">
        <v>5.0</v>
      </c>
      <c r="BA1318" s="1">
        <v>3.0</v>
      </c>
      <c r="BB1318" s="1">
        <v>2.0</v>
      </c>
      <c r="BC1318" s="1">
        <v>2.0</v>
      </c>
      <c r="BD1318" s="1">
        <v>1.0</v>
      </c>
      <c r="BE1318" s="1">
        <v>2.0</v>
      </c>
      <c r="BF1318" s="1">
        <v>1.0</v>
      </c>
      <c r="BG1318" s="1">
        <v>1.0</v>
      </c>
      <c r="BH1318" s="1">
        <v>2.0</v>
      </c>
      <c r="BI1318" s="1">
        <v>1.0</v>
      </c>
      <c r="BJ1318" s="1">
        <v>2.0</v>
      </c>
      <c r="BK1318" s="1">
        <v>3.0</v>
      </c>
      <c r="BL1318" s="1">
        <v>4.0</v>
      </c>
      <c r="BM1318" s="1">
        <v>4.0</v>
      </c>
      <c r="BN1318" s="1">
        <v>4.0</v>
      </c>
      <c r="BO1318" s="1">
        <v>4.0</v>
      </c>
      <c r="BP1318" s="1">
        <v>4.0</v>
      </c>
      <c r="BQ1318" s="1">
        <v>4.0</v>
      </c>
      <c r="BR1318" s="1">
        <v>4.0</v>
      </c>
      <c r="BS1318" s="1">
        <v>2.0</v>
      </c>
      <c r="BT1318" s="1">
        <v>2.0</v>
      </c>
      <c r="BU1318" s="1">
        <v>2.0</v>
      </c>
      <c r="BV1318" s="1">
        <v>2.0</v>
      </c>
      <c r="BW1318" s="1">
        <v>3.0</v>
      </c>
      <c r="BX1318" s="1">
        <v>2.0</v>
      </c>
      <c r="BY1318" s="1">
        <v>5.0</v>
      </c>
      <c r="BZ1318" s="1">
        <v>2.0</v>
      </c>
      <c r="CA1318" s="64">
        <f t="shared" si="32"/>
        <v>210</v>
      </c>
      <c r="CB1318" s="45">
        <f t="shared" si="33"/>
        <v>36</v>
      </c>
      <c r="CC1318" s="45">
        <f t="shared" si="34"/>
        <v>14</v>
      </c>
      <c r="CD1318" s="45">
        <f t="shared" si="35"/>
        <v>10</v>
      </c>
      <c r="CE1318" s="45">
        <f t="shared" si="36"/>
        <v>20</v>
      </c>
      <c r="CF1318" s="45">
        <f t="shared" si="37"/>
        <v>29</v>
      </c>
      <c r="CG1318" s="45">
        <f t="shared" si="38"/>
        <v>36</v>
      </c>
      <c r="CH1318" s="45">
        <f t="shared" si="39"/>
        <v>12</v>
      </c>
      <c r="CI1318" s="45">
        <f t="shared" si="40"/>
        <v>0.2</v>
      </c>
      <c r="CJ1318">
        <f t="shared" si="10"/>
        <v>31</v>
      </c>
      <c r="CK1318" s="45">
        <f t="shared" si="41"/>
        <v>20</v>
      </c>
      <c r="CM1318" s="40">
        <f>VLOOKUP(CB1318,'PROMIS 57 T-Score Conversions'!Q$3:R$35,2,TRUE)</f>
        <v>47.8</v>
      </c>
      <c r="CN1318" s="44" t="str">
        <f t="shared" si="20"/>
        <v>Normal</v>
      </c>
      <c r="CO1318" s="40">
        <f>VLOOKUP(CC1318,'PROMIS 57 T-Score Conversions'!A$3:B$35,2,TRUE)</f>
        <v>52.1</v>
      </c>
      <c r="CP1318" s="39" t="str">
        <f t="shared" si="21"/>
        <v>Mild</v>
      </c>
      <c r="CQ1318" s="40">
        <f>VLOOKUP(CD1318,'PROMIS 57 T-Score Conversions'!E$3:F$35,2,TRUE)</f>
        <v>47.5</v>
      </c>
      <c r="CR1318" s="39" t="str">
        <f t="shared" si="22"/>
        <v>Normal</v>
      </c>
      <c r="CS1318" s="40">
        <f>VLOOKUP(CE1318,'PROMIS 57 T-Score Conversions'!U$3:V$35,2,TRUE)</f>
        <v>53.6</v>
      </c>
      <c r="CT1318" s="39" t="str">
        <f t="shared" si="42"/>
        <v>Normal</v>
      </c>
      <c r="CU1318" s="40">
        <f>VLOOKUP(CF1318,'PROMIS 57 T-Score Conversions'!Y$3:Z$35,2,TRUE)</f>
        <v>59.4</v>
      </c>
      <c r="CV1318" s="39" t="str">
        <f t="shared" si="24"/>
        <v>Mild</v>
      </c>
      <c r="CW1318" s="40">
        <f>vlookup(CG1318,'PROMIS 57 T-Score Conversions'!M$3:N$35,2,TRUE)</f>
        <v>55.7</v>
      </c>
      <c r="CX1318" s="39" t="str">
        <f t="shared" si="25"/>
        <v>Normal</v>
      </c>
      <c r="CY1318" s="40">
        <f>VLOOKup(CH1318,'PROMIS 57 T-Score Conversions'!I$3:J$35,2,TRUE)</f>
        <v>52.3</v>
      </c>
      <c r="CZ1318" s="39" t="str">
        <f t="shared" si="26"/>
        <v>Normal</v>
      </c>
      <c r="DA1318" s="37">
        <f>VLOOKUP(CJ1318,'PROMIS 57 T-Score Conversions'!AC$3:AD$35,2,TRUE)</f>
        <v>46.22</v>
      </c>
      <c r="DB1318" s="44" t="str">
        <f t="shared" si="30"/>
        <v>Normal</v>
      </c>
      <c r="DC1318" s="40">
        <f>VLOOKUP(CK1318,'PROMIS 57 T-Score Conversions'!AG$3:AH$35,2,TRUE)</f>
        <v>39.81</v>
      </c>
      <c r="DD1318" s="39" t="str">
        <f t="shared" si="31"/>
        <v>Normal</v>
      </c>
    </row>
    <row r="1319">
      <c r="A1319" s="1" t="b">
        <v>1</v>
      </c>
      <c r="B1319" s="1" t="b">
        <v>1</v>
      </c>
      <c r="C1319" s="20">
        <v>44304.89767502315</v>
      </c>
      <c r="D1319" s="1" t="s">
        <v>494</v>
      </c>
      <c r="E1319" s="1">
        <v>2314.0</v>
      </c>
      <c r="F1319" s="1">
        <v>2.0</v>
      </c>
      <c r="G1319" s="1">
        <v>1.0</v>
      </c>
      <c r="H1319" s="1">
        <v>3.0</v>
      </c>
      <c r="I1319" s="1">
        <v>3.0</v>
      </c>
      <c r="J1319" s="1">
        <v>1.0</v>
      </c>
      <c r="K1319" s="1">
        <v>2.0</v>
      </c>
      <c r="L1319" s="1">
        <v>4.0</v>
      </c>
      <c r="M1319" s="1">
        <v>1.0</v>
      </c>
      <c r="N1319" s="1">
        <v>3.0</v>
      </c>
      <c r="O1319" s="1">
        <v>1.0</v>
      </c>
      <c r="P1319" s="1">
        <v>1.0</v>
      </c>
      <c r="Q1319" s="1">
        <v>3.0</v>
      </c>
      <c r="R1319" s="1">
        <v>2.0</v>
      </c>
      <c r="S1319" s="1">
        <v>1.0</v>
      </c>
      <c r="T1319" s="1">
        <v>2.0</v>
      </c>
      <c r="U1319" s="1">
        <v>2.0</v>
      </c>
      <c r="V1319" s="1">
        <v>1.0</v>
      </c>
      <c r="W1319" s="1">
        <v>2.0</v>
      </c>
      <c r="X1319" s="1">
        <v>1.0</v>
      </c>
      <c r="Y1319" s="1">
        <v>1.0</v>
      </c>
      <c r="Z1319" s="1">
        <v>1.0</v>
      </c>
      <c r="AA1319" s="1">
        <v>2.0</v>
      </c>
      <c r="AB1319" s="1">
        <v>1.0</v>
      </c>
      <c r="AC1319" s="1">
        <v>1.0</v>
      </c>
      <c r="AD1319" s="1">
        <v>5.0</v>
      </c>
      <c r="AE1319" s="1">
        <v>4.0</v>
      </c>
      <c r="AF1319" s="1">
        <v>3.0</v>
      </c>
      <c r="AG1319" s="1">
        <v>4.0</v>
      </c>
      <c r="AH1319" s="1">
        <v>2.0</v>
      </c>
      <c r="AI1319" s="1">
        <v>3.0</v>
      </c>
      <c r="AJ1319" s="1">
        <v>3.0</v>
      </c>
      <c r="AK1319" s="1">
        <v>3.0</v>
      </c>
      <c r="AL1319" s="1">
        <v>3.0</v>
      </c>
      <c r="AM1319" s="1">
        <v>4.0</v>
      </c>
      <c r="AN1319" s="1">
        <v>2.0</v>
      </c>
      <c r="AO1319" s="1">
        <v>2.0</v>
      </c>
      <c r="AP1319" s="1">
        <v>3.0</v>
      </c>
      <c r="AQ1319" s="1">
        <v>1.0</v>
      </c>
      <c r="AR1319" s="1">
        <v>1.0</v>
      </c>
      <c r="AS1319" s="1">
        <v>1.0</v>
      </c>
      <c r="AT1319" s="1">
        <v>1.0</v>
      </c>
      <c r="AU1319" s="1">
        <v>1.0</v>
      </c>
      <c r="AV1319" s="1">
        <v>1.0</v>
      </c>
      <c r="AW1319" s="1">
        <v>1.0</v>
      </c>
      <c r="AX1319" s="1">
        <v>2.0</v>
      </c>
      <c r="AY1319" s="1">
        <v>2.0</v>
      </c>
      <c r="AZ1319" s="1">
        <v>2.0</v>
      </c>
      <c r="BA1319" s="1">
        <v>1.0</v>
      </c>
      <c r="BB1319" s="1">
        <v>4.0</v>
      </c>
      <c r="BC1319" s="1">
        <v>3.0</v>
      </c>
      <c r="BD1319" s="1">
        <v>3.0</v>
      </c>
      <c r="BE1319" s="1">
        <v>3.0</v>
      </c>
      <c r="BF1319" s="1">
        <v>4.0</v>
      </c>
      <c r="BG1319" s="1">
        <v>4.0</v>
      </c>
      <c r="BH1319" s="1">
        <v>2.0</v>
      </c>
      <c r="BI1319" s="1">
        <v>3.0</v>
      </c>
      <c r="BJ1319" s="1">
        <v>5.0</v>
      </c>
      <c r="BK1319" s="1">
        <v>2.0</v>
      </c>
      <c r="BL1319" s="1">
        <v>2.0</v>
      </c>
      <c r="BM1319" s="1">
        <v>2.0</v>
      </c>
      <c r="BN1319" s="1">
        <v>1.0</v>
      </c>
      <c r="BO1319" s="1">
        <v>1.0</v>
      </c>
      <c r="BP1319" s="1">
        <v>1.0</v>
      </c>
      <c r="BQ1319" s="1">
        <v>1.0</v>
      </c>
      <c r="BR1319" s="1">
        <v>1.0</v>
      </c>
      <c r="BS1319" s="1">
        <v>5.0</v>
      </c>
      <c r="BT1319" s="1">
        <v>5.0</v>
      </c>
      <c r="BU1319" s="1">
        <v>5.0</v>
      </c>
      <c r="BV1319" s="1">
        <v>5.0</v>
      </c>
      <c r="BW1319" s="1">
        <v>5.0</v>
      </c>
      <c r="BX1319" s="1">
        <v>5.0</v>
      </c>
      <c r="BY1319" s="1">
        <v>5.0</v>
      </c>
      <c r="BZ1319" s="1">
        <v>5.0</v>
      </c>
      <c r="CA1319" s="64">
        <f t="shared" si="32"/>
        <v>179</v>
      </c>
      <c r="CB1319" s="45">
        <f t="shared" si="33"/>
        <v>17</v>
      </c>
      <c r="CC1319" s="45">
        <f t="shared" si="34"/>
        <v>15</v>
      </c>
      <c r="CD1319" s="45">
        <f t="shared" si="35"/>
        <v>10</v>
      </c>
      <c r="CE1319" s="45">
        <f t="shared" si="36"/>
        <v>27</v>
      </c>
      <c r="CF1319" s="45">
        <f t="shared" si="37"/>
        <v>17</v>
      </c>
      <c r="CG1319" s="45">
        <f t="shared" si="38"/>
        <v>11</v>
      </c>
      <c r="CH1319" s="45">
        <f t="shared" si="39"/>
        <v>26</v>
      </c>
      <c r="CI1319" s="45">
        <f t="shared" si="40"/>
        <v>0.5</v>
      </c>
      <c r="CJ1319">
        <f t="shared" si="10"/>
        <v>11</v>
      </c>
      <c r="CK1319" s="45">
        <f t="shared" si="41"/>
        <v>40</v>
      </c>
      <c r="CM1319" s="40">
        <f>VLOOKUP(CB1319,'PROMIS 57 T-Score Conversions'!Q$3:R$35,2,TRUE)</f>
        <v>33.2</v>
      </c>
      <c r="CN1319" s="44" t="str">
        <f t="shared" si="20"/>
        <v>Moderate</v>
      </c>
      <c r="CO1319" s="40">
        <f>VLOOKUP(CC1319,'PROMIS 57 T-Score Conversions'!A$3:B$35,2,TRUE)</f>
        <v>53.2</v>
      </c>
      <c r="CP1319" s="39" t="str">
        <f t="shared" si="21"/>
        <v>Mild</v>
      </c>
      <c r="CQ1319" s="40">
        <f>VLOOKUP(CD1319,'PROMIS 57 T-Score Conversions'!E$3:F$35,2,TRUE)</f>
        <v>47.5</v>
      </c>
      <c r="CR1319" s="39" t="str">
        <f t="shared" si="22"/>
        <v>Normal</v>
      </c>
      <c r="CS1319" s="40">
        <f>VLOOKUP(CE1319,'PROMIS 57 T-Score Conversions'!U$3:V$35,2,TRUE)</f>
        <v>60.4</v>
      </c>
      <c r="CT1319" s="39" t="str">
        <f t="shared" si="42"/>
        <v>Moderate</v>
      </c>
      <c r="CU1319" s="40">
        <f>VLOOKUP(CF1319,'PROMIS 57 T-Score Conversions'!Y$3:Z$35,2,TRUE)</f>
        <v>46.7</v>
      </c>
      <c r="CV1319" s="39" t="str">
        <f t="shared" si="24"/>
        <v>Normal</v>
      </c>
      <c r="CW1319" s="40">
        <f>vlookup(CG1319,'PROMIS 57 T-Score Conversions'!M$3:N$35,2,TRUE)</f>
        <v>32.6</v>
      </c>
      <c r="CX1319" s="39" t="str">
        <f t="shared" si="25"/>
        <v>Moderate</v>
      </c>
      <c r="CY1319" s="40">
        <f>VLOOKup(CH1319,'PROMIS 57 T-Score Conversions'!I$3:J$35,2,TRUE)</f>
        <v>62.8</v>
      </c>
      <c r="CZ1319" s="39" t="str">
        <f t="shared" si="26"/>
        <v>Moderate</v>
      </c>
      <c r="DA1319" s="37">
        <f>VLOOKUP(CJ1319,'PROMIS 57 T-Score Conversions'!AC$3:AD$35,2,TRUE)</f>
        <v>28.9</v>
      </c>
      <c r="DB1319" s="44" t="str">
        <f t="shared" si="30"/>
        <v>Severe</v>
      </c>
      <c r="DC1319" s="40">
        <f>VLOOKUP(CK1319,'PROMIS 57 T-Score Conversions'!AG$3:AH$35,2,TRUE)</f>
        <v>67.09</v>
      </c>
      <c r="DD1319" s="39" t="str">
        <f t="shared" si="31"/>
        <v>Moderate</v>
      </c>
    </row>
    <row r="1320">
      <c r="C1320" s="20">
        <v>44304.92892806713</v>
      </c>
      <c r="D1320" s="1" t="s">
        <v>652</v>
      </c>
      <c r="E1320" s="1">
        <v>12345.0</v>
      </c>
      <c r="F1320" s="1">
        <v>4.0</v>
      </c>
      <c r="G1320" s="1">
        <v>3.0</v>
      </c>
      <c r="H1320" s="1">
        <v>5.0</v>
      </c>
      <c r="I1320" s="1">
        <v>1.0</v>
      </c>
      <c r="J1320" s="1">
        <v>1.0</v>
      </c>
      <c r="K1320" s="1">
        <v>5.0</v>
      </c>
      <c r="L1320" s="1">
        <v>4.0</v>
      </c>
      <c r="M1320" s="1">
        <v>4.0</v>
      </c>
      <c r="N1320" s="1">
        <v>5.0</v>
      </c>
      <c r="O1320" s="1">
        <v>5.0</v>
      </c>
      <c r="P1320" s="1">
        <v>5.0</v>
      </c>
      <c r="Q1320" s="1">
        <v>5.0</v>
      </c>
      <c r="R1320" s="1">
        <v>5.0</v>
      </c>
      <c r="S1320" s="1">
        <v>5.0</v>
      </c>
      <c r="T1320" s="1">
        <v>5.0</v>
      </c>
      <c r="U1320" s="1">
        <v>5.0</v>
      </c>
      <c r="V1320" s="1">
        <v>4.0</v>
      </c>
      <c r="W1320" s="1">
        <v>4.0</v>
      </c>
      <c r="X1320" s="1">
        <v>4.0</v>
      </c>
      <c r="Y1320" s="1">
        <v>4.0</v>
      </c>
      <c r="Z1320" s="1">
        <v>4.0</v>
      </c>
      <c r="AA1320" s="1">
        <v>4.0</v>
      </c>
      <c r="AB1320" s="1">
        <v>4.0</v>
      </c>
      <c r="AC1320" s="1">
        <v>4.0</v>
      </c>
      <c r="AD1320" s="1">
        <v>3.0</v>
      </c>
      <c r="AE1320" s="1">
        <v>4.0</v>
      </c>
      <c r="AF1320" s="1">
        <v>5.0</v>
      </c>
      <c r="AG1320" s="1">
        <v>5.0</v>
      </c>
      <c r="AH1320" s="1">
        <v>5.0</v>
      </c>
      <c r="AI1320" s="1">
        <v>4.0</v>
      </c>
      <c r="AJ1320" s="1">
        <v>5.0</v>
      </c>
      <c r="AK1320" s="1">
        <v>5.0</v>
      </c>
      <c r="AL1320" s="1">
        <v>4.0</v>
      </c>
      <c r="AM1320" s="1">
        <v>5.0</v>
      </c>
      <c r="AN1320" s="1">
        <v>5.0</v>
      </c>
      <c r="AO1320" s="1">
        <v>5.0</v>
      </c>
      <c r="AP1320" s="1">
        <v>4.0</v>
      </c>
      <c r="AQ1320" s="1">
        <v>3.0</v>
      </c>
      <c r="AR1320" s="1">
        <v>4.0</v>
      </c>
      <c r="AS1320" s="1">
        <v>4.0</v>
      </c>
      <c r="AT1320" s="1">
        <v>5.0</v>
      </c>
      <c r="AU1320" s="1">
        <v>4.0</v>
      </c>
      <c r="AV1320" s="1">
        <v>3.0</v>
      </c>
      <c r="AW1320" s="1">
        <v>3.0</v>
      </c>
      <c r="AX1320" s="1">
        <v>4.0</v>
      </c>
      <c r="AY1320" s="1">
        <v>5.0</v>
      </c>
      <c r="AZ1320" s="1">
        <v>4.0</v>
      </c>
      <c r="BA1320" s="1">
        <v>4.0</v>
      </c>
      <c r="BB1320" s="1">
        <v>3.0</v>
      </c>
      <c r="BC1320" s="1">
        <v>4.0</v>
      </c>
      <c r="BD1320" s="1">
        <v>5.0</v>
      </c>
      <c r="BE1320" s="1">
        <v>5.0</v>
      </c>
      <c r="BF1320" s="1">
        <v>5.0</v>
      </c>
      <c r="BG1320" s="1">
        <v>5.0</v>
      </c>
      <c r="BH1320" s="1">
        <v>5.0</v>
      </c>
      <c r="BI1320" s="1">
        <v>4.0</v>
      </c>
      <c r="BJ1320" s="1">
        <v>8.0</v>
      </c>
      <c r="BK1320" s="1">
        <v>4.0</v>
      </c>
      <c r="BL1320" s="1">
        <v>5.0</v>
      </c>
      <c r="BM1320" s="1">
        <v>4.0</v>
      </c>
      <c r="BN1320" s="1">
        <v>3.0</v>
      </c>
      <c r="BO1320" s="1">
        <v>5.0</v>
      </c>
      <c r="BP1320" s="1">
        <v>4.0</v>
      </c>
      <c r="BQ1320" s="1">
        <v>5.0</v>
      </c>
      <c r="BR1320" s="1">
        <v>4.0</v>
      </c>
      <c r="BS1320" s="1">
        <v>4.0</v>
      </c>
      <c r="BT1320" s="1">
        <v>5.0</v>
      </c>
      <c r="BU1320" s="1">
        <v>5.0</v>
      </c>
      <c r="BV1320" s="1">
        <v>4.0</v>
      </c>
      <c r="BW1320" s="1">
        <v>4.0</v>
      </c>
      <c r="BX1320" s="1">
        <v>5.0</v>
      </c>
      <c r="BY1320" s="1">
        <v>4.0</v>
      </c>
      <c r="BZ1320" s="1">
        <v>5.0</v>
      </c>
      <c r="CA1320" s="64">
        <f t="shared" si="32"/>
        <v>315</v>
      </c>
      <c r="CB1320" s="45">
        <f t="shared" si="33"/>
        <v>27</v>
      </c>
      <c r="CC1320" s="45">
        <f t="shared" si="34"/>
        <v>40</v>
      </c>
      <c r="CD1320" s="45">
        <f t="shared" si="35"/>
        <v>32</v>
      </c>
      <c r="CE1320" s="45">
        <f t="shared" si="36"/>
        <v>36</v>
      </c>
      <c r="CF1320" s="45">
        <f t="shared" si="37"/>
        <v>34</v>
      </c>
      <c r="CG1320" s="45">
        <f t="shared" si="38"/>
        <v>32</v>
      </c>
      <c r="CH1320" s="45">
        <f t="shared" si="39"/>
        <v>36</v>
      </c>
      <c r="CI1320" s="45">
        <f t="shared" si="40"/>
        <v>0.8</v>
      </c>
      <c r="CJ1320">
        <f t="shared" si="10"/>
        <v>34</v>
      </c>
      <c r="CK1320" s="45">
        <f t="shared" si="41"/>
        <v>36</v>
      </c>
      <c r="CM1320" s="40">
        <f>VLOOKUP(CB1320,'PROMIS 57 T-Score Conversions'!Q$3:R$35,2,TRUE)</f>
        <v>40.1</v>
      </c>
      <c r="CN1320" s="44" t="str">
        <f t="shared" si="20"/>
        <v>Mild</v>
      </c>
      <c r="CO1320" s="40">
        <f>VLOOKUP(CC1320,'PROMIS 57 T-Score Conversions'!A$3:B$35,2,TRUE)</f>
        <v>83.1</v>
      </c>
      <c r="CP1320" s="39" t="str">
        <f t="shared" si="21"/>
        <v>Severe</v>
      </c>
      <c r="CQ1320" s="40">
        <f>VLOOKUP(CD1320,'PROMIS 57 T-Score Conversions'!E$3:F$35,2,TRUE)</f>
        <v>69.7</v>
      </c>
      <c r="CR1320" s="39" t="str">
        <f t="shared" si="22"/>
        <v>Moderate</v>
      </c>
      <c r="CS1320" s="40">
        <f>VLOOKUP(CE1320,'PROMIS 57 T-Score Conversions'!U$3:V$35,2,TRUE)</f>
        <v>69.8</v>
      </c>
      <c r="CT1320" s="39" t="str">
        <f t="shared" si="42"/>
        <v>Moderate</v>
      </c>
      <c r="CU1320" s="40">
        <f>VLOOKUP(CF1320,'PROMIS 57 T-Score Conversions'!Y$3:Z$35,2,TRUE)</f>
        <v>64.8</v>
      </c>
      <c r="CV1320" s="39" t="str">
        <f t="shared" si="24"/>
        <v>Moderate</v>
      </c>
      <c r="CW1320" s="40">
        <f>vlookup(CG1320,'PROMIS 57 T-Score Conversions'!M$3:N$35,2,TRUE)</f>
        <v>51.7</v>
      </c>
      <c r="CX1320" s="39" t="str">
        <f t="shared" si="25"/>
        <v>Normal</v>
      </c>
      <c r="CY1320" s="40">
        <f>VLOOKup(CH1320,'PROMIS 57 T-Score Conversions'!I$3:J$35,2,TRUE)</f>
        <v>70.1</v>
      </c>
      <c r="CZ1320" s="39" t="str">
        <f t="shared" si="26"/>
        <v>Severe</v>
      </c>
      <c r="DA1320" s="37">
        <f>VLOOKUP(CJ1320,'PROMIS 57 T-Score Conversions'!AC$3:AD$35,2,TRUE)</f>
        <v>49.26</v>
      </c>
      <c r="DB1320" s="44" t="str">
        <f t="shared" si="30"/>
        <v>Normal</v>
      </c>
      <c r="DC1320" s="40">
        <f>VLOOKUP(CK1320,'PROMIS 57 T-Score Conversions'!AG$3:AH$35,2,TRUE)</f>
        <v>56.39</v>
      </c>
      <c r="DD1320" s="39" t="str">
        <f t="shared" si="31"/>
        <v>Mild</v>
      </c>
    </row>
    <row r="1321">
      <c r="A1321" s="1" t="b">
        <v>1</v>
      </c>
      <c r="B1321" s="1" t="b">
        <v>1</v>
      </c>
      <c r="C1321" s="20">
        <v>44305.46500978009</v>
      </c>
      <c r="D1321" s="1" t="s">
        <v>596</v>
      </c>
      <c r="E1321" s="1">
        <v>2450.0</v>
      </c>
      <c r="F1321" s="1">
        <v>4.0</v>
      </c>
      <c r="G1321" s="1">
        <v>4.0</v>
      </c>
      <c r="H1321" s="1">
        <v>5.0</v>
      </c>
      <c r="I1321" s="1">
        <v>2.0</v>
      </c>
      <c r="J1321" s="1">
        <v>3.0</v>
      </c>
      <c r="K1321" s="1">
        <v>5.0</v>
      </c>
      <c r="L1321" s="1">
        <v>5.0</v>
      </c>
      <c r="M1321" s="1">
        <v>3.0</v>
      </c>
      <c r="N1321" s="1">
        <v>2.0</v>
      </c>
      <c r="O1321" s="1">
        <v>2.0</v>
      </c>
      <c r="P1321" s="1">
        <v>1.0</v>
      </c>
      <c r="Q1321" s="1">
        <v>3.0</v>
      </c>
      <c r="R1321" s="1">
        <v>2.0</v>
      </c>
      <c r="S1321" s="1">
        <v>4.0</v>
      </c>
      <c r="T1321" s="1">
        <v>3.0</v>
      </c>
      <c r="U1321" s="1">
        <v>3.0</v>
      </c>
      <c r="V1321" s="1">
        <v>1.0</v>
      </c>
      <c r="W1321" s="1">
        <v>2.0</v>
      </c>
      <c r="X1321" s="1">
        <v>1.0</v>
      </c>
      <c r="Y1321" s="1">
        <v>2.0</v>
      </c>
      <c r="Z1321" s="1">
        <v>2.0</v>
      </c>
      <c r="AA1321" s="1">
        <v>2.0</v>
      </c>
      <c r="AB1321" s="1">
        <v>2.0</v>
      </c>
      <c r="AC1321" s="1">
        <v>2.0</v>
      </c>
      <c r="AD1321" s="1">
        <v>3.0</v>
      </c>
      <c r="AE1321" s="1">
        <v>4.0</v>
      </c>
      <c r="AF1321" s="1">
        <v>4.0</v>
      </c>
      <c r="AG1321" s="1">
        <v>4.0</v>
      </c>
      <c r="AH1321" s="1">
        <v>5.0</v>
      </c>
      <c r="AI1321" s="1">
        <v>4.0</v>
      </c>
      <c r="AJ1321" s="1">
        <v>2.0</v>
      </c>
      <c r="AK1321" s="1">
        <v>4.0</v>
      </c>
      <c r="AL1321" s="1">
        <v>5.0</v>
      </c>
      <c r="AM1321" s="1">
        <v>3.0</v>
      </c>
      <c r="AN1321" s="1">
        <v>4.0</v>
      </c>
      <c r="AO1321" s="1">
        <v>5.0</v>
      </c>
      <c r="AP1321" s="1">
        <v>3.0</v>
      </c>
      <c r="AQ1321" s="1">
        <v>3.0</v>
      </c>
      <c r="AR1321" s="1">
        <v>5.0</v>
      </c>
      <c r="AS1321" s="1">
        <v>5.0</v>
      </c>
      <c r="AT1321" s="1">
        <v>2.0</v>
      </c>
      <c r="AU1321" s="1">
        <v>1.0</v>
      </c>
      <c r="AV1321" s="1">
        <v>1.0</v>
      </c>
      <c r="AW1321" s="1">
        <v>1.0</v>
      </c>
      <c r="AX1321" s="1">
        <v>1.0</v>
      </c>
      <c r="AY1321" s="1">
        <v>1.0</v>
      </c>
      <c r="AZ1321" s="1">
        <v>1.0</v>
      </c>
      <c r="BA1321" s="1">
        <v>2.0</v>
      </c>
      <c r="BB1321" s="1">
        <v>2.0</v>
      </c>
      <c r="BC1321" s="1">
        <v>2.0</v>
      </c>
      <c r="BD1321" s="1">
        <v>2.0</v>
      </c>
      <c r="BE1321" s="1">
        <v>2.0</v>
      </c>
      <c r="BF1321" s="1">
        <v>3.0</v>
      </c>
      <c r="BG1321" s="1">
        <v>3.0</v>
      </c>
      <c r="BH1321" s="1">
        <v>2.0</v>
      </c>
      <c r="BI1321" s="1">
        <v>3.0</v>
      </c>
      <c r="BJ1321" s="1">
        <v>2.0</v>
      </c>
      <c r="BK1321" s="1">
        <v>2.0</v>
      </c>
      <c r="BL1321" s="1">
        <v>2.0</v>
      </c>
      <c r="BM1321" s="1">
        <v>2.0</v>
      </c>
      <c r="BN1321" s="1">
        <v>2.0</v>
      </c>
      <c r="BO1321" s="1">
        <v>3.0</v>
      </c>
      <c r="BP1321" s="1">
        <v>2.0</v>
      </c>
      <c r="BQ1321" s="1">
        <v>3.0</v>
      </c>
      <c r="BR1321" s="1">
        <v>3.0</v>
      </c>
      <c r="BS1321" s="1">
        <v>3.0</v>
      </c>
      <c r="BT1321" s="1">
        <v>2.0</v>
      </c>
      <c r="BU1321" s="1">
        <v>4.0</v>
      </c>
      <c r="BV1321" s="1">
        <v>3.0</v>
      </c>
      <c r="BW1321" s="1">
        <v>2.0</v>
      </c>
      <c r="BX1321" s="1">
        <v>3.0</v>
      </c>
      <c r="BY1321" s="1">
        <v>2.0</v>
      </c>
      <c r="BZ1321" s="1">
        <v>2.0</v>
      </c>
      <c r="CA1321" s="64">
        <f t="shared" si="32"/>
        <v>199</v>
      </c>
      <c r="CB1321" s="45">
        <f t="shared" si="33"/>
        <v>31</v>
      </c>
      <c r="CC1321" s="45">
        <f t="shared" si="34"/>
        <v>20</v>
      </c>
      <c r="CD1321" s="45">
        <f t="shared" si="35"/>
        <v>14</v>
      </c>
      <c r="CE1321" s="45">
        <f t="shared" si="36"/>
        <v>30</v>
      </c>
      <c r="CF1321" s="45">
        <f t="shared" si="37"/>
        <v>33</v>
      </c>
      <c r="CG1321" s="45">
        <f t="shared" si="38"/>
        <v>10</v>
      </c>
      <c r="CH1321" s="45">
        <f t="shared" si="39"/>
        <v>19</v>
      </c>
      <c r="CI1321" s="45">
        <f t="shared" si="40"/>
        <v>0.2</v>
      </c>
      <c r="CJ1321">
        <f t="shared" si="10"/>
        <v>19</v>
      </c>
      <c r="CK1321" s="45">
        <f t="shared" si="41"/>
        <v>21</v>
      </c>
      <c r="CM1321" s="40">
        <f>VLOOKUP(CB1321,'PROMIS 57 T-Score Conversions'!Q$3:R$35,2,TRUE)</f>
        <v>43.1</v>
      </c>
      <c r="CN1321" s="44" t="str">
        <f t="shared" si="20"/>
        <v>Mild</v>
      </c>
      <c r="CO1321" s="40">
        <f>VLOOKUP(CC1321,'PROMIS 57 T-Score Conversions'!A$3:B$35,2,TRUE)</f>
        <v>58.4</v>
      </c>
      <c r="CP1321" s="39" t="str">
        <f t="shared" si="21"/>
        <v>Moderate</v>
      </c>
      <c r="CQ1321" s="40">
        <f>VLOOKUP(CD1321,'PROMIS 57 T-Score Conversions'!E$3:F$35,2,TRUE)</f>
        <v>53.2</v>
      </c>
      <c r="CR1321" s="39" t="str">
        <f t="shared" si="22"/>
        <v>Normal</v>
      </c>
      <c r="CS1321" s="40">
        <f>VLOOKUP(CE1321,'PROMIS 57 T-Score Conversions'!U$3:V$35,2,TRUE)</f>
        <v>63.3</v>
      </c>
      <c r="CT1321" s="39" t="str">
        <f t="shared" si="42"/>
        <v>Moderate</v>
      </c>
      <c r="CU1321" s="40">
        <f>VLOOKUP(CF1321,'PROMIS 57 T-Score Conversions'!Y$3:Z$35,2,TRUE)</f>
        <v>63.7</v>
      </c>
      <c r="CV1321" s="39" t="str">
        <f t="shared" si="24"/>
        <v>Moderate</v>
      </c>
      <c r="CW1321" s="40">
        <f>vlookup(CG1321,'PROMIS 57 T-Score Conversions'!M$3:N$35,2,TRUE)</f>
        <v>31.3</v>
      </c>
      <c r="CX1321" s="39" t="str">
        <f t="shared" si="25"/>
        <v>Moderate</v>
      </c>
      <c r="CY1321" s="40">
        <f>VLOOKup(CH1321,'PROMIS 57 T-Score Conversions'!I$3:J$35,2,TRUE)</f>
        <v>58.1</v>
      </c>
      <c r="CZ1321" s="39" t="str">
        <f t="shared" si="26"/>
        <v>Mild</v>
      </c>
      <c r="DA1321" s="37">
        <f>VLOOKUP(CJ1321,'PROMIS 57 T-Score Conversions'!AC$3:AD$35,2,TRUE)</f>
        <v>36.36</v>
      </c>
      <c r="DB1321" s="44" t="str">
        <f t="shared" si="30"/>
        <v>Moderate</v>
      </c>
      <c r="DC1321" s="40">
        <f>VLOOKUP(CK1321,'PROMIS 57 T-Score Conversions'!AG$3:AH$35,2,TRUE)</f>
        <v>40.71</v>
      </c>
      <c r="DD1321" s="39" t="str">
        <f t="shared" si="31"/>
        <v>Normal</v>
      </c>
    </row>
    <row r="1322">
      <c r="A1322" s="1" t="b">
        <v>1</v>
      </c>
      <c r="B1322" s="1" t="b">
        <v>1</v>
      </c>
      <c r="C1322" s="20">
        <v>44306.34785738426</v>
      </c>
      <c r="D1322" s="1" t="s">
        <v>682</v>
      </c>
      <c r="E1322" s="1">
        <v>1909.0</v>
      </c>
      <c r="F1322" s="1">
        <v>4.0</v>
      </c>
      <c r="G1322" s="1">
        <v>4.0</v>
      </c>
      <c r="H1322" s="1">
        <v>3.0</v>
      </c>
      <c r="I1322" s="1">
        <v>4.0</v>
      </c>
      <c r="J1322" s="1">
        <v>4.0</v>
      </c>
      <c r="K1322" s="1">
        <v>4.0</v>
      </c>
      <c r="L1322" s="1">
        <v>5.0</v>
      </c>
      <c r="M1322" s="1">
        <v>4.0</v>
      </c>
      <c r="N1322" s="1">
        <v>2.0</v>
      </c>
      <c r="O1322" s="1">
        <v>1.0</v>
      </c>
      <c r="P1322" s="1">
        <v>1.0</v>
      </c>
      <c r="Q1322" s="1">
        <v>2.0</v>
      </c>
      <c r="R1322" s="1">
        <v>1.0</v>
      </c>
      <c r="S1322" s="1">
        <v>1.0</v>
      </c>
      <c r="T1322" s="1">
        <v>2.0</v>
      </c>
      <c r="U1322" s="1">
        <v>2.0</v>
      </c>
      <c r="V1322" s="1">
        <v>1.0</v>
      </c>
      <c r="W1322" s="1">
        <v>1.0</v>
      </c>
      <c r="X1322" s="1">
        <v>1.0</v>
      </c>
      <c r="Y1322" s="1">
        <v>1.0</v>
      </c>
      <c r="Z1322" s="1">
        <v>1.0</v>
      </c>
      <c r="AA1322" s="1">
        <v>1.0</v>
      </c>
      <c r="AB1322" s="1">
        <v>1.0</v>
      </c>
      <c r="AC1322" s="1">
        <v>1.0</v>
      </c>
      <c r="AD1322" s="1">
        <v>3.0</v>
      </c>
      <c r="AE1322" s="1">
        <v>2.0</v>
      </c>
      <c r="AF1322" s="1">
        <v>2.0</v>
      </c>
      <c r="AG1322" s="1">
        <v>2.0</v>
      </c>
      <c r="AH1322" s="1">
        <v>1.0</v>
      </c>
      <c r="AI1322" s="1">
        <v>3.0</v>
      </c>
      <c r="AJ1322" s="1">
        <v>2.0</v>
      </c>
      <c r="AK1322" s="1">
        <v>2.0</v>
      </c>
      <c r="AL1322" s="1">
        <v>1.0</v>
      </c>
      <c r="AM1322" s="1">
        <v>2.0</v>
      </c>
      <c r="AN1322" s="1">
        <v>1.0</v>
      </c>
      <c r="AO1322" s="1">
        <v>1.0</v>
      </c>
      <c r="AP1322" s="1">
        <v>2.0</v>
      </c>
      <c r="AQ1322" s="1">
        <v>1.0</v>
      </c>
      <c r="AR1322" s="1">
        <v>1.0</v>
      </c>
      <c r="AS1322" s="1">
        <v>2.0</v>
      </c>
      <c r="AT1322" s="1">
        <v>3.0</v>
      </c>
      <c r="AU1322" s="1">
        <v>3.0</v>
      </c>
      <c r="AV1322" s="1">
        <v>3.0</v>
      </c>
      <c r="AW1322" s="1">
        <v>3.0</v>
      </c>
      <c r="AX1322" s="1">
        <v>3.0</v>
      </c>
      <c r="AY1322" s="1">
        <v>3.0</v>
      </c>
      <c r="AZ1322" s="1">
        <v>3.0</v>
      </c>
      <c r="BA1322" s="1">
        <v>3.0</v>
      </c>
      <c r="BB1322" s="1">
        <v>2.0</v>
      </c>
      <c r="BC1322" s="1">
        <v>2.0</v>
      </c>
      <c r="BD1322" s="1">
        <v>2.0</v>
      </c>
      <c r="BE1322" s="1">
        <v>3.0</v>
      </c>
      <c r="BF1322" s="1">
        <v>2.0</v>
      </c>
      <c r="BG1322" s="1">
        <v>3.0</v>
      </c>
      <c r="BH1322" s="1">
        <v>2.0</v>
      </c>
      <c r="BI1322" s="1">
        <v>2.0</v>
      </c>
      <c r="BJ1322" s="1">
        <v>3.0</v>
      </c>
      <c r="BK1322" s="1">
        <v>4.0</v>
      </c>
      <c r="BL1322" s="1">
        <v>2.0</v>
      </c>
      <c r="BM1322" s="1">
        <v>4.0</v>
      </c>
      <c r="BN1322" s="1">
        <v>4.0</v>
      </c>
      <c r="BO1322" s="1">
        <v>4.0</v>
      </c>
      <c r="BP1322" s="1">
        <v>4.0</v>
      </c>
      <c r="BQ1322" s="1">
        <v>4.0</v>
      </c>
      <c r="BR1322" s="1">
        <v>2.0</v>
      </c>
      <c r="BS1322" s="1">
        <v>2.0</v>
      </c>
      <c r="BT1322" s="1">
        <v>2.0</v>
      </c>
      <c r="BU1322" s="1">
        <v>2.0</v>
      </c>
      <c r="BV1322" s="1">
        <v>2.0</v>
      </c>
      <c r="BW1322" s="1">
        <v>2.0</v>
      </c>
      <c r="BX1322" s="1">
        <v>2.0</v>
      </c>
      <c r="BY1322" s="1">
        <v>3.0</v>
      </c>
      <c r="BZ1322" s="1">
        <v>2.0</v>
      </c>
      <c r="CA1322" s="64">
        <f t="shared" si="32"/>
        <v>170</v>
      </c>
      <c r="CB1322" s="45">
        <f t="shared" si="33"/>
        <v>32</v>
      </c>
      <c r="CC1322" s="45">
        <f t="shared" si="34"/>
        <v>12</v>
      </c>
      <c r="CD1322" s="45">
        <f t="shared" si="35"/>
        <v>8</v>
      </c>
      <c r="CE1322" s="45">
        <f t="shared" si="36"/>
        <v>17</v>
      </c>
      <c r="CF1322" s="45">
        <f t="shared" si="37"/>
        <v>11</v>
      </c>
      <c r="CG1322" s="45">
        <f t="shared" si="38"/>
        <v>24</v>
      </c>
      <c r="CH1322" s="45">
        <f t="shared" si="39"/>
        <v>18</v>
      </c>
      <c r="CI1322" s="45">
        <f t="shared" si="40"/>
        <v>0.3</v>
      </c>
      <c r="CJ1322">
        <f t="shared" si="10"/>
        <v>28</v>
      </c>
      <c r="CK1322" s="45">
        <f t="shared" si="41"/>
        <v>17</v>
      </c>
      <c r="CM1322" s="40">
        <f>VLOOKUP(CB1322,'PROMIS 57 T-Score Conversions'!Q$3:R$35,2,TRUE)</f>
        <v>43.9</v>
      </c>
      <c r="CN1322" s="44" t="str">
        <f t="shared" si="20"/>
        <v>Mild</v>
      </c>
      <c r="CO1322" s="40">
        <f>VLOOKUP(CC1322,'PROMIS 57 T-Score Conversions'!A$3:B$35,2,TRUE)</f>
        <v>49.4</v>
      </c>
      <c r="CP1322" s="39" t="str">
        <f t="shared" si="21"/>
        <v>Normal</v>
      </c>
      <c r="CQ1322" s="40">
        <f>VLOOKUP(CD1322,'PROMIS 57 T-Score Conversions'!E$3:F$35,2,TRUE)</f>
        <v>38.2</v>
      </c>
      <c r="CR1322" s="39" t="str">
        <f t="shared" si="22"/>
        <v>Normal</v>
      </c>
      <c r="CS1322" s="40">
        <f>VLOOKUP(CE1322,'PROMIS 57 T-Score Conversions'!U$3:V$35,2,TRUE)</f>
        <v>50.4</v>
      </c>
      <c r="CT1322" s="39" t="str">
        <f t="shared" si="42"/>
        <v>Normal</v>
      </c>
      <c r="CU1322" s="40">
        <f>VLOOKUP(CF1322,'PROMIS 57 T-Score Conversions'!Y$3:Z$35,2,TRUE)</f>
        <v>38</v>
      </c>
      <c r="CV1322" s="39" t="str">
        <f t="shared" si="24"/>
        <v>Normal</v>
      </c>
      <c r="CW1322" s="40">
        <f>vlookup(CG1322,'PROMIS 57 T-Score Conversions'!M$3:N$35,2,TRUE)</f>
        <v>44</v>
      </c>
      <c r="CX1322" s="39" t="str">
        <f t="shared" si="25"/>
        <v>Mild</v>
      </c>
      <c r="CY1322" s="40">
        <f>VLOOKup(CH1322,'PROMIS 57 T-Score Conversions'!I$3:J$35,2,TRUE)</f>
        <v>58.1</v>
      </c>
      <c r="CZ1322" s="39" t="str">
        <f t="shared" si="26"/>
        <v>Mild</v>
      </c>
      <c r="DA1322" s="37">
        <f>VLOOKUP(CJ1322,'PROMIS 57 T-Score Conversions'!AC$3:AD$35,2,TRUE)</f>
        <v>43.57</v>
      </c>
      <c r="DB1322" s="44" t="str">
        <f t="shared" si="30"/>
        <v>Mild</v>
      </c>
      <c r="DC1322" s="40">
        <f>VLOOKUP(CK1322,'PROMIS 57 T-Score Conversions'!AG$3:AH$35,2,TRUE)</f>
        <v>37.04</v>
      </c>
      <c r="DD1322" s="39" t="str">
        <f t="shared" si="31"/>
        <v>Normal</v>
      </c>
    </row>
    <row r="1323">
      <c r="A1323" s="1" t="b">
        <v>1</v>
      </c>
      <c r="B1323" s="1" t="b">
        <v>1</v>
      </c>
      <c r="C1323" s="20">
        <v>44306.515022141204</v>
      </c>
      <c r="D1323" s="1" t="s">
        <v>683</v>
      </c>
      <c r="E1323" s="1">
        <v>2546.0</v>
      </c>
      <c r="F1323" s="1">
        <v>5.0</v>
      </c>
      <c r="G1323" s="1">
        <v>5.0</v>
      </c>
      <c r="H1323" s="1">
        <v>5.0</v>
      </c>
      <c r="I1323" s="1">
        <v>5.0</v>
      </c>
      <c r="J1323" s="1">
        <v>4.0</v>
      </c>
      <c r="K1323" s="1">
        <v>5.0</v>
      </c>
      <c r="L1323" s="1">
        <v>5.0</v>
      </c>
      <c r="M1323" s="1">
        <v>3.0</v>
      </c>
      <c r="N1323" s="1">
        <v>1.0</v>
      </c>
      <c r="O1323" s="1">
        <v>1.0</v>
      </c>
      <c r="P1323" s="1">
        <v>4.0</v>
      </c>
      <c r="Q1323" s="1">
        <v>3.0</v>
      </c>
      <c r="R1323" s="1">
        <v>3.0</v>
      </c>
      <c r="S1323" s="1">
        <v>2.0</v>
      </c>
      <c r="T1323" s="1">
        <v>3.0</v>
      </c>
      <c r="U1323" s="1">
        <v>1.0</v>
      </c>
      <c r="V1323" s="1">
        <v>1.0</v>
      </c>
      <c r="W1323" s="1">
        <v>1.0</v>
      </c>
      <c r="X1323" s="1">
        <v>3.0</v>
      </c>
      <c r="Y1323" s="1">
        <v>1.0</v>
      </c>
      <c r="Z1323" s="1">
        <v>1.0</v>
      </c>
      <c r="AA1323" s="1">
        <v>2.0</v>
      </c>
      <c r="AB1323" s="1">
        <v>2.0</v>
      </c>
      <c r="AC1323" s="1">
        <v>2.0</v>
      </c>
      <c r="AD1323" s="1">
        <v>3.0</v>
      </c>
      <c r="AE1323" s="1">
        <v>3.0</v>
      </c>
      <c r="AF1323" s="1">
        <v>3.0</v>
      </c>
      <c r="AG1323" s="1">
        <v>3.0</v>
      </c>
      <c r="AH1323" s="1">
        <v>3.0</v>
      </c>
      <c r="AI1323" s="1">
        <v>3.0</v>
      </c>
      <c r="AJ1323" s="1">
        <v>3.0</v>
      </c>
      <c r="AK1323" s="1">
        <v>2.0</v>
      </c>
      <c r="AL1323" s="1">
        <v>4.0</v>
      </c>
      <c r="AM1323" s="1">
        <v>3.0</v>
      </c>
      <c r="AN1323" s="1">
        <v>3.0</v>
      </c>
      <c r="AO1323" s="1">
        <v>1.0</v>
      </c>
      <c r="AP1323" s="1">
        <v>3.0</v>
      </c>
      <c r="AQ1323" s="1">
        <v>1.0</v>
      </c>
      <c r="AR1323" s="1">
        <v>1.0</v>
      </c>
      <c r="AS1323" s="1">
        <v>3.0</v>
      </c>
      <c r="AT1323" s="1">
        <v>3.0</v>
      </c>
      <c r="AU1323" s="1">
        <v>3.0</v>
      </c>
      <c r="AV1323" s="1">
        <v>3.0</v>
      </c>
      <c r="AW1323" s="1">
        <v>3.0</v>
      </c>
      <c r="AX1323" s="1">
        <v>2.0</v>
      </c>
      <c r="AY1323" s="1">
        <v>2.0</v>
      </c>
      <c r="AZ1323" s="1">
        <v>3.0</v>
      </c>
      <c r="BA1323" s="1">
        <v>4.0</v>
      </c>
      <c r="BB1323" s="1">
        <v>1.0</v>
      </c>
      <c r="BC1323" s="1">
        <v>1.0</v>
      </c>
      <c r="BD1323" s="1">
        <v>1.0</v>
      </c>
      <c r="BE1323" s="1">
        <v>1.0</v>
      </c>
      <c r="BF1323" s="1">
        <v>1.0</v>
      </c>
      <c r="BG1323" s="1">
        <v>1.0</v>
      </c>
      <c r="BH1323" s="1">
        <v>1.0</v>
      </c>
      <c r="BI1323" s="1">
        <v>1.0</v>
      </c>
      <c r="BJ1323" s="1">
        <v>0.0</v>
      </c>
      <c r="BK1323" s="1">
        <v>3.0</v>
      </c>
      <c r="BL1323" s="1">
        <v>2.0</v>
      </c>
      <c r="BM1323" s="1">
        <v>2.0</v>
      </c>
      <c r="BN1323" s="1">
        <v>4.0</v>
      </c>
      <c r="BO1323" s="1">
        <v>3.0</v>
      </c>
      <c r="BP1323" s="1">
        <v>2.0</v>
      </c>
      <c r="BQ1323" s="1">
        <v>3.0</v>
      </c>
      <c r="BR1323" s="1">
        <v>2.0</v>
      </c>
      <c r="BS1323" s="1">
        <v>3.0</v>
      </c>
      <c r="BT1323" s="1">
        <v>3.0</v>
      </c>
      <c r="BU1323" s="1">
        <v>3.0</v>
      </c>
      <c r="BV1323" s="1">
        <v>4.0</v>
      </c>
      <c r="BW1323" s="1">
        <v>3.0</v>
      </c>
      <c r="BX1323" s="1">
        <v>3.0</v>
      </c>
      <c r="BY1323" s="1">
        <v>2.0</v>
      </c>
      <c r="BZ1323" s="1">
        <v>3.0</v>
      </c>
      <c r="CA1323" s="64">
        <f t="shared" si="32"/>
        <v>186</v>
      </c>
      <c r="CB1323" s="45">
        <f t="shared" si="33"/>
        <v>37</v>
      </c>
      <c r="CC1323" s="45">
        <f t="shared" si="34"/>
        <v>18</v>
      </c>
      <c r="CD1323" s="45">
        <f t="shared" si="35"/>
        <v>13</v>
      </c>
      <c r="CE1323" s="45">
        <f t="shared" si="36"/>
        <v>23</v>
      </c>
      <c r="CF1323" s="45">
        <f t="shared" si="37"/>
        <v>19</v>
      </c>
      <c r="CG1323" s="45">
        <f t="shared" si="38"/>
        <v>23</v>
      </c>
      <c r="CH1323" s="45">
        <f t="shared" si="39"/>
        <v>8</v>
      </c>
      <c r="CI1323" s="45">
        <f t="shared" si="40"/>
        <v>0</v>
      </c>
      <c r="CJ1323">
        <f t="shared" si="10"/>
        <v>21</v>
      </c>
      <c r="CK1323" s="45">
        <f t="shared" si="41"/>
        <v>24</v>
      </c>
      <c r="CM1323" s="40">
        <f>VLOOKUP(CB1323,'PROMIS 57 T-Score Conversions'!Q$3:R$35,2,TRUE)</f>
        <v>49.2</v>
      </c>
      <c r="CN1323" s="44" t="str">
        <f t="shared" si="20"/>
        <v>Normal</v>
      </c>
      <c r="CO1323" s="40">
        <f>VLOOKUP(CC1323,'PROMIS 57 T-Score Conversions'!A$3:B$35,2,TRUE)</f>
        <v>56.4</v>
      </c>
      <c r="CP1323" s="39" t="str">
        <f t="shared" si="21"/>
        <v>Moderate</v>
      </c>
      <c r="CQ1323" s="40">
        <f>VLOOKUP(CD1323,'PROMIS 57 T-Score Conversions'!E$3:F$35,2,TRUE)</f>
        <v>52.1</v>
      </c>
      <c r="CR1323" s="39" t="str">
        <f t="shared" si="22"/>
        <v>Normal</v>
      </c>
      <c r="CS1323" s="40">
        <f>VLOOKUP(CE1323,'PROMIS 57 T-Score Conversions'!U$3:V$35,2,TRUE)</f>
        <v>56.6</v>
      </c>
      <c r="CT1323" s="39" t="str">
        <f t="shared" si="42"/>
        <v>Mild</v>
      </c>
      <c r="CU1323" s="40">
        <f>VLOOKUP(CF1323,'PROMIS 57 T-Score Conversions'!Y$3:Z$35,2,TRUE)</f>
        <v>49</v>
      </c>
      <c r="CV1323" s="39" t="str">
        <f t="shared" si="24"/>
        <v>Normal</v>
      </c>
      <c r="CW1323" s="40">
        <f>vlookup(CG1323,'PROMIS 57 T-Score Conversions'!M$3:N$35,2,TRUE)</f>
        <v>43</v>
      </c>
      <c r="CX1323" s="39" t="str">
        <f t="shared" si="25"/>
        <v>Mild</v>
      </c>
      <c r="CY1323" s="40">
        <f>VLOOKup(CH1323,'PROMIS 57 T-Score Conversions'!I$3:J$35,2,TRUE)</f>
        <v>40.7</v>
      </c>
      <c r="CZ1323" s="39" t="str">
        <f t="shared" si="26"/>
        <v>Normal</v>
      </c>
      <c r="DA1323" s="37">
        <f>VLOOKUP(CJ1323,'PROMIS 57 T-Score Conversions'!AC$3:AD$35,2,TRUE)</f>
        <v>37.93</v>
      </c>
      <c r="DB1323" s="44" t="str">
        <f t="shared" si="30"/>
        <v>Moderate</v>
      </c>
      <c r="DC1323" s="40">
        <f>VLOOKUP(CK1323,'PROMIS 57 T-Score Conversions'!AG$3:AH$35,2,TRUE)</f>
        <v>43.42</v>
      </c>
      <c r="DD1323" s="39" t="str">
        <f t="shared" si="31"/>
        <v>Normal</v>
      </c>
    </row>
    <row r="1324">
      <c r="A1324" s="1" t="b">
        <v>1</v>
      </c>
      <c r="B1324" s="1" t="b">
        <v>1</v>
      </c>
      <c r="C1324" s="20">
        <v>44306.55750991898</v>
      </c>
      <c r="D1324" s="1" t="s">
        <v>400</v>
      </c>
      <c r="E1324" s="1">
        <v>2216.0</v>
      </c>
      <c r="F1324" s="1">
        <v>4.0</v>
      </c>
      <c r="G1324" s="1">
        <v>5.0</v>
      </c>
      <c r="H1324" s="1">
        <v>5.0</v>
      </c>
      <c r="I1324" s="1">
        <v>4.0</v>
      </c>
      <c r="J1324" s="1">
        <v>3.0</v>
      </c>
      <c r="K1324" s="1">
        <v>4.0</v>
      </c>
      <c r="L1324" s="1">
        <v>4.0</v>
      </c>
      <c r="M1324" s="1">
        <v>4.0</v>
      </c>
      <c r="N1324" s="1">
        <v>1.0</v>
      </c>
      <c r="O1324" s="1">
        <v>1.0</v>
      </c>
      <c r="P1324" s="1">
        <v>1.0</v>
      </c>
      <c r="Q1324" s="1">
        <v>1.0</v>
      </c>
      <c r="R1324" s="1">
        <v>1.0</v>
      </c>
      <c r="S1324" s="1">
        <v>1.0</v>
      </c>
      <c r="T1324" s="1">
        <v>2.0</v>
      </c>
      <c r="U1324" s="1">
        <v>1.0</v>
      </c>
      <c r="V1324" s="1">
        <v>1.0</v>
      </c>
      <c r="W1324" s="1">
        <v>1.0</v>
      </c>
      <c r="X1324" s="1">
        <v>1.0</v>
      </c>
      <c r="Y1324" s="1">
        <v>1.0</v>
      </c>
      <c r="Z1324" s="1">
        <v>1.0</v>
      </c>
      <c r="AA1324" s="1">
        <v>1.0</v>
      </c>
      <c r="AB1324" s="1">
        <v>1.0</v>
      </c>
      <c r="AC1324" s="1">
        <v>1.0</v>
      </c>
      <c r="AD1324" s="1">
        <v>1.0</v>
      </c>
      <c r="AE1324" s="1">
        <v>1.0</v>
      </c>
      <c r="AF1324" s="1">
        <v>1.0</v>
      </c>
      <c r="AG1324" s="1">
        <v>1.0</v>
      </c>
      <c r="AH1324" s="1">
        <v>1.0</v>
      </c>
      <c r="AI1324" s="1">
        <v>1.0</v>
      </c>
      <c r="AJ1324" s="1">
        <v>1.0</v>
      </c>
      <c r="AK1324" s="1">
        <v>1.0</v>
      </c>
      <c r="AL1324" s="1">
        <v>1.0</v>
      </c>
      <c r="AM1324" s="1">
        <v>1.0</v>
      </c>
      <c r="AN1324" s="1">
        <v>1.0</v>
      </c>
      <c r="AO1324" s="1">
        <v>1.0</v>
      </c>
      <c r="AP1324" s="1">
        <v>1.0</v>
      </c>
      <c r="AQ1324" s="1">
        <v>1.0</v>
      </c>
      <c r="AR1324" s="1">
        <v>1.0</v>
      </c>
      <c r="AS1324" s="1">
        <v>1.0</v>
      </c>
      <c r="AT1324" s="1">
        <v>4.0</v>
      </c>
      <c r="AU1324" s="1">
        <v>4.0</v>
      </c>
      <c r="AV1324" s="1">
        <v>4.0</v>
      </c>
      <c r="AW1324" s="1">
        <v>4.0</v>
      </c>
      <c r="AX1324" s="1">
        <v>4.0</v>
      </c>
      <c r="AY1324" s="1">
        <v>4.0</v>
      </c>
      <c r="AZ1324" s="1">
        <v>4.0</v>
      </c>
      <c r="BA1324" s="1">
        <v>4.0</v>
      </c>
      <c r="BB1324" s="1">
        <v>2.0</v>
      </c>
      <c r="BC1324" s="1">
        <v>2.0</v>
      </c>
      <c r="BD1324" s="1">
        <v>1.0</v>
      </c>
      <c r="BE1324" s="1">
        <v>2.0</v>
      </c>
      <c r="BF1324" s="1">
        <v>3.0</v>
      </c>
      <c r="BG1324" s="1">
        <v>1.0</v>
      </c>
      <c r="BH1324" s="1">
        <v>1.0</v>
      </c>
      <c r="BI1324" s="1">
        <v>1.0</v>
      </c>
      <c r="BJ1324" s="1">
        <v>3.0</v>
      </c>
      <c r="BK1324" s="1">
        <v>5.0</v>
      </c>
      <c r="BL1324" s="1">
        <v>4.0</v>
      </c>
      <c r="BM1324" s="1">
        <v>4.0</v>
      </c>
      <c r="BN1324" s="1">
        <v>4.0</v>
      </c>
      <c r="BO1324" s="1">
        <v>4.0</v>
      </c>
      <c r="BP1324" s="1">
        <v>5.0</v>
      </c>
      <c r="BQ1324" s="1">
        <v>4.0</v>
      </c>
      <c r="BR1324" s="1">
        <v>4.0</v>
      </c>
      <c r="BS1324" s="1">
        <v>1.0</v>
      </c>
      <c r="BT1324" s="1">
        <v>1.0</v>
      </c>
      <c r="BU1324" s="1">
        <v>2.0</v>
      </c>
      <c r="BV1324" s="1">
        <v>2.0</v>
      </c>
      <c r="BW1324" s="1">
        <v>1.0</v>
      </c>
      <c r="BX1324" s="1">
        <v>1.0</v>
      </c>
      <c r="BY1324" s="1">
        <v>1.0</v>
      </c>
      <c r="BZ1324" s="1">
        <v>1.0</v>
      </c>
      <c r="CA1324" s="64">
        <f t="shared" si="32"/>
        <v>158</v>
      </c>
      <c r="CB1324" s="45">
        <f t="shared" si="33"/>
        <v>33</v>
      </c>
      <c r="CC1324" s="45">
        <f t="shared" si="34"/>
        <v>9</v>
      </c>
      <c r="CD1324" s="45">
        <f t="shared" si="35"/>
        <v>8</v>
      </c>
      <c r="CE1324" s="45">
        <f t="shared" si="36"/>
        <v>8</v>
      </c>
      <c r="CF1324" s="45">
        <f t="shared" si="37"/>
        <v>8</v>
      </c>
      <c r="CG1324" s="45">
        <f t="shared" si="38"/>
        <v>32</v>
      </c>
      <c r="CH1324" s="45">
        <f t="shared" si="39"/>
        <v>13</v>
      </c>
      <c r="CI1324" s="45">
        <f t="shared" si="40"/>
        <v>0.3</v>
      </c>
      <c r="CJ1324">
        <f t="shared" si="10"/>
        <v>34</v>
      </c>
      <c r="CK1324" s="45">
        <f t="shared" si="41"/>
        <v>10</v>
      </c>
      <c r="CM1324" s="40">
        <f>VLOOKUP(CB1324,'PROMIS 57 T-Score Conversions'!Q$3:R$35,2,TRUE)</f>
        <v>44.7</v>
      </c>
      <c r="CN1324" s="44" t="str">
        <f t="shared" si="20"/>
        <v>Mild</v>
      </c>
      <c r="CO1324" s="40">
        <f>VLOOKUP(CC1324,'PROMIS 57 T-Score Conversions'!A$3:B$35,2,TRUE)</f>
        <v>43.2</v>
      </c>
      <c r="CP1324" s="39" t="str">
        <f t="shared" si="21"/>
        <v>Normal</v>
      </c>
      <c r="CQ1324" s="40">
        <f>VLOOKUP(CD1324,'PROMIS 57 T-Score Conversions'!E$3:F$35,2,TRUE)</f>
        <v>38.2</v>
      </c>
      <c r="CR1324" s="39" t="str">
        <f t="shared" si="22"/>
        <v>Normal</v>
      </c>
      <c r="CS1324" s="40">
        <f>VLOOKUP(CE1324,'PROMIS 57 T-Score Conversions'!U$3:V$35,2,TRUE)</f>
        <v>33.1</v>
      </c>
      <c r="CT1324" s="39" t="str">
        <f t="shared" si="42"/>
        <v>Normal</v>
      </c>
      <c r="CU1324" s="40">
        <f>VLOOKUP(CF1324,'PROMIS 57 T-Score Conversions'!Y$3:Z$35,2,TRUE)</f>
        <v>28.9</v>
      </c>
      <c r="CV1324" s="39" t="str">
        <f t="shared" si="24"/>
        <v>Normal</v>
      </c>
      <c r="CW1324" s="40">
        <f>vlookup(CG1324,'PROMIS 57 T-Score Conversions'!M$3:N$35,2,TRUE)</f>
        <v>51.7</v>
      </c>
      <c r="CX1324" s="39" t="str">
        <f t="shared" si="25"/>
        <v>Normal</v>
      </c>
      <c r="CY1324" s="40">
        <f>VLOOKup(CH1324,'PROMIS 57 T-Score Conversions'!I$3:J$35,2,TRUE)</f>
        <v>53.2</v>
      </c>
      <c r="CZ1324" s="39" t="str">
        <f t="shared" si="26"/>
        <v>Normal</v>
      </c>
      <c r="DA1324" s="37">
        <f>VLOOKUP(CJ1324,'PROMIS 57 T-Score Conversions'!AC$3:AD$35,2,TRUE)</f>
        <v>49.26</v>
      </c>
      <c r="DB1324" s="44" t="str">
        <f t="shared" si="30"/>
        <v>Normal</v>
      </c>
      <c r="DC1324" s="40">
        <f>VLOOKUP(CK1324,'PROMIS 57 T-Score Conversions'!AG$3:AH$35,2,TRUE)</f>
        <v>28.63</v>
      </c>
      <c r="DD1324" s="39" t="str">
        <f t="shared" si="31"/>
        <v>Normal</v>
      </c>
    </row>
    <row r="1325">
      <c r="A1325" s="1" t="b">
        <v>1</v>
      </c>
      <c r="B1325" s="1" t="b">
        <v>1</v>
      </c>
      <c r="C1325" s="20">
        <v>44306.70906930555</v>
      </c>
      <c r="D1325" s="1" t="s">
        <v>684</v>
      </c>
      <c r="E1325" s="1">
        <v>2521.0</v>
      </c>
      <c r="F1325" s="1">
        <v>2.0</v>
      </c>
      <c r="G1325" s="1">
        <v>2.0</v>
      </c>
      <c r="H1325" s="1">
        <v>3.0</v>
      </c>
      <c r="I1325" s="1">
        <v>2.0</v>
      </c>
      <c r="J1325" s="1">
        <v>1.0</v>
      </c>
      <c r="K1325" s="1">
        <v>2.0</v>
      </c>
      <c r="L1325" s="1">
        <v>2.0</v>
      </c>
      <c r="M1325" s="1">
        <v>1.0</v>
      </c>
      <c r="N1325" s="1">
        <v>4.0</v>
      </c>
      <c r="O1325" s="1">
        <v>3.0</v>
      </c>
      <c r="P1325" s="1">
        <v>4.0</v>
      </c>
      <c r="Q1325" s="1">
        <v>4.0</v>
      </c>
      <c r="R1325" s="1">
        <v>4.0</v>
      </c>
      <c r="S1325" s="1">
        <v>3.0</v>
      </c>
      <c r="T1325" s="1">
        <v>4.0</v>
      </c>
      <c r="U1325" s="1">
        <v>4.0</v>
      </c>
      <c r="V1325" s="1">
        <v>5.0</v>
      </c>
      <c r="W1325" s="1">
        <v>4.0</v>
      </c>
      <c r="X1325" s="1">
        <v>4.0</v>
      </c>
      <c r="Y1325" s="1">
        <v>4.0</v>
      </c>
      <c r="Z1325" s="1">
        <v>4.0</v>
      </c>
      <c r="AA1325" s="1">
        <v>5.0</v>
      </c>
      <c r="AB1325" s="1">
        <v>5.0</v>
      </c>
      <c r="AC1325" s="1">
        <v>4.0</v>
      </c>
      <c r="AD1325" s="1">
        <v>5.0</v>
      </c>
      <c r="AE1325" s="1">
        <v>4.0</v>
      </c>
      <c r="AF1325" s="1">
        <v>4.0</v>
      </c>
      <c r="AG1325" s="1">
        <v>4.0</v>
      </c>
      <c r="AH1325" s="1">
        <v>5.0</v>
      </c>
      <c r="AI1325" s="1">
        <v>4.0</v>
      </c>
      <c r="AJ1325" s="1">
        <v>5.0</v>
      </c>
      <c r="AK1325" s="1">
        <v>5.0</v>
      </c>
      <c r="AL1325" s="1">
        <v>5.0</v>
      </c>
      <c r="AM1325" s="1">
        <v>5.0</v>
      </c>
      <c r="AN1325" s="1">
        <v>5.0</v>
      </c>
      <c r="AO1325" s="1">
        <v>4.0</v>
      </c>
      <c r="AP1325" s="1">
        <v>5.0</v>
      </c>
      <c r="AQ1325" s="1">
        <v>5.0</v>
      </c>
      <c r="AR1325" s="1">
        <v>5.0</v>
      </c>
      <c r="AS1325" s="1">
        <v>5.0</v>
      </c>
      <c r="AT1325" s="1">
        <v>1.0</v>
      </c>
      <c r="AU1325" s="1">
        <v>1.0</v>
      </c>
      <c r="AV1325" s="1">
        <v>2.0</v>
      </c>
      <c r="AW1325" s="1">
        <v>1.0</v>
      </c>
      <c r="AX1325" s="1">
        <v>1.0</v>
      </c>
      <c r="AY1325" s="1">
        <v>1.0</v>
      </c>
      <c r="AZ1325" s="1">
        <v>1.0</v>
      </c>
      <c r="BA1325" s="1">
        <v>1.0</v>
      </c>
      <c r="BB1325" s="1">
        <v>5.0</v>
      </c>
      <c r="BC1325" s="1">
        <v>5.0</v>
      </c>
      <c r="BD1325" s="1">
        <v>3.0</v>
      </c>
      <c r="BE1325" s="1">
        <v>4.0</v>
      </c>
      <c r="BF1325" s="1">
        <v>4.0</v>
      </c>
      <c r="BG1325" s="1">
        <v>4.0</v>
      </c>
      <c r="BH1325" s="1">
        <v>4.0</v>
      </c>
      <c r="BI1325" s="1">
        <v>4.0</v>
      </c>
      <c r="BJ1325" s="1">
        <v>7.0</v>
      </c>
      <c r="BK1325" s="1">
        <v>1.0</v>
      </c>
      <c r="BL1325" s="1">
        <v>1.0</v>
      </c>
      <c r="BM1325" s="1">
        <v>2.0</v>
      </c>
      <c r="BN1325" s="1">
        <v>1.0</v>
      </c>
      <c r="BO1325" s="1">
        <v>1.0</v>
      </c>
      <c r="BP1325" s="1">
        <v>1.0</v>
      </c>
      <c r="BQ1325" s="1">
        <v>2.0</v>
      </c>
      <c r="BR1325" s="1">
        <v>1.0</v>
      </c>
      <c r="BS1325" s="1">
        <v>3.0</v>
      </c>
      <c r="BT1325" s="1">
        <v>5.0</v>
      </c>
      <c r="BU1325" s="1">
        <v>5.0</v>
      </c>
      <c r="BV1325" s="1">
        <v>5.0</v>
      </c>
      <c r="BW1325" s="1">
        <v>5.0</v>
      </c>
      <c r="BX1325" s="1">
        <v>5.0</v>
      </c>
      <c r="BY1325" s="1">
        <v>5.0</v>
      </c>
      <c r="BZ1325" s="1">
        <v>5.0</v>
      </c>
      <c r="CA1325" s="64">
        <f t="shared" si="32"/>
        <v>252</v>
      </c>
      <c r="CB1325" s="45">
        <f t="shared" si="33"/>
        <v>15</v>
      </c>
      <c r="CC1325" s="45">
        <f t="shared" si="34"/>
        <v>30</v>
      </c>
      <c r="CD1325" s="45">
        <f t="shared" si="35"/>
        <v>35</v>
      </c>
      <c r="CE1325" s="45">
        <f t="shared" si="36"/>
        <v>36</v>
      </c>
      <c r="CF1325" s="45">
        <f t="shared" si="37"/>
        <v>39</v>
      </c>
      <c r="CG1325" s="45">
        <f t="shared" si="38"/>
        <v>9</v>
      </c>
      <c r="CH1325" s="45">
        <f t="shared" si="39"/>
        <v>33</v>
      </c>
      <c r="CI1325" s="45">
        <f t="shared" si="40"/>
        <v>0.7</v>
      </c>
      <c r="CJ1325">
        <f t="shared" si="10"/>
        <v>10</v>
      </c>
      <c r="CK1325" s="45">
        <f t="shared" si="41"/>
        <v>38</v>
      </c>
      <c r="CM1325" s="40">
        <f>VLOOKUP(CB1325,'PROMIS 57 T-Score Conversions'!Q$3:R$35,2,TRUE)</f>
        <v>31.7</v>
      </c>
      <c r="CN1325" s="44" t="str">
        <f t="shared" si="20"/>
        <v>Moderate</v>
      </c>
      <c r="CO1325" s="40">
        <f>VLOOKUP(CC1325,'PROMIS 57 T-Score Conversions'!A$3:B$35,2,TRUE)</f>
        <v>68.7</v>
      </c>
      <c r="CP1325" s="39" t="str">
        <f t="shared" si="21"/>
        <v>Severe</v>
      </c>
      <c r="CQ1325" s="40">
        <f>VLOOKUP(CD1325,'PROMIS 57 T-Score Conversions'!E$3:F$35,2,TRUE)</f>
        <v>72.8</v>
      </c>
      <c r="CR1325" s="39" t="str">
        <f t="shared" si="22"/>
        <v>Severe</v>
      </c>
      <c r="CS1325" s="40">
        <f>VLOOKUP(CE1325,'PROMIS 57 T-Score Conversions'!U$3:V$35,2,TRUE)</f>
        <v>69.8</v>
      </c>
      <c r="CT1325" s="39" t="str">
        <f t="shared" si="42"/>
        <v>Moderate</v>
      </c>
      <c r="CU1325" s="40">
        <f>VLOOKUP(CF1325,'PROMIS 57 T-Score Conversions'!Y$3:Z$35,2,TRUE)</f>
        <v>73</v>
      </c>
      <c r="CV1325" s="39" t="str">
        <f t="shared" si="24"/>
        <v>Severe</v>
      </c>
      <c r="CW1325" s="40">
        <f>vlookup(CG1325,'PROMIS 57 T-Score Conversions'!M$3:N$35,2,TRUE)</f>
        <v>29.7</v>
      </c>
      <c r="CX1325" s="39" t="str">
        <f t="shared" si="25"/>
        <v>Severe</v>
      </c>
      <c r="CY1325" s="40">
        <f>VLOOKup(CH1325,'PROMIS 57 T-Score Conversions'!I$3:J$35,2,TRUE)</f>
        <v>67.7</v>
      </c>
      <c r="CZ1325" s="39" t="str">
        <f t="shared" si="26"/>
        <v>Moderate</v>
      </c>
      <c r="DA1325" s="37">
        <f>VLOOKUP(CJ1325,'PROMIS 57 T-Score Conversions'!AC$3:AD$35,2,TRUE)</f>
        <v>27.45</v>
      </c>
      <c r="DB1325" s="44" t="str">
        <f t="shared" si="30"/>
        <v>Severe</v>
      </c>
      <c r="DC1325" s="40">
        <f>VLOOKUP(CK1325,'PROMIS 57 T-Score Conversions'!AG$3:AH$35,2,TRUE)</f>
        <v>59.95</v>
      </c>
      <c r="DD1325" s="39" t="str">
        <f t="shared" si="31"/>
        <v>Mild</v>
      </c>
    </row>
    <row r="1326">
      <c r="A1326" s="1" t="b">
        <v>1</v>
      </c>
      <c r="B1326" s="1" t="b">
        <v>1</v>
      </c>
      <c r="C1326" s="20">
        <v>44307.42580773148</v>
      </c>
      <c r="D1326" s="1" t="s">
        <v>655</v>
      </c>
      <c r="E1326" s="1">
        <v>2403.0</v>
      </c>
      <c r="F1326" s="1">
        <v>3.0</v>
      </c>
      <c r="G1326" s="1">
        <v>3.0</v>
      </c>
      <c r="H1326" s="1">
        <v>3.0</v>
      </c>
      <c r="I1326" s="1">
        <v>2.0</v>
      </c>
      <c r="J1326" s="1">
        <v>3.0</v>
      </c>
      <c r="K1326" s="1">
        <v>3.0</v>
      </c>
      <c r="L1326" s="1">
        <v>4.0</v>
      </c>
      <c r="M1326" s="1">
        <v>2.0</v>
      </c>
      <c r="N1326" s="1">
        <v>1.0</v>
      </c>
      <c r="O1326" s="1">
        <v>1.0</v>
      </c>
      <c r="P1326" s="1">
        <v>1.0</v>
      </c>
      <c r="Q1326" s="1">
        <v>3.0</v>
      </c>
      <c r="R1326" s="1">
        <v>3.0</v>
      </c>
      <c r="S1326" s="1">
        <v>1.0</v>
      </c>
      <c r="T1326" s="1">
        <v>1.0</v>
      </c>
      <c r="U1326" s="1">
        <v>3.0</v>
      </c>
      <c r="V1326" s="1">
        <v>1.0</v>
      </c>
      <c r="W1326" s="1">
        <v>1.0</v>
      </c>
      <c r="X1326" s="1">
        <v>2.0</v>
      </c>
      <c r="Y1326" s="1">
        <v>1.0</v>
      </c>
      <c r="Z1326" s="1">
        <v>1.0</v>
      </c>
      <c r="AA1326" s="1">
        <v>3.0</v>
      </c>
      <c r="AB1326" s="1">
        <v>1.0</v>
      </c>
      <c r="AC1326" s="1">
        <v>1.0</v>
      </c>
      <c r="AD1326" s="1">
        <v>4.0</v>
      </c>
      <c r="AE1326" s="1">
        <v>3.0</v>
      </c>
      <c r="AF1326" s="1">
        <v>4.0</v>
      </c>
      <c r="AG1326" s="1">
        <v>4.0</v>
      </c>
      <c r="AH1326" s="1">
        <v>2.0</v>
      </c>
      <c r="AI1326" s="1">
        <v>3.0</v>
      </c>
      <c r="AJ1326" s="1">
        <v>3.0</v>
      </c>
      <c r="AK1326" s="1">
        <v>4.0</v>
      </c>
      <c r="AL1326" s="1">
        <v>4.0</v>
      </c>
      <c r="AM1326" s="1">
        <v>2.0</v>
      </c>
      <c r="AN1326" s="1">
        <v>4.0</v>
      </c>
      <c r="AO1326" s="1">
        <v>4.0</v>
      </c>
      <c r="AP1326" s="1">
        <v>4.0</v>
      </c>
      <c r="AQ1326" s="1">
        <v>4.0</v>
      </c>
      <c r="AR1326" s="1">
        <v>3.0</v>
      </c>
      <c r="AS1326" s="1">
        <v>5.0</v>
      </c>
      <c r="AT1326" s="1">
        <v>3.0</v>
      </c>
      <c r="AU1326" s="1">
        <v>3.0</v>
      </c>
      <c r="AV1326" s="1">
        <v>3.0</v>
      </c>
      <c r="AW1326" s="1">
        <v>3.0</v>
      </c>
      <c r="AX1326" s="1">
        <v>2.0</v>
      </c>
      <c r="AY1326" s="1">
        <v>2.0</v>
      </c>
      <c r="AZ1326" s="1">
        <v>2.0</v>
      </c>
      <c r="BA1326" s="1">
        <v>2.0</v>
      </c>
      <c r="BB1326" s="1">
        <v>4.0</v>
      </c>
      <c r="BC1326" s="1">
        <v>4.0</v>
      </c>
      <c r="BD1326" s="1">
        <v>4.0</v>
      </c>
      <c r="BE1326" s="1">
        <v>3.0</v>
      </c>
      <c r="BF1326" s="1">
        <v>3.0</v>
      </c>
      <c r="BG1326" s="1">
        <v>3.0</v>
      </c>
      <c r="BH1326" s="1">
        <v>4.0</v>
      </c>
      <c r="BI1326" s="1">
        <v>3.0</v>
      </c>
      <c r="BJ1326" s="1">
        <v>7.0</v>
      </c>
      <c r="BK1326" s="1">
        <v>2.0</v>
      </c>
      <c r="BL1326" s="1">
        <v>2.0</v>
      </c>
      <c r="BM1326" s="1">
        <v>1.0</v>
      </c>
      <c r="BN1326" s="1">
        <v>2.0</v>
      </c>
      <c r="BO1326" s="1">
        <v>2.0</v>
      </c>
      <c r="BP1326" s="1">
        <v>2.0</v>
      </c>
      <c r="BQ1326" s="1">
        <v>2.0</v>
      </c>
      <c r="BR1326" s="1">
        <v>2.0</v>
      </c>
      <c r="BS1326" s="1">
        <v>4.0</v>
      </c>
      <c r="BT1326" s="1">
        <v>3.0</v>
      </c>
      <c r="BU1326" s="1">
        <v>4.0</v>
      </c>
      <c r="BV1326" s="1">
        <v>4.0</v>
      </c>
      <c r="BW1326" s="1">
        <v>4.0</v>
      </c>
      <c r="BX1326" s="1">
        <v>4.0</v>
      </c>
      <c r="BY1326" s="1">
        <v>3.0</v>
      </c>
      <c r="BZ1326" s="1">
        <v>4.0</v>
      </c>
      <c r="CA1326" s="64">
        <f t="shared" si="32"/>
        <v>205</v>
      </c>
      <c r="CB1326" s="45">
        <f t="shared" si="33"/>
        <v>23</v>
      </c>
      <c r="CC1326" s="45">
        <f t="shared" si="34"/>
        <v>14</v>
      </c>
      <c r="CD1326" s="45">
        <f t="shared" si="35"/>
        <v>11</v>
      </c>
      <c r="CE1326" s="45">
        <f t="shared" si="36"/>
        <v>27</v>
      </c>
      <c r="CF1326" s="45">
        <f t="shared" si="37"/>
        <v>30</v>
      </c>
      <c r="CG1326" s="45">
        <f t="shared" si="38"/>
        <v>20</v>
      </c>
      <c r="CH1326" s="45">
        <f t="shared" si="39"/>
        <v>28</v>
      </c>
      <c r="CI1326" s="45">
        <f t="shared" si="40"/>
        <v>0.7</v>
      </c>
      <c r="CJ1326">
        <f t="shared" si="10"/>
        <v>15</v>
      </c>
      <c r="CK1326" s="45">
        <f t="shared" si="41"/>
        <v>30</v>
      </c>
      <c r="CM1326" s="40">
        <f>VLOOKUP(CB1326,'PROMIS 57 T-Score Conversions'!Q$3:R$35,2,TRUE)</f>
        <v>37.4</v>
      </c>
      <c r="CN1326" s="44" t="str">
        <f t="shared" si="20"/>
        <v>Moderate</v>
      </c>
      <c r="CO1326" s="40">
        <f>VLOOKUP(CC1326,'PROMIS 57 T-Score Conversions'!A$3:B$35,2,TRUE)</f>
        <v>52.1</v>
      </c>
      <c r="CP1326" s="39" t="str">
        <f t="shared" si="21"/>
        <v>Mild</v>
      </c>
      <c r="CQ1326" s="40">
        <f>VLOOKUP(CD1326,'PROMIS 57 T-Score Conversions'!E$3:F$35,2,TRUE)</f>
        <v>49.4</v>
      </c>
      <c r="CR1326" s="39" t="str">
        <f t="shared" si="22"/>
        <v>Normal</v>
      </c>
      <c r="CS1326" s="40">
        <f>VLOOKUP(CE1326,'PROMIS 57 T-Score Conversions'!U$3:V$35,2,TRUE)</f>
        <v>60.4</v>
      </c>
      <c r="CT1326" s="39" t="str">
        <f t="shared" si="42"/>
        <v>Moderate</v>
      </c>
      <c r="CU1326" s="40">
        <f>VLOOKUP(CF1326,'PROMIS 57 T-Score Conversions'!Y$3:Z$35,2,TRUE)</f>
        <v>60.4</v>
      </c>
      <c r="CV1326" s="39" t="str">
        <f t="shared" si="24"/>
        <v>Moderate</v>
      </c>
      <c r="CW1326" s="40">
        <f>vlookup(CG1326,'PROMIS 57 T-Score Conversions'!M$3:N$35,2,TRUE)</f>
        <v>40.2</v>
      </c>
      <c r="CX1326" s="39" t="str">
        <f t="shared" si="25"/>
        <v>Mild</v>
      </c>
      <c r="CY1326" s="40">
        <f>VLOOKup(CH1326,'PROMIS 57 T-Score Conversions'!I$3:J$35,2,TRUE)</f>
        <v>64.1</v>
      </c>
      <c r="CZ1326" s="39" t="str">
        <f t="shared" si="26"/>
        <v>Moderate</v>
      </c>
      <c r="DA1326" s="37">
        <f>VLOOKUP(CJ1326,'PROMIS 57 T-Score Conversions'!AC$3:AD$35,2,TRUE)</f>
        <v>33.06</v>
      </c>
      <c r="DB1326" s="44" t="str">
        <f t="shared" si="30"/>
        <v>Moderate</v>
      </c>
      <c r="DC1326" s="40">
        <f>VLOOKUP(CK1326,'PROMIS 57 T-Score Conversions'!AG$3:AH$35,2,TRUE)</f>
        <v>49.17</v>
      </c>
      <c r="DD1326" s="39" t="str">
        <f t="shared" si="31"/>
        <v>Normal</v>
      </c>
    </row>
    <row r="1327">
      <c r="A1327" s="1" t="b">
        <v>1</v>
      </c>
      <c r="B1327" s="1" t="b">
        <v>1</v>
      </c>
      <c r="C1327" s="20">
        <v>44307.442117569444</v>
      </c>
      <c r="D1327" s="1" t="s">
        <v>483</v>
      </c>
      <c r="E1327" s="1">
        <v>2245.0</v>
      </c>
      <c r="F1327" s="1">
        <v>3.0</v>
      </c>
      <c r="G1327" s="1">
        <v>3.0</v>
      </c>
      <c r="H1327" s="1">
        <v>5.0</v>
      </c>
      <c r="I1327" s="1">
        <v>4.0</v>
      </c>
      <c r="J1327" s="1">
        <v>4.0</v>
      </c>
      <c r="K1327" s="1">
        <v>4.0</v>
      </c>
      <c r="L1327" s="1">
        <v>5.0</v>
      </c>
      <c r="M1327" s="1">
        <v>4.0</v>
      </c>
      <c r="N1327" s="1">
        <v>2.0</v>
      </c>
      <c r="O1327" s="1">
        <v>1.0</v>
      </c>
      <c r="P1327" s="1">
        <v>1.0</v>
      </c>
      <c r="Q1327" s="1">
        <v>2.0</v>
      </c>
      <c r="R1327" s="1">
        <v>2.0</v>
      </c>
      <c r="S1327" s="1">
        <v>1.0</v>
      </c>
      <c r="T1327" s="1">
        <v>2.0</v>
      </c>
      <c r="U1327" s="1">
        <v>2.0</v>
      </c>
      <c r="V1327" s="1">
        <v>1.0</v>
      </c>
      <c r="W1327" s="1">
        <v>1.0</v>
      </c>
      <c r="X1327" s="1">
        <v>2.0</v>
      </c>
      <c r="Y1327" s="1">
        <v>1.0</v>
      </c>
      <c r="Z1327" s="1">
        <v>1.0</v>
      </c>
      <c r="AA1327" s="1">
        <v>1.0</v>
      </c>
      <c r="AB1327" s="1">
        <v>1.0</v>
      </c>
      <c r="AC1327" s="1">
        <v>1.0</v>
      </c>
      <c r="AD1327" s="1">
        <v>2.0</v>
      </c>
      <c r="AE1327" s="1">
        <v>4.0</v>
      </c>
      <c r="AF1327" s="1">
        <v>3.0</v>
      </c>
      <c r="AG1327" s="1">
        <v>4.0</v>
      </c>
      <c r="AH1327" s="1">
        <v>4.0</v>
      </c>
      <c r="AI1327" s="1">
        <v>4.0</v>
      </c>
      <c r="AJ1327" s="1">
        <v>4.0</v>
      </c>
      <c r="AK1327" s="1">
        <v>4.0</v>
      </c>
      <c r="AL1327" s="1">
        <v>2.0</v>
      </c>
      <c r="AM1327" s="1">
        <v>2.0</v>
      </c>
      <c r="AN1327" s="1">
        <v>2.0</v>
      </c>
      <c r="AO1327" s="1">
        <v>2.0</v>
      </c>
      <c r="AP1327" s="1">
        <v>2.0</v>
      </c>
      <c r="AQ1327" s="1">
        <v>2.0</v>
      </c>
      <c r="AR1327" s="1">
        <v>2.0</v>
      </c>
      <c r="AS1327" s="1">
        <v>2.0</v>
      </c>
      <c r="AT1327" s="1">
        <v>2.0</v>
      </c>
      <c r="AU1327" s="1">
        <v>2.0</v>
      </c>
      <c r="AV1327" s="1">
        <v>2.0</v>
      </c>
      <c r="AW1327" s="1">
        <v>2.0</v>
      </c>
      <c r="AX1327" s="1">
        <v>2.0</v>
      </c>
      <c r="AY1327" s="1">
        <v>2.0</v>
      </c>
      <c r="AZ1327" s="1">
        <v>2.0</v>
      </c>
      <c r="BA1327" s="1">
        <v>2.0</v>
      </c>
      <c r="BB1327" s="1">
        <v>2.0</v>
      </c>
      <c r="BC1327" s="1">
        <v>2.0</v>
      </c>
      <c r="BD1327" s="1">
        <v>1.0</v>
      </c>
      <c r="BE1327" s="1">
        <v>4.0</v>
      </c>
      <c r="BF1327" s="1">
        <v>3.0</v>
      </c>
      <c r="BG1327" s="1">
        <v>2.0</v>
      </c>
      <c r="BH1327" s="1">
        <v>2.0</v>
      </c>
      <c r="BI1327" s="1">
        <v>1.0</v>
      </c>
      <c r="BJ1327" s="1">
        <v>3.0</v>
      </c>
      <c r="BK1327" s="1">
        <v>2.0</v>
      </c>
      <c r="BL1327" s="1">
        <v>1.0</v>
      </c>
      <c r="BM1327" s="1">
        <v>2.0</v>
      </c>
      <c r="BN1327" s="1">
        <v>1.0</v>
      </c>
      <c r="BO1327" s="1">
        <v>2.0</v>
      </c>
      <c r="BP1327" s="1">
        <v>2.0</v>
      </c>
      <c r="BQ1327" s="1">
        <v>2.0</v>
      </c>
      <c r="BR1327" s="1">
        <v>2.0</v>
      </c>
      <c r="BS1327" s="1">
        <v>5.0</v>
      </c>
      <c r="BT1327" s="1">
        <v>3.0</v>
      </c>
      <c r="BU1327" s="1">
        <v>4.0</v>
      </c>
      <c r="BV1327" s="1">
        <v>4.0</v>
      </c>
      <c r="BW1327" s="1">
        <v>4.0</v>
      </c>
      <c r="BX1327" s="1">
        <v>3.0</v>
      </c>
      <c r="BY1327" s="1">
        <v>3.0</v>
      </c>
      <c r="BZ1327" s="1">
        <v>3.0</v>
      </c>
      <c r="CA1327" s="64">
        <f t="shared" si="32"/>
        <v>178</v>
      </c>
      <c r="CB1327" s="45">
        <f t="shared" si="33"/>
        <v>32</v>
      </c>
      <c r="CC1327" s="45">
        <f t="shared" si="34"/>
        <v>13</v>
      </c>
      <c r="CD1327" s="45">
        <f t="shared" si="35"/>
        <v>9</v>
      </c>
      <c r="CE1327" s="45">
        <f t="shared" si="36"/>
        <v>29</v>
      </c>
      <c r="CF1327" s="45">
        <f t="shared" si="37"/>
        <v>16</v>
      </c>
      <c r="CG1327" s="45">
        <f t="shared" si="38"/>
        <v>16</v>
      </c>
      <c r="CH1327" s="45">
        <f t="shared" si="39"/>
        <v>17</v>
      </c>
      <c r="CI1327" s="45">
        <f t="shared" si="40"/>
        <v>0.3</v>
      </c>
      <c r="CJ1327">
        <f t="shared" si="10"/>
        <v>14</v>
      </c>
      <c r="CK1327" s="45">
        <f t="shared" si="41"/>
        <v>29</v>
      </c>
      <c r="CM1327" s="40">
        <f>VLOOKUP(CB1327,'PROMIS 57 T-Score Conversions'!Q$3:R$35,2,TRUE)</f>
        <v>43.9</v>
      </c>
      <c r="CN1327" s="44" t="str">
        <f t="shared" si="20"/>
        <v>Mild</v>
      </c>
      <c r="CO1327" s="40">
        <f>VLOOKUP(CC1327,'PROMIS 57 T-Score Conversions'!A$3:B$35,2,TRUE)</f>
        <v>50.8</v>
      </c>
      <c r="CP1327" s="39" t="str">
        <f t="shared" si="21"/>
        <v>Mild</v>
      </c>
      <c r="CQ1327" s="40">
        <f>VLOOKUP(CD1327,'PROMIS 57 T-Score Conversions'!E$3:F$35,2,TRUE)</f>
        <v>44.7</v>
      </c>
      <c r="CR1327" s="39" t="str">
        <f t="shared" si="22"/>
        <v>Normal</v>
      </c>
      <c r="CS1327" s="40">
        <f>VLOOKUP(CE1327,'PROMIS 57 T-Score Conversions'!U$3:V$35,2,TRUE)</f>
        <v>62.3</v>
      </c>
      <c r="CT1327" s="39" t="str">
        <f t="shared" si="42"/>
        <v>Moderate</v>
      </c>
      <c r="CU1327" s="40">
        <f>VLOOKUP(CF1327,'PROMIS 57 T-Score Conversions'!Y$3:Z$35,2,TRUE)</f>
        <v>45.5</v>
      </c>
      <c r="CV1327" s="39" t="str">
        <f t="shared" si="24"/>
        <v>Normal</v>
      </c>
      <c r="CW1327" s="40">
        <f>vlookup(CG1327,'PROMIS 57 T-Score Conversions'!M$3:N$35,2,TRUE)</f>
        <v>36.9</v>
      </c>
      <c r="CX1327" s="39" t="str">
        <f t="shared" si="25"/>
        <v>Moderate</v>
      </c>
      <c r="CY1327" s="40">
        <f>VLOOKup(CH1327,'PROMIS 57 T-Score Conversions'!I$3:J$35,2,TRUE)</f>
        <v>56.6</v>
      </c>
      <c r="CZ1327" s="39" t="str">
        <f t="shared" si="26"/>
        <v>Mild</v>
      </c>
      <c r="DA1327" s="37">
        <f>VLOOKUP(CJ1327,'PROMIS 57 T-Score Conversions'!AC$3:AD$35,2,TRUE)</f>
        <v>32.15</v>
      </c>
      <c r="DB1327" s="44" t="str">
        <f t="shared" si="30"/>
        <v>Moderate</v>
      </c>
      <c r="DC1327" s="40">
        <f>VLOOKUP(CK1327,'PROMIS 57 T-Score Conversions'!AG$3:AH$35,2,TRUE)</f>
        <v>48.16</v>
      </c>
      <c r="DD1327" s="39" t="str">
        <f t="shared" si="31"/>
        <v>Normal</v>
      </c>
    </row>
    <row r="1328">
      <c r="A1328" s="1" t="b">
        <v>1</v>
      </c>
      <c r="B1328" s="1" t="b">
        <v>1</v>
      </c>
      <c r="C1328" s="20">
        <v>44307.57751155093</v>
      </c>
      <c r="D1328" s="1" t="s">
        <v>299</v>
      </c>
      <c r="E1328" s="1">
        <v>1687.0</v>
      </c>
      <c r="F1328" s="1">
        <v>2.0</v>
      </c>
      <c r="G1328" s="1">
        <v>3.0</v>
      </c>
      <c r="H1328" s="1">
        <v>2.0</v>
      </c>
      <c r="I1328" s="1">
        <v>2.0</v>
      </c>
      <c r="J1328" s="1">
        <v>1.0</v>
      </c>
      <c r="K1328" s="1">
        <v>2.0</v>
      </c>
      <c r="L1328" s="1">
        <v>2.0</v>
      </c>
      <c r="M1328" s="1">
        <v>1.0</v>
      </c>
      <c r="N1328" s="1">
        <v>3.0</v>
      </c>
      <c r="O1328" s="1">
        <v>2.0</v>
      </c>
      <c r="P1328" s="1">
        <v>1.0</v>
      </c>
      <c r="Q1328" s="1">
        <v>2.0</v>
      </c>
      <c r="R1328" s="1">
        <v>2.0</v>
      </c>
      <c r="S1328" s="1">
        <v>2.0</v>
      </c>
      <c r="T1328" s="1">
        <v>2.0</v>
      </c>
      <c r="U1328" s="1">
        <v>3.0</v>
      </c>
      <c r="V1328" s="1">
        <v>1.0</v>
      </c>
      <c r="W1328" s="1">
        <v>1.0</v>
      </c>
      <c r="X1328" s="1">
        <v>1.0</v>
      </c>
      <c r="Y1328" s="1">
        <v>1.0</v>
      </c>
      <c r="Z1328" s="1">
        <v>1.0</v>
      </c>
      <c r="AA1328" s="1">
        <v>2.0</v>
      </c>
      <c r="AB1328" s="1">
        <v>1.0</v>
      </c>
      <c r="AC1328" s="1">
        <v>1.0</v>
      </c>
      <c r="AD1328" s="1">
        <v>5.0</v>
      </c>
      <c r="AE1328" s="1">
        <v>4.0</v>
      </c>
      <c r="AF1328" s="1">
        <v>4.0</v>
      </c>
      <c r="AG1328" s="1">
        <v>4.0</v>
      </c>
      <c r="AH1328" s="1">
        <v>4.0</v>
      </c>
      <c r="AI1328" s="1">
        <v>4.0</v>
      </c>
      <c r="AJ1328" s="1">
        <v>5.0</v>
      </c>
      <c r="AK1328" s="1">
        <v>5.0</v>
      </c>
      <c r="AL1328" s="1">
        <v>3.0</v>
      </c>
      <c r="AM1328" s="1">
        <v>3.0</v>
      </c>
      <c r="AN1328" s="1">
        <v>5.0</v>
      </c>
      <c r="AO1328" s="1">
        <v>4.0</v>
      </c>
      <c r="AP1328" s="1">
        <v>2.0</v>
      </c>
      <c r="AQ1328" s="1">
        <v>4.0</v>
      </c>
      <c r="AR1328" s="1">
        <v>4.0</v>
      </c>
      <c r="AS1328" s="1">
        <v>3.0</v>
      </c>
      <c r="AT1328" s="1">
        <v>1.0</v>
      </c>
      <c r="AU1328" s="1">
        <v>2.0</v>
      </c>
      <c r="AV1328" s="1">
        <v>1.0</v>
      </c>
      <c r="AW1328" s="1">
        <v>1.0</v>
      </c>
      <c r="AX1328" s="1">
        <v>1.0</v>
      </c>
      <c r="AY1328" s="1">
        <v>1.0</v>
      </c>
      <c r="AZ1328" s="1">
        <v>2.0</v>
      </c>
      <c r="BA1328" s="1">
        <v>1.0</v>
      </c>
      <c r="BB1328" s="1">
        <v>4.0</v>
      </c>
      <c r="BC1328" s="1">
        <v>5.0</v>
      </c>
      <c r="BD1328" s="1">
        <v>4.0</v>
      </c>
      <c r="BE1328" s="1">
        <v>4.0</v>
      </c>
      <c r="BF1328" s="1">
        <v>5.0</v>
      </c>
      <c r="BG1328" s="1">
        <v>4.0</v>
      </c>
      <c r="BH1328" s="1">
        <v>4.0</v>
      </c>
      <c r="BI1328" s="1">
        <v>4.0</v>
      </c>
      <c r="BJ1328" s="1">
        <v>7.0</v>
      </c>
      <c r="BK1328" s="1">
        <v>2.0</v>
      </c>
      <c r="BL1328" s="1">
        <v>2.0</v>
      </c>
      <c r="BM1328" s="1">
        <v>2.0</v>
      </c>
      <c r="BN1328" s="1">
        <v>2.0</v>
      </c>
      <c r="BO1328" s="1">
        <v>2.0</v>
      </c>
      <c r="BP1328" s="1">
        <v>2.0</v>
      </c>
      <c r="BQ1328" s="1">
        <v>2.0</v>
      </c>
      <c r="BR1328" s="1">
        <v>2.0</v>
      </c>
      <c r="BS1328" s="1">
        <v>5.0</v>
      </c>
      <c r="BT1328" s="1">
        <v>4.0</v>
      </c>
      <c r="BU1328" s="1">
        <v>4.0</v>
      </c>
      <c r="BV1328" s="1">
        <v>4.0</v>
      </c>
      <c r="BW1328" s="1">
        <v>4.0</v>
      </c>
      <c r="BX1328" s="1">
        <v>4.0</v>
      </c>
      <c r="BY1328" s="1">
        <v>4.0</v>
      </c>
      <c r="BZ1328" s="1">
        <v>4.0</v>
      </c>
      <c r="CA1328" s="64">
        <f t="shared" si="32"/>
        <v>204</v>
      </c>
      <c r="CB1328" s="45">
        <f t="shared" si="33"/>
        <v>15</v>
      </c>
      <c r="CC1328" s="45">
        <f t="shared" si="34"/>
        <v>17</v>
      </c>
      <c r="CD1328" s="45">
        <f t="shared" si="35"/>
        <v>9</v>
      </c>
      <c r="CE1328" s="45">
        <f t="shared" si="36"/>
        <v>35</v>
      </c>
      <c r="CF1328" s="45">
        <f t="shared" si="37"/>
        <v>28</v>
      </c>
      <c r="CG1328" s="45">
        <f t="shared" si="38"/>
        <v>10</v>
      </c>
      <c r="CH1328" s="45">
        <f t="shared" si="39"/>
        <v>34</v>
      </c>
      <c r="CI1328" s="45">
        <f t="shared" si="40"/>
        <v>0.7</v>
      </c>
      <c r="CJ1328">
        <f t="shared" si="10"/>
        <v>16</v>
      </c>
      <c r="CK1328" s="45">
        <f t="shared" si="41"/>
        <v>33</v>
      </c>
      <c r="CM1328" s="40">
        <f>VLOOKUP(CB1328,'PROMIS 57 T-Score Conversions'!Q$3:R$35,2,TRUE)</f>
        <v>31.7</v>
      </c>
      <c r="CN1328" s="44" t="str">
        <f t="shared" si="20"/>
        <v>Moderate</v>
      </c>
      <c r="CO1328" s="40">
        <f>VLOOKUP(CC1328,'PROMIS 57 T-Score Conversions'!A$3:B$35,2,TRUE)</f>
        <v>55.4</v>
      </c>
      <c r="CP1328" s="39" t="str">
        <f t="shared" si="21"/>
        <v>Moderate</v>
      </c>
      <c r="CQ1328" s="40">
        <f>VLOOKUP(CD1328,'PROMIS 57 T-Score Conversions'!E$3:F$35,2,TRUE)</f>
        <v>44.7</v>
      </c>
      <c r="CR1328" s="39" t="str">
        <f t="shared" si="22"/>
        <v>Normal</v>
      </c>
      <c r="CS1328" s="40">
        <f>VLOOKUP(CE1328,'PROMIS 57 T-Score Conversions'!U$3:V$35,2,TRUE)</f>
        <v>68.6</v>
      </c>
      <c r="CT1328" s="39" t="str">
        <f t="shared" si="42"/>
        <v>Moderate</v>
      </c>
      <c r="CU1328" s="40">
        <f>VLOOKUP(CF1328,'PROMIS 57 T-Score Conversions'!Y$3:Z$35,2,TRUE)</f>
        <v>58.3</v>
      </c>
      <c r="CV1328" s="39" t="str">
        <f t="shared" si="24"/>
        <v>Mild</v>
      </c>
      <c r="CW1328" s="40">
        <f>vlookup(CG1328,'PROMIS 57 T-Score Conversions'!M$3:N$35,2,TRUE)</f>
        <v>31.3</v>
      </c>
      <c r="CX1328" s="39" t="str">
        <f t="shared" si="25"/>
        <v>Moderate</v>
      </c>
      <c r="CY1328" s="40">
        <f>VLOOKup(CH1328,'PROMIS 57 T-Score Conversions'!I$3:J$35,2,TRUE)</f>
        <v>68.4</v>
      </c>
      <c r="CZ1328" s="39" t="str">
        <f t="shared" si="26"/>
        <v>Moderate</v>
      </c>
      <c r="DA1328" s="37">
        <f>VLOOKUP(CJ1328,'PROMIS 57 T-Score Conversions'!AC$3:AD$35,2,TRUE)</f>
        <v>33.92</v>
      </c>
      <c r="DB1328" s="44" t="str">
        <f t="shared" si="30"/>
        <v>Moderate</v>
      </c>
      <c r="DC1328" s="40">
        <f>VLOOKUP(CK1328,'PROMIS 57 T-Score Conversions'!AG$3:AH$35,2,TRUE)</f>
        <v>52.42</v>
      </c>
      <c r="DD1328" s="39" t="str">
        <f t="shared" si="31"/>
        <v>Normal</v>
      </c>
    </row>
    <row r="1329">
      <c r="A1329" s="1" t="b">
        <v>1</v>
      </c>
      <c r="B1329" s="1" t="b">
        <v>1</v>
      </c>
      <c r="C1329" s="20">
        <v>44307.835279085644</v>
      </c>
      <c r="D1329" s="1" t="s">
        <v>685</v>
      </c>
      <c r="E1329" s="1">
        <v>2549.0</v>
      </c>
      <c r="F1329" s="1">
        <v>4.0</v>
      </c>
      <c r="G1329" s="1">
        <v>4.0</v>
      </c>
      <c r="H1329" s="1">
        <v>4.0</v>
      </c>
      <c r="I1329" s="1">
        <v>3.0</v>
      </c>
      <c r="J1329" s="1">
        <v>3.0</v>
      </c>
      <c r="K1329" s="1">
        <v>4.0</v>
      </c>
      <c r="L1329" s="1">
        <v>4.0</v>
      </c>
      <c r="M1329" s="1">
        <v>3.0</v>
      </c>
      <c r="N1329" s="1">
        <v>4.0</v>
      </c>
      <c r="O1329" s="1">
        <v>3.0</v>
      </c>
      <c r="P1329" s="1">
        <v>4.0</v>
      </c>
      <c r="Q1329" s="1">
        <v>3.0</v>
      </c>
      <c r="R1329" s="1">
        <v>4.0</v>
      </c>
      <c r="S1329" s="1">
        <v>3.0</v>
      </c>
      <c r="T1329" s="1">
        <v>4.0</v>
      </c>
      <c r="U1329" s="1">
        <v>3.0</v>
      </c>
      <c r="V1329" s="1">
        <v>3.0</v>
      </c>
      <c r="W1329" s="1">
        <v>4.0</v>
      </c>
      <c r="X1329" s="1">
        <v>3.0</v>
      </c>
      <c r="Y1329" s="1">
        <v>4.0</v>
      </c>
      <c r="Z1329" s="1">
        <v>4.0</v>
      </c>
      <c r="AA1329" s="1">
        <v>3.0</v>
      </c>
      <c r="AB1329" s="1">
        <v>3.0</v>
      </c>
      <c r="AC1329" s="1">
        <v>3.0</v>
      </c>
      <c r="AD1329" s="1">
        <v>4.0</v>
      </c>
      <c r="AE1329" s="1">
        <v>3.0</v>
      </c>
      <c r="AF1329" s="1">
        <v>4.0</v>
      </c>
      <c r="AG1329" s="1">
        <v>4.0</v>
      </c>
      <c r="AH1329" s="1">
        <v>4.0</v>
      </c>
      <c r="AI1329" s="1">
        <v>3.0</v>
      </c>
      <c r="AJ1329" s="1">
        <v>4.0</v>
      </c>
      <c r="AK1329" s="1">
        <v>4.0</v>
      </c>
      <c r="AL1329" s="1">
        <v>3.0</v>
      </c>
      <c r="AM1329" s="1">
        <v>3.0</v>
      </c>
      <c r="AN1329" s="1">
        <v>4.0</v>
      </c>
      <c r="AO1329" s="1">
        <v>3.0</v>
      </c>
      <c r="AP1329" s="1">
        <v>3.0</v>
      </c>
      <c r="AQ1329" s="1">
        <v>3.0</v>
      </c>
      <c r="AR1329" s="1">
        <v>3.0</v>
      </c>
      <c r="AS1329" s="1">
        <v>5.0</v>
      </c>
      <c r="AT1329" s="1">
        <v>4.0</v>
      </c>
      <c r="AU1329" s="1">
        <v>4.0</v>
      </c>
      <c r="AV1329" s="1">
        <v>2.0</v>
      </c>
      <c r="AW1329" s="1">
        <v>3.0</v>
      </c>
      <c r="AX1329" s="1">
        <v>3.0</v>
      </c>
      <c r="AY1329" s="1">
        <v>3.0</v>
      </c>
      <c r="AZ1329" s="1">
        <v>5.0</v>
      </c>
      <c r="BA1329" s="1">
        <v>3.0</v>
      </c>
      <c r="BB1329" s="1">
        <v>3.0</v>
      </c>
      <c r="BC1329" s="1">
        <v>3.0</v>
      </c>
      <c r="BD1329" s="1">
        <v>2.0</v>
      </c>
      <c r="BE1329" s="1">
        <v>3.0</v>
      </c>
      <c r="BF1329" s="1">
        <v>3.0</v>
      </c>
      <c r="BG1329" s="1">
        <v>3.0</v>
      </c>
      <c r="BH1329" s="1">
        <v>3.0</v>
      </c>
      <c r="BI1329" s="1">
        <v>1.0</v>
      </c>
      <c r="BJ1329" s="1">
        <v>7.0</v>
      </c>
      <c r="BK1329" s="1">
        <v>3.0</v>
      </c>
      <c r="BL1329" s="1">
        <v>2.0</v>
      </c>
      <c r="BM1329" s="1">
        <v>3.0</v>
      </c>
      <c r="BN1329" s="1">
        <v>2.0</v>
      </c>
      <c r="BO1329" s="1">
        <v>2.0</v>
      </c>
      <c r="BP1329" s="1">
        <v>2.0</v>
      </c>
      <c r="BQ1329" s="1">
        <v>2.0</v>
      </c>
      <c r="BR1329" s="1">
        <v>2.0</v>
      </c>
      <c r="BS1329" s="1">
        <v>4.0</v>
      </c>
      <c r="BT1329" s="1">
        <v>4.0</v>
      </c>
      <c r="BU1329" s="1">
        <v>5.0</v>
      </c>
      <c r="BV1329" s="1">
        <v>5.0</v>
      </c>
      <c r="BW1329" s="1">
        <v>5.0</v>
      </c>
      <c r="BX1329" s="1">
        <v>3.0</v>
      </c>
      <c r="BY1329" s="1">
        <v>4.0</v>
      </c>
      <c r="BZ1329" s="1">
        <v>5.0</v>
      </c>
      <c r="CA1329" s="64">
        <f t="shared" si="32"/>
        <v>249</v>
      </c>
      <c r="CB1329" s="45">
        <f t="shared" si="33"/>
        <v>29</v>
      </c>
      <c r="CC1329" s="45">
        <f t="shared" si="34"/>
        <v>28</v>
      </c>
      <c r="CD1329" s="45">
        <f t="shared" si="35"/>
        <v>27</v>
      </c>
      <c r="CE1329" s="45">
        <f t="shared" si="36"/>
        <v>30</v>
      </c>
      <c r="CF1329" s="45">
        <f t="shared" si="37"/>
        <v>27</v>
      </c>
      <c r="CG1329" s="45">
        <f t="shared" si="38"/>
        <v>27</v>
      </c>
      <c r="CH1329" s="45">
        <f t="shared" si="39"/>
        <v>21</v>
      </c>
      <c r="CI1329" s="45">
        <f t="shared" si="40"/>
        <v>0.7</v>
      </c>
      <c r="CJ1329">
        <f t="shared" si="10"/>
        <v>18</v>
      </c>
      <c r="CK1329" s="45">
        <f t="shared" si="41"/>
        <v>35</v>
      </c>
      <c r="CM1329" s="40">
        <f>VLOOKUP(CB1329,'PROMIS 57 T-Score Conversions'!Q$3:R$35,2,TRUE)</f>
        <v>41.6</v>
      </c>
      <c r="CN1329" s="44" t="str">
        <f t="shared" si="20"/>
        <v>Mild</v>
      </c>
      <c r="CO1329" s="40">
        <f>VLOOKUP(CC1329,'PROMIS 57 T-Score Conversions'!A$3:B$35,2,TRUE)</f>
        <v>66.6</v>
      </c>
      <c r="CP1329" s="39" t="str">
        <f t="shared" si="21"/>
        <v>Severe</v>
      </c>
      <c r="CQ1329" s="40">
        <f>VLOOKUP(CD1329,'PROMIS 57 T-Score Conversions'!E$3:F$35,2,TRUE)</f>
        <v>64.9</v>
      </c>
      <c r="CR1329" s="39" t="str">
        <f t="shared" si="22"/>
        <v>Moderate</v>
      </c>
      <c r="CS1329" s="40">
        <f>VLOOKUP(CE1329,'PROMIS 57 T-Score Conversions'!U$3:V$35,2,TRUE)</f>
        <v>63.3</v>
      </c>
      <c r="CT1329" s="39" t="str">
        <f t="shared" si="42"/>
        <v>Moderate</v>
      </c>
      <c r="CU1329" s="40">
        <f>VLOOKUP(CF1329,'PROMIS 57 T-Score Conversions'!Y$3:Z$35,2,TRUE)</f>
        <v>57.3</v>
      </c>
      <c r="CV1329" s="39" t="str">
        <f t="shared" si="24"/>
        <v>Mild</v>
      </c>
      <c r="CW1329" s="40">
        <f>vlookup(CG1329,'PROMIS 57 T-Score Conversions'!M$3:N$35,2,TRUE)</f>
        <v>47</v>
      </c>
      <c r="CX1329" s="39" t="str">
        <f t="shared" si="25"/>
        <v>Normal</v>
      </c>
      <c r="CY1329" s="40">
        <f>VLOOKup(CH1329,'PROMIS 57 T-Score Conversions'!I$3:J$35,2,TRUE)</f>
        <v>59.5</v>
      </c>
      <c r="CZ1329" s="39" t="str">
        <f t="shared" si="26"/>
        <v>Mild</v>
      </c>
      <c r="DA1329" s="37">
        <f>VLOOKUP(CJ1329,'PROMIS 57 T-Score Conversions'!AC$3:AD$35,2,TRUE)</f>
        <v>35.56</v>
      </c>
      <c r="DB1329" s="44" t="str">
        <f t="shared" si="30"/>
        <v>Moderate</v>
      </c>
      <c r="DC1329" s="40">
        <f>VLOOKUP(CK1329,'PROMIS 57 T-Score Conversions'!AG$3:AH$35,2,TRUE)</f>
        <v>54.94</v>
      </c>
      <c r="DD1329" s="39" t="str">
        <f t="shared" si="31"/>
        <v>Normal</v>
      </c>
    </row>
    <row r="1330">
      <c r="A1330" s="1" t="b">
        <v>1</v>
      </c>
      <c r="B1330" s="1" t="b">
        <v>1</v>
      </c>
      <c r="C1330" s="20">
        <v>44308.74786513889</v>
      </c>
      <c r="D1330" s="1" t="s">
        <v>532</v>
      </c>
      <c r="E1330" s="1">
        <v>2272.0</v>
      </c>
      <c r="F1330" s="1">
        <v>3.0</v>
      </c>
      <c r="G1330" s="1">
        <v>4.0</v>
      </c>
      <c r="H1330" s="1">
        <v>4.0</v>
      </c>
      <c r="I1330" s="1">
        <v>3.0</v>
      </c>
      <c r="J1330" s="1">
        <v>3.0</v>
      </c>
      <c r="K1330" s="1">
        <v>3.0</v>
      </c>
      <c r="L1330" s="1">
        <v>3.0</v>
      </c>
      <c r="M1330" s="1">
        <v>3.0</v>
      </c>
      <c r="N1330" s="1">
        <v>3.0</v>
      </c>
      <c r="O1330" s="1">
        <v>3.0</v>
      </c>
      <c r="P1330" s="1">
        <v>3.0</v>
      </c>
      <c r="Q1330" s="1">
        <v>3.0</v>
      </c>
      <c r="R1330" s="1">
        <v>3.0</v>
      </c>
      <c r="S1330" s="1">
        <v>3.0</v>
      </c>
      <c r="T1330" s="1">
        <v>3.0</v>
      </c>
      <c r="U1330" s="1">
        <v>3.0</v>
      </c>
      <c r="V1330" s="1">
        <v>3.0</v>
      </c>
      <c r="W1330" s="1">
        <v>3.0</v>
      </c>
      <c r="X1330" s="1">
        <v>3.0</v>
      </c>
      <c r="Y1330" s="1">
        <v>3.0</v>
      </c>
      <c r="Z1330" s="1">
        <v>3.0</v>
      </c>
      <c r="AA1330" s="1">
        <v>3.0</v>
      </c>
      <c r="AB1330" s="1">
        <v>3.0</v>
      </c>
      <c r="AC1330" s="1">
        <v>3.0</v>
      </c>
      <c r="AD1330" s="1">
        <v>3.0</v>
      </c>
      <c r="AE1330" s="1">
        <v>3.0</v>
      </c>
      <c r="AF1330" s="1">
        <v>3.0</v>
      </c>
      <c r="AG1330" s="1">
        <v>3.0</v>
      </c>
      <c r="AH1330" s="1">
        <v>3.0</v>
      </c>
      <c r="AI1330" s="1">
        <v>3.0</v>
      </c>
      <c r="AJ1330" s="1">
        <v>3.0</v>
      </c>
      <c r="AK1330" s="1">
        <v>3.0</v>
      </c>
      <c r="AL1330" s="1">
        <v>3.0</v>
      </c>
      <c r="AM1330" s="1">
        <v>3.0</v>
      </c>
      <c r="AN1330" s="1">
        <v>3.0</v>
      </c>
      <c r="AO1330" s="1">
        <v>3.0</v>
      </c>
      <c r="AP1330" s="1">
        <v>3.0</v>
      </c>
      <c r="AQ1330" s="1">
        <v>3.0</v>
      </c>
      <c r="AR1330" s="1">
        <v>3.0</v>
      </c>
      <c r="AS1330" s="1">
        <v>3.0</v>
      </c>
      <c r="AT1330" s="1">
        <v>3.0</v>
      </c>
      <c r="AU1330" s="1">
        <v>3.0</v>
      </c>
      <c r="AV1330" s="1">
        <v>3.0</v>
      </c>
      <c r="AW1330" s="1">
        <v>3.0</v>
      </c>
      <c r="AX1330" s="1">
        <v>3.0</v>
      </c>
      <c r="AY1330" s="1">
        <v>3.0</v>
      </c>
      <c r="AZ1330" s="1">
        <v>3.0</v>
      </c>
      <c r="BA1330" s="1">
        <v>3.0</v>
      </c>
      <c r="BB1330" s="1">
        <v>3.0</v>
      </c>
      <c r="BC1330" s="1">
        <v>3.0</v>
      </c>
      <c r="BD1330" s="1">
        <v>3.0</v>
      </c>
      <c r="BE1330" s="1">
        <v>3.0</v>
      </c>
      <c r="BF1330" s="1">
        <v>3.0</v>
      </c>
      <c r="BG1330" s="1">
        <v>3.0</v>
      </c>
      <c r="BH1330" s="1">
        <v>3.0</v>
      </c>
      <c r="BI1330" s="1">
        <v>3.0</v>
      </c>
      <c r="BJ1330" s="1">
        <v>7.0</v>
      </c>
      <c r="BK1330" s="1">
        <v>3.0</v>
      </c>
      <c r="BL1330" s="1">
        <v>3.0</v>
      </c>
      <c r="BM1330" s="1">
        <v>3.0</v>
      </c>
      <c r="BN1330" s="1">
        <v>3.0</v>
      </c>
      <c r="BO1330" s="1">
        <v>3.0</v>
      </c>
      <c r="BP1330" s="1">
        <v>3.0</v>
      </c>
      <c r="BQ1330" s="1">
        <v>3.0</v>
      </c>
      <c r="BR1330" s="1">
        <v>3.0</v>
      </c>
      <c r="BS1330" s="1">
        <v>3.0</v>
      </c>
      <c r="BT1330" s="1">
        <v>3.0</v>
      </c>
      <c r="BU1330" s="1">
        <v>3.0</v>
      </c>
      <c r="BV1330" s="1">
        <v>3.0</v>
      </c>
      <c r="BW1330" s="1">
        <v>3.0</v>
      </c>
      <c r="BX1330" s="1">
        <v>3.0</v>
      </c>
      <c r="BY1330" s="1">
        <v>3.0</v>
      </c>
      <c r="BZ1330" s="1">
        <v>3.0</v>
      </c>
      <c r="CA1330" s="64">
        <f t="shared" si="32"/>
        <v>225</v>
      </c>
      <c r="CB1330" s="45">
        <f t="shared" si="33"/>
        <v>26</v>
      </c>
      <c r="CC1330" s="45">
        <f t="shared" si="34"/>
        <v>24</v>
      </c>
      <c r="CD1330" s="45">
        <f t="shared" si="35"/>
        <v>24</v>
      </c>
      <c r="CE1330" s="45">
        <f t="shared" si="36"/>
        <v>24</v>
      </c>
      <c r="CF1330" s="45">
        <f t="shared" si="37"/>
        <v>24</v>
      </c>
      <c r="CG1330" s="45">
        <f t="shared" si="38"/>
        <v>24</v>
      </c>
      <c r="CH1330" s="45">
        <f t="shared" si="39"/>
        <v>24</v>
      </c>
      <c r="CI1330" s="45">
        <f t="shared" si="40"/>
        <v>0.7</v>
      </c>
      <c r="CJ1330">
        <f t="shared" si="10"/>
        <v>24</v>
      </c>
      <c r="CK1330" s="45">
        <f t="shared" si="41"/>
        <v>24</v>
      </c>
      <c r="CM1330" s="40">
        <f>VLOOKUP(CB1330,'PROMIS 57 T-Score Conversions'!Q$3:R$35,2,TRUE)</f>
        <v>39.5</v>
      </c>
      <c r="CN1330" s="44" t="str">
        <f t="shared" si="20"/>
        <v>Moderate</v>
      </c>
      <c r="CO1330" s="40">
        <f>VLOOKUP(CC1330,'PROMIS 57 T-Score Conversions'!A$3:B$35,2,TRUE)</f>
        <v>62.5</v>
      </c>
      <c r="CP1330" s="39" t="str">
        <f t="shared" si="21"/>
        <v>Moderate</v>
      </c>
      <c r="CQ1330" s="40">
        <f>VLOOKUP(CD1330,'PROMIS 57 T-Score Conversions'!E$3:F$35,2,TRUE)</f>
        <v>62.1</v>
      </c>
      <c r="CR1330" s="39" t="str">
        <f t="shared" si="22"/>
        <v>Moderate</v>
      </c>
      <c r="CS1330" s="40">
        <f>VLOOKUP(CE1330,'PROMIS 57 T-Score Conversions'!U$3:V$35,2,TRUE)</f>
        <v>57.5</v>
      </c>
      <c r="CT1330" s="39" t="str">
        <f t="shared" si="42"/>
        <v>Mild</v>
      </c>
      <c r="CU1330" s="40">
        <f>VLOOKUP(CF1330,'PROMIS 57 T-Score Conversions'!Y$3:Z$35,2,TRUE)</f>
        <v>54.3</v>
      </c>
      <c r="CV1330" s="39" t="str">
        <f t="shared" si="24"/>
        <v>Normal</v>
      </c>
      <c r="CW1330" s="40">
        <f>vlookup(CG1330,'PROMIS 57 T-Score Conversions'!M$3:N$35,2,TRUE)</f>
        <v>44</v>
      </c>
      <c r="CX1330" s="39" t="str">
        <f t="shared" si="25"/>
        <v>Mild</v>
      </c>
      <c r="CY1330" s="40">
        <f>VLOOKup(CH1330,'PROMIS 57 T-Score Conversions'!I$3:J$35,2,TRUE)</f>
        <v>61.5</v>
      </c>
      <c r="CZ1330" s="39" t="str">
        <f t="shared" si="26"/>
        <v>Moderate</v>
      </c>
      <c r="DA1330" s="37">
        <f>VLOOKUP(CJ1330,'PROMIS 57 T-Score Conversions'!AC$3:AD$35,2,TRUE)</f>
        <v>40.29</v>
      </c>
      <c r="DB1330" s="44" t="str">
        <f t="shared" si="30"/>
        <v>Mild</v>
      </c>
      <c r="DC1330" s="40">
        <f>VLOOKUP(CK1330,'PROMIS 57 T-Score Conversions'!AG$3:AH$35,2,TRUE)</f>
        <v>43.42</v>
      </c>
      <c r="DD1330" s="39" t="str">
        <f t="shared" si="31"/>
        <v>Normal</v>
      </c>
    </row>
    <row r="1331">
      <c r="A1331" s="1" t="b">
        <v>1</v>
      </c>
      <c r="B1331" s="1" t="b">
        <v>1</v>
      </c>
      <c r="C1331" s="20">
        <v>44308.763023402775</v>
      </c>
      <c r="D1331" s="1" t="s">
        <v>328</v>
      </c>
      <c r="E1331" s="1">
        <v>2126.0</v>
      </c>
      <c r="F1331" s="1">
        <v>3.0</v>
      </c>
      <c r="G1331" s="1">
        <v>3.0</v>
      </c>
      <c r="H1331" s="1">
        <v>4.0</v>
      </c>
      <c r="I1331" s="1">
        <v>3.0</v>
      </c>
      <c r="J1331" s="1">
        <v>3.0</v>
      </c>
      <c r="K1331" s="1">
        <v>3.0</v>
      </c>
      <c r="L1331" s="1">
        <v>3.0</v>
      </c>
      <c r="M1331" s="1">
        <v>2.0</v>
      </c>
      <c r="N1331" s="1">
        <v>3.0</v>
      </c>
      <c r="O1331" s="1">
        <v>2.0</v>
      </c>
      <c r="P1331" s="1">
        <v>3.0</v>
      </c>
      <c r="Q1331" s="1">
        <v>3.0</v>
      </c>
      <c r="R1331" s="1">
        <v>3.0</v>
      </c>
      <c r="S1331" s="1">
        <v>3.0</v>
      </c>
      <c r="T1331" s="1">
        <v>3.0</v>
      </c>
      <c r="U1331" s="1">
        <v>4.0</v>
      </c>
      <c r="V1331" s="1">
        <v>2.0</v>
      </c>
      <c r="W1331" s="1">
        <v>2.0</v>
      </c>
      <c r="X1331" s="1">
        <v>3.0</v>
      </c>
      <c r="Y1331" s="1">
        <v>2.0</v>
      </c>
      <c r="Z1331" s="1">
        <v>3.0</v>
      </c>
      <c r="AA1331" s="1">
        <v>3.0</v>
      </c>
      <c r="AB1331" s="1">
        <v>2.0</v>
      </c>
      <c r="AC1331" s="1">
        <v>3.0</v>
      </c>
      <c r="AD1331" s="1">
        <v>4.0</v>
      </c>
      <c r="AE1331" s="1">
        <v>3.0</v>
      </c>
      <c r="AF1331" s="1">
        <v>3.0</v>
      </c>
      <c r="AG1331" s="1">
        <v>3.0</v>
      </c>
      <c r="AH1331" s="1">
        <v>4.0</v>
      </c>
      <c r="AI1331" s="1">
        <v>3.0</v>
      </c>
      <c r="AJ1331" s="1">
        <v>4.0</v>
      </c>
      <c r="AK1331" s="1">
        <v>3.0</v>
      </c>
      <c r="AL1331" s="1">
        <v>3.0</v>
      </c>
      <c r="AM1331" s="1">
        <v>3.0</v>
      </c>
      <c r="AN1331" s="1">
        <v>2.0</v>
      </c>
      <c r="AO1331" s="1">
        <v>2.0</v>
      </c>
      <c r="AP1331" s="1">
        <v>3.0</v>
      </c>
      <c r="AQ1331" s="1">
        <v>2.0</v>
      </c>
      <c r="AR1331" s="1">
        <v>2.0</v>
      </c>
      <c r="AS1331" s="1">
        <v>3.0</v>
      </c>
      <c r="AT1331" s="1">
        <v>3.0</v>
      </c>
      <c r="AU1331" s="1">
        <v>3.0</v>
      </c>
      <c r="AV1331" s="1">
        <v>3.0</v>
      </c>
      <c r="AW1331" s="1">
        <v>3.0</v>
      </c>
      <c r="AX1331" s="1">
        <v>3.0</v>
      </c>
      <c r="AY1331" s="1">
        <v>3.0</v>
      </c>
      <c r="AZ1331" s="1">
        <v>3.0</v>
      </c>
      <c r="BA1331" s="1">
        <v>3.0</v>
      </c>
      <c r="BB1331" s="1">
        <v>4.0</v>
      </c>
      <c r="BC1331" s="1">
        <v>4.0</v>
      </c>
      <c r="BD1331" s="1">
        <v>4.0</v>
      </c>
      <c r="BE1331" s="1">
        <v>3.0</v>
      </c>
      <c r="BF1331" s="1">
        <v>4.0</v>
      </c>
      <c r="BG1331" s="1">
        <v>4.0</v>
      </c>
      <c r="BH1331" s="1">
        <v>3.0</v>
      </c>
      <c r="BI1331" s="1">
        <v>3.0</v>
      </c>
      <c r="BJ1331" s="1">
        <v>7.0</v>
      </c>
      <c r="BK1331" s="1">
        <v>3.0</v>
      </c>
      <c r="BL1331" s="1">
        <v>3.0</v>
      </c>
      <c r="BM1331" s="1">
        <v>3.0</v>
      </c>
      <c r="BN1331" s="1">
        <v>3.0</v>
      </c>
      <c r="BO1331" s="1">
        <v>3.0</v>
      </c>
      <c r="BP1331" s="1">
        <v>3.0</v>
      </c>
      <c r="BQ1331" s="1">
        <v>3.0</v>
      </c>
      <c r="BR1331" s="1">
        <v>3.0</v>
      </c>
      <c r="BS1331" s="1">
        <v>3.0</v>
      </c>
      <c r="BT1331" s="1">
        <v>3.0</v>
      </c>
      <c r="BU1331" s="1">
        <v>3.0</v>
      </c>
      <c r="BV1331" s="1">
        <v>3.0</v>
      </c>
      <c r="BW1331" s="1">
        <v>3.0</v>
      </c>
      <c r="BX1331" s="1">
        <v>3.0</v>
      </c>
      <c r="BY1331" s="1">
        <v>3.0</v>
      </c>
      <c r="BZ1331" s="1">
        <v>3.0</v>
      </c>
      <c r="CA1331" s="64">
        <f t="shared" si="32"/>
        <v>223</v>
      </c>
      <c r="CB1331" s="45">
        <f t="shared" si="33"/>
        <v>24</v>
      </c>
      <c r="CC1331" s="45">
        <f t="shared" si="34"/>
        <v>24</v>
      </c>
      <c r="CD1331" s="45">
        <f t="shared" si="35"/>
        <v>20</v>
      </c>
      <c r="CE1331" s="45">
        <f t="shared" si="36"/>
        <v>27</v>
      </c>
      <c r="CF1331" s="45">
        <f t="shared" si="37"/>
        <v>20</v>
      </c>
      <c r="CG1331" s="45">
        <f t="shared" si="38"/>
        <v>24</v>
      </c>
      <c r="CH1331" s="45">
        <f t="shared" si="39"/>
        <v>29</v>
      </c>
      <c r="CI1331" s="45">
        <f t="shared" si="40"/>
        <v>0.7</v>
      </c>
      <c r="CJ1331">
        <f t="shared" si="10"/>
        <v>24</v>
      </c>
      <c r="CK1331" s="45">
        <f t="shared" si="41"/>
        <v>24</v>
      </c>
      <c r="CM1331" s="40">
        <f>VLOOKUP(CB1331,'PROMIS 57 T-Score Conversions'!Q$3:R$35,2,TRUE)</f>
        <v>38.1</v>
      </c>
      <c r="CN1331" s="44" t="str">
        <f t="shared" si="20"/>
        <v>Moderate</v>
      </c>
      <c r="CO1331" s="40">
        <f>VLOOKUP(CC1331,'PROMIS 57 T-Score Conversions'!A$3:B$35,2,TRUE)</f>
        <v>62.5</v>
      </c>
      <c r="CP1331" s="39" t="str">
        <f t="shared" si="21"/>
        <v>Moderate</v>
      </c>
      <c r="CQ1331" s="40">
        <f>VLOOKUP(CD1331,'PROMIS 57 T-Score Conversions'!E$3:F$35,2,TRUE)</f>
        <v>58.5</v>
      </c>
      <c r="CR1331" s="39" t="str">
        <f t="shared" si="22"/>
        <v>Mild</v>
      </c>
      <c r="CS1331" s="40">
        <f>VLOOKUP(CE1331,'PROMIS 57 T-Score Conversions'!U$3:V$35,2,TRUE)</f>
        <v>60.4</v>
      </c>
      <c r="CT1331" s="39" t="str">
        <f t="shared" si="42"/>
        <v>Moderate</v>
      </c>
      <c r="CU1331" s="40">
        <f>VLOOKUP(CF1331,'PROMIS 57 T-Score Conversions'!Y$3:Z$35,2,TRUE)</f>
        <v>50.1</v>
      </c>
      <c r="CV1331" s="39" t="str">
        <f t="shared" si="24"/>
        <v>Normal</v>
      </c>
      <c r="CW1331" s="40">
        <f>vlookup(CG1331,'PROMIS 57 T-Score Conversions'!M$3:N$35,2,TRUE)</f>
        <v>44</v>
      </c>
      <c r="CX1331" s="39" t="str">
        <f t="shared" si="25"/>
        <v>Mild</v>
      </c>
      <c r="CY1331" s="40">
        <f>VLOOKup(CH1331,'PROMIS 57 T-Score Conversions'!I$3:J$35,2,TRUE)</f>
        <v>64.8</v>
      </c>
      <c r="CZ1331" s="39" t="str">
        <f t="shared" si="26"/>
        <v>Moderate</v>
      </c>
      <c r="DA1331" s="37">
        <f>VLOOKUP(CJ1331,'PROMIS 57 T-Score Conversions'!AC$3:AD$35,2,TRUE)</f>
        <v>40.29</v>
      </c>
      <c r="DB1331" s="44" t="str">
        <f t="shared" si="30"/>
        <v>Mild</v>
      </c>
      <c r="DC1331" s="40">
        <f>VLOOKUP(CK1331,'PROMIS 57 T-Score Conversions'!AG$3:AH$35,2,TRUE)</f>
        <v>43.42</v>
      </c>
      <c r="DD1331" s="39" t="str">
        <f t="shared" si="31"/>
        <v>Normal</v>
      </c>
    </row>
    <row r="1332">
      <c r="A1332" s="1" t="b">
        <v>1</v>
      </c>
      <c r="B1332" s="1" t="b">
        <v>1</v>
      </c>
      <c r="C1332" s="20">
        <v>44309.37455091435</v>
      </c>
      <c r="D1332" s="1" t="s">
        <v>381</v>
      </c>
      <c r="E1332" s="1">
        <v>2185.0</v>
      </c>
      <c r="F1332" s="1">
        <v>4.0</v>
      </c>
      <c r="G1332" s="1">
        <v>3.0</v>
      </c>
      <c r="H1332" s="1">
        <v>4.0</v>
      </c>
      <c r="I1332" s="1">
        <v>4.0</v>
      </c>
      <c r="J1332" s="1">
        <v>2.0</v>
      </c>
      <c r="K1332" s="1">
        <v>3.0</v>
      </c>
      <c r="L1332" s="1">
        <v>3.0</v>
      </c>
      <c r="M1332" s="1">
        <v>3.0</v>
      </c>
      <c r="N1332" s="1">
        <v>2.0</v>
      </c>
      <c r="O1332" s="1">
        <v>2.0</v>
      </c>
      <c r="P1332" s="1">
        <v>2.0</v>
      </c>
      <c r="Q1332" s="1">
        <v>3.0</v>
      </c>
      <c r="R1332" s="1">
        <v>3.0</v>
      </c>
      <c r="S1332" s="1">
        <v>3.0</v>
      </c>
      <c r="T1332" s="1">
        <v>3.0</v>
      </c>
      <c r="U1332" s="1">
        <v>3.0</v>
      </c>
      <c r="V1332" s="1">
        <v>1.0</v>
      </c>
      <c r="W1332" s="1">
        <v>1.0</v>
      </c>
      <c r="X1332" s="1">
        <v>1.0</v>
      </c>
      <c r="Y1332" s="1">
        <v>1.0</v>
      </c>
      <c r="Z1332" s="1">
        <v>1.0</v>
      </c>
      <c r="AA1332" s="1">
        <v>1.0</v>
      </c>
      <c r="AB1332" s="1">
        <v>1.0</v>
      </c>
      <c r="AC1332" s="1">
        <v>1.0</v>
      </c>
      <c r="AD1332" s="1">
        <v>3.0</v>
      </c>
      <c r="AE1332" s="1">
        <v>3.0</v>
      </c>
      <c r="AF1332" s="1">
        <v>3.0</v>
      </c>
      <c r="AG1332" s="1">
        <v>3.0</v>
      </c>
      <c r="AH1332" s="1">
        <v>3.0</v>
      </c>
      <c r="AI1332" s="1">
        <v>3.0</v>
      </c>
      <c r="AJ1332" s="1">
        <v>3.0</v>
      </c>
      <c r="AK1332" s="1">
        <v>3.0</v>
      </c>
      <c r="AL1332" s="1">
        <v>3.0</v>
      </c>
      <c r="AM1332" s="1">
        <v>3.0</v>
      </c>
      <c r="AN1332" s="1">
        <v>3.0</v>
      </c>
      <c r="AO1332" s="1">
        <v>3.0</v>
      </c>
      <c r="AP1332" s="1">
        <v>3.0</v>
      </c>
      <c r="AQ1332" s="1">
        <v>3.0</v>
      </c>
      <c r="AR1332" s="1">
        <v>3.0</v>
      </c>
      <c r="AS1332" s="1">
        <v>3.0</v>
      </c>
      <c r="AT1332" s="1">
        <v>3.0</v>
      </c>
      <c r="AU1332" s="1">
        <v>3.0</v>
      </c>
      <c r="AV1332" s="1">
        <v>3.0</v>
      </c>
      <c r="AW1332" s="1">
        <v>3.0</v>
      </c>
      <c r="AX1332" s="1">
        <v>3.0</v>
      </c>
      <c r="AY1332" s="1">
        <v>3.0</v>
      </c>
      <c r="AZ1332" s="1">
        <v>3.0</v>
      </c>
      <c r="BA1332" s="1">
        <v>3.0</v>
      </c>
      <c r="BB1332" s="1">
        <v>4.0</v>
      </c>
      <c r="BC1332" s="1">
        <v>3.0</v>
      </c>
      <c r="BD1332" s="1">
        <v>4.0</v>
      </c>
      <c r="BE1332" s="1">
        <v>4.0</v>
      </c>
      <c r="BF1332" s="1">
        <v>4.0</v>
      </c>
      <c r="BG1332" s="1">
        <v>4.0</v>
      </c>
      <c r="BH1332" s="1">
        <v>4.0</v>
      </c>
      <c r="BI1332" s="1">
        <v>4.0</v>
      </c>
      <c r="BJ1332" s="1">
        <v>6.0</v>
      </c>
      <c r="BK1332" s="1">
        <v>3.0</v>
      </c>
      <c r="BL1332" s="1">
        <v>3.0</v>
      </c>
      <c r="BM1332" s="1">
        <v>3.0</v>
      </c>
      <c r="BN1332" s="1">
        <v>3.0</v>
      </c>
      <c r="BO1332" s="1">
        <v>3.0</v>
      </c>
      <c r="BP1332" s="1">
        <v>3.0</v>
      </c>
      <c r="BQ1332" s="1">
        <v>3.0</v>
      </c>
      <c r="BR1332" s="1">
        <v>3.0</v>
      </c>
      <c r="BS1332" s="1">
        <v>3.0</v>
      </c>
      <c r="BT1332" s="1">
        <v>3.0</v>
      </c>
      <c r="BU1332" s="1">
        <v>3.0</v>
      </c>
      <c r="BV1332" s="1">
        <v>3.0</v>
      </c>
      <c r="BW1332" s="1">
        <v>3.0</v>
      </c>
      <c r="BX1332" s="1">
        <v>3.0</v>
      </c>
      <c r="BY1332" s="1">
        <v>3.0</v>
      </c>
      <c r="BZ1332" s="1">
        <v>3.0</v>
      </c>
      <c r="CA1332" s="64">
        <f t="shared" si="32"/>
        <v>212</v>
      </c>
      <c r="CB1332" s="45">
        <f t="shared" si="33"/>
        <v>26</v>
      </c>
      <c r="CC1332" s="45">
        <f t="shared" si="34"/>
        <v>21</v>
      </c>
      <c r="CD1332" s="45">
        <f t="shared" si="35"/>
        <v>8</v>
      </c>
      <c r="CE1332" s="45">
        <f t="shared" si="36"/>
        <v>24</v>
      </c>
      <c r="CF1332" s="45">
        <f t="shared" si="37"/>
        <v>24</v>
      </c>
      <c r="CG1332" s="45">
        <f t="shared" si="38"/>
        <v>24</v>
      </c>
      <c r="CH1332" s="45">
        <f t="shared" si="39"/>
        <v>31</v>
      </c>
      <c r="CI1332" s="45">
        <f t="shared" si="40"/>
        <v>0.6</v>
      </c>
      <c r="CJ1332">
        <f t="shared" si="10"/>
        <v>24</v>
      </c>
      <c r="CK1332" s="45">
        <f t="shared" si="41"/>
        <v>24</v>
      </c>
      <c r="CM1332" s="40">
        <f>VLOOKUP(CB1332,'PROMIS 57 T-Score Conversions'!Q$3:R$35,2,TRUE)</f>
        <v>39.5</v>
      </c>
      <c r="CN1332" s="44" t="str">
        <f t="shared" si="20"/>
        <v>Moderate</v>
      </c>
      <c r="CO1332" s="40">
        <f>VLOOKUP(CC1332,'PROMIS 57 T-Score Conversions'!A$3:B$35,2,TRUE)</f>
        <v>59.4</v>
      </c>
      <c r="CP1332" s="39" t="str">
        <f t="shared" si="21"/>
        <v>Moderate</v>
      </c>
      <c r="CQ1332" s="40">
        <f>VLOOKUP(CD1332,'PROMIS 57 T-Score Conversions'!E$3:F$35,2,TRUE)</f>
        <v>38.2</v>
      </c>
      <c r="CR1332" s="39" t="str">
        <f t="shared" si="22"/>
        <v>Normal</v>
      </c>
      <c r="CS1332" s="40">
        <f>VLOOKUP(CE1332,'PROMIS 57 T-Score Conversions'!U$3:V$35,2,TRUE)</f>
        <v>57.5</v>
      </c>
      <c r="CT1332" s="39" t="str">
        <f t="shared" si="42"/>
        <v>Mild</v>
      </c>
      <c r="CU1332" s="40">
        <f>VLOOKUP(CF1332,'PROMIS 57 T-Score Conversions'!Y$3:Z$35,2,TRUE)</f>
        <v>54.3</v>
      </c>
      <c r="CV1332" s="39" t="str">
        <f t="shared" si="24"/>
        <v>Normal</v>
      </c>
      <c r="CW1332" s="40">
        <f>vlookup(CG1332,'PROMIS 57 T-Score Conversions'!M$3:N$35,2,TRUE)</f>
        <v>44</v>
      </c>
      <c r="CX1332" s="39" t="str">
        <f t="shared" si="25"/>
        <v>Mild</v>
      </c>
      <c r="CY1332" s="40">
        <f>VLOOKup(CH1332,'PROMIS 57 T-Score Conversions'!I$3:J$35,2,TRUE)</f>
        <v>66.2</v>
      </c>
      <c r="CZ1332" s="39" t="str">
        <f t="shared" si="26"/>
        <v>Moderate</v>
      </c>
      <c r="DA1332" s="37">
        <f>VLOOKUP(CJ1332,'PROMIS 57 T-Score Conversions'!AC$3:AD$35,2,TRUE)</f>
        <v>40.29</v>
      </c>
      <c r="DB1332" s="44" t="str">
        <f t="shared" si="30"/>
        <v>Mild</v>
      </c>
      <c r="DC1332" s="40">
        <f>VLOOKUP(CK1332,'PROMIS 57 T-Score Conversions'!AG$3:AH$35,2,TRUE)</f>
        <v>43.42</v>
      </c>
      <c r="DD1332" s="39" t="str">
        <f t="shared" si="31"/>
        <v>Normal</v>
      </c>
    </row>
    <row r="1333">
      <c r="A1333" s="1" t="b">
        <v>1</v>
      </c>
      <c r="B1333" s="1" t="b">
        <v>1</v>
      </c>
      <c r="C1333" s="20">
        <v>44309.50231145833</v>
      </c>
      <c r="D1333" s="1" t="s">
        <v>686</v>
      </c>
      <c r="E1333" s="1">
        <v>2558.0</v>
      </c>
      <c r="F1333" s="1">
        <v>1.0</v>
      </c>
      <c r="G1333" s="1">
        <v>3.0</v>
      </c>
      <c r="H1333" s="1">
        <v>1.0</v>
      </c>
      <c r="I1333" s="1">
        <v>2.0</v>
      </c>
      <c r="J1333" s="1">
        <v>1.0</v>
      </c>
      <c r="K1333" s="1">
        <v>1.0</v>
      </c>
      <c r="L1333" s="1">
        <v>2.0</v>
      </c>
      <c r="M1333" s="1">
        <v>1.0</v>
      </c>
      <c r="N1333" s="1">
        <v>3.0</v>
      </c>
      <c r="O1333" s="1">
        <v>3.0</v>
      </c>
      <c r="P1333" s="1">
        <v>2.0</v>
      </c>
      <c r="Q1333" s="1">
        <v>3.0</v>
      </c>
      <c r="R1333" s="1">
        <v>3.0</v>
      </c>
      <c r="S1333" s="1">
        <v>1.0</v>
      </c>
      <c r="T1333" s="1">
        <v>3.0</v>
      </c>
      <c r="U1333" s="1">
        <v>3.0</v>
      </c>
      <c r="V1333" s="1">
        <v>1.0</v>
      </c>
      <c r="W1333" s="1">
        <v>1.0</v>
      </c>
      <c r="X1333" s="1">
        <v>1.0</v>
      </c>
      <c r="Y1333" s="1">
        <v>1.0</v>
      </c>
      <c r="Z1333" s="1">
        <v>1.0</v>
      </c>
      <c r="AA1333" s="1">
        <v>2.0</v>
      </c>
      <c r="AB1333" s="1">
        <v>1.0</v>
      </c>
      <c r="AC1333" s="1">
        <v>1.0</v>
      </c>
      <c r="AD1333" s="1">
        <v>4.0</v>
      </c>
      <c r="AE1333" s="1">
        <v>3.0</v>
      </c>
      <c r="AF1333" s="1">
        <v>4.0</v>
      </c>
      <c r="AG1333" s="1">
        <v>4.0</v>
      </c>
      <c r="AH1333" s="1">
        <v>4.0</v>
      </c>
      <c r="AI1333" s="1">
        <v>5.0</v>
      </c>
      <c r="AJ1333" s="1">
        <v>3.0</v>
      </c>
      <c r="AK1333" s="1">
        <v>2.0</v>
      </c>
      <c r="AL1333" s="1">
        <v>2.0</v>
      </c>
      <c r="AM1333" s="1">
        <v>2.0</v>
      </c>
      <c r="AN1333" s="1">
        <v>3.0</v>
      </c>
      <c r="AO1333" s="1">
        <v>2.0</v>
      </c>
      <c r="AP1333" s="1">
        <v>3.0</v>
      </c>
      <c r="AQ1333" s="1">
        <v>1.0</v>
      </c>
      <c r="AR1333" s="1">
        <v>1.0</v>
      </c>
      <c r="AS1333" s="1">
        <v>2.0</v>
      </c>
      <c r="AT1333" s="1">
        <v>1.0</v>
      </c>
      <c r="AU1333" s="1">
        <v>1.0</v>
      </c>
      <c r="AV1333" s="1">
        <v>2.0</v>
      </c>
      <c r="AW1333" s="1">
        <v>1.0</v>
      </c>
      <c r="AX1333" s="1">
        <v>1.0</v>
      </c>
      <c r="AY1333" s="1">
        <v>1.0</v>
      </c>
      <c r="AZ1333" s="1">
        <v>1.0</v>
      </c>
      <c r="BA1333" s="1">
        <v>1.0</v>
      </c>
      <c r="BB1333" s="1">
        <v>5.0</v>
      </c>
      <c r="BC1333" s="1">
        <v>5.0</v>
      </c>
      <c r="BD1333" s="1">
        <v>4.0</v>
      </c>
      <c r="BE1333" s="1">
        <v>5.0</v>
      </c>
      <c r="BF1333" s="1">
        <v>5.0</v>
      </c>
      <c r="BG1333" s="1">
        <v>5.0</v>
      </c>
      <c r="BH1333" s="1">
        <v>5.0</v>
      </c>
      <c r="BI1333" s="1">
        <v>5.0</v>
      </c>
      <c r="BJ1333" s="1">
        <v>4.0</v>
      </c>
      <c r="BK1333" s="1">
        <v>3.0</v>
      </c>
      <c r="BL1333" s="1">
        <v>4.0</v>
      </c>
      <c r="BM1333" s="1">
        <v>3.0</v>
      </c>
      <c r="BN1333" s="1">
        <v>4.0</v>
      </c>
      <c r="BO1333" s="1">
        <v>3.0</v>
      </c>
      <c r="BP1333" s="1">
        <v>3.0</v>
      </c>
      <c r="BQ1333" s="1">
        <v>2.0</v>
      </c>
      <c r="BR1333" s="1">
        <v>3.0</v>
      </c>
      <c r="BS1333" s="1">
        <v>3.0</v>
      </c>
      <c r="BT1333" s="1">
        <v>3.0</v>
      </c>
      <c r="BU1333" s="1">
        <v>3.0</v>
      </c>
      <c r="BV1333" s="1">
        <v>3.0</v>
      </c>
      <c r="BW1333" s="1">
        <v>4.0</v>
      </c>
      <c r="BX1333" s="1">
        <v>3.0</v>
      </c>
      <c r="BY1333" s="1">
        <v>2.0</v>
      </c>
      <c r="BZ1333" s="1">
        <v>2.0</v>
      </c>
      <c r="CA1333" s="64">
        <f t="shared" si="32"/>
        <v>187</v>
      </c>
      <c r="CB1333" s="45">
        <f t="shared" si="33"/>
        <v>12</v>
      </c>
      <c r="CC1333" s="45">
        <f t="shared" si="34"/>
        <v>21</v>
      </c>
      <c r="CD1333" s="45">
        <f t="shared" si="35"/>
        <v>9</v>
      </c>
      <c r="CE1333" s="45">
        <f t="shared" si="36"/>
        <v>29</v>
      </c>
      <c r="CF1333" s="45">
        <f t="shared" si="37"/>
        <v>16</v>
      </c>
      <c r="CG1333" s="45">
        <f t="shared" si="38"/>
        <v>9</v>
      </c>
      <c r="CH1333" s="45">
        <f t="shared" si="39"/>
        <v>39</v>
      </c>
      <c r="CI1333" s="45">
        <f t="shared" si="40"/>
        <v>0.4</v>
      </c>
      <c r="CJ1333">
        <f t="shared" si="10"/>
        <v>25</v>
      </c>
      <c r="CK1333" s="45">
        <f t="shared" si="41"/>
        <v>23</v>
      </c>
      <c r="CM1333" s="40">
        <f>VLOOKUP(CB1333,'PROMIS 57 T-Score Conversions'!Q$3:R$35,2,TRUE)</f>
        <v>28.8</v>
      </c>
      <c r="CN1333" s="44" t="str">
        <f t="shared" si="20"/>
        <v>Severe</v>
      </c>
      <c r="CO1333" s="40">
        <f>VLOOKUP(CC1333,'PROMIS 57 T-Score Conversions'!A$3:B$35,2,TRUE)</f>
        <v>59.4</v>
      </c>
      <c r="CP1333" s="39" t="str">
        <f t="shared" si="21"/>
        <v>Moderate</v>
      </c>
      <c r="CQ1333" s="40">
        <f>VLOOKUP(CD1333,'PROMIS 57 T-Score Conversions'!E$3:F$35,2,TRUE)</f>
        <v>44.7</v>
      </c>
      <c r="CR1333" s="39" t="str">
        <f t="shared" si="22"/>
        <v>Normal</v>
      </c>
      <c r="CS1333" s="40">
        <f>VLOOKUP(CE1333,'PROMIS 57 T-Score Conversions'!U$3:V$35,2,TRUE)</f>
        <v>62.3</v>
      </c>
      <c r="CT1333" s="39" t="str">
        <f t="shared" si="42"/>
        <v>Moderate</v>
      </c>
      <c r="CU1333" s="40">
        <f>VLOOKUP(CF1333,'PROMIS 57 T-Score Conversions'!Y$3:Z$35,2,TRUE)</f>
        <v>45.5</v>
      </c>
      <c r="CV1333" s="39" t="str">
        <f t="shared" si="24"/>
        <v>Normal</v>
      </c>
      <c r="CW1333" s="40">
        <f>vlookup(CG1333,'PROMIS 57 T-Score Conversions'!M$3:N$35,2,TRUE)</f>
        <v>29.7</v>
      </c>
      <c r="CX1333" s="39" t="str">
        <f t="shared" si="25"/>
        <v>Severe</v>
      </c>
      <c r="CY1333" s="40">
        <f>VLOOKup(CH1333,'PROMIS 57 T-Score Conversions'!I$3:J$35,2,TRUE)</f>
        <v>73.5</v>
      </c>
      <c r="CZ1333" s="39" t="str">
        <f t="shared" si="26"/>
        <v>Severe</v>
      </c>
      <c r="DA1333" s="37">
        <f>VLOOKUP(CJ1333,'PROMIS 57 T-Score Conversions'!AC$3:AD$35,2,TRUE)</f>
        <v>41.09</v>
      </c>
      <c r="DB1333" s="44" t="str">
        <f t="shared" si="30"/>
        <v>Mild</v>
      </c>
      <c r="DC1333" s="40">
        <f>VLOOKUP(CK1333,'PROMIS 57 T-Score Conversions'!AG$3:AH$35,2,TRUE)</f>
        <v>42.51</v>
      </c>
      <c r="DD1333" s="39" t="str">
        <f t="shared" si="31"/>
        <v>Normal</v>
      </c>
    </row>
    <row r="1334">
      <c r="A1334" s="1" t="b">
        <v>1</v>
      </c>
      <c r="B1334" s="1" t="b">
        <v>1</v>
      </c>
      <c r="C1334" s="20">
        <v>44309.53925357639</v>
      </c>
      <c r="D1334" s="1" t="s">
        <v>687</v>
      </c>
      <c r="E1334" s="1">
        <v>2557.0</v>
      </c>
      <c r="F1334" s="1">
        <v>4.0</v>
      </c>
      <c r="G1334" s="1">
        <v>5.0</v>
      </c>
      <c r="H1334" s="1">
        <v>5.0</v>
      </c>
      <c r="I1334" s="1">
        <v>3.0</v>
      </c>
      <c r="J1334" s="1">
        <v>4.0</v>
      </c>
      <c r="K1334" s="1">
        <v>4.0</v>
      </c>
      <c r="L1334" s="1">
        <v>5.0</v>
      </c>
      <c r="M1334" s="1">
        <v>3.0</v>
      </c>
      <c r="N1334" s="1">
        <v>2.0</v>
      </c>
      <c r="O1334" s="1">
        <v>1.0</v>
      </c>
      <c r="P1334" s="1">
        <v>1.0</v>
      </c>
      <c r="Q1334" s="1">
        <v>2.0</v>
      </c>
      <c r="R1334" s="1">
        <v>2.0</v>
      </c>
      <c r="S1334" s="1">
        <v>1.0</v>
      </c>
      <c r="T1334" s="1">
        <v>1.0</v>
      </c>
      <c r="U1334" s="1">
        <v>2.0</v>
      </c>
      <c r="V1334" s="1">
        <v>1.0</v>
      </c>
      <c r="W1334" s="1">
        <v>2.0</v>
      </c>
      <c r="X1334" s="1">
        <v>2.0</v>
      </c>
      <c r="Y1334" s="1">
        <v>1.0</v>
      </c>
      <c r="Z1334" s="1">
        <v>1.0</v>
      </c>
      <c r="AA1334" s="1">
        <v>1.0</v>
      </c>
      <c r="AB1334" s="1">
        <v>1.0</v>
      </c>
      <c r="AC1334" s="1">
        <v>1.0</v>
      </c>
      <c r="AD1334" s="1">
        <v>2.0</v>
      </c>
      <c r="AE1334" s="1">
        <v>2.0</v>
      </c>
      <c r="AF1334" s="1">
        <v>1.0</v>
      </c>
      <c r="AG1334" s="1">
        <v>2.0</v>
      </c>
      <c r="AH1334" s="1">
        <v>2.0</v>
      </c>
      <c r="AI1334" s="1">
        <v>2.0</v>
      </c>
      <c r="AJ1334" s="1">
        <v>3.0</v>
      </c>
      <c r="AK1334" s="1">
        <v>2.0</v>
      </c>
      <c r="AL1334" s="1">
        <v>3.0</v>
      </c>
      <c r="AM1334" s="1">
        <v>3.0</v>
      </c>
      <c r="AN1334" s="1">
        <v>2.0</v>
      </c>
      <c r="AO1334" s="1">
        <v>1.0</v>
      </c>
      <c r="AP1334" s="1">
        <v>2.0</v>
      </c>
      <c r="AQ1334" s="1">
        <v>1.0</v>
      </c>
      <c r="AR1334" s="1">
        <v>1.0</v>
      </c>
      <c r="AS1334" s="1">
        <v>3.0</v>
      </c>
      <c r="AT1334" s="1">
        <v>4.0</v>
      </c>
      <c r="AU1334" s="1">
        <v>2.0</v>
      </c>
      <c r="AV1334" s="1">
        <v>3.0</v>
      </c>
      <c r="AW1334" s="1">
        <v>2.0</v>
      </c>
      <c r="AX1334" s="1">
        <v>2.0</v>
      </c>
      <c r="AY1334" s="1">
        <v>2.0</v>
      </c>
      <c r="AZ1334" s="1">
        <v>1.0</v>
      </c>
      <c r="BA1334" s="1">
        <v>3.0</v>
      </c>
      <c r="BB1334" s="1">
        <v>4.0</v>
      </c>
      <c r="BC1334" s="1">
        <v>3.0</v>
      </c>
      <c r="BD1334" s="1">
        <v>4.0</v>
      </c>
      <c r="BE1334" s="1">
        <v>2.0</v>
      </c>
      <c r="BF1334" s="1">
        <v>4.0</v>
      </c>
      <c r="BG1334" s="1">
        <v>4.0</v>
      </c>
      <c r="BH1334" s="1">
        <v>4.0</v>
      </c>
      <c r="BI1334" s="1">
        <v>5.0</v>
      </c>
      <c r="BJ1334" s="1">
        <v>5.0</v>
      </c>
      <c r="BK1334" s="1">
        <v>2.0</v>
      </c>
      <c r="BL1334" s="1">
        <v>2.0</v>
      </c>
      <c r="BM1334" s="1">
        <v>2.0</v>
      </c>
      <c r="BN1334" s="1">
        <v>2.0</v>
      </c>
      <c r="BO1334" s="1">
        <v>2.0</v>
      </c>
      <c r="BP1334" s="1">
        <v>2.0</v>
      </c>
      <c r="BQ1334" s="1">
        <v>2.0</v>
      </c>
      <c r="BR1334" s="1">
        <v>2.0</v>
      </c>
      <c r="BS1334" s="1">
        <v>4.0</v>
      </c>
      <c r="BT1334" s="1">
        <v>4.0</v>
      </c>
      <c r="BU1334" s="1">
        <v>5.0</v>
      </c>
      <c r="BV1334" s="1">
        <v>4.0</v>
      </c>
      <c r="BW1334" s="1">
        <v>5.0</v>
      </c>
      <c r="BX1334" s="1">
        <v>4.0</v>
      </c>
      <c r="BY1334" s="1">
        <v>4.0</v>
      </c>
      <c r="BZ1334" s="1">
        <v>4.0</v>
      </c>
      <c r="CA1334" s="64">
        <f t="shared" si="32"/>
        <v>191</v>
      </c>
      <c r="CB1334" s="45">
        <f t="shared" si="33"/>
        <v>33</v>
      </c>
      <c r="CC1334" s="45">
        <f t="shared" si="34"/>
        <v>12</v>
      </c>
      <c r="CD1334" s="45">
        <f t="shared" si="35"/>
        <v>10</v>
      </c>
      <c r="CE1334" s="45">
        <f t="shared" si="36"/>
        <v>16</v>
      </c>
      <c r="CF1334" s="45">
        <f t="shared" si="37"/>
        <v>16</v>
      </c>
      <c r="CG1334" s="45">
        <f t="shared" si="38"/>
        <v>19</v>
      </c>
      <c r="CH1334" s="45">
        <f t="shared" si="39"/>
        <v>30</v>
      </c>
      <c r="CI1334" s="45">
        <f t="shared" si="40"/>
        <v>0.5</v>
      </c>
      <c r="CJ1334">
        <f t="shared" si="10"/>
        <v>16</v>
      </c>
      <c r="CK1334" s="45">
        <f t="shared" si="41"/>
        <v>34</v>
      </c>
      <c r="CM1334" s="40">
        <f>VLOOKUP(CB1334,'PROMIS 57 T-Score Conversions'!Q$3:R$35,2,TRUE)</f>
        <v>44.7</v>
      </c>
      <c r="CN1334" s="44" t="str">
        <f t="shared" si="20"/>
        <v>Mild</v>
      </c>
      <c r="CO1334" s="40">
        <f>VLOOKUP(CC1334,'PROMIS 57 T-Score Conversions'!A$3:B$35,2,TRUE)</f>
        <v>49.4</v>
      </c>
      <c r="CP1334" s="39" t="str">
        <f t="shared" si="21"/>
        <v>Normal</v>
      </c>
      <c r="CQ1334" s="40">
        <f>VLOOKUP(CD1334,'PROMIS 57 T-Score Conversions'!E$3:F$35,2,TRUE)</f>
        <v>47.5</v>
      </c>
      <c r="CR1334" s="39" t="str">
        <f t="shared" si="22"/>
        <v>Normal</v>
      </c>
      <c r="CS1334" s="40">
        <f>VLOOKUP(CE1334,'PROMIS 57 T-Score Conversions'!U$3:V$35,2,TRUE)</f>
        <v>49.2</v>
      </c>
      <c r="CT1334" s="39" t="str">
        <f t="shared" si="42"/>
        <v>Normal</v>
      </c>
      <c r="CU1334" s="40">
        <f>VLOOKUP(CF1334,'PROMIS 57 T-Score Conversions'!Y$3:Z$35,2,TRUE)</f>
        <v>45.5</v>
      </c>
      <c r="CV1334" s="39" t="str">
        <f t="shared" si="24"/>
        <v>Normal</v>
      </c>
      <c r="CW1334" s="40">
        <f>vlookup(CG1334,'PROMIS 57 T-Score Conversions'!M$3:N$35,2,TRUE)</f>
        <v>39.3</v>
      </c>
      <c r="CX1334" s="39" t="str">
        <f t="shared" si="25"/>
        <v>Moderate</v>
      </c>
      <c r="CY1334" s="40">
        <f>VLOOKup(CH1334,'PROMIS 57 T-Score Conversions'!I$3:J$35,2,TRUE)</f>
        <v>65.5</v>
      </c>
      <c r="CZ1334" s="39" t="str">
        <f t="shared" si="26"/>
        <v>Moderate</v>
      </c>
      <c r="DA1334" s="37">
        <f>VLOOKUP(CJ1334,'PROMIS 57 T-Score Conversions'!AC$3:AD$35,2,TRUE)</f>
        <v>33.92</v>
      </c>
      <c r="DB1334" s="44" t="str">
        <f t="shared" si="30"/>
        <v>Moderate</v>
      </c>
      <c r="DC1334" s="40">
        <f>VLOOKUP(CK1334,'PROMIS 57 T-Score Conversions'!AG$3:AH$35,2,TRUE)</f>
        <v>53.63</v>
      </c>
      <c r="DD1334" s="39" t="str">
        <f t="shared" si="31"/>
        <v>Normal</v>
      </c>
    </row>
    <row r="1335">
      <c r="A1335" s="1" t="b">
        <v>1</v>
      </c>
      <c r="B1335" s="1" t="b">
        <v>1</v>
      </c>
      <c r="C1335" s="20">
        <v>44309.55912136574</v>
      </c>
      <c r="D1335" s="1" t="s">
        <v>688</v>
      </c>
      <c r="E1335" s="1">
        <v>2556.0</v>
      </c>
      <c r="F1335" s="1">
        <v>5.0</v>
      </c>
      <c r="G1335" s="1">
        <v>4.0</v>
      </c>
      <c r="H1335" s="1">
        <v>5.0</v>
      </c>
      <c r="I1335" s="1">
        <v>4.0</v>
      </c>
      <c r="J1335" s="1">
        <v>5.0</v>
      </c>
      <c r="K1335" s="1">
        <v>4.0</v>
      </c>
      <c r="L1335" s="1">
        <v>5.0</v>
      </c>
      <c r="M1335" s="1">
        <v>3.0</v>
      </c>
      <c r="N1335" s="1">
        <v>4.0</v>
      </c>
      <c r="O1335" s="1">
        <v>3.0</v>
      </c>
      <c r="P1335" s="1">
        <v>5.0</v>
      </c>
      <c r="Q1335" s="1">
        <v>4.0</v>
      </c>
      <c r="R1335" s="1">
        <v>4.0</v>
      </c>
      <c r="S1335" s="1">
        <v>4.0</v>
      </c>
      <c r="T1335" s="1">
        <v>4.0</v>
      </c>
      <c r="U1335" s="1">
        <v>5.0</v>
      </c>
      <c r="V1335" s="1">
        <v>1.0</v>
      </c>
      <c r="W1335" s="1">
        <v>2.0</v>
      </c>
      <c r="X1335" s="1">
        <v>2.0</v>
      </c>
      <c r="Y1335" s="1">
        <v>1.0</v>
      </c>
      <c r="Z1335" s="1">
        <v>1.0</v>
      </c>
      <c r="AA1335" s="1">
        <v>3.0</v>
      </c>
      <c r="AB1335" s="1">
        <v>1.0</v>
      </c>
      <c r="AC1335" s="1">
        <v>1.0</v>
      </c>
      <c r="AD1335" s="1">
        <v>5.0</v>
      </c>
      <c r="AE1335" s="1">
        <v>4.0</v>
      </c>
      <c r="AF1335" s="1">
        <v>4.0</v>
      </c>
      <c r="AG1335" s="1">
        <v>5.0</v>
      </c>
      <c r="AH1335" s="1">
        <v>4.0</v>
      </c>
      <c r="AI1335" s="1">
        <v>5.0</v>
      </c>
      <c r="AJ1335" s="1">
        <v>4.0</v>
      </c>
      <c r="AK1335" s="1">
        <v>4.0</v>
      </c>
      <c r="AL1335" s="1">
        <v>2.0</v>
      </c>
      <c r="AM1335" s="1">
        <v>5.0</v>
      </c>
      <c r="AN1335" s="1">
        <v>2.0</v>
      </c>
      <c r="AO1335" s="1">
        <v>1.0</v>
      </c>
      <c r="AP1335" s="1">
        <v>2.0</v>
      </c>
      <c r="AQ1335" s="1">
        <v>1.0</v>
      </c>
      <c r="AR1335" s="1">
        <v>1.0</v>
      </c>
      <c r="AS1335" s="1">
        <v>3.0</v>
      </c>
      <c r="AT1335" s="1">
        <v>2.0</v>
      </c>
      <c r="AU1335" s="1">
        <v>2.0</v>
      </c>
      <c r="AV1335" s="1">
        <v>1.0</v>
      </c>
      <c r="AW1335" s="1">
        <v>2.0</v>
      </c>
      <c r="AX1335" s="1">
        <v>2.0</v>
      </c>
      <c r="AY1335" s="1">
        <v>3.0</v>
      </c>
      <c r="AZ1335" s="1">
        <v>3.0</v>
      </c>
      <c r="BA1335" s="1">
        <v>2.0</v>
      </c>
      <c r="BB1335" s="1">
        <v>4.0</v>
      </c>
      <c r="BC1335" s="1">
        <v>4.0</v>
      </c>
      <c r="BD1335" s="1">
        <v>4.0</v>
      </c>
      <c r="BE1335" s="1">
        <v>4.0</v>
      </c>
      <c r="BF1335" s="1">
        <v>4.0</v>
      </c>
      <c r="BG1335" s="1">
        <v>4.0</v>
      </c>
      <c r="BH1335" s="1">
        <v>4.0</v>
      </c>
      <c r="BI1335" s="1">
        <v>4.0</v>
      </c>
      <c r="BJ1335" s="1">
        <v>6.0</v>
      </c>
      <c r="BK1335" s="1">
        <v>1.0</v>
      </c>
      <c r="BL1335" s="1">
        <v>3.0</v>
      </c>
      <c r="BM1335" s="1">
        <v>1.0</v>
      </c>
      <c r="BN1335" s="1">
        <v>1.0</v>
      </c>
      <c r="BO1335" s="1">
        <v>1.0</v>
      </c>
      <c r="BP1335" s="1">
        <v>2.0</v>
      </c>
      <c r="BQ1335" s="1">
        <v>2.0</v>
      </c>
      <c r="BR1335" s="1">
        <v>2.0</v>
      </c>
      <c r="BS1335" s="1">
        <v>5.0</v>
      </c>
      <c r="BT1335" s="1">
        <v>5.0</v>
      </c>
      <c r="BU1335" s="1">
        <v>5.0</v>
      </c>
      <c r="BV1335" s="1">
        <v>5.0</v>
      </c>
      <c r="BW1335" s="1">
        <v>5.0</v>
      </c>
      <c r="BX1335" s="1">
        <v>5.0</v>
      </c>
      <c r="BY1335" s="1">
        <v>4.0</v>
      </c>
      <c r="BZ1335" s="1">
        <v>5.0</v>
      </c>
      <c r="CA1335" s="64">
        <f t="shared" si="32"/>
        <v>239</v>
      </c>
      <c r="CB1335" s="45">
        <f t="shared" si="33"/>
        <v>35</v>
      </c>
      <c r="CC1335" s="45">
        <f t="shared" si="34"/>
        <v>33</v>
      </c>
      <c r="CD1335" s="45">
        <f t="shared" si="35"/>
        <v>12</v>
      </c>
      <c r="CE1335" s="45">
        <f t="shared" si="36"/>
        <v>35</v>
      </c>
      <c r="CF1335" s="45">
        <f t="shared" si="37"/>
        <v>17</v>
      </c>
      <c r="CG1335" s="45">
        <f t="shared" si="38"/>
        <v>17</v>
      </c>
      <c r="CH1335" s="45">
        <f t="shared" si="39"/>
        <v>32</v>
      </c>
      <c r="CI1335" s="45">
        <f t="shared" si="40"/>
        <v>0.6</v>
      </c>
      <c r="CJ1335">
        <f t="shared" si="10"/>
        <v>13</v>
      </c>
      <c r="CK1335" s="45">
        <f t="shared" si="41"/>
        <v>39</v>
      </c>
      <c r="CM1335" s="40">
        <f>VLOOKUP(CB1335,'PROMIS 57 T-Score Conversions'!Q$3:R$35,2,TRUE)</f>
        <v>46.7</v>
      </c>
      <c r="CN1335" s="44" t="str">
        <f t="shared" si="20"/>
        <v>Normal</v>
      </c>
      <c r="CO1335" s="40">
        <f>VLOOKUP(CC1335,'PROMIS 57 T-Score Conversions'!A$3:B$35,2,TRUE)</f>
        <v>71.9</v>
      </c>
      <c r="CP1335" s="39" t="str">
        <f t="shared" si="21"/>
        <v>Severe</v>
      </c>
      <c r="CQ1335" s="40">
        <f>VLOOKUP(CD1335,'PROMIS 57 T-Score Conversions'!E$3:F$35,2,TRUE)</f>
        <v>50.9</v>
      </c>
      <c r="CR1335" s="39" t="str">
        <f t="shared" si="22"/>
        <v>Normal</v>
      </c>
      <c r="CS1335" s="40">
        <f>VLOOKUP(CE1335,'PROMIS 57 T-Score Conversions'!U$3:V$35,2,TRUE)</f>
        <v>68.6</v>
      </c>
      <c r="CT1335" s="39" t="str">
        <f t="shared" si="42"/>
        <v>Moderate</v>
      </c>
      <c r="CU1335" s="40">
        <f>VLOOKUP(CF1335,'PROMIS 57 T-Score Conversions'!Y$3:Z$35,2,TRUE)</f>
        <v>46.7</v>
      </c>
      <c r="CV1335" s="39" t="str">
        <f t="shared" si="24"/>
        <v>Normal</v>
      </c>
      <c r="CW1335" s="40">
        <f>vlookup(CG1335,'PROMIS 57 T-Score Conversions'!M$3:N$35,2,TRUE)</f>
        <v>37.7</v>
      </c>
      <c r="CX1335" s="39" t="str">
        <f t="shared" si="25"/>
        <v>Moderate</v>
      </c>
      <c r="CY1335" s="40">
        <f>VLOOKup(CH1335,'PROMIS 57 T-Score Conversions'!I$3:J$35,2,TRUE)</f>
        <v>66.9</v>
      </c>
      <c r="CZ1335" s="39" t="str">
        <f t="shared" si="26"/>
        <v>Moderate</v>
      </c>
      <c r="DA1335" s="37">
        <f>VLOOKUP(CJ1335,'PROMIS 57 T-Score Conversions'!AC$3:AD$35,2,TRUE)</f>
        <v>31.18</v>
      </c>
      <c r="DB1335" s="44" t="str">
        <f t="shared" si="30"/>
        <v>Moderate</v>
      </c>
      <c r="DC1335" s="40">
        <f>VLOOKUP(CK1335,'PROMIS 57 T-Score Conversions'!AG$3:AH$35,2,TRUE)</f>
        <v>62.52</v>
      </c>
      <c r="DD1335" s="39" t="str">
        <f t="shared" si="31"/>
        <v>Moderate</v>
      </c>
    </row>
    <row r="1336">
      <c r="A1336" s="1" t="b">
        <v>1</v>
      </c>
      <c r="B1336" s="1" t="b">
        <v>1</v>
      </c>
      <c r="C1336" s="20">
        <v>44309.59377219908</v>
      </c>
      <c r="D1336" s="1" t="s">
        <v>573</v>
      </c>
      <c r="E1336" s="1">
        <v>2435.0</v>
      </c>
      <c r="F1336" s="1">
        <v>3.0</v>
      </c>
      <c r="G1336" s="1">
        <v>3.0</v>
      </c>
      <c r="H1336" s="1">
        <v>3.0</v>
      </c>
      <c r="I1336" s="1">
        <v>3.0</v>
      </c>
      <c r="J1336" s="1">
        <v>2.0</v>
      </c>
      <c r="K1336" s="1">
        <v>3.0</v>
      </c>
      <c r="L1336" s="1">
        <v>3.0</v>
      </c>
      <c r="M1336" s="1">
        <v>3.0</v>
      </c>
      <c r="N1336" s="1">
        <v>3.0</v>
      </c>
      <c r="O1336" s="1">
        <v>3.0</v>
      </c>
      <c r="P1336" s="1">
        <v>3.0</v>
      </c>
      <c r="Q1336" s="1">
        <v>3.0</v>
      </c>
      <c r="R1336" s="1">
        <v>3.0</v>
      </c>
      <c r="S1336" s="1">
        <v>2.0</v>
      </c>
      <c r="T1336" s="1">
        <v>3.0</v>
      </c>
      <c r="U1336" s="1">
        <v>4.0</v>
      </c>
      <c r="V1336" s="1">
        <v>2.0</v>
      </c>
      <c r="W1336" s="1">
        <v>2.0</v>
      </c>
      <c r="X1336" s="1">
        <v>3.0</v>
      </c>
      <c r="Y1336" s="1">
        <v>3.0</v>
      </c>
      <c r="Z1336" s="1">
        <v>2.0</v>
      </c>
      <c r="AA1336" s="1">
        <v>3.0</v>
      </c>
      <c r="AB1336" s="1">
        <v>2.0</v>
      </c>
      <c r="AC1336" s="1">
        <v>2.0</v>
      </c>
      <c r="AD1336" s="1">
        <v>4.0</v>
      </c>
      <c r="AE1336" s="1">
        <v>4.0</v>
      </c>
      <c r="AF1336" s="1">
        <v>4.0</v>
      </c>
      <c r="AG1336" s="1">
        <v>4.0</v>
      </c>
      <c r="AH1336" s="1">
        <v>4.0</v>
      </c>
      <c r="AI1336" s="1">
        <v>4.0</v>
      </c>
      <c r="AJ1336" s="1">
        <v>4.0</v>
      </c>
      <c r="AK1336" s="1">
        <v>4.0</v>
      </c>
      <c r="AL1336" s="1">
        <v>5.0</v>
      </c>
      <c r="AM1336" s="1">
        <v>5.0</v>
      </c>
      <c r="AN1336" s="1">
        <v>5.0</v>
      </c>
      <c r="AO1336" s="1">
        <v>5.0</v>
      </c>
      <c r="AP1336" s="1">
        <v>5.0</v>
      </c>
      <c r="AQ1336" s="1">
        <v>5.0</v>
      </c>
      <c r="AR1336" s="1">
        <v>3.0</v>
      </c>
      <c r="AS1336" s="1">
        <v>5.0</v>
      </c>
      <c r="AT1336" s="1">
        <v>2.0</v>
      </c>
      <c r="AU1336" s="1">
        <v>2.0</v>
      </c>
      <c r="AV1336" s="1">
        <v>2.0</v>
      </c>
      <c r="AW1336" s="1">
        <v>2.0</v>
      </c>
      <c r="AX1336" s="1">
        <v>2.0</v>
      </c>
      <c r="AY1336" s="1">
        <v>2.0</v>
      </c>
      <c r="AZ1336" s="1">
        <v>2.0</v>
      </c>
      <c r="BA1336" s="1">
        <v>2.0</v>
      </c>
      <c r="BB1336" s="1">
        <v>4.0</v>
      </c>
      <c r="BC1336" s="1">
        <v>4.0</v>
      </c>
      <c r="BD1336" s="1">
        <v>4.0</v>
      </c>
      <c r="BE1336" s="1">
        <v>4.0</v>
      </c>
      <c r="BF1336" s="1">
        <v>4.0</v>
      </c>
      <c r="BG1336" s="1">
        <v>4.0</v>
      </c>
      <c r="BH1336" s="1">
        <v>4.0</v>
      </c>
      <c r="BI1336" s="1">
        <v>4.0</v>
      </c>
      <c r="BJ1336" s="1">
        <v>6.0</v>
      </c>
      <c r="BK1336" s="1">
        <v>3.0</v>
      </c>
      <c r="BL1336" s="1">
        <v>3.0</v>
      </c>
      <c r="BM1336" s="1">
        <v>3.0</v>
      </c>
      <c r="BN1336" s="1">
        <v>3.0</v>
      </c>
      <c r="BO1336" s="1">
        <v>3.0</v>
      </c>
      <c r="BP1336" s="1">
        <v>3.0</v>
      </c>
      <c r="BQ1336" s="1">
        <v>3.0</v>
      </c>
      <c r="BR1336" s="1">
        <v>3.0</v>
      </c>
      <c r="BS1336" s="1">
        <v>3.0</v>
      </c>
      <c r="BT1336" s="1">
        <v>3.0</v>
      </c>
      <c r="BU1336" s="1">
        <v>4.0</v>
      </c>
      <c r="BV1336" s="1">
        <v>4.0</v>
      </c>
      <c r="BW1336" s="1">
        <v>4.0</v>
      </c>
      <c r="BX1336" s="1">
        <v>3.0</v>
      </c>
      <c r="BY1336" s="1">
        <v>4.0</v>
      </c>
      <c r="BZ1336" s="1">
        <v>3.0</v>
      </c>
      <c r="CA1336" s="64">
        <f t="shared" si="32"/>
        <v>242</v>
      </c>
      <c r="CB1336" s="45">
        <f t="shared" si="33"/>
        <v>23</v>
      </c>
      <c r="CC1336" s="45">
        <f t="shared" si="34"/>
        <v>24</v>
      </c>
      <c r="CD1336" s="45">
        <f t="shared" si="35"/>
        <v>19</v>
      </c>
      <c r="CE1336" s="45">
        <f t="shared" si="36"/>
        <v>32</v>
      </c>
      <c r="CF1336" s="45">
        <f t="shared" si="37"/>
        <v>38</v>
      </c>
      <c r="CG1336" s="45">
        <f t="shared" si="38"/>
        <v>16</v>
      </c>
      <c r="CH1336" s="45">
        <f t="shared" si="39"/>
        <v>32</v>
      </c>
      <c r="CI1336" s="45">
        <f t="shared" si="40"/>
        <v>0.6</v>
      </c>
      <c r="CJ1336">
        <f t="shared" si="10"/>
        <v>24</v>
      </c>
      <c r="CK1336" s="45">
        <f t="shared" si="41"/>
        <v>28</v>
      </c>
      <c r="CM1336" s="40">
        <f>VLOOKUP(CB1336,'PROMIS 57 T-Score Conversions'!Q$3:R$35,2,TRUE)</f>
        <v>37.4</v>
      </c>
      <c r="CN1336" s="44" t="str">
        <f t="shared" si="20"/>
        <v>Moderate</v>
      </c>
      <c r="CO1336" s="40">
        <f>VLOOKUP(CC1336,'PROMIS 57 T-Score Conversions'!A$3:B$35,2,TRUE)</f>
        <v>62.5</v>
      </c>
      <c r="CP1336" s="39" t="str">
        <f t="shared" si="21"/>
        <v>Moderate</v>
      </c>
      <c r="CQ1336" s="40">
        <f>VLOOKUP(CD1336,'PROMIS 57 T-Score Conversions'!E$3:F$35,2,TRUE)</f>
        <v>57.7</v>
      </c>
      <c r="CR1336" s="39" t="str">
        <f t="shared" si="22"/>
        <v>Mild</v>
      </c>
      <c r="CS1336" s="40">
        <f>VLOOKUP(CE1336,'PROMIS 57 T-Score Conversions'!U$3:V$35,2,TRUE)</f>
        <v>65.3</v>
      </c>
      <c r="CT1336" s="39" t="str">
        <f t="shared" si="42"/>
        <v>Moderate</v>
      </c>
      <c r="CU1336" s="40">
        <f>VLOOKUP(CF1336,'PROMIS 57 T-Score Conversions'!Y$3:Z$35,2,TRUE)</f>
        <v>70.8</v>
      </c>
      <c r="CV1336" s="39" t="str">
        <f t="shared" si="24"/>
        <v>Severe</v>
      </c>
      <c r="CW1336" s="40">
        <f>vlookup(CG1336,'PROMIS 57 T-Score Conversions'!M$3:N$35,2,TRUE)</f>
        <v>36.9</v>
      </c>
      <c r="CX1336" s="39" t="str">
        <f t="shared" si="25"/>
        <v>Moderate</v>
      </c>
      <c r="CY1336" s="40">
        <f>VLOOKup(CH1336,'PROMIS 57 T-Score Conversions'!I$3:J$35,2,TRUE)</f>
        <v>66.9</v>
      </c>
      <c r="CZ1336" s="39" t="str">
        <f t="shared" si="26"/>
        <v>Moderate</v>
      </c>
      <c r="DA1336" s="37">
        <f>VLOOKUP(CJ1336,'PROMIS 57 T-Score Conversions'!AC$3:AD$35,2,TRUE)</f>
        <v>40.29</v>
      </c>
      <c r="DB1336" s="44" t="str">
        <f t="shared" si="30"/>
        <v>Mild</v>
      </c>
      <c r="DC1336" s="40">
        <f>VLOOKUP(CK1336,'PROMIS 57 T-Score Conversions'!AG$3:AH$35,2,TRUE)</f>
        <v>47.18</v>
      </c>
      <c r="DD1336" s="39" t="str">
        <f t="shared" si="31"/>
        <v>Normal</v>
      </c>
    </row>
    <row r="1337">
      <c r="A1337" s="1" t="b">
        <v>1</v>
      </c>
      <c r="B1337" s="1" t="b">
        <v>1</v>
      </c>
      <c r="C1337" s="20">
        <v>44310.531996817124</v>
      </c>
      <c r="D1337" s="1" t="s">
        <v>638</v>
      </c>
      <c r="E1337" s="1">
        <v>2491.0</v>
      </c>
      <c r="F1337" s="1">
        <v>4.0</v>
      </c>
      <c r="G1337" s="1">
        <v>3.0</v>
      </c>
      <c r="H1337" s="1">
        <v>5.0</v>
      </c>
      <c r="I1337" s="1">
        <v>4.0</v>
      </c>
      <c r="J1337" s="1">
        <v>4.0</v>
      </c>
      <c r="K1337" s="1">
        <v>4.0</v>
      </c>
      <c r="L1337" s="1">
        <v>4.0</v>
      </c>
      <c r="M1337" s="1">
        <v>4.0</v>
      </c>
      <c r="N1337" s="1">
        <v>5.0</v>
      </c>
      <c r="O1337" s="1">
        <v>3.0</v>
      </c>
      <c r="P1337" s="1">
        <v>3.0</v>
      </c>
      <c r="Q1337" s="1">
        <v>4.0</v>
      </c>
      <c r="R1337" s="1">
        <v>4.0</v>
      </c>
      <c r="S1337" s="1">
        <v>4.0</v>
      </c>
      <c r="T1337" s="1">
        <v>4.0</v>
      </c>
      <c r="U1337" s="1">
        <v>3.0</v>
      </c>
      <c r="V1337" s="1">
        <v>2.0</v>
      </c>
      <c r="W1337" s="1">
        <v>2.0</v>
      </c>
      <c r="X1337" s="1">
        <v>3.0</v>
      </c>
      <c r="Y1337" s="1">
        <v>2.0</v>
      </c>
      <c r="Z1337" s="1">
        <v>3.0</v>
      </c>
      <c r="AA1337" s="1">
        <v>4.0</v>
      </c>
      <c r="AB1337" s="1">
        <v>4.0</v>
      </c>
      <c r="AC1337" s="1">
        <v>3.0</v>
      </c>
      <c r="AD1337" s="1">
        <v>4.0</v>
      </c>
      <c r="AE1337" s="1">
        <v>3.0</v>
      </c>
      <c r="AF1337" s="1">
        <v>3.0</v>
      </c>
      <c r="AG1337" s="1">
        <v>3.0</v>
      </c>
      <c r="AH1337" s="1">
        <v>3.0</v>
      </c>
      <c r="AI1337" s="1">
        <v>3.0</v>
      </c>
      <c r="AJ1337" s="1">
        <v>5.0</v>
      </c>
      <c r="AK1337" s="1">
        <v>4.0</v>
      </c>
      <c r="AL1337" s="1">
        <v>4.0</v>
      </c>
      <c r="AM1337" s="1">
        <v>3.0</v>
      </c>
      <c r="AN1337" s="1">
        <v>4.0</v>
      </c>
      <c r="AO1337" s="1">
        <v>5.0</v>
      </c>
      <c r="AP1337" s="1">
        <v>4.0</v>
      </c>
      <c r="AQ1337" s="1">
        <v>4.0</v>
      </c>
      <c r="AR1337" s="1">
        <v>4.0</v>
      </c>
      <c r="AS1337" s="1">
        <v>4.0</v>
      </c>
      <c r="AT1337" s="1">
        <v>4.0</v>
      </c>
      <c r="AU1337" s="1">
        <v>4.0</v>
      </c>
      <c r="AV1337" s="1">
        <v>3.0</v>
      </c>
      <c r="AW1337" s="1">
        <v>4.0</v>
      </c>
      <c r="AX1337" s="1">
        <v>4.0</v>
      </c>
      <c r="AY1337" s="1">
        <v>4.0</v>
      </c>
      <c r="AZ1337" s="1">
        <v>4.0</v>
      </c>
      <c r="BA1337" s="1">
        <v>3.0</v>
      </c>
      <c r="BB1337" s="1">
        <v>1.0</v>
      </c>
      <c r="BC1337" s="1">
        <v>1.0</v>
      </c>
      <c r="BD1337" s="1">
        <v>1.0</v>
      </c>
      <c r="BE1337" s="1">
        <v>1.0</v>
      </c>
      <c r="BF1337" s="1">
        <v>1.0</v>
      </c>
      <c r="BG1337" s="1">
        <v>1.0</v>
      </c>
      <c r="BH1337" s="1">
        <v>1.0</v>
      </c>
      <c r="BI1337" s="1">
        <v>1.0</v>
      </c>
      <c r="BJ1337" s="1">
        <v>3.0</v>
      </c>
      <c r="BK1337" s="1">
        <v>2.0</v>
      </c>
      <c r="BL1337" s="1">
        <v>2.0</v>
      </c>
      <c r="BM1337" s="1">
        <v>1.0</v>
      </c>
      <c r="BN1337" s="1">
        <v>1.0</v>
      </c>
      <c r="BO1337" s="1">
        <v>2.0</v>
      </c>
      <c r="BP1337" s="1">
        <v>1.0</v>
      </c>
      <c r="BQ1337" s="1">
        <v>1.0</v>
      </c>
      <c r="BR1337" s="1">
        <v>1.0</v>
      </c>
      <c r="BS1337" s="1">
        <v>5.0</v>
      </c>
      <c r="BT1337" s="1">
        <v>5.0</v>
      </c>
      <c r="BU1337" s="1">
        <v>5.0</v>
      </c>
      <c r="BV1337" s="1">
        <v>5.0</v>
      </c>
      <c r="BW1337" s="1">
        <v>5.0</v>
      </c>
      <c r="BX1337" s="1">
        <v>4.0</v>
      </c>
      <c r="BY1337" s="1">
        <v>4.0</v>
      </c>
      <c r="BZ1337" s="1">
        <v>5.0</v>
      </c>
      <c r="CA1337" s="64">
        <f t="shared" si="32"/>
        <v>235</v>
      </c>
      <c r="CB1337" s="45">
        <f t="shared" si="33"/>
        <v>32</v>
      </c>
      <c r="CC1337" s="45">
        <f t="shared" si="34"/>
        <v>30</v>
      </c>
      <c r="CD1337" s="45">
        <f t="shared" si="35"/>
        <v>23</v>
      </c>
      <c r="CE1337" s="45">
        <f t="shared" si="36"/>
        <v>28</v>
      </c>
      <c r="CF1337" s="45">
        <f t="shared" si="37"/>
        <v>32</v>
      </c>
      <c r="CG1337" s="45">
        <f t="shared" si="38"/>
        <v>30</v>
      </c>
      <c r="CH1337" s="45">
        <f t="shared" si="39"/>
        <v>8</v>
      </c>
      <c r="CI1337" s="45">
        <f t="shared" si="40"/>
        <v>0.3</v>
      </c>
      <c r="CJ1337">
        <f t="shared" si="10"/>
        <v>11</v>
      </c>
      <c r="CK1337" s="45">
        <f t="shared" si="41"/>
        <v>38</v>
      </c>
      <c r="CM1337" s="40">
        <f>VLOOKUP(CB1337,'PROMIS 57 T-Score Conversions'!Q$3:R$35,2,TRUE)</f>
        <v>43.9</v>
      </c>
      <c r="CN1337" s="44" t="str">
        <f t="shared" si="20"/>
        <v>Mild</v>
      </c>
      <c r="CO1337" s="40">
        <f>VLOOKUP(CC1337,'PROMIS 57 T-Score Conversions'!A$3:B$35,2,TRUE)</f>
        <v>68.7</v>
      </c>
      <c r="CP1337" s="39" t="str">
        <f t="shared" si="21"/>
        <v>Severe</v>
      </c>
      <c r="CQ1337" s="40">
        <f>VLOOKUP(CD1337,'PROMIS 57 T-Score Conversions'!E$3:F$35,2,TRUE)</f>
        <v>61.2</v>
      </c>
      <c r="CR1337" s="39" t="str">
        <f t="shared" si="22"/>
        <v>Moderate</v>
      </c>
      <c r="CS1337" s="40">
        <f>VLOOKUP(CE1337,'PROMIS 57 T-Score Conversions'!U$3:V$35,2,TRUE)</f>
        <v>61.3</v>
      </c>
      <c r="CT1337" s="39" t="str">
        <f t="shared" si="42"/>
        <v>Moderate</v>
      </c>
      <c r="CU1337" s="40">
        <f>VLOOKUP(CF1337,'PROMIS 57 T-Score Conversions'!Y$3:Z$35,2,TRUE)</f>
        <v>62.6</v>
      </c>
      <c r="CV1337" s="39" t="str">
        <f t="shared" si="24"/>
        <v>Moderate</v>
      </c>
      <c r="CW1337" s="40">
        <f>vlookup(CG1337,'PROMIS 57 T-Score Conversions'!M$3:N$35,2,TRUE)</f>
        <v>49.9</v>
      </c>
      <c r="CX1337" s="39" t="str">
        <f t="shared" si="25"/>
        <v>Normal</v>
      </c>
      <c r="CY1337" s="40">
        <f>VLOOKup(CH1337,'PROMIS 57 T-Score Conversions'!I$3:J$35,2,TRUE)</f>
        <v>40.7</v>
      </c>
      <c r="CZ1337" s="39" t="str">
        <f t="shared" si="26"/>
        <v>Normal</v>
      </c>
      <c r="DA1337" s="37">
        <f>VLOOKUP(CJ1337,'PROMIS 57 T-Score Conversions'!AC$3:AD$35,2,TRUE)</f>
        <v>28.9</v>
      </c>
      <c r="DB1337" s="44" t="str">
        <f t="shared" si="30"/>
        <v>Severe</v>
      </c>
      <c r="DC1337" s="40">
        <f>VLOOKUP(CK1337,'PROMIS 57 T-Score Conversions'!AG$3:AH$35,2,TRUE)</f>
        <v>59.95</v>
      </c>
      <c r="DD1337" s="39" t="str">
        <f t="shared" si="31"/>
        <v>Mild</v>
      </c>
    </row>
    <row r="1338">
      <c r="A1338" s="1" t="b">
        <v>1</v>
      </c>
      <c r="B1338" s="1" t="b">
        <v>1</v>
      </c>
      <c r="C1338" s="20">
        <v>44311.47435765046</v>
      </c>
      <c r="D1338" s="1" t="s">
        <v>492</v>
      </c>
      <c r="E1338" s="1">
        <v>2327.0</v>
      </c>
      <c r="F1338" s="1">
        <v>4.0</v>
      </c>
      <c r="G1338" s="1">
        <v>4.0</v>
      </c>
      <c r="H1338" s="1">
        <v>5.0</v>
      </c>
      <c r="I1338" s="1">
        <v>4.0</v>
      </c>
      <c r="J1338" s="1">
        <v>3.0</v>
      </c>
      <c r="K1338" s="1">
        <v>4.0</v>
      </c>
      <c r="L1338" s="1">
        <v>4.0</v>
      </c>
      <c r="M1338" s="1">
        <v>3.0</v>
      </c>
      <c r="N1338" s="1">
        <v>1.0</v>
      </c>
      <c r="O1338" s="1">
        <v>2.0</v>
      </c>
      <c r="P1338" s="1">
        <v>1.0</v>
      </c>
      <c r="Q1338" s="1">
        <v>3.0</v>
      </c>
      <c r="R1338" s="1">
        <v>3.0</v>
      </c>
      <c r="S1338" s="1">
        <v>4.0</v>
      </c>
      <c r="T1338" s="1">
        <v>4.0</v>
      </c>
      <c r="U1338" s="1">
        <v>4.0</v>
      </c>
      <c r="V1338" s="1">
        <v>1.0</v>
      </c>
      <c r="W1338" s="1">
        <v>1.0</v>
      </c>
      <c r="X1338" s="1">
        <v>1.0</v>
      </c>
      <c r="Y1338" s="1">
        <v>1.0</v>
      </c>
      <c r="Z1338" s="1">
        <v>1.0</v>
      </c>
      <c r="AA1338" s="1">
        <v>2.0</v>
      </c>
      <c r="AB1338" s="1">
        <v>1.0</v>
      </c>
      <c r="AC1338" s="1">
        <v>1.0</v>
      </c>
      <c r="AD1338" s="1">
        <v>4.0</v>
      </c>
      <c r="AE1338" s="1">
        <v>5.0</v>
      </c>
      <c r="AF1338" s="1">
        <v>4.0</v>
      </c>
      <c r="AG1338" s="1">
        <v>4.0</v>
      </c>
      <c r="AH1338" s="1">
        <v>5.0</v>
      </c>
      <c r="AI1338" s="1">
        <v>4.0</v>
      </c>
      <c r="AJ1338" s="1">
        <v>5.0</v>
      </c>
      <c r="AK1338" s="1">
        <v>4.0</v>
      </c>
      <c r="AL1338" s="1">
        <v>1.0</v>
      </c>
      <c r="AM1338" s="1">
        <v>4.0</v>
      </c>
      <c r="AN1338" s="1">
        <v>1.0</v>
      </c>
      <c r="AO1338" s="1">
        <v>2.0</v>
      </c>
      <c r="AP1338" s="1">
        <v>2.0</v>
      </c>
      <c r="AQ1338" s="1">
        <v>1.0</v>
      </c>
      <c r="AR1338" s="1">
        <v>1.0</v>
      </c>
      <c r="AS1338" s="1">
        <v>4.0</v>
      </c>
      <c r="AT1338" s="1">
        <v>2.0</v>
      </c>
      <c r="AU1338" s="1">
        <v>3.0</v>
      </c>
      <c r="AV1338" s="1">
        <v>2.0</v>
      </c>
      <c r="AW1338" s="1">
        <v>3.0</v>
      </c>
      <c r="AX1338" s="1">
        <v>2.0</v>
      </c>
      <c r="AY1338" s="1">
        <v>2.0</v>
      </c>
      <c r="AZ1338" s="1">
        <v>3.0</v>
      </c>
      <c r="BA1338" s="1">
        <v>2.0</v>
      </c>
      <c r="BB1338" s="1">
        <v>4.0</v>
      </c>
      <c r="BC1338" s="1">
        <v>3.0</v>
      </c>
      <c r="BD1338" s="1">
        <v>4.0</v>
      </c>
      <c r="BE1338" s="1">
        <v>3.0</v>
      </c>
      <c r="BF1338" s="1">
        <v>3.0</v>
      </c>
      <c r="BG1338" s="1">
        <v>3.0</v>
      </c>
      <c r="BH1338" s="1">
        <v>4.0</v>
      </c>
      <c r="BI1338" s="1">
        <v>4.0</v>
      </c>
      <c r="BJ1338" s="1">
        <v>4.0</v>
      </c>
      <c r="BK1338" s="1">
        <v>3.0</v>
      </c>
      <c r="BL1338" s="1">
        <v>3.0</v>
      </c>
      <c r="BM1338" s="1">
        <v>3.0</v>
      </c>
      <c r="BN1338" s="1">
        <v>2.0</v>
      </c>
      <c r="BO1338" s="1">
        <v>3.0</v>
      </c>
      <c r="BP1338" s="1">
        <v>3.0</v>
      </c>
      <c r="BQ1338" s="1">
        <v>3.0</v>
      </c>
      <c r="BR1338" s="1">
        <v>3.0</v>
      </c>
      <c r="BS1338" s="1">
        <v>3.0</v>
      </c>
      <c r="BT1338" s="1">
        <v>3.0</v>
      </c>
      <c r="BU1338" s="1">
        <v>4.0</v>
      </c>
      <c r="BV1338" s="1">
        <v>5.0</v>
      </c>
      <c r="BW1338" s="1">
        <v>5.0</v>
      </c>
      <c r="BX1338" s="1">
        <v>3.0</v>
      </c>
      <c r="BY1338" s="1">
        <v>4.0</v>
      </c>
      <c r="BZ1338" s="1">
        <v>3.0</v>
      </c>
      <c r="CA1338" s="64">
        <f t="shared" si="32"/>
        <v>217</v>
      </c>
      <c r="CB1338" s="45">
        <f t="shared" si="33"/>
        <v>31</v>
      </c>
      <c r="CC1338" s="45">
        <f t="shared" si="34"/>
        <v>22</v>
      </c>
      <c r="CD1338" s="45">
        <f t="shared" si="35"/>
        <v>9</v>
      </c>
      <c r="CE1338" s="45">
        <f t="shared" si="36"/>
        <v>35</v>
      </c>
      <c r="CF1338" s="45">
        <f t="shared" si="37"/>
        <v>16</v>
      </c>
      <c r="CG1338" s="45">
        <f t="shared" si="38"/>
        <v>19</v>
      </c>
      <c r="CH1338" s="45">
        <f t="shared" si="39"/>
        <v>28</v>
      </c>
      <c r="CI1338" s="45">
        <f t="shared" si="40"/>
        <v>0.4</v>
      </c>
      <c r="CJ1338">
        <f t="shared" si="10"/>
        <v>23</v>
      </c>
      <c r="CK1338" s="45">
        <f t="shared" si="41"/>
        <v>30</v>
      </c>
      <c r="CM1338" s="40">
        <f>VLOOKUP(CB1338,'PROMIS 57 T-Score Conversions'!Q$3:R$35,2,TRUE)</f>
        <v>43.1</v>
      </c>
      <c r="CN1338" s="44" t="str">
        <f t="shared" si="20"/>
        <v>Mild</v>
      </c>
      <c r="CO1338" s="40">
        <f>VLOOKUP(CC1338,'PROMIS 57 T-Score Conversions'!A$3:B$35,2,TRUE)</f>
        <v>60.4</v>
      </c>
      <c r="CP1338" s="39" t="str">
        <f t="shared" si="21"/>
        <v>Moderate</v>
      </c>
      <c r="CQ1338" s="40">
        <f>VLOOKUP(CD1338,'PROMIS 57 T-Score Conversions'!E$3:F$35,2,TRUE)</f>
        <v>44.7</v>
      </c>
      <c r="CR1338" s="39" t="str">
        <f t="shared" si="22"/>
        <v>Normal</v>
      </c>
      <c r="CS1338" s="40">
        <f>VLOOKUP(CE1338,'PROMIS 57 T-Score Conversions'!U$3:V$35,2,TRUE)</f>
        <v>68.6</v>
      </c>
      <c r="CT1338" s="39" t="str">
        <f t="shared" si="42"/>
        <v>Moderate</v>
      </c>
      <c r="CU1338" s="40">
        <f>VLOOKUP(CF1338,'PROMIS 57 T-Score Conversions'!Y$3:Z$35,2,TRUE)</f>
        <v>45.5</v>
      </c>
      <c r="CV1338" s="39" t="str">
        <f t="shared" si="24"/>
        <v>Normal</v>
      </c>
      <c r="CW1338" s="40">
        <f>vlookup(CG1338,'PROMIS 57 T-Score Conversions'!M$3:N$35,2,TRUE)</f>
        <v>39.3</v>
      </c>
      <c r="CX1338" s="39" t="str">
        <f t="shared" si="25"/>
        <v>Moderate</v>
      </c>
      <c r="CY1338" s="40">
        <f>VLOOKup(CH1338,'PROMIS 57 T-Score Conversions'!I$3:J$35,2,TRUE)</f>
        <v>64.1</v>
      </c>
      <c r="CZ1338" s="39" t="str">
        <f t="shared" si="26"/>
        <v>Moderate</v>
      </c>
      <c r="DA1338" s="37">
        <f>VLOOKUP(CJ1338,'PROMIS 57 T-Score Conversions'!AC$3:AD$35,2,TRUE)</f>
        <v>39.5</v>
      </c>
      <c r="DB1338" s="44" t="str">
        <f t="shared" si="30"/>
        <v>Moderate</v>
      </c>
      <c r="DC1338" s="40">
        <f>VLOOKUP(CK1338,'PROMIS 57 T-Score Conversions'!AG$3:AH$35,2,TRUE)</f>
        <v>49.17</v>
      </c>
      <c r="DD1338" s="39" t="str">
        <f t="shared" si="31"/>
        <v>Normal</v>
      </c>
    </row>
    <row r="1339">
      <c r="A1339" s="1" t="b">
        <v>1</v>
      </c>
      <c r="B1339" s="1" t="b">
        <v>1</v>
      </c>
      <c r="C1339" s="20">
        <v>44312.547298310186</v>
      </c>
      <c r="D1339" s="1" t="s">
        <v>287</v>
      </c>
      <c r="E1339" s="1">
        <v>2047.0</v>
      </c>
      <c r="F1339" s="1">
        <v>1.0</v>
      </c>
      <c r="G1339" s="1">
        <v>2.0</v>
      </c>
      <c r="H1339" s="1">
        <v>5.0</v>
      </c>
      <c r="I1339" s="1">
        <v>3.0</v>
      </c>
      <c r="J1339" s="1">
        <v>2.0</v>
      </c>
      <c r="K1339" s="1">
        <v>2.0</v>
      </c>
      <c r="L1339" s="1">
        <v>4.0</v>
      </c>
      <c r="M1339" s="1">
        <v>1.0</v>
      </c>
      <c r="N1339" s="1">
        <v>2.0</v>
      </c>
      <c r="O1339" s="1">
        <v>3.0</v>
      </c>
      <c r="P1339" s="1">
        <v>2.0</v>
      </c>
      <c r="Q1339" s="1">
        <v>3.0</v>
      </c>
      <c r="R1339" s="1">
        <v>2.0</v>
      </c>
      <c r="S1339" s="1">
        <v>2.0</v>
      </c>
      <c r="T1339" s="1">
        <v>3.0</v>
      </c>
      <c r="U1339" s="1">
        <v>4.0</v>
      </c>
      <c r="V1339" s="1">
        <v>3.0</v>
      </c>
      <c r="W1339" s="1">
        <v>3.0</v>
      </c>
      <c r="X1339" s="1">
        <v>4.0</v>
      </c>
      <c r="Y1339" s="1">
        <v>3.0</v>
      </c>
      <c r="Z1339" s="1">
        <v>3.0</v>
      </c>
      <c r="AA1339" s="1">
        <v>3.0</v>
      </c>
      <c r="AB1339" s="1">
        <v>5.0</v>
      </c>
      <c r="AC1339" s="1">
        <v>3.0</v>
      </c>
      <c r="AD1339" s="1">
        <v>5.0</v>
      </c>
      <c r="AE1339" s="1">
        <v>5.0</v>
      </c>
      <c r="AF1339" s="1">
        <v>4.0</v>
      </c>
      <c r="AG1339" s="1">
        <v>4.0</v>
      </c>
      <c r="AH1339" s="1">
        <v>4.0</v>
      </c>
      <c r="AI1339" s="1">
        <v>4.0</v>
      </c>
      <c r="AJ1339" s="1">
        <v>5.0</v>
      </c>
      <c r="AK1339" s="1">
        <v>4.0</v>
      </c>
      <c r="AL1339" s="1">
        <v>4.0</v>
      </c>
      <c r="AM1339" s="1">
        <v>5.0</v>
      </c>
      <c r="AN1339" s="1">
        <v>4.0</v>
      </c>
      <c r="AO1339" s="1">
        <v>3.0</v>
      </c>
      <c r="AP1339" s="1">
        <v>5.0</v>
      </c>
      <c r="AQ1339" s="1">
        <v>4.0</v>
      </c>
      <c r="AR1339" s="1">
        <v>3.0</v>
      </c>
      <c r="AS1339" s="1">
        <v>4.0</v>
      </c>
      <c r="AT1339" s="1">
        <v>3.0</v>
      </c>
      <c r="AU1339" s="1">
        <v>3.0</v>
      </c>
      <c r="AV1339" s="1">
        <v>2.0</v>
      </c>
      <c r="AW1339" s="1">
        <v>2.0</v>
      </c>
      <c r="AX1339" s="1">
        <v>2.0</v>
      </c>
      <c r="AY1339" s="1">
        <v>2.0</v>
      </c>
      <c r="AZ1339" s="1">
        <v>1.0</v>
      </c>
      <c r="BA1339" s="1">
        <v>1.0</v>
      </c>
      <c r="BB1339" s="1">
        <v>3.0</v>
      </c>
      <c r="BC1339" s="1">
        <v>4.0</v>
      </c>
      <c r="BD1339" s="1">
        <v>3.0</v>
      </c>
      <c r="BE1339" s="1">
        <v>4.0</v>
      </c>
      <c r="BF1339" s="1">
        <v>3.0</v>
      </c>
      <c r="BG1339" s="1">
        <v>3.0</v>
      </c>
      <c r="BH1339" s="1">
        <v>4.0</v>
      </c>
      <c r="BI1339" s="1">
        <v>4.0</v>
      </c>
      <c r="BJ1339" s="1">
        <v>5.0</v>
      </c>
      <c r="BK1339" s="1">
        <v>1.0</v>
      </c>
      <c r="BL1339" s="1">
        <v>1.0</v>
      </c>
      <c r="BM1339" s="1">
        <v>1.0</v>
      </c>
      <c r="BN1339" s="1">
        <v>2.0</v>
      </c>
      <c r="BO1339" s="1">
        <v>2.0</v>
      </c>
      <c r="BP1339" s="1">
        <v>2.0</v>
      </c>
      <c r="BQ1339" s="1">
        <v>1.0</v>
      </c>
      <c r="BR1339" s="1">
        <v>1.0</v>
      </c>
      <c r="BS1339" s="1">
        <v>4.0</v>
      </c>
      <c r="BT1339" s="1">
        <v>5.0</v>
      </c>
      <c r="BU1339" s="1">
        <v>4.0</v>
      </c>
      <c r="BV1339" s="1">
        <v>5.0</v>
      </c>
      <c r="BW1339" s="1">
        <v>4.0</v>
      </c>
      <c r="BX1339" s="1">
        <v>3.0</v>
      </c>
      <c r="BY1339" s="1">
        <v>5.0</v>
      </c>
      <c r="BZ1339" s="1">
        <v>4.0</v>
      </c>
      <c r="CA1339" s="64">
        <f t="shared" si="32"/>
        <v>229</v>
      </c>
      <c r="CB1339" s="45">
        <f t="shared" si="33"/>
        <v>20</v>
      </c>
      <c r="CC1339" s="45">
        <f t="shared" si="34"/>
        <v>21</v>
      </c>
      <c r="CD1339" s="45">
        <f t="shared" si="35"/>
        <v>27</v>
      </c>
      <c r="CE1339" s="45">
        <f t="shared" si="36"/>
        <v>35</v>
      </c>
      <c r="CF1339" s="45">
        <f t="shared" si="37"/>
        <v>32</v>
      </c>
      <c r="CG1339" s="45">
        <f t="shared" si="38"/>
        <v>16</v>
      </c>
      <c r="CH1339" s="45">
        <f t="shared" si="39"/>
        <v>28</v>
      </c>
      <c r="CI1339" s="45">
        <f t="shared" si="40"/>
        <v>0.5</v>
      </c>
      <c r="CJ1339">
        <f t="shared" si="10"/>
        <v>11</v>
      </c>
      <c r="CK1339" s="45">
        <f t="shared" si="41"/>
        <v>34</v>
      </c>
      <c r="CM1339" s="40">
        <f>VLOOKUP(CB1339,'PROMIS 57 T-Score Conversions'!Q$3:R$35,2,TRUE)</f>
        <v>35.4</v>
      </c>
      <c r="CN1339" s="44" t="str">
        <f t="shared" si="20"/>
        <v>Moderate</v>
      </c>
      <c r="CO1339" s="40">
        <f>VLOOKUP(CC1339,'PROMIS 57 T-Score Conversions'!A$3:B$35,2,TRUE)</f>
        <v>59.4</v>
      </c>
      <c r="CP1339" s="39" t="str">
        <f t="shared" si="21"/>
        <v>Moderate</v>
      </c>
      <c r="CQ1339" s="40">
        <f>VLOOKUP(CD1339,'PROMIS 57 T-Score Conversions'!E$3:F$35,2,TRUE)</f>
        <v>64.9</v>
      </c>
      <c r="CR1339" s="39" t="str">
        <f t="shared" si="22"/>
        <v>Moderate</v>
      </c>
      <c r="CS1339" s="40">
        <f>VLOOKUP(CE1339,'PROMIS 57 T-Score Conversions'!U$3:V$35,2,TRUE)</f>
        <v>68.6</v>
      </c>
      <c r="CT1339" s="39" t="str">
        <f t="shared" si="42"/>
        <v>Moderate</v>
      </c>
      <c r="CU1339" s="40">
        <f>VLOOKUP(CF1339,'PROMIS 57 T-Score Conversions'!Y$3:Z$35,2,TRUE)</f>
        <v>62.6</v>
      </c>
      <c r="CV1339" s="39" t="str">
        <f t="shared" si="24"/>
        <v>Moderate</v>
      </c>
      <c r="CW1339" s="40">
        <f>vlookup(CG1339,'PROMIS 57 T-Score Conversions'!M$3:N$35,2,TRUE)</f>
        <v>36.9</v>
      </c>
      <c r="CX1339" s="39" t="str">
        <f t="shared" si="25"/>
        <v>Moderate</v>
      </c>
      <c r="CY1339" s="40">
        <f>VLOOKup(CH1339,'PROMIS 57 T-Score Conversions'!I$3:J$35,2,TRUE)</f>
        <v>64.1</v>
      </c>
      <c r="CZ1339" s="39" t="str">
        <f t="shared" si="26"/>
        <v>Moderate</v>
      </c>
      <c r="DA1339" s="37">
        <f>VLOOKUP(CJ1339,'PROMIS 57 T-Score Conversions'!AC$3:AD$35,2,TRUE)</f>
        <v>28.9</v>
      </c>
      <c r="DB1339" s="44" t="str">
        <f t="shared" si="30"/>
        <v>Severe</v>
      </c>
      <c r="DC1339" s="40">
        <f>VLOOKUP(CK1339,'PROMIS 57 T-Score Conversions'!AG$3:AH$35,2,TRUE)</f>
        <v>53.63</v>
      </c>
      <c r="DD1339" s="39" t="str">
        <f t="shared" si="31"/>
        <v>Normal</v>
      </c>
    </row>
    <row r="1340">
      <c r="A1340" s="1" t="b">
        <v>1</v>
      </c>
      <c r="B1340" s="1" t="b">
        <v>1</v>
      </c>
      <c r="C1340" s="20">
        <v>44312.55930616898</v>
      </c>
      <c r="D1340" s="1" t="s">
        <v>171</v>
      </c>
      <c r="E1340" s="1">
        <v>1585.0</v>
      </c>
      <c r="F1340" s="1">
        <v>2.0</v>
      </c>
      <c r="G1340" s="1">
        <v>4.0</v>
      </c>
      <c r="H1340" s="1">
        <v>4.0</v>
      </c>
      <c r="I1340" s="1">
        <v>4.0</v>
      </c>
      <c r="J1340" s="1">
        <v>1.0</v>
      </c>
      <c r="K1340" s="1">
        <v>3.0</v>
      </c>
      <c r="L1340" s="1">
        <v>3.0</v>
      </c>
      <c r="M1340" s="1">
        <v>2.0</v>
      </c>
      <c r="N1340" s="1">
        <v>1.0</v>
      </c>
      <c r="O1340" s="1">
        <v>1.0</v>
      </c>
      <c r="P1340" s="1">
        <v>2.0</v>
      </c>
      <c r="Q1340" s="1">
        <v>1.0</v>
      </c>
      <c r="R1340" s="1">
        <v>1.0</v>
      </c>
      <c r="S1340" s="1">
        <v>1.0</v>
      </c>
      <c r="T1340" s="1">
        <v>1.0</v>
      </c>
      <c r="U1340" s="1">
        <v>1.0</v>
      </c>
      <c r="V1340" s="1">
        <v>2.0</v>
      </c>
      <c r="W1340" s="1">
        <v>1.0</v>
      </c>
      <c r="X1340" s="1">
        <v>1.0</v>
      </c>
      <c r="Y1340" s="1">
        <v>1.0</v>
      </c>
      <c r="Z1340" s="1">
        <v>1.0</v>
      </c>
      <c r="AA1340" s="1">
        <v>1.0</v>
      </c>
      <c r="AB1340" s="1">
        <v>1.0</v>
      </c>
      <c r="AC1340" s="1">
        <v>1.0</v>
      </c>
      <c r="AD1340" s="1">
        <v>3.0</v>
      </c>
      <c r="AE1340" s="1">
        <v>3.0</v>
      </c>
      <c r="AF1340" s="1">
        <v>3.0</v>
      </c>
      <c r="AG1340" s="1">
        <v>3.0</v>
      </c>
      <c r="AH1340" s="1">
        <v>3.0</v>
      </c>
      <c r="AI1340" s="1">
        <v>3.0</v>
      </c>
      <c r="AJ1340" s="1">
        <v>3.0</v>
      </c>
      <c r="AK1340" s="1">
        <v>3.0</v>
      </c>
      <c r="AL1340" s="1">
        <v>3.0</v>
      </c>
      <c r="AM1340" s="1">
        <v>3.0</v>
      </c>
      <c r="AN1340" s="1">
        <v>4.0</v>
      </c>
      <c r="AO1340" s="1">
        <v>4.0</v>
      </c>
      <c r="AP1340" s="1">
        <v>4.0</v>
      </c>
      <c r="AQ1340" s="1">
        <v>3.0</v>
      </c>
      <c r="AR1340" s="1">
        <v>2.0</v>
      </c>
      <c r="AS1340" s="1">
        <v>3.0</v>
      </c>
      <c r="AT1340" s="1">
        <v>2.0</v>
      </c>
      <c r="AU1340" s="1">
        <v>2.0</v>
      </c>
      <c r="AV1340" s="1">
        <v>2.0</v>
      </c>
      <c r="AW1340" s="1">
        <v>2.0</v>
      </c>
      <c r="AX1340" s="1">
        <v>1.0</v>
      </c>
      <c r="AY1340" s="1">
        <v>1.0</v>
      </c>
      <c r="AZ1340" s="1">
        <v>1.0</v>
      </c>
      <c r="BA1340" s="1">
        <v>1.0</v>
      </c>
      <c r="BB1340" s="1">
        <v>4.0</v>
      </c>
      <c r="BC1340" s="1">
        <v>4.0</v>
      </c>
      <c r="BD1340" s="1">
        <v>4.0</v>
      </c>
      <c r="BE1340" s="1">
        <v>4.0</v>
      </c>
      <c r="BF1340" s="1">
        <v>4.0</v>
      </c>
      <c r="BG1340" s="1">
        <v>4.0</v>
      </c>
      <c r="BH1340" s="1">
        <v>4.0</v>
      </c>
      <c r="BI1340" s="1">
        <v>4.0</v>
      </c>
      <c r="BJ1340" s="1">
        <v>6.0</v>
      </c>
      <c r="BK1340" s="1">
        <v>3.0</v>
      </c>
      <c r="BL1340" s="1">
        <v>2.0</v>
      </c>
      <c r="BM1340" s="1">
        <v>3.0</v>
      </c>
      <c r="BN1340" s="1">
        <v>3.0</v>
      </c>
      <c r="BO1340" s="1">
        <v>3.0</v>
      </c>
      <c r="BP1340" s="1">
        <v>3.0</v>
      </c>
      <c r="BQ1340" s="1">
        <v>3.0</v>
      </c>
      <c r="BR1340" s="1">
        <v>3.0</v>
      </c>
      <c r="BS1340" s="1">
        <v>3.0</v>
      </c>
      <c r="BT1340" s="1">
        <v>3.0</v>
      </c>
      <c r="BU1340" s="1">
        <v>3.0</v>
      </c>
      <c r="BV1340" s="1">
        <v>3.0</v>
      </c>
      <c r="BW1340" s="1">
        <v>3.0</v>
      </c>
      <c r="BX1340" s="1">
        <v>3.0</v>
      </c>
      <c r="BY1340" s="1">
        <v>3.0</v>
      </c>
      <c r="BZ1340" s="1">
        <v>2.0</v>
      </c>
      <c r="CA1340" s="64">
        <f t="shared" si="32"/>
        <v>187</v>
      </c>
      <c r="CB1340" s="45">
        <f t="shared" si="33"/>
        <v>23</v>
      </c>
      <c r="CC1340" s="45">
        <f t="shared" si="34"/>
        <v>9</v>
      </c>
      <c r="CD1340" s="45">
        <f t="shared" si="35"/>
        <v>9</v>
      </c>
      <c r="CE1340" s="45">
        <f t="shared" si="36"/>
        <v>24</v>
      </c>
      <c r="CF1340" s="45">
        <f t="shared" si="37"/>
        <v>26</v>
      </c>
      <c r="CG1340" s="45">
        <f t="shared" si="38"/>
        <v>12</v>
      </c>
      <c r="CH1340" s="45">
        <f t="shared" si="39"/>
        <v>32</v>
      </c>
      <c r="CI1340" s="45">
        <f t="shared" si="40"/>
        <v>0.6</v>
      </c>
      <c r="CJ1340">
        <f t="shared" si="10"/>
        <v>23</v>
      </c>
      <c r="CK1340" s="45">
        <f t="shared" si="41"/>
        <v>23</v>
      </c>
      <c r="CM1340" s="40">
        <f>VLOOKUP(CB1340,'PROMIS 57 T-Score Conversions'!Q$3:R$35,2,TRUE)</f>
        <v>37.4</v>
      </c>
      <c r="CN1340" s="44" t="str">
        <f t="shared" si="20"/>
        <v>Moderate</v>
      </c>
      <c r="CO1340" s="40">
        <f>VLOOKUP(CC1340,'PROMIS 57 T-Score Conversions'!A$3:B$35,2,TRUE)</f>
        <v>43.2</v>
      </c>
      <c r="CP1340" s="39" t="str">
        <f t="shared" si="21"/>
        <v>Normal</v>
      </c>
      <c r="CQ1340" s="40">
        <f>VLOOKUP(CD1340,'PROMIS 57 T-Score Conversions'!E$3:F$35,2,TRUE)</f>
        <v>44.7</v>
      </c>
      <c r="CR1340" s="39" t="str">
        <f t="shared" si="22"/>
        <v>Normal</v>
      </c>
      <c r="CS1340" s="40">
        <f>VLOOKUP(CE1340,'PROMIS 57 T-Score Conversions'!U$3:V$35,2,TRUE)</f>
        <v>57.5</v>
      </c>
      <c r="CT1340" s="39" t="str">
        <f t="shared" si="42"/>
        <v>Mild</v>
      </c>
      <c r="CU1340" s="40">
        <f>VLOOKUP(CF1340,'PROMIS 57 T-Score Conversions'!Y$3:Z$35,2,TRUE)</f>
        <v>56.3</v>
      </c>
      <c r="CV1340" s="39" t="str">
        <f t="shared" si="24"/>
        <v>Mild</v>
      </c>
      <c r="CW1340" s="40">
        <f>vlookup(CG1340,'PROMIS 57 T-Score Conversions'!M$3:N$35,2,TRUE)</f>
        <v>33.6</v>
      </c>
      <c r="CX1340" s="39" t="str">
        <f t="shared" si="25"/>
        <v>Moderate</v>
      </c>
      <c r="CY1340" s="40">
        <f>VLOOKup(CH1340,'PROMIS 57 T-Score Conversions'!I$3:J$35,2,TRUE)</f>
        <v>66.9</v>
      </c>
      <c r="CZ1340" s="39" t="str">
        <f t="shared" si="26"/>
        <v>Moderate</v>
      </c>
      <c r="DA1340" s="37">
        <f>VLOOKUP(CJ1340,'PROMIS 57 T-Score Conversions'!AC$3:AD$35,2,TRUE)</f>
        <v>39.5</v>
      </c>
      <c r="DB1340" s="44" t="str">
        <f t="shared" si="30"/>
        <v>Moderate</v>
      </c>
      <c r="DC1340" s="40">
        <f>VLOOKUP(CK1340,'PROMIS 57 T-Score Conversions'!AG$3:AH$35,2,TRUE)</f>
        <v>42.51</v>
      </c>
      <c r="DD1340" s="39" t="str">
        <f t="shared" si="31"/>
        <v>Normal</v>
      </c>
    </row>
    <row r="1341">
      <c r="A1341" s="1" t="b">
        <v>1</v>
      </c>
      <c r="B1341" s="1" t="b">
        <v>1</v>
      </c>
      <c r="C1341" s="20">
        <v>44312.58314988426</v>
      </c>
      <c r="D1341" s="1" t="s">
        <v>566</v>
      </c>
      <c r="E1341" s="1">
        <v>2426.0</v>
      </c>
      <c r="F1341" s="1">
        <v>2.0</v>
      </c>
      <c r="G1341" s="1">
        <v>2.0</v>
      </c>
      <c r="H1341" s="1">
        <v>3.0</v>
      </c>
      <c r="I1341" s="1">
        <v>3.0</v>
      </c>
      <c r="J1341" s="1">
        <v>1.0</v>
      </c>
      <c r="K1341" s="1">
        <v>2.0</v>
      </c>
      <c r="L1341" s="1">
        <v>3.0</v>
      </c>
      <c r="M1341" s="1">
        <v>1.0</v>
      </c>
      <c r="N1341" s="1">
        <v>2.0</v>
      </c>
      <c r="O1341" s="1">
        <v>3.0</v>
      </c>
      <c r="P1341" s="1">
        <v>2.0</v>
      </c>
      <c r="Q1341" s="1">
        <v>2.0</v>
      </c>
      <c r="R1341" s="1">
        <v>2.0</v>
      </c>
      <c r="S1341" s="1">
        <v>3.0</v>
      </c>
      <c r="T1341" s="1">
        <v>4.0</v>
      </c>
      <c r="U1341" s="1">
        <v>4.0</v>
      </c>
      <c r="V1341" s="1">
        <v>2.0</v>
      </c>
      <c r="W1341" s="1">
        <v>4.0</v>
      </c>
      <c r="X1341" s="1">
        <v>3.0</v>
      </c>
      <c r="Y1341" s="1">
        <v>2.0</v>
      </c>
      <c r="Z1341" s="1">
        <v>2.0</v>
      </c>
      <c r="AA1341" s="1">
        <v>2.0</v>
      </c>
      <c r="AB1341" s="1">
        <v>2.0</v>
      </c>
      <c r="AC1341" s="1">
        <v>2.0</v>
      </c>
      <c r="AD1341" s="1">
        <v>5.0</v>
      </c>
      <c r="AE1341" s="1">
        <v>4.0</v>
      </c>
      <c r="AF1341" s="1">
        <v>4.0</v>
      </c>
      <c r="AG1341" s="1">
        <v>4.0</v>
      </c>
      <c r="AH1341" s="1">
        <v>4.0</v>
      </c>
      <c r="AI1341" s="1">
        <v>4.0</v>
      </c>
      <c r="AJ1341" s="1">
        <v>4.0</v>
      </c>
      <c r="AK1341" s="1">
        <v>3.0</v>
      </c>
      <c r="AL1341" s="1">
        <v>2.0</v>
      </c>
      <c r="AM1341" s="1">
        <v>3.0</v>
      </c>
      <c r="AN1341" s="1">
        <v>2.0</v>
      </c>
      <c r="AO1341" s="1">
        <v>2.0</v>
      </c>
      <c r="AP1341" s="1">
        <v>3.0</v>
      </c>
      <c r="AQ1341" s="1">
        <v>2.0</v>
      </c>
      <c r="AR1341" s="1">
        <v>1.0</v>
      </c>
      <c r="AS1341" s="1">
        <v>2.0</v>
      </c>
      <c r="AT1341" s="1">
        <v>2.0</v>
      </c>
      <c r="AU1341" s="1">
        <v>1.0</v>
      </c>
      <c r="AV1341" s="1">
        <v>2.0</v>
      </c>
      <c r="AW1341" s="1">
        <v>2.0</v>
      </c>
      <c r="AX1341" s="1">
        <v>2.0</v>
      </c>
      <c r="AY1341" s="1">
        <v>2.0</v>
      </c>
      <c r="AZ1341" s="1">
        <v>2.0</v>
      </c>
      <c r="BA1341" s="1">
        <v>2.0</v>
      </c>
      <c r="BB1341" s="1">
        <v>3.0</v>
      </c>
      <c r="BC1341" s="1">
        <v>3.0</v>
      </c>
      <c r="BD1341" s="1">
        <v>3.0</v>
      </c>
      <c r="BE1341" s="1">
        <v>3.0</v>
      </c>
      <c r="BF1341" s="1">
        <v>4.0</v>
      </c>
      <c r="BG1341" s="1">
        <v>4.0</v>
      </c>
      <c r="BH1341" s="1">
        <v>4.0</v>
      </c>
      <c r="BI1341" s="1">
        <v>4.0</v>
      </c>
      <c r="BJ1341" s="1">
        <v>6.0</v>
      </c>
      <c r="BK1341" s="1">
        <v>1.0</v>
      </c>
      <c r="BL1341" s="1">
        <v>1.0</v>
      </c>
      <c r="BM1341" s="1">
        <v>2.0</v>
      </c>
      <c r="BN1341" s="1">
        <v>2.0</v>
      </c>
      <c r="BO1341" s="1">
        <v>2.0</v>
      </c>
      <c r="BP1341" s="1">
        <v>1.0</v>
      </c>
      <c r="BQ1341" s="1">
        <v>2.0</v>
      </c>
      <c r="BR1341" s="1">
        <v>2.0</v>
      </c>
      <c r="BS1341" s="1">
        <v>4.0</v>
      </c>
      <c r="BT1341" s="1">
        <v>4.0</v>
      </c>
      <c r="BU1341" s="1">
        <v>4.0</v>
      </c>
      <c r="BV1341" s="1">
        <v>4.0</v>
      </c>
      <c r="BW1341" s="1">
        <v>4.0</v>
      </c>
      <c r="BX1341" s="1">
        <v>3.0</v>
      </c>
      <c r="BY1341" s="1">
        <v>3.0</v>
      </c>
      <c r="BZ1341" s="1">
        <v>4.0</v>
      </c>
      <c r="CA1341" s="64">
        <f t="shared" si="32"/>
        <v>199</v>
      </c>
      <c r="CB1341" s="45">
        <f t="shared" si="33"/>
        <v>17</v>
      </c>
      <c r="CC1341" s="45">
        <f t="shared" si="34"/>
        <v>22</v>
      </c>
      <c r="CD1341" s="45">
        <f t="shared" si="35"/>
        <v>19</v>
      </c>
      <c r="CE1341" s="45">
        <f t="shared" si="36"/>
        <v>32</v>
      </c>
      <c r="CF1341" s="45">
        <f t="shared" si="37"/>
        <v>17</v>
      </c>
      <c r="CG1341" s="45">
        <f t="shared" si="38"/>
        <v>15</v>
      </c>
      <c r="CH1341" s="45">
        <f t="shared" si="39"/>
        <v>28</v>
      </c>
      <c r="CI1341" s="45">
        <f t="shared" si="40"/>
        <v>0.6</v>
      </c>
      <c r="CJ1341">
        <f t="shared" si="10"/>
        <v>13</v>
      </c>
      <c r="CK1341" s="45">
        <f t="shared" si="41"/>
        <v>30</v>
      </c>
      <c r="CM1341" s="40">
        <f>VLOOKUP(CB1341,'PROMIS 57 T-Score Conversions'!Q$3:R$35,2,TRUE)</f>
        <v>33.2</v>
      </c>
      <c r="CN1341" s="44" t="str">
        <f t="shared" si="20"/>
        <v>Moderate</v>
      </c>
      <c r="CO1341" s="40">
        <f>VLOOKUP(CC1341,'PROMIS 57 T-Score Conversions'!A$3:B$35,2,TRUE)</f>
        <v>60.4</v>
      </c>
      <c r="CP1341" s="39" t="str">
        <f t="shared" si="21"/>
        <v>Moderate</v>
      </c>
      <c r="CQ1341" s="40">
        <f>VLOOKUP(CD1341,'PROMIS 57 T-Score Conversions'!E$3:F$35,2,TRUE)</f>
        <v>57.7</v>
      </c>
      <c r="CR1341" s="39" t="str">
        <f t="shared" si="22"/>
        <v>Mild</v>
      </c>
      <c r="CS1341" s="40">
        <f>VLOOKUP(CE1341,'PROMIS 57 T-Score Conversions'!U$3:V$35,2,TRUE)</f>
        <v>65.3</v>
      </c>
      <c r="CT1341" s="39" t="str">
        <f t="shared" si="42"/>
        <v>Moderate</v>
      </c>
      <c r="CU1341" s="40">
        <f>VLOOKUP(CF1341,'PROMIS 57 T-Score Conversions'!Y$3:Z$35,2,TRUE)</f>
        <v>46.7</v>
      </c>
      <c r="CV1341" s="39" t="str">
        <f t="shared" si="24"/>
        <v>Normal</v>
      </c>
      <c r="CW1341" s="40">
        <f>vlookup(CG1341,'PROMIS 57 T-Score Conversions'!M$3:N$35,2,TRUE)</f>
        <v>36.2</v>
      </c>
      <c r="CX1341" s="39" t="str">
        <f t="shared" si="25"/>
        <v>Moderate</v>
      </c>
      <c r="CY1341" s="40">
        <f>VLOOKup(CH1341,'PROMIS 57 T-Score Conversions'!I$3:J$35,2,TRUE)</f>
        <v>64.1</v>
      </c>
      <c r="CZ1341" s="39" t="str">
        <f t="shared" si="26"/>
        <v>Moderate</v>
      </c>
      <c r="DA1341" s="37">
        <f>VLOOKUP(CJ1341,'PROMIS 57 T-Score Conversions'!AC$3:AD$35,2,TRUE)</f>
        <v>31.18</v>
      </c>
      <c r="DB1341" s="44" t="str">
        <f t="shared" si="30"/>
        <v>Moderate</v>
      </c>
      <c r="DC1341" s="40">
        <f>VLOOKUP(CK1341,'PROMIS 57 T-Score Conversions'!AG$3:AH$35,2,TRUE)</f>
        <v>49.17</v>
      </c>
      <c r="DD1341" s="39" t="str">
        <f t="shared" si="31"/>
        <v>Normal</v>
      </c>
    </row>
    <row r="1342">
      <c r="A1342" s="1" t="b">
        <v>1</v>
      </c>
      <c r="B1342" s="1" t="b">
        <v>1</v>
      </c>
      <c r="C1342" s="20">
        <v>44312.817885069446</v>
      </c>
      <c r="D1342" s="1" t="s">
        <v>160</v>
      </c>
      <c r="E1342" s="1">
        <v>1583.0</v>
      </c>
      <c r="F1342" s="1">
        <v>4.0</v>
      </c>
      <c r="G1342" s="1">
        <v>5.0</v>
      </c>
      <c r="H1342" s="1">
        <v>4.0</v>
      </c>
      <c r="I1342" s="1">
        <v>5.0</v>
      </c>
      <c r="J1342" s="1">
        <v>4.0</v>
      </c>
      <c r="K1342" s="1">
        <v>5.0</v>
      </c>
      <c r="L1342" s="1">
        <v>5.0</v>
      </c>
      <c r="M1342" s="1">
        <v>5.0</v>
      </c>
      <c r="N1342" s="1">
        <v>1.0</v>
      </c>
      <c r="O1342" s="1">
        <v>1.0</v>
      </c>
      <c r="P1342" s="1">
        <v>1.0</v>
      </c>
      <c r="Q1342" s="1">
        <v>3.0</v>
      </c>
      <c r="R1342" s="1">
        <v>2.0</v>
      </c>
      <c r="S1342" s="1">
        <v>1.0</v>
      </c>
      <c r="T1342" s="1">
        <v>2.0</v>
      </c>
      <c r="U1342" s="1">
        <v>3.0</v>
      </c>
      <c r="V1342" s="1">
        <v>2.0</v>
      </c>
      <c r="W1342" s="1">
        <v>1.0</v>
      </c>
      <c r="X1342" s="1">
        <v>2.0</v>
      </c>
      <c r="Y1342" s="1">
        <v>2.0</v>
      </c>
      <c r="Z1342" s="1">
        <v>3.0</v>
      </c>
      <c r="AA1342" s="1">
        <v>2.0</v>
      </c>
      <c r="AB1342" s="1">
        <v>1.0</v>
      </c>
      <c r="AC1342" s="1">
        <v>1.0</v>
      </c>
      <c r="AD1342" s="1">
        <v>3.0</v>
      </c>
      <c r="AE1342" s="1">
        <v>2.0</v>
      </c>
      <c r="AF1342" s="1">
        <v>3.0</v>
      </c>
      <c r="AG1342" s="1">
        <v>2.0</v>
      </c>
      <c r="AH1342" s="1">
        <v>2.0</v>
      </c>
      <c r="AI1342" s="1">
        <v>2.0</v>
      </c>
      <c r="AJ1342" s="1">
        <v>2.0</v>
      </c>
      <c r="AK1342" s="1">
        <v>2.0</v>
      </c>
      <c r="AL1342" s="1">
        <v>3.0</v>
      </c>
      <c r="AM1342" s="1">
        <v>4.0</v>
      </c>
      <c r="AN1342" s="1">
        <v>3.0</v>
      </c>
      <c r="AO1342" s="1">
        <v>3.0</v>
      </c>
      <c r="AP1342" s="1">
        <v>4.0</v>
      </c>
      <c r="AQ1342" s="1">
        <v>3.0</v>
      </c>
      <c r="AR1342" s="1">
        <v>2.0</v>
      </c>
      <c r="AS1342" s="1">
        <v>2.0</v>
      </c>
      <c r="AT1342" s="1">
        <v>2.0</v>
      </c>
      <c r="AU1342" s="1">
        <v>4.0</v>
      </c>
      <c r="AV1342" s="1">
        <v>2.0</v>
      </c>
      <c r="AW1342" s="1">
        <v>2.0</v>
      </c>
      <c r="AX1342" s="1">
        <v>1.0</v>
      </c>
      <c r="AY1342" s="1">
        <v>2.0</v>
      </c>
      <c r="AZ1342" s="1">
        <v>5.0</v>
      </c>
      <c r="BA1342" s="1">
        <v>1.0</v>
      </c>
      <c r="BB1342" s="1">
        <v>4.0</v>
      </c>
      <c r="BC1342" s="1">
        <v>2.0</v>
      </c>
      <c r="BD1342" s="1">
        <v>4.0</v>
      </c>
      <c r="BE1342" s="1">
        <v>2.0</v>
      </c>
      <c r="BF1342" s="1">
        <v>3.0</v>
      </c>
      <c r="BG1342" s="1">
        <v>3.0</v>
      </c>
      <c r="BH1342" s="1">
        <v>3.0</v>
      </c>
      <c r="BI1342" s="1">
        <v>2.0</v>
      </c>
      <c r="BJ1342" s="1">
        <v>6.0</v>
      </c>
      <c r="BK1342" s="1">
        <v>3.0</v>
      </c>
      <c r="BL1342" s="1">
        <v>3.0</v>
      </c>
      <c r="BM1342" s="1">
        <v>3.0</v>
      </c>
      <c r="BN1342" s="1">
        <v>4.0</v>
      </c>
      <c r="BO1342" s="1">
        <v>4.0</v>
      </c>
      <c r="BP1342" s="1">
        <v>3.0</v>
      </c>
      <c r="BQ1342" s="1">
        <v>3.0</v>
      </c>
      <c r="BR1342" s="1">
        <v>3.0</v>
      </c>
      <c r="BS1342" s="1">
        <v>2.0</v>
      </c>
      <c r="BT1342" s="1">
        <v>2.0</v>
      </c>
      <c r="BU1342" s="1">
        <v>1.0</v>
      </c>
      <c r="BV1342" s="1">
        <v>2.0</v>
      </c>
      <c r="BW1342" s="1">
        <v>1.0</v>
      </c>
      <c r="BX1342" s="1">
        <v>3.0</v>
      </c>
      <c r="BY1342" s="1">
        <v>1.0</v>
      </c>
      <c r="BZ1342" s="1">
        <v>1.0</v>
      </c>
      <c r="CA1342" s="64">
        <f t="shared" si="32"/>
        <v>194</v>
      </c>
      <c r="CB1342" s="45">
        <f t="shared" si="33"/>
        <v>37</v>
      </c>
      <c r="CC1342" s="45">
        <f t="shared" si="34"/>
        <v>14</v>
      </c>
      <c r="CD1342" s="45">
        <f t="shared" si="35"/>
        <v>14</v>
      </c>
      <c r="CE1342" s="45">
        <f t="shared" si="36"/>
        <v>18</v>
      </c>
      <c r="CF1342" s="45">
        <f t="shared" si="37"/>
        <v>24</v>
      </c>
      <c r="CG1342" s="45">
        <f t="shared" si="38"/>
        <v>19</v>
      </c>
      <c r="CH1342" s="45">
        <f t="shared" si="39"/>
        <v>23</v>
      </c>
      <c r="CI1342" s="45">
        <f t="shared" si="40"/>
        <v>0.6</v>
      </c>
      <c r="CJ1342">
        <f t="shared" si="10"/>
        <v>26</v>
      </c>
      <c r="CK1342" s="45">
        <f t="shared" si="41"/>
        <v>13</v>
      </c>
      <c r="CM1342" s="40">
        <f>VLOOKUP(CB1342,'PROMIS 57 T-Score Conversions'!Q$3:R$35,2,TRUE)</f>
        <v>49.2</v>
      </c>
      <c r="CN1342" s="44" t="str">
        <f t="shared" si="20"/>
        <v>Normal</v>
      </c>
      <c r="CO1342" s="40">
        <f>VLOOKUP(CC1342,'PROMIS 57 T-Score Conversions'!A$3:B$35,2,TRUE)</f>
        <v>52.1</v>
      </c>
      <c r="CP1342" s="39" t="str">
        <f t="shared" si="21"/>
        <v>Mild</v>
      </c>
      <c r="CQ1342" s="40">
        <f>VLOOKUP(CD1342,'PROMIS 57 T-Score Conversions'!E$3:F$35,2,TRUE)</f>
        <v>53.2</v>
      </c>
      <c r="CR1342" s="39" t="str">
        <f t="shared" si="22"/>
        <v>Normal</v>
      </c>
      <c r="CS1342" s="40">
        <f>VLOOKUP(CE1342,'PROMIS 57 T-Score Conversions'!U$3:V$35,2,TRUE)</f>
        <v>51.5</v>
      </c>
      <c r="CT1342" s="39" t="str">
        <f t="shared" si="42"/>
        <v>Normal</v>
      </c>
      <c r="CU1342" s="40">
        <f>VLOOKUP(CF1342,'PROMIS 57 T-Score Conversions'!Y$3:Z$35,2,TRUE)</f>
        <v>54.3</v>
      </c>
      <c r="CV1342" s="39" t="str">
        <f t="shared" si="24"/>
        <v>Normal</v>
      </c>
      <c r="CW1342" s="40">
        <f>vlookup(CG1342,'PROMIS 57 T-Score Conversions'!M$3:N$35,2,TRUE)</f>
        <v>39.3</v>
      </c>
      <c r="CX1342" s="39" t="str">
        <f t="shared" si="25"/>
        <v>Moderate</v>
      </c>
      <c r="CY1342" s="40">
        <f>VLOOKup(CH1342,'PROMIS 57 T-Score Conversions'!I$3:J$35,2,TRUE)</f>
        <v>60.8</v>
      </c>
      <c r="CZ1342" s="39" t="str">
        <f t="shared" si="26"/>
        <v>Moderate</v>
      </c>
      <c r="DA1342" s="37">
        <f>VLOOKUP(CJ1342,'PROMIS 57 T-Score Conversions'!AC$3:AD$35,2,TRUE)</f>
        <v>41.9</v>
      </c>
      <c r="DB1342" s="44" t="str">
        <f t="shared" si="30"/>
        <v>Mild</v>
      </c>
      <c r="DC1342" s="40">
        <f>VLOOKUP(CK1342,'PROMIS 57 T-Score Conversions'!AG$3:AH$35,2,TRUE)</f>
        <v>32.87</v>
      </c>
      <c r="DD1342" s="39" t="str">
        <f t="shared" si="31"/>
        <v>Normal</v>
      </c>
    </row>
    <row r="1343">
      <c r="A1343" s="1" t="b">
        <v>1</v>
      </c>
      <c r="B1343" s="1" t="b">
        <v>1</v>
      </c>
      <c r="C1343" s="20">
        <v>44312.84256950232</v>
      </c>
      <c r="D1343" s="1" t="s">
        <v>254</v>
      </c>
      <c r="E1343" s="1">
        <v>2005.0</v>
      </c>
      <c r="F1343" s="1">
        <v>4.0</v>
      </c>
      <c r="G1343" s="1">
        <v>4.0</v>
      </c>
      <c r="H1343" s="1">
        <v>4.0</v>
      </c>
      <c r="I1343" s="1">
        <v>4.0</v>
      </c>
      <c r="J1343" s="1">
        <v>2.0</v>
      </c>
      <c r="K1343" s="1">
        <v>3.0</v>
      </c>
      <c r="L1343" s="1">
        <v>2.0</v>
      </c>
      <c r="M1343" s="1">
        <v>2.0</v>
      </c>
      <c r="N1343" s="1">
        <v>3.0</v>
      </c>
      <c r="O1343" s="1">
        <v>2.0</v>
      </c>
      <c r="P1343" s="1">
        <v>4.0</v>
      </c>
      <c r="Q1343" s="1">
        <v>3.0</v>
      </c>
      <c r="R1343" s="1">
        <v>3.0</v>
      </c>
      <c r="S1343" s="1">
        <v>4.0</v>
      </c>
      <c r="T1343" s="1">
        <v>4.0</v>
      </c>
      <c r="U1343" s="1">
        <v>3.0</v>
      </c>
      <c r="V1343" s="1">
        <v>2.0</v>
      </c>
      <c r="W1343" s="1">
        <v>2.0</v>
      </c>
      <c r="X1343" s="1">
        <v>3.0</v>
      </c>
      <c r="Y1343" s="1">
        <v>2.0</v>
      </c>
      <c r="Z1343" s="1">
        <v>2.0</v>
      </c>
      <c r="AA1343" s="1">
        <v>4.0</v>
      </c>
      <c r="AB1343" s="1">
        <v>3.0</v>
      </c>
      <c r="AC1343" s="1">
        <v>2.0</v>
      </c>
      <c r="AD1343" s="1">
        <v>4.0</v>
      </c>
      <c r="AE1343" s="1">
        <v>3.0</v>
      </c>
      <c r="AF1343" s="1">
        <v>3.0</v>
      </c>
      <c r="AG1343" s="1">
        <v>3.0</v>
      </c>
      <c r="AH1343" s="1">
        <v>3.0</v>
      </c>
      <c r="AI1343" s="1">
        <v>2.0</v>
      </c>
      <c r="AJ1343" s="1">
        <v>4.0</v>
      </c>
      <c r="AK1343" s="1">
        <v>4.0</v>
      </c>
      <c r="AL1343" s="1">
        <v>3.0</v>
      </c>
      <c r="AM1343" s="1">
        <v>3.0</v>
      </c>
      <c r="AN1343" s="1">
        <v>2.0</v>
      </c>
      <c r="AO1343" s="1">
        <v>2.0</v>
      </c>
      <c r="AP1343" s="1">
        <v>4.0</v>
      </c>
      <c r="AQ1343" s="1">
        <v>2.0</v>
      </c>
      <c r="AR1343" s="1">
        <v>2.0</v>
      </c>
      <c r="AS1343" s="1">
        <v>3.0</v>
      </c>
      <c r="AT1343" s="1">
        <v>3.0</v>
      </c>
      <c r="AU1343" s="1">
        <v>3.0</v>
      </c>
      <c r="AV1343" s="1">
        <v>3.0</v>
      </c>
      <c r="AW1343" s="1">
        <v>2.0</v>
      </c>
      <c r="AX1343" s="1">
        <v>2.0</v>
      </c>
      <c r="AY1343" s="1">
        <v>2.0</v>
      </c>
      <c r="AZ1343" s="1">
        <v>3.0</v>
      </c>
      <c r="BA1343" s="1">
        <v>3.0</v>
      </c>
      <c r="BB1343" s="1">
        <v>4.0</v>
      </c>
      <c r="BC1343" s="1">
        <v>3.0</v>
      </c>
      <c r="BD1343" s="1">
        <v>3.0</v>
      </c>
      <c r="BE1343" s="1">
        <v>3.0</v>
      </c>
      <c r="BF1343" s="1">
        <v>4.0</v>
      </c>
      <c r="BG1343" s="1">
        <v>3.0</v>
      </c>
      <c r="BH1343" s="1">
        <v>3.0</v>
      </c>
      <c r="BI1343" s="1">
        <v>4.0</v>
      </c>
      <c r="BJ1343" s="1">
        <v>5.0</v>
      </c>
      <c r="BK1343" s="1">
        <v>4.0</v>
      </c>
      <c r="BL1343" s="1">
        <v>3.0</v>
      </c>
      <c r="BM1343" s="1">
        <v>4.0</v>
      </c>
      <c r="BN1343" s="1">
        <v>4.0</v>
      </c>
      <c r="BO1343" s="1">
        <v>4.0</v>
      </c>
      <c r="BP1343" s="1">
        <v>4.0</v>
      </c>
      <c r="BQ1343" s="1">
        <v>3.0</v>
      </c>
      <c r="BR1343" s="1">
        <v>3.0</v>
      </c>
      <c r="BS1343" s="1">
        <v>2.0</v>
      </c>
      <c r="BT1343" s="1">
        <v>3.0</v>
      </c>
      <c r="BU1343" s="1">
        <v>3.0</v>
      </c>
      <c r="BV1343" s="1">
        <v>2.0</v>
      </c>
      <c r="BW1343" s="1">
        <v>3.0</v>
      </c>
      <c r="BX1343" s="1">
        <v>2.0</v>
      </c>
      <c r="BY1343" s="1">
        <v>3.0</v>
      </c>
      <c r="BZ1343" s="1">
        <v>2.0</v>
      </c>
      <c r="CA1343" s="64">
        <f t="shared" si="32"/>
        <v>220</v>
      </c>
      <c r="CB1343" s="45">
        <f t="shared" si="33"/>
        <v>25</v>
      </c>
      <c r="CC1343" s="45">
        <f t="shared" si="34"/>
        <v>26</v>
      </c>
      <c r="CD1343" s="45">
        <f t="shared" si="35"/>
        <v>20</v>
      </c>
      <c r="CE1343" s="45">
        <f t="shared" si="36"/>
        <v>26</v>
      </c>
      <c r="CF1343" s="45">
        <f t="shared" si="37"/>
        <v>21</v>
      </c>
      <c r="CG1343" s="45">
        <f t="shared" si="38"/>
        <v>21</v>
      </c>
      <c r="CH1343" s="45">
        <f t="shared" si="39"/>
        <v>27</v>
      </c>
      <c r="CI1343" s="45">
        <f t="shared" si="40"/>
        <v>0.5</v>
      </c>
      <c r="CJ1343">
        <f t="shared" si="10"/>
        <v>29</v>
      </c>
      <c r="CK1343" s="45">
        <f t="shared" si="41"/>
        <v>20</v>
      </c>
      <c r="CM1343" s="40">
        <f>VLOOKUP(CB1343,'PROMIS 57 T-Score Conversions'!Q$3:R$35,2,TRUE)</f>
        <v>38.8</v>
      </c>
      <c r="CN1343" s="44" t="str">
        <f t="shared" si="20"/>
        <v>Moderate</v>
      </c>
      <c r="CO1343" s="40">
        <f>VLOOKUP(CC1343,'PROMIS 57 T-Score Conversions'!A$3:B$35,2,TRUE)</f>
        <v>64.5</v>
      </c>
      <c r="CP1343" s="39" t="str">
        <f t="shared" si="21"/>
        <v>Moderate</v>
      </c>
      <c r="CQ1343" s="40">
        <f>VLOOKUP(CD1343,'PROMIS 57 T-Score Conversions'!E$3:F$35,2,TRUE)</f>
        <v>58.5</v>
      </c>
      <c r="CR1343" s="39" t="str">
        <f t="shared" si="22"/>
        <v>Mild</v>
      </c>
      <c r="CS1343" s="40">
        <f>VLOOKUP(CE1343,'PROMIS 57 T-Score Conversions'!U$3:V$35,2,TRUE)</f>
        <v>59.4</v>
      </c>
      <c r="CT1343" s="39" t="str">
        <f t="shared" si="42"/>
        <v>Mild</v>
      </c>
      <c r="CU1343" s="40">
        <f>VLOOKUP(CF1343,'PROMIS 57 T-Score Conversions'!Y$3:Z$35,2,TRUE)</f>
        <v>51.2</v>
      </c>
      <c r="CV1343" s="39" t="str">
        <f t="shared" si="24"/>
        <v>Normal</v>
      </c>
      <c r="CW1343" s="40">
        <f>vlookup(CG1343,'PROMIS 57 T-Score Conversions'!M$3:N$35,2,TRUE)</f>
        <v>41.1</v>
      </c>
      <c r="CX1343" s="39" t="str">
        <f t="shared" si="25"/>
        <v>Mild</v>
      </c>
      <c r="CY1343" s="40">
        <f>VLOOKup(CH1343,'PROMIS 57 T-Score Conversions'!I$3:J$35,2,TRUE)</f>
        <v>63.5</v>
      </c>
      <c r="CZ1343" s="39" t="str">
        <f t="shared" si="26"/>
        <v>Moderate</v>
      </c>
      <c r="DA1343" s="37">
        <f>VLOOKUP(CJ1343,'PROMIS 57 T-Score Conversions'!AC$3:AD$35,2,TRUE)</f>
        <v>44.43</v>
      </c>
      <c r="DB1343" s="44" t="str">
        <f t="shared" si="30"/>
        <v>Mild</v>
      </c>
      <c r="DC1343" s="40">
        <f>VLOOKUP(CK1343,'PROMIS 57 T-Score Conversions'!AG$3:AH$35,2,TRUE)</f>
        <v>39.81</v>
      </c>
      <c r="DD1343" s="39" t="str">
        <f t="shared" si="31"/>
        <v>Normal</v>
      </c>
    </row>
    <row r="1344">
      <c r="A1344" s="1" t="b">
        <v>1</v>
      </c>
      <c r="B1344" s="1" t="b">
        <v>1</v>
      </c>
      <c r="C1344" s="20">
        <v>44312.848695821755</v>
      </c>
      <c r="D1344" s="1" t="s">
        <v>599</v>
      </c>
      <c r="E1344" s="1">
        <v>2456.0</v>
      </c>
      <c r="F1344" s="1">
        <v>5.0</v>
      </c>
      <c r="G1344" s="1">
        <v>5.0</v>
      </c>
      <c r="H1344" s="1">
        <v>5.0</v>
      </c>
      <c r="I1344" s="1">
        <v>4.0</v>
      </c>
      <c r="J1344" s="1">
        <v>4.0</v>
      </c>
      <c r="K1344" s="1">
        <v>4.0</v>
      </c>
      <c r="L1344" s="1">
        <v>5.0</v>
      </c>
      <c r="M1344" s="1">
        <v>5.0</v>
      </c>
      <c r="N1344" s="1">
        <v>1.0</v>
      </c>
      <c r="O1344" s="1">
        <v>1.0</v>
      </c>
      <c r="P1344" s="1">
        <v>1.0</v>
      </c>
      <c r="Q1344" s="1">
        <v>1.0</v>
      </c>
      <c r="R1344" s="1">
        <v>1.0</v>
      </c>
      <c r="S1344" s="1">
        <v>1.0</v>
      </c>
      <c r="T1344" s="1">
        <v>1.0</v>
      </c>
      <c r="U1344" s="1">
        <v>1.0</v>
      </c>
      <c r="V1344" s="1">
        <v>1.0</v>
      </c>
      <c r="W1344" s="1">
        <v>1.0</v>
      </c>
      <c r="X1344" s="1">
        <v>1.0</v>
      </c>
      <c r="Y1344" s="1">
        <v>1.0</v>
      </c>
      <c r="Z1344" s="1">
        <v>1.0</v>
      </c>
      <c r="AA1344" s="1">
        <v>1.0</v>
      </c>
      <c r="AB1344" s="1">
        <v>1.0</v>
      </c>
      <c r="AC1344" s="1">
        <v>1.0</v>
      </c>
      <c r="AD1344" s="1">
        <v>2.0</v>
      </c>
      <c r="AE1344" s="1">
        <v>2.0</v>
      </c>
      <c r="AF1344" s="1">
        <v>2.0</v>
      </c>
      <c r="AG1344" s="1">
        <v>2.0</v>
      </c>
      <c r="AH1344" s="1">
        <v>1.0</v>
      </c>
      <c r="AI1344" s="1">
        <v>2.0</v>
      </c>
      <c r="AJ1344" s="1">
        <v>1.0</v>
      </c>
      <c r="AK1344" s="1">
        <v>2.0</v>
      </c>
      <c r="AL1344" s="1">
        <v>3.0</v>
      </c>
      <c r="AM1344" s="1">
        <v>2.0</v>
      </c>
      <c r="AN1344" s="1">
        <v>2.0</v>
      </c>
      <c r="AO1344" s="1">
        <v>1.0</v>
      </c>
      <c r="AP1344" s="1">
        <v>3.0</v>
      </c>
      <c r="AQ1344" s="1">
        <v>2.0</v>
      </c>
      <c r="AR1344" s="1">
        <v>1.0</v>
      </c>
      <c r="AS1344" s="1">
        <v>3.0</v>
      </c>
      <c r="AT1344" s="1">
        <v>5.0</v>
      </c>
      <c r="AU1344" s="1">
        <v>5.0</v>
      </c>
      <c r="AV1344" s="1">
        <v>5.0</v>
      </c>
      <c r="AW1344" s="1">
        <v>5.0</v>
      </c>
      <c r="AX1344" s="1">
        <v>5.0</v>
      </c>
      <c r="AY1344" s="1">
        <v>5.0</v>
      </c>
      <c r="AZ1344" s="1">
        <v>5.0</v>
      </c>
      <c r="BA1344" s="1">
        <v>4.0</v>
      </c>
      <c r="BB1344" s="1">
        <v>2.0</v>
      </c>
      <c r="BC1344" s="1">
        <v>2.0</v>
      </c>
      <c r="BD1344" s="1">
        <v>1.0</v>
      </c>
      <c r="BE1344" s="1">
        <v>2.0</v>
      </c>
      <c r="BF1344" s="1">
        <v>2.0</v>
      </c>
      <c r="BG1344" s="1">
        <v>1.0</v>
      </c>
      <c r="BH1344" s="1">
        <v>1.0</v>
      </c>
      <c r="BI1344" s="1">
        <v>1.0</v>
      </c>
      <c r="BJ1344" s="1">
        <v>1.0</v>
      </c>
      <c r="BK1344" s="1">
        <v>5.0</v>
      </c>
      <c r="BL1344" s="1">
        <v>5.0</v>
      </c>
      <c r="BM1344" s="1">
        <v>5.0</v>
      </c>
      <c r="BN1344" s="1">
        <v>5.0</v>
      </c>
      <c r="BO1344" s="1">
        <v>5.0</v>
      </c>
      <c r="BP1344" s="1">
        <v>5.0</v>
      </c>
      <c r="BQ1344" s="1">
        <v>5.0</v>
      </c>
      <c r="BR1344" s="1">
        <v>5.0</v>
      </c>
      <c r="BS1344" s="1">
        <v>1.0</v>
      </c>
      <c r="BT1344" s="1">
        <v>1.0</v>
      </c>
      <c r="BU1344" s="1">
        <v>1.0</v>
      </c>
      <c r="BV1344" s="1">
        <v>1.0</v>
      </c>
      <c r="BW1344" s="1">
        <v>1.0</v>
      </c>
      <c r="BX1344" s="1">
        <v>1.0</v>
      </c>
      <c r="BY1344" s="1">
        <v>1.0</v>
      </c>
      <c r="BZ1344" s="1">
        <v>1.0</v>
      </c>
      <c r="CA1344" s="64">
        <f t="shared" si="32"/>
        <v>184</v>
      </c>
      <c r="CB1344" s="45">
        <f t="shared" si="33"/>
        <v>37</v>
      </c>
      <c r="CC1344" s="45">
        <f t="shared" si="34"/>
        <v>8</v>
      </c>
      <c r="CD1344" s="45">
        <f t="shared" si="35"/>
        <v>8</v>
      </c>
      <c r="CE1344" s="45">
        <f t="shared" si="36"/>
        <v>14</v>
      </c>
      <c r="CF1344" s="45">
        <f t="shared" si="37"/>
        <v>17</v>
      </c>
      <c r="CG1344" s="45">
        <f t="shared" si="38"/>
        <v>39</v>
      </c>
      <c r="CH1344" s="45">
        <f t="shared" si="39"/>
        <v>12</v>
      </c>
      <c r="CI1344" s="45">
        <f t="shared" si="40"/>
        <v>0.1</v>
      </c>
      <c r="CJ1344">
        <f t="shared" si="10"/>
        <v>40</v>
      </c>
      <c r="CK1344" s="45">
        <f t="shared" si="41"/>
        <v>8</v>
      </c>
      <c r="CM1344" s="40">
        <f>VLOOKUP(CB1344,'PROMIS 57 T-Score Conversions'!Q$3:R$35,2,TRUE)</f>
        <v>49.2</v>
      </c>
      <c r="CN1344" s="44" t="str">
        <f t="shared" si="20"/>
        <v>Normal</v>
      </c>
      <c r="CO1344" s="40">
        <f>VLOOKUP(CC1344,'PROMIS 57 T-Score Conversions'!A$3:B$35,2,TRUE)</f>
        <v>37.1</v>
      </c>
      <c r="CP1344" s="39" t="str">
        <f t="shared" si="21"/>
        <v>Normal</v>
      </c>
      <c r="CQ1344" s="40">
        <f>VLOOKUP(CD1344,'PROMIS 57 T-Score Conversions'!E$3:F$35,2,TRUE)</f>
        <v>38.2</v>
      </c>
      <c r="CR1344" s="39" t="str">
        <f t="shared" si="22"/>
        <v>Normal</v>
      </c>
      <c r="CS1344" s="40">
        <f>VLOOKUP(CE1344,'PROMIS 57 T-Score Conversions'!U$3:V$35,2,TRUE)</f>
        <v>46.9</v>
      </c>
      <c r="CT1344" s="39" t="str">
        <f t="shared" si="42"/>
        <v>Normal</v>
      </c>
      <c r="CU1344" s="40">
        <f>VLOOKUP(CF1344,'PROMIS 57 T-Score Conversions'!Y$3:Z$35,2,TRUE)</f>
        <v>46.7</v>
      </c>
      <c r="CV1344" s="39" t="str">
        <f t="shared" si="24"/>
        <v>Normal</v>
      </c>
      <c r="CW1344" s="40">
        <f>vlookup(CG1344,'PROMIS 57 T-Score Conversions'!M$3:N$35,2,TRUE)</f>
        <v>60.2</v>
      </c>
      <c r="CX1344" s="39" t="str">
        <f t="shared" si="25"/>
        <v>Normal</v>
      </c>
      <c r="CY1344" s="40">
        <f>VLOOKup(CH1344,'PROMIS 57 T-Score Conversions'!I$3:J$35,2,TRUE)</f>
        <v>52.3</v>
      </c>
      <c r="CZ1344" s="39" t="str">
        <f t="shared" si="26"/>
        <v>Normal</v>
      </c>
      <c r="DA1344" s="37">
        <f>VLOOKUP(CJ1344,'PROMIS 57 T-Score Conversions'!AC$3:AD$35,2,TRUE)</f>
        <v>63.48</v>
      </c>
      <c r="DB1344" s="44" t="str">
        <f t="shared" si="30"/>
        <v>Normal</v>
      </c>
      <c r="DC1344" s="40">
        <f>VLOOKUP(CK1344,'PROMIS 57 T-Score Conversions'!AG$3:AH$35,2,TRUE)</f>
        <v>23.27</v>
      </c>
      <c r="DD1344" s="39" t="str">
        <f t="shared" si="31"/>
        <v>Normal</v>
      </c>
    </row>
    <row r="1345">
      <c r="A1345" s="1" t="b">
        <v>1</v>
      </c>
      <c r="B1345" s="1" t="b">
        <v>1</v>
      </c>
      <c r="C1345" s="20">
        <v>44312.89957040509</v>
      </c>
      <c r="D1345" s="1" t="s">
        <v>689</v>
      </c>
      <c r="E1345" s="1">
        <v>2550.0</v>
      </c>
      <c r="F1345" s="1">
        <v>4.0</v>
      </c>
      <c r="G1345" s="1">
        <v>4.0</v>
      </c>
      <c r="H1345" s="1">
        <v>5.0</v>
      </c>
      <c r="I1345" s="1">
        <v>2.0</v>
      </c>
      <c r="J1345" s="1">
        <v>2.0</v>
      </c>
      <c r="K1345" s="1">
        <v>4.0</v>
      </c>
      <c r="L1345" s="1">
        <v>5.0</v>
      </c>
      <c r="M1345" s="1">
        <v>3.0</v>
      </c>
      <c r="N1345" s="1">
        <v>4.0</v>
      </c>
      <c r="O1345" s="1">
        <v>4.0</v>
      </c>
      <c r="P1345" s="1">
        <v>4.0</v>
      </c>
      <c r="Q1345" s="1">
        <v>4.0</v>
      </c>
      <c r="R1345" s="1">
        <v>4.0</v>
      </c>
      <c r="S1345" s="1">
        <v>4.0</v>
      </c>
      <c r="T1345" s="1">
        <v>4.0</v>
      </c>
      <c r="U1345" s="1">
        <v>4.0</v>
      </c>
      <c r="V1345" s="1">
        <v>3.0</v>
      </c>
      <c r="W1345" s="1">
        <v>4.0</v>
      </c>
      <c r="X1345" s="1">
        <v>3.0</v>
      </c>
      <c r="Y1345" s="1">
        <v>4.0</v>
      </c>
      <c r="Z1345" s="1">
        <v>4.0</v>
      </c>
      <c r="AA1345" s="1">
        <v>4.0</v>
      </c>
      <c r="AB1345" s="1">
        <v>4.0</v>
      </c>
      <c r="AC1345" s="1">
        <v>4.0</v>
      </c>
      <c r="AD1345" s="1">
        <v>4.0</v>
      </c>
      <c r="AE1345" s="1">
        <v>5.0</v>
      </c>
      <c r="AF1345" s="1">
        <v>4.0</v>
      </c>
      <c r="AG1345" s="1">
        <v>4.0</v>
      </c>
      <c r="AH1345" s="1">
        <v>4.0</v>
      </c>
      <c r="AI1345" s="1">
        <v>5.0</v>
      </c>
      <c r="AJ1345" s="1">
        <v>4.0</v>
      </c>
      <c r="AK1345" s="1">
        <v>5.0</v>
      </c>
      <c r="AL1345" s="1">
        <v>4.0</v>
      </c>
      <c r="AM1345" s="1">
        <v>4.0</v>
      </c>
      <c r="AN1345" s="1">
        <v>4.0</v>
      </c>
      <c r="AO1345" s="1">
        <v>1.0</v>
      </c>
      <c r="AP1345" s="1">
        <v>5.0</v>
      </c>
      <c r="AQ1345" s="1">
        <v>1.0</v>
      </c>
      <c r="AR1345" s="1">
        <v>1.0</v>
      </c>
      <c r="AS1345" s="1">
        <v>5.0</v>
      </c>
      <c r="AT1345" s="1">
        <v>2.0</v>
      </c>
      <c r="AU1345" s="1">
        <v>3.0</v>
      </c>
      <c r="AV1345" s="1">
        <v>2.0</v>
      </c>
      <c r="AW1345" s="1">
        <v>2.0</v>
      </c>
      <c r="AX1345" s="1">
        <v>2.0</v>
      </c>
      <c r="AY1345" s="1">
        <v>2.0</v>
      </c>
      <c r="AZ1345" s="1">
        <v>2.0</v>
      </c>
      <c r="BA1345" s="1">
        <v>2.0</v>
      </c>
      <c r="BB1345" s="1">
        <v>5.0</v>
      </c>
      <c r="BC1345" s="1">
        <v>5.0</v>
      </c>
      <c r="BD1345" s="1">
        <v>4.0</v>
      </c>
      <c r="BE1345" s="1">
        <v>4.0</v>
      </c>
      <c r="BF1345" s="1">
        <v>4.0</v>
      </c>
      <c r="BG1345" s="1">
        <v>4.0</v>
      </c>
      <c r="BH1345" s="1">
        <v>4.0</v>
      </c>
      <c r="BI1345" s="1">
        <v>4.0</v>
      </c>
      <c r="BJ1345" s="1">
        <v>7.0</v>
      </c>
      <c r="BK1345" s="1">
        <v>2.0</v>
      </c>
      <c r="BL1345" s="1">
        <v>1.0</v>
      </c>
      <c r="BM1345" s="1">
        <v>1.0</v>
      </c>
      <c r="BN1345" s="1">
        <v>1.0</v>
      </c>
      <c r="BO1345" s="1">
        <v>2.0</v>
      </c>
      <c r="BP1345" s="1">
        <v>2.0</v>
      </c>
      <c r="BQ1345" s="1">
        <v>1.0</v>
      </c>
      <c r="BR1345" s="1">
        <v>1.0</v>
      </c>
      <c r="BS1345" s="1">
        <v>5.0</v>
      </c>
      <c r="BT1345" s="1">
        <v>4.0</v>
      </c>
      <c r="BU1345" s="1">
        <v>4.0</v>
      </c>
      <c r="BV1345" s="1">
        <v>5.0</v>
      </c>
      <c r="BW1345" s="1">
        <v>5.0</v>
      </c>
      <c r="BX1345" s="1">
        <v>4.0</v>
      </c>
      <c r="BY1345" s="1">
        <v>5.0</v>
      </c>
      <c r="BZ1345" s="1">
        <v>5.0</v>
      </c>
      <c r="CA1345" s="64">
        <f t="shared" si="32"/>
        <v>257</v>
      </c>
      <c r="CB1345" s="45">
        <f t="shared" si="33"/>
        <v>29</v>
      </c>
      <c r="CC1345" s="45">
        <f t="shared" si="34"/>
        <v>32</v>
      </c>
      <c r="CD1345" s="45">
        <f t="shared" si="35"/>
        <v>30</v>
      </c>
      <c r="CE1345" s="45">
        <f t="shared" si="36"/>
        <v>35</v>
      </c>
      <c r="CF1345" s="45">
        <f t="shared" si="37"/>
        <v>25</v>
      </c>
      <c r="CG1345" s="45">
        <f t="shared" si="38"/>
        <v>17</v>
      </c>
      <c r="CH1345" s="45">
        <f t="shared" si="39"/>
        <v>34</v>
      </c>
      <c r="CI1345" s="45">
        <f t="shared" si="40"/>
        <v>0.7</v>
      </c>
      <c r="CJ1345">
        <f t="shared" si="10"/>
        <v>11</v>
      </c>
      <c r="CK1345" s="45">
        <f t="shared" si="41"/>
        <v>37</v>
      </c>
      <c r="CM1345" s="40">
        <f>VLOOKUP(CB1345,'PROMIS 57 T-Score Conversions'!Q$3:R$35,2,TRUE)</f>
        <v>41.6</v>
      </c>
      <c r="CN1345" s="44" t="str">
        <f t="shared" si="20"/>
        <v>Mild</v>
      </c>
      <c r="CO1345" s="40">
        <f>VLOOKUP(CC1345,'PROMIS 57 T-Score Conversions'!A$3:B$35,2,TRUE)</f>
        <v>70.8</v>
      </c>
      <c r="CP1345" s="39" t="str">
        <f t="shared" si="21"/>
        <v>Severe</v>
      </c>
      <c r="CQ1345" s="40">
        <f>VLOOKUP(CD1345,'PROMIS 57 T-Score Conversions'!E$3:F$35,2,TRUE)</f>
        <v>67.7</v>
      </c>
      <c r="CR1345" s="39" t="str">
        <f t="shared" si="22"/>
        <v>Moderate</v>
      </c>
      <c r="CS1345" s="40">
        <f>VLOOKUP(CE1345,'PROMIS 57 T-Score Conversions'!U$3:V$35,2,TRUE)</f>
        <v>68.6</v>
      </c>
      <c r="CT1345" s="39" t="str">
        <f t="shared" si="42"/>
        <v>Moderate</v>
      </c>
      <c r="CU1345" s="40">
        <f>VLOOKUP(CF1345,'PROMIS 57 T-Score Conversions'!Y$3:Z$35,2,TRUE)</f>
        <v>55.3</v>
      </c>
      <c r="CV1345" s="39" t="str">
        <f t="shared" si="24"/>
        <v>Mild</v>
      </c>
      <c r="CW1345" s="40">
        <f>vlookup(CG1345,'PROMIS 57 T-Score Conversions'!M$3:N$35,2,TRUE)</f>
        <v>37.7</v>
      </c>
      <c r="CX1345" s="39" t="str">
        <f t="shared" si="25"/>
        <v>Moderate</v>
      </c>
      <c r="CY1345" s="40">
        <f>VLOOKup(CH1345,'PROMIS 57 T-Score Conversions'!I$3:J$35,2,TRUE)</f>
        <v>68.4</v>
      </c>
      <c r="CZ1345" s="39" t="str">
        <f t="shared" si="26"/>
        <v>Moderate</v>
      </c>
      <c r="DA1345" s="37">
        <f>VLOOKUP(CJ1345,'PROMIS 57 T-Score Conversions'!AC$3:AD$35,2,TRUE)</f>
        <v>28.9</v>
      </c>
      <c r="DB1345" s="44" t="str">
        <f t="shared" si="30"/>
        <v>Severe</v>
      </c>
      <c r="DC1345" s="40">
        <f>VLOOKUP(CK1345,'PROMIS 57 T-Score Conversions'!AG$3:AH$35,2,TRUE)</f>
        <v>58.03</v>
      </c>
      <c r="DD1345" s="39" t="str">
        <f t="shared" si="31"/>
        <v>Mild</v>
      </c>
    </row>
    <row r="1346">
      <c r="A1346" s="1" t="b">
        <v>1</v>
      </c>
      <c r="B1346" s="1" t="b">
        <v>1</v>
      </c>
      <c r="C1346" s="20">
        <v>44313.437053761576</v>
      </c>
      <c r="D1346" s="1" t="s">
        <v>220</v>
      </c>
      <c r="E1346" s="1">
        <v>1983.0</v>
      </c>
      <c r="F1346" s="1">
        <v>5.0</v>
      </c>
      <c r="G1346" s="1">
        <v>5.0</v>
      </c>
      <c r="H1346" s="1">
        <v>5.0</v>
      </c>
      <c r="I1346" s="1">
        <v>5.0</v>
      </c>
      <c r="J1346" s="1">
        <v>4.0</v>
      </c>
      <c r="K1346" s="1">
        <v>5.0</v>
      </c>
      <c r="L1346" s="1">
        <v>5.0</v>
      </c>
      <c r="M1346" s="1">
        <v>5.0</v>
      </c>
      <c r="N1346" s="1">
        <v>3.0</v>
      </c>
      <c r="O1346" s="1">
        <v>1.0</v>
      </c>
      <c r="P1346" s="1">
        <v>2.0</v>
      </c>
      <c r="Q1346" s="1">
        <v>2.0</v>
      </c>
      <c r="R1346" s="1">
        <v>2.0</v>
      </c>
      <c r="S1346" s="1">
        <v>2.0</v>
      </c>
      <c r="T1346" s="1">
        <v>2.0</v>
      </c>
      <c r="U1346" s="1">
        <v>4.0</v>
      </c>
      <c r="V1346" s="1">
        <v>1.0</v>
      </c>
      <c r="W1346" s="1">
        <v>1.0</v>
      </c>
      <c r="X1346" s="1">
        <v>1.0</v>
      </c>
      <c r="Y1346" s="1">
        <v>1.0</v>
      </c>
      <c r="Z1346" s="1">
        <v>1.0</v>
      </c>
      <c r="AA1346" s="1">
        <v>3.0</v>
      </c>
      <c r="AB1346" s="1">
        <v>1.0</v>
      </c>
      <c r="AC1346" s="1">
        <v>1.0</v>
      </c>
      <c r="AD1346" s="1">
        <v>3.0</v>
      </c>
      <c r="AE1346" s="1">
        <v>2.0</v>
      </c>
      <c r="AF1346" s="1">
        <v>3.0</v>
      </c>
      <c r="AG1346" s="1">
        <v>2.0</v>
      </c>
      <c r="AH1346" s="1">
        <v>2.0</v>
      </c>
      <c r="AI1346" s="1">
        <v>3.0</v>
      </c>
      <c r="AJ1346" s="1">
        <v>4.0</v>
      </c>
      <c r="AK1346" s="1">
        <v>1.0</v>
      </c>
      <c r="AL1346" s="1">
        <v>1.0</v>
      </c>
      <c r="AM1346" s="1">
        <v>1.0</v>
      </c>
      <c r="AN1346" s="1">
        <v>1.0</v>
      </c>
      <c r="AO1346" s="1">
        <v>2.0</v>
      </c>
      <c r="AP1346" s="1">
        <v>2.0</v>
      </c>
      <c r="AQ1346" s="1">
        <v>1.0</v>
      </c>
      <c r="AR1346" s="1">
        <v>1.0</v>
      </c>
      <c r="AS1346" s="1">
        <v>1.0</v>
      </c>
      <c r="AT1346" s="1">
        <v>3.0</v>
      </c>
      <c r="AU1346" s="1">
        <v>3.0</v>
      </c>
      <c r="AV1346" s="1">
        <v>2.0</v>
      </c>
      <c r="AW1346" s="1">
        <v>2.0</v>
      </c>
      <c r="AX1346" s="1">
        <v>2.0</v>
      </c>
      <c r="AY1346" s="1">
        <v>2.0</v>
      </c>
      <c r="AZ1346" s="1">
        <v>2.0</v>
      </c>
      <c r="BA1346" s="1">
        <v>2.0</v>
      </c>
      <c r="BB1346" s="1">
        <v>4.0</v>
      </c>
      <c r="BC1346" s="1">
        <v>4.0</v>
      </c>
      <c r="BD1346" s="1">
        <v>3.0</v>
      </c>
      <c r="BE1346" s="1">
        <v>2.0</v>
      </c>
      <c r="BF1346" s="1">
        <v>2.0</v>
      </c>
      <c r="BG1346" s="1">
        <v>4.0</v>
      </c>
      <c r="BH1346" s="1">
        <v>4.0</v>
      </c>
      <c r="BI1346" s="1">
        <v>4.0</v>
      </c>
      <c r="BJ1346" s="1">
        <v>6.0</v>
      </c>
      <c r="BK1346" s="1">
        <v>1.0</v>
      </c>
      <c r="BL1346" s="1">
        <v>5.0</v>
      </c>
      <c r="BM1346" s="1">
        <v>2.0</v>
      </c>
      <c r="BN1346" s="1">
        <v>5.0</v>
      </c>
      <c r="BO1346" s="1">
        <v>5.0</v>
      </c>
      <c r="BP1346" s="1">
        <v>2.0</v>
      </c>
      <c r="BQ1346" s="1">
        <v>5.0</v>
      </c>
      <c r="BR1346" s="1">
        <v>4.0</v>
      </c>
      <c r="BS1346" s="1">
        <v>5.0</v>
      </c>
      <c r="BT1346" s="1">
        <v>5.0</v>
      </c>
      <c r="BU1346" s="1">
        <v>2.0</v>
      </c>
      <c r="BV1346" s="1">
        <v>1.0</v>
      </c>
      <c r="BW1346" s="1">
        <v>1.0</v>
      </c>
      <c r="BX1346" s="1">
        <v>1.0</v>
      </c>
      <c r="BY1346" s="1">
        <v>1.0</v>
      </c>
      <c r="BZ1346" s="1">
        <v>3.0</v>
      </c>
      <c r="CA1346" s="64">
        <f t="shared" si="32"/>
        <v>196</v>
      </c>
      <c r="CB1346" s="45">
        <f t="shared" si="33"/>
        <v>39</v>
      </c>
      <c r="CC1346" s="45">
        <f t="shared" si="34"/>
        <v>18</v>
      </c>
      <c r="CD1346" s="45">
        <f t="shared" si="35"/>
        <v>10</v>
      </c>
      <c r="CE1346" s="45">
        <f t="shared" si="36"/>
        <v>20</v>
      </c>
      <c r="CF1346" s="45">
        <f t="shared" si="37"/>
        <v>10</v>
      </c>
      <c r="CG1346" s="45">
        <f t="shared" si="38"/>
        <v>18</v>
      </c>
      <c r="CH1346" s="45">
        <f t="shared" si="39"/>
        <v>27</v>
      </c>
      <c r="CI1346" s="45">
        <f t="shared" si="40"/>
        <v>0.6</v>
      </c>
      <c r="CJ1346">
        <f t="shared" si="10"/>
        <v>29</v>
      </c>
      <c r="CK1346" s="45">
        <f t="shared" si="41"/>
        <v>19</v>
      </c>
      <c r="CM1346" s="40">
        <f>VLOOKUP(CB1346,'PROMIS 57 T-Score Conversions'!Q$3:R$35,2,TRUE)</f>
        <v>53</v>
      </c>
      <c r="CN1346" s="44" t="str">
        <f t="shared" si="20"/>
        <v>Normal</v>
      </c>
      <c r="CO1346" s="40">
        <f>VLOOKUP(CC1346,'PROMIS 57 T-Score Conversions'!A$3:B$35,2,TRUE)</f>
        <v>56.4</v>
      </c>
      <c r="CP1346" s="39" t="str">
        <f t="shared" si="21"/>
        <v>Moderate</v>
      </c>
      <c r="CQ1346" s="40">
        <f>VLOOKUP(CD1346,'PROMIS 57 T-Score Conversions'!E$3:F$35,2,TRUE)</f>
        <v>47.5</v>
      </c>
      <c r="CR1346" s="39" t="str">
        <f t="shared" si="22"/>
        <v>Normal</v>
      </c>
      <c r="CS1346" s="40">
        <f>VLOOKUP(CE1346,'PROMIS 57 T-Score Conversions'!U$3:V$35,2,TRUE)</f>
        <v>53.6</v>
      </c>
      <c r="CT1346" s="39" t="str">
        <f t="shared" si="42"/>
        <v>Normal</v>
      </c>
      <c r="CU1346" s="40">
        <f>VLOOKUP(CF1346,'PROMIS 57 T-Score Conversions'!Y$3:Z$35,2,TRUE)</f>
        <v>35.9</v>
      </c>
      <c r="CV1346" s="39" t="str">
        <f t="shared" si="24"/>
        <v>Normal</v>
      </c>
      <c r="CW1346" s="40">
        <f>vlookup(CG1346,'PROMIS 57 T-Score Conversions'!M$3:N$35,2,TRUE)</f>
        <v>38.5</v>
      </c>
      <c r="CX1346" s="39" t="str">
        <f t="shared" si="25"/>
        <v>Moderate</v>
      </c>
      <c r="CY1346" s="40">
        <f>VLOOKup(CH1346,'PROMIS 57 T-Score Conversions'!I$3:J$35,2,TRUE)</f>
        <v>63.5</v>
      </c>
      <c r="CZ1346" s="39" t="str">
        <f t="shared" si="26"/>
        <v>Moderate</v>
      </c>
      <c r="DA1346" s="37">
        <f>VLOOKUP(CJ1346,'PROMIS 57 T-Score Conversions'!AC$3:AD$35,2,TRUE)</f>
        <v>44.43</v>
      </c>
      <c r="DB1346" s="44" t="str">
        <f t="shared" si="30"/>
        <v>Mild</v>
      </c>
      <c r="DC1346" s="40">
        <f>VLOOKUP(CK1346,'PROMIS 57 T-Score Conversions'!AG$3:AH$35,2,TRUE)</f>
        <v>38.9</v>
      </c>
      <c r="DD1346" s="39" t="str">
        <f t="shared" si="31"/>
        <v>Normal</v>
      </c>
    </row>
    <row r="1347">
      <c r="A1347" s="1" t="b">
        <v>1</v>
      </c>
      <c r="B1347" s="1" t="b">
        <v>1</v>
      </c>
      <c r="C1347" s="20">
        <v>44313.447215821754</v>
      </c>
      <c r="D1347" s="1" t="s">
        <v>471</v>
      </c>
      <c r="E1347" s="1">
        <v>2293.0</v>
      </c>
      <c r="F1347" s="1">
        <v>4.0</v>
      </c>
      <c r="G1347" s="1">
        <v>4.0</v>
      </c>
      <c r="H1347" s="1">
        <v>5.0</v>
      </c>
      <c r="I1347" s="1">
        <v>4.0</v>
      </c>
      <c r="J1347" s="1">
        <v>3.0</v>
      </c>
      <c r="K1347" s="1">
        <v>4.0</v>
      </c>
      <c r="L1347" s="1">
        <v>4.0</v>
      </c>
      <c r="M1347" s="1">
        <v>3.0</v>
      </c>
      <c r="N1347" s="1">
        <v>2.0</v>
      </c>
      <c r="O1347" s="1">
        <v>2.0</v>
      </c>
      <c r="P1347" s="1">
        <v>2.0</v>
      </c>
      <c r="Q1347" s="1">
        <v>3.0</v>
      </c>
      <c r="R1347" s="1">
        <v>3.0</v>
      </c>
      <c r="S1347" s="1">
        <v>2.0</v>
      </c>
      <c r="T1347" s="1">
        <v>3.0</v>
      </c>
      <c r="U1347" s="1">
        <v>2.0</v>
      </c>
      <c r="V1347" s="1">
        <v>4.0</v>
      </c>
      <c r="W1347" s="1">
        <v>2.0</v>
      </c>
      <c r="X1347" s="1">
        <v>3.0</v>
      </c>
      <c r="Y1347" s="1">
        <v>3.0</v>
      </c>
      <c r="Z1347" s="1">
        <v>4.0</v>
      </c>
      <c r="AA1347" s="1">
        <v>3.0</v>
      </c>
      <c r="AB1347" s="1">
        <v>3.0</v>
      </c>
      <c r="AC1347" s="1">
        <v>2.0</v>
      </c>
      <c r="AD1347" s="1">
        <v>2.0</v>
      </c>
      <c r="AE1347" s="1">
        <v>2.0</v>
      </c>
      <c r="AF1347" s="1">
        <v>2.0</v>
      </c>
      <c r="AG1347" s="1">
        <v>2.0</v>
      </c>
      <c r="AH1347" s="1">
        <v>2.0</v>
      </c>
      <c r="AI1347" s="1">
        <v>2.0</v>
      </c>
      <c r="AJ1347" s="1">
        <v>2.0</v>
      </c>
      <c r="AK1347" s="1">
        <v>2.0</v>
      </c>
      <c r="AL1347" s="1">
        <v>2.0</v>
      </c>
      <c r="AM1347" s="1">
        <v>2.0</v>
      </c>
      <c r="AN1347" s="1">
        <v>2.0</v>
      </c>
      <c r="AO1347" s="1">
        <v>2.0</v>
      </c>
      <c r="AP1347" s="1">
        <v>1.0</v>
      </c>
      <c r="AQ1347" s="1">
        <v>2.0</v>
      </c>
      <c r="AR1347" s="1">
        <v>2.0</v>
      </c>
      <c r="AS1347" s="1">
        <v>2.0</v>
      </c>
      <c r="AT1347" s="1">
        <v>4.0</v>
      </c>
      <c r="AU1347" s="1">
        <v>4.0</v>
      </c>
      <c r="AV1347" s="1">
        <v>4.0</v>
      </c>
      <c r="AW1347" s="1">
        <v>4.0</v>
      </c>
      <c r="AX1347" s="1">
        <v>3.0</v>
      </c>
      <c r="AY1347" s="1">
        <v>3.0</v>
      </c>
      <c r="AZ1347" s="1">
        <v>4.0</v>
      </c>
      <c r="BA1347" s="1">
        <v>4.0</v>
      </c>
      <c r="BB1347" s="1">
        <v>3.0</v>
      </c>
      <c r="BC1347" s="1">
        <v>2.0</v>
      </c>
      <c r="BD1347" s="1">
        <v>3.0</v>
      </c>
      <c r="BE1347" s="1">
        <v>2.0</v>
      </c>
      <c r="BF1347" s="1">
        <v>3.0</v>
      </c>
      <c r="BG1347" s="1">
        <v>2.0</v>
      </c>
      <c r="BH1347" s="1">
        <v>2.0</v>
      </c>
      <c r="BI1347" s="1">
        <v>2.0</v>
      </c>
      <c r="BJ1347" s="1">
        <v>4.0</v>
      </c>
      <c r="BK1347" s="1">
        <v>4.0</v>
      </c>
      <c r="BL1347" s="1">
        <v>3.0</v>
      </c>
      <c r="BM1347" s="1">
        <v>4.0</v>
      </c>
      <c r="BN1347" s="1">
        <v>3.0</v>
      </c>
      <c r="BO1347" s="1">
        <v>4.0</v>
      </c>
      <c r="BP1347" s="1">
        <v>3.0</v>
      </c>
      <c r="BQ1347" s="1">
        <v>4.0</v>
      </c>
      <c r="BR1347" s="1">
        <v>4.0</v>
      </c>
      <c r="BS1347" s="1">
        <v>2.0</v>
      </c>
      <c r="BT1347" s="1">
        <v>3.0</v>
      </c>
      <c r="BU1347" s="1">
        <v>3.0</v>
      </c>
      <c r="BV1347" s="1">
        <v>2.0</v>
      </c>
      <c r="BW1347" s="1">
        <v>4.0</v>
      </c>
      <c r="BX1347" s="1">
        <v>2.0</v>
      </c>
      <c r="BY1347" s="1">
        <v>2.0</v>
      </c>
      <c r="BZ1347" s="1">
        <v>3.0</v>
      </c>
      <c r="CA1347" s="64">
        <f t="shared" si="32"/>
        <v>208</v>
      </c>
      <c r="CB1347" s="45">
        <f t="shared" si="33"/>
        <v>31</v>
      </c>
      <c r="CC1347" s="45">
        <f t="shared" si="34"/>
        <v>19</v>
      </c>
      <c r="CD1347" s="45">
        <f t="shared" si="35"/>
        <v>24</v>
      </c>
      <c r="CE1347" s="45">
        <f t="shared" si="36"/>
        <v>16</v>
      </c>
      <c r="CF1347" s="45">
        <f t="shared" si="37"/>
        <v>15</v>
      </c>
      <c r="CG1347" s="45">
        <f t="shared" si="38"/>
        <v>30</v>
      </c>
      <c r="CH1347" s="45">
        <f t="shared" si="39"/>
        <v>19</v>
      </c>
      <c r="CI1347" s="45">
        <f t="shared" si="40"/>
        <v>0.4</v>
      </c>
      <c r="CJ1347">
        <f t="shared" si="10"/>
        <v>29</v>
      </c>
      <c r="CK1347" s="45">
        <f t="shared" si="41"/>
        <v>21</v>
      </c>
      <c r="CM1347" s="40">
        <f>VLOOKUP(CB1347,'PROMIS 57 T-Score Conversions'!Q$3:R$35,2,TRUE)</f>
        <v>43.1</v>
      </c>
      <c r="CN1347" s="44" t="str">
        <f t="shared" si="20"/>
        <v>Mild</v>
      </c>
      <c r="CO1347" s="40">
        <f>VLOOKUP(CC1347,'PROMIS 57 T-Score Conversions'!A$3:B$35,2,TRUE)</f>
        <v>57.4</v>
      </c>
      <c r="CP1347" s="39" t="str">
        <f t="shared" si="21"/>
        <v>Moderate</v>
      </c>
      <c r="CQ1347" s="40">
        <f>VLOOKUP(CD1347,'PROMIS 57 T-Score Conversions'!E$3:F$35,2,TRUE)</f>
        <v>62.1</v>
      </c>
      <c r="CR1347" s="39" t="str">
        <f t="shared" si="22"/>
        <v>Moderate</v>
      </c>
      <c r="CS1347" s="40">
        <f>VLOOKUP(CE1347,'PROMIS 57 T-Score Conversions'!U$3:V$35,2,TRUE)</f>
        <v>49.2</v>
      </c>
      <c r="CT1347" s="39" t="str">
        <f t="shared" si="42"/>
        <v>Normal</v>
      </c>
      <c r="CU1347" s="40">
        <f>VLOOKUP(CF1347,'PROMIS 57 T-Score Conversions'!Y$3:Z$35,2,TRUE)</f>
        <v>44.2</v>
      </c>
      <c r="CV1347" s="39" t="str">
        <f t="shared" si="24"/>
        <v>Normal</v>
      </c>
      <c r="CW1347" s="40">
        <f>vlookup(CG1347,'PROMIS 57 T-Score Conversions'!M$3:N$35,2,TRUE)</f>
        <v>49.9</v>
      </c>
      <c r="CX1347" s="39" t="str">
        <f t="shared" si="25"/>
        <v>Normal</v>
      </c>
      <c r="CY1347" s="40">
        <f>VLOOKup(CH1347,'PROMIS 57 T-Score Conversions'!I$3:J$35,2,TRUE)</f>
        <v>58.1</v>
      </c>
      <c r="CZ1347" s="39" t="str">
        <f t="shared" si="26"/>
        <v>Mild</v>
      </c>
      <c r="DA1347" s="37">
        <f>VLOOKUP(CJ1347,'PROMIS 57 T-Score Conversions'!AC$3:AD$35,2,TRUE)</f>
        <v>44.43</v>
      </c>
      <c r="DB1347" s="44" t="str">
        <f t="shared" si="30"/>
        <v>Mild</v>
      </c>
      <c r="DC1347" s="40">
        <f>VLOOKUP(CK1347,'PROMIS 57 T-Score Conversions'!AG$3:AH$35,2,TRUE)</f>
        <v>40.71</v>
      </c>
      <c r="DD1347" s="39" t="str">
        <f t="shared" si="31"/>
        <v>Normal</v>
      </c>
    </row>
    <row r="1348">
      <c r="A1348" s="1" t="b">
        <v>1</v>
      </c>
      <c r="B1348" s="1" t="b">
        <v>1</v>
      </c>
      <c r="C1348" s="20">
        <v>44313.46685724537</v>
      </c>
      <c r="D1348" s="1" t="s">
        <v>555</v>
      </c>
      <c r="E1348" s="1">
        <v>2406.0</v>
      </c>
      <c r="F1348" s="1">
        <v>5.0</v>
      </c>
      <c r="G1348" s="1">
        <v>5.0</v>
      </c>
      <c r="H1348" s="1">
        <v>5.0</v>
      </c>
      <c r="I1348" s="1">
        <v>5.0</v>
      </c>
      <c r="J1348" s="1">
        <v>2.0</v>
      </c>
      <c r="K1348" s="1">
        <v>5.0</v>
      </c>
      <c r="L1348" s="1">
        <v>5.0</v>
      </c>
      <c r="M1348" s="1">
        <v>5.0</v>
      </c>
      <c r="N1348" s="1">
        <v>3.0</v>
      </c>
      <c r="O1348" s="1">
        <v>1.0</v>
      </c>
      <c r="P1348" s="1">
        <v>2.0</v>
      </c>
      <c r="Q1348" s="1">
        <v>3.0</v>
      </c>
      <c r="R1348" s="1">
        <v>2.0</v>
      </c>
      <c r="S1348" s="1">
        <v>3.0</v>
      </c>
      <c r="T1348" s="1">
        <v>3.0</v>
      </c>
      <c r="U1348" s="1">
        <v>2.0</v>
      </c>
      <c r="V1348" s="1">
        <v>1.0</v>
      </c>
      <c r="W1348" s="1">
        <v>3.0</v>
      </c>
      <c r="X1348" s="1">
        <v>2.0</v>
      </c>
      <c r="Y1348" s="1">
        <v>2.0</v>
      </c>
      <c r="Z1348" s="1">
        <v>2.0</v>
      </c>
      <c r="AA1348" s="1">
        <v>2.0</v>
      </c>
      <c r="AB1348" s="1">
        <v>1.0</v>
      </c>
      <c r="AC1348" s="1">
        <v>2.0</v>
      </c>
      <c r="AD1348" s="1">
        <v>4.0</v>
      </c>
      <c r="AE1348" s="1">
        <v>4.0</v>
      </c>
      <c r="AF1348" s="1">
        <v>4.0</v>
      </c>
      <c r="AG1348" s="1">
        <v>3.0</v>
      </c>
      <c r="AH1348" s="1">
        <v>3.0</v>
      </c>
      <c r="AI1348" s="1">
        <v>3.0</v>
      </c>
      <c r="AJ1348" s="1">
        <v>2.0</v>
      </c>
      <c r="AK1348" s="1">
        <v>3.0</v>
      </c>
      <c r="AL1348" s="1">
        <v>3.0</v>
      </c>
      <c r="AM1348" s="1">
        <v>1.0</v>
      </c>
      <c r="AN1348" s="1">
        <v>2.0</v>
      </c>
      <c r="AO1348" s="1">
        <v>2.0</v>
      </c>
      <c r="AP1348" s="1">
        <v>1.0</v>
      </c>
      <c r="AQ1348" s="1">
        <v>2.0</v>
      </c>
      <c r="AR1348" s="1">
        <v>1.0</v>
      </c>
      <c r="AS1348" s="1">
        <v>2.0</v>
      </c>
      <c r="AT1348" s="1">
        <v>4.0</v>
      </c>
      <c r="AU1348" s="1">
        <v>5.0</v>
      </c>
      <c r="AV1348" s="1">
        <v>1.0</v>
      </c>
      <c r="AW1348" s="1">
        <v>4.0</v>
      </c>
      <c r="AX1348" s="1">
        <v>4.0</v>
      </c>
      <c r="AY1348" s="1">
        <v>5.0</v>
      </c>
      <c r="AZ1348" s="1">
        <v>5.0</v>
      </c>
      <c r="BA1348" s="1">
        <v>2.0</v>
      </c>
      <c r="BB1348" s="1">
        <v>2.0</v>
      </c>
      <c r="BC1348" s="1">
        <v>1.0</v>
      </c>
      <c r="BD1348" s="1">
        <v>1.0</v>
      </c>
      <c r="BE1348" s="1">
        <v>1.0</v>
      </c>
      <c r="BF1348" s="1">
        <v>2.0</v>
      </c>
      <c r="BG1348" s="1">
        <v>2.0</v>
      </c>
      <c r="BH1348" s="1">
        <v>2.0</v>
      </c>
      <c r="BI1348" s="1">
        <v>2.0</v>
      </c>
      <c r="BJ1348" s="1">
        <v>2.0</v>
      </c>
      <c r="BK1348" s="1">
        <v>3.0</v>
      </c>
      <c r="BL1348" s="1">
        <v>5.0</v>
      </c>
      <c r="BM1348" s="1">
        <v>3.0</v>
      </c>
      <c r="BN1348" s="1">
        <v>3.0</v>
      </c>
      <c r="BO1348" s="1">
        <v>4.0</v>
      </c>
      <c r="BP1348" s="1">
        <v>2.0</v>
      </c>
      <c r="BQ1348" s="1">
        <v>2.0</v>
      </c>
      <c r="BR1348" s="1">
        <v>4.0</v>
      </c>
      <c r="BS1348" s="1">
        <v>3.0</v>
      </c>
      <c r="BT1348" s="1">
        <v>3.0</v>
      </c>
      <c r="BU1348" s="1">
        <v>3.0</v>
      </c>
      <c r="BV1348" s="1">
        <v>3.0</v>
      </c>
      <c r="BW1348" s="1">
        <v>3.0</v>
      </c>
      <c r="BX1348" s="1">
        <v>2.0</v>
      </c>
      <c r="BY1348" s="1">
        <v>1.0</v>
      </c>
      <c r="BZ1348" s="1">
        <v>3.0</v>
      </c>
      <c r="CA1348" s="64">
        <f t="shared" si="32"/>
        <v>203</v>
      </c>
      <c r="CB1348" s="45">
        <f t="shared" si="33"/>
        <v>37</v>
      </c>
      <c r="CC1348" s="45">
        <f t="shared" si="34"/>
        <v>19</v>
      </c>
      <c r="CD1348" s="45">
        <f t="shared" si="35"/>
        <v>15</v>
      </c>
      <c r="CE1348" s="45">
        <f t="shared" si="36"/>
        <v>26</v>
      </c>
      <c r="CF1348" s="45">
        <f t="shared" si="37"/>
        <v>14</v>
      </c>
      <c r="CG1348" s="45">
        <f t="shared" si="38"/>
        <v>30</v>
      </c>
      <c r="CH1348" s="45">
        <f t="shared" si="39"/>
        <v>13</v>
      </c>
      <c r="CI1348" s="45">
        <f t="shared" si="40"/>
        <v>0.2</v>
      </c>
      <c r="CJ1348">
        <f t="shared" si="10"/>
        <v>26</v>
      </c>
      <c r="CK1348" s="45">
        <f t="shared" si="41"/>
        <v>21</v>
      </c>
      <c r="CM1348" s="40">
        <f>VLOOKUP(CB1348,'PROMIS 57 T-Score Conversions'!Q$3:R$35,2,TRUE)</f>
        <v>49.2</v>
      </c>
      <c r="CN1348" s="44" t="str">
        <f t="shared" si="20"/>
        <v>Normal</v>
      </c>
      <c r="CO1348" s="40">
        <f>VLOOKUP(CC1348,'PROMIS 57 T-Score Conversions'!A$3:B$35,2,TRUE)</f>
        <v>57.4</v>
      </c>
      <c r="CP1348" s="39" t="str">
        <f t="shared" si="21"/>
        <v>Moderate</v>
      </c>
      <c r="CQ1348" s="40">
        <f>VLOOKUP(CD1348,'PROMIS 57 T-Score Conversions'!E$3:F$35,2,TRUE)</f>
        <v>54.1</v>
      </c>
      <c r="CR1348" s="39" t="str">
        <f t="shared" si="22"/>
        <v>Normal</v>
      </c>
      <c r="CS1348" s="40">
        <f>VLOOKUP(CE1348,'PROMIS 57 T-Score Conversions'!U$3:V$35,2,TRUE)</f>
        <v>59.4</v>
      </c>
      <c r="CT1348" s="39" t="str">
        <f t="shared" si="42"/>
        <v>Mild</v>
      </c>
      <c r="CU1348" s="40">
        <f>VLOOKUP(CF1348,'PROMIS 57 T-Score Conversions'!Y$3:Z$35,2,TRUE)</f>
        <v>42.9</v>
      </c>
      <c r="CV1348" s="39" t="str">
        <f t="shared" si="24"/>
        <v>Normal</v>
      </c>
      <c r="CW1348" s="40">
        <f>vlookup(CG1348,'PROMIS 57 T-Score Conversions'!M$3:N$35,2,TRUE)</f>
        <v>49.9</v>
      </c>
      <c r="CX1348" s="39" t="str">
        <f t="shared" si="25"/>
        <v>Normal</v>
      </c>
      <c r="CY1348" s="40">
        <f>VLOOKup(CH1348,'PROMIS 57 T-Score Conversions'!I$3:J$35,2,TRUE)</f>
        <v>53.2</v>
      </c>
      <c r="CZ1348" s="39" t="str">
        <f t="shared" si="26"/>
        <v>Normal</v>
      </c>
      <c r="DA1348" s="37">
        <f>VLOOKUP(CJ1348,'PROMIS 57 T-Score Conversions'!AC$3:AD$35,2,TRUE)</f>
        <v>41.9</v>
      </c>
      <c r="DB1348" s="44" t="str">
        <f t="shared" si="30"/>
        <v>Mild</v>
      </c>
      <c r="DC1348" s="40">
        <f>VLOOKUP(CK1348,'PROMIS 57 T-Score Conversions'!AG$3:AH$35,2,TRUE)</f>
        <v>40.71</v>
      </c>
      <c r="DD1348" s="39" t="str">
        <f t="shared" si="31"/>
        <v>Normal</v>
      </c>
    </row>
    <row r="1349">
      <c r="A1349" s="1" t="b">
        <v>1</v>
      </c>
      <c r="B1349" s="1" t="b">
        <v>1</v>
      </c>
      <c r="C1349" s="20">
        <v>44313.51240680556</v>
      </c>
      <c r="D1349" s="1" t="s">
        <v>628</v>
      </c>
      <c r="E1349" s="1">
        <v>2482.0</v>
      </c>
      <c r="F1349" s="1">
        <v>5.0</v>
      </c>
      <c r="G1349" s="1">
        <v>5.0</v>
      </c>
      <c r="H1349" s="1">
        <v>5.0</v>
      </c>
      <c r="I1349" s="1">
        <v>5.0</v>
      </c>
      <c r="J1349" s="1">
        <v>5.0</v>
      </c>
      <c r="K1349" s="1">
        <v>5.0</v>
      </c>
      <c r="L1349" s="1">
        <v>5.0</v>
      </c>
      <c r="M1349" s="1">
        <v>5.0</v>
      </c>
      <c r="N1349" s="1">
        <v>1.0</v>
      </c>
      <c r="O1349" s="1">
        <v>1.0</v>
      </c>
      <c r="P1349" s="1">
        <v>1.0</v>
      </c>
      <c r="Q1349" s="1">
        <v>1.0</v>
      </c>
      <c r="R1349" s="1">
        <v>1.0</v>
      </c>
      <c r="S1349" s="1">
        <v>1.0</v>
      </c>
      <c r="T1349" s="1">
        <v>1.0</v>
      </c>
      <c r="U1349" s="1">
        <v>1.0</v>
      </c>
      <c r="V1349" s="1">
        <v>1.0</v>
      </c>
      <c r="W1349" s="1">
        <v>1.0</v>
      </c>
      <c r="X1349" s="1">
        <v>1.0</v>
      </c>
      <c r="Y1349" s="1">
        <v>1.0</v>
      </c>
      <c r="Z1349" s="1">
        <v>1.0</v>
      </c>
      <c r="AA1349" s="1">
        <v>2.0</v>
      </c>
      <c r="AB1349" s="1">
        <v>1.0</v>
      </c>
      <c r="AC1349" s="1">
        <v>1.0</v>
      </c>
      <c r="AD1349" s="1">
        <v>2.0</v>
      </c>
      <c r="AE1349" s="1">
        <v>2.0</v>
      </c>
      <c r="AF1349" s="1">
        <v>2.0</v>
      </c>
      <c r="AG1349" s="1">
        <v>2.0</v>
      </c>
      <c r="AH1349" s="1">
        <v>1.0</v>
      </c>
      <c r="AI1349" s="1">
        <v>1.0</v>
      </c>
      <c r="AJ1349" s="1">
        <v>2.0</v>
      </c>
      <c r="AK1349" s="1">
        <v>1.0</v>
      </c>
      <c r="AL1349" s="1">
        <v>2.0</v>
      </c>
      <c r="AM1349" s="1">
        <v>2.0</v>
      </c>
      <c r="AN1349" s="1">
        <v>2.0</v>
      </c>
      <c r="AO1349" s="1">
        <v>1.0</v>
      </c>
      <c r="AP1349" s="1">
        <v>4.0</v>
      </c>
      <c r="AQ1349" s="1">
        <v>1.0</v>
      </c>
      <c r="AR1349" s="1">
        <v>1.0</v>
      </c>
      <c r="AS1349" s="1">
        <v>3.0</v>
      </c>
      <c r="AT1349" s="1">
        <v>5.0</v>
      </c>
      <c r="AU1349" s="1">
        <v>5.0</v>
      </c>
      <c r="AV1349" s="1">
        <v>4.0</v>
      </c>
      <c r="AW1349" s="1">
        <v>5.0</v>
      </c>
      <c r="AX1349" s="1">
        <v>5.0</v>
      </c>
      <c r="AY1349" s="1">
        <v>5.0</v>
      </c>
      <c r="AZ1349" s="1">
        <v>5.0</v>
      </c>
      <c r="BA1349" s="1">
        <v>4.0</v>
      </c>
      <c r="BB1349" s="1">
        <v>3.0</v>
      </c>
      <c r="BC1349" s="1">
        <v>3.0</v>
      </c>
      <c r="BD1349" s="1">
        <v>3.0</v>
      </c>
      <c r="BE1349" s="1">
        <v>1.0</v>
      </c>
      <c r="BF1349" s="1">
        <v>3.0</v>
      </c>
      <c r="BG1349" s="1">
        <v>3.0</v>
      </c>
      <c r="BH1349" s="1">
        <v>4.0</v>
      </c>
      <c r="BI1349" s="1">
        <v>3.0</v>
      </c>
      <c r="BJ1349" s="1">
        <v>5.0</v>
      </c>
      <c r="BK1349" s="1">
        <v>2.0</v>
      </c>
      <c r="BL1349" s="1">
        <v>2.0</v>
      </c>
      <c r="BM1349" s="1">
        <v>2.0</v>
      </c>
      <c r="BN1349" s="1">
        <v>1.0</v>
      </c>
      <c r="BO1349" s="1">
        <v>2.0</v>
      </c>
      <c r="BP1349" s="1">
        <v>3.0</v>
      </c>
      <c r="BQ1349" s="1">
        <v>3.0</v>
      </c>
      <c r="BR1349" s="1">
        <v>3.0</v>
      </c>
      <c r="BS1349" s="1">
        <v>3.0</v>
      </c>
      <c r="BT1349" s="1">
        <v>3.0</v>
      </c>
      <c r="BU1349" s="1">
        <v>4.0</v>
      </c>
      <c r="BV1349" s="1">
        <v>3.0</v>
      </c>
      <c r="BW1349" s="1">
        <v>3.0</v>
      </c>
      <c r="BX1349" s="1">
        <v>2.0</v>
      </c>
      <c r="BY1349" s="1">
        <v>4.0</v>
      </c>
      <c r="BZ1349" s="1">
        <v>4.0</v>
      </c>
      <c r="CA1349" s="64">
        <f t="shared" si="32"/>
        <v>196</v>
      </c>
      <c r="CB1349" s="45">
        <f t="shared" si="33"/>
        <v>40</v>
      </c>
      <c r="CC1349" s="45">
        <f t="shared" si="34"/>
        <v>8</v>
      </c>
      <c r="CD1349" s="45">
        <f t="shared" si="35"/>
        <v>9</v>
      </c>
      <c r="CE1349" s="45">
        <f t="shared" si="36"/>
        <v>13</v>
      </c>
      <c r="CF1349" s="45">
        <f t="shared" si="37"/>
        <v>16</v>
      </c>
      <c r="CG1349" s="45">
        <f t="shared" si="38"/>
        <v>38</v>
      </c>
      <c r="CH1349" s="45">
        <f t="shared" si="39"/>
        <v>23</v>
      </c>
      <c r="CI1349" s="45">
        <f t="shared" si="40"/>
        <v>0.5</v>
      </c>
      <c r="CJ1349">
        <f t="shared" si="10"/>
        <v>18</v>
      </c>
      <c r="CK1349" s="45">
        <f t="shared" si="41"/>
        <v>26</v>
      </c>
      <c r="CM1349" s="40">
        <f>VLOOKUP(CB1349,'PROMIS 57 T-Score Conversions'!Q$3:R$35,2,TRUE)</f>
        <v>60.1</v>
      </c>
      <c r="CN1349" s="44" t="str">
        <f t="shared" si="20"/>
        <v>Normal</v>
      </c>
      <c r="CO1349" s="40">
        <f>VLOOKUP(CC1349,'PROMIS 57 T-Score Conversions'!A$3:B$35,2,TRUE)</f>
        <v>37.1</v>
      </c>
      <c r="CP1349" s="39" t="str">
        <f t="shared" si="21"/>
        <v>Normal</v>
      </c>
      <c r="CQ1349" s="40">
        <f>VLOOKUP(CD1349,'PROMIS 57 T-Score Conversions'!E$3:F$35,2,TRUE)</f>
        <v>44.7</v>
      </c>
      <c r="CR1349" s="39" t="str">
        <f t="shared" si="22"/>
        <v>Normal</v>
      </c>
      <c r="CS1349" s="40">
        <f>VLOOKUP(CE1349,'PROMIS 57 T-Score Conversions'!U$3:V$35,2,TRUE)</f>
        <v>45.6</v>
      </c>
      <c r="CT1349" s="39" t="str">
        <f t="shared" si="42"/>
        <v>Normal</v>
      </c>
      <c r="CU1349" s="40">
        <f>VLOOKUP(CF1349,'PROMIS 57 T-Score Conversions'!Y$3:Z$35,2,TRUE)</f>
        <v>45.5</v>
      </c>
      <c r="CV1349" s="39" t="str">
        <f t="shared" si="24"/>
        <v>Normal</v>
      </c>
      <c r="CW1349" s="40">
        <f>vlookup(CG1349,'PROMIS 57 T-Score Conversions'!M$3:N$35,2,TRUE)</f>
        <v>58.2</v>
      </c>
      <c r="CX1349" s="39" t="str">
        <f t="shared" si="25"/>
        <v>Normal</v>
      </c>
      <c r="CY1349" s="40">
        <f>VLOOKup(CH1349,'PROMIS 57 T-Score Conversions'!I$3:J$35,2,TRUE)</f>
        <v>60.8</v>
      </c>
      <c r="CZ1349" s="39" t="str">
        <f t="shared" si="26"/>
        <v>Moderate</v>
      </c>
      <c r="DA1349" s="37">
        <f>VLOOKUP(CJ1349,'PROMIS 57 T-Score Conversions'!AC$3:AD$35,2,TRUE)</f>
        <v>35.56</v>
      </c>
      <c r="DB1349" s="44" t="str">
        <f t="shared" si="30"/>
        <v>Moderate</v>
      </c>
      <c r="DC1349" s="40">
        <f>VLOOKUP(CK1349,'PROMIS 57 T-Score Conversions'!AG$3:AH$35,2,TRUE)</f>
        <v>45.27</v>
      </c>
      <c r="DD1349" s="39" t="str">
        <f t="shared" si="31"/>
        <v>Normal</v>
      </c>
    </row>
    <row r="1350">
      <c r="A1350" s="1" t="b">
        <v>1</v>
      </c>
      <c r="B1350" s="1" t="b">
        <v>1</v>
      </c>
      <c r="C1350" s="20">
        <v>44313.57348695602</v>
      </c>
      <c r="D1350" s="1" t="s">
        <v>471</v>
      </c>
      <c r="E1350" s="1">
        <v>2293.0</v>
      </c>
      <c r="F1350" s="1">
        <v>4.0</v>
      </c>
      <c r="G1350" s="1">
        <v>4.0</v>
      </c>
      <c r="H1350" s="1">
        <v>5.0</v>
      </c>
      <c r="I1350" s="1">
        <v>4.0</v>
      </c>
      <c r="J1350" s="1">
        <v>3.0</v>
      </c>
      <c r="K1350" s="1">
        <v>4.0</v>
      </c>
      <c r="L1350" s="1">
        <v>4.0</v>
      </c>
      <c r="M1350" s="1">
        <v>3.0</v>
      </c>
      <c r="N1350" s="1">
        <v>2.0</v>
      </c>
      <c r="O1350" s="1">
        <v>2.0</v>
      </c>
      <c r="P1350" s="1">
        <v>2.0</v>
      </c>
      <c r="Q1350" s="1">
        <v>3.0</v>
      </c>
      <c r="R1350" s="1">
        <v>3.0</v>
      </c>
      <c r="S1350" s="1">
        <v>2.0</v>
      </c>
      <c r="T1350" s="1">
        <v>3.0</v>
      </c>
      <c r="U1350" s="1">
        <v>2.0</v>
      </c>
      <c r="V1350" s="1">
        <v>4.0</v>
      </c>
      <c r="W1350" s="1">
        <v>2.0</v>
      </c>
      <c r="X1350" s="1">
        <v>3.0</v>
      </c>
      <c r="Y1350" s="1">
        <v>3.0</v>
      </c>
      <c r="Z1350" s="1">
        <v>4.0</v>
      </c>
      <c r="AA1350" s="1">
        <v>3.0</v>
      </c>
      <c r="AB1350" s="1">
        <v>3.0</v>
      </c>
      <c r="AC1350" s="1">
        <v>2.0</v>
      </c>
      <c r="AD1350" s="1">
        <v>2.0</v>
      </c>
      <c r="AE1350" s="1">
        <v>2.0</v>
      </c>
      <c r="AF1350" s="1">
        <v>2.0</v>
      </c>
      <c r="AG1350" s="1">
        <v>2.0</v>
      </c>
      <c r="AH1350" s="1">
        <v>2.0</v>
      </c>
      <c r="AI1350" s="1">
        <v>2.0</v>
      </c>
      <c r="AJ1350" s="1">
        <v>2.0</v>
      </c>
      <c r="AK1350" s="1">
        <v>2.0</v>
      </c>
      <c r="AL1350" s="1">
        <v>2.0</v>
      </c>
      <c r="AM1350" s="1">
        <v>2.0</v>
      </c>
      <c r="AN1350" s="1">
        <v>2.0</v>
      </c>
      <c r="AO1350" s="1">
        <v>2.0</v>
      </c>
      <c r="AP1350" s="1">
        <v>1.0</v>
      </c>
      <c r="AQ1350" s="1">
        <v>2.0</v>
      </c>
      <c r="AR1350" s="1">
        <v>2.0</v>
      </c>
      <c r="AS1350" s="1">
        <v>2.0</v>
      </c>
      <c r="AT1350" s="1">
        <v>4.0</v>
      </c>
      <c r="AU1350" s="1">
        <v>4.0</v>
      </c>
      <c r="AV1350" s="1">
        <v>4.0</v>
      </c>
      <c r="AW1350" s="1">
        <v>4.0</v>
      </c>
      <c r="AX1350" s="1">
        <v>3.0</v>
      </c>
      <c r="AY1350" s="1">
        <v>3.0</v>
      </c>
      <c r="AZ1350" s="1">
        <v>4.0</v>
      </c>
      <c r="BA1350" s="1">
        <v>4.0</v>
      </c>
      <c r="BB1350" s="1">
        <v>3.0</v>
      </c>
      <c r="BC1350" s="1">
        <v>2.0</v>
      </c>
      <c r="BD1350" s="1">
        <v>3.0</v>
      </c>
      <c r="BE1350" s="1">
        <v>2.0</v>
      </c>
      <c r="BF1350" s="1">
        <v>3.0</v>
      </c>
      <c r="BG1350" s="1">
        <v>2.0</v>
      </c>
      <c r="BH1350" s="1">
        <v>2.0</v>
      </c>
      <c r="BI1350" s="1">
        <v>2.0</v>
      </c>
      <c r="BJ1350" s="1">
        <v>4.0</v>
      </c>
      <c r="BK1350" s="1">
        <v>4.0</v>
      </c>
      <c r="BL1350" s="1">
        <v>3.0</v>
      </c>
      <c r="BM1350" s="1">
        <v>4.0</v>
      </c>
      <c r="BN1350" s="1">
        <v>3.0</v>
      </c>
      <c r="BO1350" s="1">
        <v>4.0</v>
      </c>
      <c r="BP1350" s="1">
        <v>3.0</v>
      </c>
      <c r="BQ1350" s="1">
        <v>4.0</v>
      </c>
      <c r="BR1350" s="1">
        <v>4.0</v>
      </c>
      <c r="BS1350" s="1">
        <v>2.0</v>
      </c>
      <c r="BT1350" s="1">
        <v>3.0</v>
      </c>
      <c r="BU1350" s="1">
        <v>3.0</v>
      </c>
      <c r="BV1350" s="1">
        <v>2.0</v>
      </c>
      <c r="BW1350" s="1">
        <v>4.0</v>
      </c>
      <c r="BX1350" s="1">
        <v>2.0</v>
      </c>
      <c r="BY1350" s="1">
        <v>2.0</v>
      </c>
      <c r="BZ1350" s="1">
        <v>3.0</v>
      </c>
      <c r="CA1350" s="64">
        <f t="shared" si="32"/>
        <v>208</v>
      </c>
      <c r="CB1350" s="45">
        <f t="shared" si="33"/>
        <v>31</v>
      </c>
      <c r="CC1350" s="45">
        <f t="shared" si="34"/>
        <v>19</v>
      </c>
      <c r="CD1350" s="45">
        <f t="shared" si="35"/>
        <v>24</v>
      </c>
      <c r="CE1350" s="45">
        <f t="shared" si="36"/>
        <v>16</v>
      </c>
      <c r="CF1350" s="45">
        <f t="shared" si="37"/>
        <v>15</v>
      </c>
      <c r="CG1350" s="45">
        <f t="shared" si="38"/>
        <v>30</v>
      </c>
      <c r="CH1350" s="45">
        <f t="shared" si="39"/>
        <v>19</v>
      </c>
      <c r="CI1350" s="45">
        <f t="shared" si="40"/>
        <v>0.4</v>
      </c>
      <c r="CJ1350">
        <f t="shared" si="10"/>
        <v>29</v>
      </c>
      <c r="CK1350" s="45">
        <f t="shared" si="41"/>
        <v>21</v>
      </c>
      <c r="CM1350" s="40">
        <f>VLOOKUP(CB1350,'PROMIS 57 T-Score Conversions'!Q$3:R$35,2,TRUE)</f>
        <v>43.1</v>
      </c>
      <c r="CN1350" s="44" t="str">
        <f t="shared" si="20"/>
        <v>Mild</v>
      </c>
      <c r="CO1350" s="40">
        <f>VLOOKUP(CC1350,'PROMIS 57 T-Score Conversions'!A$3:B$35,2,TRUE)</f>
        <v>57.4</v>
      </c>
      <c r="CP1350" s="39" t="str">
        <f t="shared" si="21"/>
        <v>Moderate</v>
      </c>
      <c r="CQ1350" s="40">
        <f>VLOOKUP(CD1350,'PROMIS 57 T-Score Conversions'!E$3:F$35,2,TRUE)</f>
        <v>62.1</v>
      </c>
      <c r="CR1350" s="39" t="str">
        <f t="shared" si="22"/>
        <v>Moderate</v>
      </c>
      <c r="CS1350" s="40">
        <f>VLOOKUP(CE1350,'PROMIS 57 T-Score Conversions'!U$3:V$35,2,TRUE)</f>
        <v>49.2</v>
      </c>
      <c r="CT1350" s="39" t="str">
        <f t="shared" si="42"/>
        <v>Normal</v>
      </c>
      <c r="CU1350" s="40">
        <f>VLOOKUP(CF1350,'PROMIS 57 T-Score Conversions'!Y$3:Z$35,2,TRUE)</f>
        <v>44.2</v>
      </c>
      <c r="CV1350" s="39" t="str">
        <f t="shared" si="24"/>
        <v>Normal</v>
      </c>
      <c r="CW1350" s="40">
        <f>vlookup(CG1350,'PROMIS 57 T-Score Conversions'!M$3:N$35,2,TRUE)</f>
        <v>49.9</v>
      </c>
      <c r="CX1350" s="39" t="str">
        <f t="shared" si="25"/>
        <v>Normal</v>
      </c>
      <c r="CY1350" s="40">
        <f>VLOOKup(CH1350,'PROMIS 57 T-Score Conversions'!I$3:J$35,2,TRUE)</f>
        <v>58.1</v>
      </c>
      <c r="CZ1350" s="39" t="str">
        <f t="shared" si="26"/>
        <v>Mild</v>
      </c>
      <c r="DA1350" s="37">
        <f>VLOOKUP(CJ1350,'PROMIS 57 T-Score Conversions'!AC$3:AD$35,2,TRUE)</f>
        <v>44.43</v>
      </c>
      <c r="DB1350" s="44" t="str">
        <f t="shared" si="30"/>
        <v>Mild</v>
      </c>
      <c r="DC1350" s="40">
        <f>VLOOKUP(CK1350,'PROMIS 57 T-Score Conversions'!AG$3:AH$35,2,TRUE)</f>
        <v>40.71</v>
      </c>
      <c r="DD1350" s="39" t="str">
        <f t="shared" si="31"/>
        <v>Normal</v>
      </c>
    </row>
    <row r="1351">
      <c r="A1351" s="1" t="b">
        <v>1</v>
      </c>
      <c r="B1351" s="1" t="b">
        <v>1</v>
      </c>
      <c r="C1351" s="20">
        <v>44313.628749131945</v>
      </c>
      <c r="D1351" s="1" t="s">
        <v>448</v>
      </c>
      <c r="E1351" s="1">
        <v>2264.0</v>
      </c>
      <c r="F1351" s="1">
        <v>5.0</v>
      </c>
      <c r="G1351" s="1">
        <v>5.0</v>
      </c>
      <c r="H1351" s="1">
        <v>5.0</v>
      </c>
      <c r="I1351" s="1">
        <v>5.0</v>
      </c>
      <c r="J1351" s="1">
        <v>4.0</v>
      </c>
      <c r="K1351" s="1">
        <v>5.0</v>
      </c>
      <c r="L1351" s="1">
        <v>5.0</v>
      </c>
      <c r="M1351" s="1">
        <v>5.0</v>
      </c>
      <c r="N1351" s="1">
        <v>2.0</v>
      </c>
      <c r="O1351" s="1">
        <v>2.0</v>
      </c>
      <c r="P1351" s="1">
        <v>1.0</v>
      </c>
      <c r="Q1351" s="1">
        <v>1.0</v>
      </c>
      <c r="R1351" s="1">
        <v>2.0</v>
      </c>
      <c r="S1351" s="1">
        <v>1.0</v>
      </c>
      <c r="T1351" s="1">
        <v>2.0</v>
      </c>
      <c r="U1351" s="1">
        <v>1.0</v>
      </c>
      <c r="V1351" s="1">
        <v>1.0</v>
      </c>
      <c r="W1351" s="1">
        <v>1.0</v>
      </c>
      <c r="X1351" s="1">
        <v>1.0</v>
      </c>
      <c r="Y1351" s="1">
        <v>1.0</v>
      </c>
      <c r="Z1351" s="1">
        <v>1.0</v>
      </c>
      <c r="AA1351" s="1">
        <v>1.0</v>
      </c>
      <c r="AB1351" s="1">
        <v>1.0</v>
      </c>
      <c r="AC1351" s="1">
        <v>1.0</v>
      </c>
      <c r="AD1351" s="1">
        <v>3.0</v>
      </c>
      <c r="AE1351" s="1">
        <v>2.0</v>
      </c>
      <c r="AF1351" s="1">
        <v>2.0</v>
      </c>
      <c r="AG1351" s="1">
        <v>2.0</v>
      </c>
      <c r="AH1351" s="1">
        <v>2.0</v>
      </c>
      <c r="AI1351" s="1">
        <v>1.0</v>
      </c>
      <c r="AJ1351" s="1">
        <v>2.0</v>
      </c>
      <c r="AK1351" s="1">
        <v>2.0</v>
      </c>
      <c r="AL1351" s="1">
        <v>3.0</v>
      </c>
      <c r="AM1351" s="1">
        <v>3.0</v>
      </c>
      <c r="AN1351" s="1">
        <v>3.0</v>
      </c>
      <c r="AO1351" s="1">
        <v>1.0</v>
      </c>
      <c r="AP1351" s="1">
        <v>2.0</v>
      </c>
      <c r="AQ1351" s="1">
        <v>2.0</v>
      </c>
      <c r="AR1351" s="1">
        <v>1.0</v>
      </c>
      <c r="AS1351" s="1">
        <v>3.0</v>
      </c>
      <c r="AT1351" s="1">
        <v>4.0</v>
      </c>
      <c r="AU1351" s="1">
        <v>4.0</v>
      </c>
      <c r="AV1351" s="1">
        <v>4.0</v>
      </c>
      <c r="AW1351" s="1">
        <v>5.0</v>
      </c>
      <c r="AX1351" s="1">
        <v>5.0</v>
      </c>
      <c r="AY1351" s="1">
        <v>5.0</v>
      </c>
      <c r="AZ1351" s="1">
        <v>5.0</v>
      </c>
      <c r="BA1351" s="1">
        <v>5.0</v>
      </c>
      <c r="BB1351" s="1">
        <v>1.0</v>
      </c>
      <c r="BC1351" s="1">
        <v>1.0</v>
      </c>
      <c r="BD1351" s="1">
        <v>1.0</v>
      </c>
      <c r="BE1351" s="1">
        <v>1.0</v>
      </c>
      <c r="BF1351" s="1">
        <v>1.0</v>
      </c>
      <c r="BG1351" s="1">
        <v>1.0</v>
      </c>
      <c r="BH1351" s="1">
        <v>1.0</v>
      </c>
      <c r="BI1351" s="1">
        <v>1.0</v>
      </c>
      <c r="BJ1351" s="1">
        <v>1.0</v>
      </c>
      <c r="BK1351" s="1">
        <v>3.0</v>
      </c>
      <c r="BL1351" s="1">
        <v>4.0</v>
      </c>
      <c r="BM1351" s="1">
        <v>4.0</v>
      </c>
      <c r="BN1351" s="1">
        <v>2.0</v>
      </c>
      <c r="BO1351" s="1">
        <v>3.0</v>
      </c>
      <c r="BP1351" s="1">
        <v>4.0</v>
      </c>
      <c r="BQ1351" s="1">
        <v>5.0</v>
      </c>
      <c r="BR1351" s="1">
        <v>5.0</v>
      </c>
      <c r="BS1351" s="1">
        <v>2.0</v>
      </c>
      <c r="BT1351" s="1">
        <v>2.0</v>
      </c>
      <c r="BU1351" s="1">
        <v>2.0</v>
      </c>
      <c r="BV1351" s="1">
        <v>2.0</v>
      </c>
      <c r="BW1351" s="1">
        <v>1.0</v>
      </c>
      <c r="BX1351" s="1">
        <v>2.0</v>
      </c>
      <c r="BY1351" s="1">
        <v>1.0</v>
      </c>
      <c r="BZ1351" s="1">
        <v>1.0</v>
      </c>
      <c r="CA1351" s="64">
        <f t="shared" si="32"/>
        <v>182</v>
      </c>
      <c r="CB1351" s="45">
        <f t="shared" si="33"/>
        <v>39</v>
      </c>
      <c r="CC1351" s="45">
        <f t="shared" si="34"/>
        <v>12</v>
      </c>
      <c r="CD1351" s="45">
        <f t="shared" si="35"/>
        <v>8</v>
      </c>
      <c r="CE1351" s="45">
        <f t="shared" si="36"/>
        <v>16</v>
      </c>
      <c r="CF1351" s="45">
        <f t="shared" si="37"/>
        <v>18</v>
      </c>
      <c r="CG1351" s="45">
        <f t="shared" si="38"/>
        <v>37</v>
      </c>
      <c r="CH1351" s="45">
        <f t="shared" si="39"/>
        <v>8</v>
      </c>
      <c r="CI1351" s="45">
        <f t="shared" si="40"/>
        <v>0.1</v>
      </c>
      <c r="CJ1351">
        <f t="shared" si="10"/>
        <v>30</v>
      </c>
      <c r="CK1351" s="45">
        <f t="shared" si="41"/>
        <v>13</v>
      </c>
      <c r="CM1351" s="40">
        <f>VLOOKUP(CB1351,'PROMIS 57 T-Score Conversions'!Q$3:R$35,2,TRUE)</f>
        <v>53</v>
      </c>
      <c r="CN1351" s="44" t="str">
        <f t="shared" si="20"/>
        <v>Normal</v>
      </c>
      <c r="CO1351" s="40">
        <f>VLOOKUP(CC1351,'PROMIS 57 T-Score Conversions'!A$3:B$35,2,TRUE)</f>
        <v>49.4</v>
      </c>
      <c r="CP1351" s="39" t="str">
        <f t="shared" si="21"/>
        <v>Normal</v>
      </c>
      <c r="CQ1351" s="40">
        <f>VLOOKUP(CD1351,'PROMIS 57 T-Score Conversions'!E$3:F$35,2,TRUE)</f>
        <v>38.2</v>
      </c>
      <c r="CR1351" s="39" t="str">
        <f t="shared" si="22"/>
        <v>Normal</v>
      </c>
      <c r="CS1351" s="40">
        <f>VLOOKUP(CE1351,'PROMIS 57 T-Score Conversions'!U$3:V$35,2,TRUE)</f>
        <v>49.2</v>
      </c>
      <c r="CT1351" s="39" t="str">
        <f t="shared" si="42"/>
        <v>Normal</v>
      </c>
      <c r="CU1351" s="40">
        <f>VLOOKUP(CF1351,'PROMIS 57 T-Score Conversions'!Y$3:Z$35,2,TRUE)</f>
        <v>47.9</v>
      </c>
      <c r="CV1351" s="39" t="str">
        <f t="shared" si="24"/>
        <v>Normal</v>
      </c>
      <c r="CW1351" s="40">
        <f>vlookup(CG1351,'PROMIS 57 T-Score Conversions'!M$3:N$35,2,TRUE)</f>
        <v>56.8</v>
      </c>
      <c r="CX1351" s="39" t="str">
        <f t="shared" si="25"/>
        <v>Normal</v>
      </c>
      <c r="CY1351" s="40">
        <f>VLOOKup(CH1351,'PROMIS 57 T-Score Conversions'!I$3:J$35,2,TRUE)</f>
        <v>40.7</v>
      </c>
      <c r="CZ1351" s="39" t="str">
        <f t="shared" si="26"/>
        <v>Normal</v>
      </c>
      <c r="DA1351" s="37">
        <f>VLOOKUP(CJ1351,'PROMIS 57 T-Score Conversions'!AC$3:AD$35,2,TRUE)</f>
        <v>45.31</v>
      </c>
      <c r="DB1351" s="44" t="str">
        <f t="shared" si="30"/>
        <v>Normal</v>
      </c>
      <c r="DC1351" s="40">
        <f>VLOOKUP(CK1351,'PROMIS 57 T-Score Conversions'!AG$3:AH$35,2,TRUE)</f>
        <v>32.87</v>
      </c>
      <c r="DD1351" s="39" t="str">
        <f t="shared" si="31"/>
        <v>Normal</v>
      </c>
    </row>
    <row r="1352">
      <c r="A1352" s="1" t="b">
        <v>1</v>
      </c>
      <c r="B1352" s="1" t="b">
        <v>1</v>
      </c>
      <c r="C1352" s="20">
        <v>44314.518086111115</v>
      </c>
      <c r="D1352" s="1" t="s">
        <v>372</v>
      </c>
      <c r="E1352" s="1">
        <v>2170.0</v>
      </c>
      <c r="F1352" s="1">
        <v>5.0</v>
      </c>
      <c r="G1352" s="1">
        <v>5.0</v>
      </c>
      <c r="H1352" s="1">
        <v>4.0</v>
      </c>
      <c r="I1352" s="1">
        <v>4.0</v>
      </c>
      <c r="J1352" s="1">
        <v>4.0</v>
      </c>
      <c r="K1352" s="1">
        <v>5.0</v>
      </c>
      <c r="L1352" s="1">
        <v>5.0</v>
      </c>
      <c r="M1352" s="1">
        <v>3.0</v>
      </c>
      <c r="N1352" s="1">
        <v>2.0</v>
      </c>
      <c r="O1352" s="1">
        <v>1.0</v>
      </c>
      <c r="P1352" s="1">
        <v>1.0</v>
      </c>
      <c r="Q1352" s="1">
        <v>2.0</v>
      </c>
      <c r="R1352" s="1">
        <v>3.0</v>
      </c>
      <c r="S1352" s="1">
        <v>3.0</v>
      </c>
      <c r="T1352" s="1">
        <v>3.0</v>
      </c>
      <c r="U1352" s="1">
        <v>4.0</v>
      </c>
      <c r="V1352" s="1">
        <v>1.0</v>
      </c>
      <c r="W1352" s="1">
        <v>1.0</v>
      </c>
      <c r="X1352" s="1">
        <v>2.0</v>
      </c>
      <c r="Y1352" s="1">
        <v>1.0</v>
      </c>
      <c r="Z1352" s="1">
        <v>2.0</v>
      </c>
      <c r="AA1352" s="1">
        <v>3.0</v>
      </c>
      <c r="AB1352" s="1">
        <v>4.0</v>
      </c>
      <c r="AC1352" s="1">
        <v>2.0</v>
      </c>
      <c r="AD1352" s="1">
        <v>4.0</v>
      </c>
      <c r="AE1352" s="1">
        <v>2.0</v>
      </c>
      <c r="AF1352" s="1">
        <v>3.0</v>
      </c>
      <c r="AG1352" s="1">
        <v>3.0</v>
      </c>
      <c r="AH1352" s="1">
        <v>2.0</v>
      </c>
      <c r="AI1352" s="1">
        <v>2.0</v>
      </c>
      <c r="AJ1352" s="1">
        <v>4.0</v>
      </c>
      <c r="AK1352" s="1">
        <v>2.0</v>
      </c>
      <c r="AL1352" s="1">
        <v>1.0</v>
      </c>
      <c r="AM1352" s="1">
        <v>3.0</v>
      </c>
      <c r="AN1352" s="1">
        <v>1.0</v>
      </c>
      <c r="AO1352" s="1">
        <v>3.0</v>
      </c>
      <c r="AP1352" s="1">
        <v>1.0</v>
      </c>
      <c r="AQ1352" s="1">
        <v>3.0</v>
      </c>
      <c r="AR1352" s="1">
        <v>1.0</v>
      </c>
      <c r="AS1352" s="1">
        <v>2.0</v>
      </c>
      <c r="AT1352" s="1">
        <v>5.0</v>
      </c>
      <c r="AU1352" s="1">
        <v>4.0</v>
      </c>
      <c r="AV1352" s="1">
        <v>5.0</v>
      </c>
      <c r="AW1352" s="1">
        <v>4.0</v>
      </c>
      <c r="AX1352" s="1">
        <v>4.0</v>
      </c>
      <c r="AY1352" s="1">
        <v>5.0</v>
      </c>
      <c r="AZ1352" s="1">
        <v>5.0</v>
      </c>
      <c r="BA1352" s="1">
        <v>5.0</v>
      </c>
      <c r="BB1352" s="1">
        <v>2.0</v>
      </c>
      <c r="BC1352" s="1">
        <v>2.0</v>
      </c>
      <c r="BD1352" s="1">
        <v>1.0</v>
      </c>
      <c r="BE1352" s="1">
        <v>1.0</v>
      </c>
      <c r="BF1352" s="1">
        <v>3.0</v>
      </c>
      <c r="BG1352" s="1">
        <v>2.0</v>
      </c>
      <c r="BH1352" s="1">
        <v>3.0</v>
      </c>
      <c r="BI1352" s="1">
        <v>1.0</v>
      </c>
      <c r="BJ1352" s="1">
        <v>3.0</v>
      </c>
      <c r="BK1352" s="1">
        <v>5.0</v>
      </c>
      <c r="BL1352" s="1">
        <v>4.0</v>
      </c>
      <c r="BM1352" s="1">
        <v>5.0</v>
      </c>
      <c r="BN1352" s="1">
        <v>5.0</v>
      </c>
      <c r="BO1352" s="1">
        <v>5.0</v>
      </c>
      <c r="BP1352" s="1">
        <v>5.0</v>
      </c>
      <c r="BQ1352" s="1">
        <v>5.0</v>
      </c>
      <c r="BR1352" s="1">
        <v>5.0</v>
      </c>
      <c r="BS1352" s="1">
        <v>3.0</v>
      </c>
      <c r="BT1352" s="1">
        <v>1.0</v>
      </c>
      <c r="BU1352" s="1">
        <v>3.0</v>
      </c>
      <c r="BV1352" s="1">
        <v>1.0</v>
      </c>
      <c r="BW1352" s="1">
        <v>1.0</v>
      </c>
      <c r="BX1352" s="1">
        <v>3.0</v>
      </c>
      <c r="BY1352" s="1">
        <v>1.0</v>
      </c>
      <c r="BZ1352" s="1">
        <v>1.0</v>
      </c>
      <c r="CA1352" s="64">
        <f t="shared" si="32"/>
        <v>215</v>
      </c>
      <c r="CB1352" s="45">
        <f t="shared" si="33"/>
        <v>35</v>
      </c>
      <c r="CC1352" s="45">
        <f t="shared" si="34"/>
        <v>19</v>
      </c>
      <c r="CD1352" s="45">
        <f t="shared" si="35"/>
        <v>16</v>
      </c>
      <c r="CE1352" s="45">
        <f t="shared" si="36"/>
        <v>22</v>
      </c>
      <c r="CF1352" s="45">
        <f t="shared" si="37"/>
        <v>15</v>
      </c>
      <c r="CG1352" s="45">
        <f t="shared" si="38"/>
        <v>37</v>
      </c>
      <c r="CH1352" s="45">
        <f t="shared" si="39"/>
        <v>15</v>
      </c>
      <c r="CI1352" s="45">
        <f t="shared" si="40"/>
        <v>0.3</v>
      </c>
      <c r="CJ1352">
        <f t="shared" si="10"/>
        <v>39</v>
      </c>
      <c r="CK1352" s="45">
        <f t="shared" si="41"/>
        <v>14</v>
      </c>
      <c r="CM1352" s="40">
        <f>VLOOKUP(CB1352,'PROMIS 57 T-Score Conversions'!Q$3:R$35,2,TRUE)</f>
        <v>46.7</v>
      </c>
      <c r="CN1352" s="44" t="str">
        <f t="shared" si="20"/>
        <v>Normal</v>
      </c>
      <c r="CO1352" s="40">
        <f>VLOOKUP(CC1352,'PROMIS 57 T-Score Conversions'!A$3:B$35,2,TRUE)</f>
        <v>57.4</v>
      </c>
      <c r="CP1352" s="39" t="str">
        <f t="shared" si="21"/>
        <v>Moderate</v>
      </c>
      <c r="CQ1352" s="40">
        <f>VLOOKUP(CD1352,'PROMIS 57 T-Score Conversions'!E$3:F$35,2,TRUE)</f>
        <v>55.1</v>
      </c>
      <c r="CR1352" s="39" t="str">
        <f t="shared" si="22"/>
        <v>Mild</v>
      </c>
      <c r="CS1352" s="40">
        <f>VLOOKUP(CE1352,'PROMIS 57 T-Score Conversions'!U$3:V$35,2,TRUE)</f>
        <v>55.6</v>
      </c>
      <c r="CT1352" s="39" t="str">
        <f t="shared" si="42"/>
        <v>Mild</v>
      </c>
      <c r="CU1352" s="40">
        <f>VLOOKUP(CF1352,'PROMIS 57 T-Score Conversions'!Y$3:Z$35,2,TRUE)</f>
        <v>44.2</v>
      </c>
      <c r="CV1352" s="39" t="str">
        <f t="shared" si="24"/>
        <v>Normal</v>
      </c>
      <c r="CW1352" s="40">
        <f>vlookup(CG1352,'PROMIS 57 T-Score Conversions'!M$3:N$35,2,TRUE)</f>
        <v>56.8</v>
      </c>
      <c r="CX1352" s="39" t="str">
        <f t="shared" si="25"/>
        <v>Normal</v>
      </c>
      <c r="CY1352" s="40">
        <f>VLOOKup(CH1352,'PROMIS 57 T-Score Conversions'!I$3:J$35,2,TRUE)</f>
        <v>55</v>
      </c>
      <c r="CZ1352" s="39" t="str">
        <f t="shared" si="26"/>
        <v>Mild</v>
      </c>
      <c r="DA1352" s="37">
        <f>VLOOKUP(CJ1352,'PROMIS 57 T-Score Conversions'!AC$3:AD$35,2,TRUE)</f>
        <v>58.08</v>
      </c>
      <c r="DB1352" s="44" t="str">
        <f t="shared" si="30"/>
        <v>Normal</v>
      </c>
      <c r="DC1352" s="40">
        <f>VLOOKUP(CK1352,'PROMIS 57 T-Score Conversions'!AG$3:AH$35,2,TRUE)</f>
        <v>34.01</v>
      </c>
      <c r="DD1352" s="39" t="str">
        <f t="shared" si="31"/>
        <v>Normal</v>
      </c>
    </row>
    <row r="1353">
      <c r="A1353" s="1" t="b">
        <v>1</v>
      </c>
      <c r="B1353" s="1" t="b">
        <v>1</v>
      </c>
      <c r="C1353" s="20">
        <v>44314.67827583333</v>
      </c>
      <c r="D1353" s="1" t="s">
        <v>690</v>
      </c>
      <c r="E1353" s="1">
        <v>2565.0</v>
      </c>
      <c r="F1353" s="1">
        <v>3.0</v>
      </c>
      <c r="G1353" s="1">
        <v>3.0</v>
      </c>
      <c r="H1353" s="1">
        <v>3.0</v>
      </c>
      <c r="I1353" s="1">
        <v>3.0</v>
      </c>
      <c r="J1353" s="1">
        <v>4.0</v>
      </c>
      <c r="K1353" s="1">
        <v>3.0</v>
      </c>
      <c r="L1353" s="1">
        <v>4.0</v>
      </c>
      <c r="M1353" s="1">
        <v>5.0</v>
      </c>
      <c r="N1353" s="1">
        <v>4.0</v>
      </c>
      <c r="O1353" s="1">
        <v>3.0</v>
      </c>
      <c r="P1353" s="1">
        <v>4.0</v>
      </c>
      <c r="Q1353" s="1">
        <v>4.0</v>
      </c>
      <c r="R1353" s="1">
        <v>4.0</v>
      </c>
      <c r="S1353" s="1">
        <v>4.0</v>
      </c>
      <c r="T1353" s="1">
        <v>4.0</v>
      </c>
      <c r="U1353" s="1">
        <v>4.0</v>
      </c>
      <c r="V1353" s="1">
        <v>3.0</v>
      </c>
      <c r="W1353" s="1">
        <v>4.0</v>
      </c>
      <c r="X1353" s="1">
        <v>3.0</v>
      </c>
      <c r="Y1353" s="1">
        <v>3.0</v>
      </c>
      <c r="Z1353" s="1">
        <v>1.0</v>
      </c>
      <c r="AA1353" s="1">
        <v>3.0</v>
      </c>
      <c r="AB1353" s="1">
        <v>1.0</v>
      </c>
      <c r="AC1353" s="1">
        <v>3.0</v>
      </c>
      <c r="AD1353" s="1">
        <v>5.0</v>
      </c>
      <c r="AE1353" s="1">
        <v>4.0</v>
      </c>
      <c r="AF1353" s="1">
        <v>4.0</v>
      </c>
      <c r="AG1353" s="1">
        <v>3.0</v>
      </c>
      <c r="AH1353" s="1">
        <v>3.0</v>
      </c>
      <c r="AI1353" s="1">
        <v>3.0</v>
      </c>
      <c r="AJ1353" s="1">
        <v>4.0</v>
      </c>
      <c r="AK1353" s="1">
        <v>3.0</v>
      </c>
      <c r="AL1353" s="1">
        <v>4.0</v>
      </c>
      <c r="AM1353" s="1">
        <v>5.0</v>
      </c>
      <c r="AN1353" s="1">
        <v>4.0</v>
      </c>
      <c r="AO1353" s="1">
        <v>5.0</v>
      </c>
      <c r="AP1353" s="1">
        <v>4.0</v>
      </c>
      <c r="AQ1353" s="1">
        <v>4.0</v>
      </c>
      <c r="AR1353" s="1">
        <v>3.0</v>
      </c>
      <c r="AS1353" s="1">
        <v>3.0</v>
      </c>
      <c r="AT1353" s="1">
        <v>4.0</v>
      </c>
      <c r="AU1353" s="1">
        <v>4.0</v>
      </c>
      <c r="AV1353" s="1">
        <v>4.0</v>
      </c>
      <c r="AW1353" s="1">
        <v>4.0</v>
      </c>
      <c r="AX1353" s="1">
        <v>4.0</v>
      </c>
      <c r="AY1353" s="1">
        <v>4.0</v>
      </c>
      <c r="AZ1353" s="1">
        <v>4.0</v>
      </c>
      <c r="BA1353" s="1">
        <v>4.0</v>
      </c>
      <c r="BB1353" s="1">
        <v>3.0</v>
      </c>
      <c r="BC1353" s="1">
        <v>3.0</v>
      </c>
      <c r="BD1353" s="1">
        <v>3.0</v>
      </c>
      <c r="BE1353" s="1">
        <v>3.0</v>
      </c>
      <c r="BF1353" s="1">
        <v>3.0</v>
      </c>
      <c r="BG1353" s="1">
        <v>3.0</v>
      </c>
      <c r="BH1353" s="1">
        <v>3.0</v>
      </c>
      <c r="BI1353" s="1">
        <v>3.0</v>
      </c>
      <c r="BJ1353" s="1">
        <v>6.0</v>
      </c>
      <c r="BK1353" s="1">
        <v>3.0</v>
      </c>
      <c r="BL1353" s="1">
        <v>3.0</v>
      </c>
      <c r="BM1353" s="1">
        <v>3.0</v>
      </c>
      <c r="BN1353" s="1">
        <v>3.0</v>
      </c>
      <c r="BO1353" s="1">
        <v>4.0</v>
      </c>
      <c r="BP1353" s="1">
        <v>3.0</v>
      </c>
      <c r="BQ1353" s="1">
        <v>3.0</v>
      </c>
      <c r="BR1353" s="1">
        <v>3.0</v>
      </c>
      <c r="BS1353" s="1">
        <v>3.0</v>
      </c>
      <c r="BT1353" s="1">
        <v>4.0</v>
      </c>
      <c r="BU1353" s="1">
        <v>4.0</v>
      </c>
      <c r="BV1353" s="1">
        <v>4.0</v>
      </c>
      <c r="BW1353" s="1">
        <v>3.0</v>
      </c>
      <c r="BX1353" s="1">
        <v>3.0</v>
      </c>
      <c r="BY1353" s="1">
        <v>3.0</v>
      </c>
      <c r="BZ1353" s="1">
        <v>4.0</v>
      </c>
      <c r="CA1353" s="64">
        <f t="shared" si="32"/>
        <v>256</v>
      </c>
      <c r="CB1353" s="45">
        <f t="shared" si="33"/>
        <v>28</v>
      </c>
      <c r="CC1353" s="45">
        <f t="shared" si="34"/>
        <v>31</v>
      </c>
      <c r="CD1353" s="45">
        <f t="shared" si="35"/>
        <v>21</v>
      </c>
      <c r="CE1353" s="45">
        <f t="shared" si="36"/>
        <v>29</v>
      </c>
      <c r="CF1353" s="45">
        <f t="shared" si="37"/>
        <v>32</v>
      </c>
      <c r="CG1353" s="45">
        <f t="shared" si="38"/>
        <v>32</v>
      </c>
      <c r="CH1353" s="45">
        <f t="shared" si="39"/>
        <v>24</v>
      </c>
      <c r="CI1353" s="45">
        <f t="shared" si="40"/>
        <v>0.6</v>
      </c>
      <c r="CJ1353">
        <f t="shared" si="10"/>
        <v>25</v>
      </c>
      <c r="CK1353" s="45">
        <f t="shared" si="41"/>
        <v>28</v>
      </c>
      <c r="CM1353" s="40">
        <f>VLOOKUP(CB1353,'PROMIS 57 T-Score Conversions'!Q$3:R$35,2,TRUE)</f>
        <v>40.8</v>
      </c>
      <c r="CN1353" s="44" t="str">
        <f t="shared" si="20"/>
        <v>Mild</v>
      </c>
      <c r="CO1353" s="40">
        <f>VLOOKUP(CC1353,'PROMIS 57 T-Score Conversions'!A$3:B$35,2,TRUE)</f>
        <v>69.8</v>
      </c>
      <c r="CP1353" s="39" t="str">
        <f t="shared" si="21"/>
        <v>Severe</v>
      </c>
      <c r="CQ1353" s="40">
        <f>VLOOKUP(CD1353,'PROMIS 57 T-Score Conversions'!E$3:F$35,2,TRUE)</f>
        <v>59.4</v>
      </c>
      <c r="CR1353" s="39" t="str">
        <f t="shared" si="22"/>
        <v>Mild</v>
      </c>
      <c r="CS1353" s="40">
        <f>VLOOKUP(CE1353,'PROMIS 57 T-Score Conversions'!U$3:V$35,2,TRUE)</f>
        <v>62.3</v>
      </c>
      <c r="CT1353" s="39" t="str">
        <f t="shared" si="42"/>
        <v>Moderate</v>
      </c>
      <c r="CU1353" s="40">
        <f>VLOOKUP(CF1353,'PROMIS 57 T-Score Conversions'!Y$3:Z$35,2,TRUE)</f>
        <v>62.6</v>
      </c>
      <c r="CV1353" s="39" t="str">
        <f t="shared" si="24"/>
        <v>Moderate</v>
      </c>
      <c r="CW1353" s="40">
        <f>vlookup(CG1353,'PROMIS 57 T-Score Conversions'!M$3:N$35,2,TRUE)</f>
        <v>51.7</v>
      </c>
      <c r="CX1353" s="39" t="str">
        <f t="shared" si="25"/>
        <v>Normal</v>
      </c>
      <c r="CY1353" s="40">
        <f>VLOOKup(CH1353,'PROMIS 57 T-Score Conversions'!I$3:J$35,2,TRUE)</f>
        <v>61.5</v>
      </c>
      <c r="CZ1353" s="39" t="str">
        <f t="shared" si="26"/>
        <v>Moderate</v>
      </c>
      <c r="DA1353" s="37">
        <f>VLOOKUP(CJ1353,'PROMIS 57 T-Score Conversions'!AC$3:AD$35,2,TRUE)</f>
        <v>41.09</v>
      </c>
      <c r="DB1353" s="44" t="str">
        <f t="shared" si="30"/>
        <v>Mild</v>
      </c>
      <c r="DC1353" s="40">
        <f>VLOOKUP(CK1353,'PROMIS 57 T-Score Conversions'!AG$3:AH$35,2,TRUE)</f>
        <v>47.18</v>
      </c>
      <c r="DD1353" s="39" t="str">
        <f t="shared" si="31"/>
        <v>Normal</v>
      </c>
    </row>
    <row r="1354">
      <c r="A1354" s="1" t="b">
        <v>1</v>
      </c>
      <c r="B1354" s="1" t="b">
        <v>1</v>
      </c>
      <c r="C1354" s="20">
        <v>44315.49751282408</v>
      </c>
      <c r="D1354" s="1" t="s">
        <v>564</v>
      </c>
      <c r="E1354" s="1">
        <v>2398.0</v>
      </c>
      <c r="F1354" s="1">
        <v>4.0</v>
      </c>
      <c r="G1354" s="1">
        <v>5.0</v>
      </c>
      <c r="H1354" s="1">
        <v>5.0</v>
      </c>
      <c r="I1354" s="1">
        <v>4.0</v>
      </c>
      <c r="J1354" s="1">
        <v>1.0</v>
      </c>
      <c r="K1354" s="1">
        <v>4.0</v>
      </c>
      <c r="L1354" s="1">
        <v>4.0</v>
      </c>
      <c r="M1354" s="1">
        <v>3.0</v>
      </c>
      <c r="N1354" s="1">
        <v>1.0</v>
      </c>
      <c r="O1354" s="1">
        <v>2.0</v>
      </c>
      <c r="P1354" s="1">
        <v>1.0</v>
      </c>
      <c r="Q1354" s="1">
        <v>3.0</v>
      </c>
      <c r="R1354" s="1">
        <v>2.0</v>
      </c>
      <c r="S1354" s="1">
        <v>1.0</v>
      </c>
      <c r="T1354" s="1">
        <v>2.0</v>
      </c>
      <c r="U1354" s="1">
        <v>4.0</v>
      </c>
      <c r="V1354" s="1">
        <v>1.0</v>
      </c>
      <c r="W1354" s="1">
        <v>1.0</v>
      </c>
      <c r="X1354" s="1">
        <v>2.0</v>
      </c>
      <c r="Y1354" s="1">
        <v>1.0</v>
      </c>
      <c r="Z1354" s="1">
        <v>1.0</v>
      </c>
      <c r="AA1354" s="1">
        <v>2.0</v>
      </c>
      <c r="AB1354" s="1">
        <v>1.0</v>
      </c>
      <c r="AC1354" s="1">
        <v>1.0</v>
      </c>
      <c r="AD1354" s="1">
        <v>4.0</v>
      </c>
      <c r="AE1354" s="1">
        <v>4.0</v>
      </c>
      <c r="AF1354" s="1">
        <v>3.0</v>
      </c>
      <c r="AG1354" s="1">
        <v>3.0</v>
      </c>
      <c r="AH1354" s="1">
        <v>4.0</v>
      </c>
      <c r="AI1354" s="1">
        <v>4.0</v>
      </c>
      <c r="AJ1354" s="1">
        <v>4.0</v>
      </c>
      <c r="AK1354" s="1">
        <v>4.0</v>
      </c>
      <c r="AL1354" s="1">
        <v>3.0</v>
      </c>
      <c r="AM1354" s="1">
        <v>2.0</v>
      </c>
      <c r="AN1354" s="1">
        <v>2.0</v>
      </c>
      <c r="AO1354" s="1">
        <v>2.0</v>
      </c>
      <c r="AP1354" s="1">
        <v>3.0</v>
      </c>
      <c r="AQ1354" s="1">
        <v>2.0</v>
      </c>
      <c r="AR1354" s="1">
        <v>2.0</v>
      </c>
      <c r="AS1354" s="1">
        <v>3.0</v>
      </c>
      <c r="AT1354" s="1">
        <v>2.0</v>
      </c>
      <c r="AU1354" s="1">
        <v>2.0</v>
      </c>
      <c r="AV1354" s="1">
        <v>2.0</v>
      </c>
      <c r="AW1354" s="1">
        <v>2.0</v>
      </c>
      <c r="AX1354" s="1">
        <v>1.0</v>
      </c>
      <c r="AY1354" s="1">
        <v>2.0</v>
      </c>
      <c r="AZ1354" s="1">
        <v>2.0</v>
      </c>
      <c r="BA1354" s="1">
        <v>2.0</v>
      </c>
      <c r="BB1354" s="1">
        <v>3.0</v>
      </c>
      <c r="BC1354" s="1">
        <v>2.0</v>
      </c>
      <c r="BD1354" s="1">
        <v>2.0</v>
      </c>
      <c r="BE1354" s="1">
        <v>2.0</v>
      </c>
      <c r="BF1354" s="1">
        <v>4.0</v>
      </c>
      <c r="BG1354" s="1">
        <v>3.0</v>
      </c>
      <c r="BH1354" s="1">
        <v>3.0</v>
      </c>
      <c r="BI1354" s="1">
        <v>3.0</v>
      </c>
      <c r="BJ1354" s="1">
        <v>4.0</v>
      </c>
      <c r="BK1354" s="1">
        <v>2.0</v>
      </c>
      <c r="BL1354" s="1">
        <v>2.0</v>
      </c>
      <c r="BM1354" s="1">
        <v>3.0</v>
      </c>
      <c r="BN1354" s="1">
        <v>3.0</v>
      </c>
      <c r="BO1354" s="1">
        <v>3.0</v>
      </c>
      <c r="BP1354" s="1">
        <v>2.0</v>
      </c>
      <c r="BQ1354" s="1">
        <v>2.0</v>
      </c>
      <c r="BR1354" s="1">
        <v>2.0</v>
      </c>
      <c r="BS1354" s="1">
        <v>4.0</v>
      </c>
      <c r="BT1354" s="1">
        <v>5.0</v>
      </c>
      <c r="BU1354" s="1">
        <v>4.0</v>
      </c>
      <c r="BV1354" s="1">
        <v>3.0</v>
      </c>
      <c r="BW1354" s="1">
        <v>5.0</v>
      </c>
      <c r="BX1354" s="1">
        <v>4.0</v>
      </c>
      <c r="BY1354" s="1">
        <v>4.0</v>
      </c>
      <c r="BZ1354" s="1">
        <v>4.0</v>
      </c>
      <c r="CA1354" s="64">
        <f t="shared" si="32"/>
        <v>198</v>
      </c>
      <c r="CB1354" s="45">
        <f t="shared" si="33"/>
        <v>30</v>
      </c>
      <c r="CC1354" s="45">
        <f t="shared" si="34"/>
        <v>16</v>
      </c>
      <c r="CD1354" s="45">
        <f t="shared" si="35"/>
        <v>10</v>
      </c>
      <c r="CE1354" s="45">
        <f t="shared" si="36"/>
        <v>30</v>
      </c>
      <c r="CF1354" s="45">
        <f t="shared" si="37"/>
        <v>19</v>
      </c>
      <c r="CG1354" s="45">
        <f t="shared" si="38"/>
        <v>15</v>
      </c>
      <c r="CH1354" s="45">
        <f t="shared" si="39"/>
        <v>22</v>
      </c>
      <c r="CI1354" s="45">
        <f t="shared" si="40"/>
        <v>0.4</v>
      </c>
      <c r="CJ1354">
        <f t="shared" si="10"/>
        <v>19</v>
      </c>
      <c r="CK1354" s="45">
        <f t="shared" si="41"/>
        <v>33</v>
      </c>
      <c r="CM1354" s="40">
        <f>VLOOKUP(CB1354,'PROMIS 57 T-Score Conversions'!Q$3:R$35,2,TRUE)</f>
        <v>42.3</v>
      </c>
      <c r="CN1354" s="44" t="str">
        <f t="shared" si="20"/>
        <v>Mild</v>
      </c>
      <c r="CO1354" s="40">
        <f>VLOOKUP(CC1354,'PROMIS 57 T-Score Conversions'!A$3:B$35,2,TRUE)</f>
        <v>54.3</v>
      </c>
      <c r="CP1354" s="39" t="str">
        <f t="shared" si="21"/>
        <v>Mild</v>
      </c>
      <c r="CQ1354" s="40">
        <f>VLOOKUP(CD1354,'PROMIS 57 T-Score Conversions'!E$3:F$35,2,TRUE)</f>
        <v>47.5</v>
      </c>
      <c r="CR1354" s="39" t="str">
        <f t="shared" si="22"/>
        <v>Normal</v>
      </c>
      <c r="CS1354" s="40">
        <f>VLOOKUP(CE1354,'PROMIS 57 T-Score Conversions'!U$3:V$35,2,TRUE)</f>
        <v>63.3</v>
      </c>
      <c r="CT1354" s="39" t="str">
        <f t="shared" si="42"/>
        <v>Moderate</v>
      </c>
      <c r="CU1354" s="40">
        <f>VLOOKUP(CF1354,'PROMIS 57 T-Score Conversions'!Y$3:Z$35,2,TRUE)</f>
        <v>49</v>
      </c>
      <c r="CV1354" s="39" t="str">
        <f t="shared" si="24"/>
        <v>Normal</v>
      </c>
      <c r="CW1354" s="40">
        <f>vlookup(CG1354,'PROMIS 57 T-Score Conversions'!M$3:N$35,2,TRUE)</f>
        <v>36.2</v>
      </c>
      <c r="CX1354" s="39" t="str">
        <f t="shared" si="25"/>
        <v>Moderate</v>
      </c>
      <c r="CY1354" s="40">
        <f>VLOOKup(CH1354,'PROMIS 57 T-Score Conversions'!I$3:J$35,2,TRUE)</f>
        <v>60.2</v>
      </c>
      <c r="CZ1354" s="39" t="str">
        <f t="shared" si="26"/>
        <v>Moderate</v>
      </c>
      <c r="DA1354" s="37">
        <f>VLOOKUP(CJ1354,'PROMIS 57 T-Score Conversions'!AC$3:AD$35,2,TRUE)</f>
        <v>36.36</v>
      </c>
      <c r="DB1354" s="44" t="str">
        <f t="shared" si="30"/>
        <v>Moderate</v>
      </c>
      <c r="DC1354" s="40">
        <f>VLOOKUP(CK1354,'PROMIS 57 T-Score Conversions'!AG$3:AH$35,2,TRUE)</f>
        <v>52.42</v>
      </c>
      <c r="DD1354" s="39" t="str">
        <f t="shared" si="31"/>
        <v>Normal</v>
      </c>
    </row>
    <row r="1355">
      <c r="A1355" s="1" t="b">
        <v>1</v>
      </c>
      <c r="B1355" s="1" t="b">
        <v>1</v>
      </c>
      <c r="C1355" s="20">
        <v>44315.536975324074</v>
      </c>
      <c r="D1355" s="1" t="s">
        <v>570</v>
      </c>
      <c r="E1355" s="1">
        <v>2430.0</v>
      </c>
      <c r="F1355" s="1">
        <v>2.0</v>
      </c>
      <c r="G1355" s="1">
        <v>1.0</v>
      </c>
      <c r="H1355" s="1">
        <v>4.0</v>
      </c>
      <c r="I1355" s="1">
        <v>3.0</v>
      </c>
      <c r="J1355" s="1">
        <v>1.0</v>
      </c>
      <c r="K1355" s="1">
        <v>2.0</v>
      </c>
      <c r="L1355" s="1">
        <v>2.0</v>
      </c>
      <c r="M1355" s="1">
        <v>1.0</v>
      </c>
      <c r="N1355" s="1">
        <v>2.0</v>
      </c>
      <c r="O1355" s="1">
        <v>2.0</v>
      </c>
      <c r="P1355" s="1">
        <v>3.0</v>
      </c>
      <c r="Q1355" s="1">
        <v>2.0</v>
      </c>
      <c r="R1355" s="1">
        <v>2.0</v>
      </c>
      <c r="S1355" s="1">
        <v>2.0</v>
      </c>
      <c r="T1355" s="1">
        <v>3.0</v>
      </c>
      <c r="U1355" s="1">
        <v>3.0</v>
      </c>
      <c r="V1355" s="1">
        <v>3.0</v>
      </c>
      <c r="W1355" s="1">
        <v>3.0</v>
      </c>
      <c r="X1355" s="1">
        <v>3.0</v>
      </c>
      <c r="Y1355" s="1">
        <v>3.0</v>
      </c>
      <c r="Z1355" s="1">
        <v>3.0</v>
      </c>
      <c r="AA1355" s="1">
        <v>3.0</v>
      </c>
      <c r="AB1355" s="1">
        <v>2.0</v>
      </c>
      <c r="AC1355" s="1">
        <v>2.0</v>
      </c>
      <c r="AD1355" s="1">
        <v>4.0</v>
      </c>
      <c r="AE1355" s="1">
        <v>4.0</v>
      </c>
      <c r="AF1355" s="1">
        <v>4.0</v>
      </c>
      <c r="AG1355" s="1">
        <v>4.0</v>
      </c>
      <c r="AH1355" s="1">
        <v>4.0</v>
      </c>
      <c r="AI1355" s="1">
        <v>3.0</v>
      </c>
      <c r="AJ1355" s="1">
        <v>3.0</v>
      </c>
      <c r="AK1355" s="1">
        <v>3.0</v>
      </c>
      <c r="AL1355" s="1">
        <v>3.0</v>
      </c>
      <c r="AM1355" s="1">
        <v>3.0</v>
      </c>
      <c r="AN1355" s="1">
        <v>4.0</v>
      </c>
      <c r="AO1355" s="1">
        <v>3.0</v>
      </c>
      <c r="AP1355" s="1">
        <v>4.0</v>
      </c>
      <c r="AQ1355" s="1">
        <v>4.0</v>
      </c>
      <c r="AR1355" s="1">
        <v>2.0</v>
      </c>
      <c r="AS1355" s="1">
        <v>4.0</v>
      </c>
      <c r="AT1355" s="1">
        <v>1.0</v>
      </c>
      <c r="AU1355" s="1">
        <v>1.0</v>
      </c>
      <c r="AV1355" s="1">
        <v>1.0</v>
      </c>
      <c r="AW1355" s="1">
        <v>1.0</v>
      </c>
      <c r="AX1355" s="1">
        <v>1.0</v>
      </c>
      <c r="AY1355" s="1">
        <v>1.0</v>
      </c>
      <c r="AZ1355" s="1">
        <v>1.0</v>
      </c>
      <c r="BA1355" s="1">
        <v>1.0</v>
      </c>
      <c r="BB1355" s="1">
        <v>4.0</v>
      </c>
      <c r="BC1355" s="1">
        <v>3.0</v>
      </c>
      <c r="BD1355" s="1">
        <v>3.0</v>
      </c>
      <c r="BE1355" s="1">
        <v>4.0</v>
      </c>
      <c r="BF1355" s="1">
        <v>4.0</v>
      </c>
      <c r="BG1355" s="1">
        <v>3.0</v>
      </c>
      <c r="BH1355" s="1">
        <v>3.0</v>
      </c>
      <c r="BI1355" s="1">
        <v>3.0</v>
      </c>
      <c r="BJ1355" s="1">
        <v>6.0</v>
      </c>
      <c r="BK1355" s="1">
        <v>1.0</v>
      </c>
      <c r="BL1355" s="1">
        <v>1.0</v>
      </c>
      <c r="BM1355" s="1">
        <v>1.0</v>
      </c>
      <c r="BN1355" s="1">
        <v>2.0</v>
      </c>
      <c r="BO1355" s="1">
        <v>2.0</v>
      </c>
      <c r="BP1355" s="1">
        <v>2.0</v>
      </c>
      <c r="BQ1355" s="1">
        <v>2.0</v>
      </c>
      <c r="BR1355" s="1">
        <v>2.0</v>
      </c>
      <c r="BS1355" s="1">
        <v>5.0</v>
      </c>
      <c r="BT1355" s="1">
        <v>5.0</v>
      </c>
      <c r="BU1355" s="1">
        <v>4.0</v>
      </c>
      <c r="BV1355" s="1">
        <v>4.0</v>
      </c>
      <c r="BW1355" s="1">
        <v>4.0</v>
      </c>
      <c r="BX1355" s="1">
        <v>4.0</v>
      </c>
      <c r="BY1355" s="1">
        <v>4.0</v>
      </c>
      <c r="BZ1355" s="1">
        <v>5.0</v>
      </c>
      <c r="CA1355" s="64">
        <f t="shared" si="32"/>
        <v>202</v>
      </c>
      <c r="CB1355" s="45">
        <f t="shared" si="33"/>
        <v>16</v>
      </c>
      <c r="CC1355" s="45">
        <f t="shared" si="34"/>
        <v>19</v>
      </c>
      <c r="CD1355" s="45">
        <f t="shared" si="35"/>
        <v>22</v>
      </c>
      <c r="CE1355" s="45">
        <f t="shared" si="36"/>
        <v>29</v>
      </c>
      <c r="CF1355" s="45">
        <f t="shared" si="37"/>
        <v>27</v>
      </c>
      <c r="CG1355" s="45">
        <f t="shared" si="38"/>
        <v>8</v>
      </c>
      <c r="CH1355" s="45">
        <f t="shared" si="39"/>
        <v>27</v>
      </c>
      <c r="CI1355" s="45">
        <f t="shared" si="40"/>
        <v>0.6</v>
      </c>
      <c r="CJ1355">
        <f t="shared" si="10"/>
        <v>13</v>
      </c>
      <c r="CK1355" s="45">
        <f t="shared" si="41"/>
        <v>35</v>
      </c>
      <c r="CM1355" s="40">
        <f>VLOOKUP(CB1355,'PROMIS 57 T-Score Conversions'!Q$3:R$35,2,TRUE)</f>
        <v>32.5</v>
      </c>
      <c r="CN1355" s="44" t="str">
        <f t="shared" si="20"/>
        <v>Moderate</v>
      </c>
      <c r="CO1355" s="40">
        <f>VLOOKUP(CC1355,'PROMIS 57 T-Score Conversions'!A$3:B$35,2,TRUE)</f>
        <v>57.4</v>
      </c>
      <c r="CP1355" s="39" t="str">
        <f t="shared" si="21"/>
        <v>Moderate</v>
      </c>
      <c r="CQ1355" s="40">
        <f>VLOOKUP(CD1355,'PROMIS 57 T-Score Conversions'!E$3:F$35,2,TRUE)</f>
        <v>60.3</v>
      </c>
      <c r="CR1355" s="39" t="str">
        <f t="shared" si="22"/>
        <v>Moderate</v>
      </c>
      <c r="CS1355" s="40">
        <f>VLOOKUP(CE1355,'PROMIS 57 T-Score Conversions'!U$3:V$35,2,TRUE)</f>
        <v>62.3</v>
      </c>
      <c r="CT1355" s="39" t="str">
        <f t="shared" si="42"/>
        <v>Moderate</v>
      </c>
      <c r="CU1355" s="40">
        <f>VLOOKUP(CF1355,'PROMIS 57 T-Score Conversions'!Y$3:Z$35,2,TRUE)</f>
        <v>57.3</v>
      </c>
      <c r="CV1355" s="39" t="str">
        <f t="shared" si="24"/>
        <v>Mild</v>
      </c>
      <c r="CW1355" s="40">
        <f>vlookup(CG1355,'PROMIS 57 T-Score Conversions'!M$3:N$35,2,TRUE)</f>
        <v>25.91</v>
      </c>
      <c r="CX1355" s="39" t="str">
        <f t="shared" si="25"/>
        <v>Severe</v>
      </c>
      <c r="CY1355" s="40">
        <f>VLOOKup(CH1355,'PROMIS 57 T-Score Conversions'!I$3:J$35,2,TRUE)</f>
        <v>63.5</v>
      </c>
      <c r="CZ1355" s="39" t="str">
        <f t="shared" si="26"/>
        <v>Moderate</v>
      </c>
      <c r="DA1355" s="37">
        <f>VLOOKUP(CJ1355,'PROMIS 57 T-Score Conversions'!AC$3:AD$35,2,TRUE)</f>
        <v>31.18</v>
      </c>
      <c r="DB1355" s="44" t="str">
        <f t="shared" si="30"/>
        <v>Moderate</v>
      </c>
      <c r="DC1355" s="40">
        <f>VLOOKUP(CK1355,'PROMIS 57 T-Score Conversions'!AG$3:AH$35,2,TRUE)</f>
        <v>54.94</v>
      </c>
      <c r="DD1355" s="39" t="str">
        <f t="shared" si="31"/>
        <v>Normal</v>
      </c>
    </row>
    <row r="1356">
      <c r="A1356" s="1" t="b">
        <v>1</v>
      </c>
      <c r="B1356" s="1" t="b">
        <v>1</v>
      </c>
      <c r="C1356" s="20">
        <v>44315.7415062037</v>
      </c>
      <c r="D1356" s="1" t="s">
        <v>691</v>
      </c>
      <c r="E1356" s="1">
        <v>2564.0</v>
      </c>
      <c r="F1356" s="1">
        <v>5.0</v>
      </c>
      <c r="G1356" s="1">
        <v>5.0</v>
      </c>
      <c r="H1356" s="1">
        <v>2.0</v>
      </c>
      <c r="I1356" s="1">
        <v>4.0</v>
      </c>
      <c r="J1356" s="1">
        <v>4.0</v>
      </c>
      <c r="K1356" s="1">
        <v>5.0</v>
      </c>
      <c r="L1356" s="1">
        <v>5.0</v>
      </c>
      <c r="M1356" s="1">
        <v>5.0</v>
      </c>
      <c r="N1356" s="1">
        <v>1.0</v>
      </c>
      <c r="O1356" s="1">
        <v>1.0</v>
      </c>
      <c r="P1356" s="1">
        <v>1.0</v>
      </c>
      <c r="Q1356" s="1">
        <v>1.0</v>
      </c>
      <c r="R1356" s="1">
        <v>1.0</v>
      </c>
      <c r="S1356" s="1">
        <v>1.0</v>
      </c>
      <c r="T1356" s="1">
        <v>1.0</v>
      </c>
      <c r="U1356" s="1">
        <v>1.0</v>
      </c>
      <c r="V1356" s="1">
        <v>1.0</v>
      </c>
      <c r="W1356" s="1">
        <v>1.0</v>
      </c>
      <c r="X1356" s="1">
        <v>1.0</v>
      </c>
      <c r="Y1356" s="1">
        <v>1.0</v>
      </c>
      <c r="Z1356" s="1">
        <v>1.0</v>
      </c>
      <c r="AA1356" s="1">
        <v>1.0</v>
      </c>
      <c r="AB1356" s="1">
        <v>1.0</v>
      </c>
      <c r="AC1356" s="1">
        <v>1.0</v>
      </c>
      <c r="AD1356" s="1">
        <v>1.0</v>
      </c>
      <c r="AE1356" s="1">
        <v>1.0</v>
      </c>
      <c r="AF1356" s="1">
        <v>2.0</v>
      </c>
      <c r="AG1356" s="1">
        <v>2.0</v>
      </c>
      <c r="AH1356" s="1">
        <v>2.0</v>
      </c>
      <c r="AI1356" s="1">
        <v>2.0</v>
      </c>
      <c r="AJ1356" s="1">
        <v>1.0</v>
      </c>
      <c r="AK1356" s="1">
        <v>1.0</v>
      </c>
      <c r="AL1356" s="1">
        <v>2.0</v>
      </c>
      <c r="AM1356" s="1">
        <v>1.0</v>
      </c>
      <c r="AN1356" s="1">
        <v>1.0</v>
      </c>
      <c r="AO1356" s="1">
        <v>1.0</v>
      </c>
      <c r="AP1356" s="1">
        <v>2.0</v>
      </c>
      <c r="AQ1356" s="1">
        <v>1.0</v>
      </c>
      <c r="AR1356" s="1">
        <v>1.0</v>
      </c>
      <c r="AS1356" s="1">
        <v>1.0</v>
      </c>
      <c r="AT1356" s="1">
        <v>4.0</v>
      </c>
      <c r="AU1356" s="1">
        <v>4.0</v>
      </c>
      <c r="AV1356" s="1">
        <v>3.0</v>
      </c>
      <c r="AW1356" s="1">
        <v>4.0</v>
      </c>
      <c r="AX1356" s="1">
        <v>4.0</v>
      </c>
      <c r="AY1356" s="1">
        <v>4.0</v>
      </c>
      <c r="AZ1356" s="1">
        <v>5.0</v>
      </c>
      <c r="BA1356" s="1">
        <v>4.0</v>
      </c>
      <c r="BB1356" s="1">
        <v>3.0</v>
      </c>
      <c r="BC1356" s="1">
        <v>1.0</v>
      </c>
      <c r="BD1356" s="1">
        <v>1.0</v>
      </c>
      <c r="BE1356" s="1">
        <v>1.0</v>
      </c>
      <c r="BF1356" s="1">
        <v>2.0</v>
      </c>
      <c r="BG1356" s="1">
        <v>2.0</v>
      </c>
      <c r="BH1356" s="1">
        <v>3.0</v>
      </c>
      <c r="BI1356" s="1">
        <v>2.0</v>
      </c>
      <c r="BJ1356" s="1">
        <v>3.0</v>
      </c>
      <c r="BK1356" s="1">
        <v>2.0</v>
      </c>
      <c r="BL1356" s="1">
        <v>2.0</v>
      </c>
      <c r="BM1356" s="1">
        <v>2.0</v>
      </c>
      <c r="BN1356" s="1">
        <v>2.0</v>
      </c>
      <c r="BO1356" s="1">
        <v>2.0</v>
      </c>
      <c r="BP1356" s="1">
        <v>2.0</v>
      </c>
      <c r="BQ1356" s="1">
        <v>2.0</v>
      </c>
      <c r="BR1356" s="1">
        <v>2.0</v>
      </c>
      <c r="BS1356" s="1">
        <v>2.0</v>
      </c>
      <c r="BT1356" s="1">
        <v>1.0</v>
      </c>
      <c r="BU1356" s="1">
        <v>1.0</v>
      </c>
      <c r="BV1356" s="1">
        <v>1.0</v>
      </c>
      <c r="BW1356" s="1">
        <v>2.0</v>
      </c>
      <c r="BX1356" s="1">
        <v>1.0</v>
      </c>
      <c r="BY1356" s="1">
        <v>1.0</v>
      </c>
      <c r="BZ1356" s="1">
        <v>1.0</v>
      </c>
      <c r="CA1356" s="64">
        <f t="shared" si="32"/>
        <v>149</v>
      </c>
      <c r="CB1356" s="45">
        <f t="shared" si="33"/>
        <v>35</v>
      </c>
      <c r="CC1356" s="45">
        <f t="shared" si="34"/>
        <v>8</v>
      </c>
      <c r="CD1356" s="45">
        <f t="shared" si="35"/>
        <v>8</v>
      </c>
      <c r="CE1356" s="45">
        <f t="shared" si="36"/>
        <v>12</v>
      </c>
      <c r="CF1356" s="45">
        <f t="shared" si="37"/>
        <v>10</v>
      </c>
      <c r="CG1356" s="45">
        <f t="shared" si="38"/>
        <v>32</v>
      </c>
      <c r="CH1356" s="45">
        <f t="shared" si="39"/>
        <v>15</v>
      </c>
      <c r="CI1356" s="45">
        <f t="shared" si="40"/>
        <v>0.3</v>
      </c>
      <c r="CJ1356">
        <f t="shared" si="10"/>
        <v>16</v>
      </c>
      <c r="CK1356" s="45">
        <f t="shared" si="41"/>
        <v>10</v>
      </c>
      <c r="CM1356" s="40">
        <f>VLOOKUP(CB1356,'PROMIS 57 T-Score Conversions'!Q$3:R$35,2,TRUE)</f>
        <v>46.7</v>
      </c>
      <c r="CN1356" s="44" t="str">
        <f t="shared" si="20"/>
        <v>Normal</v>
      </c>
      <c r="CO1356" s="40">
        <f>VLOOKUP(CC1356,'PROMIS 57 T-Score Conversions'!A$3:B$35,2,TRUE)</f>
        <v>37.1</v>
      </c>
      <c r="CP1356" s="39" t="str">
        <f t="shared" si="21"/>
        <v>Normal</v>
      </c>
      <c r="CQ1356" s="40">
        <f>VLOOKUP(CD1356,'PROMIS 57 T-Score Conversions'!E$3:F$35,2,TRUE)</f>
        <v>38.2</v>
      </c>
      <c r="CR1356" s="39" t="str">
        <f t="shared" si="22"/>
        <v>Normal</v>
      </c>
      <c r="CS1356" s="40">
        <f>VLOOKUP(CE1356,'PROMIS 57 T-Score Conversions'!U$3:V$35,2,TRUE)</f>
        <v>44.3</v>
      </c>
      <c r="CT1356" s="39" t="str">
        <f t="shared" si="42"/>
        <v>Normal</v>
      </c>
      <c r="CU1356" s="40">
        <f>VLOOKUP(CF1356,'PROMIS 57 T-Score Conversions'!Y$3:Z$35,2,TRUE)</f>
        <v>35.9</v>
      </c>
      <c r="CV1356" s="39" t="str">
        <f t="shared" si="24"/>
        <v>Normal</v>
      </c>
      <c r="CW1356" s="40">
        <f>vlookup(CG1356,'PROMIS 57 T-Score Conversions'!M$3:N$35,2,TRUE)</f>
        <v>51.7</v>
      </c>
      <c r="CX1356" s="39" t="str">
        <f t="shared" si="25"/>
        <v>Normal</v>
      </c>
      <c r="CY1356" s="40">
        <f>VLOOKup(CH1356,'PROMIS 57 T-Score Conversions'!I$3:J$35,2,TRUE)</f>
        <v>55</v>
      </c>
      <c r="CZ1356" s="39" t="str">
        <f t="shared" si="26"/>
        <v>Mild</v>
      </c>
      <c r="DA1356" s="37">
        <f>VLOOKUP(CJ1356,'PROMIS 57 T-Score Conversions'!AC$3:AD$35,2,TRUE)</f>
        <v>33.92</v>
      </c>
      <c r="DB1356" s="44" t="str">
        <f t="shared" si="30"/>
        <v>Moderate</v>
      </c>
      <c r="DC1356" s="40">
        <f>VLOOKUP(CK1356,'PROMIS 57 T-Score Conversions'!AG$3:AH$35,2,TRUE)</f>
        <v>28.63</v>
      </c>
      <c r="DD1356" s="39" t="str">
        <f t="shared" si="31"/>
        <v>Normal</v>
      </c>
    </row>
    <row r="1357">
      <c r="A1357" s="1" t="b">
        <v>1</v>
      </c>
      <c r="B1357" s="1" t="b">
        <v>1</v>
      </c>
      <c r="C1357" s="20">
        <v>44315.88629730324</v>
      </c>
      <c r="D1357" s="1" t="s">
        <v>465</v>
      </c>
      <c r="E1357" s="1">
        <v>2294.0</v>
      </c>
      <c r="F1357" s="1">
        <v>2.0</v>
      </c>
      <c r="G1357" s="1">
        <v>5.0</v>
      </c>
      <c r="H1357" s="1">
        <v>5.0</v>
      </c>
      <c r="I1357" s="1">
        <v>5.0</v>
      </c>
      <c r="J1357" s="1">
        <v>4.0</v>
      </c>
      <c r="K1357" s="1">
        <v>5.0</v>
      </c>
      <c r="L1357" s="1">
        <v>5.0</v>
      </c>
      <c r="M1357" s="1">
        <v>2.0</v>
      </c>
      <c r="N1357" s="1">
        <v>3.0</v>
      </c>
      <c r="O1357" s="1">
        <v>3.0</v>
      </c>
      <c r="P1357" s="1">
        <v>4.0</v>
      </c>
      <c r="Q1357" s="1">
        <v>4.0</v>
      </c>
      <c r="R1357" s="1">
        <v>3.0</v>
      </c>
      <c r="S1357" s="1">
        <v>4.0</v>
      </c>
      <c r="T1357" s="1">
        <v>4.0</v>
      </c>
      <c r="U1357" s="1">
        <v>4.0</v>
      </c>
      <c r="V1357" s="1">
        <v>3.0</v>
      </c>
      <c r="W1357" s="1">
        <v>3.0</v>
      </c>
      <c r="X1357" s="1">
        <v>4.0</v>
      </c>
      <c r="Y1357" s="1">
        <v>3.0</v>
      </c>
      <c r="Z1357" s="1">
        <v>3.0</v>
      </c>
      <c r="AA1357" s="1">
        <v>4.0</v>
      </c>
      <c r="AB1357" s="1">
        <v>4.0</v>
      </c>
      <c r="AC1357" s="1">
        <v>4.0</v>
      </c>
      <c r="AD1357" s="1">
        <v>4.0</v>
      </c>
      <c r="AE1357" s="1">
        <v>4.0</v>
      </c>
      <c r="AF1357" s="1">
        <v>3.0</v>
      </c>
      <c r="AG1357" s="1">
        <v>4.0</v>
      </c>
      <c r="AH1357" s="1">
        <v>4.0</v>
      </c>
      <c r="AI1357" s="1">
        <v>3.0</v>
      </c>
      <c r="AJ1357" s="1">
        <v>4.0</v>
      </c>
      <c r="AK1357" s="1">
        <v>4.0</v>
      </c>
      <c r="AL1357" s="1">
        <v>4.0</v>
      </c>
      <c r="AM1357" s="1">
        <v>4.0</v>
      </c>
      <c r="AN1357" s="1">
        <v>4.0</v>
      </c>
      <c r="AO1357" s="1">
        <v>4.0</v>
      </c>
      <c r="AP1357" s="1">
        <v>4.0</v>
      </c>
      <c r="AQ1357" s="1">
        <v>4.0</v>
      </c>
      <c r="AR1357" s="1">
        <v>4.0</v>
      </c>
      <c r="AS1357" s="1">
        <v>5.0</v>
      </c>
      <c r="AT1357" s="1">
        <v>4.0</v>
      </c>
      <c r="AU1357" s="1">
        <v>4.0</v>
      </c>
      <c r="AV1357" s="1">
        <v>4.0</v>
      </c>
      <c r="AW1357" s="1">
        <v>4.0</v>
      </c>
      <c r="AX1357" s="1">
        <v>4.0</v>
      </c>
      <c r="AY1357" s="1">
        <v>4.0</v>
      </c>
      <c r="AZ1357" s="1">
        <v>4.0</v>
      </c>
      <c r="BA1357" s="1">
        <v>4.0</v>
      </c>
      <c r="BB1357" s="1">
        <v>2.0</v>
      </c>
      <c r="BC1357" s="1">
        <v>2.0</v>
      </c>
      <c r="BD1357" s="1">
        <v>2.0</v>
      </c>
      <c r="BE1357" s="1">
        <v>2.0</v>
      </c>
      <c r="BF1357" s="1">
        <v>2.0</v>
      </c>
      <c r="BG1357" s="1">
        <v>2.0</v>
      </c>
      <c r="BH1357" s="1">
        <v>2.0</v>
      </c>
      <c r="BI1357" s="1">
        <v>2.0</v>
      </c>
      <c r="BJ1357" s="1">
        <v>2.0</v>
      </c>
      <c r="BK1357" s="1">
        <v>3.0</v>
      </c>
      <c r="BL1357" s="1">
        <v>3.0</v>
      </c>
      <c r="BM1357" s="1">
        <v>2.0</v>
      </c>
      <c r="BN1357" s="1">
        <v>2.0</v>
      </c>
      <c r="BO1357" s="1">
        <v>2.0</v>
      </c>
      <c r="BP1357" s="1">
        <v>2.0</v>
      </c>
      <c r="BQ1357" s="1">
        <v>2.0</v>
      </c>
      <c r="BR1357" s="1">
        <v>2.0</v>
      </c>
      <c r="BS1357" s="1">
        <v>4.0</v>
      </c>
      <c r="BT1357" s="1">
        <v>4.0</v>
      </c>
      <c r="BU1357" s="1">
        <v>4.0</v>
      </c>
      <c r="BV1357" s="1">
        <v>4.0</v>
      </c>
      <c r="BW1357" s="1">
        <v>4.0</v>
      </c>
      <c r="BX1357" s="1">
        <v>4.0</v>
      </c>
      <c r="BY1357" s="1">
        <v>4.0</v>
      </c>
      <c r="BZ1357" s="1">
        <v>4.0</v>
      </c>
      <c r="CA1357" s="64">
        <f t="shared" si="32"/>
        <v>253</v>
      </c>
      <c r="CB1357" s="45">
        <f t="shared" si="33"/>
        <v>33</v>
      </c>
      <c r="CC1357" s="45">
        <f t="shared" si="34"/>
        <v>29</v>
      </c>
      <c r="CD1357" s="45">
        <f t="shared" si="35"/>
        <v>28</v>
      </c>
      <c r="CE1357" s="45">
        <f t="shared" si="36"/>
        <v>30</v>
      </c>
      <c r="CF1357" s="45">
        <f t="shared" si="37"/>
        <v>33</v>
      </c>
      <c r="CG1357" s="45">
        <f t="shared" si="38"/>
        <v>32</v>
      </c>
      <c r="CH1357" s="45">
        <f t="shared" si="39"/>
        <v>16</v>
      </c>
      <c r="CI1357" s="45">
        <f t="shared" si="40"/>
        <v>0.2</v>
      </c>
      <c r="CJ1357">
        <f t="shared" si="10"/>
        <v>18</v>
      </c>
      <c r="CK1357" s="45">
        <f t="shared" si="41"/>
        <v>32</v>
      </c>
      <c r="CM1357" s="40">
        <f>VLOOKUP(CB1357,'PROMIS 57 T-Score Conversions'!Q$3:R$35,2,TRUE)</f>
        <v>44.7</v>
      </c>
      <c r="CN1357" s="44" t="str">
        <f t="shared" si="20"/>
        <v>Mild</v>
      </c>
      <c r="CO1357" s="40">
        <f>VLOOKUP(CC1357,'PROMIS 57 T-Score Conversions'!A$3:B$35,2,TRUE)</f>
        <v>67.7</v>
      </c>
      <c r="CP1357" s="39" t="str">
        <f t="shared" si="21"/>
        <v>Severe</v>
      </c>
      <c r="CQ1357" s="40">
        <f>VLOOKUP(CD1357,'PROMIS 57 T-Score Conversions'!E$3:F$35,2,TRUE)</f>
        <v>65.8</v>
      </c>
      <c r="CR1357" s="39" t="str">
        <f t="shared" si="22"/>
        <v>Moderate</v>
      </c>
      <c r="CS1357" s="40">
        <f>VLOOKUP(CE1357,'PROMIS 57 T-Score Conversions'!U$3:V$35,2,TRUE)</f>
        <v>63.3</v>
      </c>
      <c r="CT1357" s="39" t="str">
        <f t="shared" si="42"/>
        <v>Moderate</v>
      </c>
      <c r="CU1357" s="40">
        <f>VLOOKUP(CF1357,'PROMIS 57 T-Score Conversions'!Y$3:Z$35,2,TRUE)</f>
        <v>63.7</v>
      </c>
      <c r="CV1357" s="39" t="str">
        <f t="shared" si="24"/>
        <v>Moderate</v>
      </c>
      <c r="CW1357" s="40">
        <f>vlookup(CG1357,'PROMIS 57 T-Score Conversions'!M$3:N$35,2,TRUE)</f>
        <v>51.7</v>
      </c>
      <c r="CX1357" s="39" t="str">
        <f t="shared" si="25"/>
        <v>Normal</v>
      </c>
      <c r="CY1357" s="40">
        <f>VLOOKup(CH1357,'PROMIS 57 T-Score Conversions'!I$3:J$35,2,TRUE)</f>
        <v>55.8</v>
      </c>
      <c r="CZ1357" s="39" t="str">
        <f t="shared" si="26"/>
        <v>Mild</v>
      </c>
      <c r="DA1357" s="37">
        <f>VLOOKUP(CJ1357,'PROMIS 57 T-Score Conversions'!AC$3:AD$35,2,TRUE)</f>
        <v>35.56</v>
      </c>
      <c r="DB1357" s="44" t="str">
        <f t="shared" si="30"/>
        <v>Moderate</v>
      </c>
      <c r="DC1357" s="40">
        <f>VLOOKUP(CK1357,'PROMIS 57 T-Score Conversions'!AG$3:AH$35,2,TRUE)</f>
        <v>51.29</v>
      </c>
      <c r="DD1357" s="39" t="str">
        <f t="shared" si="31"/>
        <v>Normal</v>
      </c>
    </row>
    <row r="1358">
      <c r="A1358" s="1" t="b">
        <v>1</v>
      </c>
      <c r="B1358" s="1" t="b">
        <v>1</v>
      </c>
      <c r="C1358" s="20">
        <v>44316.602027280096</v>
      </c>
      <c r="D1358" s="1" t="s">
        <v>692</v>
      </c>
      <c r="E1358" s="1">
        <v>2553.0</v>
      </c>
      <c r="F1358" s="1">
        <v>3.0</v>
      </c>
      <c r="G1358" s="1">
        <v>2.0</v>
      </c>
      <c r="H1358" s="1">
        <v>3.0</v>
      </c>
      <c r="I1358" s="1">
        <v>4.0</v>
      </c>
      <c r="J1358" s="1">
        <v>1.0</v>
      </c>
      <c r="K1358" s="1">
        <v>2.0</v>
      </c>
      <c r="L1358" s="1">
        <v>2.0</v>
      </c>
      <c r="M1358" s="1">
        <v>1.0</v>
      </c>
      <c r="N1358" s="1">
        <v>3.0</v>
      </c>
      <c r="O1358" s="1">
        <v>2.0</v>
      </c>
      <c r="P1358" s="1">
        <v>3.0</v>
      </c>
      <c r="Q1358" s="1">
        <v>3.0</v>
      </c>
      <c r="R1358" s="1">
        <v>3.0</v>
      </c>
      <c r="S1358" s="1">
        <v>1.0</v>
      </c>
      <c r="T1358" s="1">
        <v>3.0</v>
      </c>
      <c r="U1358" s="1">
        <v>5.0</v>
      </c>
      <c r="V1358" s="1">
        <v>3.0</v>
      </c>
      <c r="W1358" s="1">
        <v>4.0</v>
      </c>
      <c r="X1358" s="1">
        <v>4.0</v>
      </c>
      <c r="Y1358" s="1">
        <v>3.0</v>
      </c>
      <c r="Z1358" s="1">
        <v>2.0</v>
      </c>
      <c r="AA1358" s="1">
        <v>4.0</v>
      </c>
      <c r="AB1358" s="1">
        <v>3.0</v>
      </c>
      <c r="AC1358" s="1">
        <v>3.0</v>
      </c>
      <c r="AD1358" s="1">
        <v>5.0</v>
      </c>
      <c r="AE1358" s="1">
        <v>5.0</v>
      </c>
      <c r="AF1358" s="1">
        <v>5.0</v>
      </c>
      <c r="AG1358" s="1">
        <v>5.0</v>
      </c>
      <c r="AH1358" s="1">
        <v>4.0</v>
      </c>
      <c r="AI1358" s="1">
        <v>5.0</v>
      </c>
      <c r="AJ1358" s="1">
        <v>5.0</v>
      </c>
      <c r="AK1358" s="1">
        <v>5.0</v>
      </c>
      <c r="AL1358" s="1">
        <v>4.0</v>
      </c>
      <c r="AM1358" s="1">
        <v>4.0</v>
      </c>
      <c r="AN1358" s="1">
        <v>5.0</v>
      </c>
      <c r="AO1358" s="1">
        <v>5.0</v>
      </c>
      <c r="AP1358" s="1">
        <v>5.0</v>
      </c>
      <c r="AQ1358" s="1">
        <v>5.0</v>
      </c>
      <c r="AR1358" s="1">
        <v>5.0</v>
      </c>
      <c r="AS1358" s="1">
        <v>3.0</v>
      </c>
      <c r="AT1358" s="1">
        <v>1.0</v>
      </c>
      <c r="AU1358" s="1">
        <v>1.0</v>
      </c>
      <c r="AV1358" s="1">
        <v>1.0</v>
      </c>
      <c r="AW1358" s="1">
        <v>1.0</v>
      </c>
      <c r="AX1358" s="1">
        <v>1.0</v>
      </c>
      <c r="AY1358" s="1">
        <v>1.0</v>
      </c>
      <c r="AZ1358" s="1">
        <v>1.0</v>
      </c>
      <c r="BA1358" s="1">
        <v>1.0</v>
      </c>
      <c r="BB1358" s="1">
        <v>5.0</v>
      </c>
      <c r="BC1358" s="1">
        <v>4.0</v>
      </c>
      <c r="BD1358" s="1">
        <v>4.0</v>
      </c>
      <c r="BE1358" s="1">
        <v>4.0</v>
      </c>
      <c r="BF1358" s="1">
        <v>5.0</v>
      </c>
      <c r="BG1358" s="1">
        <v>4.0</v>
      </c>
      <c r="BH1358" s="1">
        <v>4.0</v>
      </c>
      <c r="BI1358" s="1">
        <v>4.0</v>
      </c>
      <c r="BJ1358" s="1">
        <v>7.0</v>
      </c>
      <c r="BK1358" s="1">
        <v>1.0</v>
      </c>
      <c r="BL1358" s="1">
        <v>1.0</v>
      </c>
      <c r="BM1358" s="1">
        <v>1.0</v>
      </c>
      <c r="BN1358" s="1">
        <v>1.0</v>
      </c>
      <c r="BO1358" s="1">
        <v>2.0</v>
      </c>
      <c r="BP1358" s="1">
        <v>2.0</v>
      </c>
      <c r="BQ1358" s="1">
        <v>1.0</v>
      </c>
      <c r="BR1358" s="1">
        <v>1.0</v>
      </c>
      <c r="BS1358" s="1">
        <v>5.0</v>
      </c>
      <c r="BT1358" s="1">
        <v>5.0</v>
      </c>
      <c r="BU1358" s="1">
        <v>4.0</v>
      </c>
      <c r="BV1358" s="1">
        <v>4.0</v>
      </c>
      <c r="BW1358" s="1">
        <v>4.0</v>
      </c>
      <c r="BX1358" s="1">
        <v>3.0</v>
      </c>
      <c r="BY1358" s="1">
        <v>3.0</v>
      </c>
      <c r="BZ1358" s="1">
        <v>5.0</v>
      </c>
      <c r="CA1358" s="64">
        <f t="shared" si="32"/>
        <v>234</v>
      </c>
      <c r="CB1358" s="45">
        <f t="shared" si="33"/>
        <v>18</v>
      </c>
      <c r="CC1358" s="45">
        <f t="shared" si="34"/>
        <v>23</v>
      </c>
      <c r="CD1358" s="45">
        <f t="shared" si="35"/>
        <v>26</v>
      </c>
      <c r="CE1358" s="45">
        <f t="shared" si="36"/>
        <v>39</v>
      </c>
      <c r="CF1358" s="45">
        <f t="shared" si="37"/>
        <v>36</v>
      </c>
      <c r="CG1358" s="45">
        <f t="shared" si="38"/>
        <v>8</v>
      </c>
      <c r="CH1358" s="45">
        <f t="shared" si="39"/>
        <v>34</v>
      </c>
      <c r="CI1358" s="45">
        <f t="shared" si="40"/>
        <v>0.7</v>
      </c>
      <c r="CJ1358">
        <f t="shared" si="10"/>
        <v>10</v>
      </c>
      <c r="CK1358" s="45">
        <f t="shared" si="41"/>
        <v>33</v>
      </c>
      <c r="CM1358" s="40">
        <f>VLOOKUP(CB1358,'PROMIS 57 T-Score Conversions'!Q$3:R$35,2,TRUE)</f>
        <v>34</v>
      </c>
      <c r="CN1358" s="44" t="str">
        <f t="shared" si="20"/>
        <v>Moderate</v>
      </c>
      <c r="CO1358" s="40">
        <f>VLOOKUP(CC1358,'PROMIS 57 T-Score Conversions'!A$3:B$35,2,TRUE)</f>
        <v>61.4</v>
      </c>
      <c r="CP1358" s="39" t="str">
        <f t="shared" si="21"/>
        <v>Moderate</v>
      </c>
      <c r="CQ1358" s="40">
        <f>VLOOKUP(CD1358,'PROMIS 57 T-Score Conversions'!E$3:F$35,2,TRUE)</f>
        <v>63.9</v>
      </c>
      <c r="CR1358" s="39" t="str">
        <f t="shared" si="22"/>
        <v>Moderate</v>
      </c>
      <c r="CS1358" s="40">
        <f>VLOOKUP(CE1358,'PROMIS 57 T-Score Conversions'!U$3:V$35,2,TRUE)</f>
        <v>74.2</v>
      </c>
      <c r="CT1358" s="39" t="str">
        <f t="shared" si="42"/>
        <v>Severe</v>
      </c>
      <c r="CU1358" s="40">
        <f>VLOOKUP(CF1358,'PROMIS 57 T-Score Conversions'!Y$3:Z$35,2,TRUE)</f>
        <v>67.5</v>
      </c>
      <c r="CV1358" s="39" t="str">
        <f t="shared" si="24"/>
        <v>Moderate</v>
      </c>
      <c r="CW1358" s="40">
        <f>vlookup(CG1358,'PROMIS 57 T-Score Conversions'!M$3:N$35,2,TRUE)</f>
        <v>25.91</v>
      </c>
      <c r="CX1358" s="39" t="str">
        <f t="shared" si="25"/>
        <v>Severe</v>
      </c>
      <c r="CY1358" s="40">
        <f>VLOOKup(CH1358,'PROMIS 57 T-Score Conversions'!I$3:J$35,2,TRUE)</f>
        <v>68.4</v>
      </c>
      <c r="CZ1358" s="39" t="str">
        <f t="shared" si="26"/>
        <v>Moderate</v>
      </c>
      <c r="DA1358" s="37">
        <f>VLOOKUP(CJ1358,'PROMIS 57 T-Score Conversions'!AC$3:AD$35,2,TRUE)</f>
        <v>27.45</v>
      </c>
      <c r="DB1358" s="44" t="str">
        <f t="shared" si="30"/>
        <v>Severe</v>
      </c>
      <c r="DC1358" s="40">
        <f>VLOOKUP(CK1358,'PROMIS 57 T-Score Conversions'!AG$3:AH$35,2,TRUE)</f>
        <v>52.42</v>
      </c>
      <c r="DD1358" s="39" t="str">
        <f t="shared" si="31"/>
        <v>Normal</v>
      </c>
    </row>
    <row r="1359">
      <c r="A1359" t="b">
        <v>0</v>
      </c>
      <c r="B1359" t="b">
        <v>0</v>
      </c>
      <c r="C1359" s="20">
        <v>44318.32985574074</v>
      </c>
      <c r="D1359" s="1" t="s">
        <v>693</v>
      </c>
      <c r="E1359" s="1">
        <v>2538.0</v>
      </c>
      <c r="F1359" s="1">
        <v>1.0</v>
      </c>
      <c r="G1359" s="1">
        <v>4.0</v>
      </c>
      <c r="H1359" s="1">
        <v>3.0</v>
      </c>
      <c r="I1359" s="1">
        <v>4.0</v>
      </c>
      <c r="J1359" s="1">
        <v>3.0</v>
      </c>
      <c r="K1359" s="1">
        <v>2.0</v>
      </c>
      <c r="L1359" s="1">
        <v>3.0</v>
      </c>
      <c r="M1359" s="1">
        <v>1.0</v>
      </c>
      <c r="N1359" s="1">
        <v>5.0</v>
      </c>
      <c r="O1359" s="1">
        <v>5.0</v>
      </c>
      <c r="P1359" s="1">
        <v>5.0</v>
      </c>
      <c r="Q1359" s="1">
        <v>5.0</v>
      </c>
      <c r="R1359" s="1">
        <v>5.0</v>
      </c>
      <c r="S1359" s="1">
        <v>5.0</v>
      </c>
      <c r="T1359" s="1">
        <v>5.0</v>
      </c>
      <c r="U1359" s="1">
        <v>5.0</v>
      </c>
      <c r="V1359" s="1">
        <v>5.0</v>
      </c>
      <c r="W1359" s="1">
        <v>5.0</v>
      </c>
      <c r="X1359" s="1">
        <v>5.0</v>
      </c>
      <c r="Y1359" s="1">
        <v>5.0</v>
      </c>
      <c r="Z1359" s="1">
        <v>5.0</v>
      </c>
      <c r="AA1359" s="1">
        <v>5.0</v>
      </c>
      <c r="AB1359" s="1">
        <v>5.0</v>
      </c>
      <c r="AC1359" s="1">
        <v>5.0</v>
      </c>
      <c r="AD1359" s="1">
        <v>5.0</v>
      </c>
      <c r="AE1359" s="1">
        <v>5.0</v>
      </c>
      <c r="AF1359" s="1">
        <v>5.0</v>
      </c>
      <c r="AG1359" s="1">
        <v>5.0</v>
      </c>
      <c r="AH1359" s="1">
        <v>5.0</v>
      </c>
      <c r="AI1359" s="1">
        <v>5.0</v>
      </c>
      <c r="AJ1359" s="1">
        <v>5.0</v>
      </c>
      <c r="AK1359" s="1">
        <v>5.0</v>
      </c>
      <c r="AL1359" s="1">
        <v>5.0</v>
      </c>
      <c r="AM1359" s="1">
        <v>5.0</v>
      </c>
      <c r="AN1359" s="1">
        <v>5.0</v>
      </c>
      <c r="AO1359" s="1">
        <v>5.0</v>
      </c>
      <c r="AP1359" s="1">
        <v>5.0</v>
      </c>
      <c r="AQ1359" s="1">
        <v>5.0</v>
      </c>
      <c r="AR1359" s="1">
        <v>5.0</v>
      </c>
      <c r="AS1359" s="1">
        <v>5.0</v>
      </c>
      <c r="AT1359" s="1">
        <v>2.0</v>
      </c>
      <c r="AU1359" s="1">
        <v>2.0</v>
      </c>
      <c r="AV1359" s="1">
        <v>2.0</v>
      </c>
      <c r="AW1359" s="1">
        <v>2.0</v>
      </c>
      <c r="AX1359" s="1">
        <v>2.0</v>
      </c>
      <c r="AY1359" s="1">
        <v>2.0</v>
      </c>
      <c r="AZ1359" s="1">
        <v>2.0</v>
      </c>
      <c r="BA1359" s="1">
        <v>1.0</v>
      </c>
      <c r="BB1359" s="1">
        <v>5.0</v>
      </c>
      <c r="BC1359" s="1">
        <v>4.0</v>
      </c>
      <c r="BD1359" s="1">
        <v>5.0</v>
      </c>
      <c r="BE1359" s="1">
        <v>5.0</v>
      </c>
      <c r="BF1359" s="1">
        <v>5.0</v>
      </c>
      <c r="BG1359" s="1">
        <v>4.0</v>
      </c>
      <c r="BH1359" s="1">
        <v>5.0</v>
      </c>
      <c r="BI1359" s="1">
        <v>5.0</v>
      </c>
      <c r="BJ1359" s="1">
        <v>8.0</v>
      </c>
      <c r="BK1359" s="1">
        <v>5.0</v>
      </c>
      <c r="BL1359" s="1">
        <v>5.0</v>
      </c>
      <c r="BM1359" s="1">
        <v>5.0</v>
      </c>
      <c r="BN1359" s="1">
        <v>5.0</v>
      </c>
      <c r="BO1359" s="1">
        <v>5.0</v>
      </c>
      <c r="BP1359" s="1">
        <v>3.0</v>
      </c>
      <c r="BQ1359" s="1">
        <v>3.0</v>
      </c>
      <c r="BR1359" s="1">
        <v>3.0</v>
      </c>
      <c r="BS1359" s="1">
        <v>4.0</v>
      </c>
      <c r="BT1359" s="1">
        <v>5.0</v>
      </c>
      <c r="BU1359" s="1">
        <v>5.0</v>
      </c>
      <c r="BV1359" s="1">
        <v>5.0</v>
      </c>
      <c r="BW1359" s="1">
        <v>5.0</v>
      </c>
      <c r="BX1359" s="1">
        <v>5.0</v>
      </c>
      <c r="BY1359" s="1">
        <v>5.0</v>
      </c>
      <c r="BZ1359" s="1">
        <v>5.0</v>
      </c>
      <c r="CA1359" s="64">
        <f t="shared" si="32"/>
        <v>315</v>
      </c>
      <c r="CB1359" s="45">
        <f t="shared" si="33"/>
        <v>21</v>
      </c>
      <c r="CC1359" s="45">
        <f t="shared" si="34"/>
        <v>40</v>
      </c>
      <c r="CD1359" s="45">
        <f t="shared" si="35"/>
        <v>40</v>
      </c>
      <c r="CE1359" s="45">
        <f t="shared" si="36"/>
        <v>40</v>
      </c>
      <c r="CF1359" s="45">
        <f t="shared" si="37"/>
        <v>40</v>
      </c>
      <c r="CG1359" s="45">
        <f t="shared" si="38"/>
        <v>15</v>
      </c>
      <c r="CH1359" s="45">
        <f t="shared" si="39"/>
        <v>38</v>
      </c>
      <c r="CI1359" s="45">
        <f t="shared" si="40"/>
        <v>0.8</v>
      </c>
      <c r="CJ1359">
        <f t="shared" si="10"/>
        <v>34</v>
      </c>
      <c r="CK1359" s="45">
        <f t="shared" si="41"/>
        <v>39</v>
      </c>
      <c r="CM1359" s="40">
        <f>VLOOKUP(CB1359,'PROMIS 57 T-Score Conversions'!Q$3:R$35,2,TRUE)</f>
        <v>36.1</v>
      </c>
      <c r="CN1359" s="44" t="str">
        <f t="shared" si="20"/>
        <v>Moderate</v>
      </c>
      <c r="CO1359" s="40">
        <f>VLOOKUP(CC1359,'PROMIS 57 T-Score Conversions'!A$3:B$35,2,TRUE)</f>
        <v>83.1</v>
      </c>
      <c r="CP1359" s="39" t="str">
        <f t="shared" si="21"/>
        <v>Severe</v>
      </c>
      <c r="CQ1359" s="40">
        <f>VLOOKUP(CD1359,'PROMIS 57 T-Score Conversions'!E$3:F$35,2,TRUE)</f>
        <v>81.3</v>
      </c>
      <c r="CR1359" s="39" t="str">
        <f t="shared" si="22"/>
        <v>Severe</v>
      </c>
      <c r="CS1359" s="40">
        <f>VLOOKUP(CE1359,'PROMIS 57 T-Score Conversions'!U$3:V$35,2,TRUE)</f>
        <v>77.8</v>
      </c>
      <c r="CT1359" s="39" t="str">
        <f t="shared" si="42"/>
        <v>Severe</v>
      </c>
      <c r="CU1359" s="40">
        <f>VLOOKUP(CF1359,'PROMIS 57 T-Score Conversions'!Y$3:Z$35,2,TRUE)</f>
        <v>76.5</v>
      </c>
      <c r="CV1359" s="39" t="str">
        <f t="shared" si="24"/>
        <v>Severe</v>
      </c>
      <c r="CW1359" s="40">
        <f>vlookup(CG1359,'PROMIS 57 T-Score Conversions'!M$3:N$35,2,TRUE)</f>
        <v>36.2</v>
      </c>
      <c r="CX1359" s="39" t="str">
        <f t="shared" si="25"/>
        <v>Moderate</v>
      </c>
      <c r="CY1359" s="40">
        <f>VLOOKup(CH1359,'PROMIS 57 T-Score Conversions'!I$3:J$35,2,TRUE)</f>
        <v>72.1</v>
      </c>
      <c r="CZ1359" s="39" t="str">
        <f t="shared" si="26"/>
        <v>Severe</v>
      </c>
      <c r="DA1359" s="37">
        <f>VLOOKUP(CJ1359,'PROMIS 57 T-Score Conversions'!AC$3:AD$35,2,TRUE)</f>
        <v>49.26</v>
      </c>
      <c r="DB1359" s="44" t="str">
        <f t="shared" si="30"/>
        <v>Normal</v>
      </c>
      <c r="DC1359" s="40">
        <f>VLOOKUP(CK1359,'PROMIS 57 T-Score Conversions'!AG$3:AH$35,2,TRUE)</f>
        <v>62.52</v>
      </c>
      <c r="DD1359" s="39" t="str">
        <f t="shared" si="31"/>
        <v>Moderate</v>
      </c>
    </row>
    <row r="1360">
      <c r="A1360" s="1" t="b">
        <v>1</v>
      </c>
      <c r="B1360" s="1" t="b">
        <v>1</v>
      </c>
      <c r="C1360" s="20">
        <v>44318.42686931713</v>
      </c>
      <c r="D1360" s="1" t="s">
        <v>538</v>
      </c>
      <c r="E1360" s="1">
        <v>2372.0</v>
      </c>
      <c r="F1360" s="1">
        <v>2.0</v>
      </c>
      <c r="G1360" s="1">
        <v>3.0</v>
      </c>
      <c r="H1360" s="1">
        <v>5.0</v>
      </c>
      <c r="I1360" s="1">
        <v>4.0</v>
      </c>
      <c r="J1360" s="1">
        <v>3.0</v>
      </c>
      <c r="K1360" s="1">
        <v>2.0</v>
      </c>
      <c r="L1360" s="1">
        <v>3.0</v>
      </c>
      <c r="M1360" s="1">
        <v>1.0</v>
      </c>
      <c r="N1360" s="1">
        <v>3.0</v>
      </c>
      <c r="O1360" s="1">
        <v>3.0</v>
      </c>
      <c r="P1360" s="1">
        <v>4.0</v>
      </c>
      <c r="Q1360" s="1">
        <v>4.0</v>
      </c>
      <c r="R1360" s="1">
        <v>4.0</v>
      </c>
      <c r="S1360" s="1">
        <v>4.0</v>
      </c>
      <c r="T1360" s="1">
        <v>4.0</v>
      </c>
      <c r="U1360" s="1">
        <v>4.0</v>
      </c>
      <c r="V1360" s="1">
        <v>2.0</v>
      </c>
      <c r="W1360" s="1">
        <v>3.0</v>
      </c>
      <c r="X1360" s="1">
        <v>3.0</v>
      </c>
      <c r="Y1360" s="1">
        <v>4.0</v>
      </c>
      <c r="Z1360" s="1">
        <v>2.0</v>
      </c>
      <c r="AA1360" s="1">
        <v>3.0</v>
      </c>
      <c r="AB1360" s="1">
        <v>3.0</v>
      </c>
      <c r="AC1360" s="1">
        <v>3.0</v>
      </c>
      <c r="AD1360" s="1">
        <v>3.0</v>
      </c>
      <c r="AE1360" s="1">
        <v>3.0</v>
      </c>
      <c r="AF1360" s="1">
        <v>4.0</v>
      </c>
      <c r="AG1360" s="1">
        <v>4.0</v>
      </c>
      <c r="AH1360" s="1">
        <v>4.0</v>
      </c>
      <c r="AI1360" s="1">
        <v>3.0</v>
      </c>
      <c r="AJ1360" s="1">
        <v>4.0</v>
      </c>
      <c r="AK1360" s="1">
        <v>4.0</v>
      </c>
      <c r="AL1360" s="1">
        <v>2.0</v>
      </c>
      <c r="AM1360" s="1">
        <v>3.0</v>
      </c>
      <c r="AN1360" s="1">
        <v>2.0</v>
      </c>
      <c r="AO1360" s="1">
        <v>2.0</v>
      </c>
      <c r="AP1360" s="1">
        <v>2.0</v>
      </c>
      <c r="AQ1360" s="1">
        <v>5.0</v>
      </c>
      <c r="AR1360" s="1">
        <v>2.0</v>
      </c>
      <c r="AS1360" s="1">
        <v>3.0</v>
      </c>
      <c r="AT1360" s="1">
        <v>2.0</v>
      </c>
      <c r="AU1360" s="1">
        <v>2.0</v>
      </c>
      <c r="AV1360" s="1">
        <v>3.0</v>
      </c>
      <c r="AW1360" s="1">
        <v>3.0</v>
      </c>
      <c r="AX1360" s="1">
        <v>2.0</v>
      </c>
      <c r="AY1360" s="1">
        <v>2.0</v>
      </c>
      <c r="AZ1360" s="1">
        <v>2.0</v>
      </c>
      <c r="BA1360" s="1">
        <v>3.0</v>
      </c>
      <c r="BB1360" s="1">
        <v>4.0</v>
      </c>
      <c r="BC1360" s="1">
        <v>5.0</v>
      </c>
      <c r="BD1360" s="1">
        <v>4.0</v>
      </c>
      <c r="BE1360" s="1">
        <v>4.0</v>
      </c>
      <c r="BF1360" s="1">
        <v>4.0</v>
      </c>
      <c r="BG1360" s="1">
        <v>4.0</v>
      </c>
      <c r="BH1360" s="1">
        <v>4.0</v>
      </c>
      <c r="BI1360" s="1">
        <v>3.0</v>
      </c>
      <c r="BJ1360" s="1">
        <v>6.0</v>
      </c>
      <c r="BK1360" s="1">
        <v>2.0</v>
      </c>
      <c r="BL1360" s="1">
        <v>2.0</v>
      </c>
      <c r="BM1360" s="1">
        <v>2.0</v>
      </c>
      <c r="BN1360" s="1">
        <v>2.0</v>
      </c>
      <c r="BO1360" s="1">
        <v>3.0</v>
      </c>
      <c r="BP1360" s="1">
        <v>2.0</v>
      </c>
      <c r="BQ1360" s="1">
        <v>2.0</v>
      </c>
      <c r="BR1360" s="1">
        <v>2.0</v>
      </c>
      <c r="BS1360" s="1">
        <v>4.0</v>
      </c>
      <c r="BT1360" s="1">
        <v>4.0</v>
      </c>
      <c r="BU1360" s="1">
        <v>4.0</v>
      </c>
      <c r="BV1360" s="1">
        <v>3.0</v>
      </c>
      <c r="BW1360" s="1">
        <v>4.0</v>
      </c>
      <c r="BX1360" s="1">
        <v>3.0</v>
      </c>
      <c r="BY1360" s="1">
        <v>3.0</v>
      </c>
      <c r="BZ1360" s="1">
        <v>4.0</v>
      </c>
      <c r="CA1360" s="64">
        <f t="shared" si="32"/>
        <v>229</v>
      </c>
      <c r="CB1360" s="45">
        <f t="shared" si="33"/>
        <v>23</v>
      </c>
      <c r="CC1360" s="45">
        <f t="shared" si="34"/>
        <v>30</v>
      </c>
      <c r="CD1360" s="45">
        <f t="shared" si="35"/>
        <v>23</v>
      </c>
      <c r="CE1360" s="45">
        <f t="shared" si="36"/>
        <v>29</v>
      </c>
      <c r="CF1360" s="45">
        <f t="shared" si="37"/>
        <v>21</v>
      </c>
      <c r="CG1360" s="45">
        <f t="shared" si="38"/>
        <v>19</v>
      </c>
      <c r="CH1360" s="45">
        <f t="shared" si="39"/>
        <v>32</v>
      </c>
      <c r="CI1360" s="45">
        <f t="shared" si="40"/>
        <v>0.6</v>
      </c>
      <c r="CJ1360">
        <f t="shared" si="10"/>
        <v>17</v>
      </c>
      <c r="CK1360" s="45">
        <f t="shared" si="41"/>
        <v>29</v>
      </c>
      <c r="CM1360" s="40">
        <f>VLOOKUP(CB1360,'PROMIS 57 T-Score Conversions'!Q$3:R$35,2,TRUE)</f>
        <v>37.4</v>
      </c>
      <c r="CN1360" s="44" t="str">
        <f t="shared" si="20"/>
        <v>Moderate</v>
      </c>
      <c r="CO1360" s="40">
        <f>VLOOKUP(CC1360,'PROMIS 57 T-Score Conversions'!A$3:B$35,2,TRUE)</f>
        <v>68.7</v>
      </c>
      <c r="CP1360" s="39" t="str">
        <f t="shared" si="21"/>
        <v>Severe</v>
      </c>
      <c r="CQ1360" s="40">
        <f>VLOOKUP(CD1360,'PROMIS 57 T-Score Conversions'!E$3:F$35,2,TRUE)</f>
        <v>61.2</v>
      </c>
      <c r="CR1360" s="39" t="str">
        <f t="shared" si="22"/>
        <v>Moderate</v>
      </c>
      <c r="CS1360" s="40">
        <f>VLOOKUP(CE1360,'PROMIS 57 T-Score Conversions'!U$3:V$35,2,TRUE)</f>
        <v>62.3</v>
      </c>
      <c r="CT1360" s="39" t="str">
        <f t="shared" si="42"/>
        <v>Moderate</v>
      </c>
      <c r="CU1360" s="40">
        <f>VLOOKUP(CF1360,'PROMIS 57 T-Score Conversions'!Y$3:Z$35,2,TRUE)</f>
        <v>51.2</v>
      </c>
      <c r="CV1360" s="39" t="str">
        <f t="shared" si="24"/>
        <v>Normal</v>
      </c>
      <c r="CW1360" s="40">
        <f>vlookup(CG1360,'PROMIS 57 T-Score Conversions'!M$3:N$35,2,TRUE)</f>
        <v>39.3</v>
      </c>
      <c r="CX1360" s="39" t="str">
        <f t="shared" si="25"/>
        <v>Moderate</v>
      </c>
      <c r="CY1360" s="40">
        <f>VLOOKup(CH1360,'PROMIS 57 T-Score Conversions'!I$3:J$35,2,TRUE)</f>
        <v>66.9</v>
      </c>
      <c r="CZ1360" s="39" t="str">
        <f t="shared" si="26"/>
        <v>Moderate</v>
      </c>
      <c r="DA1360" s="37">
        <f>VLOOKUP(CJ1360,'PROMIS 57 T-Score Conversions'!AC$3:AD$35,2,TRUE)</f>
        <v>34.75</v>
      </c>
      <c r="DB1360" s="44" t="str">
        <f t="shared" si="30"/>
        <v>Moderate</v>
      </c>
      <c r="DC1360" s="40">
        <f>VLOOKUP(CK1360,'PROMIS 57 T-Score Conversions'!AG$3:AH$35,2,TRUE)</f>
        <v>48.16</v>
      </c>
      <c r="DD1360" s="39" t="str">
        <f t="shared" si="31"/>
        <v>Normal</v>
      </c>
    </row>
    <row r="1361">
      <c r="A1361" s="1" t="b">
        <v>1</v>
      </c>
      <c r="B1361" s="1" t="b">
        <v>1</v>
      </c>
      <c r="C1361" s="20">
        <v>44320.73887677083</v>
      </c>
      <c r="D1361" s="1" t="s">
        <v>694</v>
      </c>
      <c r="E1361" s="1">
        <v>2566.0</v>
      </c>
      <c r="F1361" s="1">
        <v>2.0</v>
      </c>
      <c r="G1361" s="1">
        <v>3.0</v>
      </c>
      <c r="H1361" s="1">
        <v>3.0</v>
      </c>
      <c r="I1361" s="1">
        <v>2.0</v>
      </c>
      <c r="J1361" s="1">
        <v>1.0</v>
      </c>
      <c r="K1361" s="1">
        <v>3.0</v>
      </c>
      <c r="L1361" s="1">
        <v>2.0</v>
      </c>
      <c r="M1361" s="1">
        <v>1.0</v>
      </c>
      <c r="N1361" s="1">
        <v>4.0</v>
      </c>
      <c r="O1361" s="1">
        <v>4.0</v>
      </c>
      <c r="P1361" s="1">
        <v>4.0</v>
      </c>
      <c r="Q1361" s="1">
        <v>4.0</v>
      </c>
      <c r="R1361" s="1">
        <v>4.0</v>
      </c>
      <c r="S1361" s="1">
        <v>3.0</v>
      </c>
      <c r="T1361" s="1">
        <v>4.0</v>
      </c>
      <c r="U1361" s="1">
        <v>4.0</v>
      </c>
      <c r="V1361" s="1">
        <v>4.0</v>
      </c>
      <c r="W1361" s="1">
        <v>3.0</v>
      </c>
      <c r="X1361" s="1">
        <v>3.0</v>
      </c>
      <c r="Y1361" s="1">
        <v>3.0</v>
      </c>
      <c r="Z1361" s="1">
        <v>4.0</v>
      </c>
      <c r="AA1361" s="1">
        <v>4.0</v>
      </c>
      <c r="AB1361" s="1">
        <v>3.0</v>
      </c>
      <c r="AC1361" s="1">
        <v>3.0</v>
      </c>
      <c r="AD1361" s="1">
        <v>4.0</v>
      </c>
      <c r="AE1361" s="1">
        <v>4.0</v>
      </c>
      <c r="AF1361" s="1">
        <v>4.0</v>
      </c>
      <c r="AG1361" s="1">
        <v>4.0</v>
      </c>
      <c r="AH1361" s="1">
        <v>4.0</v>
      </c>
      <c r="AI1361" s="1">
        <v>4.0</v>
      </c>
      <c r="AJ1361" s="1">
        <v>5.0</v>
      </c>
      <c r="AK1361" s="1">
        <v>4.0</v>
      </c>
      <c r="AL1361" s="1">
        <v>4.0</v>
      </c>
      <c r="AM1361" s="1">
        <v>4.0</v>
      </c>
      <c r="AN1361" s="1">
        <v>4.0</v>
      </c>
      <c r="AO1361" s="1">
        <v>4.0</v>
      </c>
      <c r="AP1361" s="1">
        <v>4.0</v>
      </c>
      <c r="AQ1361" s="1">
        <v>5.0</v>
      </c>
      <c r="AR1361" s="1">
        <v>4.0</v>
      </c>
      <c r="AS1361" s="1">
        <v>4.0</v>
      </c>
      <c r="AT1361" s="1">
        <v>1.0</v>
      </c>
      <c r="AU1361" s="1">
        <v>1.0</v>
      </c>
      <c r="AV1361" s="1">
        <v>1.0</v>
      </c>
      <c r="AW1361" s="1">
        <v>1.0</v>
      </c>
      <c r="AX1361" s="1">
        <v>1.0</v>
      </c>
      <c r="AY1361" s="1">
        <v>1.0</v>
      </c>
      <c r="AZ1361" s="1">
        <v>1.0</v>
      </c>
      <c r="BA1361" s="1">
        <v>1.0</v>
      </c>
      <c r="BB1361" s="1">
        <v>3.0</v>
      </c>
      <c r="BC1361" s="1">
        <v>3.0</v>
      </c>
      <c r="BD1361" s="1">
        <v>3.0</v>
      </c>
      <c r="BE1361" s="1">
        <v>3.0</v>
      </c>
      <c r="BF1361" s="1">
        <v>3.0</v>
      </c>
      <c r="BG1361" s="1">
        <v>3.0</v>
      </c>
      <c r="BH1361" s="1">
        <v>4.0</v>
      </c>
      <c r="BI1361" s="1">
        <v>3.0</v>
      </c>
      <c r="BJ1361" s="1">
        <v>5.0</v>
      </c>
      <c r="BK1361" s="1">
        <v>2.0</v>
      </c>
      <c r="BL1361" s="1">
        <v>2.0</v>
      </c>
      <c r="BM1361" s="1">
        <v>2.0</v>
      </c>
      <c r="BN1361" s="1">
        <v>2.0</v>
      </c>
      <c r="BO1361" s="1">
        <v>2.0</v>
      </c>
      <c r="BP1361" s="1">
        <v>2.0</v>
      </c>
      <c r="BQ1361" s="1">
        <v>2.0</v>
      </c>
      <c r="BR1361" s="1">
        <v>2.0</v>
      </c>
      <c r="BS1361" s="1">
        <v>4.0</v>
      </c>
      <c r="BT1361" s="1">
        <v>4.0</v>
      </c>
      <c r="BU1361" s="1">
        <v>4.0</v>
      </c>
      <c r="BV1361" s="1">
        <v>4.0</v>
      </c>
      <c r="BW1361" s="1">
        <v>4.0</v>
      </c>
      <c r="BX1361" s="1">
        <v>4.0</v>
      </c>
      <c r="BY1361" s="1">
        <v>4.0</v>
      </c>
      <c r="BZ1361" s="1">
        <v>4.0</v>
      </c>
      <c r="CA1361" s="64">
        <f t="shared" si="32"/>
        <v>227</v>
      </c>
      <c r="CB1361" s="45">
        <f t="shared" si="33"/>
        <v>17</v>
      </c>
      <c r="CC1361" s="45">
        <f t="shared" si="34"/>
        <v>31</v>
      </c>
      <c r="CD1361" s="45">
        <f t="shared" si="35"/>
        <v>27</v>
      </c>
      <c r="CE1361" s="45">
        <f t="shared" si="36"/>
        <v>33</v>
      </c>
      <c r="CF1361" s="45">
        <f t="shared" si="37"/>
        <v>33</v>
      </c>
      <c r="CG1361" s="45">
        <f t="shared" si="38"/>
        <v>8</v>
      </c>
      <c r="CH1361" s="45">
        <f t="shared" si="39"/>
        <v>25</v>
      </c>
      <c r="CI1361" s="45">
        <f t="shared" si="40"/>
        <v>0.5</v>
      </c>
      <c r="CJ1361">
        <f t="shared" si="10"/>
        <v>16</v>
      </c>
      <c r="CK1361" s="45">
        <f t="shared" si="41"/>
        <v>32</v>
      </c>
      <c r="CM1361" s="40">
        <f>VLOOKUP(CB1361,'PROMIS 57 T-Score Conversions'!Q$3:R$35,2,TRUE)</f>
        <v>33.2</v>
      </c>
      <c r="CN1361" s="44" t="str">
        <f t="shared" si="20"/>
        <v>Moderate</v>
      </c>
      <c r="CO1361" s="40">
        <f>VLOOKUP(CC1361,'PROMIS 57 T-Score Conversions'!A$3:B$35,2,TRUE)</f>
        <v>69.8</v>
      </c>
      <c r="CP1361" s="39" t="str">
        <f t="shared" si="21"/>
        <v>Severe</v>
      </c>
      <c r="CQ1361" s="40">
        <f>VLOOKUP(CD1361,'PROMIS 57 T-Score Conversions'!E$3:F$35,2,TRUE)</f>
        <v>64.9</v>
      </c>
      <c r="CR1361" s="39" t="str">
        <f t="shared" si="22"/>
        <v>Moderate</v>
      </c>
      <c r="CS1361" s="40">
        <f>VLOOKUP(CE1361,'PROMIS 57 T-Score Conversions'!U$3:V$35,2,TRUE)</f>
        <v>66.4</v>
      </c>
      <c r="CT1361" s="39" t="str">
        <f t="shared" si="42"/>
        <v>Moderate</v>
      </c>
      <c r="CU1361" s="40">
        <f>VLOOKUP(CF1361,'PROMIS 57 T-Score Conversions'!Y$3:Z$35,2,TRUE)</f>
        <v>63.7</v>
      </c>
      <c r="CV1361" s="39" t="str">
        <f t="shared" si="24"/>
        <v>Moderate</v>
      </c>
      <c r="CW1361" s="40">
        <f>vlookup(CG1361,'PROMIS 57 T-Score Conversions'!M$3:N$35,2,TRUE)</f>
        <v>25.91</v>
      </c>
      <c r="CX1361" s="39" t="str">
        <f t="shared" si="25"/>
        <v>Severe</v>
      </c>
      <c r="CY1361" s="40">
        <f>VLOOKup(CH1361,'PROMIS 57 T-Score Conversions'!I$3:J$35,2,TRUE)</f>
        <v>62.1</v>
      </c>
      <c r="CZ1361" s="39" t="str">
        <f t="shared" si="26"/>
        <v>Moderate</v>
      </c>
      <c r="DA1361" s="37">
        <f>VLOOKUP(CJ1361,'PROMIS 57 T-Score Conversions'!AC$3:AD$35,2,TRUE)</f>
        <v>33.92</v>
      </c>
      <c r="DB1361" s="44" t="str">
        <f t="shared" si="30"/>
        <v>Moderate</v>
      </c>
      <c r="DC1361" s="40">
        <f>VLOOKUP(CK1361,'PROMIS 57 T-Score Conversions'!AG$3:AH$35,2,TRUE)</f>
        <v>51.29</v>
      </c>
      <c r="DD1361" s="39" t="str">
        <f t="shared" si="31"/>
        <v>Normal</v>
      </c>
    </row>
    <row r="1362">
      <c r="A1362" s="1" t="b">
        <v>1</v>
      </c>
      <c r="B1362" s="1" t="b">
        <v>1</v>
      </c>
      <c r="C1362" s="20">
        <v>44321.852714293986</v>
      </c>
      <c r="D1362" s="1" t="s">
        <v>192</v>
      </c>
      <c r="E1362" s="1">
        <v>1956.0</v>
      </c>
      <c r="F1362" s="1">
        <v>3.0</v>
      </c>
      <c r="G1362" s="1">
        <v>3.0</v>
      </c>
      <c r="H1362" s="1">
        <v>5.0</v>
      </c>
      <c r="I1362" s="1">
        <v>3.0</v>
      </c>
      <c r="J1362" s="1">
        <v>3.0</v>
      </c>
      <c r="K1362" s="1">
        <v>3.0</v>
      </c>
      <c r="L1362" s="1">
        <v>5.0</v>
      </c>
      <c r="M1362" s="1">
        <v>3.0</v>
      </c>
      <c r="N1362" s="1">
        <v>3.0</v>
      </c>
      <c r="O1362" s="1">
        <v>3.0</v>
      </c>
      <c r="P1362" s="1">
        <v>3.0</v>
      </c>
      <c r="Q1362" s="1">
        <v>3.0</v>
      </c>
      <c r="R1362" s="1">
        <v>3.0</v>
      </c>
      <c r="S1362" s="1">
        <v>3.0</v>
      </c>
      <c r="T1362" s="1">
        <v>3.0</v>
      </c>
      <c r="U1362" s="1">
        <v>3.0</v>
      </c>
      <c r="V1362" s="1">
        <v>3.0</v>
      </c>
      <c r="W1362" s="1">
        <v>3.0</v>
      </c>
      <c r="X1362" s="1">
        <v>3.0</v>
      </c>
      <c r="Y1362" s="1">
        <v>2.0</v>
      </c>
      <c r="Z1362" s="1">
        <v>3.0</v>
      </c>
      <c r="AA1362" s="1">
        <v>3.0</v>
      </c>
      <c r="AB1362" s="1">
        <v>2.0</v>
      </c>
      <c r="AC1362" s="1">
        <v>3.0</v>
      </c>
      <c r="AD1362" s="1">
        <v>3.0</v>
      </c>
      <c r="AE1362" s="1">
        <v>3.0</v>
      </c>
      <c r="AF1362" s="1">
        <v>3.0</v>
      </c>
      <c r="AG1362" s="1">
        <v>4.0</v>
      </c>
      <c r="AH1362" s="1">
        <v>4.0</v>
      </c>
      <c r="AI1362" s="1">
        <v>4.0</v>
      </c>
      <c r="AJ1362" s="1">
        <v>4.0</v>
      </c>
      <c r="AK1362" s="1">
        <v>3.0</v>
      </c>
      <c r="AL1362" s="1">
        <v>4.0</v>
      </c>
      <c r="AM1362" s="1">
        <v>4.0</v>
      </c>
      <c r="AN1362" s="1">
        <v>4.0</v>
      </c>
      <c r="AO1362" s="1">
        <v>1.0</v>
      </c>
      <c r="AP1362" s="1">
        <v>4.0</v>
      </c>
      <c r="AQ1362" s="1">
        <v>1.0</v>
      </c>
      <c r="AR1362" s="1">
        <v>1.0</v>
      </c>
      <c r="AS1362" s="1">
        <v>5.0</v>
      </c>
      <c r="AT1362" s="1">
        <v>2.0</v>
      </c>
      <c r="AU1362" s="1">
        <v>2.0</v>
      </c>
      <c r="AV1362" s="1">
        <v>3.0</v>
      </c>
      <c r="AW1362" s="1">
        <v>2.0</v>
      </c>
      <c r="AX1362" s="1">
        <v>2.0</v>
      </c>
      <c r="AY1362" s="1">
        <v>2.0</v>
      </c>
      <c r="AZ1362" s="1">
        <v>2.0</v>
      </c>
      <c r="BA1362" s="1">
        <v>3.0</v>
      </c>
      <c r="BB1362" s="1">
        <v>4.0</v>
      </c>
      <c r="BC1362" s="1">
        <v>4.0</v>
      </c>
      <c r="BD1362" s="1">
        <v>4.0</v>
      </c>
      <c r="BE1362" s="1">
        <v>4.0</v>
      </c>
      <c r="BF1362" s="1">
        <v>4.0</v>
      </c>
      <c r="BG1362" s="1">
        <v>4.0</v>
      </c>
      <c r="BH1362" s="1">
        <v>4.0</v>
      </c>
      <c r="BI1362" s="1">
        <v>4.0</v>
      </c>
      <c r="BJ1362" s="1">
        <v>7.0</v>
      </c>
      <c r="BK1362" s="1">
        <v>3.0</v>
      </c>
      <c r="BL1362" s="1">
        <v>3.0</v>
      </c>
      <c r="BM1362" s="1">
        <v>3.0</v>
      </c>
      <c r="BN1362" s="1">
        <v>3.0</v>
      </c>
      <c r="BO1362" s="1">
        <v>3.0</v>
      </c>
      <c r="BP1362" s="1">
        <v>3.0</v>
      </c>
      <c r="BQ1362" s="1">
        <v>3.0</v>
      </c>
      <c r="BR1362" s="1">
        <v>3.0</v>
      </c>
      <c r="BS1362" s="1">
        <v>3.0</v>
      </c>
      <c r="BT1362" s="1">
        <v>3.0</v>
      </c>
      <c r="BU1362" s="1">
        <v>3.0</v>
      </c>
      <c r="BV1362" s="1">
        <v>4.0</v>
      </c>
      <c r="BW1362" s="1">
        <v>4.0</v>
      </c>
      <c r="BX1362" s="1">
        <v>2.0</v>
      </c>
      <c r="BY1362" s="1">
        <v>3.0</v>
      </c>
      <c r="BZ1362" s="1">
        <v>4.0</v>
      </c>
      <c r="CA1362" s="64">
        <f t="shared" si="32"/>
        <v>233</v>
      </c>
      <c r="CB1362" s="45">
        <f t="shared" si="33"/>
        <v>28</v>
      </c>
      <c r="CC1362" s="45">
        <f t="shared" si="34"/>
        <v>24</v>
      </c>
      <c r="CD1362" s="45">
        <f t="shared" si="35"/>
        <v>22</v>
      </c>
      <c r="CE1362" s="45">
        <f t="shared" si="36"/>
        <v>28</v>
      </c>
      <c r="CF1362" s="45">
        <f t="shared" si="37"/>
        <v>24</v>
      </c>
      <c r="CG1362" s="45">
        <f t="shared" si="38"/>
        <v>18</v>
      </c>
      <c r="CH1362" s="45">
        <f t="shared" si="39"/>
        <v>32</v>
      </c>
      <c r="CI1362" s="45">
        <f t="shared" si="40"/>
        <v>0.7</v>
      </c>
      <c r="CJ1362">
        <f t="shared" si="10"/>
        <v>24</v>
      </c>
      <c r="CK1362" s="45">
        <f t="shared" si="41"/>
        <v>26</v>
      </c>
      <c r="CM1362" s="40">
        <f>VLOOKUP(CB1362,'PROMIS 57 T-Score Conversions'!Q$3:R$35,2,TRUE)</f>
        <v>40.8</v>
      </c>
      <c r="CN1362" s="44" t="str">
        <f t="shared" si="20"/>
        <v>Mild</v>
      </c>
      <c r="CO1362" s="40">
        <f>VLOOKUP(CC1362,'PROMIS 57 T-Score Conversions'!A$3:B$35,2,TRUE)</f>
        <v>62.5</v>
      </c>
      <c r="CP1362" s="39" t="str">
        <f t="shared" si="21"/>
        <v>Moderate</v>
      </c>
      <c r="CQ1362" s="40">
        <f>VLOOKUP(CD1362,'PROMIS 57 T-Score Conversions'!E$3:F$35,2,TRUE)</f>
        <v>60.3</v>
      </c>
      <c r="CR1362" s="39" t="str">
        <f t="shared" si="22"/>
        <v>Moderate</v>
      </c>
      <c r="CS1362" s="40">
        <f>VLOOKUP(CE1362,'PROMIS 57 T-Score Conversions'!U$3:V$35,2,TRUE)</f>
        <v>61.3</v>
      </c>
      <c r="CT1362" s="39" t="str">
        <f t="shared" si="42"/>
        <v>Moderate</v>
      </c>
      <c r="CU1362" s="40">
        <f>VLOOKUP(CF1362,'PROMIS 57 T-Score Conversions'!Y$3:Z$35,2,TRUE)</f>
        <v>54.3</v>
      </c>
      <c r="CV1362" s="39" t="str">
        <f t="shared" si="24"/>
        <v>Normal</v>
      </c>
      <c r="CW1362" s="40">
        <f>vlookup(CG1362,'PROMIS 57 T-Score Conversions'!M$3:N$35,2,TRUE)</f>
        <v>38.5</v>
      </c>
      <c r="CX1362" s="39" t="str">
        <f t="shared" si="25"/>
        <v>Moderate</v>
      </c>
      <c r="CY1362" s="40">
        <f>VLOOKup(CH1362,'PROMIS 57 T-Score Conversions'!I$3:J$35,2,TRUE)</f>
        <v>66.9</v>
      </c>
      <c r="CZ1362" s="39" t="str">
        <f t="shared" si="26"/>
        <v>Moderate</v>
      </c>
      <c r="DA1362" s="37">
        <f>VLOOKUP(CJ1362,'PROMIS 57 T-Score Conversions'!AC$3:AD$35,2,TRUE)</f>
        <v>40.29</v>
      </c>
      <c r="DB1362" s="44" t="str">
        <f t="shared" si="30"/>
        <v>Mild</v>
      </c>
      <c r="DC1362" s="40">
        <f>VLOOKUP(CK1362,'PROMIS 57 T-Score Conversions'!AG$3:AH$35,2,TRUE)</f>
        <v>45.27</v>
      </c>
      <c r="DD1362" s="39" t="str">
        <f t="shared" si="31"/>
        <v>Normal</v>
      </c>
    </row>
    <row r="1363">
      <c r="A1363" s="1" t="b">
        <v>1</v>
      </c>
      <c r="B1363" s="1" t="b">
        <v>1</v>
      </c>
      <c r="C1363" s="20">
        <v>44322.55234335648</v>
      </c>
      <c r="D1363" s="1" t="s">
        <v>326</v>
      </c>
      <c r="E1363" s="1">
        <v>2121.0</v>
      </c>
      <c r="F1363" s="1">
        <v>2.0</v>
      </c>
      <c r="G1363" s="1">
        <v>5.0</v>
      </c>
      <c r="H1363" s="1">
        <v>4.0</v>
      </c>
      <c r="I1363" s="1">
        <v>4.0</v>
      </c>
      <c r="J1363" s="1">
        <v>1.0</v>
      </c>
      <c r="K1363" s="1">
        <v>2.0</v>
      </c>
      <c r="L1363" s="1">
        <v>4.0</v>
      </c>
      <c r="M1363" s="1">
        <v>1.0</v>
      </c>
      <c r="N1363" s="1">
        <v>3.0</v>
      </c>
      <c r="O1363" s="1">
        <v>2.0</v>
      </c>
      <c r="P1363" s="1">
        <v>4.0</v>
      </c>
      <c r="Q1363" s="1">
        <v>3.0</v>
      </c>
      <c r="R1363" s="1">
        <v>3.0</v>
      </c>
      <c r="S1363" s="1">
        <v>2.0</v>
      </c>
      <c r="T1363" s="1">
        <v>3.0</v>
      </c>
      <c r="U1363" s="1">
        <v>4.0</v>
      </c>
      <c r="V1363" s="1">
        <v>2.0</v>
      </c>
      <c r="W1363" s="1">
        <v>3.0</v>
      </c>
      <c r="X1363" s="1">
        <v>3.0</v>
      </c>
      <c r="Y1363" s="1">
        <v>2.0</v>
      </c>
      <c r="Z1363" s="1">
        <v>2.0</v>
      </c>
      <c r="AA1363" s="1">
        <v>3.0</v>
      </c>
      <c r="AB1363" s="1">
        <v>1.0</v>
      </c>
      <c r="AC1363" s="1">
        <v>1.0</v>
      </c>
      <c r="AD1363" s="1">
        <v>3.0</v>
      </c>
      <c r="AE1363" s="1">
        <v>2.0</v>
      </c>
      <c r="AF1363" s="1">
        <v>3.0</v>
      </c>
      <c r="AG1363" s="1">
        <v>3.0</v>
      </c>
      <c r="AH1363" s="1">
        <v>2.0</v>
      </c>
      <c r="AI1363" s="1">
        <v>2.0</v>
      </c>
      <c r="AJ1363" s="1">
        <v>2.0</v>
      </c>
      <c r="AK1363" s="1">
        <v>2.0</v>
      </c>
      <c r="AL1363" s="1">
        <v>4.0</v>
      </c>
      <c r="AM1363" s="1">
        <v>4.0</v>
      </c>
      <c r="AN1363" s="1">
        <v>4.0</v>
      </c>
      <c r="AO1363" s="1">
        <v>2.0</v>
      </c>
      <c r="AP1363" s="1">
        <v>4.0</v>
      </c>
      <c r="AQ1363" s="1">
        <v>2.0</v>
      </c>
      <c r="AR1363" s="1">
        <v>1.0</v>
      </c>
      <c r="AS1363" s="1">
        <v>5.0</v>
      </c>
      <c r="AT1363" s="1">
        <v>2.0</v>
      </c>
      <c r="AU1363" s="1">
        <v>3.0</v>
      </c>
      <c r="AV1363" s="1">
        <v>1.0</v>
      </c>
      <c r="AW1363" s="1">
        <v>3.0</v>
      </c>
      <c r="AX1363" s="1">
        <v>3.0</v>
      </c>
      <c r="AY1363" s="1">
        <v>3.0</v>
      </c>
      <c r="AZ1363" s="1">
        <v>3.0</v>
      </c>
      <c r="BA1363" s="1">
        <v>2.0</v>
      </c>
      <c r="BB1363" s="1">
        <v>3.0</v>
      </c>
      <c r="BC1363" s="1">
        <v>3.0</v>
      </c>
      <c r="BD1363" s="1">
        <v>4.0</v>
      </c>
      <c r="BE1363" s="1">
        <v>3.0</v>
      </c>
      <c r="BF1363" s="1">
        <v>4.0</v>
      </c>
      <c r="BG1363" s="1">
        <v>3.0</v>
      </c>
      <c r="BH1363" s="1">
        <v>3.0</v>
      </c>
      <c r="BI1363" s="1">
        <v>3.0</v>
      </c>
      <c r="BJ1363" s="1">
        <v>6.0</v>
      </c>
      <c r="BK1363" s="1">
        <v>2.0</v>
      </c>
      <c r="BL1363" s="1">
        <v>2.0</v>
      </c>
      <c r="BM1363" s="1">
        <v>1.0</v>
      </c>
      <c r="BN1363" s="1">
        <v>2.0</v>
      </c>
      <c r="BO1363" s="1">
        <v>2.0</v>
      </c>
      <c r="BP1363" s="1">
        <v>2.0</v>
      </c>
      <c r="BQ1363" s="1">
        <v>3.0</v>
      </c>
      <c r="BR1363" s="1">
        <v>2.0</v>
      </c>
      <c r="BS1363" s="1">
        <v>4.0</v>
      </c>
      <c r="BT1363" s="1">
        <v>4.0</v>
      </c>
      <c r="BU1363" s="1">
        <v>4.0</v>
      </c>
      <c r="BV1363" s="1">
        <v>4.0</v>
      </c>
      <c r="BW1363" s="1">
        <v>3.0</v>
      </c>
      <c r="BX1363" s="1">
        <v>2.0</v>
      </c>
      <c r="BY1363" s="1">
        <v>3.0</v>
      </c>
      <c r="BZ1363" s="1">
        <v>4.0</v>
      </c>
      <c r="CA1363" s="64">
        <f t="shared" si="32"/>
        <v>205</v>
      </c>
      <c r="CB1363" s="45">
        <f t="shared" si="33"/>
        <v>23</v>
      </c>
      <c r="CC1363" s="45">
        <f t="shared" si="34"/>
        <v>24</v>
      </c>
      <c r="CD1363" s="45">
        <f t="shared" si="35"/>
        <v>17</v>
      </c>
      <c r="CE1363" s="45">
        <f t="shared" si="36"/>
        <v>19</v>
      </c>
      <c r="CF1363" s="45">
        <f t="shared" si="37"/>
        <v>26</v>
      </c>
      <c r="CG1363" s="45">
        <f t="shared" si="38"/>
        <v>20</v>
      </c>
      <c r="CH1363" s="45">
        <f t="shared" si="39"/>
        <v>26</v>
      </c>
      <c r="CI1363" s="45">
        <f t="shared" si="40"/>
        <v>0.6</v>
      </c>
      <c r="CJ1363">
        <f t="shared" si="10"/>
        <v>16</v>
      </c>
      <c r="CK1363" s="45">
        <f t="shared" si="41"/>
        <v>28</v>
      </c>
      <c r="CM1363" s="40">
        <f>VLOOKUP(CB1363,'PROMIS 57 T-Score Conversions'!Q$3:R$35,2,TRUE)</f>
        <v>37.4</v>
      </c>
      <c r="CN1363" s="44" t="str">
        <f t="shared" si="20"/>
        <v>Moderate</v>
      </c>
      <c r="CO1363" s="40">
        <f>VLOOKUP(CC1363,'PROMIS 57 T-Score Conversions'!A$3:B$35,2,TRUE)</f>
        <v>62.5</v>
      </c>
      <c r="CP1363" s="39" t="str">
        <f t="shared" si="21"/>
        <v>Moderate</v>
      </c>
      <c r="CQ1363" s="40">
        <f>VLOOKUP(CD1363,'PROMIS 57 T-Score Conversions'!E$3:F$35,2,TRUE)</f>
        <v>55.9</v>
      </c>
      <c r="CR1363" s="39" t="str">
        <f t="shared" si="22"/>
        <v>Mild</v>
      </c>
      <c r="CS1363" s="40">
        <f>VLOOKUP(CE1363,'PROMIS 57 T-Score Conversions'!U$3:V$35,2,TRUE)</f>
        <v>52.5</v>
      </c>
      <c r="CT1363" s="39" t="str">
        <f t="shared" si="42"/>
        <v>Normal</v>
      </c>
      <c r="CU1363" s="40">
        <f>VLOOKUP(CF1363,'PROMIS 57 T-Score Conversions'!Y$3:Z$35,2,TRUE)</f>
        <v>56.3</v>
      </c>
      <c r="CV1363" s="39" t="str">
        <f t="shared" si="24"/>
        <v>Mild</v>
      </c>
      <c r="CW1363" s="40">
        <f>vlookup(CG1363,'PROMIS 57 T-Score Conversions'!M$3:N$35,2,TRUE)</f>
        <v>40.2</v>
      </c>
      <c r="CX1363" s="39" t="str">
        <f t="shared" si="25"/>
        <v>Mild</v>
      </c>
      <c r="CY1363" s="40">
        <f>VLOOKup(CH1363,'PROMIS 57 T-Score Conversions'!I$3:J$35,2,TRUE)</f>
        <v>62.8</v>
      </c>
      <c r="CZ1363" s="39" t="str">
        <f t="shared" si="26"/>
        <v>Moderate</v>
      </c>
      <c r="DA1363" s="37">
        <f>VLOOKUP(CJ1363,'PROMIS 57 T-Score Conversions'!AC$3:AD$35,2,TRUE)</f>
        <v>33.92</v>
      </c>
      <c r="DB1363" s="44" t="str">
        <f t="shared" si="30"/>
        <v>Moderate</v>
      </c>
      <c r="DC1363" s="40">
        <f>VLOOKUP(CK1363,'PROMIS 57 T-Score Conversions'!AG$3:AH$35,2,TRUE)</f>
        <v>47.18</v>
      </c>
      <c r="DD1363" s="39" t="str">
        <f t="shared" si="31"/>
        <v>Normal</v>
      </c>
    </row>
    <row r="1364">
      <c r="A1364" s="1" t="b">
        <v>1</v>
      </c>
      <c r="B1364" s="1" t="b">
        <v>1</v>
      </c>
      <c r="C1364" s="20">
        <v>44322.731436284725</v>
      </c>
      <c r="D1364" s="1" t="s">
        <v>695</v>
      </c>
      <c r="E1364" s="1">
        <v>1159.0</v>
      </c>
      <c r="F1364" s="1">
        <v>5.0</v>
      </c>
      <c r="G1364" s="1">
        <v>5.0</v>
      </c>
      <c r="H1364" s="1">
        <v>5.0</v>
      </c>
      <c r="I1364" s="1">
        <v>5.0</v>
      </c>
      <c r="J1364" s="1">
        <v>5.0</v>
      </c>
      <c r="K1364" s="1">
        <v>5.0</v>
      </c>
      <c r="L1364" s="1">
        <v>5.0</v>
      </c>
      <c r="M1364" s="1">
        <v>5.0</v>
      </c>
      <c r="N1364" s="1">
        <v>2.0</v>
      </c>
      <c r="O1364" s="1">
        <v>2.0</v>
      </c>
      <c r="P1364" s="1">
        <v>2.0</v>
      </c>
      <c r="Q1364" s="1">
        <v>4.0</v>
      </c>
      <c r="R1364" s="1">
        <v>2.0</v>
      </c>
      <c r="S1364" s="1">
        <v>2.0</v>
      </c>
      <c r="T1364" s="1">
        <v>3.0</v>
      </c>
      <c r="U1364" s="1">
        <v>3.0</v>
      </c>
      <c r="V1364" s="1">
        <v>1.0</v>
      </c>
      <c r="W1364" s="1">
        <v>1.0</v>
      </c>
      <c r="X1364" s="1">
        <v>4.0</v>
      </c>
      <c r="Y1364" s="1">
        <v>1.0</v>
      </c>
      <c r="Z1364" s="1">
        <v>1.0</v>
      </c>
      <c r="AA1364" s="1">
        <v>2.0</v>
      </c>
      <c r="AB1364" s="1">
        <v>1.0</v>
      </c>
      <c r="AC1364" s="1">
        <v>1.0</v>
      </c>
      <c r="AD1364" s="1">
        <v>4.0</v>
      </c>
      <c r="AE1364" s="1">
        <v>4.0</v>
      </c>
      <c r="AF1364" s="1">
        <v>4.0</v>
      </c>
      <c r="AG1364" s="1">
        <v>4.0</v>
      </c>
      <c r="AH1364" s="1">
        <v>5.0</v>
      </c>
      <c r="AI1364" s="1">
        <v>3.0</v>
      </c>
      <c r="AJ1364" s="1">
        <v>3.0</v>
      </c>
      <c r="AK1364" s="1">
        <v>4.0</v>
      </c>
      <c r="AL1364" s="1">
        <v>4.0</v>
      </c>
      <c r="AM1364" s="1">
        <v>3.0</v>
      </c>
      <c r="AN1364" s="1">
        <v>4.0</v>
      </c>
      <c r="AO1364" s="1">
        <v>5.0</v>
      </c>
      <c r="AP1364" s="1">
        <v>5.0</v>
      </c>
      <c r="AQ1364" s="1">
        <v>5.0</v>
      </c>
      <c r="AR1364" s="1">
        <v>5.0</v>
      </c>
      <c r="AS1364" s="1">
        <v>3.0</v>
      </c>
      <c r="AT1364" s="1">
        <v>5.0</v>
      </c>
      <c r="AU1364" s="1">
        <v>5.0</v>
      </c>
      <c r="AV1364" s="1">
        <v>2.0</v>
      </c>
      <c r="AW1364" s="1">
        <v>4.0</v>
      </c>
      <c r="AX1364" s="1">
        <v>5.0</v>
      </c>
      <c r="AY1364" s="1">
        <v>5.0</v>
      </c>
      <c r="AZ1364" s="1">
        <v>5.0</v>
      </c>
      <c r="BA1364" s="1">
        <v>2.0</v>
      </c>
      <c r="BB1364" s="1">
        <v>2.0</v>
      </c>
      <c r="BC1364" s="1">
        <v>2.0</v>
      </c>
      <c r="BD1364" s="1">
        <v>2.0</v>
      </c>
      <c r="BE1364" s="1">
        <v>2.0</v>
      </c>
      <c r="BF1364" s="1">
        <v>2.0</v>
      </c>
      <c r="BG1364" s="1">
        <v>2.0</v>
      </c>
      <c r="BH1364" s="1">
        <v>2.0</v>
      </c>
      <c r="BI1364" s="1">
        <v>2.0</v>
      </c>
      <c r="BJ1364" s="1">
        <v>1.0</v>
      </c>
      <c r="BK1364" s="1">
        <v>2.0</v>
      </c>
      <c r="BL1364" s="1">
        <v>1.0</v>
      </c>
      <c r="BM1364" s="1">
        <v>1.0</v>
      </c>
      <c r="BN1364" s="1">
        <v>2.0</v>
      </c>
      <c r="BO1364" s="1">
        <v>2.0</v>
      </c>
      <c r="BP1364" s="1">
        <v>3.0</v>
      </c>
      <c r="BQ1364" s="1">
        <v>2.0</v>
      </c>
      <c r="BR1364" s="1">
        <v>4.0</v>
      </c>
      <c r="BS1364" s="1">
        <v>2.0</v>
      </c>
      <c r="BT1364" s="1">
        <v>4.0</v>
      </c>
      <c r="BU1364" s="1">
        <v>4.0</v>
      </c>
      <c r="BV1364" s="1">
        <v>2.0</v>
      </c>
      <c r="BW1364" s="1">
        <v>2.0</v>
      </c>
      <c r="BX1364" s="1">
        <v>1.0</v>
      </c>
      <c r="BY1364" s="1">
        <v>2.0</v>
      </c>
      <c r="BZ1364" s="1">
        <v>2.0</v>
      </c>
      <c r="CA1364" s="64">
        <f t="shared" si="32"/>
        <v>223</v>
      </c>
      <c r="CB1364" s="45">
        <f t="shared" si="33"/>
        <v>40</v>
      </c>
      <c r="CC1364" s="45">
        <f t="shared" si="34"/>
        <v>20</v>
      </c>
      <c r="CD1364" s="45">
        <f t="shared" si="35"/>
        <v>12</v>
      </c>
      <c r="CE1364" s="45">
        <f t="shared" si="36"/>
        <v>31</v>
      </c>
      <c r="CF1364" s="45">
        <f t="shared" si="37"/>
        <v>34</v>
      </c>
      <c r="CG1364" s="45">
        <f t="shared" si="38"/>
        <v>33</v>
      </c>
      <c r="CH1364" s="45">
        <f t="shared" si="39"/>
        <v>16</v>
      </c>
      <c r="CI1364" s="45">
        <f t="shared" si="40"/>
        <v>0.1</v>
      </c>
      <c r="CJ1364">
        <f t="shared" si="10"/>
        <v>17</v>
      </c>
      <c r="CK1364" s="45">
        <f t="shared" si="41"/>
        <v>19</v>
      </c>
      <c r="CM1364" s="40">
        <f>VLOOKUP(CB1364,'PROMIS 57 T-Score Conversions'!Q$3:R$35,2,TRUE)</f>
        <v>60.1</v>
      </c>
      <c r="CN1364" s="44" t="str">
        <f t="shared" si="20"/>
        <v>Normal</v>
      </c>
      <c r="CO1364" s="40">
        <f>VLOOKUP(CC1364,'PROMIS 57 T-Score Conversions'!A$3:B$35,2,TRUE)</f>
        <v>58.4</v>
      </c>
      <c r="CP1364" s="39" t="str">
        <f t="shared" si="21"/>
        <v>Moderate</v>
      </c>
      <c r="CQ1364" s="40">
        <f>VLOOKUP(CD1364,'PROMIS 57 T-Score Conversions'!E$3:F$35,2,TRUE)</f>
        <v>50.9</v>
      </c>
      <c r="CR1364" s="39" t="str">
        <f t="shared" si="22"/>
        <v>Normal</v>
      </c>
      <c r="CS1364" s="40">
        <f>VLOOKUP(CE1364,'PROMIS 57 T-Score Conversions'!U$3:V$35,2,TRUE)</f>
        <v>64.3</v>
      </c>
      <c r="CT1364" s="39" t="str">
        <f t="shared" si="42"/>
        <v>Moderate</v>
      </c>
      <c r="CU1364" s="40">
        <f>VLOOKUP(CF1364,'PROMIS 57 T-Score Conversions'!Y$3:Z$35,2,TRUE)</f>
        <v>64.8</v>
      </c>
      <c r="CV1364" s="39" t="str">
        <f t="shared" si="24"/>
        <v>Moderate</v>
      </c>
      <c r="CW1364" s="40">
        <f>vlookup(CG1364,'PROMIS 57 T-Score Conversions'!M$3:N$35,2,TRUE)</f>
        <v>52.7</v>
      </c>
      <c r="CX1364" s="39" t="str">
        <f t="shared" si="25"/>
        <v>Normal</v>
      </c>
      <c r="CY1364" s="40">
        <f>VLOOKup(CH1364,'PROMIS 57 T-Score Conversions'!I$3:J$35,2,TRUE)</f>
        <v>55.8</v>
      </c>
      <c r="CZ1364" s="39" t="str">
        <f t="shared" si="26"/>
        <v>Mild</v>
      </c>
      <c r="DA1364" s="37">
        <f>VLOOKUP(CJ1364,'PROMIS 57 T-Score Conversions'!AC$3:AD$35,2,TRUE)</f>
        <v>34.75</v>
      </c>
      <c r="DB1364" s="44" t="str">
        <f t="shared" si="30"/>
        <v>Moderate</v>
      </c>
      <c r="DC1364" s="40">
        <f>VLOOKUP(CK1364,'PROMIS 57 T-Score Conversions'!AG$3:AH$35,2,TRUE)</f>
        <v>38.9</v>
      </c>
      <c r="DD1364" s="39" t="str">
        <f t="shared" si="31"/>
        <v>Normal</v>
      </c>
    </row>
    <row r="1365">
      <c r="A1365" s="1" t="b">
        <v>1</v>
      </c>
      <c r="B1365" s="1" t="b">
        <v>1</v>
      </c>
      <c r="C1365" s="20">
        <v>44323.67250262732</v>
      </c>
      <c r="D1365" s="1" t="s">
        <v>597</v>
      </c>
      <c r="E1365" s="1">
        <v>2462.0</v>
      </c>
      <c r="F1365" s="1">
        <v>5.0</v>
      </c>
      <c r="G1365" s="1">
        <v>5.0</v>
      </c>
      <c r="H1365" s="1">
        <v>5.0</v>
      </c>
      <c r="I1365" s="1">
        <v>5.0</v>
      </c>
      <c r="J1365" s="1">
        <v>5.0</v>
      </c>
      <c r="K1365" s="1">
        <v>5.0</v>
      </c>
      <c r="L1365" s="1">
        <v>5.0</v>
      </c>
      <c r="M1365" s="1">
        <v>5.0</v>
      </c>
      <c r="N1365" s="1">
        <v>3.0</v>
      </c>
      <c r="O1365" s="1">
        <v>3.0</v>
      </c>
      <c r="P1365" s="1">
        <v>3.0</v>
      </c>
      <c r="Q1365" s="1">
        <v>3.0</v>
      </c>
      <c r="R1365" s="1">
        <v>3.0</v>
      </c>
      <c r="S1365" s="1">
        <v>2.0</v>
      </c>
      <c r="T1365" s="1">
        <v>3.0</v>
      </c>
      <c r="U1365" s="1">
        <v>3.0</v>
      </c>
      <c r="V1365" s="1">
        <v>2.0</v>
      </c>
      <c r="W1365" s="1">
        <v>3.0</v>
      </c>
      <c r="X1365" s="1">
        <v>2.0</v>
      </c>
      <c r="Y1365" s="1">
        <v>2.0</v>
      </c>
      <c r="Z1365" s="1">
        <v>3.0</v>
      </c>
      <c r="AA1365" s="1">
        <v>3.0</v>
      </c>
      <c r="AB1365" s="1">
        <v>3.0</v>
      </c>
      <c r="AC1365" s="1">
        <v>2.0</v>
      </c>
      <c r="AD1365" s="1">
        <v>1.0</v>
      </c>
      <c r="AE1365" s="1">
        <v>1.0</v>
      </c>
      <c r="AF1365" s="1">
        <v>2.0</v>
      </c>
      <c r="AG1365" s="1">
        <v>1.0</v>
      </c>
      <c r="AH1365" s="1">
        <v>1.0</v>
      </c>
      <c r="AI1365" s="1">
        <v>1.0</v>
      </c>
      <c r="AJ1365" s="1">
        <v>1.0</v>
      </c>
      <c r="AK1365" s="1">
        <v>1.0</v>
      </c>
      <c r="AL1365" s="1">
        <v>2.0</v>
      </c>
      <c r="AM1365" s="1">
        <v>2.0</v>
      </c>
      <c r="AN1365" s="1">
        <v>3.0</v>
      </c>
      <c r="AO1365" s="1">
        <v>2.0</v>
      </c>
      <c r="AP1365" s="1">
        <v>2.0</v>
      </c>
      <c r="AQ1365" s="1">
        <v>2.0</v>
      </c>
      <c r="AR1365" s="1">
        <v>2.0</v>
      </c>
      <c r="AS1365" s="1">
        <v>2.0</v>
      </c>
      <c r="AT1365" s="1">
        <v>2.0</v>
      </c>
      <c r="AU1365" s="1">
        <v>4.0</v>
      </c>
      <c r="AV1365" s="1">
        <v>3.0</v>
      </c>
      <c r="AW1365" s="1">
        <v>2.0</v>
      </c>
      <c r="AX1365" s="1">
        <v>2.0</v>
      </c>
      <c r="AY1365" s="1">
        <v>3.0</v>
      </c>
      <c r="AZ1365" s="1">
        <v>5.0</v>
      </c>
      <c r="BA1365" s="1">
        <v>4.0</v>
      </c>
      <c r="BB1365" s="1">
        <v>1.0</v>
      </c>
      <c r="BC1365" s="1">
        <v>1.0</v>
      </c>
      <c r="BD1365" s="1">
        <v>1.0</v>
      </c>
      <c r="BE1365" s="1">
        <v>1.0</v>
      </c>
      <c r="BF1365" s="1">
        <v>1.0</v>
      </c>
      <c r="BG1365" s="1">
        <v>1.0</v>
      </c>
      <c r="BH1365" s="1">
        <v>1.0</v>
      </c>
      <c r="BI1365" s="1">
        <v>1.0</v>
      </c>
      <c r="BJ1365" s="1">
        <v>0.0</v>
      </c>
      <c r="BK1365" s="1">
        <v>3.0</v>
      </c>
      <c r="BL1365" s="1">
        <v>3.0</v>
      </c>
      <c r="BM1365" s="1">
        <v>3.0</v>
      </c>
      <c r="BN1365" s="1">
        <v>3.0</v>
      </c>
      <c r="BO1365" s="1">
        <v>4.0</v>
      </c>
      <c r="BP1365" s="1">
        <v>3.0</v>
      </c>
      <c r="BQ1365" s="1">
        <v>3.0</v>
      </c>
      <c r="BR1365" s="1">
        <v>4.0</v>
      </c>
      <c r="BS1365" s="1">
        <v>3.0</v>
      </c>
      <c r="BT1365" s="1">
        <v>2.0</v>
      </c>
      <c r="BU1365" s="1">
        <v>2.0</v>
      </c>
      <c r="BV1365" s="1">
        <v>2.0</v>
      </c>
      <c r="BW1365" s="1">
        <v>2.0</v>
      </c>
      <c r="BX1365" s="1">
        <v>2.0</v>
      </c>
      <c r="BY1365" s="1">
        <v>1.0</v>
      </c>
      <c r="BZ1365" s="1">
        <v>2.0</v>
      </c>
      <c r="CA1365" s="64">
        <f t="shared" si="32"/>
        <v>184</v>
      </c>
      <c r="CB1365" s="45">
        <f t="shared" si="33"/>
        <v>40</v>
      </c>
      <c r="CC1365" s="45">
        <f t="shared" si="34"/>
        <v>23</v>
      </c>
      <c r="CD1365" s="45">
        <f t="shared" si="35"/>
        <v>20</v>
      </c>
      <c r="CE1365" s="45">
        <f t="shared" si="36"/>
        <v>9</v>
      </c>
      <c r="CF1365" s="45">
        <f t="shared" si="37"/>
        <v>17</v>
      </c>
      <c r="CG1365" s="45">
        <f t="shared" si="38"/>
        <v>25</v>
      </c>
      <c r="CH1365" s="45">
        <f t="shared" si="39"/>
        <v>8</v>
      </c>
      <c r="CI1365" s="45">
        <f t="shared" si="40"/>
        <v>0</v>
      </c>
      <c r="CJ1365">
        <f t="shared" si="10"/>
        <v>26</v>
      </c>
      <c r="CK1365" s="45">
        <f t="shared" si="41"/>
        <v>16</v>
      </c>
      <c r="CM1365" s="40">
        <f>VLOOKUP(CB1365,'PROMIS 57 T-Score Conversions'!Q$3:R$35,2,TRUE)</f>
        <v>60.1</v>
      </c>
      <c r="CN1365" s="44" t="str">
        <f t="shared" si="20"/>
        <v>Normal</v>
      </c>
      <c r="CO1365" s="40">
        <f>VLOOKUP(CC1365,'PROMIS 57 T-Score Conversions'!A$3:B$35,2,TRUE)</f>
        <v>61.4</v>
      </c>
      <c r="CP1365" s="39" t="str">
        <f t="shared" si="21"/>
        <v>Moderate</v>
      </c>
      <c r="CQ1365" s="40">
        <f>VLOOKUP(CD1365,'PROMIS 57 T-Score Conversions'!E$3:F$35,2,TRUE)</f>
        <v>58.5</v>
      </c>
      <c r="CR1365" s="39" t="str">
        <f t="shared" si="22"/>
        <v>Mild</v>
      </c>
      <c r="CS1365" s="40">
        <f>VLOOKUP(CE1365,'PROMIS 57 T-Score Conversions'!U$3:V$35,2,TRUE)</f>
        <v>38.5</v>
      </c>
      <c r="CT1365" s="39" t="str">
        <f t="shared" si="42"/>
        <v>Normal</v>
      </c>
      <c r="CU1365" s="40">
        <f>VLOOKUP(CF1365,'PROMIS 57 T-Score Conversions'!Y$3:Z$35,2,TRUE)</f>
        <v>46.7</v>
      </c>
      <c r="CV1365" s="39" t="str">
        <f t="shared" si="24"/>
        <v>Normal</v>
      </c>
      <c r="CW1365" s="40">
        <f>vlookup(CG1365,'PROMIS 57 T-Score Conversions'!M$3:N$35,2,TRUE)</f>
        <v>45</v>
      </c>
      <c r="CX1365" s="39" t="str">
        <f t="shared" si="25"/>
        <v>Normal</v>
      </c>
      <c r="CY1365" s="40">
        <f>VLOOKup(CH1365,'PROMIS 57 T-Score Conversions'!I$3:J$35,2,TRUE)</f>
        <v>40.7</v>
      </c>
      <c r="CZ1365" s="39" t="str">
        <f t="shared" si="26"/>
        <v>Normal</v>
      </c>
      <c r="DA1365" s="37">
        <f>VLOOKUP(CJ1365,'PROMIS 57 T-Score Conversions'!AC$3:AD$35,2,TRUE)</f>
        <v>41.9</v>
      </c>
      <c r="DB1365" s="44" t="str">
        <f t="shared" si="30"/>
        <v>Mild</v>
      </c>
      <c r="DC1365" s="40">
        <f>VLOOKUP(CK1365,'PROMIS 57 T-Score Conversions'!AG$3:AH$35,2,TRUE)</f>
        <v>36.07</v>
      </c>
      <c r="DD1365" s="39" t="str">
        <f t="shared" si="31"/>
        <v>Normal</v>
      </c>
    </row>
    <row r="1366">
      <c r="A1366" s="1" t="b">
        <v>1</v>
      </c>
      <c r="B1366" s="1" t="b">
        <v>1</v>
      </c>
      <c r="C1366" s="20">
        <v>44323.738659270835</v>
      </c>
      <c r="D1366" s="1" t="s">
        <v>696</v>
      </c>
      <c r="E1366" s="1">
        <v>2573.0</v>
      </c>
      <c r="F1366" s="1">
        <v>4.0</v>
      </c>
      <c r="G1366" s="1">
        <v>4.0</v>
      </c>
      <c r="H1366" s="1">
        <v>5.0</v>
      </c>
      <c r="I1366" s="1">
        <v>5.0</v>
      </c>
      <c r="J1366" s="1">
        <v>3.0</v>
      </c>
      <c r="K1366" s="1">
        <v>5.0</v>
      </c>
      <c r="L1366" s="1">
        <v>5.0</v>
      </c>
      <c r="M1366" s="1">
        <v>4.0</v>
      </c>
      <c r="N1366" s="1">
        <v>4.0</v>
      </c>
      <c r="O1366" s="1">
        <v>3.0</v>
      </c>
      <c r="P1366" s="1">
        <v>3.0</v>
      </c>
      <c r="Q1366" s="1">
        <v>4.0</v>
      </c>
      <c r="R1366" s="1">
        <v>4.0</v>
      </c>
      <c r="S1366" s="1">
        <v>4.0</v>
      </c>
      <c r="T1366" s="1">
        <v>3.0</v>
      </c>
      <c r="U1366" s="1">
        <v>4.0</v>
      </c>
      <c r="V1366" s="1">
        <v>4.0</v>
      </c>
      <c r="W1366" s="1">
        <v>4.0</v>
      </c>
      <c r="X1366" s="1">
        <v>4.0</v>
      </c>
      <c r="Y1366" s="1">
        <v>3.0</v>
      </c>
      <c r="Z1366" s="1">
        <v>3.0</v>
      </c>
      <c r="AA1366" s="1">
        <v>4.0</v>
      </c>
      <c r="AB1366" s="1">
        <v>4.0</v>
      </c>
      <c r="AC1366" s="1">
        <v>4.0</v>
      </c>
      <c r="AD1366" s="1">
        <v>5.0</v>
      </c>
      <c r="AE1366" s="1">
        <v>4.0</v>
      </c>
      <c r="AF1366" s="1">
        <v>5.0</v>
      </c>
      <c r="AG1366" s="1">
        <v>4.0</v>
      </c>
      <c r="AH1366" s="1">
        <v>4.0</v>
      </c>
      <c r="AI1366" s="1">
        <v>5.0</v>
      </c>
      <c r="AJ1366" s="1">
        <v>5.0</v>
      </c>
      <c r="AK1366" s="1">
        <v>5.0</v>
      </c>
      <c r="AL1366" s="1">
        <v>3.0</v>
      </c>
      <c r="AM1366" s="1">
        <v>3.0</v>
      </c>
      <c r="AN1366" s="1">
        <v>3.0</v>
      </c>
      <c r="AO1366" s="1">
        <v>4.0</v>
      </c>
      <c r="AP1366" s="1">
        <v>4.0</v>
      </c>
      <c r="AQ1366" s="1">
        <v>2.0</v>
      </c>
      <c r="AR1366" s="1">
        <v>3.0</v>
      </c>
      <c r="AS1366" s="1">
        <v>4.0</v>
      </c>
      <c r="AT1366" s="1">
        <v>2.0</v>
      </c>
      <c r="AU1366" s="1">
        <v>2.0</v>
      </c>
      <c r="AV1366" s="1">
        <v>1.0</v>
      </c>
      <c r="AW1366" s="1">
        <v>1.0</v>
      </c>
      <c r="AX1366" s="1">
        <v>1.0</v>
      </c>
      <c r="AY1366" s="1">
        <v>2.0</v>
      </c>
      <c r="AZ1366" s="1">
        <v>2.0</v>
      </c>
      <c r="BA1366" s="1">
        <v>2.0</v>
      </c>
      <c r="BB1366" s="1">
        <v>5.0</v>
      </c>
      <c r="BC1366" s="1">
        <v>4.0</v>
      </c>
      <c r="BD1366" s="1">
        <v>3.0</v>
      </c>
      <c r="BE1366" s="1">
        <v>3.0</v>
      </c>
      <c r="BF1366" s="1">
        <v>5.0</v>
      </c>
      <c r="BG1366" s="1">
        <v>3.0</v>
      </c>
      <c r="BH1366" s="1">
        <v>4.0</v>
      </c>
      <c r="BI1366" s="1">
        <v>3.0</v>
      </c>
      <c r="BJ1366" s="1">
        <v>5.0</v>
      </c>
      <c r="BK1366" s="1">
        <v>2.0</v>
      </c>
      <c r="BL1366" s="1">
        <v>1.0</v>
      </c>
      <c r="BM1366" s="1">
        <v>1.0</v>
      </c>
      <c r="BN1366" s="1">
        <v>2.0</v>
      </c>
      <c r="BO1366" s="1">
        <v>1.0</v>
      </c>
      <c r="BP1366" s="1">
        <v>1.0</v>
      </c>
      <c r="BQ1366" s="1">
        <v>1.0</v>
      </c>
      <c r="BR1366" s="1">
        <v>2.0</v>
      </c>
      <c r="BS1366" s="1">
        <v>5.0</v>
      </c>
      <c r="BT1366" s="1">
        <v>5.0</v>
      </c>
      <c r="BU1366" s="1">
        <v>5.0</v>
      </c>
      <c r="BV1366" s="1">
        <v>5.0</v>
      </c>
      <c r="BW1366" s="1">
        <v>5.0</v>
      </c>
      <c r="BX1366" s="1">
        <v>4.0</v>
      </c>
      <c r="BY1366" s="1">
        <v>5.0</v>
      </c>
      <c r="BZ1366" s="1">
        <v>5.0</v>
      </c>
      <c r="CA1366" s="64">
        <f t="shared" si="32"/>
        <v>255</v>
      </c>
      <c r="CB1366" s="45">
        <f t="shared" si="33"/>
        <v>35</v>
      </c>
      <c r="CC1366" s="45">
        <f t="shared" si="34"/>
        <v>29</v>
      </c>
      <c r="CD1366" s="45">
        <f t="shared" si="35"/>
        <v>30</v>
      </c>
      <c r="CE1366" s="45">
        <f t="shared" si="36"/>
        <v>37</v>
      </c>
      <c r="CF1366" s="45">
        <f t="shared" si="37"/>
        <v>26</v>
      </c>
      <c r="CG1366" s="45">
        <f t="shared" si="38"/>
        <v>13</v>
      </c>
      <c r="CH1366" s="45">
        <f t="shared" si="39"/>
        <v>30</v>
      </c>
      <c r="CI1366" s="45">
        <f t="shared" si="40"/>
        <v>0.5</v>
      </c>
      <c r="CJ1366">
        <f t="shared" si="10"/>
        <v>11</v>
      </c>
      <c r="CK1366" s="45">
        <f t="shared" si="41"/>
        <v>39</v>
      </c>
      <c r="CM1366" s="40">
        <f>VLOOKUP(CB1366,'PROMIS 57 T-Score Conversions'!Q$3:R$35,2,TRUE)</f>
        <v>46.7</v>
      </c>
      <c r="CN1366" s="44" t="str">
        <f t="shared" si="20"/>
        <v>Normal</v>
      </c>
      <c r="CO1366" s="40">
        <f>VLOOKUP(CC1366,'PROMIS 57 T-Score Conversions'!A$3:B$35,2,TRUE)</f>
        <v>67.7</v>
      </c>
      <c r="CP1366" s="39" t="str">
        <f t="shared" si="21"/>
        <v>Severe</v>
      </c>
      <c r="CQ1366" s="40">
        <f>VLOOKUP(CD1366,'PROMIS 57 T-Score Conversions'!E$3:F$35,2,TRUE)</f>
        <v>67.7</v>
      </c>
      <c r="CR1366" s="39" t="str">
        <f t="shared" si="22"/>
        <v>Moderate</v>
      </c>
      <c r="CS1366" s="40">
        <f>VLOOKUP(CE1366,'PROMIS 57 T-Score Conversions'!U$3:V$35,2,TRUE)</f>
        <v>71</v>
      </c>
      <c r="CT1366" s="39" t="str">
        <f t="shared" si="42"/>
        <v>Severe</v>
      </c>
      <c r="CU1366" s="40">
        <f>VLOOKUP(CF1366,'PROMIS 57 T-Score Conversions'!Y$3:Z$35,2,TRUE)</f>
        <v>56.3</v>
      </c>
      <c r="CV1366" s="39" t="str">
        <f t="shared" si="24"/>
        <v>Mild</v>
      </c>
      <c r="CW1366" s="40">
        <f>vlookup(CG1366,'PROMIS 57 T-Score Conversions'!M$3:N$35,2,TRUE)</f>
        <v>34.5</v>
      </c>
      <c r="CX1366" s="39" t="str">
        <f t="shared" si="25"/>
        <v>Moderate</v>
      </c>
      <c r="CY1366" s="40">
        <f>VLOOKup(CH1366,'PROMIS 57 T-Score Conversions'!I$3:J$35,2,TRUE)</f>
        <v>65.5</v>
      </c>
      <c r="CZ1366" s="39" t="str">
        <f t="shared" si="26"/>
        <v>Moderate</v>
      </c>
      <c r="DA1366" s="37">
        <f>VLOOKUP(CJ1366,'PROMIS 57 T-Score Conversions'!AC$3:AD$35,2,TRUE)</f>
        <v>28.9</v>
      </c>
      <c r="DB1366" s="44" t="str">
        <f t="shared" si="30"/>
        <v>Severe</v>
      </c>
      <c r="DC1366" s="40">
        <f>VLOOKUP(CK1366,'PROMIS 57 T-Score Conversions'!AG$3:AH$35,2,TRUE)</f>
        <v>62.52</v>
      </c>
      <c r="DD1366" s="39" t="str">
        <f t="shared" si="31"/>
        <v>Moderate</v>
      </c>
    </row>
    <row r="1367">
      <c r="A1367" s="1" t="b">
        <v>1</v>
      </c>
      <c r="B1367" s="1" t="b">
        <v>1</v>
      </c>
      <c r="C1367" s="20">
        <v>44324.67291612268</v>
      </c>
      <c r="D1367" s="1" t="s">
        <v>409</v>
      </c>
      <c r="E1367" s="1">
        <v>2227.0</v>
      </c>
      <c r="F1367" s="1">
        <v>5.0</v>
      </c>
      <c r="G1367" s="1">
        <v>5.0</v>
      </c>
      <c r="H1367" s="1">
        <v>5.0</v>
      </c>
      <c r="I1367" s="1">
        <v>5.0</v>
      </c>
      <c r="J1367" s="1">
        <v>4.0</v>
      </c>
      <c r="K1367" s="1">
        <v>5.0</v>
      </c>
      <c r="L1367" s="1">
        <v>5.0</v>
      </c>
      <c r="M1367" s="1">
        <v>5.0</v>
      </c>
      <c r="N1367" s="1">
        <v>1.0</v>
      </c>
      <c r="O1367" s="1">
        <v>2.0</v>
      </c>
      <c r="P1367" s="1">
        <v>2.0</v>
      </c>
      <c r="Q1367" s="1">
        <v>1.0</v>
      </c>
      <c r="R1367" s="1">
        <v>2.0</v>
      </c>
      <c r="S1367" s="1">
        <v>1.0</v>
      </c>
      <c r="T1367" s="1">
        <v>2.0</v>
      </c>
      <c r="U1367" s="1">
        <v>2.0</v>
      </c>
      <c r="V1367" s="1">
        <v>1.0</v>
      </c>
      <c r="W1367" s="1">
        <v>1.0</v>
      </c>
      <c r="X1367" s="1">
        <v>1.0</v>
      </c>
      <c r="Y1367" s="1">
        <v>1.0</v>
      </c>
      <c r="Z1367" s="1">
        <v>1.0</v>
      </c>
      <c r="AA1367" s="1">
        <v>1.0</v>
      </c>
      <c r="AB1367" s="1">
        <v>1.0</v>
      </c>
      <c r="AC1367" s="1">
        <v>1.0</v>
      </c>
      <c r="AD1367" s="1">
        <v>2.0</v>
      </c>
      <c r="AE1367" s="1">
        <v>2.0</v>
      </c>
      <c r="AF1367" s="1">
        <v>2.0</v>
      </c>
      <c r="AG1367" s="1">
        <v>3.0</v>
      </c>
      <c r="AH1367" s="1">
        <v>2.0</v>
      </c>
      <c r="AI1367" s="1">
        <v>2.0</v>
      </c>
      <c r="AJ1367" s="1">
        <v>2.0</v>
      </c>
      <c r="AK1367" s="1">
        <v>2.0</v>
      </c>
      <c r="AL1367" s="1">
        <v>2.0</v>
      </c>
      <c r="AM1367" s="1">
        <v>2.0</v>
      </c>
      <c r="AN1367" s="1">
        <v>1.0</v>
      </c>
      <c r="AO1367" s="1">
        <v>1.0</v>
      </c>
      <c r="AP1367" s="1">
        <v>1.0</v>
      </c>
      <c r="AQ1367" s="1">
        <v>2.0</v>
      </c>
      <c r="AR1367" s="1">
        <v>1.0</v>
      </c>
      <c r="AS1367" s="1">
        <v>2.0</v>
      </c>
      <c r="AT1367" s="1">
        <v>2.0</v>
      </c>
      <c r="AU1367" s="1">
        <v>5.0</v>
      </c>
      <c r="AV1367" s="1">
        <v>4.0</v>
      </c>
      <c r="AW1367" s="1">
        <v>5.0</v>
      </c>
      <c r="AX1367" s="1">
        <v>5.0</v>
      </c>
      <c r="AY1367" s="1">
        <v>5.0</v>
      </c>
      <c r="AZ1367" s="1">
        <v>5.0</v>
      </c>
      <c r="BA1367" s="1">
        <v>4.0</v>
      </c>
      <c r="BB1367" s="1">
        <v>2.0</v>
      </c>
      <c r="BC1367" s="1">
        <v>1.0</v>
      </c>
      <c r="BD1367" s="1">
        <v>1.0</v>
      </c>
      <c r="BE1367" s="1">
        <v>1.0</v>
      </c>
      <c r="BF1367" s="1">
        <v>1.0</v>
      </c>
      <c r="BG1367" s="1">
        <v>1.0</v>
      </c>
      <c r="BH1367" s="1">
        <v>1.0</v>
      </c>
      <c r="BI1367" s="1">
        <v>1.0</v>
      </c>
      <c r="BJ1367" s="1">
        <v>1.0</v>
      </c>
      <c r="BK1367" s="1">
        <v>3.0</v>
      </c>
      <c r="BL1367" s="1">
        <v>4.0</v>
      </c>
      <c r="BM1367" s="1">
        <v>3.0</v>
      </c>
      <c r="BN1367" s="1">
        <v>2.0</v>
      </c>
      <c r="BO1367" s="1">
        <v>3.0</v>
      </c>
      <c r="BP1367" s="1">
        <v>3.0</v>
      </c>
      <c r="BQ1367" s="1">
        <v>3.0</v>
      </c>
      <c r="BR1367" s="1">
        <v>2.0</v>
      </c>
      <c r="BS1367" s="1">
        <v>3.0</v>
      </c>
      <c r="BT1367" s="1">
        <v>4.0</v>
      </c>
      <c r="BU1367" s="1">
        <v>4.0</v>
      </c>
      <c r="BV1367" s="1">
        <v>4.0</v>
      </c>
      <c r="BW1367" s="1">
        <v>3.0</v>
      </c>
      <c r="BX1367" s="1">
        <v>2.0</v>
      </c>
      <c r="BY1367" s="1">
        <v>1.0</v>
      </c>
      <c r="BZ1367" s="1">
        <v>4.0</v>
      </c>
      <c r="CA1367" s="64">
        <f t="shared" si="32"/>
        <v>182</v>
      </c>
      <c r="CB1367" s="45">
        <f t="shared" si="33"/>
        <v>39</v>
      </c>
      <c r="CC1367" s="45">
        <f t="shared" si="34"/>
        <v>13</v>
      </c>
      <c r="CD1367" s="45">
        <f t="shared" si="35"/>
        <v>8</v>
      </c>
      <c r="CE1367" s="45">
        <f t="shared" si="36"/>
        <v>17</v>
      </c>
      <c r="CF1367" s="45">
        <f t="shared" si="37"/>
        <v>12</v>
      </c>
      <c r="CG1367" s="45">
        <f t="shared" si="38"/>
        <v>35</v>
      </c>
      <c r="CH1367" s="45">
        <f t="shared" si="39"/>
        <v>9</v>
      </c>
      <c r="CI1367" s="45">
        <f t="shared" si="40"/>
        <v>0.1</v>
      </c>
      <c r="CJ1367">
        <f t="shared" si="10"/>
        <v>23</v>
      </c>
      <c r="CK1367" s="45">
        <f t="shared" si="41"/>
        <v>25</v>
      </c>
      <c r="CM1367" s="40">
        <f>VLOOKUP(CB1367,'PROMIS 57 T-Score Conversions'!Q$3:R$35,2,TRUE)</f>
        <v>53</v>
      </c>
      <c r="CN1367" s="44" t="str">
        <f t="shared" si="20"/>
        <v>Normal</v>
      </c>
      <c r="CO1367" s="40">
        <f>VLOOKUP(CC1367,'PROMIS 57 T-Score Conversions'!A$3:B$35,2,TRUE)</f>
        <v>50.8</v>
      </c>
      <c r="CP1367" s="39" t="str">
        <f t="shared" si="21"/>
        <v>Mild</v>
      </c>
      <c r="CQ1367" s="40">
        <f>VLOOKUP(CD1367,'PROMIS 57 T-Score Conversions'!E$3:F$35,2,TRUE)</f>
        <v>38.2</v>
      </c>
      <c r="CR1367" s="39" t="str">
        <f t="shared" si="22"/>
        <v>Normal</v>
      </c>
      <c r="CS1367" s="40">
        <f>VLOOKUP(CE1367,'PROMIS 57 T-Score Conversions'!U$3:V$35,2,TRUE)</f>
        <v>50.4</v>
      </c>
      <c r="CT1367" s="39" t="str">
        <f t="shared" si="42"/>
        <v>Normal</v>
      </c>
      <c r="CU1367" s="40">
        <f>VLOOKUP(CF1367,'PROMIS 57 T-Score Conversions'!Y$3:Z$35,2,TRUE)</f>
        <v>39.8</v>
      </c>
      <c r="CV1367" s="39" t="str">
        <f t="shared" si="24"/>
        <v>Normal</v>
      </c>
      <c r="CW1367" s="40">
        <f>vlookup(CG1367,'PROMIS 57 T-Score Conversions'!M$3:N$35,2,TRUE)</f>
        <v>54.6</v>
      </c>
      <c r="CX1367" s="39" t="str">
        <f t="shared" si="25"/>
        <v>Normal</v>
      </c>
      <c r="CY1367" s="40">
        <f>VLOOKup(CH1367,'PROMIS 57 T-Score Conversions'!I$3:J$35,2,TRUE)</f>
        <v>47.9</v>
      </c>
      <c r="CZ1367" s="39" t="str">
        <f t="shared" si="26"/>
        <v>Normal</v>
      </c>
      <c r="DA1367" s="37">
        <f>VLOOKUP(CJ1367,'PROMIS 57 T-Score Conversions'!AC$3:AD$35,2,TRUE)</f>
        <v>39.5</v>
      </c>
      <c r="DB1367" s="44" t="str">
        <f t="shared" si="30"/>
        <v>Moderate</v>
      </c>
      <c r="DC1367" s="40">
        <f>VLOOKUP(CK1367,'PROMIS 57 T-Score Conversions'!AG$3:AH$35,2,TRUE)</f>
        <v>44.34</v>
      </c>
      <c r="DD1367" s="39" t="str">
        <f t="shared" si="31"/>
        <v>Normal</v>
      </c>
    </row>
    <row r="1368">
      <c r="A1368" s="1" t="b">
        <v>1</v>
      </c>
      <c r="B1368" s="1" t="b">
        <v>1</v>
      </c>
      <c r="C1368" s="20">
        <v>44324.80372304398</v>
      </c>
      <c r="D1368" s="1" t="s">
        <v>254</v>
      </c>
      <c r="E1368" s="1">
        <v>2005.0</v>
      </c>
      <c r="F1368" s="1">
        <v>4.0</v>
      </c>
      <c r="G1368" s="1">
        <v>5.0</v>
      </c>
      <c r="H1368" s="1">
        <v>5.0</v>
      </c>
      <c r="I1368" s="1">
        <v>4.0</v>
      </c>
      <c r="J1368" s="1">
        <v>3.0</v>
      </c>
      <c r="K1368" s="1">
        <v>4.0</v>
      </c>
      <c r="L1368" s="1">
        <v>4.0</v>
      </c>
      <c r="M1368" s="1">
        <v>4.0</v>
      </c>
      <c r="N1368" s="1">
        <v>2.0</v>
      </c>
      <c r="O1368" s="1">
        <v>2.0</v>
      </c>
      <c r="P1368" s="1">
        <v>4.0</v>
      </c>
      <c r="Q1368" s="1">
        <v>3.0</v>
      </c>
      <c r="R1368" s="1">
        <v>2.0</v>
      </c>
      <c r="S1368" s="1">
        <v>2.0</v>
      </c>
      <c r="T1368" s="1">
        <v>2.0</v>
      </c>
      <c r="U1368" s="1">
        <v>3.0</v>
      </c>
      <c r="V1368" s="1">
        <v>1.0</v>
      </c>
      <c r="W1368" s="1">
        <v>1.0</v>
      </c>
      <c r="X1368" s="1">
        <v>2.0</v>
      </c>
      <c r="Y1368" s="1">
        <v>3.0</v>
      </c>
      <c r="Z1368" s="1">
        <v>2.0</v>
      </c>
      <c r="AA1368" s="1">
        <v>3.0</v>
      </c>
      <c r="AB1368" s="1">
        <v>3.0</v>
      </c>
      <c r="AC1368" s="1">
        <v>2.0</v>
      </c>
      <c r="AD1368" s="1">
        <v>4.0</v>
      </c>
      <c r="AE1368" s="1">
        <v>4.0</v>
      </c>
      <c r="AF1368" s="1">
        <v>4.0</v>
      </c>
      <c r="AG1368" s="1">
        <v>4.0</v>
      </c>
      <c r="AH1368" s="1">
        <v>5.0</v>
      </c>
      <c r="AI1368" s="1">
        <v>3.0</v>
      </c>
      <c r="AJ1368" s="1">
        <v>3.0</v>
      </c>
      <c r="AK1368" s="1">
        <v>3.0</v>
      </c>
      <c r="AL1368" s="1">
        <v>4.0</v>
      </c>
      <c r="AM1368" s="1">
        <v>5.0</v>
      </c>
      <c r="AN1368" s="1">
        <v>4.0</v>
      </c>
      <c r="AO1368" s="1">
        <v>4.0</v>
      </c>
      <c r="AP1368" s="1">
        <v>4.0</v>
      </c>
      <c r="AQ1368" s="1">
        <v>4.0</v>
      </c>
      <c r="AR1368" s="1">
        <v>4.0</v>
      </c>
      <c r="AS1368" s="1">
        <v>4.0</v>
      </c>
      <c r="AT1368" s="1">
        <v>3.0</v>
      </c>
      <c r="AU1368" s="1">
        <v>3.0</v>
      </c>
      <c r="AV1368" s="1">
        <v>2.0</v>
      </c>
      <c r="AW1368" s="1">
        <v>2.0</v>
      </c>
      <c r="AX1368" s="1">
        <v>2.0</v>
      </c>
      <c r="AY1368" s="1">
        <v>3.0</v>
      </c>
      <c r="AZ1368" s="1">
        <v>3.0</v>
      </c>
      <c r="BA1368" s="1">
        <v>2.0</v>
      </c>
      <c r="BB1368" s="1">
        <v>4.0</v>
      </c>
      <c r="BC1368" s="1">
        <v>2.0</v>
      </c>
      <c r="BD1368" s="1">
        <v>3.0</v>
      </c>
      <c r="BE1368" s="1">
        <v>3.0</v>
      </c>
      <c r="BF1368" s="1">
        <v>2.0</v>
      </c>
      <c r="BG1368" s="1">
        <v>3.0</v>
      </c>
      <c r="BH1368" s="1">
        <v>4.0</v>
      </c>
      <c r="BI1368" s="1">
        <v>2.0</v>
      </c>
      <c r="BJ1368" s="1">
        <v>5.0</v>
      </c>
      <c r="BK1368" s="1">
        <v>4.0</v>
      </c>
      <c r="BL1368" s="1">
        <v>2.0</v>
      </c>
      <c r="BM1368" s="1">
        <v>2.0</v>
      </c>
      <c r="BN1368" s="1">
        <v>3.0</v>
      </c>
      <c r="BO1368" s="1">
        <v>3.0</v>
      </c>
      <c r="BP1368" s="1">
        <v>3.0</v>
      </c>
      <c r="BQ1368" s="1">
        <v>3.0</v>
      </c>
      <c r="BR1368" s="1">
        <v>3.0</v>
      </c>
      <c r="BS1368" s="1">
        <v>3.0</v>
      </c>
      <c r="BT1368" s="1">
        <v>3.0</v>
      </c>
      <c r="BU1368" s="1">
        <v>3.0</v>
      </c>
      <c r="BV1368" s="1">
        <v>4.0</v>
      </c>
      <c r="BW1368" s="1">
        <v>4.0</v>
      </c>
      <c r="BX1368" s="1">
        <v>3.0</v>
      </c>
      <c r="BY1368" s="1">
        <v>4.0</v>
      </c>
      <c r="BZ1368" s="1">
        <v>3.0</v>
      </c>
      <c r="CA1368" s="64">
        <f t="shared" si="32"/>
        <v>231</v>
      </c>
      <c r="CB1368" s="45">
        <f t="shared" si="33"/>
        <v>33</v>
      </c>
      <c r="CC1368" s="45">
        <f t="shared" si="34"/>
        <v>20</v>
      </c>
      <c r="CD1368" s="45">
        <f t="shared" si="35"/>
        <v>17</v>
      </c>
      <c r="CE1368" s="45">
        <f t="shared" si="36"/>
        <v>30</v>
      </c>
      <c r="CF1368" s="45">
        <f t="shared" si="37"/>
        <v>33</v>
      </c>
      <c r="CG1368" s="45">
        <f t="shared" si="38"/>
        <v>20</v>
      </c>
      <c r="CH1368" s="45">
        <f t="shared" si="39"/>
        <v>23</v>
      </c>
      <c r="CI1368" s="45">
        <f t="shared" si="40"/>
        <v>0.5</v>
      </c>
      <c r="CJ1368">
        <f t="shared" si="10"/>
        <v>23</v>
      </c>
      <c r="CK1368" s="45">
        <f t="shared" si="41"/>
        <v>27</v>
      </c>
      <c r="CM1368" s="40">
        <f>VLOOKUP(CB1368,'PROMIS 57 T-Score Conversions'!Q$3:R$35,2,TRUE)</f>
        <v>44.7</v>
      </c>
      <c r="CN1368" s="44" t="str">
        <f t="shared" si="20"/>
        <v>Mild</v>
      </c>
      <c r="CO1368" s="40">
        <f>VLOOKUP(CC1368,'PROMIS 57 T-Score Conversions'!A$3:B$35,2,TRUE)</f>
        <v>58.4</v>
      </c>
      <c r="CP1368" s="39" t="str">
        <f t="shared" si="21"/>
        <v>Moderate</v>
      </c>
      <c r="CQ1368" s="40">
        <f>VLOOKUP(CD1368,'PROMIS 57 T-Score Conversions'!E$3:F$35,2,TRUE)</f>
        <v>55.9</v>
      </c>
      <c r="CR1368" s="39" t="str">
        <f t="shared" si="22"/>
        <v>Mild</v>
      </c>
      <c r="CS1368" s="40">
        <f>VLOOKUP(CE1368,'PROMIS 57 T-Score Conversions'!U$3:V$35,2,TRUE)</f>
        <v>63.3</v>
      </c>
      <c r="CT1368" s="39" t="str">
        <f t="shared" si="42"/>
        <v>Moderate</v>
      </c>
      <c r="CU1368" s="40">
        <f>VLOOKUP(CF1368,'PROMIS 57 T-Score Conversions'!Y$3:Z$35,2,TRUE)</f>
        <v>63.7</v>
      </c>
      <c r="CV1368" s="39" t="str">
        <f t="shared" si="24"/>
        <v>Moderate</v>
      </c>
      <c r="CW1368" s="40">
        <f>vlookup(CG1368,'PROMIS 57 T-Score Conversions'!M$3:N$35,2,TRUE)</f>
        <v>40.2</v>
      </c>
      <c r="CX1368" s="39" t="str">
        <f t="shared" si="25"/>
        <v>Mild</v>
      </c>
      <c r="CY1368" s="40">
        <f>VLOOKup(CH1368,'PROMIS 57 T-Score Conversions'!I$3:J$35,2,TRUE)</f>
        <v>60.8</v>
      </c>
      <c r="CZ1368" s="39" t="str">
        <f t="shared" si="26"/>
        <v>Moderate</v>
      </c>
      <c r="DA1368" s="37">
        <f>VLOOKUP(CJ1368,'PROMIS 57 T-Score Conversions'!AC$3:AD$35,2,TRUE)</f>
        <v>39.5</v>
      </c>
      <c r="DB1368" s="44" t="str">
        <f t="shared" si="30"/>
        <v>Moderate</v>
      </c>
      <c r="DC1368" s="40">
        <f>VLOOKUP(CK1368,'PROMIS 57 T-Score Conversions'!AG$3:AH$35,2,TRUE)</f>
        <v>46.21</v>
      </c>
      <c r="DD1368" s="39" t="str">
        <f t="shared" si="31"/>
        <v>Normal</v>
      </c>
    </row>
    <row r="1369">
      <c r="A1369" s="1" t="b">
        <v>1</v>
      </c>
      <c r="B1369" s="1" t="b">
        <v>1</v>
      </c>
      <c r="C1369" s="20">
        <v>44325.08945043982</v>
      </c>
      <c r="D1369" s="1" t="s">
        <v>309</v>
      </c>
      <c r="E1369" s="1">
        <v>2083.0</v>
      </c>
      <c r="F1369" s="1">
        <v>3.0</v>
      </c>
      <c r="G1369" s="1">
        <v>4.0</v>
      </c>
      <c r="H1369" s="1">
        <v>4.0</v>
      </c>
      <c r="I1369" s="1">
        <v>3.0</v>
      </c>
      <c r="J1369" s="1">
        <v>2.0</v>
      </c>
      <c r="K1369" s="1">
        <v>3.0</v>
      </c>
      <c r="L1369" s="1">
        <v>4.0</v>
      </c>
      <c r="M1369" s="1">
        <v>4.0</v>
      </c>
      <c r="N1369" s="1">
        <v>1.0</v>
      </c>
      <c r="O1369" s="1">
        <v>2.0</v>
      </c>
      <c r="P1369" s="1">
        <v>2.0</v>
      </c>
      <c r="Q1369" s="1">
        <v>3.0</v>
      </c>
      <c r="R1369" s="1">
        <v>3.0</v>
      </c>
      <c r="S1369" s="1">
        <v>2.0</v>
      </c>
      <c r="T1369" s="1">
        <v>3.0</v>
      </c>
      <c r="U1369" s="1">
        <v>3.0</v>
      </c>
      <c r="V1369" s="1">
        <v>1.0</v>
      </c>
      <c r="W1369" s="1">
        <v>1.0</v>
      </c>
      <c r="X1369" s="1">
        <v>2.0</v>
      </c>
      <c r="Y1369" s="1">
        <v>1.0</v>
      </c>
      <c r="Z1369" s="1">
        <v>1.0</v>
      </c>
      <c r="AA1369" s="1">
        <v>3.0</v>
      </c>
      <c r="AB1369" s="1">
        <v>2.0</v>
      </c>
      <c r="AC1369" s="1">
        <v>2.0</v>
      </c>
      <c r="AD1369" s="1">
        <v>3.0</v>
      </c>
      <c r="AE1369" s="1">
        <v>3.0</v>
      </c>
      <c r="AF1369" s="1">
        <v>3.0</v>
      </c>
      <c r="AG1369" s="1">
        <v>3.0</v>
      </c>
      <c r="AH1369" s="1">
        <v>3.0</v>
      </c>
      <c r="AI1369" s="1">
        <v>3.0</v>
      </c>
      <c r="AJ1369" s="1">
        <v>4.0</v>
      </c>
      <c r="AK1369" s="1">
        <v>3.0</v>
      </c>
      <c r="AL1369" s="1">
        <v>3.0</v>
      </c>
      <c r="AM1369" s="1">
        <v>2.0</v>
      </c>
      <c r="AN1369" s="1">
        <v>2.0</v>
      </c>
      <c r="AO1369" s="1">
        <v>2.0</v>
      </c>
      <c r="AP1369" s="1">
        <v>3.0</v>
      </c>
      <c r="AQ1369" s="1">
        <v>3.0</v>
      </c>
      <c r="AR1369" s="1">
        <v>3.0</v>
      </c>
      <c r="AS1369" s="1">
        <v>3.0</v>
      </c>
      <c r="AT1369" s="1">
        <v>3.0</v>
      </c>
      <c r="AU1369" s="1">
        <v>3.0</v>
      </c>
      <c r="AV1369" s="1">
        <v>3.0</v>
      </c>
      <c r="AW1369" s="1">
        <v>3.0</v>
      </c>
      <c r="AX1369" s="1">
        <v>3.0</v>
      </c>
      <c r="AY1369" s="1">
        <v>3.0</v>
      </c>
      <c r="AZ1369" s="1">
        <v>3.0</v>
      </c>
      <c r="BA1369" s="1">
        <v>3.0</v>
      </c>
      <c r="BB1369" s="1">
        <v>3.0</v>
      </c>
      <c r="BC1369" s="1">
        <v>3.0</v>
      </c>
      <c r="BD1369" s="1">
        <v>3.0</v>
      </c>
      <c r="BE1369" s="1">
        <v>3.0</v>
      </c>
      <c r="BF1369" s="1">
        <v>3.0</v>
      </c>
      <c r="BG1369" s="1">
        <v>3.0</v>
      </c>
      <c r="BH1369" s="1">
        <v>3.0</v>
      </c>
      <c r="BI1369" s="1">
        <v>3.0</v>
      </c>
      <c r="BJ1369" s="1">
        <v>4.0</v>
      </c>
      <c r="BK1369" s="1">
        <v>4.0</v>
      </c>
      <c r="BL1369" s="1">
        <v>4.0</v>
      </c>
      <c r="BM1369" s="1">
        <v>4.0</v>
      </c>
      <c r="BN1369" s="1">
        <v>4.0</v>
      </c>
      <c r="BO1369" s="1">
        <v>4.0</v>
      </c>
      <c r="BP1369" s="1">
        <v>3.0</v>
      </c>
      <c r="BQ1369" s="1">
        <v>3.0</v>
      </c>
      <c r="BR1369" s="1">
        <v>3.0</v>
      </c>
      <c r="BS1369" s="1">
        <v>2.0</v>
      </c>
      <c r="BT1369" s="1">
        <v>2.0</v>
      </c>
      <c r="BU1369" s="1">
        <v>3.0</v>
      </c>
      <c r="BV1369" s="1">
        <v>2.0</v>
      </c>
      <c r="BW1369" s="1">
        <v>3.0</v>
      </c>
      <c r="BX1369" s="1">
        <v>3.0</v>
      </c>
      <c r="BY1369" s="1">
        <v>3.0</v>
      </c>
      <c r="BZ1369" s="1">
        <v>3.0</v>
      </c>
      <c r="CA1369" s="64">
        <f t="shared" si="32"/>
        <v>207</v>
      </c>
      <c r="CB1369" s="45">
        <f t="shared" si="33"/>
        <v>27</v>
      </c>
      <c r="CC1369" s="45">
        <f t="shared" si="34"/>
        <v>19</v>
      </c>
      <c r="CD1369" s="45">
        <f t="shared" si="35"/>
        <v>13</v>
      </c>
      <c r="CE1369" s="45">
        <f t="shared" si="36"/>
        <v>25</v>
      </c>
      <c r="CF1369" s="45">
        <f t="shared" si="37"/>
        <v>21</v>
      </c>
      <c r="CG1369" s="45">
        <f t="shared" si="38"/>
        <v>24</v>
      </c>
      <c r="CH1369" s="45">
        <f t="shared" si="39"/>
        <v>24</v>
      </c>
      <c r="CI1369" s="45">
        <f t="shared" si="40"/>
        <v>0.4</v>
      </c>
      <c r="CJ1369">
        <f t="shared" si="10"/>
        <v>29</v>
      </c>
      <c r="CK1369" s="45">
        <f t="shared" si="41"/>
        <v>21</v>
      </c>
      <c r="CM1369" s="40">
        <f>VLOOKUP(CB1369,'PROMIS 57 T-Score Conversions'!Q$3:R$35,2,TRUE)</f>
        <v>40.1</v>
      </c>
      <c r="CN1369" s="44" t="str">
        <f t="shared" si="20"/>
        <v>Mild</v>
      </c>
      <c r="CO1369" s="40">
        <f>VLOOKUP(CC1369,'PROMIS 57 T-Score Conversions'!A$3:B$35,2,TRUE)</f>
        <v>57.4</v>
      </c>
      <c r="CP1369" s="39" t="str">
        <f t="shared" si="21"/>
        <v>Moderate</v>
      </c>
      <c r="CQ1369" s="40">
        <f>VLOOKUP(CD1369,'PROMIS 57 T-Score Conversions'!E$3:F$35,2,TRUE)</f>
        <v>52.1</v>
      </c>
      <c r="CR1369" s="39" t="str">
        <f t="shared" si="22"/>
        <v>Normal</v>
      </c>
      <c r="CS1369" s="40">
        <f>VLOOKUP(CE1369,'PROMIS 57 T-Score Conversions'!U$3:V$35,2,TRUE)</f>
        <v>58.5</v>
      </c>
      <c r="CT1369" s="39" t="str">
        <f t="shared" si="42"/>
        <v>Mild</v>
      </c>
      <c r="CU1369" s="40">
        <f>VLOOKUP(CF1369,'PROMIS 57 T-Score Conversions'!Y$3:Z$35,2,TRUE)</f>
        <v>51.2</v>
      </c>
      <c r="CV1369" s="39" t="str">
        <f t="shared" si="24"/>
        <v>Normal</v>
      </c>
      <c r="CW1369" s="40">
        <f>vlookup(CG1369,'PROMIS 57 T-Score Conversions'!M$3:N$35,2,TRUE)</f>
        <v>44</v>
      </c>
      <c r="CX1369" s="39" t="str">
        <f t="shared" si="25"/>
        <v>Mild</v>
      </c>
      <c r="CY1369" s="40">
        <f>VLOOKup(CH1369,'PROMIS 57 T-Score Conversions'!I$3:J$35,2,TRUE)</f>
        <v>61.5</v>
      </c>
      <c r="CZ1369" s="39" t="str">
        <f t="shared" si="26"/>
        <v>Moderate</v>
      </c>
      <c r="DA1369" s="37">
        <f>VLOOKUP(CJ1369,'PROMIS 57 T-Score Conversions'!AC$3:AD$35,2,TRUE)</f>
        <v>44.43</v>
      </c>
      <c r="DB1369" s="44" t="str">
        <f t="shared" si="30"/>
        <v>Mild</v>
      </c>
      <c r="DC1369" s="40">
        <f>VLOOKUP(CK1369,'PROMIS 57 T-Score Conversions'!AG$3:AH$35,2,TRUE)</f>
        <v>40.71</v>
      </c>
      <c r="DD1369" s="39" t="str">
        <f t="shared" si="31"/>
        <v>Normal</v>
      </c>
    </row>
    <row r="1370">
      <c r="A1370" s="1" t="b">
        <v>1</v>
      </c>
      <c r="B1370" s="1" t="b">
        <v>1</v>
      </c>
      <c r="C1370" s="20">
        <v>44325.72112116899</v>
      </c>
      <c r="D1370" s="1" t="s">
        <v>594</v>
      </c>
      <c r="E1370" s="1">
        <v>2446.0</v>
      </c>
      <c r="F1370" s="1">
        <v>4.0</v>
      </c>
      <c r="G1370" s="1">
        <v>4.0</v>
      </c>
      <c r="H1370" s="1">
        <v>5.0</v>
      </c>
      <c r="I1370" s="1">
        <v>5.0</v>
      </c>
      <c r="J1370" s="1">
        <v>4.0</v>
      </c>
      <c r="K1370" s="1">
        <v>4.0</v>
      </c>
      <c r="L1370" s="1">
        <v>4.0</v>
      </c>
      <c r="M1370" s="1">
        <v>4.0</v>
      </c>
      <c r="N1370" s="1">
        <v>3.0</v>
      </c>
      <c r="O1370" s="1">
        <v>3.0</v>
      </c>
      <c r="P1370" s="1">
        <v>3.0</v>
      </c>
      <c r="Q1370" s="1">
        <v>2.0</v>
      </c>
      <c r="R1370" s="1">
        <v>4.0</v>
      </c>
      <c r="S1370" s="1">
        <v>3.0</v>
      </c>
      <c r="T1370" s="1">
        <v>3.0</v>
      </c>
      <c r="U1370" s="1">
        <v>2.0</v>
      </c>
      <c r="V1370" s="1">
        <v>2.0</v>
      </c>
      <c r="W1370" s="1">
        <v>2.0</v>
      </c>
      <c r="X1370" s="1">
        <v>2.0</v>
      </c>
      <c r="Y1370" s="1">
        <v>2.0</v>
      </c>
      <c r="Z1370" s="1">
        <v>2.0</v>
      </c>
      <c r="AA1370" s="1">
        <v>3.0</v>
      </c>
      <c r="AB1370" s="1">
        <v>2.0</v>
      </c>
      <c r="AC1370" s="1">
        <v>2.0</v>
      </c>
      <c r="AD1370" s="1">
        <v>3.0</v>
      </c>
      <c r="AE1370" s="1">
        <v>4.0</v>
      </c>
      <c r="AF1370" s="1">
        <v>3.0</v>
      </c>
      <c r="AG1370" s="1">
        <v>3.0</v>
      </c>
      <c r="AH1370" s="1">
        <v>3.0</v>
      </c>
      <c r="AI1370" s="1">
        <v>4.0</v>
      </c>
      <c r="AJ1370" s="1">
        <v>4.0</v>
      </c>
      <c r="AK1370" s="1">
        <v>4.0</v>
      </c>
      <c r="AL1370" s="1">
        <v>2.0</v>
      </c>
      <c r="AM1370" s="1">
        <v>4.0</v>
      </c>
      <c r="AN1370" s="1">
        <v>4.0</v>
      </c>
      <c r="AO1370" s="1">
        <v>4.0</v>
      </c>
      <c r="AP1370" s="1">
        <v>4.0</v>
      </c>
      <c r="AQ1370" s="1">
        <v>4.0</v>
      </c>
      <c r="AR1370" s="1">
        <v>4.0</v>
      </c>
      <c r="AS1370" s="1">
        <v>3.0</v>
      </c>
      <c r="AT1370" s="1">
        <v>3.0</v>
      </c>
      <c r="AU1370" s="1">
        <v>3.0</v>
      </c>
      <c r="AV1370" s="1">
        <v>4.0</v>
      </c>
      <c r="AW1370" s="1">
        <v>3.0</v>
      </c>
      <c r="AX1370" s="1">
        <v>3.0</v>
      </c>
      <c r="AY1370" s="1">
        <v>2.0</v>
      </c>
      <c r="AZ1370" s="1">
        <v>3.0</v>
      </c>
      <c r="BA1370" s="1">
        <v>3.0</v>
      </c>
      <c r="BB1370" s="1">
        <v>2.0</v>
      </c>
      <c r="BC1370" s="1">
        <v>2.0</v>
      </c>
      <c r="BD1370" s="1">
        <v>2.0</v>
      </c>
      <c r="BE1370" s="1">
        <v>1.0</v>
      </c>
      <c r="BF1370" s="1">
        <v>2.0</v>
      </c>
      <c r="BG1370" s="1">
        <v>1.0</v>
      </c>
      <c r="BH1370" s="1">
        <v>2.0</v>
      </c>
      <c r="BI1370" s="1">
        <v>1.0</v>
      </c>
      <c r="BJ1370" s="1">
        <v>4.0</v>
      </c>
      <c r="BK1370" s="1">
        <v>2.0</v>
      </c>
      <c r="BL1370" s="1">
        <v>2.0</v>
      </c>
      <c r="BM1370" s="1">
        <v>2.0</v>
      </c>
      <c r="BN1370" s="1">
        <v>1.0</v>
      </c>
      <c r="BO1370" s="1">
        <v>3.0</v>
      </c>
      <c r="BP1370" s="1">
        <v>2.0</v>
      </c>
      <c r="BQ1370" s="1">
        <v>2.0</v>
      </c>
      <c r="BR1370" s="1">
        <v>2.0</v>
      </c>
      <c r="BS1370" s="1">
        <v>4.0</v>
      </c>
      <c r="BT1370" s="1">
        <v>4.0</v>
      </c>
      <c r="BU1370" s="1">
        <v>5.0</v>
      </c>
      <c r="BV1370" s="1">
        <v>5.0</v>
      </c>
      <c r="BW1370" s="1">
        <v>4.0</v>
      </c>
      <c r="BX1370" s="1">
        <v>4.0</v>
      </c>
      <c r="BY1370" s="1">
        <v>2.0</v>
      </c>
      <c r="BZ1370" s="1">
        <v>4.0</v>
      </c>
      <c r="CA1370" s="64">
        <f t="shared" si="32"/>
        <v>220</v>
      </c>
      <c r="CB1370" s="45">
        <f t="shared" si="33"/>
        <v>34</v>
      </c>
      <c r="CC1370" s="45">
        <f t="shared" si="34"/>
        <v>23</v>
      </c>
      <c r="CD1370" s="45">
        <f t="shared" si="35"/>
        <v>17</v>
      </c>
      <c r="CE1370" s="45">
        <f t="shared" si="36"/>
        <v>28</v>
      </c>
      <c r="CF1370" s="45">
        <f t="shared" si="37"/>
        <v>29</v>
      </c>
      <c r="CG1370" s="45">
        <f t="shared" si="38"/>
        <v>24</v>
      </c>
      <c r="CH1370" s="45">
        <f t="shared" si="39"/>
        <v>13</v>
      </c>
      <c r="CI1370" s="45">
        <f t="shared" si="40"/>
        <v>0.4</v>
      </c>
      <c r="CJ1370">
        <f t="shared" si="10"/>
        <v>16</v>
      </c>
      <c r="CK1370" s="45">
        <f t="shared" si="41"/>
        <v>32</v>
      </c>
      <c r="CM1370" s="40">
        <f>VLOOKUP(CB1370,'PROMIS 57 T-Score Conversions'!Q$3:R$35,2,TRUE)</f>
        <v>45.7</v>
      </c>
      <c r="CN1370" s="44" t="str">
        <f t="shared" si="20"/>
        <v>Normal</v>
      </c>
      <c r="CO1370" s="40">
        <f>VLOOKUP(CC1370,'PROMIS 57 T-Score Conversions'!A$3:B$35,2,TRUE)</f>
        <v>61.4</v>
      </c>
      <c r="CP1370" s="39" t="str">
        <f t="shared" si="21"/>
        <v>Moderate</v>
      </c>
      <c r="CQ1370" s="40">
        <f>VLOOKUP(CD1370,'PROMIS 57 T-Score Conversions'!E$3:F$35,2,TRUE)</f>
        <v>55.9</v>
      </c>
      <c r="CR1370" s="39" t="str">
        <f t="shared" si="22"/>
        <v>Mild</v>
      </c>
      <c r="CS1370" s="40">
        <f>VLOOKUP(CE1370,'PROMIS 57 T-Score Conversions'!U$3:V$35,2,TRUE)</f>
        <v>61.3</v>
      </c>
      <c r="CT1370" s="39" t="str">
        <f t="shared" si="42"/>
        <v>Moderate</v>
      </c>
      <c r="CU1370" s="40">
        <f>VLOOKUP(CF1370,'PROMIS 57 T-Score Conversions'!Y$3:Z$35,2,TRUE)</f>
        <v>59.4</v>
      </c>
      <c r="CV1370" s="39" t="str">
        <f t="shared" si="24"/>
        <v>Mild</v>
      </c>
      <c r="CW1370" s="40">
        <f>vlookup(CG1370,'PROMIS 57 T-Score Conversions'!M$3:N$35,2,TRUE)</f>
        <v>44</v>
      </c>
      <c r="CX1370" s="39" t="str">
        <f t="shared" si="25"/>
        <v>Mild</v>
      </c>
      <c r="CY1370" s="40">
        <f>VLOOKup(CH1370,'PROMIS 57 T-Score Conversions'!I$3:J$35,2,TRUE)</f>
        <v>53.2</v>
      </c>
      <c r="CZ1370" s="39" t="str">
        <f t="shared" si="26"/>
        <v>Normal</v>
      </c>
      <c r="DA1370" s="37">
        <f>VLOOKUP(CJ1370,'PROMIS 57 T-Score Conversions'!AC$3:AD$35,2,TRUE)</f>
        <v>33.92</v>
      </c>
      <c r="DB1370" s="44" t="str">
        <f t="shared" si="30"/>
        <v>Moderate</v>
      </c>
      <c r="DC1370" s="40">
        <f>VLOOKUP(CK1370,'PROMIS 57 T-Score Conversions'!AG$3:AH$35,2,TRUE)</f>
        <v>51.29</v>
      </c>
      <c r="DD1370" s="39" t="str">
        <f t="shared" si="31"/>
        <v>Normal</v>
      </c>
    </row>
    <row r="1371">
      <c r="A1371" s="1" t="b">
        <v>1</v>
      </c>
      <c r="B1371" s="1" t="b">
        <v>1</v>
      </c>
      <c r="C1371" s="20">
        <v>44326.01406246528</v>
      </c>
      <c r="D1371" s="1" t="s">
        <v>352</v>
      </c>
      <c r="E1371" s="1">
        <v>2140.0</v>
      </c>
      <c r="F1371" s="1">
        <v>3.0</v>
      </c>
      <c r="G1371" s="1">
        <v>4.0</v>
      </c>
      <c r="H1371" s="1">
        <v>3.0</v>
      </c>
      <c r="I1371" s="1">
        <v>3.0</v>
      </c>
      <c r="J1371" s="1">
        <v>2.0</v>
      </c>
      <c r="K1371" s="1">
        <v>3.0</v>
      </c>
      <c r="L1371" s="1">
        <v>3.0</v>
      </c>
      <c r="M1371" s="1">
        <v>3.0</v>
      </c>
      <c r="N1371" s="1">
        <v>2.0</v>
      </c>
      <c r="O1371" s="1">
        <v>3.0</v>
      </c>
      <c r="P1371" s="1">
        <v>3.0</v>
      </c>
      <c r="Q1371" s="1">
        <v>3.0</v>
      </c>
      <c r="R1371" s="1">
        <v>3.0</v>
      </c>
      <c r="S1371" s="1">
        <v>3.0</v>
      </c>
      <c r="T1371" s="1">
        <v>3.0</v>
      </c>
      <c r="U1371" s="1">
        <v>3.0</v>
      </c>
      <c r="V1371" s="1">
        <v>3.0</v>
      </c>
      <c r="W1371" s="1">
        <v>3.0</v>
      </c>
      <c r="X1371" s="1">
        <v>3.0</v>
      </c>
      <c r="Y1371" s="1">
        <v>3.0</v>
      </c>
      <c r="Z1371" s="1">
        <v>2.0</v>
      </c>
      <c r="AA1371" s="1">
        <v>2.0</v>
      </c>
      <c r="AB1371" s="1">
        <v>3.0</v>
      </c>
      <c r="AC1371" s="1">
        <v>3.0</v>
      </c>
      <c r="AD1371" s="1">
        <v>4.0</v>
      </c>
      <c r="AE1371" s="1">
        <v>3.0</v>
      </c>
      <c r="AF1371" s="1">
        <v>3.0</v>
      </c>
      <c r="AG1371" s="1">
        <v>3.0</v>
      </c>
      <c r="AH1371" s="1">
        <v>4.0</v>
      </c>
      <c r="AI1371" s="1">
        <v>3.0</v>
      </c>
      <c r="AJ1371" s="1">
        <v>4.0</v>
      </c>
      <c r="AK1371" s="1">
        <v>4.0</v>
      </c>
      <c r="AL1371" s="1">
        <v>3.0</v>
      </c>
      <c r="AM1371" s="1">
        <v>4.0</v>
      </c>
      <c r="AN1371" s="1">
        <v>3.0</v>
      </c>
      <c r="AO1371" s="1">
        <v>3.0</v>
      </c>
      <c r="AP1371" s="1">
        <v>2.0</v>
      </c>
      <c r="AQ1371" s="1">
        <v>3.0</v>
      </c>
      <c r="AR1371" s="1">
        <v>3.0</v>
      </c>
      <c r="AS1371" s="1">
        <v>4.0</v>
      </c>
      <c r="AT1371" s="1">
        <v>2.0</v>
      </c>
      <c r="AU1371" s="1">
        <v>2.0</v>
      </c>
      <c r="AV1371" s="1">
        <v>2.0</v>
      </c>
      <c r="AW1371" s="1">
        <v>2.0</v>
      </c>
      <c r="AX1371" s="1">
        <v>2.0</v>
      </c>
      <c r="AY1371" s="1">
        <v>2.0</v>
      </c>
      <c r="AZ1371" s="1">
        <v>2.0</v>
      </c>
      <c r="BA1371" s="1">
        <v>1.0</v>
      </c>
      <c r="BB1371" s="1">
        <v>2.0</v>
      </c>
      <c r="BC1371" s="1">
        <v>3.0</v>
      </c>
      <c r="BD1371" s="1">
        <v>3.0</v>
      </c>
      <c r="BE1371" s="1">
        <v>3.0</v>
      </c>
      <c r="BF1371" s="1">
        <v>3.0</v>
      </c>
      <c r="BG1371" s="1">
        <v>3.0</v>
      </c>
      <c r="BH1371" s="1">
        <v>4.0</v>
      </c>
      <c r="BI1371" s="1">
        <v>3.0</v>
      </c>
      <c r="BJ1371" s="1">
        <v>5.0</v>
      </c>
      <c r="BK1371" s="1">
        <v>2.0</v>
      </c>
      <c r="BL1371" s="1">
        <v>2.0</v>
      </c>
      <c r="BM1371" s="1">
        <v>3.0</v>
      </c>
      <c r="BN1371" s="1">
        <v>3.0</v>
      </c>
      <c r="BO1371" s="1">
        <v>3.0</v>
      </c>
      <c r="BP1371" s="1">
        <v>2.0</v>
      </c>
      <c r="BQ1371" s="1">
        <v>2.0</v>
      </c>
      <c r="BR1371" s="1">
        <v>3.0</v>
      </c>
      <c r="BS1371" s="1">
        <v>4.0</v>
      </c>
      <c r="BT1371" s="1">
        <v>4.0</v>
      </c>
      <c r="BU1371" s="1">
        <v>4.0</v>
      </c>
      <c r="BV1371" s="1">
        <v>3.0</v>
      </c>
      <c r="BW1371" s="1">
        <v>4.0</v>
      </c>
      <c r="BX1371" s="1">
        <v>2.0</v>
      </c>
      <c r="BY1371" s="1">
        <v>3.0</v>
      </c>
      <c r="BZ1371" s="1">
        <v>4.0</v>
      </c>
      <c r="CA1371" s="64">
        <f t="shared" si="32"/>
        <v>214</v>
      </c>
      <c r="CB1371" s="45">
        <f t="shared" si="33"/>
        <v>24</v>
      </c>
      <c r="CC1371" s="45">
        <f t="shared" si="34"/>
        <v>23</v>
      </c>
      <c r="CD1371" s="45">
        <f t="shared" si="35"/>
        <v>22</v>
      </c>
      <c r="CE1371" s="45">
        <f t="shared" si="36"/>
        <v>28</v>
      </c>
      <c r="CF1371" s="45">
        <f t="shared" si="37"/>
        <v>25</v>
      </c>
      <c r="CG1371" s="45">
        <f t="shared" si="38"/>
        <v>15</v>
      </c>
      <c r="CH1371" s="45">
        <f t="shared" si="39"/>
        <v>24</v>
      </c>
      <c r="CI1371" s="45">
        <f t="shared" si="40"/>
        <v>0.5</v>
      </c>
      <c r="CJ1371">
        <f t="shared" si="10"/>
        <v>20</v>
      </c>
      <c r="CK1371" s="45">
        <f t="shared" si="41"/>
        <v>28</v>
      </c>
      <c r="CM1371" s="40">
        <f>VLOOKUP(CB1371,'PROMIS 57 T-Score Conversions'!Q$3:R$35,2,TRUE)</f>
        <v>38.1</v>
      </c>
      <c r="CN1371" s="44" t="str">
        <f t="shared" si="20"/>
        <v>Moderate</v>
      </c>
      <c r="CO1371" s="40">
        <f>VLOOKUP(CC1371,'PROMIS 57 T-Score Conversions'!A$3:B$35,2,TRUE)</f>
        <v>61.4</v>
      </c>
      <c r="CP1371" s="39" t="str">
        <f t="shared" si="21"/>
        <v>Moderate</v>
      </c>
      <c r="CQ1371" s="40">
        <f>VLOOKUP(CD1371,'PROMIS 57 T-Score Conversions'!E$3:F$35,2,TRUE)</f>
        <v>60.3</v>
      </c>
      <c r="CR1371" s="39" t="str">
        <f t="shared" si="22"/>
        <v>Moderate</v>
      </c>
      <c r="CS1371" s="40">
        <f>VLOOKUP(CE1371,'PROMIS 57 T-Score Conversions'!U$3:V$35,2,TRUE)</f>
        <v>61.3</v>
      </c>
      <c r="CT1371" s="39" t="str">
        <f t="shared" si="42"/>
        <v>Moderate</v>
      </c>
      <c r="CU1371" s="40">
        <f>VLOOKUP(CF1371,'PROMIS 57 T-Score Conversions'!Y$3:Z$35,2,TRUE)</f>
        <v>55.3</v>
      </c>
      <c r="CV1371" s="39" t="str">
        <f t="shared" si="24"/>
        <v>Mild</v>
      </c>
      <c r="CW1371" s="40">
        <f>vlookup(CG1371,'PROMIS 57 T-Score Conversions'!M$3:N$35,2,TRUE)</f>
        <v>36.2</v>
      </c>
      <c r="CX1371" s="39" t="str">
        <f t="shared" si="25"/>
        <v>Moderate</v>
      </c>
      <c r="CY1371" s="40">
        <f>VLOOKup(CH1371,'PROMIS 57 T-Score Conversions'!I$3:J$35,2,TRUE)</f>
        <v>61.5</v>
      </c>
      <c r="CZ1371" s="39" t="str">
        <f t="shared" si="26"/>
        <v>Moderate</v>
      </c>
      <c r="DA1371" s="37">
        <f>VLOOKUP(CJ1371,'PROMIS 57 T-Score Conversions'!AC$3:AD$35,2,TRUE)</f>
        <v>37.15</v>
      </c>
      <c r="DB1371" s="44" t="str">
        <f t="shared" si="30"/>
        <v>Moderate</v>
      </c>
      <c r="DC1371" s="40">
        <f>VLOOKUP(CK1371,'PROMIS 57 T-Score Conversions'!AG$3:AH$35,2,TRUE)</f>
        <v>47.18</v>
      </c>
      <c r="DD1371" s="39" t="str">
        <f t="shared" si="31"/>
        <v>Normal</v>
      </c>
    </row>
    <row r="1372">
      <c r="A1372" s="1" t="b">
        <v>1</v>
      </c>
      <c r="B1372" s="1" t="b">
        <v>1</v>
      </c>
      <c r="C1372" s="20">
        <v>44326.199988113425</v>
      </c>
      <c r="D1372" s="1" t="s">
        <v>591</v>
      </c>
      <c r="E1372" s="1">
        <v>2445.0</v>
      </c>
      <c r="F1372" s="1">
        <v>3.0</v>
      </c>
      <c r="G1372" s="1">
        <v>1.0</v>
      </c>
      <c r="H1372" s="1">
        <v>2.0</v>
      </c>
      <c r="I1372" s="1">
        <v>2.0</v>
      </c>
      <c r="J1372" s="1">
        <v>3.0</v>
      </c>
      <c r="K1372" s="1">
        <v>2.0</v>
      </c>
      <c r="L1372" s="1">
        <v>2.0</v>
      </c>
      <c r="M1372" s="1">
        <v>1.0</v>
      </c>
      <c r="N1372" s="1">
        <v>4.0</v>
      </c>
      <c r="O1372" s="1">
        <v>5.0</v>
      </c>
      <c r="P1372" s="1">
        <v>4.0</v>
      </c>
      <c r="Q1372" s="1">
        <v>4.0</v>
      </c>
      <c r="R1372" s="1">
        <v>4.0</v>
      </c>
      <c r="S1372" s="1">
        <v>3.0</v>
      </c>
      <c r="T1372" s="1">
        <v>4.0</v>
      </c>
      <c r="U1372" s="1">
        <v>4.0</v>
      </c>
      <c r="V1372" s="1">
        <v>4.0</v>
      </c>
      <c r="W1372" s="1">
        <v>3.0</v>
      </c>
      <c r="X1372" s="1">
        <v>3.0</v>
      </c>
      <c r="Y1372" s="1">
        <v>4.0</v>
      </c>
      <c r="Z1372" s="1">
        <v>4.0</v>
      </c>
      <c r="AA1372" s="1">
        <v>4.0</v>
      </c>
      <c r="AB1372" s="1">
        <v>5.0</v>
      </c>
      <c r="AC1372" s="1">
        <v>3.0</v>
      </c>
      <c r="AD1372" s="1">
        <v>5.0</v>
      </c>
      <c r="AE1372" s="1">
        <v>4.0</v>
      </c>
      <c r="AF1372" s="1">
        <v>4.0</v>
      </c>
      <c r="AG1372" s="1">
        <v>3.0</v>
      </c>
      <c r="AH1372" s="1">
        <v>4.0</v>
      </c>
      <c r="AI1372" s="1">
        <v>3.0</v>
      </c>
      <c r="AJ1372" s="1">
        <v>4.0</v>
      </c>
      <c r="AK1372" s="1">
        <v>5.0</v>
      </c>
      <c r="AL1372" s="1">
        <v>4.0</v>
      </c>
      <c r="AM1372" s="1">
        <v>1.0</v>
      </c>
      <c r="AN1372" s="1">
        <v>3.0</v>
      </c>
      <c r="AO1372" s="1">
        <v>4.0</v>
      </c>
      <c r="AP1372" s="1">
        <v>5.0</v>
      </c>
      <c r="AQ1372" s="1">
        <v>5.0</v>
      </c>
      <c r="AR1372" s="1">
        <v>4.0</v>
      </c>
      <c r="AS1372" s="1">
        <v>5.0</v>
      </c>
      <c r="AT1372" s="1">
        <v>1.0</v>
      </c>
      <c r="AU1372" s="1">
        <v>1.0</v>
      </c>
      <c r="AV1372" s="1">
        <v>1.0</v>
      </c>
      <c r="AW1372" s="1">
        <v>1.0</v>
      </c>
      <c r="AX1372" s="1">
        <v>1.0</v>
      </c>
      <c r="AY1372" s="1">
        <v>1.0</v>
      </c>
      <c r="AZ1372" s="1">
        <v>1.0</v>
      </c>
      <c r="BA1372" s="1">
        <v>1.0</v>
      </c>
      <c r="BB1372" s="1">
        <v>4.0</v>
      </c>
      <c r="BC1372" s="1">
        <v>4.0</v>
      </c>
      <c r="BD1372" s="1">
        <v>5.0</v>
      </c>
      <c r="BE1372" s="1">
        <v>5.0</v>
      </c>
      <c r="BF1372" s="1">
        <v>5.0</v>
      </c>
      <c r="BG1372" s="1">
        <v>5.0</v>
      </c>
      <c r="BH1372" s="1">
        <v>5.0</v>
      </c>
      <c r="BI1372" s="1">
        <v>5.0</v>
      </c>
      <c r="BJ1372" s="1">
        <v>7.0</v>
      </c>
      <c r="BK1372" s="1">
        <v>2.0</v>
      </c>
      <c r="BL1372" s="1">
        <v>2.0</v>
      </c>
      <c r="BM1372" s="1">
        <v>2.0</v>
      </c>
      <c r="BN1372" s="1">
        <v>1.0</v>
      </c>
      <c r="BO1372" s="1">
        <v>2.0</v>
      </c>
      <c r="BP1372" s="1">
        <v>3.0</v>
      </c>
      <c r="BQ1372" s="1">
        <v>3.0</v>
      </c>
      <c r="BR1372" s="1">
        <v>3.0</v>
      </c>
      <c r="BS1372" s="1">
        <v>3.0</v>
      </c>
      <c r="BT1372" s="1">
        <v>3.0</v>
      </c>
      <c r="BU1372" s="1">
        <v>3.0</v>
      </c>
      <c r="BV1372" s="1">
        <v>3.0</v>
      </c>
      <c r="BW1372" s="1">
        <v>5.0</v>
      </c>
      <c r="BX1372" s="1">
        <v>3.0</v>
      </c>
      <c r="BY1372" s="1">
        <v>3.0</v>
      </c>
      <c r="BZ1372" s="1">
        <v>4.0</v>
      </c>
      <c r="CA1372" s="64">
        <f t="shared" si="32"/>
        <v>239</v>
      </c>
      <c r="CB1372" s="45">
        <f t="shared" si="33"/>
        <v>16</v>
      </c>
      <c r="CC1372" s="45">
        <f t="shared" si="34"/>
        <v>32</v>
      </c>
      <c r="CD1372" s="45">
        <f t="shared" si="35"/>
        <v>30</v>
      </c>
      <c r="CE1372" s="45">
        <f t="shared" si="36"/>
        <v>32</v>
      </c>
      <c r="CF1372" s="45">
        <f t="shared" si="37"/>
        <v>31</v>
      </c>
      <c r="CG1372" s="45">
        <f t="shared" si="38"/>
        <v>8</v>
      </c>
      <c r="CH1372" s="45">
        <f t="shared" si="39"/>
        <v>38</v>
      </c>
      <c r="CI1372" s="45">
        <f t="shared" si="40"/>
        <v>0.7</v>
      </c>
      <c r="CJ1372">
        <f t="shared" si="10"/>
        <v>18</v>
      </c>
      <c r="CK1372" s="45">
        <f t="shared" si="41"/>
        <v>27</v>
      </c>
      <c r="CM1372" s="40">
        <f>VLOOKUP(CB1372,'PROMIS 57 T-Score Conversions'!Q$3:R$35,2,TRUE)</f>
        <v>32.5</v>
      </c>
      <c r="CN1372" s="44" t="str">
        <f t="shared" si="20"/>
        <v>Moderate</v>
      </c>
      <c r="CO1372" s="40">
        <f>VLOOKUP(CC1372,'PROMIS 57 T-Score Conversions'!A$3:B$35,2,TRUE)</f>
        <v>70.8</v>
      </c>
      <c r="CP1372" s="39" t="str">
        <f t="shared" si="21"/>
        <v>Severe</v>
      </c>
      <c r="CQ1372" s="40">
        <f>VLOOKUP(CD1372,'PROMIS 57 T-Score Conversions'!E$3:F$35,2,TRUE)</f>
        <v>67.7</v>
      </c>
      <c r="CR1372" s="39" t="str">
        <f t="shared" si="22"/>
        <v>Moderate</v>
      </c>
      <c r="CS1372" s="40">
        <f>VLOOKUP(CE1372,'PROMIS 57 T-Score Conversions'!U$3:V$35,2,TRUE)</f>
        <v>65.3</v>
      </c>
      <c r="CT1372" s="39" t="str">
        <f t="shared" si="42"/>
        <v>Moderate</v>
      </c>
      <c r="CU1372" s="40">
        <f>VLOOKUP(CF1372,'PROMIS 57 T-Score Conversions'!Y$3:Z$35,2,TRUE)</f>
        <v>61.5</v>
      </c>
      <c r="CV1372" s="39" t="str">
        <f t="shared" si="24"/>
        <v>Moderate</v>
      </c>
      <c r="CW1372" s="40">
        <f>vlookup(CG1372,'PROMIS 57 T-Score Conversions'!M$3:N$35,2,TRUE)</f>
        <v>25.91</v>
      </c>
      <c r="CX1372" s="39" t="str">
        <f t="shared" si="25"/>
        <v>Severe</v>
      </c>
      <c r="CY1372" s="40">
        <f>VLOOKup(CH1372,'PROMIS 57 T-Score Conversions'!I$3:J$35,2,TRUE)</f>
        <v>72.1</v>
      </c>
      <c r="CZ1372" s="39" t="str">
        <f t="shared" si="26"/>
        <v>Severe</v>
      </c>
      <c r="DA1372" s="37">
        <f>VLOOKUP(CJ1372,'PROMIS 57 T-Score Conversions'!AC$3:AD$35,2,TRUE)</f>
        <v>35.56</v>
      </c>
      <c r="DB1372" s="44" t="str">
        <f t="shared" si="30"/>
        <v>Moderate</v>
      </c>
      <c r="DC1372" s="40">
        <f>VLOOKUP(CK1372,'PROMIS 57 T-Score Conversions'!AG$3:AH$35,2,TRUE)</f>
        <v>46.21</v>
      </c>
      <c r="DD1372" s="39" t="str">
        <f t="shared" si="31"/>
        <v>Normal</v>
      </c>
    </row>
    <row r="1373">
      <c r="A1373" s="1" t="b">
        <v>1</v>
      </c>
      <c r="B1373" s="1" t="b">
        <v>1</v>
      </c>
      <c r="C1373" s="20">
        <v>44326.443500231486</v>
      </c>
      <c r="D1373" s="1" t="s">
        <v>323</v>
      </c>
      <c r="E1373" s="1">
        <v>2068.0</v>
      </c>
      <c r="F1373" s="1">
        <v>1.0</v>
      </c>
      <c r="G1373" s="1">
        <v>5.0</v>
      </c>
      <c r="H1373" s="1">
        <v>5.0</v>
      </c>
      <c r="I1373" s="1">
        <v>4.0</v>
      </c>
      <c r="J1373" s="1">
        <v>1.0</v>
      </c>
      <c r="K1373" s="1">
        <v>4.0</v>
      </c>
      <c r="L1373" s="1">
        <v>3.0</v>
      </c>
      <c r="M1373" s="1">
        <v>1.0</v>
      </c>
      <c r="N1373" s="1">
        <v>2.0</v>
      </c>
      <c r="O1373" s="1">
        <v>2.0</v>
      </c>
      <c r="P1373" s="1">
        <v>4.0</v>
      </c>
      <c r="Q1373" s="1">
        <v>2.0</v>
      </c>
      <c r="R1373" s="1">
        <v>2.0</v>
      </c>
      <c r="S1373" s="1">
        <v>4.0</v>
      </c>
      <c r="T1373" s="1">
        <v>3.0</v>
      </c>
      <c r="U1373" s="1">
        <v>2.0</v>
      </c>
      <c r="V1373" s="1">
        <v>1.0</v>
      </c>
      <c r="W1373" s="1">
        <v>3.0</v>
      </c>
      <c r="X1373" s="1">
        <v>3.0</v>
      </c>
      <c r="Y1373" s="1">
        <v>3.0</v>
      </c>
      <c r="Z1373" s="1">
        <v>3.0</v>
      </c>
      <c r="AA1373" s="1">
        <v>3.0</v>
      </c>
      <c r="AB1373" s="1">
        <v>3.0</v>
      </c>
      <c r="AC1373" s="1">
        <v>3.0</v>
      </c>
      <c r="AD1373" s="1">
        <v>4.0</v>
      </c>
      <c r="AE1373" s="1">
        <v>3.0</v>
      </c>
      <c r="AF1373" s="1">
        <v>3.0</v>
      </c>
      <c r="AG1373" s="1">
        <v>3.0</v>
      </c>
      <c r="AH1373" s="1">
        <v>3.0</v>
      </c>
      <c r="AI1373" s="1">
        <v>3.0</v>
      </c>
      <c r="AJ1373" s="1">
        <v>3.0</v>
      </c>
      <c r="AK1373" s="1">
        <v>3.0</v>
      </c>
      <c r="AL1373" s="1">
        <v>3.0</v>
      </c>
      <c r="AM1373" s="1">
        <v>4.0</v>
      </c>
      <c r="AN1373" s="1">
        <v>4.0</v>
      </c>
      <c r="AO1373" s="1">
        <v>3.0</v>
      </c>
      <c r="AP1373" s="1">
        <v>3.0</v>
      </c>
      <c r="AQ1373" s="1">
        <v>3.0</v>
      </c>
      <c r="AR1373" s="1">
        <v>3.0</v>
      </c>
      <c r="AS1373" s="1">
        <v>3.0</v>
      </c>
      <c r="AT1373" s="1">
        <v>3.0</v>
      </c>
      <c r="AU1373" s="1">
        <v>3.0</v>
      </c>
      <c r="AV1373" s="1">
        <v>3.0</v>
      </c>
      <c r="AW1373" s="1">
        <v>3.0</v>
      </c>
      <c r="AX1373" s="1">
        <v>3.0</v>
      </c>
      <c r="AY1373" s="1">
        <v>3.0</v>
      </c>
      <c r="AZ1373" s="1">
        <v>3.0</v>
      </c>
      <c r="BA1373" s="1">
        <v>3.0</v>
      </c>
      <c r="BB1373" s="1">
        <v>3.0</v>
      </c>
      <c r="BC1373" s="1">
        <v>3.0</v>
      </c>
      <c r="BD1373" s="1">
        <v>3.0</v>
      </c>
      <c r="BE1373" s="1">
        <v>3.0</v>
      </c>
      <c r="BF1373" s="1">
        <v>3.0</v>
      </c>
      <c r="BG1373" s="1">
        <v>3.0</v>
      </c>
      <c r="BH1373" s="1">
        <v>3.0</v>
      </c>
      <c r="BI1373" s="1">
        <v>3.0</v>
      </c>
      <c r="BJ1373" s="1">
        <v>6.0</v>
      </c>
      <c r="BK1373" s="1">
        <v>3.0</v>
      </c>
      <c r="BL1373" s="1">
        <v>3.0</v>
      </c>
      <c r="BM1373" s="1">
        <v>3.0</v>
      </c>
      <c r="BN1373" s="1">
        <v>3.0</v>
      </c>
      <c r="BO1373" s="1">
        <v>3.0</v>
      </c>
      <c r="BP1373" s="1">
        <v>3.0</v>
      </c>
      <c r="BQ1373" s="1">
        <v>3.0</v>
      </c>
      <c r="BR1373" s="1">
        <v>3.0</v>
      </c>
      <c r="BS1373" s="1">
        <v>3.0</v>
      </c>
      <c r="BT1373" s="1">
        <v>3.0</v>
      </c>
      <c r="BU1373" s="1">
        <v>3.0</v>
      </c>
      <c r="BV1373" s="1">
        <v>3.0</v>
      </c>
      <c r="BW1373" s="1">
        <v>3.0</v>
      </c>
      <c r="BX1373" s="1">
        <v>3.0</v>
      </c>
      <c r="BY1373" s="1">
        <v>3.0</v>
      </c>
      <c r="BZ1373" s="1">
        <v>3.0</v>
      </c>
      <c r="CA1373" s="64">
        <f t="shared" si="32"/>
        <v>220</v>
      </c>
      <c r="CB1373" s="45">
        <f t="shared" si="33"/>
        <v>24</v>
      </c>
      <c r="CC1373" s="45">
        <f t="shared" si="34"/>
        <v>21</v>
      </c>
      <c r="CD1373" s="45">
        <f t="shared" si="35"/>
        <v>22</v>
      </c>
      <c r="CE1373" s="45">
        <f t="shared" si="36"/>
        <v>25</v>
      </c>
      <c r="CF1373" s="45">
        <f t="shared" si="37"/>
        <v>26</v>
      </c>
      <c r="CG1373" s="45">
        <f t="shared" si="38"/>
        <v>24</v>
      </c>
      <c r="CH1373" s="45">
        <f t="shared" si="39"/>
        <v>24</v>
      </c>
      <c r="CI1373" s="45">
        <f t="shared" si="40"/>
        <v>0.6</v>
      </c>
      <c r="CJ1373">
        <f t="shared" si="10"/>
        <v>24</v>
      </c>
      <c r="CK1373" s="45">
        <f t="shared" si="41"/>
        <v>24</v>
      </c>
      <c r="CM1373" s="40">
        <f>VLOOKUP(CB1373,'PROMIS 57 T-Score Conversions'!Q$3:R$35,2,TRUE)</f>
        <v>38.1</v>
      </c>
      <c r="CN1373" s="44" t="str">
        <f t="shared" si="20"/>
        <v>Moderate</v>
      </c>
      <c r="CO1373" s="40">
        <f>VLOOKUP(CC1373,'PROMIS 57 T-Score Conversions'!A$3:B$35,2,TRUE)</f>
        <v>59.4</v>
      </c>
      <c r="CP1373" s="39" t="str">
        <f t="shared" si="21"/>
        <v>Moderate</v>
      </c>
      <c r="CQ1373" s="40">
        <f>VLOOKUP(CD1373,'PROMIS 57 T-Score Conversions'!E$3:F$35,2,TRUE)</f>
        <v>60.3</v>
      </c>
      <c r="CR1373" s="39" t="str">
        <f t="shared" si="22"/>
        <v>Moderate</v>
      </c>
      <c r="CS1373" s="40">
        <f>VLOOKUP(CE1373,'PROMIS 57 T-Score Conversions'!U$3:V$35,2,TRUE)</f>
        <v>58.5</v>
      </c>
      <c r="CT1373" s="39" t="str">
        <f t="shared" si="42"/>
        <v>Mild</v>
      </c>
      <c r="CU1373" s="40">
        <f>VLOOKUP(CF1373,'PROMIS 57 T-Score Conversions'!Y$3:Z$35,2,TRUE)</f>
        <v>56.3</v>
      </c>
      <c r="CV1373" s="39" t="str">
        <f t="shared" si="24"/>
        <v>Mild</v>
      </c>
      <c r="CW1373" s="40">
        <f>vlookup(CG1373,'PROMIS 57 T-Score Conversions'!M$3:N$35,2,TRUE)</f>
        <v>44</v>
      </c>
      <c r="CX1373" s="39" t="str">
        <f t="shared" si="25"/>
        <v>Mild</v>
      </c>
      <c r="CY1373" s="40">
        <f>VLOOKup(CH1373,'PROMIS 57 T-Score Conversions'!I$3:J$35,2,TRUE)</f>
        <v>61.5</v>
      </c>
      <c r="CZ1373" s="39" t="str">
        <f t="shared" si="26"/>
        <v>Moderate</v>
      </c>
      <c r="DA1373" s="37">
        <f>VLOOKUP(CJ1373,'PROMIS 57 T-Score Conversions'!AC$3:AD$35,2,TRUE)</f>
        <v>40.29</v>
      </c>
      <c r="DB1373" s="44" t="str">
        <f t="shared" si="30"/>
        <v>Mild</v>
      </c>
      <c r="DC1373" s="40">
        <f>VLOOKUP(CK1373,'PROMIS 57 T-Score Conversions'!AG$3:AH$35,2,TRUE)</f>
        <v>43.42</v>
      </c>
      <c r="DD1373" s="39" t="str">
        <f t="shared" si="31"/>
        <v>Normal</v>
      </c>
    </row>
    <row r="1374">
      <c r="A1374" s="1" t="b">
        <v>1</v>
      </c>
      <c r="B1374" s="1" t="b">
        <v>1</v>
      </c>
      <c r="C1374" s="20">
        <v>44326.52878392361</v>
      </c>
      <c r="D1374" s="1" t="s">
        <v>697</v>
      </c>
      <c r="E1374" s="1">
        <v>2569.0</v>
      </c>
      <c r="F1374" s="1">
        <v>1.0</v>
      </c>
      <c r="G1374" s="1">
        <v>2.0</v>
      </c>
      <c r="H1374" s="1">
        <v>4.0</v>
      </c>
      <c r="I1374" s="1">
        <v>2.0</v>
      </c>
      <c r="J1374" s="1">
        <v>1.0</v>
      </c>
      <c r="K1374" s="1">
        <v>2.0</v>
      </c>
      <c r="L1374" s="1">
        <v>2.0</v>
      </c>
      <c r="M1374" s="1">
        <v>1.0</v>
      </c>
      <c r="N1374" s="1">
        <v>4.0</v>
      </c>
      <c r="O1374" s="1">
        <v>3.0</v>
      </c>
      <c r="P1374" s="1">
        <v>3.0</v>
      </c>
      <c r="Q1374" s="1">
        <v>3.0</v>
      </c>
      <c r="R1374" s="1">
        <v>3.0</v>
      </c>
      <c r="S1374" s="1">
        <v>2.0</v>
      </c>
      <c r="T1374" s="1">
        <v>3.0</v>
      </c>
      <c r="U1374" s="1">
        <v>4.0</v>
      </c>
      <c r="V1374" s="1">
        <v>4.0</v>
      </c>
      <c r="W1374" s="1">
        <v>4.0</v>
      </c>
      <c r="X1374" s="1">
        <v>4.0</v>
      </c>
      <c r="Y1374" s="1">
        <v>4.0</v>
      </c>
      <c r="Z1374" s="1">
        <v>4.0</v>
      </c>
      <c r="AA1374" s="1">
        <v>4.0</v>
      </c>
      <c r="AB1374" s="1">
        <v>4.0</v>
      </c>
      <c r="AC1374" s="1">
        <v>3.0</v>
      </c>
      <c r="AD1374" s="1">
        <v>5.0</v>
      </c>
      <c r="AE1374" s="1">
        <v>5.0</v>
      </c>
      <c r="AF1374" s="1">
        <v>5.0</v>
      </c>
      <c r="AG1374" s="1">
        <v>5.0</v>
      </c>
      <c r="AH1374" s="1">
        <v>5.0</v>
      </c>
      <c r="AI1374" s="1">
        <v>5.0</v>
      </c>
      <c r="AJ1374" s="1">
        <v>5.0</v>
      </c>
      <c r="AK1374" s="1">
        <v>5.0</v>
      </c>
      <c r="AL1374" s="1">
        <v>5.0</v>
      </c>
      <c r="AM1374" s="1">
        <v>5.0</v>
      </c>
      <c r="AN1374" s="1">
        <v>5.0</v>
      </c>
      <c r="AO1374" s="1">
        <v>4.0</v>
      </c>
      <c r="AP1374" s="1">
        <v>5.0</v>
      </c>
      <c r="AQ1374" s="1">
        <v>5.0</v>
      </c>
      <c r="AR1374" s="1">
        <v>5.0</v>
      </c>
      <c r="AS1374" s="1">
        <v>2.0</v>
      </c>
      <c r="AT1374" s="1">
        <v>1.0</v>
      </c>
      <c r="AU1374" s="1">
        <v>1.0</v>
      </c>
      <c r="AV1374" s="1">
        <v>1.0</v>
      </c>
      <c r="AW1374" s="1">
        <v>1.0</v>
      </c>
      <c r="AX1374" s="1">
        <v>1.0</v>
      </c>
      <c r="AY1374" s="1">
        <v>1.0</v>
      </c>
      <c r="AZ1374" s="1">
        <v>1.0</v>
      </c>
      <c r="BA1374" s="1">
        <v>1.0</v>
      </c>
      <c r="BB1374" s="1">
        <v>5.0</v>
      </c>
      <c r="BC1374" s="1">
        <v>5.0</v>
      </c>
      <c r="BD1374" s="1">
        <v>5.0</v>
      </c>
      <c r="BE1374" s="1">
        <v>5.0</v>
      </c>
      <c r="BF1374" s="1">
        <v>5.0</v>
      </c>
      <c r="BG1374" s="1">
        <v>5.0</v>
      </c>
      <c r="BH1374" s="1">
        <v>5.0</v>
      </c>
      <c r="BI1374" s="1">
        <v>5.0</v>
      </c>
      <c r="BJ1374" s="1">
        <v>8.0</v>
      </c>
      <c r="BK1374" s="1">
        <v>1.0</v>
      </c>
      <c r="BL1374" s="1">
        <v>1.0</v>
      </c>
      <c r="BM1374" s="1">
        <v>1.0</v>
      </c>
      <c r="BN1374" s="1">
        <v>1.0</v>
      </c>
      <c r="BO1374" s="1">
        <v>1.0</v>
      </c>
      <c r="BP1374" s="1">
        <v>1.0</v>
      </c>
      <c r="BQ1374" s="1">
        <v>1.0</v>
      </c>
      <c r="BR1374" s="1">
        <v>1.0</v>
      </c>
      <c r="BS1374" s="1">
        <v>5.0</v>
      </c>
      <c r="BT1374" s="1">
        <v>5.0</v>
      </c>
      <c r="BU1374" s="1">
        <v>5.0</v>
      </c>
      <c r="BV1374" s="1">
        <v>5.0</v>
      </c>
      <c r="BW1374" s="1">
        <v>5.0</v>
      </c>
      <c r="BX1374" s="1">
        <v>5.0</v>
      </c>
      <c r="BY1374" s="1">
        <v>5.0</v>
      </c>
      <c r="BZ1374" s="1">
        <v>5.0</v>
      </c>
      <c r="CA1374" s="64">
        <f t="shared" si="32"/>
        <v>251</v>
      </c>
      <c r="CB1374" s="45">
        <f t="shared" si="33"/>
        <v>15</v>
      </c>
      <c r="CC1374" s="45">
        <f t="shared" si="34"/>
        <v>25</v>
      </c>
      <c r="CD1374" s="45">
        <f t="shared" si="35"/>
        <v>31</v>
      </c>
      <c r="CE1374" s="45">
        <f t="shared" si="36"/>
        <v>40</v>
      </c>
      <c r="CF1374" s="45">
        <f t="shared" si="37"/>
        <v>36</v>
      </c>
      <c r="CG1374" s="45">
        <f t="shared" si="38"/>
        <v>8</v>
      </c>
      <c r="CH1374" s="45">
        <f t="shared" si="39"/>
        <v>40</v>
      </c>
      <c r="CI1374" s="45">
        <f t="shared" si="40"/>
        <v>0.8</v>
      </c>
      <c r="CJ1374">
        <f t="shared" si="10"/>
        <v>8</v>
      </c>
      <c r="CK1374" s="45">
        <f t="shared" si="41"/>
        <v>40</v>
      </c>
      <c r="CM1374" s="40">
        <f>VLOOKUP(CB1374,'PROMIS 57 T-Score Conversions'!Q$3:R$35,2,TRUE)</f>
        <v>31.7</v>
      </c>
      <c r="CN1374" s="44" t="str">
        <f t="shared" si="20"/>
        <v>Moderate</v>
      </c>
      <c r="CO1374" s="40">
        <f>VLOOKUP(CC1374,'PROMIS 57 T-Score Conversions'!A$3:B$35,2,TRUE)</f>
        <v>63.5</v>
      </c>
      <c r="CP1374" s="39" t="str">
        <f t="shared" si="21"/>
        <v>Moderate</v>
      </c>
      <c r="CQ1374" s="40">
        <f>VLOOKUP(CD1374,'PROMIS 57 T-Score Conversions'!E$3:F$35,2,TRUE)</f>
        <v>68.7</v>
      </c>
      <c r="CR1374" s="39" t="str">
        <f t="shared" si="22"/>
        <v>Moderate</v>
      </c>
      <c r="CS1374" s="40">
        <f>VLOOKUP(CE1374,'PROMIS 57 T-Score Conversions'!U$3:V$35,2,TRUE)</f>
        <v>77.8</v>
      </c>
      <c r="CT1374" s="39" t="str">
        <f t="shared" si="42"/>
        <v>Severe</v>
      </c>
      <c r="CU1374" s="40">
        <f>VLOOKUP(CF1374,'PROMIS 57 T-Score Conversions'!Y$3:Z$35,2,TRUE)</f>
        <v>67.5</v>
      </c>
      <c r="CV1374" s="39" t="str">
        <f t="shared" si="24"/>
        <v>Moderate</v>
      </c>
      <c r="CW1374" s="40">
        <f>vlookup(CG1374,'PROMIS 57 T-Score Conversions'!M$3:N$35,2,TRUE)</f>
        <v>25.91</v>
      </c>
      <c r="CX1374" s="39" t="str">
        <f t="shared" si="25"/>
        <v>Severe</v>
      </c>
      <c r="CY1374" s="40">
        <f>VLOOKup(CH1374,'PROMIS 57 T-Score Conversions'!I$3:J$35,2,TRUE)</f>
        <v>77</v>
      </c>
      <c r="CZ1374" s="39" t="str">
        <f t="shared" si="26"/>
        <v>Severe</v>
      </c>
      <c r="DA1374" s="37">
        <f>VLOOKUP(CJ1374,'PROMIS 57 T-Score Conversions'!AC$3:AD$35,2,TRUE)</f>
        <v>22.41</v>
      </c>
      <c r="DB1374" s="44" t="str">
        <f t="shared" si="30"/>
        <v>Severe</v>
      </c>
      <c r="DC1374" s="40">
        <f>VLOOKUP(CK1374,'PROMIS 57 T-Score Conversions'!AG$3:AH$35,2,TRUE)</f>
        <v>67.09</v>
      </c>
      <c r="DD1374" s="39" t="str">
        <f t="shared" si="31"/>
        <v>Moderate</v>
      </c>
    </row>
    <row r="1375">
      <c r="A1375" s="1" t="b">
        <v>1</v>
      </c>
      <c r="B1375" s="1" t="b">
        <v>1</v>
      </c>
      <c r="C1375" s="20">
        <v>44326.69150891204</v>
      </c>
      <c r="D1375" s="1" t="s">
        <v>549</v>
      </c>
      <c r="E1375" s="1">
        <v>2396.0</v>
      </c>
      <c r="F1375" s="1">
        <v>4.0</v>
      </c>
      <c r="G1375" s="1">
        <v>3.0</v>
      </c>
      <c r="H1375" s="1">
        <v>4.0</v>
      </c>
      <c r="I1375" s="1">
        <v>4.0</v>
      </c>
      <c r="J1375" s="1">
        <v>3.0</v>
      </c>
      <c r="K1375" s="1">
        <v>4.0</v>
      </c>
      <c r="L1375" s="1">
        <v>4.0</v>
      </c>
      <c r="M1375" s="1">
        <v>3.0</v>
      </c>
      <c r="N1375" s="1">
        <v>3.0</v>
      </c>
      <c r="O1375" s="1">
        <v>2.0</v>
      </c>
      <c r="P1375" s="1">
        <v>2.0</v>
      </c>
      <c r="Q1375" s="1">
        <v>3.0</v>
      </c>
      <c r="R1375" s="1">
        <v>3.0</v>
      </c>
      <c r="S1375" s="1">
        <v>2.0</v>
      </c>
      <c r="T1375" s="1">
        <v>2.0</v>
      </c>
      <c r="U1375" s="1">
        <v>2.0</v>
      </c>
      <c r="V1375" s="1">
        <v>2.0</v>
      </c>
      <c r="W1375" s="1">
        <v>2.0</v>
      </c>
      <c r="X1375" s="1">
        <v>2.0</v>
      </c>
      <c r="Y1375" s="1">
        <v>2.0</v>
      </c>
      <c r="Z1375" s="1">
        <v>2.0</v>
      </c>
      <c r="AA1375" s="1">
        <v>3.0</v>
      </c>
      <c r="AB1375" s="1">
        <v>3.0</v>
      </c>
      <c r="AC1375" s="1">
        <v>3.0</v>
      </c>
      <c r="AD1375" s="1">
        <v>2.0</v>
      </c>
      <c r="AE1375" s="1">
        <v>2.0</v>
      </c>
      <c r="AF1375" s="1">
        <v>2.0</v>
      </c>
      <c r="AG1375" s="1">
        <v>2.0</v>
      </c>
      <c r="AH1375" s="1">
        <v>2.0</v>
      </c>
      <c r="AI1375" s="1">
        <v>3.0</v>
      </c>
      <c r="AJ1375" s="1">
        <v>3.0</v>
      </c>
      <c r="AK1375" s="1">
        <v>3.0</v>
      </c>
      <c r="AL1375" s="1">
        <v>3.0</v>
      </c>
      <c r="AM1375" s="1">
        <v>4.0</v>
      </c>
      <c r="AN1375" s="1">
        <v>3.0</v>
      </c>
      <c r="AO1375" s="1">
        <v>3.0</v>
      </c>
      <c r="AP1375" s="1">
        <v>2.0</v>
      </c>
      <c r="AQ1375" s="1">
        <v>4.0</v>
      </c>
      <c r="AR1375" s="1">
        <v>2.0</v>
      </c>
      <c r="AS1375" s="1">
        <v>4.0</v>
      </c>
      <c r="AT1375" s="1">
        <v>3.0</v>
      </c>
      <c r="AU1375" s="1">
        <v>4.0</v>
      </c>
      <c r="AV1375" s="1">
        <v>3.0</v>
      </c>
      <c r="AW1375" s="1">
        <v>3.0</v>
      </c>
      <c r="AX1375" s="1">
        <v>4.0</v>
      </c>
      <c r="AY1375" s="1">
        <v>4.0</v>
      </c>
      <c r="AZ1375" s="1">
        <v>4.0</v>
      </c>
      <c r="BA1375" s="1">
        <v>3.0</v>
      </c>
      <c r="BB1375" s="1">
        <v>2.0</v>
      </c>
      <c r="BC1375" s="1">
        <v>2.0</v>
      </c>
      <c r="BD1375" s="1">
        <v>2.0</v>
      </c>
      <c r="BE1375" s="1">
        <v>3.0</v>
      </c>
      <c r="BF1375" s="1">
        <v>2.0</v>
      </c>
      <c r="BG1375" s="1">
        <v>2.0</v>
      </c>
      <c r="BH1375" s="1">
        <v>2.0</v>
      </c>
      <c r="BI1375" s="1">
        <v>2.0</v>
      </c>
      <c r="BJ1375" s="1">
        <v>2.0</v>
      </c>
      <c r="BK1375" s="1">
        <v>4.0</v>
      </c>
      <c r="BL1375" s="1">
        <v>4.0</v>
      </c>
      <c r="BM1375" s="1">
        <v>4.0</v>
      </c>
      <c r="BN1375" s="1">
        <v>4.0</v>
      </c>
      <c r="BO1375" s="1">
        <v>3.0</v>
      </c>
      <c r="BP1375" s="1">
        <v>4.0</v>
      </c>
      <c r="BQ1375" s="1">
        <v>3.0</v>
      </c>
      <c r="BR1375" s="1">
        <v>3.0</v>
      </c>
      <c r="BS1375" s="1">
        <v>2.0</v>
      </c>
      <c r="BT1375" s="1">
        <v>2.0</v>
      </c>
      <c r="BU1375" s="1">
        <v>3.0</v>
      </c>
      <c r="BV1375" s="1">
        <v>3.0</v>
      </c>
      <c r="BW1375" s="1">
        <v>2.0</v>
      </c>
      <c r="BX1375" s="1">
        <v>2.0</v>
      </c>
      <c r="BY1375" s="1">
        <v>3.0</v>
      </c>
      <c r="BZ1375" s="1">
        <v>2.0</v>
      </c>
      <c r="CA1375" s="64">
        <f t="shared" si="32"/>
        <v>206</v>
      </c>
      <c r="CB1375" s="45">
        <f t="shared" si="33"/>
        <v>29</v>
      </c>
      <c r="CC1375" s="45">
        <f t="shared" si="34"/>
        <v>19</v>
      </c>
      <c r="CD1375" s="45">
        <f t="shared" si="35"/>
        <v>19</v>
      </c>
      <c r="CE1375" s="45">
        <f t="shared" si="36"/>
        <v>19</v>
      </c>
      <c r="CF1375" s="45">
        <f t="shared" si="37"/>
        <v>25</v>
      </c>
      <c r="CG1375" s="45">
        <f t="shared" si="38"/>
        <v>28</v>
      </c>
      <c r="CH1375" s="45">
        <f t="shared" si="39"/>
        <v>17</v>
      </c>
      <c r="CI1375" s="45">
        <f t="shared" si="40"/>
        <v>0.2</v>
      </c>
      <c r="CJ1375">
        <f t="shared" si="10"/>
        <v>29</v>
      </c>
      <c r="CK1375" s="45">
        <f t="shared" si="41"/>
        <v>19</v>
      </c>
      <c r="CM1375" s="40">
        <f>VLOOKUP(CB1375,'PROMIS 57 T-Score Conversions'!Q$3:R$35,2,TRUE)</f>
        <v>41.6</v>
      </c>
      <c r="CN1375" s="44" t="str">
        <f t="shared" si="20"/>
        <v>Mild</v>
      </c>
      <c r="CO1375" s="40">
        <f>VLOOKUP(CC1375,'PROMIS 57 T-Score Conversions'!A$3:B$35,2,TRUE)</f>
        <v>57.4</v>
      </c>
      <c r="CP1375" s="39" t="str">
        <f t="shared" si="21"/>
        <v>Moderate</v>
      </c>
      <c r="CQ1375" s="40">
        <f>VLOOKUP(CD1375,'PROMIS 57 T-Score Conversions'!E$3:F$35,2,TRUE)</f>
        <v>57.7</v>
      </c>
      <c r="CR1375" s="39" t="str">
        <f t="shared" si="22"/>
        <v>Mild</v>
      </c>
      <c r="CS1375" s="40">
        <f>VLOOKUP(CE1375,'PROMIS 57 T-Score Conversions'!U$3:V$35,2,TRUE)</f>
        <v>52.5</v>
      </c>
      <c r="CT1375" s="39" t="str">
        <f t="shared" si="42"/>
        <v>Normal</v>
      </c>
      <c r="CU1375" s="40">
        <f>VLOOKUP(CF1375,'PROMIS 57 T-Score Conversions'!Y$3:Z$35,2,TRUE)</f>
        <v>55.3</v>
      </c>
      <c r="CV1375" s="39" t="str">
        <f t="shared" si="24"/>
        <v>Mild</v>
      </c>
      <c r="CW1375" s="40">
        <f>vlookup(CG1375,'PROMIS 57 T-Score Conversions'!M$3:N$35,2,TRUE)</f>
        <v>48</v>
      </c>
      <c r="CX1375" s="39" t="str">
        <f t="shared" si="25"/>
        <v>Normal</v>
      </c>
      <c r="CY1375" s="40">
        <f>VLOOKup(CH1375,'PROMIS 57 T-Score Conversions'!I$3:J$35,2,TRUE)</f>
        <v>56.6</v>
      </c>
      <c r="CZ1375" s="39" t="str">
        <f t="shared" si="26"/>
        <v>Mild</v>
      </c>
      <c r="DA1375" s="37">
        <f>VLOOKUP(CJ1375,'PROMIS 57 T-Score Conversions'!AC$3:AD$35,2,TRUE)</f>
        <v>44.43</v>
      </c>
      <c r="DB1375" s="44" t="str">
        <f t="shared" si="30"/>
        <v>Mild</v>
      </c>
      <c r="DC1375" s="40">
        <f>VLOOKUP(CK1375,'PROMIS 57 T-Score Conversions'!AG$3:AH$35,2,TRUE)</f>
        <v>38.9</v>
      </c>
      <c r="DD1375" s="39" t="str">
        <f t="shared" si="31"/>
        <v>Normal</v>
      </c>
    </row>
    <row r="1376">
      <c r="A1376" s="1" t="b">
        <v>1</v>
      </c>
      <c r="B1376" s="1" t="b">
        <v>1</v>
      </c>
      <c r="C1376" s="20">
        <v>44327.4833207176</v>
      </c>
      <c r="D1376" s="1" t="s">
        <v>424</v>
      </c>
      <c r="E1376" s="1">
        <v>2197.0</v>
      </c>
      <c r="F1376" s="1">
        <v>5.0</v>
      </c>
      <c r="G1376" s="1">
        <v>4.0</v>
      </c>
      <c r="H1376" s="1">
        <v>5.0</v>
      </c>
      <c r="I1376" s="1">
        <v>5.0</v>
      </c>
      <c r="J1376" s="1">
        <v>3.0</v>
      </c>
      <c r="K1376" s="1">
        <v>5.0</v>
      </c>
      <c r="L1376" s="1">
        <v>5.0</v>
      </c>
      <c r="M1376" s="1">
        <v>3.0</v>
      </c>
      <c r="N1376" s="1">
        <v>1.0</v>
      </c>
      <c r="O1376" s="1">
        <v>1.0</v>
      </c>
      <c r="P1376" s="1">
        <v>2.0</v>
      </c>
      <c r="Q1376" s="1">
        <v>1.0</v>
      </c>
      <c r="R1376" s="1">
        <v>1.0</v>
      </c>
      <c r="S1376" s="1">
        <v>1.0</v>
      </c>
      <c r="T1376" s="1">
        <v>1.0</v>
      </c>
      <c r="U1376" s="1">
        <v>1.0</v>
      </c>
      <c r="V1376" s="1">
        <v>1.0</v>
      </c>
      <c r="W1376" s="1">
        <v>3.0</v>
      </c>
      <c r="X1376" s="1">
        <v>3.0</v>
      </c>
      <c r="Y1376" s="1">
        <v>3.0</v>
      </c>
      <c r="Z1376" s="1">
        <v>1.0</v>
      </c>
      <c r="AA1376" s="1">
        <v>3.0</v>
      </c>
      <c r="AB1376" s="1">
        <v>3.0</v>
      </c>
      <c r="AC1376" s="1">
        <v>2.0</v>
      </c>
      <c r="AD1376" s="1">
        <v>2.0</v>
      </c>
      <c r="AE1376" s="1">
        <v>2.0</v>
      </c>
      <c r="AF1376" s="1">
        <v>2.0</v>
      </c>
      <c r="AG1376" s="1">
        <v>2.0</v>
      </c>
      <c r="AH1376" s="1">
        <v>2.0</v>
      </c>
      <c r="AI1376" s="1">
        <v>2.0</v>
      </c>
      <c r="AJ1376" s="1">
        <v>2.0</v>
      </c>
      <c r="AK1376" s="1">
        <v>2.0</v>
      </c>
      <c r="AL1376" s="1">
        <v>1.0</v>
      </c>
      <c r="AM1376" s="1">
        <v>1.0</v>
      </c>
      <c r="AN1376" s="1">
        <v>1.0</v>
      </c>
      <c r="AO1376" s="1">
        <v>1.0</v>
      </c>
      <c r="AP1376" s="1">
        <v>1.0</v>
      </c>
      <c r="AQ1376" s="1">
        <v>1.0</v>
      </c>
      <c r="AR1376" s="1">
        <v>1.0</v>
      </c>
      <c r="AS1376" s="1">
        <v>1.0</v>
      </c>
      <c r="AT1376" s="1">
        <v>2.0</v>
      </c>
      <c r="AU1376" s="1">
        <v>4.0</v>
      </c>
      <c r="AV1376" s="1">
        <v>2.0</v>
      </c>
      <c r="AW1376" s="1">
        <v>2.0</v>
      </c>
      <c r="AX1376" s="1">
        <v>2.0</v>
      </c>
      <c r="AY1376" s="1">
        <v>2.0</v>
      </c>
      <c r="AZ1376" s="1">
        <v>4.0</v>
      </c>
      <c r="BA1376" s="1">
        <v>3.0</v>
      </c>
      <c r="BB1376" s="1">
        <v>4.0</v>
      </c>
      <c r="BC1376" s="1">
        <v>4.0</v>
      </c>
      <c r="BD1376" s="1">
        <v>3.0</v>
      </c>
      <c r="BE1376" s="1">
        <v>4.0</v>
      </c>
      <c r="BF1376" s="1">
        <v>5.0</v>
      </c>
      <c r="BG1376" s="1">
        <v>4.0</v>
      </c>
      <c r="BH1376" s="1">
        <v>5.0</v>
      </c>
      <c r="BI1376" s="1">
        <v>2.0</v>
      </c>
      <c r="BJ1376" s="1">
        <v>3.0</v>
      </c>
      <c r="BK1376" s="1">
        <v>4.0</v>
      </c>
      <c r="BL1376" s="1">
        <v>4.0</v>
      </c>
      <c r="BM1376" s="1">
        <v>4.0</v>
      </c>
      <c r="BN1376" s="1">
        <v>4.0</v>
      </c>
      <c r="BO1376" s="1">
        <v>4.0</v>
      </c>
      <c r="BP1376" s="1">
        <v>4.0</v>
      </c>
      <c r="BQ1376" s="1">
        <v>4.0</v>
      </c>
      <c r="BR1376" s="1">
        <v>3.0</v>
      </c>
      <c r="BS1376" s="1">
        <v>2.0</v>
      </c>
      <c r="BT1376" s="1">
        <v>2.0</v>
      </c>
      <c r="BU1376" s="1">
        <v>3.0</v>
      </c>
      <c r="BV1376" s="1">
        <v>2.0</v>
      </c>
      <c r="BW1376" s="1">
        <v>3.0</v>
      </c>
      <c r="BX1376" s="1">
        <v>1.0</v>
      </c>
      <c r="BY1376" s="1">
        <v>2.0</v>
      </c>
      <c r="BZ1376" s="1">
        <v>2.0</v>
      </c>
      <c r="CA1376" s="64">
        <f t="shared" si="32"/>
        <v>190</v>
      </c>
      <c r="CB1376" s="45">
        <f t="shared" si="33"/>
        <v>35</v>
      </c>
      <c r="CC1376" s="45">
        <f t="shared" si="34"/>
        <v>9</v>
      </c>
      <c r="CD1376" s="45">
        <f t="shared" si="35"/>
        <v>19</v>
      </c>
      <c r="CE1376" s="45">
        <f t="shared" si="36"/>
        <v>16</v>
      </c>
      <c r="CF1376" s="45">
        <f t="shared" si="37"/>
        <v>8</v>
      </c>
      <c r="CG1376" s="45">
        <f t="shared" si="38"/>
        <v>21</v>
      </c>
      <c r="CH1376" s="45">
        <f t="shared" si="39"/>
        <v>31</v>
      </c>
      <c r="CI1376" s="45">
        <f t="shared" si="40"/>
        <v>0.3</v>
      </c>
      <c r="CJ1376">
        <f t="shared" si="10"/>
        <v>31</v>
      </c>
      <c r="CK1376" s="45">
        <f t="shared" si="41"/>
        <v>17</v>
      </c>
      <c r="CM1376" s="40">
        <f>VLOOKUP(CB1376,'PROMIS 57 T-Score Conversions'!Q$3:R$35,2,TRUE)</f>
        <v>46.7</v>
      </c>
      <c r="CN1376" s="44" t="str">
        <f t="shared" si="20"/>
        <v>Normal</v>
      </c>
      <c r="CO1376" s="40">
        <f>VLOOKUP(CC1376,'PROMIS 57 T-Score Conversions'!A$3:B$35,2,TRUE)</f>
        <v>43.2</v>
      </c>
      <c r="CP1376" s="39" t="str">
        <f t="shared" si="21"/>
        <v>Normal</v>
      </c>
      <c r="CQ1376" s="40">
        <f>VLOOKUP(CD1376,'PROMIS 57 T-Score Conversions'!E$3:F$35,2,TRUE)</f>
        <v>57.7</v>
      </c>
      <c r="CR1376" s="39" t="str">
        <f t="shared" si="22"/>
        <v>Mild</v>
      </c>
      <c r="CS1376" s="40">
        <f>VLOOKUP(CE1376,'PROMIS 57 T-Score Conversions'!U$3:V$35,2,TRUE)</f>
        <v>49.2</v>
      </c>
      <c r="CT1376" s="39" t="str">
        <f t="shared" si="42"/>
        <v>Normal</v>
      </c>
      <c r="CU1376" s="40">
        <f>VLOOKUP(CF1376,'PROMIS 57 T-Score Conversions'!Y$3:Z$35,2,TRUE)</f>
        <v>28.9</v>
      </c>
      <c r="CV1376" s="39" t="str">
        <f t="shared" si="24"/>
        <v>Normal</v>
      </c>
      <c r="CW1376" s="40">
        <f>vlookup(CG1376,'PROMIS 57 T-Score Conversions'!M$3:N$35,2,TRUE)</f>
        <v>41.1</v>
      </c>
      <c r="CX1376" s="39" t="str">
        <f t="shared" si="25"/>
        <v>Mild</v>
      </c>
      <c r="CY1376" s="40">
        <f>VLOOKup(CH1376,'PROMIS 57 T-Score Conversions'!I$3:J$35,2,TRUE)</f>
        <v>66.2</v>
      </c>
      <c r="CZ1376" s="39" t="str">
        <f t="shared" si="26"/>
        <v>Moderate</v>
      </c>
      <c r="DA1376" s="37">
        <f>VLOOKUP(CJ1376,'PROMIS 57 T-Score Conversions'!AC$3:AD$35,2,TRUE)</f>
        <v>46.22</v>
      </c>
      <c r="DB1376" s="44" t="str">
        <f t="shared" si="30"/>
        <v>Normal</v>
      </c>
      <c r="DC1376" s="40">
        <f>VLOOKUP(CK1376,'PROMIS 57 T-Score Conversions'!AG$3:AH$35,2,TRUE)</f>
        <v>37.04</v>
      </c>
      <c r="DD1376" s="39" t="str">
        <f t="shared" si="31"/>
        <v>Normal</v>
      </c>
    </row>
    <row r="1377">
      <c r="A1377" s="1" t="b">
        <v>1</v>
      </c>
      <c r="B1377" s="1" t="b">
        <v>1</v>
      </c>
      <c r="C1377" s="20">
        <v>44328.43803002315</v>
      </c>
      <c r="D1377" s="1" t="s">
        <v>693</v>
      </c>
      <c r="E1377" s="1">
        <v>2538.0</v>
      </c>
      <c r="F1377" s="1">
        <v>2.0</v>
      </c>
      <c r="G1377" s="1">
        <v>3.0</v>
      </c>
      <c r="H1377" s="1">
        <v>4.0</v>
      </c>
      <c r="I1377" s="1">
        <v>1.0</v>
      </c>
      <c r="J1377" s="1">
        <v>1.0</v>
      </c>
      <c r="K1377" s="1">
        <v>2.0</v>
      </c>
      <c r="L1377" s="1">
        <v>2.0</v>
      </c>
      <c r="M1377" s="1">
        <v>1.0</v>
      </c>
      <c r="N1377" s="1">
        <v>4.0</v>
      </c>
      <c r="O1377" s="1">
        <v>5.0</v>
      </c>
      <c r="P1377" s="1">
        <v>5.0</v>
      </c>
      <c r="Q1377" s="1">
        <v>5.0</v>
      </c>
      <c r="R1377" s="1">
        <v>5.0</v>
      </c>
      <c r="S1377" s="1">
        <v>5.0</v>
      </c>
      <c r="T1377" s="1">
        <v>5.0</v>
      </c>
      <c r="U1377" s="1">
        <v>5.0</v>
      </c>
      <c r="V1377" s="1">
        <v>5.0</v>
      </c>
      <c r="W1377" s="1">
        <v>5.0</v>
      </c>
      <c r="X1377" s="1">
        <v>4.0</v>
      </c>
      <c r="Y1377" s="1">
        <v>5.0</v>
      </c>
      <c r="Z1377" s="1">
        <v>5.0</v>
      </c>
      <c r="AA1377" s="1">
        <v>5.0</v>
      </c>
      <c r="AB1377" s="1">
        <v>5.0</v>
      </c>
      <c r="AC1377" s="1">
        <v>5.0</v>
      </c>
      <c r="AD1377" s="1">
        <v>5.0</v>
      </c>
      <c r="AE1377" s="1">
        <v>5.0</v>
      </c>
      <c r="AF1377" s="1">
        <v>5.0</v>
      </c>
      <c r="AG1377" s="1">
        <v>5.0</v>
      </c>
      <c r="AH1377" s="1">
        <v>5.0</v>
      </c>
      <c r="AI1377" s="1">
        <v>5.0</v>
      </c>
      <c r="AJ1377" s="1">
        <v>5.0</v>
      </c>
      <c r="AK1377" s="1">
        <v>5.0</v>
      </c>
      <c r="AL1377" s="1">
        <v>4.0</v>
      </c>
      <c r="AM1377" s="1">
        <v>5.0</v>
      </c>
      <c r="AN1377" s="1">
        <v>5.0</v>
      </c>
      <c r="AO1377" s="1">
        <v>5.0</v>
      </c>
      <c r="AP1377" s="1">
        <v>5.0</v>
      </c>
      <c r="AQ1377" s="1">
        <v>5.0</v>
      </c>
      <c r="AR1377" s="1">
        <v>1.0</v>
      </c>
      <c r="AS1377" s="1">
        <v>5.0</v>
      </c>
      <c r="AT1377" s="1">
        <v>1.0</v>
      </c>
      <c r="AU1377" s="1">
        <v>1.0</v>
      </c>
      <c r="AV1377" s="1">
        <v>2.0</v>
      </c>
      <c r="AW1377" s="1">
        <v>1.0</v>
      </c>
      <c r="AX1377" s="1">
        <v>1.0</v>
      </c>
      <c r="AY1377" s="1">
        <v>1.0</v>
      </c>
      <c r="AZ1377" s="1">
        <v>2.0</v>
      </c>
      <c r="BA1377" s="1">
        <v>1.0</v>
      </c>
      <c r="BB1377" s="1">
        <v>5.0</v>
      </c>
      <c r="BC1377" s="1">
        <v>5.0</v>
      </c>
      <c r="BD1377" s="1">
        <v>5.0</v>
      </c>
      <c r="BE1377" s="1">
        <v>5.0</v>
      </c>
      <c r="BF1377" s="1">
        <v>5.0</v>
      </c>
      <c r="BG1377" s="1">
        <v>5.0</v>
      </c>
      <c r="BH1377" s="1">
        <v>5.0</v>
      </c>
      <c r="BI1377" s="1">
        <v>5.0</v>
      </c>
      <c r="BJ1377" s="1">
        <v>8.0</v>
      </c>
      <c r="BK1377" s="1">
        <v>1.0</v>
      </c>
      <c r="BL1377" s="1">
        <v>1.0</v>
      </c>
      <c r="BM1377" s="1">
        <v>2.0</v>
      </c>
      <c r="BN1377" s="1">
        <v>1.0</v>
      </c>
      <c r="BO1377" s="1">
        <v>1.0</v>
      </c>
      <c r="BP1377" s="1">
        <v>1.0</v>
      </c>
      <c r="BQ1377" s="1">
        <v>1.0</v>
      </c>
      <c r="BR1377" s="1">
        <v>1.0</v>
      </c>
      <c r="BS1377" s="1">
        <v>5.0</v>
      </c>
      <c r="BT1377" s="1">
        <v>5.0</v>
      </c>
      <c r="BU1377" s="1">
        <v>5.0</v>
      </c>
      <c r="BV1377" s="1">
        <v>5.0</v>
      </c>
      <c r="BW1377" s="1">
        <v>5.0</v>
      </c>
      <c r="BX1377" s="1">
        <v>5.0</v>
      </c>
      <c r="BY1377" s="1">
        <v>4.0</v>
      </c>
      <c r="BZ1377" s="1">
        <v>5.0</v>
      </c>
      <c r="CA1377" s="64">
        <f t="shared" si="32"/>
        <v>275</v>
      </c>
      <c r="CB1377" s="45">
        <f t="shared" si="33"/>
        <v>16</v>
      </c>
      <c r="CC1377" s="45">
        <f t="shared" si="34"/>
        <v>39</v>
      </c>
      <c r="CD1377" s="45">
        <f t="shared" si="35"/>
        <v>39</v>
      </c>
      <c r="CE1377" s="45">
        <f t="shared" si="36"/>
        <v>40</v>
      </c>
      <c r="CF1377" s="45">
        <f t="shared" si="37"/>
        <v>35</v>
      </c>
      <c r="CG1377" s="45">
        <f t="shared" si="38"/>
        <v>10</v>
      </c>
      <c r="CH1377" s="45">
        <f t="shared" si="39"/>
        <v>40</v>
      </c>
      <c r="CI1377" s="45">
        <f t="shared" si="40"/>
        <v>0.8</v>
      </c>
      <c r="CJ1377">
        <f t="shared" si="10"/>
        <v>9</v>
      </c>
      <c r="CK1377" s="45">
        <f t="shared" si="41"/>
        <v>39</v>
      </c>
      <c r="CM1377" s="40">
        <f>VLOOKUP(CB1377,'PROMIS 57 T-Score Conversions'!Q$3:R$35,2,TRUE)</f>
        <v>32.5</v>
      </c>
      <c r="CN1377" s="44" t="str">
        <f t="shared" si="20"/>
        <v>Moderate</v>
      </c>
      <c r="CO1377" s="40">
        <f>VLOOKUP(CC1377,'PROMIS 57 T-Score Conversions'!A$3:B$35,2,TRUE)</f>
        <v>80</v>
      </c>
      <c r="CP1377" s="39" t="str">
        <f t="shared" si="21"/>
        <v>Severe</v>
      </c>
      <c r="CQ1377" s="40">
        <f>VLOOKUP(CD1377,'PROMIS 57 T-Score Conversions'!E$3:F$35,2,TRUE)</f>
        <v>78.2</v>
      </c>
      <c r="CR1377" s="39" t="str">
        <f t="shared" si="22"/>
        <v>Severe</v>
      </c>
      <c r="CS1377" s="40">
        <f>VLOOKUP(CE1377,'PROMIS 57 T-Score Conversions'!U$3:V$35,2,TRUE)</f>
        <v>77.8</v>
      </c>
      <c r="CT1377" s="39" t="str">
        <f t="shared" si="42"/>
        <v>Severe</v>
      </c>
      <c r="CU1377" s="40">
        <f>VLOOKUP(CF1377,'PROMIS 57 T-Score Conversions'!Y$3:Z$35,2,TRUE)</f>
        <v>66.1</v>
      </c>
      <c r="CV1377" s="39" t="str">
        <f t="shared" si="24"/>
        <v>Moderate</v>
      </c>
      <c r="CW1377" s="40">
        <f>vlookup(CG1377,'PROMIS 57 T-Score Conversions'!M$3:N$35,2,TRUE)</f>
        <v>31.3</v>
      </c>
      <c r="CX1377" s="39" t="str">
        <f t="shared" si="25"/>
        <v>Moderate</v>
      </c>
      <c r="CY1377" s="40">
        <f>VLOOKup(CH1377,'PROMIS 57 T-Score Conversions'!I$3:J$35,2,TRUE)</f>
        <v>77</v>
      </c>
      <c r="CZ1377" s="39" t="str">
        <f t="shared" si="26"/>
        <v>Severe</v>
      </c>
      <c r="DA1377" s="37">
        <f>VLOOKUP(CJ1377,'PROMIS 57 T-Score Conversions'!AC$3:AD$35,2,TRUE)</f>
        <v>25.73</v>
      </c>
      <c r="DB1377" s="44" t="str">
        <f t="shared" si="30"/>
        <v>Severe</v>
      </c>
      <c r="DC1377" s="40">
        <f>VLOOKUP(CK1377,'PROMIS 57 T-Score Conversions'!AG$3:AH$35,2,TRUE)</f>
        <v>62.52</v>
      </c>
      <c r="DD1377" s="39" t="str">
        <f t="shared" si="31"/>
        <v>Moderate</v>
      </c>
    </row>
    <row r="1378">
      <c r="A1378" s="1" t="b">
        <v>1</v>
      </c>
      <c r="B1378" s="1" t="b">
        <v>1</v>
      </c>
      <c r="C1378" s="20">
        <v>44329.52764071759</v>
      </c>
      <c r="D1378" s="1" t="s">
        <v>597</v>
      </c>
      <c r="E1378" s="1">
        <v>2462.0</v>
      </c>
      <c r="F1378" s="1">
        <v>5.0</v>
      </c>
      <c r="G1378" s="1">
        <v>5.0</v>
      </c>
      <c r="H1378" s="1">
        <v>5.0</v>
      </c>
      <c r="I1378" s="1">
        <v>5.0</v>
      </c>
      <c r="J1378" s="1">
        <v>5.0</v>
      </c>
      <c r="K1378" s="1">
        <v>5.0</v>
      </c>
      <c r="L1378" s="1">
        <v>5.0</v>
      </c>
      <c r="M1378" s="1">
        <v>5.0</v>
      </c>
      <c r="N1378" s="1">
        <v>2.0</v>
      </c>
      <c r="O1378" s="1">
        <v>2.0</v>
      </c>
      <c r="P1378" s="1">
        <v>2.0</v>
      </c>
      <c r="Q1378" s="1">
        <v>2.0</v>
      </c>
      <c r="R1378" s="1">
        <v>2.0</v>
      </c>
      <c r="S1378" s="1">
        <v>2.0</v>
      </c>
      <c r="T1378" s="1">
        <v>2.0</v>
      </c>
      <c r="U1378" s="1">
        <v>2.0</v>
      </c>
      <c r="V1378" s="1">
        <v>1.0</v>
      </c>
      <c r="W1378" s="1">
        <v>2.0</v>
      </c>
      <c r="X1378" s="1">
        <v>2.0</v>
      </c>
      <c r="Y1378" s="1">
        <v>2.0</v>
      </c>
      <c r="Z1378" s="1">
        <v>2.0</v>
      </c>
      <c r="AA1378" s="1">
        <v>2.0</v>
      </c>
      <c r="AB1378" s="1">
        <v>2.0</v>
      </c>
      <c r="AC1378" s="1">
        <v>2.0</v>
      </c>
      <c r="AD1378" s="1">
        <v>1.0</v>
      </c>
      <c r="AE1378" s="1">
        <v>1.0</v>
      </c>
      <c r="AF1378" s="1">
        <v>1.0</v>
      </c>
      <c r="AG1378" s="1">
        <v>1.0</v>
      </c>
      <c r="AH1378" s="1">
        <v>1.0</v>
      </c>
      <c r="AI1378" s="1">
        <v>1.0</v>
      </c>
      <c r="AJ1378" s="1">
        <v>1.0</v>
      </c>
      <c r="AK1378" s="1">
        <v>1.0</v>
      </c>
      <c r="AL1378" s="1">
        <v>2.0</v>
      </c>
      <c r="AM1378" s="1">
        <v>2.0</v>
      </c>
      <c r="AN1378" s="1">
        <v>2.0</v>
      </c>
      <c r="AO1378" s="1">
        <v>1.0</v>
      </c>
      <c r="AP1378" s="1">
        <v>1.0</v>
      </c>
      <c r="AQ1378" s="1">
        <v>1.0</v>
      </c>
      <c r="AR1378" s="1">
        <v>1.0</v>
      </c>
      <c r="AS1378" s="1">
        <v>1.0</v>
      </c>
      <c r="AT1378" s="1">
        <v>3.0</v>
      </c>
      <c r="AU1378" s="1">
        <v>4.0</v>
      </c>
      <c r="AV1378" s="1">
        <v>5.0</v>
      </c>
      <c r="AW1378" s="1">
        <v>3.0</v>
      </c>
      <c r="AX1378" s="1">
        <v>4.0</v>
      </c>
      <c r="AY1378" s="1">
        <v>3.0</v>
      </c>
      <c r="AZ1378" s="1">
        <v>4.0</v>
      </c>
      <c r="BA1378" s="1">
        <v>4.0</v>
      </c>
      <c r="BB1378" s="1">
        <v>1.0</v>
      </c>
      <c r="BC1378" s="1">
        <v>1.0</v>
      </c>
      <c r="BD1378" s="1">
        <v>1.0</v>
      </c>
      <c r="BE1378" s="1">
        <v>1.0</v>
      </c>
      <c r="BF1378" s="1">
        <v>1.0</v>
      </c>
      <c r="BG1378" s="1">
        <v>1.0</v>
      </c>
      <c r="BH1378" s="1">
        <v>1.0</v>
      </c>
      <c r="BI1378" s="1">
        <v>1.0</v>
      </c>
      <c r="BJ1378" s="1">
        <v>0.0</v>
      </c>
      <c r="BK1378" s="1">
        <v>4.0</v>
      </c>
      <c r="BL1378" s="1">
        <v>4.0</v>
      </c>
      <c r="BM1378" s="1">
        <v>4.0</v>
      </c>
      <c r="BN1378" s="1">
        <v>4.0</v>
      </c>
      <c r="BO1378" s="1">
        <v>4.0</v>
      </c>
      <c r="BP1378" s="1">
        <v>4.0</v>
      </c>
      <c r="BQ1378" s="1">
        <v>4.0</v>
      </c>
      <c r="BR1378" s="1">
        <v>4.0</v>
      </c>
      <c r="BS1378" s="1">
        <v>2.0</v>
      </c>
      <c r="BT1378" s="1">
        <v>1.0</v>
      </c>
      <c r="BU1378" s="1">
        <v>1.0</v>
      </c>
      <c r="BV1378" s="1">
        <v>1.0</v>
      </c>
      <c r="BW1378" s="1">
        <v>1.0</v>
      </c>
      <c r="BX1378" s="1">
        <v>1.0</v>
      </c>
      <c r="BY1378" s="1">
        <v>1.0</v>
      </c>
      <c r="BZ1378" s="1">
        <v>1.0</v>
      </c>
      <c r="CA1378" s="64">
        <f t="shared" si="32"/>
        <v>169</v>
      </c>
      <c r="CB1378" s="45">
        <f t="shared" si="33"/>
        <v>40</v>
      </c>
      <c r="CC1378" s="45">
        <f t="shared" si="34"/>
        <v>16</v>
      </c>
      <c r="CD1378" s="45">
        <f t="shared" si="35"/>
        <v>15</v>
      </c>
      <c r="CE1378" s="45">
        <f t="shared" si="36"/>
        <v>8</v>
      </c>
      <c r="CF1378" s="45">
        <f t="shared" si="37"/>
        <v>11</v>
      </c>
      <c r="CG1378" s="45">
        <f t="shared" si="38"/>
        <v>30</v>
      </c>
      <c r="CH1378" s="45">
        <f t="shared" si="39"/>
        <v>8</v>
      </c>
      <c r="CI1378" s="45">
        <f t="shared" si="40"/>
        <v>0</v>
      </c>
      <c r="CJ1378">
        <f t="shared" si="10"/>
        <v>32</v>
      </c>
      <c r="CK1378" s="45">
        <f t="shared" si="41"/>
        <v>9</v>
      </c>
      <c r="CM1378" s="40">
        <f>VLOOKUP(CB1378,'PROMIS 57 T-Score Conversions'!Q$3:R$35,2,TRUE)</f>
        <v>60.1</v>
      </c>
      <c r="CN1378" s="44" t="str">
        <f t="shared" si="20"/>
        <v>Normal</v>
      </c>
      <c r="CO1378" s="40">
        <f>VLOOKUP(CC1378,'PROMIS 57 T-Score Conversions'!A$3:B$35,2,TRUE)</f>
        <v>54.3</v>
      </c>
      <c r="CP1378" s="39" t="str">
        <f t="shared" si="21"/>
        <v>Mild</v>
      </c>
      <c r="CQ1378" s="40">
        <f>VLOOKUP(CD1378,'PROMIS 57 T-Score Conversions'!E$3:F$35,2,TRUE)</f>
        <v>54.1</v>
      </c>
      <c r="CR1378" s="39" t="str">
        <f t="shared" si="22"/>
        <v>Normal</v>
      </c>
      <c r="CS1378" s="40">
        <f>VLOOKUP(CE1378,'PROMIS 57 T-Score Conversions'!U$3:V$35,2,TRUE)</f>
        <v>33.1</v>
      </c>
      <c r="CT1378" s="39" t="str">
        <f t="shared" si="42"/>
        <v>Normal</v>
      </c>
      <c r="CU1378" s="40">
        <f>VLOOKUP(CF1378,'PROMIS 57 T-Score Conversions'!Y$3:Z$35,2,TRUE)</f>
        <v>38</v>
      </c>
      <c r="CV1378" s="39" t="str">
        <f t="shared" si="24"/>
        <v>Normal</v>
      </c>
      <c r="CW1378" s="40">
        <f>vlookup(CG1378,'PROMIS 57 T-Score Conversions'!M$3:N$35,2,TRUE)</f>
        <v>49.9</v>
      </c>
      <c r="CX1378" s="39" t="str">
        <f t="shared" si="25"/>
        <v>Normal</v>
      </c>
      <c r="CY1378" s="40">
        <f>VLOOKup(CH1378,'PROMIS 57 T-Score Conversions'!I$3:J$35,2,TRUE)</f>
        <v>40.7</v>
      </c>
      <c r="CZ1378" s="39" t="str">
        <f t="shared" si="26"/>
        <v>Normal</v>
      </c>
      <c r="DA1378" s="37">
        <f>VLOOKUP(CJ1378,'PROMIS 57 T-Score Conversions'!AC$3:AD$35,2,TRUE)</f>
        <v>47.17</v>
      </c>
      <c r="DB1378" s="44" t="str">
        <f t="shared" si="30"/>
        <v>Normal</v>
      </c>
      <c r="DC1378" s="40">
        <f>VLOOKUP(CK1378,'PROMIS 57 T-Score Conversions'!AG$3:AH$35,2,TRUE)</f>
        <v>26.59</v>
      </c>
      <c r="DD1378" s="39" t="str">
        <f t="shared" si="31"/>
        <v>Normal</v>
      </c>
    </row>
    <row r="1379">
      <c r="A1379" s="1" t="b">
        <v>1</v>
      </c>
      <c r="B1379" s="1" t="b">
        <v>1</v>
      </c>
      <c r="C1379" s="20">
        <v>44329.63704987269</v>
      </c>
      <c r="D1379" s="1" t="s">
        <v>698</v>
      </c>
      <c r="E1379" s="1">
        <v>2561.0</v>
      </c>
      <c r="F1379" s="1">
        <v>3.0</v>
      </c>
      <c r="G1379" s="1">
        <v>3.0</v>
      </c>
      <c r="H1379" s="1">
        <v>5.0</v>
      </c>
      <c r="I1379" s="1">
        <v>3.0</v>
      </c>
      <c r="J1379" s="1">
        <v>3.0</v>
      </c>
      <c r="K1379" s="1">
        <v>5.0</v>
      </c>
      <c r="L1379" s="1">
        <v>5.0</v>
      </c>
      <c r="M1379" s="1">
        <v>4.0</v>
      </c>
      <c r="N1379" s="1">
        <v>1.0</v>
      </c>
      <c r="O1379" s="1">
        <v>2.0</v>
      </c>
      <c r="P1379" s="1">
        <v>2.0</v>
      </c>
      <c r="Q1379" s="1">
        <v>3.0</v>
      </c>
      <c r="R1379" s="1">
        <v>2.0</v>
      </c>
      <c r="S1379" s="1">
        <v>2.0</v>
      </c>
      <c r="T1379" s="1">
        <v>2.0</v>
      </c>
      <c r="U1379" s="1">
        <v>3.0</v>
      </c>
      <c r="V1379" s="1">
        <v>3.0</v>
      </c>
      <c r="W1379" s="1">
        <v>3.0</v>
      </c>
      <c r="X1379" s="1">
        <v>2.0</v>
      </c>
      <c r="Y1379" s="1">
        <v>2.0</v>
      </c>
      <c r="Z1379" s="1">
        <v>2.0</v>
      </c>
      <c r="AA1379" s="1">
        <v>4.0</v>
      </c>
      <c r="AB1379" s="1">
        <v>3.0</v>
      </c>
      <c r="AC1379" s="1">
        <v>4.0</v>
      </c>
      <c r="AD1379" s="1">
        <v>4.0</v>
      </c>
      <c r="AE1379" s="1">
        <v>2.0</v>
      </c>
      <c r="AF1379" s="1">
        <v>2.0</v>
      </c>
      <c r="AG1379" s="1">
        <v>3.0</v>
      </c>
      <c r="AH1379" s="1">
        <v>3.0</v>
      </c>
      <c r="AI1379" s="1">
        <v>2.0</v>
      </c>
      <c r="AJ1379" s="1">
        <v>3.0</v>
      </c>
      <c r="AK1379" s="1">
        <v>3.0</v>
      </c>
      <c r="AL1379" s="1">
        <v>4.0</v>
      </c>
      <c r="AM1379" s="1">
        <v>5.0</v>
      </c>
      <c r="AN1379" s="1">
        <v>5.0</v>
      </c>
      <c r="AO1379" s="1">
        <v>4.0</v>
      </c>
      <c r="AP1379" s="1">
        <v>4.0</v>
      </c>
      <c r="AQ1379" s="1">
        <v>3.0</v>
      </c>
      <c r="AR1379" s="1">
        <v>3.0</v>
      </c>
      <c r="AS1379" s="1">
        <v>5.0</v>
      </c>
      <c r="AT1379" s="1">
        <v>3.0</v>
      </c>
      <c r="AU1379" s="1">
        <v>3.0</v>
      </c>
      <c r="AV1379" s="1">
        <v>2.0</v>
      </c>
      <c r="AW1379" s="1">
        <v>3.0</v>
      </c>
      <c r="AX1379" s="1">
        <v>3.0</v>
      </c>
      <c r="AY1379" s="1">
        <v>3.0</v>
      </c>
      <c r="AZ1379" s="1">
        <v>3.0</v>
      </c>
      <c r="BA1379" s="1">
        <v>3.0</v>
      </c>
      <c r="BB1379" s="1">
        <v>1.0</v>
      </c>
      <c r="BC1379" s="1">
        <v>1.0</v>
      </c>
      <c r="BD1379" s="1">
        <v>1.0</v>
      </c>
      <c r="BE1379" s="1">
        <v>1.0</v>
      </c>
      <c r="BF1379" s="1">
        <v>1.0</v>
      </c>
      <c r="BG1379" s="1">
        <v>1.0</v>
      </c>
      <c r="BH1379" s="1">
        <v>1.0</v>
      </c>
      <c r="BI1379" s="1">
        <v>1.0</v>
      </c>
      <c r="BJ1379" s="1">
        <v>1.0</v>
      </c>
      <c r="BK1379" s="1">
        <v>1.0</v>
      </c>
      <c r="BL1379" s="1">
        <v>1.0</v>
      </c>
      <c r="BM1379" s="1">
        <v>1.0</v>
      </c>
      <c r="BN1379" s="1">
        <v>2.0</v>
      </c>
      <c r="BO1379" s="1">
        <v>2.0</v>
      </c>
      <c r="BP1379" s="1">
        <v>2.0</v>
      </c>
      <c r="BQ1379" s="1">
        <v>2.0</v>
      </c>
      <c r="BR1379" s="1">
        <v>1.0</v>
      </c>
      <c r="BS1379" s="1">
        <v>4.0</v>
      </c>
      <c r="BT1379" s="1">
        <v>3.0</v>
      </c>
      <c r="BU1379" s="1">
        <v>4.0</v>
      </c>
      <c r="BV1379" s="1">
        <v>3.0</v>
      </c>
      <c r="BW1379" s="1">
        <v>3.0</v>
      </c>
      <c r="BX1379" s="1">
        <v>3.0</v>
      </c>
      <c r="BY1379" s="1">
        <v>5.0</v>
      </c>
      <c r="BZ1379" s="1">
        <v>3.0</v>
      </c>
      <c r="CA1379" s="64">
        <f t="shared" si="32"/>
        <v>198</v>
      </c>
      <c r="CB1379" s="45">
        <f t="shared" si="33"/>
        <v>31</v>
      </c>
      <c r="CC1379" s="45">
        <f t="shared" si="34"/>
        <v>17</v>
      </c>
      <c r="CD1379" s="45">
        <f t="shared" si="35"/>
        <v>23</v>
      </c>
      <c r="CE1379" s="45">
        <f t="shared" si="36"/>
        <v>22</v>
      </c>
      <c r="CF1379" s="45">
        <f t="shared" si="37"/>
        <v>33</v>
      </c>
      <c r="CG1379" s="45">
        <f t="shared" si="38"/>
        <v>23</v>
      </c>
      <c r="CH1379" s="45">
        <f t="shared" si="39"/>
        <v>8</v>
      </c>
      <c r="CI1379" s="45">
        <f t="shared" si="40"/>
        <v>0.1</v>
      </c>
      <c r="CJ1379">
        <f t="shared" si="10"/>
        <v>12</v>
      </c>
      <c r="CK1379" s="45">
        <f t="shared" si="41"/>
        <v>28</v>
      </c>
      <c r="CM1379" s="40">
        <f>VLOOKUP(CB1379,'PROMIS 57 T-Score Conversions'!Q$3:R$35,2,TRUE)</f>
        <v>43.1</v>
      </c>
      <c r="CN1379" s="44" t="str">
        <f t="shared" si="20"/>
        <v>Mild</v>
      </c>
      <c r="CO1379" s="40">
        <f>VLOOKUP(CC1379,'PROMIS 57 T-Score Conversions'!A$3:B$35,2,TRUE)</f>
        <v>55.4</v>
      </c>
      <c r="CP1379" s="39" t="str">
        <f t="shared" si="21"/>
        <v>Moderate</v>
      </c>
      <c r="CQ1379" s="40">
        <f>VLOOKUP(CD1379,'PROMIS 57 T-Score Conversions'!E$3:F$35,2,TRUE)</f>
        <v>61.2</v>
      </c>
      <c r="CR1379" s="39" t="str">
        <f t="shared" si="22"/>
        <v>Moderate</v>
      </c>
      <c r="CS1379" s="40">
        <f>VLOOKUP(CE1379,'PROMIS 57 T-Score Conversions'!U$3:V$35,2,TRUE)</f>
        <v>55.6</v>
      </c>
      <c r="CT1379" s="39" t="str">
        <f t="shared" si="42"/>
        <v>Mild</v>
      </c>
      <c r="CU1379" s="40">
        <f>VLOOKUP(CF1379,'PROMIS 57 T-Score Conversions'!Y$3:Z$35,2,TRUE)</f>
        <v>63.7</v>
      </c>
      <c r="CV1379" s="39" t="str">
        <f t="shared" si="24"/>
        <v>Moderate</v>
      </c>
      <c r="CW1379" s="40">
        <f>vlookup(CG1379,'PROMIS 57 T-Score Conversions'!M$3:N$35,2,TRUE)</f>
        <v>43</v>
      </c>
      <c r="CX1379" s="39" t="str">
        <f t="shared" si="25"/>
        <v>Mild</v>
      </c>
      <c r="CY1379" s="40">
        <f>VLOOKup(CH1379,'PROMIS 57 T-Score Conversions'!I$3:J$35,2,TRUE)</f>
        <v>40.7</v>
      </c>
      <c r="CZ1379" s="39" t="str">
        <f t="shared" si="26"/>
        <v>Normal</v>
      </c>
      <c r="DA1379" s="37">
        <f>VLOOKUP(CJ1379,'PROMIS 57 T-Score Conversions'!AC$3:AD$35,2,TRUE)</f>
        <v>30.11</v>
      </c>
      <c r="DB1379" s="44" t="str">
        <f t="shared" si="30"/>
        <v>Moderate</v>
      </c>
      <c r="DC1379" s="40">
        <f>VLOOKUP(CK1379,'PROMIS 57 T-Score Conversions'!AG$3:AH$35,2,TRUE)</f>
        <v>47.18</v>
      </c>
      <c r="DD1379" s="39" t="str">
        <f t="shared" si="31"/>
        <v>Normal</v>
      </c>
    </row>
    <row r="1380">
      <c r="A1380" s="1" t="b">
        <v>1</v>
      </c>
      <c r="B1380" s="1" t="b">
        <v>1</v>
      </c>
      <c r="C1380" s="20">
        <v>44329.84444277778</v>
      </c>
      <c r="D1380" s="1" t="s">
        <v>395</v>
      </c>
      <c r="E1380" s="1">
        <v>2208.0</v>
      </c>
      <c r="F1380" s="1">
        <v>1.0</v>
      </c>
      <c r="G1380" s="1">
        <v>3.0</v>
      </c>
      <c r="H1380" s="1">
        <v>3.0</v>
      </c>
      <c r="I1380" s="1">
        <v>1.0</v>
      </c>
      <c r="J1380" s="1">
        <v>1.0</v>
      </c>
      <c r="K1380" s="1">
        <v>4.0</v>
      </c>
      <c r="L1380" s="1">
        <v>3.0</v>
      </c>
      <c r="M1380" s="1">
        <v>1.0</v>
      </c>
      <c r="N1380" s="1">
        <v>3.0</v>
      </c>
      <c r="O1380" s="1">
        <v>2.0</v>
      </c>
      <c r="P1380" s="1">
        <v>3.0</v>
      </c>
      <c r="Q1380" s="1">
        <v>2.0</v>
      </c>
      <c r="R1380" s="1">
        <v>3.0</v>
      </c>
      <c r="S1380" s="1">
        <v>2.0</v>
      </c>
      <c r="T1380" s="1">
        <v>3.0</v>
      </c>
      <c r="U1380" s="1">
        <v>4.0</v>
      </c>
      <c r="V1380" s="1">
        <v>2.0</v>
      </c>
      <c r="W1380" s="1">
        <v>4.0</v>
      </c>
      <c r="X1380" s="1">
        <v>3.0</v>
      </c>
      <c r="Y1380" s="1">
        <v>3.0</v>
      </c>
      <c r="Z1380" s="1">
        <v>3.0</v>
      </c>
      <c r="AA1380" s="1">
        <v>3.0</v>
      </c>
      <c r="AB1380" s="1">
        <v>3.0</v>
      </c>
      <c r="AC1380" s="1">
        <v>2.0</v>
      </c>
      <c r="AD1380" s="1">
        <v>5.0</v>
      </c>
      <c r="AE1380" s="1">
        <v>3.0</v>
      </c>
      <c r="AF1380" s="1">
        <v>5.0</v>
      </c>
      <c r="AG1380" s="1">
        <v>5.0</v>
      </c>
      <c r="AH1380" s="1">
        <v>5.0</v>
      </c>
      <c r="AI1380" s="1">
        <v>5.0</v>
      </c>
      <c r="AJ1380" s="1">
        <v>5.0</v>
      </c>
      <c r="AK1380" s="1">
        <v>5.0</v>
      </c>
      <c r="AL1380" s="1">
        <v>3.0</v>
      </c>
      <c r="AM1380" s="1">
        <v>4.0</v>
      </c>
      <c r="AN1380" s="1">
        <v>4.0</v>
      </c>
      <c r="AO1380" s="1">
        <v>1.0</v>
      </c>
      <c r="AP1380" s="1">
        <v>3.0</v>
      </c>
      <c r="AQ1380" s="1">
        <v>1.0</v>
      </c>
      <c r="AR1380" s="1">
        <v>2.0</v>
      </c>
      <c r="AS1380" s="1">
        <v>5.0</v>
      </c>
      <c r="AT1380" s="1">
        <v>3.0</v>
      </c>
      <c r="AU1380" s="1">
        <v>3.0</v>
      </c>
      <c r="AV1380" s="1">
        <v>2.0</v>
      </c>
      <c r="AW1380" s="1">
        <v>3.0</v>
      </c>
      <c r="AX1380" s="1">
        <v>2.0</v>
      </c>
      <c r="AY1380" s="1">
        <v>3.0</v>
      </c>
      <c r="AZ1380" s="1">
        <v>3.0</v>
      </c>
      <c r="BA1380" s="1">
        <v>1.0</v>
      </c>
      <c r="BB1380" s="1">
        <v>4.0</v>
      </c>
      <c r="BC1380" s="1">
        <v>3.0</v>
      </c>
      <c r="BD1380" s="1">
        <v>2.0</v>
      </c>
      <c r="BE1380" s="1">
        <v>3.0</v>
      </c>
      <c r="BF1380" s="1">
        <v>5.0</v>
      </c>
      <c r="BG1380" s="1">
        <v>3.0</v>
      </c>
      <c r="BH1380" s="1">
        <v>3.0</v>
      </c>
      <c r="BI1380" s="1">
        <v>3.0</v>
      </c>
      <c r="BJ1380" s="1">
        <v>4.0</v>
      </c>
      <c r="BK1380" s="1">
        <v>2.0</v>
      </c>
      <c r="BL1380" s="1">
        <v>1.0</v>
      </c>
      <c r="BM1380" s="1">
        <v>2.0</v>
      </c>
      <c r="BN1380" s="1">
        <v>3.0</v>
      </c>
      <c r="BO1380" s="1">
        <v>2.0</v>
      </c>
      <c r="BP1380" s="1">
        <v>2.0</v>
      </c>
      <c r="BQ1380" s="1">
        <v>2.0</v>
      </c>
      <c r="BR1380" s="1">
        <v>2.0</v>
      </c>
      <c r="BS1380" s="1">
        <v>3.0</v>
      </c>
      <c r="BT1380" s="1">
        <v>4.0</v>
      </c>
      <c r="BU1380" s="1">
        <v>5.0</v>
      </c>
      <c r="BV1380" s="1">
        <v>3.0</v>
      </c>
      <c r="BW1380" s="1">
        <v>4.0</v>
      </c>
      <c r="BX1380" s="1">
        <v>5.0</v>
      </c>
      <c r="BY1380" s="1">
        <v>3.0</v>
      </c>
      <c r="BZ1380" s="1">
        <v>4.0</v>
      </c>
      <c r="CA1380" s="64">
        <f t="shared" si="32"/>
        <v>220</v>
      </c>
      <c r="CB1380" s="45">
        <f t="shared" si="33"/>
        <v>17</v>
      </c>
      <c r="CC1380" s="45">
        <f t="shared" si="34"/>
        <v>22</v>
      </c>
      <c r="CD1380" s="45">
        <f t="shared" si="35"/>
        <v>23</v>
      </c>
      <c r="CE1380" s="45">
        <f t="shared" si="36"/>
        <v>38</v>
      </c>
      <c r="CF1380" s="45">
        <f t="shared" si="37"/>
        <v>23</v>
      </c>
      <c r="CG1380" s="45">
        <f t="shared" si="38"/>
        <v>20</v>
      </c>
      <c r="CH1380" s="45">
        <f t="shared" si="39"/>
        <v>26</v>
      </c>
      <c r="CI1380" s="45">
        <f t="shared" si="40"/>
        <v>0.4</v>
      </c>
      <c r="CJ1380">
        <f t="shared" si="10"/>
        <v>16</v>
      </c>
      <c r="CK1380" s="45">
        <f t="shared" si="41"/>
        <v>31</v>
      </c>
      <c r="CM1380" s="40">
        <f>VLOOKUP(CB1380,'PROMIS 57 T-Score Conversions'!Q$3:R$35,2,TRUE)</f>
        <v>33.2</v>
      </c>
      <c r="CN1380" s="44" t="str">
        <f t="shared" si="20"/>
        <v>Moderate</v>
      </c>
      <c r="CO1380" s="40">
        <f>VLOOKUP(CC1380,'PROMIS 57 T-Score Conversions'!A$3:B$35,2,TRUE)</f>
        <v>60.4</v>
      </c>
      <c r="CP1380" s="39" t="str">
        <f t="shared" si="21"/>
        <v>Moderate</v>
      </c>
      <c r="CQ1380" s="40">
        <f>VLOOKUP(CD1380,'PROMIS 57 T-Score Conversions'!E$3:F$35,2,TRUE)</f>
        <v>61.2</v>
      </c>
      <c r="CR1380" s="39" t="str">
        <f t="shared" si="22"/>
        <v>Moderate</v>
      </c>
      <c r="CS1380" s="40">
        <f>VLOOKUP(CE1380,'PROMIS 57 T-Score Conversions'!U$3:V$35,2,TRUE)</f>
        <v>72.4</v>
      </c>
      <c r="CT1380" s="39" t="str">
        <f t="shared" si="42"/>
        <v>Severe</v>
      </c>
      <c r="CU1380" s="40">
        <f>VLOOKUP(CF1380,'PROMIS 57 T-Score Conversions'!Y$3:Z$35,2,TRUE)</f>
        <v>53.3</v>
      </c>
      <c r="CV1380" s="39" t="str">
        <f t="shared" si="24"/>
        <v>Normal</v>
      </c>
      <c r="CW1380" s="40">
        <f>vlookup(CG1380,'PROMIS 57 T-Score Conversions'!M$3:N$35,2,TRUE)</f>
        <v>40.2</v>
      </c>
      <c r="CX1380" s="39" t="str">
        <f t="shared" si="25"/>
        <v>Mild</v>
      </c>
      <c r="CY1380" s="40">
        <f>VLOOKup(CH1380,'PROMIS 57 T-Score Conversions'!I$3:J$35,2,TRUE)</f>
        <v>62.8</v>
      </c>
      <c r="CZ1380" s="39" t="str">
        <f t="shared" si="26"/>
        <v>Moderate</v>
      </c>
      <c r="DA1380" s="37">
        <f>VLOOKUP(CJ1380,'PROMIS 57 T-Score Conversions'!AC$3:AD$35,2,TRUE)</f>
        <v>33.92</v>
      </c>
      <c r="DB1380" s="44" t="str">
        <f t="shared" si="30"/>
        <v>Moderate</v>
      </c>
      <c r="DC1380" s="40">
        <f>VLOOKUP(CK1380,'PROMIS 57 T-Score Conversions'!AG$3:AH$35,2,TRUE)</f>
        <v>50.21</v>
      </c>
      <c r="DD1380" s="39" t="str">
        <f t="shared" si="31"/>
        <v>Normal</v>
      </c>
    </row>
    <row r="1381">
      <c r="A1381" s="1" t="b">
        <v>1</v>
      </c>
      <c r="B1381" s="1" t="b">
        <v>1</v>
      </c>
      <c r="C1381" s="20">
        <v>44329.853306377314</v>
      </c>
      <c r="D1381" s="1" t="s">
        <v>561</v>
      </c>
      <c r="E1381" s="1">
        <v>2416.0</v>
      </c>
      <c r="F1381" s="1">
        <v>5.0</v>
      </c>
      <c r="G1381" s="1">
        <v>5.0</v>
      </c>
      <c r="H1381" s="1">
        <v>5.0</v>
      </c>
      <c r="I1381" s="1">
        <v>5.0</v>
      </c>
      <c r="J1381" s="1">
        <v>3.0</v>
      </c>
      <c r="K1381" s="1">
        <v>5.0</v>
      </c>
      <c r="L1381" s="1">
        <v>5.0</v>
      </c>
      <c r="M1381" s="1">
        <v>4.0</v>
      </c>
      <c r="N1381" s="1">
        <v>4.0</v>
      </c>
      <c r="O1381" s="1">
        <v>3.0</v>
      </c>
      <c r="P1381" s="1">
        <v>4.0</v>
      </c>
      <c r="Q1381" s="1">
        <v>4.0</v>
      </c>
      <c r="R1381" s="1">
        <v>4.0</v>
      </c>
      <c r="S1381" s="1">
        <v>4.0</v>
      </c>
      <c r="T1381" s="1">
        <v>4.0</v>
      </c>
      <c r="U1381" s="1">
        <v>5.0</v>
      </c>
      <c r="V1381" s="1">
        <v>2.0</v>
      </c>
      <c r="W1381" s="1">
        <v>3.0</v>
      </c>
      <c r="X1381" s="1">
        <v>4.0</v>
      </c>
      <c r="Y1381" s="1">
        <v>4.0</v>
      </c>
      <c r="Z1381" s="1">
        <v>2.0</v>
      </c>
      <c r="AA1381" s="1">
        <v>4.0</v>
      </c>
      <c r="AB1381" s="1">
        <v>4.0</v>
      </c>
      <c r="AC1381" s="1">
        <v>4.0</v>
      </c>
      <c r="AD1381" s="1">
        <v>4.0</v>
      </c>
      <c r="AE1381" s="1">
        <v>3.0</v>
      </c>
      <c r="AF1381" s="1">
        <v>3.0</v>
      </c>
      <c r="AG1381" s="1">
        <v>3.0</v>
      </c>
      <c r="AH1381" s="1">
        <v>3.0</v>
      </c>
      <c r="AI1381" s="1">
        <v>3.0</v>
      </c>
      <c r="AJ1381" s="1">
        <v>3.0</v>
      </c>
      <c r="AK1381" s="1">
        <v>3.0</v>
      </c>
      <c r="AL1381" s="1">
        <v>4.0</v>
      </c>
      <c r="AM1381" s="1">
        <v>4.0</v>
      </c>
      <c r="AN1381" s="1">
        <v>3.0</v>
      </c>
      <c r="AO1381" s="1">
        <v>2.0</v>
      </c>
      <c r="AP1381" s="1">
        <v>3.0</v>
      </c>
      <c r="AQ1381" s="1">
        <v>3.0</v>
      </c>
      <c r="AR1381" s="1">
        <v>2.0</v>
      </c>
      <c r="AS1381" s="1">
        <v>4.0</v>
      </c>
      <c r="AT1381" s="1">
        <v>3.0</v>
      </c>
      <c r="AU1381" s="1">
        <v>4.0</v>
      </c>
      <c r="AV1381" s="1">
        <v>3.0</v>
      </c>
      <c r="AW1381" s="1">
        <v>3.0</v>
      </c>
      <c r="AX1381" s="1">
        <v>3.0</v>
      </c>
      <c r="AY1381" s="1">
        <v>3.0</v>
      </c>
      <c r="AZ1381" s="1">
        <v>4.0</v>
      </c>
      <c r="BA1381" s="1">
        <v>3.0</v>
      </c>
      <c r="BB1381" s="1">
        <v>3.0</v>
      </c>
      <c r="BC1381" s="1">
        <v>3.0</v>
      </c>
      <c r="BD1381" s="1">
        <v>3.0</v>
      </c>
      <c r="BE1381" s="1">
        <v>3.0</v>
      </c>
      <c r="BF1381" s="1">
        <v>3.0</v>
      </c>
      <c r="BG1381" s="1">
        <v>3.0</v>
      </c>
      <c r="BH1381" s="1">
        <v>3.0</v>
      </c>
      <c r="BI1381" s="1">
        <v>3.0</v>
      </c>
      <c r="BJ1381" s="1">
        <v>5.0</v>
      </c>
      <c r="BK1381" s="1">
        <v>2.0</v>
      </c>
      <c r="BL1381" s="1">
        <v>4.0</v>
      </c>
      <c r="BM1381" s="1">
        <v>3.0</v>
      </c>
      <c r="BN1381" s="1">
        <v>4.0</v>
      </c>
      <c r="BO1381" s="1">
        <v>3.0</v>
      </c>
      <c r="BP1381" s="1">
        <v>3.0</v>
      </c>
      <c r="BQ1381" s="1">
        <v>4.0</v>
      </c>
      <c r="BR1381" s="1">
        <v>4.0</v>
      </c>
      <c r="BS1381" s="1">
        <v>3.0</v>
      </c>
      <c r="BT1381" s="1">
        <v>3.0</v>
      </c>
      <c r="BU1381" s="1">
        <v>3.0</v>
      </c>
      <c r="BV1381" s="1">
        <v>3.0</v>
      </c>
      <c r="BW1381" s="1">
        <v>3.0</v>
      </c>
      <c r="BX1381" s="1">
        <v>3.0</v>
      </c>
      <c r="BY1381" s="1">
        <v>3.0</v>
      </c>
      <c r="BZ1381" s="1">
        <v>3.0</v>
      </c>
      <c r="CA1381" s="64">
        <f t="shared" si="32"/>
        <v>252</v>
      </c>
      <c r="CB1381" s="45">
        <f t="shared" si="33"/>
        <v>37</v>
      </c>
      <c r="CC1381" s="45">
        <f t="shared" si="34"/>
        <v>32</v>
      </c>
      <c r="CD1381" s="45">
        <f t="shared" si="35"/>
        <v>27</v>
      </c>
      <c r="CE1381" s="45">
        <f t="shared" si="36"/>
        <v>25</v>
      </c>
      <c r="CF1381" s="45">
        <f t="shared" si="37"/>
        <v>25</v>
      </c>
      <c r="CG1381" s="45">
        <f t="shared" si="38"/>
        <v>26</v>
      </c>
      <c r="CH1381" s="45">
        <f t="shared" si="39"/>
        <v>24</v>
      </c>
      <c r="CI1381" s="45">
        <f t="shared" si="40"/>
        <v>0.5</v>
      </c>
      <c r="CJ1381">
        <f t="shared" si="10"/>
        <v>27</v>
      </c>
      <c r="CK1381" s="45">
        <f t="shared" si="41"/>
        <v>24</v>
      </c>
      <c r="CM1381" s="40">
        <f>VLOOKUP(CB1381,'PROMIS 57 T-Score Conversions'!Q$3:R$35,2,TRUE)</f>
        <v>49.2</v>
      </c>
      <c r="CN1381" s="44" t="str">
        <f t="shared" si="20"/>
        <v>Normal</v>
      </c>
      <c r="CO1381" s="40">
        <f>VLOOKUP(CC1381,'PROMIS 57 T-Score Conversions'!A$3:B$35,2,TRUE)</f>
        <v>70.8</v>
      </c>
      <c r="CP1381" s="39" t="str">
        <f t="shared" si="21"/>
        <v>Severe</v>
      </c>
      <c r="CQ1381" s="40">
        <f>VLOOKUP(CD1381,'PROMIS 57 T-Score Conversions'!E$3:F$35,2,TRUE)</f>
        <v>64.9</v>
      </c>
      <c r="CR1381" s="39" t="str">
        <f t="shared" si="22"/>
        <v>Moderate</v>
      </c>
      <c r="CS1381" s="40">
        <f>VLOOKUP(CE1381,'PROMIS 57 T-Score Conversions'!U$3:V$35,2,TRUE)</f>
        <v>58.5</v>
      </c>
      <c r="CT1381" s="39" t="str">
        <f t="shared" si="42"/>
        <v>Mild</v>
      </c>
      <c r="CU1381" s="40">
        <f>VLOOKUP(CF1381,'PROMIS 57 T-Score Conversions'!Y$3:Z$35,2,TRUE)</f>
        <v>55.3</v>
      </c>
      <c r="CV1381" s="39" t="str">
        <f t="shared" si="24"/>
        <v>Mild</v>
      </c>
      <c r="CW1381" s="40">
        <f>vlookup(CG1381,'PROMIS 57 T-Score Conversions'!M$3:N$35,2,TRUE)</f>
        <v>46</v>
      </c>
      <c r="CX1381" s="39" t="str">
        <f t="shared" si="25"/>
        <v>Normal</v>
      </c>
      <c r="CY1381" s="40">
        <f>VLOOKup(CH1381,'PROMIS 57 T-Score Conversions'!I$3:J$35,2,TRUE)</f>
        <v>61.5</v>
      </c>
      <c r="CZ1381" s="39" t="str">
        <f t="shared" si="26"/>
        <v>Moderate</v>
      </c>
      <c r="DA1381" s="37">
        <f>VLOOKUP(CJ1381,'PROMIS 57 T-Score Conversions'!AC$3:AD$35,2,TRUE)</f>
        <v>42.72</v>
      </c>
      <c r="DB1381" s="44" t="str">
        <f t="shared" si="30"/>
        <v>Mild</v>
      </c>
      <c r="DC1381" s="40">
        <f>VLOOKUP(CK1381,'PROMIS 57 T-Score Conversions'!AG$3:AH$35,2,TRUE)</f>
        <v>43.42</v>
      </c>
      <c r="DD1381" s="39" t="str">
        <f t="shared" si="31"/>
        <v>Normal</v>
      </c>
    </row>
    <row r="1382">
      <c r="A1382" s="1" t="b">
        <v>1</v>
      </c>
      <c r="B1382" s="1" t="b">
        <v>1</v>
      </c>
      <c r="C1382" s="20">
        <v>44330.739505439815</v>
      </c>
      <c r="D1382" s="1" t="s">
        <v>487</v>
      </c>
      <c r="E1382" s="1">
        <v>2328.0</v>
      </c>
      <c r="F1382" s="1">
        <v>5.0</v>
      </c>
      <c r="G1382" s="1">
        <v>5.0</v>
      </c>
      <c r="H1382" s="1">
        <v>5.0</v>
      </c>
      <c r="I1382" s="1">
        <v>5.0</v>
      </c>
      <c r="J1382" s="1">
        <v>4.0</v>
      </c>
      <c r="K1382" s="1">
        <v>4.0</v>
      </c>
      <c r="L1382" s="1">
        <v>4.0</v>
      </c>
      <c r="M1382" s="1">
        <v>4.0</v>
      </c>
      <c r="N1382" s="1">
        <v>1.0</v>
      </c>
      <c r="O1382" s="1">
        <v>2.0</v>
      </c>
      <c r="P1382" s="1">
        <v>1.0</v>
      </c>
      <c r="Q1382" s="1">
        <v>2.0</v>
      </c>
      <c r="R1382" s="1">
        <v>2.0</v>
      </c>
      <c r="S1382" s="1">
        <v>2.0</v>
      </c>
      <c r="T1382" s="1">
        <v>2.0</v>
      </c>
      <c r="U1382" s="1">
        <v>2.0</v>
      </c>
      <c r="V1382" s="1">
        <v>1.0</v>
      </c>
      <c r="W1382" s="1">
        <v>1.0</v>
      </c>
      <c r="X1382" s="1">
        <v>2.0</v>
      </c>
      <c r="Y1382" s="1">
        <v>1.0</v>
      </c>
      <c r="Z1382" s="1">
        <v>1.0</v>
      </c>
      <c r="AA1382" s="1">
        <v>2.0</v>
      </c>
      <c r="AB1382" s="1">
        <v>1.0</v>
      </c>
      <c r="AC1382" s="1">
        <v>1.0</v>
      </c>
      <c r="AD1382" s="1">
        <v>3.0</v>
      </c>
      <c r="AE1382" s="1">
        <v>3.0</v>
      </c>
      <c r="AF1382" s="1">
        <v>4.0</v>
      </c>
      <c r="AG1382" s="1">
        <v>4.0</v>
      </c>
      <c r="AH1382" s="1">
        <v>4.0</v>
      </c>
      <c r="AI1382" s="1">
        <v>3.0</v>
      </c>
      <c r="AJ1382" s="1">
        <v>5.0</v>
      </c>
      <c r="AK1382" s="1">
        <v>3.0</v>
      </c>
      <c r="AL1382" s="1">
        <v>3.0</v>
      </c>
      <c r="AM1382" s="1">
        <v>4.0</v>
      </c>
      <c r="AN1382" s="1">
        <v>3.0</v>
      </c>
      <c r="AO1382" s="1">
        <v>4.0</v>
      </c>
      <c r="AP1382" s="1">
        <v>4.0</v>
      </c>
      <c r="AQ1382" s="1">
        <v>3.0</v>
      </c>
      <c r="AR1382" s="1">
        <v>1.0</v>
      </c>
      <c r="AS1382" s="1">
        <v>4.0</v>
      </c>
      <c r="AT1382" s="1">
        <v>4.0</v>
      </c>
      <c r="AU1382" s="1">
        <v>4.0</v>
      </c>
      <c r="AV1382" s="1">
        <v>4.0</v>
      </c>
      <c r="AW1382" s="1">
        <v>4.0</v>
      </c>
      <c r="AX1382" s="1">
        <v>4.0</v>
      </c>
      <c r="AY1382" s="1">
        <v>4.0</v>
      </c>
      <c r="AZ1382" s="1">
        <v>4.0</v>
      </c>
      <c r="BA1382" s="1">
        <v>4.0</v>
      </c>
      <c r="BB1382" s="1">
        <v>2.0</v>
      </c>
      <c r="BC1382" s="1">
        <v>2.0</v>
      </c>
      <c r="BD1382" s="1">
        <v>2.0</v>
      </c>
      <c r="BE1382" s="1">
        <v>2.0</v>
      </c>
      <c r="BF1382" s="1">
        <v>2.0</v>
      </c>
      <c r="BG1382" s="1">
        <v>2.0</v>
      </c>
      <c r="BH1382" s="1">
        <v>2.0</v>
      </c>
      <c r="BI1382" s="1">
        <v>2.0</v>
      </c>
      <c r="BJ1382" s="1">
        <v>3.0</v>
      </c>
      <c r="BK1382" s="1">
        <v>3.0</v>
      </c>
      <c r="BL1382" s="1">
        <v>3.0</v>
      </c>
      <c r="BM1382" s="1">
        <v>3.0</v>
      </c>
      <c r="BN1382" s="1">
        <v>3.0</v>
      </c>
      <c r="BO1382" s="1">
        <v>3.0</v>
      </c>
      <c r="BP1382" s="1">
        <v>3.0</v>
      </c>
      <c r="BQ1382" s="1">
        <v>3.0</v>
      </c>
      <c r="BR1382" s="1">
        <v>3.0</v>
      </c>
      <c r="BS1382" s="1">
        <v>3.0</v>
      </c>
      <c r="BT1382" s="1">
        <v>3.0</v>
      </c>
      <c r="BU1382" s="1">
        <v>3.0</v>
      </c>
      <c r="BV1382" s="1">
        <v>3.0</v>
      </c>
      <c r="BW1382" s="1">
        <v>3.0</v>
      </c>
      <c r="BX1382" s="1">
        <v>3.0</v>
      </c>
      <c r="BY1382" s="1">
        <v>3.0</v>
      </c>
      <c r="BZ1382" s="1">
        <v>3.0</v>
      </c>
      <c r="CA1382" s="64">
        <f t="shared" si="32"/>
        <v>214</v>
      </c>
      <c r="CB1382" s="45">
        <f t="shared" si="33"/>
        <v>36</v>
      </c>
      <c r="CC1382" s="45">
        <f t="shared" si="34"/>
        <v>14</v>
      </c>
      <c r="CD1382" s="45">
        <f t="shared" si="35"/>
        <v>10</v>
      </c>
      <c r="CE1382" s="45">
        <f t="shared" si="36"/>
        <v>29</v>
      </c>
      <c r="CF1382" s="45">
        <f t="shared" si="37"/>
        <v>26</v>
      </c>
      <c r="CG1382" s="45">
        <f t="shared" si="38"/>
        <v>32</v>
      </c>
      <c r="CH1382" s="45">
        <f t="shared" si="39"/>
        <v>16</v>
      </c>
      <c r="CI1382" s="45">
        <f t="shared" si="40"/>
        <v>0.3</v>
      </c>
      <c r="CJ1382">
        <f t="shared" si="10"/>
        <v>24</v>
      </c>
      <c r="CK1382" s="45">
        <f t="shared" si="41"/>
        <v>24</v>
      </c>
      <c r="CM1382" s="40">
        <f>VLOOKUP(CB1382,'PROMIS 57 T-Score Conversions'!Q$3:R$35,2,TRUE)</f>
        <v>47.8</v>
      </c>
      <c r="CN1382" s="44" t="str">
        <f t="shared" si="20"/>
        <v>Normal</v>
      </c>
      <c r="CO1382" s="40">
        <f>VLOOKUP(CC1382,'PROMIS 57 T-Score Conversions'!A$3:B$35,2,TRUE)</f>
        <v>52.1</v>
      </c>
      <c r="CP1382" s="39" t="str">
        <f t="shared" si="21"/>
        <v>Mild</v>
      </c>
      <c r="CQ1382" s="40">
        <f>VLOOKUP(CD1382,'PROMIS 57 T-Score Conversions'!E$3:F$35,2,TRUE)</f>
        <v>47.5</v>
      </c>
      <c r="CR1382" s="39" t="str">
        <f t="shared" si="22"/>
        <v>Normal</v>
      </c>
      <c r="CS1382" s="40">
        <f>VLOOKUP(CE1382,'PROMIS 57 T-Score Conversions'!U$3:V$35,2,TRUE)</f>
        <v>62.3</v>
      </c>
      <c r="CT1382" s="39" t="str">
        <f t="shared" si="42"/>
        <v>Moderate</v>
      </c>
      <c r="CU1382" s="40">
        <f>VLOOKUP(CF1382,'PROMIS 57 T-Score Conversions'!Y$3:Z$35,2,TRUE)</f>
        <v>56.3</v>
      </c>
      <c r="CV1382" s="39" t="str">
        <f t="shared" si="24"/>
        <v>Mild</v>
      </c>
      <c r="CW1382" s="40">
        <f>vlookup(CG1382,'PROMIS 57 T-Score Conversions'!M$3:N$35,2,TRUE)</f>
        <v>51.7</v>
      </c>
      <c r="CX1382" s="39" t="str">
        <f t="shared" si="25"/>
        <v>Normal</v>
      </c>
      <c r="CY1382" s="40">
        <f>VLOOKup(CH1382,'PROMIS 57 T-Score Conversions'!I$3:J$35,2,TRUE)</f>
        <v>55.8</v>
      </c>
      <c r="CZ1382" s="39" t="str">
        <f t="shared" si="26"/>
        <v>Mild</v>
      </c>
      <c r="DA1382" s="37">
        <f>VLOOKUP(CJ1382,'PROMIS 57 T-Score Conversions'!AC$3:AD$35,2,TRUE)</f>
        <v>40.29</v>
      </c>
      <c r="DB1382" s="44" t="str">
        <f t="shared" si="30"/>
        <v>Mild</v>
      </c>
      <c r="DC1382" s="40">
        <f>VLOOKUP(CK1382,'PROMIS 57 T-Score Conversions'!AG$3:AH$35,2,TRUE)</f>
        <v>43.42</v>
      </c>
      <c r="DD1382" s="39" t="str">
        <f t="shared" si="31"/>
        <v>Normal</v>
      </c>
    </row>
    <row r="1383">
      <c r="A1383" s="1" t="b">
        <v>1</v>
      </c>
      <c r="B1383" s="1" t="b">
        <v>1</v>
      </c>
      <c r="C1383" s="20">
        <v>44332.406075520834</v>
      </c>
      <c r="D1383" s="1" t="s">
        <v>539</v>
      </c>
      <c r="E1383" s="1">
        <v>1313.0</v>
      </c>
      <c r="F1383" s="1">
        <v>5.0</v>
      </c>
      <c r="G1383" s="1">
        <v>5.0</v>
      </c>
      <c r="H1383" s="1">
        <v>5.0</v>
      </c>
      <c r="I1383" s="1">
        <v>5.0</v>
      </c>
      <c r="J1383" s="1">
        <v>5.0</v>
      </c>
      <c r="K1383" s="1">
        <v>5.0</v>
      </c>
      <c r="L1383" s="1">
        <v>5.0</v>
      </c>
      <c r="M1383" s="1">
        <v>5.0</v>
      </c>
      <c r="N1383" s="1">
        <v>1.0</v>
      </c>
      <c r="O1383" s="1">
        <v>1.0</v>
      </c>
      <c r="P1383" s="1">
        <v>1.0</v>
      </c>
      <c r="Q1383" s="1">
        <v>1.0</v>
      </c>
      <c r="R1383" s="1">
        <v>1.0</v>
      </c>
      <c r="S1383" s="1">
        <v>1.0</v>
      </c>
      <c r="T1383" s="1">
        <v>2.0</v>
      </c>
      <c r="U1383" s="1">
        <v>1.0</v>
      </c>
      <c r="V1383" s="1">
        <v>1.0</v>
      </c>
      <c r="W1383" s="1">
        <v>1.0</v>
      </c>
      <c r="X1383" s="1">
        <v>1.0</v>
      </c>
      <c r="Y1383" s="1">
        <v>1.0</v>
      </c>
      <c r="Z1383" s="1">
        <v>1.0</v>
      </c>
      <c r="AA1383" s="1">
        <v>1.0</v>
      </c>
      <c r="AB1383" s="1">
        <v>1.0</v>
      </c>
      <c r="AC1383" s="1">
        <v>1.0</v>
      </c>
      <c r="AD1383" s="1">
        <v>2.0</v>
      </c>
      <c r="AE1383" s="1">
        <v>1.0</v>
      </c>
      <c r="AF1383" s="1">
        <v>1.0</v>
      </c>
      <c r="AG1383" s="1">
        <v>2.0</v>
      </c>
      <c r="AH1383" s="1">
        <v>1.0</v>
      </c>
      <c r="AI1383" s="1">
        <v>1.0</v>
      </c>
      <c r="AJ1383" s="1">
        <v>1.0</v>
      </c>
      <c r="AK1383" s="1">
        <v>1.0</v>
      </c>
      <c r="AL1383" s="1">
        <v>1.0</v>
      </c>
      <c r="AM1383" s="1">
        <v>1.0</v>
      </c>
      <c r="AN1383" s="1">
        <v>1.0</v>
      </c>
      <c r="AO1383" s="1">
        <v>1.0</v>
      </c>
      <c r="AP1383" s="1">
        <v>1.0</v>
      </c>
      <c r="AQ1383" s="1">
        <v>1.0</v>
      </c>
      <c r="AR1383" s="1">
        <v>1.0</v>
      </c>
      <c r="AS1383" s="1">
        <v>1.0</v>
      </c>
      <c r="AT1383" s="1">
        <v>4.0</v>
      </c>
      <c r="AU1383" s="1">
        <v>5.0</v>
      </c>
      <c r="AV1383" s="1">
        <v>5.0</v>
      </c>
      <c r="AW1383" s="1">
        <v>5.0</v>
      </c>
      <c r="AX1383" s="1">
        <v>5.0</v>
      </c>
      <c r="AY1383" s="1">
        <v>4.0</v>
      </c>
      <c r="AZ1383" s="1">
        <v>5.0</v>
      </c>
      <c r="BA1383" s="1">
        <v>4.0</v>
      </c>
      <c r="BB1383" s="1">
        <v>2.0</v>
      </c>
      <c r="BC1383" s="1">
        <v>1.0</v>
      </c>
      <c r="BD1383" s="1">
        <v>1.0</v>
      </c>
      <c r="BE1383" s="1">
        <v>1.0</v>
      </c>
      <c r="BF1383" s="1">
        <v>1.0</v>
      </c>
      <c r="BG1383" s="1">
        <v>1.0</v>
      </c>
      <c r="BH1383" s="1">
        <v>1.0</v>
      </c>
      <c r="BI1383" s="1">
        <v>1.0</v>
      </c>
      <c r="BJ1383" s="1">
        <v>1.0</v>
      </c>
      <c r="BK1383" s="1">
        <v>5.0</v>
      </c>
      <c r="BL1383" s="1">
        <v>5.0</v>
      </c>
      <c r="BM1383" s="1">
        <v>5.0</v>
      </c>
      <c r="BN1383" s="1">
        <v>5.0</v>
      </c>
      <c r="BO1383" s="1">
        <v>5.0</v>
      </c>
      <c r="BP1383" s="1">
        <v>5.0</v>
      </c>
      <c r="BQ1383" s="1">
        <v>5.0</v>
      </c>
      <c r="BR1383" s="1">
        <v>5.0</v>
      </c>
      <c r="BS1383" s="1">
        <v>1.0</v>
      </c>
      <c r="BT1383" s="1">
        <v>1.0</v>
      </c>
      <c r="BU1383" s="1">
        <v>1.0</v>
      </c>
      <c r="BV1383" s="1">
        <v>2.0</v>
      </c>
      <c r="BW1383" s="1">
        <v>1.0</v>
      </c>
      <c r="BX1383" s="1">
        <v>1.0</v>
      </c>
      <c r="BY1383" s="1">
        <v>1.0</v>
      </c>
      <c r="BZ1383" s="1">
        <v>1.0</v>
      </c>
      <c r="CA1383" s="64">
        <f t="shared" si="32"/>
        <v>171</v>
      </c>
      <c r="CB1383" s="45">
        <f t="shared" si="33"/>
        <v>40</v>
      </c>
      <c r="CC1383" s="45">
        <f t="shared" si="34"/>
        <v>9</v>
      </c>
      <c r="CD1383" s="45">
        <f t="shared" si="35"/>
        <v>8</v>
      </c>
      <c r="CE1383" s="45">
        <f t="shared" si="36"/>
        <v>10</v>
      </c>
      <c r="CF1383" s="45">
        <f t="shared" si="37"/>
        <v>8</v>
      </c>
      <c r="CG1383" s="45">
        <f t="shared" si="38"/>
        <v>37</v>
      </c>
      <c r="CH1383" s="45">
        <f t="shared" si="39"/>
        <v>9</v>
      </c>
      <c r="CI1383" s="45">
        <f t="shared" si="40"/>
        <v>0.1</v>
      </c>
      <c r="CJ1383">
        <f t="shared" si="10"/>
        <v>40</v>
      </c>
      <c r="CK1383" s="45">
        <f t="shared" si="41"/>
        <v>9</v>
      </c>
      <c r="CM1383" s="40">
        <f>VLOOKUP(CB1383,'PROMIS 57 T-Score Conversions'!Q$3:R$35,2,TRUE)</f>
        <v>60.1</v>
      </c>
      <c r="CN1383" s="44" t="str">
        <f t="shared" si="20"/>
        <v>Normal</v>
      </c>
      <c r="CO1383" s="40">
        <f>VLOOKUP(CC1383,'PROMIS 57 T-Score Conversions'!A$3:B$35,2,TRUE)</f>
        <v>43.2</v>
      </c>
      <c r="CP1383" s="39" t="str">
        <f t="shared" si="21"/>
        <v>Normal</v>
      </c>
      <c r="CQ1383" s="40">
        <f>VLOOKUP(CD1383,'PROMIS 57 T-Score Conversions'!E$3:F$35,2,TRUE)</f>
        <v>38.2</v>
      </c>
      <c r="CR1383" s="39" t="str">
        <f t="shared" si="22"/>
        <v>Normal</v>
      </c>
      <c r="CS1383" s="40">
        <f>VLOOKUP(CE1383,'PROMIS 57 T-Score Conversions'!U$3:V$35,2,TRUE)</f>
        <v>41</v>
      </c>
      <c r="CT1383" s="39" t="str">
        <f t="shared" si="42"/>
        <v>Normal</v>
      </c>
      <c r="CU1383" s="40">
        <f>VLOOKUP(CF1383,'PROMIS 57 T-Score Conversions'!Y$3:Z$35,2,TRUE)</f>
        <v>28.9</v>
      </c>
      <c r="CV1383" s="39" t="str">
        <f t="shared" si="24"/>
        <v>Normal</v>
      </c>
      <c r="CW1383" s="40">
        <f>vlookup(CG1383,'PROMIS 57 T-Score Conversions'!M$3:N$35,2,TRUE)</f>
        <v>56.8</v>
      </c>
      <c r="CX1383" s="39" t="str">
        <f t="shared" si="25"/>
        <v>Normal</v>
      </c>
      <c r="CY1383" s="40">
        <f>VLOOKup(CH1383,'PROMIS 57 T-Score Conversions'!I$3:J$35,2,TRUE)</f>
        <v>47.9</v>
      </c>
      <c r="CZ1383" s="39" t="str">
        <f t="shared" si="26"/>
        <v>Normal</v>
      </c>
      <c r="DA1383" s="37">
        <f>VLOOKUP(CJ1383,'PROMIS 57 T-Score Conversions'!AC$3:AD$35,2,TRUE)</f>
        <v>63.48</v>
      </c>
      <c r="DB1383" s="44" t="str">
        <f t="shared" si="30"/>
        <v>Normal</v>
      </c>
      <c r="DC1383" s="40">
        <f>VLOOKUP(CK1383,'PROMIS 57 T-Score Conversions'!AG$3:AH$35,2,TRUE)</f>
        <v>26.59</v>
      </c>
      <c r="DD1383" s="39" t="str">
        <f t="shared" si="31"/>
        <v>Normal</v>
      </c>
    </row>
    <row r="1384">
      <c r="A1384" t="b">
        <v>0</v>
      </c>
      <c r="B1384" t="b">
        <v>0</v>
      </c>
      <c r="C1384" s="20">
        <v>44333.788186817124</v>
      </c>
      <c r="D1384" s="1" t="s">
        <v>699</v>
      </c>
      <c r="E1384" s="1">
        <v>2579.0</v>
      </c>
      <c r="F1384" s="1">
        <v>4.0</v>
      </c>
      <c r="G1384" s="1">
        <v>5.0</v>
      </c>
      <c r="H1384" s="1">
        <v>5.0</v>
      </c>
      <c r="I1384" s="1">
        <v>3.0</v>
      </c>
      <c r="J1384" s="1">
        <v>1.0</v>
      </c>
      <c r="K1384" s="1">
        <v>4.0</v>
      </c>
      <c r="L1384" s="1">
        <v>4.0</v>
      </c>
      <c r="M1384" s="1">
        <v>4.0</v>
      </c>
      <c r="N1384" s="1">
        <v>2.0</v>
      </c>
      <c r="O1384" s="1">
        <v>1.0</v>
      </c>
      <c r="P1384" s="1">
        <v>2.0</v>
      </c>
      <c r="Q1384" s="1">
        <v>4.0</v>
      </c>
      <c r="R1384" s="1">
        <v>2.0</v>
      </c>
      <c r="S1384" s="1">
        <v>4.0</v>
      </c>
      <c r="T1384" s="1">
        <v>4.0</v>
      </c>
      <c r="U1384" s="1">
        <v>5.0</v>
      </c>
      <c r="V1384" s="1">
        <v>1.0</v>
      </c>
      <c r="W1384" s="1">
        <v>5.0</v>
      </c>
      <c r="X1384" s="1">
        <v>4.0</v>
      </c>
      <c r="Y1384" s="1">
        <v>5.0</v>
      </c>
      <c r="Z1384" s="1">
        <v>1.0</v>
      </c>
      <c r="AA1384" s="1">
        <v>5.0</v>
      </c>
      <c r="AB1384" s="1">
        <v>5.0</v>
      </c>
      <c r="AC1384" s="1">
        <v>1.0</v>
      </c>
      <c r="AD1384" s="1">
        <v>3.0</v>
      </c>
      <c r="AE1384" s="1">
        <v>2.0</v>
      </c>
      <c r="AF1384" s="1">
        <v>4.0</v>
      </c>
      <c r="AG1384" s="1">
        <v>3.0</v>
      </c>
      <c r="AH1384" s="1">
        <v>5.0</v>
      </c>
      <c r="AI1384" s="1">
        <v>3.0</v>
      </c>
      <c r="AJ1384" s="1">
        <v>3.0</v>
      </c>
      <c r="AK1384" s="1">
        <v>3.0</v>
      </c>
      <c r="AL1384" s="1">
        <v>2.0</v>
      </c>
      <c r="AM1384" s="1">
        <v>5.0</v>
      </c>
      <c r="AN1384" s="1">
        <v>5.0</v>
      </c>
      <c r="AO1384" s="1">
        <v>5.0</v>
      </c>
      <c r="AP1384" s="1">
        <v>3.0</v>
      </c>
      <c r="AQ1384" s="1">
        <v>4.0</v>
      </c>
      <c r="AR1384" s="1">
        <v>5.0</v>
      </c>
      <c r="AS1384" s="1">
        <v>4.0</v>
      </c>
      <c r="AT1384" s="1">
        <v>1.0</v>
      </c>
      <c r="AU1384" s="1">
        <v>2.0</v>
      </c>
      <c r="AV1384" s="1">
        <v>1.0</v>
      </c>
      <c r="AW1384" s="1">
        <v>3.0</v>
      </c>
      <c r="AX1384" s="1">
        <v>3.0</v>
      </c>
      <c r="AY1384" s="1">
        <v>2.0</v>
      </c>
      <c r="AZ1384" s="1">
        <v>2.0</v>
      </c>
      <c r="BA1384" s="1">
        <v>1.0</v>
      </c>
      <c r="BB1384" s="1">
        <v>4.0</v>
      </c>
      <c r="BC1384" s="1">
        <v>2.0</v>
      </c>
      <c r="BD1384" s="1">
        <v>2.0</v>
      </c>
      <c r="BE1384" s="1">
        <v>2.0</v>
      </c>
      <c r="BF1384" s="1">
        <v>5.0</v>
      </c>
      <c r="BG1384" s="1">
        <v>3.0</v>
      </c>
      <c r="BH1384" s="1">
        <v>5.0</v>
      </c>
      <c r="BI1384" s="1">
        <v>4.0</v>
      </c>
      <c r="BJ1384" s="1">
        <v>4.0</v>
      </c>
      <c r="BK1384" s="1">
        <v>2.0</v>
      </c>
      <c r="BL1384" s="1">
        <v>3.0</v>
      </c>
      <c r="BM1384" s="1">
        <v>3.0</v>
      </c>
      <c r="BN1384" s="1">
        <v>1.0</v>
      </c>
      <c r="BO1384" s="1">
        <v>2.0</v>
      </c>
      <c r="BP1384" s="1">
        <v>4.0</v>
      </c>
      <c r="BQ1384" s="1">
        <v>2.0</v>
      </c>
      <c r="BR1384" s="1">
        <v>2.0</v>
      </c>
      <c r="BS1384" s="1">
        <v>2.0</v>
      </c>
      <c r="BT1384" s="1">
        <v>4.0</v>
      </c>
      <c r="BU1384" s="1">
        <v>4.0</v>
      </c>
      <c r="BV1384" s="1">
        <v>4.0</v>
      </c>
      <c r="BW1384" s="1">
        <v>2.0</v>
      </c>
      <c r="BX1384" s="1">
        <v>1.0</v>
      </c>
      <c r="BY1384" s="1">
        <v>1.0</v>
      </c>
      <c r="BZ1384" s="1">
        <v>4.0</v>
      </c>
      <c r="CA1384" s="64">
        <f t="shared" si="32"/>
        <v>227</v>
      </c>
      <c r="CB1384" s="45">
        <f t="shared" si="33"/>
        <v>30</v>
      </c>
      <c r="CC1384" s="45">
        <f t="shared" si="34"/>
        <v>24</v>
      </c>
      <c r="CD1384" s="45">
        <f t="shared" si="35"/>
        <v>27</v>
      </c>
      <c r="CE1384" s="45">
        <f t="shared" si="36"/>
        <v>26</v>
      </c>
      <c r="CF1384" s="45">
        <f t="shared" si="37"/>
        <v>33</v>
      </c>
      <c r="CG1384" s="45">
        <f t="shared" si="38"/>
        <v>15</v>
      </c>
      <c r="CH1384" s="45">
        <f t="shared" si="39"/>
        <v>27</v>
      </c>
      <c r="CI1384" s="45">
        <f t="shared" si="40"/>
        <v>0.4</v>
      </c>
      <c r="CJ1384">
        <f t="shared" si="10"/>
        <v>19</v>
      </c>
      <c r="CK1384" s="45">
        <f t="shared" si="41"/>
        <v>22</v>
      </c>
      <c r="CM1384" s="40">
        <f>VLOOKUP(CB1384,'PROMIS 57 T-Score Conversions'!Q$3:R$35,2,TRUE)</f>
        <v>42.3</v>
      </c>
      <c r="CN1384" s="44" t="str">
        <f t="shared" si="20"/>
        <v>Mild</v>
      </c>
      <c r="CO1384" s="40">
        <f>VLOOKUP(CC1384,'PROMIS 57 T-Score Conversions'!A$3:B$35,2,TRUE)</f>
        <v>62.5</v>
      </c>
      <c r="CP1384" s="39" t="str">
        <f t="shared" si="21"/>
        <v>Moderate</v>
      </c>
      <c r="CQ1384" s="40">
        <f>VLOOKUP(CD1384,'PROMIS 57 T-Score Conversions'!E$3:F$35,2,TRUE)</f>
        <v>64.9</v>
      </c>
      <c r="CR1384" s="39" t="str">
        <f t="shared" si="22"/>
        <v>Moderate</v>
      </c>
      <c r="CS1384" s="40">
        <f>VLOOKUP(CE1384,'PROMIS 57 T-Score Conversions'!U$3:V$35,2,TRUE)</f>
        <v>59.4</v>
      </c>
      <c r="CT1384" s="39" t="str">
        <f t="shared" si="42"/>
        <v>Mild</v>
      </c>
      <c r="CU1384" s="40">
        <f>VLOOKUP(CF1384,'PROMIS 57 T-Score Conversions'!Y$3:Z$35,2,TRUE)</f>
        <v>63.7</v>
      </c>
      <c r="CV1384" s="39" t="str">
        <f t="shared" si="24"/>
        <v>Moderate</v>
      </c>
      <c r="CW1384" s="40">
        <f>vlookup(CG1384,'PROMIS 57 T-Score Conversions'!M$3:N$35,2,TRUE)</f>
        <v>36.2</v>
      </c>
      <c r="CX1384" s="39" t="str">
        <f t="shared" si="25"/>
        <v>Moderate</v>
      </c>
      <c r="CY1384" s="40">
        <f>VLOOKup(CH1384,'PROMIS 57 T-Score Conversions'!I$3:J$35,2,TRUE)</f>
        <v>63.5</v>
      </c>
      <c r="CZ1384" s="39" t="str">
        <f t="shared" si="26"/>
        <v>Moderate</v>
      </c>
      <c r="DA1384" s="37">
        <f>VLOOKUP(CJ1384,'PROMIS 57 T-Score Conversions'!AC$3:AD$35,2,TRUE)</f>
        <v>36.36</v>
      </c>
      <c r="DB1384" s="44" t="str">
        <f t="shared" si="30"/>
        <v>Moderate</v>
      </c>
      <c r="DC1384" s="40">
        <f>VLOOKUP(CK1384,'PROMIS 57 T-Score Conversions'!AG$3:AH$35,2,TRUE)</f>
        <v>41.61</v>
      </c>
      <c r="DD1384" s="39" t="str">
        <f t="shared" si="31"/>
        <v>Normal</v>
      </c>
    </row>
    <row r="1385">
      <c r="A1385" t="b">
        <v>0</v>
      </c>
      <c r="B1385" t="b">
        <v>0</v>
      </c>
      <c r="C1385" s="20">
        <v>44334.54640959491</v>
      </c>
      <c r="D1385" s="1" t="s">
        <v>700</v>
      </c>
      <c r="E1385" s="1">
        <v>2572.0</v>
      </c>
      <c r="F1385" s="1">
        <v>5.0</v>
      </c>
      <c r="G1385" s="1">
        <v>5.0</v>
      </c>
      <c r="H1385" s="1">
        <v>5.0</v>
      </c>
      <c r="I1385" s="1">
        <v>5.0</v>
      </c>
      <c r="J1385" s="1">
        <v>5.0</v>
      </c>
      <c r="K1385" s="1">
        <v>5.0</v>
      </c>
      <c r="L1385" s="1">
        <v>5.0</v>
      </c>
      <c r="M1385" s="1">
        <v>5.0</v>
      </c>
      <c r="N1385" s="1">
        <v>1.0</v>
      </c>
      <c r="O1385" s="1">
        <v>3.0</v>
      </c>
      <c r="P1385" s="1">
        <v>3.0</v>
      </c>
      <c r="Q1385" s="1">
        <v>3.0</v>
      </c>
      <c r="R1385" s="1">
        <v>3.0</v>
      </c>
      <c r="S1385" s="1">
        <v>2.0</v>
      </c>
      <c r="T1385" s="1">
        <v>3.0</v>
      </c>
      <c r="U1385" s="1">
        <v>3.0</v>
      </c>
      <c r="V1385" s="1">
        <v>3.0</v>
      </c>
      <c r="W1385" s="1">
        <v>2.0</v>
      </c>
      <c r="X1385" s="1">
        <v>3.0</v>
      </c>
      <c r="Y1385" s="1">
        <v>2.0</v>
      </c>
      <c r="Z1385" s="1">
        <v>3.0</v>
      </c>
      <c r="AA1385" s="1">
        <v>3.0</v>
      </c>
      <c r="AB1385" s="1">
        <v>3.0</v>
      </c>
      <c r="AC1385" s="1">
        <v>2.0</v>
      </c>
      <c r="AD1385" s="1">
        <v>5.0</v>
      </c>
      <c r="AE1385" s="1">
        <v>5.0</v>
      </c>
      <c r="AF1385" s="1">
        <v>4.0</v>
      </c>
      <c r="AG1385" s="1">
        <v>5.0</v>
      </c>
      <c r="AH1385" s="1">
        <v>5.0</v>
      </c>
      <c r="AI1385" s="1">
        <v>5.0</v>
      </c>
      <c r="AJ1385" s="1">
        <v>5.0</v>
      </c>
      <c r="AK1385" s="1">
        <v>5.0</v>
      </c>
      <c r="AL1385" s="1">
        <v>5.0</v>
      </c>
      <c r="AM1385" s="1">
        <v>5.0</v>
      </c>
      <c r="AN1385" s="1">
        <v>4.0</v>
      </c>
      <c r="AO1385" s="1">
        <v>4.0</v>
      </c>
      <c r="AP1385" s="1">
        <v>4.0</v>
      </c>
      <c r="AQ1385" s="1">
        <v>4.0</v>
      </c>
      <c r="AR1385" s="1">
        <v>5.0</v>
      </c>
      <c r="AS1385" s="1">
        <v>5.0</v>
      </c>
      <c r="AT1385" s="1">
        <v>3.0</v>
      </c>
      <c r="AU1385" s="1">
        <v>4.0</v>
      </c>
      <c r="AV1385" s="1">
        <v>3.0</v>
      </c>
      <c r="AW1385" s="1">
        <v>3.0</v>
      </c>
      <c r="AX1385" s="1">
        <v>2.0</v>
      </c>
      <c r="AY1385" s="1">
        <v>3.0</v>
      </c>
      <c r="AZ1385" s="1">
        <v>2.0</v>
      </c>
      <c r="BA1385" s="1">
        <v>2.0</v>
      </c>
      <c r="BB1385" s="1">
        <v>4.0</v>
      </c>
      <c r="BC1385" s="1">
        <v>4.0</v>
      </c>
      <c r="BD1385" s="1">
        <v>4.0</v>
      </c>
      <c r="BE1385" s="1">
        <v>4.0</v>
      </c>
      <c r="BF1385" s="1">
        <v>4.0</v>
      </c>
      <c r="BG1385" s="1">
        <v>2.0</v>
      </c>
      <c r="BH1385" s="1">
        <v>3.0</v>
      </c>
      <c r="BI1385" s="1">
        <v>4.0</v>
      </c>
      <c r="BJ1385" s="1">
        <v>7.0</v>
      </c>
      <c r="BK1385" s="1">
        <v>2.0</v>
      </c>
      <c r="BL1385" s="1">
        <v>1.0</v>
      </c>
      <c r="BM1385" s="1">
        <v>2.0</v>
      </c>
      <c r="BN1385" s="1">
        <v>2.0</v>
      </c>
      <c r="BO1385" s="1">
        <v>2.0</v>
      </c>
      <c r="BP1385" s="1">
        <v>2.0</v>
      </c>
      <c r="BQ1385" s="1">
        <v>2.0</v>
      </c>
      <c r="BR1385" s="1">
        <v>1.0</v>
      </c>
      <c r="BS1385" s="1">
        <v>3.0</v>
      </c>
      <c r="BT1385" s="1">
        <v>3.0</v>
      </c>
      <c r="BU1385" s="1">
        <v>3.0</v>
      </c>
      <c r="BV1385" s="1">
        <v>4.0</v>
      </c>
      <c r="BW1385" s="1">
        <v>3.0</v>
      </c>
      <c r="BX1385" s="1">
        <v>2.0</v>
      </c>
      <c r="BY1385" s="1">
        <v>2.0</v>
      </c>
      <c r="BZ1385" s="1">
        <v>4.0</v>
      </c>
      <c r="CA1385" s="64">
        <f t="shared" si="32"/>
        <v>253</v>
      </c>
      <c r="CB1385" s="45">
        <f t="shared" si="33"/>
        <v>40</v>
      </c>
      <c r="CC1385" s="45">
        <f t="shared" si="34"/>
        <v>21</v>
      </c>
      <c r="CD1385" s="45">
        <f t="shared" si="35"/>
        <v>21</v>
      </c>
      <c r="CE1385" s="45">
        <f t="shared" si="36"/>
        <v>39</v>
      </c>
      <c r="CF1385" s="45">
        <f t="shared" si="37"/>
        <v>36</v>
      </c>
      <c r="CG1385" s="45">
        <f t="shared" si="38"/>
        <v>22</v>
      </c>
      <c r="CH1385" s="45">
        <f t="shared" si="39"/>
        <v>29</v>
      </c>
      <c r="CI1385" s="45">
        <f t="shared" si="40"/>
        <v>0.7</v>
      </c>
      <c r="CJ1385">
        <f t="shared" si="10"/>
        <v>14</v>
      </c>
      <c r="CK1385" s="45">
        <f t="shared" si="41"/>
        <v>24</v>
      </c>
      <c r="CM1385" s="40">
        <f>VLOOKUP(CB1385,'PROMIS 57 T-Score Conversions'!Q$3:R$35,2,TRUE)</f>
        <v>60.1</v>
      </c>
      <c r="CN1385" s="44" t="str">
        <f t="shared" si="20"/>
        <v>Normal</v>
      </c>
      <c r="CO1385" s="40">
        <f>VLOOKUP(CC1385,'PROMIS 57 T-Score Conversions'!A$3:B$35,2,TRUE)</f>
        <v>59.4</v>
      </c>
      <c r="CP1385" s="39" t="str">
        <f t="shared" si="21"/>
        <v>Moderate</v>
      </c>
      <c r="CQ1385" s="40">
        <f>VLOOKUP(CD1385,'PROMIS 57 T-Score Conversions'!E$3:F$35,2,TRUE)</f>
        <v>59.4</v>
      </c>
      <c r="CR1385" s="39" t="str">
        <f t="shared" si="22"/>
        <v>Mild</v>
      </c>
      <c r="CS1385" s="40">
        <f>VLOOKUP(CE1385,'PROMIS 57 T-Score Conversions'!U$3:V$35,2,TRUE)</f>
        <v>74.2</v>
      </c>
      <c r="CT1385" s="39" t="str">
        <f t="shared" si="42"/>
        <v>Severe</v>
      </c>
      <c r="CU1385" s="40">
        <f>VLOOKUP(CF1385,'PROMIS 57 T-Score Conversions'!Y$3:Z$35,2,TRUE)</f>
        <v>67.5</v>
      </c>
      <c r="CV1385" s="39" t="str">
        <f t="shared" si="24"/>
        <v>Moderate</v>
      </c>
      <c r="CW1385" s="40">
        <f>vlookup(CG1385,'PROMIS 57 T-Score Conversions'!M$3:N$35,2,TRUE)</f>
        <v>42</v>
      </c>
      <c r="CX1385" s="39" t="str">
        <f t="shared" si="25"/>
        <v>Mild</v>
      </c>
      <c r="CY1385" s="40">
        <f>VLOOKup(CH1385,'PROMIS 57 T-Score Conversions'!I$3:J$35,2,TRUE)</f>
        <v>64.8</v>
      </c>
      <c r="CZ1385" s="39" t="str">
        <f t="shared" si="26"/>
        <v>Moderate</v>
      </c>
      <c r="DA1385" s="37">
        <f>VLOOKUP(CJ1385,'PROMIS 57 T-Score Conversions'!AC$3:AD$35,2,TRUE)</f>
        <v>32.15</v>
      </c>
      <c r="DB1385" s="44" t="str">
        <f t="shared" si="30"/>
        <v>Moderate</v>
      </c>
      <c r="DC1385" s="40">
        <f>VLOOKUP(CK1385,'PROMIS 57 T-Score Conversions'!AG$3:AH$35,2,TRUE)</f>
        <v>43.42</v>
      </c>
      <c r="DD1385" s="39" t="str">
        <f t="shared" si="31"/>
        <v>Normal</v>
      </c>
    </row>
    <row r="1386">
      <c r="A1386" t="b">
        <v>0</v>
      </c>
      <c r="B1386" t="b">
        <v>0</v>
      </c>
      <c r="C1386" s="20">
        <v>44335.48744324074</v>
      </c>
      <c r="D1386" s="1" t="s">
        <v>701</v>
      </c>
      <c r="E1386" s="1">
        <v>111111.0</v>
      </c>
      <c r="F1386" s="1">
        <v>3.0</v>
      </c>
      <c r="G1386" s="1">
        <v>3.0</v>
      </c>
      <c r="H1386" s="1">
        <v>3.0</v>
      </c>
      <c r="I1386" s="1">
        <v>3.0</v>
      </c>
      <c r="J1386" s="1">
        <v>3.0</v>
      </c>
      <c r="K1386" s="1">
        <v>3.0</v>
      </c>
      <c r="L1386" s="1">
        <v>3.0</v>
      </c>
      <c r="M1386" s="1">
        <v>3.0</v>
      </c>
      <c r="N1386" s="1">
        <v>3.0</v>
      </c>
      <c r="O1386" s="1">
        <v>3.0</v>
      </c>
      <c r="P1386" s="1">
        <v>3.0</v>
      </c>
      <c r="Q1386" s="1">
        <v>3.0</v>
      </c>
      <c r="R1386" s="1">
        <v>3.0</v>
      </c>
      <c r="S1386" s="1">
        <v>3.0</v>
      </c>
      <c r="T1386" s="1">
        <v>3.0</v>
      </c>
      <c r="U1386" s="1">
        <v>3.0</v>
      </c>
      <c r="V1386" s="1">
        <v>3.0</v>
      </c>
      <c r="W1386" s="1">
        <v>3.0</v>
      </c>
      <c r="X1386" s="1">
        <v>3.0</v>
      </c>
      <c r="Y1386" s="1">
        <v>3.0</v>
      </c>
      <c r="Z1386" s="1">
        <v>3.0</v>
      </c>
      <c r="AA1386" s="1">
        <v>3.0</v>
      </c>
      <c r="AB1386" s="1">
        <v>3.0</v>
      </c>
      <c r="AC1386" s="1">
        <v>3.0</v>
      </c>
      <c r="AD1386" s="1">
        <v>3.0</v>
      </c>
      <c r="AE1386" s="1">
        <v>3.0</v>
      </c>
      <c r="AF1386" s="1">
        <v>3.0</v>
      </c>
      <c r="AG1386" s="1">
        <v>3.0</v>
      </c>
      <c r="AH1386" s="1">
        <v>3.0</v>
      </c>
      <c r="AI1386" s="1">
        <v>3.0</v>
      </c>
      <c r="AJ1386" s="1">
        <v>3.0</v>
      </c>
      <c r="AK1386" s="1">
        <v>3.0</v>
      </c>
      <c r="AL1386" s="1">
        <v>3.0</v>
      </c>
      <c r="AM1386" s="1">
        <v>3.0</v>
      </c>
      <c r="AN1386" s="1">
        <v>3.0</v>
      </c>
      <c r="AO1386" s="1">
        <v>3.0</v>
      </c>
      <c r="AP1386" s="1">
        <v>3.0</v>
      </c>
      <c r="AQ1386" s="1">
        <v>3.0</v>
      </c>
      <c r="AR1386" s="1">
        <v>3.0</v>
      </c>
      <c r="AS1386" s="1">
        <v>3.0</v>
      </c>
      <c r="AT1386" s="1">
        <v>3.0</v>
      </c>
      <c r="AU1386" s="1">
        <v>3.0</v>
      </c>
      <c r="AV1386" s="1">
        <v>3.0</v>
      </c>
      <c r="AW1386" s="1">
        <v>3.0</v>
      </c>
      <c r="AX1386" s="1">
        <v>3.0</v>
      </c>
      <c r="AY1386" s="1">
        <v>3.0</v>
      </c>
      <c r="AZ1386" s="1">
        <v>3.0</v>
      </c>
      <c r="BA1386" s="1">
        <v>3.0</v>
      </c>
      <c r="BB1386" s="1">
        <v>3.0</v>
      </c>
      <c r="BC1386" s="1">
        <v>3.0</v>
      </c>
      <c r="BD1386" s="1">
        <v>3.0</v>
      </c>
      <c r="BE1386" s="1">
        <v>3.0</v>
      </c>
      <c r="BF1386" s="1">
        <v>3.0</v>
      </c>
      <c r="BG1386" s="1">
        <v>3.0</v>
      </c>
      <c r="BH1386" s="1">
        <v>3.0</v>
      </c>
      <c r="BI1386" s="1">
        <v>3.0</v>
      </c>
      <c r="BJ1386" s="1">
        <v>4.0</v>
      </c>
      <c r="BK1386" s="1">
        <v>3.0</v>
      </c>
      <c r="BL1386" s="1">
        <v>3.0</v>
      </c>
      <c r="BM1386" s="1">
        <v>3.0</v>
      </c>
      <c r="BN1386" s="1">
        <v>3.0</v>
      </c>
      <c r="BO1386" s="1">
        <v>3.0</v>
      </c>
      <c r="BP1386" s="1">
        <v>3.0</v>
      </c>
      <c r="BQ1386" s="1">
        <v>3.0</v>
      </c>
      <c r="BR1386" s="1">
        <v>3.0</v>
      </c>
      <c r="BS1386" s="1">
        <v>3.0</v>
      </c>
      <c r="BT1386" s="1">
        <v>3.0</v>
      </c>
      <c r="BU1386" s="1">
        <v>3.0</v>
      </c>
      <c r="BV1386" s="1">
        <v>3.0</v>
      </c>
      <c r="BW1386" s="1">
        <v>3.0</v>
      </c>
      <c r="BX1386" s="1">
        <v>3.0</v>
      </c>
      <c r="BY1386" s="1">
        <v>3.0</v>
      </c>
      <c r="BZ1386" s="1">
        <v>3.0</v>
      </c>
      <c r="CA1386" s="64">
        <f t="shared" si="32"/>
        <v>220</v>
      </c>
      <c r="CB1386" s="45">
        <f t="shared" si="33"/>
        <v>24</v>
      </c>
      <c r="CC1386" s="45">
        <f t="shared" si="34"/>
        <v>24</v>
      </c>
      <c r="CD1386" s="45">
        <f t="shared" si="35"/>
        <v>24</v>
      </c>
      <c r="CE1386" s="45">
        <f t="shared" si="36"/>
        <v>24</v>
      </c>
      <c r="CF1386" s="45">
        <f t="shared" si="37"/>
        <v>24</v>
      </c>
      <c r="CG1386" s="45">
        <f t="shared" si="38"/>
        <v>24</v>
      </c>
      <c r="CH1386" s="45">
        <f t="shared" si="39"/>
        <v>24</v>
      </c>
      <c r="CI1386" s="45">
        <f t="shared" si="40"/>
        <v>0.4</v>
      </c>
      <c r="CJ1386">
        <f t="shared" si="10"/>
        <v>24</v>
      </c>
      <c r="CK1386" s="45">
        <f t="shared" si="41"/>
        <v>24</v>
      </c>
      <c r="CM1386" s="40">
        <f>VLOOKUP(CB1386,'PROMIS 57 T-Score Conversions'!Q$3:R$35,2,TRUE)</f>
        <v>38.1</v>
      </c>
      <c r="CN1386" s="44" t="str">
        <f t="shared" si="20"/>
        <v>Moderate</v>
      </c>
      <c r="CO1386" s="40">
        <f>VLOOKUP(CC1386,'PROMIS 57 T-Score Conversions'!A$3:B$35,2,TRUE)</f>
        <v>62.5</v>
      </c>
      <c r="CP1386" s="39" t="str">
        <f t="shared" si="21"/>
        <v>Moderate</v>
      </c>
      <c r="CQ1386" s="40">
        <f>VLOOKUP(CD1386,'PROMIS 57 T-Score Conversions'!E$3:F$35,2,TRUE)</f>
        <v>62.1</v>
      </c>
      <c r="CR1386" s="39" t="str">
        <f t="shared" si="22"/>
        <v>Moderate</v>
      </c>
      <c r="CS1386" s="40">
        <f>VLOOKUP(CE1386,'PROMIS 57 T-Score Conversions'!U$3:V$35,2,TRUE)</f>
        <v>57.5</v>
      </c>
      <c r="CT1386" s="39" t="str">
        <f t="shared" si="42"/>
        <v>Mild</v>
      </c>
      <c r="CU1386" s="40">
        <f>VLOOKUP(CF1386,'PROMIS 57 T-Score Conversions'!Y$3:Z$35,2,TRUE)</f>
        <v>54.3</v>
      </c>
      <c r="CV1386" s="39" t="str">
        <f t="shared" si="24"/>
        <v>Normal</v>
      </c>
      <c r="CW1386" s="40">
        <f>vlookup(CG1386,'PROMIS 57 T-Score Conversions'!M$3:N$35,2,TRUE)</f>
        <v>44</v>
      </c>
      <c r="CX1386" s="39" t="str">
        <f t="shared" si="25"/>
        <v>Mild</v>
      </c>
      <c r="CY1386" s="40">
        <f>VLOOKup(CH1386,'PROMIS 57 T-Score Conversions'!I$3:J$35,2,TRUE)</f>
        <v>61.5</v>
      </c>
      <c r="CZ1386" s="39" t="str">
        <f t="shared" si="26"/>
        <v>Moderate</v>
      </c>
      <c r="DA1386" s="37">
        <f>VLOOKUP(CJ1386,'PROMIS 57 T-Score Conversions'!AC$3:AD$35,2,TRUE)</f>
        <v>40.29</v>
      </c>
      <c r="DB1386" s="44" t="str">
        <f t="shared" si="30"/>
        <v>Mild</v>
      </c>
      <c r="DC1386" s="40">
        <f>VLOOKUP(CK1386,'PROMIS 57 T-Score Conversions'!AG$3:AH$35,2,TRUE)</f>
        <v>43.42</v>
      </c>
      <c r="DD1386" s="39" t="str">
        <f t="shared" si="31"/>
        <v>Normal</v>
      </c>
    </row>
    <row r="1387">
      <c r="A1387" t="b">
        <v>0</v>
      </c>
      <c r="B1387" t="b">
        <v>0</v>
      </c>
      <c r="C1387" s="20">
        <v>44335.9588478588</v>
      </c>
      <c r="D1387" s="1" t="s">
        <v>624</v>
      </c>
      <c r="E1387" s="1" t="s">
        <v>702</v>
      </c>
      <c r="F1387" s="1">
        <v>3.0</v>
      </c>
      <c r="G1387" s="1">
        <v>3.0</v>
      </c>
      <c r="H1387" s="1">
        <v>3.0</v>
      </c>
      <c r="I1387" s="1">
        <v>3.0</v>
      </c>
      <c r="J1387" s="1">
        <v>3.0</v>
      </c>
      <c r="K1387" s="1">
        <v>3.0</v>
      </c>
      <c r="L1387" s="1">
        <v>3.0</v>
      </c>
      <c r="M1387" s="1">
        <v>1.0</v>
      </c>
      <c r="N1387" s="1">
        <v>3.0</v>
      </c>
      <c r="O1387" s="1">
        <v>3.0</v>
      </c>
      <c r="P1387" s="1">
        <v>3.0</v>
      </c>
      <c r="Q1387" s="1">
        <v>3.0</v>
      </c>
      <c r="R1387" s="1">
        <v>3.0</v>
      </c>
      <c r="S1387" s="1">
        <v>3.0</v>
      </c>
      <c r="T1387" s="1">
        <v>3.0</v>
      </c>
      <c r="U1387" s="1">
        <v>3.0</v>
      </c>
      <c r="V1387" s="1">
        <v>2.0</v>
      </c>
      <c r="W1387" s="1">
        <v>2.0</v>
      </c>
      <c r="X1387" s="1">
        <v>3.0</v>
      </c>
      <c r="Y1387" s="1">
        <v>2.0</v>
      </c>
      <c r="Z1387" s="1">
        <v>3.0</v>
      </c>
      <c r="AA1387" s="1">
        <v>3.0</v>
      </c>
      <c r="AB1387" s="1">
        <v>2.0</v>
      </c>
      <c r="AC1387" s="1">
        <v>3.0</v>
      </c>
      <c r="AD1387" s="1">
        <v>2.0</v>
      </c>
      <c r="AE1387" s="1">
        <v>3.0</v>
      </c>
      <c r="AF1387" s="1">
        <v>3.0</v>
      </c>
      <c r="AG1387" s="1">
        <v>3.0</v>
      </c>
      <c r="AH1387" s="1">
        <v>3.0</v>
      </c>
      <c r="AI1387" s="1">
        <v>3.0</v>
      </c>
      <c r="AJ1387" s="1">
        <v>3.0</v>
      </c>
      <c r="AK1387" s="1">
        <v>3.0</v>
      </c>
      <c r="AL1387" s="1">
        <v>2.0</v>
      </c>
      <c r="AM1387" s="1">
        <v>3.0</v>
      </c>
      <c r="AN1387" s="1">
        <v>4.0</v>
      </c>
      <c r="AO1387" s="1">
        <v>4.0</v>
      </c>
      <c r="AP1387" s="1">
        <v>3.0</v>
      </c>
      <c r="AQ1387" s="1">
        <v>4.0</v>
      </c>
      <c r="AR1387" s="1">
        <v>3.0</v>
      </c>
      <c r="AS1387" s="1">
        <v>3.0</v>
      </c>
      <c r="AT1387" s="1">
        <v>3.0</v>
      </c>
      <c r="AU1387" s="1">
        <v>3.0</v>
      </c>
      <c r="AV1387" s="1">
        <v>3.0</v>
      </c>
      <c r="AW1387" s="1">
        <v>3.0</v>
      </c>
      <c r="AX1387" s="1">
        <v>3.0</v>
      </c>
      <c r="AY1387" s="1">
        <v>3.0</v>
      </c>
      <c r="AZ1387" s="1">
        <v>3.0</v>
      </c>
      <c r="BA1387" s="1">
        <v>3.0</v>
      </c>
      <c r="BB1387" s="1">
        <v>3.0</v>
      </c>
      <c r="BC1387" s="1">
        <v>4.0</v>
      </c>
      <c r="BD1387" s="1">
        <v>3.0</v>
      </c>
      <c r="BE1387" s="1">
        <v>4.0</v>
      </c>
      <c r="BF1387" s="1">
        <v>5.0</v>
      </c>
      <c r="BG1387" s="1">
        <v>3.0</v>
      </c>
      <c r="BH1387" s="1">
        <v>4.0</v>
      </c>
      <c r="BI1387" s="1">
        <v>4.0</v>
      </c>
      <c r="BJ1387" s="1">
        <v>6.0</v>
      </c>
      <c r="BK1387" s="1">
        <v>3.0</v>
      </c>
      <c r="BL1387" s="1">
        <v>2.0</v>
      </c>
      <c r="BM1387" s="1">
        <v>3.0</v>
      </c>
      <c r="BN1387" s="1">
        <v>3.0</v>
      </c>
      <c r="BO1387" s="1">
        <v>3.0</v>
      </c>
      <c r="BP1387" s="1">
        <v>3.0</v>
      </c>
      <c r="BQ1387" s="1">
        <v>3.0</v>
      </c>
      <c r="BR1387" s="1">
        <v>2.0</v>
      </c>
      <c r="BS1387" s="1">
        <v>1.0</v>
      </c>
      <c r="BT1387" s="1">
        <v>4.0</v>
      </c>
      <c r="BU1387" s="1">
        <v>4.0</v>
      </c>
      <c r="BV1387" s="1">
        <v>3.0</v>
      </c>
      <c r="BW1387" s="1">
        <v>3.0</v>
      </c>
      <c r="BX1387" s="1">
        <v>4.0</v>
      </c>
      <c r="BY1387" s="1">
        <v>3.0</v>
      </c>
      <c r="BZ1387" s="1">
        <v>4.0</v>
      </c>
      <c r="CA1387" s="64">
        <f t="shared" si="32"/>
        <v>223</v>
      </c>
      <c r="CB1387" s="45">
        <f t="shared" si="33"/>
        <v>22</v>
      </c>
      <c r="CC1387" s="45">
        <f t="shared" si="34"/>
        <v>24</v>
      </c>
      <c r="CD1387" s="45">
        <f t="shared" si="35"/>
        <v>20</v>
      </c>
      <c r="CE1387" s="45">
        <f t="shared" si="36"/>
        <v>23</v>
      </c>
      <c r="CF1387" s="45">
        <f t="shared" si="37"/>
        <v>26</v>
      </c>
      <c r="CG1387" s="45">
        <f t="shared" si="38"/>
        <v>24</v>
      </c>
      <c r="CH1387" s="45">
        <f t="shared" si="39"/>
        <v>30</v>
      </c>
      <c r="CI1387" s="45">
        <f t="shared" si="40"/>
        <v>0.6</v>
      </c>
      <c r="CJ1387">
        <f t="shared" si="10"/>
        <v>22</v>
      </c>
      <c r="CK1387" s="45">
        <f t="shared" si="41"/>
        <v>26</v>
      </c>
      <c r="CM1387" s="40">
        <f>VLOOKUP(CB1387,'PROMIS 57 T-Score Conversions'!Q$3:R$35,2,TRUE)</f>
        <v>36.7</v>
      </c>
      <c r="CN1387" s="44" t="str">
        <f t="shared" si="20"/>
        <v>Moderate</v>
      </c>
      <c r="CO1387" s="40">
        <f>VLOOKUP(CC1387,'PROMIS 57 T-Score Conversions'!A$3:B$35,2,TRUE)</f>
        <v>62.5</v>
      </c>
      <c r="CP1387" s="39" t="str">
        <f t="shared" si="21"/>
        <v>Moderate</v>
      </c>
      <c r="CQ1387" s="40">
        <f>VLOOKUP(CD1387,'PROMIS 57 T-Score Conversions'!E$3:F$35,2,TRUE)</f>
        <v>58.5</v>
      </c>
      <c r="CR1387" s="39" t="str">
        <f t="shared" si="22"/>
        <v>Mild</v>
      </c>
      <c r="CS1387" s="40">
        <f>VLOOKUP(CE1387,'PROMIS 57 T-Score Conversions'!U$3:V$35,2,TRUE)</f>
        <v>56.6</v>
      </c>
      <c r="CT1387" s="39" t="str">
        <f t="shared" si="42"/>
        <v>Mild</v>
      </c>
      <c r="CU1387" s="40">
        <f>VLOOKUP(CF1387,'PROMIS 57 T-Score Conversions'!Y$3:Z$35,2,TRUE)</f>
        <v>56.3</v>
      </c>
      <c r="CV1387" s="39" t="str">
        <f t="shared" si="24"/>
        <v>Mild</v>
      </c>
      <c r="CW1387" s="40">
        <f>vlookup(CG1387,'PROMIS 57 T-Score Conversions'!M$3:N$35,2,TRUE)</f>
        <v>44</v>
      </c>
      <c r="CX1387" s="39" t="str">
        <f t="shared" si="25"/>
        <v>Mild</v>
      </c>
      <c r="CY1387" s="40">
        <f>VLOOKup(CH1387,'PROMIS 57 T-Score Conversions'!I$3:J$35,2,TRUE)</f>
        <v>65.5</v>
      </c>
      <c r="CZ1387" s="39" t="str">
        <f t="shared" si="26"/>
        <v>Moderate</v>
      </c>
      <c r="DA1387" s="37">
        <f>VLOOKUP(CJ1387,'PROMIS 57 T-Score Conversions'!AC$3:AD$35,2,TRUE)</f>
        <v>38.71</v>
      </c>
      <c r="DB1387" s="44" t="str">
        <f t="shared" si="30"/>
        <v>Moderate</v>
      </c>
      <c r="DC1387" s="40">
        <f>VLOOKUP(CK1387,'PROMIS 57 T-Score Conversions'!AG$3:AH$35,2,TRUE)</f>
        <v>45.27</v>
      </c>
      <c r="DD1387" s="39" t="str">
        <f t="shared" si="31"/>
        <v>Normal</v>
      </c>
    </row>
    <row r="1388">
      <c r="A1388" t="b">
        <v>0</v>
      </c>
      <c r="B1388" t="b">
        <v>0</v>
      </c>
      <c r="C1388" s="20">
        <v>44336.45948601852</v>
      </c>
      <c r="D1388" s="1" t="s">
        <v>703</v>
      </c>
      <c r="E1388" s="1">
        <v>2581.0</v>
      </c>
      <c r="F1388" s="1">
        <v>3.0</v>
      </c>
      <c r="G1388" s="1">
        <v>2.0</v>
      </c>
      <c r="H1388" s="1">
        <v>2.0</v>
      </c>
      <c r="I1388" s="1">
        <v>3.0</v>
      </c>
      <c r="J1388" s="1">
        <v>1.0</v>
      </c>
      <c r="K1388" s="1">
        <v>1.0</v>
      </c>
      <c r="L1388" s="1">
        <v>1.0</v>
      </c>
      <c r="M1388" s="1">
        <v>1.0</v>
      </c>
      <c r="N1388" s="1">
        <v>1.0</v>
      </c>
      <c r="O1388" s="1">
        <v>1.0</v>
      </c>
      <c r="P1388" s="1">
        <v>1.0</v>
      </c>
      <c r="Q1388" s="1">
        <v>2.0</v>
      </c>
      <c r="R1388" s="1">
        <v>1.0</v>
      </c>
      <c r="S1388" s="1">
        <v>1.0</v>
      </c>
      <c r="T1388" s="1">
        <v>1.0</v>
      </c>
      <c r="U1388" s="1">
        <v>1.0</v>
      </c>
      <c r="V1388" s="1">
        <v>1.0</v>
      </c>
      <c r="W1388" s="1">
        <v>3.0</v>
      </c>
      <c r="X1388" s="1">
        <v>1.0</v>
      </c>
      <c r="Y1388" s="1">
        <v>1.0</v>
      </c>
      <c r="Z1388" s="1">
        <v>3.0</v>
      </c>
      <c r="AA1388" s="1">
        <v>1.0</v>
      </c>
      <c r="AB1388" s="1">
        <v>1.0</v>
      </c>
      <c r="AC1388" s="1">
        <v>1.0</v>
      </c>
      <c r="AD1388" s="1">
        <v>5.0</v>
      </c>
      <c r="AE1388" s="1">
        <v>3.0</v>
      </c>
      <c r="AF1388" s="1">
        <v>4.0</v>
      </c>
      <c r="AG1388" s="1">
        <v>4.0</v>
      </c>
      <c r="AH1388" s="1">
        <v>5.0</v>
      </c>
      <c r="AI1388" s="1">
        <v>5.0</v>
      </c>
      <c r="AJ1388" s="1">
        <v>5.0</v>
      </c>
      <c r="AK1388" s="1">
        <v>3.0</v>
      </c>
      <c r="AL1388" s="1">
        <v>3.0</v>
      </c>
      <c r="AM1388" s="1">
        <v>5.0</v>
      </c>
      <c r="AN1388" s="1">
        <v>5.0</v>
      </c>
      <c r="AO1388" s="1">
        <v>5.0</v>
      </c>
      <c r="AP1388" s="1">
        <v>3.0</v>
      </c>
      <c r="AQ1388" s="1">
        <v>5.0</v>
      </c>
      <c r="AR1388" s="1">
        <v>3.0</v>
      </c>
      <c r="AS1388" s="1">
        <v>5.0</v>
      </c>
      <c r="AT1388" s="1">
        <v>1.0</v>
      </c>
      <c r="AU1388" s="1">
        <v>1.0</v>
      </c>
      <c r="AV1388" s="1">
        <v>1.0</v>
      </c>
      <c r="AW1388" s="1">
        <v>1.0</v>
      </c>
      <c r="AX1388" s="1">
        <v>1.0</v>
      </c>
      <c r="AY1388" s="1">
        <v>1.0</v>
      </c>
      <c r="AZ1388" s="1">
        <v>1.0</v>
      </c>
      <c r="BA1388" s="1">
        <v>1.0</v>
      </c>
      <c r="BB1388" s="1">
        <v>3.0</v>
      </c>
      <c r="BC1388" s="1">
        <v>4.0</v>
      </c>
      <c r="BD1388" s="1">
        <v>5.0</v>
      </c>
      <c r="BE1388" s="1">
        <v>5.0</v>
      </c>
      <c r="BF1388" s="1">
        <v>5.0</v>
      </c>
      <c r="BG1388" s="1">
        <v>5.0</v>
      </c>
      <c r="BH1388" s="1">
        <v>3.0</v>
      </c>
      <c r="BI1388" s="1">
        <v>5.0</v>
      </c>
      <c r="BJ1388" s="1">
        <v>6.0</v>
      </c>
      <c r="BK1388" s="1">
        <v>1.0</v>
      </c>
      <c r="BL1388" s="1">
        <v>1.0</v>
      </c>
      <c r="BM1388" s="1">
        <v>1.0</v>
      </c>
      <c r="BN1388" s="1">
        <v>1.0</v>
      </c>
      <c r="BO1388" s="1">
        <v>2.0</v>
      </c>
      <c r="BP1388" s="1">
        <v>1.0</v>
      </c>
      <c r="BQ1388" s="1">
        <v>1.0</v>
      </c>
      <c r="BR1388" s="1">
        <v>2.0</v>
      </c>
      <c r="BS1388" s="1">
        <v>5.0</v>
      </c>
      <c r="BT1388" s="1">
        <v>5.0</v>
      </c>
      <c r="BU1388" s="1">
        <v>5.0</v>
      </c>
      <c r="BV1388" s="1">
        <v>4.0</v>
      </c>
      <c r="BW1388" s="1">
        <v>5.0</v>
      </c>
      <c r="BX1388" s="1">
        <v>4.0</v>
      </c>
      <c r="BY1388" s="1">
        <v>5.0</v>
      </c>
      <c r="BZ1388" s="1">
        <v>5.0</v>
      </c>
      <c r="CA1388" s="64">
        <f t="shared" si="32"/>
        <v>200</v>
      </c>
      <c r="CB1388" s="45">
        <f t="shared" si="33"/>
        <v>14</v>
      </c>
      <c r="CC1388" s="45">
        <f t="shared" si="34"/>
        <v>9</v>
      </c>
      <c r="CD1388" s="45">
        <f t="shared" si="35"/>
        <v>12</v>
      </c>
      <c r="CE1388" s="45">
        <f t="shared" si="36"/>
        <v>34</v>
      </c>
      <c r="CF1388" s="45">
        <f t="shared" si="37"/>
        <v>34</v>
      </c>
      <c r="CG1388" s="45">
        <f t="shared" si="38"/>
        <v>8</v>
      </c>
      <c r="CH1388" s="45">
        <f t="shared" si="39"/>
        <v>35</v>
      </c>
      <c r="CI1388" s="45">
        <f t="shared" si="40"/>
        <v>0.6</v>
      </c>
      <c r="CJ1388">
        <f t="shared" si="10"/>
        <v>10</v>
      </c>
      <c r="CK1388" s="45">
        <f t="shared" si="41"/>
        <v>38</v>
      </c>
      <c r="CM1388" s="40">
        <f>VLOOKUP(CB1388,'PROMIS 57 T-Score Conversions'!Q$3:R$35,2,TRUE)</f>
        <v>30.8</v>
      </c>
      <c r="CN1388" s="44" t="str">
        <f t="shared" si="20"/>
        <v>Moderate</v>
      </c>
      <c r="CO1388" s="40">
        <f>VLOOKUP(CC1388,'PROMIS 57 T-Score Conversions'!A$3:B$35,2,TRUE)</f>
        <v>43.2</v>
      </c>
      <c r="CP1388" s="39" t="str">
        <f t="shared" si="21"/>
        <v>Normal</v>
      </c>
      <c r="CQ1388" s="40">
        <f>VLOOKUP(CD1388,'PROMIS 57 T-Score Conversions'!E$3:F$35,2,TRUE)</f>
        <v>50.9</v>
      </c>
      <c r="CR1388" s="39" t="str">
        <f t="shared" si="22"/>
        <v>Normal</v>
      </c>
      <c r="CS1388" s="40">
        <f>VLOOKUP(CE1388,'PROMIS 57 T-Score Conversions'!U$3:V$35,2,TRUE)</f>
        <v>67.5</v>
      </c>
      <c r="CT1388" s="39" t="str">
        <f t="shared" si="42"/>
        <v>Moderate</v>
      </c>
      <c r="CU1388" s="40">
        <f>VLOOKUP(CF1388,'PROMIS 57 T-Score Conversions'!Y$3:Z$35,2,TRUE)</f>
        <v>64.8</v>
      </c>
      <c r="CV1388" s="39" t="str">
        <f t="shared" si="24"/>
        <v>Moderate</v>
      </c>
      <c r="CW1388" s="40">
        <f>vlookup(CG1388,'PROMIS 57 T-Score Conversions'!M$3:N$35,2,TRUE)</f>
        <v>25.91</v>
      </c>
      <c r="CX1388" s="39" t="str">
        <f t="shared" si="25"/>
        <v>Severe</v>
      </c>
      <c r="CY1388" s="40">
        <f>VLOOKup(CH1388,'PROMIS 57 T-Score Conversions'!I$3:J$35,2,TRUE)</f>
        <v>69.2</v>
      </c>
      <c r="CZ1388" s="39" t="str">
        <f t="shared" si="26"/>
        <v>Moderate</v>
      </c>
      <c r="DA1388" s="37">
        <f>VLOOKUP(CJ1388,'PROMIS 57 T-Score Conversions'!AC$3:AD$35,2,TRUE)</f>
        <v>27.45</v>
      </c>
      <c r="DB1388" s="44" t="str">
        <f t="shared" si="30"/>
        <v>Severe</v>
      </c>
      <c r="DC1388" s="40">
        <f>VLOOKUP(CK1388,'PROMIS 57 T-Score Conversions'!AG$3:AH$35,2,TRUE)</f>
        <v>59.95</v>
      </c>
      <c r="DD1388" s="39" t="str">
        <f t="shared" si="31"/>
        <v>Mild</v>
      </c>
    </row>
    <row r="1389">
      <c r="A1389" t="b">
        <v>0</v>
      </c>
      <c r="B1389" t="b">
        <v>0</v>
      </c>
      <c r="C1389" s="20">
        <v>44337.447870625</v>
      </c>
      <c r="D1389" s="1" t="s">
        <v>704</v>
      </c>
      <c r="E1389" s="1">
        <v>2541.0</v>
      </c>
      <c r="F1389" s="1">
        <v>5.0</v>
      </c>
      <c r="G1389" s="1">
        <v>5.0</v>
      </c>
      <c r="H1389" s="1">
        <v>5.0</v>
      </c>
      <c r="I1389" s="1">
        <v>5.0</v>
      </c>
      <c r="J1389" s="1">
        <v>3.0</v>
      </c>
      <c r="K1389" s="1">
        <v>5.0</v>
      </c>
      <c r="L1389" s="1">
        <v>5.0</v>
      </c>
      <c r="M1389" s="1">
        <v>4.0</v>
      </c>
      <c r="N1389" s="1">
        <v>1.0</v>
      </c>
      <c r="O1389" s="1">
        <v>1.0</v>
      </c>
      <c r="P1389" s="1">
        <v>1.0</v>
      </c>
      <c r="Q1389" s="1">
        <v>1.0</v>
      </c>
      <c r="R1389" s="1">
        <v>1.0</v>
      </c>
      <c r="S1389" s="1">
        <v>1.0</v>
      </c>
      <c r="T1389" s="1">
        <v>1.0</v>
      </c>
      <c r="U1389" s="1">
        <v>1.0</v>
      </c>
      <c r="V1389" s="1">
        <v>1.0</v>
      </c>
      <c r="W1389" s="1">
        <v>1.0</v>
      </c>
      <c r="X1389" s="1">
        <v>1.0</v>
      </c>
      <c r="Y1389" s="1">
        <v>1.0</v>
      </c>
      <c r="Z1389" s="1">
        <v>1.0</v>
      </c>
      <c r="AA1389" s="1">
        <v>1.0</v>
      </c>
      <c r="AB1389" s="1">
        <v>1.0</v>
      </c>
      <c r="AC1389" s="1">
        <v>1.0</v>
      </c>
      <c r="AD1389" s="1">
        <v>3.0</v>
      </c>
      <c r="AE1389" s="1">
        <v>1.0</v>
      </c>
      <c r="AF1389" s="1">
        <v>2.0</v>
      </c>
      <c r="AG1389" s="1">
        <v>2.0</v>
      </c>
      <c r="AH1389" s="1">
        <v>2.0</v>
      </c>
      <c r="AI1389" s="1">
        <v>2.0</v>
      </c>
      <c r="AJ1389" s="1">
        <v>1.0</v>
      </c>
      <c r="AK1389" s="1">
        <v>1.0</v>
      </c>
      <c r="AL1389" s="1">
        <v>1.0</v>
      </c>
      <c r="AM1389" s="1">
        <v>1.0</v>
      </c>
      <c r="AN1389" s="1">
        <v>1.0</v>
      </c>
      <c r="AO1389" s="1">
        <v>1.0</v>
      </c>
      <c r="AP1389" s="1">
        <v>1.0</v>
      </c>
      <c r="AQ1389" s="1">
        <v>1.0</v>
      </c>
      <c r="AR1389" s="1">
        <v>1.0</v>
      </c>
      <c r="AS1389" s="1">
        <v>1.0</v>
      </c>
      <c r="AT1389" s="1">
        <v>3.0</v>
      </c>
      <c r="AU1389" s="1">
        <v>4.0</v>
      </c>
      <c r="AV1389" s="1">
        <v>4.0</v>
      </c>
      <c r="AW1389" s="1">
        <v>3.0</v>
      </c>
      <c r="AX1389" s="1">
        <v>3.0</v>
      </c>
      <c r="AY1389" s="1">
        <v>3.0</v>
      </c>
      <c r="AZ1389" s="1">
        <v>3.0</v>
      </c>
      <c r="BA1389" s="1">
        <v>5.0</v>
      </c>
      <c r="BB1389" s="1">
        <v>1.0</v>
      </c>
      <c r="BC1389" s="1">
        <v>1.0</v>
      </c>
      <c r="BD1389" s="1">
        <v>1.0</v>
      </c>
      <c r="BE1389" s="1">
        <v>1.0</v>
      </c>
      <c r="BF1389" s="1">
        <v>1.0</v>
      </c>
      <c r="BG1389" s="1">
        <v>1.0</v>
      </c>
      <c r="BH1389" s="1">
        <v>1.0</v>
      </c>
      <c r="BI1389" s="1">
        <v>1.0</v>
      </c>
      <c r="BJ1389" s="1">
        <v>0.0</v>
      </c>
      <c r="BK1389" s="1">
        <v>4.0</v>
      </c>
      <c r="BL1389" s="1">
        <v>3.0</v>
      </c>
      <c r="BM1389" s="1">
        <v>4.0</v>
      </c>
      <c r="BN1389" s="1">
        <v>3.0</v>
      </c>
      <c r="BO1389" s="1">
        <v>4.0</v>
      </c>
      <c r="BP1389" s="1">
        <v>4.0</v>
      </c>
      <c r="BQ1389" s="1">
        <v>4.0</v>
      </c>
      <c r="BR1389" s="1">
        <v>3.0</v>
      </c>
      <c r="BS1389" s="1">
        <v>2.0</v>
      </c>
      <c r="BT1389" s="1">
        <v>2.0</v>
      </c>
      <c r="BU1389" s="1">
        <v>1.0</v>
      </c>
      <c r="BV1389" s="1">
        <v>2.0</v>
      </c>
      <c r="BW1389" s="1">
        <v>1.0</v>
      </c>
      <c r="BX1389" s="1">
        <v>1.0</v>
      </c>
      <c r="BY1389" s="1">
        <v>2.0</v>
      </c>
      <c r="BZ1389" s="1">
        <v>2.0</v>
      </c>
      <c r="CA1389" s="64">
        <f t="shared" si="32"/>
        <v>153</v>
      </c>
      <c r="CB1389" s="45">
        <f t="shared" si="33"/>
        <v>37</v>
      </c>
      <c r="CC1389" s="45">
        <f t="shared" si="34"/>
        <v>8</v>
      </c>
      <c r="CD1389" s="45">
        <f t="shared" si="35"/>
        <v>8</v>
      </c>
      <c r="CE1389" s="45">
        <f t="shared" si="36"/>
        <v>14</v>
      </c>
      <c r="CF1389" s="45">
        <f t="shared" si="37"/>
        <v>8</v>
      </c>
      <c r="CG1389" s="45">
        <f t="shared" si="38"/>
        <v>28</v>
      </c>
      <c r="CH1389" s="45">
        <f t="shared" si="39"/>
        <v>8</v>
      </c>
      <c r="CI1389" s="45">
        <f t="shared" si="40"/>
        <v>0</v>
      </c>
      <c r="CJ1389">
        <f t="shared" si="10"/>
        <v>29</v>
      </c>
      <c r="CK1389" s="45">
        <f t="shared" si="41"/>
        <v>13</v>
      </c>
      <c r="CM1389" s="40">
        <f>VLOOKUP(CB1389,'PROMIS 57 T-Score Conversions'!Q$3:R$35,2,TRUE)</f>
        <v>49.2</v>
      </c>
      <c r="CN1389" s="44" t="str">
        <f t="shared" si="20"/>
        <v>Normal</v>
      </c>
      <c r="CO1389" s="40">
        <f>VLOOKUP(CC1389,'PROMIS 57 T-Score Conversions'!A$3:B$35,2,TRUE)</f>
        <v>37.1</v>
      </c>
      <c r="CP1389" s="39" t="str">
        <f t="shared" si="21"/>
        <v>Normal</v>
      </c>
      <c r="CQ1389" s="40">
        <f>VLOOKUP(CD1389,'PROMIS 57 T-Score Conversions'!E$3:F$35,2,TRUE)</f>
        <v>38.2</v>
      </c>
      <c r="CR1389" s="39" t="str">
        <f t="shared" si="22"/>
        <v>Normal</v>
      </c>
      <c r="CS1389" s="40">
        <f>VLOOKUP(CE1389,'PROMIS 57 T-Score Conversions'!U$3:V$35,2,TRUE)</f>
        <v>46.9</v>
      </c>
      <c r="CT1389" s="39" t="str">
        <f t="shared" si="42"/>
        <v>Normal</v>
      </c>
      <c r="CU1389" s="40">
        <f>VLOOKUP(CF1389,'PROMIS 57 T-Score Conversions'!Y$3:Z$35,2,TRUE)</f>
        <v>28.9</v>
      </c>
      <c r="CV1389" s="39" t="str">
        <f t="shared" si="24"/>
        <v>Normal</v>
      </c>
      <c r="CW1389" s="40">
        <f>vlookup(CG1389,'PROMIS 57 T-Score Conversions'!M$3:N$35,2,TRUE)</f>
        <v>48</v>
      </c>
      <c r="CX1389" s="39" t="str">
        <f t="shared" si="25"/>
        <v>Normal</v>
      </c>
      <c r="CY1389" s="40">
        <f>VLOOKup(CH1389,'PROMIS 57 T-Score Conversions'!I$3:J$35,2,TRUE)</f>
        <v>40.7</v>
      </c>
      <c r="CZ1389" s="39" t="str">
        <f t="shared" si="26"/>
        <v>Normal</v>
      </c>
      <c r="DA1389" s="37">
        <f>VLOOKUP(CJ1389,'PROMIS 57 T-Score Conversions'!AC$3:AD$35,2,TRUE)</f>
        <v>44.43</v>
      </c>
      <c r="DB1389" s="44" t="str">
        <f t="shared" si="30"/>
        <v>Mild</v>
      </c>
      <c r="DC1389" s="40">
        <f>VLOOKUP(CK1389,'PROMIS 57 T-Score Conversions'!AG$3:AH$35,2,TRUE)</f>
        <v>32.87</v>
      </c>
      <c r="DD1389" s="39" t="str">
        <f t="shared" si="31"/>
        <v>Normal</v>
      </c>
    </row>
    <row r="1390">
      <c r="A1390" t="b">
        <v>0</v>
      </c>
      <c r="B1390" t="b">
        <v>0</v>
      </c>
      <c r="C1390" s="20">
        <v>44337.62501762732</v>
      </c>
      <c r="D1390" s="1" t="s">
        <v>644</v>
      </c>
      <c r="E1390" s="1">
        <v>2501.0</v>
      </c>
      <c r="F1390" s="1">
        <v>2.0</v>
      </c>
      <c r="G1390" s="1">
        <v>2.0</v>
      </c>
      <c r="H1390" s="1">
        <v>3.0</v>
      </c>
      <c r="I1390" s="1">
        <v>3.0</v>
      </c>
      <c r="J1390" s="1">
        <v>2.0</v>
      </c>
      <c r="K1390" s="1">
        <v>2.0</v>
      </c>
      <c r="L1390" s="1">
        <v>2.0</v>
      </c>
      <c r="M1390" s="1">
        <v>1.0</v>
      </c>
      <c r="N1390" s="1">
        <v>4.0</v>
      </c>
      <c r="O1390" s="1">
        <v>5.0</v>
      </c>
      <c r="P1390" s="1">
        <v>4.0</v>
      </c>
      <c r="Q1390" s="1">
        <v>4.0</v>
      </c>
      <c r="R1390" s="1">
        <v>4.0</v>
      </c>
      <c r="S1390" s="1">
        <v>2.0</v>
      </c>
      <c r="T1390" s="1">
        <v>2.0</v>
      </c>
      <c r="U1390" s="1">
        <v>4.0</v>
      </c>
      <c r="V1390" s="1">
        <v>4.0</v>
      </c>
      <c r="W1390" s="1">
        <v>4.0</v>
      </c>
      <c r="X1390" s="1">
        <v>1.0</v>
      </c>
      <c r="Y1390" s="1">
        <v>4.0</v>
      </c>
      <c r="Z1390" s="1">
        <v>4.0</v>
      </c>
      <c r="AA1390" s="1">
        <v>4.0</v>
      </c>
      <c r="AB1390" s="1">
        <v>4.0</v>
      </c>
      <c r="AC1390" s="1">
        <v>2.0</v>
      </c>
      <c r="AD1390" s="1">
        <v>5.0</v>
      </c>
      <c r="AE1390" s="1">
        <v>5.0</v>
      </c>
      <c r="AF1390" s="1">
        <v>5.0</v>
      </c>
      <c r="AG1390" s="1">
        <v>5.0</v>
      </c>
      <c r="AH1390" s="1">
        <v>5.0</v>
      </c>
      <c r="AI1390" s="1">
        <v>4.0</v>
      </c>
      <c r="AJ1390" s="1">
        <v>5.0</v>
      </c>
      <c r="AK1390" s="1">
        <v>4.0</v>
      </c>
      <c r="AL1390" s="1">
        <v>5.0</v>
      </c>
      <c r="AM1390" s="1">
        <v>5.0</v>
      </c>
      <c r="AN1390" s="1">
        <v>5.0</v>
      </c>
      <c r="AO1390" s="1">
        <v>5.0</v>
      </c>
      <c r="AP1390" s="1">
        <v>5.0</v>
      </c>
      <c r="AQ1390" s="1">
        <v>5.0</v>
      </c>
      <c r="AR1390" s="1">
        <v>4.0</v>
      </c>
      <c r="AS1390" s="1">
        <v>5.0</v>
      </c>
      <c r="AT1390" s="1">
        <v>2.0</v>
      </c>
      <c r="AU1390" s="1">
        <v>2.0</v>
      </c>
      <c r="AV1390" s="1">
        <v>2.0</v>
      </c>
      <c r="AW1390" s="1">
        <v>2.0</v>
      </c>
      <c r="AX1390" s="1">
        <v>1.0</v>
      </c>
      <c r="AY1390" s="1">
        <v>1.0</v>
      </c>
      <c r="AZ1390" s="1">
        <v>1.0</v>
      </c>
      <c r="BA1390" s="1">
        <v>1.0</v>
      </c>
      <c r="BB1390" s="1">
        <v>4.0</v>
      </c>
      <c r="BC1390" s="1">
        <v>4.0</v>
      </c>
      <c r="BD1390" s="1">
        <v>4.0</v>
      </c>
      <c r="BE1390" s="1">
        <v>4.0</v>
      </c>
      <c r="BF1390" s="1">
        <v>5.0</v>
      </c>
      <c r="BG1390" s="1">
        <v>4.0</v>
      </c>
      <c r="BH1390" s="1">
        <v>4.0</v>
      </c>
      <c r="BI1390" s="1">
        <v>5.0</v>
      </c>
      <c r="BJ1390" s="1">
        <v>8.0</v>
      </c>
      <c r="BK1390" s="1">
        <v>1.0</v>
      </c>
      <c r="BL1390" s="1">
        <v>1.0</v>
      </c>
      <c r="BM1390" s="1">
        <v>1.0</v>
      </c>
      <c r="BN1390" s="1">
        <v>1.0</v>
      </c>
      <c r="BO1390" s="1">
        <v>2.0</v>
      </c>
      <c r="BP1390" s="1">
        <v>2.0</v>
      </c>
      <c r="BQ1390" s="1">
        <v>2.0</v>
      </c>
      <c r="BR1390" s="1">
        <v>2.0</v>
      </c>
      <c r="BS1390" s="1">
        <v>4.0</v>
      </c>
      <c r="BT1390" s="1">
        <v>4.0</v>
      </c>
      <c r="BU1390" s="1">
        <v>5.0</v>
      </c>
      <c r="BV1390" s="1">
        <v>4.0</v>
      </c>
      <c r="BW1390" s="1">
        <v>5.0</v>
      </c>
      <c r="BX1390" s="1">
        <v>5.0</v>
      </c>
      <c r="BY1390" s="1">
        <v>5.0</v>
      </c>
      <c r="BZ1390" s="1">
        <v>5.0</v>
      </c>
      <c r="CA1390" s="64">
        <f t="shared" si="32"/>
        <v>253</v>
      </c>
      <c r="CB1390" s="45">
        <f t="shared" si="33"/>
        <v>17</v>
      </c>
      <c r="CC1390" s="45">
        <f t="shared" si="34"/>
        <v>29</v>
      </c>
      <c r="CD1390" s="45">
        <f t="shared" si="35"/>
        <v>27</v>
      </c>
      <c r="CE1390" s="45">
        <f t="shared" si="36"/>
        <v>38</v>
      </c>
      <c r="CF1390" s="45">
        <f t="shared" si="37"/>
        <v>39</v>
      </c>
      <c r="CG1390" s="45">
        <f t="shared" si="38"/>
        <v>12</v>
      </c>
      <c r="CH1390" s="45">
        <f t="shared" si="39"/>
        <v>34</v>
      </c>
      <c r="CI1390" s="45">
        <f t="shared" si="40"/>
        <v>0.8</v>
      </c>
      <c r="CJ1390">
        <f t="shared" si="10"/>
        <v>12</v>
      </c>
      <c r="CK1390" s="45">
        <f t="shared" si="41"/>
        <v>37</v>
      </c>
      <c r="CM1390" s="40">
        <f>VLOOKUP(CB1390,'PROMIS 57 T-Score Conversions'!Q$3:R$35,2,TRUE)</f>
        <v>33.2</v>
      </c>
      <c r="CN1390" s="44" t="str">
        <f t="shared" si="20"/>
        <v>Moderate</v>
      </c>
      <c r="CO1390" s="40">
        <f>VLOOKUP(CC1390,'PROMIS 57 T-Score Conversions'!A$3:B$35,2,TRUE)</f>
        <v>67.7</v>
      </c>
      <c r="CP1390" s="39" t="str">
        <f t="shared" si="21"/>
        <v>Severe</v>
      </c>
      <c r="CQ1390" s="40">
        <f>VLOOKUP(CD1390,'PROMIS 57 T-Score Conversions'!E$3:F$35,2,TRUE)</f>
        <v>64.9</v>
      </c>
      <c r="CR1390" s="39" t="str">
        <f t="shared" si="22"/>
        <v>Moderate</v>
      </c>
      <c r="CS1390" s="40">
        <f>VLOOKUP(CE1390,'PROMIS 57 T-Score Conversions'!U$3:V$35,2,TRUE)</f>
        <v>72.4</v>
      </c>
      <c r="CT1390" s="39" t="str">
        <f t="shared" si="42"/>
        <v>Severe</v>
      </c>
      <c r="CU1390" s="40">
        <f>VLOOKUP(CF1390,'PROMIS 57 T-Score Conversions'!Y$3:Z$35,2,TRUE)</f>
        <v>73</v>
      </c>
      <c r="CV1390" s="39" t="str">
        <f t="shared" si="24"/>
        <v>Severe</v>
      </c>
      <c r="CW1390" s="40">
        <f>vlookup(CG1390,'PROMIS 57 T-Score Conversions'!M$3:N$35,2,TRUE)</f>
        <v>33.6</v>
      </c>
      <c r="CX1390" s="39" t="str">
        <f t="shared" si="25"/>
        <v>Moderate</v>
      </c>
      <c r="CY1390" s="40">
        <f>VLOOKup(CH1390,'PROMIS 57 T-Score Conversions'!I$3:J$35,2,TRUE)</f>
        <v>68.4</v>
      </c>
      <c r="CZ1390" s="39" t="str">
        <f t="shared" si="26"/>
        <v>Moderate</v>
      </c>
      <c r="DA1390" s="37">
        <f>VLOOKUP(CJ1390,'PROMIS 57 T-Score Conversions'!AC$3:AD$35,2,TRUE)</f>
        <v>30.11</v>
      </c>
      <c r="DB1390" s="44" t="str">
        <f t="shared" si="30"/>
        <v>Moderate</v>
      </c>
      <c r="DC1390" s="40">
        <f>VLOOKUP(CK1390,'PROMIS 57 T-Score Conversions'!AG$3:AH$35,2,TRUE)</f>
        <v>58.03</v>
      </c>
      <c r="DD1390" s="39" t="str">
        <f t="shared" si="31"/>
        <v>Mild</v>
      </c>
    </row>
    <row r="1391">
      <c r="A1391" t="b">
        <v>0</v>
      </c>
      <c r="B1391" t="b">
        <v>0</v>
      </c>
      <c r="C1391" s="20">
        <v>44337.71165556713</v>
      </c>
      <c r="D1391" s="1" t="s">
        <v>573</v>
      </c>
      <c r="E1391" s="1">
        <v>2435.0</v>
      </c>
      <c r="F1391" s="1">
        <v>3.0</v>
      </c>
      <c r="G1391" s="1">
        <v>3.0</v>
      </c>
      <c r="H1391" s="1">
        <v>3.0</v>
      </c>
      <c r="I1391" s="1">
        <v>3.0</v>
      </c>
      <c r="J1391" s="1">
        <v>2.0</v>
      </c>
      <c r="K1391" s="1">
        <v>3.0</v>
      </c>
      <c r="L1391" s="1">
        <v>3.0</v>
      </c>
      <c r="M1391" s="1">
        <v>2.0</v>
      </c>
      <c r="N1391" s="1">
        <v>2.0</v>
      </c>
      <c r="O1391" s="1">
        <v>4.0</v>
      </c>
      <c r="P1391" s="1">
        <v>3.0</v>
      </c>
      <c r="Q1391" s="1">
        <v>3.0</v>
      </c>
      <c r="R1391" s="1">
        <v>3.0</v>
      </c>
      <c r="S1391" s="1">
        <v>4.0</v>
      </c>
      <c r="T1391" s="1">
        <v>3.0</v>
      </c>
      <c r="U1391" s="1">
        <v>3.0</v>
      </c>
      <c r="V1391" s="1">
        <v>1.0</v>
      </c>
      <c r="W1391" s="1">
        <v>1.0</v>
      </c>
      <c r="X1391" s="1">
        <v>2.0</v>
      </c>
      <c r="Y1391" s="1">
        <v>2.0</v>
      </c>
      <c r="Z1391" s="1">
        <v>2.0</v>
      </c>
      <c r="AA1391" s="1">
        <v>2.0</v>
      </c>
      <c r="AB1391" s="1">
        <v>2.0</v>
      </c>
      <c r="AC1391" s="1">
        <v>2.0</v>
      </c>
      <c r="AD1391" s="1">
        <v>4.0</v>
      </c>
      <c r="AE1391" s="1">
        <v>4.0</v>
      </c>
      <c r="AF1391" s="1">
        <v>4.0</v>
      </c>
      <c r="AG1391" s="1">
        <v>3.0</v>
      </c>
      <c r="AH1391" s="1">
        <v>4.0</v>
      </c>
      <c r="AI1391" s="1">
        <v>4.0</v>
      </c>
      <c r="AJ1391" s="1">
        <v>4.0</v>
      </c>
      <c r="AK1391" s="1">
        <v>4.0</v>
      </c>
      <c r="AL1391" s="1">
        <v>4.0</v>
      </c>
      <c r="AM1391" s="1">
        <v>4.0</v>
      </c>
      <c r="AN1391" s="1">
        <v>4.0</v>
      </c>
      <c r="AO1391" s="1">
        <v>4.0</v>
      </c>
      <c r="AP1391" s="1">
        <v>4.0</v>
      </c>
      <c r="AQ1391" s="1">
        <v>4.0</v>
      </c>
      <c r="AR1391" s="1">
        <v>4.0</v>
      </c>
      <c r="AS1391" s="1">
        <v>4.0</v>
      </c>
      <c r="AT1391" s="1">
        <v>3.0</v>
      </c>
      <c r="AU1391" s="1">
        <v>3.0</v>
      </c>
      <c r="AV1391" s="1">
        <v>3.0</v>
      </c>
      <c r="AW1391" s="1">
        <v>3.0</v>
      </c>
      <c r="AX1391" s="1">
        <v>3.0</v>
      </c>
      <c r="AY1391" s="1">
        <v>3.0</v>
      </c>
      <c r="AZ1391" s="1">
        <v>3.0</v>
      </c>
      <c r="BA1391" s="1">
        <v>3.0</v>
      </c>
      <c r="BB1391" s="1">
        <v>4.0</v>
      </c>
      <c r="BC1391" s="1">
        <v>4.0</v>
      </c>
      <c r="BD1391" s="1">
        <v>4.0</v>
      </c>
      <c r="BE1391" s="1">
        <v>4.0</v>
      </c>
      <c r="BF1391" s="1">
        <v>4.0</v>
      </c>
      <c r="BG1391" s="1">
        <v>4.0</v>
      </c>
      <c r="BH1391" s="1">
        <v>4.0</v>
      </c>
      <c r="BI1391" s="1">
        <v>4.0</v>
      </c>
      <c r="BJ1391" s="1">
        <v>7.0</v>
      </c>
      <c r="BK1391" s="1">
        <v>3.0</v>
      </c>
      <c r="BL1391" s="1">
        <v>3.0</v>
      </c>
      <c r="BM1391" s="1">
        <v>3.0</v>
      </c>
      <c r="BN1391" s="1">
        <v>3.0</v>
      </c>
      <c r="BO1391" s="1">
        <v>3.0</v>
      </c>
      <c r="BP1391" s="1">
        <v>3.0</v>
      </c>
      <c r="BQ1391" s="1">
        <v>2.0</v>
      </c>
      <c r="BR1391" s="1">
        <v>2.0</v>
      </c>
      <c r="BS1391" s="1">
        <v>3.0</v>
      </c>
      <c r="BT1391" s="1">
        <v>4.0</v>
      </c>
      <c r="BU1391" s="1">
        <v>4.0</v>
      </c>
      <c r="BV1391" s="1">
        <v>4.0</v>
      </c>
      <c r="BW1391" s="1">
        <v>4.0</v>
      </c>
      <c r="BX1391" s="1">
        <v>4.0</v>
      </c>
      <c r="BY1391" s="1">
        <v>5.0</v>
      </c>
      <c r="BZ1391" s="1">
        <v>4.0</v>
      </c>
      <c r="CA1391" s="64">
        <f t="shared" si="32"/>
        <v>241</v>
      </c>
      <c r="CB1391" s="45">
        <f t="shared" si="33"/>
        <v>22</v>
      </c>
      <c r="CC1391" s="45">
        <f t="shared" si="34"/>
        <v>25</v>
      </c>
      <c r="CD1391" s="45">
        <f t="shared" si="35"/>
        <v>14</v>
      </c>
      <c r="CE1391" s="45">
        <f t="shared" si="36"/>
        <v>31</v>
      </c>
      <c r="CF1391" s="45">
        <f t="shared" si="37"/>
        <v>32</v>
      </c>
      <c r="CG1391" s="45">
        <f t="shared" si="38"/>
        <v>24</v>
      </c>
      <c r="CH1391" s="45">
        <f t="shared" si="39"/>
        <v>32</v>
      </c>
      <c r="CI1391" s="45">
        <f t="shared" si="40"/>
        <v>0.7</v>
      </c>
      <c r="CJ1391">
        <f t="shared" si="10"/>
        <v>22</v>
      </c>
      <c r="CK1391" s="45">
        <f t="shared" si="41"/>
        <v>32</v>
      </c>
      <c r="CM1391" s="40">
        <f>VLOOKUP(CB1391,'PROMIS 57 T-Score Conversions'!Q$3:R$35,2,TRUE)</f>
        <v>36.7</v>
      </c>
      <c r="CN1391" s="44" t="str">
        <f t="shared" si="20"/>
        <v>Moderate</v>
      </c>
      <c r="CO1391" s="40">
        <f>VLOOKUP(CC1391,'PROMIS 57 T-Score Conversions'!A$3:B$35,2,TRUE)</f>
        <v>63.5</v>
      </c>
      <c r="CP1391" s="39" t="str">
        <f t="shared" si="21"/>
        <v>Moderate</v>
      </c>
      <c r="CQ1391" s="40">
        <f>VLOOKUP(CD1391,'PROMIS 57 T-Score Conversions'!E$3:F$35,2,TRUE)</f>
        <v>53.2</v>
      </c>
      <c r="CR1391" s="39" t="str">
        <f t="shared" si="22"/>
        <v>Normal</v>
      </c>
      <c r="CS1391" s="40">
        <f>VLOOKUP(CE1391,'PROMIS 57 T-Score Conversions'!U$3:V$35,2,TRUE)</f>
        <v>64.3</v>
      </c>
      <c r="CT1391" s="39" t="str">
        <f t="shared" si="42"/>
        <v>Moderate</v>
      </c>
      <c r="CU1391" s="40">
        <f>VLOOKUP(CF1391,'PROMIS 57 T-Score Conversions'!Y$3:Z$35,2,TRUE)</f>
        <v>62.6</v>
      </c>
      <c r="CV1391" s="39" t="str">
        <f t="shared" si="24"/>
        <v>Moderate</v>
      </c>
      <c r="CW1391" s="40">
        <f>vlookup(CG1391,'PROMIS 57 T-Score Conversions'!M$3:N$35,2,TRUE)</f>
        <v>44</v>
      </c>
      <c r="CX1391" s="39" t="str">
        <f t="shared" si="25"/>
        <v>Mild</v>
      </c>
      <c r="CY1391" s="40">
        <f>VLOOKup(CH1391,'PROMIS 57 T-Score Conversions'!I$3:J$35,2,TRUE)</f>
        <v>66.9</v>
      </c>
      <c r="CZ1391" s="39" t="str">
        <f t="shared" si="26"/>
        <v>Moderate</v>
      </c>
      <c r="DA1391" s="37">
        <f>VLOOKUP(CJ1391,'PROMIS 57 T-Score Conversions'!AC$3:AD$35,2,TRUE)</f>
        <v>38.71</v>
      </c>
      <c r="DB1391" s="44" t="str">
        <f t="shared" si="30"/>
        <v>Moderate</v>
      </c>
      <c r="DC1391" s="40">
        <f>VLOOKUP(CK1391,'PROMIS 57 T-Score Conversions'!AG$3:AH$35,2,TRUE)</f>
        <v>51.29</v>
      </c>
      <c r="DD1391" s="39" t="str">
        <f t="shared" si="31"/>
        <v>Normal</v>
      </c>
    </row>
    <row r="1392">
      <c r="A1392" t="b">
        <v>0</v>
      </c>
      <c r="B1392" t="b">
        <v>0</v>
      </c>
      <c r="C1392" s="20">
        <v>44337.86821373843</v>
      </c>
      <c r="D1392" s="1" t="s">
        <v>488</v>
      </c>
      <c r="E1392" s="1">
        <v>2248.0</v>
      </c>
      <c r="F1392" s="1">
        <v>3.0</v>
      </c>
      <c r="G1392" s="1">
        <v>3.0</v>
      </c>
      <c r="H1392" s="1">
        <v>3.0</v>
      </c>
      <c r="I1392" s="1">
        <v>3.0</v>
      </c>
      <c r="J1392" s="1">
        <v>1.0</v>
      </c>
      <c r="K1392" s="1">
        <v>2.0</v>
      </c>
      <c r="L1392" s="1">
        <v>2.0</v>
      </c>
      <c r="M1392" s="1">
        <v>1.0</v>
      </c>
      <c r="N1392" s="1">
        <v>2.0</v>
      </c>
      <c r="O1392" s="1">
        <v>2.0</v>
      </c>
      <c r="P1392" s="1">
        <v>2.0</v>
      </c>
      <c r="Q1392" s="1">
        <v>4.0</v>
      </c>
      <c r="R1392" s="1">
        <v>3.0</v>
      </c>
      <c r="S1392" s="1">
        <v>4.0</v>
      </c>
      <c r="T1392" s="1">
        <v>3.0</v>
      </c>
      <c r="U1392" s="1">
        <v>4.0</v>
      </c>
      <c r="V1392" s="1">
        <v>2.0</v>
      </c>
      <c r="W1392" s="1">
        <v>2.0</v>
      </c>
      <c r="X1392" s="1">
        <v>3.0</v>
      </c>
      <c r="Y1392" s="1">
        <v>1.0</v>
      </c>
      <c r="Z1392" s="1">
        <v>2.0</v>
      </c>
      <c r="AA1392" s="1">
        <v>2.0</v>
      </c>
      <c r="AB1392" s="1">
        <v>1.0</v>
      </c>
      <c r="AC1392" s="1">
        <v>2.0</v>
      </c>
      <c r="AD1392" s="1">
        <v>4.0</v>
      </c>
      <c r="AE1392" s="1">
        <v>3.0</v>
      </c>
      <c r="AF1392" s="1">
        <v>3.0</v>
      </c>
      <c r="AG1392" s="1">
        <v>4.0</v>
      </c>
      <c r="AH1392" s="1">
        <v>4.0</v>
      </c>
      <c r="AI1392" s="1">
        <v>4.0</v>
      </c>
      <c r="AJ1392" s="1">
        <v>4.0</v>
      </c>
      <c r="AK1392" s="1">
        <v>4.0</v>
      </c>
      <c r="AL1392" s="1">
        <v>3.0</v>
      </c>
      <c r="AM1392" s="1">
        <v>4.0</v>
      </c>
      <c r="AN1392" s="1">
        <v>4.0</v>
      </c>
      <c r="AO1392" s="1">
        <v>1.0</v>
      </c>
      <c r="AP1392" s="1">
        <v>5.0</v>
      </c>
      <c r="AQ1392" s="1">
        <v>2.0</v>
      </c>
      <c r="AR1392" s="1">
        <v>1.0</v>
      </c>
      <c r="AS1392" s="1">
        <v>4.0</v>
      </c>
      <c r="AT1392" s="1">
        <v>2.0</v>
      </c>
      <c r="AU1392" s="1">
        <v>2.0</v>
      </c>
      <c r="AV1392" s="1">
        <v>2.0</v>
      </c>
      <c r="AW1392" s="1">
        <v>2.0</v>
      </c>
      <c r="AX1392" s="1">
        <v>2.0</v>
      </c>
      <c r="AY1392" s="1">
        <v>2.0</v>
      </c>
      <c r="AZ1392" s="1">
        <v>2.0</v>
      </c>
      <c r="BA1392" s="1">
        <v>2.0</v>
      </c>
      <c r="BB1392" s="1">
        <v>4.0</v>
      </c>
      <c r="BC1392" s="1">
        <v>4.0</v>
      </c>
      <c r="BD1392" s="1">
        <v>4.0</v>
      </c>
      <c r="BE1392" s="1">
        <v>4.0</v>
      </c>
      <c r="BF1392" s="1">
        <v>4.0</v>
      </c>
      <c r="BG1392" s="1">
        <v>4.0</v>
      </c>
      <c r="BH1392" s="1">
        <v>4.0</v>
      </c>
      <c r="BI1392" s="1">
        <v>4.0</v>
      </c>
      <c r="BJ1392" s="1">
        <v>7.0</v>
      </c>
      <c r="BK1392" s="1">
        <v>1.0</v>
      </c>
      <c r="BL1392" s="1">
        <v>2.0</v>
      </c>
      <c r="BM1392" s="1">
        <v>1.0</v>
      </c>
      <c r="BN1392" s="1">
        <v>1.0</v>
      </c>
      <c r="BO1392" s="1">
        <v>3.0</v>
      </c>
      <c r="BP1392" s="1">
        <v>2.0</v>
      </c>
      <c r="BQ1392" s="1">
        <v>2.0</v>
      </c>
      <c r="BR1392" s="1">
        <v>2.0</v>
      </c>
      <c r="BS1392" s="1">
        <v>4.0</v>
      </c>
      <c r="BT1392" s="1">
        <v>4.0</v>
      </c>
      <c r="BU1392" s="1">
        <v>4.0</v>
      </c>
      <c r="BV1392" s="1">
        <v>3.0</v>
      </c>
      <c r="BW1392" s="1">
        <v>4.0</v>
      </c>
      <c r="BX1392" s="1">
        <v>4.0</v>
      </c>
      <c r="BY1392" s="1">
        <v>5.0</v>
      </c>
      <c r="BZ1392" s="1">
        <v>4.0</v>
      </c>
      <c r="CA1392" s="64">
        <f t="shared" si="32"/>
        <v>212</v>
      </c>
      <c r="CB1392" s="45">
        <f t="shared" si="33"/>
        <v>18</v>
      </c>
      <c r="CC1392" s="45">
        <f t="shared" si="34"/>
        <v>24</v>
      </c>
      <c r="CD1392" s="45">
        <f t="shared" si="35"/>
        <v>15</v>
      </c>
      <c r="CE1392" s="45">
        <f t="shared" si="36"/>
        <v>30</v>
      </c>
      <c r="CF1392" s="45">
        <f t="shared" si="37"/>
        <v>24</v>
      </c>
      <c r="CG1392" s="45">
        <f t="shared" si="38"/>
        <v>16</v>
      </c>
      <c r="CH1392" s="45">
        <f t="shared" si="39"/>
        <v>32</v>
      </c>
      <c r="CI1392" s="45">
        <f t="shared" si="40"/>
        <v>0.7</v>
      </c>
      <c r="CJ1392">
        <f t="shared" si="10"/>
        <v>14</v>
      </c>
      <c r="CK1392" s="45">
        <f t="shared" si="41"/>
        <v>32</v>
      </c>
      <c r="CM1392" s="40">
        <f>VLOOKUP(CB1392,'PROMIS 57 T-Score Conversions'!Q$3:R$35,2,TRUE)</f>
        <v>34</v>
      </c>
      <c r="CN1392" s="44" t="str">
        <f t="shared" si="20"/>
        <v>Moderate</v>
      </c>
      <c r="CO1392" s="40">
        <f>VLOOKUP(CC1392,'PROMIS 57 T-Score Conversions'!A$3:B$35,2,TRUE)</f>
        <v>62.5</v>
      </c>
      <c r="CP1392" s="39" t="str">
        <f t="shared" si="21"/>
        <v>Moderate</v>
      </c>
      <c r="CQ1392" s="40">
        <f>VLOOKUP(CD1392,'PROMIS 57 T-Score Conversions'!E$3:F$35,2,TRUE)</f>
        <v>54.1</v>
      </c>
      <c r="CR1392" s="39" t="str">
        <f t="shared" si="22"/>
        <v>Normal</v>
      </c>
      <c r="CS1392" s="40">
        <f>VLOOKUP(CE1392,'PROMIS 57 T-Score Conversions'!U$3:V$35,2,TRUE)</f>
        <v>63.3</v>
      </c>
      <c r="CT1392" s="39" t="str">
        <f t="shared" si="42"/>
        <v>Moderate</v>
      </c>
      <c r="CU1392" s="40">
        <f>VLOOKUP(CF1392,'PROMIS 57 T-Score Conversions'!Y$3:Z$35,2,TRUE)</f>
        <v>54.3</v>
      </c>
      <c r="CV1392" s="39" t="str">
        <f t="shared" si="24"/>
        <v>Normal</v>
      </c>
      <c r="CW1392" s="40">
        <f>vlookup(CG1392,'PROMIS 57 T-Score Conversions'!M$3:N$35,2,TRUE)</f>
        <v>36.9</v>
      </c>
      <c r="CX1392" s="39" t="str">
        <f t="shared" si="25"/>
        <v>Moderate</v>
      </c>
      <c r="CY1392" s="40">
        <f>VLOOKup(CH1392,'PROMIS 57 T-Score Conversions'!I$3:J$35,2,TRUE)</f>
        <v>66.9</v>
      </c>
      <c r="CZ1392" s="39" t="str">
        <f t="shared" si="26"/>
        <v>Moderate</v>
      </c>
      <c r="DA1392" s="37">
        <f>VLOOKUP(CJ1392,'PROMIS 57 T-Score Conversions'!AC$3:AD$35,2,TRUE)</f>
        <v>32.15</v>
      </c>
      <c r="DB1392" s="44" t="str">
        <f t="shared" si="30"/>
        <v>Moderate</v>
      </c>
      <c r="DC1392" s="40">
        <f>VLOOKUP(CK1392,'PROMIS 57 T-Score Conversions'!AG$3:AH$35,2,TRUE)</f>
        <v>51.29</v>
      </c>
      <c r="DD1392" s="39" t="str">
        <f t="shared" si="31"/>
        <v>Normal</v>
      </c>
    </row>
    <row r="1393">
      <c r="A1393" t="b">
        <v>0</v>
      </c>
      <c r="B1393" t="b">
        <v>0</v>
      </c>
      <c r="C1393" s="20">
        <v>44339.756489155094</v>
      </c>
      <c r="D1393" s="1" t="s">
        <v>481</v>
      </c>
      <c r="E1393" s="1">
        <v>2305.0</v>
      </c>
      <c r="F1393" s="1">
        <v>3.0</v>
      </c>
      <c r="G1393" s="1">
        <v>2.0</v>
      </c>
      <c r="H1393" s="1">
        <v>5.0</v>
      </c>
      <c r="I1393" s="1">
        <v>4.0</v>
      </c>
      <c r="J1393" s="1">
        <v>1.0</v>
      </c>
      <c r="K1393" s="1">
        <v>3.0</v>
      </c>
      <c r="L1393" s="1">
        <v>3.0</v>
      </c>
      <c r="M1393" s="1">
        <v>1.0</v>
      </c>
      <c r="N1393" s="1">
        <v>2.0</v>
      </c>
      <c r="O1393" s="1">
        <v>2.0</v>
      </c>
      <c r="P1393" s="1">
        <v>3.0</v>
      </c>
      <c r="Q1393" s="1">
        <v>4.0</v>
      </c>
      <c r="R1393" s="1">
        <v>3.0</v>
      </c>
      <c r="S1393" s="1">
        <v>2.0</v>
      </c>
      <c r="T1393" s="1">
        <v>2.0</v>
      </c>
      <c r="U1393" s="1">
        <v>4.0</v>
      </c>
      <c r="V1393" s="1">
        <v>1.0</v>
      </c>
      <c r="W1393" s="1">
        <v>1.0</v>
      </c>
      <c r="X1393" s="1">
        <v>4.0</v>
      </c>
      <c r="Y1393" s="1">
        <v>1.0</v>
      </c>
      <c r="Z1393" s="1">
        <v>1.0</v>
      </c>
      <c r="AA1393" s="1">
        <v>3.0</v>
      </c>
      <c r="AB1393" s="1">
        <v>5.0</v>
      </c>
      <c r="AC1393" s="1">
        <v>2.0</v>
      </c>
      <c r="AD1393" s="1">
        <v>3.0</v>
      </c>
      <c r="AE1393" s="1">
        <v>4.0</v>
      </c>
      <c r="AF1393" s="1">
        <v>4.0</v>
      </c>
      <c r="AG1393" s="1">
        <v>3.0</v>
      </c>
      <c r="AH1393" s="1">
        <v>4.0</v>
      </c>
      <c r="AI1393" s="1">
        <v>4.0</v>
      </c>
      <c r="AJ1393" s="1">
        <v>5.0</v>
      </c>
      <c r="AK1393" s="1">
        <v>4.0</v>
      </c>
      <c r="AL1393" s="1">
        <v>4.0</v>
      </c>
      <c r="AM1393" s="1">
        <v>5.0</v>
      </c>
      <c r="AN1393" s="1">
        <v>4.0</v>
      </c>
      <c r="AO1393" s="1">
        <v>4.0</v>
      </c>
      <c r="AP1393" s="1">
        <v>5.0</v>
      </c>
      <c r="AQ1393" s="1">
        <v>3.0</v>
      </c>
      <c r="AR1393" s="1">
        <v>2.0</v>
      </c>
      <c r="AS1393" s="1">
        <v>5.0</v>
      </c>
      <c r="AT1393" s="1">
        <v>3.0</v>
      </c>
      <c r="AU1393" s="1">
        <v>3.0</v>
      </c>
      <c r="AV1393" s="1">
        <v>1.0</v>
      </c>
      <c r="AW1393" s="1">
        <v>2.0</v>
      </c>
      <c r="AX1393" s="1">
        <v>2.0</v>
      </c>
      <c r="AY1393" s="1">
        <v>2.0</v>
      </c>
      <c r="AZ1393" s="1">
        <v>2.0</v>
      </c>
      <c r="BA1393" s="1">
        <v>1.0</v>
      </c>
      <c r="BB1393" s="1">
        <v>4.0</v>
      </c>
      <c r="BC1393" s="1">
        <v>4.0</v>
      </c>
      <c r="BD1393" s="1">
        <v>3.0</v>
      </c>
      <c r="BE1393" s="1">
        <v>4.0</v>
      </c>
      <c r="BF1393" s="1">
        <v>4.0</v>
      </c>
      <c r="BG1393" s="1">
        <v>4.0</v>
      </c>
      <c r="BH1393" s="1">
        <v>4.0</v>
      </c>
      <c r="BI1393" s="1">
        <v>3.0</v>
      </c>
      <c r="BJ1393" s="1">
        <v>3.0</v>
      </c>
      <c r="BK1393" s="1">
        <v>2.0</v>
      </c>
      <c r="BL1393" s="1">
        <v>3.0</v>
      </c>
      <c r="BM1393" s="1">
        <v>3.0</v>
      </c>
      <c r="BN1393" s="1">
        <v>2.0</v>
      </c>
      <c r="BO1393" s="1">
        <v>2.0</v>
      </c>
      <c r="BP1393" s="1">
        <v>2.0</v>
      </c>
      <c r="BQ1393" s="1">
        <v>3.0</v>
      </c>
      <c r="BR1393" s="1">
        <v>3.0</v>
      </c>
      <c r="BS1393" s="1">
        <v>3.0</v>
      </c>
      <c r="BT1393" s="1">
        <v>3.0</v>
      </c>
      <c r="BU1393" s="1">
        <v>4.0</v>
      </c>
      <c r="BV1393" s="1">
        <v>3.0</v>
      </c>
      <c r="BW1393" s="1">
        <v>4.0</v>
      </c>
      <c r="BX1393" s="1">
        <v>2.0</v>
      </c>
      <c r="BY1393" s="1">
        <v>4.0</v>
      </c>
      <c r="BZ1393" s="1">
        <v>3.0</v>
      </c>
      <c r="CA1393" s="64">
        <f t="shared" si="32"/>
        <v>220</v>
      </c>
      <c r="CB1393" s="45">
        <f t="shared" si="33"/>
        <v>22</v>
      </c>
      <c r="CC1393" s="45">
        <f t="shared" si="34"/>
        <v>22</v>
      </c>
      <c r="CD1393" s="45">
        <f t="shared" si="35"/>
        <v>18</v>
      </c>
      <c r="CE1393" s="45">
        <f t="shared" si="36"/>
        <v>31</v>
      </c>
      <c r="CF1393" s="45">
        <f t="shared" si="37"/>
        <v>32</v>
      </c>
      <c r="CG1393" s="45">
        <f t="shared" si="38"/>
        <v>16</v>
      </c>
      <c r="CH1393" s="45">
        <f t="shared" si="39"/>
        <v>30</v>
      </c>
      <c r="CI1393" s="45">
        <f t="shared" si="40"/>
        <v>0.3</v>
      </c>
      <c r="CJ1393">
        <f t="shared" si="10"/>
        <v>20</v>
      </c>
      <c r="CK1393" s="45">
        <f t="shared" si="41"/>
        <v>26</v>
      </c>
      <c r="CM1393" s="40">
        <f>VLOOKUP(CB1393,'PROMIS 57 T-Score Conversions'!Q$3:R$35,2,TRUE)</f>
        <v>36.7</v>
      </c>
      <c r="CN1393" s="44" t="str">
        <f t="shared" si="20"/>
        <v>Moderate</v>
      </c>
      <c r="CO1393" s="40">
        <f>VLOOKUP(CC1393,'PROMIS 57 T-Score Conversions'!A$3:B$35,2,TRUE)</f>
        <v>60.4</v>
      </c>
      <c r="CP1393" s="39" t="str">
        <f t="shared" si="21"/>
        <v>Moderate</v>
      </c>
      <c r="CQ1393" s="40">
        <f>VLOOKUP(CD1393,'PROMIS 57 T-Score Conversions'!E$3:F$35,2,TRUE)</f>
        <v>56.8</v>
      </c>
      <c r="CR1393" s="39" t="str">
        <f t="shared" si="22"/>
        <v>Mild</v>
      </c>
      <c r="CS1393" s="40">
        <f>VLOOKUP(CE1393,'PROMIS 57 T-Score Conversions'!U$3:V$35,2,TRUE)</f>
        <v>64.3</v>
      </c>
      <c r="CT1393" s="39" t="str">
        <f t="shared" si="42"/>
        <v>Moderate</v>
      </c>
      <c r="CU1393" s="40">
        <f>VLOOKUP(CF1393,'PROMIS 57 T-Score Conversions'!Y$3:Z$35,2,TRUE)</f>
        <v>62.6</v>
      </c>
      <c r="CV1393" s="39" t="str">
        <f t="shared" si="24"/>
        <v>Moderate</v>
      </c>
      <c r="CW1393" s="40">
        <f>vlookup(CG1393,'PROMIS 57 T-Score Conversions'!M$3:N$35,2,TRUE)</f>
        <v>36.9</v>
      </c>
      <c r="CX1393" s="39" t="str">
        <f t="shared" si="25"/>
        <v>Moderate</v>
      </c>
      <c r="CY1393" s="40">
        <f>VLOOKup(CH1393,'PROMIS 57 T-Score Conversions'!I$3:J$35,2,TRUE)</f>
        <v>65.5</v>
      </c>
      <c r="CZ1393" s="39" t="str">
        <f t="shared" si="26"/>
        <v>Moderate</v>
      </c>
      <c r="DA1393" s="37">
        <f>VLOOKUP(CJ1393,'PROMIS 57 T-Score Conversions'!AC$3:AD$35,2,TRUE)</f>
        <v>37.15</v>
      </c>
      <c r="DB1393" s="44" t="str">
        <f t="shared" si="30"/>
        <v>Moderate</v>
      </c>
      <c r="DC1393" s="40">
        <f>VLOOKUP(CK1393,'PROMIS 57 T-Score Conversions'!AG$3:AH$35,2,TRUE)</f>
        <v>45.27</v>
      </c>
      <c r="DD1393" s="39" t="str">
        <f t="shared" si="31"/>
        <v>Normal</v>
      </c>
    </row>
    <row r="1394">
      <c r="A1394" t="b">
        <v>0</v>
      </c>
      <c r="B1394" t="b">
        <v>0</v>
      </c>
      <c r="C1394" s="20">
        <v>44339.800944930554</v>
      </c>
      <c r="D1394" s="1" t="s">
        <v>543</v>
      </c>
      <c r="E1394" s="1">
        <v>2378.0</v>
      </c>
      <c r="F1394" s="1">
        <v>3.0</v>
      </c>
      <c r="G1394" s="1">
        <v>3.0</v>
      </c>
      <c r="H1394" s="1">
        <v>4.0</v>
      </c>
      <c r="I1394" s="1">
        <v>4.0</v>
      </c>
      <c r="J1394" s="1">
        <v>3.0</v>
      </c>
      <c r="K1394" s="1">
        <v>3.0</v>
      </c>
      <c r="L1394" s="1">
        <v>3.0</v>
      </c>
      <c r="M1394" s="1">
        <v>3.0</v>
      </c>
      <c r="N1394" s="1">
        <v>4.0</v>
      </c>
      <c r="O1394" s="1">
        <v>4.0</v>
      </c>
      <c r="P1394" s="1">
        <v>3.0</v>
      </c>
      <c r="Q1394" s="1">
        <v>3.0</v>
      </c>
      <c r="R1394" s="1">
        <v>2.0</v>
      </c>
      <c r="S1394" s="1">
        <v>4.0</v>
      </c>
      <c r="T1394" s="1">
        <v>4.0</v>
      </c>
      <c r="U1394" s="1">
        <v>4.0</v>
      </c>
      <c r="V1394" s="1">
        <v>3.0</v>
      </c>
      <c r="W1394" s="1">
        <v>3.0</v>
      </c>
      <c r="X1394" s="1">
        <v>5.0</v>
      </c>
      <c r="Y1394" s="1">
        <v>4.0</v>
      </c>
      <c r="Z1394" s="1">
        <v>3.0</v>
      </c>
      <c r="AA1394" s="1">
        <v>5.0</v>
      </c>
      <c r="AB1394" s="1">
        <v>4.0</v>
      </c>
      <c r="AC1394" s="1">
        <v>3.0</v>
      </c>
      <c r="AD1394" s="1">
        <v>5.0</v>
      </c>
      <c r="AE1394" s="1">
        <v>5.0</v>
      </c>
      <c r="AF1394" s="1">
        <v>3.0</v>
      </c>
      <c r="AG1394" s="1">
        <v>3.0</v>
      </c>
      <c r="AH1394" s="1">
        <v>4.0</v>
      </c>
      <c r="AI1394" s="1">
        <v>3.0</v>
      </c>
      <c r="AJ1394" s="1">
        <v>3.0</v>
      </c>
      <c r="AK1394" s="1">
        <v>3.0</v>
      </c>
      <c r="AL1394" s="1">
        <v>5.0</v>
      </c>
      <c r="AM1394" s="1">
        <v>3.0</v>
      </c>
      <c r="AN1394" s="1">
        <v>4.0</v>
      </c>
      <c r="AO1394" s="1">
        <v>4.0</v>
      </c>
      <c r="AP1394" s="1">
        <v>4.0</v>
      </c>
      <c r="AQ1394" s="1">
        <v>3.0</v>
      </c>
      <c r="AR1394" s="1">
        <v>3.0</v>
      </c>
      <c r="AS1394" s="1">
        <v>3.0</v>
      </c>
      <c r="AT1394" s="1">
        <v>4.0</v>
      </c>
      <c r="AU1394" s="1">
        <v>3.0</v>
      </c>
      <c r="AV1394" s="1">
        <v>3.0</v>
      </c>
      <c r="AW1394" s="1">
        <v>3.0</v>
      </c>
      <c r="AX1394" s="1">
        <v>3.0</v>
      </c>
      <c r="AY1394" s="1">
        <v>3.0</v>
      </c>
      <c r="AZ1394" s="1">
        <v>3.0</v>
      </c>
      <c r="BA1394" s="1">
        <v>3.0</v>
      </c>
      <c r="BB1394" s="1">
        <v>3.0</v>
      </c>
      <c r="BC1394" s="1">
        <v>3.0</v>
      </c>
      <c r="BD1394" s="1">
        <v>3.0</v>
      </c>
      <c r="BE1394" s="1">
        <v>3.0</v>
      </c>
      <c r="BF1394" s="1">
        <v>3.0</v>
      </c>
      <c r="BG1394" s="1">
        <v>4.0</v>
      </c>
      <c r="BH1394" s="1">
        <v>4.0</v>
      </c>
      <c r="BI1394" s="1">
        <v>3.0</v>
      </c>
      <c r="BJ1394" s="1">
        <v>8.0</v>
      </c>
      <c r="BK1394" s="1">
        <v>3.0</v>
      </c>
      <c r="BL1394" s="1">
        <v>2.0</v>
      </c>
      <c r="BM1394" s="1">
        <v>2.0</v>
      </c>
      <c r="BN1394" s="1">
        <v>2.0</v>
      </c>
      <c r="BO1394" s="1">
        <v>2.0</v>
      </c>
      <c r="BP1394" s="1">
        <v>2.0</v>
      </c>
      <c r="BQ1394" s="1">
        <v>3.0</v>
      </c>
      <c r="BR1394" s="1">
        <v>3.0</v>
      </c>
      <c r="BS1394" s="1">
        <v>3.0</v>
      </c>
      <c r="BT1394" s="1">
        <v>3.0</v>
      </c>
      <c r="BU1394" s="1">
        <v>3.0</v>
      </c>
      <c r="BV1394" s="1">
        <v>3.0</v>
      </c>
      <c r="BW1394" s="1">
        <v>3.0</v>
      </c>
      <c r="BX1394" s="1">
        <v>3.0</v>
      </c>
      <c r="BY1394" s="1">
        <v>3.0</v>
      </c>
      <c r="BZ1394" s="1">
        <v>3.0</v>
      </c>
      <c r="CA1394" s="64">
        <f t="shared" si="32"/>
        <v>244</v>
      </c>
      <c r="CB1394" s="45">
        <f t="shared" si="33"/>
        <v>26</v>
      </c>
      <c r="CC1394" s="45">
        <f t="shared" si="34"/>
        <v>28</v>
      </c>
      <c r="CD1394" s="45">
        <f t="shared" si="35"/>
        <v>30</v>
      </c>
      <c r="CE1394" s="45">
        <f t="shared" si="36"/>
        <v>29</v>
      </c>
      <c r="CF1394" s="45">
        <f t="shared" si="37"/>
        <v>29</v>
      </c>
      <c r="CG1394" s="45">
        <f t="shared" si="38"/>
        <v>25</v>
      </c>
      <c r="CH1394" s="45">
        <f t="shared" si="39"/>
        <v>26</v>
      </c>
      <c r="CI1394" s="45">
        <f t="shared" si="40"/>
        <v>0.8</v>
      </c>
      <c r="CJ1394">
        <f t="shared" si="10"/>
        <v>19</v>
      </c>
      <c r="CK1394" s="45">
        <f t="shared" si="41"/>
        <v>24</v>
      </c>
      <c r="CM1394" s="40">
        <f>VLOOKUP(CB1394,'PROMIS 57 T-Score Conversions'!Q$3:R$35,2,TRUE)</f>
        <v>39.5</v>
      </c>
      <c r="CN1394" s="44" t="str">
        <f t="shared" si="20"/>
        <v>Moderate</v>
      </c>
      <c r="CO1394" s="40">
        <f>VLOOKUP(CC1394,'PROMIS 57 T-Score Conversions'!A$3:B$35,2,TRUE)</f>
        <v>66.6</v>
      </c>
      <c r="CP1394" s="39" t="str">
        <f t="shared" si="21"/>
        <v>Severe</v>
      </c>
      <c r="CQ1394" s="40">
        <f>VLOOKUP(CD1394,'PROMIS 57 T-Score Conversions'!E$3:F$35,2,TRUE)</f>
        <v>67.7</v>
      </c>
      <c r="CR1394" s="39" t="str">
        <f t="shared" si="22"/>
        <v>Moderate</v>
      </c>
      <c r="CS1394" s="40">
        <f>VLOOKUP(CE1394,'PROMIS 57 T-Score Conversions'!U$3:V$35,2,TRUE)</f>
        <v>62.3</v>
      </c>
      <c r="CT1394" s="39" t="str">
        <f t="shared" si="42"/>
        <v>Moderate</v>
      </c>
      <c r="CU1394" s="40">
        <f>VLOOKUP(CF1394,'PROMIS 57 T-Score Conversions'!Y$3:Z$35,2,TRUE)</f>
        <v>59.4</v>
      </c>
      <c r="CV1394" s="39" t="str">
        <f t="shared" si="24"/>
        <v>Mild</v>
      </c>
      <c r="CW1394" s="40">
        <f>vlookup(CG1394,'PROMIS 57 T-Score Conversions'!M$3:N$35,2,TRUE)</f>
        <v>45</v>
      </c>
      <c r="CX1394" s="39" t="str">
        <f t="shared" si="25"/>
        <v>Normal</v>
      </c>
      <c r="CY1394" s="40">
        <f>VLOOKup(CH1394,'PROMIS 57 T-Score Conversions'!I$3:J$35,2,TRUE)</f>
        <v>62.8</v>
      </c>
      <c r="CZ1394" s="39" t="str">
        <f t="shared" si="26"/>
        <v>Moderate</v>
      </c>
      <c r="DA1394" s="37">
        <f>VLOOKUP(CJ1394,'PROMIS 57 T-Score Conversions'!AC$3:AD$35,2,TRUE)</f>
        <v>36.36</v>
      </c>
      <c r="DB1394" s="44" t="str">
        <f t="shared" si="30"/>
        <v>Moderate</v>
      </c>
      <c r="DC1394" s="40">
        <f>VLOOKUP(CK1394,'PROMIS 57 T-Score Conversions'!AG$3:AH$35,2,TRUE)</f>
        <v>43.42</v>
      </c>
      <c r="DD1394" s="39" t="str">
        <f t="shared" si="31"/>
        <v>Normal</v>
      </c>
    </row>
    <row r="1395">
      <c r="A1395" t="b">
        <v>0</v>
      </c>
      <c r="B1395" t="b">
        <v>0</v>
      </c>
      <c r="C1395" s="20">
        <v>44340.83482228009</v>
      </c>
      <c r="D1395" s="1" t="s">
        <v>676</v>
      </c>
      <c r="E1395" s="1">
        <v>2543.0</v>
      </c>
      <c r="F1395" s="1">
        <v>3.0</v>
      </c>
      <c r="G1395" s="1">
        <v>4.0</v>
      </c>
      <c r="H1395" s="1">
        <v>5.0</v>
      </c>
      <c r="I1395" s="1">
        <v>4.0</v>
      </c>
      <c r="J1395" s="1">
        <v>3.0</v>
      </c>
      <c r="K1395" s="1">
        <v>4.0</v>
      </c>
      <c r="L1395" s="1">
        <v>4.0</v>
      </c>
      <c r="M1395" s="1">
        <v>4.0</v>
      </c>
      <c r="N1395" s="1">
        <v>1.0</v>
      </c>
      <c r="O1395" s="1">
        <v>1.0</v>
      </c>
      <c r="P1395" s="1">
        <v>1.0</v>
      </c>
      <c r="Q1395" s="1">
        <v>3.0</v>
      </c>
      <c r="R1395" s="1">
        <v>2.0</v>
      </c>
      <c r="S1395" s="1">
        <v>1.0</v>
      </c>
      <c r="T1395" s="1">
        <v>1.0</v>
      </c>
      <c r="U1395" s="1">
        <v>1.0</v>
      </c>
      <c r="V1395" s="1">
        <v>1.0</v>
      </c>
      <c r="W1395" s="1">
        <v>1.0</v>
      </c>
      <c r="X1395" s="1">
        <v>3.0</v>
      </c>
      <c r="Y1395" s="1">
        <v>1.0</v>
      </c>
      <c r="Z1395" s="1">
        <v>1.0</v>
      </c>
      <c r="AA1395" s="1">
        <v>2.0</v>
      </c>
      <c r="AB1395" s="1">
        <v>3.0</v>
      </c>
      <c r="AC1395" s="1">
        <v>1.0</v>
      </c>
      <c r="AD1395" s="1">
        <v>3.0</v>
      </c>
      <c r="AE1395" s="1">
        <v>3.0</v>
      </c>
      <c r="AF1395" s="1">
        <v>3.0</v>
      </c>
      <c r="AG1395" s="1">
        <v>3.0</v>
      </c>
      <c r="AH1395" s="1">
        <v>3.0</v>
      </c>
      <c r="AI1395" s="1">
        <v>3.0</v>
      </c>
      <c r="AJ1395" s="1">
        <v>2.0</v>
      </c>
      <c r="AK1395" s="1">
        <v>2.0</v>
      </c>
      <c r="AL1395" s="1">
        <v>2.0</v>
      </c>
      <c r="AM1395" s="1">
        <v>2.0</v>
      </c>
      <c r="AN1395" s="1">
        <v>2.0</v>
      </c>
      <c r="AO1395" s="1">
        <v>2.0</v>
      </c>
      <c r="AP1395" s="1">
        <v>2.0</v>
      </c>
      <c r="AQ1395" s="1">
        <v>1.0</v>
      </c>
      <c r="AR1395" s="1">
        <v>1.0</v>
      </c>
      <c r="AS1395" s="1">
        <v>3.0</v>
      </c>
      <c r="AT1395" s="1">
        <v>2.0</v>
      </c>
      <c r="AU1395" s="1">
        <v>2.0</v>
      </c>
      <c r="AV1395" s="1">
        <v>1.0</v>
      </c>
      <c r="AW1395" s="1">
        <v>2.0</v>
      </c>
      <c r="AX1395" s="1">
        <v>2.0</v>
      </c>
      <c r="AY1395" s="1">
        <v>2.0</v>
      </c>
      <c r="AZ1395" s="1">
        <v>2.0</v>
      </c>
      <c r="BA1395" s="1">
        <v>2.0</v>
      </c>
      <c r="BB1395" s="1">
        <v>2.0</v>
      </c>
      <c r="BC1395" s="1">
        <v>2.0</v>
      </c>
      <c r="BD1395" s="1">
        <v>3.0</v>
      </c>
      <c r="BE1395" s="1">
        <v>2.0</v>
      </c>
      <c r="BF1395" s="1">
        <v>3.0</v>
      </c>
      <c r="BG1395" s="1">
        <v>2.0</v>
      </c>
      <c r="BH1395" s="1">
        <v>2.0</v>
      </c>
      <c r="BI1395" s="1">
        <v>2.0</v>
      </c>
      <c r="BJ1395" s="1">
        <v>2.0</v>
      </c>
      <c r="BK1395" s="1">
        <v>3.0</v>
      </c>
      <c r="BL1395" s="1">
        <v>4.0</v>
      </c>
      <c r="BM1395" s="1">
        <v>3.0</v>
      </c>
      <c r="BN1395" s="1">
        <v>4.0</v>
      </c>
      <c r="BO1395" s="1">
        <v>4.0</v>
      </c>
      <c r="BP1395" s="1">
        <v>3.0</v>
      </c>
      <c r="BQ1395" s="1">
        <v>4.0</v>
      </c>
      <c r="BR1395" s="1">
        <v>3.0</v>
      </c>
      <c r="BS1395" s="1">
        <v>2.0</v>
      </c>
      <c r="BT1395" s="1">
        <v>4.0</v>
      </c>
      <c r="BU1395" s="1">
        <v>2.0</v>
      </c>
      <c r="BV1395" s="1">
        <v>2.0</v>
      </c>
      <c r="BW1395" s="1">
        <v>4.0</v>
      </c>
      <c r="BX1395" s="1">
        <v>1.0</v>
      </c>
      <c r="BY1395" s="1">
        <v>2.0</v>
      </c>
      <c r="BZ1395" s="1">
        <v>2.0</v>
      </c>
      <c r="CA1395" s="64">
        <f t="shared" si="32"/>
        <v>174</v>
      </c>
      <c r="CB1395" s="45">
        <f t="shared" si="33"/>
        <v>31</v>
      </c>
      <c r="CC1395" s="45">
        <f t="shared" si="34"/>
        <v>11</v>
      </c>
      <c r="CD1395" s="45">
        <f t="shared" si="35"/>
        <v>13</v>
      </c>
      <c r="CE1395" s="45">
        <f t="shared" si="36"/>
        <v>22</v>
      </c>
      <c r="CF1395" s="45">
        <f t="shared" si="37"/>
        <v>15</v>
      </c>
      <c r="CG1395" s="45">
        <f t="shared" si="38"/>
        <v>15</v>
      </c>
      <c r="CH1395" s="45">
        <f t="shared" si="39"/>
        <v>18</v>
      </c>
      <c r="CI1395" s="45">
        <f t="shared" si="40"/>
        <v>0.2</v>
      </c>
      <c r="CJ1395">
        <f t="shared" si="10"/>
        <v>28</v>
      </c>
      <c r="CK1395" s="45">
        <f t="shared" si="41"/>
        <v>19</v>
      </c>
      <c r="CM1395" s="40">
        <f>VLOOKUP(CB1395,'PROMIS 57 T-Score Conversions'!Q$3:R$35,2,TRUE)</f>
        <v>43.1</v>
      </c>
      <c r="CN1395" s="44" t="str">
        <f t="shared" si="20"/>
        <v>Mild</v>
      </c>
      <c r="CO1395" s="40">
        <f>VLOOKUP(CC1395,'PROMIS 57 T-Score Conversions'!A$3:B$35,2,TRUE)</f>
        <v>47.8</v>
      </c>
      <c r="CP1395" s="39" t="str">
        <f t="shared" si="21"/>
        <v>Normal</v>
      </c>
      <c r="CQ1395" s="40">
        <f>VLOOKUP(CD1395,'PROMIS 57 T-Score Conversions'!E$3:F$35,2,TRUE)</f>
        <v>52.1</v>
      </c>
      <c r="CR1395" s="39" t="str">
        <f t="shared" si="22"/>
        <v>Normal</v>
      </c>
      <c r="CS1395" s="40">
        <f>VLOOKUP(CE1395,'PROMIS 57 T-Score Conversions'!U$3:V$35,2,TRUE)</f>
        <v>55.6</v>
      </c>
      <c r="CT1395" s="39" t="str">
        <f t="shared" si="42"/>
        <v>Mild</v>
      </c>
      <c r="CU1395" s="40">
        <f>VLOOKUP(CF1395,'PROMIS 57 T-Score Conversions'!Y$3:Z$35,2,TRUE)</f>
        <v>44.2</v>
      </c>
      <c r="CV1395" s="39" t="str">
        <f t="shared" si="24"/>
        <v>Normal</v>
      </c>
      <c r="CW1395" s="40">
        <f>vlookup(CG1395,'PROMIS 57 T-Score Conversions'!M$3:N$35,2,TRUE)</f>
        <v>36.2</v>
      </c>
      <c r="CX1395" s="39" t="str">
        <f t="shared" si="25"/>
        <v>Moderate</v>
      </c>
      <c r="CY1395" s="40">
        <f>VLOOKup(CH1395,'PROMIS 57 T-Score Conversions'!I$3:J$35,2,TRUE)</f>
        <v>58.1</v>
      </c>
      <c r="CZ1395" s="39" t="str">
        <f t="shared" si="26"/>
        <v>Mild</v>
      </c>
      <c r="DA1395" s="37">
        <f>VLOOKUP(CJ1395,'PROMIS 57 T-Score Conversions'!AC$3:AD$35,2,TRUE)</f>
        <v>43.57</v>
      </c>
      <c r="DB1395" s="44" t="str">
        <f t="shared" si="30"/>
        <v>Mild</v>
      </c>
      <c r="DC1395" s="40">
        <f>VLOOKUP(CK1395,'PROMIS 57 T-Score Conversions'!AG$3:AH$35,2,TRUE)</f>
        <v>38.9</v>
      </c>
      <c r="DD1395" s="39" t="str">
        <f t="shared" si="31"/>
        <v>Normal</v>
      </c>
    </row>
    <row r="1396">
      <c r="A1396" t="b">
        <v>0</v>
      </c>
      <c r="B1396" t="b">
        <v>0</v>
      </c>
      <c r="C1396" s="20">
        <v>44340.929548796295</v>
      </c>
      <c r="D1396" s="1" t="s">
        <v>556</v>
      </c>
      <c r="E1396" s="1">
        <v>2407.0</v>
      </c>
      <c r="F1396" s="1">
        <v>5.0</v>
      </c>
      <c r="G1396" s="1">
        <v>5.0</v>
      </c>
      <c r="H1396" s="1">
        <v>5.0</v>
      </c>
      <c r="I1396" s="1">
        <v>4.0</v>
      </c>
      <c r="J1396" s="1">
        <v>5.0</v>
      </c>
      <c r="K1396" s="1">
        <v>5.0</v>
      </c>
      <c r="L1396" s="1">
        <v>5.0</v>
      </c>
      <c r="M1396" s="1">
        <v>4.0</v>
      </c>
      <c r="N1396" s="1">
        <v>2.0</v>
      </c>
      <c r="O1396" s="1">
        <v>1.0</v>
      </c>
      <c r="P1396" s="1">
        <v>1.0</v>
      </c>
      <c r="Q1396" s="1">
        <v>1.0</v>
      </c>
      <c r="R1396" s="1">
        <v>1.0</v>
      </c>
      <c r="S1396" s="1">
        <v>1.0</v>
      </c>
      <c r="T1396" s="1">
        <v>2.0</v>
      </c>
      <c r="U1396" s="1">
        <v>2.0</v>
      </c>
      <c r="V1396" s="1">
        <v>1.0</v>
      </c>
      <c r="W1396" s="1">
        <v>1.0</v>
      </c>
      <c r="X1396" s="1">
        <v>1.0</v>
      </c>
      <c r="Y1396" s="1">
        <v>1.0</v>
      </c>
      <c r="Z1396" s="1">
        <v>1.0</v>
      </c>
      <c r="AA1396" s="1">
        <v>2.0</v>
      </c>
      <c r="AB1396" s="1">
        <v>1.0</v>
      </c>
      <c r="AC1396" s="1">
        <v>1.0</v>
      </c>
      <c r="AD1396" s="1">
        <v>3.0</v>
      </c>
      <c r="AE1396" s="1">
        <v>2.0</v>
      </c>
      <c r="AF1396" s="1">
        <v>2.0</v>
      </c>
      <c r="AG1396" s="1">
        <v>2.0</v>
      </c>
      <c r="AH1396" s="1">
        <v>3.0</v>
      </c>
      <c r="AI1396" s="1">
        <v>1.0</v>
      </c>
      <c r="AJ1396" s="1">
        <v>2.0</v>
      </c>
      <c r="AK1396" s="1">
        <v>2.0</v>
      </c>
      <c r="AL1396" s="1">
        <v>3.0</v>
      </c>
      <c r="AM1396" s="1">
        <v>3.0</v>
      </c>
      <c r="AN1396" s="1">
        <v>4.0</v>
      </c>
      <c r="AO1396" s="1">
        <v>5.0</v>
      </c>
      <c r="AP1396" s="1">
        <v>4.0</v>
      </c>
      <c r="AQ1396" s="1">
        <v>5.0</v>
      </c>
      <c r="AR1396" s="1">
        <v>5.0</v>
      </c>
      <c r="AS1396" s="1">
        <v>3.0</v>
      </c>
      <c r="AT1396" s="1">
        <v>5.0</v>
      </c>
      <c r="AU1396" s="1">
        <v>5.0</v>
      </c>
      <c r="AV1396" s="1">
        <v>3.0</v>
      </c>
      <c r="AW1396" s="1">
        <v>5.0</v>
      </c>
      <c r="AX1396" s="1">
        <v>5.0</v>
      </c>
      <c r="AY1396" s="1">
        <v>5.0</v>
      </c>
      <c r="AZ1396" s="1">
        <v>5.0</v>
      </c>
      <c r="BA1396" s="1">
        <v>3.0</v>
      </c>
      <c r="BB1396" s="1">
        <v>2.0</v>
      </c>
      <c r="BC1396" s="1">
        <v>2.0</v>
      </c>
      <c r="BD1396" s="1">
        <v>1.0</v>
      </c>
      <c r="BE1396" s="1">
        <v>1.0</v>
      </c>
      <c r="BF1396" s="1">
        <v>1.0</v>
      </c>
      <c r="BG1396" s="1">
        <v>1.0</v>
      </c>
      <c r="BH1396" s="1">
        <v>2.0</v>
      </c>
      <c r="BI1396" s="1">
        <v>2.0</v>
      </c>
      <c r="BJ1396" s="1">
        <v>3.0</v>
      </c>
      <c r="BK1396" s="1">
        <v>2.0</v>
      </c>
      <c r="BL1396" s="1">
        <v>3.0</v>
      </c>
      <c r="BM1396" s="1">
        <v>3.0</v>
      </c>
      <c r="BN1396" s="1">
        <v>3.0</v>
      </c>
      <c r="BO1396" s="1">
        <v>3.0</v>
      </c>
      <c r="BP1396" s="1">
        <v>2.0</v>
      </c>
      <c r="BQ1396" s="1">
        <v>3.0</v>
      </c>
      <c r="BR1396" s="1">
        <v>3.0</v>
      </c>
      <c r="BS1396" s="1">
        <v>3.0</v>
      </c>
      <c r="BT1396" s="1">
        <v>2.0</v>
      </c>
      <c r="BU1396" s="1">
        <v>3.0</v>
      </c>
      <c r="BV1396" s="1">
        <v>3.0</v>
      </c>
      <c r="BW1396" s="1">
        <v>2.0</v>
      </c>
      <c r="BX1396" s="1">
        <v>1.0</v>
      </c>
      <c r="BY1396" s="1">
        <v>2.0</v>
      </c>
      <c r="BZ1396" s="1">
        <v>3.0</v>
      </c>
      <c r="CA1396" s="64">
        <f t="shared" si="32"/>
        <v>199</v>
      </c>
      <c r="CB1396" s="45">
        <f t="shared" si="33"/>
        <v>38</v>
      </c>
      <c r="CC1396" s="45">
        <f t="shared" si="34"/>
        <v>11</v>
      </c>
      <c r="CD1396" s="45">
        <f t="shared" si="35"/>
        <v>9</v>
      </c>
      <c r="CE1396" s="45">
        <f t="shared" si="36"/>
        <v>17</v>
      </c>
      <c r="CF1396" s="45">
        <f t="shared" si="37"/>
        <v>32</v>
      </c>
      <c r="CG1396" s="45">
        <f t="shared" si="38"/>
        <v>36</v>
      </c>
      <c r="CH1396" s="45">
        <f t="shared" si="39"/>
        <v>12</v>
      </c>
      <c r="CI1396" s="45">
        <f t="shared" si="40"/>
        <v>0.3</v>
      </c>
      <c r="CJ1396">
        <f t="shared" si="10"/>
        <v>22</v>
      </c>
      <c r="CK1396" s="45">
        <f t="shared" si="41"/>
        <v>19</v>
      </c>
      <c r="CM1396" s="40">
        <f>VLOOKUP(CB1396,'PROMIS 57 T-Score Conversions'!Q$3:R$35,2,TRUE)</f>
        <v>50.8</v>
      </c>
      <c r="CN1396" s="44" t="str">
        <f t="shared" si="20"/>
        <v>Normal</v>
      </c>
      <c r="CO1396" s="40">
        <f>VLOOKUP(CC1396,'PROMIS 57 T-Score Conversions'!A$3:B$35,2,TRUE)</f>
        <v>47.8</v>
      </c>
      <c r="CP1396" s="39" t="str">
        <f t="shared" si="21"/>
        <v>Normal</v>
      </c>
      <c r="CQ1396" s="40">
        <f>VLOOKUP(CD1396,'PROMIS 57 T-Score Conversions'!E$3:F$35,2,TRUE)</f>
        <v>44.7</v>
      </c>
      <c r="CR1396" s="39" t="str">
        <f t="shared" si="22"/>
        <v>Normal</v>
      </c>
      <c r="CS1396" s="40">
        <f>VLOOKUP(CE1396,'PROMIS 57 T-Score Conversions'!U$3:V$35,2,TRUE)</f>
        <v>50.4</v>
      </c>
      <c r="CT1396" s="39" t="str">
        <f t="shared" si="42"/>
        <v>Normal</v>
      </c>
      <c r="CU1396" s="40">
        <f>VLOOKUP(CF1396,'PROMIS 57 T-Score Conversions'!Y$3:Z$35,2,TRUE)</f>
        <v>62.6</v>
      </c>
      <c r="CV1396" s="39" t="str">
        <f t="shared" si="24"/>
        <v>Moderate</v>
      </c>
      <c r="CW1396" s="40">
        <f>vlookup(CG1396,'PROMIS 57 T-Score Conversions'!M$3:N$35,2,TRUE)</f>
        <v>55.7</v>
      </c>
      <c r="CX1396" s="39" t="str">
        <f t="shared" si="25"/>
        <v>Normal</v>
      </c>
      <c r="CY1396" s="40">
        <f>VLOOKup(CH1396,'PROMIS 57 T-Score Conversions'!I$3:J$35,2,TRUE)</f>
        <v>52.3</v>
      </c>
      <c r="CZ1396" s="39" t="str">
        <f t="shared" si="26"/>
        <v>Normal</v>
      </c>
      <c r="DA1396" s="37">
        <f>VLOOKUP(CJ1396,'PROMIS 57 T-Score Conversions'!AC$3:AD$35,2,TRUE)</f>
        <v>38.71</v>
      </c>
      <c r="DB1396" s="44" t="str">
        <f t="shared" si="30"/>
        <v>Moderate</v>
      </c>
      <c r="DC1396" s="40">
        <f>VLOOKUP(CK1396,'PROMIS 57 T-Score Conversions'!AG$3:AH$35,2,TRUE)</f>
        <v>38.9</v>
      </c>
      <c r="DD1396" s="39" t="str">
        <f t="shared" si="31"/>
        <v>Normal</v>
      </c>
    </row>
    <row r="1397">
      <c r="A1397" t="b">
        <v>0</v>
      </c>
      <c r="B1397" t="b">
        <v>0</v>
      </c>
      <c r="C1397" s="20">
        <v>44341.42241774306</v>
      </c>
      <c r="D1397" s="1" t="s">
        <v>705</v>
      </c>
      <c r="E1397" s="1">
        <v>2358.0</v>
      </c>
      <c r="F1397" s="1">
        <v>2.0</v>
      </c>
      <c r="G1397" s="1">
        <v>5.0</v>
      </c>
      <c r="H1397" s="1">
        <v>5.0</v>
      </c>
      <c r="I1397" s="1">
        <v>3.0</v>
      </c>
      <c r="J1397" s="1">
        <v>1.0</v>
      </c>
      <c r="K1397" s="1">
        <v>3.0</v>
      </c>
      <c r="L1397" s="1">
        <v>3.0</v>
      </c>
      <c r="M1397" s="1">
        <v>1.0</v>
      </c>
      <c r="N1397" s="1">
        <v>2.0</v>
      </c>
      <c r="O1397" s="1">
        <v>3.0</v>
      </c>
      <c r="P1397" s="1">
        <v>2.0</v>
      </c>
      <c r="Q1397" s="1">
        <v>2.0</v>
      </c>
      <c r="R1397" s="1">
        <v>2.0</v>
      </c>
      <c r="S1397" s="1">
        <v>2.0</v>
      </c>
      <c r="T1397" s="1">
        <v>2.0</v>
      </c>
      <c r="U1397" s="1">
        <v>2.0</v>
      </c>
      <c r="V1397" s="1">
        <v>1.0</v>
      </c>
      <c r="W1397" s="1">
        <v>2.0</v>
      </c>
      <c r="X1397" s="1">
        <v>2.0</v>
      </c>
      <c r="Y1397" s="1">
        <v>1.0</v>
      </c>
      <c r="Z1397" s="1">
        <v>2.0</v>
      </c>
      <c r="AA1397" s="1">
        <v>2.0</v>
      </c>
      <c r="AB1397" s="1">
        <v>2.0</v>
      </c>
      <c r="AC1397" s="1">
        <v>2.0</v>
      </c>
      <c r="AD1397" s="1">
        <v>3.0</v>
      </c>
      <c r="AE1397" s="1">
        <v>3.0</v>
      </c>
      <c r="AF1397" s="1">
        <v>3.0</v>
      </c>
      <c r="AG1397" s="1">
        <v>3.0</v>
      </c>
      <c r="AH1397" s="1">
        <v>3.0</v>
      </c>
      <c r="AI1397" s="1">
        <v>3.0</v>
      </c>
      <c r="AJ1397" s="1">
        <v>4.0</v>
      </c>
      <c r="AK1397" s="1">
        <v>3.0</v>
      </c>
      <c r="AL1397" s="1">
        <v>4.0</v>
      </c>
      <c r="AM1397" s="1">
        <v>5.0</v>
      </c>
      <c r="AN1397" s="1">
        <v>5.0</v>
      </c>
      <c r="AO1397" s="1">
        <v>1.0</v>
      </c>
      <c r="AP1397" s="1">
        <v>4.0</v>
      </c>
      <c r="AQ1397" s="1">
        <v>1.0</v>
      </c>
      <c r="AR1397" s="1">
        <v>1.0</v>
      </c>
      <c r="AS1397" s="1">
        <v>5.0</v>
      </c>
      <c r="AT1397" s="1">
        <v>3.0</v>
      </c>
      <c r="AU1397" s="1">
        <v>3.0</v>
      </c>
      <c r="AV1397" s="1">
        <v>3.0</v>
      </c>
      <c r="AW1397" s="1">
        <v>3.0</v>
      </c>
      <c r="AX1397" s="1">
        <v>2.0</v>
      </c>
      <c r="AY1397" s="1">
        <v>2.0</v>
      </c>
      <c r="AZ1397" s="1">
        <v>3.0</v>
      </c>
      <c r="BA1397" s="1">
        <v>3.0</v>
      </c>
      <c r="BB1397" s="1">
        <v>4.0</v>
      </c>
      <c r="BC1397" s="1">
        <v>4.0</v>
      </c>
      <c r="BD1397" s="1">
        <v>4.0</v>
      </c>
      <c r="BE1397" s="1">
        <v>4.0</v>
      </c>
      <c r="BF1397" s="1">
        <v>4.0</v>
      </c>
      <c r="BG1397" s="1">
        <v>4.0</v>
      </c>
      <c r="BH1397" s="1">
        <v>4.0</v>
      </c>
      <c r="BI1397" s="1">
        <v>3.0</v>
      </c>
      <c r="BJ1397" s="1">
        <v>6.0</v>
      </c>
      <c r="BK1397" s="1">
        <v>4.0</v>
      </c>
      <c r="BL1397" s="1">
        <v>4.0</v>
      </c>
      <c r="BM1397" s="1">
        <v>4.0</v>
      </c>
      <c r="BN1397" s="1">
        <v>4.0</v>
      </c>
      <c r="BO1397" s="1">
        <v>4.0</v>
      </c>
      <c r="BP1397" s="1">
        <v>4.0</v>
      </c>
      <c r="BQ1397" s="1">
        <v>4.0</v>
      </c>
      <c r="BR1397" s="1">
        <v>4.0</v>
      </c>
      <c r="BS1397" s="1">
        <v>2.0</v>
      </c>
      <c r="BT1397" s="1">
        <v>2.0</v>
      </c>
      <c r="BU1397" s="1">
        <v>2.0</v>
      </c>
      <c r="BV1397" s="1">
        <v>2.0</v>
      </c>
      <c r="BW1397" s="1">
        <v>2.0</v>
      </c>
      <c r="BX1397" s="1">
        <v>2.0</v>
      </c>
      <c r="BY1397" s="1">
        <v>2.0</v>
      </c>
      <c r="BZ1397" s="1">
        <v>2.0</v>
      </c>
      <c r="CA1397" s="64">
        <f t="shared" si="32"/>
        <v>212</v>
      </c>
      <c r="CB1397" s="45">
        <f t="shared" si="33"/>
        <v>23</v>
      </c>
      <c r="CC1397" s="45">
        <f t="shared" si="34"/>
        <v>17</v>
      </c>
      <c r="CD1397" s="45">
        <f t="shared" si="35"/>
        <v>14</v>
      </c>
      <c r="CE1397" s="45">
        <f t="shared" si="36"/>
        <v>25</v>
      </c>
      <c r="CF1397" s="45">
        <f t="shared" si="37"/>
        <v>26</v>
      </c>
      <c r="CG1397" s="45">
        <f t="shared" si="38"/>
        <v>22</v>
      </c>
      <c r="CH1397" s="45">
        <f t="shared" si="39"/>
        <v>31</v>
      </c>
      <c r="CI1397" s="45">
        <f t="shared" si="40"/>
        <v>0.6</v>
      </c>
      <c r="CJ1397">
        <f t="shared" si="10"/>
        <v>32</v>
      </c>
      <c r="CK1397" s="45">
        <f t="shared" si="41"/>
        <v>16</v>
      </c>
      <c r="CM1397" s="40">
        <f>VLOOKUP(CB1397,'PROMIS 57 T-Score Conversions'!Q$3:R$35,2,TRUE)</f>
        <v>37.4</v>
      </c>
      <c r="CN1397" s="44" t="str">
        <f t="shared" si="20"/>
        <v>Moderate</v>
      </c>
      <c r="CO1397" s="40">
        <f>VLOOKUP(CC1397,'PROMIS 57 T-Score Conversions'!A$3:B$35,2,TRUE)</f>
        <v>55.4</v>
      </c>
      <c r="CP1397" s="39" t="str">
        <f t="shared" si="21"/>
        <v>Moderate</v>
      </c>
      <c r="CQ1397" s="40">
        <f>VLOOKUP(CD1397,'PROMIS 57 T-Score Conversions'!E$3:F$35,2,TRUE)</f>
        <v>53.2</v>
      </c>
      <c r="CR1397" s="39" t="str">
        <f t="shared" si="22"/>
        <v>Normal</v>
      </c>
      <c r="CS1397" s="40">
        <f>VLOOKUP(CE1397,'PROMIS 57 T-Score Conversions'!U$3:V$35,2,TRUE)</f>
        <v>58.5</v>
      </c>
      <c r="CT1397" s="39" t="str">
        <f t="shared" si="42"/>
        <v>Mild</v>
      </c>
      <c r="CU1397" s="40">
        <f>VLOOKUP(CF1397,'PROMIS 57 T-Score Conversions'!Y$3:Z$35,2,TRUE)</f>
        <v>56.3</v>
      </c>
      <c r="CV1397" s="39" t="str">
        <f t="shared" si="24"/>
        <v>Mild</v>
      </c>
      <c r="CW1397" s="40">
        <f>vlookup(CG1397,'PROMIS 57 T-Score Conversions'!M$3:N$35,2,TRUE)</f>
        <v>42</v>
      </c>
      <c r="CX1397" s="39" t="str">
        <f t="shared" si="25"/>
        <v>Mild</v>
      </c>
      <c r="CY1397" s="40">
        <f>VLOOKup(CH1397,'PROMIS 57 T-Score Conversions'!I$3:J$35,2,TRUE)</f>
        <v>66.2</v>
      </c>
      <c r="CZ1397" s="39" t="str">
        <f t="shared" si="26"/>
        <v>Moderate</v>
      </c>
      <c r="DA1397" s="37">
        <f>VLOOKUP(CJ1397,'PROMIS 57 T-Score Conversions'!AC$3:AD$35,2,TRUE)</f>
        <v>47.17</v>
      </c>
      <c r="DB1397" s="44" t="str">
        <f t="shared" si="30"/>
        <v>Normal</v>
      </c>
      <c r="DC1397" s="40">
        <f>VLOOKUP(CK1397,'PROMIS 57 T-Score Conversions'!AG$3:AH$35,2,TRUE)</f>
        <v>36.07</v>
      </c>
      <c r="DD1397" s="39" t="str">
        <f t="shared" si="31"/>
        <v>Normal</v>
      </c>
    </row>
    <row r="1398">
      <c r="A1398" t="b">
        <v>0</v>
      </c>
      <c r="B1398" t="b">
        <v>0</v>
      </c>
      <c r="C1398" s="20">
        <v>44341.72472252315</v>
      </c>
      <c r="D1398" s="1" t="s">
        <v>706</v>
      </c>
      <c r="E1398" s="1">
        <v>2570.0</v>
      </c>
      <c r="F1398" s="1">
        <v>1.0</v>
      </c>
      <c r="G1398" s="1">
        <v>3.0</v>
      </c>
      <c r="H1398" s="1">
        <v>2.0</v>
      </c>
      <c r="I1398" s="1">
        <v>1.0</v>
      </c>
      <c r="J1398" s="1">
        <v>1.0</v>
      </c>
      <c r="K1398" s="1">
        <v>1.0</v>
      </c>
      <c r="L1398" s="1">
        <v>2.0</v>
      </c>
      <c r="M1398" s="1">
        <v>1.0</v>
      </c>
      <c r="N1398" s="1">
        <v>3.0</v>
      </c>
      <c r="O1398" s="1">
        <v>5.0</v>
      </c>
      <c r="P1398" s="1">
        <v>4.0</v>
      </c>
      <c r="Q1398" s="1">
        <v>4.0</v>
      </c>
      <c r="R1398" s="1">
        <v>4.0</v>
      </c>
      <c r="S1398" s="1">
        <v>3.0</v>
      </c>
      <c r="T1398" s="1">
        <v>3.0</v>
      </c>
      <c r="U1398" s="1">
        <v>4.0</v>
      </c>
      <c r="V1398" s="1">
        <v>3.0</v>
      </c>
      <c r="W1398" s="1">
        <v>4.0</v>
      </c>
      <c r="X1398" s="1">
        <v>5.0</v>
      </c>
      <c r="Y1398" s="1">
        <v>5.0</v>
      </c>
      <c r="Z1398" s="1">
        <v>4.0</v>
      </c>
      <c r="AA1398" s="1">
        <v>5.0</v>
      </c>
      <c r="AB1398" s="1">
        <v>3.0</v>
      </c>
      <c r="AC1398" s="1">
        <v>3.0</v>
      </c>
      <c r="AD1398" s="1">
        <v>5.0</v>
      </c>
      <c r="AE1398" s="1">
        <v>5.0</v>
      </c>
      <c r="AF1398" s="1">
        <v>5.0</v>
      </c>
      <c r="AG1398" s="1">
        <v>5.0</v>
      </c>
      <c r="AH1398" s="1">
        <v>5.0</v>
      </c>
      <c r="AI1398" s="1">
        <v>5.0</v>
      </c>
      <c r="AJ1398" s="1">
        <v>5.0</v>
      </c>
      <c r="AK1398" s="1">
        <v>5.0</v>
      </c>
      <c r="AL1398" s="1">
        <v>5.0</v>
      </c>
      <c r="AM1398" s="1">
        <v>5.0</v>
      </c>
      <c r="AN1398" s="1">
        <v>5.0</v>
      </c>
      <c r="AO1398" s="1">
        <v>4.0</v>
      </c>
      <c r="AP1398" s="1">
        <v>5.0</v>
      </c>
      <c r="AQ1398" s="1">
        <v>4.0</v>
      </c>
      <c r="AR1398" s="1">
        <v>3.0</v>
      </c>
      <c r="AS1398" s="1">
        <v>5.0</v>
      </c>
      <c r="AT1398" s="1">
        <v>1.0</v>
      </c>
      <c r="AU1398" s="1">
        <v>1.0</v>
      </c>
      <c r="AV1398" s="1">
        <v>1.0</v>
      </c>
      <c r="AW1398" s="1">
        <v>1.0</v>
      </c>
      <c r="AX1398" s="1">
        <v>1.0</v>
      </c>
      <c r="AY1398" s="1">
        <v>1.0</v>
      </c>
      <c r="AZ1398" s="1">
        <v>1.0</v>
      </c>
      <c r="BA1398" s="1">
        <v>1.0</v>
      </c>
      <c r="BB1398" s="1">
        <v>5.0</v>
      </c>
      <c r="BC1398" s="1">
        <v>5.0</v>
      </c>
      <c r="BD1398" s="1">
        <v>5.0</v>
      </c>
      <c r="BE1398" s="1">
        <v>5.0</v>
      </c>
      <c r="BF1398" s="1">
        <v>5.0</v>
      </c>
      <c r="BG1398" s="1">
        <v>5.0</v>
      </c>
      <c r="BH1398" s="1">
        <v>5.0</v>
      </c>
      <c r="BI1398" s="1">
        <v>5.0</v>
      </c>
      <c r="BJ1398" s="1">
        <v>7.0</v>
      </c>
      <c r="BK1398" s="1">
        <v>1.0</v>
      </c>
      <c r="BL1398" s="1">
        <v>1.0</v>
      </c>
      <c r="BM1398" s="1">
        <v>1.0</v>
      </c>
      <c r="BN1398" s="1">
        <v>2.0</v>
      </c>
      <c r="BO1398" s="1">
        <v>2.0</v>
      </c>
      <c r="BP1398" s="1">
        <v>2.0</v>
      </c>
      <c r="BQ1398" s="1">
        <v>2.0</v>
      </c>
      <c r="BR1398" s="1">
        <v>2.0</v>
      </c>
      <c r="BS1398" s="1">
        <v>5.0</v>
      </c>
      <c r="BT1398" s="1">
        <v>5.0</v>
      </c>
      <c r="BU1398" s="1">
        <v>5.0</v>
      </c>
      <c r="BV1398" s="1">
        <v>5.0</v>
      </c>
      <c r="BW1398" s="1">
        <v>5.0</v>
      </c>
      <c r="BX1398" s="1">
        <v>5.0</v>
      </c>
      <c r="BY1398" s="1">
        <v>4.0</v>
      </c>
      <c r="BZ1398" s="1">
        <v>5.0</v>
      </c>
      <c r="CA1398" s="64">
        <f t="shared" si="32"/>
        <v>257</v>
      </c>
      <c r="CB1398" s="45">
        <f t="shared" si="33"/>
        <v>12</v>
      </c>
      <c r="CC1398" s="45">
        <f t="shared" si="34"/>
        <v>30</v>
      </c>
      <c r="CD1398" s="45">
        <f t="shared" si="35"/>
        <v>32</v>
      </c>
      <c r="CE1398" s="45">
        <f t="shared" si="36"/>
        <v>40</v>
      </c>
      <c r="CF1398" s="45">
        <f t="shared" si="37"/>
        <v>36</v>
      </c>
      <c r="CG1398" s="45">
        <f t="shared" si="38"/>
        <v>8</v>
      </c>
      <c r="CH1398" s="45">
        <f t="shared" si="39"/>
        <v>40</v>
      </c>
      <c r="CI1398" s="45">
        <f t="shared" si="40"/>
        <v>0.7</v>
      </c>
      <c r="CJ1398">
        <f t="shared" si="10"/>
        <v>13</v>
      </c>
      <c r="CK1398" s="45">
        <f t="shared" si="41"/>
        <v>39</v>
      </c>
      <c r="CM1398" s="40">
        <f>VLOOKUP(CB1398,'PROMIS 57 T-Score Conversions'!Q$3:R$35,2,TRUE)</f>
        <v>28.8</v>
      </c>
      <c r="CN1398" s="44" t="str">
        <f t="shared" si="20"/>
        <v>Severe</v>
      </c>
      <c r="CO1398" s="40">
        <f>VLOOKUP(CC1398,'PROMIS 57 T-Score Conversions'!A$3:B$35,2,TRUE)</f>
        <v>68.7</v>
      </c>
      <c r="CP1398" s="39" t="str">
        <f t="shared" si="21"/>
        <v>Severe</v>
      </c>
      <c r="CQ1398" s="40">
        <f>VLOOKUP(CD1398,'PROMIS 57 T-Score Conversions'!E$3:F$35,2,TRUE)</f>
        <v>69.7</v>
      </c>
      <c r="CR1398" s="39" t="str">
        <f t="shared" si="22"/>
        <v>Moderate</v>
      </c>
      <c r="CS1398" s="40">
        <f>VLOOKUP(CE1398,'PROMIS 57 T-Score Conversions'!U$3:V$35,2,TRUE)</f>
        <v>77.8</v>
      </c>
      <c r="CT1398" s="39" t="str">
        <f t="shared" si="42"/>
        <v>Severe</v>
      </c>
      <c r="CU1398" s="40">
        <f>VLOOKUP(CF1398,'PROMIS 57 T-Score Conversions'!Y$3:Z$35,2,TRUE)</f>
        <v>67.5</v>
      </c>
      <c r="CV1398" s="39" t="str">
        <f t="shared" si="24"/>
        <v>Moderate</v>
      </c>
      <c r="CW1398" s="40">
        <f>vlookup(CG1398,'PROMIS 57 T-Score Conversions'!M$3:N$35,2,TRUE)</f>
        <v>25.91</v>
      </c>
      <c r="CX1398" s="39" t="str">
        <f t="shared" si="25"/>
        <v>Severe</v>
      </c>
      <c r="CY1398" s="40">
        <f>VLOOKup(CH1398,'PROMIS 57 T-Score Conversions'!I$3:J$35,2,TRUE)</f>
        <v>77</v>
      </c>
      <c r="CZ1398" s="39" t="str">
        <f t="shared" si="26"/>
        <v>Severe</v>
      </c>
      <c r="DA1398" s="37">
        <f>VLOOKUP(CJ1398,'PROMIS 57 T-Score Conversions'!AC$3:AD$35,2,TRUE)</f>
        <v>31.18</v>
      </c>
      <c r="DB1398" s="44" t="str">
        <f t="shared" si="30"/>
        <v>Moderate</v>
      </c>
      <c r="DC1398" s="40">
        <f>VLOOKUP(CK1398,'PROMIS 57 T-Score Conversions'!AG$3:AH$35,2,TRUE)</f>
        <v>62.52</v>
      </c>
      <c r="DD1398" s="39" t="str">
        <f t="shared" si="31"/>
        <v>Moderate</v>
      </c>
    </row>
    <row r="1399">
      <c r="A1399" t="b">
        <v>0</v>
      </c>
      <c r="B1399" t="b">
        <v>0</v>
      </c>
      <c r="C1399" s="20">
        <v>44342.40193782408</v>
      </c>
      <c r="D1399" s="1" t="s">
        <v>653</v>
      </c>
      <c r="E1399" s="1">
        <v>2519.0</v>
      </c>
      <c r="F1399" s="1">
        <v>2.0</v>
      </c>
      <c r="G1399" s="1">
        <v>3.0</v>
      </c>
      <c r="H1399" s="1">
        <v>3.0</v>
      </c>
      <c r="I1399" s="1">
        <v>3.0</v>
      </c>
      <c r="J1399" s="1">
        <v>1.0</v>
      </c>
      <c r="K1399" s="1">
        <v>2.0</v>
      </c>
      <c r="L1399" s="1">
        <v>2.0</v>
      </c>
      <c r="M1399" s="1">
        <v>1.0</v>
      </c>
      <c r="N1399" s="1">
        <v>3.0</v>
      </c>
      <c r="O1399" s="1">
        <v>3.0</v>
      </c>
      <c r="P1399" s="1">
        <v>5.0</v>
      </c>
      <c r="Q1399" s="1">
        <v>4.0</v>
      </c>
      <c r="R1399" s="1">
        <v>4.0</v>
      </c>
      <c r="S1399" s="1">
        <v>3.0</v>
      </c>
      <c r="T1399" s="1">
        <v>3.0</v>
      </c>
      <c r="U1399" s="1">
        <v>4.0</v>
      </c>
      <c r="V1399" s="1">
        <v>4.0</v>
      </c>
      <c r="W1399" s="1">
        <v>5.0</v>
      </c>
      <c r="X1399" s="1">
        <v>4.0</v>
      </c>
      <c r="Y1399" s="1">
        <v>4.0</v>
      </c>
      <c r="Z1399" s="1">
        <v>3.0</v>
      </c>
      <c r="AA1399" s="1">
        <v>4.0</v>
      </c>
      <c r="AB1399" s="1">
        <v>4.0</v>
      </c>
      <c r="AC1399" s="1">
        <v>4.0</v>
      </c>
      <c r="AD1399" s="1">
        <v>4.0</v>
      </c>
      <c r="AE1399" s="1">
        <v>4.0</v>
      </c>
      <c r="AF1399" s="1">
        <v>4.0</v>
      </c>
      <c r="AG1399" s="1">
        <v>4.0</v>
      </c>
      <c r="AH1399" s="1">
        <v>4.0</v>
      </c>
      <c r="AI1399" s="1">
        <v>4.0</v>
      </c>
      <c r="AJ1399" s="1">
        <v>4.0</v>
      </c>
      <c r="AK1399" s="1">
        <v>4.0</v>
      </c>
      <c r="AL1399" s="1">
        <v>4.0</v>
      </c>
      <c r="AM1399" s="1">
        <v>3.0</v>
      </c>
      <c r="AN1399" s="1">
        <v>5.0</v>
      </c>
      <c r="AO1399" s="1">
        <v>4.0</v>
      </c>
      <c r="AP1399" s="1">
        <v>3.0</v>
      </c>
      <c r="AQ1399" s="1">
        <v>3.0</v>
      </c>
      <c r="AR1399" s="1">
        <v>3.0</v>
      </c>
      <c r="AS1399" s="1">
        <v>5.0</v>
      </c>
      <c r="AT1399" s="1">
        <v>1.0</v>
      </c>
      <c r="AU1399" s="1">
        <v>2.0</v>
      </c>
      <c r="AV1399" s="1">
        <v>1.0</v>
      </c>
      <c r="AW1399" s="1">
        <v>1.0</v>
      </c>
      <c r="AX1399" s="1">
        <v>1.0</v>
      </c>
      <c r="AY1399" s="1">
        <v>1.0</v>
      </c>
      <c r="AZ1399" s="1">
        <v>3.0</v>
      </c>
      <c r="BA1399" s="1">
        <v>1.0</v>
      </c>
      <c r="BB1399" s="1">
        <v>5.0</v>
      </c>
      <c r="BC1399" s="1">
        <v>5.0</v>
      </c>
      <c r="BD1399" s="1">
        <v>5.0</v>
      </c>
      <c r="BE1399" s="1">
        <v>5.0</v>
      </c>
      <c r="BF1399" s="1">
        <v>5.0</v>
      </c>
      <c r="BG1399" s="1">
        <v>5.0</v>
      </c>
      <c r="BH1399" s="1">
        <v>5.0</v>
      </c>
      <c r="BI1399" s="1">
        <v>5.0</v>
      </c>
      <c r="BJ1399" s="1">
        <v>8.0</v>
      </c>
      <c r="BK1399" s="1">
        <v>1.0</v>
      </c>
      <c r="BL1399" s="1">
        <v>1.0</v>
      </c>
      <c r="BM1399" s="1">
        <v>2.0</v>
      </c>
      <c r="BN1399" s="1">
        <v>1.0</v>
      </c>
      <c r="BO1399" s="1">
        <v>1.0</v>
      </c>
      <c r="BP1399" s="1">
        <v>2.0</v>
      </c>
      <c r="BQ1399" s="1">
        <v>1.0</v>
      </c>
      <c r="BR1399" s="1">
        <v>1.0</v>
      </c>
      <c r="BS1399" s="1">
        <v>3.0</v>
      </c>
      <c r="BT1399" s="1">
        <v>4.0</v>
      </c>
      <c r="BU1399" s="1">
        <v>5.0</v>
      </c>
      <c r="BV1399" s="1">
        <v>4.0</v>
      </c>
      <c r="BW1399" s="1">
        <v>4.0</v>
      </c>
      <c r="BX1399" s="1">
        <v>4.0</v>
      </c>
      <c r="BY1399" s="1">
        <v>4.0</v>
      </c>
      <c r="BZ1399" s="1">
        <v>5.0</v>
      </c>
      <c r="CA1399" s="64">
        <f t="shared" si="32"/>
        <v>242</v>
      </c>
      <c r="CB1399" s="45">
        <f t="shared" si="33"/>
        <v>17</v>
      </c>
      <c r="CC1399" s="45">
        <f t="shared" si="34"/>
        <v>29</v>
      </c>
      <c r="CD1399" s="45">
        <f t="shared" si="35"/>
        <v>32</v>
      </c>
      <c r="CE1399" s="45">
        <f t="shared" si="36"/>
        <v>32</v>
      </c>
      <c r="CF1399" s="45">
        <f t="shared" si="37"/>
        <v>30</v>
      </c>
      <c r="CG1399" s="45">
        <f t="shared" si="38"/>
        <v>11</v>
      </c>
      <c r="CH1399" s="45">
        <f t="shared" si="39"/>
        <v>40</v>
      </c>
      <c r="CI1399" s="45">
        <f t="shared" si="40"/>
        <v>0.8</v>
      </c>
      <c r="CJ1399">
        <f t="shared" si="10"/>
        <v>10</v>
      </c>
      <c r="CK1399" s="45">
        <f t="shared" si="41"/>
        <v>33</v>
      </c>
      <c r="CM1399" s="40">
        <f>VLOOKUP(CB1399,'PROMIS 57 T-Score Conversions'!Q$3:R$35,2,TRUE)</f>
        <v>33.2</v>
      </c>
      <c r="CN1399" s="44" t="str">
        <f t="shared" si="20"/>
        <v>Moderate</v>
      </c>
      <c r="CO1399" s="40">
        <f>VLOOKUP(CC1399,'PROMIS 57 T-Score Conversions'!A$3:B$35,2,TRUE)</f>
        <v>67.7</v>
      </c>
      <c r="CP1399" s="39" t="str">
        <f t="shared" si="21"/>
        <v>Severe</v>
      </c>
      <c r="CQ1399" s="40">
        <f>VLOOKUP(CD1399,'PROMIS 57 T-Score Conversions'!E$3:F$35,2,TRUE)</f>
        <v>69.7</v>
      </c>
      <c r="CR1399" s="39" t="str">
        <f t="shared" si="22"/>
        <v>Moderate</v>
      </c>
      <c r="CS1399" s="40">
        <f>VLOOKUP(CE1399,'PROMIS 57 T-Score Conversions'!U$3:V$35,2,TRUE)</f>
        <v>65.3</v>
      </c>
      <c r="CT1399" s="39" t="str">
        <f t="shared" si="42"/>
        <v>Moderate</v>
      </c>
      <c r="CU1399" s="40">
        <f>VLOOKUP(CF1399,'PROMIS 57 T-Score Conversions'!Y$3:Z$35,2,TRUE)</f>
        <v>60.4</v>
      </c>
      <c r="CV1399" s="39" t="str">
        <f t="shared" si="24"/>
        <v>Moderate</v>
      </c>
      <c r="CW1399" s="40">
        <f>vlookup(CG1399,'PROMIS 57 T-Score Conversions'!M$3:N$35,2,TRUE)</f>
        <v>32.6</v>
      </c>
      <c r="CX1399" s="39" t="str">
        <f t="shared" si="25"/>
        <v>Moderate</v>
      </c>
      <c r="CY1399" s="40">
        <f>VLOOKup(CH1399,'PROMIS 57 T-Score Conversions'!I$3:J$35,2,TRUE)</f>
        <v>77</v>
      </c>
      <c r="CZ1399" s="39" t="str">
        <f t="shared" si="26"/>
        <v>Severe</v>
      </c>
      <c r="DA1399" s="37">
        <f>VLOOKUP(CJ1399,'PROMIS 57 T-Score Conversions'!AC$3:AD$35,2,TRUE)</f>
        <v>27.45</v>
      </c>
      <c r="DB1399" s="44" t="str">
        <f t="shared" si="30"/>
        <v>Severe</v>
      </c>
      <c r="DC1399" s="40">
        <f>VLOOKUP(CK1399,'PROMIS 57 T-Score Conversions'!AG$3:AH$35,2,TRUE)</f>
        <v>52.42</v>
      </c>
      <c r="DD1399" s="39" t="str">
        <f t="shared" si="31"/>
        <v>Normal</v>
      </c>
    </row>
    <row r="1400">
      <c r="A1400" t="b">
        <v>0</v>
      </c>
      <c r="B1400" t="b">
        <v>0</v>
      </c>
      <c r="C1400" s="20">
        <v>44342.49368699074</v>
      </c>
      <c r="D1400" s="1" t="s">
        <v>405</v>
      </c>
      <c r="E1400" s="1">
        <v>2219.0</v>
      </c>
      <c r="F1400" s="1">
        <v>3.0</v>
      </c>
      <c r="G1400" s="1">
        <v>5.0</v>
      </c>
      <c r="H1400" s="1">
        <v>5.0</v>
      </c>
      <c r="I1400" s="1">
        <v>3.0</v>
      </c>
      <c r="J1400" s="1">
        <v>3.0</v>
      </c>
      <c r="K1400" s="1">
        <v>3.0</v>
      </c>
      <c r="L1400" s="1">
        <v>5.0</v>
      </c>
      <c r="M1400" s="1">
        <v>4.0</v>
      </c>
      <c r="N1400" s="1">
        <v>1.0</v>
      </c>
      <c r="O1400" s="1">
        <v>1.0</v>
      </c>
      <c r="P1400" s="1">
        <v>2.0</v>
      </c>
      <c r="Q1400" s="1">
        <v>2.0</v>
      </c>
      <c r="R1400" s="1">
        <v>1.0</v>
      </c>
      <c r="S1400" s="1">
        <v>1.0</v>
      </c>
      <c r="T1400" s="1">
        <v>2.0</v>
      </c>
      <c r="U1400" s="1">
        <v>2.0</v>
      </c>
      <c r="V1400" s="1">
        <v>1.0</v>
      </c>
      <c r="W1400" s="1">
        <v>1.0</v>
      </c>
      <c r="X1400" s="1">
        <v>1.0</v>
      </c>
      <c r="Y1400" s="1">
        <v>1.0</v>
      </c>
      <c r="Z1400" s="1">
        <v>1.0</v>
      </c>
      <c r="AA1400" s="1">
        <v>1.0</v>
      </c>
      <c r="AB1400" s="1">
        <v>1.0</v>
      </c>
      <c r="AC1400" s="1">
        <v>1.0</v>
      </c>
      <c r="AD1400" s="1">
        <v>2.0</v>
      </c>
      <c r="AE1400" s="1">
        <v>3.0</v>
      </c>
      <c r="AF1400" s="1">
        <v>2.0</v>
      </c>
      <c r="AG1400" s="1">
        <v>2.0</v>
      </c>
      <c r="AH1400" s="1">
        <v>2.0</v>
      </c>
      <c r="AI1400" s="1">
        <v>2.0</v>
      </c>
      <c r="AJ1400" s="1">
        <v>2.0</v>
      </c>
      <c r="AK1400" s="1">
        <v>3.0</v>
      </c>
      <c r="AL1400" s="1">
        <v>2.0</v>
      </c>
      <c r="AM1400" s="1">
        <v>2.0</v>
      </c>
      <c r="AN1400" s="1">
        <v>2.0</v>
      </c>
      <c r="AO1400" s="1">
        <v>1.0</v>
      </c>
      <c r="AP1400" s="1">
        <v>2.0</v>
      </c>
      <c r="AQ1400" s="1">
        <v>1.0</v>
      </c>
      <c r="AR1400" s="1">
        <v>1.0</v>
      </c>
      <c r="AS1400" s="1">
        <v>2.0</v>
      </c>
      <c r="AT1400" s="1">
        <v>3.0</v>
      </c>
      <c r="AU1400" s="1">
        <v>4.0</v>
      </c>
      <c r="AV1400" s="1">
        <v>2.0</v>
      </c>
      <c r="AW1400" s="1">
        <v>3.0</v>
      </c>
      <c r="AX1400" s="1">
        <v>4.0</v>
      </c>
      <c r="AY1400" s="1">
        <v>4.0</v>
      </c>
      <c r="AZ1400" s="1">
        <v>5.0</v>
      </c>
      <c r="BA1400" s="1">
        <v>4.0</v>
      </c>
      <c r="BB1400" s="1">
        <v>2.0</v>
      </c>
      <c r="BC1400" s="1">
        <v>3.0</v>
      </c>
      <c r="BD1400" s="1">
        <v>2.0</v>
      </c>
      <c r="BE1400" s="1">
        <v>3.0</v>
      </c>
      <c r="BF1400" s="1">
        <v>2.0</v>
      </c>
      <c r="BG1400" s="1">
        <v>3.0</v>
      </c>
      <c r="BH1400" s="1">
        <v>2.0</v>
      </c>
      <c r="BI1400" s="1">
        <v>2.0</v>
      </c>
      <c r="BJ1400" s="1">
        <v>3.0</v>
      </c>
      <c r="BK1400" s="1">
        <v>1.0</v>
      </c>
      <c r="BL1400" s="1">
        <v>1.0</v>
      </c>
      <c r="BM1400" s="1">
        <v>1.0</v>
      </c>
      <c r="BN1400" s="1">
        <v>1.0</v>
      </c>
      <c r="BO1400" s="1">
        <v>2.0</v>
      </c>
      <c r="BP1400" s="1">
        <v>1.0</v>
      </c>
      <c r="BQ1400" s="1">
        <v>1.0</v>
      </c>
      <c r="BR1400" s="1">
        <v>1.0</v>
      </c>
      <c r="BS1400" s="1">
        <v>5.0</v>
      </c>
      <c r="BT1400" s="1">
        <v>5.0</v>
      </c>
      <c r="BU1400" s="1">
        <v>5.0</v>
      </c>
      <c r="BV1400" s="1">
        <v>5.0</v>
      </c>
      <c r="BW1400" s="1">
        <v>5.0</v>
      </c>
      <c r="BX1400" s="1">
        <v>5.0</v>
      </c>
      <c r="BY1400" s="1">
        <v>5.0</v>
      </c>
      <c r="BZ1400" s="1">
        <v>5.0</v>
      </c>
      <c r="CA1400" s="64">
        <f t="shared" si="32"/>
        <v>182</v>
      </c>
      <c r="CB1400" s="45">
        <f t="shared" si="33"/>
        <v>31</v>
      </c>
      <c r="CC1400" s="45">
        <f t="shared" si="34"/>
        <v>12</v>
      </c>
      <c r="CD1400" s="45">
        <f t="shared" si="35"/>
        <v>8</v>
      </c>
      <c r="CE1400" s="45">
        <f t="shared" si="36"/>
        <v>18</v>
      </c>
      <c r="CF1400" s="45">
        <f t="shared" si="37"/>
        <v>13</v>
      </c>
      <c r="CG1400" s="45">
        <f t="shared" si="38"/>
        <v>29</v>
      </c>
      <c r="CH1400" s="45">
        <f t="shared" si="39"/>
        <v>19</v>
      </c>
      <c r="CI1400" s="45">
        <f t="shared" si="40"/>
        <v>0.3</v>
      </c>
      <c r="CJ1400">
        <f t="shared" si="10"/>
        <v>9</v>
      </c>
      <c r="CK1400" s="45">
        <f t="shared" si="41"/>
        <v>40</v>
      </c>
      <c r="CM1400" s="40">
        <f>VLOOKUP(CB1400,'PROMIS 57 T-Score Conversions'!Q$3:R$35,2,TRUE)</f>
        <v>43.1</v>
      </c>
      <c r="CN1400" s="44" t="str">
        <f t="shared" si="20"/>
        <v>Mild</v>
      </c>
      <c r="CO1400" s="40">
        <f>VLOOKUP(CC1400,'PROMIS 57 T-Score Conversions'!A$3:B$35,2,TRUE)</f>
        <v>49.4</v>
      </c>
      <c r="CP1400" s="39" t="str">
        <f t="shared" si="21"/>
        <v>Normal</v>
      </c>
      <c r="CQ1400" s="40">
        <f>VLOOKUP(CD1400,'PROMIS 57 T-Score Conversions'!E$3:F$35,2,TRUE)</f>
        <v>38.2</v>
      </c>
      <c r="CR1400" s="39" t="str">
        <f t="shared" si="22"/>
        <v>Normal</v>
      </c>
      <c r="CS1400" s="40">
        <f>VLOOKUP(CE1400,'PROMIS 57 T-Score Conversions'!U$3:V$35,2,TRUE)</f>
        <v>51.5</v>
      </c>
      <c r="CT1400" s="39" t="str">
        <f t="shared" si="42"/>
        <v>Normal</v>
      </c>
      <c r="CU1400" s="40">
        <f>VLOOKUP(CF1400,'PROMIS 57 T-Score Conversions'!Y$3:Z$35,2,TRUE)</f>
        <v>41.4</v>
      </c>
      <c r="CV1400" s="39" t="str">
        <f t="shared" si="24"/>
        <v>Normal</v>
      </c>
      <c r="CW1400" s="40">
        <f>vlookup(CG1400,'PROMIS 57 T-Score Conversions'!M$3:N$35,2,TRUE)</f>
        <v>48.9</v>
      </c>
      <c r="CX1400" s="39" t="str">
        <f t="shared" si="25"/>
        <v>Normal</v>
      </c>
      <c r="CY1400" s="40">
        <f>VLOOKup(CH1400,'PROMIS 57 T-Score Conversions'!I$3:J$35,2,TRUE)</f>
        <v>58.1</v>
      </c>
      <c r="CZ1400" s="39" t="str">
        <f t="shared" si="26"/>
        <v>Mild</v>
      </c>
      <c r="DA1400" s="37">
        <f>VLOOKUP(CJ1400,'PROMIS 57 T-Score Conversions'!AC$3:AD$35,2,TRUE)</f>
        <v>25.73</v>
      </c>
      <c r="DB1400" s="44" t="str">
        <f t="shared" si="30"/>
        <v>Severe</v>
      </c>
      <c r="DC1400" s="40">
        <f>VLOOKUP(CK1400,'PROMIS 57 T-Score Conversions'!AG$3:AH$35,2,TRUE)</f>
        <v>67.09</v>
      </c>
      <c r="DD1400" s="39" t="str">
        <f t="shared" si="31"/>
        <v>Moderate</v>
      </c>
    </row>
    <row r="1401">
      <c r="A1401" t="b">
        <v>0</v>
      </c>
      <c r="B1401" s="1" t="b">
        <v>1</v>
      </c>
      <c r="C1401" s="20">
        <v>44342.647562094906</v>
      </c>
      <c r="D1401" s="1" t="s">
        <v>707</v>
      </c>
      <c r="E1401" s="1">
        <v>2587.0</v>
      </c>
      <c r="F1401" s="1">
        <v>3.0</v>
      </c>
      <c r="G1401" s="1">
        <v>4.0</v>
      </c>
      <c r="H1401" s="1">
        <v>5.0</v>
      </c>
      <c r="I1401" s="1">
        <v>4.0</v>
      </c>
      <c r="J1401" s="1">
        <v>3.0</v>
      </c>
      <c r="K1401" s="1">
        <v>4.0</v>
      </c>
      <c r="L1401" s="1">
        <v>4.0</v>
      </c>
      <c r="M1401" s="1">
        <v>4.0</v>
      </c>
      <c r="N1401" s="1">
        <v>3.0</v>
      </c>
      <c r="O1401" s="1">
        <v>2.0</v>
      </c>
      <c r="P1401" s="1">
        <v>3.0</v>
      </c>
      <c r="Q1401" s="1">
        <v>4.0</v>
      </c>
      <c r="R1401" s="1">
        <v>4.0</v>
      </c>
      <c r="S1401" s="1">
        <v>3.0</v>
      </c>
      <c r="T1401" s="1">
        <v>3.0</v>
      </c>
      <c r="U1401" s="1">
        <v>3.0</v>
      </c>
      <c r="V1401" s="1">
        <v>1.0</v>
      </c>
      <c r="W1401" s="1">
        <v>2.0</v>
      </c>
      <c r="X1401" s="1">
        <v>1.0</v>
      </c>
      <c r="Y1401" s="1">
        <v>2.0</v>
      </c>
      <c r="Z1401" s="1">
        <v>1.0</v>
      </c>
      <c r="AA1401" s="1">
        <v>2.0</v>
      </c>
      <c r="AB1401" s="1">
        <v>1.0</v>
      </c>
      <c r="AC1401" s="1">
        <v>1.0</v>
      </c>
      <c r="AD1401" s="1">
        <v>4.0</v>
      </c>
      <c r="AE1401" s="1">
        <v>3.0</v>
      </c>
      <c r="AF1401" s="1">
        <v>2.0</v>
      </c>
      <c r="AG1401" s="1">
        <v>2.0</v>
      </c>
      <c r="AH1401" s="1">
        <v>1.0</v>
      </c>
      <c r="AI1401" s="1">
        <v>3.0</v>
      </c>
      <c r="AJ1401" s="1">
        <v>1.0</v>
      </c>
      <c r="AK1401" s="1">
        <v>1.0</v>
      </c>
      <c r="AL1401" s="1">
        <v>3.0</v>
      </c>
      <c r="AM1401" s="1">
        <v>3.0</v>
      </c>
      <c r="AN1401" s="1">
        <v>4.0</v>
      </c>
      <c r="AO1401" s="1">
        <v>4.0</v>
      </c>
      <c r="AP1401" s="1">
        <v>3.0</v>
      </c>
      <c r="AQ1401" s="1">
        <v>4.0</v>
      </c>
      <c r="AR1401" s="1">
        <v>3.0</v>
      </c>
      <c r="AS1401" s="1">
        <v>3.0</v>
      </c>
      <c r="AT1401" s="1">
        <v>4.0</v>
      </c>
      <c r="AU1401" s="1">
        <v>4.0</v>
      </c>
      <c r="AV1401" s="1">
        <v>4.0</v>
      </c>
      <c r="AW1401" s="1">
        <v>4.0</v>
      </c>
      <c r="AX1401" s="1">
        <v>4.0</v>
      </c>
      <c r="AY1401" s="1">
        <v>4.0</v>
      </c>
      <c r="AZ1401" s="1">
        <v>4.0</v>
      </c>
      <c r="BA1401" s="1">
        <v>4.0</v>
      </c>
      <c r="BB1401" s="1">
        <v>4.0</v>
      </c>
      <c r="BC1401" s="1">
        <v>4.0</v>
      </c>
      <c r="BD1401" s="1">
        <v>4.0</v>
      </c>
      <c r="BE1401" s="1">
        <v>3.0</v>
      </c>
      <c r="BF1401" s="1">
        <v>4.0</v>
      </c>
      <c r="BG1401" s="1">
        <v>4.0</v>
      </c>
      <c r="BH1401" s="1">
        <v>4.0</v>
      </c>
      <c r="BI1401" s="1">
        <v>4.0</v>
      </c>
      <c r="BJ1401" s="1">
        <v>6.0</v>
      </c>
      <c r="BK1401" s="1">
        <v>4.0</v>
      </c>
      <c r="BL1401" s="1">
        <v>3.0</v>
      </c>
      <c r="BM1401" s="1">
        <v>3.0</v>
      </c>
      <c r="BN1401" s="1">
        <v>2.0</v>
      </c>
      <c r="BO1401" s="1">
        <v>2.0</v>
      </c>
      <c r="BP1401" s="1">
        <v>2.0</v>
      </c>
      <c r="BQ1401" s="1">
        <v>3.0</v>
      </c>
      <c r="BR1401" s="1">
        <v>3.0</v>
      </c>
      <c r="BS1401" s="1">
        <v>3.0</v>
      </c>
      <c r="BT1401" s="1">
        <v>3.0</v>
      </c>
      <c r="BU1401" s="1">
        <v>3.0</v>
      </c>
      <c r="BV1401" s="1">
        <v>3.0</v>
      </c>
      <c r="BW1401" s="1">
        <v>2.0</v>
      </c>
      <c r="BX1401" s="1">
        <v>3.0</v>
      </c>
      <c r="BY1401" s="1">
        <v>3.0</v>
      </c>
      <c r="BZ1401" s="1">
        <v>3.0</v>
      </c>
      <c r="CA1401" s="64">
        <f t="shared" si="32"/>
        <v>225</v>
      </c>
      <c r="CB1401" s="45">
        <f t="shared" si="33"/>
        <v>31</v>
      </c>
      <c r="CC1401" s="45">
        <f t="shared" si="34"/>
        <v>25</v>
      </c>
      <c r="CD1401" s="45">
        <f t="shared" si="35"/>
        <v>11</v>
      </c>
      <c r="CE1401" s="45">
        <f t="shared" si="36"/>
        <v>17</v>
      </c>
      <c r="CF1401" s="45">
        <f t="shared" si="37"/>
        <v>27</v>
      </c>
      <c r="CG1401" s="45">
        <f t="shared" si="38"/>
        <v>32</v>
      </c>
      <c r="CH1401" s="45">
        <f t="shared" si="39"/>
        <v>31</v>
      </c>
      <c r="CI1401" s="45">
        <f t="shared" si="40"/>
        <v>0.6</v>
      </c>
      <c r="CJ1401">
        <f t="shared" si="10"/>
        <v>22</v>
      </c>
      <c r="CK1401" s="45">
        <f t="shared" si="41"/>
        <v>23</v>
      </c>
      <c r="CM1401" s="40">
        <f>VLOOKUP(CB1401,'PROMIS 57 T-Score Conversions'!Q$3:R$35,2,TRUE)</f>
        <v>43.1</v>
      </c>
      <c r="CN1401" s="44" t="str">
        <f t="shared" si="20"/>
        <v>Mild</v>
      </c>
      <c r="CO1401" s="40">
        <f>VLOOKUP(CC1401,'PROMIS 57 T-Score Conversions'!A$3:B$35,2,TRUE)</f>
        <v>63.5</v>
      </c>
      <c r="CP1401" s="39" t="str">
        <f t="shared" si="21"/>
        <v>Moderate</v>
      </c>
      <c r="CQ1401" s="40">
        <f>VLOOKUP(CD1401,'PROMIS 57 T-Score Conversions'!E$3:F$35,2,TRUE)</f>
        <v>49.4</v>
      </c>
      <c r="CR1401" s="39" t="str">
        <f t="shared" si="22"/>
        <v>Normal</v>
      </c>
      <c r="CS1401" s="40">
        <f>VLOOKUP(CE1401,'PROMIS 57 T-Score Conversions'!U$3:V$35,2,TRUE)</f>
        <v>50.4</v>
      </c>
      <c r="CT1401" s="39" t="str">
        <f t="shared" si="42"/>
        <v>Normal</v>
      </c>
      <c r="CU1401" s="40">
        <f>VLOOKUP(CF1401,'PROMIS 57 T-Score Conversions'!Y$3:Z$35,2,TRUE)</f>
        <v>57.3</v>
      </c>
      <c r="CV1401" s="39" t="str">
        <f t="shared" si="24"/>
        <v>Mild</v>
      </c>
      <c r="CW1401" s="40">
        <f>vlookup(CG1401,'PROMIS 57 T-Score Conversions'!M$3:N$35,2,TRUE)</f>
        <v>51.7</v>
      </c>
      <c r="CX1401" s="39" t="str">
        <f t="shared" si="25"/>
        <v>Normal</v>
      </c>
      <c r="CY1401" s="40">
        <f>VLOOKup(CH1401,'PROMIS 57 T-Score Conversions'!I$3:J$35,2,TRUE)</f>
        <v>66.2</v>
      </c>
      <c r="CZ1401" s="39" t="str">
        <f t="shared" si="26"/>
        <v>Moderate</v>
      </c>
      <c r="DA1401" s="37">
        <f>VLOOKUP(CJ1401,'PROMIS 57 T-Score Conversions'!AC$3:AD$35,2,TRUE)</f>
        <v>38.71</v>
      </c>
      <c r="DB1401" s="44" t="str">
        <f t="shared" si="30"/>
        <v>Moderate</v>
      </c>
      <c r="DC1401" s="40">
        <f>VLOOKUP(CK1401,'PROMIS 57 T-Score Conversions'!AG$3:AH$35,2,TRUE)</f>
        <v>42.51</v>
      </c>
      <c r="DD1401" s="39" t="str">
        <f t="shared" si="31"/>
        <v>Normal</v>
      </c>
    </row>
    <row r="1402">
      <c r="A1402" t="b">
        <v>0</v>
      </c>
      <c r="B1402" t="b">
        <v>0</v>
      </c>
      <c r="C1402" s="20">
        <v>44342.708777430555</v>
      </c>
      <c r="D1402" s="1" t="s">
        <v>708</v>
      </c>
      <c r="E1402" s="1">
        <v>2582.0</v>
      </c>
      <c r="F1402" s="1">
        <v>4.0</v>
      </c>
      <c r="G1402" s="1">
        <v>3.0</v>
      </c>
      <c r="H1402" s="1">
        <v>4.0</v>
      </c>
      <c r="I1402" s="1">
        <v>4.0</v>
      </c>
      <c r="J1402" s="1">
        <v>2.0</v>
      </c>
      <c r="K1402" s="1">
        <v>4.0</v>
      </c>
      <c r="L1402" s="1">
        <v>4.0</v>
      </c>
      <c r="M1402" s="1">
        <v>3.0</v>
      </c>
      <c r="N1402" s="1">
        <v>3.0</v>
      </c>
      <c r="O1402" s="1">
        <v>4.0</v>
      </c>
      <c r="P1402" s="1">
        <v>5.0</v>
      </c>
      <c r="Q1402" s="1">
        <v>4.0</v>
      </c>
      <c r="R1402" s="1">
        <v>4.0</v>
      </c>
      <c r="S1402" s="1">
        <v>3.0</v>
      </c>
      <c r="T1402" s="1">
        <v>5.0</v>
      </c>
      <c r="U1402" s="1">
        <v>4.0</v>
      </c>
      <c r="V1402" s="1">
        <v>2.0</v>
      </c>
      <c r="W1402" s="1">
        <v>5.0</v>
      </c>
      <c r="X1402" s="1">
        <v>3.0</v>
      </c>
      <c r="Y1402" s="1">
        <v>3.0</v>
      </c>
      <c r="Z1402" s="1">
        <v>3.0</v>
      </c>
      <c r="AA1402" s="1">
        <v>4.0</v>
      </c>
      <c r="AB1402" s="1">
        <v>2.0</v>
      </c>
      <c r="AC1402" s="1">
        <v>2.0</v>
      </c>
      <c r="AD1402" s="1">
        <v>5.0</v>
      </c>
      <c r="AE1402" s="1">
        <v>2.0</v>
      </c>
      <c r="AF1402" s="1">
        <v>4.0</v>
      </c>
      <c r="AG1402" s="1">
        <v>4.0</v>
      </c>
      <c r="AH1402" s="1">
        <v>4.0</v>
      </c>
      <c r="AI1402" s="1">
        <v>3.0</v>
      </c>
      <c r="AJ1402" s="1">
        <v>4.0</v>
      </c>
      <c r="AK1402" s="1">
        <v>3.0</v>
      </c>
      <c r="AL1402" s="1">
        <v>1.0</v>
      </c>
      <c r="AM1402" s="1">
        <v>3.0</v>
      </c>
      <c r="AN1402" s="1">
        <v>1.0</v>
      </c>
      <c r="AO1402" s="1">
        <v>1.0</v>
      </c>
      <c r="AP1402" s="1">
        <v>2.0</v>
      </c>
      <c r="AQ1402" s="1">
        <v>1.0</v>
      </c>
      <c r="AR1402" s="1">
        <v>1.0</v>
      </c>
      <c r="AS1402" s="1">
        <v>3.0</v>
      </c>
      <c r="AT1402" s="1">
        <v>3.0</v>
      </c>
      <c r="AU1402" s="1">
        <v>3.0</v>
      </c>
      <c r="AV1402" s="1">
        <v>3.0</v>
      </c>
      <c r="AW1402" s="1">
        <v>3.0</v>
      </c>
      <c r="AX1402" s="1">
        <v>2.0</v>
      </c>
      <c r="AY1402" s="1">
        <v>2.0</v>
      </c>
      <c r="AZ1402" s="1">
        <v>2.0</v>
      </c>
      <c r="BA1402" s="1">
        <v>3.0</v>
      </c>
      <c r="BB1402" s="1">
        <v>4.0</v>
      </c>
      <c r="BC1402" s="1">
        <v>2.0</v>
      </c>
      <c r="BD1402" s="1">
        <v>3.0</v>
      </c>
      <c r="BE1402" s="1">
        <v>2.0</v>
      </c>
      <c r="BF1402" s="1">
        <v>4.0</v>
      </c>
      <c r="BG1402" s="1">
        <v>3.0</v>
      </c>
      <c r="BH1402" s="1">
        <v>3.0</v>
      </c>
      <c r="BI1402" s="1">
        <v>2.0</v>
      </c>
      <c r="BJ1402" s="1">
        <v>6.0</v>
      </c>
      <c r="BK1402" s="1">
        <v>3.0</v>
      </c>
      <c r="BL1402" s="1">
        <v>2.0</v>
      </c>
      <c r="BM1402" s="1">
        <v>2.0</v>
      </c>
      <c r="BN1402" s="1">
        <v>2.0</v>
      </c>
      <c r="BO1402" s="1">
        <v>2.0</v>
      </c>
      <c r="BP1402" s="1">
        <v>1.0</v>
      </c>
      <c r="BQ1402" s="1">
        <v>3.0</v>
      </c>
      <c r="BR1402" s="1">
        <v>2.0</v>
      </c>
      <c r="BS1402" s="1">
        <v>5.0</v>
      </c>
      <c r="BT1402" s="1">
        <v>5.0</v>
      </c>
      <c r="BU1402" s="1">
        <v>4.0</v>
      </c>
      <c r="BV1402" s="1">
        <v>4.0</v>
      </c>
      <c r="BW1402" s="1">
        <v>5.0</v>
      </c>
      <c r="BX1402" s="1">
        <v>4.0</v>
      </c>
      <c r="BY1402" s="1">
        <v>2.0</v>
      </c>
      <c r="BZ1402" s="1">
        <v>4.0</v>
      </c>
      <c r="CA1402" s="64">
        <f t="shared" si="32"/>
        <v>226</v>
      </c>
      <c r="CB1402" s="45">
        <f t="shared" si="33"/>
        <v>28</v>
      </c>
      <c r="CC1402" s="45">
        <f t="shared" si="34"/>
        <v>32</v>
      </c>
      <c r="CD1402" s="45">
        <f t="shared" si="35"/>
        <v>24</v>
      </c>
      <c r="CE1402" s="45">
        <f t="shared" si="36"/>
        <v>29</v>
      </c>
      <c r="CF1402" s="45">
        <f t="shared" si="37"/>
        <v>13</v>
      </c>
      <c r="CG1402" s="45">
        <f t="shared" si="38"/>
        <v>21</v>
      </c>
      <c r="CH1402" s="45">
        <f t="shared" si="39"/>
        <v>23</v>
      </c>
      <c r="CI1402" s="45">
        <f t="shared" si="40"/>
        <v>0.6</v>
      </c>
      <c r="CJ1402">
        <f t="shared" si="10"/>
        <v>17</v>
      </c>
      <c r="CK1402" s="45">
        <f t="shared" si="41"/>
        <v>33</v>
      </c>
      <c r="CM1402" s="40">
        <f>VLOOKUP(CB1402,'PROMIS 57 T-Score Conversions'!Q$3:R$35,2,TRUE)</f>
        <v>40.8</v>
      </c>
      <c r="CN1402" s="44" t="str">
        <f t="shared" si="20"/>
        <v>Mild</v>
      </c>
      <c r="CO1402" s="40">
        <f>VLOOKUP(CC1402,'PROMIS 57 T-Score Conversions'!A$3:B$35,2,TRUE)</f>
        <v>70.8</v>
      </c>
      <c r="CP1402" s="39" t="str">
        <f t="shared" si="21"/>
        <v>Severe</v>
      </c>
      <c r="CQ1402" s="40">
        <f>VLOOKUP(CD1402,'PROMIS 57 T-Score Conversions'!E$3:F$35,2,TRUE)</f>
        <v>62.1</v>
      </c>
      <c r="CR1402" s="39" t="str">
        <f t="shared" si="22"/>
        <v>Moderate</v>
      </c>
      <c r="CS1402" s="40">
        <f>VLOOKUP(CE1402,'PROMIS 57 T-Score Conversions'!U$3:V$35,2,TRUE)</f>
        <v>62.3</v>
      </c>
      <c r="CT1402" s="39" t="str">
        <f t="shared" si="42"/>
        <v>Moderate</v>
      </c>
      <c r="CU1402" s="40">
        <f>VLOOKUP(CF1402,'PROMIS 57 T-Score Conversions'!Y$3:Z$35,2,TRUE)</f>
        <v>41.4</v>
      </c>
      <c r="CV1402" s="39" t="str">
        <f t="shared" si="24"/>
        <v>Normal</v>
      </c>
      <c r="CW1402" s="40">
        <f>vlookup(CG1402,'PROMIS 57 T-Score Conversions'!M$3:N$35,2,TRUE)</f>
        <v>41.1</v>
      </c>
      <c r="CX1402" s="39" t="str">
        <f t="shared" si="25"/>
        <v>Mild</v>
      </c>
      <c r="CY1402" s="40">
        <f>VLOOKup(CH1402,'PROMIS 57 T-Score Conversions'!I$3:J$35,2,TRUE)</f>
        <v>60.8</v>
      </c>
      <c r="CZ1402" s="39" t="str">
        <f t="shared" si="26"/>
        <v>Moderate</v>
      </c>
      <c r="DA1402" s="37">
        <f>VLOOKUP(CJ1402,'PROMIS 57 T-Score Conversions'!AC$3:AD$35,2,TRUE)</f>
        <v>34.75</v>
      </c>
      <c r="DB1402" s="44" t="str">
        <f t="shared" si="30"/>
        <v>Moderate</v>
      </c>
      <c r="DC1402" s="40">
        <f>VLOOKUP(CK1402,'PROMIS 57 T-Score Conversions'!AG$3:AH$35,2,TRUE)</f>
        <v>52.42</v>
      </c>
      <c r="DD1402" s="39" t="str">
        <f t="shared" si="31"/>
        <v>Normal</v>
      </c>
    </row>
    <row r="1403">
      <c r="A1403" t="b">
        <v>0</v>
      </c>
      <c r="B1403" t="b">
        <v>0</v>
      </c>
      <c r="C1403" s="20">
        <v>44342.73694956019</v>
      </c>
      <c r="D1403" s="1" t="s">
        <v>709</v>
      </c>
      <c r="E1403" s="1">
        <v>2575.0</v>
      </c>
      <c r="F1403" s="1">
        <v>5.0</v>
      </c>
      <c r="G1403" s="1">
        <v>5.0</v>
      </c>
      <c r="H1403" s="1">
        <v>5.0</v>
      </c>
      <c r="I1403" s="1">
        <v>4.0</v>
      </c>
      <c r="J1403" s="1">
        <v>4.0</v>
      </c>
      <c r="K1403" s="1">
        <v>5.0</v>
      </c>
      <c r="L1403" s="1">
        <v>5.0</v>
      </c>
      <c r="M1403" s="1">
        <v>4.0</v>
      </c>
      <c r="N1403" s="1">
        <v>2.0</v>
      </c>
      <c r="O1403" s="1">
        <v>1.0</v>
      </c>
      <c r="P1403" s="1">
        <v>1.0</v>
      </c>
      <c r="Q1403" s="1">
        <v>1.0</v>
      </c>
      <c r="R1403" s="1">
        <v>1.0</v>
      </c>
      <c r="S1403" s="1">
        <v>1.0</v>
      </c>
      <c r="T1403" s="1">
        <v>1.0</v>
      </c>
      <c r="U1403" s="1">
        <v>2.0</v>
      </c>
      <c r="V1403" s="1">
        <v>1.0</v>
      </c>
      <c r="W1403" s="1">
        <v>2.0</v>
      </c>
      <c r="X1403" s="1">
        <v>1.0</v>
      </c>
      <c r="Y1403" s="1">
        <v>1.0</v>
      </c>
      <c r="Z1403" s="1">
        <v>1.0</v>
      </c>
      <c r="AA1403" s="1">
        <v>2.0</v>
      </c>
      <c r="AB1403" s="1">
        <v>1.0</v>
      </c>
      <c r="AC1403" s="1">
        <v>1.0</v>
      </c>
      <c r="AD1403" s="1">
        <v>3.0</v>
      </c>
      <c r="AE1403" s="1">
        <v>2.0</v>
      </c>
      <c r="AF1403" s="1">
        <v>2.0</v>
      </c>
      <c r="AG1403" s="1">
        <v>3.0</v>
      </c>
      <c r="AH1403" s="1">
        <v>2.0</v>
      </c>
      <c r="AI1403" s="1">
        <v>2.0</v>
      </c>
      <c r="AJ1403" s="1">
        <v>1.0</v>
      </c>
      <c r="AK1403" s="1">
        <v>1.0</v>
      </c>
      <c r="AL1403" s="1">
        <v>1.0</v>
      </c>
      <c r="AM1403" s="1">
        <v>2.0</v>
      </c>
      <c r="AN1403" s="1">
        <v>2.0</v>
      </c>
      <c r="AO1403" s="1">
        <v>2.0</v>
      </c>
      <c r="AP1403" s="1">
        <v>4.0</v>
      </c>
      <c r="AQ1403" s="1">
        <v>5.0</v>
      </c>
      <c r="AR1403" s="1">
        <v>2.0</v>
      </c>
      <c r="AS1403" s="1">
        <v>2.0</v>
      </c>
      <c r="AT1403" s="1">
        <v>4.0</v>
      </c>
      <c r="AU1403" s="1">
        <v>5.0</v>
      </c>
      <c r="AV1403" s="1">
        <v>4.0</v>
      </c>
      <c r="AW1403" s="1">
        <v>4.0</v>
      </c>
      <c r="AX1403" s="1">
        <v>3.0</v>
      </c>
      <c r="AY1403" s="1">
        <v>4.0</v>
      </c>
      <c r="AZ1403" s="1">
        <v>4.0</v>
      </c>
      <c r="BA1403" s="1">
        <v>4.0</v>
      </c>
      <c r="BB1403" s="1">
        <v>2.0</v>
      </c>
      <c r="BC1403" s="1">
        <v>1.0</v>
      </c>
      <c r="BD1403" s="1">
        <v>2.0</v>
      </c>
      <c r="BE1403" s="1">
        <v>1.0</v>
      </c>
      <c r="BF1403" s="1">
        <v>2.0</v>
      </c>
      <c r="BG1403" s="1">
        <v>2.0</v>
      </c>
      <c r="BH1403" s="1">
        <v>2.0</v>
      </c>
      <c r="BI1403" s="1">
        <v>2.0</v>
      </c>
      <c r="BJ1403" s="1">
        <v>4.0</v>
      </c>
      <c r="BK1403" s="1">
        <v>2.0</v>
      </c>
      <c r="BL1403" s="1">
        <v>2.0</v>
      </c>
      <c r="BM1403" s="1">
        <v>2.0</v>
      </c>
      <c r="BN1403" s="1">
        <v>2.0</v>
      </c>
      <c r="BO1403" s="1">
        <v>3.0</v>
      </c>
      <c r="BP1403" s="1">
        <v>3.0</v>
      </c>
      <c r="BQ1403" s="1">
        <v>3.0</v>
      </c>
      <c r="BR1403" s="1">
        <v>3.0</v>
      </c>
      <c r="BS1403" s="1">
        <v>4.0</v>
      </c>
      <c r="BT1403" s="1">
        <v>4.0</v>
      </c>
      <c r="BU1403" s="1">
        <v>4.0</v>
      </c>
      <c r="BV1403" s="1">
        <v>3.0</v>
      </c>
      <c r="BW1403" s="1">
        <v>2.0</v>
      </c>
      <c r="BX1403" s="1">
        <v>2.0</v>
      </c>
      <c r="BY1403" s="1">
        <v>2.0</v>
      </c>
      <c r="BZ1403" s="1">
        <v>4.0</v>
      </c>
      <c r="CA1403" s="64">
        <f t="shared" si="32"/>
        <v>188</v>
      </c>
      <c r="CB1403" s="45">
        <f t="shared" si="33"/>
        <v>37</v>
      </c>
      <c r="CC1403" s="45">
        <f t="shared" si="34"/>
        <v>10</v>
      </c>
      <c r="CD1403" s="45">
        <f t="shared" si="35"/>
        <v>10</v>
      </c>
      <c r="CE1403" s="45">
        <f t="shared" si="36"/>
        <v>16</v>
      </c>
      <c r="CF1403" s="45">
        <f t="shared" si="37"/>
        <v>20</v>
      </c>
      <c r="CG1403" s="45">
        <f t="shared" si="38"/>
        <v>32</v>
      </c>
      <c r="CH1403" s="45">
        <f t="shared" si="39"/>
        <v>14</v>
      </c>
      <c r="CI1403" s="45">
        <f t="shared" si="40"/>
        <v>0.4</v>
      </c>
      <c r="CJ1403">
        <f t="shared" si="10"/>
        <v>20</v>
      </c>
      <c r="CK1403" s="45">
        <f t="shared" si="41"/>
        <v>25</v>
      </c>
      <c r="CM1403" s="40">
        <f>VLOOKUP(CB1403,'PROMIS 57 T-Score Conversions'!Q$3:R$35,2,TRUE)</f>
        <v>49.2</v>
      </c>
      <c r="CN1403" s="44" t="str">
        <f t="shared" si="20"/>
        <v>Normal</v>
      </c>
      <c r="CO1403" s="40">
        <f>VLOOKUP(CC1403,'PROMIS 57 T-Score Conversions'!A$3:B$35,2,TRUE)</f>
        <v>45.9</v>
      </c>
      <c r="CP1403" s="39" t="str">
        <f t="shared" si="21"/>
        <v>Normal</v>
      </c>
      <c r="CQ1403" s="40">
        <f>VLOOKUP(CD1403,'PROMIS 57 T-Score Conversions'!E$3:F$35,2,TRUE)</f>
        <v>47.5</v>
      </c>
      <c r="CR1403" s="39" t="str">
        <f t="shared" si="22"/>
        <v>Normal</v>
      </c>
      <c r="CS1403" s="40">
        <f>VLOOKUP(CE1403,'PROMIS 57 T-Score Conversions'!U$3:V$35,2,TRUE)</f>
        <v>49.2</v>
      </c>
      <c r="CT1403" s="39" t="str">
        <f t="shared" si="42"/>
        <v>Normal</v>
      </c>
      <c r="CU1403" s="40">
        <f>VLOOKUP(CF1403,'PROMIS 57 T-Score Conversions'!Y$3:Z$35,2,TRUE)</f>
        <v>50.1</v>
      </c>
      <c r="CV1403" s="39" t="str">
        <f t="shared" si="24"/>
        <v>Normal</v>
      </c>
      <c r="CW1403" s="40">
        <f>vlookup(CG1403,'PROMIS 57 T-Score Conversions'!M$3:N$35,2,TRUE)</f>
        <v>51.7</v>
      </c>
      <c r="CX1403" s="39" t="str">
        <f t="shared" si="25"/>
        <v>Normal</v>
      </c>
      <c r="CY1403" s="40">
        <f>VLOOKup(CH1403,'PROMIS 57 T-Score Conversions'!I$3:J$35,2,TRUE)</f>
        <v>54.1</v>
      </c>
      <c r="CZ1403" s="39" t="str">
        <f t="shared" si="26"/>
        <v>Normal</v>
      </c>
      <c r="DA1403" s="37">
        <f>VLOOKUP(CJ1403,'PROMIS 57 T-Score Conversions'!AC$3:AD$35,2,TRUE)</f>
        <v>37.15</v>
      </c>
      <c r="DB1403" s="44" t="str">
        <f t="shared" si="30"/>
        <v>Moderate</v>
      </c>
      <c r="DC1403" s="40">
        <f>VLOOKUP(CK1403,'PROMIS 57 T-Score Conversions'!AG$3:AH$35,2,TRUE)</f>
        <v>44.34</v>
      </c>
      <c r="DD1403" s="39" t="str">
        <f t="shared" si="31"/>
        <v>Normal</v>
      </c>
    </row>
    <row r="1404">
      <c r="A1404" t="b">
        <v>0</v>
      </c>
      <c r="B1404" t="b">
        <v>0</v>
      </c>
      <c r="C1404" s="20">
        <v>44343.467380381946</v>
      </c>
      <c r="D1404" s="1" t="s">
        <v>706</v>
      </c>
      <c r="E1404" s="1">
        <v>2570.0</v>
      </c>
      <c r="F1404" s="1">
        <v>1.0</v>
      </c>
      <c r="G1404" s="1">
        <v>1.0</v>
      </c>
      <c r="H1404" s="1">
        <v>4.0</v>
      </c>
      <c r="I1404" s="1">
        <v>2.0</v>
      </c>
      <c r="J1404" s="1">
        <v>1.0</v>
      </c>
      <c r="K1404" s="1">
        <v>1.0</v>
      </c>
      <c r="L1404" s="1">
        <v>3.0</v>
      </c>
      <c r="M1404" s="1">
        <v>1.0</v>
      </c>
      <c r="N1404" s="1">
        <v>3.0</v>
      </c>
      <c r="O1404" s="1">
        <v>5.0</v>
      </c>
      <c r="P1404" s="1">
        <v>4.0</v>
      </c>
      <c r="Q1404" s="1">
        <v>5.0</v>
      </c>
      <c r="R1404" s="1">
        <v>3.0</v>
      </c>
      <c r="S1404" s="1">
        <v>4.0</v>
      </c>
      <c r="T1404" s="1">
        <v>4.0</v>
      </c>
      <c r="U1404" s="1">
        <v>5.0</v>
      </c>
      <c r="V1404" s="1">
        <v>3.0</v>
      </c>
      <c r="W1404" s="1">
        <v>3.0</v>
      </c>
      <c r="X1404" s="1">
        <v>5.0</v>
      </c>
      <c r="Y1404" s="1">
        <v>3.0</v>
      </c>
      <c r="Z1404" s="1">
        <v>5.0</v>
      </c>
      <c r="AA1404" s="1">
        <v>5.0</v>
      </c>
      <c r="AB1404" s="1">
        <v>3.0</v>
      </c>
      <c r="AC1404" s="1">
        <v>3.0</v>
      </c>
      <c r="AD1404" s="1">
        <v>5.0</v>
      </c>
      <c r="AE1404" s="1">
        <v>5.0</v>
      </c>
      <c r="AF1404" s="1">
        <v>5.0</v>
      </c>
      <c r="AG1404" s="1">
        <v>5.0</v>
      </c>
      <c r="AH1404" s="1">
        <v>5.0</v>
      </c>
      <c r="AI1404" s="1">
        <v>5.0</v>
      </c>
      <c r="AJ1404" s="1">
        <v>5.0</v>
      </c>
      <c r="AK1404" s="1">
        <v>5.0</v>
      </c>
      <c r="AL1404" s="1">
        <v>5.0</v>
      </c>
      <c r="AM1404" s="1">
        <v>5.0</v>
      </c>
      <c r="AN1404" s="1">
        <v>5.0</v>
      </c>
      <c r="AO1404" s="1">
        <v>5.0</v>
      </c>
      <c r="AP1404" s="1">
        <v>5.0</v>
      </c>
      <c r="AQ1404" s="1">
        <v>5.0</v>
      </c>
      <c r="AR1404" s="1">
        <v>3.0</v>
      </c>
      <c r="AS1404" s="1">
        <v>5.0</v>
      </c>
      <c r="AT1404" s="1">
        <v>1.0</v>
      </c>
      <c r="AU1404" s="1">
        <v>1.0</v>
      </c>
      <c r="AV1404" s="1">
        <v>1.0</v>
      </c>
      <c r="AW1404" s="1">
        <v>1.0</v>
      </c>
      <c r="AX1404" s="1">
        <v>1.0</v>
      </c>
      <c r="AY1404" s="1">
        <v>1.0</v>
      </c>
      <c r="AZ1404" s="1">
        <v>1.0</v>
      </c>
      <c r="BA1404" s="1">
        <v>1.0</v>
      </c>
      <c r="BB1404" s="1">
        <v>5.0</v>
      </c>
      <c r="BC1404" s="1">
        <v>5.0</v>
      </c>
      <c r="BD1404" s="1">
        <v>5.0</v>
      </c>
      <c r="BE1404" s="1">
        <v>5.0</v>
      </c>
      <c r="BF1404" s="1">
        <v>5.0</v>
      </c>
      <c r="BG1404" s="1">
        <v>5.0</v>
      </c>
      <c r="BH1404" s="1">
        <v>5.0</v>
      </c>
      <c r="BI1404" s="1">
        <v>5.0</v>
      </c>
      <c r="BJ1404" s="1">
        <v>8.0</v>
      </c>
      <c r="BK1404" s="1">
        <v>1.0</v>
      </c>
      <c r="BL1404" s="1">
        <v>1.0</v>
      </c>
      <c r="BM1404" s="1">
        <v>1.0</v>
      </c>
      <c r="BN1404" s="1">
        <v>1.0</v>
      </c>
      <c r="BO1404" s="1">
        <v>1.0</v>
      </c>
      <c r="BP1404" s="1">
        <v>1.0</v>
      </c>
      <c r="BQ1404" s="1">
        <v>2.0</v>
      </c>
      <c r="BR1404" s="1">
        <v>2.0</v>
      </c>
      <c r="BS1404" s="1">
        <v>4.0</v>
      </c>
      <c r="BT1404" s="1">
        <v>5.0</v>
      </c>
      <c r="BU1404" s="1">
        <v>4.0</v>
      </c>
      <c r="BV1404" s="1">
        <v>5.0</v>
      </c>
      <c r="BW1404" s="1">
        <v>5.0</v>
      </c>
      <c r="BX1404" s="1">
        <v>5.0</v>
      </c>
      <c r="BY1404" s="1">
        <v>3.0</v>
      </c>
      <c r="BZ1404" s="1">
        <v>4.0</v>
      </c>
      <c r="CA1404" s="64">
        <f t="shared" si="32"/>
        <v>256</v>
      </c>
      <c r="CB1404" s="45">
        <f t="shared" si="33"/>
        <v>14</v>
      </c>
      <c r="CC1404" s="45">
        <f t="shared" si="34"/>
        <v>33</v>
      </c>
      <c r="CD1404" s="45">
        <f t="shared" si="35"/>
        <v>30</v>
      </c>
      <c r="CE1404" s="45">
        <f t="shared" si="36"/>
        <v>40</v>
      </c>
      <c r="CF1404" s="45">
        <f t="shared" si="37"/>
        <v>38</v>
      </c>
      <c r="CG1404" s="45">
        <f t="shared" si="38"/>
        <v>8</v>
      </c>
      <c r="CH1404" s="45">
        <f t="shared" si="39"/>
        <v>40</v>
      </c>
      <c r="CI1404" s="45">
        <f t="shared" si="40"/>
        <v>0.8</v>
      </c>
      <c r="CJ1404">
        <f t="shared" si="10"/>
        <v>10</v>
      </c>
      <c r="CK1404" s="45">
        <f t="shared" si="41"/>
        <v>35</v>
      </c>
      <c r="CM1404" s="40">
        <f>VLOOKUP(CB1404,'PROMIS 57 T-Score Conversions'!Q$3:R$35,2,TRUE)</f>
        <v>30.8</v>
      </c>
      <c r="CN1404" s="44" t="str">
        <f t="shared" si="20"/>
        <v>Moderate</v>
      </c>
      <c r="CO1404" s="40">
        <f>VLOOKUP(CC1404,'PROMIS 57 T-Score Conversions'!A$3:B$35,2,TRUE)</f>
        <v>71.9</v>
      </c>
      <c r="CP1404" s="39" t="str">
        <f t="shared" si="21"/>
        <v>Severe</v>
      </c>
      <c r="CQ1404" s="40">
        <f>VLOOKUP(CD1404,'PROMIS 57 T-Score Conversions'!E$3:F$35,2,TRUE)</f>
        <v>67.7</v>
      </c>
      <c r="CR1404" s="39" t="str">
        <f t="shared" si="22"/>
        <v>Moderate</v>
      </c>
      <c r="CS1404" s="40">
        <f>VLOOKUP(CE1404,'PROMIS 57 T-Score Conversions'!U$3:V$35,2,TRUE)</f>
        <v>77.8</v>
      </c>
      <c r="CT1404" s="39" t="str">
        <f t="shared" si="42"/>
        <v>Severe</v>
      </c>
      <c r="CU1404" s="40">
        <f>VLOOKUP(CF1404,'PROMIS 57 T-Score Conversions'!Y$3:Z$35,2,TRUE)</f>
        <v>70.8</v>
      </c>
      <c r="CV1404" s="39" t="str">
        <f t="shared" si="24"/>
        <v>Severe</v>
      </c>
      <c r="CW1404" s="40">
        <f>vlookup(CG1404,'PROMIS 57 T-Score Conversions'!M$3:N$35,2,TRUE)</f>
        <v>25.91</v>
      </c>
      <c r="CX1404" s="39" t="str">
        <f t="shared" si="25"/>
        <v>Severe</v>
      </c>
      <c r="CY1404" s="40">
        <f>VLOOKup(CH1404,'PROMIS 57 T-Score Conversions'!I$3:J$35,2,TRUE)</f>
        <v>77</v>
      </c>
      <c r="CZ1404" s="39" t="str">
        <f t="shared" si="26"/>
        <v>Severe</v>
      </c>
      <c r="DA1404" s="37">
        <f>VLOOKUP(CJ1404,'PROMIS 57 T-Score Conversions'!AC$3:AD$35,2,TRUE)</f>
        <v>27.45</v>
      </c>
      <c r="DB1404" s="44" t="str">
        <f t="shared" si="30"/>
        <v>Severe</v>
      </c>
      <c r="DC1404" s="40">
        <f>VLOOKUP(CK1404,'PROMIS 57 T-Score Conversions'!AG$3:AH$35,2,TRUE)</f>
        <v>54.94</v>
      </c>
      <c r="DD1404" s="39" t="str">
        <f t="shared" si="31"/>
        <v>Normal</v>
      </c>
    </row>
    <row r="1405">
      <c r="A1405" t="b">
        <v>0</v>
      </c>
      <c r="B1405" t="b">
        <v>0</v>
      </c>
      <c r="C1405" s="20">
        <v>44343.568627754634</v>
      </c>
      <c r="D1405" s="1" t="s">
        <v>395</v>
      </c>
      <c r="E1405" s="1">
        <v>2208.0</v>
      </c>
      <c r="F1405" s="1">
        <v>3.0</v>
      </c>
      <c r="G1405" s="1">
        <v>2.0</v>
      </c>
      <c r="H1405" s="1">
        <v>3.0</v>
      </c>
      <c r="I1405" s="1">
        <v>3.0</v>
      </c>
      <c r="J1405" s="1">
        <v>1.0</v>
      </c>
      <c r="K1405" s="1">
        <v>3.0</v>
      </c>
      <c r="L1405" s="1">
        <v>3.0</v>
      </c>
      <c r="M1405" s="1">
        <v>3.0</v>
      </c>
      <c r="N1405" s="1">
        <v>4.0</v>
      </c>
      <c r="O1405" s="1">
        <v>2.0</v>
      </c>
      <c r="P1405" s="1">
        <v>3.0</v>
      </c>
      <c r="Q1405" s="1">
        <v>3.0</v>
      </c>
      <c r="R1405" s="1">
        <v>4.0</v>
      </c>
      <c r="S1405" s="1">
        <v>3.0</v>
      </c>
      <c r="T1405" s="1">
        <v>3.0</v>
      </c>
      <c r="U1405" s="1">
        <v>4.0</v>
      </c>
      <c r="V1405" s="1">
        <v>4.0</v>
      </c>
      <c r="W1405" s="1">
        <v>4.0</v>
      </c>
      <c r="X1405" s="1">
        <v>4.0</v>
      </c>
      <c r="Y1405" s="1">
        <v>3.0</v>
      </c>
      <c r="Z1405" s="1">
        <v>4.0</v>
      </c>
      <c r="AA1405" s="1">
        <v>3.0</v>
      </c>
      <c r="AB1405" s="1">
        <v>4.0</v>
      </c>
      <c r="AC1405" s="1">
        <v>2.0</v>
      </c>
      <c r="AD1405" s="1">
        <v>5.0</v>
      </c>
      <c r="AE1405" s="1">
        <v>5.0</v>
      </c>
      <c r="AF1405" s="1">
        <v>5.0</v>
      </c>
      <c r="AG1405" s="1">
        <v>5.0</v>
      </c>
      <c r="AH1405" s="1">
        <v>5.0</v>
      </c>
      <c r="AI1405" s="1">
        <v>5.0</v>
      </c>
      <c r="AJ1405" s="1">
        <v>5.0</v>
      </c>
      <c r="AK1405" s="1">
        <v>5.0</v>
      </c>
      <c r="AL1405" s="1">
        <v>3.0</v>
      </c>
      <c r="AM1405" s="1">
        <v>3.0</v>
      </c>
      <c r="AN1405" s="1">
        <v>3.0</v>
      </c>
      <c r="AO1405" s="1">
        <v>2.0</v>
      </c>
      <c r="AP1405" s="1">
        <v>3.0</v>
      </c>
      <c r="AQ1405" s="1">
        <v>2.0</v>
      </c>
      <c r="AR1405" s="1">
        <v>1.0</v>
      </c>
      <c r="AS1405" s="1">
        <v>4.0</v>
      </c>
      <c r="AT1405" s="1">
        <v>2.0</v>
      </c>
      <c r="AU1405" s="1">
        <v>2.0</v>
      </c>
      <c r="AV1405" s="1">
        <v>3.0</v>
      </c>
      <c r="AW1405" s="1">
        <v>1.0</v>
      </c>
      <c r="AX1405" s="1">
        <v>1.0</v>
      </c>
      <c r="AY1405" s="1">
        <v>2.0</v>
      </c>
      <c r="AZ1405" s="1">
        <v>3.0</v>
      </c>
      <c r="BA1405" s="1">
        <v>1.0</v>
      </c>
      <c r="BB1405" s="1">
        <v>4.0</v>
      </c>
      <c r="BC1405" s="1">
        <v>5.0</v>
      </c>
      <c r="BD1405" s="1">
        <v>3.0</v>
      </c>
      <c r="BE1405" s="1">
        <v>4.0</v>
      </c>
      <c r="BF1405" s="1">
        <v>3.0</v>
      </c>
      <c r="BG1405" s="1">
        <v>4.0</v>
      </c>
      <c r="BH1405" s="1">
        <v>5.0</v>
      </c>
      <c r="BI1405" s="1">
        <v>3.0</v>
      </c>
      <c r="BJ1405" s="1">
        <v>5.0</v>
      </c>
      <c r="BK1405" s="1">
        <v>3.0</v>
      </c>
      <c r="BL1405" s="1">
        <v>3.0</v>
      </c>
      <c r="BM1405" s="1">
        <v>3.0</v>
      </c>
      <c r="BN1405" s="1">
        <v>2.0</v>
      </c>
      <c r="BO1405" s="1">
        <v>3.0</v>
      </c>
      <c r="BP1405" s="1">
        <v>3.0</v>
      </c>
      <c r="BQ1405" s="1">
        <v>3.0</v>
      </c>
      <c r="BR1405" s="1">
        <v>3.0</v>
      </c>
      <c r="BS1405" s="1">
        <v>3.0</v>
      </c>
      <c r="BT1405" s="1">
        <v>3.0</v>
      </c>
      <c r="BU1405" s="1">
        <v>4.0</v>
      </c>
      <c r="BV1405" s="1">
        <v>3.0</v>
      </c>
      <c r="BW1405" s="1">
        <v>5.0</v>
      </c>
      <c r="BX1405" s="1">
        <v>4.0</v>
      </c>
      <c r="BY1405" s="1">
        <v>2.0</v>
      </c>
      <c r="BZ1405" s="1">
        <v>4.0</v>
      </c>
      <c r="CA1405" s="64">
        <f t="shared" si="32"/>
        <v>238</v>
      </c>
      <c r="CB1405" s="45">
        <f t="shared" si="33"/>
        <v>21</v>
      </c>
      <c r="CC1405" s="45">
        <f t="shared" si="34"/>
        <v>26</v>
      </c>
      <c r="CD1405" s="45">
        <f t="shared" si="35"/>
        <v>28</v>
      </c>
      <c r="CE1405" s="45">
        <f t="shared" si="36"/>
        <v>40</v>
      </c>
      <c r="CF1405" s="45">
        <f t="shared" si="37"/>
        <v>21</v>
      </c>
      <c r="CG1405" s="45">
        <f t="shared" si="38"/>
        <v>15</v>
      </c>
      <c r="CH1405" s="45">
        <f t="shared" si="39"/>
        <v>31</v>
      </c>
      <c r="CI1405" s="45">
        <f t="shared" si="40"/>
        <v>0.5</v>
      </c>
      <c r="CJ1405">
        <f t="shared" si="10"/>
        <v>23</v>
      </c>
      <c r="CK1405" s="45">
        <f t="shared" si="41"/>
        <v>28</v>
      </c>
      <c r="CM1405" s="40">
        <f>VLOOKUP(CB1405,'PROMIS 57 T-Score Conversions'!Q$3:R$35,2,TRUE)</f>
        <v>36.1</v>
      </c>
      <c r="CN1405" s="44" t="str">
        <f t="shared" si="20"/>
        <v>Moderate</v>
      </c>
      <c r="CO1405" s="40">
        <f>VLOOKUP(CC1405,'PROMIS 57 T-Score Conversions'!A$3:B$35,2,TRUE)</f>
        <v>64.5</v>
      </c>
      <c r="CP1405" s="39" t="str">
        <f t="shared" si="21"/>
        <v>Moderate</v>
      </c>
      <c r="CQ1405" s="40">
        <f>VLOOKUP(CD1405,'PROMIS 57 T-Score Conversions'!E$3:F$35,2,TRUE)</f>
        <v>65.8</v>
      </c>
      <c r="CR1405" s="39" t="str">
        <f t="shared" si="22"/>
        <v>Moderate</v>
      </c>
      <c r="CS1405" s="40">
        <f>VLOOKUP(CE1405,'PROMIS 57 T-Score Conversions'!U$3:V$35,2,TRUE)</f>
        <v>77.8</v>
      </c>
      <c r="CT1405" s="39" t="str">
        <f t="shared" si="42"/>
        <v>Severe</v>
      </c>
      <c r="CU1405" s="40">
        <f>VLOOKUP(CF1405,'PROMIS 57 T-Score Conversions'!Y$3:Z$35,2,TRUE)</f>
        <v>51.2</v>
      </c>
      <c r="CV1405" s="39" t="str">
        <f t="shared" si="24"/>
        <v>Normal</v>
      </c>
      <c r="CW1405" s="40">
        <f>vlookup(CG1405,'PROMIS 57 T-Score Conversions'!M$3:N$35,2,TRUE)</f>
        <v>36.2</v>
      </c>
      <c r="CX1405" s="39" t="str">
        <f t="shared" si="25"/>
        <v>Moderate</v>
      </c>
      <c r="CY1405" s="40">
        <f>VLOOKup(CH1405,'PROMIS 57 T-Score Conversions'!I$3:J$35,2,TRUE)</f>
        <v>66.2</v>
      </c>
      <c r="CZ1405" s="39" t="str">
        <f t="shared" si="26"/>
        <v>Moderate</v>
      </c>
      <c r="DA1405" s="37">
        <f>VLOOKUP(CJ1405,'PROMIS 57 T-Score Conversions'!AC$3:AD$35,2,TRUE)</f>
        <v>39.5</v>
      </c>
      <c r="DB1405" s="44" t="str">
        <f t="shared" si="30"/>
        <v>Moderate</v>
      </c>
      <c r="DC1405" s="40">
        <f>VLOOKUP(CK1405,'PROMIS 57 T-Score Conversions'!AG$3:AH$35,2,TRUE)</f>
        <v>47.18</v>
      </c>
      <c r="DD1405" s="39" t="str">
        <f t="shared" si="31"/>
        <v>Normal</v>
      </c>
    </row>
    <row r="1406">
      <c r="A1406" t="b">
        <v>0</v>
      </c>
      <c r="B1406" t="b">
        <v>0</v>
      </c>
      <c r="C1406" s="20">
        <v>44344.597005393516</v>
      </c>
      <c r="D1406" s="1" t="s">
        <v>710</v>
      </c>
      <c r="E1406" s="1">
        <v>2586.0</v>
      </c>
      <c r="F1406" s="1">
        <v>2.0</v>
      </c>
      <c r="G1406" s="1">
        <v>2.0</v>
      </c>
      <c r="H1406" s="1">
        <v>1.0</v>
      </c>
      <c r="I1406" s="1">
        <v>1.0</v>
      </c>
      <c r="J1406" s="1">
        <v>1.0</v>
      </c>
      <c r="K1406" s="1">
        <v>2.0</v>
      </c>
      <c r="L1406" s="1">
        <v>2.0</v>
      </c>
      <c r="M1406" s="1">
        <v>1.0</v>
      </c>
      <c r="N1406" s="1">
        <v>2.0</v>
      </c>
      <c r="O1406" s="1">
        <v>1.0</v>
      </c>
      <c r="P1406" s="1">
        <v>1.0</v>
      </c>
      <c r="Q1406" s="1">
        <v>3.0</v>
      </c>
      <c r="R1406" s="1">
        <v>3.0</v>
      </c>
      <c r="S1406" s="1">
        <v>3.0</v>
      </c>
      <c r="T1406" s="1">
        <v>2.0</v>
      </c>
      <c r="U1406" s="1">
        <v>2.0</v>
      </c>
      <c r="V1406" s="1">
        <v>1.0</v>
      </c>
      <c r="W1406" s="1">
        <v>1.0</v>
      </c>
      <c r="X1406" s="1">
        <v>3.0</v>
      </c>
      <c r="Y1406" s="1">
        <v>1.0</v>
      </c>
      <c r="Z1406" s="1">
        <v>1.0</v>
      </c>
      <c r="AA1406" s="1">
        <v>3.0</v>
      </c>
      <c r="AB1406" s="1">
        <v>1.0</v>
      </c>
      <c r="AC1406" s="1">
        <v>1.0</v>
      </c>
      <c r="AD1406" s="1">
        <v>5.0</v>
      </c>
      <c r="AE1406" s="1">
        <v>5.0</v>
      </c>
      <c r="AF1406" s="1">
        <v>4.0</v>
      </c>
      <c r="AG1406" s="1">
        <v>4.0</v>
      </c>
      <c r="AH1406" s="1">
        <v>5.0</v>
      </c>
      <c r="AI1406" s="1">
        <v>5.0</v>
      </c>
      <c r="AJ1406" s="1">
        <v>5.0</v>
      </c>
      <c r="AK1406" s="1">
        <v>4.0</v>
      </c>
      <c r="AL1406" s="1">
        <v>4.0</v>
      </c>
      <c r="AM1406" s="1">
        <v>3.0</v>
      </c>
      <c r="AN1406" s="1">
        <v>4.0</v>
      </c>
      <c r="AO1406" s="1">
        <v>3.0</v>
      </c>
      <c r="AP1406" s="1">
        <v>3.0</v>
      </c>
      <c r="AQ1406" s="1">
        <v>5.0</v>
      </c>
      <c r="AR1406" s="1">
        <v>2.0</v>
      </c>
      <c r="AS1406" s="1">
        <v>5.0</v>
      </c>
      <c r="AT1406" s="1">
        <v>1.0</v>
      </c>
      <c r="AU1406" s="1">
        <v>1.0</v>
      </c>
      <c r="AV1406" s="1">
        <v>1.0</v>
      </c>
      <c r="AW1406" s="1">
        <v>1.0</v>
      </c>
      <c r="AX1406" s="1">
        <v>1.0</v>
      </c>
      <c r="AY1406" s="1">
        <v>1.0</v>
      </c>
      <c r="AZ1406" s="1">
        <v>1.0</v>
      </c>
      <c r="BA1406" s="1">
        <v>1.0</v>
      </c>
      <c r="BB1406" s="1">
        <v>4.0</v>
      </c>
      <c r="BC1406" s="1">
        <v>3.0</v>
      </c>
      <c r="BD1406" s="1">
        <v>4.0</v>
      </c>
      <c r="BE1406" s="1">
        <v>4.0</v>
      </c>
      <c r="BF1406" s="1">
        <v>5.0</v>
      </c>
      <c r="BG1406" s="1">
        <v>5.0</v>
      </c>
      <c r="BH1406" s="1">
        <v>5.0</v>
      </c>
      <c r="BI1406" s="1">
        <v>5.0</v>
      </c>
      <c r="BJ1406" s="1">
        <v>6.0</v>
      </c>
      <c r="BK1406" s="1">
        <v>1.0</v>
      </c>
      <c r="BL1406" s="1">
        <v>1.0</v>
      </c>
      <c r="BM1406" s="1">
        <v>1.0</v>
      </c>
      <c r="BN1406" s="1">
        <v>1.0</v>
      </c>
      <c r="BO1406" s="1">
        <v>1.0</v>
      </c>
      <c r="BP1406" s="1">
        <v>1.0</v>
      </c>
      <c r="BQ1406" s="1">
        <v>1.0</v>
      </c>
      <c r="BR1406" s="1">
        <v>1.0</v>
      </c>
      <c r="BS1406" s="1">
        <v>4.0</v>
      </c>
      <c r="BT1406" s="1">
        <v>5.0</v>
      </c>
      <c r="BU1406" s="1">
        <v>5.0</v>
      </c>
      <c r="BV1406" s="1">
        <v>5.0</v>
      </c>
      <c r="BW1406" s="1">
        <v>5.0</v>
      </c>
      <c r="BX1406" s="1">
        <v>5.0</v>
      </c>
      <c r="BY1406" s="1">
        <v>3.0</v>
      </c>
      <c r="BZ1406" s="1">
        <v>5.0</v>
      </c>
      <c r="CA1406" s="64">
        <f t="shared" si="32"/>
        <v>201</v>
      </c>
      <c r="CB1406" s="45">
        <f t="shared" si="33"/>
        <v>12</v>
      </c>
      <c r="CC1406" s="45">
        <f t="shared" si="34"/>
        <v>17</v>
      </c>
      <c r="CD1406" s="45">
        <f t="shared" si="35"/>
        <v>12</v>
      </c>
      <c r="CE1406" s="45">
        <f t="shared" si="36"/>
        <v>37</v>
      </c>
      <c r="CF1406" s="45">
        <f t="shared" si="37"/>
        <v>29</v>
      </c>
      <c r="CG1406" s="45">
        <f t="shared" si="38"/>
        <v>8</v>
      </c>
      <c r="CH1406" s="45">
        <f t="shared" si="39"/>
        <v>35</v>
      </c>
      <c r="CI1406" s="45">
        <f t="shared" si="40"/>
        <v>0.6</v>
      </c>
      <c r="CJ1406">
        <f t="shared" si="10"/>
        <v>8</v>
      </c>
      <c r="CK1406" s="45">
        <f t="shared" si="41"/>
        <v>37</v>
      </c>
      <c r="CM1406" s="40">
        <f>VLOOKUP(CB1406,'PROMIS 57 T-Score Conversions'!Q$3:R$35,2,TRUE)</f>
        <v>28.8</v>
      </c>
      <c r="CN1406" s="44" t="str">
        <f t="shared" si="20"/>
        <v>Severe</v>
      </c>
      <c r="CO1406" s="40">
        <f>VLOOKUP(CC1406,'PROMIS 57 T-Score Conversions'!A$3:B$35,2,TRUE)</f>
        <v>55.4</v>
      </c>
      <c r="CP1406" s="39" t="str">
        <f t="shared" si="21"/>
        <v>Moderate</v>
      </c>
      <c r="CQ1406" s="40">
        <f>VLOOKUP(CD1406,'PROMIS 57 T-Score Conversions'!E$3:F$35,2,TRUE)</f>
        <v>50.9</v>
      </c>
      <c r="CR1406" s="39" t="str">
        <f t="shared" si="22"/>
        <v>Normal</v>
      </c>
      <c r="CS1406" s="40">
        <f>VLOOKUP(CE1406,'PROMIS 57 T-Score Conversions'!U$3:V$35,2,TRUE)</f>
        <v>71</v>
      </c>
      <c r="CT1406" s="39" t="str">
        <f t="shared" si="42"/>
        <v>Severe</v>
      </c>
      <c r="CU1406" s="40">
        <f>VLOOKUP(CF1406,'PROMIS 57 T-Score Conversions'!Y$3:Z$35,2,TRUE)</f>
        <v>59.4</v>
      </c>
      <c r="CV1406" s="39" t="str">
        <f t="shared" si="24"/>
        <v>Mild</v>
      </c>
      <c r="CW1406" s="40">
        <f>vlookup(CG1406,'PROMIS 57 T-Score Conversions'!M$3:N$35,2,TRUE)</f>
        <v>25.91</v>
      </c>
      <c r="CX1406" s="39" t="str">
        <f t="shared" si="25"/>
        <v>Severe</v>
      </c>
      <c r="CY1406" s="40">
        <f>VLOOKup(CH1406,'PROMIS 57 T-Score Conversions'!I$3:J$35,2,TRUE)</f>
        <v>69.2</v>
      </c>
      <c r="CZ1406" s="39" t="str">
        <f t="shared" si="26"/>
        <v>Moderate</v>
      </c>
      <c r="DA1406" s="37">
        <f>VLOOKUP(CJ1406,'PROMIS 57 T-Score Conversions'!AC$3:AD$35,2,TRUE)</f>
        <v>22.41</v>
      </c>
      <c r="DB1406" s="44" t="str">
        <f t="shared" si="30"/>
        <v>Severe</v>
      </c>
      <c r="DC1406" s="40">
        <f>VLOOKUP(CK1406,'PROMIS 57 T-Score Conversions'!AG$3:AH$35,2,TRUE)</f>
        <v>58.03</v>
      </c>
      <c r="DD1406" s="39" t="str">
        <f t="shared" si="31"/>
        <v>Mild</v>
      </c>
    </row>
    <row r="1407">
      <c r="A1407" t="b">
        <v>0</v>
      </c>
      <c r="B1407" t="b">
        <v>0</v>
      </c>
      <c r="C1407" s="20">
        <v>44344.928611967596</v>
      </c>
      <c r="D1407" s="1" t="s">
        <v>711</v>
      </c>
      <c r="E1407" s="1">
        <v>2584.0</v>
      </c>
      <c r="F1407" s="1">
        <v>5.0</v>
      </c>
      <c r="G1407" s="1">
        <v>5.0</v>
      </c>
      <c r="H1407" s="1">
        <v>5.0</v>
      </c>
      <c r="I1407" s="1">
        <v>5.0</v>
      </c>
      <c r="J1407" s="1">
        <v>5.0</v>
      </c>
      <c r="K1407" s="1">
        <v>5.0</v>
      </c>
      <c r="L1407" s="1">
        <v>5.0</v>
      </c>
      <c r="M1407" s="1">
        <v>5.0</v>
      </c>
      <c r="N1407" s="1">
        <v>2.0</v>
      </c>
      <c r="O1407" s="1">
        <v>2.0</v>
      </c>
      <c r="P1407" s="1">
        <v>3.0</v>
      </c>
      <c r="Q1407" s="1">
        <v>3.0</v>
      </c>
      <c r="R1407" s="1">
        <v>4.0</v>
      </c>
      <c r="S1407" s="1">
        <v>2.0</v>
      </c>
      <c r="T1407" s="1">
        <v>3.0</v>
      </c>
      <c r="U1407" s="1">
        <v>4.0</v>
      </c>
      <c r="V1407" s="1">
        <v>2.0</v>
      </c>
      <c r="W1407" s="1">
        <v>1.0</v>
      </c>
      <c r="X1407" s="1">
        <v>2.0</v>
      </c>
      <c r="Y1407" s="1">
        <v>1.0</v>
      </c>
      <c r="Z1407" s="1">
        <v>1.0</v>
      </c>
      <c r="AA1407" s="1">
        <v>2.0</v>
      </c>
      <c r="AB1407" s="1">
        <v>1.0</v>
      </c>
      <c r="AC1407" s="1">
        <v>1.0</v>
      </c>
      <c r="AD1407" s="1">
        <v>2.0</v>
      </c>
      <c r="AE1407" s="1">
        <v>1.0</v>
      </c>
      <c r="AF1407" s="1">
        <v>1.0</v>
      </c>
      <c r="AG1407" s="1">
        <v>1.0</v>
      </c>
      <c r="AH1407" s="1">
        <v>1.0</v>
      </c>
      <c r="AI1407" s="1">
        <v>1.0</v>
      </c>
      <c r="AJ1407" s="1">
        <v>1.0</v>
      </c>
      <c r="AK1407" s="1">
        <v>1.0</v>
      </c>
      <c r="AL1407" s="1">
        <v>2.0</v>
      </c>
      <c r="AM1407" s="1">
        <v>2.0</v>
      </c>
      <c r="AN1407" s="1">
        <v>2.0</v>
      </c>
      <c r="AO1407" s="1">
        <v>1.0</v>
      </c>
      <c r="AP1407" s="1">
        <v>1.0</v>
      </c>
      <c r="AQ1407" s="1">
        <v>1.0</v>
      </c>
      <c r="AR1407" s="1">
        <v>1.0</v>
      </c>
      <c r="AS1407" s="1">
        <v>2.0</v>
      </c>
      <c r="AT1407" s="1">
        <v>5.0</v>
      </c>
      <c r="AU1407" s="1">
        <v>3.0</v>
      </c>
      <c r="AV1407" s="1">
        <v>2.0</v>
      </c>
      <c r="AW1407" s="1">
        <v>5.0</v>
      </c>
      <c r="AX1407" s="1">
        <v>5.0</v>
      </c>
      <c r="AY1407" s="1">
        <v>5.0</v>
      </c>
      <c r="AZ1407" s="1">
        <v>5.0</v>
      </c>
      <c r="BA1407" s="1">
        <v>3.0</v>
      </c>
      <c r="BB1407" s="1">
        <v>1.0</v>
      </c>
      <c r="BC1407" s="1">
        <v>1.0</v>
      </c>
      <c r="BD1407" s="1">
        <v>1.0</v>
      </c>
      <c r="BE1407" s="1">
        <v>1.0</v>
      </c>
      <c r="BF1407" s="1">
        <v>1.0</v>
      </c>
      <c r="BG1407" s="1">
        <v>1.0</v>
      </c>
      <c r="BH1407" s="1">
        <v>1.0</v>
      </c>
      <c r="BI1407" s="1">
        <v>1.0</v>
      </c>
      <c r="BJ1407" s="1">
        <v>0.0</v>
      </c>
      <c r="BK1407" s="1">
        <v>3.0</v>
      </c>
      <c r="BL1407" s="1">
        <v>2.0</v>
      </c>
      <c r="BM1407" s="1">
        <v>3.0</v>
      </c>
      <c r="BN1407" s="1">
        <v>2.0</v>
      </c>
      <c r="BO1407" s="1">
        <v>2.0</v>
      </c>
      <c r="BP1407" s="1">
        <v>2.0</v>
      </c>
      <c r="BQ1407" s="1">
        <v>1.0</v>
      </c>
      <c r="BR1407" s="1">
        <v>2.0</v>
      </c>
      <c r="BS1407" s="1">
        <v>3.0</v>
      </c>
      <c r="BT1407" s="1">
        <v>3.0</v>
      </c>
      <c r="BU1407" s="1">
        <v>4.0</v>
      </c>
      <c r="BV1407" s="1">
        <v>4.0</v>
      </c>
      <c r="BW1407" s="1">
        <v>4.0</v>
      </c>
      <c r="BX1407" s="1">
        <v>4.0</v>
      </c>
      <c r="BY1407" s="1">
        <v>5.0</v>
      </c>
      <c r="BZ1407" s="1">
        <v>5.0</v>
      </c>
      <c r="CA1407" s="64">
        <f t="shared" si="32"/>
        <v>185</v>
      </c>
      <c r="CB1407" s="45">
        <f t="shared" si="33"/>
        <v>40</v>
      </c>
      <c r="CC1407" s="45">
        <f t="shared" si="34"/>
        <v>23</v>
      </c>
      <c r="CD1407" s="45">
        <f t="shared" si="35"/>
        <v>11</v>
      </c>
      <c r="CE1407" s="45">
        <f t="shared" si="36"/>
        <v>9</v>
      </c>
      <c r="CF1407" s="45">
        <f t="shared" si="37"/>
        <v>12</v>
      </c>
      <c r="CG1407" s="45">
        <f t="shared" si="38"/>
        <v>33</v>
      </c>
      <c r="CH1407" s="45">
        <f t="shared" si="39"/>
        <v>8</v>
      </c>
      <c r="CI1407" s="45">
        <f t="shared" si="40"/>
        <v>0</v>
      </c>
      <c r="CJ1407">
        <f t="shared" si="10"/>
        <v>17</v>
      </c>
      <c r="CK1407" s="45">
        <f t="shared" si="41"/>
        <v>32</v>
      </c>
      <c r="CM1407" s="40">
        <f>VLOOKUP(CB1407,'PROMIS 57 T-Score Conversions'!Q$3:R$35,2,TRUE)</f>
        <v>60.1</v>
      </c>
      <c r="CN1407" s="44" t="str">
        <f t="shared" si="20"/>
        <v>Normal</v>
      </c>
      <c r="CO1407" s="40">
        <f>VLOOKUP(CC1407,'PROMIS 57 T-Score Conversions'!A$3:B$35,2,TRUE)</f>
        <v>61.4</v>
      </c>
      <c r="CP1407" s="39" t="str">
        <f t="shared" si="21"/>
        <v>Moderate</v>
      </c>
      <c r="CQ1407" s="40">
        <f>VLOOKUP(CD1407,'PROMIS 57 T-Score Conversions'!E$3:F$35,2,TRUE)</f>
        <v>49.4</v>
      </c>
      <c r="CR1407" s="39" t="str">
        <f t="shared" si="22"/>
        <v>Normal</v>
      </c>
      <c r="CS1407" s="40">
        <f>VLOOKUP(CE1407,'PROMIS 57 T-Score Conversions'!U$3:V$35,2,TRUE)</f>
        <v>38.5</v>
      </c>
      <c r="CT1407" s="39" t="str">
        <f t="shared" si="42"/>
        <v>Normal</v>
      </c>
      <c r="CU1407" s="40">
        <f>VLOOKUP(CF1407,'PROMIS 57 T-Score Conversions'!Y$3:Z$35,2,TRUE)</f>
        <v>39.8</v>
      </c>
      <c r="CV1407" s="39" t="str">
        <f t="shared" si="24"/>
        <v>Normal</v>
      </c>
      <c r="CW1407" s="40">
        <f>vlookup(CG1407,'PROMIS 57 T-Score Conversions'!M$3:N$35,2,TRUE)</f>
        <v>52.7</v>
      </c>
      <c r="CX1407" s="39" t="str">
        <f t="shared" si="25"/>
        <v>Normal</v>
      </c>
      <c r="CY1407" s="40">
        <f>VLOOKup(CH1407,'PROMIS 57 T-Score Conversions'!I$3:J$35,2,TRUE)</f>
        <v>40.7</v>
      </c>
      <c r="CZ1407" s="39" t="str">
        <f t="shared" si="26"/>
        <v>Normal</v>
      </c>
      <c r="DA1407" s="37">
        <f>VLOOKUP(CJ1407,'PROMIS 57 T-Score Conversions'!AC$3:AD$35,2,TRUE)</f>
        <v>34.75</v>
      </c>
      <c r="DB1407" s="44" t="str">
        <f t="shared" si="30"/>
        <v>Moderate</v>
      </c>
      <c r="DC1407" s="40">
        <f>VLOOKUP(CK1407,'PROMIS 57 T-Score Conversions'!AG$3:AH$35,2,TRUE)</f>
        <v>51.29</v>
      </c>
      <c r="DD1407" s="39" t="str">
        <f t="shared" si="31"/>
        <v>Normal</v>
      </c>
    </row>
    <row r="1408">
      <c r="A1408" t="b">
        <v>0</v>
      </c>
      <c r="B1408" t="b">
        <v>0</v>
      </c>
      <c r="C1408" s="20">
        <v>44346.92369726852</v>
      </c>
      <c r="D1408" s="1" t="s">
        <v>564</v>
      </c>
      <c r="E1408" s="1">
        <v>2398.0</v>
      </c>
      <c r="F1408" s="1">
        <v>3.0</v>
      </c>
      <c r="G1408" s="1">
        <v>5.0</v>
      </c>
      <c r="H1408" s="1">
        <v>5.0</v>
      </c>
      <c r="I1408" s="1">
        <v>4.0</v>
      </c>
      <c r="J1408" s="1">
        <v>4.0</v>
      </c>
      <c r="K1408" s="1">
        <v>4.0</v>
      </c>
      <c r="L1408" s="1">
        <v>4.0</v>
      </c>
      <c r="M1408" s="1">
        <v>4.0</v>
      </c>
      <c r="N1408" s="1">
        <v>1.0</v>
      </c>
      <c r="O1408" s="1">
        <v>1.0</v>
      </c>
      <c r="P1408" s="1">
        <v>1.0</v>
      </c>
      <c r="Q1408" s="1">
        <v>2.0</v>
      </c>
      <c r="R1408" s="1">
        <v>2.0</v>
      </c>
      <c r="S1408" s="1">
        <v>1.0</v>
      </c>
      <c r="T1408" s="1">
        <v>2.0</v>
      </c>
      <c r="U1408" s="1">
        <v>2.0</v>
      </c>
      <c r="V1408" s="1">
        <v>1.0</v>
      </c>
      <c r="W1408" s="1">
        <v>2.0</v>
      </c>
      <c r="X1408" s="1">
        <v>1.0</v>
      </c>
      <c r="Y1408" s="1">
        <v>1.0</v>
      </c>
      <c r="Z1408" s="1">
        <v>1.0</v>
      </c>
      <c r="AA1408" s="1">
        <v>2.0</v>
      </c>
      <c r="AB1408" s="1">
        <v>1.0</v>
      </c>
      <c r="AC1408" s="1">
        <v>1.0</v>
      </c>
      <c r="AD1408" s="1">
        <v>3.0</v>
      </c>
      <c r="AE1408" s="1">
        <v>3.0</v>
      </c>
      <c r="AF1408" s="1">
        <v>3.0</v>
      </c>
      <c r="AG1408" s="1">
        <v>3.0</v>
      </c>
      <c r="AH1408" s="1">
        <v>3.0</v>
      </c>
      <c r="AI1408" s="1">
        <v>3.0</v>
      </c>
      <c r="AJ1408" s="1">
        <v>3.0</v>
      </c>
      <c r="AK1408" s="1">
        <v>3.0</v>
      </c>
      <c r="AL1408" s="1">
        <v>2.0</v>
      </c>
      <c r="AM1408" s="1">
        <v>3.0</v>
      </c>
      <c r="AN1408" s="1">
        <v>2.0</v>
      </c>
      <c r="AO1408" s="1">
        <v>2.0</v>
      </c>
      <c r="AP1408" s="1">
        <v>2.0</v>
      </c>
      <c r="AQ1408" s="1">
        <v>2.0</v>
      </c>
      <c r="AR1408" s="1">
        <v>2.0</v>
      </c>
      <c r="AS1408" s="1">
        <v>2.0</v>
      </c>
      <c r="AT1408" s="1">
        <v>2.0</v>
      </c>
      <c r="AU1408" s="1">
        <v>3.0</v>
      </c>
      <c r="AV1408" s="1">
        <v>3.0</v>
      </c>
      <c r="AW1408" s="1">
        <v>3.0</v>
      </c>
      <c r="AX1408" s="1">
        <v>3.0</v>
      </c>
      <c r="AY1408" s="1">
        <v>3.0</v>
      </c>
      <c r="AZ1408" s="1">
        <v>3.0</v>
      </c>
      <c r="BA1408" s="1">
        <v>3.0</v>
      </c>
      <c r="BB1408" s="1">
        <v>2.0</v>
      </c>
      <c r="BC1408" s="1">
        <v>2.0</v>
      </c>
      <c r="BD1408" s="1">
        <v>2.0</v>
      </c>
      <c r="BE1408" s="1">
        <v>2.0</v>
      </c>
      <c r="BF1408" s="1">
        <v>3.0</v>
      </c>
      <c r="BG1408" s="1">
        <v>2.0</v>
      </c>
      <c r="BH1408" s="1">
        <v>2.0</v>
      </c>
      <c r="BI1408" s="1">
        <v>3.0</v>
      </c>
      <c r="BJ1408" s="1">
        <v>3.0</v>
      </c>
      <c r="BK1408" s="1">
        <v>3.0</v>
      </c>
      <c r="BL1408" s="1">
        <v>4.0</v>
      </c>
      <c r="BM1408" s="1">
        <v>3.0</v>
      </c>
      <c r="BN1408" s="1">
        <v>4.0</v>
      </c>
      <c r="BO1408" s="1">
        <v>3.0</v>
      </c>
      <c r="BP1408" s="1">
        <v>3.0</v>
      </c>
      <c r="BQ1408" s="1">
        <v>3.0</v>
      </c>
      <c r="BR1408" s="1">
        <v>4.0</v>
      </c>
      <c r="BS1408" s="1">
        <v>3.0</v>
      </c>
      <c r="BT1408" s="1">
        <v>3.0</v>
      </c>
      <c r="BU1408" s="1">
        <v>2.0</v>
      </c>
      <c r="BV1408" s="1">
        <v>3.0</v>
      </c>
      <c r="BW1408" s="1">
        <v>3.0</v>
      </c>
      <c r="BX1408" s="1">
        <v>2.0</v>
      </c>
      <c r="BY1408" s="1">
        <v>2.0</v>
      </c>
      <c r="BZ1408" s="1">
        <v>3.0</v>
      </c>
      <c r="CA1408" s="64">
        <f t="shared" si="32"/>
        <v>188</v>
      </c>
      <c r="CB1408" s="45">
        <f t="shared" si="33"/>
        <v>33</v>
      </c>
      <c r="CC1408" s="45">
        <f t="shared" si="34"/>
        <v>12</v>
      </c>
      <c r="CD1408" s="45">
        <f t="shared" si="35"/>
        <v>10</v>
      </c>
      <c r="CE1408" s="45">
        <f t="shared" si="36"/>
        <v>24</v>
      </c>
      <c r="CF1408" s="45">
        <f t="shared" si="37"/>
        <v>17</v>
      </c>
      <c r="CG1408" s="45">
        <f t="shared" si="38"/>
        <v>23</v>
      </c>
      <c r="CH1408" s="45">
        <f t="shared" si="39"/>
        <v>18</v>
      </c>
      <c r="CI1408" s="45">
        <f t="shared" si="40"/>
        <v>0.3</v>
      </c>
      <c r="CJ1408">
        <f t="shared" si="10"/>
        <v>27</v>
      </c>
      <c r="CK1408" s="45">
        <f t="shared" si="41"/>
        <v>21</v>
      </c>
      <c r="CM1408" s="40">
        <f>VLOOKUP(CB1408,'PROMIS 57 T-Score Conversions'!Q$3:R$35,2,TRUE)</f>
        <v>44.7</v>
      </c>
      <c r="CN1408" s="44" t="str">
        <f t="shared" si="20"/>
        <v>Mild</v>
      </c>
      <c r="CO1408" s="40">
        <f>VLOOKUP(CC1408,'PROMIS 57 T-Score Conversions'!A$3:B$35,2,TRUE)</f>
        <v>49.4</v>
      </c>
      <c r="CP1408" s="39" t="str">
        <f t="shared" si="21"/>
        <v>Normal</v>
      </c>
      <c r="CQ1408" s="40">
        <f>VLOOKUP(CD1408,'PROMIS 57 T-Score Conversions'!E$3:F$35,2,TRUE)</f>
        <v>47.5</v>
      </c>
      <c r="CR1408" s="39" t="str">
        <f t="shared" si="22"/>
        <v>Normal</v>
      </c>
      <c r="CS1408" s="40">
        <f>VLOOKUP(CE1408,'PROMIS 57 T-Score Conversions'!U$3:V$35,2,TRUE)</f>
        <v>57.5</v>
      </c>
      <c r="CT1408" s="39" t="str">
        <f t="shared" si="42"/>
        <v>Mild</v>
      </c>
      <c r="CU1408" s="40">
        <f>VLOOKUP(CF1408,'PROMIS 57 T-Score Conversions'!Y$3:Z$35,2,TRUE)</f>
        <v>46.7</v>
      </c>
      <c r="CV1408" s="39" t="str">
        <f t="shared" si="24"/>
        <v>Normal</v>
      </c>
      <c r="CW1408" s="40">
        <f>vlookup(CG1408,'PROMIS 57 T-Score Conversions'!M$3:N$35,2,TRUE)</f>
        <v>43</v>
      </c>
      <c r="CX1408" s="39" t="str">
        <f t="shared" si="25"/>
        <v>Mild</v>
      </c>
      <c r="CY1408" s="40">
        <f>VLOOKup(CH1408,'PROMIS 57 T-Score Conversions'!I$3:J$35,2,TRUE)</f>
        <v>58.1</v>
      </c>
      <c r="CZ1408" s="39" t="str">
        <f t="shared" si="26"/>
        <v>Mild</v>
      </c>
      <c r="DA1408" s="37">
        <f>VLOOKUP(CJ1408,'PROMIS 57 T-Score Conversions'!AC$3:AD$35,2,TRUE)</f>
        <v>42.72</v>
      </c>
      <c r="DB1408" s="44" t="str">
        <f t="shared" si="30"/>
        <v>Mild</v>
      </c>
      <c r="DC1408" s="40">
        <f>VLOOKUP(CK1408,'PROMIS 57 T-Score Conversions'!AG$3:AH$35,2,TRUE)</f>
        <v>40.71</v>
      </c>
      <c r="DD1408" s="39" t="str">
        <f t="shared" si="31"/>
        <v>Normal</v>
      </c>
    </row>
    <row r="1409">
      <c r="A1409" t="b">
        <v>0</v>
      </c>
      <c r="B1409" t="b">
        <v>0</v>
      </c>
      <c r="C1409" s="20">
        <v>44347.650269687496</v>
      </c>
      <c r="D1409" s="1" t="s">
        <v>712</v>
      </c>
      <c r="E1409" s="1">
        <v>2592.0</v>
      </c>
      <c r="F1409" s="1">
        <v>3.0</v>
      </c>
      <c r="G1409" s="1">
        <v>2.0</v>
      </c>
      <c r="H1409" s="1">
        <v>3.0</v>
      </c>
      <c r="I1409" s="1">
        <v>3.0</v>
      </c>
      <c r="J1409" s="1">
        <v>2.0</v>
      </c>
      <c r="K1409" s="1">
        <v>3.0</v>
      </c>
      <c r="L1409" s="1">
        <v>3.0</v>
      </c>
      <c r="M1409" s="1">
        <v>2.0</v>
      </c>
      <c r="N1409" s="1">
        <v>3.0</v>
      </c>
      <c r="O1409" s="1">
        <v>3.0</v>
      </c>
      <c r="P1409" s="1">
        <v>4.0</v>
      </c>
      <c r="Q1409" s="1">
        <v>4.0</v>
      </c>
      <c r="R1409" s="1">
        <v>1.0</v>
      </c>
      <c r="S1409" s="1">
        <v>2.0</v>
      </c>
      <c r="T1409" s="1">
        <v>2.0</v>
      </c>
      <c r="U1409" s="1">
        <v>4.0</v>
      </c>
      <c r="V1409" s="1">
        <v>3.0</v>
      </c>
      <c r="W1409" s="1">
        <v>3.0</v>
      </c>
      <c r="X1409" s="1">
        <v>1.0</v>
      </c>
      <c r="Y1409" s="1">
        <v>3.0</v>
      </c>
      <c r="Z1409" s="1">
        <v>1.0</v>
      </c>
      <c r="AA1409" s="1">
        <v>3.0</v>
      </c>
      <c r="AB1409" s="1">
        <v>1.0</v>
      </c>
      <c r="AC1409" s="1">
        <v>1.0</v>
      </c>
      <c r="AD1409" s="1">
        <v>4.0</v>
      </c>
      <c r="AE1409" s="1">
        <v>3.0</v>
      </c>
      <c r="AF1409" s="1">
        <v>3.0</v>
      </c>
      <c r="AG1409" s="1">
        <v>3.0</v>
      </c>
      <c r="AH1409" s="1">
        <v>3.0</v>
      </c>
      <c r="AI1409" s="1">
        <v>4.0</v>
      </c>
      <c r="AJ1409" s="1">
        <v>4.0</v>
      </c>
      <c r="AK1409" s="1">
        <v>3.0</v>
      </c>
      <c r="AL1409" s="1">
        <v>4.0</v>
      </c>
      <c r="AM1409" s="1">
        <v>4.0</v>
      </c>
      <c r="AN1409" s="1">
        <v>4.0</v>
      </c>
      <c r="AO1409" s="1">
        <v>2.0</v>
      </c>
      <c r="AP1409" s="1">
        <v>3.0</v>
      </c>
      <c r="AQ1409" s="1">
        <v>4.0</v>
      </c>
      <c r="AR1409" s="1">
        <v>4.0</v>
      </c>
      <c r="AS1409" s="1">
        <v>4.0</v>
      </c>
      <c r="AT1409" s="1">
        <v>3.0</v>
      </c>
      <c r="AU1409" s="1">
        <v>3.0</v>
      </c>
      <c r="AV1409" s="1">
        <v>2.0</v>
      </c>
      <c r="AW1409" s="1">
        <v>2.0</v>
      </c>
      <c r="AX1409" s="1">
        <v>2.0</v>
      </c>
      <c r="AY1409" s="1">
        <v>2.0</v>
      </c>
      <c r="AZ1409" s="1">
        <v>2.0</v>
      </c>
      <c r="BA1409" s="1">
        <v>2.0</v>
      </c>
      <c r="BB1409" s="1">
        <v>4.0</v>
      </c>
      <c r="BC1409" s="1">
        <v>4.0</v>
      </c>
      <c r="BD1409" s="1">
        <v>3.0</v>
      </c>
      <c r="BE1409" s="1">
        <v>3.0</v>
      </c>
      <c r="BF1409" s="1">
        <v>4.0</v>
      </c>
      <c r="BG1409" s="1">
        <v>4.0</v>
      </c>
      <c r="BH1409" s="1">
        <v>4.0</v>
      </c>
      <c r="BI1409" s="1">
        <v>3.0</v>
      </c>
      <c r="BJ1409" s="1">
        <v>4.0</v>
      </c>
      <c r="BK1409" s="1">
        <v>3.0</v>
      </c>
      <c r="BL1409" s="1">
        <v>3.0</v>
      </c>
      <c r="BM1409" s="1">
        <v>3.0</v>
      </c>
      <c r="BN1409" s="1">
        <v>2.0</v>
      </c>
      <c r="BO1409" s="1">
        <v>2.0</v>
      </c>
      <c r="BP1409" s="1">
        <v>3.0</v>
      </c>
      <c r="BQ1409" s="1">
        <v>3.0</v>
      </c>
      <c r="BR1409" s="1">
        <v>4.0</v>
      </c>
      <c r="BS1409" s="1">
        <v>2.0</v>
      </c>
      <c r="BT1409" s="1">
        <v>2.0</v>
      </c>
      <c r="BU1409" s="1">
        <v>3.0</v>
      </c>
      <c r="BV1409" s="1">
        <v>3.0</v>
      </c>
      <c r="BW1409" s="1">
        <v>3.0</v>
      </c>
      <c r="BX1409" s="1">
        <v>2.0</v>
      </c>
      <c r="BY1409" s="1">
        <v>2.0</v>
      </c>
      <c r="BZ1409" s="1">
        <v>2.0</v>
      </c>
      <c r="CA1409" s="64">
        <f t="shared" si="32"/>
        <v>209</v>
      </c>
      <c r="CB1409" s="45">
        <f t="shared" si="33"/>
        <v>21</v>
      </c>
      <c r="CC1409" s="45">
        <f t="shared" si="34"/>
        <v>23</v>
      </c>
      <c r="CD1409" s="45">
        <f t="shared" si="35"/>
        <v>16</v>
      </c>
      <c r="CE1409" s="45">
        <f t="shared" si="36"/>
        <v>27</v>
      </c>
      <c r="CF1409" s="45">
        <f t="shared" si="37"/>
        <v>29</v>
      </c>
      <c r="CG1409" s="45">
        <f t="shared" si="38"/>
        <v>18</v>
      </c>
      <c r="CH1409" s="45">
        <f t="shared" si="39"/>
        <v>29</v>
      </c>
      <c r="CI1409" s="45">
        <f t="shared" si="40"/>
        <v>0.4</v>
      </c>
      <c r="CJ1409">
        <f t="shared" si="10"/>
        <v>23</v>
      </c>
      <c r="CK1409" s="45">
        <f t="shared" si="41"/>
        <v>19</v>
      </c>
      <c r="CM1409" s="40">
        <f>VLOOKUP(CB1409,'PROMIS 57 T-Score Conversions'!Q$3:R$35,2,TRUE)</f>
        <v>36.1</v>
      </c>
      <c r="CN1409" s="44" t="str">
        <f t="shared" si="20"/>
        <v>Moderate</v>
      </c>
      <c r="CO1409" s="40">
        <f>VLOOKUP(CC1409,'PROMIS 57 T-Score Conversions'!A$3:B$35,2,TRUE)</f>
        <v>61.4</v>
      </c>
      <c r="CP1409" s="39" t="str">
        <f t="shared" si="21"/>
        <v>Moderate</v>
      </c>
      <c r="CQ1409" s="40">
        <f>VLOOKUP(CD1409,'PROMIS 57 T-Score Conversions'!E$3:F$35,2,TRUE)</f>
        <v>55.1</v>
      </c>
      <c r="CR1409" s="39" t="str">
        <f t="shared" si="22"/>
        <v>Mild</v>
      </c>
      <c r="CS1409" s="40">
        <f>VLOOKUP(CE1409,'PROMIS 57 T-Score Conversions'!U$3:V$35,2,TRUE)</f>
        <v>60.4</v>
      </c>
      <c r="CT1409" s="39" t="str">
        <f t="shared" si="42"/>
        <v>Moderate</v>
      </c>
      <c r="CU1409" s="40">
        <f>VLOOKUP(CF1409,'PROMIS 57 T-Score Conversions'!Y$3:Z$35,2,TRUE)</f>
        <v>59.4</v>
      </c>
      <c r="CV1409" s="39" t="str">
        <f t="shared" si="24"/>
        <v>Mild</v>
      </c>
      <c r="CW1409" s="40">
        <f>vlookup(CG1409,'PROMIS 57 T-Score Conversions'!M$3:N$35,2,TRUE)</f>
        <v>38.5</v>
      </c>
      <c r="CX1409" s="39" t="str">
        <f t="shared" si="25"/>
        <v>Moderate</v>
      </c>
      <c r="CY1409" s="40">
        <f>VLOOKup(CH1409,'PROMIS 57 T-Score Conversions'!I$3:J$35,2,TRUE)</f>
        <v>64.8</v>
      </c>
      <c r="CZ1409" s="39" t="str">
        <f t="shared" si="26"/>
        <v>Moderate</v>
      </c>
      <c r="DA1409" s="37">
        <f>VLOOKUP(CJ1409,'PROMIS 57 T-Score Conversions'!AC$3:AD$35,2,TRUE)</f>
        <v>39.5</v>
      </c>
      <c r="DB1409" s="44" t="str">
        <f t="shared" si="30"/>
        <v>Moderate</v>
      </c>
      <c r="DC1409" s="40">
        <f>VLOOKUP(CK1409,'PROMIS 57 T-Score Conversions'!AG$3:AH$35,2,TRUE)</f>
        <v>38.9</v>
      </c>
      <c r="DD1409" s="39" t="str">
        <f t="shared" si="31"/>
        <v>Normal</v>
      </c>
    </row>
    <row r="1410">
      <c r="A1410" t="b">
        <v>0</v>
      </c>
      <c r="B1410" t="b">
        <v>0</v>
      </c>
      <c r="C1410" s="20">
        <v>44348.38720275463</v>
      </c>
      <c r="D1410" s="1" t="s">
        <v>616</v>
      </c>
      <c r="E1410" s="1">
        <v>1259.0</v>
      </c>
      <c r="F1410" s="1">
        <v>5.0</v>
      </c>
      <c r="G1410" s="1">
        <v>3.0</v>
      </c>
      <c r="H1410" s="1">
        <v>5.0</v>
      </c>
      <c r="I1410" s="1">
        <v>2.0</v>
      </c>
      <c r="J1410" s="1">
        <v>3.0</v>
      </c>
      <c r="K1410" s="1">
        <v>5.0</v>
      </c>
      <c r="L1410" s="1">
        <v>5.0</v>
      </c>
      <c r="M1410" s="1">
        <v>4.0</v>
      </c>
      <c r="N1410" s="1">
        <v>1.0</v>
      </c>
      <c r="O1410" s="1">
        <v>3.0</v>
      </c>
      <c r="P1410" s="1">
        <v>4.0</v>
      </c>
      <c r="Q1410" s="1">
        <v>4.0</v>
      </c>
      <c r="R1410" s="1">
        <v>4.0</v>
      </c>
      <c r="S1410" s="1">
        <v>3.0</v>
      </c>
      <c r="T1410" s="1">
        <v>4.0</v>
      </c>
      <c r="U1410" s="1">
        <v>4.0</v>
      </c>
      <c r="V1410" s="1">
        <v>3.0</v>
      </c>
      <c r="W1410" s="1">
        <v>3.0</v>
      </c>
      <c r="X1410" s="1">
        <v>3.0</v>
      </c>
      <c r="Y1410" s="1">
        <v>4.0</v>
      </c>
      <c r="Z1410" s="1">
        <v>4.0</v>
      </c>
      <c r="AA1410" s="1">
        <v>4.0</v>
      </c>
      <c r="AB1410" s="1">
        <v>5.0</v>
      </c>
      <c r="AC1410" s="1">
        <v>3.0</v>
      </c>
      <c r="AD1410" s="1">
        <v>5.0</v>
      </c>
      <c r="AE1410" s="1">
        <v>4.0</v>
      </c>
      <c r="AF1410" s="1">
        <v>5.0</v>
      </c>
      <c r="AG1410" s="1">
        <v>5.0</v>
      </c>
      <c r="AH1410" s="1">
        <v>4.0</v>
      </c>
      <c r="AI1410" s="1">
        <v>3.0</v>
      </c>
      <c r="AJ1410" s="1">
        <v>5.0</v>
      </c>
      <c r="AK1410" s="1">
        <v>5.0</v>
      </c>
      <c r="AL1410" s="1">
        <v>5.0</v>
      </c>
      <c r="AM1410" s="1">
        <v>4.0</v>
      </c>
      <c r="AN1410" s="1">
        <v>4.0</v>
      </c>
      <c r="AO1410" s="1">
        <v>4.0</v>
      </c>
      <c r="AP1410" s="1">
        <v>5.0</v>
      </c>
      <c r="AQ1410" s="1">
        <v>5.0</v>
      </c>
      <c r="AR1410" s="1">
        <v>5.0</v>
      </c>
      <c r="AS1410" s="1">
        <v>5.0</v>
      </c>
      <c r="AT1410" s="1">
        <v>3.0</v>
      </c>
      <c r="AU1410" s="1">
        <v>4.0</v>
      </c>
      <c r="AV1410" s="1">
        <v>2.0</v>
      </c>
      <c r="AW1410" s="1">
        <v>1.0</v>
      </c>
      <c r="AX1410" s="1">
        <v>1.0</v>
      </c>
      <c r="AY1410" s="1">
        <v>1.0</v>
      </c>
      <c r="AZ1410" s="1">
        <v>1.0</v>
      </c>
      <c r="BA1410" s="1">
        <v>2.0</v>
      </c>
      <c r="BB1410" s="1">
        <v>1.0</v>
      </c>
      <c r="BC1410" s="1">
        <v>1.0</v>
      </c>
      <c r="BD1410" s="1">
        <v>1.0</v>
      </c>
      <c r="BE1410" s="1">
        <v>1.0</v>
      </c>
      <c r="BF1410" s="1">
        <v>1.0</v>
      </c>
      <c r="BG1410" s="1">
        <v>1.0</v>
      </c>
      <c r="BH1410" s="1">
        <v>1.0</v>
      </c>
      <c r="BI1410" s="1">
        <v>1.0</v>
      </c>
      <c r="BJ1410" s="1">
        <v>7.0</v>
      </c>
      <c r="BK1410" s="1">
        <v>3.0</v>
      </c>
      <c r="BL1410" s="1">
        <v>3.0</v>
      </c>
      <c r="BM1410" s="1">
        <v>2.0</v>
      </c>
      <c r="BN1410" s="1">
        <v>2.0</v>
      </c>
      <c r="BO1410" s="1">
        <v>2.0</v>
      </c>
      <c r="BP1410" s="1">
        <v>2.0</v>
      </c>
      <c r="BQ1410" s="1">
        <v>2.0</v>
      </c>
      <c r="BR1410" s="1">
        <v>2.0</v>
      </c>
      <c r="BS1410" s="1">
        <v>3.0</v>
      </c>
      <c r="BT1410" s="1">
        <v>3.0</v>
      </c>
      <c r="BU1410" s="1">
        <v>5.0</v>
      </c>
      <c r="BV1410" s="1">
        <v>5.0</v>
      </c>
      <c r="BW1410" s="1">
        <v>5.0</v>
      </c>
      <c r="BX1410" s="1">
        <v>3.0</v>
      </c>
      <c r="BY1410" s="1">
        <v>5.0</v>
      </c>
      <c r="BZ1410" s="1">
        <v>5.0</v>
      </c>
      <c r="CA1410" s="64">
        <f t="shared" si="32"/>
        <v>243</v>
      </c>
      <c r="CB1410" s="45">
        <f t="shared" si="33"/>
        <v>32</v>
      </c>
      <c r="CC1410" s="45">
        <f t="shared" si="34"/>
        <v>27</v>
      </c>
      <c r="CD1410" s="45">
        <f t="shared" si="35"/>
        <v>29</v>
      </c>
      <c r="CE1410" s="45">
        <f t="shared" si="36"/>
        <v>36</v>
      </c>
      <c r="CF1410" s="45">
        <f t="shared" si="37"/>
        <v>37</v>
      </c>
      <c r="CG1410" s="45">
        <f t="shared" si="38"/>
        <v>15</v>
      </c>
      <c r="CH1410" s="45">
        <f t="shared" si="39"/>
        <v>8</v>
      </c>
      <c r="CI1410" s="45">
        <f t="shared" si="40"/>
        <v>0.7</v>
      </c>
      <c r="CJ1410">
        <f t="shared" si="10"/>
        <v>18</v>
      </c>
      <c r="CK1410" s="45">
        <f t="shared" si="41"/>
        <v>34</v>
      </c>
      <c r="CM1410" s="40">
        <f>VLOOKUP(CB1410,'PROMIS 57 T-Score Conversions'!Q$3:R$35,2,TRUE)</f>
        <v>43.9</v>
      </c>
      <c r="CN1410" s="44" t="str">
        <f t="shared" si="20"/>
        <v>Mild</v>
      </c>
      <c r="CO1410" s="40">
        <f>VLOOKUP(CC1410,'PROMIS 57 T-Score Conversions'!A$3:B$35,2,TRUE)</f>
        <v>65.6</v>
      </c>
      <c r="CP1410" s="39" t="str">
        <f t="shared" si="21"/>
        <v>Severe</v>
      </c>
      <c r="CQ1410" s="40">
        <f>VLOOKUP(CD1410,'PROMIS 57 T-Score Conversions'!E$3:F$35,2,TRUE)</f>
        <v>66.8</v>
      </c>
      <c r="CR1410" s="39" t="str">
        <f t="shared" si="22"/>
        <v>Moderate</v>
      </c>
      <c r="CS1410" s="40">
        <f>VLOOKUP(CE1410,'PROMIS 57 T-Score Conversions'!U$3:V$35,2,TRUE)</f>
        <v>69.8</v>
      </c>
      <c r="CT1410" s="39" t="str">
        <f t="shared" si="42"/>
        <v>Moderate</v>
      </c>
      <c r="CU1410" s="40">
        <f>VLOOKUP(CF1410,'PROMIS 57 T-Score Conversions'!Y$3:Z$35,2,TRUE)</f>
        <v>69</v>
      </c>
      <c r="CV1410" s="39" t="str">
        <f t="shared" si="24"/>
        <v>Moderate</v>
      </c>
      <c r="CW1410" s="40">
        <f>vlookup(CG1410,'PROMIS 57 T-Score Conversions'!M$3:N$35,2,TRUE)</f>
        <v>36.2</v>
      </c>
      <c r="CX1410" s="39" t="str">
        <f t="shared" si="25"/>
        <v>Moderate</v>
      </c>
      <c r="CY1410" s="40">
        <f>VLOOKup(CH1410,'PROMIS 57 T-Score Conversions'!I$3:J$35,2,TRUE)</f>
        <v>40.7</v>
      </c>
      <c r="CZ1410" s="39" t="str">
        <f t="shared" si="26"/>
        <v>Normal</v>
      </c>
      <c r="DA1410" s="37">
        <f>VLOOKUP(CJ1410,'PROMIS 57 T-Score Conversions'!AC$3:AD$35,2,TRUE)</f>
        <v>35.56</v>
      </c>
      <c r="DB1410" s="44" t="str">
        <f t="shared" si="30"/>
        <v>Moderate</v>
      </c>
      <c r="DC1410" s="40">
        <f>VLOOKUP(CK1410,'PROMIS 57 T-Score Conversions'!AG$3:AH$35,2,TRUE)</f>
        <v>53.63</v>
      </c>
      <c r="DD1410" s="39" t="str">
        <f t="shared" si="31"/>
        <v>Normal</v>
      </c>
    </row>
    <row r="1411">
      <c r="A1411" t="b">
        <v>0</v>
      </c>
      <c r="B1411" t="b">
        <v>0</v>
      </c>
      <c r="C1411" s="20">
        <v>44348.41690170139</v>
      </c>
      <c r="D1411" s="1" t="s">
        <v>713</v>
      </c>
      <c r="E1411" s="1">
        <v>2593.0</v>
      </c>
      <c r="F1411" s="1">
        <v>5.0</v>
      </c>
      <c r="G1411" s="1">
        <v>5.0</v>
      </c>
      <c r="H1411" s="1">
        <v>3.0</v>
      </c>
      <c r="I1411" s="1">
        <v>3.0</v>
      </c>
      <c r="J1411" s="1">
        <v>1.0</v>
      </c>
      <c r="K1411" s="1">
        <v>3.0</v>
      </c>
      <c r="L1411" s="1">
        <v>1.0</v>
      </c>
      <c r="M1411" s="1">
        <v>1.0</v>
      </c>
      <c r="N1411" s="1">
        <v>5.0</v>
      </c>
      <c r="O1411" s="1">
        <v>3.0</v>
      </c>
      <c r="P1411" s="1">
        <v>3.0</v>
      </c>
      <c r="Q1411" s="1">
        <v>3.0</v>
      </c>
      <c r="R1411" s="1">
        <v>3.0</v>
      </c>
      <c r="S1411" s="1">
        <v>1.0</v>
      </c>
      <c r="T1411" s="1">
        <v>4.0</v>
      </c>
      <c r="U1411" s="1">
        <v>4.0</v>
      </c>
      <c r="V1411" s="1">
        <v>1.0</v>
      </c>
      <c r="W1411" s="1">
        <v>2.0</v>
      </c>
      <c r="X1411" s="1">
        <v>3.0</v>
      </c>
      <c r="Y1411" s="1">
        <v>3.0</v>
      </c>
      <c r="Z1411" s="1">
        <v>2.0</v>
      </c>
      <c r="AA1411" s="1">
        <v>4.0</v>
      </c>
      <c r="AB1411" s="1">
        <v>4.0</v>
      </c>
      <c r="AC1411" s="1">
        <v>5.0</v>
      </c>
      <c r="AD1411" s="1">
        <v>5.0</v>
      </c>
      <c r="AE1411" s="1">
        <v>5.0</v>
      </c>
      <c r="AF1411" s="1">
        <v>5.0</v>
      </c>
      <c r="AG1411" s="1">
        <v>4.0</v>
      </c>
      <c r="AH1411" s="1">
        <v>5.0</v>
      </c>
      <c r="AI1411" s="1">
        <v>5.0</v>
      </c>
      <c r="AJ1411" s="1">
        <v>5.0</v>
      </c>
      <c r="AK1411" s="1">
        <v>5.0</v>
      </c>
      <c r="AL1411" s="1">
        <v>5.0</v>
      </c>
      <c r="AM1411" s="1">
        <v>4.0</v>
      </c>
      <c r="AN1411" s="1">
        <v>5.0</v>
      </c>
      <c r="AO1411" s="1">
        <v>5.0</v>
      </c>
      <c r="AP1411" s="1">
        <v>5.0</v>
      </c>
      <c r="AQ1411" s="1">
        <v>5.0</v>
      </c>
      <c r="AR1411" s="1">
        <v>3.0</v>
      </c>
      <c r="AS1411" s="1">
        <v>5.0</v>
      </c>
      <c r="AT1411" s="1">
        <v>1.0</v>
      </c>
      <c r="AU1411" s="1">
        <v>1.0</v>
      </c>
      <c r="AV1411" s="1">
        <v>1.0</v>
      </c>
      <c r="AW1411" s="1">
        <v>1.0</v>
      </c>
      <c r="AX1411" s="1">
        <v>1.0</v>
      </c>
      <c r="AY1411" s="1">
        <v>3.0</v>
      </c>
      <c r="AZ1411" s="1">
        <v>3.0</v>
      </c>
      <c r="BA1411" s="1">
        <v>3.0</v>
      </c>
      <c r="BB1411" s="1">
        <v>2.0</v>
      </c>
      <c r="BC1411" s="1">
        <v>2.0</v>
      </c>
      <c r="BD1411" s="1">
        <v>2.0</v>
      </c>
      <c r="BE1411" s="1">
        <v>1.0</v>
      </c>
      <c r="BF1411" s="1">
        <v>1.0</v>
      </c>
      <c r="BG1411" s="1">
        <v>1.0</v>
      </c>
      <c r="BH1411" s="1">
        <v>1.0</v>
      </c>
      <c r="BI1411" s="1">
        <v>1.0</v>
      </c>
      <c r="BJ1411" s="1">
        <v>6.0</v>
      </c>
      <c r="BK1411" s="1">
        <v>1.0</v>
      </c>
      <c r="BL1411" s="1">
        <v>1.0</v>
      </c>
      <c r="BM1411" s="1">
        <v>1.0</v>
      </c>
      <c r="BN1411" s="1">
        <v>1.0</v>
      </c>
      <c r="BO1411" s="1">
        <v>1.0</v>
      </c>
      <c r="BP1411" s="1">
        <v>2.0</v>
      </c>
      <c r="BQ1411" s="1">
        <v>3.0</v>
      </c>
      <c r="BR1411" s="1">
        <v>1.0</v>
      </c>
      <c r="BS1411" s="1">
        <v>5.0</v>
      </c>
      <c r="BT1411" s="1">
        <v>5.0</v>
      </c>
      <c r="BU1411" s="1">
        <v>5.0</v>
      </c>
      <c r="BV1411" s="1">
        <v>5.0</v>
      </c>
      <c r="BW1411" s="1">
        <v>5.0</v>
      </c>
      <c r="BX1411" s="1">
        <v>5.0</v>
      </c>
      <c r="BY1411" s="1">
        <v>4.0</v>
      </c>
      <c r="BZ1411" s="1">
        <v>5.0</v>
      </c>
      <c r="CA1411" s="64">
        <f t="shared" si="32"/>
        <v>229</v>
      </c>
      <c r="CB1411" s="45">
        <f t="shared" si="33"/>
        <v>22</v>
      </c>
      <c r="CC1411" s="45">
        <f t="shared" si="34"/>
        <v>26</v>
      </c>
      <c r="CD1411" s="45">
        <f t="shared" si="35"/>
        <v>24</v>
      </c>
      <c r="CE1411" s="45">
        <f t="shared" si="36"/>
        <v>39</v>
      </c>
      <c r="CF1411" s="45">
        <f t="shared" si="37"/>
        <v>37</v>
      </c>
      <c r="CG1411" s="45">
        <f t="shared" si="38"/>
        <v>14</v>
      </c>
      <c r="CH1411" s="45">
        <f t="shared" si="39"/>
        <v>11</v>
      </c>
      <c r="CI1411" s="45">
        <f t="shared" si="40"/>
        <v>0.6</v>
      </c>
      <c r="CJ1411">
        <f t="shared" si="10"/>
        <v>11</v>
      </c>
      <c r="CK1411" s="45">
        <f t="shared" si="41"/>
        <v>39</v>
      </c>
      <c r="CM1411" s="40">
        <f>VLOOKUP(CB1411,'PROMIS 57 T-Score Conversions'!Q$3:R$35,2,TRUE)</f>
        <v>36.7</v>
      </c>
      <c r="CN1411" s="44" t="str">
        <f t="shared" si="20"/>
        <v>Moderate</v>
      </c>
      <c r="CO1411" s="40">
        <f>VLOOKUP(CC1411,'PROMIS 57 T-Score Conversions'!A$3:B$35,2,TRUE)</f>
        <v>64.5</v>
      </c>
      <c r="CP1411" s="39" t="str">
        <f t="shared" si="21"/>
        <v>Moderate</v>
      </c>
      <c r="CQ1411" s="40">
        <f>VLOOKUP(CD1411,'PROMIS 57 T-Score Conversions'!E$3:F$35,2,TRUE)</f>
        <v>62.1</v>
      </c>
      <c r="CR1411" s="39" t="str">
        <f t="shared" si="22"/>
        <v>Moderate</v>
      </c>
      <c r="CS1411" s="40">
        <f>VLOOKUP(CE1411,'PROMIS 57 T-Score Conversions'!U$3:V$35,2,TRUE)</f>
        <v>74.2</v>
      </c>
      <c r="CT1411" s="39" t="str">
        <f t="shared" si="42"/>
        <v>Severe</v>
      </c>
      <c r="CU1411" s="40">
        <f>VLOOKUP(CF1411,'PROMIS 57 T-Score Conversions'!Y$3:Z$35,2,TRUE)</f>
        <v>69</v>
      </c>
      <c r="CV1411" s="39" t="str">
        <f t="shared" si="24"/>
        <v>Moderate</v>
      </c>
      <c r="CW1411" s="40">
        <f>vlookup(CG1411,'PROMIS 57 T-Score Conversions'!M$3:N$35,2,TRUE)</f>
        <v>35.3</v>
      </c>
      <c r="CX1411" s="39" t="str">
        <f t="shared" si="25"/>
        <v>Moderate</v>
      </c>
      <c r="CY1411" s="40">
        <f>VLOOKup(CH1411,'PROMIS 57 T-Score Conversions'!I$3:J$35,2,TRUE)</f>
        <v>51.2</v>
      </c>
      <c r="CZ1411" s="39" t="str">
        <f t="shared" si="26"/>
        <v>Normal</v>
      </c>
      <c r="DA1411" s="37">
        <f>VLOOKUP(CJ1411,'PROMIS 57 T-Score Conversions'!AC$3:AD$35,2,TRUE)</f>
        <v>28.9</v>
      </c>
      <c r="DB1411" s="44" t="str">
        <f t="shared" si="30"/>
        <v>Severe</v>
      </c>
      <c r="DC1411" s="40">
        <f>VLOOKUP(CK1411,'PROMIS 57 T-Score Conversions'!AG$3:AH$35,2,TRUE)</f>
        <v>62.52</v>
      </c>
      <c r="DD1411" s="39" t="str">
        <f t="shared" si="31"/>
        <v>Moderate</v>
      </c>
    </row>
    <row r="1412">
      <c r="A1412" t="b">
        <v>0</v>
      </c>
      <c r="B1412" t="b">
        <v>0</v>
      </c>
      <c r="C1412" s="20">
        <v>44348.44233121528</v>
      </c>
      <c r="D1412" s="1" t="s">
        <v>714</v>
      </c>
      <c r="E1412" s="1">
        <v>2594.0</v>
      </c>
      <c r="F1412" s="1">
        <v>5.0</v>
      </c>
      <c r="G1412" s="1">
        <v>4.0</v>
      </c>
      <c r="H1412" s="1">
        <v>5.0</v>
      </c>
      <c r="I1412" s="1">
        <v>5.0</v>
      </c>
      <c r="J1412" s="1">
        <v>3.0</v>
      </c>
      <c r="K1412" s="1">
        <v>5.0</v>
      </c>
      <c r="L1412" s="1">
        <v>5.0</v>
      </c>
      <c r="M1412" s="1">
        <v>4.0</v>
      </c>
      <c r="N1412" s="1">
        <v>3.0</v>
      </c>
      <c r="O1412" s="1">
        <v>3.0</v>
      </c>
      <c r="P1412" s="1">
        <v>3.0</v>
      </c>
      <c r="Q1412" s="1">
        <v>4.0</v>
      </c>
      <c r="R1412" s="1">
        <v>4.0</v>
      </c>
      <c r="S1412" s="1">
        <v>3.0</v>
      </c>
      <c r="T1412" s="1">
        <v>3.0</v>
      </c>
      <c r="U1412" s="1">
        <v>3.0</v>
      </c>
      <c r="V1412" s="1">
        <v>1.0</v>
      </c>
      <c r="W1412" s="1">
        <v>2.0</v>
      </c>
      <c r="X1412" s="1">
        <v>1.0</v>
      </c>
      <c r="Y1412" s="1">
        <v>2.0</v>
      </c>
      <c r="Z1412" s="1">
        <v>1.0</v>
      </c>
      <c r="AA1412" s="1">
        <v>2.0</v>
      </c>
      <c r="AB1412" s="1">
        <v>1.0</v>
      </c>
      <c r="AC1412" s="1">
        <v>1.0</v>
      </c>
      <c r="AD1412" s="1">
        <v>5.0</v>
      </c>
      <c r="AE1412" s="1">
        <v>3.0</v>
      </c>
      <c r="AF1412" s="1">
        <v>5.0</v>
      </c>
      <c r="AG1412" s="1">
        <v>5.0</v>
      </c>
      <c r="AH1412" s="1">
        <v>4.0</v>
      </c>
      <c r="AI1412" s="1">
        <v>4.0</v>
      </c>
      <c r="AJ1412" s="1">
        <v>4.0</v>
      </c>
      <c r="AK1412" s="1">
        <v>3.0</v>
      </c>
      <c r="AL1412" s="1">
        <v>1.0</v>
      </c>
      <c r="AM1412" s="1">
        <v>1.0</v>
      </c>
      <c r="AN1412" s="1">
        <v>2.0</v>
      </c>
      <c r="AO1412" s="1">
        <v>2.0</v>
      </c>
      <c r="AP1412" s="1">
        <v>1.0</v>
      </c>
      <c r="AQ1412" s="1">
        <v>3.0</v>
      </c>
      <c r="AR1412" s="1">
        <v>1.0</v>
      </c>
      <c r="AS1412" s="1">
        <v>1.0</v>
      </c>
      <c r="AT1412" s="1">
        <v>3.0</v>
      </c>
      <c r="AU1412" s="1">
        <v>5.0</v>
      </c>
      <c r="AV1412" s="1">
        <v>2.0</v>
      </c>
      <c r="AW1412" s="1">
        <v>2.0</v>
      </c>
      <c r="AX1412" s="1">
        <v>3.0</v>
      </c>
      <c r="AY1412" s="1">
        <v>2.0</v>
      </c>
      <c r="AZ1412" s="1">
        <v>5.0</v>
      </c>
      <c r="BA1412" s="1">
        <v>2.0</v>
      </c>
      <c r="BB1412" s="1">
        <v>2.0</v>
      </c>
      <c r="BC1412" s="1">
        <v>1.0</v>
      </c>
      <c r="BD1412" s="1">
        <v>2.0</v>
      </c>
      <c r="BE1412" s="1">
        <v>1.0</v>
      </c>
      <c r="BF1412" s="1">
        <v>1.0</v>
      </c>
      <c r="BG1412" s="1">
        <v>1.0</v>
      </c>
      <c r="BH1412" s="1">
        <v>2.0</v>
      </c>
      <c r="BI1412" s="1">
        <v>1.0</v>
      </c>
      <c r="BJ1412" s="1">
        <v>3.0</v>
      </c>
      <c r="BK1412" s="1">
        <v>1.0</v>
      </c>
      <c r="BL1412" s="1">
        <v>2.0</v>
      </c>
      <c r="BM1412" s="1">
        <v>1.0</v>
      </c>
      <c r="BN1412" s="1">
        <v>2.0</v>
      </c>
      <c r="BO1412" s="1">
        <v>2.0</v>
      </c>
      <c r="BP1412" s="1">
        <v>1.0</v>
      </c>
      <c r="BQ1412" s="1">
        <v>2.0</v>
      </c>
      <c r="BR1412" s="1">
        <v>2.0</v>
      </c>
      <c r="BS1412" s="1">
        <v>4.0</v>
      </c>
      <c r="BT1412" s="1">
        <v>4.0</v>
      </c>
      <c r="BU1412" s="1">
        <v>4.0</v>
      </c>
      <c r="BV1412" s="1">
        <v>5.0</v>
      </c>
      <c r="BW1412" s="1">
        <v>4.0</v>
      </c>
      <c r="BX1412" s="1">
        <v>3.0</v>
      </c>
      <c r="BY1412" s="1">
        <v>4.0</v>
      </c>
      <c r="BZ1412" s="1">
        <v>4.0</v>
      </c>
      <c r="CA1412" s="64">
        <f t="shared" si="32"/>
        <v>201</v>
      </c>
      <c r="CB1412" s="45">
        <f t="shared" si="33"/>
        <v>36</v>
      </c>
      <c r="CC1412" s="45">
        <f t="shared" si="34"/>
        <v>26</v>
      </c>
      <c r="CD1412" s="45">
        <f t="shared" si="35"/>
        <v>11</v>
      </c>
      <c r="CE1412" s="45">
        <f t="shared" si="36"/>
        <v>33</v>
      </c>
      <c r="CF1412" s="45">
        <f t="shared" si="37"/>
        <v>12</v>
      </c>
      <c r="CG1412" s="45">
        <f t="shared" si="38"/>
        <v>24</v>
      </c>
      <c r="CH1412" s="45">
        <f t="shared" si="39"/>
        <v>11</v>
      </c>
      <c r="CI1412" s="45">
        <f t="shared" si="40"/>
        <v>0.3</v>
      </c>
      <c r="CJ1412">
        <f t="shared" si="10"/>
        <v>13</v>
      </c>
      <c r="CK1412" s="45">
        <f t="shared" si="41"/>
        <v>32</v>
      </c>
      <c r="CM1412" s="40">
        <f>VLOOKUP(CB1412,'PROMIS 57 T-Score Conversions'!Q$3:R$35,2,TRUE)</f>
        <v>47.8</v>
      </c>
      <c r="CN1412" s="44" t="str">
        <f t="shared" si="20"/>
        <v>Normal</v>
      </c>
      <c r="CO1412" s="40">
        <f>VLOOKUP(CC1412,'PROMIS 57 T-Score Conversions'!A$3:B$35,2,TRUE)</f>
        <v>64.5</v>
      </c>
      <c r="CP1412" s="39" t="str">
        <f t="shared" si="21"/>
        <v>Moderate</v>
      </c>
      <c r="CQ1412" s="40">
        <f>VLOOKUP(CD1412,'PROMIS 57 T-Score Conversions'!E$3:F$35,2,TRUE)</f>
        <v>49.4</v>
      </c>
      <c r="CR1412" s="39" t="str">
        <f t="shared" si="22"/>
        <v>Normal</v>
      </c>
      <c r="CS1412" s="40">
        <f>VLOOKUP(CE1412,'PROMIS 57 T-Score Conversions'!U$3:V$35,2,TRUE)</f>
        <v>66.4</v>
      </c>
      <c r="CT1412" s="39" t="str">
        <f t="shared" si="42"/>
        <v>Moderate</v>
      </c>
      <c r="CU1412" s="40">
        <f>VLOOKUP(CF1412,'PROMIS 57 T-Score Conversions'!Y$3:Z$35,2,TRUE)</f>
        <v>39.8</v>
      </c>
      <c r="CV1412" s="39" t="str">
        <f t="shared" si="24"/>
        <v>Normal</v>
      </c>
      <c r="CW1412" s="40">
        <f>vlookup(CG1412,'PROMIS 57 T-Score Conversions'!M$3:N$35,2,TRUE)</f>
        <v>44</v>
      </c>
      <c r="CX1412" s="39" t="str">
        <f t="shared" si="25"/>
        <v>Mild</v>
      </c>
      <c r="CY1412" s="40">
        <f>VLOOKup(CH1412,'PROMIS 57 T-Score Conversions'!I$3:J$35,2,TRUE)</f>
        <v>51.2</v>
      </c>
      <c r="CZ1412" s="39" t="str">
        <f t="shared" si="26"/>
        <v>Normal</v>
      </c>
      <c r="DA1412" s="37">
        <f>VLOOKUP(CJ1412,'PROMIS 57 T-Score Conversions'!AC$3:AD$35,2,TRUE)</f>
        <v>31.18</v>
      </c>
      <c r="DB1412" s="44" t="str">
        <f t="shared" si="30"/>
        <v>Moderate</v>
      </c>
      <c r="DC1412" s="40">
        <f>VLOOKUP(CK1412,'PROMIS 57 T-Score Conversions'!AG$3:AH$35,2,TRUE)</f>
        <v>51.29</v>
      </c>
      <c r="DD1412" s="39" t="str">
        <f t="shared" si="31"/>
        <v>Normal</v>
      </c>
    </row>
    <row r="1413">
      <c r="A1413" t="b">
        <v>0</v>
      </c>
      <c r="B1413" t="b">
        <v>0</v>
      </c>
      <c r="C1413" s="20">
        <v>44348.48428506944</v>
      </c>
      <c r="D1413" s="1" t="s">
        <v>494</v>
      </c>
      <c r="E1413" s="1">
        <v>2314.0</v>
      </c>
      <c r="F1413" s="1">
        <v>3.0</v>
      </c>
      <c r="G1413" s="1">
        <v>1.0</v>
      </c>
      <c r="H1413" s="1">
        <v>3.0</v>
      </c>
      <c r="I1413" s="1">
        <v>3.0</v>
      </c>
      <c r="J1413" s="1">
        <v>1.0</v>
      </c>
      <c r="K1413" s="1">
        <v>3.0</v>
      </c>
      <c r="L1413" s="1">
        <v>4.0</v>
      </c>
      <c r="M1413" s="1">
        <v>1.0</v>
      </c>
      <c r="N1413" s="1">
        <v>2.0</v>
      </c>
      <c r="O1413" s="1">
        <v>2.0</v>
      </c>
      <c r="P1413" s="1">
        <v>2.0</v>
      </c>
      <c r="Q1413" s="1">
        <v>2.0</v>
      </c>
      <c r="R1413" s="1">
        <v>1.0</v>
      </c>
      <c r="S1413" s="1">
        <v>1.0</v>
      </c>
      <c r="T1413" s="1">
        <v>1.0</v>
      </c>
      <c r="U1413" s="1">
        <v>3.0</v>
      </c>
      <c r="V1413" s="1">
        <v>1.0</v>
      </c>
      <c r="W1413" s="1">
        <v>1.0</v>
      </c>
      <c r="X1413" s="1">
        <v>1.0</v>
      </c>
      <c r="Y1413" s="1">
        <v>1.0</v>
      </c>
      <c r="Z1413" s="1">
        <v>2.0</v>
      </c>
      <c r="AA1413" s="1">
        <v>3.0</v>
      </c>
      <c r="AB1413" s="1">
        <v>1.0</v>
      </c>
      <c r="AC1413" s="1">
        <v>1.0</v>
      </c>
      <c r="AD1413" s="1">
        <v>4.0</v>
      </c>
      <c r="AE1413" s="1">
        <v>3.0</v>
      </c>
      <c r="AF1413" s="1">
        <v>3.0</v>
      </c>
      <c r="AG1413" s="1">
        <v>3.0</v>
      </c>
      <c r="AH1413" s="1">
        <v>2.0</v>
      </c>
      <c r="AI1413" s="1">
        <v>3.0</v>
      </c>
      <c r="AJ1413" s="1">
        <v>4.0</v>
      </c>
      <c r="AK1413" s="1">
        <v>4.0</v>
      </c>
      <c r="AL1413" s="1">
        <v>3.0</v>
      </c>
      <c r="AM1413" s="1">
        <v>4.0</v>
      </c>
      <c r="AN1413" s="1">
        <v>3.0</v>
      </c>
      <c r="AO1413" s="1">
        <v>3.0</v>
      </c>
      <c r="AP1413" s="1">
        <v>4.0</v>
      </c>
      <c r="AQ1413" s="1">
        <v>2.0</v>
      </c>
      <c r="AR1413" s="1">
        <v>1.0</v>
      </c>
      <c r="AS1413" s="1">
        <v>3.0</v>
      </c>
      <c r="AT1413" s="1">
        <v>2.0</v>
      </c>
      <c r="AU1413" s="1">
        <v>1.0</v>
      </c>
      <c r="AV1413" s="1">
        <v>1.0</v>
      </c>
      <c r="AW1413" s="1">
        <v>1.0</v>
      </c>
      <c r="AX1413" s="1">
        <v>1.0</v>
      </c>
      <c r="AY1413" s="1">
        <v>1.0</v>
      </c>
      <c r="AZ1413" s="1">
        <v>1.0</v>
      </c>
      <c r="BA1413" s="1">
        <v>1.0</v>
      </c>
      <c r="BB1413" s="1">
        <v>3.0</v>
      </c>
      <c r="BC1413" s="1">
        <v>3.0</v>
      </c>
      <c r="BD1413" s="1">
        <v>3.0</v>
      </c>
      <c r="BE1413" s="1">
        <v>3.0</v>
      </c>
      <c r="BF1413" s="1">
        <v>3.0</v>
      </c>
      <c r="BG1413" s="1">
        <v>3.0</v>
      </c>
      <c r="BH1413" s="1">
        <v>3.0</v>
      </c>
      <c r="BI1413" s="1">
        <v>3.0</v>
      </c>
      <c r="BJ1413" s="1">
        <v>4.0</v>
      </c>
      <c r="BK1413" s="1">
        <v>1.0</v>
      </c>
      <c r="BL1413" s="1">
        <v>1.0</v>
      </c>
      <c r="BM1413" s="1">
        <v>2.0</v>
      </c>
      <c r="BN1413" s="1">
        <v>2.0</v>
      </c>
      <c r="BO1413" s="1">
        <v>1.0</v>
      </c>
      <c r="BP1413" s="1">
        <v>2.0</v>
      </c>
      <c r="BQ1413" s="1">
        <v>2.0</v>
      </c>
      <c r="BR1413" s="1">
        <v>2.0</v>
      </c>
      <c r="BS1413" s="1">
        <v>5.0</v>
      </c>
      <c r="BT1413" s="1">
        <v>5.0</v>
      </c>
      <c r="BU1413" s="1">
        <v>5.0</v>
      </c>
      <c r="BV1413" s="1">
        <v>5.0</v>
      </c>
      <c r="BW1413" s="1">
        <v>5.0</v>
      </c>
      <c r="BX1413" s="1">
        <v>5.0</v>
      </c>
      <c r="BY1413" s="1">
        <v>5.0</v>
      </c>
      <c r="BZ1413" s="1">
        <v>5.0</v>
      </c>
      <c r="CA1413" s="64">
        <f t="shared" si="32"/>
        <v>183</v>
      </c>
      <c r="CB1413" s="45">
        <f t="shared" si="33"/>
        <v>19</v>
      </c>
      <c r="CC1413" s="45">
        <f t="shared" si="34"/>
        <v>14</v>
      </c>
      <c r="CD1413" s="45">
        <f t="shared" si="35"/>
        <v>11</v>
      </c>
      <c r="CE1413" s="45">
        <f t="shared" si="36"/>
        <v>26</v>
      </c>
      <c r="CF1413" s="45">
        <f t="shared" si="37"/>
        <v>23</v>
      </c>
      <c r="CG1413" s="45">
        <f t="shared" si="38"/>
        <v>9</v>
      </c>
      <c r="CH1413" s="45">
        <f t="shared" si="39"/>
        <v>24</v>
      </c>
      <c r="CI1413" s="45">
        <f t="shared" si="40"/>
        <v>0.4</v>
      </c>
      <c r="CJ1413">
        <f t="shared" si="10"/>
        <v>13</v>
      </c>
      <c r="CK1413" s="45">
        <f t="shared" si="41"/>
        <v>40</v>
      </c>
      <c r="CM1413" s="40">
        <f>VLOOKUP(CB1413,'PROMIS 57 T-Score Conversions'!Q$3:R$35,2,TRUE)</f>
        <v>34.7</v>
      </c>
      <c r="CN1413" s="44" t="str">
        <f t="shared" si="20"/>
        <v>Moderate</v>
      </c>
      <c r="CO1413" s="40">
        <f>VLOOKUP(CC1413,'PROMIS 57 T-Score Conversions'!A$3:B$35,2,TRUE)</f>
        <v>52.1</v>
      </c>
      <c r="CP1413" s="39" t="str">
        <f t="shared" si="21"/>
        <v>Mild</v>
      </c>
      <c r="CQ1413" s="40">
        <f>VLOOKUP(CD1413,'PROMIS 57 T-Score Conversions'!E$3:F$35,2,TRUE)</f>
        <v>49.4</v>
      </c>
      <c r="CR1413" s="39" t="str">
        <f t="shared" si="22"/>
        <v>Normal</v>
      </c>
      <c r="CS1413" s="40">
        <f>VLOOKUP(CE1413,'PROMIS 57 T-Score Conversions'!U$3:V$35,2,TRUE)</f>
        <v>59.4</v>
      </c>
      <c r="CT1413" s="39" t="str">
        <f t="shared" si="42"/>
        <v>Mild</v>
      </c>
      <c r="CU1413" s="40">
        <f>VLOOKUP(CF1413,'PROMIS 57 T-Score Conversions'!Y$3:Z$35,2,TRUE)</f>
        <v>53.3</v>
      </c>
      <c r="CV1413" s="39" t="str">
        <f t="shared" si="24"/>
        <v>Normal</v>
      </c>
      <c r="CW1413" s="40">
        <f>vlookup(CG1413,'PROMIS 57 T-Score Conversions'!M$3:N$35,2,TRUE)</f>
        <v>29.7</v>
      </c>
      <c r="CX1413" s="39" t="str">
        <f t="shared" si="25"/>
        <v>Severe</v>
      </c>
      <c r="CY1413" s="40">
        <f>VLOOKup(CH1413,'PROMIS 57 T-Score Conversions'!I$3:J$35,2,TRUE)</f>
        <v>61.5</v>
      </c>
      <c r="CZ1413" s="39" t="str">
        <f t="shared" si="26"/>
        <v>Moderate</v>
      </c>
      <c r="DA1413" s="37">
        <f>VLOOKUP(CJ1413,'PROMIS 57 T-Score Conversions'!AC$3:AD$35,2,TRUE)</f>
        <v>31.18</v>
      </c>
      <c r="DB1413" s="44" t="str">
        <f t="shared" si="30"/>
        <v>Moderate</v>
      </c>
      <c r="DC1413" s="40">
        <f>VLOOKUP(CK1413,'PROMIS 57 T-Score Conversions'!AG$3:AH$35,2,TRUE)</f>
        <v>67.09</v>
      </c>
      <c r="DD1413" s="39" t="str">
        <f t="shared" si="31"/>
        <v>Moderate</v>
      </c>
    </row>
    <row r="1414">
      <c r="A1414" t="b">
        <v>0</v>
      </c>
      <c r="B1414" t="b">
        <v>0</v>
      </c>
      <c r="C1414" s="20">
        <v>44348.538811770835</v>
      </c>
      <c r="D1414" s="1" t="s">
        <v>715</v>
      </c>
      <c r="E1414" s="1">
        <v>2565.0</v>
      </c>
      <c r="F1414" s="1">
        <v>3.0</v>
      </c>
      <c r="G1414" s="1">
        <v>3.0</v>
      </c>
      <c r="H1414" s="1">
        <v>4.0</v>
      </c>
      <c r="I1414" s="1">
        <v>3.0</v>
      </c>
      <c r="J1414" s="1">
        <v>1.0</v>
      </c>
      <c r="K1414" s="1">
        <v>3.0</v>
      </c>
      <c r="L1414" s="1">
        <v>2.0</v>
      </c>
      <c r="M1414" s="1">
        <v>1.0</v>
      </c>
      <c r="N1414" s="1">
        <v>3.0</v>
      </c>
      <c r="O1414" s="1">
        <v>2.0</v>
      </c>
      <c r="P1414" s="1">
        <v>2.0</v>
      </c>
      <c r="Q1414" s="1">
        <v>3.0</v>
      </c>
      <c r="R1414" s="1">
        <v>3.0</v>
      </c>
      <c r="S1414" s="1">
        <v>4.0</v>
      </c>
      <c r="T1414" s="1">
        <v>3.0</v>
      </c>
      <c r="U1414" s="1">
        <v>3.0</v>
      </c>
      <c r="V1414" s="1">
        <v>3.0</v>
      </c>
      <c r="W1414" s="1">
        <v>2.0</v>
      </c>
      <c r="X1414" s="1">
        <v>3.0</v>
      </c>
      <c r="Y1414" s="1">
        <v>3.0</v>
      </c>
      <c r="Z1414" s="1">
        <v>3.0</v>
      </c>
      <c r="AA1414" s="1">
        <v>4.0</v>
      </c>
      <c r="AB1414" s="1">
        <v>4.0</v>
      </c>
      <c r="AC1414" s="1">
        <v>4.0</v>
      </c>
      <c r="AD1414" s="1">
        <v>4.0</v>
      </c>
      <c r="AE1414" s="1">
        <v>4.0</v>
      </c>
      <c r="AF1414" s="1">
        <v>3.0</v>
      </c>
      <c r="AG1414" s="1">
        <v>4.0</v>
      </c>
      <c r="AH1414" s="1">
        <v>3.0</v>
      </c>
      <c r="AI1414" s="1">
        <v>3.0</v>
      </c>
      <c r="AJ1414" s="1">
        <v>3.0</v>
      </c>
      <c r="AK1414" s="1">
        <v>3.0</v>
      </c>
      <c r="AL1414" s="1">
        <v>5.0</v>
      </c>
      <c r="AM1414" s="1">
        <v>4.0</v>
      </c>
      <c r="AN1414" s="1">
        <v>4.0</v>
      </c>
      <c r="AO1414" s="1">
        <v>4.0</v>
      </c>
      <c r="AP1414" s="1">
        <v>4.0</v>
      </c>
      <c r="AQ1414" s="1">
        <v>4.0</v>
      </c>
      <c r="AR1414" s="1">
        <v>3.0</v>
      </c>
      <c r="AS1414" s="1">
        <v>4.0</v>
      </c>
      <c r="AT1414" s="1">
        <v>2.0</v>
      </c>
      <c r="AU1414" s="1">
        <v>2.0</v>
      </c>
      <c r="AV1414" s="1">
        <v>2.0</v>
      </c>
      <c r="AW1414" s="1">
        <v>2.0</v>
      </c>
      <c r="AX1414" s="1">
        <v>1.0</v>
      </c>
      <c r="AY1414" s="1">
        <v>1.0</v>
      </c>
      <c r="AZ1414" s="1">
        <v>1.0</v>
      </c>
      <c r="BA1414" s="1">
        <v>2.0</v>
      </c>
      <c r="BB1414" s="1">
        <v>3.0</v>
      </c>
      <c r="BC1414" s="1">
        <v>3.0</v>
      </c>
      <c r="BD1414" s="1">
        <v>3.0</v>
      </c>
      <c r="BE1414" s="1">
        <v>4.0</v>
      </c>
      <c r="BF1414" s="1">
        <v>4.0</v>
      </c>
      <c r="BG1414" s="1">
        <v>4.0</v>
      </c>
      <c r="BH1414" s="1">
        <v>4.0</v>
      </c>
      <c r="BI1414" s="1">
        <v>4.0</v>
      </c>
      <c r="BJ1414" s="1">
        <v>8.0</v>
      </c>
      <c r="BK1414" s="1">
        <v>2.0</v>
      </c>
      <c r="BL1414" s="1">
        <v>3.0</v>
      </c>
      <c r="BM1414" s="1">
        <v>3.0</v>
      </c>
      <c r="BN1414" s="1">
        <v>2.0</v>
      </c>
      <c r="BO1414" s="1">
        <v>2.0</v>
      </c>
      <c r="BP1414" s="1">
        <v>2.0</v>
      </c>
      <c r="BQ1414" s="1">
        <v>3.0</v>
      </c>
      <c r="BR1414" s="1">
        <v>3.0</v>
      </c>
      <c r="BS1414" s="1">
        <v>3.0</v>
      </c>
      <c r="BT1414" s="1">
        <v>4.0</v>
      </c>
      <c r="BU1414" s="1">
        <v>4.0</v>
      </c>
      <c r="BV1414" s="1">
        <v>4.0</v>
      </c>
      <c r="BW1414" s="1">
        <v>4.0</v>
      </c>
      <c r="BX1414" s="1">
        <v>2.0</v>
      </c>
      <c r="BY1414" s="1">
        <v>2.0</v>
      </c>
      <c r="BZ1414" s="1">
        <v>4.0</v>
      </c>
      <c r="CA1414" s="64">
        <f t="shared" si="32"/>
        <v>225</v>
      </c>
      <c r="CB1414" s="45">
        <f t="shared" si="33"/>
        <v>20</v>
      </c>
      <c r="CC1414" s="45">
        <f t="shared" si="34"/>
        <v>23</v>
      </c>
      <c r="CD1414" s="45">
        <f t="shared" si="35"/>
        <v>26</v>
      </c>
      <c r="CE1414" s="45">
        <f t="shared" si="36"/>
        <v>27</v>
      </c>
      <c r="CF1414" s="45">
        <f t="shared" si="37"/>
        <v>32</v>
      </c>
      <c r="CG1414" s="45">
        <f t="shared" si="38"/>
        <v>13</v>
      </c>
      <c r="CH1414" s="45">
        <f t="shared" si="39"/>
        <v>29</v>
      </c>
      <c r="CI1414" s="45">
        <f t="shared" si="40"/>
        <v>0.8</v>
      </c>
      <c r="CJ1414">
        <f t="shared" si="10"/>
        <v>20</v>
      </c>
      <c r="CK1414" s="45">
        <f t="shared" si="41"/>
        <v>27</v>
      </c>
      <c r="CM1414" s="40">
        <f>VLOOKUP(CB1414,'PROMIS 57 T-Score Conversions'!Q$3:R$35,2,TRUE)</f>
        <v>35.4</v>
      </c>
      <c r="CN1414" s="44" t="str">
        <f t="shared" si="20"/>
        <v>Moderate</v>
      </c>
      <c r="CO1414" s="40">
        <f>VLOOKUP(CC1414,'PROMIS 57 T-Score Conversions'!A$3:B$35,2,TRUE)</f>
        <v>61.4</v>
      </c>
      <c r="CP1414" s="39" t="str">
        <f t="shared" si="21"/>
        <v>Moderate</v>
      </c>
      <c r="CQ1414" s="40">
        <f>VLOOKUP(CD1414,'PROMIS 57 T-Score Conversions'!E$3:F$35,2,TRUE)</f>
        <v>63.9</v>
      </c>
      <c r="CR1414" s="39" t="str">
        <f t="shared" si="22"/>
        <v>Moderate</v>
      </c>
      <c r="CS1414" s="40">
        <f>VLOOKUP(CE1414,'PROMIS 57 T-Score Conversions'!U$3:V$35,2,TRUE)</f>
        <v>60.4</v>
      </c>
      <c r="CT1414" s="39" t="str">
        <f t="shared" si="42"/>
        <v>Moderate</v>
      </c>
      <c r="CU1414" s="40">
        <f>VLOOKUP(CF1414,'PROMIS 57 T-Score Conversions'!Y$3:Z$35,2,TRUE)</f>
        <v>62.6</v>
      </c>
      <c r="CV1414" s="39" t="str">
        <f t="shared" si="24"/>
        <v>Moderate</v>
      </c>
      <c r="CW1414" s="40">
        <f>vlookup(CG1414,'PROMIS 57 T-Score Conversions'!M$3:N$35,2,TRUE)</f>
        <v>34.5</v>
      </c>
      <c r="CX1414" s="39" t="str">
        <f t="shared" si="25"/>
        <v>Moderate</v>
      </c>
      <c r="CY1414" s="40">
        <f>VLOOKup(CH1414,'PROMIS 57 T-Score Conversions'!I$3:J$35,2,TRUE)</f>
        <v>64.8</v>
      </c>
      <c r="CZ1414" s="39" t="str">
        <f t="shared" si="26"/>
        <v>Moderate</v>
      </c>
      <c r="DA1414" s="37">
        <f>VLOOKUP(CJ1414,'PROMIS 57 T-Score Conversions'!AC$3:AD$35,2,TRUE)</f>
        <v>37.15</v>
      </c>
      <c r="DB1414" s="44" t="str">
        <f t="shared" si="30"/>
        <v>Moderate</v>
      </c>
      <c r="DC1414" s="40">
        <f>VLOOKUP(CK1414,'PROMIS 57 T-Score Conversions'!AG$3:AH$35,2,TRUE)</f>
        <v>46.21</v>
      </c>
      <c r="DD1414" s="39" t="str">
        <f t="shared" si="31"/>
        <v>Normal</v>
      </c>
    </row>
    <row r="1415">
      <c r="A1415" t="b">
        <v>0</v>
      </c>
      <c r="B1415" t="b">
        <v>0</v>
      </c>
      <c r="C1415" s="20">
        <v>44348.704968356484</v>
      </c>
      <c r="D1415" s="1" t="s">
        <v>592</v>
      </c>
      <c r="E1415" s="1">
        <v>2458.0</v>
      </c>
      <c r="F1415" s="1">
        <v>3.0</v>
      </c>
      <c r="G1415" s="1">
        <v>4.0</v>
      </c>
      <c r="H1415" s="1">
        <v>5.0</v>
      </c>
      <c r="I1415" s="1">
        <v>3.0</v>
      </c>
      <c r="J1415" s="1">
        <v>3.0</v>
      </c>
      <c r="K1415" s="1">
        <v>4.0</v>
      </c>
      <c r="L1415" s="1">
        <v>5.0</v>
      </c>
      <c r="M1415" s="1">
        <v>2.0</v>
      </c>
      <c r="N1415" s="1">
        <v>2.0</v>
      </c>
      <c r="O1415" s="1">
        <v>3.0</v>
      </c>
      <c r="P1415" s="1">
        <v>3.0</v>
      </c>
      <c r="Q1415" s="1">
        <v>4.0</v>
      </c>
      <c r="R1415" s="1">
        <v>3.0</v>
      </c>
      <c r="S1415" s="1">
        <v>3.0</v>
      </c>
      <c r="T1415" s="1">
        <v>3.0</v>
      </c>
      <c r="U1415" s="1">
        <v>4.0</v>
      </c>
      <c r="V1415" s="1">
        <v>2.0</v>
      </c>
      <c r="W1415" s="1">
        <v>3.0</v>
      </c>
      <c r="X1415" s="1">
        <v>3.0</v>
      </c>
      <c r="Y1415" s="1">
        <v>2.0</v>
      </c>
      <c r="Z1415" s="1">
        <v>3.0</v>
      </c>
      <c r="AA1415" s="1">
        <v>4.0</v>
      </c>
      <c r="AB1415" s="1">
        <v>2.0</v>
      </c>
      <c r="AC1415" s="1">
        <v>4.0</v>
      </c>
      <c r="AD1415" s="1">
        <v>4.0</v>
      </c>
      <c r="AE1415" s="1">
        <v>4.0</v>
      </c>
      <c r="AF1415" s="1">
        <v>5.0</v>
      </c>
      <c r="AG1415" s="1">
        <v>5.0</v>
      </c>
      <c r="AH1415" s="1">
        <v>5.0</v>
      </c>
      <c r="AI1415" s="1">
        <v>4.0</v>
      </c>
      <c r="AJ1415" s="1">
        <v>4.0</v>
      </c>
      <c r="AK1415" s="1">
        <v>4.0</v>
      </c>
      <c r="AL1415" s="1">
        <v>3.0</v>
      </c>
      <c r="AM1415" s="1">
        <v>4.0</v>
      </c>
      <c r="AN1415" s="1">
        <v>4.0</v>
      </c>
      <c r="AO1415" s="1">
        <v>3.0</v>
      </c>
      <c r="AP1415" s="1">
        <v>4.0</v>
      </c>
      <c r="AQ1415" s="1">
        <v>5.0</v>
      </c>
      <c r="AR1415" s="1">
        <v>4.0</v>
      </c>
      <c r="AS1415" s="1">
        <v>4.0</v>
      </c>
      <c r="AT1415" s="1">
        <v>3.0</v>
      </c>
      <c r="AU1415" s="1">
        <v>2.0</v>
      </c>
      <c r="AV1415" s="1">
        <v>1.0</v>
      </c>
      <c r="AW1415" s="1">
        <v>3.0</v>
      </c>
      <c r="AX1415" s="1">
        <v>2.0</v>
      </c>
      <c r="AY1415" s="1">
        <v>1.0</v>
      </c>
      <c r="AZ1415" s="1">
        <v>2.0</v>
      </c>
      <c r="BA1415" s="1">
        <v>1.0</v>
      </c>
      <c r="BB1415" s="1">
        <v>3.0</v>
      </c>
      <c r="BC1415" s="1">
        <v>3.0</v>
      </c>
      <c r="BD1415" s="1">
        <v>4.0</v>
      </c>
      <c r="BE1415" s="1">
        <v>2.0</v>
      </c>
      <c r="BF1415" s="1">
        <v>3.0</v>
      </c>
      <c r="BG1415" s="1">
        <v>4.0</v>
      </c>
      <c r="BH1415" s="1">
        <v>2.0</v>
      </c>
      <c r="BI1415" s="1">
        <v>3.0</v>
      </c>
      <c r="BJ1415" s="1">
        <v>4.0</v>
      </c>
      <c r="BK1415" s="1">
        <v>3.0</v>
      </c>
      <c r="BL1415" s="1">
        <v>2.0</v>
      </c>
      <c r="BM1415" s="1">
        <v>3.0</v>
      </c>
      <c r="BN1415" s="1">
        <v>3.0</v>
      </c>
      <c r="BO1415" s="1">
        <v>3.0</v>
      </c>
      <c r="BP1415" s="1">
        <v>2.0</v>
      </c>
      <c r="BQ1415" s="1">
        <v>3.0</v>
      </c>
      <c r="BR1415" s="1">
        <v>2.0</v>
      </c>
      <c r="BS1415" s="1">
        <v>3.0</v>
      </c>
      <c r="BT1415" s="1">
        <v>4.0</v>
      </c>
      <c r="BU1415" s="1">
        <v>4.0</v>
      </c>
      <c r="BV1415" s="1">
        <v>4.0</v>
      </c>
      <c r="BW1415" s="1">
        <v>4.0</v>
      </c>
      <c r="BX1415" s="1">
        <v>4.0</v>
      </c>
      <c r="BY1415" s="1">
        <v>3.0</v>
      </c>
      <c r="BZ1415" s="1">
        <v>3.0</v>
      </c>
      <c r="CA1415" s="64">
        <f t="shared" si="32"/>
        <v>236</v>
      </c>
      <c r="CB1415" s="45">
        <f t="shared" si="33"/>
        <v>29</v>
      </c>
      <c r="CC1415" s="45">
        <f t="shared" si="34"/>
        <v>25</v>
      </c>
      <c r="CD1415" s="45">
        <f t="shared" si="35"/>
        <v>23</v>
      </c>
      <c r="CE1415" s="45">
        <f t="shared" si="36"/>
        <v>35</v>
      </c>
      <c r="CF1415" s="45">
        <f t="shared" si="37"/>
        <v>31</v>
      </c>
      <c r="CG1415" s="45">
        <f t="shared" si="38"/>
        <v>15</v>
      </c>
      <c r="CH1415" s="45">
        <f t="shared" si="39"/>
        <v>24</v>
      </c>
      <c r="CI1415" s="45">
        <f t="shared" si="40"/>
        <v>0.4</v>
      </c>
      <c r="CJ1415">
        <f t="shared" si="10"/>
        <v>21</v>
      </c>
      <c r="CK1415" s="45">
        <f t="shared" si="41"/>
        <v>29</v>
      </c>
      <c r="CM1415" s="40">
        <f>VLOOKUP(CB1415,'PROMIS 57 T-Score Conversions'!Q$3:R$35,2,TRUE)</f>
        <v>41.6</v>
      </c>
      <c r="CN1415" s="44" t="str">
        <f t="shared" si="20"/>
        <v>Mild</v>
      </c>
      <c r="CO1415" s="40">
        <f>VLOOKUP(CC1415,'PROMIS 57 T-Score Conversions'!A$3:B$35,2,TRUE)</f>
        <v>63.5</v>
      </c>
      <c r="CP1415" s="39" t="str">
        <f t="shared" si="21"/>
        <v>Moderate</v>
      </c>
      <c r="CQ1415" s="40">
        <f>VLOOKUP(CD1415,'PROMIS 57 T-Score Conversions'!E$3:F$35,2,TRUE)</f>
        <v>61.2</v>
      </c>
      <c r="CR1415" s="39" t="str">
        <f t="shared" si="22"/>
        <v>Moderate</v>
      </c>
      <c r="CS1415" s="40">
        <f>VLOOKUP(CE1415,'PROMIS 57 T-Score Conversions'!U$3:V$35,2,TRUE)</f>
        <v>68.6</v>
      </c>
      <c r="CT1415" s="39" t="str">
        <f t="shared" si="42"/>
        <v>Moderate</v>
      </c>
      <c r="CU1415" s="40">
        <f>VLOOKUP(CF1415,'PROMIS 57 T-Score Conversions'!Y$3:Z$35,2,TRUE)</f>
        <v>61.5</v>
      </c>
      <c r="CV1415" s="39" t="str">
        <f t="shared" si="24"/>
        <v>Moderate</v>
      </c>
      <c r="CW1415" s="40">
        <f>vlookup(CG1415,'PROMIS 57 T-Score Conversions'!M$3:N$35,2,TRUE)</f>
        <v>36.2</v>
      </c>
      <c r="CX1415" s="39" t="str">
        <f t="shared" si="25"/>
        <v>Moderate</v>
      </c>
      <c r="CY1415" s="40">
        <f>VLOOKup(CH1415,'PROMIS 57 T-Score Conversions'!I$3:J$35,2,TRUE)</f>
        <v>61.5</v>
      </c>
      <c r="CZ1415" s="39" t="str">
        <f t="shared" si="26"/>
        <v>Moderate</v>
      </c>
      <c r="DA1415" s="37">
        <f>VLOOKUP(CJ1415,'PROMIS 57 T-Score Conversions'!AC$3:AD$35,2,TRUE)</f>
        <v>37.93</v>
      </c>
      <c r="DB1415" s="44" t="str">
        <f t="shared" si="30"/>
        <v>Moderate</v>
      </c>
      <c r="DC1415" s="40">
        <f>VLOOKUP(CK1415,'PROMIS 57 T-Score Conversions'!AG$3:AH$35,2,TRUE)</f>
        <v>48.16</v>
      </c>
      <c r="DD1415" s="39" t="str">
        <f t="shared" si="31"/>
        <v>Normal</v>
      </c>
    </row>
    <row r="1416">
      <c r="A1416" t="b">
        <v>0</v>
      </c>
      <c r="B1416" t="b">
        <v>0</v>
      </c>
      <c r="C1416" s="20">
        <v>44349.43720107639</v>
      </c>
      <c r="D1416" s="1" t="s">
        <v>663</v>
      </c>
      <c r="E1416" s="1">
        <v>2093.0</v>
      </c>
      <c r="F1416" s="1">
        <v>4.0</v>
      </c>
      <c r="G1416" s="1">
        <v>4.0</v>
      </c>
      <c r="H1416" s="1">
        <v>4.0</v>
      </c>
      <c r="I1416" s="1">
        <v>3.0</v>
      </c>
      <c r="J1416" s="1">
        <v>3.0</v>
      </c>
      <c r="K1416" s="1">
        <v>4.0</v>
      </c>
      <c r="L1416" s="1">
        <v>5.0</v>
      </c>
      <c r="M1416" s="1">
        <v>3.0</v>
      </c>
      <c r="N1416" s="1">
        <v>2.0</v>
      </c>
      <c r="O1416" s="1">
        <v>2.0</v>
      </c>
      <c r="P1416" s="1">
        <v>3.0</v>
      </c>
      <c r="Q1416" s="1">
        <v>3.0</v>
      </c>
      <c r="R1416" s="1">
        <v>3.0</v>
      </c>
      <c r="S1416" s="1">
        <v>2.0</v>
      </c>
      <c r="T1416" s="1">
        <v>3.0</v>
      </c>
      <c r="U1416" s="1">
        <v>4.0</v>
      </c>
      <c r="V1416" s="1">
        <v>3.0</v>
      </c>
      <c r="W1416" s="1">
        <v>2.0</v>
      </c>
      <c r="X1416" s="1">
        <v>3.0</v>
      </c>
      <c r="Y1416" s="1">
        <v>3.0</v>
      </c>
      <c r="Z1416" s="1">
        <v>3.0</v>
      </c>
      <c r="AA1416" s="1">
        <v>4.0</v>
      </c>
      <c r="AB1416" s="1">
        <v>3.0</v>
      </c>
      <c r="AC1416" s="1">
        <v>3.0</v>
      </c>
      <c r="AD1416" s="1">
        <v>5.0</v>
      </c>
      <c r="AE1416" s="1">
        <v>5.0</v>
      </c>
      <c r="AF1416" s="1">
        <v>5.0</v>
      </c>
      <c r="AG1416" s="1">
        <v>5.0</v>
      </c>
      <c r="AH1416" s="1">
        <v>5.0</v>
      </c>
      <c r="AI1416" s="1">
        <v>5.0</v>
      </c>
      <c r="AJ1416" s="1">
        <v>5.0</v>
      </c>
      <c r="AK1416" s="1">
        <v>5.0</v>
      </c>
      <c r="AL1416" s="1">
        <v>2.0</v>
      </c>
      <c r="AM1416" s="1">
        <v>3.0</v>
      </c>
      <c r="AN1416" s="1">
        <v>3.0</v>
      </c>
      <c r="AO1416" s="1">
        <v>1.0</v>
      </c>
      <c r="AP1416" s="1">
        <v>1.0</v>
      </c>
      <c r="AQ1416" s="1">
        <v>1.0</v>
      </c>
      <c r="AR1416" s="1">
        <v>1.0</v>
      </c>
      <c r="AS1416" s="1">
        <v>4.0</v>
      </c>
      <c r="AT1416" s="1">
        <v>2.0</v>
      </c>
      <c r="AU1416" s="1">
        <v>2.0</v>
      </c>
      <c r="AV1416" s="1">
        <v>1.0</v>
      </c>
      <c r="AW1416" s="1">
        <v>2.0</v>
      </c>
      <c r="AX1416" s="1">
        <v>1.0</v>
      </c>
      <c r="AY1416" s="1">
        <v>1.0</v>
      </c>
      <c r="AZ1416" s="1">
        <v>1.0</v>
      </c>
      <c r="BA1416" s="1">
        <v>1.0</v>
      </c>
      <c r="BB1416" s="1">
        <v>4.0</v>
      </c>
      <c r="BC1416" s="1">
        <v>3.0</v>
      </c>
      <c r="BD1416" s="1">
        <v>4.0</v>
      </c>
      <c r="BE1416" s="1">
        <v>3.0</v>
      </c>
      <c r="BF1416" s="1">
        <v>5.0</v>
      </c>
      <c r="BG1416" s="1">
        <v>5.0</v>
      </c>
      <c r="BH1416" s="1">
        <v>5.0</v>
      </c>
      <c r="BI1416" s="1">
        <v>5.0</v>
      </c>
      <c r="BJ1416" s="1">
        <v>4.0</v>
      </c>
      <c r="BK1416" s="1">
        <v>1.0</v>
      </c>
      <c r="BL1416" s="1">
        <v>1.0</v>
      </c>
      <c r="BM1416" s="1">
        <v>1.0</v>
      </c>
      <c r="BN1416" s="1">
        <v>1.0</v>
      </c>
      <c r="BO1416" s="1">
        <v>1.0</v>
      </c>
      <c r="BP1416" s="1">
        <v>1.0</v>
      </c>
      <c r="BQ1416" s="1">
        <v>1.0</v>
      </c>
      <c r="BR1416" s="1">
        <v>1.0</v>
      </c>
      <c r="BS1416" s="1">
        <v>5.0</v>
      </c>
      <c r="BT1416" s="1">
        <v>5.0</v>
      </c>
      <c r="BU1416" s="1">
        <v>5.0</v>
      </c>
      <c r="BV1416" s="1">
        <v>5.0</v>
      </c>
      <c r="BW1416" s="1">
        <v>5.0</v>
      </c>
      <c r="BX1416" s="1">
        <v>5.0</v>
      </c>
      <c r="BY1416" s="1">
        <v>5.0</v>
      </c>
      <c r="BZ1416" s="1">
        <v>5.0</v>
      </c>
      <c r="CA1416" s="64">
        <f t="shared" si="32"/>
        <v>229</v>
      </c>
      <c r="CB1416" s="45">
        <f t="shared" si="33"/>
        <v>30</v>
      </c>
      <c r="CC1416" s="45">
        <f t="shared" si="34"/>
        <v>22</v>
      </c>
      <c r="CD1416" s="45">
        <f t="shared" si="35"/>
        <v>24</v>
      </c>
      <c r="CE1416" s="45">
        <f t="shared" si="36"/>
        <v>40</v>
      </c>
      <c r="CF1416" s="45">
        <f t="shared" si="37"/>
        <v>16</v>
      </c>
      <c r="CG1416" s="45">
        <f t="shared" si="38"/>
        <v>11</v>
      </c>
      <c r="CH1416" s="45">
        <f t="shared" si="39"/>
        <v>34</v>
      </c>
      <c r="CI1416" s="45">
        <f t="shared" si="40"/>
        <v>0.4</v>
      </c>
      <c r="CJ1416">
        <f t="shared" si="10"/>
        <v>8</v>
      </c>
      <c r="CK1416" s="45">
        <f t="shared" si="41"/>
        <v>40</v>
      </c>
      <c r="CM1416" s="40">
        <f>VLOOKUP(CB1416,'PROMIS 57 T-Score Conversions'!Q$3:R$35,2,TRUE)</f>
        <v>42.3</v>
      </c>
      <c r="CN1416" s="44" t="str">
        <f t="shared" si="20"/>
        <v>Mild</v>
      </c>
      <c r="CO1416" s="40">
        <f>VLOOKUP(CC1416,'PROMIS 57 T-Score Conversions'!A$3:B$35,2,TRUE)</f>
        <v>60.4</v>
      </c>
      <c r="CP1416" s="39" t="str">
        <f t="shared" si="21"/>
        <v>Moderate</v>
      </c>
      <c r="CQ1416" s="40">
        <f>VLOOKUP(CD1416,'PROMIS 57 T-Score Conversions'!E$3:F$35,2,TRUE)</f>
        <v>62.1</v>
      </c>
      <c r="CR1416" s="39" t="str">
        <f t="shared" si="22"/>
        <v>Moderate</v>
      </c>
      <c r="CS1416" s="40">
        <f>VLOOKUP(CE1416,'PROMIS 57 T-Score Conversions'!U$3:V$35,2,TRUE)</f>
        <v>77.8</v>
      </c>
      <c r="CT1416" s="39" t="str">
        <f t="shared" si="42"/>
        <v>Severe</v>
      </c>
      <c r="CU1416" s="40">
        <f>VLOOKUP(CF1416,'PROMIS 57 T-Score Conversions'!Y$3:Z$35,2,TRUE)</f>
        <v>45.5</v>
      </c>
      <c r="CV1416" s="39" t="str">
        <f t="shared" si="24"/>
        <v>Normal</v>
      </c>
      <c r="CW1416" s="40">
        <f>vlookup(CG1416,'PROMIS 57 T-Score Conversions'!M$3:N$35,2,TRUE)</f>
        <v>32.6</v>
      </c>
      <c r="CX1416" s="39" t="str">
        <f t="shared" si="25"/>
        <v>Moderate</v>
      </c>
      <c r="CY1416" s="40">
        <f>VLOOKup(CH1416,'PROMIS 57 T-Score Conversions'!I$3:J$35,2,TRUE)</f>
        <v>68.4</v>
      </c>
      <c r="CZ1416" s="39" t="str">
        <f t="shared" si="26"/>
        <v>Moderate</v>
      </c>
      <c r="DA1416" s="37">
        <f>VLOOKUP(CJ1416,'PROMIS 57 T-Score Conversions'!AC$3:AD$35,2,TRUE)</f>
        <v>22.41</v>
      </c>
      <c r="DB1416" s="44" t="str">
        <f t="shared" si="30"/>
        <v>Severe</v>
      </c>
      <c r="DC1416" s="40">
        <f>VLOOKUP(CK1416,'PROMIS 57 T-Score Conversions'!AG$3:AH$35,2,TRUE)</f>
        <v>67.09</v>
      </c>
      <c r="DD1416" s="39" t="str">
        <f t="shared" si="31"/>
        <v>Moderate</v>
      </c>
    </row>
    <row r="1417">
      <c r="A1417" t="b">
        <v>0</v>
      </c>
      <c r="B1417" t="b">
        <v>0</v>
      </c>
      <c r="C1417" s="20">
        <v>44349.71297599537</v>
      </c>
      <c r="D1417" s="1" t="s">
        <v>671</v>
      </c>
      <c r="E1417" s="1">
        <v>2526.0</v>
      </c>
      <c r="F1417" s="1">
        <v>1.0</v>
      </c>
      <c r="G1417" s="1">
        <v>2.0</v>
      </c>
      <c r="H1417" s="1">
        <v>2.0</v>
      </c>
      <c r="I1417" s="1">
        <v>2.0</v>
      </c>
      <c r="J1417" s="1">
        <v>1.0</v>
      </c>
      <c r="K1417" s="1">
        <v>2.0</v>
      </c>
      <c r="L1417" s="1">
        <v>2.0</v>
      </c>
      <c r="M1417" s="1">
        <v>1.0</v>
      </c>
      <c r="N1417" s="1">
        <v>3.0</v>
      </c>
      <c r="O1417" s="1">
        <v>4.0</v>
      </c>
      <c r="P1417" s="1">
        <v>3.0</v>
      </c>
      <c r="Q1417" s="1">
        <v>4.0</v>
      </c>
      <c r="R1417" s="1">
        <v>3.0</v>
      </c>
      <c r="S1417" s="1">
        <v>3.0</v>
      </c>
      <c r="T1417" s="1">
        <v>5.0</v>
      </c>
      <c r="U1417" s="1">
        <v>4.0</v>
      </c>
      <c r="V1417" s="1">
        <v>3.0</v>
      </c>
      <c r="W1417" s="1">
        <v>4.0</v>
      </c>
      <c r="X1417" s="1">
        <v>3.0</v>
      </c>
      <c r="Y1417" s="1">
        <v>2.0</v>
      </c>
      <c r="Z1417" s="1">
        <v>2.0</v>
      </c>
      <c r="AA1417" s="1">
        <v>4.0</v>
      </c>
      <c r="AB1417" s="1">
        <v>3.0</v>
      </c>
      <c r="AC1417" s="1">
        <v>2.0</v>
      </c>
      <c r="AD1417" s="1">
        <v>5.0</v>
      </c>
      <c r="AE1417" s="1">
        <v>5.0</v>
      </c>
      <c r="AF1417" s="1">
        <v>5.0</v>
      </c>
      <c r="AG1417" s="1">
        <v>5.0</v>
      </c>
      <c r="AH1417" s="1">
        <v>5.0</v>
      </c>
      <c r="AI1417" s="1">
        <v>4.0</v>
      </c>
      <c r="AJ1417" s="1">
        <v>4.0</v>
      </c>
      <c r="AK1417" s="1">
        <v>4.0</v>
      </c>
      <c r="AL1417" s="1">
        <v>3.0</v>
      </c>
      <c r="AM1417" s="1">
        <v>4.0</v>
      </c>
      <c r="AN1417" s="1">
        <v>2.0</v>
      </c>
      <c r="AO1417" s="1">
        <v>1.0</v>
      </c>
      <c r="AP1417" s="1">
        <v>2.0</v>
      </c>
      <c r="AQ1417" s="1">
        <v>2.0</v>
      </c>
      <c r="AR1417" s="1">
        <v>4.0</v>
      </c>
      <c r="AS1417" s="1">
        <v>3.0</v>
      </c>
      <c r="AT1417" s="1">
        <v>2.0</v>
      </c>
      <c r="AU1417" s="1">
        <v>2.0</v>
      </c>
      <c r="AV1417" s="1">
        <v>2.0</v>
      </c>
      <c r="AW1417" s="1">
        <v>2.0</v>
      </c>
      <c r="AX1417" s="1">
        <v>1.0</v>
      </c>
      <c r="AY1417" s="1">
        <v>1.0</v>
      </c>
      <c r="AZ1417" s="1">
        <v>1.0</v>
      </c>
      <c r="BA1417" s="1">
        <v>1.0</v>
      </c>
      <c r="BB1417" s="1">
        <v>3.0</v>
      </c>
      <c r="BC1417" s="1">
        <v>3.0</v>
      </c>
      <c r="BD1417" s="1">
        <v>2.0</v>
      </c>
      <c r="BE1417" s="1">
        <v>2.0</v>
      </c>
      <c r="BF1417" s="1">
        <v>2.0</v>
      </c>
      <c r="BG1417" s="1">
        <v>2.0</v>
      </c>
      <c r="BH1417" s="1">
        <v>3.0</v>
      </c>
      <c r="BI1417" s="1">
        <v>4.0</v>
      </c>
      <c r="BJ1417" s="1">
        <v>2.0</v>
      </c>
      <c r="BK1417" s="1">
        <v>2.0</v>
      </c>
      <c r="BL1417" s="1">
        <v>2.0</v>
      </c>
      <c r="BM1417" s="1">
        <v>1.0</v>
      </c>
      <c r="BN1417" s="1">
        <v>1.0</v>
      </c>
      <c r="BO1417" s="1">
        <v>1.0</v>
      </c>
      <c r="BP1417" s="1">
        <v>2.0</v>
      </c>
      <c r="BQ1417" s="1">
        <v>2.0</v>
      </c>
      <c r="BR1417" s="1">
        <v>2.0</v>
      </c>
      <c r="BS1417" s="1">
        <v>5.0</v>
      </c>
      <c r="BT1417" s="1">
        <v>5.0</v>
      </c>
      <c r="BU1417" s="1">
        <v>4.0</v>
      </c>
      <c r="BV1417" s="1">
        <v>5.0</v>
      </c>
      <c r="BW1417" s="1">
        <v>4.0</v>
      </c>
      <c r="BX1417" s="1">
        <v>4.0</v>
      </c>
      <c r="BY1417" s="1">
        <v>3.0</v>
      </c>
      <c r="BZ1417" s="1">
        <v>5.0</v>
      </c>
      <c r="CA1417" s="64">
        <f t="shared" si="32"/>
        <v>206</v>
      </c>
      <c r="CB1417" s="45">
        <f t="shared" si="33"/>
        <v>13</v>
      </c>
      <c r="CC1417" s="45">
        <f t="shared" si="34"/>
        <v>29</v>
      </c>
      <c r="CD1417" s="45">
        <f t="shared" si="35"/>
        <v>23</v>
      </c>
      <c r="CE1417" s="45">
        <f t="shared" si="36"/>
        <v>37</v>
      </c>
      <c r="CF1417" s="45">
        <f t="shared" si="37"/>
        <v>21</v>
      </c>
      <c r="CG1417" s="45">
        <f t="shared" si="38"/>
        <v>12</v>
      </c>
      <c r="CH1417" s="45">
        <f t="shared" si="39"/>
        <v>21</v>
      </c>
      <c r="CI1417" s="45">
        <f t="shared" si="40"/>
        <v>0.2</v>
      </c>
      <c r="CJ1417">
        <f t="shared" si="10"/>
        <v>13</v>
      </c>
      <c r="CK1417" s="45">
        <f t="shared" si="41"/>
        <v>35</v>
      </c>
      <c r="CM1417" s="40">
        <f>VLOOKUP(CB1417,'PROMIS 57 T-Score Conversions'!Q$3:R$35,2,TRUE)</f>
        <v>29.8</v>
      </c>
      <c r="CN1417" s="44" t="str">
        <f t="shared" si="20"/>
        <v>Severe</v>
      </c>
      <c r="CO1417" s="40">
        <f>VLOOKUP(CC1417,'PROMIS 57 T-Score Conversions'!A$3:B$35,2,TRUE)</f>
        <v>67.7</v>
      </c>
      <c r="CP1417" s="39" t="str">
        <f t="shared" si="21"/>
        <v>Severe</v>
      </c>
      <c r="CQ1417" s="40">
        <f>VLOOKUP(CD1417,'PROMIS 57 T-Score Conversions'!E$3:F$35,2,TRUE)</f>
        <v>61.2</v>
      </c>
      <c r="CR1417" s="39" t="str">
        <f t="shared" si="22"/>
        <v>Moderate</v>
      </c>
      <c r="CS1417" s="40">
        <f>VLOOKUP(CE1417,'PROMIS 57 T-Score Conversions'!U$3:V$35,2,TRUE)</f>
        <v>71</v>
      </c>
      <c r="CT1417" s="39" t="str">
        <f t="shared" si="42"/>
        <v>Severe</v>
      </c>
      <c r="CU1417" s="40">
        <f>VLOOKUP(CF1417,'PROMIS 57 T-Score Conversions'!Y$3:Z$35,2,TRUE)</f>
        <v>51.2</v>
      </c>
      <c r="CV1417" s="39" t="str">
        <f t="shared" si="24"/>
        <v>Normal</v>
      </c>
      <c r="CW1417" s="40">
        <f>vlookup(CG1417,'PROMIS 57 T-Score Conversions'!M$3:N$35,2,TRUE)</f>
        <v>33.6</v>
      </c>
      <c r="CX1417" s="39" t="str">
        <f t="shared" si="25"/>
        <v>Moderate</v>
      </c>
      <c r="CY1417" s="40">
        <f>VLOOKup(CH1417,'PROMIS 57 T-Score Conversions'!I$3:J$35,2,TRUE)</f>
        <v>59.5</v>
      </c>
      <c r="CZ1417" s="39" t="str">
        <f t="shared" si="26"/>
        <v>Mild</v>
      </c>
      <c r="DA1417" s="37">
        <f>VLOOKUP(CJ1417,'PROMIS 57 T-Score Conversions'!AC$3:AD$35,2,TRUE)</f>
        <v>31.18</v>
      </c>
      <c r="DB1417" s="44" t="str">
        <f t="shared" si="30"/>
        <v>Moderate</v>
      </c>
      <c r="DC1417" s="40">
        <f>VLOOKUP(CK1417,'PROMIS 57 T-Score Conversions'!AG$3:AH$35,2,TRUE)</f>
        <v>54.94</v>
      </c>
      <c r="DD1417" s="39" t="str">
        <f t="shared" si="31"/>
        <v>Normal</v>
      </c>
    </row>
    <row r="1418">
      <c r="A1418" t="b">
        <v>0</v>
      </c>
      <c r="B1418" t="b">
        <v>0</v>
      </c>
      <c r="C1418" s="20">
        <v>44351.48302075232</v>
      </c>
      <c r="D1418" s="1" t="s">
        <v>716</v>
      </c>
      <c r="E1418" s="1">
        <v>2598.0</v>
      </c>
      <c r="F1418" s="1">
        <v>4.0</v>
      </c>
      <c r="G1418" s="1">
        <v>4.0</v>
      </c>
      <c r="H1418" s="1">
        <v>3.0</v>
      </c>
      <c r="I1418" s="1">
        <v>3.0</v>
      </c>
      <c r="J1418" s="1">
        <v>2.0</v>
      </c>
      <c r="K1418" s="1">
        <v>4.0</v>
      </c>
      <c r="L1418" s="1">
        <v>5.0</v>
      </c>
      <c r="M1418" s="1">
        <v>5.0</v>
      </c>
      <c r="N1418" s="1">
        <v>4.0</v>
      </c>
      <c r="O1418" s="1">
        <v>3.0</v>
      </c>
      <c r="P1418" s="1">
        <v>5.0</v>
      </c>
      <c r="Q1418" s="1">
        <v>5.0</v>
      </c>
      <c r="R1418" s="1">
        <v>4.0</v>
      </c>
      <c r="S1418" s="1">
        <v>5.0</v>
      </c>
      <c r="T1418" s="1">
        <v>4.0</v>
      </c>
      <c r="U1418" s="1">
        <v>4.0</v>
      </c>
      <c r="V1418" s="1">
        <v>3.0</v>
      </c>
      <c r="W1418" s="1">
        <v>5.0</v>
      </c>
      <c r="X1418" s="1">
        <v>4.0</v>
      </c>
      <c r="Y1418" s="1">
        <v>4.0</v>
      </c>
      <c r="Z1418" s="1">
        <v>5.0</v>
      </c>
      <c r="AA1418" s="1">
        <v>4.0</v>
      </c>
      <c r="AB1418" s="1">
        <v>5.0</v>
      </c>
      <c r="AC1418" s="1">
        <v>2.0</v>
      </c>
      <c r="AD1418" s="1">
        <v>5.0</v>
      </c>
      <c r="AE1418" s="1">
        <v>3.0</v>
      </c>
      <c r="AF1418" s="1">
        <v>5.0</v>
      </c>
      <c r="AG1418" s="1">
        <v>5.0</v>
      </c>
      <c r="AH1418" s="1">
        <v>5.0</v>
      </c>
      <c r="AI1418" s="1">
        <v>5.0</v>
      </c>
      <c r="AJ1418" s="1">
        <v>5.0</v>
      </c>
      <c r="AK1418" s="1">
        <v>3.0</v>
      </c>
      <c r="AL1418" s="1">
        <v>4.0</v>
      </c>
      <c r="AM1418" s="1">
        <v>4.0</v>
      </c>
      <c r="AN1418" s="1">
        <v>2.0</v>
      </c>
      <c r="AO1418" s="1">
        <v>1.0</v>
      </c>
      <c r="AP1418" s="1">
        <v>5.0</v>
      </c>
      <c r="AQ1418" s="1">
        <v>1.0</v>
      </c>
      <c r="AR1418" s="1">
        <v>1.0</v>
      </c>
      <c r="AS1418" s="1">
        <v>5.0</v>
      </c>
      <c r="AT1418" s="1">
        <v>4.0</v>
      </c>
      <c r="AU1418" s="1">
        <v>4.0</v>
      </c>
      <c r="AV1418" s="1">
        <v>3.0</v>
      </c>
      <c r="AW1418" s="1">
        <v>2.0</v>
      </c>
      <c r="AX1418" s="1">
        <v>2.0</v>
      </c>
      <c r="AY1418" s="1">
        <v>3.0</v>
      </c>
      <c r="AZ1418" s="1">
        <v>3.0</v>
      </c>
      <c r="BA1418" s="1">
        <v>1.0</v>
      </c>
      <c r="BB1418" s="1">
        <v>5.0</v>
      </c>
      <c r="BC1418" s="1">
        <v>4.0</v>
      </c>
      <c r="BD1418" s="1">
        <v>3.0</v>
      </c>
      <c r="BE1418" s="1">
        <v>3.0</v>
      </c>
      <c r="BF1418" s="1">
        <v>3.0</v>
      </c>
      <c r="BG1418" s="1">
        <v>4.0</v>
      </c>
      <c r="BH1418" s="1">
        <v>5.0</v>
      </c>
      <c r="BI1418" s="1">
        <v>4.0</v>
      </c>
      <c r="BJ1418" s="1">
        <v>8.0</v>
      </c>
      <c r="BK1418" s="1">
        <v>1.0</v>
      </c>
      <c r="BL1418" s="1">
        <v>1.0</v>
      </c>
      <c r="BM1418" s="1">
        <v>1.0</v>
      </c>
      <c r="BN1418" s="1">
        <v>1.0</v>
      </c>
      <c r="BO1418" s="1">
        <v>1.0</v>
      </c>
      <c r="BP1418" s="1">
        <v>1.0</v>
      </c>
      <c r="BQ1418" s="1">
        <v>1.0</v>
      </c>
      <c r="BR1418" s="1">
        <v>1.0</v>
      </c>
      <c r="BS1418" s="1">
        <v>5.0</v>
      </c>
      <c r="BT1418" s="1">
        <v>5.0</v>
      </c>
      <c r="BU1418" s="1">
        <v>4.0</v>
      </c>
      <c r="BV1418" s="1">
        <v>5.0</v>
      </c>
      <c r="BW1418" s="1">
        <v>5.0</v>
      </c>
      <c r="BX1418" s="1">
        <v>5.0</v>
      </c>
      <c r="BY1418" s="1">
        <v>5.0</v>
      </c>
      <c r="BZ1418" s="1">
        <v>5.0</v>
      </c>
      <c r="CA1418" s="64">
        <f t="shared" si="32"/>
        <v>263</v>
      </c>
      <c r="CB1418" s="45">
        <f t="shared" si="33"/>
        <v>30</v>
      </c>
      <c r="CC1418" s="45">
        <f t="shared" si="34"/>
        <v>34</v>
      </c>
      <c r="CD1418" s="45">
        <f t="shared" si="35"/>
        <v>32</v>
      </c>
      <c r="CE1418" s="45">
        <f t="shared" si="36"/>
        <v>36</v>
      </c>
      <c r="CF1418" s="45">
        <f t="shared" si="37"/>
        <v>23</v>
      </c>
      <c r="CG1418" s="45">
        <f t="shared" si="38"/>
        <v>22</v>
      </c>
      <c r="CH1418" s="45">
        <f t="shared" si="39"/>
        <v>31</v>
      </c>
      <c r="CI1418" s="45">
        <f t="shared" si="40"/>
        <v>0.8</v>
      </c>
      <c r="CJ1418">
        <f t="shared" si="10"/>
        <v>8</v>
      </c>
      <c r="CK1418" s="45">
        <f t="shared" si="41"/>
        <v>39</v>
      </c>
      <c r="CM1418" s="40">
        <f>VLOOKUP(CB1418,'PROMIS 57 T-Score Conversions'!Q$3:R$35,2,TRUE)</f>
        <v>42.3</v>
      </c>
      <c r="CN1418" s="44" t="str">
        <f t="shared" si="20"/>
        <v>Mild</v>
      </c>
      <c r="CO1418" s="40">
        <f>VLOOKUP(CC1418,'PROMIS 57 T-Score Conversions'!A$3:B$35,2,TRUE)</f>
        <v>73</v>
      </c>
      <c r="CP1418" s="39" t="str">
        <f t="shared" si="21"/>
        <v>Severe</v>
      </c>
      <c r="CQ1418" s="40">
        <f>VLOOKUP(CD1418,'PROMIS 57 T-Score Conversions'!E$3:F$35,2,TRUE)</f>
        <v>69.7</v>
      </c>
      <c r="CR1418" s="39" t="str">
        <f t="shared" si="22"/>
        <v>Moderate</v>
      </c>
      <c r="CS1418" s="40">
        <f>VLOOKUP(CE1418,'PROMIS 57 T-Score Conversions'!U$3:V$35,2,TRUE)</f>
        <v>69.8</v>
      </c>
      <c r="CT1418" s="39" t="str">
        <f t="shared" si="42"/>
        <v>Moderate</v>
      </c>
      <c r="CU1418" s="40">
        <f>VLOOKUP(CF1418,'PROMIS 57 T-Score Conversions'!Y$3:Z$35,2,TRUE)</f>
        <v>53.3</v>
      </c>
      <c r="CV1418" s="39" t="str">
        <f t="shared" si="24"/>
        <v>Normal</v>
      </c>
      <c r="CW1418" s="40">
        <f>vlookup(CG1418,'PROMIS 57 T-Score Conversions'!M$3:N$35,2,TRUE)</f>
        <v>42</v>
      </c>
      <c r="CX1418" s="39" t="str">
        <f t="shared" si="25"/>
        <v>Mild</v>
      </c>
      <c r="CY1418" s="40">
        <f>VLOOKup(CH1418,'PROMIS 57 T-Score Conversions'!I$3:J$35,2,TRUE)</f>
        <v>66.2</v>
      </c>
      <c r="CZ1418" s="39" t="str">
        <f t="shared" si="26"/>
        <v>Moderate</v>
      </c>
      <c r="DA1418" s="37">
        <f>VLOOKUP(CJ1418,'PROMIS 57 T-Score Conversions'!AC$3:AD$35,2,TRUE)</f>
        <v>22.41</v>
      </c>
      <c r="DB1418" s="44" t="str">
        <f t="shared" si="30"/>
        <v>Severe</v>
      </c>
      <c r="DC1418" s="40">
        <f>VLOOKUP(CK1418,'PROMIS 57 T-Score Conversions'!AG$3:AH$35,2,TRUE)</f>
        <v>62.52</v>
      </c>
      <c r="DD1418" s="39" t="str">
        <f t="shared" si="31"/>
        <v>Moderate</v>
      </c>
    </row>
    <row r="1419">
      <c r="A1419" t="b">
        <v>0</v>
      </c>
      <c r="B1419" t="b">
        <v>0</v>
      </c>
      <c r="C1419" s="20">
        <v>44351.552193055555</v>
      </c>
      <c r="D1419" s="1" t="s">
        <v>423</v>
      </c>
      <c r="E1419" s="1">
        <v>2242.0</v>
      </c>
      <c r="F1419" s="1">
        <v>5.0</v>
      </c>
      <c r="G1419" s="1">
        <v>5.0</v>
      </c>
      <c r="H1419" s="1">
        <v>5.0</v>
      </c>
      <c r="I1419" s="1">
        <v>4.0</v>
      </c>
      <c r="J1419" s="1">
        <v>3.0</v>
      </c>
      <c r="K1419" s="1">
        <v>4.0</v>
      </c>
      <c r="L1419" s="1">
        <v>4.0</v>
      </c>
      <c r="M1419" s="1">
        <v>1.0</v>
      </c>
      <c r="N1419" s="1">
        <v>1.0</v>
      </c>
      <c r="O1419" s="1">
        <v>1.0</v>
      </c>
      <c r="P1419" s="1">
        <v>1.0</v>
      </c>
      <c r="Q1419" s="1">
        <v>2.0</v>
      </c>
      <c r="R1419" s="1">
        <v>1.0</v>
      </c>
      <c r="S1419" s="1">
        <v>1.0</v>
      </c>
      <c r="T1419" s="1">
        <v>2.0</v>
      </c>
      <c r="U1419" s="1">
        <v>2.0</v>
      </c>
      <c r="V1419" s="1">
        <v>1.0</v>
      </c>
      <c r="W1419" s="1">
        <v>1.0</v>
      </c>
      <c r="X1419" s="1">
        <v>2.0</v>
      </c>
      <c r="Y1419" s="1">
        <v>1.0</v>
      </c>
      <c r="Z1419" s="1">
        <v>1.0</v>
      </c>
      <c r="AA1419" s="1">
        <v>2.0</v>
      </c>
      <c r="AB1419" s="1">
        <v>1.0</v>
      </c>
      <c r="AC1419" s="1">
        <v>1.0</v>
      </c>
      <c r="AD1419" s="1">
        <v>2.0</v>
      </c>
      <c r="AE1419" s="1">
        <v>2.0</v>
      </c>
      <c r="AF1419" s="1">
        <v>1.0</v>
      </c>
      <c r="AG1419" s="1">
        <v>2.0</v>
      </c>
      <c r="AH1419" s="1">
        <v>2.0</v>
      </c>
      <c r="AI1419" s="1">
        <v>2.0</v>
      </c>
      <c r="AJ1419" s="1">
        <v>2.0</v>
      </c>
      <c r="AK1419" s="1">
        <v>2.0</v>
      </c>
      <c r="AL1419" s="1">
        <v>2.0</v>
      </c>
      <c r="AM1419" s="1">
        <v>3.0</v>
      </c>
      <c r="AN1419" s="1">
        <v>2.0</v>
      </c>
      <c r="AO1419" s="1">
        <v>2.0</v>
      </c>
      <c r="AP1419" s="1">
        <v>3.0</v>
      </c>
      <c r="AQ1419" s="1">
        <v>2.0</v>
      </c>
      <c r="AR1419" s="1">
        <v>1.0</v>
      </c>
      <c r="AS1419" s="1">
        <v>3.0</v>
      </c>
      <c r="AT1419" s="1">
        <v>4.0</v>
      </c>
      <c r="AU1419" s="1">
        <v>3.0</v>
      </c>
      <c r="AV1419" s="1">
        <v>3.0</v>
      </c>
      <c r="AW1419" s="1">
        <v>3.0</v>
      </c>
      <c r="AX1419" s="1">
        <v>3.0</v>
      </c>
      <c r="AY1419" s="1">
        <v>4.0</v>
      </c>
      <c r="AZ1419" s="1">
        <v>4.0</v>
      </c>
      <c r="BA1419" s="1">
        <v>2.0</v>
      </c>
      <c r="BB1419" s="1">
        <v>2.0</v>
      </c>
      <c r="BC1419" s="1">
        <v>2.0</v>
      </c>
      <c r="BD1419" s="1">
        <v>3.0</v>
      </c>
      <c r="BE1419" s="1">
        <v>2.0</v>
      </c>
      <c r="BF1419" s="1">
        <v>4.0</v>
      </c>
      <c r="BG1419" s="1">
        <v>2.0</v>
      </c>
      <c r="BH1419" s="1">
        <v>2.0</v>
      </c>
      <c r="BI1419" s="1">
        <v>2.0</v>
      </c>
      <c r="BJ1419" s="1">
        <v>3.0</v>
      </c>
      <c r="BK1419" s="1">
        <v>4.0</v>
      </c>
      <c r="BL1419" s="1">
        <v>3.0</v>
      </c>
      <c r="BM1419" s="1">
        <v>4.0</v>
      </c>
      <c r="BN1419" s="1">
        <v>3.0</v>
      </c>
      <c r="BO1419" s="1">
        <v>4.0</v>
      </c>
      <c r="BP1419" s="1">
        <v>3.0</v>
      </c>
      <c r="BQ1419" s="1">
        <v>4.0</v>
      </c>
      <c r="BR1419" s="1">
        <v>2.0</v>
      </c>
      <c r="BS1419" s="1">
        <v>3.0</v>
      </c>
      <c r="BT1419" s="1">
        <v>3.0</v>
      </c>
      <c r="BU1419" s="1">
        <v>2.0</v>
      </c>
      <c r="BV1419" s="1">
        <v>2.0</v>
      </c>
      <c r="BW1419" s="1">
        <v>4.0</v>
      </c>
      <c r="BX1419" s="1">
        <v>2.0</v>
      </c>
      <c r="BY1419" s="1">
        <v>2.0</v>
      </c>
      <c r="BZ1419" s="1">
        <v>3.0</v>
      </c>
      <c r="CA1419" s="64">
        <f t="shared" si="32"/>
        <v>181</v>
      </c>
      <c r="CB1419" s="45">
        <f t="shared" si="33"/>
        <v>31</v>
      </c>
      <c r="CC1419" s="45">
        <f t="shared" si="34"/>
        <v>11</v>
      </c>
      <c r="CD1419" s="45">
        <f t="shared" si="35"/>
        <v>10</v>
      </c>
      <c r="CE1419" s="45">
        <f t="shared" si="36"/>
        <v>15</v>
      </c>
      <c r="CF1419" s="45">
        <f t="shared" si="37"/>
        <v>18</v>
      </c>
      <c r="CG1419" s="45">
        <f t="shared" si="38"/>
        <v>26</v>
      </c>
      <c r="CH1419" s="45">
        <f t="shared" si="39"/>
        <v>19</v>
      </c>
      <c r="CI1419" s="45">
        <f t="shared" si="40"/>
        <v>0.3</v>
      </c>
      <c r="CJ1419">
        <f t="shared" si="10"/>
        <v>27</v>
      </c>
      <c r="CK1419" s="45">
        <f t="shared" si="41"/>
        <v>21</v>
      </c>
      <c r="CM1419" s="40">
        <f>VLOOKUP(CB1419,'PROMIS 57 T-Score Conversions'!Q$3:R$35,2,TRUE)</f>
        <v>43.1</v>
      </c>
      <c r="CN1419" s="44" t="str">
        <f t="shared" si="20"/>
        <v>Mild</v>
      </c>
      <c r="CO1419" s="40">
        <f>VLOOKUP(CC1419,'PROMIS 57 T-Score Conversions'!A$3:B$35,2,TRUE)</f>
        <v>47.8</v>
      </c>
      <c r="CP1419" s="39" t="str">
        <f t="shared" si="21"/>
        <v>Normal</v>
      </c>
      <c r="CQ1419" s="40">
        <f>VLOOKUP(CD1419,'PROMIS 57 T-Score Conversions'!E$3:F$35,2,TRUE)</f>
        <v>47.5</v>
      </c>
      <c r="CR1419" s="39" t="str">
        <f t="shared" si="22"/>
        <v>Normal</v>
      </c>
      <c r="CS1419" s="40">
        <f>VLOOKUP(CE1419,'PROMIS 57 T-Score Conversions'!U$3:V$35,2,TRUE)</f>
        <v>48.1</v>
      </c>
      <c r="CT1419" s="39" t="str">
        <f t="shared" si="42"/>
        <v>Normal</v>
      </c>
      <c r="CU1419" s="40">
        <f>VLOOKUP(CF1419,'PROMIS 57 T-Score Conversions'!Y$3:Z$35,2,TRUE)</f>
        <v>47.9</v>
      </c>
      <c r="CV1419" s="39" t="str">
        <f t="shared" si="24"/>
        <v>Normal</v>
      </c>
      <c r="CW1419" s="40">
        <f>vlookup(CG1419,'PROMIS 57 T-Score Conversions'!M$3:N$35,2,TRUE)</f>
        <v>46</v>
      </c>
      <c r="CX1419" s="39" t="str">
        <f t="shared" si="25"/>
        <v>Normal</v>
      </c>
      <c r="CY1419" s="40">
        <f>VLOOKup(CH1419,'PROMIS 57 T-Score Conversions'!I$3:J$35,2,TRUE)</f>
        <v>58.1</v>
      </c>
      <c r="CZ1419" s="39" t="str">
        <f t="shared" si="26"/>
        <v>Mild</v>
      </c>
      <c r="DA1419" s="37">
        <f>VLOOKUP(CJ1419,'PROMIS 57 T-Score Conversions'!AC$3:AD$35,2,TRUE)</f>
        <v>42.72</v>
      </c>
      <c r="DB1419" s="44" t="str">
        <f t="shared" si="30"/>
        <v>Mild</v>
      </c>
      <c r="DC1419" s="40">
        <f>VLOOKUP(CK1419,'PROMIS 57 T-Score Conversions'!AG$3:AH$35,2,TRUE)</f>
        <v>40.71</v>
      </c>
      <c r="DD1419" s="39" t="str">
        <f t="shared" si="31"/>
        <v>Normal</v>
      </c>
    </row>
    <row r="1420">
      <c r="A1420" t="b">
        <v>0</v>
      </c>
      <c r="B1420" t="b">
        <v>0</v>
      </c>
      <c r="C1420" s="20">
        <v>44351.55879298611</v>
      </c>
      <c r="D1420" s="1" t="s">
        <v>655</v>
      </c>
      <c r="E1420" s="1">
        <v>2403.0</v>
      </c>
      <c r="F1420" s="1">
        <v>3.0</v>
      </c>
      <c r="G1420" s="1">
        <v>3.0</v>
      </c>
      <c r="H1420" s="1">
        <v>5.0</v>
      </c>
      <c r="I1420" s="1">
        <v>3.0</v>
      </c>
      <c r="J1420" s="1">
        <v>4.0</v>
      </c>
      <c r="K1420" s="1">
        <v>5.0</v>
      </c>
      <c r="L1420" s="1">
        <v>5.0</v>
      </c>
      <c r="M1420" s="1">
        <v>3.0</v>
      </c>
      <c r="N1420" s="1">
        <v>2.0</v>
      </c>
      <c r="O1420" s="1">
        <v>1.0</v>
      </c>
      <c r="P1420" s="1">
        <v>3.0</v>
      </c>
      <c r="Q1420" s="1">
        <v>3.0</v>
      </c>
      <c r="R1420" s="1">
        <v>3.0</v>
      </c>
      <c r="S1420" s="1">
        <v>1.0</v>
      </c>
      <c r="T1420" s="1">
        <v>3.0</v>
      </c>
      <c r="U1420" s="1">
        <v>3.0</v>
      </c>
      <c r="V1420" s="1">
        <v>1.0</v>
      </c>
      <c r="W1420" s="1">
        <v>3.0</v>
      </c>
      <c r="X1420" s="1">
        <v>3.0</v>
      </c>
      <c r="Y1420" s="1">
        <v>1.0</v>
      </c>
      <c r="Z1420" s="1">
        <v>1.0</v>
      </c>
      <c r="AA1420" s="1">
        <v>2.0</v>
      </c>
      <c r="AB1420" s="1">
        <v>1.0</v>
      </c>
      <c r="AC1420" s="1">
        <v>2.0</v>
      </c>
      <c r="AD1420" s="1">
        <v>4.0</v>
      </c>
      <c r="AE1420" s="1">
        <v>4.0</v>
      </c>
      <c r="AF1420" s="1">
        <v>4.0</v>
      </c>
      <c r="AG1420" s="1">
        <v>4.0</v>
      </c>
      <c r="AH1420" s="1">
        <v>3.0</v>
      </c>
      <c r="AI1420" s="1">
        <v>3.0</v>
      </c>
      <c r="AJ1420" s="1">
        <v>3.0</v>
      </c>
      <c r="AK1420" s="1">
        <v>3.0</v>
      </c>
      <c r="AL1420" s="1">
        <v>4.0</v>
      </c>
      <c r="AM1420" s="1">
        <v>4.0</v>
      </c>
      <c r="AN1420" s="1">
        <v>5.0</v>
      </c>
      <c r="AO1420" s="1">
        <v>4.0</v>
      </c>
      <c r="AP1420" s="1">
        <v>5.0</v>
      </c>
      <c r="AQ1420" s="1">
        <v>4.0</v>
      </c>
      <c r="AR1420" s="1">
        <v>2.0</v>
      </c>
      <c r="AS1420" s="1">
        <v>4.0</v>
      </c>
      <c r="AT1420" s="1">
        <v>2.0</v>
      </c>
      <c r="AU1420" s="1">
        <v>1.0</v>
      </c>
      <c r="AV1420" s="1">
        <v>1.0</v>
      </c>
      <c r="AW1420" s="1">
        <v>2.0</v>
      </c>
      <c r="AX1420" s="1">
        <v>1.0</v>
      </c>
      <c r="AY1420" s="1">
        <v>1.0</v>
      </c>
      <c r="AZ1420" s="1">
        <v>1.0</v>
      </c>
      <c r="BA1420" s="1">
        <v>1.0</v>
      </c>
      <c r="BB1420" s="1">
        <v>3.0</v>
      </c>
      <c r="BC1420" s="1">
        <v>3.0</v>
      </c>
      <c r="BD1420" s="1">
        <v>3.0</v>
      </c>
      <c r="BE1420" s="1">
        <v>3.0</v>
      </c>
      <c r="BF1420" s="1">
        <v>3.0</v>
      </c>
      <c r="BG1420" s="1">
        <v>3.0</v>
      </c>
      <c r="BH1420" s="1">
        <v>3.0</v>
      </c>
      <c r="BI1420" s="1">
        <v>3.0</v>
      </c>
      <c r="BJ1420" s="1">
        <v>6.0</v>
      </c>
      <c r="BK1420" s="1">
        <v>2.0</v>
      </c>
      <c r="BL1420" s="1">
        <v>2.0</v>
      </c>
      <c r="BM1420" s="1">
        <v>2.0</v>
      </c>
      <c r="BN1420" s="1">
        <v>2.0</v>
      </c>
      <c r="BO1420" s="1">
        <v>2.0</v>
      </c>
      <c r="BP1420" s="1">
        <v>2.0</v>
      </c>
      <c r="BQ1420" s="1">
        <v>2.0</v>
      </c>
      <c r="BR1420" s="1">
        <v>2.0</v>
      </c>
      <c r="BS1420" s="1">
        <v>4.0</v>
      </c>
      <c r="BT1420" s="1">
        <v>4.0</v>
      </c>
      <c r="BU1420" s="1">
        <v>5.0</v>
      </c>
      <c r="BV1420" s="1">
        <v>5.0</v>
      </c>
      <c r="BW1420" s="1">
        <v>4.0</v>
      </c>
      <c r="BX1420" s="1">
        <v>5.0</v>
      </c>
      <c r="BY1420" s="1">
        <v>4.0</v>
      </c>
      <c r="BZ1420" s="1">
        <v>4.0</v>
      </c>
      <c r="CA1420" s="64">
        <f t="shared" si="32"/>
        <v>215</v>
      </c>
      <c r="CB1420" s="45">
        <f t="shared" si="33"/>
        <v>31</v>
      </c>
      <c r="CC1420" s="45">
        <f t="shared" si="34"/>
        <v>19</v>
      </c>
      <c r="CD1420" s="45">
        <f t="shared" si="35"/>
        <v>14</v>
      </c>
      <c r="CE1420" s="45">
        <f t="shared" si="36"/>
        <v>28</v>
      </c>
      <c r="CF1420" s="45">
        <f t="shared" si="37"/>
        <v>32</v>
      </c>
      <c r="CG1420" s="45">
        <f t="shared" si="38"/>
        <v>10</v>
      </c>
      <c r="CH1420" s="45">
        <f t="shared" si="39"/>
        <v>24</v>
      </c>
      <c r="CI1420" s="45">
        <f t="shared" si="40"/>
        <v>0.6</v>
      </c>
      <c r="CJ1420">
        <f t="shared" si="10"/>
        <v>16</v>
      </c>
      <c r="CK1420" s="45">
        <f t="shared" si="41"/>
        <v>35</v>
      </c>
      <c r="CM1420" s="40">
        <f>VLOOKUP(CB1420,'PROMIS 57 T-Score Conversions'!Q$3:R$35,2,TRUE)</f>
        <v>43.1</v>
      </c>
      <c r="CN1420" s="44" t="str">
        <f t="shared" si="20"/>
        <v>Mild</v>
      </c>
      <c r="CO1420" s="40">
        <f>VLOOKUP(CC1420,'PROMIS 57 T-Score Conversions'!A$3:B$35,2,TRUE)</f>
        <v>57.4</v>
      </c>
      <c r="CP1420" s="39" t="str">
        <f t="shared" si="21"/>
        <v>Moderate</v>
      </c>
      <c r="CQ1420" s="40">
        <f>VLOOKUP(CD1420,'PROMIS 57 T-Score Conversions'!E$3:F$35,2,TRUE)</f>
        <v>53.2</v>
      </c>
      <c r="CR1420" s="39" t="str">
        <f t="shared" si="22"/>
        <v>Normal</v>
      </c>
      <c r="CS1420" s="40">
        <f>VLOOKUP(CE1420,'PROMIS 57 T-Score Conversions'!U$3:V$35,2,TRUE)</f>
        <v>61.3</v>
      </c>
      <c r="CT1420" s="39" t="str">
        <f t="shared" si="42"/>
        <v>Moderate</v>
      </c>
      <c r="CU1420" s="40">
        <f>VLOOKUP(CF1420,'PROMIS 57 T-Score Conversions'!Y$3:Z$35,2,TRUE)</f>
        <v>62.6</v>
      </c>
      <c r="CV1420" s="39" t="str">
        <f t="shared" si="24"/>
        <v>Moderate</v>
      </c>
      <c r="CW1420" s="40">
        <f>vlookup(CG1420,'PROMIS 57 T-Score Conversions'!M$3:N$35,2,TRUE)</f>
        <v>31.3</v>
      </c>
      <c r="CX1420" s="39" t="str">
        <f t="shared" si="25"/>
        <v>Moderate</v>
      </c>
      <c r="CY1420" s="40">
        <f>VLOOKup(CH1420,'PROMIS 57 T-Score Conversions'!I$3:J$35,2,TRUE)</f>
        <v>61.5</v>
      </c>
      <c r="CZ1420" s="39" t="str">
        <f t="shared" si="26"/>
        <v>Moderate</v>
      </c>
      <c r="DA1420" s="37">
        <f>VLOOKUP(CJ1420,'PROMIS 57 T-Score Conversions'!AC$3:AD$35,2,TRUE)</f>
        <v>33.92</v>
      </c>
      <c r="DB1420" s="44" t="str">
        <f t="shared" si="30"/>
        <v>Moderate</v>
      </c>
      <c r="DC1420" s="40">
        <f>VLOOKUP(CK1420,'PROMIS 57 T-Score Conversions'!AG$3:AH$35,2,TRUE)</f>
        <v>54.94</v>
      </c>
      <c r="DD1420" s="39" t="str">
        <f t="shared" si="31"/>
        <v>Normal</v>
      </c>
    </row>
    <row r="1421">
      <c r="A1421" t="b">
        <v>0</v>
      </c>
      <c r="B1421" t="b">
        <v>0</v>
      </c>
      <c r="C1421" s="20">
        <v>44351.57983256945</v>
      </c>
      <c r="D1421" s="1" t="s">
        <v>492</v>
      </c>
      <c r="E1421" s="1">
        <v>2327.0</v>
      </c>
      <c r="F1421" s="1">
        <v>3.0</v>
      </c>
      <c r="G1421" s="1">
        <v>2.0</v>
      </c>
      <c r="H1421" s="1">
        <v>1.0</v>
      </c>
      <c r="I1421" s="1">
        <v>2.0</v>
      </c>
      <c r="J1421" s="1">
        <v>3.0</v>
      </c>
      <c r="K1421" s="1">
        <v>2.0</v>
      </c>
      <c r="L1421" s="1">
        <v>1.0</v>
      </c>
      <c r="M1421" s="1">
        <v>2.0</v>
      </c>
      <c r="N1421" s="1">
        <v>1.0</v>
      </c>
      <c r="O1421" s="1">
        <v>1.0</v>
      </c>
      <c r="P1421" s="1">
        <v>2.0</v>
      </c>
      <c r="Q1421" s="1">
        <v>2.0</v>
      </c>
      <c r="R1421" s="1">
        <v>1.0</v>
      </c>
      <c r="S1421" s="1">
        <v>1.0</v>
      </c>
      <c r="T1421" s="1">
        <v>1.0</v>
      </c>
      <c r="U1421" s="1">
        <v>1.0</v>
      </c>
      <c r="V1421" s="1">
        <v>1.0</v>
      </c>
      <c r="W1421" s="1">
        <v>1.0</v>
      </c>
      <c r="X1421" s="1">
        <v>1.0</v>
      </c>
      <c r="Y1421" s="1">
        <v>1.0</v>
      </c>
      <c r="Z1421" s="1">
        <v>1.0</v>
      </c>
      <c r="AA1421" s="1">
        <v>1.0</v>
      </c>
      <c r="AB1421" s="1">
        <v>2.0</v>
      </c>
      <c r="AC1421" s="1">
        <v>1.0</v>
      </c>
      <c r="AD1421" s="1">
        <v>4.0</v>
      </c>
      <c r="AE1421" s="1">
        <v>4.0</v>
      </c>
      <c r="AF1421" s="1">
        <v>4.0</v>
      </c>
      <c r="AG1421" s="1">
        <v>3.0</v>
      </c>
      <c r="AH1421" s="1">
        <v>4.0</v>
      </c>
      <c r="AI1421" s="1">
        <v>4.0</v>
      </c>
      <c r="AJ1421" s="1">
        <v>5.0</v>
      </c>
      <c r="AK1421" s="1">
        <v>3.0</v>
      </c>
      <c r="AL1421" s="1">
        <v>1.0</v>
      </c>
      <c r="AM1421" s="1">
        <v>3.0</v>
      </c>
      <c r="AN1421" s="1">
        <v>1.0</v>
      </c>
      <c r="AO1421" s="1">
        <v>1.0</v>
      </c>
      <c r="AP1421" s="1">
        <v>2.0</v>
      </c>
      <c r="AQ1421" s="1">
        <v>1.0</v>
      </c>
      <c r="AR1421" s="1">
        <v>1.0</v>
      </c>
      <c r="AS1421" s="1">
        <v>3.0</v>
      </c>
      <c r="AT1421" s="1">
        <v>3.0</v>
      </c>
      <c r="AU1421" s="1">
        <v>3.0</v>
      </c>
      <c r="AV1421" s="1">
        <v>3.0</v>
      </c>
      <c r="AW1421" s="1">
        <v>3.0</v>
      </c>
      <c r="AX1421" s="1">
        <v>3.0</v>
      </c>
      <c r="AY1421" s="1">
        <v>3.0</v>
      </c>
      <c r="AZ1421" s="1">
        <v>3.0</v>
      </c>
      <c r="BA1421" s="1">
        <v>3.0</v>
      </c>
      <c r="BB1421" s="1">
        <v>3.0</v>
      </c>
      <c r="BC1421" s="1">
        <v>3.0</v>
      </c>
      <c r="BD1421" s="1">
        <v>3.0</v>
      </c>
      <c r="BE1421" s="1">
        <v>3.0</v>
      </c>
      <c r="BF1421" s="1">
        <v>3.0</v>
      </c>
      <c r="BG1421" s="1">
        <v>3.0</v>
      </c>
      <c r="BH1421" s="1">
        <v>3.0</v>
      </c>
      <c r="BI1421" s="1">
        <v>3.0</v>
      </c>
      <c r="BJ1421" s="1">
        <v>6.0</v>
      </c>
      <c r="BK1421" s="1">
        <v>3.0</v>
      </c>
      <c r="BL1421" s="1">
        <v>3.0</v>
      </c>
      <c r="BM1421" s="1">
        <v>3.0</v>
      </c>
      <c r="BN1421" s="1">
        <v>3.0</v>
      </c>
      <c r="BO1421" s="1">
        <v>3.0</v>
      </c>
      <c r="BP1421" s="1">
        <v>3.0</v>
      </c>
      <c r="BQ1421" s="1">
        <v>3.0</v>
      </c>
      <c r="BR1421" s="1">
        <v>3.0</v>
      </c>
      <c r="BS1421" s="1">
        <v>3.0</v>
      </c>
      <c r="BT1421" s="1">
        <v>4.0</v>
      </c>
      <c r="BU1421" s="1">
        <v>4.0</v>
      </c>
      <c r="BV1421" s="1">
        <v>4.0</v>
      </c>
      <c r="BW1421" s="1">
        <v>4.0</v>
      </c>
      <c r="BX1421" s="1">
        <v>4.0</v>
      </c>
      <c r="BY1421" s="1">
        <v>4.0</v>
      </c>
      <c r="BZ1421" s="1">
        <v>4.0</v>
      </c>
      <c r="CA1421" s="64">
        <f t="shared" si="32"/>
        <v>188</v>
      </c>
      <c r="CB1421" s="45">
        <f t="shared" si="33"/>
        <v>16</v>
      </c>
      <c r="CC1421" s="45">
        <f t="shared" si="34"/>
        <v>10</v>
      </c>
      <c r="CD1421" s="45">
        <f t="shared" si="35"/>
        <v>9</v>
      </c>
      <c r="CE1421" s="45">
        <f t="shared" si="36"/>
        <v>31</v>
      </c>
      <c r="CF1421" s="45">
        <f t="shared" si="37"/>
        <v>13</v>
      </c>
      <c r="CG1421" s="45">
        <f t="shared" si="38"/>
        <v>24</v>
      </c>
      <c r="CH1421" s="45">
        <f t="shared" si="39"/>
        <v>24</v>
      </c>
      <c r="CI1421" s="45">
        <f t="shared" si="40"/>
        <v>0.6</v>
      </c>
      <c r="CJ1421">
        <f t="shared" si="10"/>
        <v>24</v>
      </c>
      <c r="CK1421" s="45">
        <f t="shared" si="41"/>
        <v>31</v>
      </c>
      <c r="CM1421" s="40">
        <f>VLOOKUP(CB1421,'PROMIS 57 T-Score Conversions'!Q$3:R$35,2,TRUE)</f>
        <v>32.5</v>
      </c>
      <c r="CN1421" s="44" t="str">
        <f t="shared" si="20"/>
        <v>Moderate</v>
      </c>
      <c r="CO1421" s="40">
        <f>VLOOKUP(CC1421,'PROMIS 57 T-Score Conversions'!A$3:B$35,2,TRUE)</f>
        <v>45.9</v>
      </c>
      <c r="CP1421" s="39" t="str">
        <f t="shared" si="21"/>
        <v>Normal</v>
      </c>
      <c r="CQ1421" s="40">
        <f>VLOOKUP(CD1421,'PROMIS 57 T-Score Conversions'!E$3:F$35,2,TRUE)</f>
        <v>44.7</v>
      </c>
      <c r="CR1421" s="39" t="str">
        <f t="shared" si="22"/>
        <v>Normal</v>
      </c>
      <c r="CS1421" s="40">
        <f>VLOOKUP(CE1421,'PROMIS 57 T-Score Conversions'!U$3:V$35,2,TRUE)</f>
        <v>64.3</v>
      </c>
      <c r="CT1421" s="39" t="str">
        <f t="shared" si="42"/>
        <v>Moderate</v>
      </c>
      <c r="CU1421" s="40">
        <f>VLOOKUP(CF1421,'PROMIS 57 T-Score Conversions'!Y$3:Z$35,2,TRUE)</f>
        <v>41.4</v>
      </c>
      <c r="CV1421" s="39" t="str">
        <f t="shared" si="24"/>
        <v>Normal</v>
      </c>
      <c r="CW1421" s="40">
        <f>vlookup(CG1421,'PROMIS 57 T-Score Conversions'!M$3:N$35,2,TRUE)</f>
        <v>44</v>
      </c>
      <c r="CX1421" s="39" t="str">
        <f t="shared" si="25"/>
        <v>Mild</v>
      </c>
      <c r="CY1421" s="40">
        <f>VLOOKup(CH1421,'PROMIS 57 T-Score Conversions'!I$3:J$35,2,TRUE)</f>
        <v>61.5</v>
      </c>
      <c r="CZ1421" s="39" t="str">
        <f t="shared" si="26"/>
        <v>Moderate</v>
      </c>
      <c r="DA1421" s="37">
        <f>VLOOKUP(CJ1421,'PROMIS 57 T-Score Conversions'!AC$3:AD$35,2,TRUE)</f>
        <v>40.29</v>
      </c>
      <c r="DB1421" s="44" t="str">
        <f t="shared" si="30"/>
        <v>Mild</v>
      </c>
      <c r="DC1421" s="40">
        <f>VLOOKUP(CK1421,'PROMIS 57 T-Score Conversions'!AG$3:AH$35,2,TRUE)</f>
        <v>50.21</v>
      </c>
      <c r="DD1421" s="39" t="str">
        <f t="shared" si="31"/>
        <v>Normal</v>
      </c>
    </row>
    <row r="1422">
      <c r="A1422" t="b">
        <v>0</v>
      </c>
      <c r="B1422" t="b">
        <v>0</v>
      </c>
      <c r="C1422" s="20">
        <v>44351.769642534724</v>
      </c>
      <c r="D1422" s="1" t="s">
        <v>409</v>
      </c>
      <c r="E1422" s="1">
        <v>2227.0</v>
      </c>
      <c r="F1422" s="1">
        <v>5.0</v>
      </c>
      <c r="G1422" s="1">
        <v>5.0</v>
      </c>
      <c r="H1422" s="1">
        <v>5.0</v>
      </c>
      <c r="I1422" s="1">
        <v>5.0</v>
      </c>
      <c r="J1422" s="1">
        <v>5.0</v>
      </c>
      <c r="K1422" s="1">
        <v>5.0</v>
      </c>
      <c r="L1422" s="1">
        <v>5.0</v>
      </c>
      <c r="M1422" s="1">
        <v>5.0</v>
      </c>
      <c r="N1422" s="1">
        <v>1.0</v>
      </c>
      <c r="O1422" s="1">
        <v>2.0</v>
      </c>
      <c r="P1422" s="1">
        <v>2.0</v>
      </c>
      <c r="Q1422" s="1">
        <v>2.0</v>
      </c>
      <c r="R1422" s="1">
        <v>2.0</v>
      </c>
      <c r="S1422" s="1">
        <v>2.0</v>
      </c>
      <c r="T1422" s="1">
        <v>3.0</v>
      </c>
      <c r="U1422" s="1">
        <v>1.0</v>
      </c>
      <c r="V1422" s="1">
        <v>1.0</v>
      </c>
      <c r="W1422" s="1">
        <v>1.0</v>
      </c>
      <c r="X1422" s="1">
        <v>1.0</v>
      </c>
      <c r="Y1422" s="1">
        <v>1.0</v>
      </c>
      <c r="Z1422" s="1">
        <v>2.0</v>
      </c>
      <c r="AA1422" s="1">
        <v>2.0</v>
      </c>
      <c r="AB1422" s="1">
        <v>1.0</v>
      </c>
      <c r="AC1422" s="1">
        <v>1.0</v>
      </c>
      <c r="AD1422" s="1">
        <v>2.0</v>
      </c>
      <c r="AE1422" s="1">
        <v>2.0</v>
      </c>
      <c r="AF1422" s="1">
        <v>3.0</v>
      </c>
      <c r="AG1422" s="1">
        <v>2.0</v>
      </c>
      <c r="AH1422" s="1">
        <v>1.0</v>
      </c>
      <c r="AI1422" s="1">
        <v>1.0</v>
      </c>
      <c r="AJ1422" s="1">
        <v>2.0</v>
      </c>
      <c r="AK1422" s="1">
        <v>2.0</v>
      </c>
      <c r="AL1422" s="1">
        <v>1.0</v>
      </c>
      <c r="AM1422" s="1">
        <v>2.0</v>
      </c>
      <c r="AN1422" s="1">
        <v>1.0</v>
      </c>
      <c r="AO1422" s="1">
        <v>1.0</v>
      </c>
      <c r="AP1422" s="1">
        <v>1.0</v>
      </c>
      <c r="AQ1422" s="1">
        <v>1.0</v>
      </c>
      <c r="AR1422" s="1">
        <v>1.0</v>
      </c>
      <c r="AS1422" s="1">
        <v>1.0</v>
      </c>
      <c r="AT1422" s="1">
        <v>5.0</v>
      </c>
      <c r="AU1422" s="1">
        <v>5.0</v>
      </c>
      <c r="AV1422" s="1">
        <v>5.0</v>
      </c>
      <c r="AW1422" s="1">
        <v>4.0</v>
      </c>
      <c r="AX1422" s="1">
        <v>5.0</v>
      </c>
      <c r="AY1422" s="1">
        <v>5.0</v>
      </c>
      <c r="AZ1422" s="1">
        <v>5.0</v>
      </c>
      <c r="BA1422" s="1">
        <v>5.0</v>
      </c>
      <c r="BB1422" s="1">
        <v>1.0</v>
      </c>
      <c r="BC1422" s="1">
        <v>1.0</v>
      </c>
      <c r="BD1422" s="1">
        <v>1.0</v>
      </c>
      <c r="BE1422" s="1">
        <v>1.0</v>
      </c>
      <c r="BF1422" s="1">
        <v>1.0</v>
      </c>
      <c r="BG1422" s="1">
        <v>1.0</v>
      </c>
      <c r="BH1422" s="1">
        <v>1.0</v>
      </c>
      <c r="BI1422" s="1">
        <v>1.0</v>
      </c>
      <c r="BJ1422" s="1">
        <v>1.0</v>
      </c>
      <c r="BK1422" s="1">
        <v>2.0</v>
      </c>
      <c r="BL1422" s="1">
        <v>3.0</v>
      </c>
      <c r="BM1422" s="1">
        <v>2.0</v>
      </c>
      <c r="BN1422" s="1">
        <v>3.0</v>
      </c>
      <c r="BO1422" s="1">
        <v>3.0</v>
      </c>
      <c r="BP1422" s="1">
        <v>3.0</v>
      </c>
      <c r="BQ1422" s="1">
        <v>3.0</v>
      </c>
      <c r="BR1422" s="1">
        <v>3.0</v>
      </c>
      <c r="BS1422" s="1">
        <v>2.0</v>
      </c>
      <c r="BT1422" s="1">
        <v>2.0</v>
      </c>
      <c r="BU1422" s="1">
        <v>3.0</v>
      </c>
      <c r="BV1422" s="1">
        <v>2.0</v>
      </c>
      <c r="BW1422" s="1">
        <v>2.0</v>
      </c>
      <c r="BX1422" s="1">
        <v>2.0</v>
      </c>
      <c r="BY1422" s="1">
        <v>1.0</v>
      </c>
      <c r="BZ1422" s="1">
        <v>2.0</v>
      </c>
      <c r="CA1422" s="64">
        <f t="shared" si="32"/>
        <v>175</v>
      </c>
      <c r="CB1422" s="45">
        <f t="shared" si="33"/>
        <v>40</v>
      </c>
      <c r="CC1422" s="45">
        <f t="shared" si="34"/>
        <v>15</v>
      </c>
      <c r="CD1422" s="45">
        <f t="shared" si="35"/>
        <v>10</v>
      </c>
      <c r="CE1422" s="45">
        <f t="shared" si="36"/>
        <v>15</v>
      </c>
      <c r="CF1422" s="45">
        <f t="shared" si="37"/>
        <v>9</v>
      </c>
      <c r="CG1422" s="45">
        <f t="shared" si="38"/>
        <v>39</v>
      </c>
      <c r="CH1422" s="45">
        <f t="shared" si="39"/>
        <v>8</v>
      </c>
      <c r="CI1422" s="45">
        <f t="shared" si="40"/>
        <v>0.1</v>
      </c>
      <c r="CJ1422">
        <f t="shared" si="10"/>
        <v>22</v>
      </c>
      <c r="CK1422" s="45">
        <f t="shared" si="41"/>
        <v>16</v>
      </c>
      <c r="CM1422" s="40">
        <f>VLOOKUP(CB1422,'PROMIS 57 T-Score Conversions'!Q$3:R$35,2,TRUE)</f>
        <v>60.1</v>
      </c>
      <c r="CN1422" s="44" t="str">
        <f t="shared" si="20"/>
        <v>Normal</v>
      </c>
      <c r="CO1422" s="40">
        <f>VLOOKUP(CC1422,'PROMIS 57 T-Score Conversions'!A$3:B$35,2,TRUE)</f>
        <v>53.2</v>
      </c>
      <c r="CP1422" s="39" t="str">
        <f t="shared" si="21"/>
        <v>Mild</v>
      </c>
      <c r="CQ1422" s="40">
        <f>VLOOKUP(CD1422,'PROMIS 57 T-Score Conversions'!E$3:F$35,2,TRUE)</f>
        <v>47.5</v>
      </c>
      <c r="CR1422" s="39" t="str">
        <f t="shared" si="22"/>
        <v>Normal</v>
      </c>
      <c r="CS1422" s="40">
        <f>VLOOKUP(CE1422,'PROMIS 57 T-Score Conversions'!U$3:V$35,2,TRUE)</f>
        <v>48.1</v>
      </c>
      <c r="CT1422" s="39" t="str">
        <f t="shared" si="42"/>
        <v>Normal</v>
      </c>
      <c r="CU1422" s="40">
        <f>VLOOKUP(CF1422,'PROMIS 57 T-Score Conversions'!Y$3:Z$35,2,TRUE)</f>
        <v>33.1</v>
      </c>
      <c r="CV1422" s="39" t="str">
        <f t="shared" si="24"/>
        <v>Normal</v>
      </c>
      <c r="CW1422" s="40">
        <f>vlookup(CG1422,'PROMIS 57 T-Score Conversions'!M$3:N$35,2,TRUE)</f>
        <v>60.2</v>
      </c>
      <c r="CX1422" s="39" t="str">
        <f t="shared" si="25"/>
        <v>Normal</v>
      </c>
      <c r="CY1422" s="40">
        <f>VLOOKup(CH1422,'PROMIS 57 T-Score Conversions'!I$3:J$35,2,TRUE)</f>
        <v>40.7</v>
      </c>
      <c r="CZ1422" s="39" t="str">
        <f t="shared" si="26"/>
        <v>Normal</v>
      </c>
      <c r="DA1422" s="37">
        <f>VLOOKUP(CJ1422,'PROMIS 57 T-Score Conversions'!AC$3:AD$35,2,TRUE)</f>
        <v>38.71</v>
      </c>
      <c r="DB1422" s="44" t="str">
        <f t="shared" si="30"/>
        <v>Moderate</v>
      </c>
      <c r="DC1422" s="40">
        <f>VLOOKUP(CK1422,'PROMIS 57 T-Score Conversions'!AG$3:AH$35,2,TRUE)</f>
        <v>36.07</v>
      </c>
      <c r="DD1422" s="39" t="str">
        <f t="shared" si="31"/>
        <v>Normal</v>
      </c>
    </row>
    <row r="1423">
      <c r="A1423" t="b">
        <v>0</v>
      </c>
      <c r="B1423" t="b">
        <v>0</v>
      </c>
      <c r="C1423" s="20">
        <v>44354.50077200231</v>
      </c>
      <c r="D1423" s="1" t="s">
        <v>638</v>
      </c>
      <c r="E1423" s="1">
        <v>2491.0</v>
      </c>
      <c r="F1423" s="1">
        <v>3.0</v>
      </c>
      <c r="G1423" s="1">
        <v>3.0</v>
      </c>
      <c r="H1423" s="1">
        <v>4.0</v>
      </c>
      <c r="I1423" s="1">
        <v>4.0</v>
      </c>
      <c r="J1423" s="1">
        <v>1.0</v>
      </c>
      <c r="K1423" s="1">
        <v>4.0</v>
      </c>
      <c r="L1423" s="1">
        <v>4.0</v>
      </c>
      <c r="M1423" s="1">
        <v>4.0</v>
      </c>
      <c r="N1423" s="1">
        <v>3.0</v>
      </c>
      <c r="O1423" s="1">
        <v>4.0</v>
      </c>
      <c r="P1423" s="1">
        <v>4.0</v>
      </c>
      <c r="Q1423" s="1">
        <v>4.0</v>
      </c>
      <c r="R1423" s="1">
        <v>4.0</v>
      </c>
      <c r="S1423" s="1">
        <v>4.0</v>
      </c>
      <c r="T1423" s="1">
        <v>4.0</v>
      </c>
      <c r="U1423" s="1">
        <v>4.0</v>
      </c>
      <c r="V1423" s="1">
        <v>2.0</v>
      </c>
      <c r="W1423" s="1">
        <v>2.0</v>
      </c>
      <c r="X1423" s="1">
        <v>3.0</v>
      </c>
      <c r="Y1423" s="1">
        <v>2.0</v>
      </c>
      <c r="Z1423" s="1">
        <v>3.0</v>
      </c>
      <c r="AA1423" s="1">
        <v>4.0</v>
      </c>
      <c r="AB1423" s="1">
        <v>2.0</v>
      </c>
      <c r="AC1423" s="1">
        <v>2.0</v>
      </c>
      <c r="AD1423" s="1">
        <v>4.0</v>
      </c>
      <c r="AE1423" s="1">
        <v>4.0</v>
      </c>
      <c r="AF1423" s="1">
        <v>3.0</v>
      </c>
      <c r="AG1423" s="1">
        <v>4.0</v>
      </c>
      <c r="AH1423" s="1">
        <v>4.0</v>
      </c>
      <c r="AI1423" s="1">
        <v>3.0</v>
      </c>
      <c r="AJ1423" s="1">
        <v>5.0</v>
      </c>
      <c r="AK1423" s="1">
        <v>4.0</v>
      </c>
      <c r="AL1423" s="1">
        <v>3.0</v>
      </c>
      <c r="AM1423" s="1">
        <v>3.0</v>
      </c>
      <c r="AN1423" s="1">
        <v>4.0</v>
      </c>
      <c r="AO1423" s="1">
        <v>1.0</v>
      </c>
      <c r="AP1423" s="1">
        <v>2.0</v>
      </c>
      <c r="AQ1423" s="1">
        <v>1.0</v>
      </c>
      <c r="AR1423" s="1">
        <v>4.0</v>
      </c>
      <c r="AS1423" s="1">
        <v>4.0</v>
      </c>
      <c r="AT1423" s="1">
        <v>3.0</v>
      </c>
      <c r="AU1423" s="1">
        <v>2.0</v>
      </c>
      <c r="AV1423" s="1">
        <v>2.0</v>
      </c>
      <c r="AW1423" s="1">
        <v>3.0</v>
      </c>
      <c r="AX1423" s="1">
        <v>3.0</v>
      </c>
      <c r="AY1423" s="1">
        <v>3.0</v>
      </c>
      <c r="AZ1423" s="1">
        <v>3.0</v>
      </c>
      <c r="BA1423" s="1">
        <v>3.0</v>
      </c>
      <c r="BB1423" s="1">
        <v>4.0</v>
      </c>
      <c r="BC1423" s="1">
        <v>4.0</v>
      </c>
      <c r="BD1423" s="1">
        <v>3.0</v>
      </c>
      <c r="BE1423" s="1">
        <v>3.0</v>
      </c>
      <c r="BF1423" s="1">
        <v>4.0</v>
      </c>
      <c r="BG1423" s="1">
        <v>4.0</v>
      </c>
      <c r="BH1423" s="1">
        <v>4.0</v>
      </c>
      <c r="BI1423" s="1">
        <v>4.0</v>
      </c>
      <c r="BJ1423" s="1">
        <v>5.0</v>
      </c>
      <c r="BK1423" s="1">
        <v>4.0</v>
      </c>
      <c r="BL1423" s="1">
        <v>4.0</v>
      </c>
      <c r="BM1423" s="1">
        <v>3.0</v>
      </c>
      <c r="BN1423" s="1">
        <v>2.0</v>
      </c>
      <c r="BO1423" s="1">
        <v>3.0</v>
      </c>
      <c r="BP1423" s="1">
        <v>3.0</v>
      </c>
      <c r="BQ1423" s="1">
        <v>3.0</v>
      </c>
      <c r="BR1423" s="1">
        <v>3.0</v>
      </c>
      <c r="BS1423" s="1">
        <v>3.0</v>
      </c>
      <c r="BT1423" s="1">
        <v>3.0</v>
      </c>
      <c r="BU1423" s="1">
        <v>3.0</v>
      </c>
      <c r="BV1423" s="1">
        <v>3.0</v>
      </c>
      <c r="BW1423" s="1">
        <v>3.0</v>
      </c>
      <c r="BX1423" s="1">
        <v>3.0</v>
      </c>
      <c r="BY1423" s="1">
        <v>3.0</v>
      </c>
      <c r="BZ1423" s="1">
        <v>3.0</v>
      </c>
      <c r="CA1423" s="64">
        <f t="shared" si="32"/>
        <v>237</v>
      </c>
      <c r="CB1423" s="45">
        <f t="shared" si="33"/>
        <v>27</v>
      </c>
      <c r="CC1423" s="45">
        <f t="shared" si="34"/>
        <v>31</v>
      </c>
      <c r="CD1423" s="45">
        <f t="shared" si="35"/>
        <v>20</v>
      </c>
      <c r="CE1423" s="45">
        <f t="shared" si="36"/>
        <v>31</v>
      </c>
      <c r="CF1423" s="45">
        <f t="shared" si="37"/>
        <v>22</v>
      </c>
      <c r="CG1423" s="45">
        <f t="shared" si="38"/>
        <v>22</v>
      </c>
      <c r="CH1423" s="45">
        <f t="shared" si="39"/>
        <v>30</v>
      </c>
      <c r="CI1423" s="45">
        <f t="shared" si="40"/>
        <v>0.5</v>
      </c>
      <c r="CJ1423">
        <f t="shared" si="10"/>
        <v>25</v>
      </c>
      <c r="CK1423" s="45">
        <f t="shared" si="41"/>
        <v>24</v>
      </c>
      <c r="CM1423" s="40">
        <f>VLOOKUP(CB1423,'PROMIS 57 T-Score Conversions'!Q$3:R$35,2,TRUE)</f>
        <v>40.1</v>
      </c>
      <c r="CN1423" s="44" t="str">
        <f t="shared" si="20"/>
        <v>Mild</v>
      </c>
      <c r="CO1423" s="40">
        <f>VLOOKUP(CC1423,'PROMIS 57 T-Score Conversions'!A$3:B$35,2,TRUE)</f>
        <v>69.8</v>
      </c>
      <c r="CP1423" s="39" t="str">
        <f t="shared" si="21"/>
        <v>Severe</v>
      </c>
      <c r="CQ1423" s="40">
        <f>VLOOKUP(CD1423,'PROMIS 57 T-Score Conversions'!E$3:F$35,2,TRUE)</f>
        <v>58.5</v>
      </c>
      <c r="CR1423" s="39" t="str">
        <f t="shared" si="22"/>
        <v>Mild</v>
      </c>
      <c r="CS1423" s="40">
        <f>VLOOKUP(CE1423,'PROMIS 57 T-Score Conversions'!U$3:V$35,2,TRUE)</f>
        <v>64.3</v>
      </c>
      <c r="CT1423" s="39" t="str">
        <f t="shared" si="42"/>
        <v>Moderate</v>
      </c>
      <c r="CU1423" s="40">
        <f>VLOOKUP(CF1423,'PROMIS 57 T-Score Conversions'!Y$3:Z$35,2,TRUE)</f>
        <v>52.2</v>
      </c>
      <c r="CV1423" s="39" t="str">
        <f t="shared" si="24"/>
        <v>Normal</v>
      </c>
      <c r="CW1423" s="40">
        <f>vlookup(CG1423,'PROMIS 57 T-Score Conversions'!M$3:N$35,2,TRUE)</f>
        <v>42</v>
      </c>
      <c r="CX1423" s="39" t="str">
        <f t="shared" si="25"/>
        <v>Mild</v>
      </c>
      <c r="CY1423" s="40">
        <f>VLOOKup(CH1423,'PROMIS 57 T-Score Conversions'!I$3:J$35,2,TRUE)</f>
        <v>65.5</v>
      </c>
      <c r="CZ1423" s="39" t="str">
        <f t="shared" si="26"/>
        <v>Moderate</v>
      </c>
      <c r="DA1423" s="37">
        <f>VLOOKUP(CJ1423,'PROMIS 57 T-Score Conversions'!AC$3:AD$35,2,TRUE)</f>
        <v>41.09</v>
      </c>
      <c r="DB1423" s="44" t="str">
        <f t="shared" si="30"/>
        <v>Mild</v>
      </c>
      <c r="DC1423" s="40">
        <f>VLOOKUP(CK1423,'PROMIS 57 T-Score Conversions'!AG$3:AH$35,2,TRUE)</f>
        <v>43.42</v>
      </c>
      <c r="DD1423" s="39" t="str">
        <f t="shared" si="31"/>
        <v>Normal</v>
      </c>
    </row>
    <row r="1424">
      <c r="A1424" t="b">
        <v>0</v>
      </c>
      <c r="B1424" t="b">
        <v>0</v>
      </c>
      <c r="C1424" s="20">
        <v>44354.59503466435</v>
      </c>
      <c r="D1424" s="71" t="s">
        <v>717</v>
      </c>
      <c r="E1424" s="1">
        <v>2599.0</v>
      </c>
      <c r="F1424" s="1">
        <v>5.0</v>
      </c>
      <c r="G1424" s="1">
        <v>5.0</v>
      </c>
      <c r="H1424" s="1">
        <v>5.0</v>
      </c>
      <c r="I1424" s="1">
        <v>3.0</v>
      </c>
      <c r="J1424" s="1">
        <v>1.0</v>
      </c>
      <c r="K1424" s="1">
        <v>5.0</v>
      </c>
      <c r="L1424" s="1">
        <v>5.0</v>
      </c>
      <c r="M1424" s="1">
        <v>4.0</v>
      </c>
      <c r="N1424" s="1">
        <v>1.0</v>
      </c>
      <c r="O1424" s="1">
        <v>1.0</v>
      </c>
      <c r="P1424" s="1">
        <v>1.0</v>
      </c>
      <c r="Q1424" s="1">
        <v>2.0</v>
      </c>
      <c r="R1424" s="1">
        <v>1.0</v>
      </c>
      <c r="S1424" s="1">
        <v>1.0</v>
      </c>
      <c r="T1424" s="1">
        <v>1.0</v>
      </c>
      <c r="U1424" s="1">
        <v>2.0</v>
      </c>
      <c r="V1424" s="1">
        <v>1.0</v>
      </c>
      <c r="W1424" s="1">
        <v>1.0</v>
      </c>
      <c r="X1424" s="1">
        <v>1.0</v>
      </c>
      <c r="Y1424" s="1">
        <v>1.0</v>
      </c>
      <c r="Z1424" s="1">
        <v>1.0</v>
      </c>
      <c r="AA1424" s="1">
        <v>2.0</v>
      </c>
      <c r="AB1424" s="1">
        <v>1.0</v>
      </c>
      <c r="AC1424" s="1">
        <v>2.0</v>
      </c>
      <c r="AD1424" s="1">
        <v>5.0</v>
      </c>
      <c r="AE1424" s="1">
        <v>3.0</v>
      </c>
      <c r="AF1424" s="1">
        <v>3.0</v>
      </c>
      <c r="AG1424" s="1">
        <v>3.0</v>
      </c>
      <c r="AH1424" s="1">
        <v>5.0</v>
      </c>
      <c r="AI1424" s="1">
        <v>5.0</v>
      </c>
      <c r="AJ1424" s="1">
        <v>2.0</v>
      </c>
      <c r="AK1424" s="1">
        <v>2.0</v>
      </c>
      <c r="AL1424" s="1">
        <v>1.0</v>
      </c>
      <c r="AM1424" s="1">
        <v>2.0</v>
      </c>
      <c r="AN1424" s="1">
        <v>2.0</v>
      </c>
      <c r="AO1424" s="1">
        <v>1.0</v>
      </c>
      <c r="AP1424" s="1">
        <v>1.0</v>
      </c>
      <c r="AQ1424" s="1">
        <v>1.0</v>
      </c>
      <c r="AR1424" s="1">
        <v>1.0</v>
      </c>
      <c r="AS1424" s="1">
        <v>2.0</v>
      </c>
      <c r="AT1424" s="1">
        <v>3.0</v>
      </c>
      <c r="AU1424" s="1">
        <v>3.0</v>
      </c>
      <c r="AV1424" s="1">
        <v>3.0</v>
      </c>
      <c r="AW1424" s="1">
        <v>2.0</v>
      </c>
      <c r="AX1424" s="1">
        <v>1.0</v>
      </c>
      <c r="AY1424" s="1">
        <v>1.0</v>
      </c>
      <c r="AZ1424" s="1">
        <v>3.0</v>
      </c>
      <c r="BA1424" s="1">
        <v>1.0</v>
      </c>
      <c r="BB1424" s="1">
        <v>4.0</v>
      </c>
      <c r="BC1424" s="1">
        <v>3.0</v>
      </c>
      <c r="BD1424" s="1">
        <v>3.0</v>
      </c>
      <c r="BE1424" s="1">
        <v>3.0</v>
      </c>
      <c r="BF1424" s="1">
        <v>4.0</v>
      </c>
      <c r="BG1424" s="1">
        <v>3.0</v>
      </c>
      <c r="BH1424" s="1">
        <v>3.0</v>
      </c>
      <c r="BI1424" s="1">
        <v>4.0</v>
      </c>
      <c r="BJ1424" s="1">
        <v>2.0</v>
      </c>
      <c r="BK1424" s="1">
        <v>3.0</v>
      </c>
      <c r="BL1424" s="1">
        <v>4.0</v>
      </c>
      <c r="BM1424" s="1">
        <v>3.0</v>
      </c>
      <c r="BN1424" s="1">
        <v>5.0</v>
      </c>
      <c r="BO1424" s="1">
        <v>4.0</v>
      </c>
      <c r="BP1424" s="1">
        <v>5.0</v>
      </c>
      <c r="BQ1424" s="1">
        <v>5.0</v>
      </c>
      <c r="BR1424" s="1">
        <v>4.0</v>
      </c>
      <c r="BS1424" s="1">
        <v>3.0</v>
      </c>
      <c r="BT1424" s="1">
        <v>2.0</v>
      </c>
      <c r="BU1424" s="1">
        <v>3.0</v>
      </c>
      <c r="BV1424" s="1">
        <v>3.0</v>
      </c>
      <c r="BW1424" s="1">
        <v>3.0</v>
      </c>
      <c r="BX1424" s="1">
        <v>2.0</v>
      </c>
      <c r="BY1424" s="1">
        <v>2.0</v>
      </c>
      <c r="BZ1424" s="1">
        <v>2.0</v>
      </c>
      <c r="CA1424" s="64">
        <f t="shared" si="32"/>
        <v>191</v>
      </c>
      <c r="CB1424" s="45">
        <f t="shared" si="33"/>
        <v>33</v>
      </c>
      <c r="CC1424" s="45">
        <f t="shared" si="34"/>
        <v>10</v>
      </c>
      <c r="CD1424" s="45">
        <f t="shared" si="35"/>
        <v>10</v>
      </c>
      <c r="CE1424" s="45">
        <f t="shared" si="36"/>
        <v>28</v>
      </c>
      <c r="CF1424" s="45">
        <f t="shared" si="37"/>
        <v>11</v>
      </c>
      <c r="CG1424" s="45">
        <f t="shared" si="38"/>
        <v>17</v>
      </c>
      <c r="CH1424" s="45">
        <f t="shared" si="39"/>
        <v>27</v>
      </c>
      <c r="CI1424" s="45">
        <f t="shared" si="40"/>
        <v>0.2</v>
      </c>
      <c r="CJ1424">
        <f t="shared" si="10"/>
        <v>33</v>
      </c>
      <c r="CK1424" s="45">
        <f t="shared" si="41"/>
        <v>20</v>
      </c>
      <c r="CM1424" s="40">
        <f>VLOOKUP(CB1424,'PROMIS 57 T-Score Conversions'!Q$3:R$35,2,TRUE)</f>
        <v>44.7</v>
      </c>
      <c r="CN1424" s="44" t="str">
        <f t="shared" si="20"/>
        <v>Mild</v>
      </c>
      <c r="CO1424" s="40">
        <f>VLOOKUP(CC1424,'PROMIS 57 T-Score Conversions'!A$3:B$35,2,TRUE)</f>
        <v>45.9</v>
      </c>
      <c r="CP1424" s="39" t="str">
        <f t="shared" si="21"/>
        <v>Normal</v>
      </c>
      <c r="CQ1424" s="40">
        <f>VLOOKUP(CD1424,'PROMIS 57 T-Score Conversions'!E$3:F$35,2,TRUE)</f>
        <v>47.5</v>
      </c>
      <c r="CR1424" s="39" t="str">
        <f t="shared" si="22"/>
        <v>Normal</v>
      </c>
      <c r="CS1424" s="40">
        <f>VLOOKUP(CE1424,'PROMIS 57 T-Score Conversions'!U$3:V$35,2,TRUE)</f>
        <v>61.3</v>
      </c>
      <c r="CT1424" s="39" t="str">
        <f t="shared" si="42"/>
        <v>Moderate</v>
      </c>
      <c r="CU1424" s="40">
        <f>VLOOKUP(CF1424,'PROMIS 57 T-Score Conversions'!Y$3:Z$35,2,TRUE)</f>
        <v>38</v>
      </c>
      <c r="CV1424" s="39" t="str">
        <f t="shared" si="24"/>
        <v>Normal</v>
      </c>
      <c r="CW1424" s="40">
        <f>vlookup(CG1424,'PROMIS 57 T-Score Conversions'!M$3:N$35,2,TRUE)</f>
        <v>37.7</v>
      </c>
      <c r="CX1424" s="39" t="str">
        <f t="shared" si="25"/>
        <v>Moderate</v>
      </c>
      <c r="CY1424" s="40">
        <f>VLOOKup(CH1424,'PROMIS 57 T-Score Conversions'!I$3:J$35,2,TRUE)</f>
        <v>63.5</v>
      </c>
      <c r="CZ1424" s="39" t="str">
        <f t="shared" si="26"/>
        <v>Moderate</v>
      </c>
      <c r="DA1424" s="37">
        <f>VLOOKUP(CJ1424,'PROMIS 57 T-Score Conversions'!AC$3:AD$35,2,TRUE)</f>
        <v>48.18</v>
      </c>
      <c r="DB1424" s="44" t="str">
        <f t="shared" si="30"/>
        <v>Normal</v>
      </c>
      <c r="DC1424" s="40">
        <f>VLOOKUP(CK1424,'PROMIS 57 T-Score Conversions'!AG$3:AH$35,2,TRUE)</f>
        <v>39.81</v>
      </c>
      <c r="DD1424" s="39" t="str">
        <f t="shared" si="31"/>
        <v>Normal</v>
      </c>
    </row>
    <row r="1425">
      <c r="A1425" t="b">
        <v>0</v>
      </c>
      <c r="B1425" t="b">
        <v>0</v>
      </c>
      <c r="C1425" s="20">
        <v>44354.67867944445</v>
      </c>
      <c r="D1425" s="1" t="s">
        <v>543</v>
      </c>
      <c r="E1425" s="1">
        <v>2378.0</v>
      </c>
      <c r="F1425" s="1">
        <v>3.0</v>
      </c>
      <c r="G1425" s="1">
        <v>3.0</v>
      </c>
      <c r="H1425" s="1">
        <v>3.0</v>
      </c>
      <c r="I1425" s="1">
        <v>3.0</v>
      </c>
      <c r="J1425" s="1">
        <v>3.0</v>
      </c>
      <c r="K1425" s="1">
        <v>3.0</v>
      </c>
      <c r="L1425" s="1">
        <v>2.0</v>
      </c>
      <c r="M1425" s="1">
        <v>2.0</v>
      </c>
      <c r="N1425" s="1">
        <v>3.0</v>
      </c>
      <c r="O1425" s="1">
        <v>3.0</v>
      </c>
      <c r="P1425" s="1">
        <v>3.0</v>
      </c>
      <c r="Q1425" s="1">
        <v>3.0</v>
      </c>
      <c r="R1425" s="1">
        <v>3.0</v>
      </c>
      <c r="S1425" s="1">
        <v>4.0</v>
      </c>
      <c r="T1425" s="1">
        <v>4.0</v>
      </c>
      <c r="U1425" s="1">
        <v>5.0</v>
      </c>
      <c r="V1425" s="1">
        <v>4.0</v>
      </c>
      <c r="W1425" s="1">
        <v>4.0</v>
      </c>
      <c r="X1425" s="1">
        <v>5.0</v>
      </c>
      <c r="Y1425" s="1">
        <v>4.0</v>
      </c>
      <c r="Z1425" s="1">
        <v>4.0</v>
      </c>
      <c r="AA1425" s="1">
        <v>5.0</v>
      </c>
      <c r="AB1425" s="1">
        <v>5.0</v>
      </c>
      <c r="AC1425" s="1">
        <v>5.0</v>
      </c>
      <c r="AD1425" s="1">
        <v>5.0</v>
      </c>
      <c r="AE1425" s="1">
        <v>4.0</v>
      </c>
      <c r="AF1425" s="1">
        <v>4.0</v>
      </c>
      <c r="AG1425" s="1">
        <v>4.0</v>
      </c>
      <c r="AH1425" s="1">
        <v>5.0</v>
      </c>
      <c r="AI1425" s="1">
        <v>4.0</v>
      </c>
      <c r="AJ1425" s="1">
        <v>4.0</v>
      </c>
      <c r="AK1425" s="1">
        <v>4.0</v>
      </c>
      <c r="AL1425" s="1">
        <v>4.0</v>
      </c>
      <c r="AM1425" s="1">
        <v>5.0</v>
      </c>
      <c r="AN1425" s="1">
        <v>4.0</v>
      </c>
      <c r="AO1425" s="1">
        <v>4.0</v>
      </c>
      <c r="AP1425" s="1">
        <v>4.0</v>
      </c>
      <c r="AQ1425" s="1">
        <v>4.0</v>
      </c>
      <c r="AR1425" s="1">
        <v>4.0</v>
      </c>
      <c r="AS1425" s="1">
        <v>5.0</v>
      </c>
      <c r="AT1425" s="1">
        <v>3.0</v>
      </c>
      <c r="AU1425" s="1">
        <v>3.0</v>
      </c>
      <c r="AV1425" s="1">
        <v>3.0</v>
      </c>
      <c r="AW1425" s="1">
        <v>3.0</v>
      </c>
      <c r="AX1425" s="1">
        <v>3.0</v>
      </c>
      <c r="AY1425" s="1">
        <v>3.0</v>
      </c>
      <c r="AZ1425" s="1">
        <v>3.0</v>
      </c>
      <c r="BA1425" s="1">
        <v>3.0</v>
      </c>
      <c r="BB1425" s="1">
        <v>3.0</v>
      </c>
      <c r="BC1425" s="1">
        <v>3.0</v>
      </c>
      <c r="BD1425" s="1">
        <v>3.0</v>
      </c>
      <c r="BE1425" s="1">
        <v>3.0</v>
      </c>
      <c r="BF1425" s="1">
        <v>3.0</v>
      </c>
      <c r="BG1425" s="1">
        <v>3.0</v>
      </c>
      <c r="BH1425" s="1">
        <v>3.0</v>
      </c>
      <c r="BI1425" s="1">
        <v>3.0</v>
      </c>
      <c r="BJ1425" s="1">
        <v>7.0</v>
      </c>
      <c r="BK1425" s="1">
        <v>2.0</v>
      </c>
      <c r="BL1425" s="1">
        <v>2.0</v>
      </c>
      <c r="BM1425" s="1">
        <v>2.0</v>
      </c>
      <c r="BN1425" s="1">
        <v>3.0</v>
      </c>
      <c r="BO1425" s="1">
        <v>3.0</v>
      </c>
      <c r="BP1425" s="1">
        <v>3.0</v>
      </c>
      <c r="BQ1425" s="1">
        <v>3.0</v>
      </c>
      <c r="BR1425" s="1">
        <v>3.0</v>
      </c>
      <c r="BS1425" s="1">
        <v>4.0</v>
      </c>
      <c r="BT1425" s="1">
        <v>5.0</v>
      </c>
      <c r="BU1425" s="1">
        <v>4.0</v>
      </c>
      <c r="BV1425" s="1">
        <v>3.0</v>
      </c>
      <c r="BW1425" s="1">
        <v>5.0</v>
      </c>
      <c r="BX1425" s="1">
        <v>3.0</v>
      </c>
      <c r="BY1425" s="1">
        <v>5.0</v>
      </c>
      <c r="BZ1425" s="1">
        <v>5.0</v>
      </c>
      <c r="CA1425" s="64">
        <f t="shared" si="32"/>
        <v>264</v>
      </c>
      <c r="CB1425" s="45">
        <f t="shared" si="33"/>
        <v>22</v>
      </c>
      <c r="CC1425" s="45">
        <f t="shared" si="34"/>
        <v>28</v>
      </c>
      <c r="CD1425" s="45">
        <f t="shared" si="35"/>
        <v>36</v>
      </c>
      <c r="CE1425" s="45">
        <f t="shared" si="36"/>
        <v>34</v>
      </c>
      <c r="CF1425" s="45">
        <f t="shared" si="37"/>
        <v>34</v>
      </c>
      <c r="CG1425" s="45">
        <f t="shared" si="38"/>
        <v>24</v>
      </c>
      <c r="CH1425" s="45">
        <f t="shared" si="39"/>
        <v>24</v>
      </c>
      <c r="CI1425" s="45">
        <f t="shared" si="40"/>
        <v>0.7</v>
      </c>
      <c r="CJ1425">
        <f t="shared" si="10"/>
        <v>21</v>
      </c>
      <c r="CK1425" s="45">
        <f t="shared" si="41"/>
        <v>34</v>
      </c>
      <c r="CM1425" s="40">
        <f>VLOOKUP(CB1425,'PROMIS 57 T-Score Conversions'!Q$3:R$35,2,TRUE)</f>
        <v>36.7</v>
      </c>
      <c r="CN1425" s="44" t="str">
        <f t="shared" si="20"/>
        <v>Moderate</v>
      </c>
      <c r="CO1425" s="40">
        <f>VLOOKUP(CC1425,'PROMIS 57 T-Score Conversions'!A$3:B$35,2,TRUE)</f>
        <v>66.6</v>
      </c>
      <c r="CP1425" s="39" t="str">
        <f t="shared" si="21"/>
        <v>Severe</v>
      </c>
      <c r="CQ1425" s="40">
        <f>VLOOKUP(CD1425,'PROMIS 57 T-Score Conversions'!E$3:F$35,2,TRUE)</f>
        <v>73.9</v>
      </c>
      <c r="CR1425" s="39" t="str">
        <f t="shared" si="22"/>
        <v>Severe</v>
      </c>
      <c r="CS1425" s="40">
        <f>VLOOKUP(CE1425,'PROMIS 57 T-Score Conversions'!U$3:V$35,2,TRUE)</f>
        <v>67.5</v>
      </c>
      <c r="CT1425" s="39" t="str">
        <f t="shared" si="42"/>
        <v>Moderate</v>
      </c>
      <c r="CU1425" s="40">
        <f>VLOOKUP(CF1425,'PROMIS 57 T-Score Conversions'!Y$3:Z$35,2,TRUE)</f>
        <v>64.8</v>
      </c>
      <c r="CV1425" s="39" t="str">
        <f t="shared" si="24"/>
        <v>Moderate</v>
      </c>
      <c r="CW1425" s="40">
        <f>vlookup(CG1425,'PROMIS 57 T-Score Conversions'!M$3:N$35,2,TRUE)</f>
        <v>44</v>
      </c>
      <c r="CX1425" s="39" t="str">
        <f t="shared" si="25"/>
        <v>Mild</v>
      </c>
      <c r="CY1425" s="40">
        <f>VLOOKup(CH1425,'PROMIS 57 T-Score Conversions'!I$3:J$35,2,TRUE)</f>
        <v>61.5</v>
      </c>
      <c r="CZ1425" s="39" t="str">
        <f t="shared" si="26"/>
        <v>Moderate</v>
      </c>
      <c r="DA1425" s="37">
        <f>VLOOKUP(CJ1425,'PROMIS 57 T-Score Conversions'!AC$3:AD$35,2,TRUE)</f>
        <v>37.93</v>
      </c>
      <c r="DB1425" s="44" t="str">
        <f t="shared" si="30"/>
        <v>Moderate</v>
      </c>
      <c r="DC1425" s="40">
        <f>VLOOKUP(CK1425,'PROMIS 57 T-Score Conversions'!AG$3:AH$35,2,TRUE)</f>
        <v>53.63</v>
      </c>
      <c r="DD1425" s="39" t="str">
        <f t="shared" si="31"/>
        <v>Normal</v>
      </c>
    </row>
    <row r="1426">
      <c r="A1426" t="b">
        <v>0</v>
      </c>
      <c r="B1426" t="b">
        <v>0</v>
      </c>
      <c r="C1426" s="20">
        <v>44355.330531307874</v>
      </c>
      <c r="D1426" s="1" t="s">
        <v>525</v>
      </c>
      <c r="E1426" s="1">
        <v>2277.0</v>
      </c>
      <c r="F1426" s="1">
        <v>2.0</v>
      </c>
      <c r="G1426" s="1">
        <v>5.0</v>
      </c>
      <c r="H1426" s="1">
        <v>5.0</v>
      </c>
      <c r="I1426" s="1">
        <v>4.0</v>
      </c>
      <c r="J1426" s="1">
        <v>3.0</v>
      </c>
      <c r="K1426" s="1">
        <v>3.0</v>
      </c>
      <c r="L1426" s="1">
        <v>3.0</v>
      </c>
      <c r="M1426" s="1">
        <v>2.0</v>
      </c>
      <c r="N1426" s="1">
        <v>3.0</v>
      </c>
      <c r="O1426" s="1">
        <v>4.0</v>
      </c>
      <c r="P1426" s="1">
        <v>4.0</v>
      </c>
      <c r="Q1426" s="1">
        <v>5.0</v>
      </c>
      <c r="R1426" s="1">
        <v>4.0</v>
      </c>
      <c r="S1426" s="1">
        <v>4.0</v>
      </c>
      <c r="T1426" s="1">
        <v>4.0</v>
      </c>
      <c r="U1426" s="1">
        <v>4.0</v>
      </c>
      <c r="V1426" s="1">
        <v>3.0</v>
      </c>
      <c r="W1426" s="1">
        <v>2.0</v>
      </c>
      <c r="X1426" s="1">
        <v>5.0</v>
      </c>
      <c r="Y1426" s="1">
        <v>4.0</v>
      </c>
      <c r="Z1426" s="1">
        <v>4.0</v>
      </c>
      <c r="AA1426" s="1">
        <v>4.0</v>
      </c>
      <c r="AB1426" s="1">
        <v>3.0</v>
      </c>
      <c r="AC1426" s="1">
        <v>3.0</v>
      </c>
      <c r="AD1426" s="1">
        <v>5.0</v>
      </c>
      <c r="AE1426" s="1">
        <v>4.0</v>
      </c>
      <c r="AF1426" s="1">
        <v>4.0</v>
      </c>
      <c r="AG1426" s="1">
        <v>4.0</v>
      </c>
      <c r="AH1426" s="1">
        <v>4.0</v>
      </c>
      <c r="AI1426" s="1">
        <v>4.0</v>
      </c>
      <c r="AJ1426" s="1">
        <v>4.0</v>
      </c>
      <c r="AK1426" s="1">
        <v>4.0</v>
      </c>
      <c r="AL1426" s="1">
        <v>4.0</v>
      </c>
      <c r="AM1426" s="1">
        <v>4.0</v>
      </c>
      <c r="AN1426" s="1">
        <v>4.0</v>
      </c>
      <c r="AO1426" s="1">
        <v>5.0</v>
      </c>
      <c r="AP1426" s="1">
        <v>2.0</v>
      </c>
      <c r="AQ1426" s="1">
        <v>5.0</v>
      </c>
      <c r="AR1426" s="1">
        <v>4.0</v>
      </c>
      <c r="AS1426" s="1">
        <v>4.0</v>
      </c>
      <c r="AT1426" s="1">
        <v>3.0</v>
      </c>
      <c r="AU1426" s="1">
        <v>2.0</v>
      </c>
      <c r="AV1426" s="1">
        <v>3.0</v>
      </c>
      <c r="AW1426" s="1">
        <v>3.0</v>
      </c>
      <c r="AX1426" s="1">
        <v>3.0</v>
      </c>
      <c r="AY1426" s="1">
        <v>3.0</v>
      </c>
      <c r="AZ1426" s="1">
        <v>3.0</v>
      </c>
      <c r="BA1426" s="1">
        <v>3.0</v>
      </c>
      <c r="BB1426" s="1">
        <v>3.0</v>
      </c>
      <c r="BC1426" s="1">
        <v>4.0</v>
      </c>
      <c r="BD1426" s="1">
        <v>4.0</v>
      </c>
      <c r="BE1426" s="1">
        <v>4.0</v>
      </c>
      <c r="BF1426" s="1">
        <v>3.0</v>
      </c>
      <c r="BG1426" s="1">
        <v>4.0</v>
      </c>
      <c r="BH1426" s="1">
        <v>4.0</v>
      </c>
      <c r="BI1426" s="1">
        <v>3.0</v>
      </c>
      <c r="BJ1426" s="1">
        <v>5.0</v>
      </c>
      <c r="BK1426" s="1">
        <v>2.0</v>
      </c>
      <c r="BL1426" s="1">
        <v>2.0</v>
      </c>
      <c r="BM1426" s="1">
        <v>2.0</v>
      </c>
      <c r="BN1426" s="1">
        <v>3.0</v>
      </c>
      <c r="BO1426" s="1">
        <v>3.0</v>
      </c>
      <c r="BP1426" s="1">
        <v>3.0</v>
      </c>
      <c r="BQ1426" s="1">
        <v>3.0</v>
      </c>
      <c r="BR1426" s="1">
        <v>3.0</v>
      </c>
      <c r="BS1426" s="1">
        <v>5.0</v>
      </c>
      <c r="BT1426" s="1">
        <v>4.0</v>
      </c>
      <c r="BU1426" s="1">
        <v>3.0</v>
      </c>
      <c r="BV1426" s="1">
        <v>4.0</v>
      </c>
      <c r="BW1426" s="1">
        <v>4.0</v>
      </c>
      <c r="BX1426" s="1">
        <v>4.0</v>
      </c>
      <c r="BY1426" s="1">
        <v>4.0</v>
      </c>
      <c r="BZ1426" s="1">
        <v>4.0</v>
      </c>
      <c r="CA1426" s="64">
        <f t="shared" si="32"/>
        <v>262</v>
      </c>
      <c r="CB1426" s="45">
        <f t="shared" si="33"/>
        <v>27</v>
      </c>
      <c r="CC1426" s="45">
        <f t="shared" si="34"/>
        <v>32</v>
      </c>
      <c r="CD1426" s="45">
        <f t="shared" si="35"/>
        <v>28</v>
      </c>
      <c r="CE1426" s="45">
        <f t="shared" si="36"/>
        <v>33</v>
      </c>
      <c r="CF1426" s="45">
        <f t="shared" si="37"/>
        <v>32</v>
      </c>
      <c r="CG1426" s="45">
        <f t="shared" si="38"/>
        <v>23</v>
      </c>
      <c r="CH1426" s="45">
        <f t="shared" si="39"/>
        <v>29</v>
      </c>
      <c r="CI1426" s="45">
        <f t="shared" si="40"/>
        <v>0.5</v>
      </c>
      <c r="CJ1426">
        <f t="shared" si="10"/>
        <v>21</v>
      </c>
      <c r="CK1426" s="45">
        <f t="shared" si="41"/>
        <v>32</v>
      </c>
      <c r="CM1426" s="40">
        <f>VLOOKUP(CB1426,'PROMIS 57 T-Score Conversions'!Q$3:R$35,2,TRUE)</f>
        <v>40.1</v>
      </c>
      <c r="CN1426" s="44" t="str">
        <f t="shared" si="20"/>
        <v>Mild</v>
      </c>
      <c r="CO1426" s="40">
        <f>VLOOKUP(CC1426,'PROMIS 57 T-Score Conversions'!A$3:B$35,2,TRUE)</f>
        <v>70.8</v>
      </c>
      <c r="CP1426" s="39" t="str">
        <f t="shared" si="21"/>
        <v>Severe</v>
      </c>
      <c r="CQ1426" s="40">
        <f>VLOOKUP(CD1426,'PROMIS 57 T-Score Conversions'!E$3:F$35,2,TRUE)</f>
        <v>65.8</v>
      </c>
      <c r="CR1426" s="39" t="str">
        <f t="shared" si="22"/>
        <v>Moderate</v>
      </c>
      <c r="CS1426" s="40">
        <f>VLOOKUP(CE1426,'PROMIS 57 T-Score Conversions'!U$3:V$35,2,TRUE)</f>
        <v>66.4</v>
      </c>
      <c r="CT1426" s="39" t="str">
        <f t="shared" si="42"/>
        <v>Moderate</v>
      </c>
      <c r="CU1426" s="40">
        <f>VLOOKUP(CF1426,'PROMIS 57 T-Score Conversions'!Y$3:Z$35,2,TRUE)</f>
        <v>62.6</v>
      </c>
      <c r="CV1426" s="39" t="str">
        <f t="shared" si="24"/>
        <v>Moderate</v>
      </c>
      <c r="CW1426" s="40">
        <f>vlookup(CG1426,'PROMIS 57 T-Score Conversions'!M$3:N$35,2,TRUE)</f>
        <v>43</v>
      </c>
      <c r="CX1426" s="39" t="str">
        <f t="shared" si="25"/>
        <v>Mild</v>
      </c>
      <c r="CY1426" s="40">
        <f>VLOOKup(CH1426,'PROMIS 57 T-Score Conversions'!I$3:J$35,2,TRUE)</f>
        <v>64.8</v>
      </c>
      <c r="CZ1426" s="39" t="str">
        <f t="shared" si="26"/>
        <v>Moderate</v>
      </c>
      <c r="DA1426" s="37">
        <f>VLOOKUP(CJ1426,'PROMIS 57 T-Score Conversions'!AC$3:AD$35,2,TRUE)</f>
        <v>37.93</v>
      </c>
      <c r="DB1426" s="44" t="str">
        <f t="shared" si="30"/>
        <v>Moderate</v>
      </c>
      <c r="DC1426" s="40">
        <f>VLOOKUP(CK1426,'PROMIS 57 T-Score Conversions'!AG$3:AH$35,2,TRUE)</f>
        <v>51.29</v>
      </c>
      <c r="DD1426" s="39" t="str">
        <f t="shared" si="31"/>
        <v>Normal</v>
      </c>
    </row>
    <row r="1427">
      <c r="A1427" t="b">
        <v>0</v>
      </c>
      <c r="B1427" t="b">
        <v>0</v>
      </c>
      <c r="C1427" s="20">
        <v>44355.56029552083</v>
      </c>
      <c r="D1427" s="1" t="s">
        <v>718</v>
      </c>
      <c r="E1427" s="1">
        <v>2481.0</v>
      </c>
      <c r="F1427" s="1">
        <v>5.0</v>
      </c>
      <c r="G1427" s="1">
        <v>4.0</v>
      </c>
      <c r="H1427" s="1">
        <v>5.0</v>
      </c>
      <c r="I1427" s="1">
        <v>4.0</v>
      </c>
      <c r="J1427" s="1">
        <v>5.0</v>
      </c>
      <c r="K1427" s="1">
        <v>5.0</v>
      </c>
      <c r="L1427" s="1">
        <v>5.0</v>
      </c>
      <c r="M1427" s="1">
        <v>4.0</v>
      </c>
      <c r="N1427" s="1">
        <v>1.0</v>
      </c>
      <c r="O1427" s="1">
        <v>2.0</v>
      </c>
      <c r="P1427" s="1">
        <v>1.0</v>
      </c>
      <c r="Q1427" s="1">
        <v>1.0</v>
      </c>
      <c r="R1427" s="1">
        <v>2.0</v>
      </c>
      <c r="S1427" s="1">
        <v>1.0</v>
      </c>
      <c r="T1427" s="1">
        <v>2.0</v>
      </c>
      <c r="U1427" s="1">
        <v>2.0</v>
      </c>
      <c r="V1427" s="1">
        <v>1.0</v>
      </c>
      <c r="W1427" s="1">
        <v>1.0</v>
      </c>
      <c r="X1427" s="1">
        <v>1.0</v>
      </c>
      <c r="Y1427" s="1">
        <v>1.0</v>
      </c>
      <c r="Z1427" s="1">
        <v>1.0</v>
      </c>
      <c r="AA1427" s="1">
        <v>2.0</v>
      </c>
      <c r="AB1427" s="1">
        <v>1.0</v>
      </c>
      <c r="AC1427" s="1">
        <v>1.0</v>
      </c>
      <c r="AD1427" s="1">
        <v>2.0</v>
      </c>
      <c r="AE1427" s="1">
        <v>2.0</v>
      </c>
      <c r="AF1427" s="1">
        <v>1.0</v>
      </c>
      <c r="AG1427" s="1">
        <v>2.0</v>
      </c>
      <c r="AH1427" s="1">
        <v>3.0</v>
      </c>
      <c r="AI1427" s="1">
        <v>2.0</v>
      </c>
      <c r="AJ1427" s="1">
        <v>2.0</v>
      </c>
      <c r="AK1427" s="1">
        <v>1.0</v>
      </c>
      <c r="AL1427" s="1">
        <v>1.0</v>
      </c>
      <c r="AM1427" s="1">
        <v>1.0</v>
      </c>
      <c r="AN1427" s="1">
        <v>1.0</v>
      </c>
      <c r="AO1427" s="1">
        <v>1.0</v>
      </c>
      <c r="AP1427" s="1">
        <v>1.0</v>
      </c>
      <c r="AQ1427" s="1">
        <v>1.0</v>
      </c>
      <c r="AR1427" s="1">
        <v>1.0</v>
      </c>
      <c r="AS1427" s="1">
        <v>1.0</v>
      </c>
      <c r="AT1427" s="1">
        <v>5.0</v>
      </c>
      <c r="AU1427" s="1">
        <v>5.0</v>
      </c>
      <c r="AV1427" s="1">
        <v>5.0</v>
      </c>
      <c r="AW1427" s="1">
        <v>5.0</v>
      </c>
      <c r="AX1427" s="1">
        <v>5.0</v>
      </c>
      <c r="AY1427" s="1">
        <v>5.0</v>
      </c>
      <c r="AZ1427" s="1">
        <v>5.0</v>
      </c>
      <c r="BA1427" s="1">
        <v>5.0</v>
      </c>
      <c r="BB1427" s="1">
        <v>2.0</v>
      </c>
      <c r="BC1427" s="1">
        <v>1.0</v>
      </c>
      <c r="BD1427" s="1">
        <v>2.0</v>
      </c>
      <c r="BE1427" s="1">
        <v>1.0</v>
      </c>
      <c r="BF1427" s="1">
        <v>1.0</v>
      </c>
      <c r="BG1427" s="1">
        <v>1.0</v>
      </c>
      <c r="BH1427" s="1">
        <v>1.0</v>
      </c>
      <c r="BI1427" s="1">
        <v>1.0</v>
      </c>
      <c r="BJ1427" s="1">
        <v>1.0</v>
      </c>
      <c r="BK1427" s="1">
        <v>4.0</v>
      </c>
      <c r="BL1427" s="1">
        <v>4.0</v>
      </c>
      <c r="BM1427" s="1">
        <v>5.0</v>
      </c>
      <c r="BN1427" s="1">
        <v>5.0</v>
      </c>
      <c r="BO1427" s="1">
        <v>5.0</v>
      </c>
      <c r="BP1427" s="1">
        <v>4.0</v>
      </c>
      <c r="BQ1427" s="1">
        <v>4.0</v>
      </c>
      <c r="BR1427" s="1">
        <v>5.0</v>
      </c>
      <c r="BS1427" s="1">
        <v>1.0</v>
      </c>
      <c r="BT1427" s="1">
        <v>1.0</v>
      </c>
      <c r="BU1427" s="1">
        <v>1.0</v>
      </c>
      <c r="BV1427" s="1">
        <v>1.0</v>
      </c>
      <c r="BW1427" s="1">
        <v>1.0</v>
      </c>
      <c r="BX1427" s="1">
        <v>1.0</v>
      </c>
      <c r="BY1427" s="1">
        <v>1.0</v>
      </c>
      <c r="BZ1427" s="1">
        <v>1.0</v>
      </c>
      <c r="CA1427" s="64">
        <f t="shared" si="32"/>
        <v>176</v>
      </c>
      <c r="CB1427" s="45">
        <f t="shared" si="33"/>
        <v>37</v>
      </c>
      <c r="CC1427" s="45">
        <f t="shared" si="34"/>
        <v>12</v>
      </c>
      <c r="CD1427" s="45">
        <f t="shared" si="35"/>
        <v>9</v>
      </c>
      <c r="CE1427" s="45">
        <f t="shared" si="36"/>
        <v>15</v>
      </c>
      <c r="CF1427" s="45">
        <f t="shared" si="37"/>
        <v>8</v>
      </c>
      <c r="CG1427" s="45">
        <f t="shared" si="38"/>
        <v>40</v>
      </c>
      <c r="CH1427" s="45">
        <f t="shared" si="39"/>
        <v>10</v>
      </c>
      <c r="CI1427" s="45">
        <f t="shared" si="40"/>
        <v>0.1</v>
      </c>
      <c r="CJ1427">
        <f t="shared" si="10"/>
        <v>36</v>
      </c>
      <c r="CK1427" s="45">
        <f t="shared" si="41"/>
        <v>8</v>
      </c>
      <c r="CM1427" s="40">
        <f>VLOOKUP(CB1427,'PROMIS 57 T-Score Conversions'!Q$3:R$35,2,TRUE)</f>
        <v>49.2</v>
      </c>
      <c r="CN1427" s="44" t="str">
        <f t="shared" si="20"/>
        <v>Normal</v>
      </c>
      <c r="CO1427" s="40">
        <f>VLOOKUP(CC1427,'PROMIS 57 T-Score Conversions'!A$3:B$35,2,TRUE)</f>
        <v>49.4</v>
      </c>
      <c r="CP1427" s="39" t="str">
        <f t="shared" si="21"/>
        <v>Normal</v>
      </c>
      <c r="CQ1427" s="40">
        <f>VLOOKUP(CD1427,'PROMIS 57 T-Score Conversions'!E$3:F$35,2,TRUE)</f>
        <v>44.7</v>
      </c>
      <c r="CR1427" s="39" t="str">
        <f t="shared" si="22"/>
        <v>Normal</v>
      </c>
      <c r="CS1427" s="40">
        <f>VLOOKUP(CE1427,'PROMIS 57 T-Score Conversions'!U$3:V$35,2,TRUE)</f>
        <v>48.1</v>
      </c>
      <c r="CT1427" s="39" t="str">
        <f t="shared" si="42"/>
        <v>Normal</v>
      </c>
      <c r="CU1427" s="40">
        <f>VLOOKUP(CF1427,'PROMIS 57 T-Score Conversions'!Y$3:Z$35,2,TRUE)</f>
        <v>28.9</v>
      </c>
      <c r="CV1427" s="39" t="str">
        <f t="shared" si="24"/>
        <v>Normal</v>
      </c>
      <c r="CW1427" s="40">
        <f>vlookup(CG1427,'PROMIS 57 T-Score Conversions'!M$3:N$35,2,TRUE)</f>
        <v>65.4</v>
      </c>
      <c r="CX1427" s="39" t="str">
        <f t="shared" si="25"/>
        <v>Normal</v>
      </c>
      <c r="CY1427" s="40">
        <f>VLOOKup(CH1427,'PROMIS 57 T-Score Conversions'!I$3:J$35,2,TRUE)</f>
        <v>49.9</v>
      </c>
      <c r="CZ1427" s="39" t="str">
        <f t="shared" si="26"/>
        <v>Normal</v>
      </c>
      <c r="DA1427" s="37">
        <f>VLOOKUP(CJ1427,'PROMIS 57 T-Score Conversions'!AC$3:AD$35,2,TRUE)</f>
        <v>51.8</v>
      </c>
      <c r="DB1427" s="44" t="str">
        <f t="shared" si="30"/>
        <v>Normal</v>
      </c>
      <c r="DC1427" s="40">
        <f>VLOOKUP(CK1427,'PROMIS 57 T-Score Conversions'!AG$3:AH$35,2,TRUE)</f>
        <v>23.27</v>
      </c>
      <c r="DD1427" s="39" t="str">
        <f t="shared" si="31"/>
        <v>Normal</v>
      </c>
    </row>
    <row r="1428">
      <c r="A1428" t="b">
        <v>0</v>
      </c>
      <c r="B1428" t="b">
        <v>0</v>
      </c>
      <c r="C1428" s="20">
        <v>44355.599844641205</v>
      </c>
      <c r="D1428" s="1" t="s">
        <v>719</v>
      </c>
      <c r="E1428" s="72" t="s">
        <v>720</v>
      </c>
      <c r="F1428" s="1">
        <v>2.0</v>
      </c>
      <c r="G1428" s="1">
        <v>2.0</v>
      </c>
      <c r="H1428" s="1">
        <v>3.0</v>
      </c>
      <c r="I1428" s="1">
        <v>2.0</v>
      </c>
      <c r="J1428" s="1">
        <v>1.0</v>
      </c>
      <c r="K1428" s="1">
        <v>2.0</v>
      </c>
      <c r="L1428" s="1">
        <v>2.0</v>
      </c>
      <c r="M1428" s="1">
        <v>1.0</v>
      </c>
      <c r="N1428" s="1">
        <v>4.0</v>
      </c>
      <c r="O1428" s="1">
        <v>4.0</v>
      </c>
      <c r="P1428" s="1">
        <v>4.0</v>
      </c>
      <c r="Q1428" s="1">
        <v>4.0</v>
      </c>
      <c r="R1428" s="1">
        <v>4.0</v>
      </c>
      <c r="S1428" s="1">
        <v>4.0</v>
      </c>
      <c r="T1428" s="1">
        <v>4.0</v>
      </c>
      <c r="U1428" s="1">
        <v>4.0</v>
      </c>
      <c r="V1428" s="1">
        <v>4.0</v>
      </c>
      <c r="W1428" s="1">
        <v>4.0</v>
      </c>
      <c r="X1428" s="1">
        <v>4.0</v>
      </c>
      <c r="Y1428" s="1">
        <v>4.0</v>
      </c>
      <c r="Z1428" s="1">
        <v>4.0</v>
      </c>
      <c r="AA1428" s="1">
        <v>4.0</v>
      </c>
      <c r="AB1428" s="1">
        <v>4.0</v>
      </c>
      <c r="AC1428" s="1">
        <v>3.0</v>
      </c>
      <c r="AD1428" s="1">
        <v>5.0</v>
      </c>
      <c r="AE1428" s="1">
        <v>5.0</v>
      </c>
      <c r="AF1428" s="1">
        <v>5.0</v>
      </c>
      <c r="AG1428" s="1">
        <v>5.0</v>
      </c>
      <c r="AH1428" s="1">
        <v>5.0</v>
      </c>
      <c r="AI1428" s="1">
        <v>4.0</v>
      </c>
      <c r="AJ1428" s="1">
        <v>5.0</v>
      </c>
      <c r="AK1428" s="1">
        <v>4.0</v>
      </c>
      <c r="AL1428" s="1">
        <v>4.0</v>
      </c>
      <c r="AM1428" s="1">
        <v>5.0</v>
      </c>
      <c r="AN1428" s="1">
        <v>5.0</v>
      </c>
      <c r="AO1428" s="1">
        <v>4.0</v>
      </c>
      <c r="AP1428" s="1">
        <v>5.0</v>
      </c>
      <c r="AQ1428" s="1">
        <v>3.0</v>
      </c>
      <c r="AR1428" s="1">
        <v>4.0</v>
      </c>
      <c r="AS1428" s="1">
        <v>5.0</v>
      </c>
      <c r="AT1428" s="1">
        <v>3.0</v>
      </c>
      <c r="AU1428" s="1">
        <v>2.0</v>
      </c>
      <c r="AV1428" s="1">
        <v>1.0</v>
      </c>
      <c r="AW1428" s="1">
        <v>2.0</v>
      </c>
      <c r="AX1428" s="1">
        <v>2.0</v>
      </c>
      <c r="AY1428" s="1">
        <v>2.0</v>
      </c>
      <c r="AZ1428" s="1">
        <v>2.0</v>
      </c>
      <c r="BA1428" s="1">
        <v>1.0</v>
      </c>
      <c r="BB1428" s="1">
        <v>5.0</v>
      </c>
      <c r="BC1428" s="1">
        <v>4.0</v>
      </c>
      <c r="BD1428" s="1">
        <v>4.0</v>
      </c>
      <c r="BE1428" s="1">
        <v>4.0</v>
      </c>
      <c r="BF1428" s="1">
        <v>5.0</v>
      </c>
      <c r="BG1428" s="1">
        <v>5.0</v>
      </c>
      <c r="BH1428" s="1">
        <v>5.0</v>
      </c>
      <c r="BI1428" s="1">
        <v>4.0</v>
      </c>
      <c r="BJ1428" s="1">
        <v>8.0</v>
      </c>
      <c r="BK1428" s="1">
        <v>2.0</v>
      </c>
      <c r="BL1428" s="1">
        <v>2.0</v>
      </c>
      <c r="BM1428" s="1">
        <v>2.0</v>
      </c>
      <c r="BN1428" s="1">
        <v>3.0</v>
      </c>
      <c r="BO1428" s="1">
        <v>3.0</v>
      </c>
      <c r="BP1428" s="1">
        <v>2.0</v>
      </c>
      <c r="BQ1428" s="1">
        <v>3.0</v>
      </c>
      <c r="BR1428" s="1">
        <v>2.0</v>
      </c>
      <c r="BS1428" s="1">
        <v>5.0</v>
      </c>
      <c r="BT1428" s="1">
        <v>4.0</v>
      </c>
      <c r="BU1428" s="1">
        <v>4.0</v>
      </c>
      <c r="BV1428" s="1">
        <v>5.0</v>
      </c>
      <c r="BW1428" s="1">
        <v>5.0</v>
      </c>
      <c r="BX1428" s="1">
        <v>4.0</v>
      </c>
      <c r="BY1428" s="1">
        <v>4.0</v>
      </c>
      <c r="BZ1428" s="1">
        <v>4.0</v>
      </c>
      <c r="CA1428" s="64">
        <f t="shared" si="32"/>
        <v>264</v>
      </c>
      <c r="CB1428" s="45">
        <f t="shared" si="33"/>
        <v>15</v>
      </c>
      <c r="CC1428" s="45">
        <f t="shared" si="34"/>
        <v>32</v>
      </c>
      <c r="CD1428" s="45">
        <f t="shared" si="35"/>
        <v>31</v>
      </c>
      <c r="CE1428" s="45">
        <f t="shared" si="36"/>
        <v>38</v>
      </c>
      <c r="CF1428" s="45">
        <f t="shared" si="37"/>
        <v>35</v>
      </c>
      <c r="CG1428" s="45">
        <f t="shared" si="38"/>
        <v>15</v>
      </c>
      <c r="CH1428" s="45">
        <f t="shared" si="39"/>
        <v>36</v>
      </c>
      <c r="CI1428" s="45">
        <f t="shared" si="40"/>
        <v>0.8</v>
      </c>
      <c r="CJ1428">
        <f t="shared" si="10"/>
        <v>19</v>
      </c>
      <c r="CK1428" s="45">
        <f t="shared" si="41"/>
        <v>35</v>
      </c>
      <c r="CM1428" s="40">
        <f>VLOOKUP(CB1428,'PROMIS 57 T-Score Conversions'!Q$3:R$35,2,TRUE)</f>
        <v>31.7</v>
      </c>
      <c r="CN1428" s="44" t="str">
        <f t="shared" si="20"/>
        <v>Moderate</v>
      </c>
      <c r="CO1428" s="40">
        <f>VLOOKUP(CC1428,'PROMIS 57 T-Score Conversions'!A$3:B$35,2,TRUE)</f>
        <v>70.8</v>
      </c>
      <c r="CP1428" s="39" t="str">
        <f t="shared" si="21"/>
        <v>Severe</v>
      </c>
      <c r="CQ1428" s="40">
        <f>VLOOKUP(CD1428,'PROMIS 57 T-Score Conversions'!E$3:F$35,2,TRUE)</f>
        <v>68.7</v>
      </c>
      <c r="CR1428" s="39" t="str">
        <f t="shared" si="22"/>
        <v>Moderate</v>
      </c>
      <c r="CS1428" s="40">
        <f>VLOOKUP(CE1428,'PROMIS 57 T-Score Conversions'!U$3:V$35,2,TRUE)</f>
        <v>72.4</v>
      </c>
      <c r="CT1428" s="39" t="str">
        <f t="shared" si="42"/>
        <v>Severe</v>
      </c>
      <c r="CU1428" s="40">
        <f>VLOOKUP(CF1428,'PROMIS 57 T-Score Conversions'!Y$3:Z$35,2,TRUE)</f>
        <v>66.1</v>
      </c>
      <c r="CV1428" s="39" t="str">
        <f t="shared" si="24"/>
        <v>Moderate</v>
      </c>
      <c r="CW1428" s="40">
        <f>vlookup(CG1428,'PROMIS 57 T-Score Conversions'!M$3:N$35,2,TRUE)</f>
        <v>36.2</v>
      </c>
      <c r="CX1428" s="39" t="str">
        <f t="shared" si="25"/>
        <v>Moderate</v>
      </c>
      <c r="CY1428" s="40">
        <f>VLOOKup(CH1428,'PROMIS 57 T-Score Conversions'!I$3:J$35,2,TRUE)</f>
        <v>70.1</v>
      </c>
      <c r="CZ1428" s="39" t="str">
        <f t="shared" si="26"/>
        <v>Severe</v>
      </c>
      <c r="DA1428" s="37">
        <f>VLOOKUP(CJ1428,'PROMIS 57 T-Score Conversions'!AC$3:AD$35,2,TRUE)</f>
        <v>36.36</v>
      </c>
      <c r="DB1428" s="44" t="str">
        <f t="shared" si="30"/>
        <v>Moderate</v>
      </c>
      <c r="DC1428" s="40">
        <f>VLOOKUP(CK1428,'PROMIS 57 T-Score Conversions'!AG$3:AH$35,2,TRUE)</f>
        <v>54.94</v>
      </c>
      <c r="DD1428" s="39" t="str">
        <f t="shared" si="31"/>
        <v>Normal</v>
      </c>
    </row>
    <row r="1429">
      <c r="A1429" t="b">
        <v>0</v>
      </c>
      <c r="B1429" t="b">
        <v>0</v>
      </c>
      <c r="C1429" s="20">
        <v>44355.62726553241</v>
      </c>
      <c r="D1429" s="1" t="s">
        <v>214</v>
      </c>
      <c r="E1429" s="1">
        <v>2602.0</v>
      </c>
      <c r="F1429" s="1">
        <v>3.0</v>
      </c>
      <c r="G1429" s="1">
        <v>2.0</v>
      </c>
      <c r="H1429" s="1">
        <v>2.0</v>
      </c>
      <c r="I1429" s="1">
        <v>3.0</v>
      </c>
      <c r="J1429" s="1">
        <v>2.0</v>
      </c>
      <c r="K1429" s="1">
        <v>3.0</v>
      </c>
      <c r="L1429" s="1">
        <v>2.0</v>
      </c>
      <c r="M1429" s="1">
        <v>2.0</v>
      </c>
      <c r="N1429" s="1">
        <v>3.0</v>
      </c>
      <c r="O1429" s="1">
        <v>4.0</v>
      </c>
      <c r="P1429" s="1">
        <v>3.0</v>
      </c>
      <c r="Q1429" s="1">
        <v>2.0</v>
      </c>
      <c r="R1429" s="1">
        <v>3.0</v>
      </c>
      <c r="S1429" s="1">
        <v>2.0</v>
      </c>
      <c r="T1429" s="1">
        <v>3.0</v>
      </c>
      <c r="U1429" s="1">
        <v>3.0</v>
      </c>
      <c r="V1429" s="1">
        <v>3.0</v>
      </c>
      <c r="W1429" s="1">
        <v>3.0</v>
      </c>
      <c r="X1429" s="1">
        <v>3.0</v>
      </c>
      <c r="Y1429" s="1">
        <v>4.0</v>
      </c>
      <c r="Z1429" s="1">
        <v>3.0</v>
      </c>
      <c r="AA1429" s="1">
        <v>3.0</v>
      </c>
      <c r="AB1429" s="1">
        <v>2.0</v>
      </c>
      <c r="AC1429" s="1">
        <v>3.0</v>
      </c>
      <c r="AD1429" s="1">
        <v>4.0</v>
      </c>
      <c r="AE1429" s="1">
        <v>4.0</v>
      </c>
      <c r="AF1429" s="1">
        <v>4.0</v>
      </c>
      <c r="AG1429" s="1">
        <v>4.0</v>
      </c>
      <c r="AH1429" s="1">
        <v>3.0</v>
      </c>
      <c r="AI1429" s="1">
        <v>4.0</v>
      </c>
      <c r="AJ1429" s="1">
        <v>4.0</v>
      </c>
      <c r="AK1429" s="1">
        <v>4.0</v>
      </c>
      <c r="AL1429" s="1">
        <v>4.0</v>
      </c>
      <c r="AM1429" s="1">
        <v>4.0</v>
      </c>
      <c r="AN1429" s="1">
        <v>4.0</v>
      </c>
      <c r="AO1429" s="1">
        <v>3.0</v>
      </c>
      <c r="AP1429" s="1">
        <v>4.0</v>
      </c>
      <c r="AQ1429" s="1">
        <v>3.0</v>
      </c>
      <c r="AR1429" s="1">
        <v>4.0</v>
      </c>
      <c r="AS1429" s="1">
        <v>5.0</v>
      </c>
      <c r="AT1429" s="1">
        <v>2.0</v>
      </c>
      <c r="AU1429" s="1">
        <v>2.0</v>
      </c>
      <c r="AV1429" s="1">
        <v>3.0</v>
      </c>
      <c r="AW1429" s="1">
        <v>2.0</v>
      </c>
      <c r="AX1429" s="1">
        <v>2.0</v>
      </c>
      <c r="AY1429" s="1">
        <v>2.0</v>
      </c>
      <c r="AZ1429" s="1">
        <v>1.0</v>
      </c>
      <c r="BA1429" s="1">
        <v>1.0</v>
      </c>
      <c r="BB1429" s="1">
        <v>4.0</v>
      </c>
      <c r="BC1429" s="1">
        <v>4.0</v>
      </c>
      <c r="BD1429" s="1">
        <v>4.0</v>
      </c>
      <c r="BE1429" s="1">
        <v>4.0</v>
      </c>
      <c r="BF1429" s="1">
        <v>3.0</v>
      </c>
      <c r="BG1429" s="1">
        <v>3.0</v>
      </c>
      <c r="BH1429" s="1">
        <v>4.0</v>
      </c>
      <c r="BI1429" s="1">
        <v>3.0</v>
      </c>
      <c r="BJ1429" s="1">
        <v>6.0</v>
      </c>
      <c r="BK1429" s="1">
        <v>2.0</v>
      </c>
      <c r="BL1429" s="1">
        <v>2.0</v>
      </c>
      <c r="BM1429" s="1">
        <v>2.0</v>
      </c>
      <c r="BN1429" s="1">
        <v>2.0</v>
      </c>
      <c r="BO1429" s="1">
        <v>2.0</v>
      </c>
      <c r="BP1429" s="1">
        <v>2.0</v>
      </c>
      <c r="BQ1429" s="1">
        <v>2.0</v>
      </c>
      <c r="BR1429" s="1">
        <v>2.0</v>
      </c>
      <c r="BS1429" s="1">
        <v>4.0</v>
      </c>
      <c r="BT1429" s="1">
        <v>4.0</v>
      </c>
      <c r="BU1429" s="1">
        <v>5.0</v>
      </c>
      <c r="BV1429" s="1">
        <v>5.0</v>
      </c>
      <c r="BW1429" s="1">
        <v>5.0</v>
      </c>
      <c r="BX1429" s="1">
        <v>4.0</v>
      </c>
      <c r="BY1429" s="1">
        <v>4.0</v>
      </c>
      <c r="BZ1429" s="1">
        <v>4.0</v>
      </c>
      <c r="CA1429" s="64">
        <f t="shared" si="32"/>
        <v>229</v>
      </c>
      <c r="CB1429" s="45">
        <f t="shared" si="33"/>
        <v>19</v>
      </c>
      <c r="CC1429" s="45">
        <f t="shared" si="34"/>
        <v>23</v>
      </c>
      <c r="CD1429" s="45">
        <f t="shared" si="35"/>
        <v>24</v>
      </c>
      <c r="CE1429" s="45">
        <f t="shared" si="36"/>
        <v>31</v>
      </c>
      <c r="CF1429" s="45">
        <f t="shared" si="37"/>
        <v>31</v>
      </c>
      <c r="CG1429" s="45">
        <f t="shared" si="38"/>
        <v>15</v>
      </c>
      <c r="CH1429" s="45">
        <f t="shared" si="39"/>
        <v>29</v>
      </c>
      <c r="CI1429" s="45">
        <f t="shared" si="40"/>
        <v>0.6</v>
      </c>
      <c r="CJ1429">
        <f t="shared" si="10"/>
        <v>16</v>
      </c>
      <c r="CK1429" s="45">
        <f t="shared" si="41"/>
        <v>35</v>
      </c>
      <c r="CM1429" s="40">
        <f>VLOOKUP(CB1429,'PROMIS 57 T-Score Conversions'!Q$3:R$35,2,TRUE)</f>
        <v>34.7</v>
      </c>
      <c r="CN1429" s="44" t="str">
        <f t="shared" si="20"/>
        <v>Moderate</v>
      </c>
      <c r="CO1429" s="40">
        <f>VLOOKUP(CC1429,'PROMIS 57 T-Score Conversions'!A$3:B$35,2,TRUE)</f>
        <v>61.4</v>
      </c>
      <c r="CP1429" s="39" t="str">
        <f t="shared" si="21"/>
        <v>Moderate</v>
      </c>
      <c r="CQ1429" s="40">
        <f>VLOOKUP(CD1429,'PROMIS 57 T-Score Conversions'!E$3:F$35,2,TRUE)</f>
        <v>62.1</v>
      </c>
      <c r="CR1429" s="39" t="str">
        <f t="shared" si="22"/>
        <v>Moderate</v>
      </c>
      <c r="CS1429" s="40">
        <f>VLOOKUP(CE1429,'PROMIS 57 T-Score Conversions'!U$3:V$35,2,TRUE)</f>
        <v>64.3</v>
      </c>
      <c r="CT1429" s="39" t="str">
        <f t="shared" si="42"/>
        <v>Moderate</v>
      </c>
      <c r="CU1429" s="40">
        <f>VLOOKUP(CF1429,'PROMIS 57 T-Score Conversions'!Y$3:Z$35,2,TRUE)</f>
        <v>61.5</v>
      </c>
      <c r="CV1429" s="39" t="str">
        <f t="shared" si="24"/>
        <v>Moderate</v>
      </c>
      <c r="CW1429" s="40">
        <f>vlookup(CG1429,'PROMIS 57 T-Score Conversions'!M$3:N$35,2,TRUE)</f>
        <v>36.2</v>
      </c>
      <c r="CX1429" s="39" t="str">
        <f t="shared" si="25"/>
        <v>Moderate</v>
      </c>
      <c r="CY1429" s="40">
        <f>VLOOKup(CH1429,'PROMIS 57 T-Score Conversions'!I$3:J$35,2,TRUE)</f>
        <v>64.8</v>
      </c>
      <c r="CZ1429" s="39" t="str">
        <f t="shared" si="26"/>
        <v>Moderate</v>
      </c>
      <c r="DA1429" s="37">
        <f>VLOOKUP(CJ1429,'PROMIS 57 T-Score Conversions'!AC$3:AD$35,2,TRUE)</f>
        <v>33.92</v>
      </c>
      <c r="DB1429" s="44" t="str">
        <f t="shared" si="30"/>
        <v>Moderate</v>
      </c>
      <c r="DC1429" s="40">
        <f>VLOOKUP(CK1429,'PROMIS 57 T-Score Conversions'!AG$3:AH$35,2,TRUE)</f>
        <v>54.94</v>
      </c>
      <c r="DD1429" s="39" t="str">
        <f t="shared" si="31"/>
        <v>Normal</v>
      </c>
    </row>
    <row r="1430">
      <c r="A1430" t="b">
        <v>0</v>
      </c>
      <c r="B1430" t="b">
        <v>0</v>
      </c>
      <c r="C1430" s="20">
        <v>44356.452159988425</v>
      </c>
      <c r="D1430" s="1" t="s">
        <v>492</v>
      </c>
      <c r="E1430" s="1">
        <v>2327.0</v>
      </c>
      <c r="F1430" s="1">
        <v>3.0</v>
      </c>
      <c r="G1430" s="1">
        <v>4.0</v>
      </c>
      <c r="H1430" s="1">
        <v>4.0</v>
      </c>
      <c r="I1430" s="1">
        <v>4.0</v>
      </c>
      <c r="J1430" s="1">
        <v>1.0</v>
      </c>
      <c r="K1430" s="1">
        <v>3.0</v>
      </c>
      <c r="L1430" s="1">
        <v>4.0</v>
      </c>
      <c r="M1430" s="1">
        <v>3.0</v>
      </c>
      <c r="N1430" s="1">
        <v>2.0</v>
      </c>
      <c r="O1430" s="1">
        <v>1.0</v>
      </c>
      <c r="P1430" s="1">
        <v>2.0</v>
      </c>
      <c r="Q1430" s="1">
        <v>2.0</v>
      </c>
      <c r="R1430" s="1">
        <v>1.0</v>
      </c>
      <c r="S1430" s="1">
        <v>1.0</v>
      </c>
      <c r="T1430" s="1">
        <v>1.0</v>
      </c>
      <c r="U1430" s="1">
        <v>3.0</v>
      </c>
      <c r="V1430" s="1">
        <v>1.0</v>
      </c>
      <c r="W1430" s="1">
        <v>2.0</v>
      </c>
      <c r="X1430" s="1">
        <v>1.0</v>
      </c>
      <c r="Y1430" s="1">
        <v>1.0</v>
      </c>
      <c r="Z1430" s="1">
        <v>1.0</v>
      </c>
      <c r="AA1430" s="1">
        <v>3.0</v>
      </c>
      <c r="AB1430" s="1">
        <v>2.0</v>
      </c>
      <c r="AC1430" s="1">
        <v>1.0</v>
      </c>
      <c r="AD1430" s="1">
        <v>5.0</v>
      </c>
      <c r="AE1430" s="1">
        <v>4.0</v>
      </c>
      <c r="AF1430" s="1">
        <v>4.0</v>
      </c>
      <c r="AG1430" s="1">
        <v>4.0</v>
      </c>
      <c r="AH1430" s="1">
        <v>4.0</v>
      </c>
      <c r="AI1430" s="1">
        <v>4.0</v>
      </c>
      <c r="AJ1430" s="1">
        <v>5.0</v>
      </c>
      <c r="AK1430" s="1">
        <v>4.0</v>
      </c>
      <c r="AL1430" s="1">
        <v>1.0</v>
      </c>
      <c r="AM1430" s="1">
        <v>5.0</v>
      </c>
      <c r="AN1430" s="1">
        <v>1.0</v>
      </c>
      <c r="AO1430" s="1">
        <v>1.0</v>
      </c>
      <c r="AP1430" s="1">
        <v>1.0</v>
      </c>
      <c r="AQ1430" s="1">
        <v>1.0</v>
      </c>
      <c r="AR1430" s="1">
        <v>1.0</v>
      </c>
      <c r="AS1430" s="1">
        <v>5.0</v>
      </c>
      <c r="AT1430" s="1">
        <v>2.0</v>
      </c>
      <c r="AU1430" s="1">
        <v>2.0</v>
      </c>
      <c r="AV1430" s="1">
        <v>2.0</v>
      </c>
      <c r="AW1430" s="1">
        <v>2.0</v>
      </c>
      <c r="AX1430" s="1">
        <v>2.0</v>
      </c>
      <c r="AY1430" s="1">
        <v>2.0</v>
      </c>
      <c r="AZ1430" s="1">
        <v>2.0</v>
      </c>
      <c r="BA1430" s="1">
        <v>2.0</v>
      </c>
      <c r="BB1430" s="1">
        <v>4.0</v>
      </c>
      <c r="BC1430" s="1">
        <v>4.0</v>
      </c>
      <c r="BD1430" s="1">
        <v>4.0</v>
      </c>
      <c r="BE1430" s="1">
        <v>4.0</v>
      </c>
      <c r="BF1430" s="1">
        <v>4.0</v>
      </c>
      <c r="BG1430" s="1">
        <v>4.0</v>
      </c>
      <c r="BH1430" s="1">
        <v>4.0</v>
      </c>
      <c r="BI1430" s="1">
        <v>4.0</v>
      </c>
      <c r="BJ1430" s="1">
        <v>7.0</v>
      </c>
      <c r="BK1430" s="1">
        <v>2.0</v>
      </c>
      <c r="BL1430" s="1">
        <v>2.0</v>
      </c>
      <c r="BM1430" s="1">
        <v>1.0</v>
      </c>
      <c r="BN1430" s="1">
        <v>3.0</v>
      </c>
      <c r="BO1430" s="1">
        <v>2.0</v>
      </c>
      <c r="BP1430" s="1">
        <v>1.0</v>
      </c>
      <c r="BQ1430" s="1">
        <v>1.0</v>
      </c>
      <c r="BR1430" s="1">
        <v>1.0</v>
      </c>
      <c r="BS1430" s="1">
        <v>5.0</v>
      </c>
      <c r="BT1430" s="1">
        <v>5.0</v>
      </c>
      <c r="BU1430" s="1">
        <v>5.0</v>
      </c>
      <c r="BV1430" s="1">
        <v>5.0</v>
      </c>
      <c r="BW1430" s="1">
        <v>5.0</v>
      </c>
      <c r="BX1430" s="1">
        <v>5.0</v>
      </c>
      <c r="BY1430" s="1">
        <v>5.0</v>
      </c>
      <c r="BZ1430" s="1">
        <v>5.0</v>
      </c>
      <c r="CA1430" s="64">
        <f t="shared" si="32"/>
        <v>209</v>
      </c>
      <c r="CB1430" s="45">
        <f t="shared" si="33"/>
        <v>26</v>
      </c>
      <c r="CC1430" s="45">
        <f t="shared" si="34"/>
        <v>13</v>
      </c>
      <c r="CD1430" s="45">
        <f t="shared" si="35"/>
        <v>12</v>
      </c>
      <c r="CE1430" s="45">
        <f t="shared" si="36"/>
        <v>34</v>
      </c>
      <c r="CF1430" s="45">
        <f t="shared" si="37"/>
        <v>16</v>
      </c>
      <c r="CG1430" s="45">
        <f t="shared" si="38"/>
        <v>16</v>
      </c>
      <c r="CH1430" s="45">
        <f t="shared" si="39"/>
        <v>32</v>
      </c>
      <c r="CI1430" s="45">
        <f t="shared" si="40"/>
        <v>0.7</v>
      </c>
      <c r="CJ1430">
        <f t="shared" si="10"/>
        <v>13</v>
      </c>
      <c r="CK1430" s="45">
        <f t="shared" si="41"/>
        <v>40</v>
      </c>
      <c r="CM1430" s="40">
        <f>VLOOKUP(CB1430,'PROMIS 57 T-Score Conversions'!Q$3:R$35,2,TRUE)</f>
        <v>39.5</v>
      </c>
      <c r="CN1430" s="44" t="str">
        <f t="shared" si="20"/>
        <v>Moderate</v>
      </c>
      <c r="CO1430" s="40">
        <f>VLOOKUP(CC1430,'PROMIS 57 T-Score Conversions'!A$3:B$35,2,TRUE)</f>
        <v>50.8</v>
      </c>
      <c r="CP1430" s="39" t="str">
        <f t="shared" si="21"/>
        <v>Mild</v>
      </c>
      <c r="CQ1430" s="40">
        <f>VLOOKUP(CD1430,'PROMIS 57 T-Score Conversions'!E$3:F$35,2,TRUE)</f>
        <v>50.9</v>
      </c>
      <c r="CR1430" s="39" t="str">
        <f t="shared" si="22"/>
        <v>Normal</v>
      </c>
      <c r="CS1430" s="40">
        <f>VLOOKUP(CE1430,'PROMIS 57 T-Score Conversions'!U$3:V$35,2,TRUE)</f>
        <v>67.5</v>
      </c>
      <c r="CT1430" s="39" t="str">
        <f t="shared" si="42"/>
        <v>Moderate</v>
      </c>
      <c r="CU1430" s="40">
        <f>VLOOKUP(CF1430,'PROMIS 57 T-Score Conversions'!Y$3:Z$35,2,TRUE)</f>
        <v>45.5</v>
      </c>
      <c r="CV1430" s="39" t="str">
        <f t="shared" si="24"/>
        <v>Normal</v>
      </c>
      <c r="CW1430" s="40">
        <f>vlookup(CG1430,'PROMIS 57 T-Score Conversions'!M$3:N$35,2,TRUE)</f>
        <v>36.9</v>
      </c>
      <c r="CX1430" s="39" t="str">
        <f t="shared" si="25"/>
        <v>Moderate</v>
      </c>
      <c r="CY1430" s="40">
        <f>VLOOKup(CH1430,'PROMIS 57 T-Score Conversions'!I$3:J$35,2,TRUE)</f>
        <v>66.9</v>
      </c>
      <c r="CZ1430" s="39" t="str">
        <f t="shared" si="26"/>
        <v>Moderate</v>
      </c>
      <c r="DA1430" s="37">
        <f>VLOOKUP(CJ1430,'PROMIS 57 T-Score Conversions'!AC$3:AD$35,2,TRUE)</f>
        <v>31.18</v>
      </c>
      <c r="DB1430" s="44" t="str">
        <f t="shared" si="30"/>
        <v>Moderate</v>
      </c>
      <c r="DC1430" s="40">
        <f>VLOOKUP(CK1430,'PROMIS 57 T-Score Conversions'!AG$3:AH$35,2,TRUE)</f>
        <v>67.09</v>
      </c>
      <c r="DD1430" s="39" t="str">
        <f t="shared" si="31"/>
        <v>Moderate</v>
      </c>
    </row>
    <row r="1431">
      <c r="A1431" t="b">
        <v>0</v>
      </c>
      <c r="B1431" t="b">
        <v>0</v>
      </c>
      <c r="C1431" s="20">
        <v>44356.71770796296</v>
      </c>
      <c r="D1431" s="1" t="s">
        <v>589</v>
      </c>
      <c r="E1431" s="1">
        <v>2265.0</v>
      </c>
      <c r="F1431" s="1">
        <v>3.0</v>
      </c>
      <c r="G1431" s="1">
        <v>4.0</v>
      </c>
      <c r="H1431" s="1">
        <v>5.0</v>
      </c>
      <c r="I1431" s="1">
        <v>2.0</v>
      </c>
      <c r="J1431" s="1">
        <v>1.0</v>
      </c>
      <c r="K1431" s="1">
        <v>4.0</v>
      </c>
      <c r="L1431" s="1">
        <v>3.0</v>
      </c>
      <c r="M1431" s="1">
        <v>3.0</v>
      </c>
      <c r="N1431" s="1">
        <v>4.0</v>
      </c>
      <c r="O1431" s="1">
        <v>4.0</v>
      </c>
      <c r="P1431" s="1">
        <v>5.0</v>
      </c>
      <c r="Q1431" s="1">
        <v>5.0</v>
      </c>
      <c r="R1431" s="1">
        <v>5.0</v>
      </c>
      <c r="S1431" s="1">
        <v>5.0</v>
      </c>
      <c r="T1431" s="1">
        <v>5.0</v>
      </c>
      <c r="U1431" s="1">
        <v>5.0</v>
      </c>
      <c r="V1431" s="1">
        <v>4.0</v>
      </c>
      <c r="W1431" s="1">
        <v>5.0</v>
      </c>
      <c r="X1431" s="1">
        <v>4.0</v>
      </c>
      <c r="Y1431" s="1">
        <v>4.0</v>
      </c>
      <c r="Z1431" s="1">
        <v>4.0</v>
      </c>
      <c r="AA1431" s="1">
        <v>5.0</v>
      </c>
      <c r="AB1431" s="1">
        <v>4.0</v>
      </c>
      <c r="AC1431" s="1">
        <v>4.0</v>
      </c>
      <c r="AD1431" s="1">
        <v>4.0</v>
      </c>
      <c r="AE1431" s="1">
        <v>4.0</v>
      </c>
      <c r="AF1431" s="1">
        <v>4.0</v>
      </c>
      <c r="AG1431" s="1">
        <v>5.0</v>
      </c>
      <c r="AH1431" s="1">
        <v>5.0</v>
      </c>
      <c r="AI1431" s="1">
        <v>5.0</v>
      </c>
      <c r="AJ1431" s="1">
        <v>5.0</v>
      </c>
      <c r="AK1431" s="1">
        <v>5.0</v>
      </c>
      <c r="AL1431" s="1">
        <v>3.0</v>
      </c>
      <c r="AM1431" s="1">
        <v>5.0</v>
      </c>
      <c r="AN1431" s="1">
        <v>5.0</v>
      </c>
      <c r="AO1431" s="1">
        <v>5.0</v>
      </c>
      <c r="AP1431" s="1">
        <v>5.0</v>
      </c>
      <c r="AQ1431" s="1">
        <v>4.0</v>
      </c>
      <c r="AR1431" s="1">
        <v>5.0</v>
      </c>
      <c r="AS1431" s="1">
        <v>1.0</v>
      </c>
      <c r="AT1431" s="1">
        <v>2.0</v>
      </c>
      <c r="AU1431" s="1">
        <v>2.0</v>
      </c>
      <c r="AV1431" s="1">
        <v>1.0</v>
      </c>
      <c r="AW1431" s="1">
        <v>1.0</v>
      </c>
      <c r="AX1431" s="1">
        <v>2.0</v>
      </c>
      <c r="AY1431" s="1">
        <v>1.0</v>
      </c>
      <c r="AZ1431" s="1">
        <v>3.0</v>
      </c>
      <c r="BA1431" s="1">
        <v>1.0</v>
      </c>
      <c r="BB1431" s="1">
        <v>5.0</v>
      </c>
      <c r="BC1431" s="1">
        <v>5.0</v>
      </c>
      <c r="BD1431" s="1">
        <v>5.0</v>
      </c>
      <c r="BE1431" s="1">
        <v>5.0</v>
      </c>
      <c r="BF1431" s="1">
        <v>5.0</v>
      </c>
      <c r="BG1431" s="1">
        <v>4.0</v>
      </c>
      <c r="BH1431" s="1">
        <v>5.0</v>
      </c>
      <c r="BI1431" s="1">
        <v>5.0</v>
      </c>
      <c r="BJ1431" s="1">
        <v>8.0</v>
      </c>
      <c r="BK1431" s="1">
        <v>1.0</v>
      </c>
      <c r="BL1431" s="1">
        <v>1.0</v>
      </c>
      <c r="BM1431" s="1">
        <v>1.0</v>
      </c>
      <c r="BN1431" s="1">
        <v>1.0</v>
      </c>
      <c r="BO1431" s="1">
        <v>1.0</v>
      </c>
      <c r="BP1431" s="1">
        <v>1.0</v>
      </c>
      <c r="BQ1431" s="1">
        <v>1.0</v>
      </c>
      <c r="BR1431" s="1">
        <v>1.0</v>
      </c>
      <c r="BS1431" s="1">
        <v>5.0</v>
      </c>
      <c r="BT1431" s="1">
        <v>5.0</v>
      </c>
      <c r="BU1431" s="1">
        <v>5.0</v>
      </c>
      <c r="BV1431" s="1">
        <v>5.0</v>
      </c>
      <c r="BW1431" s="1">
        <v>5.0</v>
      </c>
      <c r="BX1431" s="1">
        <v>5.0</v>
      </c>
      <c r="BY1431" s="1">
        <v>2.0</v>
      </c>
      <c r="BZ1431" s="1">
        <v>5.0</v>
      </c>
      <c r="CA1431" s="64">
        <f t="shared" si="32"/>
        <v>272</v>
      </c>
      <c r="CB1431" s="45">
        <f t="shared" si="33"/>
        <v>25</v>
      </c>
      <c r="CC1431" s="45">
        <f t="shared" si="34"/>
        <v>38</v>
      </c>
      <c r="CD1431" s="45">
        <f t="shared" si="35"/>
        <v>34</v>
      </c>
      <c r="CE1431" s="45">
        <f t="shared" si="36"/>
        <v>37</v>
      </c>
      <c r="CF1431" s="45">
        <f t="shared" si="37"/>
        <v>33</v>
      </c>
      <c r="CG1431" s="45">
        <f t="shared" si="38"/>
        <v>13</v>
      </c>
      <c r="CH1431" s="45">
        <f t="shared" si="39"/>
        <v>39</v>
      </c>
      <c r="CI1431" s="45">
        <f t="shared" si="40"/>
        <v>0.8</v>
      </c>
      <c r="CJ1431">
        <f t="shared" si="10"/>
        <v>8</v>
      </c>
      <c r="CK1431" s="45">
        <f t="shared" si="41"/>
        <v>37</v>
      </c>
      <c r="CM1431" s="40">
        <f>VLOOKUP(CB1431,'PROMIS 57 T-Score Conversions'!Q$3:R$35,2,TRUE)</f>
        <v>38.8</v>
      </c>
      <c r="CN1431" s="44" t="str">
        <f t="shared" si="20"/>
        <v>Moderate</v>
      </c>
      <c r="CO1431" s="40">
        <f>VLOOKUP(CC1431,'PROMIS 57 T-Score Conversions'!A$3:B$35,2,TRUE)</f>
        <v>78.2</v>
      </c>
      <c r="CP1431" s="39" t="str">
        <f t="shared" si="21"/>
        <v>Severe</v>
      </c>
      <c r="CQ1431" s="40">
        <f>VLOOKUP(CD1431,'PROMIS 57 T-Score Conversions'!E$3:F$35,2,TRUE)</f>
        <v>71.7</v>
      </c>
      <c r="CR1431" s="39" t="str">
        <f t="shared" si="22"/>
        <v>Severe</v>
      </c>
      <c r="CS1431" s="40">
        <f>VLOOKUP(CE1431,'PROMIS 57 T-Score Conversions'!U$3:V$35,2,TRUE)</f>
        <v>71</v>
      </c>
      <c r="CT1431" s="39" t="str">
        <f t="shared" si="42"/>
        <v>Severe</v>
      </c>
      <c r="CU1431" s="40">
        <f>VLOOKUP(CF1431,'PROMIS 57 T-Score Conversions'!Y$3:Z$35,2,TRUE)</f>
        <v>63.7</v>
      </c>
      <c r="CV1431" s="39" t="str">
        <f t="shared" si="24"/>
        <v>Moderate</v>
      </c>
      <c r="CW1431" s="40">
        <f>vlookup(CG1431,'PROMIS 57 T-Score Conversions'!M$3:N$35,2,TRUE)</f>
        <v>34.5</v>
      </c>
      <c r="CX1431" s="39" t="str">
        <f t="shared" si="25"/>
        <v>Moderate</v>
      </c>
      <c r="CY1431" s="40">
        <f>VLOOKup(CH1431,'PROMIS 57 T-Score Conversions'!I$3:J$35,2,TRUE)</f>
        <v>73.5</v>
      </c>
      <c r="CZ1431" s="39" t="str">
        <f t="shared" si="26"/>
        <v>Severe</v>
      </c>
      <c r="DA1431" s="37">
        <f>VLOOKUP(CJ1431,'PROMIS 57 T-Score Conversions'!AC$3:AD$35,2,TRUE)</f>
        <v>22.41</v>
      </c>
      <c r="DB1431" s="44" t="str">
        <f t="shared" si="30"/>
        <v>Severe</v>
      </c>
      <c r="DC1431" s="40">
        <f>VLOOKUP(CK1431,'PROMIS 57 T-Score Conversions'!AG$3:AH$35,2,TRUE)</f>
        <v>58.03</v>
      </c>
      <c r="DD1431" s="39" t="str">
        <f t="shared" si="31"/>
        <v>Mild</v>
      </c>
    </row>
    <row r="1432">
      <c r="A1432" t="b">
        <v>0</v>
      </c>
      <c r="B1432" t="b">
        <v>0</v>
      </c>
      <c r="C1432" s="20">
        <v>44358.43891408565</v>
      </c>
      <c r="D1432" s="1" t="s">
        <v>569</v>
      </c>
      <c r="E1432" s="1">
        <v>2424.0</v>
      </c>
      <c r="F1432" s="1">
        <v>3.0</v>
      </c>
      <c r="G1432" s="1">
        <v>4.0</v>
      </c>
      <c r="H1432" s="1">
        <v>4.0</v>
      </c>
      <c r="I1432" s="1">
        <v>3.0</v>
      </c>
      <c r="J1432" s="1">
        <v>1.0</v>
      </c>
      <c r="K1432" s="1">
        <v>3.0</v>
      </c>
      <c r="L1432" s="1">
        <v>4.0</v>
      </c>
      <c r="M1432" s="1">
        <v>3.0</v>
      </c>
      <c r="N1432" s="1">
        <v>2.0</v>
      </c>
      <c r="O1432" s="1">
        <v>2.0</v>
      </c>
      <c r="P1432" s="1">
        <v>2.0</v>
      </c>
      <c r="Q1432" s="1">
        <v>3.0</v>
      </c>
      <c r="R1432" s="1">
        <v>2.0</v>
      </c>
      <c r="S1432" s="1">
        <v>1.0</v>
      </c>
      <c r="T1432" s="1">
        <v>2.0</v>
      </c>
      <c r="U1432" s="1">
        <v>3.0</v>
      </c>
      <c r="V1432" s="1">
        <v>1.0</v>
      </c>
      <c r="W1432" s="1">
        <v>2.0</v>
      </c>
      <c r="X1432" s="1">
        <v>1.0</v>
      </c>
      <c r="Y1432" s="1">
        <v>2.0</v>
      </c>
      <c r="Z1432" s="1">
        <v>1.0</v>
      </c>
      <c r="AA1432" s="1">
        <v>1.0</v>
      </c>
      <c r="AB1432" s="1">
        <v>1.0</v>
      </c>
      <c r="AC1432" s="1">
        <v>1.0</v>
      </c>
      <c r="AD1432" s="1">
        <v>5.0</v>
      </c>
      <c r="AE1432" s="1">
        <v>3.0</v>
      </c>
      <c r="AF1432" s="1">
        <v>4.0</v>
      </c>
      <c r="AG1432" s="1">
        <v>4.0</v>
      </c>
      <c r="AH1432" s="1">
        <v>5.0</v>
      </c>
      <c r="AI1432" s="1">
        <v>3.0</v>
      </c>
      <c r="AJ1432" s="1">
        <v>5.0</v>
      </c>
      <c r="AK1432" s="1">
        <v>3.0</v>
      </c>
      <c r="AL1432" s="1">
        <v>3.0</v>
      </c>
      <c r="AM1432" s="1">
        <v>4.0</v>
      </c>
      <c r="AN1432" s="1">
        <v>3.0</v>
      </c>
      <c r="AO1432" s="1">
        <v>3.0</v>
      </c>
      <c r="AP1432" s="1">
        <v>3.0</v>
      </c>
      <c r="AQ1432" s="1">
        <v>2.0</v>
      </c>
      <c r="AR1432" s="1">
        <v>1.0</v>
      </c>
      <c r="AS1432" s="1">
        <v>4.0</v>
      </c>
      <c r="AT1432" s="1">
        <v>2.0</v>
      </c>
      <c r="AU1432" s="1">
        <v>1.0</v>
      </c>
      <c r="AV1432" s="1">
        <v>2.0</v>
      </c>
      <c r="AW1432" s="1">
        <v>1.0</v>
      </c>
      <c r="AX1432" s="1">
        <v>2.0</v>
      </c>
      <c r="AY1432" s="1">
        <v>2.0</v>
      </c>
      <c r="AZ1432" s="1">
        <v>1.0</v>
      </c>
      <c r="BA1432" s="1">
        <v>1.0</v>
      </c>
      <c r="BB1432" s="1">
        <v>3.0</v>
      </c>
      <c r="BC1432" s="1">
        <v>3.0</v>
      </c>
      <c r="BD1432" s="1">
        <v>4.0</v>
      </c>
      <c r="BE1432" s="1">
        <v>2.0</v>
      </c>
      <c r="BF1432" s="1">
        <v>3.0</v>
      </c>
      <c r="BG1432" s="1">
        <v>3.0</v>
      </c>
      <c r="BH1432" s="1">
        <v>4.0</v>
      </c>
      <c r="BI1432" s="1">
        <v>4.0</v>
      </c>
      <c r="BJ1432" s="1">
        <v>3.0</v>
      </c>
      <c r="BK1432" s="1">
        <v>1.0</v>
      </c>
      <c r="BL1432" s="1">
        <v>2.0</v>
      </c>
      <c r="BM1432" s="1">
        <v>1.0</v>
      </c>
      <c r="BN1432" s="1">
        <v>2.0</v>
      </c>
      <c r="BO1432" s="1">
        <v>2.0</v>
      </c>
      <c r="BP1432" s="1">
        <v>1.0</v>
      </c>
      <c r="BQ1432" s="1">
        <v>1.0</v>
      </c>
      <c r="BR1432" s="1">
        <v>2.0</v>
      </c>
      <c r="BS1432" s="1">
        <v>5.0</v>
      </c>
      <c r="BT1432" s="1">
        <v>5.0</v>
      </c>
      <c r="BU1432" s="1">
        <v>4.0</v>
      </c>
      <c r="BV1432" s="1">
        <v>4.0</v>
      </c>
      <c r="BW1432" s="1">
        <v>4.0</v>
      </c>
      <c r="BX1432" s="1">
        <v>4.0</v>
      </c>
      <c r="BY1432" s="1">
        <v>3.0</v>
      </c>
      <c r="BZ1432" s="1">
        <v>4.0</v>
      </c>
      <c r="CA1432" s="64">
        <f t="shared" si="32"/>
        <v>193</v>
      </c>
      <c r="CB1432" s="45">
        <f t="shared" si="33"/>
        <v>25</v>
      </c>
      <c r="CC1432" s="45">
        <f t="shared" si="34"/>
        <v>17</v>
      </c>
      <c r="CD1432" s="45">
        <f t="shared" si="35"/>
        <v>10</v>
      </c>
      <c r="CE1432" s="45">
        <f t="shared" si="36"/>
        <v>32</v>
      </c>
      <c r="CF1432" s="45">
        <f t="shared" si="37"/>
        <v>23</v>
      </c>
      <c r="CG1432" s="45">
        <f t="shared" si="38"/>
        <v>12</v>
      </c>
      <c r="CH1432" s="45">
        <f t="shared" si="39"/>
        <v>26</v>
      </c>
      <c r="CI1432" s="45">
        <f t="shared" si="40"/>
        <v>0.3</v>
      </c>
      <c r="CJ1432">
        <f t="shared" si="10"/>
        <v>12</v>
      </c>
      <c r="CK1432" s="45">
        <f t="shared" si="41"/>
        <v>33</v>
      </c>
      <c r="CM1432" s="40">
        <f>VLOOKUP(CB1432,'PROMIS 57 T-Score Conversions'!Q$3:R$35,2,TRUE)</f>
        <v>38.8</v>
      </c>
      <c r="CN1432" s="44" t="str">
        <f t="shared" si="20"/>
        <v>Moderate</v>
      </c>
      <c r="CO1432" s="40">
        <f>VLOOKUP(CC1432,'PROMIS 57 T-Score Conversions'!A$3:B$35,2,TRUE)</f>
        <v>55.4</v>
      </c>
      <c r="CP1432" s="39" t="str">
        <f t="shared" si="21"/>
        <v>Moderate</v>
      </c>
      <c r="CQ1432" s="40">
        <f>VLOOKUP(CD1432,'PROMIS 57 T-Score Conversions'!E$3:F$35,2,TRUE)</f>
        <v>47.5</v>
      </c>
      <c r="CR1432" s="39" t="str">
        <f t="shared" si="22"/>
        <v>Normal</v>
      </c>
      <c r="CS1432" s="40">
        <f>VLOOKUP(CE1432,'PROMIS 57 T-Score Conversions'!U$3:V$35,2,TRUE)</f>
        <v>65.3</v>
      </c>
      <c r="CT1432" s="39" t="str">
        <f t="shared" si="42"/>
        <v>Moderate</v>
      </c>
      <c r="CU1432" s="40">
        <f>VLOOKUP(CF1432,'PROMIS 57 T-Score Conversions'!Y$3:Z$35,2,TRUE)</f>
        <v>53.3</v>
      </c>
      <c r="CV1432" s="39" t="str">
        <f t="shared" si="24"/>
        <v>Normal</v>
      </c>
      <c r="CW1432" s="40">
        <f>vlookup(CG1432,'PROMIS 57 T-Score Conversions'!M$3:N$35,2,TRUE)</f>
        <v>33.6</v>
      </c>
      <c r="CX1432" s="39" t="str">
        <f t="shared" si="25"/>
        <v>Moderate</v>
      </c>
      <c r="CY1432" s="40">
        <f>VLOOKup(CH1432,'PROMIS 57 T-Score Conversions'!I$3:J$35,2,TRUE)</f>
        <v>62.8</v>
      </c>
      <c r="CZ1432" s="39" t="str">
        <f t="shared" si="26"/>
        <v>Moderate</v>
      </c>
      <c r="DA1432" s="37">
        <f>VLOOKUP(CJ1432,'PROMIS 57 T-Score Conversions'!AC$3:AD$35,2,TRUE)</f>
        <v>30.11</v>
      </c>
      <c r="DB1432" s="44" t="str">
        <f t="shared" si="30"/>
        <v>Moderate</v>
      </c>
      <c r="DC1432" s="40">
        <f>VLOOKUP(CK1432,'PROMIS 57 T-Score Conversions'!AG$3:AH$35,2,TRUE)</f>
        <v>52.42</v>
      </c>
      <c r="DD1432" s="39" t="str">
        <f t="shared" si="31"/>
        <v>Normal</v>
      </c>
    </row>
    <row r="1433">
      <c r="A1433" t="b">
        <v>0</v>
      </c>
      <c r="B1433" t="b">
        <v>0</v>
      </c>
      <c r="C1433" s="20">
        <v>44358.63465006945</v>
      </c>
      <c r="D1433" s="1" t="s">
        <v>532</v>
      </c>
      <c r="E1433" s="1">
        <v>2272.0</v>
      </c>
      <c r="F1433" s="1">
        <v>3.0</v>
      </c>
      <c r="G1433" s="1">
        <v>3.0</v>
      </c>
      <c r="H1433" s="1">
        <v>4.0</v>
      </c>
      <c r="I1433" s="1">
        <v>3.0</v>
      </c>
      <c r="J1433" s="1">
        <v>3.0</v>
      </c>
      <c r="K1433" s="1">
        <v>3.0</v>
      </c>
      <c r="L1433" s="1">
        <v>3.0</v>
      </c>
      <c r="M1433" s="1">
        <v>3.0</v>
      </c>
      <c r="N1433" s="1">
        <v>3.0</v>
      </c>
      <c r="O1433" s="1">
        <v>3.0</v>
      </c>
      <c r="P1433" s="1">
        <v>3.0</v>
      </c>
      <c r="Q1433" s="1">
        <v>3.0</v>
      </c>
      <c r="R1433" s="1">
        <v>3.0</v>
      </c>
      <c r="S1433" s="1">
        <v>3.0</v>
      </c>
      <c r="T1433" s="1">
        <v>3.0</v>
      </c>
      <c r="U1433" s="1">
        <v>3.0</v>
      </c>
      <c r="V1433" s="1">
        <v>3.0</v>
      </c>
      <c r="W1433" s="1">
        <v>3.0</v>
      </c>
      <c r="X1433" s="1">
        <v>3.0</v>
      </c>
      <c r="Y1433" s="1">
        <v>3.0</v>
      </c>
      <c r="Z1433" s="1">
        <v>3.0</v>
      </c>
      <c r="AA1433" s="1">
        <v>3.0</v>
      </c>
      <c r="AB1433" s="1">
        <v>3.0</v>
      </c>
      <c r="AC1433" s="1">
        <v>3.0</v>
      </c>
      <c r="AD1433" s="1">
        <v>3.0</v>
      </c>
      <c r="AE1433" s="1">
        <v>3.0</v>
      </c>
      <c r="AF1433" s="1">
        <v>3.0</v>
      </c>
      <c r="AG1433" s="1">
        <v>3.0</v>
      </c>
      <c r="AH1433" s="1">
        <v>3.0</v>
      </c>
      <c r="AI1433" s="1">
        <v>3.0</v>
      </c>
      <c r="AJ1433" s="1">
        <v>3.0</v>
      </c>
      <c r="AK1433" s="1">
        <v>3.0</v>
      </c>
      <c r="AL1433" s="1">
        <v>3.0</v>
      </c>
      <c r="AM1433" s="1">
        <v>3.0</v>
      </c>
      <c r="AN1433" s="1">
        <v>3.0</v>
      </c>
      <c r="AO1433" s="1">
        <v>3.0</v>
      </c>
      <c r="AP1433" s="1">
        <v>3.0</v>
      </c>
      <c r="AQ1433" s="1">
        <v>3.0</v>
      </c>
      <c r="AR1433" s="1">
        <v>3.0</v>
      </c>
      <c r="AS1433" s="1">
        <v>3.0</v>
      </c>
      <c r="AT1433" s="1">
        <v>3.0</v>
      </c>
      <c r="AU1433" s="1">
        <v>3.0</v>
      </c>
      <c r="AV1433" s="1">
        <v>3.0</v>
      </c>
      <c r="AW1433" s="1">
        <v>3.0</v>
      </c>
      <c r="AX1433" s="1">
        <v>3.0</v>
      </c>
      <c r="AY1433" s="1">
        <v>3.0</v>
      </c>
      <c r="AZ1433" s="1">
        <v>3.0</v>
      </c>
      <c r="BA1433" s="1">
        <v>3.0</v>
      </c>
      <c r="BB1433" s="1">
        <v>3.0</v>
      </c>
      <c r="BC1433" s="1">
        <v>3.0</v>
      </c>
      <c r="BD1433" s="1">
        <v>3.0</v>
      </c>
      <c r="BE1433" s="1">
        <v>3.0</v>
      </c>
      <c r="BF1433" s="1">
        <v>3.0</v>
      </c>
      <c r="BG1433" s="1">
        <v>3.0</v>
      </c>
      <c r="BH1433" s="1">
        <v>3.0</v>
      </c>
      <c r="BI1433" s="1">
        <v>3.0</v>
      </c>
      <c r="BJ1433" s="1">
        <v>3.0</v>
      </c>
      <c r="BK1433" s="1">
        <v>3.0</v>
      </c>
      <c r="BL1433" s="1">
        <v>3.0</v>
      </c>
      <c r="BM1433" s="1">
        <v>3.0</v>
      </c>
      <c r="BN1433" s="1">
        <v>3.0</v>
      </c>
      <c r="BO1433" s="1">
        <v>3.0</v>
      </c>
      <c r="BP1433" s="1">
        <v>3.0</v>
      </c>
      <c r="BQ1433" s="1">
        <v>3.0</v>
      </c>
      <c r="BR1433" s="1">
        <v>3.0</v>
      </c>
      <c r="BS1433" s="1">
        <v>3.0</v>
      </c>
      <c r="BT1433" s="1">
        <v>3.0</v>
      </c>
      <c r="BU1433" s="1">
        <v>3.0</v>
      </c>
      <c r="BV1433" s="1">
        <v>3.0</v>
      </c>
      <c r="BW1433" s="1">
        <v>3.0</v>
      </c>
      <c r="BX1433" s="1">
        <v>3.0</v>
      </c>
      <c r="BY1433" s="1">
        <v>3.0</v>
      </c>
      <c r="BZ1433" s="1">
        <v>3.0</v>
      </c>
      <c r="CA1433" s="64">
        <f t="shared" si="32"/>
        <v>220</v>
      </c>
      <c r="CB1433" s="45">
        <f t="shared" si="33"/>
        <v>25</v>
      </c>
      <c r="CC1433" s="45">
        <f t="shared" si="34"/>
        <v>24</v>
      </c>
      <c r="CD1433" s="45">
        <f t="shared" si="35"/>
        <v>24</v>
      </c>
      <c r="CE1433" s="45">
        <f t="shared" si="36"/>
        <v>24</v>
      </c>
      <c r="CF1433" s="45">
        <f t="shared" si="37"/>
        <v>24</v>
      </c>
      <c r="CG1433" s="45">
        <f t="shared" si="38"/>
        <v>24</v>
      </c>
      <c r="CH1433" s="45">
        <f t="shared" si="39"/>
        <v>24</v>
      </c>
      <c r="CI1433" s="45">
        <f t="shared" si="40"/>
        <v>0.3</v>
      </c>
      <c r="CJ1433">
        <f t="shared" si="10"/>
        <v>24</v>
      </c>
      <c r="CK1433" s="45">
        <f t="shared" si="41"/>
        <v>24</v>
      </c>
      <c r="CM1433" s="40">
        <f>VLOOKUP(CB1433,'PROMIS 57 T-Score Conversions'!Q$3:R$35,2,TRUE)</f>
        <v>38.8</v>
      </c>
      <c r="CN1433" s="44" t="str">
        <f t="shared" si="20"/>
        <v>Moderate</v>
      </c>
      <c r="CO1433" s="40">
        <f>VLOOKUP(CC1433,'PROMIS 57 T-Score Conversions'!A$3:B$35,2,TRUE)</f>
        <v>62.5</v>
      </c>
      <c r="CP1433" s="39" t="str">
        <f t="shared" si="21"/>
        <v>Moderate</v>
      </c>
      <c r="CQ1433" s="40">
        <f>VLOOKUP(CD1433,'PROMIS 57 T-Score Conversions'!E$3:F$35,2,TRUE)</f>
        <v>62.1</v>
      </c>
      <c r="CR1433" s="39" t="str">
        <f t="shared" si="22"/>
        <v>Moderate</v>
      </c>
      <c r="CS1433" s="40">
        <f>VLOOKUP(CE1433,'PROMIS 57 T-Score Conversions'!U$3:V$35,2,TRUE)</f>
        <v>57.5</v>
      </c>
      <c r="CT1433" s="39" t="str">
        <f t="shared" si="42"/>
        <v>Mild</v>
      </c>
      <c r="CU1433" s="40">
        <f>VLOOKUP(CF1433,'PROMIS 57 T-Score Conversions'!Y$3:Z$35,2,TRUE)</f>
        <v>54.3</v>
      </c>
      <c r="CV1433" s="39" t="str">
        <f t="shared" si="24"/>
        <v>Normal</v>
      </c>
      <c r="CW1433" s="40">
        <f>vlookup(CG1433,'PROMIS 57 T-Score Conversions'!M$3:N$35,2,TRUE)</f>
        <v>44</v>
      </c>
      <c r="CX1433" s="39" t="str">
        <f t="shared" si="25"/>
        <v>Mild</v>
      </c>
      <c r="CY1433" s="40">
        <f>VLOOKup(CH1433,'PROMIS 57 T-Score Conversions'!I$3:J$35,2,TRUE)</f>
        <v>61.5</v>
      </c>
      <c r="CZ1433" s="39" t="str">
        <f t="shared" si="26"/>
        <v>Moderate</v>
      </c>
      <c r="DA1433" s="37">
        <f>VLOOKUP(CJ1433,'PROMIS 57 T-Score Conversions'!AC$3:AD$35,2,TRUE)</f>
        <v>40.29</v>
      </c>
      <c r="DB1433" s="44" t="str">
        <f t="shared" si="30"/>
        <v>Mild</v>
      </c>
      <c r="DC1433" s="40">
        <f>VLOOKUP(CK1433,'PROMIS 57 T-Score Conversions'!AG$3:AH$35,2,TRUE)</f>
        <v>43.42</v>
      </c>
      <c r="DD1433" s="39" t="str">
        <f t="shared" si="31"/>
        <v>Normal</v>
      </c>
    </row>
    <row r="1434">
      <c r="A1434" t="b">
        <v>0</v>
      </c>
      <c r="B1434" t="b">
        <v>0</v>
      </c>
      <c r="C1434" s="20">
        <v>44358.67063314815</v>
      </c>
      <c r="D1434" s="1" t="s">
        <v>721</v>
      </c>
      <c r="E1434" s="1">
        <v>2607.0</v>
      </c>
      <c r="F1434" s="1">
        <v>5.0</v>
      </c>
      <c r="G1434" s="1">
        <v>5.0</v>
      </c>
      <c r="H1434" s="1">
        <v>5.0</v>
      </c>
      <c r="I1434" s="1">
        <v>5.0</v>
      </c>
      <c r="J1434" s="1">
        <v>5.0</v>
      </c>
      <c r="K1434" s="1">
        <v>5.0</v>
      </c>
      <c r="L1434" s="1">
        <v>5.0</v>
      </c>
      <c r="M1434" s="1">
        <v>5.0</v>
      </c>
      <c r="N1434" s="1">
        <v>3.0</v>
      </c>
      <c r="O1434" s="1">
        <v>1.0</v>
      </c>
      <c r="P1434" s="1">
        <v>3.0</v>
      </c>
      <c r="Q1434" s="1">
        <v>3.0</v>
      </c>
      <c r="R1434" s="1">
        <v>2.0</v>
      </c>
      <c r="S1434" s="1">
        <v>4.0</v>
      </c>
      <c r="T1434" s="1">
        <v>4.0</v>
      </c>
      <c r="U1434" s="1">
        <v>3.0</v>
      </c>
      <c r="V1434" s="1">
        <v>2.0</v>
      </c>
      <c r="W1434" s="1">
        <v>2.0</v>
      </c>
      <c r="X1434" s="1">
        <v>2.0</v>
      </c>
      <c r="Y1434" s="1">
        <v>2.0</v>
      </c>
      <c r="Z1434" s="1">
        <v>3.0</v>
      </c>
      <c r="AA1434" s="1">
        <v>2.0</v>
      </c>
      <c r="AB1434" s="1">
        <v>2.0</v>
      </c>
      <c r="AC1434" s="1">
        <v>2.0</v>
      </c>
      <c r="AD1434" s="1">
        <v>4.0</v>
      </c>
      <c r="AE1434" s="1">
        <v>3.0</v>
      </c>
      <c r="AF1434" s="1">
        <v>4.0</v>
      </c>
      <c r="AG1434" s="1">
        <v>4.0</v>
      </c>
      <c r="AH1434" s="1">
        <v>5.0</v>
      </c>
      <c r="AI1434" s="1">
        <v>2.0</v>
      </c>
      <c r="AJ1434" s="1">
        <v>4.0</v>
      </c>
      <c r="AK1434" s="1">
        <v>3.0</v>
      </c>
      <c r="AL1434" s="1">
        <v>3.0</v>
      </c>
      <c r="AM1434" s="1">
        <v>4.0</v>
      </c>
      <c r="AN1434" s="1">
        <v>3.0</v>
      </c>
      <c r="AO1434" s="1">
        <v>2.0</v>
      </c>
      <c r="AP1434" s="1">
        <v>3.0</v>
      </c>
      <c r="AQ1434" s="1">
        <v>2.0</v>
      </c>
      <c r="AR1434" s="1">
        <v>2.0</v>
      </c>
      <c r="AS1434" s="1">
        <v>3.0</v>
      </c>
      <c r="AT1434" s="1">
        <v>4.0</v>
      </c>
      <c r="AU1434" s="1">
        <v>4.0</v>
      </c>
      <c r="AV1434" s="1">
        <v>3.0</v>
      </c>
      <c r="AW1434" s="1">
        <v>4.0</v>
      </c>
      <c r="AX1434" s="1">
        <v>4.0</v>
      </c>
      <c r="AY1434" s="1">
        <v>4.0</v>
      </c>
      <c r="AZ1434" s="1">
        <v>4.0</v>
      </c>
      <c r="BA1434" s="1">
        <v>3.0</v>
      </c>
      <c r="BB1434" s="1">
        <v>2.0</v>
      </c>
      <c r="BC1434" s="1">
        <v>1.0</v>
      </c>
      <c r="BD1434" s="1">
        <v>2.0</v>
      </c>
      <c r="BE1434" s="1">
        <v>1.0</v>
      </c>
      <c r="BF1434" s="1">
        <v>2.0</v>
      </c>
      <c r="BG1434" s="1">
        <v>3.0</v>
      </c>
      <c r="BH1434" s="1">
        <v>3.0</v>
      </c>
      <c r="BI1434" s="1">
        <v>2.0</v>
      </c>
      <c r="BJ1434" s="1">
        <v>3.0</v>
      </c>
      <c r="BK1434" s="1">
        <v>1.0</v>
      </c>
      <c r="BL1434" s="1">
        <v>1.0</v>
      </c>
      <c r="BM1434" s="1">
        <v>1.0</v>
      </c>
      <c r="BN1434" s="1">
        <v>2.0</v>
      </c>
      <c r="BO1434" s="1">
        <v>2.0</v>
      </c>
      <c r="BP1434" s="1">
        <v>1.0</v>
      </c>
      <c r="BQ1434" s="1">
        <v>2.0</v>
      </c>
      <c r="BR1434" s="1">
        <v>2.0</v>
      </c>
      <c r="BS1434" s="1">
        <v>5.0</v>
      </c>
      <c r="BT1434" s="1">
        <v>5.0</v>
      </c>
      <c r="BU1434" s="1">
        <v>4.0</v>
      </c>
      <c r="BV1434" s="1">
        <v>4.0</v>
      </c>
      <c r="BW1434" s="1">
        <v>4.0</v>
      </c>
      <c r="BX1434" s="1">
        <v>4.0</v>
      </c>
      <c r="BY1434" s="1">
        <v>4.0</v>
      </c>
      <c r="BZ1434" s="1">
        <v>4.0</v>
      </c>
      <c r="CA1434" s="64">
        <f t="shared" si="32"/>
        <v>226</v>
      </c>
      <c r="CB1434" s="45">
        <f t="shared" si="33"/>
        <v>40</v>
      </c>
      <c r="CC1434" s="45">
        <f t="shared" si="34"/>
        <v>23</v>
      </c>
      <c r="CD1434" s="45">
        <f t="shared" si="35"/>
        <v>17</v>
      </c>
      <c r="CE1434" s="45">
        <f t="shared" si="36"/>
        <v>29</v>
      </c>
      <c r="CF1434" s="45">
        <f t="shared" si="37"/>
        <v>22</v>
      </c>
      <c r="CG1434" s="45">
        <f t="shared" si="38"/>
        <v>30</v>
      </c>
      <c r="CH1434" s="45">
        <f t="shared" si="39"/>
        <v>16</v>
      </c>
      <c r="CI1434" s="45">
        <f t="shared" si="40"/>
        <v>0.3</v>
      </c>
      <c r="CJ1434">
        <f t="shared" si="10"/>
        <v>12</v>
      </c>
      <c r="CK1434" s="45">
        <f t="shared" si="41"/>
        <v>34</v>
      </c>
      <c r="CM1434" s="40">
        <f>VLOOKUP(CB1434,'PROMIS 57 T-Score Conversions'!Q$3:R$35,2,TRUE)</f>
        <v>60.1</v>
      </c>
      <c r="CN1434" s="44" t="str">
        <f t="shared" si="20"/>
        <v>Normal</v>
      </c>
      <c r="CO1434" s="40">
        <f>VLOOKUP(CC1434,'PROMIS 57 T-Score Conversions'!A$3:B$35,2,TRUE)</f>
        <v>61.4</v>
      </c>
      <c r="CP1434" s="39" t="str">
        <f t="shared" si="21"/>
        <v>Moderate</v>
      </c>
      <c r="CQ1434" s="40">
        <f>VLOOKUP(CD1434,'PROMIS 57 T-Score Conversions'!E$3:F$35,2,TRUE)</f>
        <v>55.9</v>
      </c>
      <c r="CR1434" s="39" t="str">
        <f t="shared" si="22"/>
        <v>Mild</v>
      </c>
      <c r="CS1434" s="40">
        <f>VLOOKUP(CE1434,'PROMIS 57 T-Score Conversions'!U$3:V$35,2,TRUE)</f>
        <v>62.3</v>
      </c>
      <c r="CT1434" s="39" t="str">
        <f t="shared" si="42"/>
        <v>Moderate</v>
      </c>
      <c r="CU1434" s="40">
        <f>VLOOKUP(CF1434,'PROMIS 57 T-Score Conversions'!Y$3:Z$35,2,TRUE)</f>
        <v>52.2</v>
      </c>
      <c r="CV1434" s="39" t="str">
        <f t="shared" si="24"/>
        <v>Normal</v>
      </c>
      <c r="CW1434" s="40">
        <f>vlookup(CG1434,'PROMIS 57 T-Score Conversions'!M$3:N$35,2,TRUE)</f>
        <v>49.9</v>
      </c>
      <c r="CX1434" s="39" t="str">
        <f t="shared" si="25"/>
        <v>Normal</v>
      </c>
      <c r="CY1434" s="40">
        <f>VLOOKup(CH1434,'PROMIS 57 T-Score Conversions'!I$3:J$35,2,TRUE)</f>
        <v>55.8</v>
      </c>
      <c r="CZ1434" s="39" t="str">
        <f t="shared" si="26"/>
        <v>Mild</v>
      </c>
      <c r="DA1434" s="37">
        <f>VLOOKUP(CJ1434,'PROMIS 57 T-Score Conversions'!AC$3:AD$35,2,TRUE)</f>
        <v>30.11</v>
      </c>
      <c r="DB1434" s="44" t="str">
        <f t="shared" si="30"/>
        <v>Moderate</v>
      </c>
      <c r="DC1434" s="40">
        <f>VLOOKUP(CK1434,'PROMIS 57 T-Score Conversions'!AG$3:AH$35,2,TRUE)</f>
        <v>53.63</v>
      </c>
      <c r="DD1434" s="39" t="str">
        <f t="shared" si="31"/>
        <v>Normal</v>
      </c>
    </row>
    <row r="1435">
      <c r="A1435" t="b">
        <v>0</v>
      </c>
      <c r="B1435" t="b">
        <v>0</v>
      </c>
      <c r="C1435" s="20">
        <v>44359.46567710648</v>
      </c>
      <c r="D1435" s="1" t="s">
        <v>301</v>
      </c>
      <c r="E1435" s="1">
        <v>2066.0</v>
      </c>
      <c r="F1435" s="1">
        <v>4.0</v>
      </c>
      <c r="G1435" s="1">
        <v>3.0</v>
      </c>
      <c r="H1435" s="1">
        <v>5.0</v>
      </c>
      <c r="I1435" s="1">
        <v>3.0</v>
      </c>
      <c r="J1435" s="1">
        <v>3.0</v>
      </c>
      <c r="K1435" s="1">
        <v>4.0</v>
      </c>
      <c r="L1435" s="1">
        <v>4.0</v>
      </c>
      <c r="M1435" s="1">
        <v>3.0</v>
      </c>
      <c r="N1435" s="1">
        <v>3.0</v>
      </c>
      <c r="O1435" s="1">
        <v>2.0</v>
      </c>
      <c r="P1435" s="1">
        <v>2.0</v>
      </c>
      <c r="Q1435" s="1">
        <v>3.0</v>
      </c>
      <c r="R1435" s="1">
        <v>3.0</v>
      </c>
      <c r="S1435" s="1">
        <v>2.0</v>
      </c>
      <c r="T1435" s="1">
        <v>2.0</v>
      </c>
      <c r="U1435" s="1">
        <v>3.0</v>
      </c>
      <c r="V1435" s="1">
        <v>4.0</v>
      </c>
      <c r="W1435" s="1">
        <v>3.0</v>
      </c>
      <c r="X1435" s="1">
        <v>2.0</v>
      </c>
      <c r="Y1435" s="1">
        <v>2.0</v>
      </c>
      <c r="Z1435" s="1">
        <v>2.0</v>
      </c>
      <c r="AA1435" s="1">
        <v>2.0</v>
      </c>
      <c r="AB1435" s="1">
        <v>2.0</v>
      </c>
      <c r="AC1435" s="1">
        <v>1.0</v>
      </c>
      <c r="AD1435" s="1">
        <v>4.0</v>
      </c>
      <c r="AE1435" s="1">
        <v>3.0</v>
      </c>
      <c r="AF1435" s="1">
        <v>4.0</v>
      </c>
      <c r="AG1435" s="1">
        <v>4.0</v>
      </c>
      <c r="AH1435" s="1">
        <v>4.0</v>
      </c>
      <c r="AI1435" s="1">
        <v>3.0</v>
      </c>
      <c r="AJ1435" s="1">
        <v>4.0</v>
      </c>
      <c r="AK1435" s="1">
        <v>4.0</v>
      </c>
      <c r="AL1435" s="1">
        <v>3.0</v>
      </c>
      <c r="AM1435" s="1">
        <v>3.0</v>
      </c>
      <c r="AN1435" s="1">
        <v>2.0</v>
      </c>
      <c r="AO1435" s="1">
        <v>2.0</v>
      </c>
      <c r="AP1435" s="1">
        <v>4.0</v>
      </c>
      <c r="AQ1435" s="1">
        <v>2.0</v>
      </c>
      <c r="AR1435" s="1">
        <v>1.0</v>
      </c>
      <c r="AS1435" s="1">
        <v>3.0</v>
      </c>
      <c r="AT1435" s="1">
        <v>2.0</v>
      </c>
      <c r="AU1435" s="1">
        <v>2.0</v>
      </c>
      <c r="AV1435" s="1">
        <v>2.0</v>
      </c>
      <c r="AW1435" s="1">
        <v>2.0</v>
      </c>
      <c r="AX1435" s="1">
        <v>2.0</v>
      </c>
      <c r="AY1435" s="1">
        <v>2.0</v>
      </c>
      <c r="AZ1435" s="1">
        <v>2.0</v>
      </c>
      <c r="BA1435" s="1">
        <v>2.0</v>
      </c>
      <c r="BB1435" s="1">
        <v>3.0</v>
      </c>
      <c r="BC1435" s="1">
        <v>2.0</v>
      </c>
      <c r="BD1435" s="1">
        <v>2.0</v>
      </c>
      <c r="BE1435" s="1">
        <v>2.0</v>
      </c>
      <c r="BF1435" s="1">
        <v>4.0</v>
      </c>
      <c r="BG1435" s="1">
        <v>4.0</v>
      </c>
      <c r="BH1435" s="1">
        <v>4.0</v>
      </c>
      <c r="BI1435" s="1">
        <v>4.0</v>
      </c>
      <c r="BJ1435" s="1">
        <v>3.0</v>
      </c>
      <c r="BK1435" s="1">
        <v>2.0</v>
      </c>
      <c r="BL1435" s="1">
        <v>2.0</v>
      </c>
      <c r="BM1435" s="1">
        <v>2.0</v>
      </c>
      <c r="BN1435" s="1">
        <v>2.0</v>
      </c>
      <c r="BO1435" s="1">
        <v>2.0</v>
      </c>
      <c r="BP1435" s="1">
        <v>2.0</v>
      </c>
      <c r="BQ1435" s="1">
        <v>2.0</v>
      </c>
      <c r="BR1435" s="1">
        <v>2.0</v>
      </c>
      <c r="BS1435" s="1">
        <v>4.0</v>
      </c>
      <c r="BT1435" s="1">
        <v>4.0</v>
      </c>
      <c r="BU1435" s="1">
        <v>4.0</v>
      </c>
      <c r="BV1435" s="1">
        <v>4.0</v>
      </c>
      <c r="BW1435" s="1">
        <v>4.0</v>
      </c>
      <c r="BX1435" s="1">
        <v>4.0</v>
      </c>
      <c r="BY1435" s="1">
        <v>4.0</v>
      </c>
      <c r="BZ1435" s="1">
        <v>4.0</v>
      </c>
      <c r="CA1435" s="64">
        <f t="shared" si="32"/>
        <v>209</v>
      </c>
      <c r="CB1435" s="45">
        <f t="shared" si="33"/>
        <v>29</v>
      </c>
      <c r="CC1435" s="45">
        <f t="shared" si="34"/>
        <v>20</v>
      </c>
      <c r="CD1435" s="45">
        <f t="shared" si="35"/>
        <v>18</v>
      </c>
      <c r="CE1435" s="45">
        <f t="shared" si="36"/>
        <v>30</v>
      </c>
      <c r="CF1435" s="45">
        <f t="shared" si="37"/>
        <v>20</v>
      </c>
      <c r="CG1435" s="45">
        <f t="shared" si="38"/>
        <v>16</v>
      </c>
      <c r="CH1435" s="45">
        <f t="shared" si="39"/>
        <v>25</v>
      </c>
      <c r="CI1435" s="45">
        <f t="shared" si="40"/>
        <v>0.3</v>
      </c>
      <c r="CJ1435">
        <f t="shared" si="10"/>
        <v>16</v>
      </c>
      <c r="CK1435" s="45">
        <f t="shared" si="41"/>
        <v>32</v>
      </c>
      <c r="CM1435" s="40">
        <f>VLOOKUP(CB1435,'PROMIS 57 T-Score Conversions'!Q$3:R$35,2,TRUE)</f>
        <v>41.6</v>
      </c>
      <c r="CN1435" s="44" t="str">
        <f t="shared" si="20"/>
        <v>Mild</v>
      </c>
      <c r="CO1435" s="40">
        <f>VLOOKUP(CC1435,'PROMIS 57 T-Score Conversions'!A$3:B$35,2,TRUE)</f>
        <v>58.4</v>
      </c>
      <c r="CP1435" s="39" t="str">
        <f t="shared" si="21"/>
        <v>Moderate</v>
      </c>
      <c r="CQ1435" s="40">
        <f>VLOOKUP(CD1435,'PROMIS 57 T-Score Conversions'!E$3:F$35,2,TRUE)</f>
        <v>56.8</v>
      </c>
      <c r="CR1435" s="39" t="str">
        <f t="shared" si="22"/>
        <v>Mild</v>
      </c>
      <c r="CS1435" s="40">
        <f>VLOOKUP(CE1435,'PROMIS 57 T-Score Conversions'!U$3:V$35,2,TRUE)</f>
        <v>63.3</v>
      </c>
      <c r="CT1435" s="39" t="str">
        <f t="shared" si="42"/>
        <v>Moderate</v>
      </c>
      <c r="CU1435" s="40">
        <f>VLOOKUP(CF1435,'PROMIS 57 T-Score Conversions'!Y$3:Z$35,2,TRUE)</f>
        <v>50.1</v>
      </c>
      <c r="CV1435" s="39" t="str">
        <f t="shared" si="24"/>
        <v>Normal</v>
      </c>
      <c r="CW1435" s="40">
        <f>vlookup(CG1435,'PROMIS 57 T-Score Conversions'!M$3:N$35,2,TRUE)</f>
        <v>36.9</v>
      </c>
      <c r="CX1435" s="39" t="str">
        <f t="shared" si="25"/>
        <v>Moderate</v>
      </c>
      <c r="CY1435" s="40">
        <f>VLOOKup(CH1435,'PROMIS 57 T-Score Conversions'!I$3:J$35,2,TRUE)</f>
        <v>62.1</v>
      </c>
      <c r="CZ1435" s="39" t="str">
        <f t="shared" si="26"/>
        <v>Moderate</v>
      </c>
      <c r="DA1435" s="37">
        <f>VLOOKUP(CJ1435,'PROMIS 57 T-Score Conversions'!AC$3:AD$35,2,TRUE)</f>
        <v>33.92</v>
      </c>
      <c r="DB1435" s="44" t="str">
        <f t="shared" si="30"/>
        <v>Moderate</v>
      </c>
      <c r="DC1435" s="40">
        <f>VLOOKUP(CK1435,'PROMIS 57 T-Score Conversions'!AG$3:AH$35,2,TRUE)</f>
        <v>51.29</v>
      </c>
      <c r="DD1435" s="39" t="str">
        <f t="shared" si="31"/>
        <v>Normal</v>
      </c>
    </row>
    <row r="1436">
      <c r="A1436" t="b">
        <v>0</v>
      </c>
      <c r="B1436" t="b">
        <v>0</v>
      </c>
      <c r="C1436" s="20">
        <v>44361.425848969906</v>
      </c>
      <c r="D1436" s="1" t="s">
        <v>566</v>
      </c>
      <c r="E1436" s="1">
        <v>2426.0</v>
      </c>
      <c r="F1436" s="1">
        <v>2.0</v>
      </c>
      <c r="G1436" s="1">
        <v>2.0</v>
      </c>
      <c r="H1436" s="1">
        <v>3.0</v>
      </c>
      <c r="I1436" s="1">
        <v>2.0</v>
      </c>
      <c r="J1436" s="1">
        <v>1.0</v>
      </c>
      <c r="K1436" s="1">
        <v>2.0</v>
      </c>
      <c r="L1436" s="1">
        <v>2.0</v>
      </c>
      <c r="M1436" s="1">
        <v>1.0</v>
      </c>
      <c r="N1436" s="1">
        <v>3.0</v>
      </c>
      <c r="O1436" s="1">
        <v>4.0</v>
      </c>
      <c r="P1436" s="1">
        <v>3.0</v>
      </c>
      <c r="Q1436" s="1">
        <v>3.0</v>
      </c>
      <c r="R1436" s="1">
        <v>3.0</v>
      </c>
      <c r="S1436" s="1">
        <v>3.0</v>
      </c>
      <c r="T1436" s="1">
        <v>4.0</v>
      </c>
      <c r="U1436" s="1">
        <v>4.0</v>
      </c>
      <c r="V1436" s="1">
        <v>2.0</v>
      </c>
      <c r="W1436" s="1">
        <v>2.0</v>
      </c>
      <c r="X1436" s="1">
        <v>3.0</v>
      </c>
      <c r="Y1436" s="1">
        <v>2.0</v>
      </c>
      <c r="Z1436" s="1">
        <v>2.0</v>
      </c>
      <c r="AA1436" s="1">
        <v>3.0</v>
      </c>
      <c r="AB1436" s="1">
        <v>3.0</v>
      </c>
      <c r="AC1436" s="1">
        <v>2.0</v>
      </c>
      <c r="AD1436" s="1">
        <v>5.0</v>
      </c>
      <c r="AE1436" s="1">
        <v>4.0</v>
      </c>
      <c r="AF1436" s="1">
        <v>4.0</v>
      </c>
      <c r="AG1436" s="1">
        <v>4.0</v>
      </c>
      <c r="AH1436" s="1">
        <v>4.0</v>
      </c>
      <c r="AI1436" s="1">
        <v>5.0</v>
      </c>
      <c r="AJ1436" s="1">
        <v>4.0</v>
      </c>
      <c r="AK1436" s="1">
        <v>4.0</v>
      </c>
      <c r="AL1436" s="1">
        <v>3.0</v>
      </c>
      <c r="AM1436" s="1">
        <v>3.0</v>
      </c>
      <c r="AN1436" s="1">
        <v>3.0</v>
      </c>
      <c r="AO1436" s="1">
        <v>2.0</v>
      </c>
      <c r="AP1436" s="1">
        <v>3.0</v>
      </c>
      <c r="AQ1436" s="1">
        <v>2.0</v>
      </c>
      <c r="AR1436" s="1">
        <v>2.0</v>
      </c>
      <c r="AS1436" s="1">
        <v>3.0</v>
      </c>
      <c r="AT1436" s="1">
        <v>2.0</v>
      </c>
      <c r="AU1436" s="1">
        <v>1.0</v>
      </c>
      <c r="AV1436" s="1">
        <v>2.0</v>
      </c>
      <c r="AW1436" s="1">
        <v>1.0</v>
      </c>
      <c r="AX1436" s="1">
        <v>1.0</v>
      </c>
      <c r="AY1436" s="1">
        <v>1.0</v>
      </c>
      <c r="AZ1436" s="1">
        <v>1.0</v>
      </c>
      <c r="BA1436" s="1">
        <v>2.0</v>
      </c>
      <c r="BB1436" s="1">
        <v>4.0</v>
      </c>
      <c r="BC1436" s="1">
        <v>4.0</v>
      </c>
      <c r="BD1436" s="1">
        <v>4.0</v>
      </c>
      <c r="BE1436" s="1">
        <v>3.0</v>
      </c>
      <c r="BF1436" s="1">
        <v>5.0</v>
      </c>
      <c r="BG1436" s="1">
        <v>5.0</v>
      </c>
      <c r="BH1436" s="1">
        <v>5.0</v>
      </c>
      <c r="BI1436" s="1">
        <v>5.0</v>
      </c>
      <c r="BJ1436" s="1">
        <v>7.0</v>
      </c>
      <c r="BK1436" s="1">
        <v>2.0</v>
      </c>
      <c r="BL1436" s="1">
        <v>2.0</v>
      </c>
      <c r="BM1436" s="1">
        <v>2.0</v>
      </c>
      <c r="BN1436" s="1">
        <v>2.0</v>
      </c>
      <c r="BO1436" s="1">
        <v>2.0</v>
      </c>
      <c r="BP1436" s="1">
        <v>2.0</v>
      </c>
      <c r="BQ1436" s="1">
        <v>2.0</v>
      </c>
      <c r="BR1436" s="1">
        <v>2.0</v>
      </c>
      <c r="BS1436" s="1">
        <v>4.0</v>
      </c>
      <c r="BT1436" s="1">
        <v>4.0</v>
      </c>
      <c r="BU1436" s="1">
        <v>4.0</v>
      </c>
      <c r="BV1436" s="1">
        <v>4.0</v>
      </c>
      <c r="BW1436" s="1">
        <v>4.0</v>
      </c>
      <c r="BX1436" s="1">
        <v>3.0</v>
      </c>
      <c r="BY1436" s="1">
        <v>3.0</v>
      </c>
      <c r="BZ1436" s="1">
        <v>3.0</v>
      </c>
      <c r="CA1436" s="64">
        <f t="shared" si="32"/>
        <v>214</v>
      </c>
      <c r="CB1436" s="45">
        <f t="shared" si="33"/>
        <v>15</v>
      </c>
      <c r="CC1436" s="45">
        <f t="shared" si="34"/>
        <v>27</v>
      </c>
      <c r="CD1436" s="45">
        <f t="shared" si="35"/>
        <v>19</v>
      </c>
      <c r="CE1436" s="45">
        <f t="shared" si="36"/>
        <v>34</v>
      </c>
      <c r="CF1436" s="45">
        <f t="shared" si="37"/>
        <v>21</v>
      </c>
      <c r="CG1436" s="45">
        <f t="shared" si="38"/>
        <v>11</v>
      </c>
      <c r="CH1436" s="45">
        <f t="shared" si="39"/>
        <v>35</v>
      </c>
      <c r="CI1436" s="45">
        <f t="shared" si="40"/>
        <v>0.7</v>
      </c>
      <c r="CJ1436">
        <f t="shared" si="10"/>
        <v>16</v>
      </c>
      <c r="CK1436" s="45">
        <f t="shared" si="41"/>
        <v>29</v>
      </c>
      <c r="CM1436" s="40">
        <f>VLOOKUP(CB1436,'PROMIS 57 T-Score Conversions'!Q$3:R$35,2,TRUE)</f>
        <v>31.7</v>
      </c>
      <c r="CN1436" s="44" t="str">
        <f t="shared" si="20"/>
        <v>Moderate</v>
      </c>
      <c r="CO1436" s="40">
        <f>VLOOKUP(CC1436,'PROMIS 57 T-Score Conversions'!A$3:B$35,2,TRUE)</f>
        <v>65.6</v>
      </c>
      <c r="CP1436" s="39" t="str">
        <f t="shared" si="21"/>
        <v>Severe</v>
      </c>
      <c r="CQ1436" s="40">
        <f>VLOOKUP(CD1436,'PROMIS 57 T-Score Conversions'!E$3:F$35,2,TRUE)</f>
        <v>57.7</v>
      </c>
      <c r="CR1436" s="39" t="str">
        <f t="shared" si="22"/>
        <v>Mild</v>
      </c>
      <c r="CS1436" s="40">
        <f>VLOOKUP(CE1436,'PROMIS 57 T-Score Conversions'!U$3:V$35,2,TRUE)</f>
        <v>67.5</v>
      </c>
      <c r="CT1436" s="39" t="str">
        <f t="shared" si="42"/>
        <v>Moderate</v>
      </c>
      <c r="CU1436" s="40">
        <f>VLOOKUP(CF1436,'PROMIS 57 T-Score Conversions'!Y$3:Z$35,2,TRUE)</f>
        <v>51.2</v>
      </c>
      <c r="CV1436" s="39" t="str">
        <f t="shared" si="24"/>
        <v>Normal</v>
      </c>
      <c r="CW1436" s="40">
        <f>vlookup(CG1436,'PROMIS 57 T-Score Conversions'!M$3:N$35,2,TRUE)</f>
        <v>32.6</v>
      </c>
      <c r="CX1436" s="39" t="str">
        <f t="shared" si="25"/>
        <v>Moderate</v>
      </c>
      <c r="CY1436" s="40">
        <f>VLOOKup(CH1436,'PROMIS 57 T-Score Conversions'!I$3:J$35,2,TRUE)</f>
        <v>69.2</v>
      </c>
      <c r="CZ1436" s="39" t="str">
        <f t="shared" si="26"/>
        <v>Moderate</v>
      </c>
      <c r="DA1436" s="37">
        <f>VLOOKUP(CJ1436,'PROMIS 57 T-Score Conversions'!AC$3:AD$35,2,TRUE)</f>
        <v>33.92</v>
      </c>
      <c r="DB1436" s="44" t="str">
        <f t="shared" si="30"/>
        <v>Moderate</v>
      </c>
      <c r="DC1436" s="40">
        <f>VLOOKUP(CK1436,'PROMIS 57 T-Score Conversions'!AG$3:AH$35,2,TRUE)</f>
        <v>48.16</v>
      </c>
      <c r="DD1436" s="39" t="str">
        <f t="shared" si="31"/>
        <v>Normal</v>
      </c>
    </row>
    <row r="1437">
      <c r="A1437" t="b">
        <v>0</v>
      </c>
      <c r="B1437" t="b">
        <v>0</v>
      </c>
      <c r="C1437" s="20">
        <v>44361.43329880787</v>
      </c>
      <c r="D1437" s="1" t="s">
        <v>722</v>
      </c>
      <c r="E1437" s="1">
        <v>690.0</v>
      </c>
      <c r="F1437" s="1">
        <v>5.0</v>
      </c>
      <c r="G1437" s="1">
        <v>5.0</v>
      </c>
      <c r="H1437" s="1">
        <v>5.0</v>
      </c>
      <c r="I1437" s="1">
        <v>5.0</v>
      </c>
      <c r="J1437" s="1">
        <v>5.0</v>
      </c>
      <c r="K1437" s="1">
        <v>5.0</v>
      </c>
      <c r="L1437" s="1">
        <v>5.0</v>
      </c>
      <c r="M1437" s="1">
        <v>5.0</v>
      </c>
      <c r="N1437" s="1">
        <v>2.0</v>
      </c>
      <c r="O1437" s="1">
        <v>2.0</v>
      </c>
      <c r="P1437" s="1">
        <v>3.0</v>
      </c>
      <c r="Q1437" s="1">
        <v>4.0</v>
      </c>
      <c r="R1437" s="1">
        <v>3.0</v>
      </c>
      <c r="S1437" s="1">
        <v>2.0</v>
      </c>
      <c r="T1437" s="1">
        <v>3.0</v>
      </c>
      <c r="U1437" s="1">
        <v>2.0</v>
      </c>
      <c r="V1437" s="1">
        <v>2.0</v>
      </c>
      <c r="W1437" s="1">
        <v>1.0</v>
      </c>
      <c r="X1437" s="1">
        <v>4.0</v>
      </c>
      <c r="Y1437" s="1">
        <v>2.0</v>
      </c>
      <c r="Z1437" s="1">
        <v>2.0</v>
      </c>
      <c r="AA1437" s="1">
        <v>4.0</v>
      </c>
      <c r="AB1437" s="1">
        <v>2.0</v>
      </c>
      <c r="AC1437" s="1">
        <v>2.0</v>
      </c>
      <c r="AD1437" s="1">
        <v>5.0</v>
      </c>
      <c r="AE1437" s="1">
        <v>2.0</v>
      </c>
      <c r="AF1437" s="1">
        <v>5.0</v>
      </c>
      <c r="AG1437" s="1">
        <v>4.0</v>
      </c>
      <c r="AH1437" s="1">
        <v>4.0</v>
      </c>
      <c r="AI1437" s="1">
        <v>3.0</v>
      </c>
      <c r="AJ1437" s="1">
        <v>5.0</v>
      </c>
      <c r="AK1437" s="1">
        <v>4.0</v>
      </c>
      <c r="AL1437" s="1">
        <v>4.0</v>
      </c>
      <c r="AM1437" s="1">
        <v>5.0</v>
      </c>
      <c r="AN1437" s="1">
        <v>5.0</v>
      </c>
      <c r="AO1437" s="1">
        <v>1.0</v>
      </c>
      <c r="AP1437" s="1">
        <v>3.0</v>
      </c>
      <c r="AQ1437" s="1">
        <v>1.0</v>
      </c>
      <c r="AR1437" s="1">
        <v>1.0</v>
      </c>
      <c r="AS1437" s="1">
        <v>5.0</v>
      </c>
      <c r="AT1437" s="1">
        <v>3.0</v>
      </c>
      <c r="AU1437" s="1">
        <v>4.0</v>
      </c>
      <c r="AV1437" s="1">
        <v>2.0</v>
      </c>
      <c r="AW1437" s="1">
        <v>3.0</v>
      </c>
      <c r="AX1437" s="1">
        <v>2.0</v>
      </c>
      <c r="AY1437" s="1">
        <v>2.0</v>
      </c>
      <c r="AZ1437" s="1">
        <v>2.0</v>
      </c>
      <c r="BA1437" s="1">
        <v>3.0</v>
      </c>
      <c r="BB1437" s="1">
        <v>1.0</v>
      </c>
      <c r="BC1437" s="1">
        <v>1.0</v>
      </c>
      <c r="BD1437" s="1">
        <v>1.0</v>
      </c>
      <c r="BE1437" s="1">
        <v>1.0</v>
      </c>
      <c r="BF1437" s="1">
        <v>1.0</v>
      </c>
      <c r="BG1437" s="1">
        <v>1.0</v>
      </c>
      <c r="BH1437" s="1">
        <v>2.0</v>
      </c>
      <c r="BI1437" s="1">
        <v>1.0</v>
      </c>
      <c r="BJ1437" s="1">
        <v>1.0</v>
      </c>
      <c r="BK1437" s="1">
        <v>3.0</v>
      </c>
      <c r="BL1437" s="1">
        <v>4.0</v>
      </c>
      <c r="BM1437" s="1">
        <v>4.0</v>
      </c>
      <c r="BN1437" s="1">
        <v>5.0</v>
      </c>
      <c r="BO1437" s="1">
        <v>4.0</v>
      </c>
      <c r="BP1437" s="1">
        <v>3.0</v>
      </c>
      <c r="BQ1437" s="1">
        <v>3.0</v>
      </c>
      <c r="BR1437" s="1">
        <v>3.0</v>
      </c>
      <c r="BS1437" s="1">
        <v>3.0</v>
      </c>
      <c r="BT1437" s="1">
        <v>3.0</v>
      </c>
      <c r="BU1437" s="1">
        <v>1.0</v>
      </c>
      <c r="BV1437" s="1">
        <v>3.0</v>
      </c>
      <c r="BW1437" s="1">
        <v>3.0</v>
      </c>
      <c r="BX1437" s="1">
        <v>2.0</v>
      </c>
      <c r="BY1437" s="1">
        <v>1.0</v>
      </c>
      <c r="BZ1437" s="1">
        <v>2.0</v>
      </c>
      <c r="CA1437" s="64">
        <f t="shared" si="32"/>
        <v>215</v>
      </c>
      <c r="CB1437" s="45">
        <f t="shared" si="33"/>
        <v>40</v>
      </c>
      <c r="CC1437" s="45">
        <f t="shared" si="34"/>
        <v>21</v>
      </c>
      <c r="CD1437" s="45">
        <f t="shared" si="35"/>
        <v>19</v>
      </c>
      <c r="CE1437" s="45">
        <f t="shared" si="36"/>
        <v>32</v>
      </c>
      <c r="CF1437" s="45">
        <f t="shared" si="37"/>
        <v>25</v>
      </c>
      <c r="CG1437" s="45">
        <f t="shared" si="38"/>
        <v>21</v>
      </c>
      <c r="CH1437" s="45">
        <f t="shared" si="39"/>
        <v>9</v>
      </c>
      <c r="CI1437" s="45">
        <f t="shared" si="40"/>
        <v>0.1</v>
      </c>
      <c r="CJ1437">
        <f t="shared" si="10"/>
        <v>29</v>
      </c>
      <c r="CK1437" s="45">
        <f t="shared" si="41"/>
        <v>18</v>
      </c>
      <c r="CM1437" s="40">
        <f>VLOOKUP(CB1437,'PROMIS 57 T-Score Conversions'!Q$3:R$35,2,TRUE)</f>
        <v>60.1</v>
      </c>
      <c r="CN1437" s="44" t="str">
        <f t="shared" si="20"/>
        <v>Normal</v>
      </c>
      <c r="CO1437" s="40">
        <f>VLOOKUP(CC1437,'PROMIS 57 T-Score Conversions'!A$3:B$35,2,TRUE)</f>
        <v>59.4</v>
      </c>
      <c r="CP1437" s="39" t="str">
        <f t="shared" si="21"/>
        <v>Moderate</v>
      </c>
      <c r="CQ1437" s="40">
        <f>VLOOKUP(CD1437,'PROMIS 57 T-Score Conversions'!E$3:F$35,2,TRUE)</f>
        <v>57.7</v>
      </c>
      <c r="CR1437" s="39" t="str">
        <f t="shared" si="22"/>
        <v>Mild</v>
      </c>
      <c r="CS1437" s="40">
        <f>VLOOKUP(CE1437,'PROMIS 57 T-Score Conversions'!U$3:V$35,2,TRUE)</f>
        <v>65.3</v>
      </c>
      <c r="CT1437" s="39" t="str">
        <f t="shared" si="42"/>
        <v>Moderate</v>
      </c>
      <c r="CU1437" s="40">
        <f>VLOOKUP(CF1437,'PROMIS 57 T-Score Conversions'!Y$3:Z$35,2,TRUE)</f>
        <v>55.3</v>
      </c>
      <c r="CV1437" s="39" t="str">
        <f t="shared" si="24"/>
        <v>Mild</v>
      </c>
      <c r="CW1437" s="40">
        <f>vlookup(CG1437,'PROMIS 57 T-Score Conversions'!M$3:N$35,2,TRUE)</f>
        <v>41.1</v>
      </c>
      <c r="CX1437" s="39" t="str">
        <f t="shared" si="25"/>
        <v>Mild</v>
      </c>
      <c r="CY1437" s="40">
        <f>VLOOKup(CH1437,'PROMIS 57 T-Score Conversions'!I$3:J$35,2,TRUE)</f>
        <v>47.9</v>
      </c>
      <c r="CZ1437" s="39" t="str">
        <f t="shared" si="26"/>
        <v>Normal</v>
      </c>
      <c r="DA1437" s="37">
        <f>VLOOKUP(CJ1437,'PROMIS 57 T-Score Conversions'!AC$3:AD$35,2,TRUE)</f>
        <v>44.43</v>
      </c>
      <c r="DB1437" s="44" t="str">
        <f t="shared" si="30"/>
        <v>Mild</v>
      </c>
      <c r="DC1437" s="40">
        <f>VLOOKUP(CK1437,'PROMIS 57 T-Score Conversions'!AG$3:AH$35,2,TRUE)</f>
        <v>37.97</v>
      </c>
      <c r="DD1437" s="39" t="str">
        <f t="shared" si="31"/>
        <v>Normal</v>
      </c>
    </row>
    <row r="1438">
      <c r="A1438" t="b">
        <v>0</v>
      </c>
      <c r="B1438" t="b">
        <v>0</v>
      </c>
      <c r="C1438" s="20">
        <v>44362.40177505787</v>
      </c>
      <c r="D1438" s="1" t="s">
        <v>639</v>
      </c>
      <c r="E1438" s="1">
        <v>2469.0</v>
      </c>
      <c r="F1438" s="1">
        <v>3.0</v>
      </c>
      <c r="G1438" s="1">
        <v>5.0</v>
      </c>
      <c r="H1438" s="1">
        <v>3.0</v>
      </c>
      <c r="I1438" s="1">
        <v>3.0</v>
      </c>
      <c r="J1438" s="1">
        <v>3.0</v>
      </c>
      <c r="K1438" s="1">
        <v>3.0</v>
      </c>
      <c r="L1438" s="1">
        <v>4.0</v>
      </c>
      <c r="M1438" s="1">
        <v>3.0</v>
      </c>
      <c r="N1438" s="1">
        <v>3.0</v>
      </c>
      <c r="O1438" s="1">
        <v>2.0</v>
      </c>
      <c r="P1438" s="1">
        <v>3.0</v>
      </c>
      <c r="Q1438" s="1">
        <v>3.0</v>
      </c>
      <c r="R1438" s="1">
        <v>2.0</v>
      </c>
      <c r="S1438" s="1">
        <v>2.0</v>
      </c>
      <c r="T1438" s="1">
        <v>3.0</v>
      </c>
      <c r="U1438" s="1">
        <v>3.0</v>
      </c>
      <c r="V1438" s="1">
        <v>2.0</v>
      </c>
      <c r="W1438" s="1">
        <v>2.0</v>
      </c>
      <c r="X1438" s="1">
        <v>2.0</v>
      </c>
      <c r="Y1438" s="1">
        <v>3.0</v>
      </c>
      <c r="Z1438" s="1">
        <v>2.0</v>
      </c>
      <c r="AA1438" s="1">
        <v>2.0</v>
      </c>
      <c r="AB1438" s="1">
        <v>2.0</v>
      </c>
      <c r="AC1438" s="1">
        <v>3.0</v>
      </c>
      <c r="AD1438" s="1">
        <v>5.0</v>
      </c>
      <c r="AE1438" s="1">
        <v>5.0</v>
      </c>
      <c r="AF1438" s="1">
        <v>5.0</v>
      </c>
      <c r="AG1438" s="1">
        <v>5.0</v>
      </c>
      <c r="AH1438" s="1">
        <v>4.0</v>
      </c>
      <c r="AI1438" s="1">
        <v>4.0</v>
      </c>
      <c r="AJ1438" s="1">
        <v>4.0</v>
      </c>
      <c r="AK1438" s="1">
        <v>4.0</v>
      </c>
      <c r="AL1438" s="1">
        <v>3.0</v>
      </c>
      <c r="AM1438" s="1">
        <v>4.0</v>
      </c>
      <c r="AN1438" s="1">
        <v>2.0</v>
      </c>
      <c r="AO1438" s="1">
        <v>2.0</v>
      </c>
      <c r="AP1438" s="1">
        <v>4.0</v>
      </c>
      <c r="AQ1438" s="1">
        <v>2.0</v>
      </c>
      <c r="AR1438" s="1">
        <v>1.0</v>
      </c>
      <c r="AS1438" s="1">
        <v>3.0</v>
      </c>
      <c r="AT1438" s="1">
        <v>3.0</v>
      </c>
      <c r="AU1438" s="1">
        <v>4.0</v>
      </c>
      <c r="AV1438" s="1">
        <v>4.0</v>
      </c>
      <c r="AW1438" s="1">
        <v>3.0</v>
      </c>
      <c r="AX1438" s="1">
        <v>4.0</v>
      </c>
      <c r="AY1438" s="1">
        <v>3.0</v>
      </c>
      <c r="AZ1438" s="1">
        <v>4.0</v>
      </c>
      <c r="BA1438" s="1">
        <v>5.0</v>
      </c>
      <c r="BB1438" s="1">
        <v>1.0</v>
      </c>
      <c r="BC1438" s="1">
        <v>1.0</v>
      </c>
      <c r="BD1438" s="1">
        <v>1.0</v>
      </c>
      <c r="BE1438" s="1">
        <v>1.0</v>
      </c>
      <c r="BF1438" s="1">
        <v>1.0</v>
      </c>
      <c r="BG1438" s="1">
        <v>1.0</v>
      </c>
      <c r="BH1438" s="1">
        <v>1.0</v>
      </c>
      <c r="BI1438" s="1">
        <v>1.0</v>
      </c>
      <c r="BJ1438" s="1">
        <v>1.0</v>
      </c>
      <c r="BK1438" s="1">
        <v>2.0</v>
      </c>
      <c r="BL1438" s="1">
        <v>3.0</v>
      </c>
      <c r="BM1438" s="1">
        <v>2.0</v>
      </c>
      <c r="BN1438" s="1">
        <v>2.0</v>
      </c>
      <c r="BO1438" s="1">
        <v>2.0</v>
      </c>
      <c r="BP1438" s="1">
        <v>1.0</v>
      </c>
      <c r="BQ1438" s="1">
        <v>2.0</v>
      </c>
      <c r="BR1438" s="1">
        <v>1.0</v>
      </c>
      <c r="BS1438" s="1">
        <v>3.0</v>
      </c>
      <c r="BT1438" s="1">
        <v>4.0</v>
      </c>
      <c r="BU1438" s="1">
        <v>5.0</v>
      </c>
      <c r="BV1438" s="1">
        <v>4.0</v>
      </c>
      <c r="BW1438" s="1">
        <v>5.0</v>
      </c>
      <c r="BX1438" s="1">
        <v>3.0</v>
      </c>
      <c r="BY1438" s="1">
        <v>5.0</v>
      </c>
      <c r="BZ1438" s="1">
        <v>5.0</v>
      </c>
      <c r="CA1438" s="64">
        <f t="shared" si="32"/>
        <v>211</v>
      </c>
      <c r="CB1438" s="45">
        <f t="shared" si="33"/>
        <v>27</v>
      </c>
      <c r="CC1438" s="45">
        <f t="shared" si="34"/>
        <v>21</v>
      </c>
      <c r="CD1438" s="45">
        <f t="shared" si="35"/>
        <v>18</v>
      </c>
      <c r="CE1438" s="45">
        <f t="shared" si="36"/>
        <v>36</v>
      </c>
      <c r="CF1438" s="45">
        <f t="shared" si="37"/>
        <v>21</v>
      </c>
      <c r="CG1438" s="45">
        <f t="shared" si="38"/>
        <v>30</v>
      </c>
      <c r="CH1438" s="45">
        <f t="shared" si="39"/>
        <v>8</v>
      </c>
      <c r="CI1438" s="45">
        <f t="shared" si="40"/>
        <v>0.1</v>
      </c>
      <c r="CJ1438">
        <f t="shared" si="10"/>
        <v>15</v>
      </c>
      <c r="CK1438" s="45">
        <f t="shared" si="41"/>
        <v>34</v>
      </c>
      <c r="CM1438" s="40">
        <f>VLOOKUP(CB1438,'PROMIS 57 T-Score Conversions'!Q$3:R$35,2,TRUE)</f>
        <v>40.1</v>
      </c>
      <c r="CN1438" s="44" t="str">
        <f t="shared" si="20"/>
        <v>Mild</v>
      </c>
      <c r="CO1438" s="40">
        <f>VLOOKUP(CC1438,'PROMIS 57 T-Score Conversions'!A$3:B$35,2,TRUE)</f>
        <v>59.4</v>
      </c>
      <c r="CP1438" s="39" t="str">
        <f t="shared" si="21"/>
        <v>Moderate</v>
      </c>
      <c r="CQ1438" s="40">
        <f>VLOOKUP(CD1438,'PROMIS 57 T-Score Conversions'!E$3:F$35,2,TRUE)</f>
        <v>56.8</v>
      </c>
      <c r="CR1438" s="39" t="str">
        <f t="shared" si="22"/>
        <v>Mild</v>
      </c>
      <c r="CS1438" s="40">
        <f>VLOOKUP(CE1438,'PROMIS 57 T-Score Conversions'!U$3:V$35,2,TRUE)</f>
        <v>69.8</v>
      </c>
      <c r="CT1438" s="39" t="str">
        <f t="shared" si="42"/>
        <v>Moderate</v>
      </c>
      <c r="CU1438" s="40">
        <f>VLOOKUP(CF1438,'PROMIS 57 T-Score Conversions'!Y$3:Z$35,2,TRUE)</f>
        <v>51.2</v>
      </c>
      <c r="CV1438" s="39" t="str">
        <f t="shared" si="24"/>
        <v>Normal</v>
      </c>
      <c r="CW1438" s="40">
        <f>vlookup(CG1438,'PROMIS 57 T-Score Conversions'!M$3:N$35,2,TRUE)</f>
        <v>49.9</v>
      </c>
      <c r="CX1438" s="39" t="str">
        <f t="shared" si="25"/>
        <v>Normal</v>
      </c>
      <c r="CY1438" s="40">
        <f>VLOOKup(CH1438,'PROMIS 57 T-Score Conversions'!I$3:J$35,2,TRUE)</f>
        <v>40.7</v>
      </c>
      <c r="CZ1438" s="39" t="str">
        <f t="shared" si="26"/>
        <v>Normal</v>
      </c>
      <c r="DA1438" s="37">
        <f>VLOOKUP(CJ1438,'PROMIS 57 T-Score Conversions'!AC$3:AD$35,2,TRUE)</f>
        <v>33.06</v>
      </c>
      <c r="DB1438" s="44" t="str">
        <f t="shared" si="30"/>
        <v>Moderate</v>
      </c>
      <c r="DC1438" s="40">
        <f>VLOOKUP(CK1438,'PROMIS 57 T-Score Conversions'!AG$3:AH$35,2,TRUE)</f>
        <v>53.63</v>
      </c>
      <c r="DD1438" s="39" t="str">
        <f t="shared" si="31"/>
        <v>Normal</v>
      </c>
    </row>
    <row r="1439">
      <c r="A1439" t="b">
        <v>0</v>
      </c>
      <c r="B1439" t="b">
        <v>0</v>
      </c>
      <c r="C1439" s="20">
        <v>44362.44301069445</v>
      </c>
      <c r="D1439" s="1" t="s">
        <v>723</v>
      </c>
      <c r="E1439" s="1">
        <v>2606.0</v>
      </c>
      <c r="F1439" s="1">
        <v>5.0</v>
      </c>
      <c r="G1439" s="1">
        <v>5.0</v>
      </c>
      <c r="H1439" s="1">
        <v>5.0</v>
      </c>
      <c r="I1439" s="1">
        <v>5.0</v>
      </c>
      <c r="J1439" s="1">
        <v>2.0</v>
      </c>
      <c r="K1439" s="1">
        <v>5.0</v>
      </c>
      <c r="L1439" s="1">
        <v>5.0</v>
      </c>
      <c r="M1439" s="1">
        <v>4.0</v>
      </c>
      <c r="N1439" s="1">
        <v>1.0</v>
      </c>
      <c r="O1439" s="1">
        <v>1.0</v>
      </c>
      <c r="P1439" s="1">
        <v>5.0</v>
      </c>
      <c r="Q1439" s="1">
        <v>3.0</v>
      </c>
      <c r="R1439" s="1">
        <v>2.0</v>
      </c>
      <c r="S1439" s="1">
        <v>1.0</v>
      </c>
      <c r="T1439" s="1">
        <v>3.0</v>
      </c>
      <c r="U1439" s="1">
        <v>4.0</v>
      </c>
      <c r="V1439" s="1">
        <v>1.0</v>
      </c>
      <c r="W1439" s="1">
        <v>1.0</v>
      </c>
      <c r="X1439" s="1">
        <v>1.0</v>
      </c>
      <c r="Y1439" s="1">
        <v>1.0</v>
      </c>
      <c r="Z1439" s="1">
        <v>1.0</v>
      </c>
      <c r="AA1439" s="1">
        <v>1.0</v>
      </c>
      <c r="AB1439" s="1">
        <v>1.0</v>
      </c>
      <c r="AC1439" s="1">
        <v>1.0</v>
      </c>
      <c r="AD1439" s="1">
        <v>5.0</v>
      </c>
      <c r="AE1439" s="1">
        <v>5.0</v>
      </c>
      <c r="AF1439" s="1">
        <v>5.0</v>
      </c>
      <c r="AG1439" s="1">
        <v>5.0</v>
      </c>
      <c r="AH1439" s="1">
        <v>5.0</v>
      </c>
      <c r="AI1439" s="1">
        <v>5.0</v>
      </c>
      <c r="AJ1439" s="1">
        <v>5.0</v>
      </c>
      <c r="AK1439" s="1">
        <v>4.0</v>
      </c>
      <c r="AL1439" s="1">
        <v>4.0</v>
      </c>
      <c r="AM1439" s="1">
        <v>5.0</v>
      </c>
      <c r="AN1439" s="1">
        <v>5.0</v>
      </c>
      <c r="AO1439" s="1">
        <v>5.0</v>
      </c>
      <c r="AP1439" s="1">
        <v>3.0</v>
      </c>
      <c r="AQ1439" s="1">
        <v>5.0</v>
      </c>
      <c r="AR1439" s="1">
        <v>3.0</v>
      </c>
      <c r="AS1439" s="1">
        <v>5.0</v>
      </c>
      <c r="AT1439" s="1">
        <v>3.0</v>
      </c>
      <c r="AU1439" s="1">
        <v>5.0</v>
      </c>
      <c r="AV1439" s="1">
        <v>2.0</v>
      </c>
      <c r="AW1439" s="1">
        <v>3.0</v>
      </c>
      <c r="AX1439" s="1">
        <v>3.0</v>
      </c>
      <c r="AY1439" s="1">
        <v>4.0</v>
      </c>
      <c r="AZ1439" s="1">
        <v>5.0</v>
      </c>
      <c r="BA1439" s="1">
        <v>1.0</v>
      </c>
      <c r="BB1439" s="1">
        <v>5.0</v>
      </c>
      <c r="BC1439" s="1">
        <v>3.0</v>
      </c>
      <c r="BD1439" s="1">
        <v>3.0</v>
      </c>
      <c r="BE1439" s="1">
        <v>3.0</v>
      </c>
      <c r="BF1439" s="1">
        <v>5.0</v>
      </c>
      <c r="BG1439" s="1">
        <v>3.0</v>
      </c>
      <c r="BH1439" s="1">
        <v>5.0</v>
      </c>
      <c r="BI1439" s="1">
        <v>1.0</v>
      </c>
      <c r="BJ1439" s="1">
        <v>8.0</v>
      </c>
      <c r="BK1439" s="1">
        <v>1.0</v>
      </c>
      <c r="BL1439" s="1">
        <v>1.0</v>
      </c>
      <c r="BM1439" s="1">
        <v>1.0</v>
      </c>
      <c r="BN1439" s="1">
        <v>2.0</v>
      </c>
      <c r="BO1439" s="1">
        <v>2.0</v>
      </c>
      <c r="BP1439" s="1">
        <v>1.0</v>
      </c>
      <c r="BQ1439" s="1">
        <v>1.0</v>
      </c>
      <c r="BR1439" s="1">
        <v>1.0</v>
      </c>
      <c r="BS1439" s="1">
        <v>4.0</v>
      </c>
      <c r="BT1439" s="1">
        <v>5.0</v>
      </c>
      <c r="BU1439" s="1">
        <v>5.0</v>
      </c>
      <c r="BV1439" s="1">
        <v>5.0</v>
      </c>
      <c r="BW1439" s="1">
        <v>4.0</v>
      </c>
      <c r="BX1439" s="1">
        <v>3.0</v>
      </c>
      <c r="BY1439" s="1">
        <v>3.0</v>
      </c>
      <c r="BZ1439" s="1">
        <v>5.0</v>
      </c>
      <c r="CA1439" s="64">
        <f t="shared" si="32"/>
        <v>244</v>
      </c>
      <c r="CB1439" s="45">
        <f t="shared" si="33"/>
        <v>36</v>
      </c>
      <c r="CC1439" s="45">
        <f t="shared" si="34"/>
        <v>20</v>
      </c>
      <c r="CD1439" s="45">
        <f t="shared" si="35"/>
        <v>8</v>
      </c>
      <c r="CE1439" s="45">
        <f t="shared" si="36"/>
        <v>39</v>
      </c>
      <c r="CF1439" s="45">
        <f t="shared" si="37"/>
        <v>35</v>
      </c>
      <c r="CG1439" s="45">
        <f t="shared" si="38"/>
        <v>26</v>
      </c>
      <c r="CH1439" s="45">
        <f t="shared" si="39"/>
        <v>28</v>
      </c>
      <c r="CI1439" s="45">
        <f t="shared" si="40"/>
        <v>0.8</v>
      </c>
      <c r="CJ1439">
        <f t="shared" si="10"/>
        <v>10</v>
      </c>
      <c r="CK1439" s="45">
        <f t="shared" si="41"/>
        <v>34</v>
      </c>
      <c r="CM1439" s="40">
        <f>VLOOKUP(CB1439,'PROMIS 57 T-Score Conversions'!Q$3:R$35,2,TRUE)</f>
        <v>47.8</v>
      </c>
      <c r="CN1439" s="44" t="str">
        <f t="shared" si="20"/>
        <v>Normal</v>
      </c>
      <c r="CO1439" s="40">
        <f>VLOOKUP(CC1439,'PROMIS 57 T-Score Conversions'!A$3:B$35,2,TRUE)</f>
        <v>58.4</v>
      </c>
      <c r="CP1439" s="39" t="str">
        <f t="shared" si="21"/>
        <v>Moderate</v>
      </c>
      <c r="CQ1439" s="40">
        <f>VLOOKUP(CD1439,'PROMIS 57 T-Score Conversions'!E$3:F$35,2,TRUE)</f>
        <v>38.2</v>
      </c>
      <c r="CR1439" s="39" t="str">
        <f t="shared" si="22"/>
        <v>Normal</v>
      </c>
      <c r="CS1439" s="40">
        <f>VLOOKUP(CE1439,'PROMIS 57 T-Score Conversions'!U$3:V$35,2,TRUE)</f>
        <v>74.2</v>
      </c>
      <c r="CT1439" s="39" t="str">
        <f t="shared" si="42"/>
        <v>Severe</v>
      </c>
      <c r="CU1439" s="40">
        <f>VLOOKUP(CF1439,'PROMIS 57 T-Score Conversions'!Y$3:Z$35,2,TRUE)</f>
        <v>66.1</v>
      </c>
      <c r="CV1439" s="39" t="str">
        <f t="shared" si="24"/>
        <v>Moderate</v>
      </c>
      <c r="CW1439" s="40">
        <f>vlookup(CG1439,'PROMIS 57 T-Score Conversions'!M$3:N$35,2,TRUE)</f>
        <v>46</v>
      </c>
      <c r="CX1439" s="39" t="str">
        <f t="shared" si="25"/>
        <v>Normal</v>
      </c>
      <c r="CY1439" s="40">
        <f>VLOOKup(CH1439,'PROMIS 57 T-Score Conversions'!I$3:J$35,2,TRUE)</f>
        <v>64.1</v>
      </c>
      <c r="CZ1439" s="39" t="str">
        <f t="shared" si="26"/>
        <v>Moderate</v>
      </c>
      <c r="DA1439" s="37">
        <f>VLOOKUP(CJ1439,'PROMIS 57 T-Score Conversions'!AC$3:AD$35,2,TRUE)</f>
        <v>27.45</v>
      </c>
      <c r="DB1439" s="44" t="str">
        <f t="shared" si="30"/>
        <v>Severe</v>
      </c>
      <c r="DC1439" s="40">
        <f>VLOOKUP(CK1439,'PROMIS 57 T-Score Conversions'!AG$3:AH$35,2,TRUE)</f>
        <v>53.63</v>
      </c>
      <c r="DD1439" s="39" t="str">
        <f t="shared" si="31"/>
        <v>Normal</v>
      </c>
    </row>
    <row r="1440">
      <c r="A1440" t="b">
        <v>0</v>
      </c>
      <c r="B1440" t="b">
        <v>0</v>
      </c>
      <c r="C1440" s="20">
        <v>44362.481339652775</v>
      </c>
      <c r="D1440" s="1" t="s">
        <v>724</v>
      </c>
      <c r="E1440" s="1">
        <v>2619.0</v>
      </c>
      <c r="F1440" s="1">
        <v>3.0</v>
      </c>
      <c r="G1440" s="1">
        <v>4.0</v>
      </c>
      <c r="H1440" s="1">
        <v>1.0</v>
      </c>
      <c r="I1440" s="1">
        <v>3.0</v>
      </c>
      <c r="J1440" s="1">
        <v>1.0</v>
      </c>
      <c r="K1440" s="1">
        <v>3.0</v>
      </c>
      <c r="L1440" s="1">
        <v>1.0</v>
      </c>
      <c r="M1440" s="1">
        <v>1.0</v>
      </c>
      <c r="N1440" s="1">
        <v>4.0</v>
      </c>
      <c r="O1440" s="1">
        <v>1.0</v>
      </c>
      <c r="P1440" s="1">
        <v>1.0</v>
      </c>
      <c r="Q1440" s="1">
        <v>1.0</v>
      </c>
      <c r="R1440" s="1">
        <v>1.0</v>
      </c>
      <c r="S1440" s="1">
        <v>1.0</v>
      </c>
      <c r="T1440" s="1">
        <v>1.0</v>
      </c>
      <c r="U1440" s="1">
        <v>1.0</v>
      </c>
      <c r="V1440" s="1">
        <v>1.0</v>
      </c>
      <c r="W1440" s="1">
        <v>1.0</v>
      </c>
      <c r="X1440" s="1">
        <v>1.0</v>
      </c>
      <c r="Y1440" s="1">
        <v>1.0</v>
      </c>
      <c r="Z1440" s="1">
        <v>1.0</v>
      </c>
      <c r="AA1440" s="1">
        <v>1.0</v>
      </c>
      <c r="AB1440" s="1">
        <v>1.0</v>
      </c>
      <c r="AC1440" s="1">
        <v>1.0</v>
      </c>
      <c r="AD1440" s="1">
        <v>5.0</v>
      </c>
      <c r="AE1440" s="1">
        <v>3.0</v>
      </c>
      <c r="AF1440" s="1">
        <v>3.0</v>
      </c>
      <c r="AG1440" s="1">
        <v>5.0</v>
      </c>
      <c r="AH1440" s="1">
        <v>5.0</v>
      </c>
      <c r="AI1440" s="1">
        <v>4.0</v>
      </c>
      <c r="AJ1440" s="1">
        <v>5.0</v>
      </c>
      <c r="AK1440" s="1">
        <v>3.0</v>
      </c>
      <c r="AL1440" s="1">
        <v>5.0</v>
      </c>
      <c r="AM1440" s="1">
        <v>5.0</v>
      </c>
      <c r="AN1440" s="1">
        <v>5.0</v>
      </c>
      <c r="AO1440" s="1">
        <v>5.0</v>
      </c>
      <c r="AP1440" s="1">
        <v>5.0</v>
      </c>
      <c r="AQ1440" s="1">
        <v>5.0</v>
      </c>
      <c r="AR1440" s="1">
        <v>5.0</v>
      </c>
      <c r="AS1440" s="1">
        <v>5.0</v>
      </c>
      <c r="AT1440" s="1">
        <v>4.0</v>
      </c>
      <c r="AU1440" s="1">
        <v>3.0</v>
      </c>
      <c r="AV1440" s="1">
        <v>3.0</v>
      </c>
      <c r="AW1440" s="1">
        <v>4.0</v>
      </c>
      <c r="AX1440" s="1">
        <v>4.0</v>
      </c>
      <c r="AY1440" s="1">
        <v>4.0</v>
      </c>
      <c r="AZ1440" s="1">
        <v>3.0</v>
      </c>
      <c r="BA1440" s="1">
        <v>3.0</v>
      </c>
      <c r="BB1440" s="1">
        <v>5.0</v>
      </c>
      <c r="BC1440" s="1">
        <v>4.0</v>
      </c>
      <c r="BD1440" s="1">
        <v>3.0</v>
      </c>
      <c r="BE1440" s="1">
        <v>4.0</v>
      </c>
      <c r="BF1440" s="1">
        <v>4.0</v>
      </c>
      <c r="BG1440" s="1">
        <v>3.0</v>
      </c>
      <c r="BH1440" s="1">
        <v>4.0</v>
      </c>
      <c r="BI1440" s="1">
        <v>5.0</v>
      </c>
      <c r="BJ1440" s="1">
        <v>8.0</v>
      </c>
      <c r="BK1440" s="1">
        <v>2.0</v>
      </c>
      <c r="BL1440" s="1">
        <v>1.0</v>
      </c>
      <c r="BM1440" s="1">
        <v>1.0</v>
      </c>
      <c r="BN1440" s="1">
        <v>1.0</v>
      </c>
      <c r="BO1440" s="1">
        <v>1.0</v>
      </c>
      <c r="BP1440" s="1">
        <v>1.0</v>
      </c>
      <c r="BQ1440" s="1">
        <v>1.0</v>
      </c>
      <c r="BR1440" s="1">
        <v>2.0</v>
      </c>
      <c r="BS1440" s="1">
        <v>4.0</v>
      </c>
      <c r="BT1440" s="1">
        <v>4.0</v>
      </c>
      <c r="BU1440" s="1">
        <v>5.0</v>
      </c>
      <c r="BV1440" s="1">
        <v>5.0</v>
      </c>
      <c r="BW1440" s="1">
        <v>5.0</v>
      </c>
      <c r="BX1440" s="1">
        <v>5.0</v>
      </c>
      <c r="BY1440" s="1">
        <v>1.0</v>
      </c>
      <c r="BZ1440" s="1">
        <v>5.0</v>
      </c>
      <c r="CA1440" s="64">
        <f t="shared" si="32"/>
        <v>221</v>
      </c>
      <c r="CB1440" s="45">
        <f t="shared" si="33"/>
        <v>17</v>
      </c>
      <c r="CC1440" s="45">
        <f t="shared" si="34"/>
        <v>11</v>
      </c>
      <c r="CD1440" s="45">
        <f t="shared" si="35"/>
        <v>8</v>
      </c>
      <c r="CE1440" s="45">
        <f t="shared" si="36"/>
        <v>33</v>
      </c>
      <c r="CF1440" s="45">
        <f t="shared" si="37"/>
        <v>40</v>
      </c>
      <c r="CG1440" s="45">
        <f t="shared" si="38"/>
        <v>28</v>
      </c>
      <c r="CH1440" s="45">
        <f t="shared" si="39"/>
        <v>32</v>
      </c>
      <c r="CI1440" s="45">
        <f t="shared" si="40"/>
        <v>0.8</v>
      </c>
      <c r="CJ1440">
        <f t="shared" si="10"/>
        <v>10</v>
      </c>
      <c r="CK1440" s="45">
        <f t="shared" si="41"/>
        <v>34</v>
      </c>
      <c r="CM1440" s="40">
        <f>VLOOKUP(CB1440,'PROMIS 57 T-Score Conversions'!Q$3:R$35,2,TRUE)</f>
        <v>33.2</v>
      </c>
      <c r="CN1440" s="44" t="str">
        <f t="shared" si="20"/>
        <v>Moderate</v>
      </c>
      <c r="CO1440" s="40">
        <f>VLOOKUP(CC1440,'PROMIS 57 T-Score Conversions'!A$3:B$35,2,TRUE)</f>
        <v>47.8</v>
      </c>
      <c r="CP1440" s="39" t="str">
        <f t="shared" si="21"/>
        <v>Normal</v>
      </c>
      <c r="CQ1440" s="40">
        <f>VLOOKUP(CD1440,'PROMIS 57 T-Score Conversions'!E$3:F$35,2,TRUE)</f>
        <v>38.2</v>
      </c>
      <c r="CR1440" s="39" t="str">
        <f t="shared" si="22"/>
        <v>Normal</v>
      </c>
      <c r="CS1440" s="40">
        <f>VLOOKUP(CE1440,'PROMIS 57 T-Score Conversions'!U$3:V$35,2,TRUE)</f>
        <v>66.4</v>
      </c>
      <c r="CT1440" s="39" t="str">
        <f t="shared" si="42"/>
        <v>Moderate</v>
      </c>
      <c r="CU1440" s="40">
        <f>VLOOKUP(CF1440,'PROMIS 57 T-Score Conversions'!Y$3:Z$35,2,TRUE)</f>
        <v>76.5</v>
      </c>
      <c r="CV1440" s="39" t="str">
        <f t="shared" si="24"/>
        <v>Severe</v>
      </c>
      <c r="CW1440" s="40">
        <f>vlookup(CG1440,'PROMIS 57 T-Score Conversions'!M$3:N$35,2,TRUE)</f>
        <v>48</v>
      </c>
      <c r="CX1440" s="39" t="str">
        <f t="shared" si="25"/>
        <v>Normal</v>
      </c>
      <c r="CY1440" s="40">
        <f>VLOOKup(CH1440,'PROMIS 57 T-Score Conversions'!I$3:J$35,2,TRUE)</f>
        <v>66.9</v>
      </c>
      <c r="CZ1440" s="39" t="str">
        <f t="shared" si="26"/>
        <v>Moderate</v>
      </c>
      <c r="DA1440" s="37">
        <f>VLOOKUP(CJ1440,'PROMIS 57 T-Score Conversions'!AC$3:AD$35,2,TRUE)</f>
        <v>27.45</v>
      </c>
      <c r="DB1440" s="44" t="str">
        <f t="shared" si="30"/>
        <v>Severe</v>
      </c>
      <c r="DC1440" s="40">
        <f>VLOOKUP(CK1440,'PROMIS 57 T-Score Conversions'!AG$3:AH$35,2,TRUE)</f>
        <v>53.63</v>
      </c>
      <c r="DD1440" s="39" t="str">
        <f t="shared" si="31"/>
        <v>Normal</v>
      </c>
    </row>
    <row r="1441">
      <c r="A1441" t="b">
        <v>0</v>
      </c>
      <c r="B1441" t="b">
        <v>0</v>
      </c>
      <c r="C1441" s="20">
        <v>44362.6148439699</v>
      </c>
      <c r="D1441" s="1" t="s">
        <v>334</v>
      </c>
      <c r="E1441" s="1">
        <v>2112.0</v>
      </c>
      <c r="F1441" s="1">
        <v>4.0</v>
      </c>
      <c r="G1441" s="1">
        <v>5.0</v>
      </c>
      <c r="H1441" s="1">
        <v>4.0</v>
      </c>
      <c r="I1441" s="1">
        <v>4.0</v>
      </c>
      <c r="J1441" s="1">
        <v>3.0</v>
      </c>
      <c r="K1441" s="1">
        <v>4.0</v>
      </c>
      <c r="L1441" s="1">
        <v>4.0</v>
      </c>
      <c r="M1441" s="1">
        <v>3.0</v>
      </c>
      <c r="N1441" s="1">
        <v>2.0</v>
      </c>
      <c r="O1441" s="1">
        <v>2.0</v>
      </c>
      <c r="P1441" s="1">
        <v>2.0</v>
      </c>
      <c r="Q1441" s="1">
        <v>2.0</v>
      </c>
      <c r="R1441" s="1">
        <v>3.0</v>
      </c>
      <c r="S1441" s="1">
        <v>2.0</v>
      </c>
      <c r="T1441" s="1">
        <v>3.0</v>
      </c>
      <c r="U1441" s="1">
        <v>3.0</v>
      </c>
      <c r="V1441" s="1">
        <v>1.0</v>
      </c>
      <c r="W1441" s="1">
        <v>2.0</v>
      </c>
      <c r="X1441" s="1">
        <v>2.0</v>
      </c>
      <c r="Y1441" s="1">
        <v>3.0</v>
      </c>
      <c r="Z1441" s="1">
        <v>2.0</v>
      </c>
      <c r="AA1441" s="1">
        <v>3.0</v>
      </c>
      <c r="AB1441" s="1">
        <v>1.0</v>
      </c>
      <c r="AC1441" s="1">
        <v>2.0</v>
      </c>
      <c r="AD1441" s="1">
        <v>3.0</v>
      </c>
      <c r="AE1441" s="1">
        <v>2.0</v>
      </c>
      <c r="AF1441" s="1">
        <v>3.0</v>
      </c>
      <c r="AG1441" s="1">
        <v>3.0</v>
      </c>
      <c r="AH1441" s="1">
        <v>3.0</v>
      </c>
      <c r="AI1441" s="1">
        <v>2.0</v>
      </c>
      <c r="AJ1441" s="1">
        <v>2.0</v>
      </c>
      <c r="AK1441" s="1">
        <v>2.0</v>
      </c>
      <c r="AL1441" s="1">
        <v>4.0</v>
      </c>
      <c r="AM1441" s="1">
        <v>4.0</v>
      </c>
      <c r="AN1441" s="1">
        <v>4.0</v>
      </c>
      <c r="AO1441" s="1">
        <v>3.0</v>
      </c>
      <c r="AP1441" s="1">
        <v>4.0</v>
      </c>
      <c r="AQ1441" s="1">
        <v>3.0</v>
      </c>
      <c r="AR1441" s="1">
        <v>3.0</v>
      </c>
      <c r="AS1441" s="1">
        <v>4.0</v>
      </c>
      <c r="AT1441" s="1">
        <v>3.0</v>
      </c>
      <c r="AU1441" s="1">
        <v>4.0</v>
      </c>
      <c r="AV1441" s="1">
        <v>3.0</v>
      </c>
      <c r="AW1441" s="1">
        <v>3.0</v>
      </c>
      <c r="AX1441" s="1">
        <v>3.0</v>
      </c>
      <c r="AY1441" s="1">
        <v>3.0</v>
      </c>
      <c r="AZ1441" s="1">
        <v>4.0</v>
      </c>
      <c r="BA1441" s="1">
        <v>4.0</v>
      </c>
      <c r="BB1441" s="1">
        <v>2.0</v>
      </c>
      <c r="BC1441" s="1">
        <v>2.0</v>
      </c>
      <c r="BD1441" s="1">
        <v>2.0</v>
      </c>
      <c r="BE1441" s="1">
        <v>2.0</v>
      </c>
      <c r="BF1441" s="1">
        <v>2.0</v>
      </c>
      <c r="BG1441" s="1">
        <v>2.0</v>
      </c>
      <c r="BH1441" s="1">
        <v>2.0</v>
      </c>
      <c r="BI1441" s="1">
        <v>2.0</v>
      </c>
      <c r="BJ1441" s="1">
        <v>3.0</v>
      </c>
      <c r="BK1441" s="1">
        <v>3.0</v>
      </c>
      <c r="BL1441" s="1">
        <v>3.0</v>
      </c>
      <c r="BM1441" s="1">
        <v>3.0</v>
      </c>
      <c r="BN1441" s="1">
        <v>3.0</v>
      </c>
      <c r="BO1441" s="1">
        <v>3.0</v>
      </c>
      <c r="BP1441" s="1">
        <v>3.0</v>
      </c>
      <c r="BQ1441" s="1">
        <v>3.0</v>
      </c>
      <c r="BR1441" s="1">
        <v>3.0</v>
      </c>
      <c r="BS1441" s="1">
        <v>3.0</v>
      </c>
      <c r="BT1441" s="1">
        <v>3.0</v>
      </c>
      <c r="BU1441" s="1">
        <v>3.0</v>
      </c>
      <c r="BV1441" s="1">
        <v>2.0</v>
      </c>
      <c r="BW1441" s="1">
        <v>2.0</v>
      </c>
      <c r="BX1441" s="1">
        <v>3.0</v>
      </c>
      <c r="BY1441" s="1">
        <v>2.0</v>
      </c>
      <c r="BZ1441" s="1">
        <v>3.0</v>
      </c>
      <c r="CA1441" s="64">
        <f t="shared" si="32"/>
        <v>206</v>
      </c>
      <c r="CB1441" s="45">
        <f t="shared" si="33"/>
        <v>31</v>
      </c>
      <c r="CC1441" s="45">
        <f t="shared" si="34"/>
        <v>19</v>
      </c>
      <c r="CD1441" s="45">
        <f t="shared" si="35"/>
        <v>16</v>
      </c>
      <c r="CE1441" s="45">
        <f t="shared" si="36"/>
        <v>20</v>
      </c>
      <c r="CF1441" s="45">
        <f t="shared" si="37"/>
        <v>29</v>
      </c>
      <c r="CG1441" s="45">
        <f t="shared" si="38"/>
        <v>27</v>
      </c>
      <c r="CH1441" s="45">
        <f t="shared" si="39"/>
        <v>16</v>
      </c>
      <c r="CI1441" s="45">
        <f t="shared" si="40"/>
        <v>0.3</v>
      </c>
      <c r="CJ1441">
        <f t="shared" si="10"/>
        <v>24</v>
      </c>
      <c r="CK1441" s="45">
        <f t="shared" si="41"/>
        <v>21</v>
      </c>
      <c r="CM1441" s="40">
        <f>VLOOKUP(CB1441,'PROMIS 57 T-Score Conversions'!Q$3:R$35,2,TRUE)</f>
        <v>43.1</v>
      </c>
      <c r="CN1441" s="44" t="str">
        <f t="shared" si="20"/>
        <v>Mild</v>
      </c>
      <c r="CO1441" s="40">
        <f>VLOOKUP(CC1441,'PROMIS 57 T-Score Conversions'!A$3:B$35,2,TRUE)</f>
        <v>57.4</v>
      </c>
      <c r="CP1441" s="39" t="str">
        <f t="shared" si="21"/>
        <v>Moderate</v>
      </c>
      <c r="CQ1441" s="40">
        <f>VLOOKUP(CD1441,'PROMIS 57 T-Score Conversions'!E$3:F$35,2,TRUE)</f>
        <v>55.1</v>
      </c>
      <c r="CR1441" s="39" t="str">
        <f t="shared" si="22"/>
        <v>Mild</v>
      </c>
      <c r="CS1441" s="40">
        <f>VLOOKUP(CE1441,'PROMIS 57 T-Score Conversions'!U$3:V$35,2,TRUE)</f>
        <v>53.6</v>
      </c>
      <c r="CT1441" s="39" t="str">
        <f t="shared" si="42"/>
        <v>Normal</v>
      </c>
      <c r="CU1441" s="40">
        <f>VLOOKUP(CF1441,'PROMIS 57 T-Score Conversions'!Y$3:Z$35,2,TRUE)</f>
        <v>59.4</v>
      </c>
      <c r="CV1441" s="39" t="str">
        <f t="shared" si="24"/>
        <v>Mild</v>
      </c>
      <c r="CW1441" s="40">
        <f>vlookup(CG1441,'PROMIS 57 T-Score Conversions'!M$3:N$35,2,TRUE)</f>
        <v>47</v>
      </c>
      <c r="CX1441" s="39" t="str">
        <f t="shared" si="25"/>
        <v>Normal</v>
      </c>
      <c r="CY1441" s="40">
        <f>VLOOKup(CH1441,'PROMIS 57 T-Score Conversions'!I$3:J$35,2,TRUE)</f>
        <v>55.8</v>
      </c>
      <c r="CZ1441" s="39" t="str">
        <f t="shared" si="26"/>
        <v>Mild</v>
      </c>
      <c r="DA1441" s="37">
        <f>VLOOKUP(CJ1441,'PROMIS 57 T-Score Conversions'!AC$3:AD$35,2,TRUE)</f>
        <v>40.29</v>
      </c>
      <c r="DB1441" s="44" t="str">
        <f t="shared" si="30"/>
        <v>Mild</v>
      </c>
      <c r="DC1441" s="40">
        <f>VLOOKUP(CK1441,'PROMIS 57 T-Score Conversions'!AG$3:AH$35,2,TRUE)</f>
        <v>40.71</v>
      </c>
      <c r="DD1441" s="39" t="str">
        <f t="shared" si="31"/>
        <v>Normal</v>
      </c>
    </row>
    <row r="1442">
      <c r="A1442" t="b">
        <v>0</v>
      </c>
      <c r="B1442" t="b">
        <v>0</v>
      </c>
      <c r="C1442" s="20">
        <v>44362.64210861111</v>
      </c>
      <c r="D1442" s="1" t="s">
        <v>725</v>
      </c>
      <c r="E1442" s="1">
        <v>2605.0</v>
      </c>
      <c r="F1442" s="1">
        <v>3.0</v>
      </c>
      <c r="G1442" s="1">
        <v>3.0</v>
      </c>
      <c r="H1442" s="1">
        <v>3.0</v>
      </c>
      <c r="I1442" s="1">
        <v>3.0</v>
      </c>
      <c r="J1442" s="1">
        <v>3.0</v>
      </c>
      <c r="K1442" s="1">
        <v>3.0</v>
      </c>
      <c r="L1442" s="1">
        <v>3.0</v>
      </c>
      <c r="M1442" s="1">
        <v>3.0</v>
      </c>
      <c r="N1442" s="1">
        <v>4.0</v>
      </c>
      <c r="O1442" s="1">
        <v>4.0</v>
      </c>
      <c r="P1442" s="1">
        <v>4.0</v>
      </c>
      <c r="Q1442" s="1">
        <v>4.0</v>
      </c>
      <c r="R1442" s="1">
        <v>4.0</v>
      </c>
      <c r="S1442" s="1">
        <v>4.0</v>
      </c>
      <c r="T1442" s="1">
        <v>4.0</v>
      </c>
      <c r="U1442" s="1">
        <v>4.0</v>
      </c>
      <c r="V1442" s="1">
        <v>2.0</v>
      </c>
      <c r="W1442" s="1">
        <v>2.0</v>
      </c>
      <c r="X1442" s="1">
        <v>2.0</v>
      </c>
      <c r="Y1442" s="1">
        <v>2.0</v>
      </c>
      <c r="Z1442" s="1">
        <v>2.0</v>
      </c>
      <c r="AA1442" s="1">
        <v>2.0</v>
      </c>
      <c r="AB1442" s="1">
        <v>2.0</v>
      </c>
      <c r="AC1442" s="1">
        <v>2.0</v>
      </c>
      <c r="AD1442" s="1">
        <v>3.0</v>
      </c>
      <c r="AE1442" s="1">
        <v>3.0</v>
      </c>
      <c r="AF1442" s="1">
        <v>3.0</v>
      </c>
      <c r="AG1442" s="1">
        <v>3.0</v>
      </c>
      <c r="AH1442" s="1">
        <v>3.0</v>
      </c>
      <c r="AI1442" s="1">
        <v>3.0</v>
      </c>
      <c r="AJ1442" s="1">
        <v>3.0</v>
      </c>
      <c r="AK1442" s="1">
        <v>3.0</v>
      </c>
      <c r="AL1442" s="1">
        <v>3.0</v>
      </c>
      <c r="AM1442" s="1">
        <v>3.0</v>
      </c>
      <c r="AN1442" s="1">
        <v>4.0</v>
      </c>
      <c r="AO1442" s="1">
        <v>3.0</v>
      </c>
      <c r="AP1442" s="1">
        <v>3.0</v>
      </c>
      <c r="AQ1442" s="1">
        <v>3.0</v>
      </c>
      <c r="AR1442" s="1">
        <v>3.0</v>
      </c>
      <c r="AS1442" s="1">
        <v>3.0</v>
      </c>
      <c r="AT1442" s="1">
        <v>2.0</v>
      </c>
      <c r="AU1442" s="1">
        <v>3.0</v>
      </c>
      <c r="AV1442" s="1">
        <v>3.0</v>
      </c>
      <c r="AW1442" s="1">
        <v>3.0</v>
      </c>
      <c r="AX1442" s="1">
        <v>3.0</v>
      </c>
      <c r="AY1442" s="1">
        <v>3.0</v>
      </c>
      <c r="AZ1442" s="1">
        <v>3.0</v>
      </c>
      <c r="BA1442" s="1">
        <v>3.0</v>
      </c>
      <c r="BB1442" s="1">
        <v>3.0</v>
      </c>
      <c r="BC1442" s="1">
        <v>3.0</v>
      </c>
      <c r="BD1442" s="1">
        <v>3.0</v>
      </c>
      <c r="BE1442" s="1">
        <v>3.0</v>
      </c>
      <c r="BF1442" s="1">
        <v>3.0</v>
      </c>
      <c r="BG1442" s="1">
        <v>3.0</v>
      </c>
      <c r="BH1442" s="1">
        <v>3.0</v>
      </c>
      <c r="BI1442" s="1">
        <v>3.0</v>
      </c>
      <c r="BJ1442" s="1">
        <v>5.0</v>
      </c>
      <c r="BK1442" s="1">
        <v>3.0</v>
      </c>
      <c r="BL1442" s="1">
        <v>3.0</v>
      </c>
      <c r="BM1442" s="1">
        <v>3.0</v>
      </c>
      <c r="BN1442" s="1">
        <v>2.0</v>
      </c>
      <c r="BO1442" s="1">
        <v>2.0</v>
      </c>
      <c r="BP1442" s="1">
        <v>3.0</v>
      </c>
      <c r="BQ1442" s="1">
        <v>3.0</v>
      </c>
      <c r="BR1442" s="1">
        <v>3.0</v>
      </c>
      <c r="BS1442" s="1">
        <v>3.0</v>
      </c>
      <c r="BT1442" s="1">
        <v>4.0</v>
      </c>
      <c r="BU1442" s="1">
        <v>3.0</v>
      </c>
      <c r="BV1442" s="1">
        <v>3.0</v>
      </c>
      <c r="BW1442" s="1">
        <v>4.0</v>
      </c>
      <c r="BX1442" s="1">
        <v>4.0</v>
      </c>
      <c r="BY1442" s="1">
        <v>3.0</v>
      </c>
      <c r="BZ1442" s="1">
        <v>3.0</v>
      </c>
      <c r="CA1442" s="64">
        <f t="shared" si="32"/>
        <v>222</v>
      </c>
      <c r="CB1442" s="45">
        <f t="shared" si="33"/>
        <v>24</v>
      </c>
      <c r="CC1442" s="45">
        <f t="shared" si="34"/>
        <v>32</v>
      </c>
      <c r="CD1442" s="45">
        <f t="shared" si="35"/>
        <v>16</v>
      </c>
      <c r="CE1442" s="45">
        <f t="shared" si="36"/>
        <v>24</v>
      </c>
      <c r="CF1442" s="45">
        <f t="shared" si="37"/>
        <v>25</v>
      </c>
      <c r="CG1442" s="45">
        <f t="shared" si="38"/>
        <v>23</v>
      </c>
      <c r="CH1442" s="45">
        <f t="shared" si="39"/>
        <v>24</v>
      </c>
      <c r="CI1442" s="45">
        <f t="shared" si="40"/>
        <v>0.5</v>
      </c>
      <c r="CJ1442">
        <f t="shared" si="10"/>
        <v>22</v>
      </c>
      <c r="CK1442" s="45">
        <f t="shared" si="41"/>
        <v>27</v>
      </c>
      <c r="CM1442" s="40">
        <f>VLOOKUP(CB1442,'PROMIS 57 T-Score Conversions'!Q$3:R$35,2,TRUE)</f>
        <v>38.1</v>
      </c>
      <c r="CN1442" s="44" t="str">
        <f t="shared" si="20"/>
        <v>Moderate</v>
      </c>
      <c r="CO1442" s="40">
        <f>VLOOKUP(CC1442,'PROMIS 57 T-Score Conversions'!A$3:B$35,2,TRUE)</f>
        <v>70.8</v>
      </c>
      <c r="CP1442" s="39" t="str">
        <f t="shared" si="21"/>
        <v>Severe</v>
      </c>
      <c r="CQ1442" s="40">
        <f>VLOOKUP(CD1442,'PROMIS 57 T-Score Conversions'!E$3:F$35,2,TRUE)</f>
        <v>55.1</v>
      </c>
      <c r="CR1442" s="39" t="str">
        <f t="shared" si="22"/>
        <v>Mild</v>
      </c>
      <c r="CS1442" s="40">
        <f>VLOOKUP(CE1442,'PROMIS 57 T-Score Conversions'!U$3:V$35,2,TRUE)</f>
        <v>57.5</v>
      </c>
      <c r="CT1442" s="39" t="str">
        <f t="shared" si="42"/>
        <v>Mild</v>
      </c>
      <c r="CU1442" s="40">
        <f>VLOOKUP(CF1442,'PROMIS 57 T-Score Conversions'!Y$3:Z$35,2,TRUE)</f>
        <v>55.3</v>
      </c>
      <c r="CV1442" s="39" t="str">
        <f t="shared" si="24"/>
        <v>Mild</v>
      </c>
      <c r="CW1442" s="40">
        <f>vlookup(CG1442,'PROMIS 57 T-Score Conversions'!M$3:N$35,2,TRUE)</f>
        <v>43</v>
      </c>
      <c r="CX1442" s="39" t="str">
        <f t="shared" si="25"/>
        <v>Mild</v>
      </c>
      <c r="CY1442" s="40">
        <f>VLOOKup(CH1442,'PROMIS 57 T-Score Conversions'!I$3:J$35,2,TRUE)</f>
        <v>61.5</v>
      </c>
      <c r="CZ1442" s="39" t="str">
        <f t="shared" si="26"/>
        <v>Moderate</v>
      </c>
      <c r="DA1442" s="37">
        <f>VLOOKUP(CJ1442,'PROMIS 57 T-Score Conversions'!AC$3:AD$35,2,TRUE)</f>
        <v>38.71</v>
      </c>
      <c r="DB1442" s="44" t="str">
        <f t="shared" si="30"/>
        <v>Moderate</v>
      </c>
      <c r="DC1442" s="40">
        <f>VLOOKUP(CK1442,'PROMIS 57 T-Score Conversions'!AG$3:AH$35,2,TRUE)</f>
        <v>46.21</v>
      </c>
      <c r="DD1442" s="39" t="str">
        <f t="shared" si="31"/>
        <v>Normal</v>
      </c>
    </row>
    <row r="1443">
      <c r="A1443" t="b">
        <v>0</v>
      </c>
      <c r="B1443" t="b">
        <v>0</v>
      </c>
      <c r="C1443" s="20">
        <v>44362.990209131945</v>
      </c>
      <c r="D1443" s="1" t="s">
        <v>649</v>
      </c>
      <c r="E1443" s="1">
        <v>2500.0</v>
      </c>
      <c r="F1443" s="1">
        <v>5.0</v>
      </c>
      <c r="G1443" s="1">
        <v>5.0</v>
      </c>
      <c r="H1443" s="1">
        <v>5.0</v>
      </c>
      <c r="I1443" s="1">
        <v>5.0</v>
      </c>
      <c r="J1443" s="1">
        <v>5.0</v>
      </c>
      <c r="K1443" s="1">
        <v>5.0</v>
      </c>
      <c r="L1443" s="1">
        <v>5.0</v>
      </c>
      <c r="M1443" s="1">
        <v>5.0</v>
      </c>
      <c r="N1443" s="1">
        <v>2.0</v>
      </c>
      <c r="O1443" s="1">
        <v>1.0</v>
      </c>
      <c r="P1443" s="1">
        <v>1.0</v>
      </c>
      <c r="Q1443" s="1">
        <v>1.0</v>
      </c>
      <c r="R1443" s="1">
        <v>1.0</v>
      </c>
      <c r="S1443" s="1">
        <v>1.0</v>
      </c>
      <c r="T1443" s="1">
        <v>1.0</v>
      </c>
      <c r="U1443" s="1">
        <v>1.0</v>
      </c>
      <c r="V1443" s="1">
        <v>1.0</v>
      </c>
      <c r="W1443" s="1">
        <v>1.0</v>
      </c>
      <c r="X1443" s="1">
        <v>1.0</v>
      </c>
      <c r="Y1443" s="1">
        <v>1.0</v>
      </c>
      <c r="Z1443" s="1">
        <v>1.0</v>
      </c>
      <c r="AA1443" s="1">
        <v>1.0</v>
      </c>
      <c r="AB1443" s="1">
        <v>1.0</v>
      </c>
      <c r="AC1443" s="1">
        <v>1.0</v>
      </c>
      <c r="AD1443" s="1">
        <v>3.0</v>
      </c>
      <c r="AE1443" s="1">
        <v>1.0</v>
      </c>
      <c r="AF1443" s="1">
        <v>1.0</v>
      </c>
      <c r="AG1443" s="1">
        <v>1.0</v>
      </c>
      <c r="AH1443" s="1">
        <v>2.0</v>
      </c>
      <c r="AI1443" s="1">
        <v>2.0</v>
      </c>
      <c r="AJ1443" s="1">
        <v>1.0</v>
      </c>
      <c r="AK1443" s="1">
        <v>2.0</v>
      </c>
      <c r="AL1443" s="1">
        <v>1.0</v>
      </c>
      <c r="AM1443" s="1">
        <v>2.0</v>
      </c>
      <c r="AN1443" s="1">
        <v>1.0</v>
      </c>
      <c r="AO1443" s="1">
        <v>1.0</v>
      </c>
      <c r="AP1443" s="1">
        <v>2.0</v>
      </c>
      <c r="AQ1443" s="1">
        <v>1.0</v>
      </c>
      <c r="AR1443" s="1">
        <v>1.0</v>
      </c>
      <c r="AS1443" s="1">
        <v>1.0</v>
      </c>
      <c r="AT1443" s="1">
        <v>5.0</v>
      </c>
      <c r="AU1443" s="1">
        <v>5.0</v>
      </c>
      <c r="AV1443" s="1">
        <v>4.0</v>
      </c>
      <c r="AW1443" s="1">
        <v>5.0</v>
      </c>
      <c r="AX1443" s="1">
        <v>5.0</v>
      </c>
      <c r="AY1443" s="1">
        <v>5.0</v>
      </c>
      <c r="AZ1443" s="1">
        <v>5.0</v>
      </c>
      <c r="BA1443" s="1">
        <v>5.0</v>
      </c>
      <c r="BB1443" s="1">
        <v>1.0</v>
      </c>
      <c r="BC1443" s="1">
        <v>1.0</v>
      </c>
      <c r="BD1443" s="1">
        <v>1.0</v>
      </c>
      <c r="BE1443" s="1">
        <v>1.0</v>
      </c>
      <c r="BF1443" s="1">
        <v>2.0</v>
      </c>
      <c r="BG1443" s="1">
        <v>2.0</v>
      </c>
      <c r="BH1443" s="1">
        <v>1.0</v>
      </c>
      <c r="BI1443" s="1">
        <v>1.0</v>
      </c>
      <c r="BJ1443" s="1">
        <v>1.0</v>
      </c>
      <c r="BK1443" s="1">
        <v>5.0</v>
      </c>
      <c r="BL1443" s="1">
        <v>5.0</v>
      </c>
      <c r="BM1443" s="1">
        <v>5.0</v>
      </c>
      <c r="BN1443" s="1">
        <v>5.0</v>
      </c>
      <c r="BO1443" s="1">
        <v>5.0</v>
      </c>
      <c r="BP1443" s="1">
        <v>5.0</v>
      </c>
      <c r="BQ1443" s="1">
        <v>5.0</v>
      </c>
      <c r="BR1443" s="1">
        <v>5.0</v>
      </c>
      <c r="BS1443" s="1">
        <v>1.0</v>
      </c>
      <c r="BT1443" s="1">
        <v>1.0</v>
      </c>
      <c r="BU1443" s="1">
        <v>1.0</v>
      </c>
      <c r="BV1443" s="1">
        <v>1.0</v>
      </c>
      <c r="BW1443" s="1">
        <v>1.0</v>
      </c>
      <c r="BX1443" s="1">
        <v>1.0</v>
      </c>
      <c r="BY1443" s="1">
        <v>1.0</v>
      </c>
      <c r="BZ1443" s="1">
        <v>1.0</v>
      </c>
      <c r="CA1443" s="64">
        <f t="shared" si="32"/>
        <v>178</v>
      </c>
      <c r="CB1443" s="45">
        <f t="shared" si="33"/>
        <v>40</v>
      </c>
      <c r="CC1443" s="45">
        <f t="shared" si="34"/>
        <v>9</v>
      </c>
      <c r="CD1443" s="45">
        <f t="shared" si="35"/>
        <v>8</v>
      </c>
      <c r="CE1443" s="45">
        <f t="shared" si="36"/>
        <v>13</v>
      </c>
      <c r="CF1443" s="45">
        <f t="shared" si="37"/>
        <v>10</v>
      </c>
      <c r="CG1443" s="45">
        <f t="shared" si="38"/>
        <v>39</v>
      </c>
      <c r="CH1443" s="45">
        <f t="shared" si="39"/>
        <v>10</v>
      </c>
      <c r="CI1443" s="45">
        <f t="shared" si="40"/>
        <v>0.1</v>
      </c>
      <c r="CJ1443">
        <f t="shared" si="10"/>
        <v>40</v>
      </c>
      <c r="CK1443" s="45">
        <f t="shared" si="41"/>
        <v>8</v>
      </c>
      <c r="CM1443" s="40">
        <f>VLOOKUP(CB1443,'PROMIS 57 T-Score Conversions'!Q$3:R$35,2,TRUE)</f>
        <v>60.1</v>
      </c>
      <c r="CN1443" s="44" t="str">
        <f t="shared" si="20"/>
        <v>Normal</v>
      </c>
      <c r="CO1443" s="40">
        <f>VLOOKUP(CC1443,'PROMIS 57 T-Score Conversions'!A$3:B$35,2,TRUE)</f>
        <v>43.2</v>
      </c>
      <c r="CP1443" s="39" t="str">
        <f t="shared" si="21"/>
        <v>Normal</v>
      </c>
      <c r="CQ1443" s="40">
        <f>VLOOKUP(CD1443,'PROMIS 57 T-Score Conversions'!E$3:F$35,2,TRUE)</f>
        <v>38.2</v>
      </c>
      <c r="CR1443" s="39" t="str">
        <f t="shared" si="22"/>
        <v>Normal</v>
      </c>
      <c r="CS1443" s="40">
        <f>VLOOKUP(CE1443,'PROMIS 57 T-Score Conversions'!U$3:V$35,2,TRUE)</f>
        <v>45.6</v>
      </c>
      <c r="CT1443" s="39" t="str">
        <f t="shared" si="42"/>
        <v>Normal</v>
      </c>
      <c r="CU1443" s="40">
        <f>VLOOKUP(CF1443,'PROMIS 57 T-Score Conversions'!Y$3:Z$35,2,TRUE)</f>
        <v>35.9</v>
      </c>
      <c r="CV1443" s="39" t="str">
        <f t="shared" si="24"/>
        <v>Normal</v>
      </c>
      <c r="CW1443" s="40">
        <f>vlookup(CG1443,'PROMIS 57 T-Score Conversions'!M$3:N$35,2,TRUE)</f>
        <v>60.2</v>
      </c>
      <c r="CX1443" s="39" t="str">
        <f t="shared" si="25"/>
        <v>Normal</v>
      </c>
      <c r="CY1443" s="40">
        <f>VLOOKup(CH1443,'PROMIS 57 T-Score Conversions'!I$3:J$35,2,TRUE)</f>
        <v>49.9</v>
      </c>
      <c r="CZ1443" s="39" t="str">
        <f t="shared" si="26"/>
        <v>Normal</v>
      </c>
      <c r="DA1443" s="37">
        <f>VLOOKUP(CJ1443,'PROMIS 57 T-Score Conversions'!AC$3:AD$35,2,TRUE)</f>
        <v>63.48</v>
      </c>
      <c r="DB1443" s="44" t="str">
        <f t="shared" si="30"/>
        <v>Normal</v>
      </c>
      <c r="DC1443" s="40">
        <f>VLOOKUP(CK1443,'PROMIS 57 T-Score Conversions'!AG$3:AH$35,2,TRUE)</f>
        <v>23.27</v>
      </c>
      <c r="DD1443" s="39" t="str">
        <f t="shared" si="31"/>
        <v>Normal</v>
      </c>
    </row>
    <row r="1444">
      <c r="A1444" t="b">
        <v>0</v>
      </c>
      <c r="B1444" t="b">
        <v>0</v>
      </c>
      <c r="C1444" s="20">
        <v>44363.58693628472</v>
      </c>
      <c r="D1444" s="1" t="s">
        <v>726</v>
      </c>
      <c r="E1444" s="1">
        <v>2609.0</v>
      </c>
      <c r="F1444" s="1">
        <v>3.0</v>
      </c>
      <c r="G1444" s="1">
        <v>5.0</v>
      </c>
      <c r="H1444" s="1">
        <v>4.0</v>
      </c>
      <c r="I1444" s="1">
        <v>3.0</v>
      </c>
      <c r="J1444" s="1">
        <v>2.0</v>
      </c>
      <c r="K1444" s="1">
        <v>5.0</v>
      </c>
      <c r="L1444" s="1">
        <v>5.0</v>
      </c>
      <c r="M1444" s="1">
        <v>3.0</v>
      </c>
      <c r="N1444" s="1">
        <v>3.0</v>
      </c>
      <c r="O1444" s="1">
        <v>1.0</v>
      </c>
      <c r="P1444" s="1">
        <v>2.0</v>
      </c>
      <c r="Q1444" s="1">
        <v>3.0</v>
      </c>
      <c r="R1444" s="1">
        <v>3.0</v>
      </c>
      <c r="S1444" s="1">
        <v>5.0</v>
      </c>
      <c r="T1444" s="1">
        <v>3.0</v>
      </c>
      <c r="U1444" s="1">
        <v>4.0</v>
      </c>
      <c r="V1444" s="1">
        <v>5.0</v>
      </c>
      <c r="W1444" s="1">
        <v>5.0</v>
      </c>
      <c r="X1444" s="1">
        <v>4.0</v>
      </c>
      <c r="Y1444" s="1">
        <v>4.0</v>
      </c>
      <c r="Z1444" s="1">
        <v>2.0</v>
      </c>
      <c r="AA1444" s="1">
        <v>4.0</v>
      </c>
      <c r="AB1444" s="1">
        <v>5.0</v>
      </c>
      <c r="AC1444" s="1">
        <v>2.0</v>
      </c>
      <c r="AD1444" s="1">
        <v>4.0</v>
      </c>
      <c r="AE1444" s="1">
        <v>4.0</v>
      </c>
      <c r="AF1444" s="1">
        <v>3.0</v>
      </c>
      <c r="AG1444" s="1">
        <v>2.0</v>
      </c>
      <c r="AH1444" s="1">
        <v>3.0</v>
      </c>
      <c r="AI1444" s="1">
        <v>2.0</v>
      </c>
      <c r="AJ1444" s="1">
        <v>3.0</v>
      </c>
      <c r="AK1444" s="1">
        <v>2.0</v>
      </c>
      <c r="AL1444" s="1">
        <v>1.0</v>
      </c>
      <c r="AM1444" s="1">
        <v>5.0</v>
      </c>
      <c r="AN1444" s="1">
        <v>4.0</v>
      </c>
      <c r="AO1444" s="1">
        <v>1.0</v>
      </c>
      <c r="AP1444" s="1">
        <v>3.0</v>
      </c>
      <c r="AQ1444" s="1">
        <v>1.0</v>
      </c>
      <c r="AR1444" s="1">
        <v>1.0</v>
      </c>
      <c r="AS1444" s="1">
        <v>3.0</v>
      </c>
      <c r="AT1444" s="1">
        <v>2.0</v>
      </c>
      <c r="AU1444" s="1">
        <v>2.0</v>
      </c>
      <c r="AV1444" s="1">
        <v>1.0</v>
      </c>
      <c r="AW1444" s="1">
        <v>2.0</v>
      </c>
      <c r="AX1444" s="1">
        <v>2.0</v>
      </c>
      <c r="AY1444" s="1">
        <v>2.0</v>
      </c>
      <c r="AZ1444" s="1">
        <v>3.0</v>
      </c>
      <c r="BA1444" s="1">
        <v>3.0</v>
      </c>
      <c r="BB1444" s="1">
        <v>4.0</v>
      </c>
      <c r="BC1444" s="1">
        <v>3.0</v>
      </c>
      <c r="BD1444" s="1">
        <v>5.0</v>
      </c>
      <c r="BE1444" s="1">
        <v>2.0</v>
      </c>
      <c r="BF1444" s="1">
        <v>5.0</v>
      </c>
      <c r="BG1444" s="1">
        <v>5.0</v>
      </c>
      <c r="BH1444" s="1">
        <v>4.0</v>
      </c>
      <c r="BI1444" s="1">
        <v>3.0</v>
      </c>
      <c r="BJ1444" s="1">
        <v>5.0</v>
      </c>
      <c r="BK1444" s="1">
        <v>2.0</v>
      </c>
      <c r="BL1444" s="1">
        <v>2.0</v>
      </c>
      <c r="BM1444" s="1">
        <v>3.0</v>
      </c>
      <c r="BN1444" s="1">
        <v>5.0</v>
      </c>
      <c r="BO1444" s="1">
        <v>4.0</v>
      </c>
      <c r="BP1444" s="1">
        <v>3.0</v>
      </c>
      <c r="BQ1444" s="1">
        <v>4.0</v>
      </c>
      <c r="BR1444" s="1">
        <v>4.0</v>
      </c>
      <c r="BS1444" s="1">
        <v>4.0</v>
      </c>
      <c r="BT1444" s="1">
        <v>4.0</v>
      </c>
      <c r="BU1444" s="1">
        <v>2.0</v>
      </c>
      <c r="BV1444" s="1">
        <v>4.0</v>
      </c>
      <c r="BW1444" s="1">
        <v>3.0</v>
      </c>
      <c r="BX1444" s="1">
        <v>1.0</v>
      </c>
      <c r="BY1444" s="1">
        <v>2.0</v>
      </c>
      <c r="BZ1444" s="1">
        <v>1.0</v>
      </c>
      <c r="CA1444" s="64">
        <f t="shared" si="32"/>
        <v>228</v>
      </c>
      <c r="CB1444" s="45">
        <f t="shared" si="33"/>
        <v>30</v>
      </c>
      <c r="CC1444" s="45">
        <f t="shared" si="34"/>
        <v>24</v>
      </c>
      <c r="CD1444" s="45">
        <f t="shared" si="35"/>
        <v>31</v>
      </c>
      <c r="CE1444" s="45">
        <f t="shared" si="36"/>
        <v>23</v>
      </c>
      <c r="CF1444" s="45">
        <f t="shared" si="37"/>
        <v>19</v>
      </c>
      <c r="CG1444" s="45">
        <f t="shared" si="38"/>
        <v>17</v>
      </c>
      <c r="CH1444" s="45">
        <f t="shared" si="39"/>
        <v>31</v>
      </c>
      <c r="CI1444" s="45">
        <f t="shared" si="40"/>
        <v>0.5</v>
      </c>
      <c r="CJ1444">
        <f t="shared" si="10"/>
        <v>27</v>
      </c>
      <c r="CK1444" s="45">
        <f t="shared" si="41"/>
        <v>21</v>
      </c>
      <c r="CM1444" s="40">
        <f>VLOOKUP(CB1444,'PROMIS 57 T-Score Conversions'!Q$3:R$35,2,TRUE)</f>
        <v>42.3</v>
      </c>
      <c r="CN1444" s="44" t="str">
        <f t="shared" si="20"/>
        <v>Mild</v>
      </c>
      <c r="CO1444" s="40">
        <f>VLOOKUP(CC1444,'PROMIS 57 T-Score Conversions'!A$3:B$35,2,TRUE)</f>
        <v>62.5</v>
      </c>
      <c r="CP1444" s="39" t="str">
        <f t="shared" si="21"/>
        <v>Moderate</v>
      </c>
      <c r="CQ1444" s="40">
        <f>VLOOKUP(CD1444,'PROMIS 57 T-Score Conversions'!E$3:F$35,2,TRUE)</f>
        <v>68.7</v>
      </c>
      <c r="CR1444" s="39" t="str">
        <f t="shared" si="22"/>
        <v>Moderate</v>
      </c>
      <c r="CS1444" s="40">
        <f>VLOOKUP(CE1444,'PROMIS 57 T-Score Conversions'!U$3:V$35,2,TRUE)</f>
        <v>56.6</v>
      </c>
      <c r="CT1444" s="39" t="str">
        <f t="shared" si="42"/>
        <v>Mild</v>
      </c>
      <c r="CU1444" s="40">
        <f>VLOOKUP(CF1444,'PROMIS 57 T-Score Conversions'!Y$3:Z$35,2,TRUE)</f>
        <v>49</v>
      </c>
      <c r="CV1444" s="39" t="str">
        <f t="shared" si="24"/>
        <v>Normal</v>
      </c>
      <c r="CW1444" s="40">
        <f>vlookup(CG1444,'PROMIS 57 T-Score Conversions'!M$3:N$35,2,TRUE)</f>
        <v>37.7</v>
      </c>
      <c r="CX1444" s="39" t="str">
        <f t="shared" si="25"/>
        <v>Moderate</v>
      </c>
      <c r="CY1444" s="40">
        <f>VLOOKup(CH1444,'PROMIS 57 T-Score Conversions'!I$3:J$35,2,TRUE)</f>
        <v>66.2</v>
      </c>
      <c r="CZ1444" s="39" t="str">
        <f t="shared" si="26"/>
        <v>Moderate</v>
      </c>
      <c r="DA1444" s="37">
        <f>VLOOKUP(CJ1444,'PROMIS 57 T-Score Conversions'!AC$3:AD$35,2,TRUE)</f>
        <v>42.72</v>
      </c>
      <c r="DB1444" s="44" t="str">
        <f t="shared" si="30"/>
        <v>Mild</v>
      </c>
      <c r="DC1444" s="40">
        <f>VLOOKUP(CK1444,'PROMIS 57 T-Score Conversions'!AG$3:AH$35,2,TRUE)</f>
        <v>40.71</v>
      </c>
      <c r="DD1444" s="39" t="str">
        <f t="shared" si="31"/>
        <v>Normal</v>
      </c>
    </row>
    <row r="1445">
      <c r="A1445" t="b">
        <v>0</v>
      </c>
      <c r="B1445" t="b">
        <v>0</v>
      </c>
      <c r="C1445" s="20">
        <v>44363.58742173611</v>
      </c>
      <c r="D1445" s="1" t="s">
        <v>727</v>
      </c>
      <c r="E1445" s="1">
        <v>2615.0</v>
      </c>
      <c r="F1445" s="1">
        <v>5.0</v>
      </c>
      <c r="G1445" s="1">
        <v>5.0</v>
      </c>
      <c r="H1445" s="1">
        <v>5.0</v>
      </c>
      <c r="I1445" s="1">
        <v>5.0</v>
      </c>
      <c r="J1445" s="1">
        <v>3.0</v>
      </c>
      <c r="K1445" s="1">
        <v>5.0</v>
      </c>
      <c r="L1445" s="1">
        <v>5.0</v>
      </c>
      <c r="M1445" s="1">
        <v>3.0</v>
      </c>
      <c r="N1445" s="1">
        <v>1.0</v>
      </c>
      <c r="O1445" s="1">
        <v>1.0</v>
      </c>
      <c r="P1445" s="1">
        <v>1.0</v>
      </c>
      <c r="Q1445" s="1">
        <v>2.0</v>
      </c>
      <c r="R1445" s="1">
        <v>2.0</v>
      </c>
      <c r="S1445" s="1">
        <v>1.0</v>
      </c>
      <c r="T1445" s="1">
        <v>2.0</v>
      </c>
      <c r="U1445" s="1">
        <v>2.0</v>
      </c>
      <c r="V1445" s="1">
        <v>1.0</v>
      </c>
      <c r="W1445" s="1">
        <v>1.0</v>
      </c>
      <c r="X1445" s="1">
        <v>1.0</v>
      </c>
      <c r="Y1445" s="1">
        <v>1.0</v>
      </c>
      <c r="Z1445" s="1">
        <v>1.0</v>
      </c>
      <c r="AA1445" s="1">
        <v>2.0</v>
      </c>
      <c r="AB1445" s="1">
        <v>1.0</v>
      </c>
      <c r="AC1445" s="1">
        <v>1.0</v>
      </c>
      <c r="AD1445" s="1">
        <v>2.0</v>
      </c>
      <c r="AE1445" s="1">
        <v>2.0</v>
      </c>
      <c r="AF1445" s="1">
        <v>2.0</v>
      </c>
      <c r="AG1445" s="1">
        <v>2.0</v>
      </c>
      <c r="AH1445" s="1">
        <v>2.0</v>
      </c>
      <c r="AI1445" s="1">
        <v>1.0</v>
      </c>
      <c r="AJ1445" s="1">
        <v>2.0</v>
      </c>
      <c r="AK1445" s="1">
        <v>1.0</v>
      </c>
      <c r="AL1445" s="1">
        <v>1.0</v>
      </c>
      <c r="AM1445" s="1">
        <v>1.0</v>
      </c>
      <c r="AN1445" s="1">
        <v>1.0</v>
      </c>
      <c r="AO1445" s="1">
        <v>1.0</v>
      </c>
      <c r="AP1445" s="1">
        <v>1.0</v>
      </c>
      <c r="AQ1445" s="1">
        <v>1.0</v>
      </c>
      <c r="AR1445" s="1">
        <v>1.0</v>
      </c>
      <c r="AS1445" s="1">
        <v>1.0</v>
      </c>
      <c r="AT1445" s="1">
        <v>5.0</v>
      </c>
      <c r="AU1445" s="1">
        <v>5.0</v>
      </c>
      <c r="AV1445" s="1">
        <v>4.0</v>
      </c>
      <c r="AW1445" s="1">
        <v>4.0</v>
      </c>
      <c r="AX1445" s="1">
        <v>4.0</v>
      </c>
      <c r="AY1445" s="1">
        <v>4.0</v>
      </c>
      <c r="AZ1445" s="1">
        <v>5.0</v>
      </c>
      <c r="BA1445" s="1">
        <v>4.0</v>
      </c>
      <c r="BB1445" s="1">
        <v>1.0</v>
      </c>
      <c r="BC1445" s="1">
        <v>1.0</v>
      </c>
      <c r="BD1445" s="1">
        <v>1.0</v>
      </c>
      <c r="BE1445" s="1">
        <v>1.0</v>
      </c>
      <c r="BF1445" s="1">
        <v>1.0</v>
      </c>
      <c r="BG1445" s="1">
        <v>1.0</v>
      </c>
      <c r="BH1445" s="1">
        <v>1.0</v>
      </c>
      <c r="BI1445" s="1">
        <v>1.0</v>
      </c>
      <c r="BJ1445" s="1">
        <v>0.0</v>
      </c>
      <c r="BK1445" s="1">
        <v>3.0</v>
      </c>
      <c r="BL1445" s="1">
        <v>3.0</v>
      </c>
      <c r="BM1445" s="1">
        <v>4.0</v>
      </c>
      <c r="BN1445" s="1">
        <v>4.0</v>
      </c>
      <c r="BO1445" s="1">
        <v>4.0</v>
      </c>
      <c r="BP1445" s="1">
        <v>3.0</v>
      </c>
      <c r="BQ1445" s="1">
        <v>4.0</v>
      </c>
      <c r="BR1445" s="1">
        <v>4.0</v>
      </c>
      <c r="BS1445" s="1">
        <v>2.0</v>
      </c>
      <c r="BT1445" s="1">
        <v>2.0</v>
      </c>
      <c r="BU1445" s="1">
        <v>2.0</v>
      </c>
      <c r="BV1445" s="1">
        <v>3.0</v>
      </c>
      <c r="BW1445" s="1">
        <v>2.0</v>
      </c>
      <c r="BX1445" s="1">
        <v>1.0</v>
      </c>
      <c r="BY1445" s="1">
        <v>2.0</v>
      </c>
      <c r="BZ1445" s="1">
        <v>2.0</v>
      </c>
      <c r="CA1445" s="64">
        <f t="shared" si="32"/>
        <v>167</v>
      </c>
      <c r="CB1445" s="45">
        <f t="shared" si="33"/>
        <v>36</v>
      </c>
      <c r="CC1445" s="45">
        <f t="shared" si="34"/>
        <v>12</v>
      </c>
      <c r="CD1445" s="45">
        <f t="shared" si="35"/>
        <v>9</v>
      </c>
      <c r="CE1445" s="45">
        <f t="shared" si="36"/>
        <v>14</v>
      </c>
      <c r="CF1445" s="45">
        <f t="shared" si="37"/>
        <v>8</v>
      </c>
      <c r="CG1445" s="45">
        <f t="shared" si="38"/>
        <v>35</v>
      </c>
      <c r="CH1445" s="45">
        <f t="shared" si="39"/>
        <v>8</v>
      </c>
      <c r="CI1445" s="45">
        <f t="shared" si="40"/>
        <v>0</v>
      </c>
      <c r="CJ1445">
        <f t="shared" si="10"/>
        <v>29</v>
      </c>
      <c r="CK1445" s="45">
        <f t="shared" si="41"/>
        <v>16</v>
      </c>
      <c r="CM1445" s="40">
        <f>VLOOKUP(CB1445,'PROMIS 57 T-Score Conversions'!Q$3:R$35,2,TRUE)</f>
        <v>47.8</v>
      </c>
      <c r="CN1445" s="44" t="str">
        <f t="shared" si="20"/>
        <v>Normal</v>
      </c>
      <c r="CO1445" s="40">
        <f>VLOOKUP(CC1445,'PROMIS 57 T-Score Conversions'!A$3:B$35,2,TRUE)</f>
        <v>49.4</v>
      </c>
      <c r="CP1445" s="39" t="str">
        <f t="shared" si="21"/>
        <v>Normal</v>
      </c>
      <c r="CQ1445" s="40">
        <f>VLOOKUP(CD1445,'PROMIS 57 T-Score Conversions'!E$3:F$35,2,TRUE)</f>
        <v>44.7</v>
      </c>
      <c r="CR1445" s="39" t="str">
        <f t="shared" si="22"/>
        <v>Normal</v>
      </c>
      <c r="CS1445" s="40">
        <f>VLOOKUP(CE1445,'PROMIS 57 T-Score Conversions'!U$3:V$35,2,TRUE)</f>
        <v>46.9</v>
      </c>
      <c r="CT1445" s="39" t="str">
        <f t="shared" si="42"/>
        <v>Normal</v>
      </c>
      <c r="CU1445" s="40">
        <f>VLOOKUP(CF1445,'PROMIS 57 T-Score Conversions'!Y$3:Z$35,2,TRUE)</f>
        <v>28.9</v>
      </c>
      <c r="CV1445" s="39" t="str">
        <f t="shared" si="24"/>
        <v>Normal</v>
      </c>
      <c r="CW1445" s="40">
        <f>vlookup(CG1445,'PROMIS 57 T-Score Conversions'!M$3:N$35,2,TRUE)</f>
        <v>54.6</v>
      </c>
      <c r="CX1445" s="39" t="str">
        <f t="shared" si="25"/>
        <v>Normal</v>
      </c>
      <c r="CY1445" s="40">
        <f>VLOOKup(CH1445,'PROMIS 57 T-Score Conversions'!I$3:J$35,2,TRUE)</f>
        <v>40.7</v>
      </c>
      <c r="CZ1445" s="39" t="str">
        <f t="shared" si="26"/>
        <v>Normal</v>
      </c>
      <c r="DA1445" s="37">
        <f>VLOOKUP(CJ1445,'PROMIS 57 T-Score Conversions'!AC$3:AD$35,2,TRUE)</f>
        <v>44.43</v>
      </c>
      <c r="DB1445" s="44" t="str">
        <f t="shared" si="30"/>
        <v>Mild</v>
      </c>
      <c r="DC1445" s="40">
        <f>VLOOKUP(CK1445,'PROMIS 57 T-Score Conversions'!AG$3:AH$35,2,TRUE)</f>
        <v>36.07</v>
      </c>
      <c r="DD1445" s="39" t="str">
        <f t="shared" si="31"/>
        <v>Normal</v>
      </c>
    </row>
    <row r="1446">
      <c r="A1446" t="b">
        <v>0</v>
      </c>
      <c r="B1446" t="b">
        <v>0</v>
      </c>
      <c r="C1446" s="20">
        <v>44363.59656143519</v>
      </c>
      <c r="D1446" s="1" t="s">
        <v>728</v>
      </c>
      <c r="E1446" s="1">
        <v>1061.0</v>
      </c>
      <c r="F1446" s="1">
        <v>2.0</v>
      </c>
      <c r="G1446" s="1">
        <v>2.0</v>
      </c>
      <c r="H1446" s="1">
        <v>3.0</v>
      </c>
      <c r="I1446" s="1">
        <v>3.0</v>
      </c>
      <c r="J1446" s="1">
        <v>1.0</v>
      </c>
      <c r="K1446" s="1">
        <v>2.0</v>
      </c>
      <c r="L1446" s="1">
        <v>2.0</v>
      </c>
      <c r="M1446" s="1">
        <v>1.0</v>
      </c>
      <c r="N1446" s="1">
        <v>3.0</v>
      </c>
      <c r="O1446" s="1">
        <v>2.0</v>
      </c>
      <c r="P1446" s="1">
        <v>2.0</v>
      </c>
      <c r="Q1446" s="1">
        <v>3.0</v>
      </c>
      <c r="R1446" s="1">
        <v>3.0</v>
      </c>
      <c r="S1446" s="1">
        <v>2.0</v>
      </c>
      <c r="T1446" s="1">
        <v>2.0</v>
      </c>
      <c r="U1446" s="1">
        <v>4.0</v>
      </c>
      <c r="V1446" s="1">
        <v>1.0</v>
      </c>
      <c r="W1446" s="1">
        <v>1.0</v>
      </c>
      <c r="X1446" s="1">
        <v>2.0</v>
      </c>
      <c r="Y1446" s="1">
        <v>1.0</v>
      </c>
      <c r="Z1446" s="1">
        <v>1.0</v>
      </c>
      <c r="AA1446" s="1">
        <v>2.0</v>
      </c>
      <c r="AB1446" s="1">
        <v>1.0</v>
      </c>
      <c r="AC1446" s="1">
        <v>1.0</v>
      </c>
      <c r="AD1446" s="1">
        <v>2.0</v>
      </c>
      <c r="AE1446" s="1">
        <v>1.0</v>
      </c>
      <c r="AF1446" s="1">
        <v>4.0</v>
      </c>
      <c r="AG1446" s="1">
        <v>2.0</v>
      </c>
      <c r="AH1446" s="1">
        <v>2.0</v>
      </c>
      <c r="AI1446" s="1">
        <v>2.0</v>
      </c>
      <c r="AJ1446" s="1">
        <v>3.0</v>
      </c>
      <c r="AK1446" s="1">
        <v>3.0</v>
      </c>
      <c r="AL1446" s="1">
        <v>4.0</v>
      </c>
      <c r="AM1446" s="1">
        <v>2.0</v>
      </c>
      <c r="AN1446" s="1">
        <v>4.0</v>
      </c>
      <c r="AO1446" s="1">
        <v>3.0</v>
      </c>
      <c r="AP1446" s="1">
        <v>3.0</v>
      </c>
      <c r="AQ1446" s="1">
        <v>4.0</v>
      </c>
      <c r="AR1446" s="1">
        <v>2.0</v>
      </c>
      <c r="AS1446" s="1">
        <v>2.0</v>
      </c>
      <c r="AT1446" s="1">
        <v>2.0</v>
      </c>
      <c r="AU1446" s="1">
        <v>2.0</v>
      </c>
      <c r="AV1446" s="1">
        <v>3.0</v>
      </c>
      <c r="AW1446" s="1">
        <v>2.0</v>
      </c>
      <c r="AX1446" s="1">
        <v>2.0</v>
      </c>
      <c r="AY1446" s="1">
        <v>2.0</v>
      </c>
      <c r="AZ1446" s="1">
        <v>3.0</v>
      </c>
      <c r="BA1446" s="1">
        <v>2.0</v>
      </c>
      <c r="BB1446" s="1">
        <v>4.0</v>
      </c>
      <c r="BC1446" s="1">
        <v>4.0</v>
      </c>
      <c r="BD1446" s="1">
        <v>3.0</v>
      </c>
      <c r="BE1446" s="1">
        <v>4.0</v>
      </c>
      <c r="BF1446" s="1">
        <v>4.0</v>
      </c>
      <c r="BG1446" s="1">
        <v>3.0</v>
      </c>
      <c r="BH1446" s="1">
        <v>4.0</v>
      </c>
      <c r="BI1446" s="1">
        <v>3.0</v>
      </c>
      <c r="BJ1446" s="1">
        <v>7.0</v>
      </c>
      <c r="BK1446" s="1">
        <v>2.0</v>
      </c>
      <c r="BL1446" s="1">
        <v>3.0</v>
      </c>
      <c r="BM1446" s="1">
        <v>2.0</v>
      </c>
      <c r="BN1446" s="1">
        <v>2.0</v>
      </c>
      <c r="BO1446" s="1">
        <v>3.0</v>
      </c>
      <c r="BP1446" s="1">
        <v>2.0</v>
      </c>
      <c r="BQ1446" s="1">
        <v>3.0</v>
      </c>
      <c r="BR1446" s="1">
        <v>3.0</v>
      </c>
      <c r="BS1446" s="1">
        <v>3.0</v>
      </c>
      <c r="BT1446" s="1">
        <v>3.0</v>
      </c>
      <c r="BU1446" s="1">
        <v>4.0</v>
      </c>
      <c r="BV1446" s="1">
        <v>3.0</v>
      </c>
      <c r="BW1446" s="1">
        <v>3.0</v>
      </c>
      <c r="BX1446" s="1">
        <v>4.0</v>
      </c>
      <c r="BY1446" s="1">
        <v>2.0</v>
      </c>
      <c r="BZ1446" s="1">
        <v>3.0</v>
      </c>
      <c r="CA1446" s="64">
        <f t="shared" si="32"/>
        <v>189</v>
      </c>
      <c r="CB1446" s="45">
        <f t="shared" si="33"/>
        <v>16</v>
      </c>
      <c r="CC1446" s="45">
        <f t="shared" si="34"/>
        <v>21</v>
      </c>
      <c r="CD1446" s="45">
        <f t="shared" si="35"/>
        <v>10</v>
      </c>
      <c r="CE1446" s="45">
        <f t="shared" si="36"/>
        <v>19</v>
      </c>
      <c r="CF1446" s="45">
        <f t="shared" si="37"/>
        <v>24</v>
      </c>
      <c r="CG1446" s="45">
        <f t="shared" si="38"/>
        <v>18</v>
      </c>
      <c r="CH1446" s="45">
        <f t="shared" si="39"/>
        <v>29</v>
      </c>
      <c r="CI1446" s="45">
        <f t="shared" si="40"/>
        <v>0.7</v>
      </c>
      <c r="CJ1446">
        <f t="shared" si="10"/>
        <v>20</v>
      </c>
      <c r="CK1446" s="45">
        <f t="shared" si="41"/>
        <v>25</v>
      </c>
      <c r="CM1446" s="40">
        <f>VLOOKUP(CB1446,'PROMIS 57 T-Score Conversions'!Q$3:R$35,2,TRUE)</f>
        <v>32.5</v>
      </c>
      <c r="CN1446" s="44" t="str">
        <f t="shared" si="20"/>
        <v>Moderate</v>
      </c>
      <c r="CO1446" s="40">
        <f>VLOOKUP(CC1446,'PROMIS 57 T-Score Conversions'!A$3:B$35,2,TRUE)</f>
        <v>59.4</v>
      </c>
      <c r="CP1446" s="39" t="str">
        <f t="shared" si="21"/>
        <v>Moderate</v>
      </c>
      <c r="CQ1446" s="40">
        <f>VLOOKUP(CD1446,'PROMIS 57 T-Score Conversions'!E$3:F$35,2,TRUE)</f>
        <v>47.5</v>
      </c>
      <c r="CR1446" s="39" t="str">
        <f t="shared" si="22"/>
        <v>Normal</v>
      </c>
      <c r="CS1446" s="40">
        <f>VLOOKUP(CE1446,'PROMIS 57 T-Score Conversions'!U$3:V$35,2,TRUE)</f>
        <v>52.5</v>
      </c>
      <c r="CT1446" s="39" t="str">
        <f t="shared" si="42"/>
        <v>Normal</v>
      </c>
      <c r="CU1446" s="40">
        <f>VLOOKUP(CF1446,'PROMIS 57 T-Score Conversions'!Y$3:Z$35,2,TRUE)</f>
        <v>54.3</v>
      </c>
      <c r="CV1446" s="39" t="str">
        <f t="shared" si="24"/>
        <v>Normal</v>
      </c>
      <c r="CW1446" s="40">
        <f>vlookup(CG1446,'PROMIS 57 T-Score Conversions'!M$3:N$35,2,TRUE)</f>
        <v>38.5</v>
      </c>
      <c r="CX1446" s="39" t="str">
        <f t="shared" si="25"/>
        <v>Moderate</v>
      </c>
      <c r="CY1446" s="40">
        <f>VLOOKup(CH1446,'PROMIS 57 T-Score Conversions'!I$3:J$35,2,TRUE)</f>
        <v>64.8</v>
      </c>
      <c r="CZ1446" s="39" t="str">
        <f t="shared" si="26"/>
        <v>Moderate</v>
      </c>
      <c r="DA1446" s="37">
        <f>VLOOKUP(CJ1446,'PROMIS 57 T-Score Conversions'!AC$3:AD$35,2,TRUE)</f>
        <v>37.15</v>
      </c>
      <c r="DB1446" s="44" t="str">
        <f t="shared" si="30"/>
        <v>Moderate</v>
      </c>
      <c r="DC1446" s="40">
        <f>VLOOKUP(CK1446,'PROMIS 57 T-Score Conversions'!AG$3:AH$35,2,TRUE)</f>
        <v>44.34</v>
      </c>
      <c r="DD1446" s="39" t="str">
        <f t="shared" si="31"/>
        <v>Normal</v>
      </c>
    </row>
    <row r="1447">
      <c r="A1447" t="b">
        <v>0</v>
      </c>
      <c r="B1447" t="b">
        <v>0</v>
      </c>
      <c r="C1447" s="20">
        <v>44363.626164953705</v>
      </c>
      <c r="D1447" s="1" t="s">
        <v>729</v>
      </c>
      <c r="E1447" s="1">
        <v>2613.0</v>
      </c>
      <c r="F1447" s="1">
        <v>4.0</v>
      </c>
      <c r="G1447" s="1">
        <v>5.0</v>
      </c>
      <c r="H1447" s="1">
        <v>5.0</v>
      </c>
      <c r="I1447" s="1">
        <v>3.0</v>
      </c>
      <c r="J1447" s="1">
        <v>4.0</v>
      </c>
      <c r="K1447" s="1">
        <v>4.0</v>
      </c>
      <c r="L1447" s="1">
        <v>5.0</v>
      </c>
      <c r="M1447" s="1">
        <v>5.0</v>
      </c>
      <c r="N1447" s="1">
        <v>1.0</v>
      </c>
      <c r="O1447" s="1">
        <v>3.0</v>
      </c>
      <c r="P1447" s="1">
        <v>3.0</v>
      </c>
      <c r="Q1447" s="1">
        <v>3.0</v>
      </c>
      <c r="R1447" s="1">
        <v>3.0</v>
      </c>
      <c r="S1447" s="1">
        <v>3.0</v>
      </c>
      <c r="T1447" s="1">
        <v>4.0</v>
      </c>
      <c r="U1447" s="1">
        <v>4.0</v>
      </c>
      <c r="V1447" s="1">
        <v>1.0</v>
      </c>
      <c r="W1447" s="1">
        <v>2.0</v>
      </c>
      <c r="X1447" s="1">
        <v>2.0</v>
      </c>
      <c r="Y1447" s="1">
        <v>1.0</v>
      </c>
      <c r="Z1447" s="1">
        <v>1.0</v>
      </c>
      <c r="AA1447" s="1">
        <v>2.0</v>
      </c>
      <c r="AB1447" s="1">
        <v>1.0</v>
      </c>
      <c r="AC1447" s="1">
        <v>1.0</v>
      </c>
      <c r="AD1447" s="1">
        <v>5.0</v>
      </c>
      <c r="AE1447" s="1">
        <v>3.0</v>
      </c>
      <c r="AF1447" s="1">
        <v>4.0</v>
      </c>
      <c r="AG1447" s="1">
        <v>4.0</v>
      </c>
      <c r="AH1447" s="1">
        <v>3.0</v>
      </c>
      <c r="AI1447" s="1">
        <v>3.0</v>
      </c>
      <c r="AJ1447" s="1">
        <v>4.0</v>
      </c>
      <c r="AK1447" s="1">
        <v>3.0</v>
      </c>
      <c r="AL1447" s="1">
        <v>3.0</v>
      </c>
      <c r="AM1447" s="1">
        <v>3.0</v>
      </c>
      <c r="AN1447" s="1">
        <v>2.0</v>
      </c>
      <c r="AO1447" s="1">
        <v>2.0</v>
      </c>
      <c r="AP1447" s="1">
        <v>1.0</v>
      </c>
      <c r="AQ1447" s="1">
        <v>2.0</v>
      </c>
      <c r="AR1447" s="1">
        <v>1.0</v>
      </c>
      <c r="AS1447" s="1">
        <v>3.0</v>
      </c>
      <c r="AT1447" s="1">
        <v>4.0</v>
      </c>
      <c r="AU1447" s="1">
        <v>4.0</v>
      </c>
      <c r="AV1447" s="1">
        <v>2.0</v>
      </c>
      <c r="AW1447" s="1">
        <v>2.0</v>
      </c>
      <c r="AX1447" s="1">
        <v>4.0</v>
      </c>
      <c r="AY1447" s="1">
        <v>2.0</v>
      </c>
      <c r="AZ1447" s="1">
        <v>2.0</v>
      </c>
      <c r="BA1447" s="1">
        <v>2.0</v>
      </c>
      <c r="BB1447" s="1">
        <v>3.0</v>
      </c>
      <c r="BC1447" s="1">
        <v>3.0</v>
      </c>
      <c r="BD1447" s="1">
        <v>2.0</v>
      </c>
      <c r="BE1447" s="1">
        <v>3.0</v>
      </c>
      <c r="BF1447" s="1">
        <v>2.0</v>
      </c>
      <c r="BG1447" s="1">
        <v>2.0</v>
      </c>
      <c r="BH1447" s="1">
        <v>3.0</v>
      </c>
      <c r="BI1447" s="1">
        <v>1.0</v>
      </c>
      <c r="BJ1447" s="1">
        <v>6.0</v>
      </c>
      <c r="BK1447" s="1">
        <v>4.0</v>
      </c>
      <c r="BL1447" s="1">
        <v>5.0</v>
      </c>
      <c r="BM1447" s="1">
        <v>5.0</v>
      </c>
      <c r="BN1447" s="1">
        <v>5.0</v>
      </c>
      <c r="BO1447" s="1">
        <v>3.0</v>
      </c>
      <c r="BP1447" s="1">
        <v>2.0</v>
      </c>
      <c r="BQ1447" s="1">
        <v>1.0</v>
      </c>
      <c r="BR1447" s="1">
        <v>2.0</v>
      </c>
      <c r="BS1447" s="1">
        <v>5.0</v>
      </c>
      <c r="BT1447" s="1">
        <v>5.0</v>
      </c>
      <c r="BU1447" s="1">
        <v>5.0</v>
      </c>
      <c r="BV1447" s="1">
        <v>4.0</v>
      </c>
      <c r="BW1447" s="1">
        <v>4.0</v>
      </c>
      <c r="BX1447" s="1">
        <v>2.0</v>
      </c>
      <c r="BY1447" s="1">
        <v>2.0</v>
      </c>
      <c r="BZ1447" s="1">
        <v>5.0</v>
      </c>
      <c r="CA1447" s="64">
        <f t="shared" si="32"/>
        <v>222</v>
      </c>
      <c r="CB1447" s="45">
        <f t="shared" si="33"/>
        <v>35</v>
      </c>
      <c r="CC1447" s="45">
        <f t="shared" si="34"/>
        <v>24</v>
      </c>
      <c r="CD1447" s="45">
        <f t="shared" si="35"/>
        <v>11</v>
      </c>
      <c r="CE1447" s="45">
        <f t="shared" si="36"/>
        <v>29</v>
      </c>
      <c r="CF1447" s="45">
        <f t="shared" si="37"/>
        <v>17</v>
      </c>
      <c r="CG1447" s="45">
        <f t="shared" si="38"/>
        <v>22</v>
      </c>
      <c r="CH1447" s="45">
        <f t="shared" si="39"/>
        <v>19</v>
      </c>
      <c r="CI1447" s="45">
        <f t="shared" si="40"/>
        <v>0.6</v>
      </c>
      <c r="CJ1447">
        <f t="shared" si="10"/>
        <v>27</v>
      </c>
      <c r="CK1447" s="45">
        <f t="shared" si="41"/>
        <v>32</v>
      </c>
      <c r="CM1447" s="40">
        <f>VLOOKUP(CB1447,'PROMIS 57 T-Score Conversions'!Q$3:R$35,2,TRUE)</f>
        <v>46.7</v>
      </c>
      <c r="CN1447" s="44" t="str">
        <f t="shared" si="20"/>
        <v>Normal</v>
      </c>
      <c r="CO1447" s="40">
        <f>VLOOKUP(CC1447,'PROMIS 57 T-Score Conversions'!A$3:B$35,2,TRUE)</f>
        <v>62.5</v>
      </c>
      <c r="CP1447" s="39" t="str">
        <f t="shared" si="21"/>
        <v>Moderate</v>
      </c>
      <c r="CQ1447" s="40">
        <f>VLOOKUP(CD1447,'PROMIS 57 T-Score Conversions'!E$3:F$35,2,TRUE)</f>
        <v>49.4</v>
      </c>
      <c r="CR1447" s="39" t="str">
        <f t="shared" si="22"/>
        <v>Normal</v>
      </c>
      <c r="CS1447" s="40">
        <f>VLOOKUP(CE1447,'PROMIS 57 T-Score Conversions'!U$3:V$35,2,TRUE)</f>
        <v>62.3</v>
      </c>
      <c r="CT1447" s="39" t="str">
        <f t="shared" si="42"/>
        <v>Moderate</v>
      </c>
      <c r="CU1447" s="40">
        <f>VLOOKUP(CF1447,'PROMIS 57 T-Score Conversions'!Y$3:Z$35,2,TRUE)</f>
        <v>46.7</v>
      </c>
      <c r="CV1447" s="39" t="str">
        <f t="shared" si="24"/>
        <v>Normal</v>
      </c>
      <c r="CW1447" s="40">
        <f>vlookup(CG1447,'PROMIS 57 T-Score Conversions'!M$3:N$35,2,TRUE)</f>
        <v>42</v>
      </c>
      <c r="CX1447" s="39" t="str">
        <f t="shared" si="25"/>
        <v>Mild</v>
      </c>
      <c r="CY1447" s="40">
        <f>VLOOKup(CH1447,'PROMIS 57 T-Score Conversions'!I$3:J$35,2,TRUE)</f>
        <v>58.1</v>
      </c>
      <c r="CZ1447" s="39" t="str">
        <f t="shared" si="26"/>
        <v>Mild</v>
      </c>
      <c r="DA1447" s="37">
        <f>VLOOKUP(CJ1447,'PROMIS 57 T-Score Conversions'!AC$3:AD$35,2,TRUE)</f>
        <v>42.72</v>
      </c>
      <c r="DB1447" s="44" t="str">
        <f t="shared" si="30"/>
        <v>Mild</v>
      </c>
      <c r="DC1447" s="40">
        <f>VLOOKUP(CK1447,'PROMIS 57 T-Score Conversions'!AG$3:AH$35,2,TRUE)</f>
        <v>51.29</v>
      </c>
      <c r="DD1447" s="39" t="str">
        <f t="shared" si="31"/>
        <v>Normal</v>
      </c>
    </row>
    <row r="1448">
      <c r="A1448" t="b">
        <v>0</v>
      </c>
      <c r="B1448" t="b">
        <v>0</v>
      </c>
      <c r="C1448" s="20">
        <v>44363.69060393519</v>
      </c>
      <c r="D1448" s="1" t="s">
        <v>730</v>
      </c>
      <c r="E1448" s="1">
        <v>2616.0</v>
      </c>
      <c r="F1448" s="1">
        <v>5.0</v>
      </c>
      <c r="G1448" s="1">
        <v>3.0</v>
      </c>
      <c r="H1448" s="1">
        <v>5.0</v>
      </c>
      <c r="I1448" s="1">
        <v>5.0</v>
      </c>
      <c r="J1448" s="1">
        <v>4.0</v>
      </c>
      <c r="K1448" s="1">
        <v>5.0</v>
      </c>
      <c r="L1448" s="1">
        <v>5.0</v>
      </c>
      <c r="M1448" s="1">
        <v>5.0</v>
      </c>
      <c r="N1448" s="1">
        <v>1.0</v>
      </c>
      <c r="O1448" s="1">
        <v>1.0</v>
      </c>
      <c r="P1448" s="1">
        <v>1.0</v>
      </c>
      <c r="Q1448" s="1">
        <v>1.0</v>
      </c>
      <c r="R1448" s="1">
        <v>2.0</v>
      </c>
      <c r="S1448" s="1">
        <v>1.0</v>
      </c>
      <c r="T1448" s="1">
        <v>2.0</v>
      </c>
      <c r="U1448" s="1">
        <v>2.0</v>
      </c>
      <c r="V1448" s="1">
        <v>1.0</v>
      </c>
      <c r="W1448" s="1">
        <v>1.0</v>
      </c>
      <c r="X1448" s="1">
        <v>1.0</v>
      </c>
      <c r="Y1448" s="1">
        <v>1.0</v>
      </c>
      <c r="Z1448" s="1">
        <v>1.0</v>
      </c>
      <c r="AA1448" s="1">
        <v>1.0</v>
      </c>
      <c r="AB1448" s="1">
        <v>1.0</v>
      </c>
      <c r="AC1448" s="1">
        <v>1.0</v>
      </c>
      <c r="AD1448" s="1">
        <v>1.0</v>
      </c>
      <c r="AE1448" s="1">
        <v>1.0</v>
      </c>
      <c r="AF1448" s="1">
        <v>2.0</v>
      </c>
      <c r="AG1448" s="1">
        <v>4.0</v>
      </c>
      <c r="AH1448" s="1">
        <v>1.0</v>
      </c>
      <c r="AI1448" s="1">
        <v>1.0</v>
      </c>
      <c r="AJ1448" s="1">
        <v>1.0</v>
      </c>
      <c r="AK1448" s="1">
        <v>1.0</v>
      </c>
      <c r="AL1448" s="1">
        <v>4.0</v>
      </c>
      <c r="AM1448" s="1">
        <v>3.0</v>
      </c>
      <c r="AN1448" s="1">
        <v>3.0</v>
      </c>
      <c r="AO1448" s="1">
        <v>4.0</v>
      </c>
      <c r="AP1448" s="1">
        <v>5.0</v>
      </c>
      <c r="AQ1448" s="1">
        <v>4.0</v>
      </c>
      <c r="AR1448" s="1">
        <v>2.0</v>
      </c>
      <c r="AS1448" s="1">
        <v>4.0</v>
      </c>
      <c r="AT1448" s="1">
        <v>5.0</v>
      </c>
      <c r="AU1448" s="1">
        <v>5.0</v>
      </c>
      <c r="AV1448" s="1">
        <v>4.0</v>
      </c>
      <c r="AW1448" s="1">
        <v>5.0</v>
      </c>
      <c r="AX1448" s="1">
        <v>5.0</v>
      </c>
      <c r="AY1448" s="1">
        <v>5.0</v>
      </c>
      <c r="AZ1448" s="1">
        <v>5.0</v>
      </c>
      <c r="BA1448" s="1">
        <v>3.0</v>
      </c>
      <c r="BB1448" s="1">
        <v>1.0</v>
      </c>
      <c r="BC1448" s="1">
        <v>1.0</v>
      </c>
      <c r="BD1448" s="1">
        <v>1.0</v>
      </c>
      <c r="BE1448" s="1">
        <v>1.0</v>
      </c>
      <c r="BF1448" s="1">
        <v>2.0</v>
      </c>
      <c r="BG1448" s="1">
        <v>1.0</v>
      </c>
      <c r="BH1448" s="1">
        <v>1.0</v>
      </c>
      <c r="BI1448" s="1">
        <v>1.0</v>
      </c>
      <c r="BJ1448" s="1">
        <v>3.0</v>
      </c>
      <c r="BK1448" s="1">
        <v>3.0</v>
      </c>
      <c r="BL1448" s="1">
        <v>3.0</v>
      </c>
      <c r="BM1448" s="1">
        <v>3.0</v>
      </c>
      <c r="BN1448" s="1">
        <v>2.0</v>
      </c>
      <c r="BO1448" s="1">
        <v>2.0</v>
      </c>
      <c r="BP1448" s="1">
        <v>4.0</v>
      </c>
      <c r="BQ1448" s="1">
        <v>2.0</v>
      </c>
      <c r="BR1448" s="1">
        <v>2.0</v>
      </c>
      <c r="BS1448" s="1">
        <v>3.0</v>
      </c>
      <c r="BT1448" s="1">
        <v>3.0</v>
      </c>
      <c r="BU1448" s="1">
        <v>2.0</v>
      </c>
      <c r="BV1448" s="1">
        <v>5.0</v>
      </c>
      <c r="BW1448" s="1">
        <v>3.0</v>
      </c>
      <c r="BX1448" s="1">
        <v>1.0</v>
      </c>
      <c r="BY1448" s="1">
        <v>3.0</v>
      </c>
      <c r="BZ1448" s="1">
        <v>3.0</v>
      </c>
      <c r="CA1448" s="64">
        <f t="shared" si="32"/>
        <v>190</v>
      </c>
      <c r="CB1448" s="45">
        <f t="shared" si="33"/>
        <v>37</v>
      </c>
      <c r="CC1448" s="45">
        <f t="shared" si="34"/>
        <v>11</v>
      </c>
      <c r="CD1448" s="45">
        <f t="shared" si="35"/>
        <v>8</v>
      </c>
      <c r="CE1448" s="45">
        <f t="shared" si="36"/>
        <v>12</v>
      </c>
      <c r="CF1448" s="45">
        <f t="shared" si="37"/>
        <v>29</v>
      </c>
      <c r="CG1448" s="45">
        <f t="shared" si="38"/>
        <v>37</v>
      </c>
      <c r="CH1448" s="45">
        <f t="shared" si="39"/>
        <v>9</v>
      </c>
      <c r="CI1448" s="45">
        <f t="shared" si="40"/>
        <v>0.3</v>
      </c>
      <c r="CJ1448">
        <f t="shared" si="10"/>
        <v>21</v>
      </c>
      <c r="CK1448" s="45">
        <f t="shared" si="41"/>
        <v>23</v>
      </c>
      <c r="CM1448" s="40">
        <f>VLOOKUP(CB1448,'PROMIS 57 T-Score Conversions'!Q$3:R$35,2,TRUE)</f>
        <v>49.2</v>
      </c>
      <c r="CN1448" s="44" t="str">
        <f t="shared" si="20"/>
        <v>Normal</v>
      </c>
      <c r="CO1448" s="40">
        <f>VLOOKUP(CC1448,'PROMIS 57 T-Score Conversions'!A$3:B$35,2,TRUE)</f>
        <v>47.8</v>
      </c>
      <c r="CP1448" s="39" t="str">
        <f t="shared" si="21"/>
        <v>Normal</v>
      </c>
      <c r="CQ1448" s="40">
        <f>VLOOKUP(CD1448,'PROMIS 57 T-Score Conversions'!E$3:F$35,2,TRUE)</f>
        <v>38.2</v>
      </c>
      <c r="CR1448" s="39" t="str">
        <f t="shared" si="22"/>
        <v>Normal</v>
      </c>
      <c r="CS1448" s="40">
        <f>VLOOKUP(CE1448,'PROMIS 57 T-Score Conversions'!U$3:V$35,2,TRUE)</f>
        <v>44.3</v>
      </c>
      <c r="CT1448" s="39" t="str">
        <f t="shared" si="42"/>
        <v>Normal</v>
      </c>
      <c r="CU1448" s="40">
        <f>VLOOKUP(CF1448,'PROMIS 57 T-Score Conversions'!Y$3:Z$35,2,TRUE)</f>
        <v>59.4</v>
      </c>
      <c r="CV1448" s="39" t="str">
        <f t="shared" si="24"/>
        <v>Mild</v>
      </c>
      <c r="CW1448" s="40">
        <f>vlookup(CG1448,'PROMIS 57 T-Score Conversions'!M$3:N$35,2,TRUE)</f>
        <v>56.8</v>
      </c>
      <c r="CX1448" s="39" t="str">
        <f t="shared" si="25"/>
        <v>Normal</v>
      </c>
      <c r="CY1448" s="40">
        <f>VLOOKup(CH1448,'PROMIS 57 T-Score Conversions'!I$3:J$35,2,TRUE)</f>
        <v>47.9</v>
      </c>
      <c r="CZ1448" s="39" t="str">
        <f t="shared" si="26"/>
        <v>Normal</v>
      </c>
      <c r="DA1448" s="37">
        <f>VLOOKUP(CJ1448,'PROMIS 57 T-Score Conversions'!AC$3:AD$35,2,TRUE)</f>
        <v>37.93</v>
      </c>
      <c r="DB1448" s="44" t="str">
        <f t="shared" si="30"/>
        <v>Moderate</v>
      </c>
      <c r="DC1448" s="40">
        <f>VLOOKUP(CK1448,'PROMIS 57 T-Score Conversions'!AG$3:AH$35,2,TRUE)</f>
        <v>42.51</v>
      </c>
      <c r="DD1448" s="39" t="str">
        <f t="shared" si="31"/>
        <v>Normal</v>
      </c>
    </row>
    <row r="1449">
      <c r="A1449" t="b">
        <v>0</v>
      </c>
      <c r="B1449" t="b">
        <v>0</v>
      </c>
      <c r="C1449" s="20">
        <v>44364.46763025463</v>
      </c>
      <c r="D1449" s="1" t="s">
        <v>538</v>
      </c>
      <c r="E1449" s="1">
        <v>2372.0</v>
      </c>
      <c r="F1449" s="1">
        <v>3.0</v>
      </c>
      <c r="G1449" s="1">
        <v>4.0</v>
      </c>
      <c r="H1449" s="1">
        <v>5.0</v>
      </c>
      <c r="I1449" s="1">
        <v>3.0</v>
      </c>
      <c r="J1449" s="1">
        <v>3.0</v>
      </c>
      <c r="K1449" s="1">
        <v>4.0</v>
      </c>
      <c r="L1449" s="1">
        <v>3.0</v>
      </c>
      <c r="M1449" s="1">
        <v>1.0</v>
      </c>
      <c r="N1449" s="1">
        <v>3.0</v>
      </c>
      <c r="O1449" s="1">
        <v>4.0</v>
      </c>
      <c r="P1449" s="1">
        <v>4.0</v>
      </c>
      <c r="Q1449" s="1">
        <v>4.0</v>
      </c>
      <c r="R1449" s="1">
        <v>4.0</v>
      </c>
      <c r="S1449" s="1">
        <v>4.0</v>
      </c>
      <c r="T1449" s="1">
        <v>4.0</v>
      </c>
      <c r="U1449" s="1">
        <v>4.0</v>
      </c>
      <c r="V1449" s="1">
        <v>2.0</v>
      </c>
      <c r="W1449" s="1">
        <v>2.0</v>
      </c>
      <c r="X1449" s="1">
        <v>4.0</v>
      </c>
      <c r="Y1449" s="1">
        <v>3.0</v>
      </c>
      <c r="Z1449" s="1">
        <v>3.0</v>
      </c>
      <c r="AA1449" s="1">
        <v>4.0</v>
      </c>
      <c r="AB1449" s="1">
        <v>3.0</v>
      </c>
      <c r="AC1449" s="1">
        <v>4.0</v>
      </c>
      <c r="AD1449" s="1">
        <v>5.0</v>
      </c>
      <c r="AE1449" s="1">
        <v>4.0</v>
      </c>
      <c r="AF1449" s="1">
        <v>5.0</v>
      </c>
      <c r="AG1449" s="1">
        <v>5.0</v>
      </c>
      <c r="AH1449" s="1">
        <v>5.0</v>
      </c>
      <c r="AI1449" s="1">
        <v>5.0</v>
      </c>
      <c r="AJ1449" s="1">
        <v>4.0</v>
      </c>
      <c r="AK1449" s="1">
        <v>4.0</v>
      </c>
      <c r="AL1449" s="1">
        <v>4.0</v>
      </c>
      <c r="AM1449" s="1">
        <v>4.0</v>
      </c>
      <c r="AN1449" s="1">
        <v>3.0</v>
      </c>
      <c r="AO1449" s="1">
        <v>4.0</v>
      </c>
      <c r="AP1449" s="1">
        <v>3.0</v>
      </c>
      <c r="AQ1449" s="1">
        <v>3.0</v>
      </c>
      <c r="AR1449" s="1">
        <v>3.0</v>
      </c>
      <c r="AS1449" s="1">
        <v>5.0</v>
      </c>
      <c r="AT1449" s="1">
        <v>2.0</v>
      </c>
      <c r="AU1449" s="1">
        <v>3.0</v>
      </c>
      <c r="AV1449" s="1">
        <v>3.0</v>
      </c>
      <c r="AW1449" s="1">
        <v>2.0</v>
      </c>
      <c r="AX1449" s="1">
        <v>2.0</v>
      </c>
      <c r="AY1449" s="1">
        <v>2.0</v>
      </c>
      <c r="AZ1449" s="1">
        <v>3.0</v>
      </c>
      <c r="BA1449" s="1">
        <v>3.0</v>
      </c>
      <c r="BB1449" s="1">
        <v>3.0</v>
      </c>
      <c r="BC1449" s="1">
        <v>4.0</v>
      </c>
      <c r="BD1449" s="1">
        <v>3.0</v>
      </c>
      <c r="BE1449" s="1">
        <v>4.0</v>
      </c>
      <c r="BF1449" s="1">
        <v>3.0</v>
      </c>
      <c r="BG1449" s="1">
        <v>4.0</v>
      </c>
      <c r="BH1449" s="1">
        <v>4.0</v>
      </c>
      <c r="BI1449" s="1">
        <v>3.0</v>
      </c>
      <c r="BJ1449" s="1">
        <v>7.0</v>
      </c>
      <c r="BK1449" s="1">
        <v>1.0</v>
      </c>
      <c r="BL1449" s="1">
        <v>2.0</v>
      </c>
      <c r="BM1449" s="1">
        <v>1.0</v>
      </c>
      <c r="BN1449" s="1">
        <v>2.0</v>
      </c>
      <c r="BO1449" s="1">
        <v>3.0</v>
      </c>
      <c r="BP1449" s="1">
        <v>2.0</v>
      </c>
      <c r="BQ1449" s="1">
        <v>3.0</v>
      </c>
      <c r="BR1449" s="1">
        <v>2.0</v>
      </c>
      <c r="BS1449" s="1">
        <v>4.0</v>
      </c>
      <c r="BT1449" s="1">
        <v>4.0</v>
      </c>
      <c r="BU1449" s="1">
        <v>4.0</v>
      </c>
      <c r="BV1449" s="1">
        <v>4.0</v>
      </c>
      <c r="BW1449" s="1">
        <v>3.0</v>
      </c>
      <c r="BX1449" s="1">
        <v>3.0</v>
      </c>
      <c r="BY1449" s="1">
        <v>3.0</v>
      </c>
      <c r="BZ1449" s="1">
        <v>4.0</v>
      </c>
      <c r="CA1449" s="64">
        <f t="shared" si="32"/>
        <v>248</v>
      </c>
      <c r="CB1449" s="45">
        <f t="shared" si="33"/>
        <v>26</v>
      </c>
      <c r="CC1449" s="45">
        <f t="shared" si="34"/>
        <v>31</v>
      </c>
      <c r="CD1449" s="45">
        <f t="shared" si="35"/>
        <v>25</v>
      </c>
      <c r="CE1449" s="45">
        <f t="shared" si="36"/>
        <v>37</v>
      </c>
      <c r="CF1449" s="45">
        <f t="shared" si="37"/>
        <v>29</v>
      </c>
      <c r="CG1449" s="45">
        <f t="shared" si="38"/>
        <v>20</v>
      </c>
      <c r="CH1449" s="45">
        <f t="shared" si="39"/>
        <v>28</v>
      </c>
      <c r="CI1449" s="45">
        <f t="shared" si="40"/>
        <v>0.7</v>
      </c>
      <c r="CJ1449">
        <f t="shared" si="10"/>
        <v>16</v>
      </c>
      <c r="CK1449" s="45">
        <f t="shared" si="41"/>
        <v>29</v>
      </c>
      <c r="CM1449" s="40">
        <f>VLOOKUP(CB1449,'PROMIS 57 T-Score Conversions'!Q$3:R$35,2,TRUE)</f>
        <v>39.5</v>
      </c>
      <c r="CN1449" s="44" t="str">
        <f t="shared" si="20"/>
        <v>Moderate</v>
      </c>
      <c r="CO1449" s="40">
        <f>VLOOKUP(CC1449,'PROMIS 57 T-Score Conversions'!A$3:B$35,2,TRUE)</f>
        <v>69.8</v>
      </c>
      <c r="CP1449" s="39" t="str">
        <f t="shared" si="21"/>
        <v>Severe</v>
      </c>
      <c r="CQ1449" s="40">
        <f>VLOOKUP(CD1449,'PROMIS 57 T-Score Conversions'!E$3:F$35,2,TRUE)</f>
        <v>63</v>
      </c>
      <c r="CR1449" s="39" t="str">
        <f t="shared" si="22"/>
        <v>Moderate</v>
      </c>
      <c r="CS1449" s="40">
        <f>VLOOKUP(CE1449,'PROMIS 57 T-Score Conversions'!U$3:V$35,2,TRUE)</f>
        <v>71</v>
      </c>
      <c r="CT1449" s="39" t="str">
        <f t="shared" si="42"/>
        <v>Severe</v>
      </c>
      <c r="CU1449" s="40">
        <f>VLOOKUP(CF1449,'PROMIS 57 T-Score Conversions'!Y$3:Z$35,2,TRUE)</f>
        <v>59.4</v>
      </c>
      <c r="CV1449" s="39" t="str">
        <f t="shared" si="24"/>
        <v>Mild</v>
      </c>
      <c r="CW1449" s="40">
        <f>vlookup(CG1449,'PROMIS 57 T-Score Conversions'!M$3:N$35,2,TRUE)</f>
        <v>40.2</v>
      </c>
      <c r="CX1449" s="39" t="str">
        <f t="shared" si="25"/>
        <v>Mild</v>
      </c>
      <c r="CY1449" s="40">
        <f>VLOOKup(CH1449,'PROMIS 57 T-Score Conversions'!I$3:J$35,2,TRUE)</f>
        <v>64.1</v>
      </c>
      <c r="CZ1449" s="39" t="str">
        <f t="shared" si="26"/>
        <v>Moderate</v>
      </c>
      <c r="DA1449" s="37">
        <f>VLOOKUP(CJ1449,'PROMIS 57 T-Score Conversions'!AC$3:AD$35,2,TRUE)</f>
        <v>33.92</v>
      </c>
      <c r="DB1449" s="44" t="str">
        <f t="shared" si="30"/>
        <v>Moderate</v>
      </c>
      <c r="DC1449" s="40">
        <f>VLOOKUP(CK1449,'PROMIS 57 T-Score Conversions'!AG$3:AH$35,2,TRUE)</f>
        <v>48.16</v>
      </c>
      <c r="DD1449" s="39" t="str">
        <f t="shared" si="31"/>
        <v>Normal</v>
      </c>
    </row>
    <row r="1450">
      <c r="A1450" t="b">
        <v>0</v>
      </c>
      <c r="B1450" t="b">
        <v>0</v>
      </c>
      <c r="C1450" s="20">
        <v>44364.68842839121</v>
      </c>
      <c r="D1450" s="1" t="s">
        <v>731</v>
      </c>
      <c r="E1450" s="1">
        <v>2624.0</v>
      </c>
      <c r="F1450" s="1">
        <v>3.0</v>
      </c>
      <c r="G1450" s="1">
        <v>2.0</v>
      </c>
      <c r="H1450" s="1">
        <v>5.0</v>
      </c>
      <c r="I1450" s="1">
        <v>2.0</v>
      </c>
      <c r="J1450" s="1">
        <v>3.0</v>
      </c>
      <c r="K1450" s="1">
        <v>4.0</v>
      </c>
      <c r="L1450" s="1">
        <v>5.0</v>
      </c>
      <c r="M1450" s="1">
        <v>2.0</v>
      </c>
      <c r="N1450" s="1">
        <v>3.0</v>
      </c>
      <c r="O1450" s="1">
        <v>2.0</v>
      </c>
      <c r="P1450" s="1">
        <v>2.0</v>
      </c>
      <c r="Q1450" s="1">
        <v>3.0</v>
      </c>
      <c r="R1450" s="1">
        <v>3.0</v>
      </c>
      <c r="S1450" s="1">
        <v>3.0</v>
      </c>
      <c r="T1450" s="1">
        <v>2.0</v>
      </c>
      <c r="U1450" s="1">
        <v>1.0</v>
      </c>
      <c r="V1450" s="1">
        <v>1.0</v>
      </c>
      <c r="W1450" s="1">
        <v>1.0</v>
      </c>
      <c r="X1450" s="1">
        <v>1.0</v>
      </c>
      <c r="Y1450" s="1">
        <v>2.0</v>
      </c>
      <c r="Z1450" s="1">
        <v>1.0</v>
      </c>
      <c r="AA1450" s="1">
        <v>2.0</v>
      </c>
      <c r="AB1450" s="1">
        <v>1.0</v>
      </c>
      <c r="AC1450" s="1">
        <v>1.0</v>
      </c>
      <c r="AD1450" s="1">
        <v>3.0</v>
      </c>
      <c r="AE1450" s="1">
        <v>4.0</v>
      </c>
      <c r="AF1450" s="1">
        <v>3.0</v>
      </c>
      <c r="AG1450" s="1">
        <v>3.0</v>
      </c>
      <c r="AH1450" s="1">
        <v>3.0</v>
      </c>
      <c r="AI1450" s="1">
        <v>3.0</v>
      </c>
      <c r="AJ1450" s="1">
        <v>2.0</v>
      </c>
      <c r="AK1450" s="1">
        <v>2.0</v>
      </c>
      <c r="AL1450" s="1">
        <v>2.0</v>
      </c>
      <c r="AM1450" s="1">
        <v>3.0</v>
      </c>
      <c r="AN1450" s="1">
        <v>3.0</v>
      </c>
      <c r="AO1450" s="1">
        <v>2.0</v>
      </c>
      <c r="AP1450" s="1">
        <v>3.0</v>
      </c>
      <c r="AQ1450" s="1">
        <v>2.0</v>
      </c>
      <c r="AR1450" s="1">
        <v>1.0</v>
      </c>
      <c r="AS1450" s="1">
        <v>3.0</v>
      </c>
      <c r="AT1450" s="1">
        <v>2.0</v>
      </c>
      <c r="AU1450" s="1">
        <v>3.0</v>
      </c>
      <c r="AV1450" s="1">
        <v>2.0</v>
      </c>
      <c r="AW1450" s="1">
        <v>3.0</v>
      </c>
      <c r="AX1450" s="1">
        <v>2.0</v>
      </c>
      <c r="AY1450" s="1">
        <v>2.0</v>
      </c>
      <c r="AZ1450" s="1">
        <v>2.0</v>
      </c>
      <c r="BA1450" s="1">
        <v>3.0</v>
      </c>
      <c r="BB1450" s="1">
        <v>2.0</v>
      </c>
      <c r="BC1450" s="1">
        <v>2.0</v>
      </c>
      <c r="BD1450" s="1">
        <v>2.0</v>
      </c>
      <c r="BE1450" s="1">
        <v>2.0</v>
      </c>
      <c r="BF1450" s="1">
        <v>3.0</v>
      </c>
      <c r="BG1450" s="1">
        <v>2.0</v>
      </c>
      <c r="BH1450" s="1">
        <v>2.0</v>
      </c>
      <c r="BI1450" s="1">
        <v>2.0</v>
      </c>
      <c r="BJ1450" s="1">
        <v>3.0</v>
      </c>
      <c r="BK1450" s="1">
        <v>2.0</v>
      </c>
      <c r="BL1450" s="1">
        <v>1.0</v>
      </c>
      <c r="BM1450" s="1">
        <v>2.0</v>
      </c>
      <c r="BN1450" s="1">
        <v>2.0</v>
      </c>
      <c r="BO1450" s="1">
        <v>2.0</v>
      </c>
      <c r="BP1450" s="1">
        <v>1.0</v>
      </c>
      <c r="BQ1450" s="1">
        <v>2.0</v>
      </c>
      <c r="BR1450" s="1">
        <v>1.0</v>
      </c>
      <c r="BS1450" s="1">
        <v>5.0</v>
      </c>
      <c r="BT1450" s="1">
        <v>5.0</v>
      </c>
      <c r="BU1450" s="1">
        <v>3.0</v>
      </c>
      <c r="BV1450" s="1">
        <v>4.0</v>
      </c>
      <c r="BW1450" s="1">
        <v>4.0</v>
      </c>
      <c r="BX1450" s="1">
        <v>4.0</v>
      </c>
      <c r="BY1450" s="1">
        <v>2.0</v>
      </c>
      <c r="BZ1450" s="1">
        <v>4.0</v>
      </c>
      <c r="CA1450" s="64">
        <f t="shared" si="32"/>
        <v>180</v>
      </c>
      <c r="CB1450" s="45">
        <f t="shared" si="33"/>
        <v>26</v>
      </c>
      <c r="CC1450" s="45">
        <f t="shared" si="34"/>
        <v>19</v>
      </c>
      <c r="CD1450" s="45">
        <f t="shared" si="35"/>
        <v>10</v>
      </c>
      <c r="CE1450" s="45">
        <f t="shared" si="36"/>
        <v>23</v>
      </c>
      <c r="CF1450" s="45">
        <f t="shared" si="37"/>
        <v>19</v>
      </c>
      <c r="CG1450" s="45">
        <f t="shared" si="38"/>
        <v>19</v>
      </c>
      <c r="CH1450" s="45">
        <f t="shared" si="39"/>
        <v>17</v>
      </c>
      <c r="CI1450" s="45">
        <f t="shared" si="40"/>
        <v>0.3</v>
      </c>
      <c r="CJ1450">
        <f t="shared" si="10"/>
        <v>13</v>
      </c>
      <c r="CK1450" s="45">
        <f t="shared" si="41"/>
        <v>31</v>
      </c>
      <c r="CM1450" s="40">
        <f>VLOOKUP(CB1450,'PROMIS 57 T-Score Conversions'!Q$3:R$35,2,TRUE)</f>
        <v>39.5</v>
      </c>
      <c r="CN1450" s="44" t="str">
        <f t="shared" si="20"/>
        <v>Moderate</v>
      </c>
      <c r="CO1450" s="40">
        <f>VLOOKUP(CC1450,'PROMIS 57 T-Score Conversions'!A$3:B$35,2,TRUE)</f>
        <v>57.4</v>
      </c>
      <c r="CP1450" s="39" t="str">
        <f t="shared" si="21"/>
        <v>Moderate</v>
      </c>
      <c r="CQ1450" s="40">
        <f>VLOOKUP(CD1450,'PROMIS 57 T-Score Conversions'!E$3:F$35,2,TRUE)</f>
        <v>47.5</v>
      </c>
      <c r="CR1450" s="39" t="str">
        <f t="shared" si="22"/>
        <v>Normal</v>
      </c>
      <c r="CS1450" s="40">
        <f>VLOOKUP(CE1450,'PROMIS 57 T-Score Conversions'!U$3:V$35,2,TRUE)</f>
        <v>56.6</v>
      </c>
      <c r="CT1450" s="39" t="str">
        <f t="shared" si="42"/>
        <v>Mild</v>
      </c>
      <c r="CU1450" s="40">
        <f>VLOOKUP(CF1450,'PROMIS 57 T-Score Conversions'!Y$3:Z$35,2,TRUE)</f>
        <v>49</v>
      </c>
      <c r="CV1450" s="39" t="str">
        <f t="shared" si="24"/>
        <v>Normal</v>
      </c>
      <c r="CW1450" s="40">
        <f>vlookup(CG1450,'PROMIS 57 T-Score Conversions'!M$3:N$35,2,TRUE)</f>
        <v>39.3</v>
      </c>
      <c r="CX1450" s="39" t="str">
        <f t="shared" si="25"/>
        <v>Moderate</v>
      </c>
      <c r="CY1450" s="40">
        <f>VLOOKup(CH1450,'PROMIS 57 T-Score Conversions'!I$3:J$35,2,TRUE)</f>
        <v>56.6</v>
      </c>
      <c r="CZ1450" s="39" t="str">
        <f t="shared" si="26"/>
        <v>Mild</v>
      </c>
      <c r="DA1450" s="37">
        <f>VLOOKUP(CJ1450,'PROMIS 57 T-Score Conversions'!AC$3:AD$35,2,TRUE)</f>
        <v>31.18</v>
      </c>
      <c r="DB1450" s="44" t="str">
        <f t="shared" si="30"/>
        <v>Moderate</v>
      </c>
      <c r="DC1450" s="40">
        <f>VLOOKUP(CK1450,'PROMIS 57 T-Score Conversions'!AG$3:AH$35,2,TRUE)</f>
        <v>50.21</v>
      </c>
      <c r="DD1450" s="39" t="str">
        <f t="shared" si="31"/>
        <v>Normal</v>
      </c>
    </row>
    <row r="1451">
      <c r="A1451" t="b">
        <v>0</v>
      </c>
      <c r="B1451" t="b">
        <v>0</v>
      </c>
      <c r="C1451" s="20">
        <v>44365.43655375</v>
      </c>
      <c r="D1451" s="1" t="s">
        <v>530</v>
      </c>
      <c r="E1451" s="1">
        <v>1876.0</v>
      </c>
      <c r="F1451" s="1">
        <v>5.0</v>
      </c>
      <c r="G1451" s="1">
        <v>5.0</v>
      </c>
      <c r="H1451" s="1">
        <v>5.0</v>
      </c>
      <c r="I1451" s="1">
        <v>5.0</v>
      </c>
      <c r="J1451" s="1">
        <v>5.0</v>
      </c>
      <c r="K1451" s="1">
        <v>5.0</v>
      </c>
      <c r="L1451" s="1">
        <v>5.0</v>
      </c>
      <c r="M1451" s="1">
        <v>5.0</v>
      </c>
      <c r="N1451" s="1">
        <v>2.0</v>
      </c>
      <c r="O1451" s="1">
        <v>2.0</v>
      </c>
      <c r="P1451" s="1">
        <v>1.0</v>
      </c>
      <c r="Q1451" s="1">
        <v>2.0</v>
      </c>
      <c r="R1451" s="1">
        <v>2.0</v>
      </c>
      <c r="S1451" s="1">
        <v>2.0</v>
      </c>
      <c r="T1451" s="1">
        <v>2.0</v>
      </c>
      <c r="U1451" s="1">
        <v>2.0</v>
      </c>
      <c r="V1451" s="1">
        <v>1.0</v>
      </c>
      <c r="W1451" s="1">
        <v>1.0</v>
      </c>
      <c r="X1451" s="1">
        <v>2.0</v>
      </c>
      <c r="Y1451" s="1">
        <v>1.0</v>
      </c>
      <c r="Z1451" s="1">
        <v>1.0</v>
      </c>
      <c r="AA1451" s="1">
        <v>2.0</v>
      </c>
      <c r="AB1451" s="1">
        <v>1.0</v>
      </c>
      <c r="AC1451" s="1">
        <v>1.0</v>
      </c>
      <c r="AD1451" s="1">
        <v>2.0</v>
      </c>
      <c r="AE1451" s="1">
        <v>1.0</v>
      </c>
      <c r="AF1451" s="1">
        <v>2.0</v>
      </c>
      <c r="AG1451" s="1">
        <v>2.0</v>
      </c>
      <c r="AH1451" s="1">
        <v>2.0</v>
      </c>
      <c r="AI1451" s="1">
        <v>2.0</v>
      </c>
      <c r="AJ1451" s="1">
        <v>2.0</v>
      </c>
      <c r="AK1451" s="1">
        <v>2.0</v>
      </c>
      <c r="AL1451" s="1">
        <v>3.0</v>
      </c>
      <c r="AM1451" s="1">
        <v>4.0</v>
      </c>
      <c r="AN1451" s="1">
        <v>1.0</v>
      </c>
      <c r="AO1451" s="1">
        <v>2.0</v>
      </c>
      <c r="AP1451" s="1">
        <v>3.0</v>
      </c>
      <c r="AQ1451" s="1">
        <v>2.0</v>
      </c>
      <c r="AR1451" s="1">
        <v>1.0</v>
      </c>
      <c r="AS1451" s="1">
        <v>4.0</v>
      </c>
      <c r="AT1451" s="1">
        <v>5.0</v>
      </c>
      <c r="AU1451" s="1">
        <v>5.0</v>
      </c>
      <c r="AV1451" s="1">
        <v>5.0</v>
      </c>
      <c r="AW1451" s="1">
        <v>5.0</v>
      </c>
      <c r="AX1451" s="1">
        <v>5.0</v>
      </c>
      <c r="AY1451" s="1">
        <v>5.0</v>
      </c>
      <c r="AZ1451" s="1">
        <v>5.0</v>
      </c>
      <c r="BA1451" s="1">
        <v>5.0</v>
      </c>
      <c r="BB1451" s="1">
        <v>1.0</v>
      </c>
      <c r="BC1451" s="1">
        <v>1.0</v>
      </c>
      <c r="BD1451" s="1">
        <v>1.0</v>
      </c>
      <c r="BE1451" s="1">
        <v>1.0</v>
      </c>
      <c r="BF1451" s="1">
        <v>1.0</v>
      </c>
      <c r="BG1451" s="1">
        <v>1.0</v>
      </c>
      <c r="BH1451" s="1">
        <v>1.0</v>
      </c>
      <c r="BI1451" s="1">
        <v>1.0</v>
      </c>
      <c r="BJ1451" s="1">
        <v>1.0</v>
      </c>
      <c r="BK1451" s="1">
        <v>2.0</v>
      </c>
      <c r="BL1451" s="1">
        <v>2.0</v>
      </c>
      <c r="BM1451" s="1">
        <v>2.0</v>
      </c>
      <c r="BN1451" s="1">
        <v>4.0</v>
      </c>
      <c r="BO1451" s="1">
        <v>4.0</v>
      </c>
      <c r="BP1451" s="1">
        <v>4.0</v>
      </c>
      <c r="BQ1451" s="1">
        <v>4.0</v>
      </c>
      <c r="BR1451" s="1">
        <v>4.0</v>
      </c>
      <c r="BS1451" s="1">
        <v>3.0</v>
      </c>
      <c r="BT1451" s="1">
        <v>3.0</v>
      </c>
      <c r="BU1451" s="1">
        <v>4.0</v>
      </c>
      <c r="BV1451" s="1">
        <v>2.0</v>
      </c>
      <c r="BW1451" s="1">
        <v>3.0</v>
      </c>
      <c r="BX1451" s="1">
        <v>4.0</v>
      </c>
      <c r="BY1451" s="1">
        <v>2.0</v>
      </c>
      <c r="BZ1451" s="1">
        <v>2.0</v>
      </c>
      <c r="CA1451" s="64">
        <f t="shared" si="32"/>
        <v>198</v>
      </c>
      <c r="CB1451" s="45">
        <f t="shared" si="33"/>
        <v>40</v>
      </c>
      <c r="CC1451" s="45">
        <f t="shared" si="34"/>
        <v>15</v>
      </c>
      <c r="CD1451" s="45">
        <f t="shared" si="35"/>
        <v>10</v>
      </c>
      <c r="CE1451" s="45">
        <f t="shared" si="36"/>
        <v>15</v>
      </c>
      <c r="CF1451" s="45">
        <f t="shared" si="37"/>
        <v>20</v>
      </c>
      <c r="CG1451" s="45">
        <f t="shared" si="38"/>
        <v>40</v>
      </c>
      <c r="CH1451" s="45">
        <f t="shared" si="39"/>
        <v>8</v>
      </c>
      <c r="CI1451" s="45">
        <f t="shared" si="40"/>
        <v>0.1</v>
      </c>
      <c r="CJ1451">
        <f t="shared" si="10"/>
        <v>26</v>
      </c>
      <c r="CK1451" s="45">
        <f t="shared" si="41"/>
        <v>23</v>
      </c>
      <c r="CM1451" s="40">
        <f>VLOOKUP(CB1451,'PROMIS 57 T-Score Conversions'!Q$3:R$35,2,TRUE)</f>
        <v>60.1</v>
      </c>
      <c r="CN1451" s="44" t="str">
        <f t="shared" si="20"/>
        <v>Normal</v>
      </c>
      <c r="CO1451" s="40">
        <f>VLOOKUP(CC1451,'PROMIS 57 T-Score Conversions'!A$3:B$35,2,TRUE)</f>
        <v>53.2</v>
      </c>
      <c r="CP1451" s="39" t="str">
        <f t="shared" si="21"/>
        <v>Mild</v>
      </c>
      <c r="CQ1451" s="40">
        <f>VLOOKUP(CD1451,'PROMIS 57 T-Score Conversions'!E$3:F$35,2,TRUE)</f>
        <v>47.5</v>
      </c>
      <c r="CR1451" s="39" t="str">
        <f t="shared" si="22"/>
        <v>Normal</v>
      </c>
      <c r="CS1451" s="40">
        <f>VLOOKUP(CE1451,'PROMIS 57 T-Score Conversions'!U$3:V$35,2,TRUE)</f>
        <v>48.1</v>
      </c>
      <c r="CT1451" s="39" t="str">
        <f t="shared" si="42"/>
        <v>Normal</v>
      </c>
      <c r="CU1451" s="40">
        <f>VLOOKUP(CF1451,'PROMIS 57 T-Score Conversions'!Y$3:Z$35,2,TRUE)</f>
        <v>50.1</v>
      </c>
      <c r="CV1451" s="39" t="str">
        <f t="shared" si="24"/>
        <v>Normal</v>
      </c>
      <c r="CW1451" s="40">
        <f>vlookup(CG1451,'PROMIS 57 T-Score Conversions'!M$3:N$35,2,TRUE)</f>
        <v>65.4</v>
      </c>
      <c r="CX1451" s="39" t="str">
        <f t="shared" si="25"/>
        <v>Normal</v>
      </c>
      <c r="CY1451" s="40">
        <f>VLOOKup(CH1451,'PROMIS 57 T-Score Conversions'!I$3:J$35,2,TRUE)</f>
        <v>40.7</v>
      </c>
      <c r="CZ1451" s="39" t="str">
        <f t="shared" si="26"/>
        <v>Normal</v>
      </c>
      <c r="DA1451" s="37">
        <f>VLOOKUP(CJ1451,'PROMIS 57 T-Score Conversions'!AC$3:AD$35,2,TRUE)</f>
        <v>41.9</v>
      </c>
      <c r="DB1451" s="44" t="str">
        <f t="shared" si="30"/>
        <v>Mild</v>
      </c>
      <c r="DC1451" s="40">
        <f>VLOOKUP(CK1451,'PROMIS 57 T-Score Conversions'!AG$3:AH$35,2,TRUE)</f>
        <v>42.51</v>
      </c>
      <c r="DD1451" s="39" t="str">
        <f t="shared" si="31"/>
        <v>Normal</v>
      </c>
    </row>
    <row r="1452">
      <c r="A1452" t="b">
        <v>0</v>
      </c>
      <c r="B1452" t="b">
        <v>0</v>
      </c>
      <c r="C1452" s="20">
        <v>44365.56899260417</v>
      </c>
      <c r="D1452" s="1" t="s">
        <v>732</v>
      </c>
      <c r="E1452" s="1">
        <v>1501.0</v>
      </c>
      <c r="F1452" s="1">
        <v>5.0</v>
      </c>
      <c r="G1452" s="1">
        <v>5.0</v>
      </c>
      <c r="H1452" s="1">
        <v>5.0</v>
      </c>
      <c r="I1452" s="1">
        <v>5.0</v>
      </c>
      <c r="J1452" s="1">
        <v>5.0</v>
      </c>
      <c r="K1452" s="1">
        <v>5.0</v>
      </c>
      <c r="L1452" s="1">
        <v>5.0</v>
      </c>
      <c r="M1452" s="1">
        <v>5.0</v>
      </c>
      <c r="N1452" s="1">
        <v>1.0</v>
      </c>
      <c r="O1452" s="1">
        <v>2.0</v>
      </c>
      <c r="P1452" s="1">
        <v>2.0</v>
      </c>
      <c r="Q1452" s="1">
        <v>5.0</v>
      </c>
      <c r="R1452" s="1">
        <v>4.0</v>
      </c>
      <c r="S1452" s="1">
        <v>3.0</v>
      </c>
      <c r="T1452" s="1">
        <v>4.0</v>
      </c>
      <c r="U1452" s="1">
        <v>3.0</v>
      </c>
      <c r="V1452" s="1">
        <v>2.0</v>
      </c>
      <c r="W1452" s="1">
        <v>1.0</v>
      </c>
      <c r="X1452" s="1">
        <v>2.0</v>
      </c>
      <c r="Y1452" s="1">
        <v>1.0</v>
      </c>
      <c r="Z1452" s="1">
        <v>2.0</v>
      </c>
      <c r="AA1452" s="1">
        <v>3.0</v>
      </c>
      <c r="AB1452" s="1">
        <v>1.0</v>
      </c>
      <c r="AC1452" s="1">
        <v>1.0</v>
      </c>
      <c r="AD1452" s="1">
        <v>5.0</v>
      </c>
      <c r="AE1452" s="1">
        <v>4.0</v>
      </c>
      <c r="AF1452" s="1">
        <v>4.0</v>
      </c>
      <c r="AG1452" s="1">
        <v>4.0</v>
      </c>
      <c r="AH1452" s="1">
        <v>4.0</v>
      </c>
      <c r="AI1452" s="1">
        <v>3.0</v>
      </c>
      <c r="AJ1452" s="1">
        <v>4.0</v>
      </c>
      <c r="AK1452" s="1">
        <v>2.0</v>
      </c>
      <c r="AL1452" s="1">
        <v>4.0</v>
      </c>
      <c r="AM1452" s="1">
        <v>3.0</v>
      </c>
      <c r="AN1452" s="1">
        <v>5.0</v>
      </c>
      <c r="AO1452" s="1">
        <v>3.0</v>
      </c>
      <c r="AP1452" s="1">
        <v>3.0</v>
      </c>
      <c r="AQ1452" s="1">
        <v>4.0</v>
      </c>
      <c r="AR1452" s="1">
        <v>5.0</v>
      </c>
      <c r="AS1452" s="1">
        <v>4.0</v>
      </c>
      <c r="AT1452" s="1">
        <v>4.0</v>
      </c>
      <c r="AU1452" s="1">
        <v>4.0</v>
      </c>
      <c r="AV1452" s="1">
        <v>4.0</v>
      </c>
      <c r="AW1452" s="1">
        <v>4.0</v>
      </c>
      <c r="AX1452" s="1">
        <v>5.0</v>
      </c>
      <c r="AY1452" s="1">
        <v>5.0</v>
      </c>
      <c r="AZ1452" s="1">
        <v>5.0</v>
      </c>
      <c r="BA1452" s="1">
        <v>3.0</v>
      </c>
      <c r="BB1452" s="1">
        <v>2.0</v>
      </c>
      <c r="BC1452" s="1">
        <v>1.0</v>
      </c>
      <c r="BD1452" s="1">
        <v>1.0</v>
      </c>
      <c r="BE1452" s="1">
        <v>2.0</v>
      </c>
      <c r="BF1452" s="1">
        <v>2.0</v>
      </c>
      <c r="BG1452" s="1">
        <v>2.0</v>
      </c>
      <c r="BH1452" s="1">
        <v>1.0</v>
      </c>
      <c r="BI1452" s="1">
        <v>2.0</v>
      </c>
      <c r="BJ1452" s="1">
        <v>3.0</v>
      </c>
      <c r="BK1452" s="1">
        <v>4.0</v>
      </c>
      <c r="BL1452" s="1">
        <v>5.0</v>
      </c>
      <c r="BM1452" s="1">
        <v>5.0</v>
      </c>
      <c r="BN1452" s="1">
        <v>4.0</v>
      </c>
      <c r="BO1452" s="1">
        <v>5.0</v>
      </c>
      <c r="BP1452" s="1">
        <v>4.0</v>
      </c>
      <c r="BQ1452" s="1">
        <v>4.0</v>
      </c>
      <c r="BR1452" s="1">
        <v>5.0</v>
      </c>
      <c r="BS1452" s="1">
        <v>1.0</v>
      </c>
      <c r="BT1452" s="1">
        <v>2.0</v>
      </c>
      <c r="BU1452" s="1">
        <v>2.0</v>
      </c>
      <c r="BV1452" s="1">
        <v>1.0</v>
      </c>
      <c r="BW1452" s="1">
        <v>2.0</v>
      </c>
      <c r="BX1452" s="1">
        <v>1.0</v>
      </c>
      <c r="BY1452" s="1">
        <v>1.0</v>
      </c>
      <c r="BZ1452" s="1">
        <v>2.0</v>
      </c>
      <c r="CA1452" s="64">
        <f t="shared" si="32"/>
        <v>236</v>
      </c>
      <c r="CB1452" s="45">
        <f t="shared" si="33"/>
        <v>40</v>
      </c>
      <c r="CC1452" s="45">
        <f t="shared" si="34"/>
        <v>24</v>
      </c>
      <c r="CD1452" s="45">
        <f t="shared" si="35"/>
        <v>13</v>
      </c>
      <c r="CE1452" s="45">
        <f t="shared" si="36"/>
        <v>30</v>
      </c>
      <c r="CF1452" s="45">
        <f t="shared" si="37"/>
        <v>31</v>
      </c>
      <c r="CG1452" s="45">
        <f t="shared" si="38"/>
        <v>34</v>
      </c>
      <c r="CH1452" s="45">
        <f t="shared" si="39"/>
        <v>13</v>
      </c>
      <c r="CI1452" s="45">
        <f t="shared" si="40"/>
        <v>0.3</v>
      </c>
      <c r="CJ1452">
        <f t="shared" si="10"/>
        <v>36</v>
      </c>
      <c r="CK1452" s="45">
        <f t="shared" si="41"/>
        <v>12</v>
      </c>
      <c r="CM1452" s="40">
        <f>VLOOKUP(CB1452,'PROMIS 57 T-Score Conversions'!Q$3:R$35,2,TRUE)</f>
        <v>60.1</v>
      </c>
      <c r="CN1452" s="44" t="str">
        <f t="shared" si="20"/>
        <v>Normal</v>
      </c>
      <c r="CO1452" s="40">
        <f>VLOOKUP(CC1452,'PROMIS 57 T-Score Conversions'!A$3:B$35,2,TRUE)</f>
        <v>62.5</v>
      </c>
      <c r="CP1452" s="39" t="str">
        <f t="shared" si="21"/>
        <v>Moderate</v>
      </c>
      <c r="CQ1452" s="40">
        <f>VLOOKUP(CD1452,'PROMIS 57 T-Score Conversions'!E$3:F$35,2,TRUE)</f>
        <v>52.1</v>
      </c>
      <c r="CR1452" s="39" t="str">
        <f t="shared" si="22"/>
        <v>Normal</v>
      </c>
      <c r="CS1452" s="40">
        <f>VLOOKUP(CE1452,'PROMIS 57 T-Score Conversions'!U$3:V$35,2,TRUE)</f>
        <v>63.3</v>
      </c>
      <c r="CT1452" s="39" t="str">
        <f t="shared" si="42"/>
        <v>Moderate</v>
      </c>
      <c r="CU1452" s="40">
        <f>VLOOKUP(CF1452,'PROMIS 57 T-Score Conversions'!Y$3:Z$35,2,TRUE)</f>
        <v>61.5</v>
      </c>
      <c r="CV1452" s="39" t="str">
        <f t="shared" si="24"/>
        <v>Moderate</v>
      </c>
      <c r="CW1452" s="40">
        <f>vlookup(CG1452,'PROMIS 57 T-Score Conversions'!M$3:N$35,2,TRUE)</f>
        <v>53.6</v>
      </c>
      <c r="CX1452" s="39" t="str">
        <f t="shared" si="25"/>
        <v>Normal</v>
      </c>
      <c r="CY1452" s="40">
        <f>VLOOKup(CH1452,'PROMIS 57 T-Score Conversions'!I$3:J$35,2,TRUE)</f>
        <v>53.2</v>
      </c>
      <c r="CZ1452" s="39" t="str">
        <f t="shared" si="26"/>
        <v>Normal</v>
      </c>
      <c r="DA1452" s="37">
        <f>VLOOKUP(CJ1452,'PROMIS 57 T-Score Conversions'!AC$3:AD$35,2,TRUE)</f>
        <v>51.8</v>
      </c>
      <c r="DB1452" s="44" t="str">
        <f t="shared" si="30"/>
        <v>Normal</v>
      </c>
      <c r="DC1452" s="40">
        <f>VLOOKUP(CK1452,'PROMIS 57 T-Score Conversions'!AG$3:AH$35,2,TRUE)</f>
        <v>31.63</v>
      </c>
      <c r="DD1452" s="39" t="str">
        <f t="shared" si="31"/>
        <v>Normal</v>
      </c>
    </row>
    <row r="1453">
      <c r="A1453" t="b">
        <v>0</v>
      </c>
      <c r="B1453" t="b">
        <v>0</v>
      </c>
      <c r="C1453" s="20">
        <v>44365.57516143519</v>
      </c>
      <c r="D1453" s="1" t="s">
        <v>733</v>
      </c>
      <c r="E1453" s="1">
        <v>2629.0</v>
      </c>
      <c r="F1453" s="1">
        <v>4.0</v>
      </c>
      <c r="G1453" s="1">
        <v>2.0</v>
      </c>
      <c r="H1453" s="1">
        <v>5.0</v>
      </c>
      <c r="I1453" s="1">
        <v>5.0</v>
      </c>
      <c r="J1453" s="1">
        <v>3.0</v>
      </c>
      <c r="K1453" s="1">
        <v>3.0</v>
      </c>
      <c r="L1453" s="1">
        <v>5.0</v>
      </c>
      <c r="M1453" s="1">
        <v>3.0</v>
      </c>
      <c r="N1453" s="1">
        <v>1.0</v>
      </c>
      <c r="O1453" s="1">
        <v>2.0</v>
      </c>
      <c r="P1453" s="1">
        <v>1.0</v>
      </c>
      <c r="Q1453" s="1">
        <v>2.0</v>
      </c>
      <c r="R1453" s="1">
        <v>2.0</v>
      </c>
      <c r="S1453" s="1">
        <v>1.0</v>
      </c>
      <c r="T1453" s="1">
        <v>4.0</v>
      </c>
      <c r="U1453" s="1">
        <v>3.0</v>
      </c>
      <c r="V1453" s="1">
        <v>3.0</v>
      </c>
      <c r="W1453" s="1">
        <v>3.0</v>
      </c>
      <c r="X1453" s="1">
        <v>3.0</v>
      </c>
      <c r="Y1453" s="1">
        <v>3.0</v>
      </c>
      <c r="Z1453" s="1">
        <v>4.0</v>
      </c>
      <c r="AA1453" s="1">
        <v>3.0</v>
      </c>
      <c r="AB1453" s="1">
        <v>3.0</v>
      </c>
      <c r="AC1453" s="1">
        <v>2.0</v>
      </c>
      <c r="AD1453" s="1">
        <v>4.0</v>
      </c>
      <c r="AE1453" s="1">
        <v>3.0</v>
      </c>
      <c r="AF1453" s="1">
        <v>4.0</v>
      </c>
      <c r="AG1453" s="1">
        <v>5.0</v>
      </c>
      <c r="AH1453" s="1">
        <v>4.0</v>
      </c>
      <c r="AI1453" s="1">
        <v>3.0</v>
      </c>
      <c r="AJ1453" s="1">
        <v>5.0</v>
      </c>
      <c r="AK1453" s="1">
        <v>3.0</v>
      </c>
      <c r="AL1453" s="1">
        <v>3.0</v>
      </c>
      <c r="AM1453" s="1">
        <v>5.0</v>
      </c>
      <c r="AN1453" s="1">
        <v>4.0</v>
      </c>
      <c r="AO1453" s="1">
        <v>5.0</v>
      </c>
      <c r="AP1453" s="1">
        <v>3.0</v>
      </c>
      <c r="AQ1453" s="1">
        <v>5.0</v>
      </c>
      <c r="AR1453" s="1">
        <v>2.0</v>
      </c>
      <c r="AS1453" s="1">
        <v>2.0</v>
      </c>
      <c r="AT1453" s="1">
        <v>4.0</v>
      </c>
      <c r="AU1453" s="1">
        <v>3.0</v>
      </c>
      <c r="AV1453" s="1">
        <v>4.0</v>
      </c>
      <c r="AW1453" s="1">
        <v>5.0</v>
      </c>
      <c r="AX1453" s="1">
        <v>1.0</v>
      </c>
      <c r="AY1453" s="1">
        <v>1.0</v>
      </c>
      <c r="AZ1453" s="1">
        <v>3.0</v>
      </c>
      <c r="BA1453" s="1">
        <v>3.0</v>
      </c>
      <c r="BB1453" s="1">
        <v>4.0</v>
      </c>
      <c r="BC1453" s="1">
        <v>3.0</v>
      </c>
      <c r="BD1453" s="1">
        <v>2.0</v>
      </c>
      <c r="BE1453" s="1">
        <v>3.0</v>
      </c>
      <c r="BF1453" s="1">
        <v>4.0</v>
      </c>
      <c r="BG1453" s="1">
        <v>4.0</v>
      </c>
      <c r="BH1453" s="1">
        <v>4.0</v>
      </c>
      <c r="BI1453" s="1">
        <v>3.0</v>
      </c>
      <c r="BJ1453" s="1">
        <v>5.0</v>
      </c>
      <c r="BK1453" s="1">
        <v>2.0</v>
      </c>
      <c r="BL1453" s="1">
        <v>1.0</v>
      </c>
      <c r="BM1453" s="1">
        <v>2.0</v>
      </c>
      <c r="BN1453" s="1">
        <v>2.0</v>
      </c>
      <c r="BO1453" s="1">
        <v>2.0</v>
      </c>
      <c r="BP1453" s="1">
        <v>2.0</v>
      </c>
      <c r="BQ1453" s="1">
        <v>1.0</v>
      </c>
      <c r="BR1453" s="1">
        <v>1.0</v>
      </c>
      <c r="BS1453" s="1">
        <v>4.0</v>
      </c>
      <c r="BT1453" s="1">
        <v>4.0</v>
      </c>
      <c r="BU1453" s="1">
        <v>4.0</v>
      </c>
      <c r="BV1453" s="1">
        <v>4.0</v>
      </c>
      <c r="BW1453" s="1">
        <v>5.0</v>
      </c>
      <c r="BX1453" s="1">
        <v>4.0</v>
      </c>
      <c r="BY1453" s="1">
        <v>3.0</v>
      </c>
      <c r="BZ1453" s="1">
        <v>4.0</v>
      </c>
      <c r="CA1453" s="64">
        <f t="shared" si="32"/>
        <v>231</v>
      </c>
      <c r="CB1453" s="45">
        <f t="shared" si="33"/>
        <v>30</v>
      </c>
      <c r="CC1453" s="45">
        <f t="shared" si="34"/>
        <v>16</v>
      </c>
      <c r="CD1453" s="45">
        <f t="shared" si="35"/>
        <v>24</v>
      </c>
      <c r="CE1453" s="45">
        <f t="shared" si="36"/>
        <v>31</v>
      </c>
      <c r="CF1453" s="45">
        <f t="shared" si="37"/>
        <v>29</v>
      </c>
      <c r="CG1453" s="45">
        <f t="shared" si="38"/>
        <v>24</v>
      </c>
      <c r="CH1453" s="45">
        <f t="shared" si="39"/>
        <v>27</v>
      </c>
      <c r="CI1453" s="45">
        <f t="shared" si="40"/>
        <v>0.5</v>
      </c>
      <c r="CJ1453">
        <f t="shared" si="10"/>
        <v>13</v>
      </c>
      <c r="CK1453" s="45">
        <f t="shared" si="41"/>
        <v>32</v>
      </c>
      <c r="CM1453" s="40">
        <f>VLOOKUP(CB1453,'PROMIS 57 T-Score Conversions'!Q$3:R$35,2,TRUE)</f>
        <v>42.3</v>
      </c>
      <c r="CN1453" s="44" t="str">
        <f t="shared" si="20"/>
        <v>Mild</v>
      </c>
      <c r="CO1453" s="40">
        <f>VLOOKUP(CC1453,'PROMIS 57 T-Score Conversions'!A$3:B$35,2,TRUE)</f>
        <v>54.3</v>
      </c>
      <c r="CP1453" s="39" t="str">
        <f t="shared" si="21"/>
        <v>Mild</v>
      </c>
      <c r="CQ1453" s="40">
        <f>VLOOKUP(CD1453,'PROMIS 57 T-Score Conversions'!E$3:F$35,2,TRUE)</f>
        <v>62.1</v>
      </c>
      <c r="CR1453" s="39" t="str">
        <f t="shared" si="22"/>
        <v>Moderate</v>
      </c>
      <c r="CS1453" s="40">
        <f>VLOOKUP(CE1453,'PROMIS 57 T-Score Conversions'!U$3:V$35,2,TRUE)</f>
        <v>64.3</v>
      </c>
      <c r="CT1453" s="39" t="str">
        <f t="shared" si="42"/>
        <v>Moderate</v>
      </c>
      <c r="CU1453" s="40">
        <f>VLOOKUP(CF1453,'PROMIS 57 T-Score Conversions'!Y$3:Z$35,2,TRUE)</f>
        <v>59.4</v>
      </c>
      <c r="CV1453" s="39" t="str">
        <f t="shared" si="24"/>
        <v>Mild</v>
      </c>
      <c r="CW1453" s="40">
        <f>vlookup(CG1453,'PROMIS 57 T-Score Conversions'!M$3:N$35,2,TRUE)</f>
        <v>44</v>
      </c>
      <c r="CX1453" s="39" t="str">
        <f t="shared" si="25"/>
        <v>Mild</v>
      </c>
      <c r="CY1453" s="40">
        <f>VLOOKup(CH1453,'PROMIS 57 T-Score Conversions'!I$3:J$35,2,TRUE)</f>
        <v>63.5</v>
      </c>
      <c r="CZ1453" s="39" t="str">
        <f t="shared" si="26"/>
        <v>Moderate</v>
      </c>
      <c r="DA1453" s="37">
        <f>VLOOKUP(CJ1453,'PROMIS 57 T-Score Conversions'!AC$3:AD$35,2,TRUE)</f>
        <v>31.18</v>
      </c>
      <c r="DB1453" s="44" t="str">
        <f t="shared" si="30"/>
        <v>Moderate</v>
      </c>
      <c r="DC1453" s="40">
        <f>VLOOKUP(CK1453,'PROMIS 57 T-Score Conversions'!AG$3:AH$35,2,TRUE)</f>
        <v>51.29</v>
      </c>
      <c r="DD1453" s="39" t="str">
        <f t="shared" si="31"/>
        <v>Normal</v>
      </c>
    </row>
    <row r="1454">
      <c r="A1454" t="b">
        <v>0</v>
      </c>
      <c r="B1454" t="b">
        <v>0</v>
      </c>
      <c r="C1454" s="20">
        <v>44365.66393555555</v>
      </c>
      <c r="D1454" s="1" t="s">
        <v>734</v>
      </c>
      <c r="E1454" s="1">
        <v>2618.0</v>
      </c>
      <c r="F1454" s="1">
        <v>4.0</v>
      </c>
      <c r="G1454" s="1">
        <v>4.0</v>
      </c>
      <c r="H1454" s="1">
        <v>5.0</v>
      </c>
      <c r="I1454" s="1">
        <v>4.0</v>
      </c>
      <c r="J1454" s="1">
        <v>4.0</v>
      </c>
      <c r="K1454" s="1">
        <v>4.0</v>
      </c>
      <c r="L1454" s="1">
        <v>4.0</v>
      </c>
      <c r="M1454" s="1">
        <v>1.0</v>
      </c>
      <c r="N1454" s="1">
        <v>2.0</v>
      </c>
      <c r="O1454" s="1">
        <v>1.0</v>
      </c>
      <c r="P1454" s="1">
        <v>2.0</v>
      </c>
      <c r="Q1454" s="1">
        <v>2.0</v>
      </c>
      <c r="R1454" s="1">
        <v>1.0</v>
      </c>
      <c r="S1454" s="1">
        <v>1.0</v>
      </c>
      <c r="T1454" s="1">
        <v>2.0</v>
      </c>
      <c r="U1454" s="1">
        <v>2.0</v>
      </c>
      <c r="V1454" s="1">
        <v>2.0</v>
      </c>
      <c r="W1454" s="1">
        <v>2.0</v>
      </c>
      <c r="X1454" s="1">
        <v>2.0</v>
      </c>
      <c r="Y1454" s="1">
        <v>2.0</v>
      </c>
      <c r="Z1454" s="1">
        <v>3.0</v>
      </c>
      <c r="AA1454" s="1">
        <v>2.0</v>
      </c>
      <c r="AB1454" s="1">
        <v>1.0</v>
      </c>
      <c r="AC1454" s="1">
        <v>1.0</v>
      </c>
      <c r="AD1454" s="1">
        <v>2.0</v>
      </c>
      <c r="AE1454" s="1">
        <v>3.0</v>
      </c>
      <c r="AF1454" s="1">
        <v>2.0</v>
      </c>
      <c r="AG1454" s="1">
        <v>2.0</v>
      </c>
      <c r="AH1454" s="1">
        <v>2.0</v>
      </c>
      <c r="AI1454" s="1">
        <v>4.0</v>
      </c>
      <c r="AJ1454" s="1">
        <v>4.0</v>
      </c>
      <c r="AK1454" s="1">
        <v>2.0</v>
      </c>
      <c r="AL1454" s="1">
        <v>2.0</v>
      </c>
      <c r="AM1454" s="1">
        <v>3.0</v>
      </c>
      <c r="AN1454" s="1">
        <v>2.0</v>
      </c>
      <c r="AO1454" s="1">
        <v>3.0</v>
      </c>
      <c r="AP1454" s="1">
        <v>1.0</v>
      </c>
      <c r="AQ1454" s="1">
        <v>1.0</v>
      </c>
      <c r="AR1454" s="1">
        <v>1.0</v>
      </c>
      <c r="AS1454" s="1">
        <v>3.0</v>
      </c>
      <c r="AT1454" s="1">
        <v>3.0</v>
      </c>
      <c r="AU1454" s="1">
        <v>3.0</v>
      </c>
      <c r="AV1454" s="1">
        <v>3.0</v>
      </c>
      <c r="AW1454" s="1">
        <v>3.0</v>
      </c>
      <c r="AX1454" s="1">
        <v>2.0</v>
      </c>
      <c r="AY1454" s="1">
        <v>2.0</v>
      </c>
      <c r="AZ1454" s="1">
        <v>3.0</v>
      </c>
      <c r="BA1454" s="1">
        <v>3.0</v>
      </c>
      <c r="BB1454" s="1">
        <v>1.0</v>
      </c>
      <c r="BC1454" s="1">
        <v>3.0</v>
      </c>
      <c r="BD1454" s="1">
        <v>2.0</v>
      </c>
      <c r="BE1454" s="1">
        <v>3.0</v>
      </c>
      <c r="BF1454" s="1">
        <v>2.0</v>
      </c>
      <c r="BG1454" s="1">
        <v>3.0</v>
      </c>
      <c r="BH1454" s="1">
        <v>2.0</v>
      </c>
      <c r="BI1454" s="1">
        <v>2.0</v>
      </c>
      <c r="BJ1454" s="1">
        <v>1.0</v>
      </c>
      <c r="BK1454" s="1">
        <v>1.0</v>
      </c>
      <c r="BL1454" s="1">
        <v>1.0</v>
      </c>
      <c r="BM1454" s="1">
        <v>1.0</v>
      </c>
      <c r="BN1454" s="1">
        <v>1.0</v>
      </c>
      <c r="BO1454" s="1">
        <v>1.0</v>
      </c>
      <c r="BP1454" s="1">
        <v>1.0</v>
      </c>
      <c r="BQ1454" s="1">
        <v>2.0</v>
      </c>
      <c r="BR1454" s="1">
        <v>1.0</v>
      </c>
      <c r="BS1454" s="1">
        <v>4.0</v>
      </c>
      <c r="BT1454" s="1">
        <v>4.0</v>
      </c>
      <c r="BU1454" s="1">
        <v>4.0</v>
      </c>
      <c r="BV1454" s="1">
        <v>4.0</v>
      </c>
      <c r="BW1454" s="1">
        <v>5.0</v>
      </c>
      <c r="BX1454" s="1">
        <v>4.0</v>
      </c>
      <c r="BY1454" s="1">
        <v>1.0</v>
      </c>
      <c r="BZ1454" s="1">
        <v>4.0</v>
      </c>
      <c r="CA1454" s="64">
        <f t="shared" si="32"/>
        <v>175</v>
      </c>
      <c r="CB1454" s="45">
        <f t="shared" si="33"/>
        <v>30</v>
      </c>
      <c r="CC1454" s="45">
        <f t="shared" si="34"/>
        <v>13</v>
      </c>
      <c r="CD1454" s="45">
        <f t="shared" si="35"/>
        <v>15</v>
      </c>
      <c r="CE1454" s="45">
        <f t="shared" si="36"/>
        <v>21</v>
      </c>
      <c r="CF1454" s="45">
        <f t="shared" si="37"/>
        <v>16</v>
      </c>
      <c r="CG1454" s="45">
        <f t="shared" si="38"/>
        <v>22</v>
      </c>
      <c r="CH1454" s="45">
        <f t="shared" si="39"/>
        <v>18</v>
      </c>
      <c r="CI1454" s="45">
        <f t="shared" si="40"/>
        <v>0.1</v>
      </c>
      <c r="CJ1454">
        <f t="shared" si="10"/>
        <v>9</v>
      </c>
      <c r="CK1454" s="45">
        <f t="shared" si="41"/>
        <v>30</v>
      </c>
      <c r="CM1454" s="40">
        <f>VLOOKUP(CB1454,'PROMIS 57 T-Score Conversions'!Q$3:R$35,2,TRUE)</f>
        <v>42.3</v>
      </c>
      <c r="CN1454" s="44" t="str">
        <f t="shared" si="20"/>
        <v>Mild</v>
      </c>
      <c r="CO1454" s="40">
        <f>VLOOKUP(CC1454,'PROMIS 57 T-Score Conversions'!A$3:B$35,2,TRUE)</f>
        <v>50.8</v>
      </c>
      <c r="CP1454" s="39" t="str">
        <f t="shared" si="21"/>
        <v>Mild</v>
      </c>
      <c r="CQ1454" s="40">
        <f>VLOOKUP(CD1454,'PROMIS 57 T-Score Conversions'!E$3:F$35,2,TRUE)</f>
        <v>54.1</v>
      </c>
      <c r="CR1454" s="39" t="str">
        <f t="shared" si="22"/>
        <v>Normal</v>
      </c>
      <c r="CS1454" s="40">
        <f>VLOOKUP(CE1454,'PROMIS 57 T-Score Conversions'!U$3:V$35,2,TRUE)</f>
        <v>54.6</v>
      </c>
      <c r="CT1454" s="39" t="str">
        <f t="shared" si="42"/>
        <v>Normal</v>
      </c>
      <c r="CU1454" s="40">
        <f>VLOOKUP(CF1454,'PROMIS 57 T-Score Conversions'!Y$3:Z$35,2,TRUE)</f>
        <v>45.5</v>
      </c>
      <c r="CV1454" s="39" t="str">
        <f t="shared" si="24"/>
        <v>Normal</v>
      </c>
      <c r="CW1454" s="40">
        <f>vlookup(CG1454,'PROMIS 57 T-Score Conversions'!M$3:N$35,2,TRUE)</f>
        <v>42</v>
      </c>
      <c r="CX1454" s="39" t="str">
        <f t="shared" si="25"/>
        <v>Mild</v>
      </c>
      <c r="CY1454" s="40">
        <f>VLOOKup(CH1454,'PROMIS 57 T-Score Conversions'!I$3:J$35,2,TRUE)</f>
        <v>58.1</v>
      </c>
      <c r="CZ1454" s="39" t="str">
        <f t="shared" si="26"/>
        <v>Mild</v>
      </c>
      <c r="DA1454" s="37">
        <f>VLOOKUP(CJ1454,'PROMIS 57 T-Score Conversions'!AC$3:AD$35,2,TRUE)</f>
        <v>25.73</v>
      </c>
      <c r="DB1454" s="44" t="str">
        <f t="shared" si="30"/>
        <v>Severe</v>
      </c>
      <c r="DC1454" s="40">
        <f>VLOOKUP(CK1454,'PROMIS 57 T-Score Conversions'!AG$3:AH$35,2,TRUE)</f>
        <v>49.17</v>
      </c>
      <c r="DD1454" s="39" t="str">
        <f t="shared" si="31"/>
        <v>Normal</v>
      </c>
    </row>
    <row r="1455">
      <c r="A1455" t="b">
        <v>0</v>
      </c>
      <c r="B1455" t="b">
        <v>0</v>
      </c>
      <c r="C1455" s="20">
        <v>44366.000837025465</v>
      </c>
      <c r="D1455" s="1" t="s">
        <v>664</v>
      </c>
      <c r="E1455" s="1">
        <v>2496.0</v>
      </c>
      <c r="F1455" s="1">
        <v>3.0</v>
      </c>
      <c r="G1455" s="1">
        <v>3.0</v>
      </c>
      <c r="H1455" s="1">
        <v>3.0</v>
      </c>
      <c r="I1455" s="1">
        <v>3.0</v>
      </c>
      <c r="J1455" s="1">
        <v>2.0</v>
      </c>
      <c r="K1455" s="1">
        <v>3.0</v>
      </c>
      <c r="L1455" s="1">
        <v>4.0</v>
      </c>
      <c r="M1455" s="1">
        <v>2.0</v>
      </c>
      <c r="N1455" s="1">
        <v>4.0</v>
      </c>
      <c r="O1455" s="1">
        <v>4.0</v>
      </c>
      <c r="P1455" s="1">
        <v>4.0</v>
      </c>
      <c r="Q1455" s="1">
        <v>4.0</v>
      </c>
      <c r="R1455" s="1">
        <v>4.0</v>
      </c>
      <c r="S1455" s="1">
        <v>2.0</v>
      </c>
      <c r="T1455" s="1">
        <v>5.0</v>
      </c>
      <c r="U1455" s="1">
        <v>4.0</v>
      </c>
      <c r="V1455" s="1">
        <v>3.0</v>
      </c>
      <c r="W1455" s="1">
        <v>4.0</v>
      </c>
      <c r="X1455" s="1">
        <v>4.0</v>
      </c>
      <c r="Y1455" s="1">
        <v>4.0</v>
      </c>
      <c r="Z1455" s="1">
        <v>4.0</v>
      </c>
      <c r="AA1455" s="1">
        <v>4.0</v>
      </c>
      <c r="AB1455" s="1">
        <v>2.0</v>
      </c>
      <c r="AC1455" s="1">
        <v>2.0</v>
      </c>
      <c r="AD1455" s="1">
        <v>5.0</v>
      </c>
      <c r="AE1455" s="1">
        <v>5.0</v>
      </c>
      <c r="AF1455" s="1">
        <v>5.0</v>
      </c>
      <c r="AG1455" s="1">
        <v>5.0</v>
      </c>
      <c r="AH1455" s="1">
        <v>5.0</v>
      </c>
      <c r="AI1455" s="1">
        <v>5.0</v>
      </c>
      <c r="AJ1455" s="1">
        <v>5.0</v>
      </c>
      <c r="AK1455" s="1">
        <v>5.0</v>
      </c>
      <c r="AL1455" s="1">
        <v>5.0</v>
      </c>
      <c r="AM1455" s="1">
        <v>5.0</v>
      </c>
      <c r="AN1455" s="1">
        <v>5.0</v>
      </c>
      <c r="AO1455" s="1">
        <v>3.0</v>
      </c>
      <c r="AP1455" s="1">
        <v>5.0</v>
      </c>
      <c r="AQ1455" s="1">
        <v>2.0</v>
      </c>
      <c r="AR1455" s="1">
        <v>2.0</v>
      </c>
      <c r="AS1455" s="1">
        <v>5.0</v>
      </c>
      <c r="AT1455" s="1">
        <v>2.0</v>
      </c>
      <c r="AU1455" s="1">
        <v>2.0</v>
      </c>
      <c r="AV1455" s="1">
        <v>2.0</v>
      </c>
      <c r="AW1455" s="1">
        <v>2.0</v>
      </c>
      <c r="AX1455" s="1">
        <v>2.0</v>
      </c>
      <c r="AY1455" s="1">
        <v>2.0</v>
      </c>
      <c r="AZ1455" s="1">
        <v>2.0</v>
      </c>
      <c r="BA1455" s="1">
        <v>2.0</v>
      </c>
      <c r="BB1455" s="1">
        <v>5.0</v>
      </c>
      <c r="BC1455" s="1">
        <v>5.0</v>
      </c>
      <c r="BD1455" s="1">
        <v>5.0</v>
      </c>
      <c r="BE1455" s="1">
        <v>5.0</v>
      </c>
      <c r="BF1455" s="1">
        <v>5.0</v>
      </c>
      <c r="BG1455" s="1">
        <v>5.0</v>
      </c>
      <c r="BH1455" s="1">
        <v>5.0</v>
      </c>
      <c r="BI1455" s="1">
        <v>4.0</v>
      </c>
      <c r="BJ1455" s="1">
        <v>9.0</v>
      </c>
      <c r="BK1455" s="1">
        <v>1.0</v>
      </c>
      <c r="BL1455" s="1">
        <v>1.0</v>
      </c>
      <c r="BM1455" s="1">
        <v>1.0</v>
      </c>
      <c r="BN1455" s="1">
        <v>1.0</v>
      </c>
      <c r="BO1455" s="1">
        <v>1.0</v>
      </c>
      <c r="BP1455" s="1">
        <v>1.0</v>
      </c>
      <c r="BQ1455" s="1">
        <v>1.0</v>
      </c>
      <c r="BR1455" s="1">
        <v>1.0</v>
      </c>
      <c r="BS1455" s="1">
        <v>5.0</v>
      </c>
      <c r="BT1455" s="1">
        <v>5.0</v>
      </c>
      <c r="BU1455" s="1">
        <v>4.0</v>
      </c>
      <c r="BV1455" s="1">
        <v>5.0</v>
      </c>
      <c r="BW1455" s="1">
        <v>5.0</v>
      </c>
      <c r="BX1455" s="1">
        <v>5.0</v>
      </c>
      <c r="BY1455" s="1">
        <v>5.0</v>
      </c>
      <c r="BZ1455" s="1">
        <v>5.0</v>
      </c>
      <c r="CA1455" s="64">
        <f t="shared" si="32"/>
        <v>264</v>
      </c>
      <c r="CB1455" s="45">
        <f t="shared" si="33"/>
        <v>23</v>
      </c>
      <c r="CC1455" s="45">
        <f t="shared" si="34"/>
        <v>31</v>
      </c>
      <c r="CD1455" s="45">
        <f t="shared" si="35"/>
        <v>27</v>
      </c>
      <c r="CE1455" s="45">
        <f t="shared" si="36"/>
        <v>40</v>
      </c>
      <c r="CF1455" s="45">
        <f t="shared" si="37"/>
        <v>32</v>
      </c>
      <c r="CG1455" s="45">
        <f t="shared" si="38"/>
        <v>16</v>
      </c>
      <c r="CH1455" s="45">
        <f t="shared" si="39"/>
        <v>39</v>
      </c>
      <c r="CI1455" s="45">
        <f t="shared" si="40"/>
        <v>0.9</v>
      </c>
      <c r="CJ1455">
        <f t="shared" si="10"/>
        <v>8</v>
      </c>
      <c r="CK1455" s="45">
        <f t="shared" si="41"/>
        <v>39</v>
      </c>
      <c r="CM1455" s="40">
        <f>VLOOKUP(CB1455,'PROMIS 57 T-Score Conversions'!Q$3:R$35,2,TRUE)</f>
        <v>37.4</v>
      </c>
      <c r="CN1455" s="44" t="str">
        <f t="shared" si="20"/>
        <v>Moderate</v>
      </c>
      <c r="CO1455" s="40">
        <f>VLOOKUP(CC1455,'PROMIS 57 T-Score Conversions'!A$3:B$35,2,TRUE)</f>
        <v>69.8</v>
      </c>
      <c r="CP1455" s="39" t="str">
        <f t="shared" si="21"/>
        <v>Severe</v>
      </c>
      <c r="CQ1455" s="40">
        <f>VLOOKUP(CD1455,'PROMIS 57 T-Score Conversions'!E$3:F$35,2,TRUE)</f>
        <v>64.9</v>
      </c>
      <c r="CR1455" s="39" t="str">
        <f t="shared" si="22"/>
        <v>Moderate</v>
      </c>
      <c r="CS1455" s="40">
        <f>VLOOKUP(CE1455,'PROMIS 57 T-Score Conversions'!U$3:V$35,2,TRUE)</f>
        <v>77.8</v>
      </c>
      <c r="CT1455" s="39" t="str">
        <f t="shared" si="42"/>
        <v>Severe</v>
      </c>
      <c r="CU1455" s="40">
        <f>VLOOKUP(CF1455,'PROMIS 57 T-Score Conversions'!Y$3:Z$35,2,TRUE)</f>
        <v>62.6</v>
      </c>
      <c r="CV1455" s="39" t="str">
        <f t="shared" si="24"/>
        <v>Moderate</v>
      </c>
      <c r="CW1455" s="40">
        <f>vlookup(CG1455,'PROMIS 57 T-Score Conversions'!M$3:N$35,2,TRUE)</f>
        <v>36.9</v>
      </c>
      <c r="CX1455" s="39" t="str">
        <f t="shared" si="25"/>
        <v>Moderate</v>
      </c>
      <c r="CY1455" s="40">
        <f>VLOOKup(CH1455,'PROMIS 57 T-Score Conversions'!I$3:J$35,2,TRUE)</f>
        <v>73.5</v>
      </c>
      <c r="CZ1455" s="39" t="str">
        <f t="shared" si="26"/>
        <v>Severe</v>
      </c>
      <c r="DA1455" s="37">
        <f>VLOOKUP(CJ1455,'PROMIS 57 T-Score Conversions'!AC$3:AD$35,2,TRUE)</f>
        <v>22.41</v>
      </c>
      <c r="DB1455" s="44" t="str">
        <f t="shared" si="30"/>
        <v>Severe</v>
      </c>
      <c r="DC1455" s="40">
        <f>VLOOKUP(CK1455,'PROMIS 57 T-Score Conversions'!AG$3:AH$35,2,TRUE)</f>
        <v>62.52</v>
      </c>
      <c r="DD1455" s="39" t="str">
        <f t="shared" si="31"/>
        <v>Moderate</v>
      </c>
    </row>
    <row r="1456">
      <c r="A1456" t="b">
        <v>0</v>
      </c>
      <c r="B1456" t="b">
        <v>0</v>
      </c>
      <c r="C1456" s="20">
        <v>44368.44022297453</v>
      </c>
      <c r="D1456" s="1" t="s">
        <v>735</v>
      </c>
      <c r="E1456" s="1">
        <v>2456.0</v>
      </c>
      <c r="F1456" s="1">
        <v>5.0</v>
      </c>
      <c r="G1456" s="1">
        <v>5.0</v>
      </c>
      <c r="H1456" s="1">
        <v>5.0</v>
      </c>
      <c r="I1456" s="1">
        <v>5.0</v>
      </c>
      <c r="J1456" s="1">
        <v>5.0</v>
      </c>
      <c r="K1456" s="1">
        <v>5.0</v>
      </c>
      <c r="L1456" s="1">
        <v>5.0</v>
      </c>
      <c r="M1456" s="1">
        <v>4.0</v>
      </c>
      <c r="N1456" s="1">
        <v>1.0</v>
      </c>
      <c r="O1456" s="1">
        <v>1.0</v>
      </c>
      <c r="P1456" s="1">
        <v>1.0</v>
      </c>
      <c r="Q1456" s="1">
        <v>2.0</v>
      </c>
      <c r="R1456" s="1">
        <v>1.0</v>
      </c>
      <c r="S1456" s="1">
        <v>1.0</v>
      </c>
      <c r="T1456" s="1">
        <v>1.0</v>
      </c>
      <c r="U1456" s="1">
        <v>1.0</v>
      </c>
      <c r="V1456" s="1">
        <v>1.0</v>
      </c>
      <c r="W1456" s="1">
        <v>1.0</v>
      </c>
      <c r="X1456" s="1">
        <v>1.0</v>
      </c>
      <c r="Y1456" s="1">
        <v>1.0</v>
      </c>
      <c r="Z1456" s="1">
        <v>1.0</v>
      </c>
      <c r="AA1456" s="1">
        <v>1.0</v>
      </c>
      <c r="AB1456" s="1">
        <v>1.0</v>
      </c>
      <c r="AC1456" s="1">
        <v>1.0</v>
      </c>
      <c r="AD1456" s="1">
        <v>2.0</v>
      </c>
      <c r="AE1456" s="1">
        <v>2.0</v>
      </c>
      <c r="AF1456" s="1">
        <v>1.0</v>
      </c>
      <c r="AG1456" s="1">
        <v>2.0</v>
      </c>
      <c r="AH1456" s="1">
        <v>1.0</v>
      </c>
      <c r="AI1456" s="1">
        <v>2.0</v>
      </c>
      <c r="AJ1456" s="1">
        <v>1.0</v>
      </c>
      <c r="AK1456" s="1">
        <v>1.0</v>
      </c>
      <c r="AL1456" s="1">
        <v>2.0</v>
      </c>
      <c r="AM1456" s="1">
        <v>1.0</v>
      </c>
      <c r="AN1456" s="1">
        <v>2.0</v>
      </c>
      <c r="AO1456" s="1">
        <v>2.0</v>
      </c>
      <c r="AP1456" s="1">
        <v>1.0</v>
      </c>
      <c r="AQ1456" s="1">
        <v>1.0</v>
      </c>
      <c r="AR1456" s="1">
        <v>1.0</v>
      </c>
      <c r="AS1456" s="1">
        <v>2.0</v>
      </c>
      <c r="AT1456" s="1">
        <v>5.0</v>
      </c>
      <c r="AU1456" s="1">
        <v>5.0</v>
      </c>
      <c r="AV1456" s="1">
        <v>4.0</v>
      </c>
      <c r="AW1456" s="1">
        <v>5.0</v>
      </c>
      <c r="AX1456" s="1">
        <v>5.0</v>
      </c>
      <c r="AY1456" s="1">
        <v>5.0</v>
      </c>
      <c r="AZ1456" s="1">
        <v>5.0</v>
      </c>
      <c r="BA1456" s="1">
        <v>4.0</v>
      </c>
      <c r="BB1456" s="1">
        <v>2.0</v>
      </c>
      <c r="BC1456" s="1">
        <v>1.0</v>
      </c>
      <c r="BD1456" s="1">
        <v>1.0</v>
      </c>
      <c r="BE1456" s="1">
        <v>2.0</v>
      </c>
      <c r="BF1456" s="1">
        <v>2.0</v>
      </c>
      <c r="BG1456" s="1">
        <v>1.0</v>
      </c>
      <c r="BH1456" s="1">
        <v>2.0</v>
      </c>
      <c r="BI1456" s="1">
        <v>1.0</v>
      </c>
      <c r="BJ1456" s="1">
        <v>2.0</v>
      </c>
      <c r="BK1456" s="1">
        <v>5.0</v>
      </c>
      <c r="BL1456" s="1">
        <v>5.0</v>
      </c>
      <c r="BM1456" s="1">
        <v>5.0</v>
      </c>
      <c r="BN1456" s="1">
        <v>5.0</v>
      </c>
      <c r="BO1456" s="1">
        <v>5.0</v>
      </c>
      <c r="BP1456" s="1">
        <v>5.0</v>
      </c>
      <c r="BQ1456" s="1">
        <v>5.0</v>
      </c>
      <c r="BR1456" s="1">
        <v>5.0</v>
      </c>
      <c r="BS1456" s="1">
        <v>1.0</v>
      </c>
      <c r="BT1456" s="1">
        <v>1.0</v>
      </c>
      <c r="BU1456" s="1">
        <v>1.0</v>
      </c>
      <c r="BV1456" s="1">
        <v>1.0</v>
      </c>
      <c r="BW1456" s="1">
        <v>1.0</v>
      </c>
      <c r="BX1456" s="1">
        <v>1.0</v>
      </c>
      <c r="BY1456" s="1">
        <v>1.0</v>
      </c>
      <c r="BZ1456" s="1">
        <v>1.0</v>
      </c>
      <c r="CA1456" s="64">
        <f t="shared" si="32"/>
        <v>180</v>
      </c>
      <c r="CB1456" s="45">
        <f t="shared" si="33"/>
        <v>39</v>
      </c>
      <c r="CC1456" s="45">
        <f t="shared" si="34"/>
        <v>9</v>
      </c>
      <c r="CD1456" s="45">
        <f t="shared" si="35"/>
        <v>8</v>
      </c>
      <c r="CE1456" s="45">
        <f t="shared" si="36"/>
        <v>12</v>
      </c>
      <c r="CF1456" s="45">
        <f t="shared" si="37"/>
        <v>12</v>
      </c>
      <c r="CG1456" s="45">
        <f t="shared" si="38"/>
        <v>38</v>
      </c>
      <c r="CH1456" s="45">
        <f t="shared" si="39"/>
        <v>12</v>
      </c>
      <c r="CI1456" s="45">
        <f t="shared" si="40"/>
        <v>0.2</v>
      </c>
      <c r="CJ1456">
        <f t="shared" si="10"/>
        <v>40</v>
      </c>
      <c r="CK1456" s="45">
        <f t="shared" si="41"/>
        <v>8</v>
      </c>
      <c r="CM1456" s="40">
        <f>VLOOKUP(CB1456,'PROMIS 57 T-Score Conversions'!Q$3:R$35,2,TRUE)</f>
        <v>53</v>
      </c>
      <c r="CN1456" s="44" t="str">
        <f t="shared" si="20"/>
        <v>Normal</v>
      </c>
      <c r="CO1456" s="40">
        <f>VLOOKUP(CC1456,'PROMIS 57 T-Score Conversions'!A$3:B$35,2,TRUE)</f>
        <v>43.2</v>
      </c>
      <c r="CP1456" s="39" t="str">
        <f t="shared" si="21"/>
        <v>Normal</v>
      </c>
      <c r="CQ1456" s="40">
        <f>VLOOKUP(CD1456,'PROMIS 57 T-Score Conversions'!E$3:F$35,2,TRUE)</f>
        <v>38.2</v>
      </c>
      <c r="CR1456" s="39" t="str">
        <f t="shared" si="22"/>
        <v>Normal</v>
      </c>
      <c r="CS1456" s="40">
        <f>VLOOKUP(CE1456,'PROMIS 57 T-Score Conversions'!U$3:V$35,2,TRUE)</f>
        <v>44.3</v>
      </c>
      <c r="CT1456" s="39" t="str">
        <f t="shared" si="42"/>
        <v>Normal</v>
      </c>
      <c r="CU1456" s="40">
        <f>VLOOKUP(CF1456,'PROMIS 57 T-Score Conversions'!Y$3:Z$35,2,TRUE)</f>
        <v>39.8</v>
      </c>
      <c r="CV1456" s="39" t="str">
        <f t="shared" si="24"/>
        <v>Normal</v>
      </c>
      <c r="CW1456" s="40">
        <f>vlookup(CG1456,'PROMIS 57 T-Score Conversions'!M$3:N$35,2,TRUE)</f>
        <v>58.2</v>
      </c>
      <c r="CX1456" s="39" t="str">
        <f t="shared" si="25"/>
        <v>Normal</v>
      </c>
      <c r="CY1456" s="40">
        <f>VLOOKup(CH1456,'PROMIS 57 T-Score Conversions'!I$3:J$35,2,TRUE)</f>
        <v>52.3</v>
      </c>
      <c r="CZ1456" s="39" t="str">
        <f t="shared" si="26"/>
        <v>Normal</v>
      </c>
      <c r="DA1456" s="37">
        <f>VLOOKUP(CJ1456,'PROMIS 57 T-Score Conversions'!AC$3:AD$35,2,TRUE)</f>
        <v>63.48</v>
      </c>
      <c r="DB1456" s="44" t="str">
        <f t="shared" si="30"/>
        <v>Normal</v>
      </c>
      <c r="DC1456" s="40">
        <f>VLOOKUP(CK1456,'PROMIS 57 T-Score Conversions'!AG$3:AH$35,2,TRUE)</f>
        <v>23.27</v>
      </c>
      <c r="DD1456" s="39" t="str">
        <f t="shared" si="31"/>
        <v>Normal</v>
      </c>
    </row>
    <row r="1457">
      <c r="A1457" t="b">
        <v>0</v>
      </c>
      <c r="B1457" t="b">
        <v>0</v>
      </c>
      <c r="C1457" s="20">
        <v>44368.46415876158</v>
      </c>
      <c r="D1457" s="1" t="s">
        <v>736</v>
      </c>
      <c r="E1457" s="1">
        <v>2622.0</v>
      </c>
      <c r="F1457" s="1">
        <v>1.0</v>
      </c>
      <c r="G1457" s="1">
        <v>1.0</v>
      </c>
      <c r="H1457" s="1">
        <v>1.0</v>
      </c>
      <c r="I1457" s="1">
        <v>1.0</v>
      </c>
      <c r="J1457" s="1">
        <v>1.0</v>
      </c>
      <c r="K1457" s="1">
        <v>1.0</v>
      </c>
      <c r="L1457" s="1">
        <v>1.0</v>
      </c>
      <c r="M1457" s="1">
        <v>1.0</v>
      </c>
      <c r="N1457" s="1">
        <v>4.0</v>
      </c>
      <c r="O1457" s="1">
        <v>5.0</v>
      </c>
      <c r="P1457" s="1">
        <v>5.0</v>
      </c>
      <c r="Q1457" s="1">
        <v>5.0</v>
      </c>
      <c r="R1457" s="1">
        <v>5.0</v>
      </c>
      <c r="S1457" s="1">
        <v>5.0</v>
      </c>
      <c r="T1457" s="1">
        <v>5.0</v>
      </c>
      <c r="U1457" s="1">
        <v>5.0</v>
      </c>
      <c r="V1457" s="1">
        <v>4.0</v>
      </c>
      <c r="W1457" s="1">
        <v>5.0</v>
      </c>
      <c r="X1457" s="1">
        <v>5.0</v>
      </c>
      <c r="Y1457" s="1">
        <v>5.0</v>
      </c>
      <c r="Z1457" s="1">
        <v>5.0</v>
      </c>
      <c r="AA1457" s="1">
        <v>5.0</v>
      </c>
      <c r="AB1457" s="1">
        <v>5.0</v>
      </c>
      <c r="AC1457" s="1">
        <v>5.0</v>
      </c>
      <c r="AD1457" s="1">
        <v>5.0</v>
      </c>
      <c r="AE1457" s="1">
        <v>5.0</v>
      </c>
      <c r="AF1457" s="1">
        <v>5.0</v>
      </c>
      <c r="AG1457" s="1">
        <v>5.0</v>
      </c>
      <c r="AH1457" s="1">
        <v>5.0</v>
      </c>
      <c r="AI1457" s="1">
        <v>5.0</v>
      </c>
      <c r="AJ1457" s="1">
        <v>5.0</v>
      </c>
      <c r="AK1457" s="1">
        <v>5.0</v>
      </c>
      <c r="AL1457" s="1">
        <v>5.0</v>
      </c>
      <c r="AM1457" s="1">
        <v>5.0</v>
      </c>
      <c r="AN1457" s="1">
        <v>5.0</v>
      </c>
      <c r="AO1457" s="1">
        <v>5.0</v>
      </c>
      <c r="AP1457" s="1">
        <v>5.0</v>
      </c>
      <c r="AQ1457" s="1">
        <v>5.0</v>
      </c>
      <c r="AR1457" s="1">
        <v>5.0</v>
      </c>
      <c r="AS1457" s="1">
        <v>5.0</v>
      </c>
      <c r="AT1457" s="1">
        <v>1.0</v>
      </c>
      <c r="AU1457" s="1">
        <v>1.0</v>
      </c>
      <c r="AV1457" s="1">
        <v>1.0</v>
      </c>
      <c r="AW1457" s="1">
        <v>1.0</v>
      </c>
      <c r="AX1457" s="1">
        <v>1.0</v>
      </c>
      <c r="AY1457" s="1">
        <v>1.0</v>
      </c>
      <c r="AZ1457" s="1">
        <v>1.0</v>
      </c>
      <c r="BA1457" s="1">
        <v>1.0</v>
      </c>
      <c r="BB1457" s="1">
        <v>5.0</v>
      </c>
      <c r="BC1457" s="1">
        <v>5.0</v>
      </c>
      <c r="BD1457" s="1">
        <v>5.0</v>
      </c>
      <c r="BE1457" s="1">
        <v>5.0</v>
      </c>
      <c r="BF1457" s="1">
        <v>5.0</v>
      </c>
      <c r="BG1457" s="1">
        <v>5.0</v>
      </c>
      <c r="BH1457" s="1">
        <v>5.0</v>
      </c>
      <c r="BI1457" s="1">
        <v>5.0</v>
      </c>
      <c r="BJ1457" s="1">
        <v>9.0</v>
      </c>
      <c r="BK1457" s="1">
        <v>1.0</v>
      </c>
      <c r="BL1457" s="1">
        <v>1.0</v>
      </c>
      <c r="BM1457" s="1">
        <v>1.0</v>
      </c>
      <c r="BN1457" s="1">
        <v>1.0</v>
      </c>
      <c r="BO1457" s="1">
        <v>1.0</v>
      </c>
      <c r="BP1457" s="1">
        <v>1.0</v>
      </c>
      <c r="BQ1457" s="1">
        <v>1.0</v>
      </c>
      <c r="BR1457" s="1">
        <v>1.0</v>
      </c>
      <c r="BS1457" s="1">
        <v>5.0</v>
      </c>
      <c r="BT1457" s="1">
        <v>5.0</v>
      </c>
      <c r="BU1457" s="1">
        <v>5.0</v>
      </c>
      <c r="BV1457" s="1">
        <v>5.0</v>
      </c>
      <c r="BW1457" s="1">
        <v>5.0</v>
      </c>
      <c r="BX1457" s="1">
        <v>5.0</v>
      </c>
      <c r="BY1457" s="1">
        <v>5.0</v>
      </c>
      <c r="BZ1457" s="1">
        <v>5.0</v>
      </c>
      <c r="CA1457" s="64">
        <f t="shared" si="32"/>
        <v>271</v>
      </c>
      <c r="CB1457" s="45">
        <f t="shared" si="33"/>
        <v>8</v>
      </c>
      <c r="CC1457" s="45">
        <f t="shared" si="34"/>
        <v>39</v>
      </c>
      <c r="CD1457" s="45">
        <f t="shared" si="35"/>
        <v>39</v>
      </c>
      <c r="CE1457" s="45">
        <f t="shared" si="36"/>
        <v>40</v>
      </c>
      <c r="CF1457" s="45">
        <f t="shared" si="37"/>
        <v>40</v>
      </c>
      <c r="CG1457" s="45">
        <f t="shared" si="38"/>
        <v>8</v>
      </c>
      <c r="CH1457" s="45">
        <f t="shared" si="39"/>
        <v>40</v>
      </c>
      <c r="CI1457" s="45">
        <f t="shared" si="40"/>
        <v>0.9</v>
      </c>
      <c r="CJ1457">
        <f t="shared" si="10"/>
        <v>8</v>
      </c>
      <c r="CK1457" s="45">
        <f t="shared" si="41"/>
        <v>40</v>
      </c>
      <c r="CM1457" s="40">
        <f>VLOOKUP(CB1457,'PROMIS 57 T-Score Conversions'!Q$3:R$35,2,TRUE)</f>
        <v>20.3</v>
      </c>
      <c r="CN1457" s="44" t="str">
        <f t="shared" si="20"/>
        <v>Severe</v>
      </c>
      <c r="CO1457" s="40">
        <f>VLOOKUP(CC1457,'PROMIS 57 T-Score Conversions'!A$3:B$35,2,TRUE)</f>
        <v>80</v>
      </c>
      <c r="CP1457" s="39" t="str">
        <f t="shared" si="21"/>
        <v>Severe</v>
      </c>
      <c r="CQ1457" s="40">
        <f>VLOOKUP(CD1457,'PROMIS 57 T-Score Conversions'!E$3:F$35,2,TRUE)</f>
        <v>78.2</v>
      </c>
      <c r="CR1457" s="39" t="str">
        <f t="shared" si="22"/>
        <v>Severe</v>
      </c>
      <c r="CS1457" s="40">
        <f>VLOOKUP(CE1457,'PROMIS 57 T-Score Conversions'!U$3:V$35,2,TRUE)</f>
        <v>77.8</v>
      </c>
      <c r="CT1457" s="39" t="str">
        <f t="shared" si="42"/>
        <v>Severe</v>
      </c>
      <c r="CU1457" s="40">
        <f>VLOOKUP(CF1457,'PROMIS 57 T-Score Conversions'!Y$3:Z$35,2,TRUE)</f>
        <v>76.5</v>
      </c>
      <c r="CV1457" s="39" t="str">
        <f t="shared" si="24"/>
        <v>Severe</v>
      </c>
      <c r="CW1457" s="40">
        <f>vlookup(CG1457,'PROMIS 57 T-Score Conversions'!M$3:N$35,2,TRUE)</f>
        <v>25.91</v>
      </c>
      <c r="CX1457" s="39" t="str">
        <f t="shared" si="25"/>
        <v>Severe</v>
      </c>
      <c r="CY1457" s="40">
        <f>VLOOKup(CH1457,'PROMIS 57 T-Score Conversions'!I$3:J$35,2,TRUE)</f>
        <v>77</v>
      </c>
      <c r="CZ1457" s="39" t="str">
        <f t="shared" si="26"/>
        <v>Severe</v>
      </c>
      <c r="DA1457" s="37">
        <f>VLOOKUP(CJ1457,'PROMIS 57 T-Score Conversions'!AC$3:AD$35,2,TRUE)</f>
        <v>22.41</v>
      </c>
      <c r="DB1457" s="44" t="str">
        <f t="shared" si="30"/>
        <v>Severe</v>
      </c>
      <c r="DC1457" s="40">
        <f>VLOOKUP(CK1457,'PROMIS 57 T-Score Conversions'!AG$3:AH$35,2,TRUE)</f>
        <v>67.09</v>
      </c>
      <c r="DD1457" s="39" t="str">
        <f t="shared" si="31"/>
        <v>Moderate</v>
      </c>
    </row>
    <row r="1458">
      <c r="A1458" t="b">
        <v>0</v>
      </c>
      <c r="B1458" t="b">
        <v>0</v>
      </c>
      <c r="C1458" s="20">
        <v>44368.50381171296</v>
      </c>
      <c r="D1458" s="1" t="s">
        <v>214</v>
      </c>
      <c r="E1458" s="1">
        <v>2620.0</v>
      </c>
      <c r="F1458" s="1">
        <v>1.0</v>
      </c>
      <c r="G1458" s="1">
        <v>2.0</v>
      </c>
      <c r="H1458" s="1">
        <v>1.0</v>
      </c>
      <c r="I1458" s="1">
        <v>1.0</v>
      </c>
      <c r="J1458" s="1">
        <v>1.0</v>
      </c>
      <c r="K1458" s="1">
        <v>1.0</v>
      </c>
      <c r="L1458" s="1">
        <v>1.0</v>
      </c>
      <c r="M1458" s="1">
        <v>1.0</v>
      </c>
      <c r="N1458" s="1">
        <v>4.0</v>
      </c>
      <c r="O1458" s="1">
        <v>5.0</v>
      </c>
      <c r="P1458" s="1">
        <v>4.0</v>
      </c>
      <c r="Q1458" s="1">
        <v>5.0</v>
      </c>
      <c r="R1458" s="1">
        <v>4.0</v>
      </c>
      <c r="S1458" s="1">
        <v>1.0</v>
      </c>
      <c r="T1458" s="1">
        <v>3.0</v>
      </c>
      <c r="U1458" s="1">
        <v>3.0</v>
      </c>
      <c r="V1458" s="1">
        <v>1.0</v>
      </c>
      <c r="W1458" s="1">
        <v>5.0</v>
      </c>
      <c r="X1458" s="1">
        <v>4.0</v>
      </c>
      <c r="Y1458" s="1">
        <v>4.0</v>
      </c>
      <c r="Z1458" s="1">
        <v>1.0</v>
      </c>
      <c r="AA1458" s="1">
        <v>5.0</v>
      </c>
      <c r="AB1458" s="1">
        <v>1.0</v>
      </c>
      <c r="AC1458" s="1">
        <v>4.0</v>
      </c>
      <c r="AD1458" s="1">
        <v>5.0</v>
      </c>
      <c r="AE1458" s="1">
        <v>5.0</v>
      </c>
      <c r="AF1458" s="1">
        <v>5.0</v>
      </c>
      <c r="AG1458" s="1">
        <v>5.0</v>
      </c>
      <c r="AH1458" s="1">
        <v>5.0</v>
      </c>
      <c r="AI1458" s="1">
        <v>5.0</v>
      </c>
      <c r="AJ1458" s="1">
        <v>5.0</v>
      </c>
      <c r="AK1458" s="1">
        <v>5.0</v>
      </c>
      <c r="AL1458" s="1">
        <v>4.0</v>
      </c>
      <c r="AM1458" s="1">
        <v>5.0</v>
      </c>
      <c r="AN1458" s="1">
        <v>4.0</v>
      </c>
      <c r="AO1458" s="1">
        <v>3.0</v>
      </c>
      <c r="AP1458" s="1">
        <v>5.0</v>
      </c>
      <c r="AQ1458" s="1">
        <v>4.0</v>
      </c>
      <c r="AR1458" s="1">
        <v>2.0</v>
      </c>
      <c r="AS1458" s="1">
        <v>5.0</v>
      </c>
      <c r="AT1458" s="1">
        <v>1.0</v>
      </c>
      <c r="AU1458" s="1">
        <v>1.0</v>
      </c>
      <c r="AV1458" s="1">
        <v>1.0</v>
      </c>
      <c r="AW1458" s="1">
        <v>1.0</v>
      </c>
      <c r="AX1458" s="1">
        <v>1.0</v>
      </c>
      <c r="AY1458" s="1">
        <v>1.0</v>
      </c>
      <c r="AZ1458" s="1">
        <v>1.0</v>
      </c>
      <c r="BA1458" s="1">
        <v>1.0</v>
      </c>
      <c r="BB1458" s="1">
        <v>4.0</v>
      </c>
      <c r="BC1458" s="1">
        <v>4.0</v>
      </c>
      <c r="BD1458" s="1">
        <v>5.0</v>
      </c>
      <c r="BE1458" s="1">
        <v>5.0</v>
      </c>
      <c r="BF1458" s="1">
        <v>5.0</v>
      </c>
      <c r="BG1458" s="1">
        <v>5.0</v>
      </c>
      <c r="BH1458" s="1">
        <v>5.0</v>
      </c>
      <c r="BI1458" s="1">
        <v>4.0</v>
      </c>
      <c r="BJ1458" s="1">
        <v>8.0</v>
      </c>
      <c r="BK1458" s="1">
        <v>1.0</v>
      </c>
      <c r="BL1458" s="1">
        <v>1.0</v>
      </c>
      <c r="BM1458" s="1">
        <v>1.0</v>
      </c>
      <c r="BN1458" s="1">
        <v>1.0</v>
      </c>
      <c r="BO1458" s="1">
        <v>1.0</v>
      </c>
      <c r="BP1458" s="1">
        <v>1.0</v>
      </c>
      <c r="BQ1458" s="1">
        <v>1.0</v>
      </c>
      <c r="BR1458" s="1">
        <v>1.0</v>
      </c>
      <c r="BS1458" s="1">
        <v>5.0</v>
      </c>
      <c r="BT1458" s="1">
        <v>4.0</v>
      </c>
      <c r="BU1458" s="1">
        <v>5.0</v>
      </c>
      <c r="BV1458" s="1">
        <v>5.0</v>
      </c>
      <c r="BW1458" s="1">
        <v>5.0</v>
      </c>
      <c r="BX1458" s="1">
        <v>3.0</v>
      </c>
      <c r="BY1458" s="1">
        <v>4.0</v>
      </c>
      <c r="BZ1458" s="1">
        <v>5.0</v>
      </c>
      <c r="CA1458" s="64">
        <f t="shared" si="32"/>
        <v>232</v>
      </c>
      <c r="CB1458" s="45">
        <f t="shared" si="33"/>
        <v>9</v>
      </c>
      <c r="CC1458" s="45">
        <f t="shared" si="34"/>
        <v>29</v>
      </c>
      <c r="CD1458" s="45">
        <f t="shared" si="35"/>
        <v>25</v>
      </c>
      <c r="CE1458" s="45">
        <f t="shared" si="36"/>
        <v>40</v>
      </c>
      <c r="CF1458" s="45">
        <f t="shared" si="37"/>
        <v>32</v>
      </c>
      <c r="CG1458" s="45">
        <f t="shared" si="38"/>
        <v>8</v>
      </c>
      <c r="CH1458" s="45">
        <f t="shared" si="39"/>
        <v>37</v>
      </c>
      <c r="CI1458" s="45">
        <f t="shared" si="40"/>
        <v>0.8</v>
      </c>
      <c r="CJ1458">
        <f t="shared" si="10"/>
        <v>8</v>
      </c>
      <c r="CK1458" s="45">
        <f t="shared" si="41"/>
        <v>36</v>
      </c>
      <c r="CM1458" s="40">
        <f>VLOOKUP(CB1458,'PROMIS 57 T-Score Conversions'!Q$3:R$35,2,TRUE)</f>
        <v>23.9</v>
      </c>
      <c r="CN1458" s="44" t="str">
        <f t="shared" si="20"/>
        <v>Severe</v>
      </c>
      <c r="CO1458" s="40">
        <f>VLOOKUP(CC1458,'PROMIS 57 T-Score Conversions'!A$3:B$35,2,TRUE)</f>
        <v>67.7</v>
      </c>
      <c r="CP1458" s="39" t="str">
        <f t="shared" si="21"/>
        <v>Severe</v>
      </c>
      <c r="CQ1458" s="40">
        <f>VLOOKUP(CD1458,'PROMIS 57 T-Score Conversions'!E$3:F$35,2,TRUE)</f>
        <v>63</v>
      </c>
      <c r="CR1458" s="39" t="str">
        <f t="shared" si="22"/>
        <v>Moderate</v>
      </c>
      <c r="CS1458" s="40">
        <f>VLOOKUP(CE1458,'PROMIS 57 T-Score Conversions'!U$3:V$35,2,TRUE)</f>
        <v>77.8</v>
      </c>
      <c r="CT1458" s="39" t="str">
        <f t="shared" si="42"/>
        <v>Severe</v>
      </c>
      <c r="CU1458" s="40">
        <f>VLOOKUP(CF1458,'PROMIS 57 T-Score Conversions'!Y$3:Z$35,2,TRUE)</f>
        <v>62.6</v>
      </c>
      <c r="CV1458" s="39" t="str">
        <f t="shared" si="24"/>
        <v>Moderate</v>
      </c>
      <c r="CW1458" s="40">
        <f>vlookup(CG1458,'PROMIS 57 T-Score Conversions'!M$3:N$35,2,TRUE)</f>
        <v>25.91</v>
      </c>
      <c r="CX1458" s="39" t="str">
        <f t="shared" si="25"/>
        <v>Severe</v>
      </c>
      <c r="CY1458" s="40">
        <f>VLOOKup(CH1458,'PROMIS 57 T-Score Conversions'!I$3:J$35,2,TRUE)</f>
        <v>71</v>
      </c>
      <c r="CZ1458" s="39" t="str">
        <f t="shared" si="26"/>
        <v>Severe</v>
      </c>
      <c r="DA1458" s="37">
        <f>VLOOKUP(CJ1458,'PROMIS 57 T-Score Conversions'!AC$3:AD$35,2,TRUE)</f>
        <v>22.41</v>
      </c>
      <c r="DB1458" s="44" t="str">
        <f t="shared" si="30"/>
        <v>Severe</v>
      </c>
      <c r="DC1458" s="40">
        <f>VLOOKUP(CK1458,'PROMIS 57 T-Score Conversions'!AG$3:AH$35,2,TRUE)</f>
        <v>56.39</v>
      </c>
      <c r="DD1458" s="39" t="str">
        <f t="shared" si="31"/>
        <v>Mild</v>
      </c>
    </row>
    <row r="1459">
      <c r="A1459" t="b">
        <v>0</v>
      </c>
      <c r="B1459" t="b">
        <v>0</v>
      </c>
      <c r="C1459" s="20">
        <v>44368.58680748843</v>
      </c>
      <c r="D1459" s="1" t="s">
        <v>575</v>
      </c>
      <c r="E1459" s="1">
        <v>1527.0</v>
      </c>
      <c r="F1459" s="1">
        <v>2.0</v>
      </c>
      <c r="G1459" s="1">
        <v>4.0</v>
      </c>
      <c r="H1459" s="1">
        <v>4.0</v>
      </c>
      <c r="I1459" s="1">
        <v>4.0</v>
      </c>
      <c r="J1459" s="1">
        <v>2.0</v>
      </c>
      <c r="K1459" s="1">
        <v>3.0</v>
      </c>
      <c r="L1459" s="1">
        <v>2.0</v>
      </c>
      <c r="M1459" s="1">
        <v>2.0</v>
      </c>
      <c r="N1459" s="1">
        <v>4.0</v>
      </c>
      <c r="O1459" s="1">
        <v>3.0</v>
      </c>
      <c r="P1459" s="1">
        <v>2.0</v>
      </c>
      <c r="Q1459" s="1">
        <v>3.0</v>
      </c>
      <c r="R1459" s="1">
        <v>3.0</v>
      </c>
      <c r="S1459" s="1">
        <v>2.0</v>
      </c>
      <c r="T1459" s="1">
        <v>2.0</v>
      </c>
      <c r="U1459" s="1">
        <v>2.0</v>
      </c>
      <c r="V1459" s="1">
        <v>2.0</v>
      </c>
      <c r="W1459" s="1">
        <v>3.0</v>
      </c>
      <c r="X1459" s="1">
        <v>2.0</v>
      </c>
      <c r="Y1459" s="1">
        <v>2.0</v>
      </c>
      <c r="Z1459" s="1">
        <v>3.0</v>
      </c>
      <c r="AA1459" s="1">
        <v>4.0</v>
      </c>
      <c r="AB1459" s="1">
        <v>2.0</v>
      </c>
      <c r="AC1459" s="1">
        <v>2.0</v>
      </c>
      <c r="AD1459" s="1">
        <v>4.0</v>
      </c>
      <c r="AE1459" s="1">
        <v>3.0</v>
      </c>
      <c r="AF1459" s="1">
        <v>3.0</v>
      </c>
      <c r="AG1459" s="1">
        <v>2.0</v>
      </c>
      <c r="AH1459" s="1">
        <v>2.0</v>
      </c>
      <c r="AI1459" s="1">
        <v>3.0</v>
      </c>
      <c r="AJ1459" s="1">
        <v>2.0</v>
      </c>
      <c r="AK1459" s="1">
        <v>3.0</v>
      </c>
      <c r="AL1459" s="1">
        <v>2.0</v>
      </c>
      <c r="AM1459" s="1">
        <v>2.0</v>
      </c>
      <c r="AN1459" s="1">
        <v>2.0</v>
      </c>
      <c r="AO1459" s="1">
        <v>1.0</v>
      </c>
      <c r="AP1459" s="1">
        <v>1.0</v>
      </c>
      <c r="AQ1459" s="1">
        <v>1.0</v>
      </c>
      <c r="AR1459" s="1">
        <v>1.0</v>
      </c>
      <c r="AS1459" s="1">
        <v>2.0</v>
      </c>
      <c r="AT1459" s="1">
        <v>2.0</v>
      </c>
      <c r="AU1459" s="1">
        <v>3.0</v>
      </c>
      <c r="AV1459" s="1">
        <v>3.0</v>
      </c>
      <c r="AW1459" s="1">
        <v>2.0</v>
      </c>
      <c r="AX1459" s="1">
        <v>2.0</v>
      </c>
      <c r="AY1459" s="1">
        <v>2.0</v>
      </c>
      <c r="AZ1459" s="1">
        <v>3.0</v>
      </c>
      <c r="BA1459" s="1">
        <v>3.0</v>
      </c>
      <c r="BB1459" s="1">
        <v>3.0</v>
      </c>
      <c r="BC1459" s="1">
        <v>3.0</v>
      </c>
      <c r="BD1459" s="1">
        <v>3.0</v>
      </c>
      <c r="BE1459" s="1">
        <v>3.0</v>
      </c>
      <c r="BF1459" s="1">
        <v>4.0</v>
      </c>
      <c r="BG1459" s="1">
        <v>4.0</v>
      </c>
      <c r="BH1459" s="1">
        <v>3.0</v>
      </c>
      <c r="BI1459" s="1">
        <v>3.0</v>
      </c>
      <c r="BJ1459" s="1">
        <v>4.0</v>
      </c>
      <c r="BK1459" s="1">
        <v>3.0</v>
      </c>
      <c r="BL1459" s="1">
        <v>4.0</v>
      </c>
      <c r="BM1459" s="1">
        <v>3.0</v>
      </c>
      <c r="BN1459" s="1">
        <v>4.0</v>
      </c>
      <c r="BO1459" s="1">
        <v>3.0</v>
      </c>
      <c r="BP1459" s="1">
        <v>3.0</v>
      </c>
      <c r="BQ1459" s="1">
        <v>4.0</v>
      </c>
      <c r="BR1459" s="1">
        <v>4.0</v>
      </c>
      <c r="BS1459" s="1">
        <v>3.0</v>
      </c>
      <c r="BT1459" s="1">
        <v>2.0</v>
      </c>
      <c r="BU1459" s="1">
        <v>2.0</v>
      </c>
      <c r="BV1459" s="1">
        <v>3.0</v>
      </c>
      <c r="BW1459" s="1">
        <v>3.0</v>
      </c>
      <c r="BX1459" s="1">
        <v>3.0</v>
      </c>
      <c r="BY1459" s="1">
        <v>3.0</v>
      </c>
      <c r="BZ1459" s="1">
        <v>2.0</v>
      </c>
      <c r="CA1459" s="64">
        <f t="shared" si="32"/>
        <v>197</v>
      </c>
      <c r="CB1459" s="45">
        <f t="shared" si="33"/>
        <v>23</v>
      </c>
      <c r="CC1459" s="45">
        <f t="shared" si="34"/>
        <v>21</v>
      </c>
      <c r="CD1459" s="45">
        <f t="shared" si="35"/>
        <v>20</v>
      </c>
      <c r="CE1459" s="45">
        <f t="shared" si="36"/>
        <v>22</v>
      </c>
      <c r="CF1459" s="45">
        <f t="shared" si="37"/>
        <v>12</v>
      </c>
      <c r="CG1459" s="45">
        <f t="shared" si="38"/>
        <v>20</v>
      </c>
      <c r="CH1459" s="45">
        <f t="shared" si="39"/>
        <v>26</v>
      </c>
      <c r="CI1459" s="45">
        <f t="shared" si="40"/>
        <v>0.4</v>
      </c>
      <c r="CJ1459">
        <f t="shared" si="10"/>
        <v>28</v>
      </c>
      <c r="CK1459" s="45">
        <f t="shared" si="41"/>
        <v>21</v>
      </c>
      <c r="CM1459" s="40">
        <f>VLOOKUP(CB1459,'PROMIS 57 T-Score Conversions'!Q$3:R$35,2,TRUE)</f>
        <v>37.4</v>
      </c>
      <c r="CN1459" s="44" t="str">
        <f t="shared" si="20"/>
        <v>Moderate</v>
      </c>
      <c r="CO1459" s="40">
        <f>VLOOKUP(CC1459,'PROMIS 57 T-Score Conversions'!A$3:B$35,2,TRUE)</f>
        <v>59.4</v>
      </c>
      <c r="CP1459" s="39" t="str">
        <f t="shared" si="21"/>
        <v>Moderate</v>
      </c>
      <c r="CQ1459" s="40">
        <f>VLOOKUP(CD1459,'PROMIS 57 T-Score Conversions'!E$3:F$35,2,TRUE)</f>
        <v>58.5</v>
      </c>
      <c r="CR1459" s="39" t="str">
        <f t="shared" si="22"/>
        <v>Mild</v>
      </c>
      <c r="CS1459" s="40">
        <f>VLOOKUP(CE1459,'PROMIS 57 T-Score Conversions'!U$3:V$35,2,TRUE)</f>
        <v>55.6</v>
      </c>
      <c r="CT1459" s="39" t="str">
        <f t="shared" si="42"/>
        <v>Mild</v>
      </c>
      <c r="CU1459" s="40">
        <f>VLOOKUP(CF1459,'PROMIS 57 T-Score Conversions'!Y$3:Z$35,2,TRUE)</f>
        <v>39.8</v>
      </c>
      <c r="CV1459" s="39" t="str">
        <f t="shared" si="24"/>
        <v>Normal</v>
      </c>
      <c r="CW1459" s="40">
        <f>vlookup(CG1459,'PROMIS 57 T-Score Conversions'!M$3:N$35,2,TRUE)</f>
        <v>40.2</v>
      </c>
      <c r="CX1459" s="39" t="str">
        <f t="shared" si="25"/>
        <v>Mild</v>
      </c>
      <c r="CY1459" s="40">
        <f>VLOOKup(CH1459,'PROMIS 57 T-Score Conversions'!I$3:J$35,2,TRUE)</f>
        <v>62.8</v>
      </c>
      <c r="CZ1459" s="39" t="str">
        <f t="shared" si="26"/>
        <v>Moderate</v>
      </c>
      <c r="DA1459" s="37">
        <f>VLOOKUP(CJ1459,'PROMIS 57 T-Score Conversions'!AC$3:AD$35,2,TRUE)</f>
        <v>43.57</v>
      </c>
      <c r="DB1459" s="44" t="str">
        <f t="shared" si="30"/>
        <v>Mild</v>
      </c>
      <c r="DC1459" s="40">
        <f>VLOOKUP(CK1459,'PROMIS 57 T-Score Conversions'!AG$3:AH$35,2,TRUE)</f>
        <v>40.71</v>
      </c>
      <c r="DD1459" s="39" t="str">
        <f t="shared" si="31"/>
        <v>Normal</v>
      </c>
    </row>
    <row r="1460">
      <c r="A1460" t="b">
        <v>0</v>
      </c>
      <c r="B1460" t="b">
        <v>0</v>
      </c>
      <c r="C1460" s="20">
        <v>44368.62152659722</v>
      </c>
      <c r="D1460" s="1" t="s">
        <v>214</v>
      </c>
      <c r="E1460" s="1" t="s">
        <v>737</v>
      </c>
      <c r="F1460" s="1">
        <v>5.0</v>
      </c>
      <c r="G1460" s="1">
        <v>5.0</v>
      </c>
      <c r="H1460" s="1">
        <v>5.0</v>
      </c>
      <c r="I1460" s="1">
        <v>5.0</v>
      </c>
      <c r="J1460" s="1">
        <v>3.0</v>
      </c>
      <c r="K1460" s="1">
        <v>5.0</v>
      </c>
      <c r="L1460" s="1">
        <v>5.0</v>
      </c>
      <c r="M1460" s="1">
        <v>5.0</v>
      </c>
      <c r="N1460" s="1">
        <v>3.0</v>
      </c>
      <c r="O1460" s="1">
        <v>2.0</v>
      </c>
      <c r="P1460" s="1">
        <v>1.0</v>
      </c>
      <c r="Q1460" s="1">
        <v>3.0</v>
      </c>
      <c r="R1460" s="1">
        <v>3.0</v>
      </c>
      <c r="S1460" s="1">
        <v>2.0</v>
      </c>
      <c r="T1460" s="1">
        <v>3.0</v>
      </c>
      <c r="U1460" s="1">
        <v>2.0</v>
      </c>
      <c r="V1460" s="1">
        <v>1.0</v>
      </c>
      <c r="W1460" s="1">
        <v>2.0</v>
      </c>
      <c r="X1460" s="1">
        <v>2.0</v>
      </c>
      <c r="Y1460" s="1">
        <v>2.0</v>
      </c>
      <c r="Z1460" s="1">
        <v>1.0</v>
      </c>
      <c r="AA1460" s="1">
        <v>3.0</v>
      </c>
      <c r="AB1460" s="1">
        <v>2.0</v>
      </c>
      <c r="AC1460" s="1">
        <v>2.0</v>
      </c>
      <c r="AD1460" s="1">
        <v>1.0</v>
      </c>
      <c r="AE1460" s="1">
        <v>1.0</v>
      </c>
      <c r="AF1460" s="1">
        <v>2.0</v>
      </c>
      <c r="AG1460" s="1">
        <v>1.0</v>
      </c>
      <c r="AH1460" s="1">
        <v>1.0</v>
      </c>
      <c r="AI1460" s="1">
        <v>1.0</v>
      </c>
      <c r="AJ1460" s="1">
        <v>1.0</v>
      </c>
      <c r="AK1460" s="1">
        <v>1.0</v>
      </c>
      <c r="AL1460" s="1">
        <v>4.0</v>
      </c>
      <c r="AM1460" s="1">
        <v>4.0</v>
      </c>
      <c r="AN1460" s="1">
        <v>3.0</v>
      </c>
      <c r="AO1460" s="1">
        <v>2.0</v>
      </c>
      <c r="AP1460" s="1">
        <v>1.0</v>
      </c>
      <c r="AQ1460" s="1">
        <v>2.0</v>
      </c>
      <c r="AR1460" s="1">
        <v>1.0</v>
      </c>
      <c r="AS1460" s="1">
        <v>1.0</v>
      </c>
      <c r="AT1460" s="1">
        <v>1.0</v>
      </c>
      <c r="AU1460" s="1">
        <v>5.0</v>
      </c>
      <c r="AV1460" s="1">
        <v>1.0</v>
      </c>
      <c r="AW1460" s="1">
        <v>2.0</v>
      </c>
      <c r="AX1460" s="1">
        <v>1.0</v>
      </c>
      <c r="AY1460" s="1">
        <v>2.0</v>
      </c>
      <c r="AZ1460" s="1">
        <v>5.0</v>
      </c>
      <c r="BA1460" s="1">
        <v>1.0</v>
      </c>
      <c r="BB1460" s="1">
        <v>1.0</v>
      </c>
      <c r="BC1460" s="1">
        <v>1.0</v>
      </c>
      <c r="BD1460" s="1">
        <v>1.0</v>
      </c>
      <c r="BE1460" s="1">
        <v>1.0</v>
      </c>
      <c r="BF1460" s="1">
        <v>1.0</v>
      </c>
      <c r="BG1460" s="1">
        <v>1.0</v>
      </c>
      <c r="BH1460" s="1">
        <v>1.0</v>
      </c>
      <c r="BI1460" s="1">
        <v>1.0</v>
      </c>
      <c r="BJ1460" s="1">
        <v>0.0</v>
      </c>
      <c r="BK1460" s="1">
        <v>3.0</v>
      </c>
      <c r="BL1460" s="1">
        <v>4.0</v>
      </c>
      <c r="BM1460" s="1">
        <v>3.0</v>
      </c>
      <c r="BN1460" s="1">
        <v>4.0</v>
      </c>
      <c r="BO1460" s="1">
        <v>4.0</v>
      </c>
      <c r="BP1460" s="1">
        <v>3.0</v>
      </c>
      <c r="BQ1460" s="1">
        <v>3.0</v>
      </c>
      <c r="BR1460" s="1">
        <v>4.0</v>
      </c>
      <c r="BS1460" s="1">
        <v>2.0</v>
      </c>
      <c r="BT1460" s="1">
        <v>3.0</v>
      </c>
      <c r="BU1460" s="1">
        <v>2.0</v>
      </c>
      <c r="BV1460" s="1">
        <v>3.0</v>
      </c>
      <c r="BW1460" s="1">
        <v>4.0</v>
      </c>
      <c r="BX1460" s="1">
        <v>1.0</v>
      </c>
      <c r="BY1460" s="1">
        <v>1.0</v>
      </c>
      <c r="BZ1460" s="1">
        <v>2.0</v>
      </c>
      <c r="CA1460" s="64">
        <f t="shared" si="32"/>
        <v>171</v>
      </c>
      <c r="CB1460" s="45">
        <f t="shared" si="33"/>
        <v>38</v>
      </c>
      <c r="CC1460" s="45">
        <f t="shared" si="34"/>
        <v>19</v>
      </c>
      <c r="CD1460" s="45">
        <f t="shared" si="35"/>
        <v>15</v>
      </c>
      <c r="CE1460" s="45">
        <f t="shared" si="36"/>
        <v>9</v>
      </c>
      <c r="CF1460" s="45">
        <f t="shared" si="37"/>
        <v>18</v>
      </c>
      <c r="CG1460" s="45">
        <f t="shared" si="38"/>
        <v>18</v>
      </c>
      <c r="CH1460" s="45">
        <f t="shared" si="39"/>
        <v>8</v>
      </c>
      <c r="CI1460" s="45">
        <f t="shared" si="40"/>
        <v>0</v>
      </c>
      <c r="CJ1460">
        <f t="shared" si="10"/>
        <v>28</v>
      </c>
      <c r="CK1460" s="45">
        <f t="shared" si="41"/>
        <v>18</v>
      </c>
      <c r="CM1460" s="40">
        <f>VLOOKUP(CB1460,'PROMIS 57 T-Score Conversions'!Q$3:R$35,2,TRUE)</f>
        <v>50.8</v>
      </c>
      <c r="CN1460" s="44" t="str">
        <f t="shared" si="20"/>
        <v>Normal</v>
      </c>
      <c r="CO1460" s="40">
        <f>VLOOKUP(CC1460,'PROMIS 57 T-Score Conversions'!A$3:B$35,2,TRUE)</f>
        <v>57.4</v>
      </c>
      <c r="CP1460" s="39" t="str">
        <f t="shared" si="21"/>
        <v>Moderate</v>
      </c>
      <c r="CQ1460" s="40">
        <f>VLOOKUP(CD1460,'PROMIS 57 T-Score Conversions'!E$3:F$35,2,TRUE)</f>
        <v>54.1</v>
      </c>
      <c r="CR1460" s="39" t="str">
        <f t="shared" si="22"/>
        <v>Normal</v>
      </c>
      <c r="CS1460" s="40">
        <f>VLOOKUP(CE1460,'PROMIS 57 T-Score Conversions'!U$3:V$35,2,TRUE)</f>
        <v>38.5</v>
      </c>
      <c r="CT1460" s="39" t="str">
        <f t="shared" si="42"/>
        <v>Normal</v>
      </c>
      <c r="CU1460" s="40">
        <f>VLOOKUP(CF1460,'PROMIS 57 T-Score Conversions'!Y$3:Z$35,2,TRUE)</f>
        <v>47.9</v>
      </c>
      <c r="CV1460" s="39" t="str">
        <f t="shared" si="24"/>
        <v>Normal</v>
      </c>
      <c r="CW1460" s="40">
        <f>vlookup(CG1460,'PROMIS 57 T-Score Conversions'!M$3:N$35,2,TRUE)</f>
        <v>38.5</v>
      </c>
      <c r="CX1460" s="39" t="str">
        <f t="shared" si="25"/>
        <v>Moderate</v>
      </c>
      <c r="CY1460" s="40">
        <f>VLOOKup(CH1460,'PROMIS 57 T-Score Conversions'!I$3:J$35,2,TRUE)</f>
        <v>40.7</v>
      </c>
      <c r="CZ1460" s="39" t="str">
        <f t="shared" si="26"/>
        <v>Normal</v>
      </c>
      <c r="DA1460" s="37">
        <f>VLOOKUP(CJ1460,'PROMIS 57 T-Score Conversions'!AC$3:AD$35,2,TRUE)</f>
        <v>43.57</v>
      </c>
      <c r="DB1460" s="44" t="str">
        <f t="shared" si="30"/>
        <v>Mild</v>
      </c>
      <c r="DC1460" s="40">
        <f>VLOOKUP(CK1460,'PROMIS 57 T-Score Conversions'!AG$3:AH$35,2,TRUE)</f>
        <v>37.97</v>
      </c>
      <c r="DD1460" s="39" t="str">
        <f t="shared" si="31"/>
        <v>Normal</v>
      </c>
    </row>
    <row r="1461">
      <c r="A1461" t="b">
        <v>0</v>
      </c>
      <c r="B1461" t="b">
        <v>0</v>
      </c>
      <c r="C1461" s="20">
        <v>44369.45656298611</v>
      </c>
      <c r="D1461" s="1" t="s">
        <v>214</v>
      </c>
      <c r="E1461" s="1">
        <v>2628.0</v>
      </c>
      <c r="F1461" s="1">
        <v>4.0</v>
      </c>
      <c r="G1461" s="1">
        <v>5.0</v>
      </c>
      <c r="H1461" s="1">
        <v>5.0</v>
      </c>
      <c r="I1461" s="1">
        <v>3.0</v>
      </c>
      <c r="J1461" s="1">
        <v>1.0</v>
      </c>
      <c r="K1461" s="1">
        <v>3.0</v>
      </c>
      <c r="L1461" s="1">
        <v>5.0</v>
      </c>
      <c r="M1461" s="1">
        <v>2.0</v>
      </c>
      <c r="N1461" s="1">
        <v>5.0</v>
      </c>
      <c r="O1461" s="1">
        <v>3.0</v>
      </c>
      <c r="P1461" s="1">
        <v>3.0</v>
      </c>
      <c r="Q1461" s="1">
        <v>5.0</v>
      </c>
      <c r="R1461" s="1">
        <v>4.0</v>
      </c>
      <c r="S1461" s="1">
        <v>4.0</v>
      </c>
      <c r="T1461" s="1">
        <v>5.0</v>
      </c>
      <c r="U1461" s="1">
        <v>5.0</v>
      </c>
      <c r="V1461" s="1">
        <v>1.0</v>
      </c>
      <c r="W1461" s="1">
        <v>1.0</v>
      </c>
      <c r="X1461" s="1">
        <v>1.0</v>
      </c>
      <c r="Y1461" s="1">
        <v>1.0</v>
      </c>
      <c r="Z1461" s="1">
        <v>2.0</v>
      </c>
      <c r="AA1461" s="1">
        <v>2.0</v>
      </c>
      <c r="AB1461" s="1">
        <v>1.0</v>
      </c>
      <c r="AC1461" s="1">
        <v>1.0</v>
      </c>
      <c r="AD1461" s="1">
        <v>5.0</v>
      </c>
      <c r="AE1461" s="1">
        <v>5.0</v>
      </c>
      <c r="AF1461" s="1">
        <v>4.0</v>
      </c>
      <c r="AG1461" s="1">
        <v>4.0</v>
      </c>
      <c r="AH1461" s="1">
        <v>4.0</v>
      </c>
      <c r="AI1461" s="1">
        <v>5.0</v>
      </c>
      <c r="AJ1461" s="1">
        <v>3.0</v>
      </c>
      <c r="AK1461" s="1">
        <v>4.0</v>
      </c>
      <c r="AL1461" s="1">
        <v>3.0</v>
      </c>
      <c r="AM1461" s="1">
        <v>4.0</v>
      </c>
      <c r="AN1461" s="1">
        <v>3.0</v>
      </c>
      <c r="AO1461" s="1">
        <v>1.0</v>
      </c>
      <c r="AP1461" s="1">
        <v>4.0</v>
      </c>
      <c r="AQ1461" s="1">
        <v>1.0</v>
      </c>
      <c r="AR1461" s="1">
        <v>1.0</v>
      </c>
      <c r="AS1461" s="1">
        <v>3.0</v>
      </c>
      <c r="AT1461" s="1">
        <v>2.0</v>
      </c>
      <c r="AU1461" s="1">
        <v>2.0</v>
      </c>
      <c r="AV1461" s="1">
        <v>1.0</v>
      </c>
      <c r="AW1461" s="1">
        <v>2.0</v>
      </c>
      <c r="AX1461" s="1">
        <v>1.0</v>
      </c>
      <c r="AY1461" s="1">
        <v>1.0</v>
      </c>
      <c r="AZ1461" s="1">
        <v>1.0</v>
      </c>
      <c r="BA1461" s="1">
        <v>2.0</v>
      </c>
      <c r="BB1461" s="1">
        <v>3.0</v>
      </c>
      <c r="BC1461" s="1">
        <v>3.0</v>
      </c>
      <c r="BD1461" s="1">
        <v>3.0</v>
      </c>
      <c r="BE1461" s="1">
        <v>3.0</v>
      </c>
      <c r="BF1461" s="1">
        <v>4.0</v>
      </c>
      <c r="BG1461" s="1">
        <v>3.0</v>
      </c>
      <c r="BH1461" s="1">
        <v>3.0</v>
      </c>
      <c r="BI1461" s="1">
        <v>2.0</v>
      </c>
      <c r="BJ1461" s="1">
        <v>3.0</v>
      </c>
      <c r="BK1461" s="1">
        <v>2.0</v>
      </c>
      <c r="BL1461" s="1">
        <v>2.0</v>
      </c>
      <c r="BM1461" s="1">
        <v>2.0</v>
      </c>
      <c r="BN1461" s="1">
        <v>2.0</v>
      </c>
      <c r="BO1461" s="1">
        <v>3.0</v>
      </c>
      <c r="BP1461" s="1">
        <v>2.0</v>
      </c>
      <c r="BQ1461" s="1">
        <v>2.0</v>
      </c>
      <c r="BR1461" s="1">
        <v>2.0</v>
      </c>
      <c r="BS1461" s="1">
        <v>4.0</v>
      </c>
      <c r="BT1461" s="1">
        <v>3.0</v>
      </c>
      <c r="BU1461" s="1">
        <v>5.0</v>
      </c>
      <c r="BV1461" s="1">
        <v>4.0</v>
      </c>
      <c r="BW1461" s="1">
        <v>4.0</v>
      </c>
      <c r="BX1461" s="1">
        <v>4.0</v>
      </c>
      <c r="BY1461" s="1">
        <v>4.0</v>
      </c>
      <c r="BZ1461" s="1">
        <v>4.0</v>
      </c>
      <c r="CA1461" s="64">
        <f t="shared" si="32"/>
        <v>214</v>
      </c>
      <c r="CB1461" s="45">
        <f t="shared" si="33"/>
        <v>28</v>
      </c>
      <c r="CC1461" s="45">
        <f t="shared" si="34"/>
        <v>34</v>
      </c>
      <c r="CD1461" s="45">
        <f t="shared" si="35"/>
        <v>10</v>
      </c>
      <c r="CE1461" s="45">
        <f t="shared" si="36"/>
        <v>34</v>
      </c>
      <c r="CF1461" s="45">
        <f t="shared" si="37"/>
        <v>20</v>
      </c>
      <c r="CG1461" s="45">
        <f t="shared" si="38"/>
        <v>12</v>
      </c>
      <c r="CH1461" s="45">
        <f t="shared" si="39"/>
        <v>24</v>
      </c>
      <c r="CI1461" s="45">
        <f t="shared" si="40"/>
        <v>0.3</v>
      </c>
      <c r="CJ1461">
        <f t="shared" si="10"/>
        <v>17</v>
      </c>
      <c r="CK1461" s="45">
        <f t="shared" si="41"/>
        <v>32</v>
      </c>
      <c r="CM1461" s="40">
        <f>VLOOKUP(CB1461,'PROMIS 57 T-Score Conversions'!Q$3:R$35,2,TRUE)</f>
        <v>40.8</v>
      </c>
      <c r="CN1461" s="44" t="str">
        <f t="shared" si="20"/>
        <v>Mild</v>
      </c>
      <c r="CO1461" s="40">
        <f>VLOOKUP(CC1461,'PROMIS 57 T-Score Conversions'!A$3:B$35,2,TRUE)</f>
        <v>73</v>
      </c>
      <c r="CP1461" s="39" t="str">
        <f t="shared" si="21"/>
        <v>Severe</v>
      </c>
      <c r="CQ1461" s="40">
        <f>VLOOKUP(CD1461,'PROMIS 57 T-Score Conversions'!E$3:F$35,2,TRUE)</f>
        <v>47.5</v>
      </c>
      <c r="CR1461" s="39" t="str">
        <f t="shared" si="22"/>
        <v>Normal</v>
      </c>
      <c r="CS1461" s="40">
        <f>VLOOKUP(CE1461,'PROMIS 57 T-Score Conversions'!U$3:V$35,2,TRUE)</f>
        <v>67.5</v>
      </c>
      <c r="CT1461" s="39" t="str">
        <f t="shared" si="42"/>
        <v>Moderate</v>
      </c>
      <c r="CU1461" s="40">
        <f>VLOOKUP(CF1461,'PROMIS 57 T-Score Conversions'!Y$3:Z$35,2,TRUE)</f>
        <v>50.1</v>
      </c>
      <c r="CV1461" s="39" t="str">
        <f t="shared" si="24"/>
        <v>Normal</v>
      </c>
      <c r="CW1461" s="40">
        <f>vlookup(CG1461,'PROMIS 57 T-Score Conversions'!M$3:N$35,2,TRUE)</f>
        <v>33.6</v>
      </c>
      <c r="CX1461" s="39" t="str">
        <f t="shared" si="25"/>
        <v>Moderate</v>
      </c>
      <c r="CY1461" s="40">
        <f>VLOOKup(CH1461,'PROMIS 57 T-Score Conversions'!I$3:J$35,2,TRUE)</f>
        <v>61.5</v>
      </c>
      <c r="CZ1461" s="39" t="str">
        <f t="shared" si="26"/>
        <v>Moderate</v>
      </c>
      <c r="DA1461" s="37">
        <f>VLOOKUP(CJ1461,'PROMIS 57 T-Score Conversions'!AC$3:AD$35,2,TRUE)</f>
        <v>34.75</v>
      </c>
      <c r="DB1461" s="44" t="str">
        <f t="shared" si="30"/>
        <v>Moderate</v>
      </c>
      <c r="DC1461" s="40">
        <f>VLOOKUP(CK1461,'PROMIS 57 T-Score Conversions'!AG$3:AH$35,2,TRUE)</f>
        <v>51.29</v>
      </c>
      <c r="DD1461" s="39" t="str">
        <f t="shared" si="31"/>
        <v>Normal</v>
      </c>
    </row>
    <row r="1462">
      <c r="A1462" t="b">
        <v>0</v>
      </c>
      <c r="B1462" t="b">
        <v>0</v>
      </c>
      <c r="C1462" s="20">
        <v>44370.646752719906</v>
      </c>
      <c r="D1462" s="1" t="s">
        <v>738</v>
      </c>
      <c r="E1462" s="1">
        <v>2630.0</v>
      </c>
      <c r="F1462" s="1">
        <v>5.0</v>
      </c>
      <c r="G1462" s="1">
        <v>5.0</v>
      </c>
      <c r="H1462" s="1">
        <v>5.0</v>
      </c>
      <c r="I1462" s="1">
        <v>5.0</v>
      </c>
      <c r="J1462" s="1">
        <v>4.0</v>
      </c>
      <c r="K1462" s="1">
        <v>5.0</v>
      </c>
      <c r="L1462" s="1">
        <v>5.0</v>
      </c>
      <c r="M1462" s="1">
        <v>4.0</v>
      </c>
      <c r="N1462" s="1">
        <v>1.0</v>
      </c>
      <c r="O1462" s="1">
        <v>1.0</v>
      </c>
      <c r="P1462" s="1">
        <v>1.0</v>
      </c>
      <c r="Q1462" s="1">
        <v>3.0</v>
      </c>
      <c r="R1462" s="1">
        <v>2.0</v>
      </c>
      <c r="S1462" s="1">
        <v>1.0</v>
      </c>
      <c r="T1462" s="1">
        <v>2.0</v>
      </c>
      <c r="U1462" s="1">
        <v>3.0</v>
      </c>
      <c r="V1462" s="1">
        <v>1.0</v>
      </c>
      <c r="W1462" s="1">
        <v>1.0</v>
      </c>
      <c r="X1462" s="1">
        <v>1.0</v>
      </c>
      <c r="Y1462" s="1">
        <v>1.0</v>
      </c>
      <c r="Z1462" s="1">
        <v>1.0</v>
      </c>
      <c r="AA1462" s="1">
        <v>1.0</v>
      </c>
      <c r="AB1462" s="1">
        <v>2.0</v>
      </c>
      <c r="AC1462" s="1">
        <v>1.0</v>
      </c>
      <c r="AD1462" s="1">
        <v>3.0</v>
      </c>
      <c r="AE1462" s="1">
        <v>2.0</v>
      </c>
      <c r="AF1462" s="1">
        <v>4.0</v>
      </c>
      <c r="AG1462" s="1">
        <v>3.0</v>
      </c>
      <c r="AH1462" s="1">
        <v>4.0</v>
      </c>
      <c r="AI1462" s="1">
        <v>3.0</v>
      </c>
      <c r="AJ1462" s="1">
        <v>3.0</v>
      </c>
      <c r="AK1462" s="1">
        <v>2.0</v>
      </c>
      <c r="AL1462" s="1">
        <v>3.0</v>
      </c>
      <c r="AM1462" s="1">
        <v>3.0</v>
      </c>
      <c r="AN1462" s="1">
        <v>4.0</v>
      </c>
      <c r="AO1462" s="1">
        <v>2.0</v>
      </c>
      <c r="AP1462" s="1">
        <v>2.0</v>
      </c>
      <c r="AQ1462" s="1">
        <v>2.0</v>
      </c>
      <c r="AR1462" s="1">
        <v>4.0</v>
      </c>
      <c r="AS1462" s="1">
        <v>3.0</v>
      </c>
      <c r="AT1462" s="1">
        <v>4.0</v>
      </c>
      <c r="AU1462" s="1">
        <v>4.0</v>
      </c>
      <c r="AV1462" s="1">
        <v>3.0</v>
      </c>
      <c r="AW1462" s="1">
        <v>3.0</v>
      </c>
      <c r="AX1462" s="1">
        <v>2.0</v>
      </c>
      <c r="AY1462" s="1">
        <v>2.0</v>
      </c>
      <c r="AZ1462" s="1">
        <v>2.0</v>
      </c>
      <c r="BA1462" s="1">
        <v>3.0</v>
      </c>
      <c r="BB1462" s="1">
        <v>3.0</v>
      </c>
      <c r="BC1462" s="1">
        <v>3.0</v>
      </c>
      <c r="BD1462" s="1">
        <v>3.0</v>
      </c>
      <c r="BE1462" s="1">
        <v>2.0</v>
      </c>
      <c r="BF1462" s="1">
        <v>3.0</v>
      </c>
      <c r="BG1462" s="1">
        <v>2.0</v>
      </c>
      <c r="BH1462" s="1">
        <v>2.0</v>
      </c>
      <c r="BI1462" s="1">
        <v>3.0</v>
      </c>
      <c r="BJ1462" s="1">
        <v>5.0</v>
      </c>
      <c r="BK1462" s="1">
        <v>4.0</v>
      </c>
      <c r="BL1462" s="1">
        <v>3.0</v>
      </c>
      <c r="BM1462" s="1">
        <v>4.0</v>
      </c>
      <c r="BN1462" s="1">
        <v>4.0</v>
      </c>
      <c r="BO1462" s="1">
        <v>3.0</v>
      </c>
      <c r="BP1462" s="1">
        <v>2.0</v>
      </c>
      <c r="BQ1462" s="1">
        <v>3.0</v>
      </c>
      <c r="BR1462" s="1">
        <v>4.0</v>
      </c>
      <c r="BS1462" s="1">
        <v>2.0</v>
      </c>
      <c r="BT1462" s="1">
        <v>3.0</v>
      </c>
      <c r="BU1462" s="1">
        <v>2.0</v>
      </c>
      <c r="BV1462" s="1">
        <v>3.0</v>
      </c>
      <c r="BW1462" s="1">
        <v>4.0</v>
      </c>
      <c r="BX1462" s="1">
        <v>2.0</v>
      </c>
      <c r="BY1462" s="1">
        <v>2.0</v>
      </c>
      <c r="BZ1462" s="1">
        <v>3.0</v>
      </c>
      <c r="CA1462" s="64">
        <f t="shared" si="32"/>
        <v>205</v>
      </c>
      <c r="CB1462" s="45">
        <f t="shared" si="33"/>
        <v>38</v>
      </c>
      <c r="CC1462" s="45">
        <f t="shared" si="34"/>
        <v>14</v>
      </c>
      <c r="CD1462" s="45">
        <f t="shared" si="35"/>
        <v>9</v>
      </c>
      <c r="CE1462" s="45">
        <f t="shared" si="36"/>
        <v>24</v>
      </c>
      <c r="CF1462" s="45">
        <f t="shared" si="37"/>
        <v>23</v>
      </c>
      <c r="CG1462" s="45">
        <f t="shared" si="38"/>
        <v>23</v>
      </c>
      <c r="CH1462" s="45">
        <f t="shared" si="39"/>
        <v>21</v>
      </c>
      <c r="CI1462" s="45">
        <f t="shared" si="40"/>
        <v>0.5</v>
      </c>
      <c r="CJ1462">
        <f t="shared" si="10"/>
        <v>27</v>
      </c>
      <c r="CK1462" s="45">
        <f t="shared" si="41"/>
        <v>21</v>
      </c>
      <c r="CM1462" s="40">
        <f>VLOOKUP(CB1462,'PROMIS 57 T-Score Conversions'!Q$3:R$35,2,TRUE)</f>
        <v>50.8</v>
      </c>
      <c r="CN1462" s="44" t="str">
        <f t="shared" si="20"/>
        <v>Normal</v>
      </c>
      <c r="CO1462" s="40">
        <f>VLOOKUP(CC1462,'PROMIS 57 T-Score Conversions'!A$3:B$35,2,TRUE)</f>
        <v>52.1</v>
      </c>
      <c r="CP1462" s="39" t="str">
        <f t="shared" si="21"/>
        <v>Mild</v>
      </c>
      <c r="CQ1462" s="40">
        <f>VLOOKUP(CD1462,'PROMIS 57 T-Score Conversions'!E$3:F$35,2,TRUE)</f>
        <v>44.7</v>
      </c>
      <c r="CR1462" s="39" t="str">
        <f t="shared" si="22"/>
        <v>Normal</v>
      </c>
      <c r="CS1462" s="40">
        <f>VLOOKUP(CE1462,'PROMIS 57 T-Score Conversions'!U$3:V$35,2,TRUE)</f>
        <v>57.5</v>
      </c>
      <c r="CT1462" s="39" t="str">
        <f t="shared" si="42"/>
        <v>Mild</v>
      </c>
      <c r="CU1462" s="40">
        <f>VLOOKUP(CF1462,'PROMIS 57 T-Score Conversions'!Y$3:Z$35,2,TRUE)</f>
        <v>53.3</v>
      </c>
      <c r="CV1462" s="39" t="str">
        <f t="shared" si="24"/>
        <v>Normal</v>
      </c>
      <c r="CW1462" s="40">
        <f>vlookup(CG1462,'PROMIS 57 T-Score Conversions'!M$3:N$35,2,TRUE)</f>
        <v>43</v>
      </c>
      <c r="CX1462" s="39" t="str">
        <f t="shared" si="25"/>
        <v>Mild</v>
      </c>
      <c r="CY1462" s="40">
        <f>VLOOKup(CH1462,'PROMIS 57 T-Score Conversions'!I$3:J$35,2,TRUE)</f>
        <v>59.5</v>
      </c>
      <c r="CZ1462" s="39" t="str">
        <f t="shared" si="26"/>
        <v>Mild</v>
      </c>
      <c r="DA1462" s="37">
        <f>VLOOKUP(CJ1462,'PROMIS 57 T-Score Conversions'!AC$3:AD$35,2,TRUE)</f>
        <v>42.72</v>
      </c>
      <c r="DB1462" s="44" t="str">
        <f t="shared" si="30"/>
        <v>Mild</v>
      </c>
      <c r="DC1462" s="40">
        <f>VLOOKUP(CK1462,'PROMIS 57 T-Score Conversions'!AG$3:AH$35,2,TRUE)</f>
        <v>40.71</v>
      </c>
      <c r="DD1462" s="39" t="str">
        <f t="shared" si="31"/>
        <v>Normal</v>
      </c>
    </row>
    <row r="1463">
      <c r="A1463" t="b">
        <v>0</v>
      </c>
      <c r="B1463" t="b">
        <v>0</v>
      </c>
      <c r="C1463" s="20">
        <v>44370.660223530096</v>
      </c>
      <c r="D1463" s="1" t="s">
        <v>214</v>
      </c>
      <c r="E1463" s="1">
        <v>2632.0</v>
      </c>
      <c r="F1463" s="1">
        <v>1.0</v>
      </c>
      <c r="G1463" s="1">
        <v>5.0</v>
      </c>
      <c r="H1463" s="1">
        <v>5.0</v>
      </c>
      <c r="I1463" s="1">
        <v>3.0</v>
      </c>
      <c r="J1463" s="1">
        <v>5.0</v>
      </c>
      <c r="K1463" s="1">
        <v>1.0</v>
      </c>
      <c r="L1463" s="1">
        <v>5.0</v>
      </c>
      <c r="M1463" s="1">
        <v>3.0</v>
      </c>
      <c r="N1463" s="1">
        <v>3.0</v>
      </c>
      <c r="O1463" s="1">
        <v>1.0</v>
      </c>
      <c r="P1463" s="1">
        <v>2.0</v>
      </c>
      <c r="Q1463" s="1">
        <v>4.0</v>
      </c>
      <c r="R1463" s="1">
        <v>1.0</v>
      </c>
      <c r="S1463" s="1">
        <v>3.0</v>
      </c>
      <c r="T1463" s="1">
        <v>3.0</v>
      </c>
      <c r="U1463" s="1">
        <v>3.0</v>
      </c>
      <c r="V1463" s="1">
        <v>2.0</v>
      </c>
      <c r="W1463" s="1">
        <v>3.0</v>
      </c>
      <c r="X1463" s="1">
        <v>2.0</v>
      </c>
      <c r="Y1463" s="1">
        <v>3.0</v>
      </c>
      <c r="Z1463" s="1">
        <v>2.0</v>
      </c>
      <c r="AA1463" s="1">
        <v>4.0</v>
      </c>
      <c r="AB1463" s="1">
        <v>3.0</v>
      </c>
      <c r="AC1463" s="1">
        <v>2.0</v>
      </c>
      <c r="AD1463" s="1">
        <v>4.0</v>
      </c>
      <c r="AE1463" s="1">
        <v>3.0</v>
      </c>
      <c r="AF1463" s="1">
        <v>3.0</v>
      </c>
      <c r="AG1463" s="1">
        <v>3.0</v>
      </c>
      <c r="AH1463" s="1">
        <v>5.0</v>
      </c>
      <c r="AI1463" s="1">
        <v>3.0</v>
      </c>
      <c r="AJ1463" s="1">
        <v>2.0</v>
      </c>
      <c r="AK1463" s="1">
        <v>3.0</v>
      </c>
      <c r="AL1463" s="1">
        <v>2.0</v>
      </c>
      <c r="AM1463" s="1">
        <v>2.0</v>
      </c>
      <c r="AN1463" s="1">
        <v>2.0</v>
      </c>
      <c r="AO1463" s="1">
        <v>4.0</v>
      </c>
      <c r="AP1463" s="1">
        <v>2.0</v>
      </c>
      <c r="AQ1463" s="1">
        <v>2.0</v>
      </c>
      <c r="AR1463" s="1">
        <v>3.0</v>
      </c>
      <c r="AS1463" s="1">
        <v>2.0</v>
      </c>
      <c r="AT1463" s="1">
        <v>2.0</v>
      </c>
      <c r="AU1463" s="1">
        <v>1.0</v>
      </c>
      <c r="AV1463" s="1">
        <v>3.0</v>
      </c>
      <c r="AW1463" s="1">
        <v>1.0</v>
      </c>
      <c r="AX1463" s="1">
        <v>1.0</v>
      </c>
      <c r="AY1463" s="1">
        <v>1.0</v>
      </c>
      <c r="AZ1463" s="1">
        <v>1.0</v>
      </c>
      <c r="BA1463" s="1">
        <v>3.0</v>
      </c>
      <c r="BB1463" s="1">
        <v>4.0</v>
      </c>
      <c r="BC1463" s="1">
        <v>2.0</v>
      </c>
      <c r="BD1463" s="1">
        <v>3.0</v>
      </c>
      <c r="BE1463" s="1">
        <v>2.0</v>
      </c>
      <c r="BF1463" s="1">
        <v>3.0</v>
      </c>
      <c r="BG1463" s="1">
        <v>3.0</v>
      </c>
      <c r="BH1463" s="1">
        <v>3.0</v>
      </c>
      <c r="BI1463" s="1">
        <v>3.0</v>
      </c>
      <c r="BJ1463" s="1">
        <v>5.0</v>
      </c>
      <c r="BK1463" s="1">
        <v>3.0</v>
      </c>
      <c r="BL1463" s="1">
        <v>3.0</v>
      </c>
      <c r="BM1463" s="1">
        <v>3.0</v>
      </c>
      <c r="BN1463" s="1">
        <v>4.0</v>
      </c>
      <c r="BO1463" s="1">
        <v>3.0</v>
      </c>
      <c r="BP1463" s="1">
        <v>4.0</v>
      </c>
      <c r="BQ1463" s="1">
        <v>4.0</v>
      </c>
      <c r="BR1463" s="1">
        <v>4.0</v>
      </c>
      <c r="BS1463" s="1">
        <v>3.0</v>
      </c>
      <c r="BT1463" s="1">
        <v>4.0</v>
      </c>
      <c r="BU1463" s="1">
        <v>4.0</v>
      </c>
      <c r="BV1463" s="1">
        <v>3.0</v>
      </c>
      <c r="BW1463" s="1">
        <v>3.0</v>
      </c>
      <c r="BX1463" s="1">
        <v>3.0</v>
      </c>
      <c r="BY1463" s="1">
        <v>3.0</v>
      </c>
      <c r="BZ1463" s="1">
        <v>3.0</v>
      </c>
      <c r="CA1463" s="64">
        <f t="shared" si="32"/>
        <v>209</v>
      </c>
      <c r="CB1463" s="45">
        <f t="shared" si="33"/>
        <v>28</v>
      </c>
      <c r="CC1463" s="45">
        <f t="shared" si="34"/>
        <v>20</v>
      </c>
      <c r="CD1463" s="45">
        <f t="shared" si="35"/>
        <v>21</v>
      </c>
      <c r="CE1463" s="45">
        <f t="shared" si="36"/>
        <v>26</v>
      </c>
      <c r="CF1463" s="45">
        <f t="shared" si="37"/>
        <v>19</v>
      </c>
      <c r="CG1463" s="45">
        <f t="shared" si="38"/>
        <v>13</v>
      </c>
      <c r="CH1463" s="45">
        <f t="shared" si="39"/>
        <v>23</v>
      </c>
      <c r="CI1463" s="45">
        <f t="shared" si="40"/>
        <v>0.5</v>
      </c>
      <c r="CJ1463">
        <f t="shared" si="10"/>
        <v>28</v>
      </c>
      <c r="CK1463" s="45">
        <f t="shared" si="41"/>
        <v>26</v>
      </c>
      <c r="CM1463" s="40">
        <f>VLOOKUP(CB1463,'PROMIS 57 T-Score Conversions'!Q$3:R$35,2,TRUE)</f>
        <v>40.8</v>
      </c>
      <c r="CN1463" s="44" t="str">
        <f t="shared" si="20"/>
        <v>Mild</v>
      </c>
      <c r="CO1463" s="40">
        <f>VLOOKUP(CC1463,'PROMIS 57 T-Score Conversions'!A$3:B$35,2,TRUE)</f>
        <v>58.4</v>
      </c>
      <c r="CP1463" s="39" t="str">
        <f t="shared" si="21"/>
        <v>Moderate</v>
      </c>
      <c r="CQ1463" s="40">
        <f>VLOOKUP(CD1463,'PROMIS 57 T-Score Conversions'!E$3:F$35,2,TRUE)</f>
        <v>59.4</v>
      </c>
      <c r="CR1463" s="39" t="str">
        <f t="shared" si="22"/>
        <v>Mild</v>
      </c>
      <c r="CS1463" s="40">
        <f>VLOOKUP(CE1463,'PROMIS 57 T-Score Conversions'!U$3:V$35,2,TRUE)</f>
        <v>59.4</v>
      </c>
      <c r="CT1463" s="39" t="str">
        <f t="shared" si="42"/>
        <v>Mild</v>
      </c>
      <c r="CU1463" s="40">
        <f>VLOOKUP(CF1463,'PROMIS 57 T-Score Conversions'!Y$3:Z$35,2,TRUE)</f>
        <v>49</v>
      </c>
      <c r="CV1463" s="39" t="str">
        <f t="shared" si="24"/>
        <v>Normal</v>
      </c>
      <c r="CW1463" s="40">
        <f>vlookup(CG1463,'PROMIS 57 T-Score Conversions'!M$3:N$35,2,TRUE)</f>
        <v>34.5</v>
      </c>
      <c r="CX1463" s="39" t="str">
        <f t="shared" si="25"/>
        <v>Moderate</v>
      </c>
      <c r="CY1463" s="40">
        <f>VLOOKup(CH1463,'PROMIS 57 T-Score Conversions'!I$3:J$35,2,TRUE)</f>
        <v>60.8</v>
      </c>
      <c r="CZ1463" s="39" t="str">
        <f t="shared" si="26"/>
        <v>Moderate</v>
      </c>
      <c r="DA1463" s="37">
        <f>VLOOKUP(CJ1463,'PROMIS 57 T-Score Conversions'!AC$3:AD$35,2,TRUE)</f>
        <v>43.57</v>
      </c>
      <c r="DB1463" s="44" t="str">
        <f t="shared" si="30"/>
        <v>Mild</v>
      </c>
      <c r="DC1463" s="40">
        <f>VLOOKUP(CK1463,'PROMIS 57 T-Score Conversions'!AG$3:AH$35,2,TRUE)</f>
        <v>45.27</v>
      </c>
      <c r="DD1463" s="39" t="str">
        <f t="shared" si="31"/>
        <v>Normal</v>
      </c>
    </row>
    <row r="1464">
      <c r="A1464" t="b">
        <v>0</v>
      </c>
      <c r="B1464" t="b">
        <v>0</v>
      </c>
      <c r="C1464" s="20">
        <v>44371.30822731482</v>
      </c>
      <c r="D1464" s="1" t="s">
        <v>444</v>
      </c>
      <c r="E1464" s="1">
        <v>2271.0</v>
      </c>
      <c r="F1464" s="1">
        <v>3.0</v>
      </c>
      <c r="G1464" s="1">
        <v>4.0</v>
      </c>
      <c r="H1464" s="1">
        <v>4.0</v>
      </c>
      <c r="I1464" s="1">
        <v>2.0</v>
      </c>
      <c r="J1464" s="1">
        <v>1.0</v>
      </c>
      <c r="K1464" s="1">
        <v>3.0</v>
      </c>
      <c r="L1464" s="1">
        <v>4.0</v>
      </c>
      <c r="M1464" s="1">
        <v>2.0</v>
      </c>
      <c r="N1464" s="1">
        <v>4.0</v>
      </c>
      <c r="O1464" s="1">
        <v>3.0</v>
      </c>
      <c r="P1464" s="1">
        <v>3.0</v>
      </c>
      <c r="Q1464" s="1">
        <v>3.0</v>
      </c>
      <c r="R1464" s="1">
        <v>3.0</v>
      </c>
      <c r="S1464" s="1">
        <v>2.0</v>
      </c>
      <c r="T1464" s="1">
        <v>3.0</v>
      </c>
      <c r="U1464" s="1">
        <v>3.0</v>
      </c>
      <c r="V1464" s="1">
        <v>3.0</v>
      </c>
      <c r="W1464" s="1">
        <v>3.0</v>
      </c>
      <c r="X1464" s="1">
        <v>3.0</v>
      </c>
      <c r="Y1464" s="1">
        <v>3.0</v>
      </c>
      <c r="Z1464" s="1">
        <v>3.0</v>
      </c>
      <c r="AA1464" s="1">
        <v>3.0</v>
      </c>
      <c r="AB1464" s="1">
        <v>2.0</v>
      </c>
      <c r="AC1464" s="1">
        <v>2.0</v>
      </c>
      <c r="AD1464" s="1">
        <v>4.0</v>
      </c>
      <c r="AE1464" s="1">
        <v>4.0</v>
      </c>
      <c r="AF1464" s="1">
        <v>4.0</v>
      </c>
      <c r="AG1464" s="1">
        <v>4.0</v>
      </c>
      <c r="AH1464" s="1">
        <v>5.0</v>
      </c>
      <c r="AI1464" s="1">
        <v>4.0</v>
      </c>
      <c r="AJ1464" s="1">
        <v>3.0</v>
      </c>
      <c r="AK1464" s="1">
        <v>4.0</v>
      </c>
      <c r="AL1464" s="1">
        <v>4.0</v>
      </c>
      <c r="AM1464" s="1">
        <v>3.0</v>
      </c>
      <c r="AN1464" s="1">
        <v>3.0</v>
      </c>
      <c r="AO1464" s="1">
        <v>3.0</v>
      </c>
      <c r="AP1464" s="1">
        <v>3.0</v>
      </c>
      <c r="AQ1464" s="1">
        <v>3.0</v>
      </c>
      <c r="AR1464" s="1">
        <v>2.0</v>
      </c>
      <c r="AS1464" s="1">
        <v>4.0</v>
      </c>
      <c r="AT1464" s="1">
        <v>2.0</v>
      </c>
      <c r="AU1464" s="1">
        <v>4.0</v>
      </c>
      <c r="AV1464" s="1">
        <v>1.0</v>
      </c>
      <c r="AW1464" s="1">
        <v>2.0</v>
      </c>
      <c r="AX1464" s="1">
        <v>2.0</v>
      </c>
      <c r="AY1464" s="1">
        <v>2.0</v>
      </c>
      <c r="AZ1464" s="1">
        <v>4.0</v>
      </c>
      <c r="BA1464" s="1">
        <v>1.0</v>
      </c>
      <c r="BB1464" s="1">
        <v>3.0</v>
      </c>
      <c r="BC1464" s="1">
        <v>3.0</v>
      </c>
      <c r="BD1464" s="1">
        <v>3.0</v>
      </c>
      <c r="BE1464" s="1">
        <v>3.0</v>
      </c>
      <c r="BF1464" s="1">
        <v>3.0</v>
      </c>
      <c r="BG1464" s="1">
        <v>3.0</v>
      </c>
      <c r="BH1464" s="1">
        <v>3.0</v>
      </c>
      <c r="BI1464" s="1">
        <v>2.0</v>
      </c>
      <c r="BJ1464" s="1">
        <v>4.0</v>
      </c>
      <c r="BK1464" s="1">
        <v>1.0</v>
      </c>
      <c r="BL1464" s="1">
        <v>1.0</v>
      </c>
      <c r="BM1464" s="1">
        <v>1.0</v>
      </c>
      <c r="BN1464" s="1">
        <v>2.0</v>
      </c>
      <c r="BO1464" s="1">
        <v>2.0</v>
      </c>
      <c r="BP1464" s="1">
        <v>2.0</v>
      </c>
      <c r="BQ1464" s="1">
        <v>2.0</v>
      </c>
      <c r="BR1464" s="1">
        <v>2.0</v>
      </c>
      <c r="BS1464" s="1">
        <v>4.0</v>
      </c>
      <c r="BT1464" s="1">
        <v>4.0</v>
      </c>
      <c r="BU1464" s="1">
        <v>4.0</v>
      </c>
      <c r="BV1464" s="1">
        <v>4.0</v>
      </c>
      <c r="BW1464" s="1">
        <v>4.0</v>
      </c>
      <c r="BX1464" s="1">
        <v>4.0</v>
      </c>
      <c r="BY1464" s="1">
        <v>3.0</v>
      </c>
      <c r="BZ1464" s="1">
        <v>4.0</v>
      </c>
      <c r="CA1464" s="64">
        <f t="shared" si="32"/>
        <v>215</v>
      </c>
      <c r="CB1464" s="45">
        <f t="shared" si="33"/>
        <v>23</v>
      </c>
      <c r="CC1464" s="45">
        <f t="shared" si="34"/>
        <v>24</v>
      </c>
      <c r="CD1464" s="45">
        <f t="shared" si="35"/>
        <v>22</v>
      </c>
      <c r="CE1464" s="45">
        <f t="shared" si="36"/>
        <v>32</v>
      </c>
      <c r="CF1464" s="45">
        <f t="shared" si="37"/>
        <v>25</v>
      </c>
      <c r="CG1464" s="45">
        <f t="shared" si="38"/>
        <v>18</v>
      </c>
      <c r="CH1464" s="45">
        <f t="shared" si="39"/>
        <v>23</v>
      </c>
      <c r="CI1464" s="45">
        <f t="shared" si="40"/>
        <v>0.4</v>
      </c>
      <c r="CJ1464">
        <f t="shared" si="10"/>
        <v>13</v>
      </c>
      <c r="CK1464" s="45">
        <f t="shared" si="41"/>
        <v>31</v>
      </c>
      <c r="CM1464" s="40">
        <f>VLOOKUP(CB1464,'PROMIS 57 T-Score Conversions'!Q$3:R$35,2,TRUE)</f>
        <v>37.4</v>
      </c>
      <c r="CN1464" s="44" t="str">
        <f t="shared" si="20"/>
        <v>Moderate</v>
      </c>
      <c r="CO1464" s="40">
        <f>VLOOKUP(CC1464,'PROMIS 57 T-Score Conversions'!A$3:B$35,2,TRUE)</f>
        <v>62.5</v>
      </c>
      <c r="CP1464" s="39" t="str">
        <f t="shared" si="21"/>
        <v>Moderate</v>
      </c>
      <c r="CQ1464" s="40">
        <f>VLOOKUP(CD1464,'PROMIS 57 T-Score Conversions'!E$3:F$35,2,TRUE)</f>
        <v>60.3</v>
      </c>
      <c r="CR1464" s="39" t="str">
        <f t="shared" si="22"/>
        <v>Moderate</v>
      </c>
      <c r="CS1464" s="40">
        <f>VLOOKUP(CE1464,'PROMIS 57 T-Score Conversions'!U$3:V$35,2,TRUE)</f>
        <v>65.3</v>
      </c>
      <c r="CT1464" s="39" t="str">
        <f t="shared" si="42"/>
        <v>Moderate</v>
      </c>
      <c r="CU1464" s="40">
        <f>VLOOKUP(CF1464,'PROMIS 57 T-Score Conversions'!Y$3:Z$35,2,TRUE)</f>
        <v>55.3</v>
      </c>
      <c r="CV1464" s="39" t="str">
        <f t="shared" si="24"/>
        <v>Mild</v>
      </c>
      <c r="CW1464" s="40">
        <f>vlookup(CG1464,'PROMIS 57 T-Score Conversions'!M$3:N$35,2,TRUE)</f>
        <v>38.5</v>
      </c>
      <c r="CX1464" s="39" t="str">
        <f t="shared" si="25"/>
        <v>Moderate</v>
      </c>
      <c r="CY1464" s="40">
        <f>VLOOKup(CH1464,'PROMIS 57 T-Score Conversions'!I$3:J$35,2,TRUE)</f>
        <v>60.8</v>
      </c>
      <c r="CZ1464" s="39" t="str">
        <f t="shared" si="26"/>
        <v>Moderate</v>
      </c>
      <c r="DA1464" s="37">
        <f>VLOOKUP(CJ1464,'PROMIS 57 T-Score Conversions'!AC$3:AD$35,2,TRUE)</f>
        <v>31.18</v>
      </c>
      <c r="DB1464" s="44" t="str">
        <f t="shared" si="30"/>
        <v>Moderate</v>
      </c>
      <c r="DC1464" s="40">
        <f>VLOOKUP(CK1464,'PROMIS 57 T-Score Conversions'!AG$3:AH$35,2,TRUE)</f>
        <v>50.21</v>
      </c>
      <c r="DD1464" s="39" t="str">
        <f t="shared" si="31"/>
        <v>Normal</v>
      </c>
    </row>
    <row r="1465">
      <c r="A1465" t="b">
        <v>0</v>
      </c>
      <c r="B1465" t="b">
        <v>0</v>
      </c>
      <c r="C1465" s="20">
        <v>44371.47889315972</v>
      </c>
      <c r="D1465" s="1" t="s">
        <v>130</v>
      </c>
      <c r="E1465" s="1">
        <v>1784.0</v>
      </c>
      <c r="F1465" s="1">
        <v>2.0</v>
      </c>
      <c r="G1465" s="1">
        <v>2.0</v>
      </c>
      <c r="H1465" s="1">
        <v>2.0</v>
      </c>
      <c r="I1465" s="1">
        <v>2.0</v>
      </c>
      <c r="J1465" s="1">
        <v>1.0</v>
      </c>
      <c r="K1465" s="1">
        <v>2.0</v>
      </c>
      <c r="L1465" s="1">
        <v>2.0</v>
      </c>
      <c r="M1465" s="1">
        <v>1.0</v>
      </c>
      <c r="N1465" s="1">
        <v>4.0</v>
      </c>
      <c r="O1465" s="1">
        <v>3.0</v>
      </c>
      <c r="P1465" s="1">
        <v>3.0</v>
      </c>
      <c r="Q1465" s="1">
        <v>3.0</v>
      </c>
      <c r="R1465" s="1">
        <v>3.0</v>
      </c>
      <c r="S1465" s="1">
        <v>3.0</v>
      </c>
      <c r="T1465" s="1">
        <v>3.0</v>
      </c>
      <c r="U1465" s="1">
        <v>3.0</v>
      </c>
      <c r="V1465" s="1">
        <v>2.0</v>
      </c>
      <c r="W1465" s="1">
        <v>3.0</v>
      </c>
      <c r="X1465" s="1">
        <v>2.0</v>
      </c>
      <c r="Y1465" s="1">
        <v>2.0</v>
      </c>
      <c r="Z1465" s="1">
        <v>2.0</v>
      </c>
      <c r="AA1465" s="1">
        <v>2.0</v>
      </c>
      <c r="AB1465" s="1">
        <v>2.0</v>
      </c>
      <c r="AC1465" s="1">
        <v>2.0</v>
      </c>
      <c r="AD1465" s="1">
        <v>5.0</v>
      </c>
      <c r="AE1465" s="1">
        <v>5.0</v>
      </c>
      <c r="AF1465" s="1">
        <v>5.0</v>
      </c>
      <c r="AG1465" s="1">
        <v>5.0</v>
      </c>
      <c r="AH1465" s="1">
        <v>5.0</v>
      </c>
      <c r="AI1465" s="1">
        <v>5.0</v>
      </c>
      <c r="AJ1465" s="1">
        <v>5.0</v>
      </c>
      <c r="AK1465" s="1">
        <v>5.0</v>
      </c>
      <c r="AL1465" s="1">
        <v>4.0</v>
      </c>
      <c r="AM1465" s="1">
        <v>4.0</v>
      </c>
      <c r="AN1465" s="1">
        <v>4.0</v>
      </c>
      <c r="AO1465" s="1">
        <v>5.0</v>
      </c>
      <c r="AP1465" s="1">
        <v>3.0</v>
      </c>
      <c r="AQ1465" s="1">
        <v>5.0</v>
      </c>
      <c r="AR1465" s="1">
        <v>2.0</v>
      </c>
      <c r="AS1465" s="1">
        <v>5.0</v>
      </c>
      <c r="AT1465" s="1">
        <v>1.0</v>
      </c>
      <c r="AU1465" s="1">
        <v>1.0</v>
      </c>
      <c r="AV1465" s="1">
        <v>1.0</v>
      </c>
      <c r="AW1465" s="1">
        <v>1.0</v>
      </c>
      <c r="AX1465" s="1">
        <v>1.0</v>
      </c>
      <c r="AY1465" s="1">
        <v>1.0</v>
      </c>
      <c r="AZ1465" s="1">
        <v>1.0</v>
      </c>
      <c r="BA1465" s="1">
        <v>1.0</v>
      </c>
      <c r="BB1465" s="1">
        <v>5.0</v>
      </c>
      <c r="BC1465" s="1">
        <v>5.0</v>
      </c>
      <c r="BD1465" s="1">
        <v>5.0</v>
      </c>
      <c r="BE1465" s="1">
        <v>5.0</v>
      </c>
      <c r="BF1465" s="1">
        <v>5.0</v>
      </c>
      <c r="BG1465" s="1">
        <v>5.0</v>
      </c>
      <c r="BH1465" s="1">
        <v>5.0</v>
      </c>
      <c r="BI1465" s="1">
        <v>5.0</v>
      </c>
      <c r="BJ1465" s="1">
        <v>8.0</v>
      </c>
      <c r="BK1465" s="1">
        <v>2.0</v>
      </c>
      <c r="BL1465" s="1">
        <v>2.0</v>
      </c>
      <c r="BM1465" s="1">
        <v>2.0</v>
      </c>
      <c r="BN1465" s="1">
        <v>2.0</v>
      </c>
      <c r="BO1465" s="1">
        <v>2.0</v>
      </c>
      <c r="BP1465" s="1">
        <v>2.0</v>
      </c>
      <c r="BQ1465" s="1">
        <v>2.0</v>
      </c>
      <c r="BR1465" s="1">
        <v>2.0</v>
      </c>
      <c r="BS1465" s="1">
        <v>4.0</v>
      </c>
      <c r="BT1465" s="1">
        <v>4.0</v>
      </c>
      <c r="BU1465" s="1">
        <v>4.0</v>
      </c>
      <c r="BV1465" s="1">
        <v>5.0</v>
      </c>
      <c r="BW1465" s="1">
        <v>4.0</v>
      </c>
      <c r="BX1465" s="1">
        <v>4.0</v>
      </c>
      <c r="BY1465" s="1">
        <v>4.0</v>
      </c>
      <c r="BZ1465" s="1">
        <v>4.0</v>
      </c>
      <c r="CA1465" s="64">
        <f t="shared" si="32"/>
        <v>233</v>
      </c>
      <c r="CB1465" s="45">
        <f t="shared" si="33"/>
        <v>14</v>
      </c>
      <c r="CC1465" s="45">
        <f t="shared" si="34"/>
        <v>25</v>
      </c>
      <c r="CD1465" s="45">
        <f t="shared" si="35"/>
        <v>17</v>
      </c>
      <c r="CE1465" s="45">
        <f t="shared" si="36"/>
        <v>40</v>
      </c>
      <c r="CF1465" s="45">
        <f t="shared" si="37"/>
        <v>32</v>
      </c>
      <c r="CG1465" s="45">
        <f t="shared" si="38"/>
        <v>8</v>
      </c>
      <c r="CH1465" s="45">
        <f t="shared" si="39"/>
        <v>40</v>
      </c>
      <c r="CI1465" s="45">
        <f t="shared" si="40"/>
        <v>0.8</v>
      </c>
      <c r="CJ1465">
        <f t="shared" si="10"/>
        <v>16</v>
      </c>
      <c r="CK1465" s="45">
        <f t="shared" si="41"/>
        <v>33</v>
      </c>
      <c r="CM1465" s="40">
        <f>VLOOKUP(CB1465,'PROMIS 57 T-Score Conversions'!Q$3:R$35,2,TRUE)</f>
        <v>30.8</v>
      </c>
      <c r="CN1465" s="44" t="str">
        <f t="shared" si="20"/>
        <v>Moderate</v>
      </c>
      <c r="CO1465" s="40">
        <f>VLOOKUP(CC1465,'PROMIS 57 T-Score Conversions'!A$3:B$35,2,TRUE)</f>
        <v>63.5</v>
      </c>
      <c r="CP1465" s="39" t="str">
        <f t="shared" si="21"/>
        <v>Moderate</v>
      </c>
      <c r="CQ1465" s="40">
        <f>VLOOKUP(CD1465,'PROMIS 57 T-Score Conversions'!E$3:F$35,2,TRUE)</f>
        <v>55.9</v>
      </c>
      <c r="CR1465" s="39" t="str">
        <f t="shared" si="22"/>
        <v>Mild</v>
      </c>
      <c r="CS1465" s="40">
        <f>VLOOKUP(CE1465,'PROMIS 57 T-Score Conversions'!U$3:V$35,2,TRUE)</f>
        <v>77.8</v>
      </c>
      <c r="CT1465" s="39" t="str">
        <f t="shared" si="42"/>
        <v>Severe</v>
      </c>
      <c r="CU1465" s="40">
        <f>VLOOKUP(CF1465,'PROMIS 57 T-Score Conversions'!Y$3:Z$35,2,TRUE)</f>
        <v>62.6</v>
      </c>
      <c r="CV1465" s="39" t="str">
        <f t="shared" si="24"/>
        <v>Moderate</v>
      </c>
      <c r="CW1465" s="40">
        <f>vlookup(CG1465,'PROMIS 57 T-Score Conversions'!M$3:N$35,2,TRUE)</f>
        <v>25.91</v>
      </c>
      <c r="CX1465" s="39" t="str">
        <f t="shared" si="25"/>
        <v>Severe</v>
      </c>
      <c r="CY1465" s="40">
        <f>VLOOKup(CH1465,'PROMIS 57 T-Score Conversions'!I$3:J$35,2,TRUE)</f>
        <v>77</v>
      </c>
      <c r="CZ1465" s="39" t="str">
        <f t="shared" si="26"/>
        <v>Severe</v>
      </c>
      <c r="DA1465" s="37">
        <f>VLOOKUP(CJ1465,'PROMIS 57 T-Score Conversions'!AC$3:AD$35,2,TRUE)</f>
        <v>33.92</v>
      </c>
      <c r="DB1465" s="44" t="str">
        <f t="shared" si="30"/>
        <v>Moderate</v>
      </c>
      <c r="DC1465" s="40">
        <f>VLOOKUP(CK1465,'PROMIS 57 T-Score Conversions'!AG$3:AH$35,2,TRUE)</f>
        <v>52.42</v>
      </c>
      <c r="DD1465" s="39" t="str">
        <f t="shared" si="31"/>
        <v>Normal</v>
      </c>
    </row>
    <row r="1466">
      <c r="A1466" t="b">
        <v>0</v>
      </c>
      <c r="B1466" t="b">
        <v>0</v>
      </c>
      <c r="C1466" s="20">
        <v>44371.61281258102</v>
      </c>
      <c r="D1466" s="1" t="s">
        <v>739</v>
      </c>
      <c r="E1466" s="1">
        <v>2636.0</v>
      </c>
      <c r="F1466" s="1">
        <v>3.0</v>
      </c>
      <c r="G1466" s="1">
        <v>4.0</v>
      </c>
      <c r="H1466" s="1">
        <v>5.0</v>
      </c>
      <c r="I1466" s="1">
        <v>4.0</v>
      </c>
      <c r="J1466" s="1">
        <v>3.0</v>
      </c>
      <c r="K1466" s="1">
        <v>5.0</v>
      </c>
      <c r="L1466" s="1">
        <v>3.0</v>
      </c>
      <c r="M1466" s="1">
        <v>3.0</v>
      </c>
      <c r="N1466" s="1">
        <v>4.0</v>
      </c>
      <c r="O1466" s="1">
        <v>3.0</v>
      </c>
      <c r="P1466" s="1">
        <v>5.0</v>
      </c>
      <c r="Q1466" s="1">
        <v>4.0</v>
      </c>
      <c r="R1466" s="1">
        <v>3.0</v>
      </c>
      <c r="S1466" s="1">
        <v>3.0</v>
      </c>
      <c r="T1466" s="1">
        <v>3.0</v>
      </c>
      <c r="U1466" s="1">
        <v>4.0</v>
      </c>
      <c r="V1466" s="1">
        <v>2.0</v>
      </c>
      <c r="W1466" s="1">
        <v>2.0</v>
      </c>
      <c r="X1466" s="1">
        <v>3.0</v>
      </c>
      <c r="Y1466" s="1">
        <v>3.0</v>
      </c>
      <c r="Z1466" s="1">
        <v>3.0</v>
      </c>
      <c r="AA1466" s="1">
        <v>2.0</v>
      </c>
      <c r="AB1466" s="1">
        <v>4.0</v>
      </c>
      <c r="AC1466" s="1">
        <v>3.0</v>
      </c>
      <c r="AD1466" s="1">
        <v>5.0</v>
      </c>
      <c r="AE1466" s="1">
        <v>4.0</v>
      </c>
      <c r="AF1466" s="1">
        <v>4.0</v>
      </c>
      <c r="AG1466" s="1">
        <v>3.0</v>
      </c>
      <c r="AH1466" s="1">
        <v>5.0</v>
      </c>
      <c r="AI1466" s="1">
        <v>4.0</v>
      </c>
      <c r="AJ1466" s="1">
        <v>3.0</v>
      </c>
      <c r="AK1466" s="1">
        <v>3.0</v>
      </c>
      <c r="AL1466" s="1">
        <v>4.0</v>
      </c>
      <c r="AM1466" s="1">
        <v>4.0</v>
      </c>
      <c r="AN1466" s="1">
        <v>3.0</v>
      </c>
      <c r="AO1466" s="1">
        <v>3.0</v>
      </c>
      <c r="AP1466" s="1">
        <v>2.0</v>
      </c>
      <c r="AQ1466" s="1">
        <v>1.0</v>
      </c>
      <c r="AR1466" s="1">
        <v>2.0</v>
      </c>
      <c r="AS1466" s="1">
        <v>3.0</v>
      </c>
      <c r="AT1466" s="1">
        <v>2.0</v>
      </c>
      <c r="AU1466" s="1">
        <v>2.0</v>
      </c>
      <c r="AV1466" s="1">
        <v>1.0</v>
      </c>
      <c r="AW1466" s="1">
        <v>2.0</v>
      </c>
      <c r="AX1466" s="1">
        <v>3.0</v>
      </c>
      <c r="AY1466" s="1">
        <v>2.0</v>
      </c>
      <c r="AZ1466" s="1">
        <v>3.0</v>
      </c>
      <c r="BA1466" s="1">
        <v>2.0</v>
      </c>
      <c r="BB1466" s="1">
        <v>5.0</v>
      </c>
      <c r="BC1466" s="1">
        <v>3.0</v>
      </c>
      <c r="BD1466" s="1">
        <v>4.0</v>
      </c>
      <c r="BE1466" s="1">
        <v>3.0</v>
      </c>
      <c r="BF1466" s="1">
        <v>4.0</v>
      </c>
      <c r="BG1466" s="1">
        <v>5.0</v>
      </c>
      <c r="BH1466" s="1">
        <v>5.0</v>
      </c>
      <c r="BI1466" s="1">
        <v>4.0</v>
      </c>
      <c r="BJ1466" s="1">
        <v>7.0</v>
      </c>
      <c r="BK1466" s="1">
        <v>1.0</v>
      </c>
      <c r="BL1466" s="1">
        <v>2.0</v>
      </c>
      <c r="BM1466" s="1">
        <v>1.0</v>
      </c>
      <c r="BN1466" s="1">
        <v>2.0</v>
      </c>
      <c r="BO1466" s="1">
        <v>1.0</v>
      </c>
      <c r="BP1466" s="1">
        <v>2.0</v>
      </c>
      <c r="BQ1466" s="1">
        <v>2.0</v>
      </c>
      <c r="BR1466" s="1">
        <v>3.0</v>
      </c>
      <c r="BS1466" s="1">
        <v>5.0</v>
      </c>
      <c r="BT1466" s="1">
        <v>5.0</v>
      </c>
      <c r="BU1466" s="1">
        <v>4.0</v>
      </c>
      <c r="BV1466" s="1">
        <v>4.0</v>
      </c>
      <c r="BW1466" s="1">
        <v>4.0</v>
      </c>
      <c r="BX1466" s="1">
        <v>3.0</v>
      </c>
      <c r="BY1466" s="1">
        <v>4.0</v>
      </c>
      <c r="BZ1466" s="1">
        <v>5.0</v>
      </c>
      <c r="CA1466" s="64">
        <f t="shared" si="32"/>
        <v>239</v>
      </c>
      <c r="CB1466" s="45">
        <f t="shared" si="33"/>
        <v>30</v>
      </c>
      <c r="CC1466" s="45">
        <f t="shared" si="34"/>
        <v>29</v>
      </c>
      <c r="CD1466" s="45">
        <f t="shared" si="35"/>
        <v>22</v>
      </c>
      <c r="CE1466" s="45">
        <f t="shared" si="36"/>
        <v>31</v>
      </c>
      <c r="CF1466" s="45">
        <f t="shared" si="37"/>
        <v>22</v>
      </c>
      <c r="CG1466" s="45">
        <f t="shared" si="38"/>
        <v>17</v>
      </c>
      <c r="CH1466" s="45">
        <f t="shared" si="39"/>
        <v>33</v>
      </c>
      <c r="CI1466" s="45">
        <f t="shared" si="40"/>
        <v>0.7</v>
      </c>
      <c r="CJ1466">
        <f t="shared" si="10"/>
        <v>14</v>
      </c>
      <c r="CK1466" s="45">
        <f t="shared" si="41"/>
        <v>34</v>
      </c>
      <c r="CM1466" s="40">
        <f>VLOOKUP(CB1466,'PROMIS 57 T-Score Conversions'!Q$3:R$35,2,TRUE)</f>
        <v>42.3</v>
      </c>
      <c r="CN1466" s="44" t="str">
        <f t="shared" si="20"/>
        <v>Mild</v>
      </c>
      <c r="CO1466" s="40">
        <f>VLOOKUP(CC1466,'PROMIS 57 T-Score Conversions'!A$3:B$35,2,TRUE)</f>
        <v>67.7</v>
      </c>
      <c r="CP1466" s="39" t="str">
        <f t="shared" si="21"/>
        <v>Severe</v>
      </c>
      <c r="CQ1466" s="40">
        <f>VLOOKUP(CD1466,'PROMIS 57 T-Score Conversions'!E$3:F$35,2,TRUE)</f>
        <v>60.3</v>
      </c>
      <c r="CR1466" s="39" t="str">
        <f t="shared" si="22"/>
        <v>Moderate</v>
      </c>
      <c r="CS1466" s="40">
        <f>VLOOKUP(CE1466,'PROMIS 57 T-Score Conversions'!U$3:V$35,2,TRUE)</f>
        <v>64.3</v>
      </c>
      <c r="CT1466" s="39" t="str">
        <f t="shared" si="42"/>
        <v>Moderate</v>
      </c>
      <c r="CU1466" s="40">
        <f>VLOOKUP(CF1466,'PROMIS 57 T-Score Conversions'!Y$3:Z$35,2,TRUE)</f>
        <v>52.2</v>
      </c>
      <c r="CV1466" s="39" t="str">
        <f t="shared" si="24"/>
        <v>Normal</v>
      </c>
      <c r="CW1466" s="40">
        <f>vlookup(CG1466,'PROMIS 57 T-Score Conversions'!M$3:N$35,2,TRUE)</f>
        <v>37.7</v>
      </c>
      <c r="CX1466" s="39" t="str">
        <f t="shared" si="25"/>
        <v>Moderate</v>
      </c>
      <c r="CY1466" s="40">
        <f>VLOOKup(CH1466,'PROMIS 57 T-Score Conversions'!I$3:J$35,2,TRUE)</f>
        <v>67.7</v>
      </c>
      <c r="CZ1466" s="39" t="str">
        <f t="shared" si="26"/>
        <v>Moderate</v>
      </c>
      <c r="DA1466" s="37">
        <f>VLOOKUP(CJ1466,'PROMIS 57 T-Score Conversions'!AC$3:AD$35,2,TRUE)</f>
        <v>32.15</v>
      </c>
      <c r="DB1466" s="44" t="str">
        <f t="shared" si="30"/>
        <v>Moderate</v>
      </c>
      <c r="DC1466" s="40">
        <f>VLOOKUP(CK1466,'PROMIS 57 T-Score Conversions'!AG$3:AH$35,2,TRUE)</f>
        <v>53.63</v>
      </c>
      <c r="DD1466" s="39" t="str">
        <f t="shared" si="31"/>
        <v>Normal</v>
      </c>
    </row>
    <row r="1467">
      <c r="A1467" t="b">
        <v>0</v>
      </c>
      <c r="B1467" t="b">
        <v>0</v>
      </c>
      <c r="C1467" s="20">
        <v>44372.564180625</v>
      </c>
      <c r="D1467" s="1" t="s">
        <v>740</v>
      </c>
      <c r="E1467" s="1">
        <v>2623.0</v>
      </c>
      <c r="F1467" s="1">
        <v>3.0</v>
      </c>
      <c r="G1467" s="1">
        <v>5.0</v>
      </c>
      <c r="H1467" s="1">
        <v>5.0</v>
      </c>
      <c r="I1467" s="1">
        <v>5.0</v>
      </c>
      <c r="J1467" s="1">
        <v>4.0</v>
      </c>
      <c r="K1467" s="1">
        <v>3.0</v>
      </c>
      <c r="L1467" s="1">
        <v>3.0</v>
      </c>
      <c r="M1467" s="1">
        <v>4.0</v>
      </c>
      <c r="N1467" s="1">
        <v>4.0</v>
      </c>
      <c r="O1467" s="1">
        <v>3.0</v>
      </c>
      <c r="P1467" s="1">
        <v>3.0</v>
      </c>
      <c r="Q1467" s="1">
        <v>4.0</v>
      </c>
      <c r="R1467" s="1">
        <v>2.0</v>
      </c>
      <c r="S1467" s="1">
        <v>5.0</v>
      </c>
      <c r="T1467" s="1">
        <v>5.0</v>
      </c>
      <c r="U1467" s="1">
        <v>4.0</v>
      </c>
      <c r="V1467" s="1">
        <v>2.0</v>
      </c>
      <c r="W1467" s="1">
        <v>3.0</v>
      </c>
      <c r="X1467" s="1">
        <v>2.0</v>
      </c>
      <c r="Y1467" s="1">
        <v>2.0</v>
      </c>
      <c r="Z1467" s="1">
        <v>3.0</v>
      </c>
      <c r="AA1467" s="1">
        <v>2.0</v>
      </c>
      <c r="AB1467" s="1">
        <v>1.0</v>
      </c>
      <c r="AC1467" s="1">
        <v>1.0</v>
      </c>
      <c r="AD1467" s="1">
        <v>4.0</v>
      </c>
      <c r="AE1467" s="1">
        <v>4.0</v>
      </c>
      <c r="AF1467" s="1">
        <v>5.0</v>
      </c>
      <c r="AG1467" s="1">
        <v>3.0</v>
      </c>
      <c r="AH1467" s="1">
        <v>4.0</v>
      </c>
      <c r="AI1467" s="1">
        <v>2.0</v>
      </c>
      <c r="AJ1467" s="1">
        <v>3.0</v>
      </c>
      <c r="AK1467" s="1">
        <v>4.0</v>
      </c>
      <c r="AL1467" s="1">
        <v>3.0</v>
      </c>
      <c r="AM1467" s="1">
        <v>4.0</v>
      </c>
      <c r="AN1467" s="1">
        <v>4.0</v>
      </c>
      <c r="AO1467" s="1">
        <v>5.0</v>
      </c>
      <c r="AP1467" s="1">
        <v>5.0</v>
      </c>
      <c r="AQ1467" s="1">
        <v>4.0</v>
      </c>
      <c r="AR1467" s="1">
        <v>2.0</v>
      </c>
      <c r="AS1467" s="1">
        <v>5.0</v>
      </c>
      <c r="AT1467" s="1">
        <v>3.0</v>
      </c>
      <c r="AU1467" s="1">
        <v>1.0</v>
      </c>
      <c r="AV1467" s="1">
        <v>3.0</v>
      </c>
      <c r="AW1467" s="1">
        <v>3.0</v>
      </c>
      <c r="AX1467" s="1">
        <v>4.0</v>
      </c>
      <c r="AY1467" s="1">
        <v>3.0</v>
      </c>
      <c r="AZ1467" s="1">
        <v>1.0</v>
      </c>
      <c r="BA1467" s="1">
        <v>3.0</v>
      </c>
      <c r="BB1467" s="1">
        <v>4.0</v>
      </c>
      <c r="BC1467" s="1">
        <v>3.0</v>
      </c>
      <c r="BD1467" s="1">
        <v>4.0</v>
      </c>
      <c r="BE1467" s="1">
        <v>3.0</v>
      </c>
      <c r="BF1467" s="1">
        <v>5.0</v>
      </c>
      <c r="BG1467" s="1">
        <v>5.0</v>
      </c>
      <c r="BH1467" s="1">
        <v>4.0</v>
      </c>
      <c r="BI1467" s="1">
        <v>5.0</v>
      </c>
      <c r="BJ1467" s="1">
        <v>5.0</v>
      </c>
      <c r="BK1467" s="1">
        <v>3.0</v>
      </c>
      <c r="BL1467" s="1">
        <v>2.0</v>
      </c>
      <c r="BM1467" s="1">
        <v>2.0</v>
      </c>
      <c r="BN1467" s="1">
        <v>3.0</v>
      </c>
      <c r="BO1467" s="1">
        <v>2.0</v>
      </c>
      <c r="BP1467" s="1">
        <v>2.0</v>
      </c>
      <c r="BQ1467" s="1">
        <v>2.0</v>
      </c>
      <c r="BR1467" s="1">
        <v>1.0</v>
      </c>
      <c r="BS1467" s="1">
        <v>3.0</v>
      </c>
      <c r="BT1467" s="1">
        <v>5.0</v>
      </c>
      <c r="BU1467" s="1">
        <v>3.0</v>
      </c>
      <c r="BV1467" s="1">
        <v>4.0</v>
      </c>
      <c r="BW1467" s="1">
        <v>5.0</v>
      </c>
      <c r="BX1467" s="1">
        <v>3.0</v>
      </c>
      <c r="BY1467" s="1">
        <v>5.0</v>
      </c>
      <c r="BZ1467" s="1">
        <v>4.0</v>
      </c>
      <c r="CA1467" s="64">
        <f t="shared" si="32"/>
        <v>247</v>
      </c>
      <c r="CB1467" s="45">
        <f t="shared" si="33"/>
        <v>32</v>
      </c>
      <c r="CC1467" s="45">
        <f t="shared" si="34"/>
        <v>30</v>
      </c>
      <c r="CD1467" s="45">
        <f t="shared" si="35"/>
        <v>16</v>
      </c>
      <c r="CE1467" s="45">
        <f t="shared" si="36"/>
        <v>29</v>
      </c>
      <c r="CF1467" s="45">
        <f t="shared" si="37"/>
        <v>32</v>
      </c>
      <c r="CG1467" s="45">
        <f t="shared" si="38"/>
        <v>21</v>
      </c>
      <c r="CH1467" s="45">
        <f t="shared" si="39"/>
        <v>33</v>
      </c>
      <c r="CI1467" s="45">
        <f t="shared" si="40"/>
        <v>0.5</v>
      </c>
      <c r="CJ1467">
        <f t="shared" si="10"/>
        <v>17</v>
      </c>
      <c r="CK1467" s="45">
        <f t="shared" si="41"/>
        <v>32</v>
      </c>
      <c r="CM1467" s="40">
        <f>VLOOKUP(CB1467,'PROMIS 57 T-Score Conversions'!Q$3:R$35,2,TRUE)</f>
        <v>43.9</v>
      </c>
      <c r="CN1467" s="44" t="str">
        <f t="shared" si="20"/>
        <v>Mild</v>
      </c>
      <c r="CO1467" s="40">
        <f>VLOOKUP(CC1467,'PROMIS 57 T-Score Conversions'!A$3:B$35,2,TRUE)</f>
        <v>68.7</v>
      </c>
      <c r="CP1467" s="39" t="str">
        <f t="shared" si="21"/>
        <v>Severe</v>
      </c>
      <c r="CQ1467" s="40">
        <f>VLOOKUP(CD1467,'PROMIS 57 T-Score Conversions'!E$3:F$35,2,TRUE)</f>
        <v>55.1</v>
      </c>
      <c r="CR1467" s="39" t="str">
        <f t="shared" si="22"/>
        <v>Mild</v>
      </c>
      <c r="CS1467" s="40">
        <f>VLOOKUP(CE1467,'PROMIS 57 T-Score Conversions'!U$3:V$35,2,TRUE)</f>
        <v>62.3</v>
      </c>
      <c r="CT1467" s="39" t="str">
        <f t="shared" si="42"/>
        <v>Moderate</v>
      </c>
      <c r="CU1467" s="40">
        <f>VLOOKUP(CF1467,'PROMIS 57 T-Score Conversions'!Y$3:Z$35,2,TRUE)</f>
        <v>62.6</v>
      </c>
      <c r="CV1467" s="39" t="str">
        <f t="shared" si="24"/>
        <v>Moderate</v>
      </c>
      <c r="CW1467" s="40">
        <f>vlookup(CG1467,'PROMIS 57 T-Score Conversions'!M$3:N$35,2,TRUE)</f>
        <v>41.1</v>
      </c>
      <c r="CX1467" s="39" t="str">
        <f t="shared" si="25"/>
        <v>Mild</v>
      </c>
      <c r="CY1467" s="40">
        <f>VLOOKup(CH1467,'PROMIS 57 T-Score Conversions'!I$3:J$35,2,TRUE)</f>
        <v>67.7</v>
      </c>
      <c r="CZ1467" s="39" t="str">
        <f t="shared" si="26"/>
        <v>Moderate</v>
      </c>
      <c r="DA1467" s="37">
        <f>VLOOKUP(CJ1467,'PROMIS 57 T-Score Conversions'!AC$3:AD$35,2,TRUE)</f>
        <v>34.75</v>
      </c>
      <c r="DB1467" s="44" t="str">
        <f t="shared" si="30"/>
        <v>Moderate</v>
      </c>
      <c r="DC1467" s="40">
        <f>VLOOKUP(CK1467,'PROMIS 57 T-Score Conversions'!AG$3:AH$35,2,TRUE)</f>
        <v>51.29</v>
      </c>
      <c r="DD1467" s="39" t="str">
        <f t="shared" si="31"/>
        <v>Normal</v>
      </c>
    </row>
    <row r="1468">
      <c r="A1468" t="b">
        <v>0</v>
      </c>
      <c r="B1468" t="b">
        <v>0</v>
      </c>
      <c r="C1468" s="20">
        <v>44372.69410934028</v>
      </c>
      <c r="D1468" s="1" t="s">
        <v>741</v>
      </c>
      <c r="E1468" s="1">
        <v>2633.0</v>
      </c>
      <c r="F1468" s="1">
        <v>2.0</v>
      </c>
      <c r="G1468" s="1">
        <v>1.0</v>
      </c>
      <c r="H1468" s="1">
        <v>2.0</v>
      </c>
      <c r="I1468" s="1">
        <v>2.0</v>
      </c>
      <c r="J1468" s="1">
        <v>1.0</v>
      </c>
      <c r="K1468" s="1">
        <v>1.0</v>
      </c>
      <c r="L1468" s="1">
        <v>1.0</v>
      </c>
      <c r="M1468" s="1">
        <v>1.0</v>
      </c>
      <c r="N1468" s="1">
        <v>4.0</v>
      </c>
      <c r="O1468" s="1">
        <v>5.0</v>
      </c>
      <c r="P1468" s="1">
        <v>4.0</v>
      </c>
      <c r="Q1468" s="1">
        <v>4.0</v>
      </c>
      <c r="R1468" s="1">
        <v>4.0</v>
      </c>
      <c r="S1468" s="1">
        <v>4.0</v>
      </c>
      <c r="T1468" s="1">
        <v>4.0</v>
      </c>
      <c r="U1468" s="1">
        <v>4.0</v>
      </c>
      <c r="V1468" s="1">
        <v>2.0</v>
      </c>
      <c r="W1468" s="1">
        <v>3.0</v>
      </c>
      <c r="X1468" s="1">
        <v>3.0</v>
      </c>
      <c r="Y1468" s="1">
        <v>2.0</v>
      </c>
      <c r="Z1468" s="1">
        <v>2.0</v>
      </c>
      <c r="AA1468" s="1">
        <v>4.0</v>
      </c>
      <c r="AB1468" s="1">
        <v>3.0</v>
      </c>
      <c r="AC1468" s="1">
        <v>2.0</v>
      </c>
      <c r="AD1468" s="1">
        <v>5.0</v>
      </c>
      <c r="AE1468" s="1">
        <v>5.0</v>
      </c>
      <c r="AF1468" s="1">
        <v>5.0</v>
      </c>
      <c r="AG1468" s="1">
        <v>5.0</v>
      </c>
      <c r="AH1468" s="1">
        <v>5.0</v>
      </c>
      <c r="AI1468" s="1">
        <v>4.0</v>
      </c>
      <c r="AJ1468" s="1">
        <v>4.0</v>
      </c>
      <c r="AK1468" s="1">
        <v>4.0</v>
      </c>
      <c r="AL1468" s="1">
        <v>5.0</v>
      </c>
      <c r="AM1468" s="1">
        <v>5.0</v>
      </c>
      <c r="AN1468" s="1">
        <v>5.0</v>
      </c>
      <c r="AO1468" s="1">
        <v>5.0</v>
      </c>
      <c r="AP1468" s="1">
        <v>4.0</v>
      </c>
      <c r="AQ1468" s="1">
        <v>4.0</v>
      </c>
      <c r="AR1468" s="1">
        <v>4.0</v>
      </c>
      <c r="AS1468" s="1">
        <v>5.0</v>
      </c>
      <c r="AT1468" s="1">
        <v>2.0</v>
      </c>
      <c r="AU1468" s="1">
        <v>3.0</v>
      </c>
      <c r="AV1468" s="1">
        <v>3.0</v>
      </c>
      <c r="AW1468" s="1">
        <v>1.0</v>
      </c>
      <c r="AX1468" s="1">
        <v>1.0</v>
      </c>
      <c r="AY1468" s="1">
        <v>2.0</v>
      </c>
      <c r="AZ1468" s="1">
        <v>2.0</v>
      </c>
      <c r="BA1468" s="1">
        <v>2.0</v>
      </c>
      <c r="BB1468" s="1">
        <v>5.0</v>
      </c>
      <c r="BC1468" s="1">
        <v>5.0</v>
      </c>
      <c r="BD1468" s="1">
        <v>4.0</v>
      </c>
      <c r="BE1468" s="1">
        <v>5.0</v>
      </c>
      <c r="BF1468" s="1">
        <v>5.0</v>
      </c>
      <c r="BG1468" s="1">
        <v>4.0</v>
      </c>
      <c r="BH1468" s="1">
        <v>5.0</v>
      </c>
      <c r="BI1468" s="1">
        <v>4.0</v>
      </c>
      <c r="BJ1468" s="1">
        <v>8.0</v>
      </c>
      <c r="BK1468" s="1">
        <v>1.0</v>
      </c>
      <c r="BL1468" s="1">
        <v>1.0</v>
      </c>
      <c r="BM1468" s="1">
        <v>2.0</v>
      </c>
      <c r="BN1468" s="1">
        <v>2.0</v>
      </c>
      <c r="BO1468" s="1">
        <v>1.0</v>
      </c>
      <c r="BP1468" s="1">
        <v>1.0</v>
      </c>
      <c r="BQ1468" s="1">
        <v>1.0</v>
      </c>
      <c r="BR1468" s="1">
        <v>2.0</v>
      </c>
      <c r="BS1468" s="1">
        <v>5.0</v>
      </c>
      <c r="BT1468" s="1">
        <v>5.0</v>
      </c>
      <c r="BU1468" s="1">
        <v>4.0</v>
      </c>
      <c r="BV1468" s="1">
        <v>5.0</v>
      </c>
      <c r="BW1468" s="1">
        <v>5.0</v>
      </c>
      <c r="BX1468" s="1">
        <v>4.0</v>
      </c>
      <c r="BY1468" s="1">
        <v>3.0</v>
      </c>
      <c r="BZ1468" s="1">
        <v>5.0</v>
      </c>
      <c r="CA1468" s="64">
        <f t="shared" si="32"/>
        <v>247</v>
      </c>
      <c r="CB1468" s="45">
        <f t="shared" si="33"/>
        <v>11</v>
      </c>
      <c r="CC1468" s="45">
        <f t="shared" si="34"/>
        <v>33</v>
      </c>
      <c r="CD1468" s="45">
        <f t="shared" si="35"/>
        <v>21</v>
      </c>
      <c r="CE1468" s="45">
        <f t="shared" si="36"/>
        <v>37</v>
      </c>
      <c r="CF1468" s="45">
        <f t="shared" si="37"/>
        <v>37</v>
      </c>
      <c r="CG1468" s="45">
        <f t="shared" si="38"/>
        <v>16</v>
      </c>
      <c r="CH1468" s="45">
        <f t="shared" si="39"/>
        <v>37</v>
      </c>
      <c r="CI1468" s="45">
        <f t="shared" si="40"/>
        <v>0.8</v>
      </c>
      <c r="CJ1468">
        <f t="shared" si="10"/>
        <v>11</v>
      </c>
      <c r="CK1468" s="45">
        <f t="shared" si="41"/>
        <v>36</v>
      </c>
      <c r="CM1468" s="40">
        <f>VLOOKUP(CB1468,'PROMIS 57 T-Score Conversions'!Q$3:R$35,2,TRUE)</f>
        <v>27.5</v>
      </c>
      <c r="CN1468" s="44" t="str">
        <f t="shared" si="20"/>
        <v>Severe</v>
      </c>
      <c r="CO1468" s="40">
        <f>VLOOKUP(CC1468,'PROMIS 57 T-Score Conversions'!A$3:B$35,2,TRUE)</f>
        <v>71.9</v>
      </c>
      <c r="CP1468" s="39" t="str">
        <f t="shared" si="21"/>
        <v>Severe</v>
      </c>
      <c r="CQ1468" s="40">
        <f>VLOOKUP(CD1468,'PROMIS 57 T-Score Conversions'!E$3:F$35,2,TRUE)</f>
        <v>59.4</v>
      </c>
      <c r="CR1468" s="39" t="str">
        <f t="shared" si="22"/>
        <v>Mild</v>
      </c>
      <c r="CS1468" s="40">
        <f>VLOOKUP(CE1468,'PROMIS 57 T-Score Conversions'!U$3:V$35,2,TRUE)</f>
        <v>71</v>
      </c>
      <c r="CT1468" s="39" t="str">
        <f t="shared" si="42"/>
        <v>Severe</v>
      </c>
      <c r="CU1468" s="40">
        <f>VLOOKUP(CF1468,'PROMIS 57 T-Score Conversions'!Y$3:Z$35,2,TRUE)</f>
        <v>69</v>
      </c>
      <c r="CV1468" s="39" t="str">
        <f t="shared" si="24"/>
        <v>Moderate</v>
      </c>
      <c r="CW1468" s="40">
        <f>vlookup(CG1468,'PROMIS 57 T-Score Conversions'!M$3:N$35,2,TRUE)</f>
        <v>36.9</v>
      </c>
      <c r="CX1468" s="39" t="str">
        <f t="shared" si="25"/>
        <v>Moderate</v>
      </c>
      <c r="CY1468" s="40">
        <f>VLOOKup(CH1468,'PROMIS 57 T-Score Conversions'!I$3:J$35,2,TRUE)</f>
        <v>71</v>
      </c>
      <c r="CZ1468" s="39" t="str">
        <f t="shared" si="26"/>
        <v>Severe</v>
      </c>
      <c r="DA1468" s="37">
        <f>VLOOKUP(CJ1468,'PROMIS 57 T-Score Conversions'!AC$3:AD$35,2,TRUE)</f>
        <v>28.9</v>
      </c>
      <c r="DB1468" s="44" t="str">
        <f t="shared" si="30"/>
        <v>Severe</v>
      </c>
      <c r="DC1468" s="40">
        <f>VLOOKUP(CK1468,'PROMIS 57 T-Score Conversions'!AG$3:AH$35,2,TRUE)</f>
        <v>56.39</v>
      </c>
      <c r="DD1468" s="39" t="str">
        <f t="shared" si="31"/>
        <v>Mild</v>
      </c>
    </row>
    <row r="1469">
      <c r="A1469" t="b">
        <v>0</v>
      </c>
      <c r="B1469" t="b">
        <v>0</v>
      </c>
      <c r="C1469" s="20">
        <v>44375.39507033565</v>
      </c>
      <c r="D1469" s="1" t="s">
        <v>214</v>
      </c>
      <c r="E1469" s="1">
        <v>2641.0</v>
      </c>
      <c r="F1469" s="1">
        <v>5.0</v>
      </c>
      <c r="G1469" s="1">
        <v>5.0</v>
      </c>
      <c r="H1469" s="1">
        <v>5.0</v>
      </c>
      <c r="I1469" s="1">
        <v>5.0</v>
      </c>
      <c r="J1469" s="1">
        <v>4.0</v>
      </c>
      <c r="K1469" s="1">
        <v>5.0</v>
      </c>
      <c r="L1469" s="1">
        <v>5.0</v>
      </c>
      <c r="M1469" s="1">
        <v>5.0</v>
      </c>
      <c r="N1469" s="1">
        <v>1.0</v>
      </c>
      <c r="O1469" s="1">
        <v>1.0</v>
      </c>
      <c r="P1469" s="1">
        <v>1.0</v>
      </c>
      <c r="Q1469" s="1">
        <v>3.0</v>
      </c>
      <c r="R1469" s="1">
        <v>1.0</v>
      </c>
      <c r="S1469" s="1">
        <v>1.0</v>
      </c>
      <c r="T1469" s="1">
        <v>1.0</v>
      </c>
      <c r="U1469" s="1">
        <v>2.0</v>
      </c>
      <c r="V1469" s="1">
        <v>1.0</v>
      </c>
      <c r="W1469" s="1">
        <v>1.0</v>
      </c>
      <c r="X1469" s="1">
        <v>1.0</v>
      </c>
      <c r="Y1469" s="1">
        <v>1.0</v>
      </c>
      <c r="Z1469" s="1">
        <v>1.0</v>
      </c>
      <c r="AA1469" s="1">
        <v>1.0</v>
      </c>
      <c r="AB1469" s="1">
        <v>1.0</v>
      </c>
      <c r="AC1469" s="1">
        <v>1.0</v>
      </c>
      <c r="AD1469" s="1">
        <v>1.0</v>
      </c>
      <c r="AE1469" s="1">
        <v>1.0</v>
      </c>
      <c r="AF1469" s="1">
        <v>2.0</v>
      </c>
      <c r="AG1469" s="1">
        <v>1.0</v>
      </c>
      <c r="AH1469" s="1">
        <v>1.0</v>
      </c>
      <c r="AI1469" s="1">
        <v>2.0</v>
      </c>
      <c r="AJ1469" s="1">
        <v>1.0</v>
      </c>
      <c r="AK1469" s="1">
        <v>1.0</v>
      </c>
      <c r="AL1469" s="1">
        <v>2.0</v>
      </c>
      <c r="AM1469" s="1">
        <v>1.0</v>
      </c>
      <c r="AN1469" s="1">
        <v>1.0</v>
      </c>
      <c r="AO1469" s="1">
        <v>1.0</v>
      </c>
      <c r="AP1469" s="1">
        <v>1.0</v>
      </c>
      <c r="AQ1469" s="1">
        <v>2.0</v>
      </c>
      <c r="AR1469" s="1">
        <v>1.0</v>
      </c>
      <c r="AS1469" s="1">
        <v>2.0</v>
      </c>
      <c r="AT1469" s="1">
        <v>4.0</v>
      </c>
      <c r="AU1469" s="1">
        <v>5.0</v>
      </c>
      <c r="AV1469" s="1">
        <v>5.0</v>
      </c>
      <c r="AW1469" s="1">
        <v>5.0</v>
      </c>
      <c r="AX1469" s="1">
        <v>4.0</v>
      </c>
      <c r="AY1469" s="1">
        <v>4.0</v>
      </c>
      <c r="AZ1469" s="1">
        <v>4.0</v>
      </c>
      <c r="BA1469" s="1">
        <v>5.0</v>
      </c>
      <c r="BB1469" s="1">
        <v>1.0</v>
      </c>
      <c r="BC1469" s="1">
        <v>1.0</v>
      </c>
      <c r="BD1469" s="1">
        <v>1.0</v>
      </c>
      <c r="BE1469" s="1">
        <v>1.0</v>
      </c>
      <c r="BF1469" s="1">
        <v>1.0</v>
      </c>
      <c r="BG1469" s="1">
        <v>1.0</v>
      </c>
      <c r="BH1469" s="1">
        <v>1.0</v>
      </c>
      <c r="BI1469" s="1">
        <v>1.0</v>
      </c>
      <c r="BJ1469" s="1">
        <v>0.0</v>
      </c>
      <c r="BK1469" s="1">
        <v>5.0</v>
      </c>
      <c r="BL1469" s="1">
        <v>5.0</v>
      </c>
      <c r="BM1469" s="1">
        <v>5.0</v>
      </c>
      <c r="BN1469" s="1">
        <v>5.0</v>
      </c>
      <c r="BO1469" s="1">
        <v>5.0</v>
      </c>
      <c r="BP1469" s="1">
        <v>5.0</v>
      </c>
      <c r="BQ1469" s="1">
        <v>5.0</v>
      </c>
      <c r="BR1469" s="1">
        <v>5.0</v>
      </c>
      <c r="BS1469" s="1">
        <v>1.0</v>
      </c>
      <c r="BT1469" s="1">
        <v>1.0</v>
      </c>
      <c r="BU1469" s="1">
        <v>1.0</v>
      </c>
      <c r="BV1469" s="1">
        <v>1.0</v>
      </c>
      <c r="BW1469" s="1">
        <v>1.0</v>
      </c>
      <c r="BX1469" s="1">
        <v>1.0</v>
      </c>
      <c r="BY1469" s="1">
        <v>1.0</v>
      </c>
      <c r="BZ1469" s="1">
        <v>1.0</v>
      </c>
      <c r="CA1469" s="64">
        <f t="shared" si="32"/>
        <v>171</v>
      </c>
      <c r="CB1469" s="45">
        <f t="shared" si="33"/>
        <v>39</v>
      </c>
      <c r="CC1469" s="45">
        <f t="shared" si="34"/>
        <v>11</v>
      </c>
      <c r="CD1469" s="45">
        <f t="shared" si="35"/>
        <v>8</v>
      </c>
      <c r="CE1469" s="45">
        <f t="shared" si="36"/>
        <v>10</v>
      </c>
      <c r="CF1469" s="45">
        <f t="shared" si="37"/>
        <v>11</v>
      </c>
      <c r="CG1469" s="45">
        <f t="shared" si="38"/>
        <v>36</v>
      </c>
      <c r="CH1469" s="45">
        <f t="shared" si="39"/>
        <v>8</v>
      </c>
      <c r="CI1469" s="45">
        <f t="shared" si="40"/>
        <v>0</v>
      </c>
      <c r="CJ1469">
        <f t="shared" si="10"/>
        <v>40</v>
      </c>
      <c r="CK1469" s="45">
        <f t="shared" si="41"/>
        <v>8</v>
      </c>
      <c r="CM1469" s="40">
        <f>VLOOKUP(CB1469,'PROMIS 57 T-Score Conversions'!Q$3:R$35,2,TRUE)</f>
        <v>53</v>
      </c>
      <c r="CN1469" s="44" t="str">
        <f t="shared" si="20"/>
        <v>Normal</v>
      </c>
      <c r="CO1469" s="40">
        <f>VLOOKUP(CC1469,'PROMIS 57 T-Score Conversions'!A$3:B$35,2,TRUE)</f>
        <v>47.8</v>
      </c>
      <c r="CP1469" s="39" t="str">
        <f t="shared" si="21"/>
        <v>Normal</v>
      </c>
      <c r="CQ1469" s="40">
        <f>VLOOKUP(CD1469,'PROMIS 57 T-Score Conversions'!E$3:F$35,2,TRUE)</f>
        <v>38.2</v>
      </c>
      <c r="CR1469" s="39" t="str">
        <f t="shared" si="22"/>
        <v>Normal</v>
      </c>
      <c r="CS1469" s="40">
        <f>VLOOKUP(CE1469,'PROMIS 57 T-Score Conversions'!U$3:V$35,2,TRUE)</f>
        <v>41</v>
      </c>
      <c r="CT1469" s="39" t="str">
        <f t="shared" si="42"/>
        <v>Normal</v>
      </c>
      <c r="CU1469" s="40">
        <f>VLOOKUP(CF1469,'PROMIS 57 T-Score Conversions'!Y$3:Z$35,2,TRUE)</f>
        <v>38</v>
      </c>
      <c r="CV1469" s="39" t="str">
        <f t="shared" si="24"/>
        <v>Normal</v>
      </c>
      <c r="CW1469" s="40">
        <f>vlookup(CG1469,'PROMIS 57 T-Score Conversions'!M$3:N$35,2,TRUE)</f>
        <v>55.7</v>
      </c>
      <c r="CX1469" s="39" t="str">
        <f t="shared" si="25"/>
        <v>Normal</v>
      </c>
      <c r="CY1469" s="40">
        <f>VLOOKup(CH1469,'PROMIS 57 T-Score Conversions'!I$3:J$35,2,TRUE)</f>
        <v>40.7</v>
      </c>
      <c r="CZ1469" s="39" t="str">
        <f t="shared" si="26"/>
        <v>Normal</v>
      </c>
      <c r="DA1469" s="37">
        <f>VLOOKUP(CJ1469,'PROMIS 57 T-Score Conversions'!AC$3:AD$35,2,TRUE)</f>
        <v>63.48</v>
      </c>
      <c r="DB1469" s="44" t="str">
        <f t="shared" si="30"/>
        <v>Normal</v>
      </c>
      <c r="DC1469" s="40">
        <f>VLOOKUP(CK1469,'PROMIS 57 T-Score Conversions'!AG$3:AH$35,2,TRUE)</f>
        <v>23.27</v>
      </c>
      <c r="DD1469" s="39" t="str">
        <f t="shared" si="31"/>
        <v>Normal</v>
      </c>
    </row>
    <row r="1470">
      <c r="A1470" t="b">
        <v>0</v>
      </c>
      <c r="B1470" t="b">
        <v>0</v>
      </c>
      <c r="C1470" s="20">
        <v>44375.59559353009</v>
      </c>
      <c r="D1470" s="1" t="s">
        <v>742</v>
      </c>
      <c r="E1470" s="1">
        <v>2638.0</v>
      </c>
      <c r="F1470" s="1">
        <v>2.0</v>
      </c>
      <c r="G1470" s="1">
        <v>3.0</v>
      </c>
      <c r="H1470" s="1">
        <v>5.0</v>
      </c>
      <c r="I1470" s="1">
        <v>3.0</v>
      </c>
      <c r="J1470" s="1">
        <v>2.0</v>
      </c>
      <c r="K1470" s="1">
        <v>3.0</v>
      </c>
      <c r="L1470" s="1">
        <v>5.0</v>
      </c>
      <c r="M1470" s="1">
        <v>5.0</v>
      </c>
      <c r="N1470" s="1">
        <v>3.0</v>
      </c>
      <c r="O1470" s="1">
        <v>4.0</v>
      </c>
      <c r="P1470" s="1">
        <v>1.0</v>
      </c>
      <c r="Q1470" s="1">
        <v>2.0</v>
      </c>
      <c r="R1470" s="1">
        <v>2.0</v>
      </c>
      <c r="S1470" s="1">
        <v>2.0</v>
      </c>
      <c r="T1470" s="1">
        <v>4.0</v>
      </c>
      <c r="U1470" s="1">
        <v>3.0</v>
      </c>
      <c r="V1470" s="1">
        <v>4.0</v>
      </c>
      <c r="W1470" s="1">
        <v>4.0</v>
      </c>
      <c r="X1470" s="1">
        <v>4.0</v>
      </c>
      <c r="Y1470" s="1">
        <v>4.0</v>
      </c>
      <c r="Z1470" s="1">
        <v>3.0</v>
      </c>
      <c r="AA1470" s="1">
        <v>3.0</v>
      </c>
      <c r="AB1470" s="1">
        <v>2.0</v>
      </c>
      <c r="AC1470" s="1">
        <v>2.0</v>
      </c>
      <c r="AD1470" s="1">
        <v>3.0</v>
      </c>
      <c r="AE1470" s="1">
        <v>3.0</v>
      </c>
      <c r="AF1470" s="1">
        <v>3.0</v>
      </c>
      <c r="AG1470" s="1">
        <v>3.0</v>
      </c>
      <c r="AH1470" s="1">
        <v>5.0</v>
      </c>
      <c r="AI1470" s="1">
        <v>4.0</v>
      </c>
      <c r="AJ1470" s="1">
        <v>1.0</v>
      </c>
      <c r="AK1470" s="1">
        <v>3.0</v>
      </c>
      <c r="AL1470" s="1">
        <v>1.0</v>
      </c>
      <c r="AM1470" s="1">
        <v>1.0</v>
      </c>
      <c r="AN1470" s="1">
        <v>1.0</v>
      </c>
      <c r="AO1470" s="1">
        <v>1.0</v>
      </c>
      <c r="AP1470" s="1">
        <v>1.0</v>
      </c>
      <c r="AQ1470" s="1">
        <v>1.0</v>
      </c>
      <c r="AR1470" s="1">
        <v>1.0</v>
      </c>
      <c r="AS1470" s="1">
        <v>1.0</v>
      </c>
      <c r="AT1470" s="1">
        <v>5.0</v>
      </c>
      <c r="AU1470" s="1">
        <v>4.0</v>
      </c>
      <c r="AV1470" s="1">
        <v>1.0</v>
      </c>
      <c r="AW1470" s="1">
        <v>3.0</v>
      </c>
      <c r="AX1470" s="1">
        <v>3.0</v>
      </c>
      <c r="AY1470" s="1">
        <v>2.0</v>
      </c>
      <c r="AZ1470" s="1">
        <v>2.0</v>
      </c>
      <c r="BA1470" s="1">
        <v>1.0</v>
      </c>
      <c r="BB1470" s="1">
        <v>3.0</v>
      </c>
      <c r="BC1470" s="1">
        <v>3.0</v>
      </c>
      <c r="BD1470" s="1">
        <v>3.0</v>
      </c>
      <c r="BE1470" s="1">
        <v>5.0</v>
      </c>
      <c r="BF1470" s="1">
        <v>5.0</v>
      </c>
      <c r="BG1470" s="1">
        <v>5.0</v>
      </c>
      <c r="BH1470" s="1">
        <v>5.0</v>
      </c>
      <c r="BI1470" s="1">
        <v>5.0</v>
      </c>
      <c r="BJ1470" s="1">
        <v>8.0</v>
      </c>
      <c r="BK1470" s="1">
        <v>3.0</v>
      </c>
      <c r="BL1470" s="1">
        <v>3.0</v>
      </c>
      <c r="BM1470" s="1">
        <v>2.0</v>
      </c>
      <c r="BN1470" s="1">
        <v>2.0</v>
      </c>
      <c r="BO1470" s="1">
        <v>2.0</v>
      </c>
      <c r="BP1470" s="1">
        <v>3.0</v>
      </c>
      <c r="BQ1470" s="1">
        <v>2.0</v>
      </c>
      <c r="BR1470" s="1">
        <v>2.0</v>
      </c>
      <c r="BS1470" s="1">
        <v>4.0</v>
      </c>
      <c r="BT1470" s="1">
        <v>5.0</v>
      </c>
      <c r="BU1470" s="1">
        <v>5.0</v>
      </c>
      <c r="BV1470" s="1">
        <v>5.0</v>
      </c>
      <c r="BW1470" s="1">
        <v>5.0</v>
      </c>
      <c r="BX1470" s="1">
        <v>5.0</v>
      </c>
      <c r="BY1470" s="1">
        <v>5.0</v>
      </c>
      <c r="BZ1470" s="1">
        <v>4.0</v>
      </c>
      <c r="CA1470" s="64">
        <f t="shared" si="32"/>
        <v>228</v>
      </c>
      <c r="CB1470" s="45">
        <f t="shared" si="33"/>
        <v>28</v>
      </c>
      <c r="CC1470" s="45">
        <f t="shared" si="34"/>
        <v>21</v>
      </c>
      <c r="CD1470" s="45">
        <f t="shared" si="35"/>
        <v>26</v>
      </c>
      <c r="CE1470" s="45">
        <f t="shared" si="36"/>
        <v>25</v>
      </c>
      <c r="CF1470" s="45">
        <f t="shared" si="37"/>
        <v>8</v>
      </c>
      <c r="CG1470" s="45">
        <f t="shared" si="38"/>
        <v>21</v>
      </c>
      <c r="CH1470" s="45">
        <f t="shared" si="39"/>
        <v>34</v>
      </c>
      <c r="CI1470" s="45">
        <f t="shared" si="40"/>
        <v>0.8</v>
      </c>
      <c r="CJ1470">
        <f t="shared" si="10"/>
        <v>19</v>
      </c>
      <c r="CK1470" s="45">
        <f t="shared" si="41"/>
        <v>38</v>
      </c>
      <c r="CM1470" s="40">
        <f>VLOOKUP(CB1470,'PROMIS 57 T-Score Conversions'!Q$3:R$35,2,TRUE)</f>
        <v>40.8</v>
      </c>
      <c r="CN1470" s="44" t="str">
        <f t="shared" si="20"/>
        <v>Mild</v>
      </c>
      <c r="CO1470" s="40">
        <f>VLOOKUP(CC1470,'PROMIS 57 T-Score Conversions'!A$3:B$35,2,TRUE)</f>
        <v>59.4</v>
      </c>
      <c r="CP1470" s="39" t="str">
        <f t="shared" si="21"/>
        <v>Moderate</v>
      </c>
      <c r="CQ1470" s="40">
        <f>VLOOKUP(CD1470,'PROMIS 57 T-Score Conversions'!E$3:F$35,2,TRUE)</f>
        <v>63.9</v>
      </c>
      <c r="CR1470" s="39" t="str">
        <f t="shared" si="22"/>
        <v>Moderate</v>
      </c>
      <c r="CS1470" s="40">
        <f>VLOOKUP(CE1470,'PROMIS 57 T-Score Conversions'!U$3:V$35,2,TRUE)</f>
        <v>58.5</v>
      </c>
      <c r="CT1470" s="39" t="str">
        <f t="shared" si="42"/>
        <v>Mild</v>
      </c>
      <c r="CU1470" s="40">
        <f>VLOOKUP(CF1470,'PROMIS 57 T-Score Conversions'!Y$3:Z$35,2,TRUE)</f>
        <v>28.9</v>
      </c>
      <c r="CV1470" s="39" t="str">
        <f t="shared" si="24"/>
        <v>Normal</v>
      </c>
      <c r="CW1470" s="40">
        <f>vlookup(CG1470,'PROMIS 57 T-Score Conversions'!M$3:N$35,2,TRUE)</f>
        <v>41.1</v>
      </c>
      <c r="CX1470" s="39" t="str">
        <f t="shared" si="25"/>
        <v>Mild</v>
      </c>
      <c r="CY1470" s="40">
        <f>VLOOKup(CH1470,'PROMIS 57 T-Score Conversions'!I$3:J$35,2,TRUE)</f>
        <v>68.4</v>
      </c>
      <c r="CZ1470" s="39" t="str">
        <f t="shared" si="26"/>
        <v>Moderate</v>
      </c>
      <c r="DA1470" s="37">
        <f>VLOOKUP(CJ1470,'PROMIS 57 T-Score Conversions'!AC$3:AD$35,2,TRUE)</f>
        <v>36.36</v>
      </c>
      <c r="DB1470" s="44" t="str">
        <f t="shared" si="30"/>
        <v>Moderate</v>
      </c>
      <c r="DC1470" s="40">
        <f>VLOOKUP(CK1470,'PROMIS 57 T-Score Conversions'!AG$3:AH$35,2,TRUE)</f>
        <v>59.95</v>
      </c>
      <c r="DD1470" s="39" t="str">
        <f t="shared" si="31"/>
        <v>Mild</v>
      </c>
    </row>
    <row r="1471">
      <c r="A1471" t="b">
        <v>0</v>
      </c>
      <c r="B1471" t="b">
        <v>0</v>
      </c>
      <c r="C1471" s="20">
        <v>44376.57511200232</v>
      </c>
      <c r="D1471" s="1" t="s">
        <v>469</v>
      </c>
      <c r="E1471" s="1">
        <v>2292.0</v>
      </c>
      <c r="F1471" s="1">
        <v>5.0</v>
      </c>
      <c r="G1471" s="1">
        <v>4.0</v>
      </c>
      <c r="H1471" s="1">
        <v>5.0</v>
      </c>
      <c r="I1471" s="1">
        <v>4.0</v>
      </c>
      <c r="J1471" s="1">
        <v>4.0</v>
      </c>
      <c r="K1471" s="1">
        <v>4.0</v>
      </c>
      <c r="L1471" s="1">
        <v>5.0</v>
      </c>
      <c r="M1471" s="1">
        <v>5.0</v>
      </c>
      <c r="N1471" s="1">
        <v>1.0</v>
      </c>
      <c r="O1471" s="1">
        <v>2.0</v>
      </c>
      <c r="P1471" s="1">
        <v>3.0</v>
      </c>
      <c r="Q1471" s="1">
        <v>2.0</v>
      </c>
      <c r="R1471" s="1">
        <v>1.0</v>
      </c>
      <c r="S1471" s="1">
        <v>2.0</v>
      </c>
      <c r="T1471" s="1">
        <v>2.0</v>
      </c>
      <c r="U1471" s="1">
        <v>3.0</v>
      </c>
      <c r="V1471" s="1">
        <v>1.0</v>
      </c>
      <c r="W1471" s="1">
        <v>1.0</v>
      </c>
      <c r="X1471" s="1">
        <v>1.0</v>
      </c>
      <c r="Y1471" s="1">
        <v>1.0</v>
      </c>
      <c r="Z1471" s="1">
        <v>1.0</v>
      </c>
      <c r="AA1471" s="1">
        <v>1.0</v>
      </c>
      <c r="AB1471" s="1">
        <v>1.0</v>
      </c>
      <c r="AC1471" s="1">
        <v>1.0</v>
      </c>
      <c r="AD1471" s="1">
        <v>4.0</v>
      </c>
      <c r="AE1471" s="1">
        <v>5.0</v>
      </c>
      <c r="AF1471" s="1">
        <v>5.0</v>
      </c>
      <c r="AG1471" s="1">
        <v>4.0</v>
      </c>
      <c r="AH1471" s="1">
        <v>4.0</v>
      </c>
      <c r="AI1471" s="1">
        <v>4.0</v>
      </c>
      <c r="AJ1471" s="1">
        <v>4.0</v>
      </c>
      <c r="AK1471" s="1">
        <v>4.0</v>
      </c>
      <c r="AL1471" s="1">
        <v>4.0</v>
      </c>
      <c r="AM1471" s="1">
        <v>5.0</v>
      </c>
      <c r="AN1471" s="1">
        <v>4.0</v>
      </c>
      <c r="AO1471" s="1">
        <v>3.0</v>
      </c>
      <c r="AP1471" s="1">
        <v>4.0</v>
      </c>
      <c r="AQ1471" s="1">
        <v>2.0</v>
      </c>
      <c r="AR1471" s="1">
        <v>2.0</v>
      </c>
      <c r="AS1471" s="1">
        <v>4.0</v>
      </c>
      <c r="AT1471" s="1">
        <v>3.0</v>
      </c>
      <c r="AU1471" s="1">
        <v>5.0</v>
      </c>
      <c r="AV1471" s="1">
        <v>3.0</v>
      </c>
      <c r="AW1471" s="1">
        <v>4.0</v>
      </c>
      <c r="AX1471" s="1">
        <v>4.0</v>
      </c>
      <c r="AY1471" s="1">
        <v>4.0</v>
      </c>
      <c r="AZ1471" s="1">
        <v>5.0</v>
      </c>
      <c r="BA1471" s="1">
        <v>3.0</v>
      </c>
      <c r="BB1471" s="1">
        <v>2.0</v>
      </c>
      <c r="BC1471" s="1">
        <v>2.0</v>
      </c>
      <c r="BD1471" s="1">
        <v>2.0</v>
      </c>
      <c r="BE1471" s="1">
        <v>2.0</v>
      </c>
      <c r="BF1471" s="1">
        <v>3.0</v>
      </c>
      <c r="BG1471" s="1">
        <v>3.0</v>
      </c>
      <c r="BH1471" s="1">
        <v>3.0</v>
      </c>
      <c r="BI1471" s="1">
        <v>2.0</v>
      </c>
      <c r="BJ1471" s="1">
        <v>4.0</v>
      </c>
      <c r="BK1471" s="1">
        <v>2.0</v>
      </c>
      <c r="BL1471" s="1">
        <v>2.0</v>
      </c>
      <c r="BM1471" s="1">
        <v>2.0</v>
      </c>
      <c r="BN1471" s="1">
        <v>2.0</v>
      </c>
      <c r="BO1471" s="1">
        <v>2.0</v>
      </c>
      <c r="BP1471" s="1">
        <v>2.0</v>
      </c>
      <c r="BQ1471" s="1">
        <v>2.0</v>
      </c>
      <c r="BR1471" s="1">
        <v>2.0</v>
      </c>
      <c r="BS1471" s="1">
        <v>5.0</v>
      </c>
      <c r="BT1471" s="1">
        <v>5.0</v>
      </c>
      <c r="BU1471" s="1">
        <v>4.0</v>
      </c>
      <c r="BV1471" s="1">
        <v>4.0</v>
      </c>
      <c r="BW1471" s="1">
        <v>3.0</v>
      </c>
      <c r="BX1471" s="1">
        <v>4.0</v>
      </c>
      <c r="BY1471" s="1">
        <v>3.0</v>
      </c>
      <c r="BZ1471" s="1">
        <v>4.0</v>
      </c>
      <c r="CA1471" s="64">
        <f t="shared" si="32"/>
        <v>224</v>
      </c>
      <c r="CB1471" s="45">
        <f t="shared" si="33"/>
        <v>36</v>
      </c>
      <c r="CC1471" s="45">
        <f t="shared" si="34"/>
        <v>16</v>
      </c>
      <c r="CD1471" s="45">
        <f t="shared" si="35"/>
        <v>8</v>
      </c>
      <c r="CE1471" s="45">
        <f t="shared" si="36"/>
        <v>34</v>
      </c>
      <c r="CF1471" s="45">
        <f t="shared" si="37"/>
        <v>28</v>
      </c>
      <c r="CG1471" s="45">
        <f t="shared" si="38"/>
        <v>31</v>
      </c>
      <c r="CH1471" s="45">
        <f t="shared" si="39"/>
        <v>19</v>
      </c>
      <c r="CI1471" s="45">
        <f t="shared" si="40"/>
        <v>0.4</v>
      </c>
      <c r="CJ1471">
        <f t="shared" si="10"/>
        <v>16</v>
      </c>
      <c r="CK1471" s="45">
        <f t="shared" si="41"/>
        <v>32</v>
      </c>
      <c r="CM1471" s="40">
        <f>VLOOKUP(CB1471,'PROMIS 57 T-Score Conversions'!Q$3:R$35,2,TRUE)</f>
        <v>47.8</v>
      </c>
      <c r="CN1471" s="44" t="str">
        <f t="shared" si="20"/>
        <v>Normal</v>
      </c>
      <c r="CO1471" s="40">
        <f>VLOOKUP(CC1471,'PROMIS 57 T-Score Conversions'!A$3:B$35,2,TRUE)</f>
        <v>54.3</v>
      </c>
      <c r="CP1471" s="39" t="str">
        <f t="shared" si="21"/>
        <v>Mild</v>
      </c>
      <c r="CQ1471" s="40">
        <f>VLOOKUP(CD1471,'PROMIS 57 T-Score Conversions'!E$3:F$35,2,TRUE)</f>
        <v>38.2</v>
      </c>
      <c r="CR1471" s="39" t="str">
        <f t="shared" si="22"/>
        <v>Normal</v>
      </c>
      <c r="CS1471" s="40">
        <f>VLOOKUP(CE1471,'PROMIS 57 T-Score Conversions'!U$3:V$35,2,TRUE)</f>
        <v>67.5</v>
      </c>
      <c r="CT1471" s="39" t="str">
        <f t="shared" si="42"/>
        <v>Moderate</v>
      </c>
      <c r="CU1471" s="40">
        <f>VLOOKUP(CF1471,'PROMIS 57 T-Score Conversions'!Y$3:Z$35,2,TRUE)</f>
        <v>58.3</v>
      </c>
      <c r="CV1471" s="39" t="str">
        <f t="shared" si="24"/>
        <v>Mild</v>
      </c>
      <c r="CW1471" s="40">
        <f>vlookup(CG1471,'PROMIS 57 T-Score Conversions'!M$3:N$35,2,TRUE)</f>
        <v>50.8</v>
      </c>
      <c r="CX1471" s="39" t="str">
        <f t="shared" si="25"/>
        <v>Normal</v>
      </c>
      <c r="CY1471" s="40">
        <f>VLOOKup(CH1471,'PROMIS 57 T-Score Conversions'!I$3:J$35,2,TRUE)</f>
        <v>58.1</v>
      </c>
      <c r="CZ1471" s="39" t="str">
        <f t="shared" si="26"/>
        <v>Mild</v>
      </c>
      <c r="DA1471" s="37">
        <f>VLOOKUP(CJ1471,'PROMIS 57 T-Score Conversions'!AC$3:AD$35,2,TRUE)</f>
        <v>33.92</v>
      </c>
      <c r="DB1471" s="44" t="str">
        <f t="shared" si="30"/>
        <v>Moderate</v>
      </c>
      <c r="DC1471" s="40">
        <f>VLOOKUP(CK1471,'PROMIS 57 T-Score Conversions'!AG$3:AH$35,2,TRUE)</f>
        <v>51.29</v>
      </c>
      <c r="DD1471" s="39" t="str">
        <f t="shared" si="31"/>
        <v>Normal</v>
      </c>
    </row>
    <row r="1472">
      <c r="A1472" t="b">
        <v>0</v>
      </c>
      <c r="B1472" t="b">
        <v>0</v>
      </c>
      <c r="C1472" s="20">
        <v>44376.59570952546</v>
      </c>
      <c r="D1472" s="1" t="s">
        <v>381</v>
      </c>
      <c r="E1472" s="1">
        <v>2185.0</v>
      </c>
      <c r="F1472" s="1">
        <v>4.0</v>
      </c>
      <c r="G1472" s="1">
        <v>3.0</v>
      </c>
      <c r="H1472" s="1">
        <v>4.0</v>
      </c>
      <c r="I1472" s="1">
        <v>4.0</v>
      </c>
      <c r="J1472" s="1">
        <v>3.0</v>
      </c>
      <c r="K1472" s="1">
        <v>4.0</v>
      </c>
      <c r="L1472" s="1">
        <v>3.0</v>
      </c>
      <c r="M1472" s="1">
        <v>3.0</v>
      </c>
      <c r="N1472" s="1">
        <v>1.0</v>
      </c>
      <c r="O1472" s="1">
        <v>2.0</v>
      </c>
      <c r="P1472" s="1">
        <v>2.0</v>
      </c>
      <c r="Q1472" s="1">
        <v>1.0</v>
      </c>
      <c r="R1472" s="1">
        <v>1.0</v>
      </c>
      <c r="S1472" s="1">
        <v>2.0</v>
      </c>
      <c r="T1472" s="1">
        <v>2.0</v>
      </c>
      <c r="U1472" s="1">
        <v>2.0</v>
      </c>
      <c r="V1472" s="1">
        <v>1.0</v>
      </c>
      <c r="W1472" s="1">
        <v>1.0</v>
      </c>
      <c r="X1472" s="1">
        <v>1.0</v>
      </c>
      <c r="Y1472" s="1">
        <v>1.0</v>
      </c>
      <c r="Z1472" s="1">
        <v>1.0</v>
      </c>
      <c r="AA1472" s="1">
        <v>2.0</v>
      </c>
      <c r="AB1472" s="1">
        <v>1.0</v>
      </c>
      <c r="AC1472" s="1">
        <v>1.0</v>
      </c>
      <c r="AD1472" s="1">
        <v>2.0</v>
      </c>
      <c r="AE1472" s="1">
        <v>2.0</v>
      </c>
      <c r="AF1472" s="1">
        <v>2.0</v>
      </c>
      <c r="AG1472" s="1">
        <v>2.0</v>
      </c>
      <c r="AH1472" s="1">
        <v>2.0</v>
      </c>
      <c r="AI1472" s="1">
        <v>2.0</v>
      </c>
      <c r="AJ1472" s="1">
        <v>2.0</v>
      </c>
      <c r="AK1472" s="1">
        <v>2.0</v>
      </c>
      <c r="AL1472" s="1">
        <v>4.0</v>
      </c>
      <c r="AM1472" s="1">
        <v>4.0</v>
      </c>
      <c r="AN1472" s="1">
        <v>4.0</v>
      </c>
      <c r="AO1472" s="1">
        <v>4.0</v>
      </c>
      <c r="AP1472" s="1">
        <v>4.0</v>
      </c>
      <c r="AQ1472" s="1">
        <v>4.0</v>
      </c>
      <c r="AR1472" s="1">
        <v>3.0</v>
      </c>
      <c r="AS1472" s="1">
        <v>4.0</v>
      </c>
      <c r="AT1472" s="1">
        <v>2.0</v>
      </c>
      <c r="AU1472" s="1">
        <v>2.0</v>
      </c>
      <c r="AV1472" s="1">
        <v>3.0</v>
      </c>
      <c r="AW1472" s="1">
        <v>2.0</v>
      </c>
      <c r="AX1472" s="1">
        <v>2.0</v>
      </c>
      <c r="AY1472" s="1">
        <v>2.0</v>
      </c>
      <c r="AZ1472" s="1">
        <v>2.0</v>
      </c>
      <c r="BA1472" s="1">
        <v>3.0</v>
      </c>
      <c r="BB1472" s="1">
        <v>3.0</v>
      </c>
      <c r="BC1472" s="1">
        <v>3.0</v>
      </c>
      <c r="BD1472" s="1">
        <v>3.0</v>
      </c>
      <c r="BE1472" s="1">
        <v>3.0</v>
      </c>
      <c r="BF1472" s="1">
        <v>3.0</v>
      </c>
      <c r="BG1472" s="1">
        <v>3.0</v>
      </c>
      <c r="BH1472" s="1">
        <v>3.0</v>
      </c>
      <c r="BI1472" s="1">
        <v>3.0</v>
      </c>
      <c r="BJ1472" s="1">
        <v>6.0</v>
      </c>
      <c r="BK1472" s="1">
        <v>3.0</v>
      </c>
      <c r="BL1472" s="1">
        <v>3.0</v>
      </c>
      <c r="BM1472" s="1">
        <v>3.0</v>
      </c>
      <c r="BN1472" s="1">
        <v>3.0</v>
      </c>
      <c r="BO1472" s="1">
        <v>3.0</v>
      </c>
      <c r="BP1472" s="1">
        <v>3.0</v>
      </c>
      <c r="BQ1472" s="1">
        <v>3.0</v>
      </c>
      <c r="BR1472" s="1">
        <v>3.0</v>
      </c>
      <c r="BS1472" s="1">
        <v>4.0</v>
      </c>
      <c r="BT1472" s="1">
        <v>4.0</v>
      </c>
      <c r="BU1472" s="1">
        <v>4.0</v>
      </c>
      <c r="BV1472" s="1">
        <v>4.0</v>
      </c>
      <c r="BW1472" s="1">
        <v>4.0</v>
      </c>
      <c r="BX1472" s="1">
        <v>4.0</v>
      </c>
      <c r="BY1472" s="1">
        <v>4.0</v>
      </c>
      <c r="BZ1472" s="1">
        <v>4.0</v>
      </c>
      <c r="CA1472" s="64">
        <f t="shared" si="32"/>
        <v>201</v>
      </c>
      <c r="CB1472" s="45">
        <f t="shared" si="33"/>
        <v>28</v>
      </c>
      <c r="CC1472" s="45">
        <f t="shared" si="34"/>
        <v>13</v>
      </c>
      <c r="CD1472" s="45">
        <f t="shared" si="35"/>
        <v>9</v>
      </c>
      <c r="CE1472" s="45">
        <f t="shared" si="36"/>
        <v>16</v>
      </c>
      <c r="CF1472" s="45">
        <f t="shared" si="37"/>
        <v>31</v>
      </c>
      <c r="CG1472" s="45">
        <f t="shared" si="38"/>
        <v>18</v>
      </c>
      <c r="CH1472" s="45">
        <f t="shared" si="39"/>
        <v>24</v>
      </c>
      <c r="CI1472" s="45">
        <f t="shared" si="40"/>
        <v>0.6</v>
      </c>
      <c r="CJ1472">
        <f t="shared" si="10"/>
        <v>24</v>
      </c>
      <c r="CK1472" s="45">
        <f t="shared" si="41"/>
        <v>32</v>
      </c>
      <c r="CM1472" s="40">
        <f>VLOOKUP(CB1472,'PROMIS 57 T-Score Conversions'!Q$3:R$35,2,TRUE)</f>
        <v>40.8</v>
      </c>
      <c r="CN1472" s="44" t="str">
        <f t="shared" si="20"/>
        <v>Mild</v>
      </c>
      <c r="CO1472" s="40">
        <f>VLOOKUP(CC1472,'PROMIS 57 T-Score Conversions'!A$3:B$35,2,TRUE)</f>
        <v>50.8</v>
      </c>
      <c r="CP1472" s="39" t="str">
        <f t="shared" si="21"/>
        <v>Mild</v>
      </c>
      <c r="CQ1472" s="40">
        <f>VLOOKUP(CD1472,'PROMIS 57 T-Score Conversions'!E$3:F$35,2,TRUE)</f>
        <v>44.7</v>
      </c>
      <c r="CR1472" s="39" t="str">
        <f t="shared" si="22"/>
        <v>Normal</v>
      </c>
      <c r="CS1472" s="40">
        <f>VLOOKUP(CE1472,'PROMIS 57 T-Score Conversions'!U$3:V$35,2,TRUE)</f>
        <v>49.2</v>
      </c>
      <c r="CT1472" s="39" t="str">
        <f t="shared" si="42"/>
        <v>Normal</v>
      </c>
      <c r="CU1472" s="40">
        <f>VLOOKUP(CF1472,'PROMIS 57 T-Score Conversions'!Y$3:Z$35,2,TRUE)</f>
        <v>61.5</v>
      </c>
      <c r="CV1472" s="39" t="str">
        <f t="shared" si="24"/>
        <v>Moderate</v>
      </c>
      <c r="CW1472" s="40">
        <f>vlookup(CG1472,'PROMIS 57 T-Score Conversions'!M$3:N$35,2,TRUE)</f>
        <v>38.5</v>
      </c>
      <c r="CX1472" s="39" t="str">
        <f t="shared" si="25"/>
        <v>Moderate</v>
      </c>
      <c r="CY1472" s="40">
        <f>VLOOKup(CH1472,'PROMIS 57 T-Score Conversions'!I$3:J$35,2,TRUE)</f>
        <v>61.5</v>
      </c>
      <c r="CZ1472" s="39" t="str">
        <f t="shared" si="26"/>
        <v>Moderate</v>
      </c>
      <c r="DA1472" s="37">
        <f>VLOOKUP(CJ1472,'PROMIS 57 T-Score Conversions'!AC$3:AD$35,2,TRUE)</f>
        <v>40.29</v>
      </c>
      <c r="DB1472" s="44" t="str">
        <f t="shared" si="30"/>
        <v>Mild</v>
      </c>
      <c r="DC1472" s="40">
        <f>VLOOKUP(CK1472,'PROMIS 57 T-Score Conversions'!AG$3:AH$35,2,TRUE)</f>
        <v>51.29</v>
      </c>
      <c r="DD1472" s="39" t="str">
        <f t="shared" si="31"/>
        <v>Normal</v>
      </c>
    </row>
    <row r="1473">
      <c r="A1473" t="b">
        <v>0</v>
      </c>
      <c r="B1473" t="b">
        <v>0</v>
      </c>
      <c r="C1473" s="20">
        <v>44377.50221305556</v>
      </c>
      <c r="D1473" s="1" t="s">
        <v>160</v>
      </c>
      <c r="E1473" s="1">
        <v>1583.0</v>
      </c>
      <c r="F1473" s="1">
        <v>3.0</v>
      </c>
      <c r="G1473" s="1">
        <v>5.0</v>
      </c>
      <c r="H1473" s="1">
        <v>5.0</v>
      </c>
      <c r="I1473" s="1">
        <v>5.0</v>
      </c>
      <c r="J1473" s="1">
        <v>3.0</v>
      </c>
      <c r="K1473" s="1">
        <v>3.0</v>
      </c>
      <c r="L1473" s="1">
        <v>5.0</v>
      </c>
      <c r="M1473" s="1">
        <v>3.0</v>
      </c>
      <c r="N1473" s="1">
        <v>1.0</v>
      </c>
      <c r="O1473" s="1">
        <v>1.0</v>
      </c>
      <c r="P1473" s="1">
        <v>1.0</v>
      </c>
      <c r="Q1473" s="1">
        <v>1.0</v>
      </c>
      <c r="R1473" s="1">
        <v>2.0</v>
      </c>
      <c r="S1473" s="1">
        <v>1.0</v>
      </c>
      <c r="T1473" s="1">
        <v>2.0</v>
      </c>
      <c r="U1473" s="1">
        <v>4.0</v>
      </c>
      <c r="V1473" s="1">
        <v>2.0</v>
      </c>
      <c r="W1473" s="1">
        <v>2.0</v>
      </c>
      <c r="X1473" s="1">
        <v>2.0</v>
      </c>
      <c r="Y1473" s="1">
        <v>1.0</v>
      </c>
      <c r="Z1473" s="1">
        <v>3.0</v>
      </c>
      <c r="AA1473" s="1">
        <v>1.0</v>
      </c>
      <c r="AB1473" s="1">
        <v>1.0</v>
      </c>
      <c r="AC1473" s="1">
        <v>1.0</v>
      </c>
      <c r="AD1473" s="1">
        <v>3.0</v>
      </c>
      <c r="AE1473" s="1">
        <v>4.0</v>
      </c>
      <c r="AF1473" s="1">
        <v>4.0</v>
      </c>
      <c r="AG1473" s="1">
        <v>4.0</v>
      </c>
      <c r="AH1473" s="1">
        <v>4.0</v>
      </c>
      <c r="AI1473" s="1">
        <v>4.0</v>
      </c>
      <c r="AJ1473" s="1">
        <v>4.0</v>
      </c>
      <c r="AK1473" s="1">
        <v>4.0</v>
      </c>
      <c r="AL1473" s="1">
        <v>4.0</v>
      </c>
      <c r="AM1473" s="1">
        <v>4.0</v>
      </c>
      <c r="AN1473" s="1">
        <v>4.0</v>
      </c>
      <c r="AO1473" s="1">
        <v>4.0</v>
      </c>
      <c r="AP1473" s="1">
        <v>4.0</v>
      </c>
      <c r="AQ1473" s="1">
        <v>4.0</v>
      </c>
      <c r="AR1473" s="1">
        <v>4.0</v>
      </c>
      <c r="AS1473" s="1">
        <v>5.0</v>
      </c>
      <c r="AT1473" s="1">
        <v>2.0</v>
      </c>
      <c r="AU1473" s="1">
        <v>5.0</v>
      </c>
      <c r="AV1473" s="1">
        <v>2.0</v>
      </c>
      <c r="AW1473" s="1">
        <v>3.0</v>
      </c>
      <c r="AX1473" s="1">
        <v>2.0</v>
      </c>
      <c r="AY1473" s="1">
        <v>2.0</v>
      </c>
      <c r="AZ1473" s="1">
        <v>4.0</v>
      </c>
      <c r="BA1473" s="1">
        <v>1.0</v>
      </c>
      <c r="BB1473" s="1">
        <v>4.0</v>
      </c>
      <c r="BC1473" s="1">
        <v>4.0</v>
      </c>
      <c r="BD1473" s="1">
        <v>4.0</v>
      </c>
      <c r="BE1473" s="1">
        <v>2.0</v>
      </c>
      <c r="BF1473" s="1">
        <v>5.0</v>
      </c>
      <c r="BG1473" s="1">
        <v>3.0</v>
      </c>
      <c r="BH1473" s="1">
        <v>3.0</v>
      </c>
      <c r="BI1473" s="1">
        <v>2.0</v>
      </c>
      <c r="BJ1473" s="1">
        <v>6.0</v>
      </c>
      <c r="BK1473" s="1">
        <v>3.0</v>
      </c>
      <c r="BL1473" s="1">
        <v>5.0</v>
      </c>
      <c r="BM1473" s="1">
        <v>3.0</v>
      </c>
      <c r="BN1473" s="1">
        <v>4.0</v>
      </c>
      <c r="BO1473" s="1">
        <v>3.0</v>
      </c>
      <c r="BP1473" s="1">
        <v>4.0</v>
      </c>
      <c r="BQ1473" s="1">
        <v>4.0</v>
      </c>
      <c r="BR1473" s="1">
        <v>5.0</v>
      </c>
      <c r="BS1473" s="1">
        <v>2.0</v>
      </c>
      <c r="BT1473" s="1">
        <v>2.0</v>
      </c>
      <c r="BU1473" s="1">
        <v>2.0</v>
      </c>
      <c r="BV1473" s="1">
        <v>3.0</v>
      </c>
      <c r="BW1473" s="1">
        <v>1.0</v>
      </c>
      <c r="BX1473" s="1">
        <v>2.0</v>
      </c>
      <c r="BY1473" s="1">
        <v>1.0</v>
      </c>
      <c r="BZ1473" s="1">
        <v>1.0</v>
      </c>
      <c r="CA1473" s="64">
        <f t="shared" si="32"/>
        <v>221</v>
      </c>
      <c r="CB1473" s="45">
        <f t="shared" si="33"/>
        <v>32</v>
      </c>
      <c r="CC1473" s="45">
        <f t="shared" si="34"/>
        <v>13</v>
      </c>
      <c r="CD1473" s="45">
        <f t="shared" si="35"/>
        <v>13</v>
      </c>
      <c r="CE1473" s="45">
        <f t="shared" si="36"/>
        <v>31</v>
      </c>
      <c r="CF1473" s="45">
        <f t="shared" si="37"/>
        <v>33</v>
      </c>
      <c r="CG1473" s="45">
        <f t="shared" si="38"/>
        <v>21</v>
      </c>
      <c r="CH1473" s="45">
        <f t="shared" si="39"/>
        <v>27</v>
      </c>
      <c r="CI1473" s="45">
        <f t="shared" si="40"/>
        <v>0.6</v>
      </c>
      <c r="CJ1473">
        <f t="shared" si="10"/>
        <v>31</v>
      </c>
      <c r="CK1473" s="45">
        <f t="shared" si="41"/>
        <v>14</v>
      </c>
      <c r="CM1473" s="40">
        <f>VLOOKUP(CB1473,'PROMIS 57 T-Score Conversions'!Q$3:R$35,2,TRUE)</f>
        <v>43.9</v>
      </c>
      <c r="CN1473" s="44" t="str">
        <f t="shared" si="20"/>
        <v>Mild</v>
      </c>
      <c r="CO1473" s="40">
        <f>VLOOKUP(CC1473,'PROMIS 57 T-Score Conversions'!A$3:B$35,2,TRUE)</f>
        <v>50.8</v>
      </c>
      <c r="CP1473" s="39" t="str">
        <f t="shared" si="21"/>
        <v>Mild</v>
      </c>
      <c r="CQ1473" s="40">
        <f>VLOOKUP(CD1473,'PROMIS 57 T-Score Conversions'!E$3:F$35,2,TRUE)</f>
        <v>52.1</v>
      </c>
      <c r="CR1473" s="39" t="str">
        <f t="shared" si="22"/>
        <v>Normal</v>
      </c>
      <c r="CS1473" s="40">
        <f>VLOOKUP(CE1473,'PROMIS 57 T-Score Conversions'!U$3:V$35,2,TRUE)</f>
        <v>64.3</v>
      </c>
      <c r="CT1473" s="39" t="str">
        <f t="shared" si="42"/>
        <v>Moderate</v>
      </c>
      <c r="CU1473" s="40">
        <f>VLOOKUP(CF1473,'PROMIS 57 T-Score Conversions'!Y$3:Z$35,2,TRUE)</f>
        <v>63.7</v>
      </c>
      <c r="CV1473" s="39" t="str">
        <f t="shared" si="24"/>
        <v>Moderate</v>
      </c>
      <c r="CW1473" s="40">
        <f>vlookup(CG1473,'PROMIS 57 T-Score Conversions'!M$3:N$35,2,TRUE)</f>
        <v>41.1</v>
      </c>
      <c r="CX1473" s="39" t="str">
        <f t="shared" si="25"/>
        <v>Mild</v>
      </c>
      <c r="CY1473" s="40">
        <f>VLOOKup(CH1473,'PROMIS 57 T-Score Conversions'!I$3:J$35,2,TRUE)</f>
        <v>63.5</v>
      </c>
      <c r="CZ1473" s="39" t="str">
        <f t="shared" si="26"/>
        <v>Moderate</v>
      </c>
      <c r="DA1473" s="37">
        <f>VLOOKUP(CJ1473,'PROMIS 57 T-Score Conversions'!AC$3:AD$35,2,TRUE)</f>
        <v>46.22</v>
      </c>
      <c r="DB1473" s="44" t="str">
        <f t="shared" si="30"/>
        <v>Normal</v>
      </c>
      <c r="DC1473" s="40">
        <f>VLOOKUP(CK1473,'PROMIS 57 T-Score Conversions'!AG$3:AH$35,2,TRUE)</f>
        <v>34.01</v>
      </c>
      <c r="DD1473" s="39" t="str">
        <f t="shared" si="31"/>
        <v>Normal</v>
      </c>
    </row>
    <row r="1474">
      <c r="A1474" t="b">
        <v>0</v>
      </c>
      <c r="B1474" t="b">
        <v>0</v>
      </c>
      <c r="C1474" s="20">
        <v>44377.50600127315</v>
      </c>
      <c r="D1474" s="1" t="s">
        <v>743</v>
      </c>
      <c r="E1474" s="1">
        <v>2643.0</v>
      </c>
      <c r="F1474" s="1">
        <v>2.0</v>
      </c>
      <c r="G1474" s="1">
        <v>4.0</v>
      </c>
      <c r="H1474" s="1">
        <v>2.0</v>
      </c>
      <c r="I1474" s="1">
        <v>3.0</v>
      </c>
      <c r="J1474" s="1">
        <v>1.0</v>
      </c>
      <c r="K1474" s="1">
        <v>2.0</v>
      </c>
      <c r="L1474" s="1">
        <v>2.0</v>
      </c>
      <c r="M1474" s="1">
        <v>1.0</v>
      </c>
      <c r="N1474" s="1">
        <v>2.0</v>
      </c>
      <c r="O1474" s="1">
        <v>4.0</v>
      </c>
      <c r="P1474" s="1">
        <v>3.0</v>
      </c>
      <c r="Q1474" s="1">
        <v>2.0</v>
      </c>
      <c r="R1474" s="1">
        <v>2.0</v>
      </c>
      <c r="S1474" s="1">
        <v>3.0</v>
      </c>
      <c r="T1474" s="1">
        <v>2.0</v>
      </c>
      <c r="U1474" s="1">
        <v>4.0</v>
      </c>
      <c r="V1474" s="1">
        <v>2.0</v>
      </c>
      <c r="W1474" s="1">
        <v>2.0</v>
      </c>
      <c r="X1474" s="1">
        <v>2.0</v>
      </c>
      <c r="Y1474" s="1">
        <v>3.0</v>
      </c>
      <c r="Z1474" s="1">
        <v>3.0</v>
      </c>
      <c r="AA1474" s="1">
        <v>4.0</v>
      </c>
      <c r="AB1474" s="1">
        <v>2.0</v>
      </c>
      <c r="AC1474" s="1">
        <v>1.0</v>
      </c>
      <c r="AD1474" s="1">
        <v>4.0</v>
      </c>
      <c r="AE1474" s="1">
        <v>4.0</v>
      </c>
      <c r="AF1474" s="1">
        <v>3.0</v>
      </c>
      <c r="AG1474" s="1">
        <v>3.0</v>
      </c>
      <c r="AH1474" s="1">
        <v>3.0</v>
      </c>
      <c r="AI1474" s="1">
        <v>4.0</v>
      </c>
      <c r="AJ1474" s="1">
        <v>4.0</v>
      </c>
      <c r="AK1474" s="1">
        <v>3.0</v>
      </c>
      <c r="AL1474" s="1">
        <v>4.0</v>
      </c>
      <c r="AM1474" s="1">
        <v>5.0</v>
      </c>
      <c r="AN1474" s="1">
        <v>3.0</v>
      </c>
      <c r="AO1474" s="1">
        <v>2.0</v>
      </c>
      <c r="AP1474" s="1">
        <v>3.0</v>
      </c>
      <c r="AQ1474" s="1">
        <v>2.0</v>
      </c>
      <c r="AR1474" s="1">
        <v>3.0</v>
      </c>
      <c r="AS1474" s="1">
        <v>4.0</v>
      </c>
      <c r="AT1474" s="1">
        <v>2.0</v>
      </c>
      <c r="AU1474" s="1">
        <v>2.0</v>
      </c>
      <c r="AV1474" s="1">
        <v>1.0</v>
      </c>
      <c r="AW1474" s="1">
        <v>2.0</v>
      </c>
      <c r="AX1474" s="1">
        <v>2.0</v>
      </c>
      <c r="AY1474" s="1">
        <v>2.0</v>
      </c>
      <c r="AZ1474" s="1">
        <v>2.0</v>
      </c>
      <c r="BA1474" s="1">
        <v>2.0</v>
      </c>
      <c r="BB1474" s="1">
        <v>3.0</v>
      </c>
      <c r="BC1474" s="1">
        <v>2.0</v>
      </c>
      <c r="BD1474" s="1">
        <v>3.0</v>
      </c>
      <c r="BE1474" s="1">
        <v>3.0</v>
      </c>
      <c r="BF1474" s="1">
        <v>2.0</v>
      </c>
      <c r="BG1474" s="1">
        <v>3.0</v>
      </c>
      <c r="BH1474" s="1">
        <v>3.0</v>
      </c>
      <c r="BI1474" s="1">
        <v>3.0</v>
      </c>
      <c r="BJ1474" s="1">
        <v>5.0</v>
      </c>
      <c r="BK1474" s="1">
        <v>2.0</v>
      </c>
      <c r="BL1474" s="1">
        <v>2.0</v>
      </c>
      <c r="BM1474" s="1">
        <v>2.0</v>
      </c>
      <c r="BN1474" s="1">
        <v>2.0</v>
      </c>
      <c r="BO1474" s="1">
        <v>2.0</v>
      </c>
      <c r="BP1474" s="1">
        <v>2.0</v>
      </c>
      <c r="BQ1474" s="1">
        <v>2.0</v>
      </c>
      <c r="BR1474" s="1">
        <v>3.0</v>
      </c>
      <c r="BS1474" s="1">
        <v>4.0</v>
      </c>
      <c r="BT1474" s="1">
        <v>4.0</v>
      </c>
      <c r="BU1474" s="1">
        <v>4.0</v>
      </c>
      <c r="BV1474" s="1">
        <v>4.0</v>
      </c>
      <c r="BW1474" s="1">
        <v>4.0</v>
      </c>
      <c r="BX1474" s="1">
        <v>4.0</v>
      </c>
      <c r="BY1474" s="1">
        <v>4.0</v>
      </c>
      <c r="BZ1474" s="1">
        <v>3.0</v>
      </c>
      <c r="CA1474" s="64">
        <f t="shared" si="32"/>
        <v>202</v>
      </c>
      <c r="CB1474" s="45">
        <f t="shared" si="33"/>
        <v>17</v>
      </c>
      <c r="CC1474" s="45">
        <f t="shared" si="34"/>
        <v>22</v>
      </c>
      <c r="CD1474" s="45">
        <f t="shared" si="35"/>
        <v>19</v>
      </c>
      <c r="CE1474" s="45">
        <f t="shared" si="36"/>
        <v>28</v>
      </c>
      <c r="CF1474" s="45">
        <f t="shared" si="37"/>
        <v>26</v>
      </c>
      <c r="CG1474" s="45">
        <f t="shared" si="38"/>
        <v>15</v>
      </c>
      <c r="CH1474" s="45">
        <f t="shared" si="39"/>
        <v>22</v>
      </c>
      <c r="CI1474" s="45">
        <f t="shared" si="40"/>
        <v>0.5</v>
      </c>
      <c r="CJ1474">
        <f t="shared" si="10"/>
        <v>17</v>
      </c>
      <c r="CK1474" s="45">
        <f t="shared" si="41"/>
        <v>31</v>
      </c>
      <c r="CM1474" s="40">
        <f>VLOOKUP(CB1474,'PROMIS 57 T-Score Conversions'!Q$3:R$35,2,TRUE)</f>
        <v>33.2</v>
      </c>
      <c r="CN1474" s="44" t="str">
        <f t="shared" si="20"/>
        <v>Moderate</v>
      </c>
      <c r="CO1474" s="40">
        <f>VLOOKUP(CC1474,'PROMIS 57 T-Score Conversions'!A$3:B$35,2,TRUE)</f>
        <v>60.4</v>
      </c>
      <c r="CP1474" s="39" t="str">
        <f t="shared" si="21"/>
        <v>Moderate</v>
      </c>
      <c r="CQ1474" s="40">
        <f>VLOOKUP(CD1474,'PROMIS 57 T-Score Conversions'!E$3:F$35,2,TRUE)</f>
        <v>57.7</v>
      </c>
      <c r="CR1474" s="39" t="str">
        <f t="shared" si="22"/>
        <v>Mild</v>
      </c>
      <c r="CS1474" s="40">
        <f>VLOOKUP(CE1474,'PROMIS 57 T-Score Conversions'!U$3:V$35,2,TRUE)</f>
        <v>61.3</v>
      </c>
      <c r="CT1474" s="39" t="str">
        <f t="shared" si="42"/>
        <v>Moderate</v>
      </c>
      <c r="CU1474" s="40">
        <f>VLOOKUP(CF1474,'PROMIS 57 T-Score Conversions'!Y$3:Z$35,2,TRUE)</f>
        <v>56.3</v>
      </c>
      <c r="CV1474" s="39" t="str">
        <f t="shared" si="24"/>
        <v>Mild</v>
      </c>
      <c r="CW1474" s="40">
        <f>vlookup(CG1474,'PROMIS 57 T-Score Conversions'!M$3:N$35,2,TRUE)</f>
        <v>36.2</v>
      </c>
      <c r="CX1474" s="39" t="str">
        <f t="shared" si="25"/>
        <v>Moderate</v>
      </c>
      <c r="CY1474" s="40">
        <f>VLOOKup(CH1474,'PROMIS 57 T-Score Conversions'!I$3:J$35,2,TRUE)</f>
        <v>60.2</v>
      </c>
      <c r="CZ1474" s="39" t="str">
        <f t="shared" si="26"/>
        <v>Moderate</v>
      </c>
      <c r="DA1474" s="37">
        <f>VLOOKUP(CJ1474,'PROMIS 57 T-Score Conversions'!AC$3:AD$35,2,TRUE)</f>
        <v>34.75</v>
      </c>
      <c r="DB1474" s="44" t="str">
        <f t="shared" si="30"/>
        <v>Moderate</v>
      </c>
      <c r="DC1474" s="40">
        <f>VLOOKUP(CK1474,'PROMIS 57 T-Score Conversions'!AG$3:AH$35,2,TRUE)</f>
        <v>50.21</v>
      </c>
      <c r="DD1474" s="39" t="str">
        <f t="shared" si="31"/>
        <v>Normal</v>
      </c>
    </row>
    <row r="1475">
      <c r="A1475" t="b">
        <v>0</v>
      </c>
      <c r="B1475" t="b">
        <v>0</v>
      </c>
      <c r="C1475" s="20">
        <v>44377.65315940972</v>
      </c>
      <c r="D1475" s="1" t="s">
        <v>214</v>
      </c>
      <c r="E1475" s="1">
        <v>2647.0</v>
      </c>
      <c r="F1475" s="1">
        <v>3.0</v>
      </c>
      <c r="G1475" s="1">
        <v>2.0</v>
      </c>
      <c r="H1475" s="1">
        <v>3.0</v>
      </c>
      <c r="I1475" s="1">
        <v>3.0</v>
      </c>
      <c r="J1475" s="1">
        <v>1.0</v>
      </c>
      <c r="K1475" s="1">
        <v>3.0</v>
      </c>
      <c r="L1475" s="1">
        <v>2.0</v>
      </c>
      <c r="M1475" s="1">
        <v>1.0</v>
      </c>
      <c r="N1475" s="1">
        <v>5.0</v>
      </c>
      <c r="O1475" s="1">
        <v>4.0</v>
      </c>
      <c r="P1475" s="1">
        <v>5.0</v>
      </c>
      <c r="Q1475" s="1">
        <v>5.0</v>
      </c>
      <c r="R1475" s="1">
        <v>5.0</v>
      </c>
      <c r="S1475" s="1">
        <v>4.0</v>
      </c>
      <c r="T1475" s="1">
        <v>5.0</v>
      </c>
      <c r="U1475" s="1">
        <v>5.0</v>
      </c>
      <c r="V1475" s="1">
        <v>4.0</v>
      </c>
      <c r="W1475" s="1">
        <v>5.0</v>
      </c>
      <c r="X1475" s="1">
        <v>4.0</v>
      </c>
      <c r="Y1475" s="1">
        <v>5.0</v>
      </c>
      <c r="Z1475" s="1">
        <v>4.0</v>
      </c>
      <c r="AA1475" s="1">
        <v>5.0</v>
      </c>
      <c r="AB1475" s="1">
        <v>3.0</v>
      </c>
      <c r="AC1475" s="1">
        <v>4.0</v>
      </c>
      <c r="AD1475" s="1">
        <v>5.0</v>
      </c>
      <c r="AE1475" s="1">
        <v>4.0</v>
      </c>
      <c r="AF1475" s="1">
        <v>5.0</v>
      </c>
      <c r="AG1475" s="1">
        <v>5.0</v>
      </c>
      <c r="AH1475" s="1">
        <v>5.0</v>
      </c>
      <c r="AI1475" s="1">
        <v>5.0</v>
      </c>
      <c r="AJ1475" s="1">
        <v>4.0</v>
      </c>
      <c r="AK1475" s="1">
        <v>4.0</v>
      </c>
      <c r="AL1475" s="1">
        <v>4.0</v>
      </c>
      <c r="AM1475" s="1">
        <v>4.0</v>
      </c>
      <c r="AN1475" s="1">
        <v>5.0</v>
      </c>
      <c r="AO1475" s="1">
        <v>4.0</v>
      </c>
      <c r="AP1475" s="1">
        <v>5.0</v>
      </c>
      <c r="AQ1475" s="1">
        <v>4.0</v>
      </c>
      <c r="AR1475" s="1">
        <v>3.0</v>
      </c>
      <c r="AS1475" s="1">
        <v>5.0</v>
      </c>
      <c r="AT1475" s="1">
        <v>1.0</v>
      </c>
      <c r="AU1475" s="1">
        <v>2.0</v>
      </c>
      <c r="AV1475" s="1">
        <v>2.0</v>
      </c>
      <c r="AW1475" s="1">
        <v>1.0</v>
      </c>
      <c r="AX1475" s="1">
        <v>1.0</v>
      </c>
      <c r="AY1475" s="1">
        <v>1.0</v>
      </c>
      <c r="AZ1475" s="1">
        <v>3.0</v>
      </c>
      <c r="BA1475" s="1">
        <v>2.0</v>
      </c>
      <c r="BB1475" s="1">
        <v>5.0</v>
      </c>
      <c r="BC1475" s="1">
        <v>5.0</v>
      </c>
      <c r="BD1475" s="1">
        <v>4.0</v>
      </c>
      <c r="BE1475" s="1">
        <v>4.0</v>
      </c>
      <c r="BF1475" s="1">
        <v>5.0</v>
      </c>
      <c r="BG1475" s="1">
        <v>4.0</v>
      </c>
      <c r="BH1475" s="1">
        <v>5.0</v>
      </c>
      <c r="BI1475" s="1">
        <v>5.0</v>
      </c>
      <c r="BJ1475" s="1">
        <v>7.0</v>
      </c>
      <c r="BK1475" s="1">
        <v>2.0</v>
      </c>
      <c r="BL1475" s="1">
        <v>3.0</v>
      </c>
      <c r="BM1475" s="1">
        <v>2.0</v>
      </c>
      <c r="BN1475" s="1">
        <v>2.0</v>
      </c>
      <c r="BO1475" s="1">
        <v>2.0</v>
      </c>
      <c r="BP1475" s="1">
        <v>1.0</v>
      </c>
      <c r="BQ1475" s="1">
        <v>2.0</v>
      </c>
      <c r="BR1475" s="1">
        <v>2.0</v>
      </c>
      <c r="BS1475" s="1">
        <v>5.0</v>
      </c>
      <c r="BT1475" s="1">
        <v>4.0</v>
      </c>
      <c r="BU1475" s="1">
        <v>5.0</v>
      </c>
      <c r="BV1475" s="1">
        <v>5.0</v>
      </c>
      <c r="BW1475" s="1">
        <v>5.0</v>
      </c>
      <c r="BX1475" s="1">
        <v>4.0</v>
      </c>
      <c r="BY1475" s="1">
        <v>5.0</v>
      </c>
      <c r="BZ1475" s="1">
        <v>5.0</v>
      </c>
      <c r="CA1475" s="64">
        <f t="shared" si="32"/>
        <v>272</v>
      </c>
      <c r="CB1475" s="45">
        <f t="shared" si="33"/>
        <v>18</v>
      </c>
      <c r="CC1475" s="45">
        <f t="shared" si="34"/>
        <v>38</v>
      </c>
      <c r="CD1475" s="45">
        <f t="shared" si="35"/>
        <v>34</v>
      </c>
      <c r="CE1475" s="45">
        <f t="shared" si="36"/>
        <v>37</v>
      </c>
      <c r="CF1475" s="45">
        <f t="shared" si="37"/>
        <v>34</v>
      </c>
      <c r="CG1475" s="45">
        <f t="shared" si="38"/>
        <v>13</v>
      </c>
      <c r="CH1475" s="45">
        <f t="shared" si="39"/>
        <v>37</v>
      </c>
      <c r="CI1475" s="45">
        <f t="shared" si="40"/>
        <v>0.7</v>
      </c>
      <c r="CJ1475">
        <f t="shared" si="10"/>
        <v>16</v>
      </c>
      <c r="CK1475" s="45">
        <f t="shared" si="41"/>
        <v>38</v>
      </c>
      <c r="CM1475" s="40">
        <f>VLOOKUP(CB1475,'PROMIS 57 T-Score Conversions'!Q$3:R$35,2,TRUE)</f>
        <v>34</v>
      </c>
      <c r="CN1475" s="44" t="str">
        <f t="shared" si="20"/>
        <v>Moderate</v>
      </c>
      <c r="CO1475" s="40">
        <f>VLOOKUP(CC1475,'PROMIS 57 T-Score Conversions'!A$3:B$35,2,TRUE)</f>
        <v>78.2</v>
      </c>
      <c r="CP1475" s="39" t="str">
        <f t="shared" si="21"/>
        <v>Severe</v>
      </c>
      <c r="CQ1475" s="40">
        <f>VLOOKUP(CD1475,'PROMIS 57 T-Score Conversions'!E$3:F$35,2,TRUE)</f>
        <v>71.7</v>
      </c>
      <c r="CR1475" s="39" t="str">
        <f t="shared" si="22"/>
        <v>Severe</v>
      </c>
      <c r="CS1475" s="40">
        <f>VLOOKUP(CE1475,'PROMIS 57 T-Score Conversions'!U$3:V$35,2,TRUE)</f>
        <v>71</v>
      </c>
      <c r="CT1475" s="39" t="str">
        <f t="shared" si="42"/>
        <v>Severe</v>
      </c>
      <c r="CU1475" s="40">
        <f>VLOOKUP(CF1475,'PROMIS 57 T-Score Conversions'!Y$3:Z$35,2,TRUE)</f>
        <v>64.8</v>
      </c>
      <c r="CV1475" s="39" t="str">
        <f t="shared" si="24"/>
        <v>Moderate</v>
      </c>
      <c r="CW1475" s="40">
        <f>vlookup(CG1475,'PROMIS 57 T-Score Conversions'!M$3:N$35,2,TRUE)</f>
        <v>34.5</v>
      </c>
      <c r="CX1475" s="39" t="str">
        <f t="shared" si="25"/>
        <v>Moderate</v>
      </c>
      <c r="CY1475" s="40">
        <f>VLOOKup(CH1475,'PROMIS 57 T-Score Conversions'!I$3:J$35,2,TRUE)</f>
        <v>71</v>
      </c>
      <c r="CZ1475" s="39" t="str">
        <f t="shared" si="26"/>
        <v>Severe</v>
      </c>
      <c r="DA1475" s="37">
        <f>VLOOKUP(CJ1475,'PROMIS 57 T-Score Conversions'!AC$3:AD$35,2,TRUE)</f>
        <v>33.92</v>
      </c>
      <c r="DB1475" s="44" t="str">
        <f t="shared" si="30"/>
        <v>Moderate</v>
      </c>
      <c r="DC1475" s="40">
        <f>VLOOKUP(CK1475,'PROMIS 57 T-Score Conversions'!AG$3:AH$35,2,TRUE)</f>
        <v>59.95</v>
      </c>
      <c r="DD1475" s="39" t="str">
        <f t="shared" si="31"/>
        <v>Mild</v>
      </c>
    </row>
    <row r="1476">
      <c r="A1476" t="b">
        <v>0</v>
      </c>
      <c r="B1476" t="b">
        <v>0</v>
      </c>
      <c r="C1476" s="20">
        <v>44378.55809517361</v>
      </c>
      <c r="D1476" s="1" t="s">
        <v>376</v>
      </c>
      <c r="E1476" s="1">
        <v>2175.0</v>
      </c>
      <c r="F1476" s="1">
        <v>4.0</v>
      </c>
      <c r="G1476" s="1">
        <v>3.0</v>
      </c>
      <c r="H1476" s="1">
        <v>5.0</v>
      </c>
      <c r="I1476" s="1">
        <v>3.0</v>
      </c>
      <c r="J1476" s="1">
        <v>3.0</v>
      </c>
      <c r="K1476" s="1">
        <v>4.0</v>
      </c>
      <c r="L1476" s="1">
        <v>4.0</v>
      </c>
      <c r="M1476" s="1">
        <v>4.0</v>
      </c>
      <c r="N1476" s="1">
        <v>3.0</v>
      </c>
      <c r="O1476" s="1">
        <v>3.0</v>
      </c>
      <c r="P1476" s="1">
        <v>3.0</v>
      </c>
      <c r="Q1476" s="1">
        <v>2.0</v>
      </c>
      <c r="R1476" s="1">
        <v>2.0</v>
      </c>
      <c r="S1476" s="1">
        <v>2.0</v>
      </c>
      <c r="T1476" s="1">
        <v>3.0</v>
      </c>
      <c r="U1476" s="1">
        <v>3.0</v>
      </c>
      <c r="V1476" s="1">
        <v>4.0</v>
      </c>
      <c r="W1476" s="1">
        <v>2.0</v>
      </c>
      <c r="X1476" s="1">
        <v>2.0</v>
      </c>
      <c r="Y1476" s="1">
        <v>4.0</v>
      </c>
      <c r="Z1476" s="1">
        <v>4.0</v>
      </c>
      <c r="AA1476" s="1">
        <v>3.0</v>
      </c>
      <c r="AB1476" s="1">
        <v>4.0</v>
      </c>
      <c r="AC1476" s="1">
        <v>2.0</v>
      </c>
      <c r="AD1476" s="1">
        <v>4.0</v>
      </c>
      <c r="AE1476" s="1">
        <v>4.0</v>
      </c>
      <c r="AF1476" s="1">
        <v>4.0</v>
      </c>
      <c r="AG1476" s="1">
        <v>4.0</v>
      </c>
      <c r="AH1476" s="1">
        <v>4.0</v>
      </c>
      <c r="AI1476" s="1">
        <v>4.0</v>
      </c>
      <c r="AJ1476" s="1">
        <v>4.0</v>
      </c>
      <c r="AK1476" s="1">
        <v>4.0</v>
      </c>
      <c r="AL1476" s="1">
        <v>4.0</v>
      </c>
      <c r="AM1476" s="1">
        <v>3.0</v>
      </c>
      <c r="AN1476" s="1">
        <v>3.0</v>
      </c>
      <c r="AO1476" s="1">
        <v>3.0</v>
      </c>
      <c r="AP1476" s="1">
        <v>5.0</v>
      </c>
      <c r="AQ1476" s="1">
        <v>4.0</v>
      </c>
      <c r="AR1476" s="1">
        <v>3.0</v>
      </c>
      <c r="AS1476" s="1">
        <v>5.0</v>
      </c>
      <c r="AT1476" s="1">
        <v>4.0</v>
      </c>
      <c r="AU1476" s="1">
        <v>4.0</v>
      </c>
      <c r="AV1476" s="1">
        <v>1.0</v>
      </c>
      <c r="AW1476" s="1">
        <v>2.0</v>
      </c>
      <c r="AX1476" s="1">
        <v>2.0</v>
      </c>
      <c r="AY1476" s="1">
        <v>2.0</v>
      </c>
      <c r="AZ1476" s="1">
        <v>1.0</v>
      </c>
      <c r="BA1476" s="1">
        <v>2.0</v>
      </c>
      <c r="BB1476" s="1">
        <v>2.0</v>
      </c>
      <c r="BC1476" s="1">
        <v>2.0</v>
      </c>
      <c r="BD1476" s="1">
        <v>3.0</v>
      </c>
      <c r="BE1476" s="1">
        <v>3.0</v>
      </c>
      <c r="BF1476" s="1">
        <v>2.0</v>
      </c>
      <c r="BG1476" s="1">
        <v>2.0</v>
      </c>
      <c r="BH1476" s="1">
        <v>3.0</v>
      </c>
      <c r="BI1476" s="1">
        <v>3.0</v>
      </c>
      <c r="BJ1476" s="1">
        <v>3.0</v>
      </c>
      <c r="BK1476" s="1">
        <v>1.0</v>
      </c>
      <c r="BL1476" s="1">
        <v>1.0</v>
      </c>
      <c r="BM1476" s="1">
        <v>1.0</v>
      </c>
      <c r="BN1476" s="1">
        <v>2.0</v>
      </c>
      <c r="BO1476" s="1">
        <v>2.0</v>
      </c>
      <c r="BP1476" s="1">
        <v>2.0</v>
      </c>
      <c r="BQ1476" s="1">
        <v>2.0</v>
      </c>
      <c r="BR1476" s="1">
        <v>2.0</v>
      </c>
      <c r="BS1476" s="1">
        <v>4.0</v>
      </c>
      <c r="BT1476" s="1">
        <v>3.0</v>
      </c>
      <c r="BU1476" s="1">
        <v>4.0</v>
      </c>
      <c r="BV1476" s="1">
        <v>3.0</v>
      </c>
      <c r="BW1476" s="1">
        <v>3.0</v>
      </c>
      <c r="BX1476" s="1">
        <v>3.0</v>
      </c>
      <c r="BY1476" s="1">
        <v>4.0</v>
      </c>
      <c r="BZ1476" s="1">
        <v>4.0</v>
      </c>
      <c r="CA1476" s="64">
        <f t="shared" si="32"/>
        <v>220</v>
      </c>
      <c r="CB1476" s="45">
        <f t="shared" si="33"/>
        <v>30</v>
      </c>
      <c r="CC1476" s="45">
        <f t="shared" si="34"/>
        <v>21</v>
      </c>
      <c r="CD1476" s="45">
        <f t="shared" si="35"/>
        <v>25</v>
      </c>
      <c r="CE1476" s="45">
        <f t="shared" si="36"/>
        <v>32</v>
      </c>
      <c r="CF1476" s="45">
        <f t="shared" si="37"/>
        <v>30</v>
      </c>
      <c r="CG1476" s="45">
        <f t="shared" si="38"/>
        <v>18</v>
      </c>
      <c r="CH1476" s="45">
        <f t="shared" si="39"/>
        <v>20</v>
      </c>
      <c r="CI1476" s="45">
        <f t="shared" si="40"/>
        <v>0.3</v>
      </c>
      <c r="CJ1476">
        <f t="shared" si="10"/>
        <v>13</v>
      </c>
      <c r="CK1476" s="45">
        <f t="shared" si="41"/>
        <v>28</v>
      </c>
      <c r="CM1476" s="40">
        <f>VLOOKUP(CB1476,'PROMIS 57 T-Score Conversions'!Q$3:R$35,2,TRUE)</f>
        <v>42.3</v>
      </c>
      <c r="CN1476" s="44" t="str">
        <f t="shared" si="20"/>
        <v>Mild</v>
      </c>
      <c r="CO1476" s="40">
        <f>VLOOKUP(CC1476,'PROMIS 57 T-Score Conversions'!A$3:B$35,2,TRUE)</f>
        <v>59.4</v>
      </c>
      <c r="CP1476" s="39" t="str">
        <f t="shared" si="21"/>
        <v>Moderate</v>
      </c>
      <c r="CQ1476" s="40">
        <f>VLOOKUP(CD1476,'PROMIS 57 T-Score Conversions'!E$3:F$35,2,TRUE)</f>
        <v>63</v>
      </c>
      <c r="CR1476" s="39" t="str">
        <f t="shared" si="22"/>
        <v>Moderate</v>
      </c>
      <c r="CS1476" s="40">
        <f>VLOOKUP(CE1476,'PROMIS 57 T-Score Conversions'!U$3:V$35,2,TRUE)</f>
        <v>65.3</v>
      </c>
      <c r="CT1476" s="39" t="str">
        <f t="shared" si="42"/>
        <v>Moderate</v>
      </c>
      <c r="CU1476" s="40">
        <f>VLOOKUP(CF1476,'PROMIS 57 T-Score Conversions'!Y$3:Z$35,2,TRUE)</f>
        <v>60.4</v>
      </c>
      <c r="CV1476" s="39" t="str">
        <f t="shared" si="24"/>
        <v>Moderate</v>
      </c>
      <c r="CW1476" s="40">
        <f>vlookup(CG1476,'PROMIS 57 T-Score Conversions'!M$3:N$35,2,TRUE)</f>
        <v>38.5</v>
      </c>
      <c r="CX1476" s="39" t="str">
        <f t="shared" si="25"/>
        <v>Moderate</v>
      </c>
      <c r="CY1476" s="40">
        <f>VLOOKup(CH1476,'PROMIS 57 T-Score Conversions'!I$3:J$35,2,TRUE)</f>
        <v>58.8</v>
      </c>
      <c r="CZ1476" s="39" t="str">
        <f t="shared" si="26"/>
        <v>Mild</v>
      </c>
      <c r="DA1476" s="37">
        <f>VLOOKUP(CJ1476,'PROMIS 57 T-Score Conversions'!AC$3:AD$35,2,TRUE)</f>
        <v>31.18</v>
      </c>
      <c r="DB1476" s="44" t="str">
        <f t="shared" si="30"/>
        <v>Moderate</v>
      </c>
      <c r="DC1476" s="40">
        <f>VLOOKUP(CK1476,'PROMIS 57 T-Score Conversions'!AG$3:AH$35,2,TRUE)</f>
        <v>47.18</v>
      </c>
      <c r="DD1476" s="39" t="str">
        <f t="shared" si="31"/>
        <v>Normal</v>
      </c>
    </row>
    <row r="1477">
      <c r="A1477" t="b">
        <v>0</v>
      </c>
      <c r="B1477" t="b">
        <v>0</v>
      </c>
      <c r="C1477" s="20">
        <v>44379.68321440972</v>
      </c>
      <c r="D1477" s="1" t="s">
        <v>744</v>
      </c>
      <c r="E1477" s="1">
        <v>2646.0</v>
      </c>
      <c r="F1477" s="1">
        <v>5.0</v>
      </c>
      <c r="G1477" s="1">
        <v>5.0</v>
      </c>
      <c r="H1477" s="1">
        <v>5.0</v>
      </c>
      <c r="I1477" s="1">
        <v>5.0</v>
      </c>
      <c r="J1477" s="1">
        <v>5.0</v>
      </c>
      <c r="K1477" s="1">
        <v>5.0</v>
      </c>
      <c r="L1477" s="1">
        <v>5.0</v>
      </c>
      <c r="M1477" s="1">
        <v>5.0</v>
      </c>
      <c r="N1477" s="1">
        <v>2.0</v>
      </c>
      <c r="O1477" s="1">
        <v>1.0</v>
      </c>
      <c r="P1477" s="1">
        <v>1.0</v>
      </c>
      <c r="Q1477" s="1">
        <v>2.0</v>
      </c>
      <c r="R1477" s="1">
        <v>2.0</v>
      </c>
      <c r="S1477" s="1">
        <v>3.0</v>
      </c>
      <c r="T1477" s="1">
        <v>2.0</v>
      </c>
      <c r="U1477" s="1">
        <v>2.0</v>
      </c>
      <c r="V1477" s="1">
        <v>1.0</v>
      </c>
      <c r="W1477" s="1">
        <v>1.0</v>
      </c>
      <c r="X1477" s="1">
        <v>1.0</v>
      </c>
      <c r="Y1477" s="1">
        <v>1.0</v>
      </c>
      <c r="Z1477" s="1">
        <v>1.0</v>
      </c>
      <c r="AA1477" s="1">
        <v>2.0</v>
      </c>
      <c r="AB1477" s="1">
        <v>1.0</v>
      </c>
      <c r="AC1477" s="1">
        <v>1.0</v>
      </c>
      <c r="AD1477" s="1">
        <v>2.0</v>
      </c>
      <c r="AE1477" s="1">
        <v>1.0</v>
      </c>
      <c r="AF1477" s="1">
        <v>1.0</v>
      </c>
      <c r="AG1477" s="1">
        <v>2.0</v>
      </c>
      <c r="AH1477" s="1">
        <v>2.0</v>
      </c>
      <c r="AI1477" s="1">
        <v>1.0</v>
      </c>
      <c r="AJ1477" s="1">
        <v>1.0</v>
      </c>
      <c r="AK1477" s="1">
        <v>1.0</v>
      </c>
      <c r="AL1477" s="1">
        <v>1.0</v>
      </c>
      <c r="AM1477" s="1">
        <v>1.0</v>
      </c>
      <c r="AN1477" s="1">
        <v>1.0</v>
      </c>
      <c r="AO1477" s="1">
        <v>1.0</v>
      </c>
      <c r="AP1477" s="1">
        <v>1.0</v>
      </c>
      <c r="AQ1477" s="1">
        <v>1.0</v>
      </c>
      <c r="AR1477" s="1">
        <v>1.0</v>
      </c>
      <c r="AS1477" s="1">
        <v>1.0</v>
      </c>
      <c r="AT1477" s="1">
        <v>5.0</v>
      </c>
      <c r="AU1477" s="1">
        <v>5.0</v>
      </c>
      <c r="AV1477" s="1">
        <v>5.0</v>
      </c>
      <c r="AW1477" s="1">
        <v>5.0</v>
      </c>
      <c r="AX1477" s="1">
        <v>5.0</v>
      </c>
      <c r="AY1477" s="1">
        <v>5.0</v>
      </c>
      <c r="AZ1477" s="1">
        <v>5.0</v>
      </c>
      <c r="BA1477" s="1">
        <v>5.0</v>
      </c>
      <c r="BB1477" s="1">
        <v>2.0</v>
      </c>
      <c r="BC1477" s="1">
        <v>1.0</v>
      </c>
      <c r="BD1477" s="1">
        <v>1.0</v>
      </c>
      <c r="BE1477" s="1">
        <v>1.0</v>
      </c>
      <c r="BF1477" s="1">
        <v>2.0</v>
      </c>
      <c r="BG1477" s="1">
        <v>1.0</v>
      </c>
      <c r="BH1477" s="1">
        <v>2.0</v>
      </c>
      <c r="BI1477" s="1">
        <v>1.0</v>
      </c>
      <c r="BJ1477" s="1">
        <v>2.0</v>
      </c>
      <c r="BK1477" s="1">
        <v>4.0</v>
      </c>
      <c r="BL1477" s="1">
        <v>5.0</v>
      </c>
      <c r="BM1477" s="1">
        <v>4.0</v>
      </c>
      <c r="BN1477" s="1">
        <v>5.0</v>
      </c>
      <c r="BO1477" s="1">
        <v>4.0</v>
      </c>
      <c r="BP1477" s="1">
        <v>4.0</v>
      </c>
      <c r="BQ1477" s="1">
        <v>5.0</v>
      </c>
      <c r="BR1477" s="1">
        <v>5.0</v>
      </c>
      <c r="BS1477" s="1">
        <v>2.0</v>
      </c>
      <c r="BT1477" s="1">
        <v>2.0</v>
      </c>
      <c r="BU1477" s="1">
        <v>1.0</v>
      </c>
      <c r="BV1477" s="1">
        <v>2.0</v>
      </c>
      <c r="BW1477" s="1">
        <v>1.0</v>
      </c>
      <c r="BX1477" s="1">
        <v>2.0</v>
      </c>
      <c r="BY1477" s="1">
        <v>2.0</v>
      </c>
      <c r="BZ1477" s="1">
        <v>1.0</v>
      </c>
      <c r="CA1477" s="64">
        <f t="shared" si="32"/>
        <v>185</v>
      </c>
      <c r="CB1477" s="45">
        <f t="shared" si="33"/>
        <v>40</v>
      </c>
      <c r="CC1477" s="45">
        <f t="shared" si="34"/>
        <v>15</v>
      </c>
      <c r="CD1477" s="45">
        <f t="shared" si="35"/>
        <v>9</v>
      </c>
      <c r="CE1477" s="45">
        <f t="shared" si="36"/>
        <v>11</v>
      </c>
      <c r="CF1477" s="45">
        <f t="shared" si="37"/>
        <v>8</v>
      </c>
      <c r="CG1477" s="45">
        <f t="shared" si="38"/>
        <v>40</v>
      </c>
      <c r="CH1477" s="45">
        <f t="shared" si="39"/>
        <v>11</v>
      </c>
      <c r="CI1477" s="45">
        <f t="shared" si="40"/>
        <v>0.2</v>
      </c>
      <c r="CJ1477">
        <f t="shared" si="10"/>
        <v>36</v>
      </c>
      <c r="CK1477" s="45">
        <f t="shared" si="41"/>
        <v>13</v>
      </c>
      <c r="CM1477" s="40">
        <f>VLOOKUP(CB1477,'PROMIS 57 T-Score Conversions'!Q$3:R$35,2,TRUE)</f>
        <v>60.1</v>
      </c>
      <c r="CN1477" s="44" t="str">
        <f t="shared" si="20"/>
        <v>Normal</v>
      </c>
      <c r="CO1477" s="40">
        <f>VLOOKUP(CC1477,'PROMIS 57 T-Score Conversions'!A$3:B$35,2,TRUE)</f>
        <v>53.2</v>
      </c>
      <c r="CP1477" s="39" t="str">
        <f t="shared" si="21"/>
        <v>Mild</v>
      </c>
      <c r="CQ1477" s="40">
        <f>VLOOKUP(CD1477,'PROMIS 57 T-Score Conversions'!E$3:F$35,2,TRUE)</f>
        <v>44.7</v>
      </c>
      <c r="CR1477" s="39" t="str">
        <f t="shared" si="22"/>
        <v>Normal</v>
      </c>
      <c r="CS1477" s="40">
        <f>VLOOKUP(CE1477,'PROMIS 57 T-Score Conversions'!U$3:V$35,2,TRUE)</f>
        <v>42.8</v>
      </c>
      <c r="CT1477" s="39" t="str">
        <f t="shared" si="42"/>
        <v>Normal</v>
      </c>
      <c r="CU1477" s="40">
        <f>VLOOKUP(CF1477,'PROMIS 57 T-Score Conversions'!Y$3:Z$35,2,TRUE)</f>
        <v>28.9</v>
      </c>
      <c r="CV1477" s="39" t="str">
        <f t="shared" si="24"/>
        <v>Normal</v>
      </c>
      <c r="CW1477" s="40">
        <f>vlookup(CG1477,'PROMIS 57 T-Score Conversions'!M$3:N$35,2,TRUE)</f>
        <v>65.4</v>
      </c>
      <c r="CX1477" s="39" t="str">
        <f t="shared" si="25"/>
        <v>Normal</v>
      </c>
      <c r="CY1477" s="40">
        <f>VLOOKup(CH1477,'PROMIS 57 T-Score Conversions'!I$3:J$35,2,TRUE)</f>
        <v>51.2</v>
      </c>
      <c r="CZ1477" s="39" t="str">
        <f t="shared" si="26"/>
        <v>Normal</v>
      </c>
      <c r="DA1477" s="37">
        <f>VLOOKUP(CJ1477,'PROMIS 57 T-Score Conversions'!AC$3:AD$35,2,TRUE)</f>
        <v>51.8</v>
      </c>
      <c r="DB1477" s="44" t="str">
        <f t="shared" si="30"/>
        <v>Normal</v>
      </c>
      <c r="DC1477" s="40">
        <f>VLOOKUP(CK1477,'PROMIS 57 T-Score Conversions'!AG$3:AH$35,2,TRUE)</f>
        <v>32.87</v>
      </c>
      <c r="DD1477" s="39" t="str">
        <f t="shared" si="31"/>
        <v>Normal</v>
      </c>
    </row>
    <row r="1478">
      <c r="A1478" t="b">
        <v>0</v>
      </c>
      <c r="B1478" t="b">
        <v>0</v>
      </c>
      <c r="C1478" s="20">
        <v>44379.754347546295</v>
      </c>
      <c r="D1478" s="1" t="s">
        <v>494</v>
      </c>
      <c r="E1478" s="1">
        <v>2314.0</v>
      </c>
      <c r="F1478" s="1">
        <v>2.0</v>
      </c>
      <c r="G1478" s="1">
        <v>1.0</v>
      </c>
      <c r="H1478" s="1">
        <v>3.0</v>
      </c>
      <c r="I1478" s="1">
        <v>4.0</v>
      </c>
      <c r="J1478" s="1">
        <v>1.0</v>
      </c>
      <c r="K1478" s="1">
        <v>3.0</v>
      </c>
      <c r="L1478" s="1">
        <v>4.0</v>
      </c>
      <c r="M1478" s="1">
        <v>1.0</v>
      </c>
      <c r="N1478" s="1">
        <v>1.0</v>
      </c>
      <c r="O1478" s="1">
        <v>1.0</v>
      </c>
      <c r="P1478" s="1">
        <v>2.0</v>
      </c>
      <c r="Q1478" s="1">
        <v>1.0</v>
      </c>
      <c r="R1478" s="1">
        <v>1.0</v>
      </c>
      <c r="S1478" s="1">
        <v>1.0</v>
      </c>
      <c r="T1478" s="1">
        <v>1.0</v>
      </c>
      <c r="U1478" s="1">
        <v>3.0</v>
      </c>
      <c r="V1478" s="1">
        <v>1.0</v>
      </c>
      <c r="W1478" s="1">
        <v>1.0</v>
      </c>
      <c r="X1478" s="1">
        <v>1.0</v>
      </c>
      <c r="Y1478" s="1">
        <v>1.0</v>
      </c>
      <c r="Z1478" s="1">
        <v>1.0</v>
      </c>
      <c r="AA1478" s="1">
        <v>2.0</v>
      </c>
      <c r="AB1478" s="1">
        <v>1.0</v>
      </c>
      <c r="AC1478" s="1">
        <v>1.0</v>
      </c>
      <c r="AD1478" s="1">
        <v>5.0</v>
      </c>
      <c r="AE1478" s="1">
        <v>4.0</v>
      </c>
      <c r="AF1478" s="1">
        <v>3.0</v>
      </c>
      <c r="AG1478" s="1">
        <v>4.0</v>
      </c>
      <c r="AH1478" s="1">
        <v>2.0</v>
      </c>
      <c r="AI1478" s="1">
        <v>4.0</v>
      </c>
      <c r="AJ1478" s="1">
        <v>4.0</v>
      </c>
      <c r="AK1478" s="1">
        <v>4.0</v>
      </c>
      <c r="AL1478" s="1">
        <v>2.0</v>
      </c>
      <c r="AM1478" s="1">
        <v>3.0</v>
      </c>
      <c r="AN1478" s="1">
        <v>3.0</v>
      </c>
      <c r="AO1478" s="1">
        <v>3.0</v>
      </c>
      <c r="AP1478" s="1">
        <v>3.0</v>
      </c>
      <c r="AQ1478" s="1">
        <v>2.0</v>
      </c>
      <c r="AR1478" s="1">
        <v>1.0</v>
      </c>
      <c r="AS1478" s="1">
        <v>4.0</v>
      </c>
      <c r="AT1478" s="1">
        <v>1.0</v>
      </c>
      <c r="AU1478" s="1">
        <v>1.0</v>
      </c>
      <c r="AV1478" s="1">
        <v>1.0</v>
      </c>
      <c r="AW1478" s="1">
        <v>1.0</v>
      </c>
      <c r="AX1478" s="1">
        <v>1.0</v>
      </c>
      <c r="AY1478" s="1">
        <v>1.0</v>
      </c>
      <c r="AZ1478" s="1">
        <v>1.0</v>
      </c>
      <c r="BA1478" s="1">
        <v>1.0</v>
      </c>
      <c r="BB1478" s="1">
        <v>4.0</v>
      </c>
      <c r="BC1478" s="1">
        <v>4.0</v>
      </c>
      <c r="BD1478" s="1">
        <v>4.0</v>
      </c>
      <c r="BE1478" s="1">
        <v>4.0</v>
      </c>
      <c r="BF1478" s="1">
        <v>4.0</v>
      </c>
      <c r="BG1478" s="1">
        <v>4.0</v>
      </c>
      <c r="BH1478" s="1">
        <v>4.0</v>
      </c>
      <c r="BI1478" s="1">
        <v>4.0</v>
      </c>
      <c r="BJ1478" s="1">
        <v>6.0</v>
      </c>
      <c r="BK1478" s="1">
        <v>1.0</v>
      </c>
      <c r="BL1478" s="1">
        <v>1.0</v>
      </c>
      <c r="BM1478" s="1">
        <v>1.0</v>
      </c>
      <c r="BN1478" s="1">
        <v>1.0</v>
      </c>
      <c r="BO1478" s="1">
        <v>1.0</v>
      </c>
      <c r="BP1478" s="1">
        <v>1.0</v>
      </c>
      <c r="BQ1478" s="1">
        <v>1.0</v>
      </c>
      <c r="BR1478" s="1">
        <v>1.0</v>
      </c>
      <c r="BS1478" s="1">
        <v>5.0</v>
      </c>
      <c r="BT1478" s="1">
        <v>5.0</v>
      </c>
      <c r="BU1478" s="1">
        <v>5.0</v>
      </c>
      <c r="BV1478" s="1">
        <v>5.0</v>
      </c>
      <c r="BW1478" s="1">
        <v>5.0</v>
      </c>
      <c r="BX1478" s="1">
        <v>5.0</v>
      </c>
      <c r="BY1478" s="1">
        <v>5.0</v>
      </c>
      <c r="BZ1478" s="1">
        <v>5.0</v>
      </c>
      <c r="CA1478" s="64">
        <f t="shared" si="32"/>
        <v>184</v>
      </c>
      <c r="CB1478" s="45">
        <f t="shared" si="33"/>
        <v>19</v>
      </c>
      <c r="CC1478" s="45">
        <f t="shared" si="34"/>
        <v>11</v>
      </c>
      <c r="CD1478" s="45">
        <f t="shared" si="35"/>
        <v>9</v>
      </c>
      <c r="CE1478" s="45">
        <f t="shared" si="36"/>
        <v>30</v>
      </c>
      <c r="CF1478" s="45">
        <f t="shared" si="37"/>
        <v>21</v>
      </c>
      <c r="CG1478" s="45">
        <f t="shared" si="38"/>
        <v>8</v>
      </c>
      <c r="CH1478" s="45">
        <f t="shared" si="39"/>
        <v>32</v>
      </c>
      <c r="CI1478" s="45">
        <f t="shared" si="40"/>
        <v>0.6</v>
      </c>
      <c r="CJ1478">
        <f t="shared" si="10"/>
        <v>8</v>
      </c>
      <c r="CK1478" s="45">
        <f t="shared" si="41"/>
        <v>40</v>
      </c>
      <c r="CM1478" s="40">
        <f>VLOOKUP(CB1478,'PROMIS 57 T-Score Conversions'!Q$3:R$35,2,TRUE)</f>
        <v>34.7</v>
      </c>
      <c r="CN1478" s="44" t="str">
        <f t="shared" si="20"/>
        <v>Moderate</v>
      </c>
      <c r="CO1478" s="40">
        <f>VLOOKUP(CC1478,'PROMIS 57 T-Score Conversions'!A$3:B$35,2,TRUE)</f>
        <v>47.8</v>
      </c>
      <c r="CP1478" s="39" t="str">
        <f t="shared" si="21"/>
        <v>Normal</v>
      </c>
      <c r="CQ1478" s="40">
        <f>VLOOKUP(CD1478,'PROMIS 57 T-Score Conversions'!E$3:F$35,2,TRUE)</f>
        <v>44.7</v>
      </c>
      <c r="CR1478" s="39" t="str">
        <f t="shared" si="22"/>
        <v>Normal</v>
      </c>
      <c r="CS1478" s="40">
        <f>VLOOKUP(CE1478,'PROMIS 57 T-Score Conversions'!U$3:V$35,2,TRUE)</f>
        <v>63.3</v>
      </c>
      <c r="CT1478" s="39" t="str">
        <f t="shared" si="42"/>
        <v>Moderate</v>
      </c>
      <c r="CU1478" s="40">
        <f>VLOOKUP(CF1478,'PROMIS 57 T-Score Conversions'!Y$3:Z$35,2,TRUE)</f>
        <v>51.2</v>
      </c>
      <c r="CV1478" s="39" t="str">
        <f t="shared" si="24"/>
        <v>Normal</v>
      </c>
      <c r="CW1478" s="40">
        <f>vlookup(CG1478,'PROMIS 57 T-Score Conversions'!M$3:N$35,2,TRUE)</f>
        <v>25.91</v>
      </c>
      <c r="CX1478" s="39" t="str">
        <f t="shared" si="25"/>
        <v>Severe</v>
      </c>
      <c r="CY1478" s="40">
        <f>VLOOKup(CH1478,'PROMIS 57 T-Score Conversions'!I$3:J$35,2,TRUE)</f>
        <v>66.9</v>
      </c>
      <c r="CZ1478" s="39" t="str">
        <f t="shared" si="26"/>
        <v>Moderate</v>
      </c>
      <c r="DA1478" s="37">
        <f>VLOOKUP(CJ1478,'PROMIS 57 T-Score Conversions'!AC$3:AD$35,2,TRUE)</f>
        <v>22.41</v>
      </c>
      <c r="DB1478" s="44" t="str">
        <f t="shared" si="30"/>
        <v>Severe</v>
      </c>
      <c r="DC1478" s="40">
        <f>VLOOKUP(CK1478,'PROMIS 57 T-Score Conversions'!AG$3:AH$35,2,TRUE)</f>
        <v>67.09</v>
      </c>
      <c r="DD1478" s="39" t="str">
        <f t="shared" si="31"/>
        <v>Moderate</v>
      </c>
    </row>
    <row r="1479">
      <c r="A1479" t="b">
        <v>0</v>
      </c>
      <c r="B1479" t="b">
        <v>0</v>
      </c>
      <c r="C1479" s="20">
        <v>44381.63808158565</v>
      </c>
      <c r="D1479" s="1" t="s">
        <v>481</v>
      </c>
      <c r="E1479" s="1">
        <v>2305.0</v>
      </c>
      <c r="F1479" s="1">
        <v>4.0</v>
      </c>
      <c r="G1479" s="1">
        <v>3.0</v>
      </c>
      <c r="H1479" s="1">
        <v>5.0</v>
      </c>
      <c r="I1479" s="1">
        <v>3.0</v>
      </c>
      <c r="J1479" s="1">
        <v>1.0</v>
      </c>
      <c r="K1479" s="1">
        <v>3.0</v>
      </c>
      <c r="L1479" s="1">
        <v>4.0</v>
      </c>
      <c r="M1479" s="1">
        <v>2.0</v>
      </c>
      <c r="N1479" s="1">
        <v>2.0</v>
      </c>
      <c r="O1479" s="1">
        <v>3.0</v>
      </c>
      <c r="P1479" s="1">
        <v>2.0</v>
      </c>
      <c r="Q1479" s="1">
        <v>3.0</v>
      </c>
      <c r="R1479" s="1">
        <v>4.0</v>
      </c>
      <c r="S1479" s="1">
        <v>3.0</v>
      </c>
      <c r="T1479" s="1">
        <v>4.0</v>
      </c>
      <c r="U1479" s="1">
        <v>3.0</v>
      </c>
      <c r="V1479" s="1">
        <v>1.0</v>
      </c>
      <c r="W1479" s="1">
        <v>1.0</v>
      </c>
      <c r="X1479" s="1">
        <v>2.0</v>
      </c>
      <c r="Y1479" s="1">
        <v>1.0</v>
      </c>
      <c r="Z1479" s="1">
        <v>2.0</v>
      </c>
      <c r="AA1479" s="1">
        <v>3.0</v>
      </c>
      <c r="AB1479" s="1">
        <v>3.0</v>
      </c>
      <c r="AC1479" s="1">
        <v>2.0</v>
      </c>
      <c r="AD1479" s="1">
        <v>4.0</v>
      </c>
      <c r="AE1479" s="1">
        <v>4.0</v>
      </c>
      <c r="AF1479" s="1">
        <v>3.0</v>
      </c>
      <c r="AG1479" s="1">
        <v>4.0</v>
      </c>
      <c r="AH1479" s="1">
        <v>4.0</v>
      </c>
      <c r="AI1479" s="1">
        <v>3.0</v>
      </c>
      <c r="AJ1479" s="1">
        <v>5.0</v>
      </c>
      <c r="AK1479" s="1">
        <v>4.0</v>
      </c>
      <c r="AL1479" s="1">
        <v>4.0</v>
      </c>
      <c r="AM1479" s="1">
        <v>5.0</v>
      </c>
      <c r="AN1479" s="1">
        <v>5.0</v>
      </c>
      <c r="AO1479" s="1">
        <v>3.0</v>
      </c>
      <c r="AP1479" s="1">
        <v>4.0</v>
      </c>
      <c r="AQ1479" s="1">
        <v>3.0</v>
      </c>
      <c r="AR1479" s="1">
        <v>2.0</v>
      </c>
      <c r="AS1479" s="1">
        <v>5.0</v>
      </c>
      <c r="AT1479" s="1">
        <v>2.0</v>
      </c>
      <c r="AU1479" s="1">
        <v>3.0</v>
      </c>
      <c r="AV1479" s="1">
        <v>1.0</v>
      </c>
      <c r="AW1479" s="1">
        <v>2.0</v>
      </c>
      <c r="AX1479" s="1">
        <v>2.0</v>
      </c>
      <c r="AY1479" s="1">
        <v>3.0</v>
      </c>
      <c r="AZ1479" s="1">
        <v>3.0</v>
      </c>
      <c r="BA1479" s="1">
        <v>1.0</v>
      </c>
      <c r="BB1479" s="1">
        <v>5.0</v>
      </c>
      <c r="BC1479" s="1">
        <v>4.0</v>
      </c>
      <c r="BD1479" s="1">
        <v>4.0</v>
      </c>
      <c r="BE1479" s="1">
        <v>4.0</v>
      </c>
      <c r="BF1479" s="1">
        <v>5.0</v>
      </c>
      <c r="BG1479" s="1">
        <v>4.0</v>
      </c>
      <c r="BH1479" s="1">
        <v>5.0</v>
      </c>
      <c r="BI1479" s="1">
        <v>3.0</v>
      </c>
      <c r="BJ1479" s="1">
        <v>3.0</v>
      </c>
      <c r="BK1479" s="1">
        <v>3.0</v>
      </c>
      <c r="BL1479" s="1">
        <v>2.0</v>
      </c>
      <c r="BM1479" s="1">
        <v>3.0</v>
      </c>
      <c r="BN1479" s="1">
        <v>3.0</v>
      </c>
      <c r="BO1479" s="1">
        <v>3.0</v>
      </c>
      <c r="BP1479" s="1">
        <v>2.0</v>
      </c>
      <c r="BQ1479" s="1">
        <v>3.0</v>
      </c>
      <c r="BR1479" s="1">
        <v>3.0</v>
      </c>
      <c r="BS1479" s="1">
        <v>4.0</v>
      </c>
      <c r="BT1479" s="1">
        <v>3.0</v>
      </c>
      <c r="BU1479" s="1">
        <v>4.0</v>
      </c>
      <c r="BV1479" s="1">
        <v>3.0</v>
      </c>
      <c r="BW1479" s="1">
        <v>4.0</v>
      </c>
      <c r="BX1479" s="1">
        <v>2.0</v>
      </c>
      <c r="BY1479" s="1">
        <v>4.0</v>
      </c>
      <c r="BZ1479" s="1">
        <v>3.0</v>
      </c>
      <c r="CA1479" s="64">
        <f t="shared" si="32"/>
        <v>229</v>
      </c>
      <c r="CB1479" s="45">
        <f t="shared" si="33"/>
        <v>25</v>
      </c>
      <c r="CC1479" s="45">
        <f t="shared" si="34"/>
        <v>24</v>
      </c>
      <c r="CD1479" s="45">
        <f t="shared" si="35"/>
        <v>15</v>
      </c>
      <c r="CE1479" s="45">
        <f t="shared" si="36"/>
        <v>31</v>
      </c>
      <c r="CF1479" s="45">
        <f t="shared" si="37"/>
        <v>31</v>
      </c>
      <c r="CG1479" s="45">
        <f t="shared" si="38"/>
        <v>17</v>
      </c>
      <c r="CH1479" s="45">
        <f t="shared" si="39"/>
        <v>34</v>
      </c>
      <c r="CI1479" s="45">
        <f t="shared" si="40"/>
        <v>0.3</v>
      </c>
      <c r="CJ1479">
        <f t="shared" si="10"/>
        <v>22</v>
      </c>
      <c r="CK1479" s="45">
        <f t="shared" si="41"/>
        <v>27</v>
      </c>
      <c r="CM1479" s="40">
        <f>VLOOKUP(CB1479,'PROMIS 57 T-Score Conversions'!Q$3:R$35,2,TRUE)</f>
        <v>38.8</v>
      </c>
      <c r="CN1479" s="44" t="str">
        <f t="shared" si="20"/>
        <v>Moderate</v>
      </c>
      <c r="CO1479" s="40">
        <f>VLOOKUP(CC1479,'PROMIS 57 T-Score Conversions'!A$3:B$35,2,TRUE)</f>
        <v>62.5</v>
      </c>
      <c r="CP1479" s="39" t="str">
        <f t="shared" si="21"/>
        <v>Moderate</v>
      </c>
      <c r="CQ1479" s="40">
        <f>VLOOKUP(CD1479,'PROMIS 57 T-Score Conversions'!E$3:F$35,2,TRUE)</f>
        <v>54.1</v>
      </c>
      <c r="CR1479" s="39" t="str">
        <f t="shared" si="22"/>
        <v>Normal</v>
      </c>
      <c r="CS1479" s="40">
        <f>VLOOKUP(CE1479,'PROMIS 57 T-Score Conversions'!U$3:V$35,2,TRUE)</f>
        <v>64.3</v>
      </c>
      <c r="CT1479" s="39" t="str">
        <f t="shared" si="42"/>
        <v>Moderate</v>
      </c>
      <c r="CU1479" s="40">
        <f>VLOOKUP(CF1479,'PROMIS 57 T-Score Conversions'!Y$3:Z$35,2,TRUE)</f>
        <v>61.5</v>
      </c>
      <c r="CV1479" s="39" t="str">
        <f t="shared" si="24"/>
        <v>Moderate</v>
      </c>
      <c r="CW1479" s="40">
        <f>vlookup(CG1479,'PROMIS 57 T-Score Conversions'!M$3:N$35,2,TRUE)</f>
        <v>37.7</v>
      </c>
      <c r="CX1479" s="39" t="str">
        <f t="shared" si="25"/>
        <v>Moderate</v>
      </c>
      <c r="CY1479" s="40">
        <f>VLOOKup(CH1479,'PROMIS 57 T-Score Conversions'!I$3:J$35,2,TRUE)</f>
        <v>68.4</v>
      </c>
      <c r="CZ1479" s="39" t="str">
        <f t="shared" si="26"/>
        <v>Moderate</v>
      </c>
      <c r="DA1479" s="37">
        <f>VLOOKUP(CJ1479,'PROMIS 57 T-Score Conversions'!AC$3:AD$35,2,TRUE)</f>
        <v>38.71</v>
      </c>
      <c r="DB1479" s="44" t="str">
        <f t="shared" si="30"/>
        <v>Moderate</v>
      </c>
      <c r="DC1479" s="40">
        <f>VLOOKUP(CK1479,'PROMIS 57 T-Score Conversions'!AG$3:AH$35,2,TRUE)</f>
        <v>46.21</v>
      </c>
      <c r="DD1479" s="39" t="str">
        <f t="shared" si="31"/>
        <v>Normal</v>
      </c>
    </row>
    <row r="1480">
      <c r="A1480" s="73" t="b">
        <v>0</v>
      </c>
      <c r="B1480" s="73" t="b">
        <v>0</v>
      </c>
      <c r="C1480" s="74">
        <v>44381.73734173611</v>
      </c>
      <c r="D1480" s="75" t="s">
        <v>681</v>
      </c>
      <c r="E1480" s="75">
        <v>2444.0</v>
      </c>
      <c r="F1480" s="75">
        <v>5.0</v>
      </c>
      <c r="G1480" s="75">
        <v>5.0</v>
      </c>
      <c r="H1480" s="75">
        <v>5.0</v>
      </c>
      <c r="I1480" s="75">
        <v>5.0</v>
      </c>
      <c r="J1480" s="75">
        <v>5.0</v>
      </c>
      <c r="K1480" s="75">
        <v>5.0</v>
      </c>
      <c r="L1480" s="75">
        <v>5.0</v>
      </c>
      <c r="M1480" s="75">
        <v>5.0</v>
      </c>
      <c r="N1480" s="75">
        <v>1.0</v>
      </c>
      <c r="O1480" s="75">
        <v>2.0</v>
      </c>
      <c r="P1480" s="75">
        <v>2.0</v>
      </c>
      <c r="Q1480" s="75">
        <v>1.0</v>
      </c>
      <c r="R1480" s="75">
        <v>3.0</v>
      </c>
      <c r="S1480" s="75">
        <v>1.0</v>
      </c>
      <c r="T1480" s="75">
        <v>3.0</v>
      </c>
      <c r="U1480" s="75">
        <v>2.0</v>
      </c>
      <c r="V1480" s="75">
        <v>1.0</v>
      </c>
      <c r="W1480" s="75">
        <v>3.0</v>
      </c>
      <c r="X1480" s="75">
        <v>2.0</v>
      </c>
      <c r="Y1480" s="75">
        <v>2.0</v>
      </c>
      <c r="Z1480" s="75">
        <v>1.0</v>
      </c>
      <c r="AA1480" s="75">
        <v>1.0</v>
      </c>
      <c r="AB1480" s="75">
        <v>1.0</v>
      </c>
      <c r="AC1480" s="75">
        <v>1.0</v>
      </c>
      <c r="AD1480" s="75">
        <v>1.0</v>
      </c>
      <c r="AE1480" s="75">
        <v>1.0</v>
      </c>
      <c r="AF1480" s="75">
        <v>3.0</v>
      </c>
      <c r="AG1480" s="75">
        <v>2.0</v>
      </c>
      <c r="AH1480" s="75">
        <v>2.0</v>
      </c>
      <c r="AI1480" s="75">
        <v>1.0</v>
      </c>
      <c r="AJ1480" s="75">
        <v>2.0</v>
      </c>
      <c r="AK1480" s="75">
        <v>1.0</v>
      </c>
      <c r="AL1480" s="75">
        <v>3.0</v>
      </c>
      <c r="AM1480" s="75">
        <v>3.0</v>
      </c>
      <c r="AN1480" s="75">
        <v>2.0</v>
      </c>
      <c r="AO1480" s="75">
        <v>3.0</v>
      </c>
      <c r="AP1480" s="75">
        <v>3.0</v>
      </c>
      <c r="AQ1480" s="75">
        <v>4.0</v>
      </c>
      <c r="AR1480" s="75">
        <v>2.0</v>
      </c>
      <c r="AS1480" s="75">
        <v>2.0</v>
      </c>
      <c r="AT1480" s="75">
        <v>5.0</v>
      </c>
      <c r="AU1480" s="75">
        <v>5.0</v>
      </c>
      <c r="AV1480" s="75">
        <v>4.0</v>
      </c>
      <c r="AW1480" s="75">
        <v>4.0</v>
      </c>
      <c r="AX1480" s="75">
        <v>5.0</v>
      </c>
      <c r="AY1480" s="75">
        <v>5.0</v>
      </c>
      <c r="AZ1480" s="75">
        <v>5.0</v>
      </c>
      <c r="BA1480" s="75">
        <v>4.0</v>
      </c>
      <c r="BB1480" s="75">
        <v>1.0</v>
      </c>
      <c r="BC1480" s="75">
        <v>1.0</v>
      </c>
      <c r="BD1480" s="75">
        <v>1.0</v>
      </c>
      <c r="BE1480" s="75">
        <v>1.0</v>
      </c>
      <c r="BF1480" s="75">
        <v>1.0</v>
      </c>
      <c r="BG1480" s="75">
        <v>1.0</v>
      </c>
      <c r="BH1480" s="75">
        <v>1.0</v>
      </c>
      <c r="BI1480" s="75">
        <v>2.0</v>
      </c>
      <c r="BJ1480" s="75">
        <v>4.0</v>
      </c>
      <c r="BK1480" s="75">
        <v>3.0</v>
      </c>
      <c r="BL1480" s="75">
        <v>3.0</v>
      </c>
      <c r="BM1480" s="75">
        <v>3.0</v>
      </c>
      <c r="BN1480" s="75">
        <v>3.0</v>
      </c>
      <c r="BO1480" s="75">
        <v>3.0</v>
      </c>
      <c r="BP1480" s="75">
        <v>4.0</v>
      </c>
      <c r="BQ1480" s="75">
        <v>4.0</v>
      </c>
      <c r="BR1480" s="75">
        <v>4.0</v>
      </c>
      <c r="BS1480" s="75">
        <v>3.0</v>
      </c>
      <c r="BT1480" s="75">
        <v>2.0</v>
      </c>
      <c r="BU1480" s="75">
        <v>2.0</v>
      </c>
      <c r="BV1480" s="75">
        <v>3.0</v>
      </c>
      <c r="BW1480" s="75">
        <v>2.0</v>
      </c>
      <c r="BX1480" s="75">
        <v>1.0</v>
      </c>
      <c r="BY1480" s="75">
        <v>3.0</v>
      </c>
      <c r="BZ1480" s="75">
        <v>2.0</v>
      </c>
      <c r="CA1480" s="76">
        <f t="shared" si="32"/>
        <v>197</v>
      </c>
      <c r="CB1480" s="77">
        <f t="shared" si="33"/>
        <v>40</v>
      </c>
      <c r="CC1480" s="77">
        <f t="shared" si="34"/>
        <v>15</v>
      </c>
      <c r="CD1480" s="77">
        <f t="shared" si="35"/>
        <v>12</v>
      </c>
      <c r="CE1480" s="77">
        <f t="shared" si="36"/>
        <v>13</v>
      </c>
      <c r="CF1480" s="77">
        <f t="shared" si="37"/>
        <v>22</v>
      </c>
      <c r="CG1480" s="77">
        <f t="shared" si="38"/>
        <v>37</v>
      </c>
      <c r="CH1480" s="77">
        <f t="shared" si="39"/>
        <v>9</v>
      </c>
      <c r="CI1480" s="77">
        <f t="shared" si="40"/>
        <v>0.4</v>
      </c>
      <c r="CJ1480">
        <f t="shared" si="10"/>
        <v>27</v>
      </c>
      <c r="CK1480" s="77">
        <f t="shared" si="41"/>
        <v>18</v>
      </c>
      <c r="CL1480" s="73"/>
      <c r="CM1480" s="37">
        <f>VLOOKUP(CB1480,'PROMIS 57 T-Score Conversions'!Q$3:R$35,2,TRUE)</f>
        <v>60.1</v>
      </c>
      <c r="CN1480" s="78" t="str">
        <f t="shared" si="20"/>
        <v>Normal</v>
      </c>
      <c r="CO1480" s="37">
        <f>VLOOKUP(CC1480,'PROMIS 57 T-Score Conversions'!A$3:B$35,2,TRUE)</f>
        <v>53.2</v>
      </c>
      <c r="CP1480" s="79" t="str">
        <f t="shared" si="21"/>
        <v>Mild</v>
      </c>
      <c r="CQ1480" s="37">
        <f>VLOOKUP(CD1480,'PROMIS 57 T-Score Conversions'!E$3:F$35,2,TRUE)</f>
        <v>50.9</v>
      </c>
      <c r="CR1480" s="79" t="str">
        <f t="shared" si="22"/>
        <v>Normal</v>
      </c>
      <c r="CS1480" s="37">
        <f>VLOOKUP(CE1480,'PROMIS 57 T-Score Conversions'!U$3:V$35,2,TRUE)</f>
        <v>45.6</v>
      </c>
      <c r="CT1480" s="79" t="str">
        <f t="shared" si="42"/>
        <v>Normal</v>
      </c>
      <c r="CU1480" s="37">
        <f>VLOOKUP(CF1480,'PROMIS 57 T-Score Conversions'!Y$3:Z$35,2,TRUE)</f>
        <v>52.2</v>
      </c>
      <c r="CV1480" s="79" t="str">
        <f t="shared" si="24"/>
        <v>Normal</v>
      </c>
      <c r="CW1480" s="37">
        <f>vlookup(CG1480,'PROMIS 57 T-Score Conversions'!M$3:N$35,2,TRUE)</f>
        <v>56.8</v>
      </c>
      <c r="CX1480" s="79" t="str">
        <f t="shared" si="25"/>
        <v>Normal</v>
      </c>
      <c r="CY1480" s="37">
        <f>VLOOKup(CH1480,'PROMIS 57 T-Score Conversions'!I$3:J$35,2,TRUE)</f>
        <v>47.9</v>
      </c>
      <c r="CZ1480" s="79" t="str">
        <f t="shared" si="26"/>
        <v>Normal</v>
      </c>
      <c r="DA1480" s="37">
        <f>VLOOKUP(CJ1480,'PROMIS 57 T-Score Conversions'!AC$3:AD$35,2,TRUE)</f>
        <v>42.72</v>
      </c>
      <c r="DB1480" s="78" t="str">
        <f t="shared" si="30"/>
        <v>Mild</v>
      </c>
      <c r="DC1480" s="37">
        <f>VLOOKUP(CK1480,'PROMIS 57 T-Score Conversions'!AG$3:AH$35,2,TRUE)</f>
        <v>37.97</v>
      </c>
      <c r="DD1480" s="79" t="str">
        <f t="shared" si="31"/>
        <v>Normal</v>
      </c>
      <c r="DE1480" s="73"/>
      <c r="DF1480" s="73"/>
      <c r="DG1480" s="73"/>
      <c r="DH1480" s="73"/>
      <c r="DI1480" s="73"/>
      <c r="DJ1480" s="73"/>
      <c r="DK1480" s="73"/>
      <c r="DL1480" s="73"/>
      <c r="DM1480" s="73"/>
      <c r="DN1480" s="73"/>
      <c r="DO1480" s="73"/>
      <c r="DP1480" s="73"/>
      <c r="DQ1480" s="73"/>
      <c r="DR1480" s="73"/>
      <c r="DS1480" s="73"/>
      <c r="DT1480" s="73"/>
    </row>
    <row r="1481">
      <c r="A1481" s="80" t="b">
        <v>0</v>
      </c>
      <c r="B1481" s="80" t="b">
        <v>0</v>
      </c>
      <c r="C1481" s="81">
        <v>44381.73794236111</v>
      </c>
      <c r="D1481" s="82" t="s">
        <v>476</v>
      </c>
      <c r="E1481" s="82">
        <v>2302.0</v>
      </c>
      <c r="F1481" s="82">
        <v>3.0</v>
      </c>
      <c r="G1481" s="82">
        <v>3.0</v>
      </c>
      <c r="H1481" s="82">
        <v>4.0</v>
      </c>
      <c r="I1481" s="82">
        <v>2.0</v>
      </c>
      <c r="J1481" s="82">
        <v>1.0</v>
      </c>
      <c r="K1481" s="82">
        <v>4.0</v>
      </c>
      <c r="L1481" s="82">
        <v>5.0</v>
      </c>
      <c r="M1481" s="82">
        <v>1.0</v>
      </c>
      <c r="N1481" s="82">
        <v>3.0</v>
      </c>
      <c r="O1481" s="82">
        <v>2.0</v>
      </c>
      <c r="P1481" s="82">
        <v>4.0</v>
      </c>
      <c r="Q1481" s="82">
        <v>3.0</v>
      </c>
      <c r="R1481" s="82">
        <v>3.0</v>
      </c>
      <c r="S1481" s="82">
        <v>3.0</v>
      </c>
      <c r="T1481" s="82">
        <v>3.0</v>
      </c>
      <c r="U1481" s="82">
        <v>3.0</v>
      </c>
      <c r="V1481" s="82">
        <v>3.0</v>
      </c>
      <c r="W1481" s="82">
        <v>3.0</v>
      </c>
      <c r="X1481" s="82">
        <v>3.0</v>
      </c>
      <c r="Y1481" s="82">
        <v>3.0</v>
      </c>
      <c r="Z1481" s="82">
        <v>3.0</v>
      </c>
      <c r="AA1481" s="82">
        <v>3.0</v>
      </c>
      <c r="AB1481" s="82">
        <v>2.0</v>
      </c>
      <c r="AC1481" s="82">
        <v>2.0</v>
      </c>
      <c r="AD1481" s="82">
        <v>5.0</v>
      </c>
      <c r="AE1481" s="82">
        <v>4.0</v>
      </c>
      <c r="AF1481" s="82">
        <v>4.0</v>
      </c>
      <c r="AG1481" s="82">
        <v>4.0</v>
      </c>
      <c r="AH1481" s="82">
        <v>4.0</v>
      </c>
      <c r="AI1481" s="82">
        <v>4.0</v>
      </c>
      <c r="AJ1481" s="82">
        <v>4.0</v>
      </c>
      <c r="AK1481" s="82">
        <v>4.0</v>
      </c>
      <c r="AL1481" s="82">
        <v>4.0</v>
      </c>
      <c r="AM1481" s="82">
        <v>5.0</v>
      </c>
      <c r="AN1481" s="82">
        <v>4.0</v>
      </c>
      <c r="AO1481" s="82">
        <v>1.0</v>
      </c>
      <c r="AP1481" s="82">
        <v>5.0</v>
      </c>
      <c r="AQ1481" s="82">
        <v>1.0</v>
      </c>
      <c r="AR1481" s="82">
        <v>2.0</v>
      </c>
      <c r="AS1481" s="82">
        <v>5.0</v>
      </c>
      <c r="AT1481" s="82">
        <v>1.0</v>
      </c>
      <c r="AU1481" s="82">
        <v>1.0</v>
      </c>
      <c r="AV1481" s="82">
        <v>1.0</v>
      </c>
      <c r="AW1481" s="82">
        <v>1.0</v>
      </c>
      <c r="AX1481" s="82">
        <v>1.0</v>
      </c>
      <c r="AY1481" s="82">
        <v>1.0</v>
      </c>
      <c r="AZ1481" s="82">
        <v>1.0</v>
      </c>
      <c r="BA1481" s="82">
        <v>1.0</v>
      </c>
      <c r="BB1481" s="82">
        <v>3.0</v>
      </c>
      <c r="BC1481" s="82">
        <v>3.0</v>
      </c>
      <c r="BD1481" s="82">
        <v>3.0</v>
      </c>
      <c r="BE1481" s="82">
        <v>3.0</v>
      </c>
      <c r="BF1481" s="82">
        <v>3.0</v>
      </c>
      <c r="BG1481" s="82">
        <v>3.0</v>
      </c>
      <c r="BH1481" s="82">
        <v>3.0</v>
      </c>
      <c r="BI1481" s="82">
        <v>3.0</v>
      </c>
      <c r="BJ1481" s="82">
        <v>6.0</v>
      </c>
      <c r="BK1481" s="82">
        <v>1.0</v>
      </c>
      <c r="BL1481" s="82">
        <v>1.0</v>
      </c>
      <c r="BM1481" s="82">
        <v>1.0</v>
      </c>
      <c r="BN1481" s="82">
        <v>2.0</v>
      </c>
      <c r="BO1481" s="82">
        <v>2.0</v>
      </c>
      <c r="BP1481" s="82">
        <v>1.0</v>
      </c>
      <c r="BQ1481" s="82">
        <v>1.0</v>
      </c>
      <c r="BR1481" s="82">
        <v>1.0</v>
      </c>
      <c r="BS1481" s="82">
        <v>5.0</v>
      </c>
      <c r="BT1481" s="82">
        <v>5.0</v>
      </c>
      <c r="BU1481" s="82">
        <v>5.0</v>
      </c>
      <c r="BV1481" s="82">
        <v>5.0</v>
      </c>
      <c r="BW1481" s="82">
        <v>5.0</v>
      </c>
      <c r="BX1481" s="82">
        <v>4.0</v>
      </c>
      <c r="BY1481" s="82">
        <v>4.0</v>
      </c>
      <c r="BZ1481" s="82">
        <v>5.0</v>
      </c>
      <c r="CA1481" s="83">
        <f t="shared" si="32"/>
        <v>215</v>
      </c>
      <c r="CB1481" s="84">
        <f t="shared" si="33"/>
        <v>23</v>
      </c>
      <c r="CC1481" s="84">
        <f t="shared" si="34"/>
        <v>24</v>
      </c>
      <c r="CD1481" s="84">
        <f t="shared" si="35"/>
        <v>22</v>
      </c>
      <c r="CE1481" s="84">
        <f t="shared" si="36"/>
        <v>33</v>
      </c>
      <c r="CF1481" s="84">
        <f t="shared" si="37"/>
        <v>27</v>
      </c>
      <c r="CG1481" s="84">
        <f t="shared" si="38"/>
        <v>8</v>
      </c>
      <c r="CH1481" s="84">
        <f t="shared" si="39"/>
        <v>24</v>
      </c>
      <c r="CI1481" s="84">
        <f t="shared" si="40"/>
        <v>0.6</v>
      </c>
      <c r="CJ1481">
        <f t="shared" si="10"/>
        <v>10</v>
      </c>
      <c r="CK1481" s="84">
        <f t="shared" ref="CK1481:CK1651" si="43">sum(BL1481:BS1481)</f>
        <v>14</v>
      </c>
      <c r="CL1481" s="80"/>
      <c r="CM1481" s="85">
        <f>VLOOKUP(CB1481,'PROMIS 57 T-Score Conversions'!Q$3:R$35,2,TRUE)</f>
        <v>37.4</v>
      </c>
      <c r="CN1481" s="86" t="str">
        <f t="shared" si="20"/>
        <v>Moderate</v>
      </c>
      <c r="CO1481" s="85">
        <f>VLOOKUP(CC1481,'PROMIS 57 T-Score Conversions'!A$3:B$35,2,TRUE)</f>
        <v>62.5</v>
      </c>
      <c r="CP1481" s="87" t="str">
        <f t="shared" ref="CP1481:CP1651" si="44">IFS(CO1481&lt;55,"Normal",CO1481&lt;60,"Mild",CO1481&lt;70,"Moderate",CO1481&gt;=70,"Severe")</f>
        <v>Moderate</v>
      </c>
      <c r="CQ1481" s="85">
        <f>VLOOKUP(CD1481,'PROMIS 57 T-Score Conversions'!E$3:F$35,2,TRUE)</f>
        <v>60.3</v>
      </c>
      <c r="CR1481" s="87" t="str">
        <f t="shared" si="22"/>
        <v>Moderate</v>
      </c>
      <c r="CS1481" s="85">
        <f>VLOOKUP(CE1481,'PROMIS 57 T-Score Conversions'!U$3:V$35,2,TRUE)</f>
        <v>66.4</v>
      </c>
      <c r="CT1481" s="87" t="str">
        <f t="shared" si="42"/>
        <v>Moderate</v>
      </c>
      <c r="CU1481" s="85">
        <f>VLOOKUP(CF1481,'PROMIS 57 T-Score Conversions'!Y$3:Z$35,2,TRUE)</f>
        <v>57.3</v>
      </c>
      <c r="CV1481" s="87" t="str">
        <f t="shared" si="24"/>
        <v>Mild</v>
      </c>
      <c r="CW1481" s="85">
        <f>vlookup(CG1481,'PROMIS 57 T-Score Conversions'!M$3:N$35,2,TRUE)</f>
        <v>25.91</v>
      </c>
      <c r="CX1481" s="87" t="str">
        <f t="shared" si="25"/>
        <v>Severe</v>
      </c>
      <c r="CY1481" s="85">
        <f>VLOOKup(CH1481,'PROMIS 57 T-Score Conversions'!I$3:J$35,2,TRUE)</f>
        <v>61.5</v>
      </c>
      <c r="CZ1481" s="87" t="str">
        <f t="shared" si="26"/>
        <v>Moderate</v>
      </c>
      <c r="DA1481" s="37">
        <f>VLOOKUP(CJ1481,'PROMIS 57 T-Score Conversions'!AC$3:AD$35,2,TRUE)</f>
        <v>27.45</v>
      </c>
      <c r="DB1481" s="78" t="str">
        <f t="shared" si="30"/>
        <v>Severe</v>
      </c>
      <c r="DC1481" s="85">
        <f>VLOOKUP(CK1481,'PROMIS 57 T-Score Conversions'!AG$3:AH$35,2,TRUE)</f>
        <v>34.01</v>
      </c>
      <c r="DD1481" s="87" t="str">
        <f t="shared" si="31"/>
        <v>Normal</v>
      </c>
      <c r="DE1481" s="80"/>
      <c r="DF1481" s="80"/>
      <c r="DG1481" s="80"/>
      <c r="DH1481" s="80"/>
      <c r="DI1481" s="80"/>
      <c r="DJ1481" s="80"/>
      <c r="DK1481" s="80"/>
      <c r="DL1481" s="80"/>
      <c r="DM1481" s="80"/>
      <c r="DN1481" s="80"/>
      <c r="DO1481" s="80"/>
      <c r="DP1481" s="80"/>
      <c r="DQ1481" s="80"/>
      <c r="DR1481" s="80"/>
      <c r="DS1481" s="80"/>
      <c r="DT1481" s="80"/>
    </row>
    <row r="1482">
      <c r="A1482" s="73" t="b">
        <v>0</v>
      </c>
      <c r="B1482" s="73" t="b">
        <v>0</v>
      </c>
      <c r="C1482" s="74">
        <v>44382.582219606484</v>
      </c>
      <c r="D1482" s="75" t="s">
        <v>745</v>
      </c>
      <c r="E1482" s="75">
        <v>2649.0</v>
      </c>
      <c r="F1482" s="75">
        <v>1.0</v>
      </c>
      <c r="G1482" s="75">
        <v>5.0</v>
      </c>
      <c r="H1482" s="75">
        <v>3.0</v>
      </c>
      <c r="I1482" s="75">
        <v>4.0</v>
      </c>
      <c r="J1482" s="75">
        <v>1.0</v>
      </c>
      <c r="K1482" s="75">
        <v>2.0</v>
      </c>
      <c r="L1482" s="75">
        <v>3.0</v>
      </c>
      <c r="M1482" s="75">
        <v>1.0</v>
      </c>
      <c r="N1482" s="75">
        <v>3.0</v>
      </c>
      <c r="O1482" s="75">
        <v>3.0</v>
      </c>
      <c r="P1482" s="75">
        <v>3.0</v>
      </c>
      <c r="Q1482" s="75">
        <v>4.0</v>
      </c>
      <c r="R1482" s="75">
        <v>3.0</v>
      </c>
      <c r="S1482" s="75">
        <v>3.0</v>
      </c>
      <c r="T1482" s="75">
        <v>4.0</v>
      </c>
      <c r="U1482" s="75">
        <v>3.0</v>
      </c>
      <c r="V1482" s="75">
        <v>1.0</v>
      </c>
      <c r="W1482" s="75">
        <v>2.0</v>
      </c>
      <c r="X1482" s="75">
        <v>2.0</v>
      </c>
      <c r="Y1482" s="75">
        <v>2.0</v>
      </c>
      <c r="Z1482" s="75">
        <v>1.0</v>
      </c>
      <c r="AA1482" s="75">
        <v>3.0</v>
      </c>
      <c r="AB1482" s="75">
        <v>1.0</v>
      </c>
      <c r="AC1482" s="75">
        <v>2.0</v>
      </c>
      <c r="AD1482" s="75">
        <v>2.0</v>
      </c>
      <c r="AE1482" s="75">
        <v>1.0</v>
      </c>
      <c r="AF1482" s="75">
        <v>2.0</v>
      </c>
      <c r="AG1482" s="75">
        <v>2.0</v>
      </c>
      <c r="AH1482" s="75">
        <v>2.0</v>
      </c>
      <c r="AI1482" s="75">
        <v>2.0</v>
      </c>
      <c r="AJ1482" s="75">
        <v>2.0</v>
      </c>
      <c r="AK1482" s="75">
        <v>1.0</v>
      </c>
      <c r="AL1482" s="75">
        <v>1.0</v>
      </c>
      <c r="AM1482" s="75">
        <v>1.0</v>
      </c>
      <c r="AN1482" s="75">
        <v>2.0</v>
      </c>
      <c r="AO1482" s="75">
        <v>1.0</v>
      </c>
      <c r="AP1482" s="75">
        <v>1.0</v>
      </c>
      <c r="AQ1482" s="75">
        <v>2.0</v>
      </c>
      <c r="AR1482" s="75">
        <v>2.0</v>
      </c>
      <c r="AS1482" s="75">
        <v>1.0</v>
      </c>
      <c r="AT1482" s="75">
        <v>3.0</v>
      </c>
      <c r="AU1482" s="75">
        <v>2.0</v>
      </c>
      <c r="AV1482" s="75">
        <v>2.0</v>
      </c>
      <c r="AW1482" s="75">
        <v>3.0</v>
      </c>
      <c r="AX1482" s="75">
        <v>2.0</v>
      </c>
      <c r="AY1482" s="75">
        <v>3.0</v>
      </c>
      <c r="AZ1482" s="75">
        <v>3.0</v>
      </c>
      <c r="BA1482" s="75">
        <v>2.0</v>
      </c>
      <c r="BB1482" s="75">
        <v>2.0</v>
      </c>
      <c r="BC1482" s="75">
        <v>3.0</v>
      </c>
      <c r="BD1482" s="75">
        <v>2.0</v>
      </c>
      <c r="BE1482" s="75">
        <v>2.0</v>
      </c>
      <c r="BF1482" s="75">
        <v>3.0</v>
      </c>
      <c r="BG1482" s="75">
        <v>2.0</v>
      </c>
      <c r="BH1482" s="75">
        <v>3.0</v>
      </c>
      <c r="BI1482" s="75">
        <v>3.0</v>
      </c>
      <c r="BJ1482" s="75">
        <v>3.0</v>
      </c>
      <c r="BK1482" s="75">
        <v>4.0</v>
      </c>
      <c r="BL1482" s="75">
        <v>5.0</v>
      </c>
      <c r="BM1482" s="75">
        <v>5.0</v>
      </c>
      <c r="BN1482" s="75">
        <v>5.0</v>
      </c>
      <c r="BO1482" s="75">
        <v>5.0</v>
      </c>
      <c r="BP1482" s="75">
        <v>4.0</v>
      </c>
      <c r="BQ1482" s="75">
        <v>5.0</v>
      </c>
      <c r="BR1482" s="75">
        <v>5.0</v>
      </c>
      <c r="BS1482" s="75">
        <v>1.0</v>
      </c>
      <c r="BT1482" s="75">
        <v>1.0</v>
      </c>
      <c r="BU1482" s="75">
        <v>1.0</v>
      </c>
      <c r="BV1482" s="75">
        <v>1.0</v>
      </c>
      <c r="BW1482" s="75">
        <v>1.0</v>
      </c>
      <c r="BX1482" s="75">
        <v>1.0</v>
      </c>
      <c r="BY1482" s="75">
        <v>1.0</v>
      </c>
      <c r="BZ1482" s="75">
        <v>1.0</v>
      </c>
      <c r="CA1482" s="76">
        <f t="shared" si="32"/>
        <v>174</v>
      </c>
      <c r="CB1482" s="77">
        <f t="shared" si="33"/>
        <v>20</v>
      </c>
      <c r="CC1482" s="77">
        <f t="shared" si="34"/>
        <v>26</v>
      </c>
      <c r="CD1482" s="77">
        <f t="shared" si="35"/>
        <v>14</v>
      </c>
      <c r="CE1482" s="77">
        <f t="shared" si="36"/>
        <v>14</v>
      </c>
      <c r="CF1482" s="77">
        <f t="shared" si="37"/>
        <v>11</v>
      </c>
      <c r="CG1482" s="77">
        <f t="shared" si="38"/>
        <v>20</v>
      </c>
      <c r="CH1482" s="77">
        <f t="shared" si="39"/>
        <v>20</v>
      </c>
      <c r="CI1482" s="77">
        <f t="shared" si="40"/>
        <v>0.3</v>
      </c>
      <c r="CJ1482">
        <f t="shared" si="10"/>
        <v>38</v>
      </c>
      <c r="CK1482" s="77">
        <f t="shared" si="43"/>
        <v>35</v>
      </c>
      <c r="CL1482" s="73"/>
      <c r="CM1482" s="37">
        <f>VLOOKUP(CB1482,'PROMIS 57 T-Score Conversions'!Q$3:R$35,2,TRUE)</f>
        <v>35.4</v>
      </c>
      <c r="CN1482" s="78" t="str">
        <f t="shared" si="20"/>
        <v>Moderate</v>
      </c>
      <c r="CO1482" s="37">
        <f>VLOOKUP(CC1482,'PROMIS 57 T-Score Conversions'!A$3:B$35,2,TRUE)</f>
        <v>64.5</v>
      </c>
      <c r="CP1482" s="79" t="str">
        <f t="shared" si="44"/>
        <v>Moderate</v>
      </c>
      <c r="CQ1482" s="37">
        <f>VLOOKUP(CD1482,'PROMIS 57 T-Score Conversions'!E$3:F$35,2,TRUE)</f>
        <v>53.2</v>
      </c>
      <c r="CR1482" s="79" t="str">
        <f t="shared" si="22"/>
        <v>Normal</v>
      </c>
      <c r="CS1482" s="37">
        <f>VLOOKUP(CE1482,'PROMIS 57 T-Score Conversions'!U$3:V$35,2,TRUE)</f>
        <v>46.9</v>
      </c>
      <c r="CT1482" s="79" t="str">
        <f t="shared" si="42"/>
        <v>Normal</v>
      </c>
      <c r="CU1482" s="37">
        <f>VLOOKUP(CF1482,'PROMIS 57 T-Score Conversions'!Y$3:Z$35,2,TRUE)</f>
        <v>38</v>
      </c>
      <c r="CV1482" s="79" t="str">
        <f t="shared" si="24"/>
        <v>Normal</v>
      </c>
      <c r="CW1482" s="37">
        <f>vlookup(CG1482,'PROMIS 57 T-Score Conversions'!M$3:N$35,2,TRUE)</f>
        <v>40.2</v>
      </c>
      <c r="CX1482" s="79" t="str">
        <f t="shared" si="25"/>
        <v>Mild</v>
      </c>
      <c r="CY1482" s="37">
        <f>VLOOKup(CH1482,'PROMIS 57 T-Score Conversions'!I$3:J$35,2,TRUE)</f>
        <v>58.8</v>
      </c>
      <c r="CZ1482" s="79" t="str">
        <f t="shared" si="26"/>
        <v>Mild</v>
      </c>
      <c r="DA1482" s="37">
        <f>VLOOKUP(CJ1482,'PROMIS 57 T-Score Conversions'!AC$3:AD$35,2,TRUE)</f>
        <v>55.36</v>
      </c>
      <c r="DB1482" s="78" t="str">
        <f t="shared" si="30"/>
        <v>Normal</v>
      </c>
      <c r="DC1482" s="37">
        <f>VLOOKUP(CK1482,'PROMIS 57 T-Score Conversions'!AG$3:AH$35,2,TRUE)</f>
        <v>54.94</v>
      </c>
      <c r="DD1482" s="79" t="str">
        <f t="shared" si="31"/>
        <v>Normal</v>
      </c>
      <c r="DE1482" s="73"/>
      <c r="DF1482" s="73"/>
      <c r="DG1482" s="73"/>
      <c r="DH1482" s="73"/>
      <c r="DI1482" s="73"/>
      <c r="DJ1482" s="73"/>
      <c r="DK1482" s="73"/>
      <c r="DL1482" s="73"/>
      <c r="DM1482" s="73"/>
      <c r="DN1482" s="73"/>
      <c r="DO1482" s="73"/>
      <c r="DP1482" s="73"/>
      <c r="DQ1482" s="73"/>
      <c r="DR1482" s="73"/>
      <c r="DS1482" s="73"/>
      <c r="DT1482" s="73"/>
    </row>
    <row r="1483">
      <c r="A1483" s="73" t="b">
        <v>0</v>
      </c>
      <c r="B1483" s="73" t="b">
        <v>0</v>
      </c>
      <c r="C1483" s="74">
        <v>44382.62978371528</v>
      </c>
      <c r="D1483" s="75" t="s">
        <v>448</v>
      </c>
      <c r="E1483" s="75">
        <v>2264.0</v>
      </c>
      <c r="F1483" s="75">
        <v>4.0</v>
      </c>
      <c r="G1483" s="75">
        <v>5.0</v>
      </c>
      <c r="H1483" s="75">
        <v>5.0</v>
      </c>
      <c r="I1483" s="75">
        <v>5.0</v>
      </c>
      <c r="J1483" s="75">
        <v>4.0</v>
      </c>
      <c r="K1483" s="75">
        <v>4.0</v>
      </c>
      <c r="L1483" s="75">
        <v>5.0</v>
      </c>
      <c r="M1483" s="75">
        <v>4.0</v>
      </c>
      <c r="N1483" s="75">
        <v>4.0</v>
      </c>
      <c r="O1483" s="75">
        <v>2.0</v>
      </c>
      <c r="P1483" s="75">
        <v>2.0</v>
      </c>
      <c r="Q1483" s="75">
        <v>2.0</v>
      </c>
      <c r="R1483" s="75">
        <v>2.0</v>
      </c>
      <c r="S1483" s="75">
        <v>2.0</v>
      </c>
      <c r="T1483" s="75">
        <v>2.0</v>
      </c>
      <c r="U1483" s="75">
        <v>3.0</v>
      </c>
      <c r="V1483" s="75">
        <v>1.0</v>
      </c>
      <c r="W1483" s="75">
        <v>1.0</v>
      </c>
      <c r="X1483" s="75">
        <v>1.0</v>
      </c>
      <c r="Y1483" s="75">
        <v>1.0</v>
      </c>
      <c r="Z1483" s="75">
        <v>1.0</v>
      </c>
      <c r="AA1483" s="75">
        <v>1.0</v>
      </c>
      <c r="AB1483" s="75">
        <v>1.0</v>
      </c>
      <c r="AC1483" s="75">
        <v>1.0</v>
      </c>
      <c r="AD1483" s="75">
        <v>5.0</v>
      </c>
      <c r="AE1483" s="75">
        <v>3.0</v>
      </c>
      <c r="AF1483" s="75">
        <v>4.0</v>
      </c>
      <c r="AG1483" s="75">
        <v>4.0</v>
      </c>
      <c r="AH1483" s="75">
        <v>4.0</v>
      </c>
      <c r="AI1483" s="75">
        <v>3.0</v>
      </c>
      <c r="AJ1483" s="75">
        <v>4.0</v>
      </c>
      <c r="AK1483" s="75">
        <v>3.0</v>
      </c>
      <c r="AL1483" s="75">
        <v>4.0</v>
      </c>
      <c r="AM1483" s="75">
        <v>3.0</v>
      </c>
      <c r="AN1483" s="75">
        <v>4.0</v>
      </c>
      <c r="AO1483" s="75">
        <v>3.0</v>
      </c>
      <c r="AP1483" s="75">
        <v>4.0</v>
      </c>
      <c r="AQ1483" s="75">
        <v>2.0</v>
      </c>
      <c r="AR1483" s="75">
        <v>2.0</v>
      </c>
      <c r="AS1483" s="75">
        <v>4.0</v>
      </c>
      <c r="AT1483" s="75">
        <v>3.0</v>
      </c>
      <c r="AU1483" s="75">
        <v>4.0</v>
      </c>
      <c r="AV1483" s="75">
        <v>3.0</v>
      </c>
      <c r="AW1483" s="75">
        <v>4.0</v>
      </c>
      <c r="AX1483" s="75">
        <v>3.0</v>
      </c>
      <c r="AY1483" s="75">
        <v>3.0</v>
      </c>
      <c r="AZ1483" s="75">
        <v>4.0</v>
      </c>
      <c r="BA1483" s="75">
        <v>2.0</v>
      </c>
      <c r="BB1483" s="75">
        <v>3.0</v>
      </c>
      <c r="BC1483" s="75">
        <v>2.0</v>
      </c>
      <c r="BD1483" s="75">
        <v>3.0</v>
      </c>
      <c r="BE1483" s="75">
        <v>3.0</v>
      </c>
      <c r="BF1483" s="75">
        <v>3.0</v>
      </c>
      <c r="BG1483" s="75">
        <v>3.0</v>
      </c>
      <c r="BH1483" s="75">
        <v>3.0</v>
      </c>
      <c r="BI1483" s="75">
        <v>3.0</v>
      </c>
      <c r="BJ1483" s="75">
        <v>5.0</v>
      </c>
      <c r="BK1483" s="75">
        <v>2.0</v>
      </c>
      <c r="BL1483" s="75">
        <v>3.0</v>
      </c>
      <c r="BM1483" s="75">
        <v>3.0</v>
      </c>
      <c r="BN1483" s="75">
        <v>3.0</v>
      </c>
      <c r="BO1483" s="75">
        <v>2.0</v>
      </c>
      <c r="BP1483" s="75">
        <v>2.0</v>
      </c>
      <c r="BQ1483" s="75">
        <v>2.0</v>
      </c>
      <c r="BR1483" s="75">
        <v>3.0</v>
      </c>
      <c r="BS1483" s="75">
        <v>3.0</v>
      </c>
      <c r="BT1483" s="75">
        <v>3.0</v>
      </c>
      <c r="BU1483" s="75">
        <v>4.0</v>
      </c>
      <c r="BV1483" s="75">
        <v>4.0</v>
      </c>
      <c r="BW1483" s="75">
        <v>3.0</v>
      </c>
      <c r="BX1483" s="75">
        <v>2.0</v>
      </c>
      <c r="BY1483" s="75">
        <v>3.0</v>
      </c>
      <c r="BZ1483" s="75">
        <v>3.0</v>
      </c>
      <c r="CA1483" s="76">
        <f t="shared" si="32"/>
        <v>218</v>
      </c>
      <c r="CB1483" s="77">
        <f t="shared" si="33"/>
        <v>36</v>
      </c>
      <c r="CC1483" s="77">
        <f t="shared" si="34"/>
        <v>19</v>
      </c>
      <c r="CD1483" s="77">
        <f t="shared" si="35"/>
        <v>8</v>
      </c>
      <c r="CE1483" s="77">
        <f t="shared" si="36"/>
        <v>30</v>
      </c>
      <c r="CF1483" s="77">
        <f t="shared" si="37"/>
        <v>26</v>
      </c>
      <c r="CG1483" s="77">
        <f t="shared" si="38"/>
        <v>26</v>
      </c>
      <c r="CH1483" s="77">
        <f t="shared" si="39"/>
        <v>23</v>
      </c>
      <c r="CI1483" s="77">
        <f t="shared" si="40"/>
        <v>0.5</v>
      </c>
      <c r="CJ1483">
        <f t="shared" si="10"/>
        <v>20</v>
      </c>
      <c r="CK1483" s="77">
        <f t="shared" si="43"/>
        <v>21</v>
      </c>
      <c r="CL1483" s="73"/>
      <c r="CM1483" s="37">
        <f>VLOOKUP(CB1483,'PROMIS 57 T-Score Conversions'!Q$3:R$35,2,TRUE)</f>
        <v>47.8</v>
      </c>
      <c r="CN1483" s="78" t="str">
        <f t="shared" si="20"/>
        <v>Normal</v>
      </c>
      <c r="CO1483" s="37">
        <f>VLOOKUP(CC1483,'PROMIS 57 T-Score Conversions'!A$3:B$35,2,TRUE)</f>
        <v>57.4</v>
      </c>
      <c r="CP1483" s="79" t="str">
        <f t="shared" si="44"/>
        <v>Mild</v>
      </c>
      <c r="CQ1483" s="37">
        <f>VLOOKUP(CD1483,'PROMIS 57 T-Score Conversions'!E$3:F$35,2,TRUE)</f>
        <v>38.2</v>
      </c>
      <c r="CR1483" s="79" t="str">
        <f t="shared" si="22"/>
        <v>Normal</v>
      </c>
      <c r="CS1483" s="37">
        <f>VLOOKUP(CE1483,'PROMIS 57 T-Score Conversions'!U$3:V$35,2,TRUE)</f>
        <v>63.3</v>
      </c>
      <c r="CT1483" s="79" t="str">
        <f t="shared" si="42"/>
        <v>Moderate</v>
      </c>
      <c r="CU1483" s="37">
        <f>VLOOKUP(CF1483,'PROMIS 57 T-Score Conversions'!Y$3:Z$35,2,TRUE)</f>
        <v>56.3</v>
      </c>
      <c r="CV1483" s="79" t="str">
        <f t="shared" si="24"/>
        <v>Mild</v>
      </c>
      <c r="CW1483" s="37">
        <f>vlookup(CG1483,'PROMIS 57 T-Score Conversions'!M$3:N$35,2,TRUE)</f>
        <v>46</v>
      </c>
      <c r="CX1483" s="79" t="str">
        <f t="shared" si="25"/>
        <v>Normal</v>
      </c>
      <c r="CY1483" s="37">
        <f>VLOOKup(CH1483,'PROMIS 57 T-Score Conversions'!I$3:J$35,2,TRUE)</f>
        <v>60.8</v>
      </c>
      <c r="CZ1483" s="79" t="str">
        <f t="shared" si="26"/>
        <v>Moderate</v>
      </c>
      <c r="DA1483" s="37">
        <f>VLOOKUP(CJ1483,'PROMIS 57 T-Score Conversions'!AC$3:AD$35,2,TRUE)</f>
        <v>37.15</v>
      </c>
      <c r="DB1483" s="78" t="str">
        <f t="shared" si="30"/>
        <v>Moderate</v>
      </c>
      <c r="DC1483" s="37">
        <f>VLOOKUP(CK1483,'PROMIS 57 T-Score Conversions'!AG$3:AH$35,2,TRUE)</f>
        <v>40.71</v>
      </c>
      <c r="DD1483" s="79" t="str">
        <f t="shared" si="31"/>
        <v>Normal</v>
      </c>
      <c r="DE1483" s="73"/>
      <c r="DF1483" s="73"/>
      <c r="DG1483" s="73"/>
      <c r="DH1483" s="73"/>
      <c r="DI1483" s="73"/>
      <c r="DJ1483" s="73"/>
      <c r="DK1483" s="73"/>
      <c r="DL1483" s="73"/>
      <c r="DM1483" s="73"/>
      <c r="DN1483" s="73"/>
      <c r="DO1483" s="73"/>
      <c r="DP1483" s="73"/>
      <c r="DQ1483" s="73"/>
      <c r="DR1483" s="73"/>
      <c r="DS1483" s="73"/>
      <c r="DT1483" s="73"/>
    </row>
    <row r="1484">
      <c r="A1484" s="73" t="b">
        <v>0</v>
      </c>
      <c r="B1484" s="73" t="b">
        <v>0</v>
      </c>
      <c r="C1484" s="74">
        <v>44383.41544644676</v>
      </c>
      <c r="D1484" s="75" t="s">
        <v>605</v>
      </c>
      <c r="E1484" s="75">
        <v>2382.0</v>
      </c>
      <c r="F1484" s="75">
        <v>1.0</v>
      </c>
      <c r="G1484" s="75">
        <v>2.0</v>
      </c>
      <c r="H1484" s="75">
        <v>4.0</v>
      </c>
      <c r="I1484" s="75">
        <v>3.0</v>
      </c>
      <c r="J1484" s="75">
        <v>3.0</v>
      </c>
      <c r="K1484" s="75">
        <v>2.0</v>
      </c>
      <c r="L1484" s="75">
        <v>3.0</v>
      </c>
      <c r="M1484" s="75">
        <v>1.0</v>
      </c>
      <c r="N1484" s="75">
        <v>3.0</v>
      </c>
      <c r="O1484" s="75">
        <v>3.0</v>
      </c>
      <c r="P1484" s="75">
        <v>4.0</v>
      </c>
      <c r="Q1484" s="75">
        <v>3.0</v>
      </c>
      <c r="R1484" s="75">
        <v>3.0</v>
      </c>
      <c r="S1484" s="75">
        <v>3.0</v>
      </c>
      <c r="T1484" s="75">
        <v>3.0</v>
      </c>
      <c r="U1484" s="75">
        <v>3.0</v>
      </c>
      <c r="V1484" s="75">
        <v>2.0</v>
      </c>
      <c r="W1484" s="75">
        <v>2.0</v>
      </c>
      <c r="X1484" s="75">
        <v>2.0</v>
      </c>
      <c r="Y1484" s="75">
        <v>2.0</v>
      </c>
      <c r="Z1484" s="75">
        <v>4.0</v>
      </c>
      <c r="AA1484" s="75">
        <v>2.0</v>
      </c>
      <c r="AB1484" s="75">
        <v>4.0</v>
      </c>
      <c r="AC1484" s="75">
        <v>1.0</v>
      </c>
      <c r="AD1484" s="75">
        <v>4.0</v>
      </c>
      <c r="AE1484" s="75">
        <v>4.0</v>
      </c>
      <c r="AF1484" s="75">
        <v>4.0</v>
      </c>
      <c r="AG1484" s="75">
        <v>3.0</v>
      </c>
      <c r="AH1484" s="75">
        <v>3.0</v>
      </c>
      <c r="AI1484" s="75">
        <v>4.0</v>
      </c>
      <c r="AJ1484" s="75">
        <v>4.0</v>
      </c>
      <c r="AK1484" s="75">
        <v>4.0</v>
      </c>
      <c r="AL1484" s="75">
        <v>3.0</v>
      </c>
      <c r="AM1484" s="75">
        <v>5.0</v>
      </c>
      <c r="AN1484" s="75">
        <v>3.0</v>
      </c>
      <c r="AO1484" s="75">
        <v>4.0</v>
      </c>
      <c r="AP1484" s="75">
        <v>4.0</v>
      </c>
      <c r="AQ1484" s="75">
        <v>4.0</v>
      </c>
      <c r="AR1484" s="75">
        <v>2.0</v>
      </c>
      <c r="AS1484" s="75">
        <v>5.0</v>
      </c>
      <c r="AT1484" s="75">
        <v>3.0</v>
      </c>
      <c r="AU1484" s="75">
        <v>2.0</v>
      </c>
      <c r="AV1484" s="75">
        <v>2.0</v>
      </c>
      <c r="AW1484" s="75">
        <v>2.0</v>
      </c>
      <c r="AX1484" s="75">
        <v>2.0</v>
      </c>
      <c r="AY1484" s="75">
        <v>2.0</v>
      </c>
      <c r="AZ1484" s="75">
        <v>2.0</v>
      </c>
      <c r="BA1484" s="75">
        <v>3.0</v>
      </c>
      <c r="BB1484" s="75">
        <v>2.0</v>
      </c>
      <c r="BC1484" s="75">
        <v>2.0</v>
      </c>
      <c r="BD1484" s="75">
        <v>2.0</v>
      </c>
      <c r="BE1484" s="75">
        <v>2.0</v>
      </c>
      <c r="BF1484" s="75">
        <v>2.0</v>
      </c>
      <c r="BG1484" s="75">
        <v>2.0</v>
      </c>
      <c r="BH1484" s="75">
        <v>2.0</v>
      </c>
      <c r="BI1484" s="75">
        <v>2.0</v>
      </c>
      <c r="BJ1484" s="75">
        <v>4.0</v>
      </c>
      <c r="BK1484" s="75">
        <v>2.0</v>
      </c>
      <c r="BL1484" s="75">
        <v>2.0</v>
      </c>
      <c r="BM1484" s="75">
        <v>2.0</v>
      </c>
      <c r="BN1484" s="75">
        <v>1.0</v>
      </c>
      <c r="BO1484" s="75">
        <v>3.0</v>
      </c>
      <c r="BP1484" s="75">
        <v>2.0</v>
      </c>
      <c r="BQ1484" s="75">
        <v>2.0</v>
      </c>
      <c r="BR1484" s="75">
        <v>2.0</v>
      </c>
      <c r="BS1484" s="75">
        <v>4.0</v>
      </c>
      <c r="BT1484" s="75">
        <v>3.0</v>
      </c>
      <c r="BU1484" s="75">
        <v>4.0</v>
      </c>
      <c r="BV1484" s="75">
        <v>4.0</v>
      </c>
      <c r="BW1484" s="75">
        <v>4.0</v>
      </c>
      <c r="BX1484" s="75">
        <v>2.0</v>
      </c>
      <c r="BY1484" s="75">
        <v>4.0</v>
      </c>
      <c r="BZ1484" s="75">
        <v>3.0</v>
      </c>
      <c r="CA1484" s="76">
        <f t="shared" si="32"/>
        <v>205</v>
      </c>
      <c r="CB1484" s="88" t="s">
        <v>746</v>
      </c>
      <c r="CC1484" s="77">
        <f t="shared" si="34"/>
        <v>25</v>
      </c>
      <c r="CD1484" s="77">
        <f t="shared" si="35"/>
        <v>19</v>
      </c>
      <c r="CE1484" s="77">
        <f t="shared" si="36"/>
        <v>30</v>
      </c>
      <c r="CF1484" s="77">
        <f t="shared" si="37"/>
        <v>30</v>
      </c>
      <c r="CG1484" s="77">
        <f t="shared" si="38"/>
        <v>18</v>
      </c>
      <c r="CH1484" s="77">
        <f t="shared" si="39"/>
        <v>16</v>
      </c>
      <c r="CI1484" s="77">
        <f t="shared" si="40"/>
        <v>0.4</v>
      </c>
      <c r="CJ1484">
        <f t="shared" si="10"/>
        <v>16</v>
      </c>
      <c r="CK1484" s="77">
        <f t="shared" si="43"/>
        <v>18</v>
      </c>
      <c r="CL1484" s="73"/>
      <c r="CM1484" s="37" t="str">
        <f>VLOOKUP(CB1484,'PROMIS 57 T-Score Conversions'!Q$3:R$35,2,TRUE)</f>
        <v>#N/A</v>
      </c>
      <c r="CN1484" s="78" t="str">
        <f t="shared" si="20"/>
        <v>#N/A</v>
      </c>
      <c r="CO1484" s="37">
        <f>VLOOKUP(CC1484,'PROMIS 57 T-Score Conversions'!A$3:B$35,2,TRUE)</f>
        <v>63.5</v>
      </c>
      <c r="CP1484" s="79" t="str">
        <f t="shared" si="44"/>
        <v>Moderate</v>
      </c>
      <c r="CQ1484" s="37">
        <f>VLOOKUP(CD1484,'PROMIS 57 T-Score Conversions'!E$3:F$35,2,TRUE)</f>
        <v>57.7</v>
      </c>
      <c r="CR1484" s="79" t="str">
        <f t="shared" si="22"/>
        <v>Mild</v>
      </c>
      <c r="CS1484" s="37">
        <f>VLOOKUP(CE1484,'PROMIS 57 T-Score Conversions'!U$3:V$35,2,TRUE)</f>
        <v>63.3</v>
      </c>
      <c r="CT1484" s="79" t="str">
        <f t="shared" si="42"/>
        <v>Moderate</v>
      </c>
      <c r="CU1484" s="37">
        <f>VLOOKUP(CF1484,'PROMIS 57 T-Score Conversions'!Y$3:Z$35,2,TRUE)</f>
        <v>60.4</v>
      </c>
      <c r="CV1484" s="79" t="str">
        <f t="shared" si="24"/>
        <v>Moderate</v>
      </c>
      <c r="CW1484" s="37">
        <f>vlookup(CG1484,'PROMIS 57 T-Score Conversions'!M$3:N$35,2,TRUE)</f>
        <v>38.5</v>
      </c>
      <c r="CX1484" s="79" t="str">
        <f t="shared" si="25"/>
        <v>Moderate</v>
      </c>
      <c r="CY1484" s="37">
        <f>VLOOKup(CH1484,'PROMIS 57 T-Score Conversions'!I$3:J$35,2,TRUE)</f>
        <v>55.8</v>
      </c>
      <c r="CZ1484" s="79" t="str">
        <f t="shared" si="26"/>
        <v>Mild</v>
      </c>
      <c r="DA1484" s="37">
        <f>VLOOKUP(CJ1484,'PROMIS 57 T-Score Conversions'!AC$3:AD$35,2,TRUE)</f>
        <v>33.92</v>
      </c>
      <c r="DB1484" s="78" t="str">
        <f t="shared" si="30"/>
        <v>Moderate</v>
      </c>
      <c r="DC1484" s="37">
        <f>VLOOKUP(CK1484,'PROMIS 57 T-Score Conversions'!AG$3:AH$35,2,TRUE)</f>
        <v>37.97</v>
      </c>
      <c r="DD1484" s="79" t="str">
        <f t="shared" si="31"/>
        <v>Normal</v>
      </c>
      <c r="DE1484" s="73"/>
      <c r="DF1484" s="73"/>
      <c r="DG1484" s="73"/>
      <c r="DH1484" s="73"/>
      <c r="DI1484" s="73"/>
      <c r="DJ1484" s="73"/>
      <c r="DK1484" s="73"/>
      <c r="DL1484" s="73"/>
      <c r="DM1484" s="73"/>
      <c r="DN1484" s="73"/>
      <c r="DO1484" s="73"/>
      <c r="DP1484" s="73"/>
      <c r="DQ1484" s="73"/>
      <c r="DR1484" s="73"/>
      <c r="DS1484" s="73"/>
      <c r="DT1484" s="73"/>
    </row>
    <row r="1485">
      <c r="A1485" s="73" t="b">
        <v>0</v>
      </c>
      <c r="B1485" s="73" t="b">
        <v>0</v>
      </c>
      <c r="C1485" s="74">
        <v>44383.44930126157</v>
      </c>
      <c r="D1485" s="75" t="s">
        <v>553</v>
      </c>
      <c r="E1485" s="75">
        <v>2404.0</v>
      </c>
      <c r="F1485" s="75">
        <v>5.0</v>
      </c>
      <c r="G1485" s="75">
        <v>5.0</v>
      </c>
      <c r="H1485" s="75">
        <v>5.0</v>
      </c>
      <c r="I1485" s="75">
        <v>5.0</v>
      </c>
      <c r="J1485" s="75">
        <v>4.0</v>
      </c>
      <c r="K1485" s="75">
        <v>5.0</v>
      </c>
      <c r="L1485" s="75">
        <v>5.0</v>
      </c>
      <c r="M1485" s="75">
        <v>5.0</v>
      </c>
      <c r="N1485" s="75">
        <v>1.0</v>
      </c>
      <c r="O1485" s="75">
        <v>1.0</v>
      </c>
      <c r="P1485" s="75">
        <v>1.0</v>
      </c>
      <c r="Q1485" s="75">
        <v>1.0</v>
      </c>
      <c r="R1485" s="75">
        <v>1.0</v>
      </c>
      <c r="S1485" s="75">
        <v>1.0</v>
      </c>
      <c r="T1485" s="75">
        <v>1.0</v>
      </c>
      <c r="U1485" s="75">
        <v>2.0</v>
      </c>
      <c r="V1485" s="75">
        <v>1.0</v>
      </c>
      <c r="W1485" s="75">
        <v>1.0</v>
      </c>
      <c r="X1485" s="75">
        <v>1.0</v>
      </c>
      <c r="Y1485" s="75">
        <v>1.0</v>
      </c>
      <c r="Z1485" s="75">
        <v>1.0</v>
      </c>
      <c r="AA1485" s="75">
        <v>1.0</v>
      </c>
      <c r="AB1485" s="75">
        <v>1.0</v>
      </c>
      <c r="AC1485" s="75">
        <v>1.0</v>
      </c>
      <c r="AD1485" s="75">
        <v>4.0</v>
      </c>
      <c r="AE1485" s="75">
        <v>3.0</v>
      </c>
      <c r="AF1485" s="75">
        <v>2.0</v>
      </c>
      <c r="AG1485" s="75">
        <v>2.0</v>
      </c>
      <c r="AH1485" s="75">
        <v>2.0</v>
      </c>
      <c r="AI1485" s="75">
        <v>3.0</v>
      </c>
      <c r="AJ1485" s="75">
        <v>4.0</v>
      </c>
      <c r="AK1485" s="75">
        <v>4.0</v>
      </c>
      <c r="AL1485" s="75">
        <v>5.0</v>
      </c>
      <c r="AM1485" s="75">
        <v>4.0</v>
      </c>
      <c r="AN1485" s="75">
        <v>5.0</v>
      </c>
      <c r="AO1485" s="75">
        <v>1.0</v>
      </c>
      <c r="AP1485" s="75">
        <v>3.0</v>
      </c>
      <c r="AQ1485" s="75">
        <v>1.0</v>
      </c>
      <c r="AR1485" s="75">
        <v>1.0</v>
      </c>
      <c r="AS1485" s="75">
        <v>4.0</v>
      </c>
      <c r="AT1485" s="75">
        <v>4.0</v>
      </c>
      <c r="AU1485" s="75">
        <v>5.0</v>
      </c>
      <c r="AV1485" s="75">
        <v>5.0</v>
      </c>
      <c r="AW1485" s="75">
        <v>4.0</v>
      </c>
      <c r="AX1485" s="75">
        <v>4.0</v>
      </c>
      <c r="AY1485" s="75">
        <v>4.0</v>
      </c>
      <c r="AZ1485" s="75">
        <v>5.0</v>
      </c>
      <c r="BA1485" s="75">
        <v>4.0</v>
      </c>
      <c r="BB1485" s="75">
        <v>1.0</v>
      </c>
      <c r="BC1485" s="75">
        <v>1.0</v>
      </c>
      <c r="BD1485" s="75">
        <v>1.0</v>
      </c>
      <c r="BE1485" s="75">
        <v>1.0</v>
      </c>
      <c r="BF1485" s="75">
        <v>1.0</v>
      </c>
      <c r="BG1485" s="75">
        <v>1.0</v>
      </c>
      <c r="BH1485" s="75">
        <v>1.0</v>
      </c>
      <c r="BI1485" s="75">
        <v>1.0</v>
      </c>
      <c r="BJ1485" s="75">
        <v>0.0</v>
      </c>
      <c r="BK1485" s="75">
        <v>4.0</v>
      </c>
      <c r="BL1485" s="75">
        <v>4.0</v>
      </c>
      <c r="BM1485" s="75">
        <v>4.0</v>
      </c>
      <c r="BN1485" s="75">
        <v>3.0</v>
      </c>
      <c r="BO1485" s="75">
        <v>4.0</v>
      </c>
      <c r="BP1485" s="75">
        <v>4.0</v>
      </c>
      <c r="BQ1485" s="75">
        <v>3.0</v>
      </c>
      <c r="BR1485" s="75">
        <v>3.0</v>
      </c>
      <c r="BS1485" s="75">
        <v>3.0</v>
      </c>
      <c r="BT1485" s="75">
        <v>3.0</v>
      </c>
      <c r="BU1485" s="75">
        <v>4.0</v>
      </c>
      <c r="BV1485" s="75">
        <v>2.0</v>
      </c>
      <c r="BW1485" s="75">
        <v>4.0</v>
      </c>
      <c r="BX1485" s="75">
        <v>1.0</v>
      </c>
      <c r="BY1485" s="75">
        <v>2.0</v>
      </c>
      <c r="BZ1485" s="75">
        <v>4.0</v>
      </c>
      <c r="CA1485" s="76">
        <f t="shared" si="32"/>
        <v>199</v>
      </c>
      <c r="CB1485" s="77">
        <f t="shared" ref="CB1485:CB1651" si="45">sum(F1485:M1485)</f>
        <v>39</v>
      </c>
      <c r="CC1485" s="77">
        <f t="shared" si="34"/>
        <v>9</v>
      </c>
      <c r="CD1485" s="77">
        <f t="shared" si="35"/>
        <v>8</v>
      </c>
      <c r="CE1485" s="77">
        <f t="shared" si="36"/>
        <v>24</v>
      </c>
      <c r="CF1485" s="77">
        <f t="shared" si="37"/>
        <v>24</v>
      </c>
      <c r="CG1485" s="77">
        <f t="shared" si="38"/>
        <v>35</v>
      </c>
      <c r="CH1485" s="77">
        <f t="shared" si="39"/>
        <v>8</v>
      </c>
      <c r="CI1485" s="77">
        <f t="shared" si="40"/>
        <v>0</v>
      </c>
      <c r="CJ1485">
        <f t="shared" si="10"/>
        <v>29</v>
      </c>
      <c r="CK1485" s="77">
        <f t="shared" si="43"/>
        <v>28</v>
      </c>
      <c r="CL1485" s="73"/>
      <c r="CM1485" s="37">
        <f>VLOOKUP(CB1485,'PROMIS 57 T-Score Conversions'!Q$3:R$35,2,TRUE)</f>
        <v>53</v>
      </c>
      <c r="CN1485" s="78" t="str">
        <f t="shared" si="20"/>
        <v>Normal</v>
      </c>
      <c r="CO1485" s="37">
        <f>VLOOKUP(CC1485,'PROMIS 57 T-Score Conversions'!A$3:B$35,2,TRUE)</f>
        <v>43.2</v>
      </c>
      <c r="CP1485" s="79" t="str">
        <f t="shared" si="44"/>
        <v>Normal</v>
      </c>
      <c r="CQ1485" s="37">
        <f>VLOOKUP(CD1485,'PROMIS 57 T-Score Conversions'!E$3:F$35,2,TRUE)</f>
        <v>38.2</v>
      </c>
      <c r="CR1485" s="79" t="str">
        <f t="shared" si="22"/>
        <v>Normal</v>
      </c>
      <c r="CS1485" s="37">
        <f>VLOOKUP(CE1485,'PROMIS 57 T-Score Conversions'!U$3:V$35,2,TRUE)</f>
        <v>57.5</v>
      </c>
      <c r="CT1485" s="79" t="str">
        <f t="shared" si="42"/>
        <v>Mild</v>
      </c>
      <c r="CU1485" s="37">
        <f>VLOOKUP(CF1485,'PROMIS 57 T-Score Conversions'!Y$3:Z$35,2,TRUE)</f>
        <v>54.3</v>
      </c>
      <c r="CV1485" s="79" t="str">
        <f t="shared" si="24"/>
        <v>Normal</v>
      </c>
      <c r="CW1485" s="37">
        <f>vlookup(CG1485,'PROMIS 57 T-Score Conversions'!M$3:N$35,2,TRUE)</f>
        <v>54.6</v>
      </c>
      <c r="CX1485" s="79" t="str">
        <f t="shared" si="25"/>
        <v>Normal</v>
      </c>
      <c r="CY1485" s="37">
        <f>VLOOKup(CH1485,'PROMIS 57 T-Score Conversions'!I$3:J$35,2,TRUE)</f>
        <v>40.7</v>
      </c>
      <c r="CZ1485" s="79" t="str">
        <f t="shared" si="26"/>
        <v>Normal</v>
      </c>
      <c r="DA1485" s="37">
        <f>VLOOKUP(CJ1485,'PROMIS 57 T-Score Conversions'!AC$3:AD$35,2,TRUE)</f>
        <v>44.43</v>
      </c>
      <c r="DB1485" s="78" t="str">
        <f t="shared" si="30"/>
        <v>Mild</v>
      </c>
      <c r="DC1485" s="37">
        <f>VLOOKUP(CK1485,'PROMIS 57 T-Score Conversions'!AG$3:AH$35,2,TRUE)</f>
        <v>47.18</v>
      </c>
      <c r="DD1485" s="79" t="str">
        <f t="shared" si="31"/>
        <v>Normal</v>
      </c>
      <c r="DE1485" s="73"/>
      <c r="DF1485" s="73"/>
      <c r="DG1485" s="73"/>
      <c r="DH1485" s="73"/>
      <c r="DI1485" s="73"/>
      <c r="DJ1485" s="73"/>
      <c r="DK1485" s="73"/>
      <c r="DL1485" s="73"/>
      <c r="DM1485" s="73"/>
      <c r="DN1485" s="73"/>
      <c r="DO1485" s="73"/>
      <c r="DP1485" s="73"/>
      <c r="DQ1485" s="73"/>
      <c r="DR1485" s="73"/>
      <c r="DS1485" s="73"/>
      <c r="DT1485" s="73"/>
    </row>
    <row r="1486">
      <c r="A1486" s="73" t="b">
        <v>0</v>
      </c>
      <c r="B1486" s="73" t="b">
        <v>0</v>
      </c>
      <c r="C1486" s="74">
        <v>44383.461443113425</v>
      </c>
      <c r="D1486" s="75" t="s">
        <v>648</v>
      </c>
      <c r="E1486" s="75">
        <v>2513.0</v>
      </c>
      <c r="F1486" s="75">
        <v>3.0</v>
      </c>
      <c r="G1486" s="75">
        <v>3.0</v>
      </c>
      <c r="H1486" s="75">
        <v>3.0</v>
      </c>
      <c r="I1486" s="75">
        <v>3.0</v>
      </c>
      <c r="J1486" s="75">
        <v>2.0</v>
      </c>
      <c r="K1486" s="75">
        <v>3.0</v>
      </c>
      <c r="L1486" s="75">
        <v>3.0</v>
      </c>
      <c r="M1486" s="75">
        <v>2.0</v>
      </c>
      <c r="N1486" s="75">
        <v>3.0</v>
      </c>
      <c r="O1486" s="75">
        <v>5.0</v>
      </c>
      <c r="P1486" s="75">
        <v>5.0</v>
      </c>
      <c r="Q1486" s="75">
        <v>5.0</v>
      </c>
      <c r="R1486" s="75">
        <v>5.0</v>
      </c>
      <c r="S1486" s="75">
        <v>5.0</v>
      </c>
      <c r="T1486" s="75">
        <v>5.0</v>
      </c>
      <c r="U1486" s="75">
        <v>5.0</v>
      </c>
      <c r="V1486" s="75">
        <v>5.0</v>
      </c>
      <c r="W1486" s="75">
        <v>5.0</v>
      </c>
      <c r="X1486" s="75">
        <v>5.0</v>
      </c>
      <c r="Y1486" s="75">
        <v>5.0</v>
      </c>
      <c r="Z1486" s="75">
        <v>5.0</v>
      </c>
      <c r="AA1486" s="75">
        <v>5.0</v>
      </c>
      <c r="AB1486" s="75">
        <v>4.0</v>
      </c>
      <c r="AC1486" s="75">
        <v>4.0</v>
      </c>
      <c r="AD1486" s="75">
        <v>5.0</v>
      </c>
      <c r="AE1486" s="75">
        <v>5.0</v>
      </c>
      <c r="AF1486" s="75">
        <v>5.0</v>
      </c>
      <c r="AG1486" s="75">
        <v>5.0</v>
      </c>
      <c r="AH1486" s="75">
        <v>5.0</v>
      </c>
      <c r="AI1486" s="75">
        <v>5.0</v>
      </c>
      <c r="AJ1486" s="75">
        <v>5.0</v>
      </c>
      <c r="AK1486" s="75">
        <v>5.0</v>
      </c>
      <c r="AL1486" s="75">
        <v>3.0</v>
      </c>
      <c r="AM1486" s="75">
        <v>4.0</v>
      </c>
      <c r="AN1486" s="75">
        <v>4.0</v>
      </c>
      <c r="AO1486" s="75">
        <v>3.0</v>
      </c>
      <c r="AP1486" s="75">
        <v>4.0</v>
      </c>
      <c r="AQ1486" s="75">
        <v>3.0</v>
      </c>
      <c r="AR1486" s="75">
        <v>3.0</v>
      </c>
      <c r="AS1486" s="75">
        <v>4.0</v>
      </c>
      <c r="AT1486" s="75">
        <v>3.0</v>
      </c>
      <c r="AU1486" s="75">
        <v>3.0</v>
      </c>
      <c r="AV1486" s="75">
        <v>2.0</v>
      </c>
      <c r="AW1486" s="75">
        <v>3.0</v>
      </c>
      <c r="AX1486" s="75">
        <v>3.0</v>
      </c>
      <c r="AY1486" s="75">
        <v>3.0</v>
      </c>
      <c r="AZ1486" s="75">
        <v>3.0</v>
      </c>
      <c r="BA1486" s="75">
        <v>2.0</v>
      </c>
      <c r="BB1486" s="75">
        <v>5.0</v>
      </c>
      <c r="BC1486" s="75">
        <v>4.0</v>
      </c>
      <c r="BD1486" s="75">
        <v>4.0</v>
      </c>
      <c r="BE1486" s="75">
        <v>4.0</v>
      </c>
      <c r="BF1486" s="75">
        <v>4.0</v>
      </c>
      <c r="BG1486" s="75">
        <v>4.0</v>
      </c>
      <c r="BH1486" s="75">
        <v>5.0</v>
      </c>
      <c r="BI1486" s="75">
        <v>4.0</v>
      </c>
      <c r="BJ1486" s="75">
        <v>7.0</v>
      </c>
      <c r="BK1486" s="75">
        <v>1.0</v>
      </c>
      <c r="BL1486" s="75">
        <v>1.0</v>
      </c>
      <c r="BM1486" s="75">
        <v>1.0</v>
      </c>
      <c r="BN1486" s="75">
        <v>1.0</v>
      </c>
      <c r="BO1486" s="75">
        <v>1.0</v>
      </c>
      <c r="BP1486" s="75">
        <v>1.0</v>
      </c>
      <c r="BQ1486" s="75">
        <v>1.0</v>
      </c>
      <c r="BR1486" s="75">
        <v>1.0</v>
      </c>
      <c r="BS1486" s="75">
        <v>5.0</v>
      </c>
      <c r="BT1486" s="75">
        <v>5.0</v>
      </c>
      <c r="BU1486" s="75">
        <v>5.0</v>
      </c>
      <c r="BV1486" s="75">
        <v>5.0</v>
      </c>
      <c r="BW1486" s="75">
        <v>5.0</v>
      </c>
      <c r="BX1486" s="75">
        <v>5.0</v>
      </c>
      <c r="BY1486" s="75">
        <v>5.0</v>
      </c>
      <c r="BZ1486" s="75">
        <v>5.0</v>
      </c>
      <c r="CA1486" s="76">
        <f t="shared" si="32"/>
        <v>277</v>
      </c>
      <c r="CB1486" s="77">
        <f t="shared" si="45"/>
        <v>22</v>
      </c>
      <c r="CC1486" s="77">
        <f t="shared" si="34"/>
        <v>38</v>
      </c>
      <c r="CD1486" s="77">
        <f t="shared" si="35"/>
        <v>38</v>
      </c>
      <c r="CE1486" s="77">
        <f t="shared" si="36"/>
        <v>40</v>
      </c>
      <c r="CF1486" s="77">
        <f t="shared" si="37"/>
        <v>28</v>
      </c>
      <c r="CG1486" s="77">
        <f t="shared" si="38"/>
        <v>22</v>
      </c>
      <c r="CH1486" s="77">
        <f t="shared" si="39"/>
        <v>34</v>
      </c>
      <c r="CI1486" s="77">
        <f t="shared" si="40"/>
        <v>0.7</v>
      </c>
      <c r="CJ1486">
        <f t="shared" si="10"/>
        <v>8</v>
      </c>
      <c r="CK1486" s="77">
        <f t="shared" si="43"/>
        <v>12</v>
      </c>
      <c r="CL1486" s="73"/>
      <c r="CM1486" s="37">
        <f>VLOOKUP(CB1486,'PROMIS 57 T-Score Conversions'!Q$3:R$35,2,TRUE)</f>
        <v>36.7</v>
      </c>
      <c r="CN1486" s="78" t="str">
        <f t="shared" si="20"/>
        <v>Moderate</v>
      </c>
      <c r="CO1486" s="37">
        <f>VLOOKUP(CC1486,'PROMIS 57 T-Score Conversions'!A$3:B$35,2,TRUE)</f>
        <v>78.2</v>
      </c>
      <c r="CP1486" s="79" t="str">
        <f t="shared" si="44"/>
        <v>Severe</v>
      </c>
      <c r="CQ1486" s="37">
        <f>VLOOKUP(CD1486,'PROMIS 57 T-Score Conversions'!E$3:F$35,2,TRUE)</f>
        <v>76.4</v>
      </c>
      <c r="CR1486" s="79" t="str">
        <f t="shared" si="22"/>
        <v>Severe</v>
      </c>
      <c r="CS1486" s="37">
        <f>VLOOKUP(CE1486,'PROMIS 57 T-Score Conversions'!U$3:V$35,2,TRUE)</f>
        <v>77.8</v>
      </c>
      <c r="CT1486" s="79" t="str">
        <f t="shared" si="42"/>
        <v>Severe</v>
      </c>
      <c r="CU1486" s="37">
        <f>VLOOKUP(CF1486,'PROMIS 57 T-Score Conversions'!Y$3:Z$35,2,TRUE)</f>
        <v>58.3</v>
      </c>
      <c r="CV1486" s="79" t="str">
        <f t="shared" si="24"/>
        <v>Mild</v>
      </c>
      <c r="CW1486" s="37">
        <f>vlookup(CG1486,'PROMIS 57 T-Score Conversions'!M$3:N$35,2,TRUE)</f>
        <v>42</v>
      </c>
      <c r="CX1486" s="79" t="str">
        <f t="shared" si="25"/>
        <v>Mild</v>
      </c>
      <c r="CY1486" s="37">
        <f>VLOOKup(CH1486,'PROMIS 57 T-Score Conversions'!I$3:J$35,2,TRUE)</f>
        <v>68.4</v>
      </c>
      <c r="CZ1486" s="79" t="str">
        <f t="shared" si="26"/>
        <v>Moderate</v>
      </c>
      <c r="DA1486" s="37">
        <f>VLOOKUP(CJ1486,'PROMIS 57 T-Score Conversions'!AC$3:AD$35,2,TRUE)</f>
        <v>22.41</v>
      </c>
      <c r="DB1486" s="78" t="str">
        <f t="shared" si="30"/>
        <v>Severe</v>
      </c>
      <c r="DC1486" s="37">
        <f>VLOOKUP(CK1486,'PROMIS 57 T-Score Conversions'!AG$3:AH$35,2,TRUE)</f>
        <v>31.63</v>
      </c>
      <c r="DD1486" s="79" t="str">
        <f t="shared" si="31"/>
        <v>Normal</v>
      </c>
      <c r="DE1486" s="73"/>
      <c r="DF1486" s="73"/>
      <c r="DG1486" s="73"/>
      <c r="DH1486" s="73"/>
      <c r="DI1486" s="73"/>
      <c r="DJ1486" s="73"/>
      <c r="DK1486" s="73"/>
      <c r="DL1486" s="73"/>
      <c r="DM1486" s="73"/>
      <c r="DN1486" s="73"/>
      <c r="DO1486" s="73"/>
      <c r="DP1486" s="73"/>
      <c r="DQ1486" s="73"/>
      <c r="DR1486" s="73"/>
      <c r="DS1486" s="73"/>
      <c r="DT1486" s="73"/>
    </row>
    <row r="1487">
      <c r="A1487" s="73" t="b">
        <v>0</v>
      </c>
      <c r="B1487" s="73" t="b">
        <v>0</v>
      </c>
      <c r="C1487" s="74">
        <v>44383.53257534722</v>
      </c>
      <c r="D1487" s="75" t="s">
        <v>556</v>
      </c>
      <c r="E1487" s="75">
        <v>2407.0</v>
      </c>
      <c r="F1487" s="75">
        <v>5.0</v>
      </c>
      <c r="G1487" s="75">
        <v>5.0</v>
      </c>
      <c r="H1487" s="75">
        <v>5.0</v>
      </c>
      <c r="I1487" s="75">
        <v>4.0</v>
      </c>
      <c r="J1487" s="75">
        <v>5.0</v>
      </c>
      <c r="K1487" s="75">
        <v>5.0</v>
      </c>
      <c r="L1487" s="75">
        <v>5.0</v>
      </c>
      <c r="M1487" s="75">
        <v>4.0</v>
      </c>
      <c r="N1487" s="75">
        <v>1.0</v>
      </c>
      <c r="O1487" s="75">
        <v>1.0</v>
      </c>
      <c r="P1487" s="75">
        <v>1.0</v>
      </c>
      <c r="Q1487" s="75">
        <v>1.0</v>
      </c>
      <c r="R1487" s="75">
        <v>1.0</v>
      </c>
      <c r="S1487" s="75">
        <v>1.0</v>
      </c>
      <c r="T1487" s="75">
        <v>1.0</v>
      </c>
      <c r="U1487" s="75">
        <v>2.0</v>
      </c>
      <c r="V1487" s="75">
        <v>1.0</v>
      </c>
      <c r="W1487" s="75">
        <v>1.0</v>
      </c>
      <c r="X1487" s="75">
        <v>1.0</v>
      </c>
      <c r="Y1487" s="75">
        <v>1.0</v>
      </c>
      <c r="Z1487" s="75">
        <v>1.0</v>
      </c>
      <c r="AA1487" s="75">
        <v>1.0</v>
      </c>
      <c r="AB1487" s="75">
        <v>1.0</v>
      </c>
      <c r="AC1487" s="75">
        <v>1.0</v>
      </c>
      <c r="AD1487" s="75">
        <v>2.0</v>
      </c>
      <c r="AE1487" s="75">
        <v>2.0</v>
      </c>
      <c r="AF1487" s="75">
        <v>1.0</v>
      </c>
      <c r="AG1487" s="75">
        <v>2.0</v>
      </c>
      <c r="AH1487" s="75">
        <v>2.0</v>
      </c>
      <c r="AI1487" s="75">
        <v>2.0</v>
      </c>
      <c r="AJ1487" s="75">
        <v>2.0</v>
      </c>
      <c r="AK1487" s="75">
        <v>2.0</v>
      </c>
      <c r="AL1487" s="75">
        <v>3.0</v>
      </c>
      <c r="AM1487" s="75">
        <v>3.0</v>
      </c>
      <c r="AN1487" s="75">
        <v>3.0</v>
      </c>
      <c r="AO1487" s="75">
        <v>4.0</v>
      </c>
      <c r="AP1487" s="75">
        <v>4.0</v>
      </c>
      <c r="AQ1487" s="75">
        <v>4.0</v>
      </c>
      <c r="AR1487" s="75">
        <v>3.0</v>
      </c>
      <c r="AS1487" s="75">
        <v>3.0</v>
      </c>
      <c r="AT1487" s="75">
        <v>5.0</v>
      </c>
      <c r="AU1487" s="75">
        <v>4.0</v>
      </c>
      <c r="AV1487" s="75">
        <v>4.0</v>
      </c>
      <c r="AW1487" s="75">
        <v>5.0</v>
      </c>
      <c r="AX1487" s="75">
        <v>5.0</v>
      </c>
      <c r="AY1487" s="75">
        <v>5.0</v>
      </c>
      <c r="AZ1487" s="75">
        <v>4.0</v>
      </c>
      <c r="BA1487" s="75">
        <v>4.0</v>
      </c>
      <c r="BB1487" s="75">
        <v>2.0</v>
      </c>
      <c r="BC1487" s="75">
        <v>1.0</v>
      </c>
      <c r="BD1487" s="75">
        <v>1.0</v>
      </c>
      <c r="BE1487" s="75">
        <v>1.0</v>
      </c>
      <c r="BF1487" s="75">
        <v>1.0</v>
      </c>
      <c r="BG1487" s="75">
        <v>1.0</v>
      </c>
      <c r="BH1487" s="75">
        <v>1.0</v>
      </c>
      <c r="BI1487" s="75">
        <v>1.0</v>
      </c>
      <c r="BJ1487" s="75">
        <v>1.0</v>
      </c>
      <c r="BK1487" s="75">
        <v>3.0</v>
      </c>
      <c r="BL1487" s="75">
        <v>3.0</v>
      </c>
      <c r="BM1487" s="75">
        <v>4.0</v>
      </c>
      <c r="BN1487" s="75">
        <v>4.0</v>
      </c>
      <c r="BO1487" s="75">
        <v>4.0</v>
      </c>
      <c r="BP1487" s="75">
        <v>4.0</v>
      </c>
      <c r="BQ1487" s="75">
        <v>3.0</v>
      </c>
      <c r="BR1487" s="75">
        <v>3.0</v>
      </c>
      <c r="BS1487" s="75">
        <v>2.0</v>
      </c>
      <c r="BT1487" s="75">
        <v>3.0</v>
      </c>
      <c r="BU1487" s="75">
        <v>3.0</v>
      </c>
      <c r="BV1487" s="75">
        <v>3.0</v>
      </c>
      <c r="BW1487" s="75">
        <v>3.0</v>
      </c>
      <c r="BX1487" s="75">
        <v>3.0</v>
      </c>
      <c r="BY1487" s="75">
        <v>1.0</v>
      </c>
      <c r="BZ1487" s="75">
        <v>3.0</v>
      </c>
      <c r="CA1487" s="76">
        <f t="shared" si="32"/>
        <v>192</v>
      </c>
      <c r="CB1487" s="77">
        <f t="shared" si="45"/>
        <v>38</v>
      </c>
      <c r="CC1487" s="77">
        <f t="shared" si="34"/>
        <v>9</v>
      </c>
      <c r="CD1487" s="77">
        <f t="shared" si="35"/>
        <v>8</v>
      </c>
      <c r="CE1487" s="77">
        <f t="shared" si="36"/>
        <v>15</v>
      </c>
      <c r="CF1487" s="77">
        <f t="shared" si="37"/>
        <v>27</v>
      </c>
      <c r="CG1487" s="77">
        <f t="shared" si="38"/>
        <v>36</v>
      </c>
      <c r="CH1487" s="77">
        <f t="shared" si="39"/>
        <v>9</v>
      </c>
      <c r="CI1487" s="77">
        <f t="shared" si="40"/>
        <v>0.1</v>
      </c>
      <c r="CJ1487">
        <f t="shared" si="10"/>
        <v>28</v>
      </c>
      <c r="CK1487" s="77">
        <f t="shared" si="43"/>
        <v>27</v>
      </c>
      <c r="CL1487" s="73"/>
      <c r="CM1487" s="37">
        <f>VLOOKUP(CB1487,'PROMIS 57 T-Score Conversions'!Q$3:R$35,2,TRUE)</f>
        <v>50.8</v>
      </c>
      <c r="CN1487" s="78" t="str">
        <f t="shared" si="20"/>
        <v>Normal</v>
      </c>
      <c r="CO1487" s="37">
        <f>VLOOKUP(CC1487,'PROMIS 57 T-Score Conversions'!A$3:B$35,2,TRUE)</f>
        <v>43.2</v>
      </c>
      <c r="CP1487" s="79" t="str">
        <f t="shared" si="44"/>
        <v>Normal</v>
      </c>
      <c r="CQ1487" s="37">
        <f>VLOOKUP(CD1487,'PROMIS 57 T-Score Conversions'!E$3:F$35,2,TRUE)</f>
        <v>38.2</v>
      </c>
      <c r="CR1487" s="79" t="str">
        <f t="shared" si="22"/>
        <v>Normal</v>
      </c>
      <c r="CS1487" s="37">
        <f>VLOOKUP(CE1487,'PROMIS 57 T-Score Conversions'!U$3:V$35,2,TRUE)</f>
        <v>48.1</v>
      </c>
      <c r="CT1487" s="79" t="str">
        <f t="shared" si="42"/>
        <v>Normal</v>
      </c>
      <c r="CU1487" s="37">
        <f>VLOOKUP(CF1487,'PROMIS 57 T-Score Conversions'!Y$3:Z$35,2,TRUE)</f>
        <v>57.3</v>
      </c>
      <c r="CV1487" s="79" t="str">
        <f t="shared" si="24"/>
        <v>Mild</v>
      </c>
      <c r="CW1487" s="37">
        <f>vlookup(CG1487,'PROMIS 57 T-Score Conversions'!M$3:N$35,2,TRUE)</f>
        <v>55.7</v>
      </c>
      <c r="CX1487" s="79" t="str">
        <f t="shared" si="25"/>
        <v>Normal</v>
      </c>
      <c r="CY1487" s="37">
        <f>VLOOKup(CH1487,'PROMIS 57 T-Score Conversions'!I$3:J$35,2,TRUE)</f>
        <v>47.9</v>
      </c>
      <c r="CZ1487" s="79" t="str">
        <f t="shared" si="26"/>
        <v>Normal</v>
      </c>
      <c r="DA1487" s="37">
        <f>VLOOKUP(CJ1487,'PROMIS 57 T-Score Conversions'!AC$3:AD$35,2,TRUE)</f>
        <v>43.57</v>
      </c>
      <c r="DB1487" s="78" t="str">
        <f t="shared" si="30"/>
        <v>Mild</v>
      </c>
      <c r="DC1487" s="37">
        <f>VLOOKUP(CK1487,'PROMIS 57 T-Score Conversions'!AG$3:AH$35,2,TRUE)</f>
        <v>46.21</v>
      </c>
      <c r="DD1487" s="79" t="str">
        <f t="shared" si="31"/>
        <v>Normal</v>
      </c>
      <c r="DE1487" s="73"/>
      <c r="DF1487" s="73"/>
      <c r="DG1487" s="73"/>
      <c r="DH1487" s="73"/>
      <c r="DI1487" s="73"/>
      <c r="DJ1487" s="73"/>
      <c r="DK1487" s="73"/>
      <c r="DL1487" s="73"/>
      <c r="DM1487" s="73"/>
      <c r="DN1487" s="73"/>
      <c r="DO1487" s="73"/>
      <c r="DP1487" s="73"/>
      <c r="DQ1487" s="73"/>
      <c r="DR1487" s="73"/>
      <c r="DS1487" s="73"/>
      <c r="DT1487" s="73"/>
    </row>
    <row r="1488">
      <c r="A1488" s="73" t="b">
        <v>0</v>
      </c>
      <c r="B1488" s="73" t="b">
        <v>0</v>
      </c>
      <c r="C1488" s="74">
        <v>44383.59168778935</v>
      </c>
      <c r="D1488" s="75" t="s">
        <v>747</v>
      </c>
      <c r="E1488" s="75">
        <v>2645.0</v>
      </c>
      <c r="F1488" s="75">
        <v>3.0</v>
      </c>
      <c r="G1488" s="75">
        <v>2.0</v>
      </c>
      <c r="H1488" s="75">
        <v>5.0</v>
      </c>
      <c r="I1488" s="75">
        <v>3.0</v>
      </c>
      <c r="J1488" s="75">
        <v>2.0</v>
      </c>
      <c r="K1488" s="75">
        <v>3.0</v>
      </c>
      <c r="L1488" s="75">
        <v>3.0</v>
      </c>
      <c r="M1488" s="75">
        <v>1.0</v>
      </c>
      <c r="N1488" s="75">
        <v>4.0</v>
      </c>
      <c r="O1488" s="75">
        <v>4.0</v>
      </c>
      <c r="P1488" s="75">
        <v>5.0</v>
      </c>
      <c r="Q1488" s="75">
        <v>5.0</v>
      </c>
      <c r="R1488" s="75">
        <v>4.0</v>
      </c>
      <c r="S1488" s="75">
        <v>5.0</v>
      </c>
      <c r="T1488" s="75">
        <v>5.0</v>
      </c>
      <c r="U1488" s="75">
        <v>5.0</v>
      </c>
      <c r="V1488" s="75">
        <v>3.0</v>
      </c>
      <c r="W1488" s="75">
        <v>2.0</v>
      </c>
      <c r="X1488" s="75">
        <v>3.0</v>
      </c>
      <c r="Y1488" s="75">
        <v>2.0</v>
      </c>
      <c r="Z1488" s="75">
        <v>3.0</v>
      </c>
      <c r="AA1488" s="75">
        <v>2.0</v>
      </c>
      <c r="AB1488" s="75">
        <v>1.0</v>
      </c>
      <c r="AC1488" s="75">
        <v>3.0</v>
      </c>
      <c r="AD1488" s="75">
        <v>4.0</v>
      </c>
      <c r="AE1488" s="75">
        <v>5.0</v>
      </c>
      <c r="AF1488" s="75">
        <v>4.0</v>
      </c>
      <c r="AG1488" s="75">
        <v>3.0</v>
      </c>
      <c r="AH1488" s="75">
        <v>5.0</v>
      </c>
      <c r="AI1488" s="75">
        <v>5.0</v>
      </c>
      <c r="AJ1488" s="75">
        <v>5.0</v>
      </c>
      <c r="AK1488" s="75">
        <v>5.0</v>
      </c>
      <c r="AL1488" s="75">
        <v>3.0</v>
      </c>
      <c r="AM1488" s="75">
        <v>5.0</v>
      </c>
      <c r="AN1488" s="75">
        <v>5.0</v>
      </c>
      <c r="AO1488" s="75">
        <v>4.0</v>
      </c>
      <c r="AP1488" s="75">
        <v>3.0</v>
      </c>
      <c r="AQ1488" s="75">
        <v>4.0</v>
      </c>
      <c r="AR1488" s="75">
        <v>5.0</v>
      </c>
      <c r="AS1488" s="75">
        <v>5.0</v>
      </c>
      <c r="AT1488" s="75">
        <v>3.0</v>
      </c>
      <c r="AU1488" s="75">
        <v>2.0</v>
      </c>
      <c r="AV1488" s="75">
        <v>1.0</v>
      </c>
      <c r="AW1488" s="75">
        <v>1.0</v>
      </c>
      <c r="AX1488" s="75">
        <v>1.0</v>
      </c>
      <c r="AY1488" s="75">
        <v>1.0</v>
      </c>
      <c r="AZ1488" s="75">
        <v>2.0</v>
      </c>
      <c r="BA1488" s="75">
        <v>2.0</v>
      </c>
      <c r="BB1488" s="75">
        <v>3.0</v>
      </c>
      <c r="BC1488" s="75">
        <v>4.0</v>
      </c>
      <c r="BD1488" s="75">
        <v>4.0</v>
      </c>
      <c r="BE1488" s="75">
        <v>4.0</v>
      </c>
      <c r="BF1488" s="75">
        <v>5.0</v>
      </c>
      <c r="BG1488" s="75">
        <v>5.0</v>
      </c>
      <c r="BH1488" s="75">
        <v>4.0</v>
      </c>
      <c r="BI1488" s="75">
        <v>4.0</v>
      </c>
      <c r="BJ1488" s="75">
        <v>6.0</v>
      </c>
      <c r="BK1488" s="75">
        <v>1.0</v>
      </c>
      <c r="BL1488" s="75">
        <v>1.0</v>
      </c>
      <c r="BM1488" s="75">
        <v>1.0</v>
      </c>
      <c r="BN1488" s="75">
        <v>1.0</v>
      </c>
      <c r="BO1488" s="75">
        <v>3.0</v>
      </c>
      <c r="BP1488" s="75">
        <v>2.0</v>
      </c>
      <c r="BQ1488" s="75">
        <v>3.0</v>
      </c>
      <c r="BR1488" s="75">
        <v>1.0</v>
      </c>
      <c r="BS1488" s="75">
        <v>4.0</v>
      </c>
      <c r="BT1488" s="75">
        <v>5.0</v>
      </c>
      <c r="BU1488" s="75">
        <v>5.0</v>
      </c>
      <c r="BV1488" s="75">
        <v>5.0</v>
      </c>
      <c r="BW1488" s="75">
        <v>5.0</v>
      </c>
      <c r="BX1488" s="75">
        <v>5.0</v>
      </c>
      <c r="BY1488" s="75">
        <v>4.0</v>
      </c>
      <c r="BZ1488" s="75">
        <v>5.0</v>
      </c>
      <c r="CA1488" s="76">
        <f t="shared" si="32"/>
        <v>251</v>
      </c>
      <c r="CB1488" s="77">
        <f t="shared" si="45"/>
        <v>22</v>
      </c>
      <c r="CC1488" s="77">
        <f t="shared" si="34"/>
        <v>37</v>
      </c>
      <c r="CD1488" s="77">
        <f t="shared" si="35"/>
        <v>19</v>
      </c>
      <c r="CE1488" s="77">
        <f t="shared" si="36"/>
        <v>36</v>
      </c>
      <c r="CF1488" s="77">
        <f t="shared" si="37"/>
        <v>34</v>
      </c>
      <c r="CG1488" s="77">
        <f t="shared" si="38"/>
        <v>13</v>
      </c>
      <c r="CH1488" s="77">
        <f t="shared" si="39"/>
        <v>33</v>
      </c>
      <c r="CI1488" s="77">
        <f t="shared" si="40"/>
        <v>0.6</v>
      </c>
      <c r="CJ1488">
        <f t="shared" si="10"/>
        <v>13</v>
      </c>
      <c r="CK1488" s="77">
        <f t="shared" si="43"/>
        <v>16</v>
      </c>
      <c r="CL1488" s="73"/>
      <c r="CM1488" s="37">
        <f>VLOOKUP(CB1488,'PROMIS 57 T-Score Conversions'!Q$3:R$35,2,TRUE)</f>
        <v>36.7</v>
      </c>
      <c r="CN1488" s="78" t="str">
        <f t="shared" si="20"/>
        <v>Moderate</v>
      </c>
      <c r="CO1488" s="37">
        <f>VLOOKUP(CC1488,'PROMIS 57 T-Score Conversions'!A$3:B$35,2,TRUE)</f>
        <v>76.7</v>
      </c>
      <c r="CP1488" s="79" t="str">
        <f t="shared" si="44"/>
        <v>Severe</v>
      </c>
      <c r="CQ1488" s="37">
        <f>VLOOKUP(CD1488,'PROMIS 57 T-Score Conversions'!E$3:F$35,2,TRUE)</f>
        <v>57.7</v>
      </c>
      <c r="CR1488" s="79" t="str">
        <f t="shared" si="22"/>
        <v>Mild</v>
      </c>
      <c r="CS1488" s="37">
        <f>VLOOKUP(CE1488,'PROMIS 57 T-Score Conversions'!U$3:V$35,2,TRUE)</f>
        <v>69.8</v>
      </c>
      <c r="CT1488" s="79" t="str">
        <f t="shared" si="42"/>
        <v>Moderate</v>
      </c>
      <c r="CU1488" s="37">
        <f>VLOOKUP(CF1488,'PROMIS 57 T-Score Conversions'!Y$3:Z$35,2,TRUE)</f>
        <v>64.8</v>
      </c>
      <c r="CV1488" s="79" t="str">
        <f t="shared" si="24"/>
        <v>Moderate</v>
      </c>
      <c r="CW1488" s="37">
        <f>vlookup(CG1488,'PROMIS 57 T-Score Conversions'!M$3:N$35,2,TRUE)</f>
        <v>34.5</v>
      </c>
      <c r="CX1488" s="79" t="str">
        <f t="shared" si="25"/>
        <v>Moderate</v>
      </c>
      <c r="CY1488" s="37">
        <f>VLOOKup(CH1488,'PROMIS 57 T-Score Conversions'!I$3:J$35,2,TRUE)</f>
        <v>67.7</v>
      </c>
      <c r="CZ1488" s="79" t="str">
        <f t="shared" si="26"/>
        <v>Moderate</v>
      </c>
      <c r="DA1488" s="37">
        <f>VLOOKUP(CJ1488,'PROMIS 57 T-Score Conversions'!AC$3:AD$35,2,TRUE)</f>
        <v>31.18</v>
      </c>
      <c r="DB1488" s="78" t="str">
        <f t="shared" si="30"/>
        <v>Moderate</v>
      </c>
      <c r="DC1488" s="37">
        <f>VLOOKUP(CK1488,'PROMIS 57 T-Score Conversions'!AG$3:AH$35,2,TRUE)</f>
        <v>36.07</v>
      </c>
      <c r="DD1488" s="79" t="str">
        <f t="shared" si="31"/>
        <v>Normal</v>
      </c>
      <c r="DE1488" s="73"/>
      <c r="DF1488" s="73"/>
      <c r="DG1488" s="73"/>
      <c r="DH1488" s="73"/>
      <c r="DI1488" s="73"/>
      <c r="DJ1488" s="73"/>
      <c r="DK1488" s="73"/>
      <c r="DL1488" s="73"/>
      <c r="DM1488" s="73"/>
      <c r="DN1488" s="73"/>
      <c r="DO1488" s="73"/>
      <c r="DP1488" s="73"/>
      <c r="DQ1488" s="73"/>
      <c r="DR1488" s="73"/>
      <c r="DS1488" s="73"/>
      <c r="DT1488" s="73"/>
    </row>
    <row r="1489">
      <c r="A1489" s="73" t="b">
        <v>0</v>
      </c>
      <c r="B1489" s="73" t="b">
        <v>0</v>
      </c>
      <c r="C1489" s="74">
        <v>44383.74209078704</v>
      </c>
      <c r="D1489" s="75" t="s">
        <v>627</v>
      </c>
      <c r="E1489" s="75">
        <v>2476.0</v>
      </c>
      <c r="F1489" s="75">
        <v>4.0</v>
      </c>
      <c r="G1489" s="75">
        <v>4.0</v>
      </c>
      <c r="H1489" s="75">
        <v>5.0</v>
      </c>
      <c r="I1489" s="75">
        <v>3.0</v>
      </c>
      <c r="J1489" s="75">
        <v>3.0</v>
      </c>
      <c r="K1489" s="75">
        <v>4.0</v>
      </c>
      <c r="L1489" s="75">
        <v>5.0</v>
      </c>
      <c r="M1489" s="75">
        <v>4.0</v>
      </c>
      <c r="N1489" s="75">
        <v>2.0</v>
      </c>
      <c r="O1489" s="75">
        <v>1.0</v>
      </c>
      <c r="P1489" s="75">
        <v>2.0</v>
      </c>
      <c r="Q1489" s="75">
        <v>3.0</v>
      </c>
      <c r="R1489" s="75">
        <v>2.0</v>
      </c>
      <c r="S1489" s="75">
        <v>1.0</v>
      </c>
      <c r="T1489" s="75">
        <v>2.0</v>
      </c>
      <c r="U1489" s="75">
        <v>2.0</v>
      </c>
      <c r="V1489" s="75">
        <v>2.0</v>
      </c>
      <c r="W1489" s="75">
        <v>1.0</v>
      </c>
      <c r="X1489" s="75">
        <v>1.0</v>
      </c>
      <c r="Y1489" s="75">
        <v>1.0</v>
      </c>
      <c r="Z1489" s="75">
        <v>2.0</v>
      </c>
      <c r="AA1489" s="75">
        <v>2.0</v>
      </c>
      <c r="AB1489" s="75">
        <v>1.0</v>
      </c>
      <c r="AC1489" s="75">
        <v>1.0</v>
      </c>
      <c r="AD1489" s="75">
        <v>3.0</v>
      </c>
      <c r="AE1489" s="75">
        <v>3.0</v>
      </c>
      <c r="AF1489" s="75">
        <v>3.0</v>
      </c>
      <c r="AG1489" s="75">
        <v>3.0</v>
      </c>
      <c r="AH1489" s="75">
        <v>5.0</v>
      </c>
      <c r="AI1489" s="75">
        <v>3.0</v>
      </c>
      <c r="AJ1489" s="75">
        <v>2.0</v>
      </c>
      <c r="AK1489" s="75">
        <v>3.0</v>
      </c>
      <c r="AL1489" s="75">
        <v>2.0</v>
      </c>
      <c r="AM1489" s="75">
        <v>2.0</v>
      </c>
      <c r="AN1489" s="75">
        <v>4.0</v>
      </c>
      <c r="AO1489" s="75">
        <v>2.0</v>
      </c>
      <c r="AP1489" s="75">
        <v>1.0</v>
      </c>
      <c r="AQ1489" s="75">
        <v>3.0</v>
      </c>
      <c r="AR1489" s="75">
        <v>2.0</v>
      </c>
      <c r="AS1489" s="75">
        <v>5.0</v>
      </c>
      <c r="AT1489" s="75">
        <v>2.0</v>
      </c>
      <c r="AU1489" s="75">
        <v>2.0</v>
      </c>
      <c r="AV1489" s="75">
        <v>3.0</v>
      </c>
      <c r="AW1489" s="75">
        <v>2.0</v>
      </c>
      <c r="AX1489" s="75">
        <v>1.0</v>
      </c>
      <c r="AY1489" s="75">
        <v>2.0</v>
      </c>
      <c r="AZ1489" s="75">
        <v>3.0</v>
      </c>
      <c r="BA1489" s="75">
        <v>3.0</v>
      </c>
      <c r="BB1489" s="75">
        <v>2.0</v>
      </c>
      <c r="BC1489" s="75">
        <v>1.0</v>
      </c>
      <c r="BD1489" s="75">
        <v>1.0</v>
      </c>
      <c r="BE1489" s="75">
        <v>1.0</v>
      </c>
      <c r="BF1489" s="75">
        <v>2.0</v>
      </c>
      <c r="BG1489" s="75">
        <v>1.0</v>
      </c>
      <c r="BH1489" s="75">
        <v>2.0</v>
      </c>
      <c r="BI1489" s="75">
        <v>1.0</v>
      </c>
      <c r="BJ1489" s="75">
        <v>1.0</v>
      </c>
      <c r="BK1489" s="75">
        <v>2.0</v>
      </c>
      <c r="BL1489" s="75">
        <v>2.0</v>
      </c>
      <c r="BM1489" s="75">
        <v>2.0</v>
      </c>
      <c r="BN1489" s="75">
        <v>4.0</v>
      </c>
      <c r="BO1489" s="75">
        <v>3.0</v>
      </c>
      <c r="BP1489" s="75">
        <v>3.0</v>
      </c>
      <c r="BQ1489" s="75">
        <v>3.0</v>
      </c>
      <c r="BR1489" s="75">
        <v>1.0</v>
      </c>
      <c r="BS1489" s="75">
        <v>4.0</v>
      </c>
      <c r="BT1489" s="75">
        <v>4.0</v>
      </c>
      <c r="BU1489" s="75">
        <v>3.0</v>
      </c>
      <c r="BV1489" s="75">
        <v>4.0</v>
      </c>
      <c r="BW1489" s="75">
        <v>4.0</v>
      </c>
      <c r="BX1489" s="75">
        <v>4.0</v>
      </c>
      <c r="BY1489" s="75">
        <v>2.0</v>
      </c>
      <c r="BZ1489" s="75">
        <v>4.0</v>
      </c>
      <c r="CA1489" s="76">
        <f t="shared" si="32"/>
        <v>183</v>
      </c>
      <c r="CB1489" s="77">
        <f t="shared" si="45"/>
        <v>32</v>
      </c>
      <c r="CC1489" s="77">
        <f t="shared" si="34"/>
        <v>15</v>
      </c>
      <c r="CD1489" s="77">
        <f t="shared" si="35"/>
        <v>11</v>
      </c>
      <c r="CE1489" s="77">
        <f t="shared" si="36"/>
        <v>25</v>
      </c>
      <c r="CF1489" s="77">
        <f t="shared" si="37"/>
        <v>21</v>
      </c>
      <c r="CG1489" s="77">
        <f t="shared" si="38"/>
        <v>18</v>
      </c>
      <c r="CH1489" s="77">
        <f t="shared" si="39"/>
        <v>11</v>
      </c>
      <c r="CI1489" s="77">
        <f t="shared" si="40"/>
        <v>0.1</v>
      </c>
      <c r="CJ1489">
        <f t="shared" si="10"/>
        <v>20</v>
      </c>
      <c r="CK1489" s="77">
        <f t="shared" si="43"/>
        <v>22</v>
      </c>
      <c r="CL1489" s="73"/>
      <c r="CM1489" s="37">
        <f>VLOOKUP(CB1489,'PROMIS 57 T-Score Conversions'!Q$3:R$35,2,TRUE)</f>
        <v>43.9</v>
      </c>
      <c r="CN1489" s="78" t="str">
        <f t="shared" si="20"/>
        <v>Mild</v>
      </c>
      <c r="CO1489" s="37">
        <f>VLOOKUP(CC1489,'PROMIS 57 T-Score Conversions'!A$3:B$35,2,TRUE)</f>
        <v>53.2</v>
      </c>
      <c r="CP1489" s="79" t="str">
        <f t="shared" si="44"/>
        <v>Normal</v>
      </c>
      <c r="CQ1489" s="37">
        <f>VLOOKUP(CD1489,'PROMIS 57 T-Score Conversions'!E$3:F$35,2,TRUE)</f>
        <v>49.4</v>
      </c>
      <c r="CR1489" s="79" t="str">
        <f t="shared" si="22"/>
        <v>Normal</v>
      </c>
      <c r="CS1489" s="37">
        <f>VLOOKUP(CE1489,'PROMIS 57 T-Score Conversions'!U$3:V$35,2,TRUE)</f>
        <v>58.5</v>
      </c>
      <c r="CT1489" s="79" t="str">
        <f t="shared" si="42"/>
        <v>Mild</v>
      </c>
      <c r="CU1489" s="37">
        <f>VLOOKUP(CF1489,'PROMIS 57 T-Score Conversions'!Y$3:Z$35,2,TRUE)</f>
        <v>51.2</v>
      </c>
      <c r="CV1489" s="79" t="str">
        <f t="shared" si="24"/>
        <v>Normal</v>
      </c>
      <c r="CW1489" s="37">
        <f>vlookup(CG1489,'PROMIS 57 T-Score Conversions'!M$3:N$35,2,TRUE)</f>
        <v>38.5</v>
      </c>
      <c r="CX1489" s="79" t="str">
        <f t="shared" si="25"/>
        <v>Moderate</v>
      </c>
      <c r="CY1489" s="37">
        <f>VLOOKup(CH1489,'PROMIS 57 T-Score Conversions'!I$3:J$35,2,TRUE)</f>
        <v>51.2</v>
      </c>
      <c r="CZ1489" s="79" t="str">
        <f t="shared" si="26"/>
        <v>Normal</v>
      </c>
      <c r="DA1489" s="37">
        <f>VLOOKUP(CJ1489,'PROMIS 57 T-Score Conversions'!AC$3:AD$35,2,TRUE)</f>
        <v>37.15</v>
      </c>
      <c r="DB1489" s="78" t="str">
        <f t="shared" si="30"/>
        <v>Moderate</v>
      </c>
      <c r="DC1489" s="37">
        <f>VLOOKUP(CK1489,'PROMIS 57 T-Score Conversions'!AG$3:AH$35,2,TRUE)</f>
        <v>41.61</v>
      </c>
      <c r="DD1489" s="79" t="str">
        <f t="shared" si="31"/>
        <v>Normal</v>
      </c>
      <c r="DE1489" s="73"/>
      <c r="DF1489" s="73"/>
      <c r="DG1489" s="73"/>
      <c r="DH1489" s="73"/>
      <c r="DI1489" s="73"/>
      <c r="DJ1489" s="73"/>
      <c r="DK1489" s="73"/>
      <c r="DL1489" s="73"/>
      <c r="DM1489" s="73"/>
      <c r="DN1489" s="73"/>
      <c r="DO1489" s="73"/>
      <c r="DP1489" s="73"/>
      <c r="DQ1489" s="73"/>
      <c r="DR1489" s="73"/>
      <c r="DS1489" s="73"/>
      <c r="DT1489" s="73"/>
    </row>
    <row r="1490">
      <c r="A1490" s="73" t="b">
        <v>0</v>
      </c>
      <c r="B1490" s="73" t="b">
        <v>0</v>
      </c>
      <c r="C1490" s="74">
        <v>44384.90686717593</v>
      </c>
      <c r="D1490" s="75" t="s">
        <v>676</v>
      </c>
      <c r="E1490" s="75">
        <v>2543.0</v>
      </c>
      <c r="F1490" s="75">
        <v>4.0</v>
      </c>
      <c r="G1490" s="75">
        <v>4.0</v>
      </c>
      <c r="H1490" s="75">
        <v>5.0</v>
      </c>
      <c r="I1490" s="75">
        <v>4.0</v>
      </c>
      <c r="J1490" s="75">
        <v>4.0</v>
      </c>
      <c r="K1490" s="75">
        <v>4.0</v>
      </c>
      <c r="L1490" s="75">
        <v>4.0</v>
      </c>
      <c r="M1490" s="75">
        <v>4.0</v>
      </c>
      <c r="N1490" s="75">
        <v>1.0</v>
      </c>
      <c r="O1490" s="75">
        <v>1.0</v>
      </c>
      <c r="P1490" s="75">
        <v>1.0</v>
      </c>
      <c r="Q1490" s="75">
        <v>2.0</v>
      </c>
      <c r="R1490" s="75">
        <v>1.0</v>
      </c>
      <c r="S1490" s="75">
        <v>1.0</v>
      </c>
      <c r="T1490" s="75">
        <v>1.0</v>
      </c>
      <c r="U1490" s="75">
        <v>2.0</v>
      </c>
      <c r="V1490" s="75">
        <v>1.0</v>
      </c>
      <c r="W1490" s="75">
        <v>1.0</v>
      </c>
      <c r="X1490" s="75">
        <v>2.0</v>
      </c>
      <c r="Y1490" s="75">
        <v>1.0</v>
      </c>
      <c r="Z1490" s="75">
        <v>1.0</v>
      </c>
      <c r="AA1490" s="75">
        <v>1.0</v>
      </c>
      <c r="AB1490" s="75">
        <v>1.0</v>
      </c>
      <c r="AC1490" s="75">
        <v>1.0</v>
      </c>
      <c r="AD1490" s="75">
        <v>2.0</v>
      </c>
      <c r="AE1490" s="75">
        <v>1.0</v>
      </c>
      <c r="AF1490" s="75">
        <v>1.0</v>
      </c>
      <c r="AG1490" s="75">
        <v>2.0</v>
      </c>
      <c r="AH1490" s="75">
        <v>2.0</v>
      </c>
      <c r="AI1490" s="75">
        <v>1.0</v>
      </c>
      <c r="AJ1490" s="75">
        <v>1.0</v>
      </c>
      <c r="AK1490" s="75">
        <v>1.0</v>
      </c>
      <c r="AL1490" s="75">
        <v>2.0</v>
      </c>
      <c r="AM1490" s="75">
        <v>2.0</v>
      </c>
      <c r="AN1490" s="75">
        <v>1.0</v>
      </c>
      <c r="AO1490" s="75">
        <v>1.0</v>
      </c>
      <c r="AP1490" s="75">
        <v>1.0</v>
      </c>
      <c r="AQ1490" s="75">
        <v>2.0</v>
      </c>
      <c r="AR1490" s="75">
        <v>1.0</v>
      </c>
      <c r="AS1490" s="75">
        <v>2.0</v>
      </c>
      <c r="AT1490" s="75">
        <v>4.0</v>
      </c>
      <c r="AU1490" s="75">
        <v>5.0</v>
      </c>
      <c r="AV1490" s="75">
        <v>3.0</v>
      </c>
      <c r="AW1490" s="75">
        <v>3.0</v>
      </c>
      <c r="AX1490" s="75">
        <v>3.0</v>
      </c>
      <c r="AY1490" s="75">
        <v>3.0</v>
      </c>
      <c r="AZ1490" s="75">
        <v>5.0</v>
      </c>
      <c r="BA1490" s="75">
        <v>4.0</v>
      </c>
      <c r="BB1490" s="75">
        <v>2.0</v>
      </c>
      <c r="BC1490" s="75">
        <v>2.0</v>
      </c>
      <c r="BD1490" s="75">
        <v>2.0</v>
      </c>
      <c r="BE1490" s="75">
        <v>2.0</v>
      </c>
      <c r="BF1490" s="75">
        <v>2.0</v>
      </c>
      <c r="BG1490" s="75">
        <v>2.0</v>
      </c>
      <c r="BH1490" s="75">
        <v>2.0</v>
      </c>
      <c r="BI1490" s="75">
        <v>2.0</v>
      </c>
      <c r="BJ1490" s="75">
        <v>2.0</v>
      </c>
      <c r="BK1490" s="75">
        <v>4.0</v>
      </c>
      <c r="BL1490" s="75">
        <v>5.0</v>
      </c>
      <c r="BM1490" s="75">
        <v>5.0</v>
      </c>
      <c r="BN1490" s="75">
        <v>5.0</v>
      </c>
      <c r="BO1490" s="75">
        <v>5.0</v>
      </c>
      <c r="BP1490" s="75">
        <v>4.0</v>
      </c>
      <c r="BQ1490" s="75">
        <v>5.0</v>
      </c>
      <c r="BR1490" s="75">
        <v>5.0</v>
      </c>
      <c r="BS1490" s="75">
        <v>2.0</v>
      </c>
      <c r="BT1490" s="75">
        <v>3.0</v>
      </c>
      <c r="BU1490" s="75">
        <v>1.0</v>
      </c>
      <c r="BV1490" s="75">
        <v>1.0</v>
      </c>
      <c r="BW1490" s="75">
        <v>1.0</v>
      </c>
      <c r="BX1490" s="75">
        <v>1.0</v>
      </c>
      <c r="BY1490" s="75">
        <v>1.0</v>
      </c>
      <c r="BZ1490" s="75">
        <v>1.0</v>
      </c>
      <c r="CA1490" s="76">
        <f t="shared" si="32"/>
        <v>172</v>
      </c>
      <c r="CB1490" s="77">
        <f t="shared" si="45"/>
        <v>33</v>
      </c>
      <c r="CC1490" s="77">
        <f t="shared" si="34"/>
        <v>10</v>
      </c>
      <c r="CD1490" s="77">
        <f t="shared" si="35"/>
        <v>9</v>
      </c>
      <c r="CE1490" s="77">
        <f t="shared" si="36"/>
        <v>11</v>
      </c>
      <c r="CF1490" s="77">
        <f t="shared" si="37"/>
        <v>12</v>
      </c>
      <c r="CG1490" s="77">
        <f t="shared" si="38"/>
        <v>30</v>
      </c>
      <c r="CH1490" s="77">
        <f t="shared" si="39"/>
        <v>16</v>
      </c>
      <c r="CI1490" s="77">
        <f t="shared" si="40"/>
        <v>0.2</v>
      </c>
      <c r="CJ1490">
        <f t="shared" si="10"/>
        <v>38</v>
      </c>
      <c r="CK1490" s="77">
        <f t="shared" si="43"/>
        <v>36</v>
      </c>
      <c r="CL1490" s="73"/>
      <c r="CM1490" s="37">
        <f>VLOOKUP(CB1490,'PROMIS 57 T-Score Conversions'!Q$3:R$35,2,TRUE)</f>
        <v>44.7</v>
      </c>
      <c r="CN1490" s="78" t="str">
        <f t="shared" si="20"/>
        <v>Mild</v>
      </c>
      <c r="CO1490" s="37">
        <f>VLOOKUP(CC1490,'PROMIS 57 T-Score Conversions'!A$3:B$35,2,TRUE)</f>
        <v>45.9</v>
      </c>
      <c r="CP1490" s="79" t="str">
        <f t="shared" si="44"/>
        <v>Normal</v>
      </c>
      <c r="CQ1490" s="37">
        <f>VLOOKUP(CD1490,'PROMIS 57 T-Score Conversions'!E$3:F$35,2,TRUE)</f>
        <v>44.7</v>
      </c>
      <c r="CR1490" s="79" t="str">
        <f t="shared" si="22"/>
        <v>Normal</v>
      </c>
      <c r="CS1490" s="37">
        <f>VLOOKUP(CE1490,'PROMIS 57 T-Score Conversions'!U$3:V$35,2,TRUE)</f>
        <v>42.8</v>
      </c>
      <c r="CT1490" s="79" t="str">
        <f t="shared" si="42"/>
        <v>Normal</v>
      </c>
      <c r="CU1490" s="37">
        <f>VLOOKUP(CF1490,'PROMIS 57 T-Score Conversions'!Y$3:Z$35,2,TRUE)</f>
        <v>39.8</v>
      </c>
      <c r="CV1490" s="79" t="str">
        <f t="shared" si="24"/>
        <v>Normal</v>
      </c>
      <c r="CW1490" s="37">
        <f>vlookup(CG1490,'PROMIS 57 T-Score Conversions'!M$3:N$35,2,TRUE)</f>
        <v>49.9</v>
      </c>
      <c r="CX1490" s="79" t="str">
        <f t="shared" si="25"/>
        <v>Normal</v>
      </c>
      <c r="CY1490" s="37">
        <f>VLOOKup(CH1490,'PROMIS 57 T-Score Conversions'!I$3:J$35,2,TRUE)</f>
        <v>55.8</v>
      </c>
      <c r="CZ1490" s="79" t="str">
        <f t="shared" si="26"/>
        <v>Mild</v>
      </c>
      <c r="DA1490" s="37">
        <f>VLOOKUP(CJ1490,'PROMIS 57 T-Score Conversions'!AC$3:AD$35,2,TRUE)</f>
        <v>55.36</v>
      </c>
      <c r="DB1490" s="78" t="str">
        <f t="shared" si="30"/>
        <v>Normal</v>
      </c>
      <c r="DC1490" s="37">
        <f>VLOOKUP(CK1490,'PROMIS 57 T-Score Conversions'!AG$3:AH$35,2,TRUE)</f>
        <v>56.39</v>
      </c>
      <c r="DD1490" s="79" t="str">
        <f t="shared" si="31"/>
        <v>Mild</v>
      </c>
      <c r="DE1490" s="73"/>
      <c r="DF1490" s="73"/>
      <c r="DG1490" s="73"/>
      <c r="DH1490" s="73"/>
      <c r="DI1490" s="73"/>
      <c r="DJ1490" s="73"/>
      <c r="DK1490" s="73"/>
      <c r="DL1490" s="73"/>
      <c r="DM1490" s="73"/>
      <c r="DN1490" s="73"/>
      <c r="DO1490" s="73"/>
      <c r="DP1490" s="73"/>
      <c r="DQ1490" s="73"/>
      <c r="DR1490" s="73"/>
      <c r="DS1490" s="73"/>
      <c r="DT1490" s="73"/>
    </row>
    <row r="1491">
      <c r="A1491" s="73" t="b">
        <v>0</v>
      </c>
      <c r="B1491" s="73" t="b">
        <v>0</v>
      </c>
      <c r="C1491" s="74">
        <v>44385.517455891204</v>
      </c>
      <c r="D1491" s="75" t="s">
        <v>395</v>
      </c>
      <c r="E1491" s="75">
        <v>2208.0</v>
      </c>
      <c r="F1491" s="75">
        <v>3.0</v>
      </c>
      <c r="G1491" s="75">
        <v>3.0</v>
      </c>
      <c r="H1491" s="75">
        <v>2.0</v>
      </c>
      <c r="I1491" s="75">
        <v>3.0</v>
      </c>
      <c r="J1491" s="75">
        <v>2.0</v>
      </c>
      <c r="K1491" s="75">
        <v>3.0</v>
      </c>
      <c r="L1491" s="75">
        <v>3.0</v>
      </c>
      <c r="M1491" s="75">
        <v>3.0</v>
      </c>
      <c r="N1491" s="75">
        <v>3.0</v>
      </c>
      <c r="O1491" s="75">
        <v>3.0</v>
      </c>
      <c r="P1491" s="75">
        <v>3.0</v>
      </c>
      <c r="Q1491" s="75">
        <v>4.0</v>
      </c>
      <c r="R1491" s="75">
        <v>3.0</v>
      </c>
      <c r="S1491" s="75">
        <v>3.0</v>
      </c>
      <c r="T1491" s="75">
        <v>3.0</v>
      </c>
      <c r="U1491" s="75">
        <v>5.0</v>
      </c>
      <c r="V1491" s="75">
        <v>4.0</v>
      </c>
      <c r="W1491" s="75">
        <v>4.0</v>
      </c>
      <c r="X1491" s="75">
        <v>5.0</v>
      </c>
      <c r="Y1491" s="75">
        <v>4.0</v>
      </c>
      <c r="Z1491" s="75">
        <v>4.0</v>
      </c>
      <c r="AA1491" s="75">
        <v>5.0</v>
      </c>
      <c r="AB1491" s="75">
        <v>5.0</v>
      </c>
      <c r="AC1491" s="75">
        <v>4.0</v>
      </c>
      <c r="AD1491" s="75">
        <v>5.0</v>
      </c>
      <c r="AE1491" s="75">
        <v>4.0</v>
      </c>
      <c r="AF1491" s="75">
        <v>5.0</v>
      </c>
      <c r="AG1491" s="75">
        <v>5.0</v>
      </c>
      <c r="AH1491" s="75">
        <v>5.0</v>
      </c>
      <c r="AI1491" s="75">
        <v>4.0</v>
      </c>
      <c r="AJ1491" s="75">
        <v>5.0</v>
      </c>
      <c r="AK1491" s="75">
        <v>5.0</v>
      </c>
      <c r="AL1491" s="75">
        <v>3.0</v>
      </c>
      <c r="AM1491" s="75">
        <v>4.0</v>
      </c>
      <c r="AN1491" s="75">
        <v>3.0</v>
      </c>
      <c r="AO1491" s="75">
        <v>2.0</v>
      </c>
      <c r="AP1491" s="75">
        <v>3.0</v>
      </c>
      <c r="AQ1491" s="75">
        <v>1.0</v>
      </c>
      <c r="AR1491" s="75">
        <v>1.0</v>
      </c>
      <c r="AS1491" s="75">
        <v>4.0</v>
      </c>
      <c r="AT1491" s="75">
        <v>3.0</v>
      </c>
      <c r="AU1491" s="75">
        <v>3.0</v>
      </c>
      <c r="AV1491" s="75">
        <v>2.0</v>
      </c>
      <c r="AW1491" s="75">
        <v>2.0</v>
      </c>
      <c r="AX1491" s="75">
        <v>2.0</v>
      </c>
      <c r="AY1491" s="75">
        <v>3.0</v>
      </c>
      <c r="AZ1491" s="75">
        <v>3.0</v>
      </c>
      <c r="BA1491" s="75">
        <v>1.0</v>
      </c>
      <c r="BB1491" s="75">
        <v>4.0</v>
      </c>
      <c r="BC1491" s="75">
        <v>3.0</v>
      </c>
      <c r="BD1491" s="75">
        <v>3.0</v>
      </c>
      <c r="BE1491" s="75">
        <v>3.0</v>
      </c>
      <c r="BF1491" s="75">
        <v>5.0</v>
      </c>
      <c r="BG1491" s="75">
        <v>3.0</v>
      </c>
      <c r="BH1491" s="75">
        <v>4.0</v>
      </c>
      <c r="BI1491" s="75">
        <v>3.0</v>
      </c>
      <c r="BJ1491" s="75">
        <v>8.0</v>
      </c>
      <c r="BK1491" s="75">
        <v>2.0</v>
      </c>
      <c r="BL1491" s="75">
        <v>2.0</v>
      </c>
      <c r="BM1491" s="75">
        <v>2.0</v>
      </c>
      <c r="BN1491" s="75">
        <v>3.0</v>
      </c>
      <c r="BO1491" s="75">
        <v>3.0</v>
      </c>
      <c r="BP1491" s="75">
        <v>2.0</v>
      </c>
      <c r="BQ1491" s="75">
        <v>3.0</v>
      </c>
      <c r="BR1491" s="75">
        <v>2.0</v>
      </c>
      <c r="BS1491" s="75">
        <v>3.0</v>
      </c>
      <c r="BT1491" s="75">
        <v>4.0</v>
      </c>
      <c r="BU1491" s="75">
        <v>4.0</v>
      </c>
      <c r="BV1491" s="75">
        <v>3.0</v>
      </c>
      <c r="BW1491" s="75">
        <v>4.0</v>
      </c>
      <c r="BX1491" s="75">
        <v>5.0</v>
      </c>
      <c r="BY1491" s="75">
        <v>3.0</v>
      </c>
      <c r="BZ1491" s="75">
        <v>3.0</v>
      </c>
      <c r="CA1491" s="76">
        <f t="shared" si="32"/>
        <v>246</v>
      </c>
      <c r="CB1491" s="77">
        <f t="shared" si="45"/>
        <v>22</v>
      </c>
      <c r="CC1491" s="77">
        <f t="shared" si="34"/>
        <v>27</v>
      </c>
      <c r="CD1491" s="77">
        <f t="shared" si="35"/>
        <v>35</v>
      </c>
      <c r="CE1491" s="77">
        <f t="shared" si="36"/>
        <v>38</v>
      </c>
      <c r="CF1491" s="77">
        <f t="shared" si="37"/>
        <v>21</v>
      </c>
      <c r="CG1491" s="77">
        <f t="shared" si="38"/>
        <v>19</v>
      </c>
      <c r="CH1491" s="77">
        <f t="shared" si="39"/>
        <v>28</v>
      </c>
      <c r="CI1491" s="77">
        <f t="shared" si="40"/>
        <v>0.8</v>
      </c>
      <c r="CJ1491">
        <f t="shared" si="10"/>
        <v>19</v>
      </c>
      <c r="CK1491" s="77">
        <f t="shared" si="43"/>
        <v>20</v>
      </c>
      <c r="CL1491" s="73"/>
      <c r="CM1491" s="37">
        <f>VLOOKUP(CB1491,'PROMIS 57 T-Score Conversions'!Q$3:R$35,2,TRUE)</f>
        <v>36.7</v>
      </c>
      <c r="CN1491" s="78" t="str">
        <f t="shared" si="20"/>
        <v>Moderate</v>
      </c>
      <c r="CO1491" s="37">
        <f>VLOOKUP(CC1491,'PROMIS 57 T-Score Conversions'!A$3:B$35,2,TRUE)</f>
        <v>65.6</v>
      </c>
      <c r="CP1491" s="79" t="str">
        <f t="shared" si="44"/>
        <v>Moderate</v>
      </c>
      <c r="CQ1491" s="37">
        <f>VLOOKUP(CD1491,'PROMIS 57 T-Score Conversions'!E$3:F$35,2,TRUE)</f>
        <v>72.8</v>
      </c>
      <c r="CR1491" s="79" t="str">
        <f t="shared" si="22"/>
        <v>Severe</v>
      </c>
      <c r="CS1491" s="37">
        <f>VLOOKUP(CE1491,'PROMIS 57 T-Score Conversions'!U$3:V$35,2,TRUE)</f>
        <v>72.4</v>
      </c>
      <c r="CT1491" s="79" t="str">
        <f t="shared" si="42"/>
        <v>Severe</v>
      </c>
      <c r="CU1491" s="37">
        <f>VLOOKUP(CF1491,'PROMIS 57 T-Score Conversions'!Y$3:Z$35,2,TRUE)</f>
        <v>51.2</v>
      </c>
      <c r="CV1491" s="79" t="str">
        <f t="shared" si="24"/>
        <v>Normal</v>
      </c>
      <c r="CW1491" s="37">
        <f>vlookup(CG1491,'PROMIS 57 T-Score Conversions'!M$3:N$35,2,TRUE)</f>
        <v>39.3</v>
      </c>
      <c r="CX1491" s="79" t="str">
        <f t="shared" si="25"/>
        <v>Moderate</v>
      </c>
      <c r="CY1491" s="37">
        <f>VLOOKup(CH1491,'PROMIS 57 T-Score Conversions'!I$3:J$35,2,TRUE)</f>
        <v>64.1</v>
      </c>
      <c r="CZ1491" s="79" t="str">
        <f t="shared" si="26"/>
        <v>Moderate</v>
      </c>
      <c r="DA1491" s="37">
        <f>VLOOKUP(CJ1491,'PROMIS 57 T-Score Conversions'!AC$3:AD$35,2,TRUE)</f>
        <v>36.36</v>
      </c>
      <c r="DB1491" s="78" t="str">
        <f t="shared" si="30"/>
        <v>Moderate</v>
      </c>
      <c r="DC1491" s="37">
        <f>VLOOKUP(CK1491,'PROMIS 57 T-Score Conversions'!AG$3:AH$35,2,TRUE)</f>
        <v>39.81</v>
      </c>
      <c r="DD1491" s="79" t="str">
        <f t="shared" si="31"/>
        <v>Normal</v>
      </c>
      <c r="DE1491" s="73"/>
      <c r="DF1491" s="73"/>
      <c r="DG1491" s="73"/>
      <c r="DH1491" s="73"/>
      <c r="DI1491" s="73"/>
      <c r="DJ1491" s="73"/>
      <c r="DK1491" s="73"/>
      <c r="DL1491" s="73"/>
      <c r="DM1491" s="73"/>
      <c r="DN1491" s="73"/>
      <c r="DO1491" s="73"/>
      <c r="DP1491" s="73"/>
      <c r="DQ1491" s="73"/>
      <c r="DR1491" s="73"/>
      <c r="DS1491" s="73"/>
      <c r="DT1491" s="73"/>
    </row>
    <row r="1492">
      <c r="A1492" s="73" t="b">
        <v>0</v>
      </c>
      <c r="B1492" s="73" t="b">
        <v>0</v>
      </c>
      <c r="C1492" s="74">
        <v>44385.60404907407</v>
      </c>
      <c r="D1492" s="75" t="s">
        <v>748</v>
      </c>
      <c r="E1492" s="75">
        <v>2650.0</v>
      </c>
      <c r="F1492" s="75">
        <v>5.0</v>
      </c>
      <c r="G1492" s="75">
        <v>5.0</v>
      </c>
      <c r="H1492" s="75">
        <v>5.0</v>
      </c>
      <c r="I1492" s="75">
        <v>5.0</v>
      </c>
      <c r="J1492" s="75">
        <v>1.0</v>
      </c>
      <c r="K1492" s="75">
        <v>5.0</v>
      </c>
      <c r="L1492" s="75">
        <v>5.0</v>
      </c>
      <c r="M1492" s="75">
        <v>2.0</v>
      </c>
      <c r="N1492" s="75">
        <v>5.0</v>
      </c>
      <c r="O1492" s="75">
        <v>3.0</v>
      </c>
      <c r="P1492" s="75">
        <v>5.0</v>
      </c>
      <c r="Q1492" s="75">
        <v>5.0</v>
      </c>
      <c r="R1492" s="75">
        <v>5.0</v>
      </c>
      <c r="S1492" s="75">
        <v>3.0</v>
      </c>
      <c r="T1492" s="75">
        <v>5.0</v>
      </c>
      <c r="U1492" s="75">
        <v>5.0</v>
      </c>
      <c r="V1492" s="75">
        <v>1.0</v>
      </c>
      <c r="W1492" s="75">
        <v>3.0</v>
      </c>
      <c r="X1492" s="75">
        <v>1.0</v>
      </c>
      <c r="Y1492" s="75">
        <v>1.0</v>
      </c>
      <c r="Z1492" s="75">
        <v>2.0</v>
      </c>
      <c r="AA1492" s="75">
        <v>4.0</v>
      </c>
      <c r="AB1492" s="75">
        <v>1.0</v>
      </c>
      <c r="AC1492" s="75">
        <v>1.0</v>
      </c>
      <c r="AD1492" s="75">
        <v>3.0</v>
      </c>
      <c r="AE1492" s="75">
        <v>4.0</v>
      </c>
      <c r="AF1492" s="75">
        <v>4.0</v>
      </c>
      <c r="AG1492" s="75">
        <v>3.0</v>
      </c>
      <c r="AH1492" s="75">
        <v>3.0</v>
      </c>
      <c r="AI1492" s="75">
        <v>3.0</v>
      </c>
      <c r="AJ1492" s="75">
        <v>3.0</v>
      </c>
      <c r="AK1492" s="75">
        <v>2.0</v>
      </c>
      <c r="AL1492" s="75">
        <v>4.0</v>
      </c>
      <c r="AM1492" s="75">
        <v>4.0</v>
      </c>
      <c r="AN1492" s="75">
        <v>4.0</v>
      </c>
      <c r="AO1492" s="75">
        <v>5.0</v>
      </c>
      <c r="AP1492" s="75">
        <v>5.0</v>
      </c>
      <c r="AQ1492" s="75">
        <v>5.0</v>
      </c>
      <c r="AR1492" s="75">
        <v>4.0</v>
      </c>
      <c r="AS1492" s="75">
        <v>4.0</v>
      </c>
      <c r="AT1492" s="75">
        <v>3.0</v>
      </c>
      <c r="AU1492" s="75">
        <v>4.0</v>
      </c>
      <c r="AV1492" s="75">
        <v>4.0</v>
      </c>
      <c r="AW1492" s="75">
        <v>3.0</v>
      </c>
      <c r="AX1492" s="75">
        <v>3.0</v>
      </c>
      <c r="AY1492" s="75">
        <v>3.0</v>
      </c>
      <c r="AZ1492" s="75">
        <v>3.0</v>
      </c>
      <c r="BA1492" s="75">
        <v>3.0</v>
      </c>
      <c r="BB1492" s="75">
        <v>4.0</v>
      </c>
      <c r="BC1492" s="75">
        <v>4.0</v>
      </c>
      <c r="BD1492" s="75">
        <v>3.0</v>
      </c>
      <c r="BE1492" s="75">
        <v>3.0</v>
      </c>
      <c r="BF1492" s="75">
        <v>4.0</v>
      </c>
      <c r="BG1492" s="75">
        <v>3.0</v>
      </c>
      <c r="BH1492" s="75">
        <v>3.0</v>
      </c>
      <c r="BI1492" s="75">
        <v>3.0</v>
      </c>
      <c r="BJ1492" s="75">
        <v>6.0</v>
      </c>
      <c r="BK1492" s="75">
        <v>3.0</v>
      </c>
      <c r="BL1492" s="75">
        <v>1.0</v>
      </c>
      <c r="BM1492" s="75">
        <v>2.0</v>
      </c>
      <c r="BN1492" s="75">
        <v>3.0</v>
      </c>
      <c r="BO1492" s="75">
        <v>3.0</v>
      </c>
      <c r="BP1492" s="75">
        <v>2.0</v>
      </c>
      <c r="BQ1492" s="75">
        <v>2.0</v>
      </c>
      <c r="BR1492" s="75">
        <v>2.0</v>
      </c>
      <c r="BS1492" s="75">
        <v>4.0</v>
      </c>
      <c r="BT1492" s="75">
        <v>4.0</v>
      </c>
      <c r="BU1492" s="75">
        <v>4.0</v>
      </c>
      <c r="BV1492" s="75">
        <v>4.0</v>
      </c>
      <c r="BW1492" s="75">
        <v>5.0</v>
      </c>
      <c r="BX1492" s="75">
        <v>4.0</v>
      </c>
      <c r="BY1492" s="75">
        <v>3.0</v>
      </c>
      <c r="BZ1492" s="75">
        <v>5.0</v>
      </c>
      <c r="CA1492" s="76">
        <f t="shared" si="32"/>
        <v>253</v>
      </c>
      <c r="CB1492" s="77">
        <f t="shared" si="45"/>
        <v>33</v>
      </c>
      <c r="CC1492" s="77">
        <f t="shared" si="34"/>
        <v>36</v>
      </c>
      <c r="CD1492" s="77">
        <f t="shared" si="35"/>
        <v>14</v>
      </c>
      <c r="CE1492" s="77">
        <f t="shared" si="36"/>
        <v>25</v>
      </c>
      <c r="CF1492" s="77">
        <f t="shared" si="37"/>
        <v>35</v>
      </c>
      <c r="CG1492" s="77">
        <f t="shared" si="38"/>
        <v>26</v>
      </c>
      <c r="CH1492" s="77">
        <f t="shared" si="39"/>
        <v>27</v>
      </c>
      <c r="CI1492" s="77">
        <f t="shared" si="40"/>
        <v>0.6</v>
      </c>
      <c r="CJ1492">
        <f t="shared" si="10"/>
        <v>18</v>
      </c>
      <c r="CK1492" s="77">
        <f t="shared" si="43"/>
        <v>19</v>
      </c>
      <c r="CL1492" s="73"/>
      <c r="CM1492" s="37">
        <f>VLOOKUP(CB1492,'PROMIS 57 T-Score Conversions'!Q$3:R$35,2,TRUE)</f>
        <v>44.7</v>
      </c>
      <c r="CN1492" s="78" t="str">
        <f t="shared" si="20"/>
        <v>Mild</v>
      </c>
      <c r="CO1492" s="37">
        <f>VLOOKUP(CC1492,'PROMIS 57 T-Score Conversions'!A$3:B$35,2,TRUE)</f>
        <v>75.4</v>
      </c>
      <c r="CP1492" s="79" t="str">
        <f t="shared" si="44"/>
        <v>Severe</v>
      </c>
      <c r="CQ1492" s="37">
        <f>VLOOKUP(CD1492,'PROMIS 57 T-Score Conversions'!E$3:F$35,2,TRUE)</f>
        <v>53.2</v>
      </c>
      <c r="CR1492" s="79" t="str">
        <f t="shared" si="22"/>
        <v>Normal</v>
      </c>
      <c r="CS1492" s="37">
        <f>VLOOKUP(CE1492,'PROMIS 57 T-Score Conversions'!U$3:V$35,2,TRUE)</f>
        <v>58.5</v>
      </c>
      <c r="CT1492" s="79" t="str">
        <f t="shared" si="42"/>
        <v>Mild</v>
      </c>
      <c r="CU1492" s="37">
        <f>VLOOKUP(CF1492,'PROMIS 57 T-Score Conversions'!Y$3:Z$35,2,TRUE)</f>
        <v>66.1</v>
      </c>
      <c r="CV1492" s="79" t="str">
        <f t="shared" si="24"/>
        <v>Moderate</v>
      </c>
      <c r="CW1492" s="37">
        <f>vlookup(CG1492,'PROMIS 57 T-Score Conversions'!M$3:N$35,2,TRUE)</f>
        <v>46</v>
      </c>
      <c r="CX1492" s="79" t="str">
        <f t="shared" si="25"/>
        <v>Normal</v>
      </c>
      <c r="CY1492" s="37">
        <f>VLOOKup(CH1492,'PROMIS 57 T-Score Conversions'!I$3:J$35,2,TRUE)</f>
        <v>63.5</v>
      </c>
      <c r="CZ1492" s="79" t="str">
        <f t="shared" si="26"/>
        <v>Moderate</v>
      </c>
      <c r="DA1492" s="37">
        <f>VLOOKUP(CJ1492,'PROMIS 57 T-Score Conversions'!AC$3:AD$35,2,TRUE)</f>
        <v>35.56</v>
      </c>
      <c r="DB1492" s="78" t="str">
        <f t="shared" si="30"/>
        <v>Moderate</v>
      </c>
      <c r="DC1492" s="37">
        <f>VLOOKUP(CK1492,'PROMIS 57 T-Score Conversions'!AG$3:AH$35,2,TRUE)</f>
        <v>38.9</v>
      </c>
      <c r="DD1492" s="79" t="str">
        <f t="shared" si="31"/>
        <v>Normal</v>
      </c>
      <c r="DE1492" s="73"/>
      <c r="DF1492" s="73"/>
      <c r="DG1492" s="73"/>
      <c r="DH1492" s="73"/>
      <c r="DI1492" s="73"/>
      <c r="DJ1492" s="73"/>
      <c r="DK1492" s="73"/>
      <c r="DL1492" s="73"/>
      <c r="DM1492" s="73"/>
      <c r="DN1492" s="73"/>
      <c r="DO1492" s="73"/>
      <c r="DP1492" s="73"/>
      <c r="DQ1492" s="73"/>
      <c r="DR1492" s="73"/>
      <c r="DS1492" s="73"/>
      <c r="DT1492" s="73"/>
    </row>
    <row r="1493">
      <c r="A1493" s="73" t="b">
        <v>0</v>
      </c>
      <c r="B1493" s="73" t="b">
        <v>0</v>
      </c>
      <c r="C1493" s="74">
        <v>44385.853824895836</v>
      </c>
      <c r="D1493" s="75" t="s">
        <v>685</v>
      </c>
      <c r="E1493" s="75">
        <v>2549.0</v>
      </c>
      <c r="F1493" s="75">
        <v>4.0</v>
      </c>
      <c r="G1493" s="75">
        <v>3.0</v>
      </c>
      <c r="H1493" s="75">
        <v>4.0</v>
      </c>
      <c r="I1493" s="75">
        <v>3.0</v>
      </c>
      <c r="J1493" s="75">
        <v>2.0</v>
      </c>
      <c r="K1493" s="75">
        <v>4.0</v>
      </c>
      <c r="L1493" s="75">
        <v>3.0</v>
      </c>
      <c r="M1493" s="75">
        <v>2.0</v>
      </c>
      <c r="N1493" s="75">
        <v>3.0</v>
      </c>
      <c r="O1493" s="75">
        <v>3.0</v>
      </c>
      <c r="P1493" s="75">
        <v>4.0</v>
      </c>
      <c r="Q1493" s="75">
        <v>3.0</v>
      </c>
      <c r="R1493" s="75">
        <v>4.0</v>
      </c>
      <c r="S1493" s="75">
        <v>3.0</v>
      </c>
      <c r="T1493" s="75">
        <v>3.0</v>
      </c>
      <c r="U1493" s="75">
        <v>4.0</v>
      </c>
      <c r="V1493" s="75">
        <v>3.0</v>
      </c>
      <c r="W1493" s="75">
        <v>3.0</v>
      </c>
      <c r="X1493" s="75">
        <v>3.0</v>
      </c>
      <c r="Y1493" s="75">
        <v>3.0</v>
      </c>
      <c r="Z1493" s="75">
        <v>3.0</v>
      </c>
      <c r="AA1493" s="75">
        <v>3.0</v>
      </c>
      <c r="AB1493" s="75">
        <v>3.0</v>
      </c>
      <c r="AC1493" s="75">
        <v>3.0</v>
      </c>
      <c r="AD1493" s="75">
        <v>4.0</v>
      </c>
      <c r="AE1493" s="75">
        <v>4.0</v>
      </c>
      <c r="AF1493" s="75">
        <v>4.0</v>
      </c>
      <c r="AG1493" s="75">
        <v>4.0</v>
      </c>
      <c r="AH1493" s="75">
        <v>4.0</v>
      </c>
      <c r="AI1493" s="75">
        <v>4.0</v>
      </c>
      <c r="AJ1493" s="75">
        <v>4.0</v>
      </c>
      <c r="AK1493" s="75">
        <v>4.0</v>
      </c>
      <c r="AL1493" s="75">
        <v>3.0</v>
      </c>
      <c r="AM1493" s="75">
        <v>3.0</v>
      </c>
      <c r="AN1493" s="75">
        <v>4.0</v>
      </c>
      <c r="AO1493" s="75">
        <v>3.0</v>
      </c>
      <c r="AP1493" s="75">
        <v>3.0</v>
      </c>
      <c r="AQ1493" s="75">
        <v>3.0</v>
      </c>
      <c r="AR1493" s="75">
        <v>3.0</v>
      </c>
      <c r="AS1493" s="75">
        <v>4.0</v>
      </c>
      <c r="AT1493" s="75">
        <v>2.0</v>
      </c>
      <c r="AU1493" s="75">
        <v>4.0</v>
      </c>
      <c r="AV1493" s="75">
        <v>1.0</v>
      </c>
      <c r="AW1493" s="75">
        <v>2.0</v>
      </c>
      <c r="AX1493" s="75">
        <v>2.0</v>
      </c>
      <c r="AY1493" s="75">
        <v>2.0</v>
      </c>
      <c r="AZ1493" s="75">
        <v>3.0</v>
      </c>
      <c r="BA1493" s="75">
        <v>2.0</v>
      </c>
      <c r="BB1493" s="75">
        <v>3.0</v>
      </c>
      <c r="BC1493" s="75">
        <v>3.0</v>
      </c>
      <c r="BD1493" s="75">
        <v>3.0</v>
      </c>
      <c r="BE1493" s="75">
        <v>3.0</v>
      </c>
      <c r="BF1493" s="75">
        <v>2.0</v>
      </c>
      <c r="BG1493" s="75">
        <v>3.0</v>
      </c>
      <c r="BH1493" s="75">
        <v>3.0</v>
      </c>
      <c r="BI1493" s="75">
        <v>2.0</v>
      </c>
      <c r="BJ1493" s="75">
        <v>6.0</v>
      </c>
      <c r="BK1493" s="75">
        <v>2.0</v>
      </c>
      <c r="BL1493" s="75">
        <v>2.0</v>
      </c>
      <c r="BM1493" s="75">
        <v>2.0</v>
      </c>
      <c r="BN1493" s="75">
        <v>2.0</v>
      </c>
      <c r="BO1493" s="75">
        <v>2.0</v>
      </c>
      <c r="BP1493" s="75">
        <v>2.0</v>
      </c>
      <c r="BQ1493" s="75">
        <v>2.0</v>
      </c>
      <c r="BR1493" s="75">
        <v>2.0</v>
      </c>
      <c r="BS1493" s="75">
        <v>4.0</v>
      </c>
      <c r="BT1493" s="75">
        <v>4.0</v>
      </c>
      <c r="BU1493" s="75">
        <v>5.0</v>
      </c>
      <c r="BV1493" s="75">
        <v>5.0</v>
      </c>
      <c r="BW1493" s="75">
        <v>5.0</v>
      </c>
      <c r="BX1493" s="75">
        <v>3.0</v>
      </c>
      <c r="BY1493" s="75">
        <v>3.0</v>
      </c>
      <c r="BZ1493" s="75">
        <v>5.0</v>
      </c>
      <c r="CA1493" s="76">
        <f t="shared" si="32"/>
        <v>230</v>
      </c>
      <c r="CB1493" s="77">
        <f t="shared" si="45"/>
        <v>25</v>
      </c>
      <c r="CC1493" s="77">
        <f t="shared" si="34"/>
        <v>27</v>
      </c>
      <c r="CD1493" s="77">
        <f t="shared" si="35"/>
        <v>24</v>
      </c>
      <c r="CE1493" s="77">
        <f t="shared" si="36"/>
        <v>32</v>
      </c>
      <c r="CF1493" s="77">
        <f t="shared" si="37"/>
        <v>26</v>
      </c>
      <c r="CG1493" s="77">
        <f t="shared" si="38"/>
        <v>18</v>
      </c>
      <c r="CH1493" s="77">
        <f t="shared" si="39"/>
        <v>22</v>
      </c>
      <c r="CI1493" s="77">
        <f t="shared" si="40"/>
        <v>0.6</v>
      </c>
      <c r="CJ1493">
        <f t="shared" si="10"/>
        <v>16</v>
      </c>
      <c r="CK1493" s="77">
        <f t="shared" si="43"/>
        <v>18</v>
      </c>
      <c r="CL1493" s="73"/>
      <c r="CM1493" s="37">
        <f>VLOOKUP(CB1493,'PROMIS 57 T-Score Conversions'!Q$3:R$35,2,TRUE)</f>
        <v>38.8</v>
      </c>
      <c r="CN1493" s="78" t="str">
        <f t="shared" si="20"/>
        <v>Moderate</v>
      </c>
      <c r="CO1493" s="37">
        <f>VLOOKUP(CC1493,'PROMIS 57 T-Score Conversions'!A$3:B$35,2,TRUE)</f>
        <v>65.6</v>
      </c>
      <c r="CP1493" s="79" t="str">
        <f t="shared" si="44"/>
        <v>Moderate</v>
      </c>
      <c r="CQ1493" s="37">
        <f>VLOOKUP(CD1493,'PROMIS 57 T-Score Conversions'!E$3:F$35,2,TRUE)</f>
        <v>62.1</v>
      </c>
      <c r="CR1493" s="79" t="str">
        <f t="shared" si="22"/>
        <v>Moderate</v>
      </c>
      <c r="CS1493" s="37">
        <f>VLOOKUP(CE1493,'PROMIS 57 T-Score Conversions'!U$3:V$35,2,TRUE)</f>
        <v>65.3</v>
      </c>
      <c r="CT1493" s="79" t="str">
        <f t="shared" si="42"/>
        <v>Moderate</v>
      </c>
      <c r="CU1493" s="37">
        <f>VLOOKUP(CF1493,'PROMIS 57 T-Score Conversions'!Y$3:Z$35,2,TRUE)</f>
        <v>56.3</v>
      </c>
      <c r="CV1493" s="79" t="str">
        <f t="shared" si="24"/>
        <v>Mild</v>
      </c>
      <c r="CW1493" s="37">
        <f>vlookup(CG1493,'PROMIS 57 T-Score Conversions'!M$3:N$35,2,TRUE)</f>
        <v>38.5</v>
      </c>
      <c r="CX1493" s="79" t="str">
        <f t="shared" si="25"/>
        <v>Moderate</v>
      </c>
      <c r="CY1493" s="37">
        <f>VLOOKup(CH1493,'PROMIS 57 T-Score Conversions'!I$3:J$35,2,TRUE)</f>
        <v>60.2</v>
      </c>
      <c r="CZ1493" s="79" t="str">
        <f t="shared" si="26"/>
        <v>Moderate</v>
      </c>
      <c r="DA1493" s="37">
        <f>VLOOKUP(CJ1493,'PROMIS 57 T-Score Conversions'!AC$3:AD$35,2,TRUE)</f>
        <v>33.92</v>
      </c>
      <c r="DB1493" s="78" t="str">
        <f t="shared" si="30"/>
        <v>Moderate</v>
      </c>
      <c r="DC1493" s="37">
        <f>VLOOKUP(CK1493,'PROMIS 57 T-Score Conversions'!AG$3:AH$35,2,TRUE)</f>
        <v>37.97</v>
      </c>
      <c r="DD1493" s="79" t="str">
        <f t="shared" si="31"/>
        <v>Normal</v>
      </c>
      <c r="DE1493" s="73"/>
      <c r="DF1493" s="73"/>
      <c r="DG1493" s="73"/>
      <c r="DH1493" s="73"/>
      <c r="DI1493" s="73"/>
      <c r="DJ1493" s="73"/>
      <c r="DK1493" s="73"/>
      <c r="DL1493" s="73"/>
      <c r="DM1493" s="73"/>
      <c r="DN1493" s="73"/>
      <c r="DO1493" s="73"/>
      <c r="DP1493" s="73"/>
      <c r="DQ1493" s="73"/>
      <c r="DR1493" s="73"/>
      <c r="DS1493" s="73"/>
      <c r="DT1493" s="73"/>
    </row>
    <row r="1494">
      <c r="A1494" s="73" t="b">
        <v>0</v>
      </c>
      <c r="B1494" s="73" t="b">
        <v>0</v>
      </c>
      <c r="C1494" s="74">
        <v>44386.286446365746</v>
      </c>
      <c r="D1494" s="75" t="s">
        <v>276</v>
      </c>
      <c r="E1494" s="75">
        <v>1941.0</v>
      </c>
      <c r="F1494" s="75">
        <v>5.0</v>
      </c>
      <c r="G1494" s="75">
        <v>5.0</v>
      </c>
      <c r="H1494" s="75">
        <v>5.0</v>
      </c>
      <c r="I1494" s="75">
        <v>4.0</v>
      </c>
      <c r="J1494" s="75">
        <v>5.0</v>
      </c>
      <c r="K1494" s="75">
        <v>5.0</v>
      </c>
      <c r="L1494" s="75">
        <v>4.0</v>
      </c>
      <c r="M1494" s="75">
        <v>4.0</v>
      </c>
      <c r="N1494" s="75">
        <v>3.0</v>
      </c>
      <c r="O1494" s="75">
        <v>2.0</v>
      </c>
      <c r="P1494" s="75">
        <v>2.0</v>
      </c>
      <c r="Q1494" s="75">
        <v>2.0</v>
      </c>
      <c r="R1494" s="75">
        <v>2.0</v>
      </c>
      <c r="S1494" s="75">
        <v>2.0</v>
      </c>
      <c r="T1494" s="75">
        <v>3.0</v>
      </c>
      <c r="U1494" s="75">
        <v>3.0</v>
      </c>
      <c r="V1494" s="75">
        <v>1.0</v>
      </c>
      <c r="W1494" s="75">
        <v>1.0</v>
      </c>
      <c r="X1494" s="75">
        <v>2.0</v>
      </c>
      <c r="Y1494" s="75">
        <v>1.0</v>
      </c>
      <c r="Z1494" s="75">
        <v>3.0</v>
      </c>
      <c r="AA1494" s="75">
        <v>2.0</v>
      </c>
      <c r="AB1494" s="75">
        <v>1.0</v>
      </c>
      <c r="AC1494" s="75">
        <v>1.0</v>
      </c>
      <c r="AD1494" s="75">
        <v>4.0</v>
      </c>
      <c r="AE1494" s="75">
        <v>2.0</v>
      </c>
      <c r="AF1494" s="75">
        <v>5.0</v>
      </c>
      <c r="AG1494" s="75">
        <v>5.0</v>
      </c>
      <c r="AH1494" s="75">
        <v>4.0</v>
      </c>
      <c r="AI1494" s="75">
        <v>5.0</v>
      </c>
      <c r="AJ1494" s="75">
        <v>4.0</v>
      </c>
      <c r="AK1494" s="75">
        <v>2.0</v>
      </c>
      <c r="AL1494" s="75">
        <v>2.0</v>
      </c>
      <c r="AM1494" s="75">
        <v>4.0</v>
      </c>
      <c r="AN1494" s="75">
        <v>4.0</v>
      </c>
      <c r="AO1494" s="75">
        <v>1.0</v>
      </c>
      <c r="AP1494" s="75">
        <v>5.0</v>
      </c>
      <c r="AQ1494" s="75">
        <v>1.0</v>
      </c>
      <c r="AR1494" s="75">
        <v>1.0</v>
      </c>
      <c r="AS1494" s="75">
        <v>3.0</v>
      </c>
      <c r="AT1494" s="75">
        <v>5.0</v>
      </c>
      <c r="AU1494" s="75">
        <v>5.0</v>
      </c>
      <c r="AV1494" s="75">
        <v>3.0</v>
      </c>
      <c r="AW1494" s="75">
        <v>5.0</v>
      </c>
      <c r="AX1494" s="75">
        <v>5.0</v>
      </c>
      <c r="AY1494" s="75">
        <v>5.0</v>
      </c>
      <c r="AZ1494" s="75">
        <v>5.0</v>
      </c>
      <c r="BA1494" s="75">
        <v>5.0</v>
      </c>
      <c r="BB1494" s="75">
        <v>2.0</v>
      </c>
      <c r="BC1494" s="75">
        <v>2.0</v>
      </c>
      <c r="BD1494" s="75">
        <v>2.0</v>
      </c>
      <c r="BE1494" s="75">
        <v>2.0</v>
      </c>
      <c r="BF1494" s="75">
        <v>2.0</v>
      </c>
      <c r="BG1494" s="75">
        <v>2.0</v>
      </c>
      <c r="BH1494" s="75">
        <v>2.0</v>
      </c>
      <c r="BI1494" s="75">
        <v>2.0</v>
      </c>
      <c r="BJ1494" s="75">
        <v>3.0</v>
      </c>
      <c r="BK1494" s="75">
        <v>1.0</v>
      </c>
      <c r="BL1494" s="75">
        <v>1.0</v>
      </c>
      <c r="BM1494" s="75">
        <v>1.0</v>
      </c>
      <c r="BN1494" s="75">
        <v>1.0</v>
      </c>
      <c r="BO1494" s="75">
        <v>3.0</v>
      </c>
      <c r="BP1494" s="75">
        <v>2.0</v>
      </c>
      <c r="BQ1494" s="75">
        <v>2.0</v>
      </c>
      <c r="BR1494" s="75">
        <v>1.0</v>
      </c>
      <c r="BS1494" s="75">
        <v>5.0</v>
      </c>
      <c r="BT1494" s="75">
        <v>5.0</v>
      </c>
      <c r="BU1494" s="75">
        <v>5.0</v>
      </c>
      <c r="BV1494" s="75">
        <v>5.0</v>
      </c>
      <c r="BW1494" s="75">
        <v>5.0</v>
      </c>
      <c r="BX1494" s="75">
        <v>4.0</v>
      </c>
      <c r="BY1494" s="75">
        <v>5.0</v>
      </c>
      <c r="BZ1494" s="75">
        <v>5.0</v>
      </c>
      <c r="CA1494" s="76">
        <f t="shared" si="32"/>
        <v>228</v>
      </c>
      <c r="CB1494" s="77">
        <f t="shared" si="45"/>
        <v>37</v>
      </c>
      <c r="CC1494" s="77">
        <f t="shared" si="34"/>
        <v>19</v>
      </c>
      <c r="CD1494" s="77">
        <f t="shared" si="35"/>
        <v>12</v>
      </c>
      <c r="CE1494" s="77">
        <f t="shared" si="36"/>
        <v>31</v>
      </c>
      <c r="CF1494" s="77">
        <f t="shared" si="37"/>
        <v>21</v>
      </c>
      <c r="CG1494" s="77">
        <f t="shared" si="38"/>
        <v>38</v>
      </c>
      <c r="CH1494" s="77">
        <f t="shared" si="39"/>
        <v>16</v>
      </c>
      <c r="CI1494" s="77">
        <f t="shared" si="40"/>
        <v>0.3</v>
      </c>
      <c r="CJ1494">
        <f t="shared" si="10"/>
        <v>12</v>
      </c>
      <c r="CK1494" s="77">
        <f t="shared" si="43"/>
        <v>16</v>
      </c>
      <c r="CL1494" s="73"/>
      <c r="CM1494" s="37">
        <f>VLOOKUP(CB1494,'PROMIS 57 T-Score Conversions'!Q$3:R$35,2,TRUE)</f>
        <v>49.2</v>
      </c>
      <c r="CN1494" s="78" t="str">
        <f t="shared" si="20"/>
        <v>Normal</v>
      </c>
      <c r="CO1494" s="37">
        <f>VLOOKUP(CC1494,'PROMIS 57 T-Score Conversions'!A$3:B$35,2,TRUE)</f>
        <v>57.4</v>
      </c>
      <c r="CP1494" s="79" t="str">
        <f t="shared" si="44"/>
        <v>Mild</v>
      </c>
      <c r="CQ1494" s="37">
        <f>VLOOKUP(CD1494,'PROMIS 57 T-Score Conversions'!E$3:F$35,2,TRUE)</f>
        <v>50.9</v>
      </c>
      <c r="CR1494" s="79" t="str">
        <f t="shared" si="22"/>
        <v>Normal</v>
      </c>
      <c r="CS1494" s="37">
        <f>VLOOKUP(CE1494,'PROMIS 57 T-Score Conversions'!U$3:V$35,2,TRUE)</f>
        <v>64.3</v>
      </c>
      <c r="CT1494" s="79" t="str">
        <f t="shared" si="42"/>
        <v>Moderate</v>
      </c>
      <c r="CU1494" s="37">
        <f>VLOOKUP(CF1494,'PROMIS 57 T-Score Conversions'!Y$3:Z$35,2,TRUE)</f>
        <v>51.2</v>
      </c>
      <c r="CV1494" s="79" t="str">
        <f t="shared" si="24"/>
        <v>Normal</v>
      </c>
      <c r="CW1494" s="37">
        <f>vlookup(CG1494,'PROMIS 57 T-Score Conversions'!M$3:N$35,2,TRUE)</f>
        <v>58.2</v>
      </c>
      <c r="CX1494" s="79" t="str">
        <f t="shared" si="25"/>
        <v>Normal</v>
      </c>
      <c r="CY1494" s="37">
        <f>VLOOKup(CH1494,'PROMIS 57 T-Score Conversions'!I$3:J$35,2,TRUE)</f>
        <v>55.8</v>
      </c>
      <c r="CZ1494" s="79" t="str">
        <f t="shared" si="26"/>
        <v>Mild</v>
      </c>
      <c r="DA1494" s="37">
        <f>VLOOKUP(CJ1494,'PROMIS 57 T-Score Conversions'!AC$3:AD$35,2,TRUE)</f>
        <v>30.11</v>
      </c>
      <c r="DB1494" s="78" t="str">
        <f t="shared" si="30"/>
        <v>Moderate</v>
      </c>
      <c r="DC1494" s="37">
        <f>VLOOKUP(CK1494,'PROMIS 57 T-Score Conversions'!AG$3:AH$35,2,TRUE)</f>
        <v>36.07</v>
      </c>
      <c r="DD1494" s="79" t="str">
        <f t="shared" si="31"/>
        <v>Normal</v>
      </c>
      <c r="DE1494" s="73"/>
      <c r="DF1494" s="73"/>
      <c r="DG1494" s="73"/>
      <c r="DH1494" s="73"/>
      <c r="DI1494" s="73"/>
      <c r="DJ1494" s="73"/>
      <c r="DK1494" s="73"/>
      <c r="DL1494" s="73"/>
      <c r="DM1494" s="73"/>
      <c r="DN1494" s="73"/>
      <c r="DO1494" s="73"/>
      <c r="DP1494" s="73"/>
      <c r="DQ1494" s="73"/>
      <c r="DR1494" s="73"/>
      <c r="DS1494" s="73"/>
      <c r="DT1494" s="73"/>
    </row>
    <row r="1495">
      <c r="A1495" s="73" t="b">
        <v>0</v>
      </c>
      <c r="B1495" s="73" t="b">
        <v>0</v>
      </c>
      <c r="C1495" s="74">
        <v>44386.67840071759</v>
      </c>
      <c r="D1495" s="75" t="s">
        <v>749</v>
      </c>
      <c r="E1495" s="75">
        <v>2644.0</v>
      </c>
      <c r="F1495" s="75">
        <v>5.0</v>
      </c>
      <c r="G1495" s="75">
        <v>3.0</v>
      </c>
      <c r="H1495" s="75">
        <v>5.0</v>
      </c>
      <c r="I1495" s="75">
        <v>5.0</v>
      </c>
      <c r="J1495" s="75">
        <v>3.0</v>
      </c>
      <c r="K1495" s="75">
        <v>3.0</v>
      </c>
      <c r="L1495" s="75">
        <v>3.0</v>
      </c>
      <c r="M1495" s="75">
        <v>2.0</v>
      </c>
      <c r="N1495" s="75">
        <v>1.0</v>
      </c>
      <c r="O1495" s="75">
        <v>3.0</v>
      </c>
      <c r="P1495" s="75">
        <v>3.0</v>
      </c>
      <c r="Q1495" s="75">
        <v>3.0</v>
      </c>
      <c r="R1495" s="75">
        <v>2.0</v>
      </c>
      <c r="S1495" s="75">
        <v>2.0</v>
      </c>
      <c r="T1495" s="75">
        <v>3.0</v>
      </c>
      <c r="U1495" s="75">
        <v>1.0</v>
      </c>
      <c r="V1495" s="75">
        <v>1.0</v>
      </c>
      <c r="W1495" s="75">
        <v>1.0</v>
      </c>
      <c r="X1495" s="75">
        <v>1.0</v>
      </c>
      <c r="Y1495" s="75">
        <v>1.0</v>
      </c>
      <c r="Z1495" s="75">
        <v>1.0</v>
      </c>
      <c r="AA1495" s="75">
        <v>1.0</v>
      </c>
      <c r="AB1495" s="75">
        <v>1.0</v>
      </c>
      <c r="AC1495" s="75">
        <v>1.0</v>
      </c>
      <c r="AD1495" s="75">
        <v>2.0</v>
      </c>
      <c r="AE1495" s="75">
        <v>2.0</v>
      </c>
      <c r="AF1495" s="75">
        <v>2.0</v>
      </c>
      <c r="AG1495" s="75">
        <v>2.0</v>
      </c>
      <c r="AH1495" s="75">
        <v>2.0</v>
      </c>
      <c r="AI1495" s="75">
        <v>1.0</v>
      </c>
      <c r="AJ1495" s="75">
        <v>1.0</v>
      </c>
      <c r="AK1495" s="75">
        <v>2.0</v>
      </c>
      <c r="AL1495" s="75">
        <v>3.0</v>
      </c>
      <c r="AM1495" s="75">
        <v>5.0</v>
      </c>
      <c r="AN1495" s="75">
        <v>3.0</v>
      </c>
      <c r="AO1495" s="75">
        <v>1.0</v>
      </c>
      <c r="AP1495" s="75">
        <v>1.0</v>
      </c>
      <c r="AQ1495" s="75">
        <v>1.0</v>
      </c>
      <c r="AR1495" s="75">
        <v>3.0</v>
      </c>
      <c r="AS1495" s="75">
        <v>5.0</v>
      </c>
      <c r="AT1495" s="75">
        <v>5.0</v>
      </c>
      <c r="AU1495" s="75">
        <v>5.0</v>
      </c>
      <c r="AV1495" s="75">
        <v>5.0</v>
      </c>
      <c r="AW1495" s="75">
        <v>5.0</v>
      </c>
      <c r="AX1495" s="75">
        <v>5.0</v>
      </c>
      <c r="AY1495" s="75">
        <v>5.0</v>
      </c>
      <c r="AZ1495" s="75">
        <v>5.0</v>
      </c>
      <c r="BA1495" s="75">
        <v>5.0</v>
      </c>
      <c r="BB1495" s="75">
        <v>4.0</v>
      </c>
      <c r="BC1495" s="75">
        <v>3.0</v>
      </c>
      <c r="BD1495" s="75">
        <v>3.0</v>
      </c>
      <c r="BE1495" s="75">
        <v>3.0</v>
      </c>
      <c r="BF1495" s="75">
        <v>4.0</v>
      </c>
      <c r="BG1495" s="75">
        <v>3.0</v>
      </c>
      <c r="BH1495" s="75">
        <v>4.0</v>
      </c>
      <c r="BI1495" s="75">
        <v>3.0</v>
      </c>
      <c r="BJ1495" s="75">
        <v>5.0</v>
      </c>
      <c r="BK1495" s="75">
        <v>1.0</v>
      </c>
      <c r="BL1495" s="75">
        <v>1.0</v>
      </c>
      <c r="BM1495" s="75">
        <v>1.0</v>
      </c>
      <c r="BN1495" s="75">
        <v>2.0</v>
      </c>
      <c r="BO1495" s="75">
        <v>3.0</v>
      </c>
      <c r="BP1495" s="75">
        <v>2.0</v>
      </c>
      <c r="BQ1495" s="75">
        <v>1.0</v>
      </c>
      <c r="BR1495" s="75">
        <v>1.0</v>
      </c>
      <c r="BS1495" s="75">
        <v>5.0</v>
      </c>
      <c r="BT1495" s="75">
        <v>5.0</v>
      </c>
      <c r="BU1495" s="75">
        <v>5.0</v>
      </c>
      <c r="BV1495" s="75">
        <v>4.0</v>
      </c>
      <c r="BW1495" s="75">
        <v>5.0</v>
      </c>
      <c r="BX1495" s="75">
        <v>5.0</v>
      </c>
      <c r="BY1495" s="75">
        <v>5.0</v>
      </c>
      <c r="BZ1495" s="75">
        <v>5.0</v>
      </c>
      <c r="CA1495" s="76">
        <f t="shared" si="32"/>
        <v>214</v>
      </c>
      <c r="CB1495" s="77">
        <f t="shared" si="45"/>
        <v>29</v>
      </c>
      <c r="CC1495" s="77">
        <f t="shared" si="34"/>
        <v>18</v>
      </c>
      <c r="CD1495" s="77">
        <f t="shared" si="35"/>
        <v>8</v>
      </c>
      <c r="CE1495" s="77">
        <f t="shared" si="36"/>
        <v>14</v>
      </c>
      <c r="CF1495" s="77">
        <f t="shared" si="37"/>
        <v>22</v>
      </c>
      <c r="CG1495" s="77">
        <f t="shared" si="38"/>
        <v>40</v>
      </c>
      <c r="CH1495" s="77">
        <f t="shared" si="39"/>
        <v>27</v>
      </c>
      <c r="CI1495" s="77">
        <f t="shared" si="40"/>
        <v>0.5</v>
      </c>
      <c r="CJ1495">
        <f t="shared" si="10"/>
        <v>12</v>
      </c>
      <c r="CK1495" s="77">
        <f t="shared" si="43"/>
        <v>16</v>
      </c>
      <c r="CL1495" s="73"/>
      <c r="CM1495" s="37">
        <f>VLOOKUP(CB1495,'PROMIS 57 T-Score Conversions'!Q$3:R$35,2,TRUE)</f>
        <v>41.6</v>
      </c>
      <c r="CN1495" s="78" t="str">
        <f t="shared" si="20"/>
        <v>Mild</v>
      </c>
      <c r="CO1495" s="37">
        <f>VLOOKUP(CC1495,'PROMIS 57 T-Score Conversions'!A$3:B$35,2,TRUE)</f>
        <v>56.4</v>
      </c>
      <c r="CP1495" s="79" t="str">
        <f t="shared" si="44"/>
        <v>Mild</v>
      </c>
      <c r="CQ1495" s="37">
        <f>VLOOKUP(CD1495,'PROMIS 57 T-Score Conversions'!E$3:F$35,2,TRUE)</f>
        <v>38.2</v>
      </c>
      <c r="CR1495" s="79" t="str">
        <f t="shared" si="22"/>
        <v>Normal</v>
      </c>
      <c r="CS1495" s="37">
        <f>VLOOKUP(CE1495,'PROMIS 57 T-Score Conversions'!U$3:V$35,2,TRUE)</f>
        <v>46.9</v>
      </c>
      <c r="CT1495" s="79" t="str">
        <f t="shared" si="42"/>
        <v>Normal</v>
      </c>
      <c r="CU1495" s="37">
        <f>VLOOKUP(CF1495,'PROMIS 57 T-Score Conversions'!Y$3:Z$35,2,TRUE)</f>
        <v>52.2</v>
      </c>
      <c r="CV1495" s="79" t="str">
        <f t="shared" si="24"/>
        <v>Normal</v>
      </c>
      <c r="CW1495" s="37">
        <f>vlookup(CG1495,'PROMIS 57 T-Score Conversions'!M$3:N$35,2,TRUE)</f>
        <v>65.4</v>
      </c>
      <c r="CX1495" s="79" t="str">
        <f t="shared" si="25"/>
        <v>Normal</v>
      </c>
      <c r="CY1495" s="37">
        <f>VLOOKup(CH1495,'PROMIS 57 T-Score Conversions'!I$3:J$35,2,TRUE)</f>
        <v>63.5</v>
      </c>
      <c r="CZ1495" s="79" t="str">
        <f t="shared" si="26"/>
        <v>Moderate</v>
      </c>
      <c r="DA1495" s="37">
        <f>VLOOKUP(CJ1495,'PROMIS 57 T-Score Conversions'!AC$3:AD$35,2,TRUE)</f>
        <v>30.11</v>
      </c>
      <c r="DB1495" s="78" t="str">
        <f t="shared" si="30"/>
        <v>Moderate</v>
      </c>
      <c r="DC1495" s="37">
        <f>VLOOKUP(CK1495,'PROMIS 57 T-Score Conversions'!AG$3:AH$35,2,TRUE)</f>
        <v>36.07</v>
      </c>
      <c r="DD1495" s="79" t="str">
        <f t="shared" si="31"/>
        <v>Normal</v>
      </c>
      <c r="DE1495" s="73"/>
      <c r="DF1495" s="73"/>
      <c r="DG1495" s="73"/>
      <c r="DH1495" s="73"/>
      <c r="DI1495" s="73"/>
      <c r="DJ1495" s="73"/>
      <c r="DK1495" s="73"/>
      <c r="DL1495" s="73"/>
      <c r="DM1495" s="73"/>
      <c r="DN1495" s="73"/>
      <c r="DO1495" s="73"/>
      <c r="DP1495" s="73"/>
      <c r="DQ1495" s="73"/>
      <c r="DR1495" s="73"/>
      <c r="DS1495" s="73"/>
      <c r="DT1495" s="73"/>
    </row>
    <row r="1496">
      <c r="A1496" s="73" t="b">
        <v>0</v>
      </c>
      <c r="B1496" s="73" t="b">
        <v>0</v>
      </c>
      <c r="C1496" s="74">
        <v>44388.53699429399</v>
      </c>
      <c r="D1496" s="75" t="s">
        <v>694</v>
      </c>
      <c r="E1496" s="75">
        <v>2566.0</v>
      </c>
      <c r="F1496" s="75">
        <v>2.0</v>
      </c>
      <c r="G1496" s="75">
        <v>3.0</v>
      </c>
      <c r="H1496" s="75">
        <v>4.0</v>
      </c>
      <c r="I1496" s="75">
        <v>2.0</v>
      </c>
      <c r="J1496" s="75">
        <v>1.0</v>
      </c>
      <c r="K1496" s="75">
        <v>3.0</v>
      </c>
      <c r="L1496" s="75">
        <v>3.0</v>
      </c>
      <c r="M1496" s="75">
        <v>2.0</v>
      </c>
      <c r="N1496" s="75">
        <v>4.0</v>
      </c>
      <c r="O1496" s="75">
        <v>3.0</v>
      </c>
      <c r="P1496" s="75">
        <v>4.0</v>
      </c>
      <c r="Q1496" s="75">
        <v>4.0</v>
      </c>
      <c r="R1496" s="75">
        <v>4.0</v>
      </c>
      <c r="S1496" s="75">
        <v>4.0</v>
      </c>
      <c r="T1496" s="75">
        <v>4.0</v>
      </c>
      <c r="U1496" s="75">
        <v>4.0</v>
      </c>
      <c r="V1496" s="75">
        <v>4.0</v>
      </c>
      <c r="W1496" s="75">
        <v>3.0</v>
      </c>
      <c r="X1496" s="75">
        <v>4.0</v>
      </c>
      <c r="Y1496" s="75">
        <v>3.0</v>
      </c>
      <c r="Z1496" s="75">
        <v>4.0</v>
      </c>
      <c r="AA1496" s="75">
        <v>4.0</v>
      </c>
      <c r="AB1496" s="75">
        <v>5.0</v>
      </c>
      <c r="AC1496" s="75">
        <v>4.0</v>
      </c>
      <c r="AD1496" s="75">
        <v>4.0</v>
      </c>
      <c r="AE1496" s="75">
        <v>4.0</v>
      </c>
      <c r="AF1496" s="75">
        <v>5.0</v>
      </c>
      <c r="AG1496" s="75">
        <v>4.0</v>
      </c>
      <c r="AH1496" s="75">
        <v>3.0</v>
      </c>
      <c r="AI1496" s="75">
        <v>4.0</v>
      </c>
      <c r="AJ1496" s="75">
        <v>5.0</v>
      </c>
      <c r="AK1496" s="75">
        <v>5.0</v>
      </c>
      <c r="AL1496" s="75">
        <v>4.0</v>
      </c>
      <c r="AM1496" s="75">
        <v>4.0</v>
      </c>
      <c r="AN1496" s="75">
        <v>4.0</v>
      </c>
      <c r="AO1496" s="75">
        <v>4.0</v>
      </c>
      <c r="AP1496" s="75">
        <v>4.0</v>
      </c>
      <c r="AQ1496" s="75">
        <v>4.0</v>
      </c>
      <c r="AR1496" s="75">
        <v>4.0</v>
      </c>
      <c r="AS1496" s="75">
        <v>4.0</v>
      </c>
      <c r="AT1496" s="75">
        <v>1.0</v>
      </c>
      <c r="AU1496" s="75">
        <v>2.0</v>
      </c>
      <c r="AV1496" s="75">
        <v>1.0</v>
      </c>
      <c r="AW1496" s="75">
        <v>1.0</v>
      </c>
      <c r="AX1496" s="75">
        <v>2.0</v>
      </c>
      <c r="AY1496" s="75">
        <v>2.0</v>
      </c>
      <c r="AZ1496" s="75">
        <v>2.0</v>
      </c>
      <c r="BA1496" s="75">
        <v>2.0</v>
      </c>
      <c r="BB1496" s="75">
        <v>3.0</v>
      </c>
      <c r="BC1496" s="75">
        <v>3.0</v>
      </c>
      <c r="BD1496" s="75">
        <v>3.0</v>
      </c>
      <c r="BE1496" s="75">
        <v>3.0</v>
      </c>
      <c r="BF1496" s="75">
        <v>3.0</v>
      </c>
      <c r="BG1496" s="75">
        <v>3.0</v>
      </c>
      <c r="BH1496" s="75">
        <v>3.0</v>
      </c>
      <c r="BI1496" s="75">
        <v>3.0</v>
      </c>
      <c r="BJ1496" s="75">
        <v>4.0</v>
      </c>
      <c r="BK1496" s="75">
        <v>2.0</v>
      </c>
      <c r="BL1496" s="75">
        <v>2.0</v>
      </c>
      <c r="BM1496" s="75">
        <v>2.0</v>
      </c>
      <c r="BN1496" s="75">
        <v>2.0</v>
      </c>
      <c r="BO1496" s="75">
        <v>2.0</v>
      </c>
      <c r="BP1496" s="75">
        <v>2.0</v>
      </c>
      <c r="BQ1496" s="75">
        <v>2.0</v>
      </c>
      <c r="BR1496" s="75">
        <v>2.0</v>
      </c>
      <c r="BS1496" s="75">
        <v>4.0</v>
      </c>
      <c r="BT1496" s="75">
        <v>4.0</v>
      </c>
      <c r="BU1496" s="75">
        <v>4.0</v>
      </c>
      <c r="BV1496" s="75">
        <v>4.0</v>
      </c>
      <c r="BW1496" s="75">
        <v>4.0</v>
      </c>
      <c r="BX1496" s="75">
        <v>4.0</v>
      </c>
      <c r="BY1496" s="75">
        <v>5.0</v>
      </c>
      <c r="BZ1496" s="75">
        <v>3.0</v>
      </c>
      <c r="CA1496" s="76">
        <f t="shared" si="32"/>
        <v>237</v>
      </c>
      <c r="CB1496" s="77">
        <f t="shared" si="45"/>
        <v>20</v>
      </c>
      <c r="CC1496" s="77">
        <f t="shared" si="34"/>
        <v>31</v>
      </c>
      <c r="CD1496" s="77">
        <f t="shared" si="35"/>
        <v>31</v>
      </c>
      <c r="CE1496" s="77">
        <f t="shared" si="36"/>
        <v>34</v>
      </c>
      <c r="CF1496" s="77">
        <f t="shared" si="37"/>
        <v>32</v>
      </c>
      <c r="CG1496" s="77">
        <f t="shared" si="38"/>
        <v>13</v>
      </c>
      <c r="CH1496" s="77">
        <f t="shared" si="39"/>
        <v>24</v>
      </c>
      <c r="CI1496" s="77">
        <f t="shared" si="40"/>
        <v>0.4</v>
      </c>
      <c r="CJ1496">
        <f t="shared" si="10"/>
        <v>16</v>
      </c>
      <c r="CK1496" s="77">
        <f t="shared" si="43"/>
        <v>18</v>
      </c>
      <c r="CL1496" s="73"/>
      <c r="CM1496" s="37">
        <f>VLOOKUP(CB1496,'PROMIS 57 T-Score Conversions'!Q$3:R$35,2,TRUE)</f>
        <v>35.4</v>
      </c>
      <c r="CN1496" s="78" t="str">
        <f t="shared" si="20"/>
        <v>Moderate</v>
      </c>
      <c r="CO1496" s="37">
        <f>VLOOKUP(CC1496,'PROMIS 57 T-Score Conversions'!A$3:B$35,2,TRUE)</f>
        <v>69.8</v>
      </c>
      <c r="CP1496" s="79" t="str">
        <f t="shared" si="44"/>
        <v>Moderate</v>
      </c>
      <c r="CQ1496" s="37">
        <f>VLOOKUP(CD1496,'PROMIS 57 T-Score Conversions'!E$3:F$35,2,TRUE)</f>
        <v>68.7</v>
      </c>
      <c r="CR1496" s="79" t="str">
        <f t="shared" si="22"/>
        <v>Moderate</v>
      </c>
      <c r="CS1496" s="37">
        <f>VLOOKUP(CE1496,'PROMIS 57 T-Score Conversions'!U$3:V$35,2,TRUE)</f>
        <v>67.5</v>
      </c>
      <c r="CT1496" s="79" t="str">
        <f t="shared" si="42"/>
        <v>Moderate</v>
      </c>
      <c r="CU1496" s="37">
        <f>VLOOKUP(CF1496,'PROMIS 57 T-Score Conversions'!Y$3:Z$35,2,TRUE)</f>
        <v>62.6</v>
      </c>
      <c r="CV1496" s="79" t="str">
        <f t="shared" si="24"/>
        <v>Moderate</v>
      </c>
      <c r="CW1496" s="37">
        <f>vlookup(CG1496,'PROMIS 57 T-Score Conversions'!M$3:N$35,2,TRUE)</f>
        <v>34.5</v>
      </c>
      <c r="CX1496" s="79" t="str">
        <f t="shared" si="25"/>
        <v>Moderate</v>
      </c>
      <c r="CY1496" s="37">
        <f>VLOOKup(CH1496,'PROMIS 57 T-Score Conversions'!I$3:J$35,2,TRUE)</f>
        <v>61.5</v>
      </c>
      <c r="CZ1496" s="79" t="str">
        <f t="shared" si="26"/>
        <v>Moderate</v>
      </c>
      <c r="DA1496" s="37">
        <f>VLOOKUP(CJ1496,'PROMIS 57 T-Score Conversions'!AC$3:AD$35,2,TRUE)</f>
        <v>33.92</v>
      </c>
      <c r="DB1496" s="78" t="str">
        <f t="shared" si="30"/>
        <v>Moderate</v>
      </c>
      <c r="DC1496" s="37">
        <f>VLOOKUP(CK1496,'PROMIS 57 T-Score Conversions'!AG$3:AH$35,2,TRUE)</f>
        <v>37.97</v>
      </c>
      <c r="DD1496" s="79" t="str">
        <f t="shared" si="31"/>
        <v>Normal</v>
      </c>
      <c r="DE1496" s="73"/>
      <c r="DF1496" s="73"/>
      <c r="DG1496" s="73"/>
      <c r="DH1496" s="73"/>
      <c r="DI1496" s="73"/>
      <c r="DJ1496" s="73"/>
      <c r="DK1496" s="73"/>
      <c r="DL1496" s="73"/>
      <c r="DM1496" s="73"/>
      <c r="DN1496" s="73"/>
      <c r="DO1496" s="73"/>
      <c r="DP1496" s="73"/>
      <c r="DQ1496" s="73"/>
      <c r="DR1496" s="73"/>
      <c r="DS1496" s="73"/>
      <c r="DT1496" s="73"/>
    </row>
    <row r="1497">
      <c r="A1497" s="73" t="b">
        <v>0</v>
      </c>
      <c r="B1497" s="73" t="b">
        <v>0</v>
      </c>
      <c r="C1497" s="74">
        <v>44389.44502671296</v>
      </c>
      <c r="D1497" s="75" t="s">
        <v>750</v>
      </c>
      <c r="E1497" s="75">
        <v>2578.0</v>
      </c>
      <c r="F1497" s="75">
        <v>3.0</v>
      </c>
      <c r="G1497" s="75">
        <v>4.0</v>
      </c>
      <c r="H1497" s="75">
        <v>5.0</v>
      </c>
      <c r="I1497" s="75">
        <v>3.0</v>
      </c>
      <c r="J1497" s="75">
        <v>1.0</v>
      </c>
      <c r="K1497" s="75">
        <v>3.0</v>
      </c>
      <c r="L1497" s="75">
        <v>4.0</v>
      </c>
      <c r="M1497" s="75">
        <v>2.0</v>
      </c>
      <c r="N1497" s="75">
        <v>3.0</v>
      </c>
      <c r="O1497" s="75">
        <v>2.0</v>
      </c>
      <c r="P1497" s="75">
        <v>4.0</v>
      </c>
      <c r="Q1497" s="75">
        <v>5.0</v>
      </c>
      <c r="R1497" s="75">
        <v>5.0</v>
      </c>
      <c r="S1497" s="75">
        <v>3.0</v>
      </c>
      <c r="T1497" s="75">
        <v>4.0</v>
      </c>
      <c r="U1497" s="75">
        <v>3.0</v>
      </c>
      <c r="V1497" s="75">
        <v>3.0</v>
      </c>
      <c r="W1497" s="75">
        <v>2.0</v>
      </c>
      <c r="X1497" s="75">
        <v>3.0</v>
      </c>
      <c r="Y1497" s="75">
        <v>3.0</v>
      </c>
      <c r="Z1497" s="75">
        <v>2.0</v>
      </c>
      <c r="AA1497" s="75">
        <v>3.0</v>
      </c>
      <c r="AB1497" s="75">
        <v>2.0</v>
      </c>
      <c r="AC1497" s="75">
        <v>2.0</v>
      </c>
      <c r="AD1497" s="75">
        <v>4.0</v>
      </c>
      <c r="AE1497" s="75">
        <v>4.0</v>
      </c>
      <c r="AF1497" s="75">
        <v>4.0</v>
      </c>
      <c r="AG1497" s="75">
        <v>4.0</v>
      </c>
      <c r="AH1497" s="75">
        <v>5.0</v>
      </c>
      <c r="AI1497" s="75">
        <v>3.0</v>
      </c>
      <c r="AJ1497" s="75">
        <v>3.0</v>
      </c>
      <c r="AK1497" s="75">
        <v>3.0</v>
      </c>
      <c r="AL1497" s="75">
        <v>4.0</v>
      </c>
      <c r="AM1497" s="75">
        <v>4.0</v>
      </c>
      <c r="AN1497" s="75">
        <v>5.0</v>
      </c>
      <c r="AO1497" s="75">
        <v>3.0</v>
      </c>
      <c r="AP1497" s="75">
        <v>4.0</v>
      </c>
      <c r="AQ1497" s="75">
        <v>3.0</v>
      </c>
      <c r="AR1497" s="75">
        <v>3.0</v>
      </c>
      <c r="AS1497" s="75">
        <v>4.0</v>
      </c>
      <c r="AT1497" s="75">
        <v>3.0</v>
      </c>
      <c r="AU1497" s="75">
        <v>2.0</v>
      </c>
      <c r="AV1497" s="75">
        <v>1.0</v>
      </c>
      <c r="AW1497" s="75">
        <v>2.0</v>
      </c>
      <c r="AX1497" s="75">
        <v>1.0</v>
      </c>
      <c r="AY1497" s="75">
        <v>1.0</v>
      </c>
      <c r="AZ1497" s="75">
        <v>1.0</v>
      </c>
      <c r="BA1497" s="75">
        <v>1.0</v>
      </c>
      <c r="BB1497" s="75">
        <v>4.0</v>
      </c>
      <c r="BC1497" s="75">
        <v>4.0</v>
      </c>
      <c r="BD1497" s="75">
        <v>5.0</v>
      </c>
      <c r="BE1497" s="75">
        <v>5.0</v>
      </c>
      <c r="BF1497" s="75">
        <v>5.0</v>
      </c>
      <c r="BG1497" s="75">
        <v>4.0</v>
      </c>
      <c r="BH1497" s="75">
        <v>4.0</v>
      </c>
      <c r="BI1497" s="75">
        <v>4.0</v>
      </c>
      <c r="BJ1497" s="75">
        <v>7.0</v>
      </c>
      <c r="BK1497" s="75">
        <v>2.0</v>
      </c>
      <c r="BL1497" s="75">
        <v>3.0</v>
      </c>
      <c r="BM1497" s="75">
        <v>3.0</v>
      </c>
      <c r="BN1497" s="75">
        <v>2.0</v>
      </c>
      <c r="BO1497" s="75">
        <v>3.0</v>
      </c>
      <c r="BP1497" s="75">
        <v>3.0</v>
      </c>
      <c r="BQ1497" s="75">
        <v>3.0</v>
      </c>
      <c r="BR1497" s="75">
        <v>3.0</v>
      </c>
      <c r="BS1497" s="75">
        <v>3.0</v>
      </c>
      <c r="BT1497" s="75">
        <v>4.0</v>
      </c>
      <c r="BU1497" s="75">
        <v>4.0</v>
      </c>
      <c r="BV1497" s="75">
        <v>3.0</v>
      </c>
      <c r="BW1497" s="75">
        <v>4.0</v>
      </c>
      <c r="BX1497" s="75">
        <v>4.0</v>
      </c>
      <c r="BY1497" s="75">
        <v>3.0</v>
      </c>
      <c r="BZ1497" s="75">
        <v>3.0</v>
      </c>
      <c r="CA1497" s="76">
        <f t="shared" si="32"/>
        <v>238</v>
      </c>
      <c r="CB1497" s="77">
        <f t="shared" si="45"/>
        <v>25</v>
      </c>
      <c r="CC1497" s="77">
        <f t="shared" si="34"/>
        <v>29</v>
      </c>
      <c r="CD1497" s="77">
        <f t="shared" si="35"/>
        <v>20</v>
      </c>
      <c r="CE1497" s="77">
        <f t="shared" si="36"/>
        <v>30</v>
      </c>
      <c r="CF1497" s="77">
        <f t="shared" si="37"/>
        <v>30</v>
      </c>
      <c r="CG1497" s="77">
        <f t="shared" si="38"/>
        <v>12</v>
      </c>
      <c r="CH1497" s="77">
        <f t="shared" si="39"/>
        <v>35</v>
      </c>
      <c r="CI1497" s="77">
        <f t="shared" si="40"/>
        <v>0.7</v>
      </c>
      <c r="CJ1497">
        <f t="shared" si="10"/>
        <v>22</v>
      </c>
      <c r="CK1497" s="77">
        <f t="shared" si="43"/>
        <v>23</v>
      </c>
      <c r="CL1497" s="73"/>
      <c r="CM1497" s="37">
        <f>VLOOKUP(CB1497,'PROMIS 57 T-Score Conversions'!Q$3:R$35,2,TRUE)</f>
        <v>38.8</v>
      </c>
      <c r="CN1497" s="78" t="str">
        <f t="shared" si="20"/>
        <v>Moderate</v>
      </c>
      <c r="CO1497" s="37">
        <f>VLOOKUP(CC1497,'PROMIS 57 T-Score Conversions'!A$3:B$35,2,TRUE)</f>
        <v>67.7</v>
      </c>
      <c r="CP1497" s="79" t="str">
        <f t="shared" si="44"/>
        <v>Moderate</v>
      </c>
      <c r="CQ1497" s="37">
        <f>VLOOKUP(CD1497,'PROMIS 57 T-Score Conversions'!E$3:F$35,2,TRUE)</f>
        <v>58.5</v>
      </c>
      <c r="CR1497" s="79" t="str">
        <f t="shared" si="22"/>
        <v>Mild</v>
      </c>
      <c r="CS1497" s="37">
        <f>VLOOKUP(CE1497,'PROMIS 57 T-Score Conversions'!U$3:V$35,2,TRUE)</f>
        <v>63.3</v>
      </c>
      <c r="CT1497" s="79" t="str">
        <f t="shared" si="42"/>
        <v>Moderate</v>
      </c>
      <c r="CU1497" s="37">
        <f>VLOOKUP(CF1497,'PROMIS 57 T-Score Conversions'!Y$3:Z$35,2,TRUE)</f>
        <v>60.4</v>
      </c>
      <c r="CV1497" s="79" t="str">
        <f t="shared" si="24"/>
        <v>Moderate</v>
      </c>
      <c r="CW1497" s="37">
        <f>vlookup(CG1497,'PROMIS 57 T-Score Conversions'!M$3:N$35,2,TRUE)</f>
        <v>33.6</v>
      </c>
      <c r="CX1497" s="79" t="str">
        <f t="shared" si="25"/>
        <v>Moderate</v>
      </c>
      <c r="CY1497" s="37">
        <f>VLOOKup(CH1497,'PROMIS 57 T-Score Conversions'!I$3:J$35,2,TRUE)</f>
        <v>69.2</v>
      </c>
      <c r="CZ1497" s="79" t="str">
        <f t="shared" si="26"/>
        <v>Moderate</v>
      </c>
      <c r="DA1497" s="37">
        <f>VLOOKUP(CJ1497,'PROMIS 57 T-Score Conversions'!AC$3:AD$35,2,TRUE)</f>
        <v>38.71</v>
      </c>
      <c r="DB1497" s="78" t="str">
        <f t="shared" si="30"/>
        <v>Moderate</v>
      </c>
      <c r="DC1497" s="37">
        <f>VLOOKUP(CK1497,'PROMIS 57 T-Score Conversions'!AG$3:AH$35,2,TRUE)</f>
        <v>42.51</v>
      </c>
      <c r="DD1497" s="79" t="str">
        <f t="shared" si="31"/>
        <v>Normal</v>
      </c>
      <c r="DE1497" s="73"/>
      <c r="DF1497" s="73"/>
      <c r="DG1497" s="73"/>
      <c r="DH1497" s="73"/>
      <c r="DI1497" s="73"/>
      <c r="DJ1497" s="73"/>
      <c r="DK1497" s="73"/>
      <c r="DL1497" s="73"/>
      <c r="DM1497" s="73"/>
      <c r="DN1497" s="73"/>
      <c r="DO1497" s="73"/>
      <c r="DP1497" s="73"/>
      <c r="DQ1497" s="73"/>
      <c r="DR1497" s="73"/>
      <c r="DS1497" s="73"/>
      <c r="DT1497" s="73"/>
    </row>
    <row r="1498">
      <c r="A1498" s="73" t="b">
        <v>0</v>
      </c>
      <c r="B1498" s="73" t="b">
        <v>0</v>
      </c>
      <c r="C1498" s="74">
        <v>44389.49978074074</v>
      </c>
      <c r="D1498" s="75" t="s">
        <v>214</v>
      </c>
      <c r="E1498" s="75">
        <v>2651.0</v>
      </c>
      <c r="F1498" s="75">
        <v>3.0</v>
      </c>
      <c r="G1498" s="75">
        <v>5.0</v>
      </c>
      <c r="H1498" s="75">
        <v>3.0</v>
      </c>
      <c r="I1498" s="75">
        <v>2.0</v>
      </c>
      <c r="J1498" s="75">
        <v>2.0</v>
      </c>
      <c r="K1498" s="75">
        <v>5.0</v>
      </c>
      <c r="L1498" s="75">
        <v>5.0</v>
      </c>
      <c r="M1498" s="75">
        <v>5.0</v>
      </c>
      <c r="N1498" s="75">
        <v>3.0</v>
      </c>
      <c r="O1498" s="75">
        <v>1.0</v>
      </c>
      <c r="P1498" s="75">
        <v>2.0</v>
      </c>
      <c r="Q1498" s="75">
        <v>2.0</v>
      </c>
      <c r="R1498" s="75">
        <v>1.0</v>
      </c>
      <c r="S1498" s="75">
        <v>1.0</v>
      </c>
      <c r="T1498" s="75">
        <v>2.0</v>
      </c>
      <c r="U1498" s="75">
        <v>2.0</v>
      </c>
      <c r="V1498" s="75">
        <v>1.0</v>
      </c>
      <c r="W1498" s="75">
        <v>5.0</v>
      </c>
      <c r="X1498" s="75">
        <v>4.0</v>
      </c>
      <c r="Y1498" s="75">
        <v>3.0</v>
      </c>
      <c r="Z1498" s="75">
        <v>1.0</v>
      </c>
      <c r="AA1498" s="75">
        <v>5.0</v>
      </c>
      <c r="AB1498" s="75">
        <v>3.0</v>
      </c>
      <c r="AC1498" s="75">
        <v>4.0</v>
      </c>
      <c r="AD1498" s="75">
        <v>4.0</v>
      </c>
      <c r="AE1498" s="75">
        <v>4.0</v>
      </c>
      <c r="AF1498" s="75">
        <v>4.0</v>
      </c>
      <c r="AG1498" s="75">
        <v>4.0</v>
      </c>
      <c r="AH1498" s="75">
        <v>4.0</v>
      </c>
      <c r="AI1498" s="75">
        <v>5.0</v>
      </c>
      <c r="AJ1498" s="75">
        <v>5.0</v>
      </c>
      <c r="AK1498" s="75">
        <v>5.0</v>
      </c>
      <c r="AL1498" s="75">
        <v>3.0</v>
      </c>
      <c r="AM1498" s="75">
        <v>4.0</v>
      </c>
      <c r="AN1498" s="75">
        <v>4.0</v>
      </c>
      <c r="AO1498" s="75">
        <v>3.0</v>
      </c>
      <c r="AP1498" s="75">
        <v>3.0</v>
      </c>
      <c r="AQ1498" s="75">
        <v>2.0</v>
      </c>
      <c r="AR1498" s="75">
        <v>3.0</v>
      </c>
      <c r="AS1498" s="75">
        <v>4.0</v>
      </c>
      <c r="AT1498" s="75">
        <v>1.0</v>
      </c>
      <c r="AU1498" s="75">
        <v>1.0</v>
      </c>
      <c r="AV1498" s="75">
        <v>2.0</v>
      </c>
      <c r="AW1498" s="75">
        <v>1.0</v>
      </c>
      <c r="AX1498" s="75">
        <v>1.0</v>
      </c>
      <c r="AY1498" s="75">
        <v>1.0</v>
      </c>
      <c r="AZ1498" s="75">
        <v>3.0</v>
      </c>
      <c r="BA1498" s="75">
        <v>1.0</v>
      </c>
      <c r="BB1498" s="75">
        <v>2.0</v>
      </c>
      <c r="BC1498" s="75">
        <v>2.0</v>
      </c>
      <c r="BD1498" s="75">
        <v>1.0</v>
      </c>
      <c r="BE1498" s="75">
        <v>1.0</v>
      </c>
      <c r="BF1498" s="75">
        <v>1.0</v>
      </c>
      <c r="BG1498" s="75">
        <v>1.0</v>
      </c>
      <c r="BH1498" s="75">
        <v>1.0</v>
      </c>
      <c r="BI1498" s="75">
        <v>1.0</v>
      </c>
      <c r="BJ1498" s="75">
        <v>1.0</v>
      </c>
      <c r="BK1498" s="75">
        <v>1.0</v>
      </c>
      <c r="BL1498" s="75">
        <v>1.0</v>
      </c>
      <c r="BM1498" s="75">
        <v>1.0</v>
      </c>
      <c r="BN1498" s="75">
        <v>1.0</v>
      </c>
      <c r="BO1498" s="75">
        <v>2.0</v>
      </c>
      <c r="BP1498" s="75">
        <v>1.0</v>
      </c>
      <c r="BQ1498" s="75">
        <v>1.0</v>
      </c>
      <c r="BR1498" s="75">
        <v>1.0</v>
      </c>
      <c r="BS1498" s="75">
        <v>5.0</v>
      </c>
      <c r="BT1498" s="75">
        <v>5.0</v>
      </c>
      <c r="BU1498" s="75">
        <v>5.0</v>
      </c>
      <c r="BV1498" s="75">
        <v>4.0</v>
      </c>
      <c r="BW1498" s="75">
        <v>4.0</v>
      </c>
      <c r="BX1498" s="75">
        <v>4.0</v>
      </c>
      <c r="BY1498" s="75">
        <v>4.0</v>
      </c>
      <c r="BZ1498" s="75">
        <v>5.0</v>
      </c>
      <c r="CA1498" s="76">
        <f t="shared" si="32"/>
        <v>198</v>
      </c>
      <c r="CB1498" s="77">
        <f t="shared" si="45"/>
        <v>30</v>
      </c>
      <c r="CC1498" s="77">
        <f t="shared" si="34"/>
        <v>14</v>
      </c>
      <c r="CD1498" s="77">
        <f t="shared" si="35"/>
        <v>26</v>
      </c>
      <c r="CE1498" s="77">
        <f t="shared" si="36"/>
        <v>35</v>
      </c>
      <c r="CF1498" s="77">
        <f t="shared" si="37"/>
        <v>26</v>
      </c>
      <c r="CG1498" s="77">
        <f t="shared" si="38"/>
        <v>11</v>
      </c>
      <c r="CH1498" s="77">
        <f t="shared" si="39"/>
        <v>10</v>
      </c>
      <c r="CI1498" s="77">
        <f t="shared" si="40"/>
        <v>0.1</v>
      </c>
      <c r="CJ1498">
        <f t="shared" si="10"/>
        <v>9</v>
      </c>
      <c r="CK1498" s="77">
        <f t="shared" si="43"/>
        <v>13</v>
      </c>
      <c r="CL1498" s="73"/>
      <c r="CM1498" s="37">
        <f>VLOOKUP(CB1498,'PROMIS 57 T-Score Conversions'!Q$3:R$35,2,TRUE)</f>
        <v>42.3</v>
      </c>
      <c r="CN1498" s="78" t="str">
        <f t="shared" si="20"/>
        <v>Mild</v>
      </c>
      <c r="CO1498" s="37">
        <f>VLOOKUP(CC1498,'PROMIS 57 T-Score Conversions'!A$3:B$35,2,TRUE)</f>
        <v>52.1</v>
      </c>
      <c r="CP1498" s="79" t="str">
        <f t="shared" si="44"/>
        <v>Normal</v>
      </c>
      <c r="CQ1498" s="37">
        <f>VLOOKUP(CD1498,'PROMIS 57 T-Score Conversions'!E$3:F$35,2,TRUE)</f>
        <v>63.9</v>
      </c>
      <c r="CR1498" s="79" t="str">
        <f t="shared" si="22"/>
        <v>Moderate</v>
      </c>
      <c r="CS1498" s="37">
        <f>VLOOKUP(CE1498,'PROMIS 57 T-Score Conversions'!U$3:V$35,2,TRUE)</f>
        <v>68.6</v>
      </c>
      <c r="CT1498" s="79" t="str">
        <f t="shared" si="42"/>
        <v>Moderate</v>
      </c>
      <c r="CU1498" s="37">
        <f>VLOOKUP(CF1498,'PROMIS 57 T-Score Conversions'!Y$3:Z$35,2,TRUE)</f>
        <v>56.3</v>
      </c>
      <c r="CV1498" s="79" t="str">
        <f t="shared" si="24"/>
        <v>Mild</v>
      </c>
      <c r="CW1498" s="37">
        <f>vlookup(CG1498,'PROMIS 57 T-Score Conversions'!M$3:N$35,2,TRUE)</f>
        <v>32.6</v>
      </c>
      <c r="CX1498" s="79" t="str">
        <f t="shared" si="25"/>
        <v>Moderate</v>
      </c>
      <c r="CY1498" s="37">
        <f>VLOOKup(CH1498,'PROMIS 57 T-Score Conversions'!I$3:J$35,2,TRUE)</f>
        <v>49.9</v>
      </c>
      <c r="CZ1498" s="79" t="str">
        <f t="shared" si="26"/>
        <v>Normal</v>
      </c>
      <c r="DA1498" s="37">
        <f>VLOOKUP(CJ1498,'PROMIS 57 T-Score Conversions'!AC$3:AD$35,2,TRUE)</f>
        <v>25.73</v>
      </c>
      <c r="DB1498" s="78" t="str">
        <f t="shared" si="30"/>
        <v>Severe</v>
      </c>
      <c r="DC1498" s="37">
        <f>VLOOKUP(CK1498,'PROMIS 57 T-Score Conversions'!AG$3:AH$35,2,TRUE)</f>
        <v>32.87</v>
      </c>
      <c r="DD1498" s="79" t="str">
        <f t="shared" si="31"/>
        <v>Normal</v>
      </c>
      <c r="DE1498" s="73"/>
      <c r="DF1498" s="73"/>
      <c r="DG1498" s="73"/>
      <c r="DH1498" s="73"/>
      <c r="DI1498" s="73"/>
      <c r="DJ1498" s="73"/>
      <c r="DK1498" s="73"/>
      <c r="DL1498" s="73"/>
      <c r="DM1498" s="73"/>
      <c r="DN1498" s="73"/>
      <c r="DO1498" s="73"/>
      <c r="DP1498" s="73"/>
      <c r="DQ1498" s="73"/>
      <c r="DR1498" s="73"/>
      <c r="DS1498" s="73"/>
      <c r="DT1498" s="73"/>
    </row>
    <row r="1499">
      <c r="A1499" s="73" t="b">
        <v>0</v>
      </c>
      <c r="B1499" s="73" t="b">
        <v>0</v>
      </c>
      <c r="C1499" s="74">
        <v>44389.69781614583</v>
      </c>
      <c r="D1499" s="75" t="s">
        <v>751</v>
      </c>
      <c r="E1499" s="75">
        <v>2654.0</v>
      </c>
      <c r="F1499" s="75">
        <v>4.0</v>
      </c>
      <c r="G1499" s="75">
        <v>4.0</v>
      </c>
      <c r="H1499" s="75">
        <v>5.0</v>
      </c>
      <c r="I1499" s="75">
        <v>5.0</v>
      </c>
      <c r="J1499" s="75">
        <v>3.0</v>
      </c>
      <c r="K1499" s="75">
        <v>4.0</v>
      </c>
      <c r="L1499" s="75">
        <v>3.0</v>
      </c>
      <c r="M1499" s="75">
        <v>2.0</v>
      </c>
      <c r="N1499" s="75">
        <v>4.0</v>
      </c>
      <c r="O1499" s="75">
        <v>2.0</v>
      </c>
      <c r="P1499" s="75">
        <v>2.0</v>
      </c>
      <c r="Q1499" s="75">
        <v>4.0</v>
      </c>
      <c r="R1499" s="75">
        <v>2.0</v>
      </c>
      <c r="S1499" s="75">
        <v>2.0</v>
      </c>
      <c r="T1499" s="75">
        <v>4.0</v>
      </c>
      <c r="U1499" s="75">
        <v>4.0</v>
      </c>
      <c r="V1499" s="75">
        <v>3.0</v>
      </c>
      <c r="W1499" s="75">
        <v>2.0</v>
      </c>
      <c r="X1499" s="75">
        <v>2.0</v>
      </c>
      <c r="Y1499" s="75">
        <v>2.0</v>
      </c>
      <c r="Z1499" s="75">
        <v>3.0</v>
      </c>
      <c r="AA1499" s="75">
        <v>4.0</v>
      </c>
      <c r="AB1499" s="75">
        <v>2.0</v>
      </c>
      <c r="AC1499" s="75">
        <v>2.0</v>
      </c>
      <c r="AD1499" s="75">
        <v>3.0</v>
      </c>
      <c r="AE1499" s="75">
        <v>4.0</v>
      </c>
      <c r="AF1499" s="75">
        <v>3.0</v>
      </c>
      <c r="AG1499" s="75">
        <v>3.0</v>
      </c>
      <c r="AH1499" s="75">
        <v>3.0</v>
      </c>
      <c r="AI1499" s="75">
        <v>4.0</v>
      </c>
      <c r="AJ1499" s="75">
        <v>3.0</v>
      </c>
      <c r="AK1499" s="75">
        <v>2.0</v>
      </c>
      <c r="AL1499" s="75">
        <v>3.0</v>
      </c>
      <c r="AM1499" s="75">
        <v>4.0</v>
      </c>
      <c r="AN1499" s="75">
        <v>3.0</v>
      </c>
      <c r="AO1499" s="75">
        <v>2.0</v>
      </c>
      <c r="AP1499" s="75">
        <v>4.0</v>
      </c>
      <c r="AQ1499" s="75">
        <v>2.0</v>
      </c>
      <c r="AR1499" s="75">
        <v>1.0</v>
      </c>
      <c r="AS1499" s="75">
        <v>4.0</v>
      </c>
      <c r="AT1499" s="75">
        <v>3.0</v>
      </c>
      <c r="AU1499" s="75">
        <v>2.0</v>
      </c>
      <c r="AV1499" s="75">
        <v>2.0</v>
      </c>
      <c r="AW1499" s="75">
        <v>2.0</v>
      </c>
      <c r="AX1499" s="75">
        <v>1.0</v>
      </c>
      <c r="AY1499" s="75">
        <v>2.0</v>
      </c>
      <c r="AZ1499" s="75">
        <v>2.0</v>
      </c>
      <c r="BA1499" s="75">
        <v>2.0</v>
      </c>
      <c r="BB1499" s="75">
        <v>3.0</v>
      </c>
      <c r="BC1499" s="75">
        <v>3.0</v>
      </c>
      <c r="BD1499" s="75">
        <v>4.0</v>
      </c>
      <c r="BE1499" s="75">
        <v>4.0</v>
      </c>
      <c r="BF1499" s="75">
        <v>3.0</v>
      </c>
      <c r="BG1499" s="75">
        <v>3.0</v>
      </c>
      <c r="BH1499" s="75">
        <v>2.0</v>
      </c>
      <c r="BI1499" s="75">
        <v>2.0</v>
      </c>
      <c r="BJ1499" s="75">
        <v>6.0</v>
      </c>
      <c r="BK1499" s="75">
        <v>2.0</v>
      </c>
      <c r="BL1499" s="75">
        <v>3.0</v>
      </c>
      <c r="BM1499" s="75">
        <v>3.0</v>
      </c>
      <c r="BN1499" s="75">
        <v>5.0</v>
      </c>
      <c r="BO1499" s="75">
        <v>3.0</v>
      </c>
      <c r="BP1499" s="75">
        <v>2.0</v>
      </c>
      <c r="BQ1499" s="75">
        <v>3.0</v>
      </c>
      <c r="BR1499" s="75">
        <v>2.0</v>
      </c>
      <c r="BS1499" s="75">
        <v>3.0</v>
      </c>
      <c r="BT1499" s="75">
        <v>3.0</v>
      </c>
      <c r="BU1499" s="75">
        <v>3.0</v>
      </c>
      <c r="BV1499" s="75">
        <v>4.0</v>
      </c>
      <c r="BW1499" s="75">
        <v>3.0</v>
      </c>
      <c r="BX1499" s="75">
        <v>1.0</v>
      </c>
      <c r="BY1499" s="75">
        <v>3.0</v>
      </c>
      <c r="BZ1499" s="75">
        <v>4.0</v>
      </c>
      <c r="CA1499" s="76">
        <f t="shared" si="32"/>
        <v>215</v>
      </c>
      <c r="CB1499" s="77">
        <f t="shared" si="45"/>
        <v>30</v>
      </c>
      <c r="CC1499" s="77">
        <f t="shared" si="34"/>
        <v>24</v>
      </c>
      <c r="CD1499" s="77">
        <f t="shared" si="35"/>
        <v>20</v>
      </c>
      <c r="CE1499" s="77">
        <f t="shared" si="36"/>
        <v>25</v>
      </c>
      <c r="CF1499" s="77">
        <f t="shared" si="37"/>
        <v>23</v>
      </c>
      <c r="CG1499" s="77">
        <f t="shared" si="38"/>
        <v>16</v>
      </c>
      <c r="CH1499" s="77">
        <f t="shared" si="39"/>
        <v>24</v>
      </c>
      <c r="CI1499" s="77">
        <f t="shared" si="40"/>
        <v>0.6</v>
      </c>
      <c r="CJ1499">
        <f t="shared" si="10"/>
        <v>23</v>
      </c>
      <c r="CK1499" s="77">
        <f t="shared" si="43"/>
        <v>24</v>
      </c>
      <c r="CL1499" s="73"/>
      <c r="CM1499" s="37">
        <f>VLOOKUP(CB1499,'PROMIS 57 T-Score Conversions'!Q$3:R$35,2,TRUE)</f>
        <v>42.3</v>
      </c>
      <c r="CN1499" s="78" t="str">
        <f t="shared" si="20"/>
        <v>Mild</v>
      </c>
      <c r="CO1499" s="37">
        <f>VLOOKUP(CC1499,'PROMIS 57 T-Score Conversions'!A$3:B$35,2,TRUE)</f>
        <v>62.5</v>
      </c>
      <c r="CP1499" s="79" t="str">
        <f t="shared" si="44"/>
        <v>Moderate</v>
      </c>
      <c r="CQ1499" s="37">
        <f>VLOOKUP(CD1499,'PROMIS 57 T-Score Conversions'!E$3:F$35,2,TRUE)</f>
        <v>58.5</v>
      </c>
      <c r="CR1499" s="79" t="str">
        <f t="shared" si="22"/>
        <v>Mild</v>
      </c>
      <c r="CS1499" s="37">
        <f>VLOOKUP(CE1499,'PROMIS 57 T-Score Conversions'!U$3:V$35,2,TRUE)</f>
        <v>58.5</v>
      </c>
      <c r="CT1499" s="79" t="str">
        <f t="shared" si="42"/>
        <v>Mild</v>
      </c>
      <c r="CU1499" s="37">
        <f>VLOOKUP(CF1499,'PROMIS 57 T-Score Conversions'!Y$3:Z$35,2,TRUE)</f>
        <v>53.3</v>
      </c>
      <c r="CV1499" s="79" t="str">
        <f t="shared" si="24"/>
        <v>Normal</v>
      </c>
      <c r="CW1499" s="37">
        <f>vlookup(CG1499,'PROMIS 57 T-Score Conversions'!M$3:N$35,2,TRUE)</f>
        <v>36.9</v>
      </c>
      <c r="CX1499" s="79" t="str">
        <f t="shared" si="25"/>
        <v>Moderate</v>
      </c>
      <c r="CY1499" s="37">
        <f>VLOOKup(CH1499,'PROMIS 57 T-Score Conversions'!I$3:J$35,2,TRUE)</f>
        <v>61.5</v>
      </c>
      <c r="CZ1499" s="79" t="str">
        <f t="shared" si="26"/>
        <v>Moderate</v>
      </c>
      <c r="DA1499" s="37">
        <f>VLOOKUP(CJ1499,'PROMIS 57 T-Score Conversions'!AC$3:AD$35,2,TRUE)</f>
        <v>39.5</v>
      </c>
      <c r="DB1499" s="78" t="str">
        <f t="shared" si="30"/>
        <v>Moderate</v>
      </c>
      <c r="DC1499" s="37">
        <f>VLOOKUP(CK1499,'PROMIS 57 T-Score Conversions'!AG$3:AH$35,2,TRUE)</f>
        <v>43.42</v>
      </c>
      <c r="DD1499" s="79" t="str">
        <f t="shared" si="31"/>
        <v>Normal</v>
      </c>
      <c r="DE1499" s="73"/>
      <c r="DF1499" s="73"/>
      <c r="DG1499" s="73"/>
      <c r="DH1499" s="73"/>
      <c r="DI1499" s="73"/>
      <c r="DJ1499" s="73"/>
      <c r="DK1499" s="73"/>
      <c r="DL1499" s="73"/>
      <c r="DM1499" s="73"/>
      <c r="DN1499" s="73"/>
      <c r="DO1499" s="73"/>
      <c r="DP1499" s="73"/>
      <c r="DQ1499" s="73"/>
      <c r="DR1499" s="73"/>
      <c r="DS1499" s="73"/>
      <c r="DT1499" s="73"/>
    </row>
    <row r="1500">
      <c r="A1500" s="73" t="b">
        <v>0</v>
      </c>
      <c r="B1500" s="73" t="b">
        <v>0</v>
      </c>
      <c r="C1500" s="74">
        <v>44390.40439052084</v>
      </c>
      <c r="D1500" s="75" t="s">
        <v>634</v>
      </c>
      <c r="E1500" s="75">
        <v>2483.0</v>
      </c>
      <c r="F1500" s="75">
        <v>4.0</v>
      </c>
      <c r="G1500" s="75">
        <v>3.0</v>
      </c>
      <c r="H1500" s="75">
        <v>5.0</v>
      </c>
      <c r="I1500" s="75">
        <v>3.0</v>
      </c>
      <c r="J1500" s="75">
        <v>3.0</v>
      </c>
      <c r="K1500" s="75">
        <v>4.0</v>
      </c>
      <c r="L1500" s="75">
        <v>3.0</v>
      </c>
      <c r="M1500" s="75">
        <v>3.0</v>
      </c>
      <c r="N1500" s="75">
        <v>1.0</v>
      </c>
      <c r="O1500" s="75">
        <v>2.0</v>
      </c>
      <c r="P1500" s="75">
        <v>2.0</v>
      </c>
      <c r="Q1500" s="75">
        <v>2.0</v>
      </c>
      <c r="R1500" s="75">
        <v>2.0</v>
      </c>
      <c r="S1500" s="75">
        <v>2.0</v>
      </c>
      <c r="T1500" s="75">
        <v>3.0</v>
      </c>
      <c r="U1500" s="75">
        <v>4.0</v>
      </c>
      <c r="V1500" s="75">
        <v>1.0</v>
      </c>
      <c r="W1500" s="75">
        <v>3.0</v>
      </c>
      <c r="X1500" s="75">
        <v>2.0</v>
      </c>
      <c r="Y1500" s="75">
        <v>1.0</v>
      </c>
      <c r="Z1500" s="75">
        <v>2.0</v>
      </c>
      <c r="AA1500" s="75">
        <v>2.0</v>
      </c>
      <c r="AB1500" s="75">
        <v>2.0</v>
      </c>
      <c r="AC1500" s="75">
        <v>1.0</v>
      </c>
      <c r="AD1500" s="75">
        <v>4.0</v>
      </c>
      <c r="AE1500" s="75">
        <v>3.0</v>
      </c>
      <c r="AF1500" s="75">
        <v>3.0</v>
      </c>
      <c r="AG1500" s="75">
        <v>3.0</v>
      </c>
      <c r="AH1500" s="75">
        <v>4.0</v>
      </c>
      <c r="AI1500" s="75">
        <v>3.0</v>
      </c>
      <c r="AJ1500" s="75">
        <v>3.0</v>
      </c>
      <c r="AK1500" s="75">
        <v>3.0</v>
      </c>
      <c r="AL1500" s="75">
        <v>4.0</v>
      </c>
      <c r="AM1500" s="75">
        <v>4.0</v>
      </c>
      <c r="AN1500" s="75">
        <v>4.0</v>
      </c>
      <c r="AO1500" s="75">
        <v>4.0</v>
      </c>
      <c r="AP1500" s="75">
        <v>5.0</v>
      </c>
      <c r="AQ1500" s="75">
        <v>4.0</v>
      </c>
      <c r="AR1500" s="75">
        <v>2.0</v>
      </c>
      <c r="AS1500" s="75">
        <v>4.0</v>
      </c>
      <c r="AT1500" s="75">
        <v>4.0</v>
      </c>
      <c r="AU1500" s="75">
        <v>3.0</v>
      </c>
      <c r="AV1500" s="75">
        <v>3.0</v>
      </c>
      <c r="AW1500" s="75">
        <v>3.0</v>
      </c>
      <c r="AX1500" s="75">
        <v>2.0</v>
      </c>
      <c r="AY1500" s="75">
        <v>2.0</v>
      </c>
      <c r="AZ1500" s="75">
        <v>3.0</v>
      </c>
      <c r="BA1500" s="75">
        <v>3.0</v>
      </c>
      <c r="BB1500" s="75">
        <v>4.0</v>
      </c>
      <c r="BC1500" s="75">
        <v>4.0</v>
      </c>
      <c r="BD1500" s="75">
        <v>4.0</v>
      </c>
      <c r="BE1500" s="75">
        <v>2.0</v>
      </c>
      <c r="BF1500" s="75">
        <v>3.0</v>
      </c>
      <c r="BG1500" s="75">
        <v>3.0</v>
      </c>
      <c r="BH1500" s="75">
        <v>3.0</v>
      </c>
      <c r="BI1500" s="75">
        <v>3.0</v>
      </c>
      <c r="BJ1500" s="75">
        <v>4.0</v>
      </c>
      <c r="BK1500" s="75">
        <v>2.0</v>
      </c>
      <c r="BL1500" s="75">
        <v>5.0</v>
      </c>
      <c r="BM1500" s="75">
        <v>3.0</v>
      </c>
      <c r="BN1500" s="75">
        <v>4.0</v>
      </c>
      <c r="BO1500" s="75">
        <v>2.0</v>
      </c>
      <c r="BP1500" s="75">
        <v>4.0</v>
      </c>
      <c r="BQ1500" s="75">
        <v>3.0</v>
      </c>
      <c r="BR1500" s="75">
        <v>5.0</v>
      </c>
      <c r="BS1500" s="75">
        <v>3.0</v>
      </c>
      <c r="BT1500" s="75">
        <v>3.0</v>
      </c>
      <c r="BU1500" s="75">
        <v>3.0</v>
      </c>
      <c r="BV1500" s="75">
        <v>3.0</v>
      </c>
      <c r="BW1500" s="75">
        <v>2.0</v>
      </c>
      <c r="BX1500" s="75">
        <v>2.0</v>
      </c>
      <c r="BY1500" s="75">
        <v>2.0</v>
      </c>
      <c r="BZ1500" s="75">
        <v>2.0</v>
      </c>
      <c r="CA1500" s="76">
        <f t="shared" si="32"/>
        <v>218</v>
      </c>
      <c r="CB1500" s="77">
        <f t="shared" si="45"/>
        <v>28</v>
      </c>
      <c r="CC1500" s="77">
        <f t="shared" si="34"/>
        <v>18</v>
      </c>
      <c r="CD1500" s="77">
        <f t="shared" si="35"/>
        <v>14</v>
      </c>
      <c r="CE1500" s="77">
        <f t="shared" si="36"/>
        <v>26</v>
      </c>
      <c r="CF1500" s="77">
        <f t="shared" si="37"/>
        <v>31</v>
      </c>
      <c r="CG1500" s="77">
        <f t="shared" si="38"/>
        <v>23</v>
      </c>
      <c r="CH1500" s="77">
        <f t="shared" si="39"/>
        <v>26</v>
      </c>
      <c r="CI1500" s="77">
        <f t="shared" si="40"/>
        <v>0.4</v>
      </c>
      <c r="CJ1500">
        <f t="shared" si="10"/>
        <v>28</v>
      </c>
      <c r="CK1500" s="77">
        <f t="shared" si="43"/>
        <v>29</v>
      </c>
      <c r="CL1500" s="73"/>
      <c r="CM1500" s="37">
        <f>VLOOKUP(CB1500,'PROMIS 57 T-Score Conversions'!Q$3:R$35,2,TRUE)</f>
        <v>40.8</v>
      </c>
      <c r="CN1500" s="78" t="str">
        <f t="shared" si="20"/>
        <v>Mild</v>
      </c>
      <c r="CO1500" s="37">
        <f>VLOOKUP(CC1500,'PROMIS 57 T-Score Conversions'!A$3:B$35,2,TRUE)</f>
        <v>56.4</v>
      </c>
      <c r="CP1500" s="79" t="str">
        <f t="shared" si="44"/>
        <v>Mild</v>
      </c>
      <c r="CQ1500" s="37">
        <f>VLOOKUP(CD1500,'PROMIS 57 T-Score Conversions'!E$3:F$35,2,TRUE)</f>
        <v>53.2</v>
      </c>
      <c r="CR1500" s="79" t="str">
        <f t="shared" si="22"/>
        <v>Normal</v>
      </c>
      <c r="CS1500" s="37">
        <f>VLOOKUP(CE1500,'PROMIS 57 T-Score Conversions'!U$3:V$35,2,TRUE)</f>
        <v>59.4</v>
      </c>
      <c r="CT1500" s="79" t="str">
        <f t="shared" si="42"/>
        <v>Mild</v>
      </c>
      <c r="CU1500" s="37">
        <f>VLOOKUP(CF1500,'PROMIS 57 T-Score Conversions'!Y$3:Z$35,2,TRUE)</f>
        <v>61.5</v>
      </c>
      <c r="CV1500" s="79" t="str">
        <f t="shared" si="24"/>
        <v>Moderate</v>
      </c>
      <c r="CW1500" s="37">
        <f>vlookup(CG1500,'PROMIS 57 T-Score Conversions'!M$3:N$35,2,TRUE)</f>
        <v>43</v>
      </c>
      <c r="CX1500" s="79" t="str">
        <f t="shared" si="25"/>
        <v>Mild</v>
      </c>
      <c r="CY1500" s="37">
        <f>VLOOKup(CH1500,'PROMIS 57 T-Score Conversions'!I$3:J$35,2,TRUE)</f>
        <v>62.8</v>
      </c>
      <c r="CZ1500" s="79" t="str">
        <f t="shared" si="26"/>
        <v>Moderate</v>
      </c>
      <c r="DA1500" s="37">
        <f>VLOOKUP(CJ1500,'PROMIS 57 T-Score Conversions'!AC$3:AD$35,2,TRUE)</f>
        <v>43.57</v>
      </c>
      <c r="DB1500" s="78" t="str">
        <f t="shared" si="30"/>
        <v>Mild</v>
      </c>
      <c r="DC1500" s="37">
        <f>VLOOKUP(CK1500,'PROMIS 57 T-Score Conversions'!AG$3:AH$35,2,TRUE)</f>
        <v>48.16</v>
      </c>
      <c r="DD1500" s="79" t="str">
        <f t="shared" si="31"/>
        <v>Normal</v>
      </c>
      <c r="DE1500" s="73"/>
      <c r="DF1500" s="73"/>
      <c r="DG1500" s="73"/>
      <c r="DH1500" s="73"/>
      <c r="DI1500" s="73"/>
      <c r="DJ1500" s="73"/>
      <c r="DK1500" s="73"/>
      <c r="DL1500" s="73"/>
      <c r="DM1500" s="73"/>
      <c r="DN1500" s="73"/>
      <c r="DO1500" s="73"/>
      <c r="DP1500" s="73"/>
      <c r="DQ1500" s="73"/>
      <c r="DR1500" s="73"/>
      <c r="DS1500" s="73"/>
      <c r="DT1500" s="73"/>
    </row>
    <row r="1501">
      <c r="A1501" s="73" t="b">
        <v>0</v>
      </c>
      <c r="B1501" s="73" t="b">
        <v>0</v>
      </c>
      <c r="C1501" s="74">
        <v>44390.4595244213</v>
      </c>
      <c r="D1501" s="75" t="s">
        <v>214</v>
      </c>
      <c r="E1501" s="75">
        <v>2652.0</v>
      </c>
      <c r="F1501" s="75">
        <v>5.0</v>
      </c>
      <c r="G1501" s="75">
        <v>5.0</v>
      </c>
      <c r="H1501" s="75">
        <v>5.0</v>
      </c>
      <c r="I1501" s="75">
        <v>5.0</v>
      </c>
      <c r="J1501" s="75">
        <v>3.0</v>
      </c>
      <c r="K1501" s="75">
        <v>5.0</v>
      </c>
      <c r="L1501" s="75">
        <v>5.0</v>
      </c>
      <c r="M1501" s="75">
        <v>5.0</v>
      </c>
      <c r="N1501" s="75">
        <v>2.0</v>
      </c>
      <c r="O1501" s="75">
        <v>2.0</v>
      </c>
      <c r="P1501" s="75">
        <v>2.0</v>
      </c>
      <c r="Q1501" s="75">
        <v>2.0</v>
      </c>
      <c r="R1501" s="75">
        <v>2.0</v>
      </c>
      <c r="S1501" s="75">
        <v>2.0</v>
      </c>
      <c r="T1501" s="75">
        <v>2.0</v>
      </c>
      <c r="U1501" s="75">
        <v>2.0</v>
      </c>
      <c r="V1501" s="75">
        <v>1.0</v>
      </c>
      <c r="W1501" s="75">
        <v>1.0</v>
      </c>
      <c r="X1501" s="75">
        <v>2.0</v>
      </c>
      <c r="Y1501" s="75">
        <v>1.0</v>
      </c>
      <c r="Z1501" s="75">
        <v>1.0</v>
      </c>
      <c r="AA1501" s="75">
        <v>2.0</v>
      </c>
      <c r="AB1501" s="75">
        <v>1.0</v>
      </c>
      <c r="AC1501" s="75">
        <v>1.0</v>
      </c>
      <c r="AD1501" s="75">
        <v>2.0</v>
      </c>
      <c r="AE1501" s="75">
        <v>2.0</v>
      </c>
      <c r="AF1501" s="75">
        <v>2.0</v>
      </c>
      <c r="AG1501" s="75">
        <v>2.0</v>
      </c>
      <c r="AH1501" s="75">
        <v>2.0</v>
      </c>
      <c r="AI1501" s="75">
        <v>1.0</v>
      </c>
      <c r="AJ1501" s="75">
        <v>2.0</v>
      </c>
      <c r="AK1501" s="75">
        <v>1.0</v>
      </c>
      <c r="AL1501" s="75">
        <v>4.0</v>
      </c>
      <c r="AM1501" s="75">
        <v>4.0</v>
      </c>
      <c r="AN1501" s="75">
        <v>3.0</v>
      </c>
      <c r="AO1501" s="75">
        <v>3.0</v>
      </c>
      <c r="AP1501" s="75">
        <v>3.0</v>
      </c>
      <c r="AQ1501" s="75">
        <v>3.0</v>
      </c>
      <c r="AR1501" s="75">
        <v>3.0</v>
      </c>
      <c r="AS1501" s="75">
        <v>4.0</v>
      </c>
      <c r="AT1501" s="75">
        <v>3.0</v>
      </c>
      <c r="AU1501" s="75">
        <v>5.0</v>
      </c>
      <c r="AV1501" s="75">
        <v>5.0</v>
      </c>
      <c r="AW1501" s="75">
        <v>3.0</v>
      </c>
      <c r="AX1501" s="75">
        <v>3.0</v>
      </c>
      <c r="AY1501" s="75">
        <v>3.0</v>
      </c>
      <c r="AZ1501" s="75">
        <v>5.0</v>
      </c>
      <c r="BA1501" s="75">
        <v>5.0</v>
      </c>
      <c r="BB1501" s="75">
        <v>2.0</v>
      </c>
      <c r="BC1501" s="75">
        <v>1.0</v>
      </c>
      <c r="BD1501" s="75">
        <v>2.0</v>
      </c>
      <c r="BE1501" s="75">
        <v>1.0</v>
      </c>
      <c r="BF1501" s="75">
        <v>2.0</v>
      </c>
      <c r="BG1501" s="75">
        <v>2.0</v>
      </c>
      <c r="BH1501" s="75">
        <v>2.0</v>
      </c>
      <c r="BI1501" s="75">
        <v>1.0</v>
      </c>
      <c r="BJ1501" s="75">
        <v>1.0</v>
      </c>
      <c r="BK1501" s="75">
        <v>5.0</v>
      </c>
      <c r="BL1501" s="75">
        <v>5.0</v>
      </c>
      <c r="BM1501" s="75">
        <v>4.0</v>
      </c>
      <c r="BN1501" s="75">
        <v>5.0</v>
      </c>
      <c r="BO1501" s="75">
        <v>5.0</v>
      </c>
      <c r="BP1501" s="75">
        <v>5.0</v>
      </c>
      <c r="BQ1501" s="75">
        <v>5.0</v>
      </c>
      <c r="BR1501" s="75">
        <v>5.0</v>
      </c>
      <c r="BS1501" s="75">
        <v>1.0</v>
      </c>
      <c r="BT1501" s="75">
        <v>1.0</v>
      </c>
      <c r="BU1501" s="75">
        <v>2.0</v>
      </c>
      <c r="BV1501" s="75">
        <v>1.0</v>
      </c>
      <c r="BW1501" s="75">
        <v>2.0</v>
      </c>
      <c r="BX1501" s="75">
        <v>1.0</v>
      </c>
      <c r="BY1501" s="75">
        <v>1.0</v>
      </c>
      <c r="BZ1501" s="75">
        <v>2.0</v>
      </c>
      <c r="CA1501" s="76">
        <f t="shared" si="32"/>
        <v>201</v>
      </c>
      <c r="CB1501" s="77">
        <f t="shared" si="45"/>
        <v>38</v>
      </c>
      <c r="CC1501" s="77">
        <f t="shared" si="34"/>
        <v>16</v>
      </c>
      <c r="CD1501" s="77">
        <f t="shared" ref="CD1501:CD1651" si="46">Sum(O1501:V1501)</f>
        <v>15</v>
      </c>
      <c r="CE1501" s="77">
        <f t="shared" si="36"/>
        <v>14</v>
      </c>
      <c r="CF1501" s="77">
        <f t="shared" si="37"/>
        <v>27</v>
      </c>
      <c r="CG1501" s="77">
        <f t="shared" si="38"/>
        <v>32</v>
      </c>
      <c r="CH1501" s="77">
        <f t="shared" si="39"/>
        <v>13</v>
      </c>
      <c r="CI1501" s="77">
        <f t="shared" si="40"/>
        <v>0.1</v>
      </c>
      <c r="CJ1501">
        <f t="shared" si="10"/>
        <v>39</v>
      </c>
      <c r="CK1501" s="77">
        <f t="shared" si="43"/>
        <v>35</v>
      </c>
      <c r="CL1501" s="73"/>
      <c r="CM1501" s="37">
        <f>VLOOKUP(CB1501,'PROMIS 57 T-Score Conversions'!Q$3:R$35,2,TRUE)</f>
        <v>50.8</v>
      </c>
      <c r="CN1501" s="78" t="str">
        <f t="shared" si="20"/>
        <v>Normal</v>
      </c>
      <c r="CO1501" s="37">
        <f>VLOOKUP(CC1501,'PROMIS 57 T-Score Conversions'!A$3:B$35,2,TRUE)</f>
        <v>54.3</v>
      </c>
      <c r="CP1501" s="79" t="str">
        <f t="shared" si="44"/>
        <v>Normal</v>
      </c>
      <c r="CQ1501" s="37">
        <f>VLOOKUP(CD1501,'PROMIS 57 T-Score Conversions'!E$3:F$35,2,TRUE)</f>
        <v>54.1</v>
      </c>
      <c r="CR1501" s="79" t="str">
        <f t="shared" si="22"/>
        <v>Normal</v>
      </c>
      <c r="CS1501" s="37">
        <f>VLOOKUP(CE1501,'PROMIS 57 T-Score Conversions'!U$3:V$35,2,TRUE)</f>
        <v>46.9</v>
      </c>
      <c r="CT1501" s="79" t="str">
        <f t="shared" si="42"/>
        <v>Normal</v>
      </c>
      <c r="CU1501" s="37">
        <f>VLOOKUP(CF1501,'PROMIS 57 T-Score Conversions'!Y$3:Z$35,2,TRUE)</f>
        <v>57.3</v>
      </c>
      <c r="CV1501" s="79" t="str">
        <f t="shared" si="24"/>
        <v>Mild</v>
      </c>
      <c r="CW1501" s="37">
        <f>vlookup(CG1501,'PROMIS 57 T-Score Conversions'!M$3:N$35,2,TRUE)</f>
        <v>51.7</v>
      </c>
      <c r="CX1501" s="79" t="str">
        <f t="shared" si="25"/>
        <v>Normal</v>
      </c>
      <c r="CY1501" s="37">
        <f>VLOOKup(CH1501,'PROMIS 57 T-Score Conversions'!I$3:J$35,2,TRUE)</f>
        <v>53.2</v>
      </c>
      <c r="CZ1501" s="79" t="str">
        <f t="shared" si="26"/>
        <v>Normal</v>
      </c>
      <c r="DA1501" s="37">
        <f>VLOOKUP(CJ1501,'PROMIS 57 T-Score Conversions'!AC$3:AD$35,2,TRUE)</f>
        <v>58.08</v>
      </c>
      <c r="DB1501" s="78" t="str">
        <f t="shared" si="30"/>
        <v>Normal</v>
      </c>
      <c r="DC1501" s="37">
        <f>VLOOKUP(CK1501,'PROMIS 57 T-Score Conversions'!AG$3:AH$35,2,TRUE)</f>
        <v>54.94</v>
      </c>
      <c r="DD1501" s="79" t="str">
        <f t="shared" si="31"/>
        <v>Normal</v>
      </c>
      <c r="DE1501" s="73"/>
      <c r="DF1501" s="73"/>
      <c r="DG1501" s="73"/>
      <c r="DH1501" s="73"/>
      <c r="DI1501" s="73"/>
      <c r="DJ1501" s="73"/>
      <c r="DK1501" s="73"/>
      <c r="DL1501" s="73"/>
      <c r="DM1501" s="73"/>
      <c r="DN1501" s="73"/>
      <c r="DO1501" s="73"/>
      <c r="DP1501" s="73"/>
      <c r="DQ1501" s="73"/>
      <c r="DR1501" s="73"/>
      <c r="DS1501" s="73"/>
      <c r="DT1501" s="73"/>
    </row>
    <row r="1502">
      <c r="A1502" t="b">
        <v>0</v>
      </c>
      <c r="B1502" t="b">
        <v>0</v>
      </c>
      <c r="C1502" s="20">
        <v>44390.58219616898</v>
      </c>
      <c r="D1502" s="1" t="s">
        <v>715</v>
      </c>
      <c r="E1502" s="1">
        <v>2565.0</v>
      </c>
      <c r="F1502" s="1">
        <v>3.0</v>
      </c>
      <c r="G1502" s="1">
        <v>2.0</v>
      </c>
      <c r="H1502" s="1">
        <v>3.0</v>
      </c>
      <c r="I1502" s="1">
        <v>3.0</v>
      </c>
      <c r="J1502" s="1">
        <v>2.0</v>
      </c>
      <c r="K1502" s="1">
        <v>2.0</v>
      </c>
      <c r="L1502" s="1">
        <v>3.0</v>
      </c>
      <c r="M1502" s="1">
        <v>4.0</v>
      </c>
      <c r="N1502" s="1">
        <v>4.0</v>
      </c>
      <c r="O1502" s="1">
        <v>3.0</v>
      </c>
      <c r="P1502" s="1">
        <v>3.0</v>
      </c>
      <c r="Q1502" s="1">
        <v>3.0</v>
      </c>
      <c r="R1502" s="1">
        <v>4.0</v>
      </c>
      <c r="S1502" s="1">
        <v>3.0</v>
      </c>
      <c r="T1502" s="1">
        <v>3.0</v>
      </c>
      <c r="U1502" s="1">
        <v>4.0</v>
      </c>
      <c r="V1502" s="1">
        <v>2.0</v>
      </c>
      <c r="W1502" s="1">
        <v>3.0</v>
      </c>
      <c r="X1502" s="1">
        <v>4.0</v>
      </c>
      <c r="Y1502" s="1">
        <v>3.0</v>
      </c>
      <c r="Z1502" s="1">
        <v>2.0</v>
      </c>
      <c r="AA1502" s="1">
        <v>4.0</v>
      </c>
      <c r="AB1502" s="1">
        <v>4.0</v>
      </c>
      <c r="AC1502" s="1">
        <v>4.0</v>
      </c>
      <c r="AD1502" s="1">
        <v>4.0</v>
      </c>
      <c r="AE1502" s="1">
        <v>4.0</v>
      </c>
      <c r="AF1502" s="1">
        <v>4.0</v>
      </c>
      <c r="AG1502" s="1">
        <v>4.0</v>
      </c>
      <c r="AH1502" s="1">
        <v>4.0</v>
      </c>
      <c r="AI1502" s="1">
        <v>3.0</v>
      </c>
      <c r="AJ1502" s="1">
        <v>3.0</v>
      </c>
      <c r="AK1502" s="1">
        <v>3.0</v>
      </c>
      <c r="AL1502" s="1">
        <v>4.0</v>
      </c>
      <c r="AM1502" s="1">
        <v>4.0</v>
      </c>
      <c r="AN1502" s="1">
        <v>4.0</v>
      </c>
      <c r="AO1502" s="1">
        <v>4.0</v>
      </c>
      <c r="AP1502" s="1">
        <v>2.0</v>
      </c>
      <c r="AQ1502" s="1">
        <v>5.0</v>
      </c>
      <c r="AR1502" s="1">
        <v>3.0</v>
      </c>
      <c r="AS1502" s="1">
        <v>3.0</v>
      </c>
      <c r="AT1502" s="1">
        <v>4.0</v>
      </c>
      <c r="AU1502" s="1">
        <v>4.0</v>
      </c>
      <c r="AV1502" s="1">
        <v>4.0</v>
      </c>
      <c r="AW1502" s="1">
        <v>4.0</v>
      </c>
      <c r="AX1502" s="1">
        <v>4.0</v>
      </c>
      <c r="AY1502" s="1">
        <v>4.0</v>
      </c>
      <c r="AZ1502" s="1">
        <v>4.0</v>
      </c>
      <c r="BA1502" s="1">
        <v>4.0</v>
      </c>
      <c r="BB1502" s="1">
        <v>3.0</v>
      </c>
      <c r="BC1502" s="1">
        <v>3.0</v>
      </c>
      <c r="BD1502" s="1">
        <v>3.0</v>
      </c>
      <c r="BE1502" s="1">
        <v>3.0</v>
      </c>
      <c r="BF1502" s="1">
        <v>3.0</v>
      </c>
      <c r="BG1502" s="1">
        <v>4.0</v>
      </c>
      <c r="BH1502" s="1">
        <v>4.0</v>
      </c>
      <c r="BI1502" s="1">
        <v>4.0</v>
      </c>
      <c r="BJ1502" s="1">
        <v>6.0</v>
      </c>
      <c r="BK1502" s="1">
        <v>3.0</v>
      </c>
      <c r="BL1502" s="1">
        <v>3.0</v>
      </c>
      <c r="BM1502" s="1">
        <v>3.0</v>
      </c>
      <c r="BN1502" s="1">
        <v>2.0</v>
      </c>
      <c r="BO1502" s="1">
        <v>3.0</v>
      </c>
      <c r="BP1502" s="1">
        <v>2.0</v>
      </c>
      <c r="BQ1502" s="1">
        <v>3.0</v>
      </c>
      <c r="BR1502" s="1">
        <v>3.0</v>
      </c>
      <c r="BS1502" s="1">
        <v>3.0</v>
      </c>
      <c r="BT1502" s="1">
        <v>4.0</v>
      </c>
      <c r="BU1502" s="1">
        <v>3.0</v>
      </c>
      <c r="BV1502" s="1">
        <v>3.0</v>
      </c>
      <c r="BW1502" s="1">
        <v>4.0</v>
      </c>
      <c r="BX1502" s="1">
        <v>3.0</v>
      </c>
      <c r="BY1502" s="1">
        <v>2.0</v>
      </c>
      <c r="BZ1502" s="1">
        <v>3.0</v>
      </c>
      <c r="CA1502" s="76">
        <f t="shared" si="32"/>
        <v>245</v>
      </c>
      <c r="CB1502" s="77">
        <f t="shared" si="45"/>
        <v>22</v>
      </c>
      <c r="CC1502" s="77">
        <f t="shared" si="34"/>
        <v>27</v>
      </c>
      <c r="CD1502" s="77">
        <f t="shared" si="46"/>
        <v>25</v>
      </c>
      <c r="CE1502" s="77">
        <f t="shared" si="36"/>
        <v>29</v>
      </c>
      <c r="CF1502" s="77">
        <f t="shared" si="37"/>
        <v>29</v>
      </c>
      <c r="CG1502" s="77">
        <f t="shared" si="38"/>
        <v>32</v>
      </c>
      <c r="CH1502" s="77">
        <f t="shared" si="39"/>
        <v>27</v>
      </c>
      <c r="CI1502" s="77">
        <f t="shared" si="40"/>
        <v>0.6</v>
      </c>
      <c r="CJ1502">
        <f t="shared" si="10"/>
        <v>22</v>
      </c>
      <c r="CK1502" s="77">
        <f t="shared" si="43"/>
        <v>22</v>
      </c>
      <c r="CL1502" s="73"/>
      <c r="CM1502" s="37">
        <f>VLOOKUP(CB1502,'PROMIS 57 T-Score Conversions'!Q$3:R$35,2,TRUE)</f>
        <v>36.7</v>
      </c>
      <c r="CN1502" s="78" t="str">
        <f t="shared" si="20"/>
        <v>Moderate</v>
      </c>
      <c r="CO1502" s="37">
        <f>VLOOKUP(CC1502,'PROMIS 57 T-Score Conversions'!A$3:B$35,2,TRUE)</f>
        <v>65.6</v>
      </c>
      <c r="CP1502" s="79" t="str">
        <f t="shared" si="44"/>
        <v>Moderate</v>
      </c>
      <c r="CQ1502" s="37">
        <f>VLOOKUP(CD1502,'PROMIS 57 T-Score Conversions'!E$3:F$35,2,TRUE)</f>
        <v>63</v>
      </c>
      <c r="CR1502" s="79" t="str">
        <f t="shared" si="22"/>
        <v>Moderate</v>
      </c>
      <c r="CS1502" s="37">
        <f>VLOOKUP(CE1502,'PROMIS 57 T-Score Conversions'!U$3:V$35,2,TRUE)</f>
        <v>62.3</v>
      </c>
      <c r="CT1502" s="79" t="str">
        <f t="shared" si="42"/>
        <v>Moderate</v>
      </c>
      <c r="CU1502" s="37">
        <f>VLOOKUP(CF1502,'PROMIS 57 T-Score Conversions'!Y$3:Z$35,2,TRUE)</f>
        <v>59.4</v>
      </c>
      <c r="CV1502" s="79" t="str">
        <f t="shared" si="24"/>
        <v>Mild</v>
      </c>
      <c r="CW1502" s="37">
        <f>vlookup(CG1502,'PROMIS 57 T-Score Conversions'!M$3:N$35,2,TRUE)</f>
        <v>51.7</v>
      </c>
      <c r="CX1502" s="79" t="str">
        <f t="shared" si="25"/>
        <v>Normal</v>
      </c>
      <c r="CY1502" s="37">
        <f>VLOOKup(CH1502,'PROMIS 57 T-Score Conversions'!I$3:J$35,2,TRUE)</f>
        <v>63.5</v>
      </c>
      <c r="CZ1502" s="79" t="str">
        <f t="shared" si="26"/>
        <v>Moderate</v>
      </c>
      <c r="DA1502" s="37">
        <f>VLOOKUP(CJ1502,'PROMIS 57 T-Score Conversions'!AC$3:AD$35,2,TRUE)</f>
        <v>38.71</v>
      </c>
      <c r="DB1502" s="78" t="str">
        <f t="shared" si="30"/>
        <v>Moderate</v>
      </c>
      <c r="DC1502" s="37">
        <f>VLOOKUP(CK1502,'PROMIS 57 T-Score Conversions'!AG$3:AH$35,2,TRUE)</f>
        <v>41.61</v>
      </c>
      <c r="DD1502" s="79" t="str">
        <f t="shared" si="31"/>
        <v>Normal</v>
      </c>
    </row>
    <row r="1503">
      <c r="A1503" t="b">
        <v>0</v>
      </c>
      <c r="B1503" t="b">
        <v>0</v>
      </c>
      <c r="C1503" s="20">
        <v>44390.66948423611</v>
      </c>
      <c r="D1503" s="1" t="s">
        <v>493</v>
      </c>
      <c r="E1503" s="1">
        <v>2318.0</v>
      </c>
      <c r="F1503" s="1">
        <v>5.0</v>
      </c>
      <c r="G1503" s="1">
        <v>5.0</v>
      </c>
      <c r="H1503" s="1">
        <v>5.0</v>
      </c>
      <c r="I1503" s="1">
        <v>5.0</v>
      </c>
      <c r="J1503" s="1">
        <v>4.0</v>
      </c>
      <c r="K1503" s="1">
        <v>4.0</v>
      </c>
      <c r="L1503" s="1">
        <v>4.0</v>
      </c>
      <c r="M1503" s="1">
        <v>3.0</v>
      </c>
      <c r="N1503" s="1">
        <v>2.0</v>
      </c>
      <c r="O1503" s="1">
        <v>2.0</v>
      </c>
      <c r="P1503" s="1">
        <v>2.0</v>
      </c>
      <c r="Q1503" s="1">
        <v>2.0</v>
      </c>
      <c r="R1503" s="1">
        <v>2.0</v>
      </c>
      <c r="S1503" s="1">
        <v>1.0</v>
      </c>
      <c r="T1503" s="1">
        <v>2.0</v>
      </c>
      <c r="U1503" s="1">
        <v>2.0</v>
      </c>
      <c r="V1503" s="1">
        <v>1.0</v>
      </c>
      <c r="W1503" s="1">
        <v>1.0</v>
      </c>
      <c r="X1503" s="1">
        <v>1.0</v>
      </c>
      <c r="Y1503" s="1">
        <v>1.0</v>
      </c>
      <c r="Z1503" s="1">
        <v>1.0</v>
      </c>
      <c r="AA1503" s="1">
        <v>1.0</v>
      </c>
      <c r="AB1503" s="1">
        <v>1.0</v>
      </c>
      <c r="AC1503" s="1">
        <v>1.0</v>
      </c>
      <c r="AD1503" s="1">
        <v>2.0</v>
      </c>
      <c r="AE1503" s="1">
        <v>2.0</v>
      </c>
      <c r="AF1503" s="1">
        <v>2.0</v>
      </c>
      <c r="AG1503" s="1">
        <v>2.0</v>
      </c>
      <c r="AH1503" s="1">
        <v>2.0</v>
      </c>
      <c r="AI1503" s="1">
        <v>2.0</v>
      </c>
      <c r="AJ1503" s="1">
        <v>2.0</v>
      </c>
      <c r="AK1503" s="1">
        <v>3.0</v>
      </c>
      <c r="AL1503" s="1">
        <v>2.0</v>
      </c>
      <c r="AM1503" s="1">
        <v>2.0</v>
      </c>
      <c r="AN1503" s="1">
        <v>2.0</v>
      </c>
      <c r="AO1503" s="1">
        <v>1.0</v>
      </c>
      <c r="AP1503" s="1">
        <v>2.0</v>
      </c>
      <c r="AQ1503" s="1">
        <v>1.0</v>
      </c>
      <c r="AR1503" s="1">
        <v>1.0</v>
      </c>
      <c r="AS1503" s="1">
        <v>2.0</v>
      </c>
      <c r="AT1503" s="1">
        <v>5.0</v>
      </c>
      <c r="AU1503" s="1">
        <v>5.0</v>
      </c>
      <c r="AV1503" s="1">
        <v>4.0</v>
      </c>
      <c r="AW1503" s="1">
        <v>5.0</v>
      </c>
      <c r="AX1503" s="1">
        <v>5.0</v>
      </c>
      <c r="AY1503" s="1">
        <v>5.0</v>
      </c>
      <c r="AZ1503" s="1">
        <v>5.0</v>
      </c>
      <c r="BA1503" s="1">
        <v>4.0</v>
      </c>
      <c r="BB1503" s="1">
        <v>2.0</v>
      </c>
      <c r="BC1503" s="1">
        <v>2.0</v>
      </c>
      <c r="BD1503" s="1">
        <v>2.0</v>
      </c>
      <c r="BE1503" s="1">
        <v>2.0</v>
      </c>
      <c r="BF1503" s="1">
        <v>2.0</v>
      </c>
      <c r="BG1503" s="1">
        <v>2.0</v>
      </c>
      <c r="BH1503" s="1">
        <v>2.0</v>
      </c>
      <c r="BI1503" s="1">
        <v>2.0</v>
      </c>
      <c r="BJ1503" s="1">
        <v>3.0</v>
      </c>
      <c r="BK1503" s="1">
        <v>1.0</v>
      </c>
      <c r="BL1503" s="1">
        <v>2.0</v>
      </c>
      <c r="BM1503" s="1">
        <v>2.0</v>
      </c>
      <c r="BN1503" s="1">
        <v>2.0</v>
      </c>
      <c r="BO1503" s="1">
        <v>2.0</v>
      </c>
      <c r="BP1503" s="1">
        <v>2.0</v>
      </c>
      <c r="BQ1503" s="1">
        <v>2.0</v>
      </c>
      <c r="BR1503" s="1">
        <v>2.0</v>
      </c>
      <c r="BS1503" s="1">
        <v>2.0</v>
      </c>
      <c r="BT1503" s="1">
        <v>2.0</v>
      </c>
      <c r="BU1503" s="1">
        <v>2.0</v>
      </c>
      <c r="BV1503" s="1">
        <v>2.0</v>
      </c>
      <c r="BW1503" s="1">
        <v>2.0</v>
      </c>
      <c r="BX1503" s="1">
        <v>2.0</v>
      </c>
      <c r="BY1503" s="1">
        <v>2.0</v>
      </c>
      <c r="BZ1503" s="1">
        <v>2.0</v>
      </c>
      <c r="CA1503" s="76">
        <f t="shared" si="32"/>
        <v>176</v>
      </c>
      <c r="CB1503" s="77">
        <f t="shared" si="45"/>
        <v>35</v>
      </c>
      <c r="CC1503" s="77">
        <f t="shared" si="34"/>
        <v>15</v>
      </c>
      <c r="CD1503" s="77">
        <f t="shared" si="46"/>
        <v>14</v>
      </c>
      <c r="CE1503" s="77">
        <f t="shared" si="36"/>
        <v>17</v>
      </c>
      <c r="CF1503" s="77">
        <f t="shared" si="37"/>
        <v>13</v>
      </c>
      <c r="CG1503" s="77">
        <f t="shared" si="38"/>
        <v>38</v>
      </c>
      <c r="CH1503" s="77">
        <f t="shared" si="39"/>
        <v>16</v>
      </c>
      <c r="CI1503" s="77">
        <f t="shared" si="40"/>
        <v>0.3</v>
      </c>
      <c r="CJ1503">
        <f t="shared" si="10"/>
        <v>15</v>
      </c>
      <c r="CK1503" s="77">
        <f t="shared" si="43"/>
        <v>16</v>
      </c>
      <c r="CL1503" s="73"/>
      <c r="CM1503" s="37">
        <f>VLOOKUP(CB1503,'PROMIS 57 T-Score Conversions'!Q$3:R$35,2,TRUE)</f>
        <v>46.7</v>
      </c>
      <c r="CN1503" s="78" t="str">
        <f t="shared" si="20"/>
        <v>Normal</v>
      </c>
      <c r="CO1503" s="37">
        <f>VLOOKUP(CC1503,'PROMIS 57 T-Score Conversions'!A$3:B$35,2,TRUE)</f>
        <v>53.2</v>
      </c>
      <c r="CP1503" s="79" t="str">
        <f t="shared" si="44"/>
        <v>Normal</v>
      </c>
      <c r="CQ1503" s="37">
        <f>VLOOKUP(CD1503,'PROMIS 57 T-Score Conversions'!E$3:F$35,2,TRUE)</f>
        <v>53.2</v>
      </c>
      <c r="CR1503" s="79" t="str">
        <f t="shared" si="22"/>
        <v>Normal</v>
      </c>
      <c r="CS1503" s="37">
        <f>VLOOKUP(CE1503,'PROMIS 57 T-Score Conversions'!U$3:V$35,2,TRUE)</f>
        <v>50.4</v>
      </c>
      <c r="CT1503" s="79" t="str">
        <f t="shared" si="42"/>
        <v>Normal</v>
      </c>
      <c r="CU1503" s="37">
        <f>VLOOKUP(CF1503,'PROMIS 57 T-Score Conversions'!Y$3:Z$35,2,TRUE)</f>
        <v>41.4</v>
      </c>
      <c r="CV1503" s="79" t="str">
        <f t="shared" si="24"/>
        <v>Normal</v>
      </c>
      <c r="CW1503" s="37">
        <f>vlookup(CG1503,'PROMIS 57 T-Score Conversions'!M$3:N$35,2,TRUE)</f>
        <v>58.2</v>
      </c>
      <c r="CX1503" s="79" t="str">
        <f t="shared" si="25"/>
        <v>Normal</v>
      </c>
      <c r="CY1503" s="37">
        <f>VLOOKup(CH1503,'PROMIS 57 T-Score Conversions'!I$3:J$35,2,TRUE)</f>
        <v>55.8</v>
      </c>
      <c r="CZ1503" s="79" t="str">
        <f t="shared" si="26"/>
        <v>Mild</v>
      </c>
      <c r="DA1503" s="37">
        <f>VLOOKUP(CJ1503,'PROMIS 57 T-Score Conversions'!AC$3:AD$35,2,TRUE)</f>
        <v>33.06</v>
      </c>
      <c r="DB1503" s="78" t="str">
        <f t="shared" si="30"/>
        <v>Moderate</v>
      </c>
      <c r="DC1503" s="37">
        <f>VLOOKUP(CK1503,'PROMIS 57 T-Score Conversions'!AG$3:AH$35,2,TRUE)</f>
        <v>36.07</v>
      </c>
      <c r="DD1503" s="79" t="str">
        <f t="shared" si="31"/>
        <v>Normal</v>
      </c>
    </row>
    <row r="1504">
      <c r="A1504" t="b">
        <v>0</v>
      </c>
      <c r="B1504" t="b">
        <v>0</v>
      </c>
      <c r="C1504" s="20">
        <v>44391.62382467593</v>
      </c>
      <c r="D1504" s="1" t="s">
        <v>439</v>
      </c>
      <c r="E1504" s="1">
        <v>2260.0</v>
      </c>
      <c r="F1504" s="1">
        <v>4.0</v>
      </c>
      <c r="G1504" s="1">
        <v>5.0</v>
      </c>
      <c r="H1504" s="1">
        <v>3.0</v>
      </c>
      <c r="I1504" s="1">
        <v>4.0</v>
      </c>
      <c r="J1504" s="1">
        <v>3.0</v>
      </c>
      <c r="K1504" s="1">
        <v>4.0</v>
      </c>
      <c r="L1504" s="1">
        <v>4.0</v>
      </c>
      <c r="M1504" s="1">
        <v>2.0</v>
      </c>
      <c r="N1504" s="1">
        <v>1.0</v>
      </c>
      <c r="O1504" s="1">
        <v>2.0</v>
      </c>
      <c r="P1504" s="1">
        <v>2.0</v>
      </c>
      <c r="Q1504" s="1">
        <v>3.0</v>
      </c>
      <c r="R1504" s="1">
        <v>3.0</v>
      </c>
      <c r="S1504" s="1">
        <v>3.0</v>
      </c>
      <c r="T1504" s="1">
        <v>3.0</v>
      </c>
      <c r="U1504" s="1">
        <v>4.0</v>
      </c>
      <c r="V1504" s="1">
        <v>1.0</v>
      </c>
      <c r="W1504" s="1">
        <v>1.0</v>
      </c>
      <c r="X1504" s="1">
        <v>1.0</v>
      </c>
      <c r="Y1504" s="1">
        <v>1.0</v>
      </c>
      <c r="Z1504" s="1">
        <v>1.0</v>
      </c>
      <c r="AA1504" s="1">
        <v>2.0</v>
      </c>
      <c r="AB1504" s="1">
        <v>1.0</v>
      </c>
      <c r="AC1504" s="1">
        <v>1.0</v>
      </c>
      <c r="AD1504" s="1">
        <v>3.0</v>
      </c>
      <c r="AE1504" s="1">
        <v>1.0</v>
      </c>
      <c r="AF1504" s="1">
        <v>3.0</v>
      </c>
      <c r="AG1504" s="1">
        <v>3.0</v>
      </c>
      <c r="AH1504" s="1">
        <v>1.0</v>
      </c>
      <c r="AI1504" s="1">
        <v>2.0</v>
      </c>
      <c r="AJ1504" s="1">
        <v>3.0</v>
      </c>
      <c r="AK1504" s="1">
        <v>3.0</v>
      </c>
      <c r="AL1504" s="1">
        <v>4.0</v>
      </c>
      <c r="AM1504" s="1">
        <v>4.0</v>
      </c>
      <c r="AN1504" s="1">
        <v>4.0</v>
      </c>
      <c r="AO1504" s="1">
        <v>4.0</v>
      </c>
      <c r="AP1504" s="1">
        <v>2.0</v>
      </c>
      <c r="AQ1504" s="1">
        <v>2.0</v>
      </c>
      <c r="AR1504" s="1">
        <v>3.0</v>
      </c>
      <c r="AS1504" s="1">
        <v>4.0</v>
      </c>
      <c r="AT1504" s="1">
        <v>3.0</v>
      </c>
      <c r="AU1504" s="1">
        <v>3.0</v>
      </c>
      <c r="AV1504" s="1">
        <v>3.0</v>
      </c>
      <c r="AW1504" s="1">
        <v>3.0</v>
      </c>
      <c r="AX1504" s="1">
        <v>2.0</v>
      </c>
      <c r="AY1504" s="1">
        <v>3.0</v>
      </c>
      <c r="AZ1504" s="1">
        <v>3.0</v>
      </c>
      <c r="BA1504" s="1">
        <v>3.0</v>
      </c>
      <c r="BB1504" s="1">
        <v>2.0</v>
      </c>
      <c r="BC1504" s="1">
        <v>2.0</v>
      </c>
      <c r="BD1504" s="1">
        <v>2.0</v>
      </c>
      <c r="BE1504" s="1">
        <v>2.0</v>
      </c>
      <c r="BF1504" s="1">
        <v>3.0</v>
      </c>
      <c r="BG1504" s="1">
        <v>2.0</v>
      </c>
      <c r="BH1504" s="1">
        <v>2.0</v>
      </c>
      <c r="BI1504" s="1">
        <v>1.0</v>
      </c>
      <c r="BJ1504" s="1">
        <v>4.0</v>
      </c>
      <c r="BK1504" s="1">
        <v>3.0</v>
      </c>
      <c r="BL1504" s="1">
        <v>3.0</v>
      </c>
      <c r="BM1504" s="1">
        <v>3.0</v>
      </c>
      <c r="BN1504" s="1">
        <v>4.0</v>
      </c>
      <c r="BO1504" s="1">
        <v>4.0</v>
      </c>
      <c r="BP1504" s="1">
        <v>3.0</v>
      </c>
      <c r="BQ1504" s="1">
        <v>4.0</v>
      </c>
      <c r="BR1504" s="1">
        <v>3.0</v>
      </c>
      <c r="BS1504" s="1">
        <v>3.0</v>
      </c>
      <c r="BT1504" s="1">
        <v>3.0</v>
      </c>
      <c r="BU1504" s="1">
        <v>2.0</v>
      </c>
      <c r="BV1504" s="1">
        <v>2.0</v>
      </c>
      <c r="BW1504" s="1">
        <v>1.0</v>
      </c>
      <c r="BX1504" s="1">
        <v>2.0</v>
      </c>
      <c r="BY1504" s="1">
        <v>3.0</v>
      </c>
      <c r="BZ1504" s="1">
        <v>3.0</v>
      </c>
      <c r="CA1504" s="76">
        <f t="shared" si="32"/>
        <v>194</v>
      </c>
      <c r="CB1504" s="77">
        <f t="shared" si="45"/>
        <v>29</v>
      </c>
      <c r="CC1504" s="77">
        <f t="shared" si="34"/>
        <v>21</v>
      </c>
      <c r="CD1504" s="77">
        <f t="shared" si="46"/>
        <v>21</v>
      </c>
      <c r="CE1504" s="77">
        <f t="shared" si="36"/>
        <v>19</v>
      </c>
      <c r="CF1504" s="77">
        <f t="shared" si="37"/>
        <v>27</v>
      </c>
      <c r="CG1504" s="77">
        <f t="shared" si="38"/>
        <v>23</v>
      </c>
      <c r="CH1504" s="77">
        <f t="shared" si="39"/>
        <v>16</v>
      </c>
      <c r="CI1504" s="77">
        <f t="shared" si="40"/>
        <v>0.4</v>
      </c>
      <c r="CJ1504">
        <f t="shared" si="10"/>
        <v>27</v>
      </c>
      <c r="CK1504" s="77">
        <f t="shared" si="43"/>
        <v>27</v>
      </c>
      <c r="CL1504" s="73"/>
      <c r="CM1504" s="37">
        <f>VLOOKUP(CB1504,'PROMIS 57 T-Score Conversions'!Q$3:R$35,2,TRUE)</f>
        <v>41.6</v>
      </c>
      <c r="CN1504" s="78" t="str">
        <f t="shared" si="20"/>
        <v>Mild</v>
      </c>
      <c r="CO1504" s="37">
        <f>VLOOKUP(CC1504,'PROMIS 57 T-Score Conversions'!A$3:B$35,2,TRUE)</f>
        <v>59.4</v>
      </c>
      <c r="CP1504" s="79" t="str">
        <f t="shared" si="44"/>
        <v>Mild</v>
      </c>
      <c r="CQ1504" s="37">
        <f>VLOOKUP(CD1504,'PROMIS 57 T-Score Conversions'!E$3:F$35,2,TRUE)</f>
        <v>59.4</v>
      </c>
      <c r="CR1504" s="79" t="str">
        <f t="shared" si="22"/>
        <v>Mild</v>
      </c>
      <c r="CS1504" s="37">
        <f>VLOOKUP(CE1504,'PROMIS 57 T-Score Conversions'!U$3:V$35,2,TRUE)</f>
        <v>52.5</v>
      </c>
      <c r="CT1504" s="79" t="str">
        <f t="shared" si="42"/>
        <v>Normal</v>
      </c>
      <c r="CU1504" s="37">
        <f>VLOOKUP(CF1504,'PROMIS 57 T-Score Conversions'!Y$3:Z$35,2,TRUE)</f>
        <v>57.3</v>
      </c>
      <c r="CV1504" s="79" t="str">
        <f t="shared" si="24"/>
        <v>Mild</v>
      </c>
      <c r="CW1504" s="37">
        <f>vlookup(CG1504,'PROMIS 57 T-Score Conversions'!M$3:N$35,2,TRUE)</f>
        <v>43</v>
      </c>
      <c r="CX1504" s="79" t="str">
        <f t="shared" si="25"/>
        <v>Mild</v>
      </c>
      <c r="CY1504" s="37">
        <f>VLOOKup(CH1504,'PROMIS 57 T-Score Conversions'!I$3:J$35,2,TRUE)</f>
        <v>55.8</v>
      </c>
      <c r="CZ1504" s="79" t="str">
        <f t="shared" si="26"/>
        <v>Mild</v>
      </c>
      <c r="DA1504" s="37">
        <f>VLOOKUP(CJ1504,'PROMIS 57 T-Score Conversions'!AC$3:AD$35,2,TRUE)</f>
        <v>42.72</v>
      </c>
      <c r="DB1504" s="78" t="str">
        <f t="shared" si="30"/>
        <v>Mild</v>
      </c>
      <c r="DC1504" s="37">
        <f>VLOOKUP(CK1504,'PROMIS 57 T-Score Conversions'!AG$3:AH$35,2,TRUE)</f>
        <v>46.21</v>
      </c>
      <c r="DD1504" s="79" t="str">
        <f t="shared" si="31"/>
        <v>Normal</v>
      </c>
    </row>
    <row r="1505">
      <c r="A1505" t="b">
        <v>0</v>
      </c>
      <c r="B1505" t="b">
        <v>0</v>
      </c>
      <c r="C1505" s="20">
        <v>44391.66941138889</v>
      </c>
      <c r="D1505" s="1" t="s">
        <v>752</v>
      </c>
      <c r="E1505" s="1">
        <v>2658.0</v>
      </c>
      <c r="F1505" s="1">
        <v>5.0</v>
      </c>
      <c r="G1505" s="1">
        <v>5.0</v>
      </c>
      <c r="H1505" s="1">
        <v>5.0</v>
      </c>
      <c r="I1505" s="1">
        <v>5.0</v>
      </c>
      <c r="J1505" s="1">
        <v>5.0</v>
      </c>
      <c r="K1505" s="1">
        <v>5.0</v>
      </c>
      <c r="L1505" s="1">
        <v>5.0</v>
      </c>
      <c r="M1505" s="1">
        <v>5.0</v>
      </c>
      <c r="N1505" s="1">
        <v>3.0</v>
      </c>
      <c r="O1505" s="1">
        <v>1.0</v>
      </c>
      <c r="P1505" s="1">
        <v>1.0</v>
      </c>
      <c r="Q1505" s="1">
        <v>2.0</v>
      </c>
      <c r="R1505" s="1">
        <v>1.0</v>
      </c>
      <c r="S1505" s="1">
        <v>1.0</v>
      </c>
      <c r="T1505" s="1">
        <v>1.0</v>
      </c>
      <c r="U1505" s="1">
        <v>1.0</v>
      </c>
      <c r="V1505" s="1">
        <v>1.0</v>
      </c>
      <c r="W1505" s="1">
        <v>3.0</v>
      </c>
      <c r="X1505" s="1">
        <v>2.0</v>
      </c>
      <c r="Y1505" s="1">
        <v>1.0</v>
      </c>
      <c r="Z1505" s="1">
        <v>1.0</v>
      </c>
      <c r="AA1505" s="1">
        <v>2.0</v>
      </c>
      <c r="AB1505" s="1">
        <v>2.0</v>
      </c>
      <c r="AC1505" s="1">
        <v>1.0</v>
      </c>
      <c r="AD1505" s="1">
        <v>3.0</v>
      </c>
      <c r="AE1505" s="1">
        <v>3.0</v>
      </c>
      <c r="AF1505" s="1">
        <v>2.0</v>
      </c>
      <c r="AG1505" s="1">
        <v>3.0</v>
      </c>
      <c r="AH1505" s="1">
        <v>4.0</v>
      </c>
      <c r="AI1505" s="1">
        <v>2.0</v>
      </c>
      <c r="AJ1505" s="1">
        <v>4.0</v>
      </c>
      <c r="AK1505" s="1">
        <v>1.0</v>
      </c>
      <c r="AL1505" s="1">
        <v>2.0</v>
      </c>
      <c r="AM1505" s="1">
        <v>1.0</v>
      </c>
      <c r="AN1505" s="1">
        <v>1.0</v>
      </c>
      <c r="AO1505" s="1">
        <v>1.0</v>
      </c>
      <c r="AP1505" s="1">
        <v>2.0</v>
      </c>
      <c r="AQ1505" s="1">
        <v>1.0</v>
      </c>
      <c r="AR1505" s="1">
        <v>1.0</v>
      </c>
      <c r="AS1505" s="1">
        <v>1.0</v>
      </c>
      <c r="AT1505" s="1">
        <v>5.0</v>
      </c>
      <c r="AU1505" s="1">
        <v>5.0</v>
      </c>
      <c r="AV1505" s="1">
        <v>5.0</v>
      </c>
      <c r="AW1505" s="1">
        <v>5.0</v>
      </c>
      <c r="AX1505" s="1">
        <v>5.0</v>
      </c>
      <c r="AY1505" s="1">
        <v>5.0</v>
      </c>
      <c r="AZ1505" s="1">
        <v>5.0</v>
      </c>
      <c r="BA1505" s="1">
        <v>5.0</v>
      </c>
      <c r="BB1505" s="1">
        <v>1.0</v>
      </c>
      <c r="BC1505" s="1">
        <v>1.0</v>
      </c>
      <c r="BD1505" s="1">
        <v>1.0</v>
      </c>
      <c r="BE1505" s="1">
        <v>1.0</v>
      </c>
      <c r="BF1505" s="1">
        <v>1.0</v>
      </c>
      <c r="BG1505" s="1">
        <v>1.0</v>
      </c>
      <c r="BH1505" s="1">
        <v>1.0</v>
      </c>
      <c r="BI1505" s="1">
        <v>1.0</v>
      </c>
      <c r="BJ1505" s="1">
        <v>0.0</v>
      </c>
      <c r="BK1505" s="1">
        <v>3.0</v>
      </c>
      <c r="BL1505" s="1">
        <v>4.0</v>
      </c>
      <c r="BM1505" s="1">
        <v>2.0</v>
      </c>
      <c r="BN1505" s="1">
        <v>3.0</v>
      </c>
      <c r="BO1505" s="1">
        <v>4.0</v>
      </c>
      <c r="BP1505" s="1">
        <v>2.0</v>
      </c>
      <c r="BQ1505" s="1">
        <v>3.0</v>
      </c>
      <c r="BR1505" s="1">
        <v>4.0</v>
      </c>
      <c r="BS1505" s="1">
        <v>4.0</v>
      </c>
      <c r="BT1505" s="1">
        <v>4.0</v>
      </c>
      <c r="BU1505" s="1">
        <v>2.0</v>
      </c>
      <c r="BV1505" s="1">
        <v>2.0</v>
      </c>
      <c r="BW1505" s="1">
        <v>3.0</v>
      </c>
      <c r="BX1505" s="1">
        <v>3.0</v>
      </c>
      <c r="BY1505" s="1">
        <v>4.0</v>
      </c>
      <c r="BZ1505" s="1">
        <v>3.0</v>
      </c>
      <c r="CA1505" s="76">
        <f t="shared" si="32"/>
        <v>194</v>
      </c>
      <c r="CB1505" s="77">
        <f t="shared" si="45"/>
        <v>40</v>
      </c>
      <c r="CC1505" s="77">
        <f t="shared" si="34"/>
        <v>11</v>
      </c>
      <c r="CD1505" s="77">
        <f t="shared" si="46"/>
        <v>9</v>
      </c>
      <c r="CE1505" s="77">
        <f t="shared" si="36"/>
        <v>22</v>
      </c>
      <c r="CF1505" s="77">
        <f t="shared" si="37"/>
        <v>10</v>
      </c>
      <c r="CG1505" s="77">
        <f t="shared" si="38"/>
        <v>40</v>
      </c>
      <c r="CH1505" s="77">
        <f t="shared" si="39"/>
        <v>8</v>
      </c>
      <c r="CI1505" s="77">
        <f t="shared" si="40"/>
        <v>0</v>
      </c>
      <c r="CJ1505">
        <f t="shared" si="10"/>
        <v>25</v>
      </c>
      <c r="CK1505" s="77">
        <f t="shared" si="43"/>
        <v>26</v>
      </c>
      <c r="CL1505" s="73"/>
      <c r="CM1505" s="37">
        <f>VLOOKUP(CB1505,'PROMIS 57 T-Score Conversions'!Q$3:R$35,2,TRUE)</f>
        <v>60.1</v>
      </c>
      <c r="CN1505" s="78" t="str">
        <f t="shared" si="20"/>
        <v>Normal</v>
      </c>
      <c r="CO1505" s="37">
        <f>VLOOKUP(CC1505,'PROMIS 57 T-Score Conversions'!A$3:B$35,2,TRUE)</f>
        <v>47.8</v>
      </c>
      <c r="CP1505" s="79" t="str">
        <f t="shared" si="44"/>
        <v>Normal</v>
      </c>
      <c r="CQ1505" s="37">
        <f>VLOOKUP(CD1505,'PROMIS 57 T-Score Conversions'!E$3:F$35,2,TRUE)</f>
        <v>44.7</v>
      </c>
      <c r="CR1505" s="79" t="str">
        <f t="shared" si="22"/>
        <v>Normal</v>
      </c>
      <c r="CS1505" s="37">
        <f>VLOOKUP(CE1505,'PROMIS 57 T-Score Conversions'!U$3:V$35,2,TRUE)</f>
        <v>55.6</v>
      </c>
      <c r="CT1505" s="79" t="str">
        <f t="shared" si="42"/>
        <v>Mild</v>
      </c>
      <c r="CU1505" s="37">
        <f>VLOOKUP(CF1505,'PROMIS 57 T-Score Conversions'!Y$3:Z$35,2,TRUE)</f>
        <v>35.9</v>
      </c>
      <c r="CV1505" s="79" t="str">
        <f t="shared" si="24"/>
        <v>Normal</v>
      </c>
      <c r="CW1505" s="37">
        <f>vlookup(CG1505,'PROMIS 57 T-Score Conversions'!M$3:N$35,2,TRUE)</f>
        <v>65.4</v>
      </c>
      <c r="CX1505" s="79" t="str">
        <f t="shared" si="25"/>
        <v>Normal</v>
      </c>
      <c r="CY1505" s="37">
        <f>VLOOKup(CH1505,'PROMIS 57 T-Score Conversions'!I$3:J$35,2,TRUE)</f>
        <v>40.7</v>
      </c>
      <c r="CZ1505" s="79" t="str">
        <f t="shared" si="26"/>
        <v>Normal</v>
      </c>
      <c r="DA1505" s="37">
        <f>VLOOKUP(CJ1505,'PROMIS 57 T-Score Conversions'!AC$3:AD$35,2,TRUE)</f>
        <v>41.09</v>
      </c>
      <c r="DB1505" s="78" t="str">
        <f t="shared" si="30"/>
        <v>Mild</v>
      </c>
      <c r="DC1505" s="37">
        <f>VLOOKUP(CK1505,'PROMIS 57 T-Score Conversions'!AG$3:AH$35,2,TRUE)</f>
        <v>45.27</v>
      </c>
      <c r="DD1505" s="79" t="str">
        <f t="shared" si="31"/>
        <v>Normal</v>
      </c>
    </row>
    <row r="1506">
      <c r="A1506" t="b">
        <v>0</v>
      </c>
      <c r="B1506" t="b">
        <v>0</v>
      </c>
      <c r="C1506" s="20">
        <v>44391.69467707176</v>
      </c>
      <c r="D1506" s="1" t="s">
        <v>753</v>
      </c>
      <c r="E1506" s="1">
        <v>2653.0</v>
      </c>
      <c r="F1506" s="1">
        <v>2.0</v>
      </c>
      <c r="G1506" s="1">
        <v>2.0</v>
      </c>
      <c r="H1506" s="1">
        <v>3.0</v>
      </c>
      <c r="I1506" s="1">
        <v>3.0</v>
      </c>
      <c r="J1506" s="1">
        <v>1.0</v>
      </c>
      <c r="K1506" s="1">
        <v>2.0</v>
      </c>
      <c r="L1506" s="1">
        <v>3.0</v>
      </c>
      <c r="M1506" s="1">
        <v>2.0</v>
      </c>
      <c r="N1506" s="1">
        <v>5.0</v>
      </c>
      <c r="O1506" s="1">
        <v>3.0</v>
      </c>
      <c r="P1506" s="1">
        <v>5.0</v>
      </c>
      <c r="Q1506" s="1">
        <v>4.0</v>
      </c>
      <c r="R1506" s="1">
        <v>3.0</v>
      </c>
      <c r="S1506" s="1">
        <v>4.0</v>
      </c>
      <c r="T1506" s="1">
        <v>4.0</v>
      </c>
      <c r="U1506" s="1">
        <v>4.0</v>
      </c>
      <c r="V1506" s="1">
        <v>2.0</v>
      </c>
      <c r="W1506" s="1">
        <v>3.0</v>
      </c>
      <c r="X1506" s="1">
        <v>5.0</v>
      </c>
      <c r="Y1506" s="1">
        <v>4.0</v>
      </c>
      <c r="Z1506" s="1">
        <v>1.0</v>
      </c>
      <c r="AA1506" s="1">
        <v>5.0</v>
      </c>
      <c r="AB1506" s="1">
        <v>2.0</v>
      </c>
      <c r="AC1506" s="1">
        <v>5.0</v>
      </c>
      <c r="AD1506" s="1">
        <v>5.0</v>
      </c>
      <c r="AE1506" s="1">
        <v>5.0</v>
      </c>
      <c r="AF1506" s="1">
        <v>5.0</v>
      </c>
      <c r="AG1506" s="1">
        <v>5.0</v>
      </c>
      <c r="AH1506" s="1">
        <v>5.0</v>
      </c>
      <c r="AI1506" s="1">
        <v>5.0</v>
      </c>
      <c r="AJ1506" s="1">
        <v>3.0</v>
      </c>
      <c r="AK1506" s="1">
        <v>2.0</v>
      </c>
      <c r="AL1506" s="1">
        <v>2.0</v>
      </c>
      <c r="AM1506" s="1">
        <v>3.0</v>
      </c>
      <c r="AN1506" s="1">
        <v>1.0</v>
      </c>
      <c r="AO1506" s="1">
        <v>1.0</v>
      </c>
      <c r="AP1506" s="1">
        <v>5.0</v>
      </c>
      <c r="AQ1506" s="1">
        <v>1.0</v>
      </c>
      <c r="AR1506" s="1">
        <v>1.0</v>
      </c>
      <c r="AS1506" s="1">
        <v>5.0</v>
      </c>
      <c r="AT1506" s="1">
        <v>2.0</v>
      </c>
      <c r="AU1506" s="1">
        <v>1.0</v>
      </c>
      <c r="AV1506" s="1">
        <v>1.0</v>
      </c>
      <c r="AW1506" s="1">
        <v>1.0</v>
      </c>
      <c r="AX1506" s="1">
        <v>1.0</v>
      </c>
      <c r="AY1506" s="1">
        <v>1.0</v>
      </c>
      <c r="AZ1506" s="1">
        <v>1.0</v>
      </c>
      <c r="BA1506" s="1">
        <v>1.0</v>
      </c>
      <c r="BB1506" s="1">
        <v>4.0</v>
      </c>
      <c r="BC1506" s="1">
        <v>5.0</v>
      </c>
      <c r="BD1506" s="1">
        <v>1.0</v>
      </c>
      <c r="BE1506" s="1">
        <v>4.0</v>
      </c>
      <c r="BF1506" s="1">
        <v>5.0</v>
      </c>
      <c r="BG1506" s="1">
        <v>5.0</v>
      </c>
      <c r="BH1506" s="1">
        <v>5.0</v>
      </c>
      <c r="BI1506" s="1">
        <v>5.0</v>
      </c>
      <c r="BJ1506" s="1">
        <v>7.0</v>
      </c>
      <c r="BK1506" s="1">
        <v>2.0</v>
      </c>
      <c r="BL1506" s="1">
        <v>2.0</v>
      </c>
      <c r="BM1506" s="1">
        <v>2.0</v>
      </c>
      <c r="BN1506" s="1">
        <v>3.0</v>
      </c>
      <c r="BO1506" s="1">
        <v>2.0</v>
      </c>
      <c r="BP1506" s="1">
        <v>2.0</v>
      </c>
      <c r="BQ1506" s="1">
        <v>2.0</v>
      </c>
      <c r="BR1506" s="1">
        <v>2.0</v>
      </c>
      <c r="BS1506" s="1">
        <v>5.0</v>
      </c>
      <c r="BT1506" s="1">
        <v>5.0</v>
      </c>
      <c r="BU1506" s="1">
        <v>5.0</v>
      </c>
      <c r="BV1506" s="1">
        <v>5.0</v>
      </c>
      <c r="BW1506" s="1">
        <v>5.0</v>
      </c>
      <c r="BX1506" s="1">
        <v>2.0</v>
      </c>
      <c r="BY1506" s="1">
        <v>4.0</v>
      </c>
      <c r="BZ1506" s="1">
        <v>5.0</v>
      </c>
      <c r="CA1506" s="76">
        <f t="shared" si="32"/>
        <v>234</v>
      </c>
      <c r="CB1506" s="77">
        <f t="shared" si="45"/>
        <v>18</v>
      </c>
      <c r="CC1506" s="77">
        <f t="shared" si="34"/>
        <v>32</v>
      </c>
      <c r="CD1506" s="77">
        <f t="shared" si="46"/>
        <v>29</v>
      </c>
      <c r="CE1506" s="77">
        <f t="shared" si="36"/>
        <v>35</v>
      </c>
      <c r="CF1506" s="77">
        <f t="shared" si="37"/>
        <v>19</v>
      </c>
      <c r="CG1506" s="77">
        <f t="shared" si="38"/>
        <v>9</v>
      </c>
      <c r="CH1506" s="77">
        <f t="shared" si="39"/>
        <v>34</v>
      </c>
      <c r="CI1506" s="77">
        <f t="shared" si="40"/>
        <v>0.7</v>
      </c>
      <c r="CJ1506">
        <f t="shared" si="10"/>
        <v>17</v>
      </c>
      <c r="CK1506" s="77">
        <f t="shared" si="43"/>
        <v>20</v>
      </c>
      <c r="CL1506" s="73"/>
      <c r="CM1506" s="37">
        <f>VLOOKUP(CB1506,'PROMIS 57 T-Score Conversions'!Q$3:R$35,2,TRUE)</f>
        <v>34</v>
      </c>
      <c r="CN1506" s="78" t="str">
        <f t="shared" si="20"/>
        <v>Moderate</v>
      </c>
      <c r="CO1506" s="37">
        <f>VLOOKUP(CC1506,'PROMIS 57 T-Score Conversions'!A$3:B$35,2,TRUE)</f>
        <v>70.8</v>
      </c>
      <c r="CP1506" s="79" t="str">
        <f t="shared" si="44"/>
        <v>Severe</v>
      </c>
      <c r="CQ1506" s="37">
        <f>VLOOKUP(CD1506,'PROMIS 57 T-Score Conversions'!E$3:F$35,2,TRUE)</f>
        <v>66.8</v>
      </c>
      <c r="CR1506" s="79" t="str">
        <f t="shared" si="22"/>
        <v>Moderate</v>
      </c>
      <c r="CS1506" s="37">
        <f>VLOOKUP(CE1506,'PROMIS 57 T-Score Conversions'!U$3:V$35,2,TRUE)</f>
        <v>68.6</v>
      </c>
      <c r="CT1506" s="79" t="str">
        <f t="shared" si="42"/>
        <v>Moderate</v>
      </c>
      <c r="CU1506" s="37">
        <f>VLOOKUP(CF1506,'PROMIS 57 T-Score Conversions'!Y$3:Z$35,2,TRUE)</f>
        <v>49</v>
      </c>
      <c r="CV1506" s="79" t="str">
        <f t="shared" si="24"/>
        <v>Normal</v>
      </c>
      <c r="CW1506" s="37">
        <f>vlookup(CG1506,'PROMIS 57 T-Score Conversions'!M$3:N$35,2,TRUE)</f>
        <v>29.7</v>
      </c>
      <c r="CX1506" s="79" t="str">
        <f t="shared" si="25"/>
        <v>Severe</v>
      </c>
      <c r="CY1506" s="37">
        <f>VLOOKup(CH1506,'PROMIS 57 T-Score Conversions'!I$3:J$35,2,TRUE)</f>
        <v>68.4</v>
      </c>
      <c r="CZ1506" s="79" t="str">
        <f t="shared" si="26"/>
        <v>Moderate</v>
      </c>
      <c r="DA1506" s="37">
        <f>VLOOKUP(CJ1506,'PROMIS 57 T-Score Conversions'!AC$3:AD$35,2,TRUE)</f>
        <v>34.75</v>
      </c>
      <c r="DB1506" s="78" t="str">
        <f t="shared" si="30"/>
        <v>Moderate</v>
      </c>
      <c r="DC1506" s="37">
        <f>VLOOKUP(CK1506,'PROMIS 57 T-Score Conversions'!AG$3:AH$35,2,TRUE)</f>
        <v>39.81</v>
      </c>
      <c r="DD1506" s="79" t="str">
        <f t="shared" si="31"/>
        <v>Normal</v>
      </c>
    </row>
    <row r="1507">
      <c r="A1507" t="b">
        <v>0</v>
      </c>
      <c r="B1507" t="b">
        <v>0</v>
      </c>
      <c r="C1507" s="20">
        <v>44391.85573401621</v>
      </c>
      <c r="D1507" s="1" t="s">
        <v>616</v>
      </c>
      <c r="E1507" s="1">
        <v>1259.0</v>
      </c>
      <c r="F1507" s="1">
        <v>5.0</v>
      </c>
      <c r="G1507" s="1">
        <v>5.0</v>
      </c>
      <c r="H1507" s="1">
        <v>5.0</v>
      </c>
      <c r="I1507" s="1">
        <v>5.0</v>
      </c>
      <c r="J1507" s="1">
        <v>5.0</v>
      </c>
      <c r="K1507" s="1">
        <v>5.0</v>
      </c>
      <c r="L1507" s="1">
        <v>5.0</v>
      </c>
      <c r="M1507" s="1">
        <v>5.0</v>
      </c>
      <c r="N1507" s="1">
        <v>4.0</v>
      </c>
      <c r="O1507" s="1">
        <v>3.0</v>
      </c>
      <c r="P1507" s="1">
        <v>2.0</v>
      </c>
      <c r="Q1507" s="1">
        <v>4.0</v>
      </c>
      <c r="R1507" s="1">
        <v>4.0</v>
      </c>
      <c r="S1507" s="1">
        <v>3.0</v>
      </c>
      <c r="T1507" s="1">
        <v>5.0</v>
      </c>
      <c r="U1507" s="1">
        <v>5.0</v>
      </c>
      <c r="V1507" s="1">
        <v>4.0</v>
      </c>
      <c r="W1507" s="1">
        <v>3.0</v>
      </c>
      <c r="X1507" s="1">
        <v>4.0</v>
      </c>
      <c r="Y1507" s="1">
        <v>4.0</v>
      </c>
      <c r="Z1507" s="1">
        <v>5.0</v>
      </c>
      <c r="AA1507" s="1">
        <v>4.0</v>
      </c>
      <c r="AB1507" s="1">
        <v>4.0</v>
      </c>
      <c r="AC1507" s="1">
        <v>4.0</v>
      </c>
      <c r="AD1507" s="1">
        <v>3.0</v>
      </c>
      <c r="AE1507" s="1">
        <v>4.0</v>
      </c>
      <c r="AF1507" s="1">
        <v>4.0</v>
      </c>
      <c r="AG1507" s="1">
        <v>4.0</v>
      </c>
      <c r="AH1507" s="1">
        <v>4.0</v>
      </c>
      <c r="AI1507" s="1">
        <v>3.0</v>
      </c>
      <c r="AJ1507" s="1">
        <v>4.0</v>
      </c>
      <c r="AK1507" s="1">
        <v>5.0</v>
      </c>
      <c r="AL1507" s="1">
        <v>5.0</v>
      </c>
      <c r="AM1507" s="1">
        <v>5.0</v>
      </c>
      <c r="AN1507" s="1">
        <v>5.0</v>
      </c>
      <c r="AO1507" s="1">
        <v>5.0</v>
      </c>
      <c r="AP1507" s="1">
        <v>5.0</v>
      </c>
      <c r="AQ1507" s="1">
        <v>5.0</v>
      </c>
      <c r="AR1507" s="1">
        <v>2.0</v>
      </c>
      <c r="AS1507" s="1">
        <v>4.0</v>
      </c>
      <c r="AT1507" s="1">
        <v>1.0</v>
      </c>
      <c r="AU1507" s="1">
        <v>1.0</v>
      </c>
      <c r="AV1507" s="1">
        <v>1.0</v>
      </c>
      <c r="AW1507" s="1">
        <v>1.0</v>
      </c>
      <c r="AX1507" s="1">
        <v>1.0</v>
      </c>
      <c r="AY1507" s="1">
        <v>1.0</v>
      </c>
      <c r="AZ1507" s="1">
        <v>1.0</v>
      </c>
      <c r="BA1507" s="1">
        <v>1.0</v>
      </c>
      <c r="BB1507" s="1">
        <v>1.0</v>
      </c>
      <c r="BC1507" s="1">
        <v>2.0</v>
      </c>
      <c r="BD1507" s="1">
        <v>1.0</v>
      </c>
      <c r="BE1507" s="1">
        <v>1.0</v>
      </c>
      <c r="BF1507" s="1">
        <v>1.0</v>
      </c>
      <c r="BG1507" s="1">
        <v>1.0</v>
      </c>
      <c r="BH1507" s="1">
        <v>1.0</v>
      </c>
      <c r="BI1507" s="1">
        <v>1.0</v>
      </c>
      <c r="BJ1507" s="1">
        <v>3.0</v>
      </c>
      <c r="BK1507" s="1">
        <v>2.0</v>
      </c>
      <c r="BL1507" s="1">
        <v>1.0</v>
      </c>
      <c r="BM1507" s="1">
        <v>1.0</v>
      </c>
      <c r="BN1507" s="1">
        <v>1.0</v>
      </c>
      <c r="BO1507" s="1">
        <v>3.0</v>
      </c>
      <c r="BP1507" s="1">
        <v>3.0</v>
      </c>
      <c r="BQ1507" s="1">
        <v>2.0</v>
      </c>
      <c r="BR1507" s="1">
        <v>2.0</v>
      </c>
      <c r="BS1507" s="1">
        <v>5.0</v>
      </c>
      <c r="BT1507" s="1">
        <v>3.0</v>
      </c>
      <c r="BU1507" s="1">
        <v>4.0</v>
      </c>
      <c r="BV1507" s="1">
        <v>5.0</v>
      </c>
      <c r="BW1507" s="1">
        <v>4.0</v>
      </c>
      <c r="BX1507" s="1">
        <v>3.0</v>
      </c>
      <c r="BY1507" s="1">
        <v>5.0</v>
      </c>
      <c r="BZ1507" s="1">
        <v>3.0</v>
      </c>
      <c r="CA1507" s="76">
        <f t="shared" si="32"/>
        <v>236</v>
      </c>
      <c r="CB1507" s="77">
        <f t="shared" si="45"/>
        <v>40</v>
      </c>
      <c r="CC1507" s="77">
        <f t="shared" si="34"/>
        <v>30</v>
      </c>
      <c r="CD1507" s="77">
        <f t="shared" si="46"/>
        <v>30</v>
      </c>
      <c r="CE1507" s="77">
        <f t="shared" si="36"/>
        <v>31</v>
      </c>
      <c r="CF1507" s="77">
        <f t="shared" si="37"/>
        <v>36</v>
      </c>
      <c r="CG1507" s="77">
        <f t="shared" si="38"/>
        <v>8</v>
      </c>
      <c r="CH1507" s="77">
        <f t="shared" si="39"/>
        <v>9</v>
      </c>
      <c r="CI1507" s="77">
        <f t="shared" si="40"/>
        <v>0.3</v>
      </c>
      <c r="CJ1507">
        <f t="shared" si="10"/>
        <v>15</v>
      </c>
      <c r="CK1507" s="77">
        <f t="shared" si="43"/>
        <v>18</v>
      </c>
      <c r="CL1507" s="73"/>
      <c r="CM1507" s="37">
        <f>VLOOKUP(CB1507,'PROMIS 57 T-Score Conversions'!Q$3:R$35,2,TRUE)</f>
        <v>60.1</v>
      </c>
      <c r="CN1507" s="78" t="str">
        <f t="shared" si="20"/>
        <v>Normal</v>
      </c>
      <c r="CO1507" s="37">
        <f>VLOOKUP(CC1507,'PROMIS 57 T-Score Conversions'!A$3:B$35,2,TRUE)</f>
        <v>68.7</v>
      </c>
      <c r="CP1507" s="79" t="str">
        <f t="shared" si="44"/>
        <v>Moderate</v>
      </c>
      <c r="CQ1507" s="37">
        <f>VLOOKUP(CD1507,'PROMIS 57 T-Score Conversions'!E$3:F$35,2,TRUE)</f>
        <v>67.7</v>
      </c>
      <c r="CR1507" s="79" t="str">
        <f t="shared" si="22"/>
        <v>Moderate</v>
      </c>
      <c r="CS1507" s="37">
        <f>VLOOKUP(CE1507,'PROMIS 57 T-Score Conversions'!U$3:V$35,2,TRUE)</f>
        <v>64.3</v>
      </c>
      <c r="CT1507" s="79" t="str">
        <f t="shared" si="42"/>
        <v>Moderate</v>
      </c>
      <c r="CU1507" s="37">
        <f>VLOOKUP(CF1507,'PROMIS 57 T-Score Conversions'!Y$3:Z$35,2,TRUE)</f>
        <v>67.5</v>
      </c>
      <c r="CV1507" s="79" t="str">
        <f t="shared" si="24"/>
        <v>Moderate</v>
      </c>
      <c r="CW1507" s="37">
        <f>vlookup(CG1507,'PROMIS 57 T-Score Conversions'!M$3:N$35,2,TRUE)</f>
        <v>25.91</v>
      </c>
      <c r="CX1507" s="79" t="str">
        <f t="shared" si="25"/>
        <v>Severe</v>
      </c>
      <c r="CY1507" s="37">
        <f>VLOOKup(CH1507,'PROMIS 57 T-Score Conversions'!I$3:J$35,2,TRUE)</f>
        <v>47.9</v>
      </c>
      <c r="CZ1507" s="79" t="str">
        <f t="shared" si="26"/>
        <v>Normal</v>
      </c>
      <c r="DA1507" s="37">
        <f>VLOOKUP(CJ1507,'PROMIS 57 T-Score Conversions'!AC$3:AD$35,2,TRUE)</f>
        <v>33.06</v>
      </c>
      <c r="DB1507" s="78" t="str">
        <f t="shared" si="30"/>
        <v>Moderate</v>
      </c>
      <c r="DC1507" s="37">
        <f>VLOOKUP(CK1507,'PROMIS 57 T-Score Conversions'!AG$3:AH$35,2,TRUE)</f>
        <v>37.97</v>
      </c>
      <c r="DD1507" s="79" t="str">
        <f t="shared" si="31"/>
        <v>Normal</v>
      </c>
    </row>
    <row r="1508">
      <c r="A1508" t="b">
        <v>0</v>
      </c>
      <c r="B1508" t="b">
        <v>0</v>
      </c>
      <c r="C1508" s="20">
        <v>44393.44736196759</v>
      </c>
      <c r="D1508" s="1" t="s">
        <v>754</v>
      </c>
      <c r="E1508" s="1">
        <v>2666.0</v>
      </c>
      <c r="F1508" s="1">
        <v>5.0</v>
      </c>
      <c r="G1508" s="1">
        <v>5.0</v>
      </c>
      <c r="H1508" s="1">
        <v>5.0</v>
      </c>
      <c r="I1508" s="1">
        <v>5.0</v>
      </c>
      <c r="J1508" s="1">
        <v>2.0</v>
      </c>
      <c r="K1508" s="1">
        <v>5.0</v>
      </c>
      <c r="L1508" s="1">
        <v>5.0</v>
      </c>
      <c r="M1508" s="1">
        <v>5.0</v>
      </c>
      <c r="N1508" s="1">
        <v>5.0</v>
      </c>
      <c r="O1508" s="1">
        <v>3.0</v>
      </c>
      <c r="P1508" s="1">
        <v>3.0</v>
      </c>
      <c r="Q1508" s="1">
        <v>5.0</v>
      </c>
      <c r="R1508" s="1">
        <v>5.0</v>
      </c>
      <c r="S1508" s="1">
        <v>5.0</v>
      </c>
      <c r="T1508" s="1">
        <v>5.0</v>
      </c>
      <c r="U1508" s="1">
        <v>5.0</v>
      </c>
      <c r="V1508" s="1">
        <v>4.0</v>
      </c>
      <c r="W1508" s="1">
        <v>4.0</v>
      </c>
      <c r="X1508" s="1">
        <v>4.0</v>
      </c>
      <c r="Y1508" s="1">
        <v>3.0</v>
      </c>
      <c r="Z1508" s="1">
        <v>3.0</v>
      </c>
      <c r="AA1508" s="1">
        <v>5.0</v>
      </c>
      <c r="AB1508" s="1">
        <v>2.0</v>
      </c>
      <c r="AC1508" s="1">
        <v>2.0</v>
      </c>
      <c r="AD1508" s="1">
        <v>5.0</v>
      </c>
      <c r="AE1508" s="1">
        <v>4.0</v>
      </c>
      <c r="AF1508" s="1">
        <v>3.0</v>
      </c>
      <c r="AG1508" s="1">
        <v>3.0</v>
      </c>
      <c r="AH1508" s="1">
        <v>4.0</v>
      </c>
      <c r="AI1508" s="1">
        <v>3.0</v>
      </c>
      <c r="AJ1508" s="1">
        <v>5.0</v>
      </c>
      <c r="AK1508" s="1">
        <v>4.0</v>
      </c>
      <c r="AL1508" s="1">
        <v>3.0</v>
      </c>
      <c r="AM1508" s="1">
        <v>2.0</v>
      </c>
      <c r="AN1508" s="1">
        <v>3.0</v>
      </c>
      <c r="AO1508" s="1">
        <v>4.0</v>
      </c>
      <c r="AP1508" s="1">
        <v>3.0</v>
      </c>
      <c r="AQ1508" s="1">
        <v>4.0</v>
      </c>
      <c r="AR1508" s="1">
        <v>4.0</v>
      </c>
      <c r="AS1508" s="1">
        <v>2.0</v>
      </c>
      <c r="AT1508" s="1">
        <v>2.0</v>
      </c>
      <c r="AU1508" s="1">
        <v>2.0</v>
      </c>
      <c r="AV1508" s="1">
        <v>1.0</v>
      </c>
      <c r="AW1508" s="1">
        <v>2.0</v>
      </c>
      <c r="AX1508" s="1">
        <v>2.0</v>
      </c>
      <c r="AY1508" s="1">
        <v>2.0</v>
      </c>
      <c r="AZ1508" s="1">
        <v>2.0</v>
      </c>
      <c r="BA1508" s="1">
        <v>1.0</v>
      </c>
      <c r="BB1508" s="1">
        <v>5.0</v>
      </c>
      <c r="BC1508" s="1">
        <v>3.0</v>
      </c>
      <c r="BD1508" s="1">
        <v>4.0</v>
      </c>
      <c r="BE1508" s="1">
        <v>2.0</v>
      </c>
      <c r="BF1508" s="1">
        <v>4.0</v>
      </c>
      <c r="BG1508" s="1">
        <v>4.0</v>
      </c>
      <c r="BH1508" s="1">
        <v>5.0</v>
      </c>
      <c r="BI1508" s="1">
        <v>4.0</v>
      </c>
      <c r="BJ1508" s="1">
        <v>5.0</v>
      </c>
      <c r="BK1508" s="1">
        <v>2.0</v>
      </c>
      <c r="BL1508" s="1">
        <v>2.0</v>
      </c>
      <c r="BM1508" s="1">
        <v>3.0</v>
      </c>
      <c r="BN1508" s="1">
        <v>3.0</v>
      </c>
      <c r="BO1508" s="1">
        <v>4.0</v>
      </c>
      <c r="BP1508" s="1">
        <v>2.0</v>
      </c>
      <c r="BQ1508" s="1">
        <v>2.0</v>
      </c>
      <c r="BR1508" s="1">
        <v>4.0</v>
      </c>
      <c r="BS1508" s="1">
        <v>4.0</v>
      </c>
      <c r="BT1508" s="1">
        <v>4.0</v>
      </c>
      <c r="BU1508" s="1">
        <v>5.0</v>
      </c>
      <c r="BV1508" s="1">
        <v>4.0</v>
      </c>
      <c r="BW1508" s="1">
        <v>4.0</v>
      </c>
      <c r="BX1508" s="1">
        <v>3.0</v>
      </c>
      <c r="BY1508" s="1">
        <v>3.0</v>
      </c>
      <c r="BZ1508" s="1">
        <v>3.0</v>
      </c>
      <c r="CA1508" s="76">
        <f t="shared" si="32"/>
        <v>258</v>
      </c>
      <c r="CB1508" s="77">
        <f t="shared" si="45"/>
        <v>37</v>
      </c>
      <c r="CC1508" s="77">
        <f t="shared" si="34"/>
        <v>36</v>
      </c>
      <c r="CD1508" s="77">
        <f t="shared" si="46"/>
        <v>35</v>
      </c>
      <c r="CE1508" s="77">
        <f t="shared" si="36"/>
        <v>31</v>
      </c>
      <c r="CF1508" s="77">
        <f t="shared" si="37"/>
        <v>25</v>
      </c>
      <c r="CG1508" s="77">
        <f t="shared" si="38"/>
        <v>14</v>
      </c>
      <c r="CH1508" s="77">
        <f t="shared" si="39"/>
        <v>31</v>
      </c>
      <c r="CI1508" s="77">
        <f t="shared" si="40"/>
        <v>0.5</v>
      </c>
      <c r="CJ1508">
        <f t="shared" si="10"/>
        <v>22</v>
      </c>
      <c r="CK1508" s="77">
        <f t="shared" si="43"/>
        <v>24</v>
      </c>
      <c r="CL1508" s="73"/>
      <c r="CM1508" s="37">
        <f>VLOOKUP(CB1508,'PROMIS 57 T-Score Conversions'!Q$3:R$35,2,TRUE)</f>
        <v>49.2</v>
      </c>
      <c r="CN1508" s="78" t="str">
        <f t="shared" si="20"/>
        <v>Normal</v>
      </c>
      <c r="CO1508" s="37">
        <f>VLOOKUP(CC1508,'PROMIS 57 T-Score Conversions'!A$3:B$35,2,TRUE)</f>
        <v>75.4</v>
      </c>
      <c r="CP1508" s="79" t="str">
        <f t="shared" si="44"/>
        <v>Severe</v>
      </c>
      <c r="CQ1508" s="37">
        <f>VLOOKUP(CD1508,'PROMIS 57 T-Score Conversions'!E$3:F$35,2,TRUE)</f>
        <v>72.8</v>
      </c>
      <c r="CR1508" s="79" t="str">
        <f t="shared" si="22"/>
        <v>Severe</v>
      </c>
      <c r="CS1508" s="37">
        <f>VLOOKUP(CE1508,'PROMIS 57 T-Score Conversions'!U$3:V$35,2,TRUE)</f>
        <v>64.3</v>
      </c>
      <c r="CT1508" s="79" t="str">
        <f t="shared" si="42"/>
        <v>Moderate</v>
      </c>
      <c r="CU1508" s="37">
        <f>VLOOKUP(CF1508,'PROMIS 57 T-Score Conversions'!Y$3:Z$35,2,TRUE)</f>
        <v>55.3</v>
      </c>
      <c r="CV1508" s="79" t="str">
        <f t="shared" si="24"/>
        <v>Mild</v>
      </c>
      <c r="CW1508" s="37">
        <f>vlookup(CG1508,'PROMIS 57 T-Score Conversions'!M$3:N$35,2,TRUE)</f>
        <v>35.3</v>
      </c>
      <c r="CX1508" s="79" t="str">
        <f t="shared" si="25"/>
        <v>Moderate</v>
      </c>
      <c r="CY1508" s="37">
        <f>VLOOKup(CH1508,'PROMIS 57 T-Score Conversions'!I$3:J$35,2,TRUE)</f>
        <v>66.2</v>
      </c>
      <c r="CZ1508" s="79" t="str">
        <f t="shared" si="26"/>
        <v>Moderate</v>
      </c>
      <c r="DA1508" s="37">
        <f>VLOOKUP(CJ1508,'PROMIS 57 T-Score Conversions'!AC$3:AD$35,2,TRUE)</f>
        <v>38.71</v>
      </c>
      <c r="DB1508" s="78" t="str">
        <f t="shared" si="30"/>
        <v>Moderate</v>
      </c>
      <c r="DC1508" s="37">
        <f>VLOOKUP(CK1508,'PROMIS 57 T-Score Conversions'!AG$3:AH$35,2,TRUE)</f>
        <v>43.42</v>
      </c>
      <c r="DD1508" s="79" t="str">
        <f t="shared" si="31"/>
        <v>Normal</v>
      </c>
    </row>
    <row r="1509">
      <c r="A1509" t="b">
        <v>0</v>
      </c>
      <c r="B1509" t="b">
        <v>0</v>
      </c>
      <c r="C1509" s="20">
        <v>44393.482503692125</v>
      </c>
      <c r="D1509" s="1" t="s">
        <v>755</v>
      </c>
      <c r="E1509" s="1">
        <v>2664.0</v>
      </c>
      <c r="F1509" s="1">
        <v>2.0</v>
      </c>
      <c r="G1509" s="1">
        <v>5.0</v>
      </c>
      <c r="H1509" s="1">
        <v>5.0</v>
      </c>
      <c r="I1509" s="1">
        <v>2.0</v>
      </c>
      <c r="J1509" s="1">
        <v>1.0</v>
      </c>
      <c r="K1509" s="1">
        <v>2.0</v>
      </c>
      <c r="L1509" s="1">
        <v>2.0</v>
      </c>
      <c r="M1509" s="1">
        <v>1.0</v>
      </c>
      <c r="N1509" s="1">
        <v>3.0</v>
      </c>
      <c r="O1509" s="1">
        <v>3.0</v>
      </c>
      <c r="P1509" s="1">
        <v>3.0</v>
      </c>
      <c r="Q1509" s="1">
        <v>1.0</v>
      </c>
      <c r="R1509" s="1">
        <v>4.0</v>
      </c>
      <c r="S1509" s="1">
        <v>2.0</v>
      </c>
      <c r="T1509" s="1">
        <v>5.0</v>
      </c>
      <c r="U1509" s="1">
        <v>3.0</v>
      </c>
      <c r="V1509" s="1">
        <v>2.0</v>
      </c>
      <c r="W1509" s="1">
        <v>3.0</v>
      </c>
      <c r="X1509" s="1">
        <v>4.0</v>
      </c>
      <c r="Y1509" s="1">
        <v>3.0</v>
      </c>
      <c r="Z1509" s="1">
        <v>1.0</v>
      </c>
      <c r="AA1509" s="1">
        <v>4.0</v>
      </c>
      <c r="AB1509" s="1">
        <v>3.0</v>
      </c>
      <c r="AC1509" s="1">
        <v>2.0</v>
      </c>
      <c r="AD1509" s="1">
        <v>4.0</v>
      </c>
      <c r="AE1509" s="1">
        <v>3.0</v>
      </c>
      <c r="AF1509" s="1">
        <v>4.0</v>
      </c>
      <c r="AG1509" s="1">
        <v>3.0</v>
      </c>
      <c r="AH1509" s="1">
        <v>2.0</v>
      </c>
      <c r="AI1509" s="1">
        <v>4.0</v>
      </c>
      <c r="AJ1509" s="1">
        <v>3.0</v>
      </c>
      <c r="AK1509" s="1">
        <v>2.0</v>
      </c>
      <c r="AL1509" s="1">
        <v>2.0</v>
      </c>
      <c r="AM1509" s="1">
        <v>2.0</v>
      </c>
      <c r="AN1509" s="1">
        <v>3.0</v>
      </c>
      <c r="AO1509" s="1">
        <v>1.0</v>
      </c>
      <c r="AP1509" s="1">
        <v>1.0</v>
      </c>
      <c r="AQ1509" s="1">
        <v>1.0</v>
      </c>
      <c r="AR1509" s="1">
        <v>1.0</v>
      </c>
      <c r="AS1509" s="1">
        <v>3.0</v>
      </c>
      <c r="AT1509" s="1">
        <v>2.0</v>
      </c>
      <c r="AU1509" s="1">
        <v>2.0</v>
      </c>
      <c r="AV1509" s="1">
        <v>1.0</v>
      </c>
      <c r="AW1509" s="1">
        <v>1.0</v>
      </c>
      <c r="AX1509" s="1">
        <v>1.0</v>
      </c>
      <c r="AY1509" s="1">
        <v>1.0</v>
      </c>
      <c r="AZ1509" s="1">
        <v>2.0</v>
      </c>
      <c r="BA1509" s="1">
        <v>2.0</v>
      </c>
      <c r="BB1509" s="1">
        <v>3.0</v>
      </c>
      <c r="BC1509" s="1">
        <v>5.0</v>
      </c>
      <c r="BD1509" s="1">
        <v>4.0</v>
      </c>
      <c r="BE1509" s="1">
        <v>3.0</v>
      </c>
      <c r="BF1509" s="1">
        <v>4.0</v>
      </c>
      <c r="BG1509" s="1">
        <v>4.0</v>
      </c>
      <c r="BH1509" s="1">
        <v>4.0</v>
      </c>
      <c r="BI1509" s="1">
        <v>3.0</v>
      </c>
      <c r="BJ1509" s="1">
        <v>5.0</v>
      </c>
      <c r="BK1509" s="1">
        <v>1.0</v>
      </c>
      <c r="BL1509" s="1">
        <v>2.0</v>
      </c>
      <c r="BM1509" s="1">
        <v>2.0</v>
      </c>
      <c r="BN1509" s="1">
        <v>2.0</v>
      </c>
      <c r="BO1509" s="1">
        <v>2.0</v>
      </c>
      <c r="BP1509" s="1">
        <v>3.0</v>
      </c>
      <c r="BQ1509" s="1">
        <v>2.0</v>
      </c>
      <c r="BR1509" s="1">
        <v>3.0</v>
      </c>
      <c r="BS1509" s="1">
        <v>4.0</v>
      </c>
      <c r="BT1509" s="1">
        <v>4.0</v>
      </c>
      <c r="BU1509" s="1">
        <v>4.0</v>
      </c>
      <c r="BV1509" s="1">
        <v>4.0</v>
      </c>
      <c r="BW1509" s="1">
        <v>3.0</v>
      </c>
      <c r="BX1509" s="1">
        <v>3.0</v>
      </c>
      <c r="BY1509" s="1">
        <v>3.0</v>
      </c>
      <c r="BZ1509" s="1">
        <v>3.0</v>
      </c>
      <c r="CA1509" s="76">
        <f t="shared" si="32"/>
        <v>197</v>
      </c>
      <c r="CB1509" s="77">
        <f t="shared" si="45"/>
        <v>20</v>
      </c>
      <c r="CC1509" s="77">
        <f t="shared" si="34"/>
        <v>24</v>
      </c>
      <c r="CD1509" s="77">
        <f t="shared" si="46"/>
        <v>23</v>
      </c>
      <c r="CE1509" s="77">
        <f t="shared" si="36"/>
        <v>25</v>
      </c>
      <c r="CF1509" s="77">
        <f t="shared" si="37"/>
        <v>14</v>
      </c>
      <c r="CG1509" s="77">
        <f t="shared" si="38"/>
        <v>12</v>
      </c>
      <c r="CH1509" s="77">
        <f t="shared" si="39"/>
        <v>30</v>
      </c>
      <c r="CI1509" s="77">
        <f t="shared" si="40"/>
        <v>0.5</v>
      </c>
      <c r="CJ1509">
        <f t="shared" si="10"/>
        <v>17</v>
      </c>
      <c r="CK1509" s="77">
        <f t="shared" si="43"/>
        <v>20</v>
      </c>
      <c r="CL1509" s="73"/>
      <c r="CM1509" s="37">
        <f>VLOOKUP(CB1509,'PROMIS 57 T-Score Conversions'!Q$3:R$35,2,TRUE)</f>
        <v>35.4</v>
      </c>
      <c r="CN1509" s="78" t="str">
        <f t="shared" si="20"/>
        <v>Moderate</v>
      </c>
      <c r="CO1509" s="37">
        <f>VLOOKUP(CC1509,'PROMIS 57 T-Score Conversions'!A$3:B$35,2,TRUE)</f>
        <v>62.5</v>
      </c>
      <c r="CP1509" s="79" t="str">
        <f t="shared" si="44"/>
        <v>Moderate</v>
      </c>
      <c r="CQ1509" s="37">
        <f>VLOOKUP(CD1509,'PROMIS 57 T-Score Conversions'!E$3:F$35,2,TRUE)</f>
        <v>61.2</v>
      </c>
      <c r="CR1509" s="79" t="str">
        <f t="shared" si="22"/>
        <v>Moderate</v>
      </c>
      <c r="CS1509" s="37">
        <f>VLOOKUP(CE1509,'PROMIS 57 T-Score Conversions'!U$3:V$35,2,TRUE)</f>
        <v>58.5</v>
      </c>
      <c r="CT1509" s="79" t="str">
        <f t="shared" si="42"/>
        <v>Mild</v>
      </c>
      <c r="CU1509" s="37">
        <f>VLOOKUP(CF1509,'PROMIS 57 T-Score Conversions'!Y$3:Z$35,2,TRUE)</f>
        <v>42.9</v>
      </c>
      <c r="CV1509" s="79" t="str">
        <f t="shared" si="24"/>
        <v>Normal</v>
      </c>
      <c r="CW1509" s="37">
        <f>vlookup(CG1509,'PROMIS 57 T-Score Conversions'!M$3:N$35,2,TRUE)</f>
        <v>33.6</v>
      </c>
      <c r="CX1509" s="79" t="str">
        <f t="shared" si="25"/>
        <v>Moderate</v>
      </c>
      <c r="CY1509" s="37">
        <f>VLOOKup(CH1509,'PROMIS 57 T-Score Conversions'!I$3:J$35,2,TRUE)</f>
        <v>65.5</v>
      </c>
      <c r="CZ1509" s="79" t="str">
        <f t="shared" si="26"/>
        <v>Moderate</v>
      </c>
      <c r="DA1509" s="37">
        <f>VLOOKUP(CJ1509,'PROMIS 57 T-Score Conversions'!AC$3:AD$35,2,TRUE)</f>
        <v>34.75</v>
      </c>
      <c r="DB1509" s="78" t="str">
        <f t="shared" si="30"/>
        <v>Moderate</v>
      </c>
      <c r="DC1509" s="37">
        <f>VLOOKUP(CK1509,'PROMIS 57 T-Score Conversions'!AG$3:AH$35,2,TRUE)</f>
        <v>39.81</v>
      </c>
      <c r="DD1509" s="79" t="str">
        <f t="shared" si="31"/>
        <v>Normal</v>
      </c>
    </row>
    <row r="1510">
      <c r="A1510" t="b">
        <v>0</v>
      </c>
      <c r="B1510" t="b">
        <v>0</v>
      </c>
      <c r="C1510" s="20">
        <v>44393.50127949074</v>
      </c>
      <c r="D1510" s="1" t="s">
        <v>756</v>
      </c>
      <c r="E1510" s="1">
        <v>2655.0</v>
      </c>
      <c r="F1510" s="1">
        <v>2.0</v>
      </c>
      <c r="G1510" s="1">
        <v>2.0</v>
      </c>
      <c r="H1510" s="1">
        <v>2.0</v>
      </c>
      <c r="I1510" s="1">
        <v>3.0</v>
      </c>
      <c r="J1510" s="1">
        <v>1.0</v>
      </c>
      <c r="K1510" s="1">
        <v>3.0</v>
      </c>
      <c r="L1510" s="1">
        <v>3.0</v>
      </c>
      <c r="M1510" s="1">
        <v>2.0</v>
      </c>
      <c r="N1510" s="1">
        <v>5.0</v>
      </c>
      <c r="O1510" s="1">
        <v>4.0</v>
      </c>
      <c r="P1510" s="1">
        <v>4.0</v>
      </c>
      <c r="Q1510" s="1">
        <v>5.0</v>
      </c>
      <c r="R1510" s="1">
        <v>3.0</v>
      </c>
      <c r="S1510" s="1">
        <v>3.0</v>
      </c>
      <c r="T1510" s="1">
        <v>3.0</v>
      </c>
      <c r="U1510" s="1">
        <v>5.0</v>
      </c>
      <c r="V1510" s="1">
        <v>5.0</v>
      </c>
      <c r="W1510" s="1">
        <v>5.0</v>
      </c>
      <c r="X1510" s="1">
        <v>5.0</v>
      </c>
      <c r="Y1510" s="1">
        <v>5.0</v>
      </c>
      <c r="Z1510" s="1">
        <v>4.0</v>
      </c>
      <c r="AA1510" s="1">
        <v>5.0</v>
      </c>
      <c r="AB1510" s="1">
        <v>5.0</v>
      </c>
      <c r="AC1510" s="1">
        <v>5.0</v>
      </c>
      <c r="AD1510" s="1">
        <v>5.0</v>
      </c>
      <c r="AE1510" s="1">
        <v>4.0</v>
      </c>
      <c r="AF1510" s="1">
        <v>5.0</v>
      </c>
      <c r="AG1510" s="1">
        <v>5.0</v>
      </c>
      <c r="AH1510" s="1">
        <v>4.0</v>
      </c>
      <c r="AI1510" s="1">
        <v>5.0</v>
      </c>
      <c r="AJ1510" s="1">
        <v>5.0</v>
      </c>
      <c r="AK1510" s="1">
        <v>4.0</v>
      </c>
      <c r="AL1510" s="1">
        <v>3.0</v>
      </c>
      <c r="AM1510" s="1">
        <v>4.0</v>
      </c>
      <c r="AN1510" s="1">
        <v>3.0</v>
      </c>
      <c r="AO1510" s="1">
        <v>3.0</v>
      </c>
      <c r="AP1510" s="1">
        <v>2.0</v>
      </c>
      <c r="AQ1510" s="1">
        <v>2.0</v>
      </c>
      <c r="AR1510" s="1">
        <v>3.0</v>
      </c>
      <c r="AS1510" s="1">
        <v>3.0</v>
      </c>
      <c r="AT1510" s="1">
        <v>1.0</v>
      </c>
      <c r="AU1510" s="1">
        <v>1.0</v>
      </c>
      <c r="AV1510" s="1">
        <v>1.0</v>
      </c>
      <c r="AW1510" s="1">
        <v>2.0</v>
      </c>
      <c r="AX1510" s="1">
        <v>1.0</v>
      </c>
      <c r="AY1510" s="1">
        <v>1.0</v>
      </c>
      <c r="AZ1510" s="1">
        <v>2.0</v>
      </c>
      <c r="BA1510" s="1">
        <v>3.0</v>
      </c>
      <c r="BB1510" s="1">
        <v>5.0</v>
      </c>
      <c r="BC1510" s="1">
        <v>5.0</v>
      </c>
      <c r="BD1510" s="1">
        <v>5.0</v>
      </c>
      <c r="BE1510" s="1">
        <v>5.0</v>
      </c>
      <c r="BF1510" s="1">
        <v>5.0</v>
      </c>
      <c r="BG1510" s="1">
        <v>5.0</v>
      </c>
      <c r="BH1510" s="1">
        <v>5.0</v>
      </c>
      <c r="BI1510" s="1">
        <v>5.0</v>
      </c>
      <c r="BJ1510" s="1">
        <v>9.0</v>
      </c>
      <c r="BK1510" s="1">
        <v>2.0</v>
      </c>
      <c r="BL1510" s="1">
        <v>3.0</v>
      </c>
      <c r="BM1510" s="1">
        <v>3.0</v>
      </c>
      <c r="BN1510" s="1">
        <v>2.0</v>
      </c>
      <c r="BO1510" s="1">
        <v>1.0</v>
      </c>
      <c r="BP1510" s="1">
        <v>2.0</v>
      </c>
      <c r="BQ1510" s="1">
        <v>2.0</v>
      </c>
      <c r="BR1510" s="1">
        <v>2.0</v>
      </c>
      <c r="BS1510" s="1">
        <v>2.0</v>
      </c>
      <c r="BT1510" s="1">
        <v>5.0</v>
      </c>
      <c r="BU1510" s="1">
        <v>5.0</v>
      </c>
      <c r="BV1510" s="1">
        <v>5.0</v>
      </c>
      <c r="BW1510" s="1">
        <v>5.0</v>
      </c>
      <c r="BX1510" s="1">
        <v>4.0</v>
      </c>
      <c r="BY1510" s="1">
        <v>3.0</v>
      </c>
      <c r="BZ1510" s="1">
        <v>4.0</v>
      </c>
      <c r="CA1510" s="76">
        <f t="shared" si="32"/>
        <v>260</v>
      </c>
      <c r="CB1510" s="77">
        <f t="shared" si="45"/>
        <v>18</v>
      </c>
      <c r="CC1510" s="77">
        <f t="shared" si="34"/>
        <v>32</v>
      </c>
      <c r="CD1510" s="77">
        <f t="shared" si="46"/>
        <v>32</v>
      </c>
      <c r="CE1510" s="77">
        <f t="shared" si="36"/>
        <v>37</v>
      </c>
      <c r="CF1510" s="77">
        <f t="shared" si="37"/>
        <v>23</v>
      </c>
      <c r="CG1510" s="77">
        <f t="shared" si="38"/>
        <v>12</v>
      </c>
      <c r="CH1510" s="77">
        <f t="shared" si="39"/>
        <v>40</v>
      </c>
      <c r="CI1510" s="77">
        <f t="shared" si="40"/>
        <v>0.9</v>
      </c>
      <c r="CJ1510">
        <f t="shared" si="10"/>
        <v>17</v>
      </c>
      <c r="CK1510" s="77">
        <f t="shared" si="43"/>
        <v>17</v>
      </c>
      <c r="CL1510" s="73"/>
      <c r="CM1510" s="37">
        <f>VLOOKUP(CB1510,'PROMIS 57 T-Score Conversions'!Q$3:R$35,2,TRUE)</f>
        <v>34</v>
      </c>
      <c r="CN1510" s="78" t="str">
        <f t="shared" si="20"/>
        <v>Moderate</v>
      </c>
      <c r="CO1510" s="37">
        <f>VLOOKUP(CC1510,'PROMIS 57 T-Score Conversions'!A$3:B$35,2,TRUE)</f>
        <v>70.8</v>
      </c>
      <c r="CP1510" s="79" t="str">
        <f t="shared" si="44"/>
        <v>Severe</v>
      </c>
      <c r="CQ1510" s="37">
        <f>VLOOKUP(CD1510,'PROMIS 57 T-Score Conversions'!E$3:F$35,2,TRUE)</f>
        <v>69.7</v>
      </c>
      <c r="CR1510" s="79" t="str">
        <f t="shared" si="22"/>
        <v>Moderate</v>
      </c>
      <c r="CS1510" s="37">
        <f>VLOOKUP(CE1510,'PROMIS 57 T-Score Conversions'!U$3:V$35,2,TRUE)</f>
        <v>71</v>
      </c>
      <c r="CT1510" s="79" t="str">
        <f t="shared" si="42"/>
        <v>Severe</v>
      </c>
      <c r="CU1510" s="37">
        <f>VLOOKUP(CF1510,'PROMIS 57 T-Score Conversions'!Y$3:Z$35,2,TRUE)</f>
        <v>53.3</v>
      </c>
      <c r="CV1510" s="79" t="str">
        <f t="shared" si="24"/>
        <v>Normal</v>
      </c>
      <c r="CW1510" s="37">
        <f>vlookup(CG1510,'PROMIS 57 T-Score Conversions'!M$3:N$35,2,TRUE)</f>
        <v>33.6</v>
      </c>
      <c r="CX1510" s="79" t="str">
        <f t="shared" si="25"/>
        <v>Moderate</v>
      </c>
      <c r="CY1510" s="37">
        <f>VLOOKup(CH1510,'PROMIS 57 T-Score Conversions'!I$3:J$35,2,TRUE)</f>
        <v>77</v>
      </c>
      <c r="CZ1510" s="79" t="str">
        <f t="shared" si="26"/>
        <v>Severe</v>
      </c>
      <c r="DA1510" s="37">
        <f>VLOOKUP(CJ1510,'PROMIS 57 T-Score Conversions'!AC$3:AD$35,2,TRUE)</f>
        <v>34.75</v>
      </c>
      <c r="DB1510" s="78" t="str">
        <f t="shared" si="30"/>
        <v>Moderate</v>
      </c>
      <c r="DC1510" s="37">
        <f>VLOOKUP(CK1510,'PROMIS 57 T-Score Conversions'!AG$3:AH$35,2,TRUE)</f>
        <v>37.04</v>
      </c>
      <c r="DD1510" s="79" t="str">
        <f t="shared" si="31"/>
        <v>Normal</v>
      </c>
    </row>
    <row r="1511">
      <c r="A1511" t="b">
        <v>0</v>
      </c>
      <c r="B1511" t="b">
        <v>0</v>
      </c>
      <c r="C1511" s="20">
        <v>44394.8944212037</v>
      </c>
      <c r="D1511" s="1" t="s">
        <v>488</v>
      </c>
      <c r="E1511" s="1">
        <v>2248.0</v>
      </c>
      <c r="F1511" s="1">
        <v>3.0</v>
      </c>
      <c r="G1511" s="1">
        <v>2.0</v>
      </c>
      <c r="H1511" s="1">
        <v>4.0</v>
      </c>
      <c r="I1511" s="1">
        <v>2.0</v>
      </c>
      <c r="J1511" s="1">
        <v>1.0</v>
      </c>
      <c r="K1511" s="1">
        <v>2.0</v>
      </c>
      <c r="L1511" s="1">
        <v>3.0</v>
      </c>
      <c r="M1511" s="1">
        <v>1.0</v>
      </c>
      <c r="N1511" s="1">
        <v>4.0</v>
      </c>
      <c r="O1511" s="1">
        <v>2.0</v>
      </c>
      <c r="P1511" s="1">
        <v>3.0</v>
      </c>
      <c r="Q1511" s="1">
        <v>4.0</v>
      </c>
      <c r="R1511" s="1">
        <v>4.0</v>
      </c>
      <c r="S1511" s="1">
        <v>4.0</v>
      </c>
      <c r="T1511" s="1">
        <v>4.0</v>
      </c>
      <c r="U1511" s="1">
        <v>4.0</v>
      </c>
      <c r="V1511" s="1">
        <v>2.0</v>
      </c>
      <c r="W1511" s="1">
        <v>3.0</v>
      </c>
      <c r="X1511" s="1">
        <v>3.0</v>
      </c>
      <c r="Y1511" s="1">
        <v>2.0</v>
      </c>
      <c r="Z1511" s="1">
        <v>2.0</v>
      </c>
      <c r="AA1511" s="1">
        <v>3.0</v>
      </c>
      <c r="AB1511" s="1">
        <v>2.0</v>
      </c>
      <c r="AC1511" s="1">
        <v>2.0</v>
      </c>
      <c r="AD1511" s="1">
        <v>4.0</v>
      </c>
      <c r="AE1511" s="1">
        <v>4.0</v>
      </c>
      <c r="AF1511" s="1">
        <v>2.0</v>
      </c>
      <c r="AG1511" s="1">
        <v>4.0</v>
      </c>
      <c r="AH1511" s="1">
        <v>4.0</v>
      </c>
      <c r="AI1511" s="1">
        <v>4.0</v>
      </c>
      <c r="AJ1511" s="1">
        <v>3.0</v>
      </c>
      <c r="AK1511" s="1">
        <v>4.0</v>
      </c>
      <c r="AL1511" s="1">
        <v>4.0</v>
      </c>
      <c r="AM1511" s="1">
        <v>3.0</v>
      </c>
      <c r="AN1511" s="1">
        <v>4.0</v>
      </c>
      <c r="AO1511" s="1">
        <v>5.0</v>
      </c>
      <c r="AP1511" s="1">
        <v>5.0</v>
      </c>
      <c r="AQ1511" s="1">
        <v>2.0</v>
      </c>
      <c r="AR1511" s="1">
        <v>3.0</v>
      </c>
      <c r="AS1511" s="1">
        <v>5.0</v>
      </c>
      <c r="AT1511" s="1">
        <v>2.0</v>
      </c>
      <c r="AU1511" s="1">
        <v>2.0</v>
      </c>
      <c r="AV1511" s="1">
        <v>2.0</v>
      </c>
      <c r="AW1511" s="1">
        <v>2.0</v>
      </c>
      <c r="AX1511" s="1">
        <v>2.0</v>
      </c>
      <c r="AY1511" s="1">
        <v>2.0</v>
      </c>
      <c r="AZ1511" s="1">
        <v>2.0</v>
      </c>
      <c r="BA1511" s="1">
        <v>2.0</v>
      </c>
      <c r="BB1511" s="1">
        <v>5.0</v>
      </c>
      <c r="BC1511" s="1">
        <v>5.0</v>
      </c>
      <c r="BD1511" s="1">
        <v>5.0</v>
      </c>
      <c r="BE1511" s="1">
        <v>5.0</v>
      </c>
      <c r="BF1511" s="1">
        <v>5.0</v>
      </c>
      <c r="BG1511" s="1">
        <v>5.0</v>
      </c>
      <c r="BH1511" s="1">
        <v>5.0</v>
      </c>
      <c r="BI1511" s="1">
        <v>5.0</v>
      </c>
      <c r="BJ1511" s="1">
        <v>8.0</v>
      </c>
      <c r="BK1511" s="1">
        <v>1.0</v>
      </c>
      <c r="BL1511" s="1">
        <v>2.0</v>
      </c>
      <c r="BM1511" s="1">
        <v>1.0</v>
      </c>
      <c r="BN1511" s="1">
        <v>2.0</v>
      </c>
      <c r="BO1511" s="1">
        <v>2.0</v>
      </c>
      <c r="BP1511" s="1">
        <v>1.0</v>
      </c>
      <c r="BQ1511" s="1">
        <v>2.0</v>
      </c>
      <c r="BR1511" s="1">
        <v>2.0</v>
      </c>
      <c r="BS1511" s="1">
        <v>4.0</v>
      </c>
      <c r="BT1511" s="1">
        <v>5.0</v>
      </c>
      <c r="BU1511" s="1">
        <v>5.0</v>
      </c>
      <c r="BV1511" s="1">
        <v>4.0</v>
      </c>
      <c r="BW1511" s="1">
        <v>5.0</v>
      </c>
      <c r="BX1511" s="1">
        <v>4.0</v>
      </c>
      <c r="BY1511" s="1">
        <v>4.0</v>
      </c>
      <c r="BZ1511" s="1">
        <v>5.0</v>
      </c>
      <c r="CA1511" s="76">
        <f t="shared" si="32"/>
        <v>239</v>
      </c>
      <c r="CB1511" s="77">
        <f t="shared" si="45"/>
        <v>18</v>
      </c>
      <c r="CC1511" s="77">
        <f t="shared" si="34"/>
        <v>29</v>
      </c>
      <c r="CD1511" s="77">
        <f t="shared" si="46"/>
        <v>27</v>
      </c>
      <c r="CE1511" s="77">
        <f t="shared" si="36"/>
        <v>29</v>
      </c>
      <c r="CF1511" s="77">
        <f t="shared" si="37"/>
        <v>31</v>
      </c>
      <c r="CG1511" s="77">
        <f t="shared" si="38"/>
        <v>16</v>
      </c>
      <c r="CH1511" s="77">
        <f t="shared" si="39"/>
        <v>40</v>
      </c>
      <c r="CI1511" s="77">
        <f t="shared" si="40"/>
        <v>0.8</v>
      </c>
      <c r="CJ1511">
        <f t="shared" si="10"/>
        <v>13</v>
      </c>
      <c r="CK1511" s="77">
        <f t="shared" si="43"/>
        <v>16</v>
      </c>
      <c r="CL1511" s="73"/>
      <c r="CM1511" s="37">
        <f>VLOOKUP(CB1511,'PROMIS 57 T-Score Conversions'!Q$3:R$35,2,TRUE)</f>
        <v>34</v>
      </c>
      <c r="CN1511" s="78" t="str">
        <f t="shared" si="20"/>
        <v>Moderate</v>
      </c>
      <c r="CO1511" s="37">
        <f>VLOOKUP(CC1511,'PROMIS 57 T-Score Conversions'!A$3:B$35,2,TRUE)</f>
        <v>67.7</v>
      </c>
      <c r="CP1511" s="79" t="str">
        <f t="shared" si="44"/>
        <v>Moderate</v>
      </c>
      <c r="CQ1511" s="37">
        <f>VLOOKUP(CD1511,'PROMIS 57 T-Score Conversions'!E$3:F$35,2,TRUE)</f>
        <v>64.9</v>
      </c>
      <c r="CR1511" s="79" t="str">
        <f t="shared" si="22"/>
        <v>Moderate</v>
      </c>
      <c r="CS1511" s="37">
        <f>VLOOKUP(CE1511,'PROMIS 57 T-Score Conversions'!U$3:V$35,2,TRUE)</f>
        <v>62.3</v>
      </c>
      <c r="CT1511" s="79" t="str">
        <f t="shared" si="42"/>
        <v>Moderate</v>
      </c>
      <c r="CU1511" s="37">
        <f>VLOOKUP(CF1511,'PROMIS 57 T-Score Conversions'!Y$3:Z$35,2,TRUE)</f>
        <v>61.5</v>
      </c>
      <c r="CV1511" s="79" t="str">
        <f t="shared" si="24"/>
        <v>Moderate</v>
      </c>
      <c r="CW1511" s="37">
        <f>vlookup(CG1511,'PROMIS 57 T-Score Conversions'!M$3:N$35,2,TRUE)</f>
        <v>36.9</v>
      </c>
      <c r="CX1511" s="79" t="str">
        <f t="shared" si="25"/>
        <v>Moderate</v>
      </c>
      <c r="CY1511" s="37">
        <f>VLOOKup(CH1511,'PROMIS 57 T-Score Conversions'!I$3:J$35,2,TRUE)</f>
        <v>77</v>
      </c>
      <c r="CZ1511" s="79" t="str">
        <f t="shared" si="26"/>
        <v>Severe</v>
      </c>
      <c r="DA1511" s="37">
        <f>VLOOKUP(CJ1511,'PROMIS 57 T-Score Conversions'!AC$3:AD$35,2,TRUE)</f>
        <v>31.18</v>
      </c>
      <c r="DB1511" s="78" t="str">
        <f t="shared" si="30"/>
        <v>Moderate</v>
      </c>
      <c r="DC1511" s="37">
        <f>VLOOKUP(CK1511,'PROMIS 57 T-Score Conversions'!AG$3:AH$35,2,TRUE)</f>
        <v>36.07</v>
      </c>
      <c r="DD1511" s="79" t="str">
        <f t="shared" si="31"/>
        <v>Normal</v>
      </c>
    </row>
    <row r="1512">
      <c r="A1512" t="b">
        <v>0</v>
      </c>
      <c r="B1512" t="b">
        <v>0</v>
      </c>
      <c r="C1512" s="20">
        <v>44396.399115636574</v>
      </c>
      <c r="D1512" s="1" t="s">
        <v>492</v>
      </c>
      <c r="E1512" s="1">
        <v>2327.0</v>
      </c>
      <c r="F1512" s="1">
        <v>2.0</v>
      </c>
      <c r="G1512" s="1">
        <v>2.0</v>
      </c>
      <c r="H1512" s="1">
        <v>2.0</v>
      </c>
      <c r="I1512" s="1">
        <v>2.0</v>
      </c>
      <c r="J1512" s="1">
        <v>2.0</v>
      </c>
      <c r="K1512" s="1">
        <v>2.0</v>
      </c>
      <c r="L1512" s="1">
        <v>2.0</v>
      </c>
      <c r="M1512" s="1">
        <v>2.0</v>
      </c>
      <c r="N1512" s="1">
        <v>4.0</v>
      </c>
      <c r="O1512" s="1">
        <v>5.0</v>
      </c>
      <c r="P1512" s="1">
        <v>5.0</v>
      </c>
      <c r="Q1512" s="1">
        <v>5.0</v>
      </c>
      <c r="R1512" s="1">
        <v>3.0</v>
      </c>
      <c r="S1512" s="1">
        <v>4.0</v>
      </c>
      <c r="T1512" s="1">
        <v>4.0</v>
      </c>
      <c r="U1512" s="1">
        <v>4.0</v>
      </c>
      <c r="V1512" s="1">
        <v>1.0</v>
      </c>
      <c r="W1512" s="1">
        <v>4.0</v>
      </c>
      <c r="X1512" s="1">
        <v>4.0</v>
      </c>
      <c r="Y1512" s="1">
        <v>4.0</v>
      </c>
      <c r="Z1512" s="1">
        <v>2.0</v>
      </c>
      <c r="AA1512" s="1">
        <v>5.0</v>
      </c>
      <c r="AB1512" s="1">
        <v>4.0</v>
      </c>
      <c r="AC1512" s="1">
        <v>4.0</v>
      </c>
      <c r="AD1512" s="1">
        <v>5.0</v>
      </c>
      <c r="AE1512" s="1">
        <v>5.0</v>
      </c>
      <c r="AF1512" s="1">
        <v>5.0</v>
      </c>
      <c r="AG1512" s="1">
        <v>5.0</v>
      </c>
      <c r="AH1512" s="1">
        <v>5.0</v>
      </c>
      <c r="AI1512" s="1">
        <v>5.0</v>
      </c>
      <c r="AJ1512" s="1">
        <v>5.0</v>
      </c>
      <c r="AK1512" s="1">
        <v>5.0</v>
      </c>
      <c r="AL1512" s="1">
        <v>5.0</v>
      </c>
      <c r="AM1512" s="1">
        <v>5.0</v>
      </c>
      <c r="AN1512" s="1">
        <v>5.0</v>
      </c>
      <c r="AO1512" s="1">
        <v>5.0</v>
      </c>
      <c r="AP1512" s="1">
        <v>5.0</v>
      </c>
      <c r="AQ1512" s="1">
        <v>4.0</v>
      </c>
      <c r="AR1512" s="1">
        <v>4.0</v>
      </c>
      <c r="AS1512" s="1">
        <v>5.0</v>
      </c>
      <c r="AT1512" s="1">
        <v>5.0</v>
      </c>
      <c r="AU1512" s="1">
        <v>5.0</v>
      </c>
      <c r="AV1512" s="1">
        <v>5.0</v>
      </c>
      <c r="AW1512" s="1">
        <v>5.0</v>
      </c>
      <c r="AX1512" s="1">
        <v>5.0</v>
      </c>
      <c r="AY1512" s="1">
        <v>5.0</v>
      </c>
      <c r="AZ1512" s="1">
        <v>5.0</v>
      </c>
      <c r="BA1512" s="1">
        <v>5.0</v>
      </c>
      <c r="BB1512" s="1">
        <v>5.0</v>
      </c>
      <c r="BC1512" s="1">
        <v>5.0</v>
      </c>
      <c r="BD1512" s="1">
        <v>4.0</v>
      </c>
      <c r="BE1512" s="1">
        <v>4.0</v>
      </c>
      <c r="BF1512" s="1">
        <v>5.0</v>
      </c>
      <c r="BG1512" s="1">
        <v>4.0</v>
      </c>
      <c r="BH1512" s="1">
        <v>5.0</v>
      </c>
      <c r="BI1512" s="1">
        <v>5.0</v>
      </c>
      <c r="BJ1512" s="1">
        <v>8.0</v>
      </c>
      <c r="BK1512" s="1">
        <v>1.0</v>
      </c>
      <c r="BL1512" s="1">
        <v>2.0</v>
      </c>
      <c r="BM1512" s="1">
        <v>2.0</v>
      </c>
      <c r="BN1512" s="1">
        <v>2.0</v>
      </c>
      <c r="BO1512" s="1">
        <v>3.0</v>
      </c>
      <c r="BP1512" s="1">
        <v>1.0</v>
      </c>
      <c r="BQ1512" s="1">
        <v>2.0</v>
      </c>
      <c r="BR1512" s="1">
        <v>2.0</v>
      </c>
      <c r="BS1512" s="1">
        <v>5.0</v>
      </c>
      <c r="BT1512" s="1">
        <v>5.0</v>
      </c>
      <c r="BU1512" s="1">
        <v>5.0</v>
      </c>
      <c r="BV1512" s="1">
        <v>5.0</v>
      </c>
      <c r="BW1512" s="1">
        <v>5.0</v>
      </c>
      <c r="BX1512" s="1">
        <v>4.0</v>
      </c>
      <c r="BY1512" s="1">
        <v>5.0</v>
      </c>
      <c r="BZ1512" s="1">
        <v>4.0</v>
      </c>
      <c r="CA1512" s="76">
        <f t="shared" si="32"/>
        <v>294</v>
      </c>
      <c r="CB1512" s="77">
        <f t="shared" si="45"/>
        <v>16</v>
      </c>
      <c r="CC1512" s="77">
        <f t="shared" si="34"/>
        <v>34</v>
      </c>
      <c r="CD1512" s="77">
        <f t="shared" si="46"/>
        <v>31</v>
      </c>
      <c r="CE1512" s="77">
        <f t="shared" si="36"/>
        <v>40</v>
      </c>
      <c r="CF1512" s="77">
        <f t="shared" si="37"/>
        <v>38</v>
      </c>
      <c r="CG1512" s="77">
        <f t="shared" si="38"/>
        <v>40</v>
      </c>
      <c r="CH1512" s="77">
        <f t="shared" si="39"/>
        <v>37</v>
      </c>
      <c r="CI1512" s="77">
        <f t="shared" si="40"/>
        <v>0.8</v>
      </c>
      <c r="CJ1512">
        <f t="shared" si="10"/>
        <v>15</v>
      </c>
      <c r="CK1512" s="77">
        <f t="shared" si="43"/>
        <v>19</v>
      </c>
      <c r="CL1512" s="73"/>
      <c r="CM1512" s="37">
        <f>VLOOKUP(CB1512,'PROMIS 57 T-Score Conversions'!Q$3:R$35,2,TRUE)</f>
        <v>32.5</v>
      </c>
      <c r="CN1512" s="78" t="str">
        <f t="shared" si="20"/>
        <v>Moderate</v>
      </c>
      <c r="CO1512" s="37">
        <f>VLOOKUP(CC1512,'PROMIS 57 T-Score Conversions'!A$3:B$35,2,TRUE)</f>
        <v>73</v>
      </c>
      <c r="CP1512" s="79" t="str">
        <f t="shared" si="44"/>
        <v>Severe</v>
      </c>
      <c r="CQ1512" s="37">
        <f>VLOOKUP(CD1512,'PROMIS 57 T-Score Conversions'!E$3:F$35,2,TRUE)</f>
        <v>68.7</v>
      </c>
      <c r="CR1512" s="79" t="str">
        <f t="shared" si="22"/>
        <v>Moderate</v>
      </c>
      <c r="CS1512" s="37">
        <f>VLOOKUP(CE1512,'PROMIS 57 T-Score Conversions'!U$3:V$35,2,TRUE)</f>
        <v>77.8</v>
      </c>
      <c r="CT1512" s="79" t="str">
        <f t="shared" si="42"/>
        <v>Severe</v>
      </c>
      <c r="CU1512" s="37">
        <f>VLOOKUP(CF1512,'PROMIS 57 T-Score Conversions'!Y$3:Z$35,2,TRUE)</f>
        <v>70.8</v>
      </c>
      <c r="CV1512" s="79" t="str">
        <f t="shared" si="24"/>
        <v>Severe</v>
      </c>
      <c r="CW1512" s="37">
        <f>vlookup(CG1512,'PROMIS 57 T-Score Conversions'!M$3:N$35,2,TRUE)</f>
        <v>65.4</v>
      </c>
      <c r="CX1512" s="79" t="str">
        <f t="shared" si="25"/>
        <v>Normal</v>
      </c>
      <c r="CY1512" s="37">
        <f>VLOOKup(CH1512,'PROMIS 57 T-Score Conversions'!I$3:J$35,2,TRUE)</f>
        <v>71</v>
      </c>
      <c r="CZ1512" s="79" t="str">
        <f t="shared" si="26"/>
        <v>Severe</v>
      </c>
      <c r="DA1512" s="37">
        <f>VLOOKUP(CJ1512,'PROMIS 57 T-Score Conversions'!AC$3:AD$35,2,TRUE)</f>
        <v>33.06</v>
      </c>
      <c r="DB1512" s="78" t="str">
        <f t="shared" si="30"/>
        <v>Moderate</v>
      </c>
      <c r="DC1512" s="37">
        <f>VLOOKUP(CK1512,'PROMIS 57 T-Score Conversions'!AG$3:AH$35,2,TRUE)</f>
        <v>38.9</v>
      </c>
      <c r="DD1512" s="79" t="str">
        <f t="shared" si="31"/>
        <v>Normal</v>
      </c>
    </row>
    <row r="1513">
      <c r="A1513" t="b">
        <v>0</v>
      </c>
      <c r="B1513" t="b">
        <v>0</v>
      </c>
      <c r="C1513" s="20">
        <v>44396.46525296297</v>
      </c>
      <c r="D1513" s="1" t="s">
        <v>624</v>
      </c>
      <c r="E1513" s="1">
        <v>2463.0</v>
      </c>
      <c r="F1513" s="1">
        <v>4.0</v>
      </c>
      <c r="G1513" s="1">
        <v>2.0</v>
      </c>
      <c r="H1513" s="1">
        <v>4.0</v>
      </c>
      <c r="I1513" s="1">
        <v>3.0</v>
      </c>
      <c r="J1513" s="1">
        <v>3.0</v>
      </c>
      <c r="K1513" s="1">
        <v>3.0</v>
      </c>
      <c r="L1513" s="1">
        <v>3.0</v>
      </c>
      <c r="M1513" s="1">
        <v>2.0</v>
      </c>
      <c r="N1513" s="1">
        <v>4.0</v>
      </c>
      <c r="O1513" s="1">
        <v>3.0</v>
      </c>
      <c r="P1513" s="1">
        <v>3.0</v>
      </c>
      <c r="Q1513" s="1">
        <v>4.0</v>
      </c>
      <c r="R1513" s="1">
        <v>3.0</v>
      </c>
      <c r="S1513" s="1">
        <v>3.0</v>
      </c>
      <c r="T1513" s="1">
        <v>3.0</v>
      </c>
      <c r="U1513" s="1">
        <v>3.0</v>
      </c>
      <c r="V1513" s="1">
        <v>2.0</v>
      </c>
      <c r="W1513" s="1">
        <v>2.0</v>
      </c>
      <c r="X1513" s="1">
        <v>2.0</v>
      </c>
      <c r="Y1513" s="1">
        <v>2.0</v>
      </c>
      <c r="Z1513" s="1">
        <v>2.0</v>
      </c>
      <c r="AA1513" s="1">
        <v>3.0</v>
      </c>
      <c r="AB1513" s="1">
        <v>2.0</v>
      </c>
      <c r="AC1513" s="1">
        <v>2.0</v>
      </c>
      <c r="AD1513" s="1">
        <v>4.0</v>
      </c>
      <c r="AE1513" s="1">
        <v>3.0</v>
      </c>
      <c r="AF1513" s="1">
        <v>4.0</v>
      </c>
      <c r="AG1513" s="1">
        <v>4.0</v>
      </c>
      <c r="AH1513" s="1">
        <v>3.0</v>
      </c>
      <c r="AI1513" s="1">
        <v>3.0</v>
      </c>
      <c r="AJ1513" s="1">
        <v>4.0</v>
      </c>
      <c r="AK1513" s="1">
        <v>2.0</v>
      </c>
      <c r="AL1513" s="1">
        <v>3.0</v>
      </c>
      <c r="AM1513" s="1">
        <v>4.0</v>
      </c>
      <c r="AN1513" s="1">
        <v>4.0</v>
      </c>
      <c r="AO1513" s="1">
        <v>4.0</v>
      </c>
      <c r="AP1513" s="1">
        <v>4.0</v>
      </c>
      <c r="AQ1513" s="1">
        <v>3.0</v>
      </c>
      <c r="AR1513" s="1">
        <v>2.0</v>
      </c>
      <c r="AS1513" s="1">
        <v>3.0</v>
      </c>
      <c r="AT1513" s="1">
        <v>3.0</v>
      </c>
      <c r="AU1513" s="1">
        <v>3.0</v>
      </c>
      <c r="AV1513" s="1">
        <v>3.0</v>
      </c>
      <c r="AW1513" s="1">
        <v>3.0</v>
      </c>
      <c r="AX1513" s="1">
        <v>2.0</v>
      </c>
      <c r="AY1513" s="1">
        <v>2.0</v>
      </c>
      <c r="AZ1513" s="1">
        <v>2.0</v>
      </c>
      <c r="BA1513" s="1">
        <v>2.0</v>
      </c>
      <c r="BB1513" s="1">
        <v>2.0</v>
      </c>
      <c r="BC1513" s="1">
        <v>3.0</v>
      </c>
      <c r="BD1513" s="1">
        <v>3.0</v>
      </c>
      <c r="BE1513" s="1">
        <v>2.0</v>
      </c>
      <c r="BF1513" s="1">
        <v>4.0</v>
      </c>
      <c r="BG1513" s="1">
        <v>4.0</v>
      </c>
      <c r="BH1513" s="1">
        <v>5.0</v>
      </c>
      <c r="BI1513" s="1">
        <v>4.0</v>
      </c>
      <c r="BJ1513" s="1">
        <v>6.0</v>
      </c>
      <c r="BK1513" s="1">
        <v>3.0</v>
      </c>
      <c r="BL1513" s="1">
        <v>3.0</v>
      </c>
      <c r="BM1513" s="1">
        <v>3.0</v>
      </c>
      <c r="BN1513" s="1">
        <v>3.0</v>
      </c>
      <c r="BO1513" s="1">
        <v>3.0</v>
      </c>
      <c r="BP1513" s="1">
        <v>3.0</v>
      </c>
      <c r="BQ1513" s="1">
        <v>3.0</v>
      </c>
      <c r="BR1513" s="1">
        <v>2.0</v>
      </c>
      <c r="BS1513" s="1">
        <v>5.0</v>
      </c>
      <c r="BT1513" s="1">
        <v>4.0</v>
      </c>
      <c r="BU1513" s="1">
        <v>4.0</v>
      </c>
      <c r="BV1513" s="1">
        <v>3.0</v>
      </c>
      <c r="BW1513" s="1">
        <v>3.0</v>
      </c>
      <c r="BX1513" s="1">
        <v>3.0</v>
      </c>
      <c r="BY1513" s="1">
        <v>3.0</v>
      </c>
      <c r="BZ1513" s="1">
        <v>3.0</v>
      </c>
      <c r="CA1513" s="76">
        <f t="shared" si="32"/>
        <v>225</v>
      </c>
      <c r="CB1513" s="77">
        <f t="shared" si="45"/>
        <v>24</v>
      </c>
      <c r="CC1513" s="77">
        <f t="shared" si="34"/>
        <v>26</v>
      </c>
      <c r="CD1513" s="77">
        <f t="shared" si="46"/>
        <v>24</v>
      </c>
      <c r="CE1513" s="77">
        <f t="shared" si="36"/>
        <v>27</v>
      </c>
      <c r="CF1513" s="77">
        <f t="shared" si="37"/>
        <v>27</v>
      </c>
      <c r="CG1513" s="77">
        <f t="shared" si="38"/>
        <v>20</v>
      </c>
      <c r="CH1513" s="77">
        <f t="shared" si="39"/>
        <v>27</v>
      </c>
      <c r="CI1513" s="77">
        <f t="shared" si="40"/>
        <v>0.6</v>
      </c>
      <c r="CJ1513">
        <f t="shared" si="10"/>
        <v>23</v>
      </c>
      <c r="CK1513" s="77">
        <f t="shared" si="43"/>
        <v>25</v>
      </c>
      <c r="CL1513" s="73"/>
      <c r="CM1513" s="37">
        <f>VLOOKUP(CB1513,'PROMIS 57 T-Score Conversions'!Q$3:R$35,2,TRUE)</f>
        <v>38.1</v>
      </c>
      <c r="CN1513" s="78" t="str">
        <f t="shared" si="20"/>
        <v>Moderate</v>
      </c>
      <c r="CO1513" s="37">
        <f>VLOOKUP(CC1513,'PROMIS 57 T-Score Conversions'!A$3:B$35,2,TRUE)</f>
        <v>64.5</v>
      </c>
      <c r="CP1513" s="79" t="str">
        <f t="shared" si="44"/>
        <v>Moderate</v>
      </c>
      <c r="CQ1513" s="37">
        <f>VLOOKUP(CD1513,'PROMIS 57 T-Score Conversions'!E$3:F$35,2,TRUE)</f>
        <v>62.1</v>
      </c>
      <c r="CR1513" s="79" t="str">
        <f t="shared" si="22"/>
        <v>Moderate</v>
      </c>
      <c r="CS1513" s="37">
        <f>VLOOKUP(CE1513,'PROMIS 57 T-Score Conversions'!U$3:V$35,2,TRUE)</f>
        <v>60.4</v>
      </c>
      <c r="CT1513" s="79" t="str">
        <f t="shared" si="42"/>
        <v>Moderate</v>
      </c>
      <c r="CU1513" s="37">
        <f>VLOOKUP(CF1513,'PROMIS 57 T-Score Conversions'!Y$3:Z$35,2,TRUE)</f>
        <v>57.3</v>
      </c>
      <c r="CV1513" s="79" t="str">
        <f t="shared" si="24"/>
        <v>Mild</v>
      </c>
      <c r="CW1513" s="37">
        <f>vlookup(CG1513,'PROMIS 57 T-Score Conversions'!M$3:N$35,2,TRUE)</f>
        <v>40.2</v>
      </c>
      <c r="CX1513" s="79" t="str">
        <f t="shared" si="25"/>
        <v>Mild</v>
      </c>
      <c r="CY1513" s="37">
        <f>VLOOKup(CH1513,'PROMIS 57 T-Score Conversions'!I$3:J$35,2,TRUE)</f>
        <v>63.5</v>
      </c>
      <c r="CZ1513" s="79" t="str">
        <f t="shared" si="26"/>
        <v>Moderate</v>
      </c>
      <c r="DA1513" s="37">
        <f>VLOOKUP(CJ1513,'PROMIS 57 T-Score Conversions'!AC$3:AD$35,2,TRUE)</f>
        <v>39.5</v>
      </c>
      <c r="DB1513" s="78" t="str">
        <f t="shared" si="30"/>
        <v>Moderate</v>
      </c>
      <c r="DC1513" s="37">
        <f>VLOOKUP(CK1513,'PROMIS 57 T-Score Conversions'!AG$3:AH$35,2,TRUE)</f>
        <v>44.34</v>
      </c>
      <c r="DD1513" s="79" t="str">
        <f t="shared" si="31"/>
        <v>Normal</v>
      </c>
    </row>
    <row r="1514">
      <c r="A1514" t="b">
        <v>0</v>
      </c>
      <c r="B1514" t="b">
        <v>0</v>
      </c>
      <c r="C1514" s="20">
        <v>44396.51626038195</v>
      </c>
      <c r="D1514" s="1" t="s">
        <v>757</v>
      </c>
      <c r="E1514" s="1">
        <v>2627.0</v>
      </c>
      <c r="F1514" s="1">
        <v>4.0</v>
      </c>
      <c r="G1514" s="1">
        <v>4.0</v>
      </c>
      <c r="H1514" s="1">
        <v>5.0</v>
      </c>
      <c r="I1514" s="1">
        <v>4.0</v>
      </c>
      <c r="J1514" s="1">
        <v>3.0</v>
      </c>
      <c r="K1514" s="1">
        <v>4.0</v>
      </c>
      <c r="L1514" s="1">
        <v>4.0</v>
      </c>
      <c r="M1514" s="1">
        <v>3.0</v>
      </c>
      <c r="N1514" s="1">
        <v>1.0</v>
      </c>
      <c r="O1514" s="1">
        <v>1.0</v>
      </c>
      <c r="P1514" s="1">
        <v>1.0</v>
      </c>
      <c r="Q1514" s="1">
        <v>2.0</v>
      </c>
      <c r="R1514" s="1">
        <v>1.0</v>
      </c>
      <c r="S1514" s="1">
        <v>1.0</v>
      </c>
      <c r="T1514" s="1">
        <v>1.0</v>
      </c>
      <c r="U1514" s="1">
        <v>3.0</v>
      </c>
      <c r="V1514" s="1">
        <v>1.0</v>
      </c>
      <c r="W1514" s="1">
        <v>1.0</v>
      </c>
      <c r="X1514" s="1">
        <v>2.0</v>
      </c>
      <c r="Y1514" s="1">
        <v>1.0</v>
      </c>
      <c r="Z1514" s="1">
        <v>1.0</v>
      </c>
      <c r="AA1514" s="1">
        <v>1.0</v>
      </c>
      <c r="AB1514" s="1">
        <v>1.0</v>
      </c>
      <c r="AC1514" s="1">
        <v>1.0</v>
      </c>
      <c r="AD1514" s="1">
        <v>3.0</v>
      </c>
      <c r="AE1514" s="1">
        <v>1.0</v>
      </c>
      <c r="AF1514" s="1">
        <v>1.0</v>
      </c>
      <c r="AG1514" s="1">
        <v>2.0</v>
      </c>
      <c r="AH1514" s="1">
        <v>2.0</v>
      </c>
      <c r="AI1514" s="1">
        <v>2.0</v>
      </c>
      <c r="AJ1514" s="1">
        <v>1.0</v>
      </c>
      <c r="AK1514" s="1">
        <v>1.0</v>
      </c>
      <c r="AL1514" s="1">
        <v>2.0</v>
      </c>
      <c r="AM1514" s="1">
        <v>2.0</v>
      </c>
      <c r="AN1514" s="1">
        <v>2.0</v>
      </c>
      <c r="AO1514" s="1">
        <v>3.0</v>
      </c>
      <c r="AP1514" s="1">
        <v>2.0</v>
      </c>
      <c r="AQ1514" s="1">
        <v>2.0</v>
      </c>
      <c r="AR1514" s="1">
        <v>1.0</v>
      </c>
      <c r="AS1514" s="1">
        <v>2.0</v>
      </c>
      <c r="AT1514" s="1">
        <v>4.0</v>
      </c>
      <c r="AU1514" s="1">
        <v>4.0</v>
      </c>
      <c r="AV1514" s="1">
        <v>4.0</v>
      </c>
      <c r="AW1514" s="1">
        <v>3.0</v>
      </c>
      <c r="AX1514" s="1">
        <v>2.0</v>
      </c>
      <c r="AY1514" s="1">
        <v>3.0</v>
      </c>
      <c r="AZ1514" s="1">
        <v>4.0</v>
      </c>
      <c r="BA1514" s="1">
        <v>4.0</v>
      </c>
      <c r="BB1514" s="1">
        <v>2.0</v>
      </c>
      <c r="BC1514" s="1">
        <v>2.0</v>
      </c>
      <c r="BD1514" s="1">
        <v>2.0</v>
      </c>
      <c r="BE1514" s="1">
        <v>1.0</v>
      </c>
      <c r="BF1514" s="1">
        <v>5.0</v>
      </c>
      <c r="BG1514" s="1">
        <v>2.0</v>
      </c>
      <c r="BH1514" s="1">
        <v>4.0</v>
      </c>
      <c r="BI1514" s="1">
        <v>3.0</v>
      </c>
      <c r="BJ1514" s="1">
        <v>6.0</v>
      </c>
      <c r="BK1514" s="1">
        <v>2.0</v>
      </c>
      <c r="BL1514" s="1">
        <v>2.0</v>
      </c>
      <c r="BM1514" s="1">
        <v>3.0</v>
      </c>
      <c r="BN1514" s="1">
        <v>3.0</v>
      </c>
      <c r="BO1514" s="1">
        <v>3.0</v>
      </c>
      <c r="BP1514" s="1">
        <v>3.0</v>
      </c>
      <c r="BQ1514" s="1">
        <v>4.0</v>
      </c>
      <c r="BR1514" s="1">
        <v>3.0</v>
      </c>
      <c r="BS1514" s="1">
        <v>3.0</v>
      </c>
      <c r="BT1514" s="1">
        <v>2.0</v>
      </c>
      <c r="BU1514" s="1">
        <v>2.0</v>
      </c>
      <c r="BV1514" s="1">
        <v>3.0</v>
      </c>
      <c r="BW1514" s="1">
        <v>2.0</v>
      </c>
      <c r="BX1514" s="1">
        <v>4.0</v>
      </c>
      <c r="BY1514" s="1">
        <v>2.0</v>
      </c>
      <c r="BZ1514" s="1">
        <v>4.0</v>
      </c>
      <c r="CA1514" s="76">
        <f t="shared" si="32"/>
        <v>180</v>
      </c>
      <c r="CB1514" s="77">
        <f t="shared" si="45"/>
        <v>31</v>
      </c>
      <c r="CC1514" s="77">
        <f t="shared" si="34"/>
        <v>11</v>
      </c>
      <c r="CD1514" s="77">
        <f t="shared" si="46"/>
        <v>11</v>
      </c>
      <c r="CE1514" s="77">
        <f t="shared" si="36"/>
        <v>13</v>
      </c>
      <c r="CF1514" s="77">
        <f t="shared" si="37"/>
        <v>16</v>
      </c>
      <c r="CG1514" s="77">
        <f t="shared" si="38"/>
        <v>28</v>
      </c>
      <c r="CH1514" s="77">
        <f t="shared" si="39"/>
        <v>21</v>
      </c>
      <c r="CI1514" s="77">
        <f t="shared" si="40"/>
        <v>0.6</v>
      </c>
      <c r="CJ1514">
        <f t="shared" si="10"/>
        <v>23</v>
      </c>
      <c r="CK1514" s="77">
        <f t="shared" si="43"/>
        <v>24</v>
      </c>
      <c r="CL1514" s="73"/>
      <c r="CM1514" s="37">
        <f>VLOOKUP(CB1514,'PROMIS 57 T-Score Conversions'!Q$3:R$35,2,TRUE)</f>
        <v>43.1</v>
      </c>
      <c r="CN1514" s="78" t="str">
        <f t="shared" si="20"/>
        <v>Mild</v>
      </c>
      <c r="CO1514" s="37">
        <f>VLOOKUP(CC1514,'PROMIS 57 T-Score Conversions'!A$3:B$35,2,TRUE)</f>
        <v>47.8</v>
      </c>
      <c r="CP1514" s="79" t="str">
        <f t="shared" si="44"/>
        <v>Normal</v>
      </c>
      <c r="CQ1514" s="37">
        <f>VLOOKUP(CD1514,'PROMIS 57 T-Score Conversions'!E$3:F$35,2,TRUE)</f>
        <v>49.4</v>
      </c>
      <c r="CR1514" s="79" t="str">
        <f t="shared" si="22"/>
        <v>Normal</v>
      </c>
      <c r="CS1514" s="37">
        <f>VLOOKUP(CE1514,'PROMIS 57 T-Score Conversions'!U$3:V$35,2,TRUE)</f>
        <v>45.6</v>
      </c>
      <c r="CT1514" s="79" t="str">
        <f t="shared" si="42"/>
        <v>Normal</v>
      </c>
      <c r="CU1514" s="37">
        <f>VLOOKUP(CF1514,'PROMIS 57 T-Score Conversions'!Y$3:Z$35,2,TRUE)</f>
        <v>45.5</v>
      </c>
      <c r="CV1514" s="79" t="str">
        <f t="shared" si="24"/>
        <v>Normal</v>
      </c>
      <c r="CW1514" s="37">
        <f>vlookup(CG1514,'PROMIS 57 T-Score Conversions'!M$3:N$35,2,TRUE)</f>
        <v>48</v>
      </c>
      <c r="CX1514" s="79" t="str">
        <f t="shared" si="25"/>
        <v>Normal</v>
      </c>
      <c r="CY1514" s="37">
        <f>VLOOKup(CH1514,'PROMIS 57 T-Score Conversions'!I$3:J$35,2,TRUE)</f>
        <v>59.5</v>
      </c>
      <c r="CZ1514" s="79" t="str">
        <f t="shared" si="26"/>
        <v>Mild</v>
      </c>
      <c r="DA1514" s="37">
        <f>VLOOKUP(CJ1514,'PROMIS 57 T-Score Conversions'!AC$3:AD$35,2,TRUE)</f>
        <v>39.5</v>
      </c>
      <c r="DB1514" s="78" t="str">
        <f t="shared" si="30"/>
        <v>Moderate</v>
      </c>
      <c r="DC1514" s="37">
        <f>VLOOKUP(CK1514,'PROMIS 57 T-Score Conversions'!AG$3:AH$35,2,TRUE)</f>
        <v>43.42</v>
      </c>
      <c r="DD1514" s="79" t="str">
        <f t="shared" si="31"/>
        <v>Normal</v>
      </c>
    </row>
    <row r="1515">
      <c r="A1515" t="b">
        <v>0</v>
      </c>
      <c r="B1515" t="b">
        <v>0</v>
      </c>
      <c r="C1515" s="20">
        <v>44396.64867054398</v>
      </c>
      <c r="D1515" s="1" t="s">
        <v>214</v>
      </c>
      <c r="E1515" s="1">
        <v>2657.0</v>
      </c>
      <c r="F1515" s="1">
        <v>4.0</v>
      </c>
      <c r="G1515" s="1">
        <v>4.0</v>
      </c>
      <c r="H1515" s="1">
        <v>5.0</v>
      </c>
      <c r="I1515" s="1">
        <v>4.0</v>
      </c>
      <c r="J1515" s="1">
        <v>1.0</v>
      </c>
      <c r="K1515" s="1">
        <v>4.0</v>
      </c>
      <c r="L1515" s="1">
        <v>4.0</v>
      </c>
      <c r="M1515" s="1">
        <v>2.0</v>
      </c>
      <c r="N1515" s="1">
        <v>3.0</v>
      </c>
      <c r="O1515" s="1">
        <v>2.0</v>
      </c>
      <c r="P1515" s="1">
        <v>2.0</v>
      </c>
      <c r="Q1515" s="1">
        <v>3.0</v>
      </c>
      <c r="R1515" s="1">
        <v>2.0</v>
      </c>
      <c r="S1515" s="1">
        <v>2.0</v>
      </c>
      <c r="T1515" s="1">
        <v>3.0</v>
      </c>
      <c r="U1515" s="1">
        <v>3.0</v>
      </c>
      <c r="V1515" s="1">
        <v>1.0</v>
      </c>
      <c r="W1515" s="1">
        <v>2.0</v>
      </c>
      <c r="X1515" s="1">
        <v>2.0</v>
      </c>
      <c r="Y1515" s="1">
        <v>2.0</v>
      </c>
      <c r="Z1515" s="1">
        <v>1.0</v>
      </c>
      <c r="AA1515" s="1">
        <v>1.0</v>
      </c>
      <c r="AB1515" s="1">
        <v>1.0</v>
      </c>
      <c r="AC1515" s="1">
        <v>2.0</v>
      </c>
      <c r="AD1515" s="1">
        <v>3.0</v>
      </c>
      <c r="AE1515" s="1">
        <v>3.0</v>
      </c>
      <c r="AF1515" s="1">
        <v>3.0</v>
      </c>
      <c r="AG1515" s="1">
        <v>3.0</v>
      </c>
      <c r="AH1515" s="1">
        <v>3.0</v>
      </c>
      <c r="AI1515" s="1">
        <v>3.0</v>
      </c>
      <c r="AJ1515" s="1">
        <v>2.0</v>
      </c>
      <c r="AK1515" s="1">
        <v>2.0</v>
      </c>
      <c r="AL1515" s="1">
        <v>3.0</v>
      </c>
      <c r="AM1515" s="1">
        <v>3.0</v>
      </c>
      <c r="AN1515" s="1">
        <v>4.0</v>
      </c>
      <c r="AO1515" s="1">
        <v>2.0</v>
      </c>
      <c r="AP1515" s="1">
        <v>2.0</v>
      </c>
      <c r="AQ1515" s="1">
        <v>2.0</v>
      </c>
      <c r="AR1515" s="1">
        <v>3.0</v>
      </c>
      <c r="AS1515" s="1">
        <v>3.0</v>
      </c>
      <c r="AT1515" s="1">
        <v>3.0</v>
      </c>
      <c r="AU1515" s="1">
        <v>3.0</v>
      </c>
      <c r="AV1515" s="1">
        <v>3.0</v>
      </c>
      <c r="AW1515" s="1">
        <v>2.0</v>
      </c>
      <c r="AX1515" s="1">
        <v>2.0</v>
      </c>
      <c r="AY1515" s="1">
        <v>2.0</v>
      </c>
      <c r="AZ1515" s="1">
        <v>3.0</v>
      </c>
      <c r="BA1515" s="1">
        <v>3.0</v>
      </c>
      <c r="BB1515" s="1">
        <v>2.0</v>
      </c>
      <c r="BC1515" s="1">
        <v>2.0</v>
      </c>
      <c r="BD1515" s="1">
        <v>2.0</v>
      </c>
      <c r="BE1515" s="1">
        <v>1.0</v>
      </c>
      <c r="BF1515" s="1">
        <v>1.0</v>
      </c>
      <c r="BG1515" s="1">
        <v>2.0</v>
      </c>
      <c r="BH1515" s="1">
        <v>2.0</v>
      </c>
      <c r="BI1515" s="1">
        <v>1.0</v>
      </c>
      <c r="BJ1515" s="1">
        <v>3.0</v>
      </c>
      <c r="BK1515" s="1">
        <v>3.0</v>
      </c>
      <c r="BL1515" s="1">
        <v>3.0</v>
      </c>
      <c r="BM1515" s="1">
        <v>3.0</v>
      </c>
      <c r="BN1515" s="1">
        <v>3.0</v>
      </c>
      <c r="BO1515" s="1">
        <v>4.0</v>
      </c>
      <c r="BP1515" s="1">
        <v>3.0</v>
      </c>
      <c r="BQ1515" s="1">
        <v>3.0</v>
      </c>
      <c r="BR1515" s="1">
        <v>3.0</v>
      </c>
      <c r="BS1515" s="1">
        <v>3.0</v>
      </c>
      <c r="BT1515" s="1">
        <v>3.0</v>
      </c>
      <c r="BU1515" s="1">
        <v>3.0</v>
      </c>
      <c r="BV1515" s="1">
        <v>2.0</v>
      </c>
      <c r="BW1515" s="1">
        <v>3.0</v>
      </c>
      <c r="BX1515" s="1">
        <v>2.0</v>
      </c>
      <c r="BY1515" s="1">
        <v>2.0</v>
      </c>
      <c r="BZ1515" s="1">
        <v>3.0</v>
      </c>
      <c r="CA1515" s="76">
        <f t="shared" si="32"/>
        <v>187</v>
      </c>
      <c r="CB1515" s="77">
        <f t="shared" si="45"/>
        <v>28</v>
      </c>
      <c r="CC1515" s="77">
        <f t="shared" si="34"/>
        <v>20</v>
      </c>
      <c r="CD1515" s="77">
        <f t="shared" si="46"/>
        <v>18</v>
      </c>
      <c r="CE1515" s="77">
        <f t="shared" si="36"/>
        <v>22</v>
      </c>
      <c r="CF1515" s="77">
        <f t="shared" si="37"/>
        <v>22</v>
      </c>
      <c r="CG1515" s="77">
        <f t="shared" si="38"/>
        <v>21</v>
      </c>
      <c r="CH1515" s="77">
        <f t="shared" si="39"/>
        <v>13</v>
      </c>
      <c r="CI1515" s="77">
        <f t="shared" si="40"/>
        <v>0.3</v>
      </c>
      <c r="CJ1515">
        <f t="shared" si="10"/>
        <v>25</v>
      </c>
      <c r="CK1515" s="77">
        <f t="shared" si="43"/>
        <v>25</v>
      </c>
      <c r="CL1515" s="73"/>
      <c r="CM1515" s="37">
        <f>VLOOKUP(CB1515,'PROMIS 57 T-Score Conversions'!Q$3:R$35,2,TRUE)</f>
        <v>40.8</v>
      </c>
      <c r="CN1515" s="78" t="str">
        <f t="shared" si="20"/>
        <v>Mild</v>
      </c>
      <c r="CO1515" s="37">
        <f>VLOOKUP(CC1515,'PROMIS 57 T-Score Conversions'!A$3:B$35,2,TRUE)</f>
        <v>58.4</v>
      </c>
      <c r="CP1515" s="79" t="str">
        <f t="shared" si="44"/>
        <v>Mild</v>
      </c>
      <c r="CQ1515" s="37">
        <f>VLOOKUP(CD1515,'PROMIS 57 T-Score Conversions'!E$3:F$35,2,TRUE)</f>
        <v>56.8</v>
      </c>
      <c r="CR1515" s="79" t="str">
        <f t="shared" si="22"/>
        <v>Mild</v>
      </c>
      <c r="CS1515" s="37">
        <f>VLOOKUP(CE1515,'PROMIS 57 T-Score Conversions'!U$3:V$35,2,TRUE)</f>
        <v>55.6</v>
      </c>
      <c r="CT1515" s="79" t="str">
        <f t="shared" si="42"/>
        <v>Mild</v>
      </c>
      <c r="CU1515" s="37">
        <f>VLOOKUP(CF1515,'PROMIS 57 T-Score Conversions'!Y$3:Z$35,2,TRUE)</f>
        <v>52.2</v>
      </c>
      <c r="CV1515" s="79" t="str">
        <f t="shared" si="24"/>
        <v>Normal</v>
      </c>
      <c r="CW1515" s="37">
        <f>vlookup(CG1515,'PROMIS 57 T-Score Conversions'!M$3:N$35,2,TRUE)</f>
        <v>41.1</v>
      </c>
      <c r="CX1515" s="79" t="str">
        <f t="shared" si="25"/>
        <v>Mild</v>
      </c>
      <c r="CY1515" s="37">
        <f>VLOOKup(CH1515,'PROMIS 57 T-Score Conversions'!I$3:J$35,2,TRUE)</f>
        <v>53.2</v>
      </c>
      <c r="CZ1515" s="79" t="str">
        <f t="shared" si="26"/>
        <v>Normal</v>
      </c>
      <c r="DA1515" s="37">
        <f>VLOOKUP(CJ1515,'PROMIS 57 T-Score Conversions'!AC$3:AD$35,2,TRUE)</f>
        <v>41.09</v>
      </c>
      <c r="DB1515" s="78" t="str">
        <f t="shared" si="30"/>
        <v>Mild</v>
      </c>
      <c r="DC1515" s="37">
        <f>VLOOKUP(CK1515,'PROMIS 57 T-Score Conversions'!AG$3:AH$35,2,TRUE)</f>
        <v>44.34</v>
      </c>
      <c r="DD1515" s="79" t="str">
        <f t="shared" si="31"/>
        <v>Normal</v>
      </c>
    </row>
    <row r="1516">
      <c r="A1516" t="b">
        <v>0</v>
      </c>
      <c r="B1516" t="b">
        <v>0</v>
      </c>
      <c r="C1516" s="20">
        <v>44396.68354445602</v>
      </c>
      <c r="D1516" s="1" t="s">
        <v>758</v>
      </c>
      <c r="E1516" s="1">
        <v>2661.0</v>
      </c>
      <c r="F1516" s="1">
        <v>3.0</v>
      </c>
      <c r="G1516" s="1">
        <v>5.0</v>
      </c>
      <c r="H1516" s="1">
        <v>2.0</v>
      </c>
      <c r="I1516" s="1">
        <v>1.0</v>
      </c>
      <c r="J1516" s="1">
        <v>1.0</v>
      </c>
      <c r="K1516" s="1">
        <v>3.0</v>
      </c>
      <c r="L1516" s="1">
        <v>5.0</v>
      </c>
      <c r="M1516" s="1">
        <v>1.0</v>
      </c>
      <c r="N1516" s="1">
        <v>1.0</v>
      </c>
      <c r="O1516" s="1">
        <v>1.0</v>
      </c>
      <c r="P1516" s="1">
        <v>1.0</v>
      </c>
      <c r="Q1516" s="1">
        <v>2.0</v>
      </c>
      <c r="R1516" s="1">
        <v>1.0</v>
      </c>
      <c r="S1516" s="1">
        <v>1.0</v>
      </c>
      <c r="T1516" s="1">
        <v>1.0</v>
      </c>
      <c r="U1516" s="1">
        <v>1.0</v>
      </c>
      <c r="V1516" s="1">
        <v>1.0</v>
      </c>
      <c r="W1516" s="1">
        <v>2.0</v>
      </c>
      <c r="X1516" s="1">
        <v>2.0</v>
      </c>
      <c r="Y1516" s="1">
        <v>2.0</v>
      </c>
      <c r="Z1516" s="1">
        <v>1.0</v>
      </c>
      <c r="AA1516" s="1">
        <v>1.0</v>
      </c>
      <c r="AB1516" s="1">
        <v>1.0</v>
      </c>
      <c r="AC1516" s="1">
        <v>1.0</v>
      </c>
      <c r="AD1516" s="1">
        <v>3.0</v>
      </c>
      <c r="AE1516" s="1">
        <v>1.0</v>
      </c>
      <c r="AF1516" s="1">
        <v>2.0</v>
      </c>
      <c r="AG1516" s="1">
        <v>2.0</v>
      </c>
      <c r="AH1516" s="1">
        <v>2.0</v>
      </c>
      <c r="AI1516" s="1">
        <v>1.0</v>
      </c>
      <c r="AJ1516" s="1">
        <v>1.0</v>
      </c>
      <c r="AK1516" s="1">
        <v>1.0</v>
      </c>
      <c r="AL1516" s="1">
        <v>3.0</v>
      </c>
      <c r="AM1516" s="1">
        <v>3.0</v>
      </c>
      <c r="AN1516" s="1">
        <v>4.0</v>
      </c>
      <c r="AO1516" s="1">
        <v>3.0</v>
      </c>
      <c r="AP1516" s="1">
        <v>2.0</v>
      </c>
      <c r="AQ1516" s="1">
        <v>3.0</v>
      </c>
      <c r="AR1516" s="1">
        <v>4.0</v>
      </c>
      <c r="AS1516" s="1">
        <v>5.0</v>
      </c>
      <c r="AT1516" s="1">
        <v>2.0</v>
      </c>
      <c r="AU1516" s="1">
        <v>2.0</v>
      </c>
      <c r="AV1516" s="1">
        <v>3.0</v>
      </c>
      <c r="AW1516" s="1">
        <v>1.0</v>
      </c>
      <c r="AX1516" s="1">
        <v>1.0</v>
      </c>
      <c r="AY1516" s="1">
        <v>1.0</v>
      </c>
      <c r="AZ1516" s="1">
        <v>1.0</v>
      </c>
      <c r="BA1516" s="1">
        <v>3.0</v>
      </c>
      <c r="BB1516" s="1">
        <v>3.0</v>
      </c>
      <c r="BC1516" s="1">
        <v>3.0</v>
      </c>
      <c r="BD1516" s="1">
        <v>5.0</v>
      </c>
      <c r="BE1516" s="1">
        <v>3.0</v>
      </c>
      <c r="BF1516" s="1">
        <v>5.0</v>
      </c>
      <c r="BG1516" s="1">
        <v>5.0</v>
      </c>
      <c r="BH1516" s="1">
        <v>3.0</v>
      </c>
      <c r="BI1516" s="1">
        <v>4.0</v>
      </c>
      <c r="BJ1516" s="1">
        <v>5.0</v>
      </c>
      <c r="BK1516" s="1">
        <v>3.0</v>
      </c>
      <c r="BL1516" s="1">
        <v>2.0</v>
      </c>
      <c r="BM1516" s="1">
        <v>3.0</v>
      </c>
      <c r="BN1516" s="1">
        <v>5.0</v>
      </c>
      <c r="BO1516" s="1">
        <v>3.0</v>
      </c>
      <c r="BP1516" s="1">
        <v>3.0</v>
      </c>
      <c r="BQ1516" s="1">
        <v>2.0</v>
      </c>
      <c r="BR1516" s="1">
        <v>4.0</v>
      </c>
      <c r="BS1516" s="1">
        <v>3.0</v>
      </c>
      <c r="BT1516" s="1">
        <v>3.0</v>
      </c>
      <c r="BU1516" s="1">
        <v>1.0</v>
      </c>
      <c r="BV1516" s="1">
        <v>3.0</v>
      </c>
      <c r="BW1516" s="1">
        <v>3.0</v>
      </c>
      <c r="BX1516" s="1">
        <v>3.0</v>
      </c>
      <c r="BY1516" s="1">
        <v>3.0</v>
      </c>
      <c r="BZ1516" s="1">
        <v>3.0</v>
      </c>
      <c r="CA1516" s="76">
        <f t="shared" si="32"/>
        <v>178</v>
      </c>
      <c r="CB1516" s="77">
        <f t="shared" si="45"/>
        <v>21</v>
      </c>
      <c r="CC1516" s="77">
        <f t="shared" si="34"/>
        <v>9</v>
      </c>
      <c r="CD1516" s="77">
        <f t="shared" si="46"/>
        <v>9</v>
      </c>
      <c r="CE1516" s="77">
        <f t="shared" si="36"/>
        <v>13</v>
      </c>
      <c r="CF1516" s="77">
        <f t="shared" si="37"/>
        <v>27</v>
      </c>
      <c r="CG1516" s="77">
        <f t="shared" si="38"/>
        <v>14</v>
      </c>
      <c r="CH1516" s="77">
        <f t="shared" si="39"/>
        <v>31</v>
      </c>
      <c r="CI1516" s="77">
        <f t="shared" si="40"/>
        <v>0.5</v>
      </c>
      <c r="CJ1516">
        <f t="shared" si="10"/>
        <v>25</v>
      </c>
      <c r="CK1516" s="77">
        <f t="shared" si="43"/>
        <v>25</v>
      </c>
      <c r="CL1516" s="73"/>
      <c r="CM1516" s="37">
        <f>VLOOKUP(CB1516,'PROMIS 57 T-Score Conversions'!Q$3:R$35,2,TRUE)</f>
        <v>36.1</v>
      </c>
      <c r="CN1516" s="78" t="str">
        <f t="shared" si="20"/>
        <v>Moderate</v>
      </c>
      <c r="CO1516" s="37">
        <f>VLOOKUP(CC1516,'PROMIS 57 T-Score Conversions'!A$3:B$35,2,TRUE)</f>
        <v>43.2</v>
      </c>
      <c r="CP1516" s="79" t="str">
        <f t="shared" si="44"/>
        <v>Normal</v>
      </c>
      <c r="CQ1516" s="37">
        <f>VLOOKUP(CD1516,'PROMIS 57 T-Score Conversions'!E$3:F$35,2,TRUE)</f>
        <v>44.7</v>
      </c>
      <c r="CR1516" s="79" t="str">
        <f t="shared" si="22"/>
        <v>Normal</v>
      </c>
      <c r="CS1516" s="37">
        <f>VLOOKUP(CE1516,'PROMIS 57 T-Score Conversions'!U$3:V$35,2,TRUE)</f>
        <v>45.6</v>
      </c>
      <c r="CT1516" s="79" t="str">
        <f t="shared" si="42"/>
        <v>Normal</v>
      </c>
      <c r="CU1516" s="37">
        <f>VLOOKUP(CF1516,'PROMIS 57 T-Score Conversions'!Y$3:Z$35,2,TRUE)</f>
        <v>57.3</v>
      </c>
      <c r="CV1516" s="79" t="str">
        <f t="shared" si="24"/>
        <v>Mild</v>
      </c>
      <c r="CW1516" s="37">
        <f>vlookup(CG1516,'PROMIS 57 T-Score Conversions'!M$3:N$35,2,TRUE)</f>
        <v>35.3</v>
      </c>
      <c r="CX1516" s="79" t="str">
        <f t="shared" si="25"/>
        <v>Moderate</v>
      </c>
      <c r="CY1516" s="37">
        <f>VLOOKup(CH1516,'PROMIS 57 T-Score Conversions'!I$3:J$35,2,TRUE)</f>
        <v>66.2</v>
      </c>
      <c r="CZ1516" s="79" t="str">
        <f t="shared" si="26"/>
        <v>Moderate</v>
      </c>
      <c r="DA1516" s="37">
        <f>VLOOKUP(CJ1516,'PROMIS 57 T-Score Conversions'!AC$3:AD$35,2,TRUE)</f>
        <v>41.09</v>
      </c>
      <c r="DB1516" s="78" t="str">
        <f t="shared" si="30"/>
        <v>Mild</v>
      </c>
      <c r="DC1516" s="37">
        <f>VLOOKUP(CK1516,'PROMIS 57 T-Score Conversions'!AG$3:AH$35,2,TRUE)</f>
        <v>44.34</v>
      </c>
      <c r="DD1516" s="79" t="str">
        <f t="shared" si="31"/>
        <v>Normal</v>
      </c>
    </row>
    <row r="1517">
      <c r="A1517" t="b">
        <v>0</v>
      </c>
      <c r="B1517" t="b">
        <v>0</v>
      </c>
      <c r="C1517" s="20">
        <v>44397.49058722222</v>
      </c>
      <c r="D1517" s="1" t="s">
        <v>594</v>
      </c>
      <c r="E1517" s="1">
        <v>2446.0</v>
      </c>
      <c r="F1517" s="1">
        <v>5.0</v>
      </c>
      <c r="G1517" s="1">
        <v>5.0</v>
      </c>
      <c r="H1517" s="1">
        <v>5.0</v>
      </c>
      <c r="I1517" s="1">
        <v>5.0</v>
      </c>
      <c r="J1517" s="1">
        <v>4.0</v>
      </c>
      <c r="K1517" s="1">
        <v>5.0</v>
      </c>
      <c r="L1517" s="1">
        <v>5.0</v>
      </c>
      <c r="M1517" s="1">
        <v>5.0</v>
      </c>
      <c r="N1517" s="1">
        <v>2.0</v>
      </c>
      <c r="O1517" s="1">
        <v>2.0</v>
      </c>
      <c r="P1517" s="1">
        <v>2.0</v>
      </c>
      <c r="Q1517" s="1">
        <v>3.0</v>
      </c>
      <c r="R1517" s="1">
        <v>2.0</v>
      </c>
      <c r="S1517" s="1">
        <v>1.0</v>
      </c>
      <c r="T1517" s="1">
        <v>2.0</v>
      </c>
      <c r="U1517" s="1">
        <v>2.0</v>
      </c>
      <c r="V1517" s="1">
        <v>1.0</v>
      </c>
      <c r="W1517" s="1">
        <v>1.0</v>
      </c>
      <c r="X1517" s="1">
        <v>2.0</v>
      </c>
      <c r="Y1517" s="1">
        <v>2.0</v>
      </c>
      <c r="Z1517" s="1">
        <v>2.0</v>
      </c>
      <c r="AA1517" s="1">
        <v>2.0</v>
      </c>
      <c r="AB1517" s="1">
        <v>2.0</v>
      </c>
      <c r="AC1517" s="1">
        <v>2.0</v>
      </c>
      <c r="AD1517" s="1">
        <v>4.0</v>
      </c>
      <c r="AE1517" s="1">
        <v>3.0</v>
      </c>
      <c r="AF1517" s="1">
        <v>3.0</v>
      </c>
      <c r="AG1517" s="1">
        <v>4.0</v>
      </c>
      <c r="AH1517" s="1">
        <v>3.0</v>
      </c>
      <c r="AI1517" s="1">
        <v>3.0</v>
      </c>
      <c r="AJ1517" s="1">
        <v>3.0</v>
      </c>
      <c r="AK1517" s="1">
        <v>3.0</v>
      </c>
      <c r="AL1517" s="1">
        <v>3.0</v>
      </c>
      <c r="AM1517" s="1">
        <v>4.0</v>
      </c>
      <c r="AN1517" s="1">
        <v>4.0</v>
      </c>
      <c r="AO1517" s="1">
        <v>2.0</v>
      </c>
      <c r="AP1517" s="1">
        <v>4.0</v>
      </c>
      <c r="AQ1517" s="1">
        <v>2.0</v>
      </c>
      <c r="AR1517" s="1">
        <v>2.0</v>
      </c>
      <c r="AS1517" s="1">
        <v>4.0</v>
      </c>
      <c r="AT1517" s="1">
        <v>4.0</v>
      </c>
      <c r="AU1517" s="1">
        <v>3.0</v>
      </c>
      <c r="AV1517" s="1">
        <v>4.0</v>
      </c>
      <c r="AW1517" s="1">
        <v>5.0</v>
      </c>
      <c r="AX1517" s="1">
        <v>5.0</v>
      </c>
      <c r="AY1517" s="1">
        <v>4.0</v>
      </c>
      <c r="AZ1517" s="1">
        <v>4.0</v>
      </c>
      <c r="BA1517" s="1">
        <v>4.0</v>
      </c>
      <c r="BB1517" s="1">
        <v>2.0</v>
      </c>
      <c r="BC1517" s="1">
        <v>1.0</v>
      </c>
      <c r="BD1517" s="1">
        <v>2.0</v>
      </c>
      <c r="BE1517" s="1">
        <v>2.0</v>
      </c>
      <c r="BF1517" s="1">
        <v>2.0</v>
      </c>
      <c r="BG1517" s="1">
        <v>1.0</v>
      </c>
      <c r="BH1517" s="1">
        <v>1.0</v>
      </c>
      <c r="BI1517" s="1">
        <v>1.0</v>
      </c>
      <c r="BJ1517" s="1">
        <v>2.0</v>
      </c>
      <c r="BK1517" s="1">
        <v>2.0</v>
      </c>
      <c r="BL1517" s="1">
        <v>2.0</v>
      </c>
      <c r="BM1517" s="1">
        <v>2.0</v>
      </c>
      <c r="BN1517" s="1">
        <v>2.0</v>
      </c>
      <c r="BO1517" s="1">
        <v>2.0</v>
      </c>
      <c r="BP1517" s="1">
        <v>2.0</v>
      </c>
      <c r="BQ1517" s="1">
        <v>2.0</v>
      </c>
      <c r="BR1517" s="1">
        <v>2.0</v>
      </c>
      <c r="BS1517" s="1">
        <v>4.0</v>
      </c>
      <c r="BT1517" s="1">
        <v>4.0</v>
      </c>
      <c r="BU1517" s="1">
        <v>4.0</v>
      </c>
      <c r="BV1517" s="1">
        <v>3.0</v>
      </c>
      <c r="BW1517" s="1">
        <v>4.0</v>
      </c>
      <c r="BX1517" s="1">
        <v>3.0</v>
      </c>
      <c r="BY1517" s="1">
        <v>2.0</v>
      </c>
      <c r="BZ1517" s="1">
        <v>4.0</v>
      </c>
      <c r="CA1517" s="76">
        <f t="shared" si="32"/>
        <v>211</v>
      </c>
      <c r="CB1517" s="77">
        <f t="shared" si="45"/>
        <v>39</v>
      </c>
      <c r="CC1517" s="77">
        <f t="shared" si="34"/>
        <v>16</v>
      </c>
      <c r="CD1517" s="77">
        <f t="shared" si="46"/>
        <v>15</v>
      </c>
      <c r="CE1517" s="77">
        <f t="shared" si="36"/>
        <v>26</v>
      </c>
      <c r="CF1517" s="77">
        <f t="shared" si="37"/>
        <v>25</v>
      </c>
      <c r="CG1517" s="77">
        <f t="shared" si="38"/>
        <v>33</v>
      </c>
      <c r="CH1517" s="77">
        <f t="shared" si="39"/>
        <v>12</v>
      </c>
      <c r="CI1517" s="77">
        <f t="shared" si="40"/>
        <v>0.2</v>
      </c>
      <c r="CJ1517">
        <f t="shared" si="10"/>
        <v>16</v>
      </c>
      <c r="CK1517" s="77">
        <f t="shared" si="43"/>
        <v>18</v>
      </c>
      <c r="CL1517" s="73"/>
      <c r="CM1517" s="37">
        <f>VLOOKUP(CB1517,'PROMIS 57 T-Score Conversions'!Q$3:R$35,2,TRUE)</f>
        <v>53</v>
      </c>
      <c r="CN1517" s="78" t="str">
        <f t="shared" si="20"/>
        <v>Normal</v>
      </c>
      <c r="CO1517" s="37">
        <f>VLOOKUP(CC1517,'PROMIS 57 T-Score Conversions'!A$3:B$35,2,TRUE)</f>
        <v>54.3</v>
      </c>
      <c r="CP1517" s="79" t="str">
        <f t="shared" si="44"/>
        <v>Normal</v>
      </c>
      <c r="CQ1517" s="37">
        <f>VLOOKUP(CD1517,'PROMIS 57 T-Score Conversions'!E$3:F$35,2,TRUE)</f>
        <v>54.1</v>
      </c>
      <c r="CR1517" s="79" t="str">
        <f t="shared" si="22"/>
        <v>Normal</v>
      </c>
      <c r="CS1517" s="37">
        <f>VLOOKUP(CE1517,'PROMIS 57 T-Score Conversions'!U$3:V$35,2,TRUE)</f>
        <v>59.4</v>
      </c>
      <c r="CT1517" s="79" t="str">
        <f t="shared" si="42"/>
        <v>Mild</v>
      </c>
      <c r="CU1517" s="37">
        <f>VLOOKUP(CF1517,'PROMIS 57 T-Score Conversions'!Y$3:Z$35,2,TRUE)</f>
        <v>55.3</v>
      </c>
      <c r="CV1517" s="79" t="str">
        <f t="shared" si="24"/>
        <v>Mild</v>
      </c>
      <c r="CW1517" s="37">
        <f>vlookup(CG1517,'PROMIS 57 T-Score Conversions'!M$3:N$35,2,TRUE)</f>
        <v>52.7</v>
      </c>
      <c r="CX1517" s="79" t="str">
        <f t="shared" si="25"/>
        <v>Normal</v>
      </c>
      <c r="CY1517" s="37">
        <f>VLOOKup(CH1517,'PROMIS 57 T-Score Conversions'!I$3:J$35,2,TRUE)</f>
        <v>52.3</v>
      </c>
      <c r="CZ1517" s="79" t="str">
        <f t="shared" si="26"/>
        <v>Normal</v>
      </c>
      <c r="DA1517" s="37">
        <f>VLOOKUP(CJ1517,'PROMIS 57 T-Score Conversions'!AC$3:AD$35,2,TRUE)</f>
        <v>33.92</v>
      </c>
      <c r="DB1517" s="78" t="str">
        <f t="shared" si="30"/>
        <v>Moderate</v>
      </c>
      <c r="DC1517" s="37">
        <f>VLOOKUP(CK1517,'PROMIS 57 T-Score Conversions'!AG$3:AH$35,2,TRUE)</f>
        <v>37.97</v>
      </c>
      <c r="DD1517" s="79" t="str">
        <f t="shared" si="31"/>
        <v>Normal</v>
      </c>
    </row>
    <row r="1518">
      <c r="A1518" t="b">
        <v>0</v>
      </c>
      <c r="B1518" t="b">
        <v>0</v>
      </c>
      <c r="C1518" s="20">
        <v>44397.66049761574</v>
      </c>
      <c r="D1518" s="1" t="s">
        <v>569</v>
      </c>
      <c r="E1518" s="1">
        <v>2424.0</v>
      </c>
      <c r="F1518" s="1">
        <v>4.0</v>
      </c>
      <c r="G1518" s="1">
        <v>4.0</v>
      </c>
      <c r="H1518" s="1">
        <v>5.0</v>
      </c>
      <c r="I1518" s="1">
        <v>4.0</v>
      </c>
      <c r="J1518" s="1">
        <v>2.0</v>
      </c>
      <c r="K1518" s="1">
        <v>3.0</v>
      </c>
      <c r="L1518" s="1">
        <v>5.0</v>
      </c>
      <c r="M1518" s="1">
        <v>4.0</v>
      </c>
      <c r="N1518" s="1">
        <v>2.0</v>
      </c>
      <c r="O1518" s="1">
        <v>2.0</v>
      </c>
      <c r="P1518" s="1">
        <v>2.0</v>
      </c>
      <c r="Q1518" s="1">
        <v>3.0</v>
      </c>
      <c r="R1518" s="1">
        <v>3.0</v>
      </c>
      <c r="S1518" s="1">
        <v>2.0</v>
      </c>
      <c r="T1518" s="1">
        <v>3.0</v>
      </c>
      <c r="U1518" s="1">
        <v>4.0</v>
      </c>
      <c r="V1518" s="1">
        <v>1.0</v>
      </c>
      <c r="W1518" s="1">
        <v>2.0</v>
      </c>
      <c r="X1518" s="1">
        <v>2.0</v>
      </c>
      <c r="Y1518" s="1">
        <v>1.0</v>
      </c>
      <c r="Z1518" s="1">
        <v>2.0</v>
      </c>
      <c r="AA1518" s="1">
        <v>2.0</v>
      </c>
      <c r="AB1518" s="1">
        <v>3.0</v>
      </c>
      <c r="AC1518" s="1">
        <v>1.0</v>
      </c>
      <c r="AD1518" s="1">
        <v>3.0</v>
      </c>
      <c r="AE1518" s="1">
        <v>2.0</v>
      </c>
      <c r="AF1518" s="1">
        <v>3.0</v>
      </c>
      <c r="AG1518" s="1">
        <v>3.0</v>
      </c>
      <c r="AH1518" s="1">
        <v>3.0</v>
      </c>
      <c r="AI1518" s="1">
        <v>3.0</v>
      </c>
      <c r="AJ1518" s="1">
        <v>4.0</v>
      </c>
      <c r="AK1518" s="1">
        <v>2.0</v>
      </c>
      <c r="AL1518" s="1">
        <v>2.0</v>
      </c>
      <c r="AM1518" s="1">
        <v>4.0</v>
      </c>
      <c r="AN1518" s="1">
        <v>2.0</v>
      </c>
      <c r="AO1518" s="1">
        <v>2.0</v>
      </c>
      <c r="AP1518" s="1">
        <v>3.0</v>
      </c>
      <c r="AQ1518" s="1">
        <v>2.0</v>
      </c>
      <c r="AR1518" s="1">
        <v>1.0</v>
      </c>
      <c r="AS1518" s="1">
        <v>3.0</v>
      </c>
      <c r="AT1518" s="1">
        <v>2.0</v>
      </c>
      <c r="AU1518" s="1">
        <v>3.0</v>
      </c>
      <c r="AV1518" s="1">
        <v>3.0</v>
      </c>
      <c r="AW1518" s="1">
        <v>3.0</v>
      </c>
      <c r="AX1518" s="1">
        <v>4.0</v>
      </c>
      <c r="AY1518" s="1">
        <v>3.0</v>
      </c>
      <c r="AZ1518" s="1">
        <v>3.0</v>
      </c>
      <c r="BA1518" s="1">
        <v>3.0</v>
      </c>
      <c r="BB1518" s="1">
        <v>3.0</v>
      </c>
      <c r="BC1518" s="1">
        <v>2.0</v>
      </c>
      <c r="BD1518" s="1">
        <v>3.0</v>
      </c>
      <c r="BE1518" s="1">
        <v>2.0</v>
      </c>
      <c r="BF1518" s="1">
        <v>3.0</v>
      </c>
      <c r="BG1518" s="1">
        <v>4.0</v>
      </c>
      <c r="BH1518" s="1">
        <v>3.0</v>
      </c>
      <c r="BI1518" s="1">
        <v>3.0</v>
      </c>
      <c r="BJ1518" s="1">
        <v>3.0</v>
      </c>
      <c r="BK1518" s="1">
        <v>1.0</v>
      </c>
      <c r="BL1518" s="1">
        <v>1.0</v>
      </c>
      <c r="BM1518" s="1">
        <v>1.0</v>
      </c>
      <c r="BN1518" s="1">
        <v>2.0</v>
      </c>
      <c r="BO1518" s="1">
        <v>2.0</v>
      </c>
      <c r="BP1518" s="1">
        <v>1.0</v>
      </c>
      <c r="BQ1518" s="1">
        <v>2.0</v>
      </c>
      <c r="BR1518" s="1">
        <v>1.0</v>
      </c>
      <c r="BS1518" s="1">
        <v>5.0</v>
      </c>
      <c r="BT1518" s="1">
        <v>5.0</v>
      </c>
      <c r="BU1518" s="1">
        <v>5.0</v>
      </c>
      <c r="BV1518" s="1">
        <v>5.0</v>
      </c>
      <c r="BW1518" s="1">
        <v>5.0</v>
      </c>
      <c r="BX1518" s="1">
        <v>5.0</v>
      </c>
      <c r="BY1518" s="1">
        <v>3.0</v>
      </c>
      <c r="BZ1518" s="1">
        <v>5.0</v>
      </c>
      <c r="CA1518" s="76">
        <f t="shared" si="32"/>
        <v>207</v>
      </c>
      <c r="CB1518" s="77">
        <f t="shared" si="45"/>
        <v>31</v>
      </c>
      <c r="CC1518" s="77">
        <f t="shared" si="34"/>
        <v>21</v>
      </c>
      <c r="CD1518" s="77">
        <f t="shared" si="46"/>
        <v>20</v>
      </c>
      <c r="CE1518" s="77">
        <f t="shared" si="36"/>
        <v>23</v>
      </c>
      <c r="CF1518" s="77">
        <f t="shared" si="37"/>
        <v>19</v>
      </c>
      <c r="CG1518" s="77">
        <f t="shared" si="38"/>
        <v>24</v>
      </c>
      <c r="CH1518" s="77">
        <f t="shared" si="39"/>
        <v>23</v>
      </c>
      <c r="CI1518" s="77">
        <f t="shared" si="40"/>
        <v>0.3</v>
      </c>
      <c r="CJ1518">
        <f t="shared" si="10"/>
        <v>11</v>
      </c>
      <c r="CK1518" s="77">
        <f t="shared" si="43"/>
        <v>15</v>
      </c>
      <c r="CL1518" s="73"/>
      <c r="CM1518" s="37">
        <f>VLOOKUP(CB1518,'PROMIS 57 T-Score Conversions'!Q$3:R$35,2,TRUE)</f>
        <v>43.1</v>
      </c>
      <c r="CN1518" s="78" t="str">
        <f t="shared" si="20"/>
        <v>Mild</v>
      </c>
      <c r="CO1518" s="37">
        <f>VLOOKUP(CC1518,'PROMIS 57 T-Score Conversions'!A$3:B$35,2,TRUE)</f>
        <v>59.4</v>
      </c>
      <c r="CP1518" s="79" t="str">
        <f t="shared" si="44"/>
        <v>Mild</v>
      </c>
      <c r="CQ1518" s="37">
        <f>VLOOKUP(CD1518,'PROMIS 57 T-Score Conversions'!E$3:F$35,2,TRUE)</f>
        <v>58.5</v>
      </c>
      <c r="CR1518" s="79" t="str">
        <f t="shared" si="22"/>
        <v>Mild</v>
      </c>
      <c r="CS1518" s="37">
        <f>VLOOKUP(CE1518,'PROMIS 57 T-Score Conversions'!U$3:V$35,2,TRUE)</f>
        <v>56.6</v>
      </c>
      <c r="CT1518" s="79" t="str">
        <f t="shared" si="42"/>
        <v>Mild</v>
      </c>
      <c r="CU1518" s="37">
        <f>VLOOKUP(CF1518,'PROMIS 57 T-Score Conversions'!Y$3:Z$35,2,TRUE)</f>
        <v>49</v>
      </c>
      <c r="CV1518" s="79" t="str">
        <f t="shared" si="24"/>
        <v>Normal</v>
      </c>
      <c r="CW1518" s="37">
        <f>vlookup(CG1518,'PROMIS 57 T-Score Conversions'!M$3:N$35,2,TRUE)</f>
        <v>44</v>
      </c>
      <c r="CX1518" s="79" t="str">
        <f t="shared" si="25"/>
        <v>Mild</v>
      </c>
      <c r="CY1518" s="37">
        <f>VLOOKup(CH1518,'PROMIS 57 T-Score Conversions'!I$3:J$35,2,TRUE)</f>
        <v>60.8</v>
      </c>
      <c r="CZ1518" s="79" t="str">
        <f t="shared" si="26"/>
        <v>Moderate</v>
      </c>
      <c r="DA1518" s="37">
        <f>VLOOKUP(CJ1518,'PROMIS 57 T-Score Conversions'!AC$3:AD$35,2,TRUE)</f>
        <v>28.9</v>
      </c>
      <c r="DB1518" s="78" t="str">
        <f t="shared" si="30"/>
        <v>Severe</v>
      </c>
      <c r="DC1518" s="37">
        <f>VLOOKUP(CK1518,'PROMIS 57 T-Score Conversions'!AG$3:AH$35,2,TRUE)</f>
        <v>35.07</v>
      </c>
      <c r="DD1518" s="79" t="str">
        <f t="shared" si="31"/>
        <v>Normal</v>
      </c>
    </row>
    <row r="1519">
      <c r="A1519" t="b">
        <v>0</v>
      </c>
      <c r="B1519" t="b">
        <v>0</v>
      </c>
      <c r="C1519" s="20">
        <v>44397.70965784723</v>
      </c>
      <c r="D1519" s="1" t="s">
        <v>639</v>
      </c>
      <c r="E1519" s="1">
        <v>2469.0</v>
      </c>
      <c r="F1519" s="1">
        <v>3.0</v>
      </c>
      <c r="G1519" s="1">
        <v>4.0</v>
      </c>
      <c r="H1519" s="1">
        <v>3.0</v>
      </c>
      <c r="I1519" s="1">
        <v>3.0</v>
      </c>
      <c r="J1519" s="1">
        <v>1.0</v>
      </c>
      <c r="K1519" s="1">
        <v>3.0</v>
      </c>
      <c r="L1519" s="1">
        <v>4.0</v>
      </c>
      <c r="M1519" s="1">
        <v>3.0</v>
      </c>
      <c r="N1519" s="1">
        <v>2.0</v>
      </c>
      <c r="O1519" s="1">
        <v>2.0</v>
      </c>
      <c r="P1519" s="1">
        <v>2.0</v>
      </c>
      <c r="Q1519" s="1">
        <v>2.0</v>
      </c>
      <c r="R1519" s="1">
        <v>2.0</v>
      </c>
      <c r="S1519" s="1">
        <v>1.0</v>
      </c>
      <c r="T1519" s="1">
        <v>2.0</v>
      </c>
      <c r="U1519" s="1">
        <v>2.0</v>
      </c>
      <c r="V1519" s="1">
        <v>1.0</v>
      </c>
      <c r="W1519" s="1">
        <v>1.0</v>
      </c>
      <c r="X1519" s="1">
        <v>1.0</v>
      </c>
      <c r="Y1519" s="1">
        <v>1.0</v>
      </c>
      <c r="Z1519" s="1">
        <v>1.0</v>
      </c>
      <c r="AA1519" s="1">
        <v>1.0</v>
      </c>
      <c r="AB1519" s="1">
        <v>1.0</v>
      </c>
      <c r="AC1519" s="1">
        <v>1.0</v>
      </c>
      <c r="AD1519" s="1">
        <v>3.0</v>
      </c>
      <c r="AE1519" s="1">
        <v>3.0</v>
      </c>
      <c r="AF1519" s="1">
        <v>3.0</v>
      </c>
      <c r="AG1519" s="1">
        <v>2.0</v>
      </c>
      <c r="AH1519" s="1">
        <v>2.0</v>
      </c>
      <c r="AI1519" s="1">
        <v>4.0</v>
      </c>
      <c r="AJ1519" s="1">
        <v>4.0</v>
      </c>
      <c r="AK1519" s="1">
        <v>3.0</v>
      </c>
      <c r="AL1519" s="1">
        <v>2.0</v>
      </c>
      <c r="AM1519" s="1">
        <v>2.0</v>
      </c>
      <c r="AN1519" s="1">
        <v>2.0</v>
      </c>
      <c r="AO1519" s="1">
        <v>1.0</v>
      </c>
      <c r="AP1519" s="1">
        <v>2.0</v>
      </c>
      <c r="AQ1519" s="1">
        <v>1.0</v>
      </c>
      <c r="AR1519" s="1">
        <v>1.0</v>
      </c>
      <c r="AS1519" s="1">
        <v>2.0</v>
      </c>
      <c r="AT1519" s="1">
        <v>3.0</v>
      </c>
      <c r="AU1519" s="1">
        <v>3.0</v>
      </c>
      <c r="AV1519" s="1">
        <v>3.0</v>
      </c>
      <c r="AW1519" s="1">
        <v>3.0</v>
      </c>
      <c r="AX1519" s="1">
        <v>2.0</v>
      </c>
      <c r="AY1519" s="1">
        <v>2.0</v>
      </c>
      <c r="AZ1519" s="1">
        <v>2.0</v>
      </c>
      <c r="BA1519" s="1">
        <v>2.0</v>
      </c>
      <c r="BB1519" s="1">
        <v>2.0</v>
      </c>
      <c r="BC1519" s="1">
        <v>2.0</v>
      </c>
      <c r="BD1519" s="1">
        <v>2.0</v>
      </c>
      <c r="BE1519" s="1">
        <v>2.0</v>
      </c>
      <c r="BF1519" s="1">
        <v>2.0</v>
      </c>
      <c r="BG1519" s="1">
        <v>2.0</v>
      </c>
      <c r="BH1519" s="1">
        <v>2.0</v>
      </c>
      <c r="BI1519" s="1">
        <v>2.0</v>
      </c>
      <c r="BJ1519" s="1">
        <v>2.0</v>
      </c>
      <c r="BK1519" s="1">
        <v>2.0</v>
      </c>
      <c r="BL1519" s="1">
        <v>2.0</v>
      </c>
      <c r="BM1519" s="1">
        <v>2.0</v>
      </c>
      <c r="BN1519" s="1">
        <v>2.0</v>
      </c>
      <c r="BO1519" s="1">
        <v>2.0</v>
      </c>
      <c r="BP1519" s="1">
        <v>3.0</v>
      </c>
      <c r="BQ1519" s="1">
        <v>2.0</v>
      </c>
      <c r="BR1519" s="1">
        <v>2.0</v>
      </c>
      <c r="BS1519" s="1">
        <v>4.0</v>
      </c>
      <c r="BT1519" s="1">
        <v>4.0</v>
      </c>
      <c r="BU1519" s="1">
        <v>4.0</v>
      </c>
      <c r="BV1519" s="1">
        <v>5.0</v>
      </c>
      <c r="BW1519" s="1">
        <v>4.0</v>
      </c>
      <c r="BX1519" s="1">
        <v>4.0</v>
      </c>
      <c r="BY1519" s="1">
        <v>4.0</v>
      </c>
      <c r="BZ1519" s="1">
        <v>4.0</v>
      </c>
      <c r="CA1519" s="76">
        <f t="shared" si="32"/>
        <v>172</v>
      </c>
      <c r="CB1519" s="77">
        <f t="shared" si="45"/>
        <v>24</v>
      </c>
      <c r="CC1519" s="77">
        <f t="shared" si="34"/>
        <v>15</v>
      </c>
      <c r="CD1519" s="77">
        <f t="shared" si="46"/>
        <v>14</v>
      </c>
      <c r="CE1519" s="77">
        <f t="shared" si="36"/>
        <v>24</v>
      </c>
      <c r="CF1519" s="77">
        <f t="shared" si="37"/>
        <v>13</v>
      </c>
      <c r="CG1519" s="77">
        <f t="shared" si="38"/>
        <v>20</v>
      </c>
      <c r="CH1519" s="77">
        <f t="shared" si="39"/>
        <v>16</v>
      </c>
      <c r="CI1519" s="77">
        <f t="shared" si="40"/>
        <v>0.2</v>
      </c>
      <c r="CJ1519">
        <f t="shared" si="10"/>
        <v>17</v>
      </c>
      <c r="CK1519" s="77">
        <f t="shared" si="43"/>
        <v>19</v>
      </c>
      <c r="CL1519" s="73"/>
      <c r="CM1519" s="37">
        <f>VLOOKUP(CB1519,'PROMIS 57 T-Score Conversions'!Q$3:R$35,2,TRUE)</f>
        <v>38.1</v>
      </c>
      <c r="CN1519" s="78" t="str">
        <f t="shared" si="20"/>
        <v>Moderate</v>
      </c>
      <c r="CO1519" s="37">
        <f>VLOOKUP(CC1519,'PROMIS 57 T-Score Conversions'!A$3:B$35,2,TRUE)</f>
        <v>53.2</v>
      </c>
      <c r="CP1519" s="79" t="str">
        <f t="shared" si="44"/>
        <v>Normal</v>
      </c>
      <c r="CQ1519" s="37">
        <f>VLOOKUP(CD1519,'PROMIS 57 T-Score Conversions'!E$3:F$35,2,TRUE)</f>
        <v>53.2</v>
      </c>
      <c r="CR1519" s="79" t="str">
        <f t="shared" si="22"/>
        <v>Normal</v>
      </c>
      <c r="CS1519" s="37">
        <f>VLOOKUP(CE1519,'PROMIS 57 T-Score Conversions'!U$3:V$35,2,TRUE)</f>
        <v>57.5</v>
      </c>
      <c r="CT1519" s="79" t="str">
        <f t="shared" si="42"/>
        <v>Mild</v>
      </c>
      <c r="CU1519" s="37">
        <f>VLOOKUP(CF1519,'PROMIS 57 T-Score Conversions'!Y$3:Z$35,2,TRUE)</f>
        <v>41.4</v>
      </c>
      <c r="CV1519" s="79" t="str">
        <f t="shared" si="24"/>
        <v>Normal</v>
      </c>
      <c r="CW1519" s="37">
        <f>vlookup(CG1519,'PROMIS 57 T-Score Conversions'!M$3:N$35,2,TRUE)</f>
        <v>40.2</v>
      </c>
      <c r="CX1519" s="79" t="str">
        <f t="shared" si="25"/>
        <v>Mild</v>
      </c>
      <c r="CY1519" s="37">
        <f>VLOOKup(CH1519,'PROMIS 57 T-Score Conversions'!I$3:J$35,2,TRUE)</f>
        <v>55.8</v>
      </c>
      <c r="CZ1519" s="79" t="str">
        <f t="shared" si="26"/>
        <v>Mild</v>
      </c>
      <c r="DA1519" s="37">
        <f>VLOOKUP(CJ1519,'PROMIS 57 T-Score Conversions'!AC$3:AD$35,2,TRUE)</f>
        <v>34.75</v>
      </c>
      <c r="DB1519" s="78" t="str">
        <f t="shared" si="30"/>
        <v>Moderate</v>
      </c>
      <c r="DC1519" s="37">
        <f>VLOOKUP(CK1519,'PROMIS 57 T-Score Conversions'!AG$3:AH$35,2,TRUE)</f>
        <v>38.9</v>
      </c>
      <c r="DD1519" s="79" t="str">
        <f t="shared" si="31"/>
        <v>Normal</v>
      </c>
    </row>
    <row r="1520">
      <c r="A1520" t="b">
        <v>0</v>
      </c>
      <c r="B1520" t="b">
        <v>0</v>
      </c>
      <c r="C1520" s="20">
        <v>44398.582986759255</v>
      </c>
      <c r="D1520" s="1" t="s">
        <v>759</v>
      </c>
      <c r="E1520" s="1">
        <v>2667.0</v>
      </c>
      <c r="F1520" s="1">
        <v>2.0</v>
      </c>
      <c r="G1520" s="1">
        <v>3.0</v>
      </c>
      <c r="H1520" s="1">
        <v>4.0</v>
      </c>
      <c r="I1520" s="1">
        <v>2.0</v>
      </c>
      <c r="J1520" s="1">
        <v>1.0</v>
      </c>
      <c r="K1520" s="1">
        <v>2.0</v>
      </c>
      <c r="L1520" s="1">
        <v>4.0</v>
      </c>
      <c r="M1520" s="1">
        <v>1.0</v>
      </c>
      <c r="N1520" s="1">
        <v>2.0</v>
      </c>
      <c r="O1520" s="1">
        <v>1.0</v>
      </c>
      <c r="P1520" s="1">
        <v>1.0</v>
      </c>
      <c r="Q1520" s="1">
        <v>2.0</v>
      </c>
      <c r="R1520" s="1">
        <v>2.0</v>
      </c>
      <c r="S1520" s="1">
        <v>1.0</v>
      </c>
      <c r="T1520" s="1">
        <v>2.0</v>
      </c>
      <c r="U1520" s="1">
        <v>2.0</v>
      </c>
      <c r="V1520" s="1">
        <v>1.0</v>
      </c>
      <c r="W1520" s="1">
        <v>2.0</v>
      </c>
      <c r="X1520" s="1">
        <v>1.0</v>
      </c>
      <c r="Y1520" s="1">
        <v>2.0</v>
      </c>
      <c r="Z1520" s="1">
        <v>1.0</v>
      </c>
      <c r="AA1520" s="1">
        <v>2.0</v>
      </c>
      <c r="AB1520" s="1">
        <v>2.0</v>
      </c>
      <c r="AC1520" s="1">
        <v>2.0</v>
      </c>
      <c r="AD1520" s="1">
        <v>5.0</v>
      </c>
      <c r="AE1520" s="1">
        <v>5.0</v>
      </c>
      <c r="AF1520" s="1">
        <v>5.0</v>
      </c>
      <c r="AG1520" s="1">
        <v>5.0</v>
      </c>
      <c r="AH1520" s="1">
        <v>5.0</v>
      </c>
      <c r="AI1520" s="1">
        <v>5.0</v>
      </c>
      <c r="AJ1520" s="1">
        <v>5.0</v>
      </c>
      <c r="AK1520" s="1">
        <v>5.0</v>
      </c>
      <c r="AL1520" s="1">
        <v>3.0</v>
      </c>
      <c r="AM1520" s="1">
        <v>4.0</v>
      </c>
      <c r="AN1520" s="1">
        <v>4.0</v>
      </c>
      <c r="AO1520" s="1">
        <v>3.0</v>
      </c>
      <c r="AP1520" s="1">
        <v>5.0</v>
      </c>
      <c r="AQ1520" s="1">
        <v>5.0</v>
      </c>
      <c r="AR1520" s="1">
        <v>5.0</v>
      </c>
      <c r="AS1520" s="1">
        <v>4.0</v>
      </c>
      <c r="AT1520" s="1">
        <v>1.0</v>
      </c>
      <c r="AU1520" s="1">
        <v>2.0</v>
      </c>
      <c r="AV1520" s="1">
        <v>1.0</v>
      </c>
      <c r="AW1520" s="1">
        <v>1.0</v>
      </c>
      <c r="AX1520" s="1">
        <v>1.0</v>
      </c>
      <c r="AY1520" s="1">
        <v>1.0</v>
      </c>
      <c r="AZ1520" s="1">
        <v>1.0</v>
      </c>
      <c r="BA1520" s="1">
        <v>1.0</v>
      </c>
      <c r="BB1520" s="1">
        <v>5.0</v>
      </c>
      <c r="BC1520" s="1">
        <v>5.0</v>
      </c>
      <c r="BD1520" s="1">
        <v>5.0</v>
      </c>
      <c r="BE1520" s="1">
        <v>5.0</v>
      </c>
      <c r="BF1520" s="1">
        <v>5.0</v>
      </c>
      <c r="BG1520" s="1">
        <v>5.0</v>
      </c>
      <c r="BH1520" s="1">
        <v>5.0</v>
      </c>
      <c r="BI1520" s="1">
        <v>4.0</v>
      </c>
      <c r="BJ1520" s="1">
        <v>7.0</v>
      </c>
      <c r="BK1520" s="1">
        <v>1.0</v>
      </c>
      <c r="BL1520" s="1">
        <v>1.0</v>
      </c>
      <c r="BM1520" s="1">
        <v>1.0</v>
      </c>
      <c r="BN1520" s="1">
        <v>1.0</v>
      </c>
      <c r="BO1520" s="1">
        <v>1.0</v>
      </c>
      <c r="BP1520" s="1">
        <v>2.0</v>
      </c>
      <c r="BQ1520" s="1">
        <v>1.0</v>
      </c>
      <c r="BR1520" s="1">
        <v>1.0</v>
      </c>
      <c r="BS1520" s="1">
        <v>5.0</v>
      </c>
      <c r="BT1520" s="1">
        <v>5.0</v>
      </c>
      <c r="BU1520" s="1">
        <v>4.0</v>
      </c>
      <c r="BV1520" s="1">
        <v>5.0</v>
      </c>
      <c r="BW1520" s="1">
        <v>5.0</v>
      </c>
      <c r="BX1520" s="1">
        <v>4.0</v>
      </c>
      <c r="BY1520" s="1">
        <v>5.0</v>
      </c>
      <c r="BZ1520" s="1">
        <v>5.0</v>
      </c>
      <c r="CA1520" s="76">
        <f t="shared" si="32"/>
        <v>220</v>
      </c>
      <c r="CB1520" s="77">
        <f t="shared" si="45"/>
        <v>19</v>
      </c>
      <c r="CC1520" s="77">
        <f t="shared" si="34"/>
        <v>13</v>
      </c>
      <c r="CD1520" s="77">
        <f t="shared" si="46"/>
        <v>12</v>
      </c>
      <c r="CE1520" s="77">
        <f t="shared" si="36"/>
        <v>40</v>
      </c>
      <c r="CF1520" s="77">
        <f t="shared" si="37"/>
        <v>33</v>
      </c>
      <c r="CG1520" s="77">
        <f t="shared" si="38"/>
        <v>9</v>
      </c>
      <c r="CH1520" s="77">
        <f t="shared" si="39"/>
        <v>39</v>
      </c>
      <c r="CI1520" s="77">
        <f t="shared" si="40"/>
        <v>0.7</v>
      </c>
      <c r="CJ1520">
        <f t="shared" si="10"/>
        <v>9</v>
      </c>
      <c r="CK1520" s="77">
        <f t="shared" si="43"/>
        <v>13</v>
      </c>
      <c r="CL1520" s="73"/>
      <c r="CM1520" s="37">
        <f>VLOOKUP(CB1520,'PROMIS 57 T-Score Conversions'!Q$3:R$35,2,TRUE)</f>
        <v>34.7</v>
      </c>
      <c r="CN1520" s="78" t="str">
        <f t="shared" si="20"/>
        <v>Moderate</v>
      </c>
      <c r="CO1520" s="37">
        <f>VLOOKUP(CC1520,'PROMIS 57 T-Score Conversions'!A$3:B$35,2,TRUE)</f>
        <v>50.8</v>
      </c>
      <c r="CP1520" s="79" t="str">
        <f t="shared" si="44"/>
        <v>Normal</v>
      </c>
      <c r="CQ1520" s="37">
        <f>VLOOKUP(CD1520,'PROMIS 57 T-Score Conversions'!E$3:F$35,2,TRUE)</f>
        <v>50.9</v>
      </c>
      <c r="CR1520" s="79" t="str">
        <f t="shared" si="22"/>
        <v>Normal</v>
      </c>
      <c r="CS1520" s="37">
        <f>VLOOKUP(CE1520,'PROMIS 57 T-Score Conversions'!U$3:V$35,2,TRUE)</f>
        <v>77.8</v>
      </c>
      <c r="CT1520" s="79" t="str">
        <f t="shared" si="42"/>
        <v>Severe</v>
      </c>
      <c r="CU1520" s="37">
        <f>VLOOKUP(CF1520,'PROMIS 57 T-Score Conversions'!Y$3:Z$35,2,TRUE)</f>
        <v>63.7</v>
      </c>
      <c r="CV1520" s="79" t="str">
        <f t="shared" si="24"/>
        <v>Moderate</v>
      </c>
      <c r="CW1520" s="37">
        <f>vlookup(CG1520,'PROMIS 57 T-Score Conversions'!M$3:N$35,2,TRUE)</f>
        <v>29.7</v>
      </c>
      <c r="CX1520" s="79" t="str">
        <f t="shared" si="25"/>
        <v>Severe</v>
      </c>
      <c r="CY1520" s="37">
        <f>VLOOKup(CH1520,'PROMIS 57 T-Score Conversions'!I$3:J$35,2,TRUE)</f>
        <v>73.5</v>
      </c>
      <c r="CZ1520" s="79" t="str">
        <f t="shared" si="26"/>
        <v>Severe</v>
      </c>
      <c r="DA1520" s="37">
        <f>VLOOKUP(CJ1520,'PROMIS 57 T-Score Conversions'!AC$3:AD$35,2,TRUE)</f>
        <v>25.73</v>
      </c>
      <c r="DB1520" s="78" t="str">
        <f t="shared" si="30"/>
        <v>Severe</v>
      </c>
      <c r="DC1520" s="37">
        <f>VLOOKUP(CK1520,'PROMIS 57 T-Score Conversions'!AG$3:AH$35,2,TRUE)</f>
        <v>32.87</v>
      </c>
      <c r="DD1520" s="79" t="str">
        <f t="shared" si="31"/>
        <v>Normal</v>
      </c>
    </row>
    <row r="1521">
      <c r="A1521" t="b">
        <v>0</v>
      </c>
      <c r="B1521" t="b">
        <v>0</v>
      </c>
      <c r="C1521" s="20">
        <v>44399.547211296296</v>
      </c>
      <c r="D1521" s="1" t="s">
        <v>522</v>
      </c>
      <c r="E1521" s="1">
        <v>2246.0</v>
      </c>
      <c r="F1521" s="1">
        <v>4.0</v>
      </c>
      <c r="G1521" s="1">
        <v>4.0</v>
      </c>
      <c r="H1521" s="1">
        <v>4.0</v>
      </c>
      <c r="I1521" s="1">
        <v>4.0</v>
      </c>
      <c r="J1521" s="1">
        <v>2.0</v>
      </c>
      <c r="K1521" s="1">
        <v>4.0</v>
      </c>
      <c r="L1521" s="1">
        <v>4.0</v>
      </c>
      <c r="M1521" s="1">
        <v>2.0</v>
      </c>
      <c r="N1521" s="1">
        <v>2.0</v>
      </c>
      <c r="O1521" s="1">
        <v>2.0</v>
      </c>
      <c r="P1521" s="1">
        <v>3.0</v>
      </c>
      <c r="Q1521" s="1">
        <v>3.0</v>
      </c>
      <c r="R1521" s="1">
        <v>3.0</v>
      </c>
      <c r="S1521" s="1">
        <v>3.0</v>
      </c>
      <c r="T1521" s="1">
        <v>3.0</v>
      </c>
      <c r="U1521" s="1">
        <v>2.0</v>
      </c>
      <c r="V1521" s="1">
        <v>2.0</v>
      </c>
      <c r="W1521" s="1">
        <v>2.0</v>
      </c>
      <c r="X1521" s="1">
        <v>2.0</v>
      </c>
      <c r="Y1521" s="1">
        <v>2.0</v>
      </c>
      <c r="Z1521" s="1">
        <v>3.0</v>
      </c>
      <c r="AA1521" s="1">
        <v>3.0</v>
      </c>
      <c r="AB1521" s="1">
        <v>2.0</v>
      </c>
      <c r="AC1521" s="1">
        <v>2.0</v>
      </c>
      <c r="AD1521" s="1">
        <v>3.0</v>
      </c>
      <c r="AE1521" s="1">
        <v>2.0</v>
      </c>
      <c r="AF1521" s="1">
        <v>3.0</v>
      </c>
      <c r="AG1521" s="1">
        <v>3.0</v>
      </c>
      <c r="AH1521" s="1">
        <v>4.0</v>
      </c>
      <c r="AI1521" s="1">
        <v>4.0</v>
      </c>
      <c r="AJ1521" s="1">
        <v>3.0</v>
      </c>
      <c r="AK1521" s="1">
        <v>4.0</v>
      </c>
      <c r="AL1521" s="1">
        <v>3.0</v>
      </c>
      <c r="AM1521" s="1">
        <v>3.0</v>
      </c>
      <c r="AN1521" s="1">
        <v>3.0</v>
      </c>
      <c r="AO1521" s="1">
        <v>1.0</v>
      </c>
      <c r="AP1521" s="1">
        <v>3.0</v>
      </c>
      <c r="AQ1521" s="1">
        <v>1.0</v>
      </c>
      <c r="AR1521" s="1">
        <v>1.0</v>
      </c>
      <c r="AS1521" s="1">
        <v>3.0</v>
      </c>
      <c r="AT1521" s="1">
        <v>1.0</v>
      </c>
      <c r="AU1521" s="1">
        <v>1.0</v>
      </c>
      <c r="AV1521" s="1">
        <v>2.0</v>
      </c>
      <c r="AW1521" s="1">
        <v>2.0</v>
      </c>
      <c r="AX1521" s="1">
        <v>2.0</v>
      </c>
      <c r="AY1521" s="1">
        <v>2.0</v>
      </c>
      <c r="AZ1521" s="1">
        <v>2.0</v>
      </c>
      <c r="BA1521" s="1">
        <v>2.0</v>
      </c>
      <c r="BB1521" s="1">
        <v>3.0</v>
      </c>
      <c r="BC1521" s="1">
        <v>3.0</v>
      </c>
      <c r="BD1521" s="1">
        <v>4.0</v>
      </c>
      <c r="BE1521" s="1">
        <v>3.0</v>
      </c>
      <c r="BF1521" s="1">
        <v>4.0</v>
      </c>
      <c r="BG1521" s="1">
        <v>4.0</v>
      </c>
      <c r="BH1521" s="1">
        <v>4.0</v>
      </c>
      <c r="BI1521" s="1">
        <v>3.0</v>
      </c>
      <c r="BJ1521" s="1">
        <v>4.0</v>
      </c>
      <c r="BK1521" s="1">
        <v>2.0</v>
      </c>
      <c r="BL1521" s="1">
        <v>2.0</v>
      </c>
      <c r="BM1521" s="1">
        <v>1.0</v>
      </c>
      <c r="BN1521" s="1">
        <v>2.0</v>
      </c>
      <c r="BO1521" s="1">
        <v>3.0</v>
      </c>
      <c r="BP1521" s="1">
        <v>2.0</v>
      </c>
      <c r="BQ1521" s="1">
        <v>2.0</v>
      </c>
      <c r="BR1521" s="1">
        <v>2.0</v>
      </c>
      <c r="BS1521" s="1">
        <v>4.0</v>
      </c>
      <c r="BT1521" s="1">
        <v>4.0</v>
      </c>
      <c r="BU1521" s="1">
        <v>4.0</v>
      </c>
      <c r="BV1521" s="1">
        <v>3.0</v>
      </c>
      <c r="BW1521" s="1">
        <v>5.0</v>
      </c>
      <c r="BX1521" s="1">
        <v>4.0</v>
      </c>
      <c r="BY1521" s="1">
        <v>4.0</v>
      </c>
      <c r="BZ1521" s="1">
        <v>4.0</v>
      </c>
      <c r="CA1521" s="76">
        <f t="shared" si="32"/>
        <v>205</v>
      </c>
      <c r="CB1521" s="77">
        <f t="shared" si="45"/>
        <v>28</v>
      </c>
      <c r="CC1521" s="77">
        <f t="shared" si="34"/>
        <v>21</v>
      </c>
      <c r="CD1521" s="77">
        <f t="shared" si="46"/>
        <v>21</v>
      </c>
      <c r="CE1521" s="77">
        <f t="shared" si="36"/>
        <v>26</v>
      </c>
      <c r="CF1521" s="77">
        <f t="shared" si="37"/>
        <v>18</v>
      </c>
      <c r="CG1521" s="77">
        <f t="shared" si="38"/>
        <v>14</v>
      </c>
      <c r="CH1521" s="77">
        <f t="shared" si="39"/>
        <v>28</v>
      </c>
      <c r="CI1521" s="77">
        <f t="shared" si="40"/>
        <v>0.4</v>
      </c>
      <c r="CJ1521">
        <f t="shared" si="10"/>
        <v>16</v>
      </c>
      <c r="CK1521" s="77">
        <f t="shared" si="43"/>
        <v>18</v>
      </c>
      <c r="CL1521" s="73"/>
      <c r="CM1521" s="37">
        <f>VLOOKUP(CB1521,'PROMIS 57 T-Score Conversions'!Q$3:R$35,2,TRUE)</f>
        <v>40.8</v>
      </c>
      <c r="CN1521" s="78" t="str">
        <f t="shared" si="20"/>
        <v>Mild</v>
      </c>
      <c r="CO1521" s="37">
        <f>VLOOKUP(CC1521,'PROMIS 57 T-Score Conversions'!A$3:B$35,2,TRUE)</f>
        <v>59.4</v>
      </c>
      <c r="CP1521" s="79" t="str">
        <f t="shared" si="44"/>
        <v>Mild</v>
      </c>
      <c r="CQ1521" s="37">
        <f>VLOOKUP(CD1521,'PROMIS 57 T-Score Conversions'!E$3:F$35,2,TRUE)</f>
        <v>59.4</v>
      </c>
      <c r="CR1521" s="79" t="str">
        <f t="shared" si="22"/>
        <v>Mild</v>
      </c>
      <c r="CS1521" s="37">
        <f>VLOOKUP(CE1521,'PROMIS 57 T-Score Conversions'!U$3:V$35,2,TRUE)</f>
        <v>59.4</v>
      </c>
      <c r="CT1521" s="79" t="str">
        <f t="shared" si="42"/>
        <v>Mild</v>
      </c>
      <c r="CU1521" s="37">
        <f>VLOOKUP(CF1521,'PROMIS 57 T-Score Conversions'!Y$3:Z$35,2,TRUE)</f>
        <v>47.9</v>
      </c>
      <c r="CV1521" s="79" t="str">
        <f t="shared" si="24"/>
        <v>Normal</v>
      </c>
      <c r="CW1521" s="37">
        <f>vlookup(CG1521,'PROMIS 57 T-Score Conversions'!M$3:N$35,2,TRUE)</f>
        <v>35.3</v>
      </c>
      <c r="CX1521" s="79" t="str">
        <f t="shared" si="25"/>
        <v>Moderate</v>
      </c>
      <c r="CY1521" s="37">
        <f>VLOOKup(CH1521,'PROMIS 57 T-Score Conversions'!I$3:J$35,2,TRUE)</f>
        <v>64.1</v>
      </c>
      <c r="CZ1521" s="79" t="str">
        <f t="shared" si="26"/>
        <v>Moderate</v>
      </c>
      <c r="DA1521" s="37">
        <f>VLOOKUP(CJ1521,'PROMIS 57 T-Score Conversions'!AC$3:AD$35,2,TRUE)</f>
        <v>33.92</v>
      </c>
      <c r="DB1521" s="78" t="str">
        <f t="shared" si="30"/>
        <v>Moderate</v>
      </c>
      <c r="DC1521" s="37">
        <f>VLOOKUP(CK1521,'PROMIS 57 T-Score Conversions'!AG$3:AH$35,2,TRUE)</f>
        <v>37.97</v>
      </c>
      <c r="DD1521" s="79" t="str">
        <f t="shared" si="31"/>
        <v>Normal</v>
      </c>
    </row>
    <row r="1522">
      <c r="A1522" t="b">
        <v>0</v>
      </c>
      <c r="B1522" t="b">
        <v>0</v>
      </c>
      <c r="C1522" s="20">
        <v>44399.821102870366</v>
      </c>
      <c r="D1522" s="1" t="s">
        <v>760</v>
      </c>
      <c r="E1522" s="1">
        <v>2671.0</v>
      </c>
      <c r="F1522" s="1">
        <v>5.0</v>
      </c>
      <c r="G1522" s="1">
        <v>5.0</v>
      </c>
      <c r="H1522" s="1">
        <v>5.0</v>
      </c>
      <c r="I1522" s="1">
        <v>5.0</v>
      </c>
      <c r="J1522" s="1">
        <v>5.0</v>
      </c>
      <c r="K1522" s="1">
        <v>5.0</v>
      </c>
      <c r="L1522" s="1">
        <v>5.0</v>
      </c>
      <c r="M1522" s="1">
        <v>5.0</v>
      </c>
      <c r="N1522" s="1">
        <v>1.0</v>
      </c>
      <c r="O1522" s="1">
        <v>2.0</v>
      </c>
      <c r="P1522" s="1">
        <v>1.0</v>
      </c>
      <c r="Q1522" s="1">
        <v>1.0</v>
      </c>
      <c r="R1522" s="1">
        <v>1.0</v>
      </c>
      <c r="S1522" s="1">
        <v>1.0</v>
      </c>
      <c r="T1522" s="1">
        <v>2.0</v>
      </c>
      <c r="U1522" s="1">
        <v>1.0</v>
      </c>
      <c r="V1522" s="1">
        <v>1.0</v>
      </c>
      <c r="W1522" s="1">
        <v>1.0</v>
      </c>
      <c r="X1522" s="1">
        <v>1.0</v>
      </c>
      <c r="Y1522" s="1">
        <v>1.0</v>
      </c>
      <c r="Z1522" s="1">
        <v>1.0</v>
      </c>
      <c r="AA1522" s="1">
        <v>1.0</v>
      </c>
      <c r="AB1522" s="1">
        <v>1.0</v>
      </c>
      <c r="AC1522" s="1">
        <v>1.0</v>
      </c>
      <c r="AD1522" s="1">
        <v>1.0</v>
      </c>
      <c r="AE1522" s="1">
        <v>1.0</v>
      </c>
      <c r="AF1522" s="1">
        <v>2.0</v>
      </c>
      <c r="AG1522" s="1">
        <v>1.0</v>
      </c>
      <c r="AH1522" s="1">
        <v>1.0</v>
      </c>
      <c r="AI1522" s="1">
        <v>1.0</v>
      </c>
      <c r="AJ1522" s="1">
        <v>1.0</v>
      </c>
      <c r="AK1522" s="1">
        <v>1.0</v>
      </c>
      <c r="AL1522" s="1">
        <v>3.0</v>
      </c>
      <c r="AM1522" s="1">
        <v>2.0</v>
      </c>
      <c r="AN1522" s="1">
        <v>2.0</v>
      </c>
      <c r="AO1522" s="1">
        <v>1.0</v>
      </c>
      <c r="AP1522" s="1">
        <v>2.0</v>
      </c>
      <c r="AQ1522" s="1">
        <v>1.0</v>
      </c>
      <c r="AR1522" s="1">
        <v>1.0</v>
      </c>
      <c r="AS1522" s="1">
        <v>3.0</v>
      </c>
      <c r="AT1522" s="1">
        <v>4.0</v>
      </c>
      <c r="AU1522" s="1">
        <v>5.0</v>
      </c>
      <c r="AV1522" s="1">
        <v>5.0</v>
      </c>
      <c r="AW1522" s="1">
        <v>5.0</v>
      </c>
      <c r="AX1522" s="1">
        <v>5.0</v>
      </c>
      <c r="AY1522" s="1">
        <v>5.0</v>
      </c>
      <c r="AZ1522" s="1">
        <v>5.0</v>
      </c>
      <c r="BA1522" s="1">
        <v>5.0</v>
      </c>
      <c r="BB1522" s="1">
        <v>2.0</v>
      </c>
      <c r="BC1522" s="1">
        <v>2.0</v>
      </c>
      <c r="BD1522" s="1">
        <v>1.0</v>
      </c>
      <c r="BE1522" s="1">
        <v>2.0</v>
      </c>
      <c r="BF1522" s="1">
        <v>1.0</v>
      </c>
      <c r="BG1522" s="1">
        <v>2.0</v>
      </c>
      <c r="BH1522" s="1">
        <v>1.0</v>
      </c>
      <c r="BI1522" s="1">
        <v>1.0</v>
      </c>
      <c r="BJ1522" s="1">
        <v>1.0</v>
      </c>
      <c r="BK1522" s="1">
        <v>5.0</v>
      </c>
      <c r="BL1522" s="1">
        <v>5.0</v>
      </c>
      <c r="BM1522" s="1">
        <v>5.0</v>
      </c>
      <c r="BN1522" s="1">
        <v>5.0</v>
      </c>
      <c r="BO1522" s="1">
        <v>5.0</v>
      </c>
      <c r="BP1522" s="1">
        <v>5.0</v>
      </c>
      <c r="BQ1522" s="1">
        <v>5.0</v>
      </c>
      <c r="BR1522" s="1">
        <v>5.0</v>
      </c>
      <c r="BS1522" s="1">
        <v>1.0</v>
      </c>
      <c r="BT1522" s="1">
        <v>1.0</v>
      </c>
      <c r="BU1522" s="1">
        <v>1.0</v>
      </c>
      <c r="BV1522" s="1">
        <v>1.0</v>
      </c>
      <c r="BW1522" s="1">
        <v>1.0</v>
      </c>
      <c r="BX1522" s="1">
        <v>1.0</v>
      </c>
      <c r="BY1522" s="1">
        <v>1.0</v>
      </c>
      <c r="BZ1522" s="1">
        <v>1.0</v>
      </c>
      <c r="CA1522" s="76">
        <f t="shared" si="32"/>
        <v>182</v>
      </c>
      <c r="CB1522" s="77">
        <f t="shared" si="45"/>
        <v>40</v>
      </c>
      <c r="CC1522" s="77">
        <f t="shared" si="34"/>
        <v>10</v>
      </c>
      <c r="CD1522" s="77">
        <f t="shared" si="46"/>
        <v>10</v>
      </c>
      <c r="CE1522" s="77">
        <f t="shared" si="36"/>
        <v>9</v>
      </c>
      <c r="CF1522" s="77">
        <f t="shared" si="37"/>
        <v>15</v>
      </c>
      <c r="CG1522" s="77">
        <f t="shared" si="38"/>
        <v>39</v>
      </c>
      <c r="CH1522" s="77">
        <f t="shared" si="39"/>
        <v>12</v>
      </c>
      <c r="CI1522" s="77">
        <f t="shared" si="40"/>
        <v>0.1</v>
      </c>
      <c r="CJ1522">
        <f t="shared" si="10"/>
        <v>40</v>
      </c>
      <c r="CK1522" s="77">
        <f t="shared" si="43"/>
        <v>36</v>
      </c>
      <c r="CL1522" s="73"/>
      <c r="CM1522" s="37">
        <f>VLOOKUP(CB1522,'PROMIS 57 T-Score Conversions'!Q$3:R$35,2,TRUE)</f>
        <v>60.1</v>
      </c>
      <c r="CN1522" s="78" t="str">
        <f t="shared" si="20"/>
        <v>Normal</v>
      </c>
      <c r="CO1522" s="37">
        <f>VLOOKUP(CC1522,'PROMIS 57 T-Score Conversions'!A$3:B$35,2,TRUE)</f>
        <v>45.9</v>
      </c>
      <c r="CP1522" s="79" t="str">
        <f t="shared" si="44"/>
        <v>Normal</v>
      </c>
      <c r="CQ1522" s="37">
        <f>VLOOKUP(CD1522,'PROMIS 57 T-Score Conversions'!E$3:F$35,2,TRUE)</f>
        <v>47.5</v>
      </c>
      <c r="CR1522" s="79" t="str">
        <f t="shared" si="22"/>
        <v>Normal</v>
      </c>
      <c r="CS1522" s="37">
        <f>VLOOKUP(CE1522,'PROMIS 57 T-Score Conversions'!U$3:V$35,2,TRUE)</f>
        <v>38.5</v>
      </c>
      <c r="CT1522" s="79" t="str">
        <f t="shared" si="42"/>
        <v>Normal</v>
      </c>
      <c r="CU1522" s="37">
        <f>VLOOKUP(CF1522,'PROMIS 57 T-Score Conversions'!Y$3:Z$35,2,TRUE)</f>
        <v>44.2</v>
      </c>
      <c r="CV1522" s="79" t="str">
        <f t="shared" si="24"/>
        <v>Normal</v>
      </c>
      <c r="CW1522" s="37">
        <f>vlookup(CG1522,'PROMIS 57 T-Score Conversions'!M$3:N$35,2,TRUE)</f>
        <v>60.2</v>
      </c>
      <c r="CX1522" s="79" t="str">
        <f t="shared" si="25"/>
        <v>Normal</v>
      </c>
      <c r="CY1522" s="37">
        <f>VLOOKup(CH1522,'PROMIS 57 T-Score Conversions'!I$3:J$35,2,TRUE)</f>
        <v>52.3</v>
      </c>
      <c r="CZ1522" s="79" t="str">
        <f t="shared" si="26"/>
        <v>Normal</v>
      </c>
      <c r="DA1522" s="37">
        <f>VLOOKUP(CJ1522,'PROMIS 57 T-Score Conversions'!AC$3:AD$35,2,TRUE)</f>
        <v>63.48</v>
      </c>
      <c r="DB1522" s="78" t="str">
        <f t="shared" si="30"/>
        <v>Normal</v>
      </c>
      <c r="DC1522" s="37">
        <f>VLOOKUP(CK1522,'PROMIS 57 T-Score Conversions'!AG$3:AH$35,2,TRUE)</f>
        <v>56.39</v>
      </c>
      <c r="DD1522" s="79" t="str">
        <f t="shared" si="31"/>
        <v>Mild</v>
      </c>
    </row>
    <row r="1523">
      <c r="A1523" t="b">
        <v>0</v>
      </c>
      <c r="B1523" t="b">
        <v>0</v>
      </c>
      <c r="C1523" s="20">
        <v>44402.075515833334</v>
      </c>
      <c r="D1523" s="1" t="s">
        <v>640</v>
      </c>
      <c r="E1523" s="1">
        <v>2286.0</v>
      </c>
      <c r="F1523" s="1">
        <v>5.0</v>
      </c>
      <c r="G1523" s="1">
        <v>4.0</v>
      </c>
      <c r="H1523" s="1">
        <v>5.0</v>
      </c>
      <c r="I1523" s="1">
        <v>5.0</v>
      </c>
      <c r="J1523" s="1">
        <v>4.0</v>
      </c>
      <c r="K1523" s="1">
        <v>5.0</v>
      </c>
      <c r="L1523" s="1">
        <v>5.0</v>
      </c>
      <c r="M1523" s="1">
        <v>4.0</v>
      </c>
      <c r="N1523" s="1">
        <v>2.0</v>
      </c>
      <c r="O1523" s="1">
        <v>2.0</v>
      </c>
      <c r="P1523" s="1">
        <v>2.0</v>
      </c>
      <c r="Q1523" s="1">
        <v>2.0</v>
      </c>
      <c r="R1523" s="1">
        <v>2.0</v>
      </c>
      <c r="S1523" s="1">
        <v>2.0</v>
      </c>
      <c r="T1523" s="1">
        <v>2.0</v>
      </c>
      <c r="U1523" s="1">
        <v>2.0</v>
      </c>
      <c r="V1523" s="1">
        <v>2.0</v>
      </c>
      <c r="W1523" s="1">
        <v>2.0</v>
      </c>
      <c r="X1523" s="1">
        <v>2.0</v>
      </c>
      <c r="Y1523" s="1">
        <v>1.0</v>
      </c>
      <c r="Z1523" s="1">
        <v>1.0</v>
      </c>
      <c r="AA1523" s="1">
        <v>2.0</v>
      </c>
      <c r="AB1523" s="1">
        <v>1.0</v>
      </c>
      <c r="AC1523" s="1">
        <v>1.0</v>
      </c>
      <c r="AD1523" s="1">
        <v>2.0</v>
      </c>
      <c r="AE1523" s="1">
        <v>2.0</v>
      </c>
      <c r="AF1523" s="1">
        <v>2.0</v>
      </c>
      <c r="AG1523" s="1">
        <v>2.0</v>
      </c>
      <c r="AH1523" s="1">
        <v>2.0</v>
      </c>
      <c r="AI1523" s="1">
        <v>2.0</v>
      </c>
      <c r="AJ1523" s="1">
        <v>2.0</v>
      </c>
      <c r="AK1523" s="1">
        <v>2.0</v>
      </c>
      <c r="AL1523" s="1">
        <v>3.0</v>
      </c>
      <c r="AM1523" s="1">
        <v>3.0</v>
      </c>
      <c r="AN1523" s="1">
        <v>2.0</v>
      </c>
      <c r="AO1523" s="1">
        <v>2.0</v>
      </c>
      <c r="AP1523" s="1">
        <v>3.0</v>
      </c>
      <c r="AQ1523" s="1">
        <v>2.0</v>
      </c>
      <c r="AR1523" s="1">
        <v>1.0</v>
      </c>
      <c r="AS1523" s="1">
        <v>3.0</v>
      </c>
      <c r="AT1523" s="1">
        <v>4.0</v>
      </c>
      <c r="AU1523" s="1">
        <v>5.0</v>
      </c>
      <c r="AV1523" s="1">
        <v>4.0</v>
      </c>
      <c r="AW1523" s="1">
        <v>5.0</v>
      </c>
      <c r="AX1523" s="1">
        <v>5.0</v>
      </c>
      <c r="AY1523" s="1">
        <v>4.0</v>
      </c>
      <c r="AZ1523" s="1">
        <v>4.0</v>
      </c>
      <c r="BA1523" s="1">
        <v>5.0</v>
      </c>
      <c r="BB1523" s="1">
        <v>2.0</v>
      </c>
      <c r="BC1523" s="1">
        <v>2.0</v>
      </c>
      <c r="BD1523" s="1">
        <v>2.0</v>
      </c>
      <c r="BE1523" s="1">
        <v>2.0</v>
      </c>
      <c r="BF1523" s="1">
        <v>2.0</v>
      </c>
      <c r="BG1523" s="1">
        <v>2.0</v>
      </c>
      <c r="BH1523" s="1">
        <v>2.0</v>
      </c>
      <c r="BI1523" s="1">
        <v>2.0</v>
      </c>
      <c r="BJ1523" s="1">
        <v>3.0</v>
      </c>
      <c r="BK1523" s="1">
        <v>3.0</v>
      </c>
      <c r="BL1523" s="1">
        <v>3.0</v>
      </c>
      <c r="BM1523" s="1">
        <v>3.0</v>
      </c>
      <c r="BN1523" s="1">
        <v>3.0</v>
      </c>
      <c r="BO1523" s="1">
        <v>3.0</v>
      </c>
      <c r="BP1523" s="1">
        <v>3.0</v>
      </c>
      <c r="BQ1523" s="1">
        <v>3.0</v>
      </c>
      <c r="BR1523" s="1">
        <v>3.0</v>
      </c>
      <c r="BS1523" s="1">
        <v>3.0</v>
      </c>
      <c r="BT1523" s="1">
        <v>3.0</v>
      </c>
      <c r="BU1523" s="1">
        <v>2.0</v>
      </c>
      <c r="BV1523" s="1">
        <v>2.0</v>
      </c>
      <c r="BW1523" s="1">
        <v>2.0</v>
      </c>
      <c r="BX1523" s="1">
        <v>2.0</v>
      </c>
      <c r="BY1523" s="1">
        <v>2.0</v>
      </c>
      <c r="BZ1523" s="1">
        <v>2.0</v>
      </c>
      <c r="CA1523" s="76">
        <f t="shared" si="32"/>
        <v>197</v>
      </c>
      <c r="CB1523" s="77">
        <f t="shared" si="45"/>
        <v>37</v>
      </c>
      <c r="CC1523" s="77">
        <f t="shared" si="34"/>
        <v>16</v>
      </c>
      <c r="CD1523" s="77">
        <f t="shared" si="46"/>
        <v>16</v>
      </c>
      <c r="CE1523" s="77">
        <f t="shared" si="36"/>
        <v>16</v>
      </c>
      <c r="CF1523" s="77">
        <f t="shared" si="37"/>
        <v>19</v>
      </c>
      <c r="CG1523" s="77">
        <f t="shared" si="38"/>
        <v>36</v>
      </c>
      <c r="CH1523" s="77">
        <f t="shared" si="39"/>
        <v>16</v>
      </c>
      <c r="CI1523" s="77">
        <f t="shared" si="40"/>
        <v>0.3</v>
      </c>
      <c r="CJ1523">
        <f t="shared" si="10"/>
        <v>24</v>
      </c>
      <c r="CK1523" s="77">
        <f t="shared" si="43"/>
        <v>24</v>
      </c>
      <c r="CL1523" s="73"/>
      <c r="CM1523" s="37">
        <f>VLOOKUP(CB1523,'PROMIS 57 T-Score Conversions'!Q$3:R$35,2,TRUE)</f>
        <v>49.2</v>
      </c>
      <c r="CN1523" s="78" t="str">
        <f t="shared" si="20"/>
        <v>Normal</v>
      </c>
      <c r="CO1523" s="37">
        <f>VLOOKUP(CC1523,'PROMIS 57 T-Score Conversions'!A$3:B$35,2,TRUE)</f>
        <v>54.3</v>
      </c>
      <c r="CP1523" s="79" t="str">
        <f t="shared" si="44"/>
        <v>Normal</v>
      </c>
      <c r="CQ1523" s="37">
        <f>VLOOKUP(CD1523,'PROMIS 57 T-Score Conversions'!E$3:F$35,2,TRUE)</f>
        <v>55.1</v>
      </c>
      <c r="CR1523" s="79" t="str">
        <f t="shared" si="22"/>
        <v>Mild</v>
      </c>
      <c r="CS1523" s="37">
        <f>VLOOKUP(CE1523,'PROMIS 57 T-Score Conversions'!U$3:V$35,2,TRUE)</f>
        <v>49.2</v>
      </c>
      <c r="CT1523" s="79" t="str">
        <f t="shared" si="42"/>
        <v>Normal</v>
      </c>
      <c r="CU1523" s="37">
        <f>VLOOKUP(CF1523,'PROMIS 57 T-Score Conversions'!Y$3:Z$35,2,TRUE)</f>
        <v>49</v>
      </c>
      <c r="CV1523" s="79" t="str">
        <f t="shared" si="24"/>
        <v>Normal</v>
      </c>
      <c r="CW1523" s="37">
        <f>vlookup(CG1523,'PROMIS 57 T-Score Conversions'!M$3:N$35,2,TRUE)</f>
        <v>55.7</v>
      </c>
      <c r="CX1523" s="79" t="str">
        <f t="shared" si="25"/>
        <v>Normal</v>
      </c>
      <c r="CY1523" s="37">
        <f>VLOOKup(CH1523,'PROMIS 57 T-Score Conversions'!I$3:J$35,2,TRUE)</f>
        <v>55.8</v>
      </c>
      <c r="CZ1523" s="79" t="str">
        <f t="shared" si="26"/>
        <v>Mild</v>
      </c>
      <c r="DA1523" s="37">
        <f>VLOOKUP(CJ1523,'PROMIS 57 T-Score Conversions'!AC$3:AD$35,2,TRUE)</f>
        <v>40.29</v>
      </c>
      <c r="DB1523" s="78" t="str">
        <f t="shared" si="30"/>
        <v>Mild</v>
      </c>
      <c r="DC1523" s="37">
        <f>VLOOKUP(CK1523,'PROMIS 57 T-Score Conversions'!AG$3:AH$35,2,TRUE)</f>
        <v>43.42</v>
      </c>
      <c r="DD1523" s="79" t="str">
        <f t="shared" si="31"/>
        <v>Normal</v>
      </c>
    </row>
    <row r="1524">
      <c r="A1524" t="b">
        <v>0</v>
      </c>
      <c r="B1524" t="b">
        <v>0</v>
      </c>
      <c r="C1524" s="20">
        <v>44402.929711770834</v>
      </c>
      <c r="D1524" s="1" t="s">
        <v>580</v>
      </c>
      <c r="E1524" s="1">
        <v>2442.0</v>
      </c>
      <c r="F1524" s="1">
        <v>4.0</v>
      </c>
      <c r="G1524" s="1">
        <v>5.0</v>
      </c>
      <c r="H1524" s="1">
        <v>5.0</v>
      </c>
      <c r="I1524" s="1">
        <v>5.0</v>
      </c>
      <c r="J1524" s="1">
        <v>3.0</v>
      </c>
      <c r="K1524" s="1">
        <v>4.0</v>
      </c>
      <c r="L1524" s="1">
        <v>4.0</v>
      </c>
      <c r="M1524" s="1">
        <v>3.0</v>
      </c>
      <c r="N1524" s="1">
        <v>1.0</v>
      </c>
      <c r="O1524" s="1">
        <v>1.0</v>
      </c>
      <c r="P1524" s="1">
        <v>1.0</v>
      </c>
      <c r="Q1524" s="1">
        <v>1.0</v>
      </c>
      <c r="R1524" s="1">
        <v>2.0</v>
      </c>
      <c r="S1524" s="1">
        <v>1.0</v>
      </c>
      <c r="T1524" s="1">
        <v>1.0</v>
      </c>
      <c r="U1524" s="1">
        <v>2.0</v>
      </c>
      <c r="V1524" s="1">
        <v>1.0</v>
      </c>
      <c r="W1524" s="1">
        <v>1.0</v>
      </c>
      <c r="X1524" s="1">
        <v>1.0</v>
      </c>
      <c r="Y1524" s="1">
        <v>1.0</v>
      </c>
      <c r="Z1524" s="1">
        <v>1.0</v>
      </c>
      <c r="AA1524" s="1">
        <v>1.0</v>
      </c>
      <c r="AB1524" s="1">
        <v>1.0</v>
      </c>
      <c r="AC1524" s="1">
        <v>1.0</v>
      </c>
      <c r="AD1524" s="1">
        <v>2.0</v>
      </c>
      <c r="AE1524" s="1">
        <v>2.0</v>
      </c>
      <c r="AF1524" s="1">
        <v>2.0</v>
      </c>
      <c r="AG1524" s="1">
        <v>2.0</v>
      </c>
      <c r="AH1524" s="1">
        <v>2.0</v>
      </c>
      <c r="AI1524" s="1">
        <v>1.0</v>
      </c>
      <c r="AJ1524" s="1">
        <v>1.0</v>
      </c>
      <c r="AK1524" s="1">
        <v>1.0</v>
      </c>
      <c r="AL1524" s="1">
        <v>2.0</v>
      </c>
      <c r="AM1524" s="1">
        <v>2.0</v>
      </c>
      <c r="AN1524" s="1">
        <v>1.0</v>
      </c>
      <c r="AO1524" s="1">
        <v>1.0</v>
      </c>
      <c r="AP1524" s="1">
        <v>1.0</v>
      </c>
      <c r="AQ1524" s="1">
        <v>1.0</v>
      </c>
      <c r="AR1524" s="1">
        <v>1.0</v>
      </c>
      <c r="AS1524" s="1">
        <v>2.0</v>
      </c>
      <c r="AT1524" s="1">
        <v>4.0</v>
      </c>
      <c r="AU1524" s="1">
        <v>4.0</v>
      </c>
      <c r="AV1524" s="1">
        <v>4.0</v>
      </c>
      <c r="AW1524" s="1">
        <v>5.0</v>
      </c>
      <c r="AX1524" s="1">
        <v>4.0</v>
      </c>
      <c r="AY1524" s="1">
        <v>4.0</v>
      </c>
      <c r="AZ1524" s="1">
        <v>5.0</v>
      </c>
      <c r="BA1524" s="1">
        <v>5.0</v>
      </c>
      <c r="BB1524" s="1">
        <v>2.0</v>
      </c>
      <c r="BC1524" s="1">
        <v>2.0</v>
      </c>
      <c r="BD1524" s="1">
        <v>1.0</v>
      </c>
      <c r="BE1524" s="1">
        <v>2.0</v>
      </c>
      <c r="BF1524" s="1">
        <v>2.0</v>
      </c>
      <c r="BG1524" s="1">
        <v>2.0</v>
      </c>
      <c r="BH1524" s="1">
        <v>2.0</v>
      </c>
      <c r="BI1524" s="1">
        <v>1.0</v>
      </c>
      <c r="BJ1524" s="1">
        <v>1.0</v>
      </c>
      <c r="BK1524" s="1">
        <v>4.0</v>
      </c>
      <c r="BL1524" s="1">
        <v>4.0</v>
      </c>
      <c r="BM1524" s="1">
        <v>4.0</v>
      </c>
      <c r="BN1524" s="1">
        <v>4.0</v>
      </c>
      <c r="BO1524" s="1">
        <v>4.0</v>
      </c>
      <c r="BP1524" s="1">
        <v>4.0</v>
      </c>
      <c r="BQ1524" s="1">
        <v>4.0</v>
      </c>
      <c r="BR1524" s="1">
        <v>4.0</v>
      </c>
      <c r="BS1524" s="1">
        <v>2.0</v>
      </c>
      <c r="BT1524" s="1">
        <v>2.0</v>
      </c>
      <c r="BU1524" s="1">
        <v>1.0</v>
      </c>
      <c r="BV1524" s="1">
        <v>1.0</v>
      </c>
      <c r="BW1524" s="1">
        <v>1.0</v>
      </c>
      <c r="BX1524" s="1">
        <v>1.0</v>
      </c>
      <c r="BY1524" s="1">
        <v>1.0</v>
      </c>
      <c r="BZ1524" s="1">
        <v>1.0</v>
      </c>
      <c r="CA1524" s="76">
        <f t="shared" si="32"/>
        <v>167</v>
      </c>
      <c r="CB1524" s="77">
        <f t="shared" si="45"/>
        <v>33</v>
      </c>
      <c r="CC1524" s="77">
        <f t="shared" si="34"/>
        <v>10</v>
      </c>
      <c r="CD1524" s="77">
        <f t="shared" si="46"/>
        <v>10</v>
      </c>
      <c r="CE1524" s="77">
        <f t="shared" si="36"/>
        <v>13</v>
      </c>
      <c r="CF1524" s="77">
        <f t="shared" si="37"/>
        <v>11</v>
      </c>
      <c r="CG1524" s="77">
        <f t="shared" si="38"/>
        <v>35</v>
      </c>
      <c r="CH1524" s="77">
        <f t="shared" si="39"/>
        <v>14</v>
      </c>
      <c r="CI1524" s="77">
        <f t="shared" si="40"/>
        <v>0.1</v>
      </c>
      <c r="CJ1524">
        <f t="shared" si="10"/>
        <v>32</v>
      </c>
      <c r="CK1524" s="77">
        <f t="shared" si="43"/>
        <v>30</v>
      </c>
      <c r="CL1524" s="73"/>
      <c r="CM1524" s="37">
        <f>VLOOKUP(CB1524,'PROMIS 57 T-Score Conversions'!Q$3:R$35,2,TRUE)</f>
        <v>44.7</v>
      </c>
      <c r="CN1524" s="78" t="str">
        <f t="shared" si="20"/>
        <v>Mild</v>
      </c>
      <c r="CO1524" s="37">
        <f>VLOOKUP(CC1524,'PROMIS 57 T-Score Conversions'!A$3:B$35,2,TRUE)</f>
        <v>45.9</v>
      </c>
      <c r="CP1524" s="79" t="str">
        <f t="shared" si="44"/>
        <v>Normal</v>
      </c>
      <c r="CQ1524" s="37">
        <f>VLOOKUP(CD1524,'PROMIS 57 T-Score Conversions'!E$3:F$35,2,TRUE)</f>
        <v>47.5</v>
      </c>
      <c r="CR1524" s="79" t="str">
        <f t="shared" si="22"/>
        <v>Normal</v>
      </c>
      <c r="CS1524" s="37">
        <f>VLOOKUP(CE1524,'PROMIS 57 T-Score Conversions'!U$3:V$35,2,TRUE)</f>
        <v>45.6</v>
      </c>
      <c r="CT1524" s="79" t="str">
        <f t="shared" si="42"/>
        <v>Normal</v>
      </c>
      <c r="CU1524" s="37">
        <f>VLOOKUP(CF1524,'PROMIS 57 T-Score Conversions'!Y$3:Z$35,2,TRUE)</f>
        <v>38</v>
      </c>
      <c r="CV1524" s="79" t="str">
        <f t="shared" si="24"/>
        <v>Normal</v>
      </c>
      <c r="CW1524" s="37">
        <f>vlookup(CG1524,'PROMIS 57 T-Score Conversions'!M$3:N$35,2,TRUE)</f>
        <v>54.6</v>
      </c>
      <c r="CX1524" s="79" t="str">
        <f t="shared" si="25"/>
        <v>Normal</v>
      </c>
      <c r="CY1524" s="37">
        <f>VLOOKup(CH1524,'PROMIS 57 T-Score Conversions'!I$3:J$35,2,TRUE)</f>
        <v>54.1</v>
      </c>
      <c r="CZ1524" s="79" t="str">
        <f t="shared" si="26"/>
        <v>Normal</v>
      </c>
      <c r="DA1524" s="37">
        <f>VLOOKUP(CJ1524,'PROMIS 57 T-Score Conversions'!AC$3:AD$35,2,TRUE)</f>
        <v>47.17</v>
      </c>
      <c r="DB1524" s="78" t="str">
        <f t="shared" si="30"/>
        <v>Normal</v>
      </c>
      <c r="DC1524" s="37">
        <f>VLOOKUP(CK1524,'PROMIS 57 T-Score Conversions'!AG$3:AH$35,2,TRUE)</f>
        <v>49.17</v>
      </c>
      <c r="DD1524" s="79" t="str">
        <f t="shared" si="31"/>
        <v>Normal</v>
      </c>
    </row>
    <row r="1525">
      <c r="A1525" t="b">
        <v>0</v>
      </c>
      <c r="B1525" t="b">
        <v>0</v>
      </c>
      <c r="C1525" s="20">
        <v>44403.4308749537</v>
      </c>
      <c r="D1525" s="1" t="s">
        <v>761</v>
      </c>
      <c r="E1525" s="1">
        <v>2678.0</v>
      </c>
      <c r="F1525" s="1">
        <v>5.0</v>
      </c>
      <c r="G1525" s="1">
        <v>5.0</v>
      </c>
      <c r="H1525" s="1">
        <v>5.0</v>
      </c>
      <c r="I1525" s="1">
        <v>5.0</v>
      </c>
      <c r="J1525" s="1">
        <v>5.0</v>
      </c>
      <c r="K1525" s="1">
        <v>5.0</v>
      </c>
      <c r="L1525" s="1">
        <v>5.0</v>
      </c>
      <c r="M1525" s="1">
        <v>5.0</v>
      </c>
      <c r="N1525" s="1">
        <v>1.0</v>
      </c>
      <c r="O1525" s="1">
        <v>1.0</v>
      </c>
      <c r="P1525" s="1">
        <v>1.0</v>
      </c>
      <c r="Q1525" s="1">
        <v>1.0</v>
      </c>
      <c r="R1525" s="1">
        <v>1.0</v>
      </c>
      <c r="S1525" s="1">
        <v>1.0</v>
      </c>
      <c r="T1525" s="1">
        <v>1.0</v>
      </c>
      <c r="U1525" s="1">
        <v>3.0</v>
      </c>
      <c r="V1525" s="1">
        <v>1.0</v>
      </c>
      <c r="W1525" s="1">
        <v>1.0</v>
      </c>
      <c r="X1525" s="1">
        <v>1.0</v>
      </c>
      <c r="Y1525" s="1">
        <v>1.0</v>
      </c>
      <c r="Z1525" s="1">
        <v>1.0</v>
      </c>
      <c r="AA1525" s="1">
        <v>3.0</v>
      </c>
      <c r="AB1525" s="1">
        <v>1.0</v>
      </c>
      <c r="AC1525" s="1">
        <v>1.0</v>
      </c>
      <c r="AD1525" s="1">
        <v>1.0</v>
      </c>
      <c r="AE1525" s="1">
        <v>1.0</v>
      </c>
      <c r="AF1525" s="1">
        <v>1.0</v>
      </c>
      <c r="AG1525" s="1">
        <v>1.0</v>
      </c>
      <c r="AH1525" s="1">
        <v>1.0</v>
      </c>
      <c r="AI1525" s="1">
        <v>1.0</v>
      </c>
      <c r="AJ1525" s="1">
        <v>1.0</v>
      </c>
      <c r="AK1525" s="1">
        <v>1.0</v>
      </c>
      <c r="AL1525" s="1">
        <v>2.0</v>
      </c>
      <c r="AM1525" s="1">
        <v>2.0</v>
      </c>
      <c r="AN1525" s="1">
        <v>1.0</v>
      </c>
      <c r="AO1525" s="1">
        <v>1.0</v>
      </c>
      <c r="AP1525" s="1">
        <v>1.0</v>
      </c>
      <c r="AQ1525" s="1">
        <v>1.0</v>
      </c>
      <c r="AR1525" s="1">
        <v>1.0</v>
      </c>
      <c r="AS1525" s="1">
        <v>2.0</v>
      </c>
      <c r="AT1525" s="1">
        <v>5.0</v>
      </c>
      <c r="AU1525" s="1">
        <v>5.0</v>
      </c>
      <c r="AV1525" s="1">
        <v>4.0</v>
      </c>
      <c r="AW1525" s="1">
        <v>5.0</v>
      </c>
      <c r="AX1525" s="1">
        <v>5.0</v>
      </c>
      <c r="AY1525" s="1">
        <v>5.0</v>
      </c>
      <c r="AZ1525" s="1">
        <v>5.0</v>
      </c>
      <c r="BA1525" s="1">
        <v>5.0</v>
      </c>
      <c r="BB1525" s="1">
        <v>1.0</v>
      </c>
      <c r="BC1525" s="1">
        <v>1.0</v>
      </c>
      <c r="BD1525" s="1">
        <v>1.0</v>
      </c>
      <c r="BE1525" s="1">
        <v>1.0</v>
      </c>
      <c r="BF1525" s="1">
        <v>1.0</v>
      </c>
      <c r="BG1525" s="1">
        <v>1.0</v>
      </c>
      <c r="BH1525" s="1">
        <v>1.0</v>
      </c>
      <c r="BI1525" s="1">
        <v>1.0</v>
      </c>
      <c r="BJ1525" s="1">
        <v>2.0</v>
      </c>
      <c r="BK1525" s="1">
        <v>5.0</v>
      </c>
      <c r="BL1525" s="1">
        <v>5.0</v>
      </c>
      <c r="BM1525" s="1">
        <v>5.0</v>
      </c>
      <c r="BN1525" s="1">
        <v>5.0</v>
      </c>
      <c r="BO1525" s="1">
        <v>5.0</v>
      </c>
      <c r="BP1525" s="1">
        <v>4.0</v>
      </c>
      <c r="BQ1525" s="1">
        <v>5.0</v>
      </c>
      <c r="BR1525" s="1">
        <v>5.0</v>
      </c>
      <c r="BS1525" s="1">
        <v>2.0</v>
      </c>
      <c r="BT1525" s="1">
        <v>2.0</v>
      </c>
      <c r="BU1525" s="1">
        <v>1.0</v>
      </c>
      <c r="BV1525" s="1">
        <v>1.0</v>
      </c>
      <c r="BW1525" s="1">
        <v>1.0</v>
      </c>
      <c r="BX1525" s="1">
        <v>1.0</v>
      </c>
      <c r="BY1525" s="1">
        <v>1.0</v>
      </c>
      <c r="BZ1525" s="1">
        <v>1.0</v>
      </c>
      <c r="CA1525" s="76">
        <f t="shared" si="32"/>
        <v>177</v>
      </c>
      <c r="CB1525" s="77">
        <f t="shared" si="45"/>
        <v>40</v>
      </c>
      <c r="CC1525" s="77">
        <f t="shared" si="34"/>
        <v>10</v>
      </c>
      <c r="CD1525" s="77">
        <f t="shared" si="46"/>
        <v>10</v>
      </c>
      <c r="CE1525" s="77">
        <f t="shared" si="36"/>
        <v>8</v>
      </c>
      <c r="CF1525" s="77">
        <f t="shared" si="37"/>
        <v>11</v>
      </c>
      <c r="CG1525" s="77">
        <f t="shared" si="38"/>
        <v>39</v>
      </c>
      <c r="CH1525" s="77">
        <f t="shared" si="39"/>
        <v>8</v>
      </c>
      <c r="CI1525" s="77">
        <f t="shared" si="40"/>
        <v>0.2</v>
      </c>
      <c r="CJ1525">
        <f t="shared" si="10"/>
        <v>39</v>
      </c>
      <c r="CK1525" s="77">
        <f t="shared" si="43"/>
        <v>36</v>
      </c>
      <c r="CL1525" s="73"/>
      <c r="CM1525" s="37">
        <f>VLOOKUP(CB1525,'PROMIS 57 T-Score Conversions'!Q$3:R$35,2,TRUE)</f>
        <v>60.1</v>
      </c>
      <c r="CN1525" s="78" t="str">
        <f t="shared" si="20"/>
        <v>Normal</v>
      </c>
      <c r="CO1525" s="37">
        <f>VLOOKUP(CC1525,'PROMIS 57 T-Score Conversions'!A$3:B$35,2,TRUE)</f>
        <v>45.9</v>
      </c>
      <c r="CP1525" s="79" t="str">
        <f t="shared" si="44"/>
        <v>Normal</v>
      </c>
      <c r="CQ1525" s="37">
        <f>VLOOKUP(CD1525,'PROMIS 57 T-Score Conversions'!E$3:F$35,2,TRUE)</f>
        <v>47.5</v>
      </c>
      <c r="CR1525" s="79" t="str">
        <f t="shared" si="22"/>
        <v>Normal</v>
      </c>
      <c r="CS1525" s="37">
        <f>VLOOKUP(CE1525,'PROMIS 57 T-Score Conversions'!U$3:V$35,2,TRUE)</f>
        <v>33.1</v>
      </c>
      <c r="CT1525" s="79" t="str">
        <f t="shared" si="42"/>
        <v>Normal</v>
      </c>
      <c r="CU1525" s="37">
        <f>VLOOKUP(CF1525,'PROMIS 57 T-Score Conversions'!Y$3:Z$35,2,TRUE)</f>
        <v>38</v>
      </c>
      <c r="CV1525" s="79" t="str">
        <f t="shared" si="24"/>
        <v>Normal</v>
      </c>
      <c r="CW1525" s="37">
        <f>vlookup(CG1525,'PROMIS 57 T-Score Conversions'!M$3:N$35,2,TRUE)</f>
        <v>60.2</v>
      </c>
      <c r="CX1525" s="79" t="str">
        <f t="shared" si="25"/>
        <v>Normal</v>
      </c>
      <c r="CY1525" s="37">
        <f>VLOOKup(CH1525,'PROMIS 57 T-Score Conversions'!I$3:J$35,2,TRUE)</f>
        <v>40.7</v>
      </c>
      <c r="CZ1525" s="79" t="str">
        <f t="shared" si="26"/>
        <v>Normal</v>
      </c>
      <c r="DA1525" s="37">
        <f>VLOOKUP(CJ1525,'PROMIS 57 T-Score Conversions'!AC$3:AD$35,2,TRUE)</f>
        <v>58.08</v>
      </c>
      <c r="DB1525" s="78" t="str">
        <f t="shared" si="30"/>
        <v>Normal</v>
      </c>
      <c r="DC1525" s="37">
        <f>VLOOKUP(CK1525,'PROMIS 57 T-Score Conversions'!AG$3:AH$35,2,TRUE)</f>
        <v>56.39</v>
      </c>
      <c r="DD1525" s="79" t="str">
        <f t="shared" si="31"/>
        <v>Mild</v>
      </c>
    </row>
    <row r="1526">
      <c r="A1526" t="b">
        <v>0</v>
      </c>
      <c r="B1526" t="b">
        <v>0</v>
      </c>
      <c r="C1526" s="20">
        <v>44403.66020399306</v>
      </c>
      <c r="D1526" s="1" t="s">
        <v>762</v>
      </c>
      <c r="E1526" s="1">
        <v>2682.0</v>
      </c>
      <c r="F1526" s="1">
        <v>3.0</v>
      </c>
      <c r="G1526" s="1">
        <v>4.0</v>
      </c>
      <c r="H1526" s="1">
        <v>5.0</v>
      </c>
      <c r="I1526" s="1">
        <v>2.0</v>
      </c>
      <c r="J1526" s="1">
        <v>1.0</v>
      </c>
      <c r="K1526" s="1">
        <v>4.0</v>
      </c>
      <c r="L1526" s="1">
        <v>3.0</v>
      </c>
      <c r="M1526" s="1">
        <v>1.0</v>
      </c>
      <c r="N1526" s="1">
        <v>3.0</v>
      </c>
      <c r="O1526" s="1">
        <v>3.0</v>
      </c>
      <c r="P1526" s="1">
        <v>2.0</v>
      </c>
      <c r="Q1526" s="1">
        <v>4.0</v>
      </c>
      <c r="R1526" s="1">
        <v>4.0</v>
      </c>
      <c r="S1526" s="1">
        <v>4.0</v>
      </c>
      <c r="T1526" s="1">
        <v>3.0</v>
      </c>
      <c r="U1526" s="1">
        <v>3.0</v>
      </c>
      <c r="V1526" s="1">
        <v>1.0</v>
      </c>
      <c r="W1526" s="1">
        <v>2.0</v>
      </c>
      <c r="X1526" s="1">
        <v>2.0</v>
      </c>
      <c r="Y1526" s="1">
        <v>1.0</v>
      </c>
      <c r="Z1526" s="1">
        <v>1.0</v>
      </c>
      <c r="AA1526" s="1">
        <v>2.0</v>
      </c>
      <c r="AB1526" s="1">
        <v>3.0</v>
      </c>
      <c r="AC1526" s="1">
        <v>1.0</v>
      </c>
      <c r="AD1526" s="1">
        <v>3.0</v>
      </c>
      <c r="AE1526" s="1">
        <v>3.0</v>
      </c>
      <c r="AF1526" s="1">
        <v>3.0</v>
      </c>
      <c r="AG1526" s="1">
        <v>3.0</v>
      </c>
      <c r="AH1526" s="1">
        <v>4.0</v>
      </c>
      <c r="AI1526" s="1">
        <v>3.0</v>
      </c>
      <c r="AJ1526" s="1">
        <v>3.0</v>
      </c>
      <c r="AK1526" s="1">
        <v>2.0</v>
      </c>
      <c r="AL1526" s="1">
        <v>3.0</v>
      </c>
      <c r="AM1526" s="1">
        <v>3.0</v>
      </c>
      <c r="AN1526" s="1">
        <v>4.0</v>
      </c>
      <c r="AO1526" s="1">
        <v>1.0</v>
      </c>
      <c r="AP1526" s="1">
        <v>1.0</v>
      </c>
      <c r="AQ1526" s="1">
        <v>1.0</v>
      </c>
      <c r="AR1526" s="1">
        <v>1.0</v>
      </c>
      <c r="AS1526" s="1">
        <v>4.0</v>
      </c>
      <c r="AT1526" s="1">
        <v>1.0</v>
      </c>
      <c r="AU1526" s="1">
        <v>3.0</v>
      </c>
      <c r="AV1526" s="1">
        <v>3.0</v>
      </c>
      <c r="AW1526" s="1">
        <v>1.0</v>
      </c>
      <c r="AX1526" s="1">
        <v>1.0</v>
      </c>
      <c r="AY1526" s="1">
        <v>1.0</v>
      </c>
      <c r="AZ1526" s="1">
        <v>4.0</v>
      </c>
      <c r="BA1526" s="1">
        <v>2.0</v>
      </c>
      <c r="BB1526" s="1">
        <v>3.0</v>
      </c>
      <c r="BC1526" s="1">
        <v>3.0</v>
      </c>
      <c r="BD1526" s="1">
        <v>3.0</v>
      </c>
      <c r="BE1526" s="1">
        <v>3.0</v>
      </c>
      <c r="BF1526" s="1">
        <v>4.0</v>
      </c>
      <c r="BG1526" s="1">
        <v>3.0</v>
      </c>
      <c r="BH1526" s="1">
        <v>3.0</v>
      </c>
      <c r="BI1526" s="1">
        <v>3.0</v>
      </c>
      <c r="BJ1526" s="1">
        <v>3.0</v>
      </c>
      <c r="BK1526" s="1">
        <v>3.0</v>
      </c>
      <c r="BL1526" s="1">
        <v>5.0</v>
      </c>
      <c r="BM1526" s="1">
        <v>4.0</v>
      </c>
      <c r="BN1526" s="1">
        <v>4.0</v>
      </c>
      <c r="BO1526" s="1">
        <v>4.0</v>
      </c>
      <c r="BP1526" s="1">
        <v>4.0</v>
      </c>
      <c r="BQ1526" s="1">
        <v>4.0</v>
      </c>
      <c r="BR1526" s="1">
        <v>5.0</v>
      </c>
      <c r="BS1526" s="1">
        <v>3.0</v>
      </c>
      <c r="BT1526" s="1">
        <v>3.0</v>
      </c>
      <c r="BU1526" s="1">
        <v>2.0</v>
      </c>
      <c r="BV1526" s="1">
        <v>3.0</v>
      </c>
      <c r="BW1526" s="1">
        <v>2.0</v>
      </c>
      <c r="BX1526" s="1">
        <v>2.0</v>
      </c>
      <c r="BY1526" s="1">
        <v>2.0</v>
      </c>
      <c r="BZ1526" s="1">
        <v>2.0</v>
      </c>
      <c r="CA1526" s="76">
        <f t="shared" si="32"/>
        <v>200</v>
      </c>
      <c r="CB1526" s="77">
        <f t="shared" si="45"/>
        <v>23</v>
      </c>
      <c r="CC1526" s="77">
        <f t="shared" si="34"/>
        <v>26</v>
      </c>
      <c r="CD1526" s="77">
        <f t="shared" si="46"/>
        <v>24</v>
      </c>
      <c r="CE1526" s="77">
        <f t="shared" si="36"/>
        <v>24</v>
      </c>
      <c r="CF1526" s="77">
        <f t="shared" si="37"/>
        <v>18</v>
      </c>
      <c r="CG1526" s="77">
        <f t="shared" si="38"/>
        <v>16</v>
      </c>
      <c r="CH1526" s="77">
        <f t="shared" si="39"/>
        <v>25</v>
      </c>
      <c r="CI1526" s="77">
        <f t="shared" si="40"/>
        <v>0.3</v>
      </c>
      <c r="CJ1526">
        <f t="shared" si="10"/>
        <v>33</v>
      </c>
      <c r="CK1526" s="77">
        <f t="shared" si="43"/>
        <v>33</v>
      </c>
      <c r="CL1526" s="73"/>
      <c r="CM1526" s="37">
        <f>VLOOKUP(CB1526,'PROMIS 57 T-Score Conversions'!Q$3:R$35,2,TRUE)</f>
        <v>37.4</v>
      </c>
      <c r="CN1526" s="78" t="str">
        <f t="shared" si="20"/>
        <v>Moderate</v>
      </c>
      <c r="CO1526" s="37">
        <f>VLOOKUP(CC1526,'PROMIS 57 T-Score Conversions'!A$3:B$35,2,TRUE)</f>
        <v>64.5</v>
      </c>
      <c r="CP1526" s="79" t="str">
        <f t="shared" si="44"/>
        <v>Moderate</v>
      </c>
      <c r="CQ1526" s="37">
        <f>VLOOKUP(CD1526,'PROMIS 57 T-Score Conversions'!E$3:F$35,2,TRUE)</f>
        <v>62.1</v>
      </c>
      <c r="CR1526" s="79" t="str">
        <f t="shared" si="22"/>
        <v>Moderate</v>
      </c>
      <c r="CS1526" s="37">
        <f>VLOOKUP(CE1526,'PROMIS 57 T-Score Conversions'!U$3:V$35,2,TRUE)</f>
        <v>57.5</v>
      </c>
      <c r="CT1526" s="79" t="str">
        <f t="shared" si="42"/>
        <v>Mild</v>
      </c>
      <c r="CU1526" s="37">
        <f>VLOOKUP(CF1526,'PROMIS 57 T-Score Conversions'!Y$3:Z$35,2,TRUE)</f>
        <v>47.9</v>
      </c>
      <c r="CV1526" s="79" t="str">
        <f t="shared" si="24"/>
        <v>Normal</v>
      </c>
      <c r="CW1526" s="37">
        <f>vlookup(CG1526,'PROMIS 57 T-Score Conversions'!M$3:N$35,2,TRUE)</f>
        <v>36.9</v>
      </c>
      <c r="CX1526" s="79" t="str">
        <f t="shared" si="25"/>
        <v>Moderate</v>
      </c>
      <c r="CY1526" s="37">
        <f>VLOOKup(CH1526,'PROMIS 57 T-Score Conversions'!I$3:J$35,2,TRUE)</f>
        <v>62.1</v>
      </c>
      <c r="CZ1526" s="79" t="str">
        <f t="shared" si="26"/>
        <v>Moderate</v>
      </c>
      <c r="DA1526" s="37">
        <f>VLOOKUP(CJ1526,'PROMIS 57 T-Score Conversions'!AC$3:AD$35,2,TRUE)</f>
        <v>48.18</v>
      </c>
      <c r="DB1526" s="78" t="str">
        <f t="shared" si="30"/>
        <v>Normal</v>
      </c>
      <c r="DC1526" s="37">
        <f>VLOOKUP(CK1526,'PROMIS 57 T-Score Conversions'!AG$3:AH$35,2,TRUE)</f>
        <v>52.42</v>
      </c>
      <c r="DD1526" s="79" t="str">
        <f t="shared" si="31"/>
        <v>Normal</v>
      </c>
    </row>
    <row r="1527">
      <c r="A1527" t="b">
        <v>0</v>
      </c>
      <c r="B1527" t="b">
        <v>0</v>
      </c>
      <c r="C1527" s="20">
        <v>44404.49728391204</v>
      </c>
      <c r="D1527" s="1" t="s">
        <v>763</v>
      </c>
      <c r="E1527" s="1">
        <v>2662.0</v>
      </c>
      <c r="F1527" s="1">
        <v>5.0</v>
      </c>
      <c r="G1527" s="1">
        <v>4.0</v>
      </c>
      <c r="H1527" s="1">
        <v>5.0</v>
      </c>
      <c r="I1527" s="1">
        <v>5.0</v>
      </c>
      <c r="J1527" s="1">
        <v>3.0</v>
      </c>
      <c r="K1527" s="1">
        <v>4.0</v>
      </c>
      <c r="L1527" s="1">
        <v>5.0</v>
      </c>
      <c r="M1527" s="1">
        <v>5.0</v>
      </c>
      <c r="N1527" s="1">
        <v>1.0</v>
      </c>
      <c r="O1527" s="1">
        <v>3.0</v>
      </c>
      <c r="P1527" s="1">
        <v>4.0</v>
      </c>
      <c r="Q1527" s="1">
        <v>5.0</v>
      </c>
      <c r="R1527" s="1">
        <v>5.0</v>
      </c>
      <c r="S1527" s="1">
        <v>5.0</v>
      </c>
      <c r="T1527" s="1">
        <v>4.0</v>
      </c>
      <c r="U1527" s="1">
        <v>5.0</v>
      </c>
      <c r="V1527" s="1">
        <v>3.0</v>
      </c>
      <c r="W1527" s="1">
        <v>2.0</v>
      </c>
      <c r="X1527" s="1">
        <v>4.0</v>
      </c>
      <c r="Y1527" s="1">
        <v>3.0</v>
      </c>
      <c r="Z1527" s="1">
        <v>2.0</v>
      </c>
      <c r="AA1527" s="1">
        <v>5.0</v>
      </c>
      <c r="AB1527" s="1">
        <v>2.0</v>
      </c>
      <c r="AC1527" s="1">
        <v>2.0</v>
      </c>
      <c r="AD1527" s="1">
        <v>5.0</v>
      </c>
      <c r="AE1527" s="1">
        <v>5.0</v>
      </c>
      <c r="AF1527" s="1">
        <v>5.0</v>
      </c>
      <c r="AG1527" s="1">
        <v>5.0</v>
      </c>
      <c r="AH1527" s="1">
        <v>5.0</v>
      </c>
      <c r="AI1527" s="1">
        <v>3.0</v>
      </c>
      <c r="AJ1527" s="1">
        <v>5.0</v>
      </c>
      <c r="AK1527" s="1">
        <v>4.0</v>
      </c>
      <c r="AL1527" s="1">
        <v>3.0</v>
      </c>
      <c r="AM1527" s="1">
        <v>4.0</v>
      </c>
      <c r="AN1527" s="1">
        <v>3.0</v>
      </c>
      <c r="AO1527" s="1">
        <v>1.0</v>
      </c>
      <c r="AP1527" s="1">
        <v>4.0</v>
      </c>
      <c r="AQ1527" s="1">
        <v>1.0</v>
      </c>
      <c r="AR1527" s="1">
        <v>1.0</v>
      </c>
      <c r="AS1527" s="1">
        <v>3.0</v>
      </c>
      <c r="AT1527" s="1">
        <v>4.0</v>
      </c>
      <c r="AU1527" s="1">
        <v>5.0</v>
      </c>
      <c r="AV1527" s="1">
        <v>3.0</v>
      </c>
      <c r="AW1527" s="1">
        <v>3.0</v>
      </c>
      <c r="AX1527" s="1">
        <v>1.0</v>
      </c>
      <c r="AY1527" s="1">
        <v>1.0</v>
      </c>
      <c r="AZ1527" s="1">
        <v>5.0</v>
      </c>
      <c r="BA1527" s="1">
        <v>5.0</v>
      </c>
      <c r="BB1527" s="1">
        <v>5.0</v>
      </c>
      <c r="BC1527" s="1">
        <v>5.0</v>
      </c>
      <c r="BD1527" s="1">
        <v>5.0</v>
      </c>
      <c r="BE1527" s="1">
        <v>5.0</v>
      </c>
      <c r="BF1527" s="1">
        <v>5.0</v>
      </c>
      <c r="BG1527" s="1">
        <v>5.0</v>
      </c>
      <c r="BH1527" s="1">
        <v>5.0</v>
      </c>
      <c r="BI1527" s="1">
        <v>5.0</v>
      </c>
      <c r="BJ1527" s="1">
        <v>5.0</v>
      </c>
      <c r="BK1527" s="1">
        <v>1.0</v>
      </c>
      <c r="BL1527" s="1">
        <v>1.0</v>
      </c>
      <c r="BM1527" s="1">
        <v>1.0</v>
      </c>
      <c r="BN1527" s="1">
        <v>1.0</v>
      </c>
      <c r="BO1527" s="1">
        <v>1.0</v>
      </c>
      <c r="BP1527" s="1">
        <v>1.0</v>
      </c>
      <c r="BQ1527" s="1">
        <v>1.0</v>
      </c>
      <c r="BR1527" s="1">
        <v>1.0</v>
      </c>
      <c r="BS1527" s="1">
        <v>5.0</v>
      </c>
      <c r="BT1527" s="1">
        <v>5.0</v>
      </c>
      <c r="BU1527" s="1">
        <v>5.0</v>
      </c>
      <c r="BV1527" s="1">
        <v>5.0</v>
      </c>
      <c r="BW1527" s="1">
        <v>5.0</v>
      </c>
      <c r="BX1527" s="1">
        <v>5.0</v>
      </c>
      <c r="BY1527" s="1">
        <v>5.0</v>
      </c>
      <c r="BZ1527" s="1">
        <v>5.0</v>
      </c>
      <c r="CA1527" s="76">
        <f t="shared" si="32"/>
        <v>268</v>
      </c>
      <c r="CB1527" s="77">
        <f t="shared" si="45"/>
        <v>36</v>
      </c>
      <c r="CC1527" s="77">
        <f t="shared" si="34"/>
        <v>32</v>
      </c>
      <c r="CD1527" s="77">
        <f t="shared" si="46"/>
        <v>34</v>
      </c>
      <c r="CE1527" s="77">
        <f t="shared" si="36"/>
        <v>37</v>
      </c>
      <c r="CF1527" s="77">
        <f t="shared" si="37"/>
        <v>20</v>
      </c>
      <c r="CG1527" s="77">
        <f t="shared" si="38"/>
        <v>27</v>
      </c>
      <c r="CH1527" s="77">
        <f t="shared" si="39"/>
        <v>40</v>
      </c>
      <c r="CI1527" s="77">
        <f t="shared" si="40"/>
        <v>0.5</v>
      </c>
      <c r="CJ1527">
        <f t="shared" si="10"/>
        <v>8</v>
      </c>
      <c r="CK1527" s="77">
        <f t="shared" si="43"/>
        <v>12</v>
      </c>
      <c r="CL1527" s="73"/>
      <c r="CM1527" s="37">
        <f>VLOOKUP(CB1527,'PROMIS 57 T-Score Conversions'!Q$3:R$35,2,TRUE)</f>
        <v>47.8</v>
      </c>
      <c r="CN1527" s="78" t="str">
        <f t="shared" si="20"/>
        <v>Normal</v>
      </c>
      <c r="CO1527" s="37">
        <f>VLOOKUP(CC1527,'PROMIS 57 T-Score Conversions'!A$3:B$35,2,TRUE)</f>
        <v>70.8</v>
      </c>
      <c r="CP1527" s="79" t="str">
        <f t="shared" si="44"/>
        <v>Severe</v>
      </c>
      <c r="CQ1527" s="37">
        <f>VLOOKUP(CD1527,'PROMIS 57 T-Score Conversions'!E$3:F$35,2,TRUE)</f>
        <v>71.7</v>
      </c>
      <c r="CR1527" s="79" t="str">
        <f t="shared" si="22"/>
        <v>Severe</v>
      </c>
      <c r="CS1527" s="37">
        <f>VLOOKUP(CE1527,'PROMIS 57 T-Score Conversions'!U$3:V$35,2,TRUE)</f>
        <v>71</v>
      </c>
      <c r="CT1527" s="79" t="str">
        <f t="shared" si="42"/>
        <v>Severe</v>
      </c>
      <c r="CU1527" s="37">
        <f>VLOOKUP(CF1527,'PROMIS 57 T-Score Conversions'!Y$3:Z$35,2,TRUE)</f>
        <v>50.1</v>
      </c>
      <c r="CV1527" s="79" t="str">
        <f t="shared" si="24"/>
        <v>Normal</v>
      </c>
      <c r="CW1527" s="37">
        <f>vlookup(CG1527,'PROMIS 57 T-Score Conversions'!M$3:N$35,2,TRUE)</f>
        <v>47</v>
      </c>
      <c r="CX1527" s="79" t="str">
        <f t="shared" si="25"/>
        <v>Normal</v>
      </c>
      <c r="CY1527" s="37">
        <f>VLOOKup(CH1527,'PROMIS 57 T-Score Conversions'!I$3:J$35,2,TRUE)</f>
        <v>77</v>
      </c>
      <c r="CZ1527" s="79" t="str">
        <f t="shared" si="26"/>
        <v>Severe</v>
      </c>
      <c r="DA1527" s="37">
        <f>VLOOKUP(CJ1527,'PROMIS 57 T-Score Conversions'!AC$3:AD$35,2,TRUE)</f>
        <v>22.41</v>
      </c>
      <c r="DB1527" s="78" t="str">
        <f t="shared" si="30"/>
        <v>Severe</v>
      </c>
      <c r="DC1527" s="37">
        <f>VLOOKUP(CK1527,'PROMIS 57 T-Score Conversions'!AG$3:AH$35,2,TRUE)</f>
        <v>31.63</v>
      </c>
      <c r="DD1527" s="79" t="str">
        <f t="shared" si="31"/>
        <v>Normal</v>
      </c>
    </row>
    <row r="1528">
      <c r="A1528" t="b">
        <v>0</v>
      </c>
      <c r="B1528" t="b">
        <v>0</v>
      </c>
      <c r="C1528" s="20">
        <v>44404.507924861115</v>
      </c>
      <c r="D1528" s="1" t="s">
        <v>525</v>
      </c>
      <c r="E1528" s="1">
        <v>2277.0</v>
      </c>
      <c r="F1528" s="1">
        <v>2.0</v>
      </c>
      <c r="G1528" s="1">
        <v>5.0</v>
      </c>
      <c r="H1528" s="1">
        <v>5.0</v>
      </c>
      <c r="I1528" s="1">
        <v>4.0</v>
      </c>
      <c r="J1528" s="1">
        <v>3.0</v>
      </c>
      <c r="K1528" s="1">
        <v>4.0</v>
      </c>
      <c r="L1528" s="1">
        <v>3.0</v>
      </c>
      <c r="M1528" s="1">
        <v>3.0</v>
      </c>
      <c r="N1528" s="1">
        <v>2.0</v>
      </c>
      <c r="O1528" s="1">
        <v>4.0</v>
      </c>
      <c r="P1528" s="1">
        <v>2.0</v>
      </c>
      <c r="Q1528" s="1">
        <v>3.0</v>
      </c>
      <c r="R1528" s="1">
        <v>4.0</v>
      </c>
      <c r="S1528" s="1">
        <v>3.0</v>
      </c>
      <c r="T1528" s="1">
        <v>3.0</v>
      </c>
      <c r="U1528" s="1">
        <v>4.0</v>
      </c>
      <c r="V1528" s="1">
        <v>2.0</v>
      </c>
      <c r="W1528" s="1">
        <v>1.0</v>
      </c>
      <c r="X1528" s="1">
        <v>4.0</v>
      </c>
      <c r="Y1528" s="1">
        <v>1.0</v>
      </c>
      <c r="Z1528" s="1">
        <v>2.0</v>
      </c>
      <c r="AA1528" s="1">
        <v>3.0</v>
      </c>
      <c r="AB1528" s="1">
        <v>1.0</v>
      </c>
      <c r="AC1528" s="1">
        <v>2.0</v>
      </c>
      <c r="AD1528" s="1">
        <v>3.0</v>
      </c>
      <c r="AE1528" s="1">
        <v>3.0</v>
      </c>
      <c r="AF1528" s="1">
        <v>3.0</v>
      </c>
      <c r="AG1528" s="1">
        <v>3.0</v>
      </c>
      <c r="AH1528" s="1">
        <v>3.0</v>
      </c>
      <c r="AI1528" s="1">
        <v>3.0</v>
      </c>
      <c r="AJ1528" s="1">
        <v>3.0</v>
      </c>
      <c r="AK1528" s="1">
        <v>3.0</v>
      </c>
      <c r="AL1528" s="1">
        <v>4.0</v>
      </c>
      <c r="AM1528" s="1">
        <v>4.0</v>
      </c>
      <c r="AN1528" s="1">
        <v>4.0</v>
      </c>
      <c r="AO1528" s="1">
        <v>4.0</v>
      </c>
      <c r="AP1528" s="1">
        <v>2.0</v>
      </c>
      <c r="AQ1528" s="1">
        <v>4.0</v>
      </c>
      <c r="AR1528" s="1">
        <v>3.0</v>
      </c>
      <c r="AS1528" s="1">
        <v>4.0</v>
      </c>
      <c r="AT1528" s="1">
        <v>4.0</v>
      </c>
      <c r="AU1528" s="1">
        <v>4.0</v>
      </c>
      <c r="AV1528" s="1">
        <v>3.0</v>
      </c>
      <c r="AW1528" s="1">
        <v>3.0</v>
      </c>
      <c r="AX1528" s="1">
        <v>3.0</v>
      </c>
      <c r="AY1528" s="1">
        <v>3.0</v>
      </c>
      <c r="AZ1528" s="1">
        <v>3.0</v>
      </c>
      <c r="BA1528" s="1">
        <v>3.0</v>
      </c>
      <c r="BB1528" s="1">
        <v>3.0</v>
      </c>
      <c r="BC1528" s="1">
        <v>4.0</v>
      </c>
      <c r="BD1528" s="1">
        <v>3.0</v>
      </c>
      <c r="BE1528" s="1">
        <v>4.0</v>
      </c>
      <c r="BF1528" s="1">
        <v>4.0</v>
      </c>
      <c r="BG1528" s="1">
        <v>3.0</v>
      </c>
      <c r="BH1528" s="1">
        <v>4.0</v>
      </c>
      <c r="BI1528" s="1">
        <v>3.0</v>
      </c>
      <c r="BJ1528" s="1">
        <v>4.0</v>
      </c>
      <c r="BK1528" s="1">
        <v>3.0</v>
      </c>
      <c r="BL1528" s="1">
        <v>3.0</v>
      </c>
      <c r="BM1528" s="1">
        <v>3.0</v>
      </c>
      <c r="BN1528" s="1">
        <v>3.0</v>
      </c>
      <c r="BO1528" s="1">
        <v>3.0</v>
      </c>
      <c r="BP1528" s="1">
        <v>3.0</v>
      </c>
      <c r="BQ1528" s="1">
        <v>3.0</v>
      </c>
      <c r="BR1528" s="1">
        <v>3.0</v>
      </c>
      <c r="BS1528" s="1">
        <v>3.0</v>
      </c>
      <c r="BT1528" s="1">
        <v>2.0</v>
      </c>
      <c r="BU1528" s="1">
        <v>2.0</v>
      </c>
      <c r="BV1528" s="1">
        <v>3.0</v>
      </c>
      <c r="BW1528" s="1">
        <v>2.0</v>
      </c>
      <c r="BX1528" s="1">
        <v>2.0</v>
      </c>
      <c r="BY1528" s="1">
        <v>2.0</v>
      </c>
      <c r="BZ1528" s="1">
        <v>2.0</v>
      </c>
      <c r="CA1528" s="76">
        <f t="shared" si="32"/>
        <v>223</v>
      </c>
      <c r="CB1528" s="77">
        <f t="shared" si="45"/>
        <v>29</v>
      </c>
      <c r="CC1528" s="77">
        <f t="shared" si="34"/>
        <v>25</v>
      </c>
      <c r="CD1528" s="77">
        <f t="shared" si="46"/>
        <v>25</v>
      </c>
      <c r="CE1528" s="77">
        <f t="shared" si="36"/>
        <v>24</v>
      </c>
      <c r="CF1528" s="77">
        <f t="shared" si="37"/>
        <v>29</v>
      </c>
      <c r="CG1528" s="77">
        <f t="shared" si="38"/>
        <v>26</v>
      </c>
      <c r="CH1528" s="77">
        <f t="shared" si="39"/>
        <v>28</v>
      </c>
      <c r="CI1528" s="77">
        <f t="shared" si="40"/>
        <v>0.4</v>
      </c>
      <c r="CJ1528">
        <f t="shared" si="10"/>
        <v>24</v>
      </c>
      <c r="CK1528" s="77">
        <f t="shared" si="43"/>
        <v>24</v>
      </c>
      <c r="CL1528" s="73"/>
      <c r="CM1528" s="37">
        <f>VLOOKUP(CB1528,'PROMIS 57 T-Score Conversions'!Q$3:R$35,2,TRUE)</f>
        <v>41.6</v>
      </c>
      <c r="CN1528" s="78" t="str">
        <f t="shared" si="20"/>
        <v>Mild</v>
      </c>
      <c r="CO1528" s="37">
        <f>VLOOKUP(CC1528,'PROMIS 57 T-Score Conversions'!A$3:B$35,2,TRUE)</f>
        <v>63.5</v>
      </c>
      <c r="CP1528" s="79" t="str">
        <f t="shared" si="44"/>
        <v>Moderate</v>
      </c>
      <c r="CQ1528" s="37">
        <f>VLOOKUP(CD1528,'PROMIS 57 T-Score Conversions'!E$3:F$35,2,TRUE)</f>
        <v>63</v>
      </c>
      <c r="CR1528" s="79" t="str">
        <f t="shared" si="22"/>
        <v>Moderate</v>
      </c>
      <c r="CS1528" s="37">
        <f>VLOOKUP(CE1528,'PROMIS 57 T-Score Conversions'!U$3:V$35,2,TRUE)</f>
        <v>57.5</v>
      </c>
      <c r="CT1528" s="79" t="str">
        <f t="shared" si="42"/>
        <v>Mild</v>
      </c>
      <c r="CU1528" s="37">
        <f>VLOOKUP(CF1528,'PROMIS 57 T-Score Conversions'!Y$3:Z$35,2,TRUE)</f>
        <v>59.4</v>
      </c>
      <c r="CV1528" s="79" t="str">
        <f t="shared" si="24"/>
        <v>Mild</v>
      </c>
      <c r="CW1528" s="37">
        <f>vlookup(CG1528,'PROMIS 57 T-Score Conversions'!M$3:N$35,2,TRUE)</f>
        <v>46</v>
      </c>
      <c r="CX1528" s="79" t="str">
        <f t="shared" si="25"/>
        <v>Normal</v>
      </c>
      <c r="CY1528" s="37">
        <f>VLOOKup(CH1528,'PROMIS 57 T-Score Conversions'!I$3:J$35,2,TRUE)</f>
        <v>64.1</v>
      </c>
      <c r="CZ1528" s="79" t="str">
        <f t="shared" si="26"/>
        <v>Moderate</v>
      </c>
      <c r="DA1528" s="37">
        <f>VLOOKUP(CJ1528,'PROMIS 57 T-Score Conversions'!AC$3:AD$35,2,TRUE)</f>
        <v>40.29</v>
      </c>
      <c r="DB1528" s="78" t="str">
        <f t="shared" si="30"/>
        <v>Mild</v>
      </c>
      <c r="DC1528" s="37">
        <f>VLOOKUP(CK1528,'PROMIS 57 T-Score Conversions'!AG$3:AH$35,2,TRUE)</f>
        <v>43.42</v>
      </c>
      <c r="DD1528" s="79" t="str">
        <f t="shared" si="31"/>
        <v>Normal</v>
      </c>
    </row>
    <row r="1529">
      <c r="A1529" t="b">
        <v>0</v>
      </c>
      <c r="B1529" t="b">
        <v>0</v>
      </c>
      <c r="C1529" s="20">
        <v>44404.68703061342</v>
      </c>
      <c r="D1529" s="1" t="s">
        <v>626</v>
      </c>
      <c r="E1529" s="1">
        <v>2285.0</v>
      </c>
      <c r="F1529" s="1">
        <v>1.0</v>
      </c>
      <c r="G1529" s="1">
        <v>3.0</v>
      </c>
      <c r="H1529" s="1">
        <v>3.0</v>
      </c>
      <c r="I1529" s="1">
        <v>3.0</v>
      </c>
      <c r="J1529" s="1">
        <v>1.0</v>
      </c>
      <c r="K1529" s="1">
        <v>2.0</v>
      </c>
      <c r="L1529" s="1">
        <v>2.0</v>
      </c>
      <c r="M1529" s="1">
        <v>1.0</v>
      </c>
      <c r="N1529" s="1">
        <v>5.0</v>
      </c>
      <c r="O1529" s="1">
        <v>4.0</v>
      </c>
      <c r="P1529" s="1">
        <v>4.0</v>
      </c>
      <c r="Q1529" s="1">
        <v>5.0</v>
      </c>
      <c r="R1529" s="1">
        <v>4.0</v>
      </c>
      <c r="S1529" s="1">
        <v>5.0</v>
      </c>
      <c r="T1529" s="1">
        <v>5.0</v>
      </c>
      <c r="U1529" s="1">
        <v>5.0</v>
      </c>
      <c r="V1529" s="1">
        <v>4.0</v>
      </c>
      <c r="W1529" s="1">
        <v>5.0</v>
      </c>
      <c r="X1529" s="1">
        <v>5.0</v>
      </c>
      <c r="Y1529" s="1">
        <v>4.0</v>
      </c>
      <c r="Z1529" s="1">
        <v>5.0</v>
      </c>
      <c r="AA1529" s="1">
        <v>4.0</v>
      </c>
      <c r="AB1529" s="1">
        <v>4.0</v>
      </c>
      <c r="AC1529" s="1">
        <v>5.0</v>
      </c>
      <c r="AD1529" s="1">
        <v>5.0</v>
      </c>
      <c r="AE1529" s="1">
        <v>5.0</v>
      </c>
      <c r="AF1529" s="1">
        <v>5.0</v>
      </c>
      <c r="AG1529" s="1">
        <v>5.0</v>
      </c>
      <c r="AH1529" s="1">
        <v>5.0</v>
      </c>
      <c r="AI1529" s="1">
        <v>5.0</v>
      </c>
      <c r="AJ1529" s="1">
        <v>5.0</v>
      </c>
      <c r="AK1529" s="1">
        <v>5.0</v>
      </c>
      <c r="AL1529" s="1">
        <v>5.0</v>
      </c>
      <c r="AM1529" s="1">
        <v>5.0</v>
      </c>
      <c r="AN1529" s="1">
        <v>5.0</v>
      </c>
      <c r="AO1529" s="1">
        <v>3.0</v>
      </c>
      <c r="AP1529" s="1">
        <v>5.0</v>
      </c>
      <c r="AQ1529" s="1">
        <v>3.0</v>
      </c>
      <c r="AR1529" s="1">
        <v>3.0</v>
      </c>
      <c r="AS1529" s="1">
        <v>5.0</v>
      </c>
      <c r="AT1529" s="1">
        <v>2.0</v>
      </c>
      <c r="AU1529" s="1">
        <v>2.0</v>
      </c>
      <c r="AV1529" s="1">
        <v>1.0</v>
      </c>
      <c r="AW1529" s="1">
        <v>2.0</v>
      </c>
      <c r="AX1529" s="1">
        <v>2.0</v>
      </c>
      <c r="AY1529" s="1">
        <v>2.0</v>
      </c>
      <c r="AZ1529" s="1">
        <v>2.0</v>
      </c>
      <c r="BA1529" s="1">
        <v>1.0</v>
      </c>
      <c r="BB1529" s="1">
        <v>5.0</v>
      </c>
      <c r="BC1529" s="1">
        <v>5.0</v>
      </c>
      <c r="BD1529" s="1">
        <v>4.0</v>
      </c>
      <c r="BE1529" s="1">
        <v>5.0</v>
      </c>
      <c r="BF1529" s="1">
        <v>5.0</v>
      </c>
      <c r="BG1529" s="1">
        <v>5.0</v>
      </c>
      <c r="BH1529" s="1">
        <v>5.0</v>
      </c>
      <c r="BI1529" s="1">
        <v>5.0</v>
      </c>
      <c r="BJ1529" s="1">
        <v>7.0</v>
      </c>
      <c r="BK1529" s="1">
        <v>1.0</v>
      </c>
      <c r="BL1529" s="1">
        <v>1.0</v>
      </c>
      <c r="BM1529" s="1">
        <v>1.0</v>
      </c>
      <c r="BN1529" s="1">
        <v>1.0</v>
      </c>
      <c r="BO1529" s="1">
        <v>1.0</v>
      </c>
      <c r="BP1529" s="1">
        <v>1.0</v>
      </c>
      <c r="BQ1529" s="1">
        <v>1.0</v>
      </c>
      <c r="BR1529" s="1">
        <v>1.0</v>
      </c>
      <c r="BS1529" s="1">
        <v>5.0</v>
      </c>
      <c r="BT1529" s="1">
        <v>5.0</v>
      </c>
      <c r="BU1529" s="1">
        <v>5.0</v>
      </c>
      <c r="BV1529" s="1">
        <v>5.0</v>
      </c>
      <c r="BW1529" s="1">
        <v>5.0</v>
      </c>
      <c r="BX1529" s="1">
        <v>5.0</v>
      </c>
      <c r="BY1529" s="1">
        <v>3.0</v>
      </c>
      <c r="BZ1529" s="1">
        <v>5.0</v>
      </c>
      <c r="CA1529" s="76">
        <f t="shared" si="32"/>
        <v>269</v>
      </c>
      <c r="CB1529" s="77">
        <f t="shared" si="45"/>
        <v>16</v>
      </c>
      <c r="CC1529" s="77">
        <f t="shared" si="34"/>
        <v>37</v>
      </c>
      <c r="CD1529" s="77">
        <f t="shared" si="46"/>
        <v>36</v>
      </c>
      <c r="CE1529" s="77">
        <f t="shared" si="36"/>
        <v>40</v>
      </c>
      <c r="CF1529" s="77">
        <f t="shared" si="37"/>
        <v>34</v>
      </c>
      <c r="CG1529" s="77">
        <f t="shared" si="38"/>
        <v>14</v>
      </c>
      <c r="CH1529" s="77">
        <f t="shared" si="39"/>
        <v>39</v>
      </c>
      <c r="CI1529" s="77">
        <f t="shared" si="40"/>
        <v>0.7</v>
      </c>
      <c r="CJ1529">
        <f t="shared" si="10"/>
        <v>8</v>
      </c>
      <c r="CK1529" s="77">
        <f t="shared" si="43"/>
        <v>12</v>
      </c>
      <c r="CL1529" s="73"/>
      <c r="CM1529" s="37">
        <f>VLOOKUP(CB1529,'PROMIS 57 T-Score Conversions'!Q$3:R$35,2,TRUE)</f>
        <v>32.5</v>
      </c>
      <c r="CN1529" s="78" t="str">
        <f t="shared" si="20"/>
        <v>Moderate</v>
      </c>
      <c r="CO1529" s="37">
        <f>VLOOKUP(CC1529,'PROMIS 57 T-Score Conversions'!A$3:B$35,2,TRUE)</f>
        <v>76.7</v>
      </c>
      <c r="CP1529" s="79" t="str">
        <f t="shared" si="44"/>
        <v>Severe</v>
      </c>
      <c r="CQ1529" s="37">
        <f>VLOOKUP(CD1529,'PROMIS 57 T-Score Conversions'!E$3:F$35,2,TRUE)</f>
        <v>73.9</v>
      </c>
      <c r="CR1529" s="79" t="str">
        <f t="shared" si="22"/>
        <v>Severe</v>
      </c>
      <c r="CS1529" s="37">
        <f>VLOOKUP(CE1529,'PROMIS 57 T-Score Conversions'!U$3:V$35,2,TRUE)</f>
        <v>77.8</v>
      </c>
      <c r="CT1529" s="79" t="str">
        <f t="shared" si="42"/>
        <v>Severe</v>
      </c>
      <c r="CU1529" s="37">
        <f>VLOOKUP(CF1529,'PROMIS 57 T-Score Conversions'!Y$3:Z$35,2,TRUE)</f>
        <v>64.8</v>
      </c>
      <c r="CV1529" s="79" t="str">
        <f t="shared" si="24"/>
        <v>Moderate</v>
      </c>
      <c r="CW1529" s="37">
        <f>vlookup(CG1529,'PROMIS 57 T-Score Conversions'!M$3:N$35,2,TRUE)</f>
        <v>35.3</v>
      </c>
      <c r="CX1529" s="79" t="str">
        <f t="shared" si="25"/>
        <v>Moderate</v>
      </c>
      <c r="CY1529" s="37">
        <f>VLOOKup(CH1529,'PROMIS 57 T-Score Conversions'!I$3:J$35,2,TRUE)</f>
        <v>73.5</v>
      </c>
      <c r="CZ1529" s="79" t="str">
        <f t="shared" si="26"/>
        <v>Severe</v>
      </c>
      <c r="DA1529" s="37">
        <f>VLOOKUP(CJ1529,'PROMIS 57 T-Score Conversions'!AC$3:AD$35,2,TRUE)</f>
        <v>22.41</v>
      </c>
      <c r="DB1529" s="78" t="str">
        <f t="shared" si="30"/>
        <v>Severe</v>
      </c>
      <c r="DC1529" s="37">
        <f>VLOOKUP(CK1529,'PROMIS 57 T-Score Conversions'!AG$3:AH$35,2,TRUE)</f>
        <v>31.63</v>
      </c>
      <c r="DD1529" s="79" t="str">
        <f t="shared" si="31"/>
        <v>Normal</v>
      </c>
    </row>
    <row r="1530">
      <c r="A1530" t="b">
        <v>0</v>
      </c>
      <c r="B1530" t="b">
        <v>0</v>
      </c>
      <c r="C1530" s="20">
        <v>44404.83108078704</v>
      </c>
      <c r="D1530" s="1" t="s">
        <v>592</v>
      </c>
      <c r="E1530" s="1">
        <v>2458.0</v>
      </c>
      <c r="F1530" s="1">
        <v>4.0</v>
      </c>
      <c r="G1530" s="1">
        <v>4.0</v>
      </c>
      <c r="H1530" s="1">
        <v>5.0</v>
      </c>
      <c r="I1530" s="1">
        <v>4.0</v>
      </c>
      <c r="J1530" s="1">
        <v>4.0</v>
      </c>
      <c r="K1530" s="1">
        <v>5.0</v>
      </c>
      <c r="L1530" s="1">
        <v>5.0</v>
      </c>
      <c r="M1530" s="1">
        <v>4.0</v>
      </c>
      <c r="N1530" s="1">
        <v>1.0</v>
      </c>
      <c r="O1530" s="1">
        <v>3.0</v>
      </c>
      <c r="P1530" s="1">
        <v>3.0</v>
      </c>
      <c r="Q1530" s="1">
        <v>3.0</v>
      </c>
      <c r="R1530" s="1">
        <v>2.0</v>
      </c>
      <c r="S1530" s="1">
        <v>4.0</v>
      </c>
      <c r="T1530" s="1">
        <v>4.0</v>
      </c>
      <c r="U1530" s="1">
        <v>4.0</v>
      </c>
      <c r="V1530" s="1">
        <v>1.0</v>
      </c>
      <c r="W1530" s="1">
        <v>1.0</v>
      </c>
      <c r="X1530" s="1">
        <v>2.0</v>
      </c>
      <c r="Y1530" s="1">
        <v>2.0</v>
      </c>
      <c r="Z1530" s="1">
        <v>2.0</v>
      </c>
      <c r="AA1530" s="1">
        <v>3.0</v>
      </c>
      <c r="AB1530" s="1">
        <v>1.0</v>
      </c>
      <c r="AC1530" s="1">
        <v>3.0</v>
      </c>
      <c r="AD1530" s="1">
        <v>4.0</v>
      </c>
      <c r="AE1530" s="1">
        <v>4.0</v>
      </c>
      <c r="AF1530" s="1">
        <v>3.0</v>
      </c>
      <c r="AG1530" s="1">
        <v>3.0</v>
      </c>
      <c r="AH1530" s="1">
        <v>4.0</v>
      </c>
      <c r="AI1530" s="1">
        <v>3.0</v>
      </c>
      <c r="AJ1530" s="1">
        <v>4.0</v>
      </c>
      <c r="AK1530" s="1">
        <v>4.0</v>
      </c>
      <c r="AL1530" s="1">
        <v>2.0</v>
      </c>
      <c r="AM1530" s="1">
        <v>2.0</v>
      </c>
      <c r="AN1530" s="1">
        <v>3.0</v>
      </c>
      <c r="AO1530" s="1">
        <v>3.0</v>
      </c>
      <c r="AP1530" s="1">
        <v>2.0</v>
      </c>
      <c r="AQ1530" s="1">
        <v>4.0</v>
      </c>
      <c r="AR1530" s="1">
        <v>3.0</v>
      </c>
      <c r="AS1530" s="1">
        <v>2.0</v>
      </c>
      <c r="AT1530" s="1">
        <v>4.0</v>
      </c>
      <c r="AU1530" s="1">
        <v>3.0</v>
      </c>
      <c r="AV1530" s="1">
        <v>4.0</v>
      </c>
      <c r="AW1530" s="1">
        <v>4.0</v>
      </c>
      <c r="AX1530" s="1">
        <v>3.0</v>
      </c>
      <c r="AY1530" s="1">
        <v>4.0</v>
      </c>
      <c r="AZ1530" s="1">
        <v>4.0</v>
      </c>
      <c r="BA1530" s="1">
        <v>4.0</v>
      </c>
      <c r="BB1530" s="1">
        <v>2.0</v>
      </c>
      <c r="BC1530" s="1">
        <v>2.0</v>
      </c>
      <c r="BD1530" s="1">
        <v>3.0</v>
      </c>
      <c r="BE1530" s="1">
        <v>2.0</v>
      </c>
      <c r="BF1530" s="1">
        <v>2.0</v>
      </c>
      <c r="BG1530" s="1">
        <v>3.0</v>
      </c>
      <c r="BH1530" s="1">
        <v>2.0</v>
      </c>
      <c r="BI1530" s="1">
        <v>3.0</v>
      </c>
      <c r="BJ1530" s="1">
        <v>3.0</v>
      </c>
      <c r="BK1530" s="1">
        <v>3.0</v>
      </c>
      <c r="BL1530" s="1">
        <v>3.0</v>
      </c>
      <c r="BM1530" s="1">
        <v>4.0</v>
      </c>
      <c r="BN1530" s="1">
        <v>3.0</v>
      </c>
      <c r="BO1530" s="1">
        <v>3.0</v>
      </c>
      <c r="BP1530" s="1">
        <v>3.0</v>
      </c>
      <c r="BQ1530" s="1">
        <v>3.0</v>
      </c>
      <c r="BR1530" s="1">
        <v>3.0</v>
      </c>
      <c r="BS1530" s="1">
        <v>3.0</v>
      </c>
      <c r="BT1530" s="1">
        <v>4.0</v>
      </c>
      <c r="BU1530" s="1">
        <v>4.0</v>
      </c>
      <c r="BV1530" s="1">
        <v>3.0</v>
      </c>
      <c r="BW1530" s="1">
        <v>5.0</v>
      </c>
      <c r="BX1530" s="1">
        <v>2.0</v>
      </c>
      <c r="BY1530" s="1">
        <v>2.0</v>
      </c>
      <c r="BZ1530" s="1">
        <v>4.0</v>
      </c>
      <c r="CA1530" s="76">
        <f t="shared" si="32"/>
        <v>228</v>
      </c>
      <c r="CB1530" s="77">
        <f t="shared" si="45"/>
        <v>35</v>
      </c>
      <c r="CC1530" s="77">
        <f t="shared" si="34"/>
        <v>24</v>
      </c>
      <c r="CD1530" s="77">
        <f t="shared" si="46"/>
        <v>24</v>
      </c>
      <c r="CE1530" s="77">
        <f t="shared" si="36"/>
        <v>29</v>
      </c>
      <c r="CF1530" s="77">
        <f t="shared" si="37"/>
        <v>21</v>
      </c>
      <c r="CG1530" s="77">
        <f t="shared" si="38"/>
        <v>30</v>
      </c>
      <c r="CH1530" s="77">
        <f t="shared" si="39"/>
        <v>19</v>
      </c>
      <c r="CI1530" s="77">
        <f t="shared" si="40"/>
        <v>0.3</v>
      </c>
      <c r="CJ1530">
        <f t="shared" si="10"/>
        <v>25</v>
      </c>
      <c r="CK1530" s="77">
        <f t="shared" si="43"/>
        <v>25</v>
      </c>
      <c r="CL1530" s="73"/>
      <c r="CM1530" s="37">
        <f>VLOOKUP(CB1530,'PROMIS 57 T-Score Conversions'!Q$3:R$35,2,TRUE)</f>
        <v>46.7</v>
      </c>
      <c r="CN1530" s="78" t="str">
        <f t="shared" si="20"/>
        <v>Normal</v>
      </c>
      <c r="CO1530" s="37">
        <f>VLOOKUP(CC1530,'PROMIS 57 T-Score Conversions'!A$3:B$35,2,TRUE)</f>
        <v>62.5</v>
      </c>
      <c r="CP1530" s="79" t="str">
        <f t="shared" si="44"/>
        <v>Moderate</v>
      </c>
      <c r="CQ1530" s="37">
        <f>VLOOKUP(CD1530,'PROMIS 57 T-Score Conversions'!E$3:F$35,2,TRUE)</f>
        <v>62.1</v>
      </c>
      <c r="CR1530" s="79" t="str">
        <f t="shared" si="22"/>
        <v>Moderate</v>
      </c>
      <c r="CS1530" s="37">
        <f>VLOOKUP(CE1530,'PROMIS 57 T-Score Conversions'!U$3:V$35,2,TRUE)</f>
        <v>62.3</v>
      </c>
      <c r="CT1530" s="79" t="str">
        <f t="shared" si="42"/>
        <v>Moderate</v>
      </c>
      <c r="CU1530" s="37">
        <f>VLOOKUP(CF1530,'PROMIS 57 T-Score Conversions'!Y$3:Z$35,2,TRUE)</f>
        <v>51.2</v>
      </c>
      <c r="CV1530" s="79" t="str">
        <f t="shared" si="24"/>
        <v>Normal</v>
      </c>
      <c r="CW1530" s="37">
        <f>vlookup(CG1530,'PROMIS 57 T-Score Conversions'!M$3:N$35,2,TRUE)</f>
        <v>49.9</v>
      </c>
      <c r="CX1530" s="79" t="str">
        <f t="shared" si="25"/>
        <v>Normal</v>
      </c>
      <c r="CY1530" s="37">
        <f>VLOOKup(CH1530,'PROMIS 57 T-Score Conversions'!I$3:J$35,2,TRUE)</f>
        <v>58.1</v>
      </c>
      <c r="CZ1530" s="79" t="str">
        <f t="shared" si="26"/>
        <v>Mild</v>
      </c>
      <c r="DA1530" s="37">
        <f>VLOOKUP(CJ1530,'PROMIS 57 T-Score Conversions'!AC$3:AD$35,2,TRUE)</f>
        <v>41.09</v>
      </c>
      <c r="DB1530" s="78" t="str">
        <f t="shared" si="30"/>
        <v>Mild</v>
      </c>
      <c r="DC1530" s="37">
        <f>VLOOKUP(CK1530,'PROMIS 57 T-Score Conversions'!AG$3:AH$35,2,TRUE)</f>
        <v>44.34</v>
      </c>
      <c r="DD1530" s="79" t="str">
        <f t="shared" si="31"/>
        <v>Normal</v>
      </c>
    </row>
    <row r="1531">
      <c r="A1531" t="b">
        <v>0</v>
      </c>
      <c r="B1531" t="b">
        <v>0</v>
      </c>
      <c r="C1531" s="20">
        <v>44405.40524021991</v>
      </c>
      <c r="D1531" s="1" t="s">
        <v>764</v>
      </c>
      <c r="E1531" s="1">
        <v>2672.0</v>
      </c>
      <c r="F1531" s="1">
        <v>4.0</v>
      </c>
      <c r="G1531" s="1">
        <v>4.0</v>
      </c>
      <c r="H1531" s="1">
        <v>5.0</v>
      </c>
      <c r="I1531" s="1">
        <v>5.0</v>
      </c>
      <c r="J1531" s="1">
        <v>1.0</v>
      </c>
      <c r="K1531" s="1">
        <v>5.0</v>
      </c>
      <c r="L1531" s="1">
        <v>5.0</v>
      </c>
      <c r="M1531" s="1">
        <v>4.0</v>
      </c>
      <c r="N1531" s="1">
        <v>2.0</v>
      </c>
      <c r="O1531" s="1">
        <v>2.0</v>
      </c>
      <c r="P1531" s="1">
        <v>5.0</v>
      </c>
      <c r="Q1531" s="1">
        <v>5.0</v>
      </c>
      <c r="R1531" s="1">
        <v>3.0</v>
      </c>
      <c r="S1531" s="1">
        <v>2.0</v>
      </c>
      <c r="T1531" s="1">
        <v>2.0</v>
      </c>
      <c r="U1531" s="1">
        <v>1.0</v>
      </c>
      <c r="V1531" s="1">
        <v>4.0</v>
      </c>
      <c r="W1531" s="1">
        <v>4.0</v>
      </c>
      <c r="X1531" s="1">
        <v>4.0</v>
      </c>
      <c r="Y1531" s="1">
        <v>4.0</v>
      </c>
      <c r="Z1531" s="1">
        <v>4.0</v>
      </c>
      <c r="AA1531" s="1">
        <v>3.0</v>
      </c>
      <c r="AB1531" s="1">
        <v>2.0</v>
      </c>
      <c r="AC1531" s="1">
        <v>2.0</v>
      </c>
      <c r="AD1531" s="1">
        <v>5.0</v>
      </c>
      <c r="AE1531" s="1">
        <v>4.0</v>
      </c>
      <c r="AF1531" s="1">
        <v>5.0</v>
      </c>
      <c r="AG1531" s="1">
        <v>4.0</v>
      </c>
      <c r="AH1531" s="1">
        <v>4.0</v>
      </c>
      <c r="AI1531" s="1">
        <v>4.0</v>
      </c>
      <c r="AJ1531" s="1">
        <v>5.0</v>
      </c>
      <c r="AK1531" s="1">
        <v>3.0</v>
      </c>
      <c r="AL1531" s="1">
        <v>5.0</v>
      </c>
      <c r="AM1531" s="1">
        <v>5.0</v>
      </c>
      <c r="AN1531" s="1">
        <v>5.0</v>
      </c>
      <c r="AO1531" s="1">
        <v>5.0</v>
      </c>
      <c r="AP1531" s="1">
        <v>5.0</v>
      </c>
      <c r="AQ1531" s="1">
        <v>5.0</v>
      </c>
      <c r="AR1531" s="1">
        <v>5.0</v>
      </c>
      <c r="AS1531" s="1">
        <v>5.0</v>
      </c>
      <c r="AT1531" s="1">
        <v>3.0</v>
      </c>
      <c r="AU1531" s="1">
        <v>3.0</v>
      </c>
      <c r="AV1531" s="1">
        <v>3.0</v>
      </c>
      <c r="AW1531" s="1">
        <v>2.0</v>
      </c>
      <c r="AX1531" s="1">
        <v>3.0</v>
      </c>
      <c r="AY1531" s="1">
        <v>3.0</v>
      </c>
      <c r="AZ1531" s="1">
        <v>5.0</v>
      </c>
      <c r="BA1531" s="1">
        <v>3.0</v>
      </c>
      <c r="BB1531" s="1">
        <v>3.0</v>
      </c>
      <c r="BC1531" s="1">
        <v>2.0</v>
      </c>
      <c r="BD1531" s="1">
        <v>2.0</v>
      </c>
      <c r="BE1531" s="1">
        <v>2.0</v>
      </c>
      <c r="BF1531" s="1">
        <v>3.0</v>
      </c>
      <c r="BG1531" s="1">
        <v>2.0</v>
      </c>
      <c r="BH1531" s="1">
        <v>3.0</v>
      </c>
      <c r="BI1531" s="1">
        <v>1.0</v>
      </c>
      <c r="BJ1531" s="1">
        <v>3.0</v>
      </c>
      <c r="BK1531" s="1">
        <v>2.0</v>
      </c>
      <c r="BL1531" s="1">
        <v>3.0</v>
      </c>
      <c r="BM1531" s="1">
        <v>3.0</v>
      </c>
      <c r="BN1531" s="1">
        <v>2.0</v>
      </c>
      <c r="BO1531" s="1">
        <v>2.0</v>
      </c>
      <c r="BP1531" s="1">
        <v>2.0</v>
      </c>
      <c r="BQ1531" s="1">
        <v>2.0</v>
      </c>
      <c r="BR1531" s="1">
        <v>2.0</v>
      </c>
      <c r="BS1531" s="1">
        <v>4.0</v>
      </c>
      <c r="BT1531" s="1">
        <v>3.0</v>
      </c>
      <c r="BU1531" s="1">
        <v>4.0</v>
      </c>
      <c r="BV1531" s="1">
        <v>3.0</v>
      </c>
      <c r="BW1531" s="1">
        <v>3.0</v>
      </c>
      <c r="BX1531" s="1">
        <v>3.0</v>
      </c>
      <c r="BY1531" s="1">
        <v>4.0</v>
      </c>
      <c r="BZ1531" s="1">
        <v>4.0</v>
      </c>
      <c r="CA1531" s="76">
        <f t="shared" si="32"/>
        <v>248</v>
      </c>
      <c r="CB1531" s="77">
        <f t="shared" si="45"/>
        <v>33</v>
      </c>
      <c r="CC1531" s="77">
        <f t="shared" si="34"/>
        <v>22</v>
      </c>
      <c r="CD1531" s="77">
        <f t="shared" si="46"/>
        <v>24</v>
      </c>
      <c r="CE1531" s="77">
        <f t="shared" si="36"/>
        <v>34</v>
      </c>
      <c r="CF1531" s="77">
        <f t="shared" si="37"/>
        <v>40</v>
      </c>
      <c r="CG1531" s="77">
        <f t="shared" si="38"/>
        <v>25</v>
      </c>
      <c r="CH1531" s="77">
        <f t="shared" si="39"/>
        <v>18</v>
      </c>
      <c r="CI1531" s="77">
        <f t="shared" si="40"/>
        <v>0.3</v>
      </c>
      <c r="CJ1531">
        <f t="shared" si="10"/>
        <v>18</v>
      </c>
      <c r="CK1531" s="77">
        <f t="shared" si="43"/>
        <v>20</v>
      </c>
      <c r="CL1531" s="73"/>
      <c r="CM1531" s="37">
        <f>VLOOKUP(CB1531,'PROMIS 57 T-Score Conversions'!Q$3:R$35,2,TRUE)</f>
        <v>44.7</v>
      </c>
      <c r="CN1531" s="78" t="str">
        <f t="shared" si="20"/>
        <v>Mild</v>
      </c>
      <c r="CO1531" s="37">
        <f>VLOOKUP(CC1531,'PROMIS 57 T-Score Conversions'!A$3:B$35,2,TRUE)</f>
        <v>60.4</v>
      </c>
      <c r="CP1531" s="79" t="str">
        <f t="shared" si="44"/>
        <v>Moderate</v>
      </c>
      <c r="CQ1531" s="37">
        <f>VLOOKUP(CD1531,'PROMIS 57 T-Score Conversions'!E$3:F$35,2,TRUE)</f>
        <v>62.1</v>
      </c>
      <c r="CR1531" s="79" t="str">
        <f t="shared" si="22"/>
        <v>Moderate</v>
      </c>
      <c r="CS1531" s="37">
        <f>VLOOKUP(CE1531,'PROMIS 57 T-Score Conversions'!U$3:V$35,2,TRUE)</f>
        <v>67.5</v>
      </c>
      <c r="CT1531" s="79" t="str">
        <f t="shared" si="42"/>
        <v>Moderate</v>
      </c>
      <c r="CU1531" s="37">
        <f>VLOOKUP(CF1531,'PROMIS 57 T-Score Conversions'!Y$3:Z$35,2,TRUE)</f>
        <v>76.5</v>
      </c>
      <c r="CV1531" s="79" t="str">
        <f t="shared" si="24"/>
        <v>Severe</v>
      </c>
      <c r="CW1531" s="37">
        <f>vlookup(CG1531,'PROMIS 57 T-Score Conversions'!M$3:N$35,2,TRUE)</f>
        <v>45</v>
      </c>
      <c r="CX1531" s="79" t="str">
        <f t="shared" si="25"/>
        <v>Normal</v>
      </c>
      <c r="CY1531" s="37">
        <f>VLOOKup(CH1531,'PROMIS 57 T-Score Conversions'!I$3:J$35,2,TRUE)</f>
        <v>58.1</v>
      </c>
      <c r="CZ1531" s="79" t="str">
        <f t="shared" si="26"/>
        <v>Mild</v>
      </c>
      <c r="DA1531" s="37">
        <f>VLOOKUP(CJ1531,'PROMIS 57 T-Score Conversions'!AC$3:AD$35,2,TRUE)</f>
        <v>35.56</v>
      </c>
      <c r="DB1531" s="78" t="str">
        <f t="shared" si="30"/>
        <v>Moderate</v>
      </c>
      <c r="DC1531" s="37">
        <f>VLOOKUP(CK1531,'PROMIS 57 T-Score Conversions'!AG$3:AH$35,2,TRUE)</f>
        <v>39.81</v>
      </c>
      <c r="DD1531" s="79" t="str">
        <f t="shared" si="31"/>
        <v>Normal</v>
      </c>
    </row>
    <row r="1532">
      <c r="A1532" t="b">
        <v>0</v>
      </c>
      <c r="B1532" t="b">
        <v>0</v>
      </c>
      <c r="C1532" s="20">
        <v>44405.5462752662</v>
      </c>
      <c r="D1532" s="1" t="s">
        <v>765</v>
      </c>
      <c r="E1532" s="1">
        <v>2392.0</v>
      </c>
      <c r="F1532" s="1">
        <v>3.0</v>
      </c>
      <c r="G1532" s="1">
        <v>5.0</v>
      </c>
      <c r="H1532" s="1">
        <v>4.0</v>
      </c>
      <c r="I1532" s="1">
        <v>4.0</v>
      </c>
      <c r="J1532" s="1">
        <v>1.0</v>
      </c>
      <c r="K1532" s="1">
        <v>4.0</v>
      </c>
      <c r="L1532" s="1">
        <v>4.0</v>
      </c>
      <c r="M1532" s="1">
        <v>2.0</v>
      </c>
      <c r="N1532" s="1">
        <v>1.0</v>
      </c>
      <c r="O1532" s="1">
        <v>1.0</v>
      </c>
      <c r="P1532" s="1">
        <v>2.0</v>
      </c>
      <c r="Q1532" s="1">
        <v>1.0</v>
      </c>
      <c r="R1532" s="1">
        <v>1.0</v>
      </c>
      <c r="S1532" s="1">
        <v>1.0</v>
      </c>
      <c r="T1532" s="1">
        <v>2.0</v>
      </c>
      <c r="U1532" s="1">
        <v>2.0</v>
      </c>
      <c r="V1532" s="1">
        <v>1.0</v>
      </c>
      <c r="W1532" s="1">
        <v>1.0</v>
      </c>
      <c r="X1532" s="1">
        <v>2.0</v>
      </c>
      <c r="Y1532" s="1">
        <v>1.0</v>
      </c>
      <c r="Z1532" s="1">
        <v>1.0</v>
      </c>
      <c r="AA1532" s="1">
        <v>1.0</v>
      </c>
      <c r="AB1532" s="1">
        <v>1.0</v>
      </c>
      <c r="AC1532" s="1">
        <v>1.0</v>
      </c>
      <c r="AD1532" s="1">
        <v>2.0</v>
      </c>
      <c r="AE1532" s="1">
        <v>1.0</v>
      </c>
      <c r="AF1532" s="1">
        <v>1.0</v>
      </c>
      <c r="AG1532" s="1">
        <v>2.0</v>
      </c>
      <c r="AH1532" s="1">
        <v>1.0</v>
      </c>
      <c r="AI1532" s="1">
        <v>1.0</v>
      </c>
      <c r="AJ1532" s="1">
        <v>1.0</v>
      </c>
      <c r="AK1532" s="1">
        <v>1.0</v>
      </c>
      <c r="AL1532" s="1">
        <v>1.0</v>
      </c>
      <c r="AM1532" s="1">
        <v>1.0</v>
      </c>
      <c r="AN1532" s="1">
        <v>1.0</v>
      </c>
      <c r="AO1532" s="1">
        <v>1.0</v>
      </c>
      <c r="AP1532" s="1">
        <v>1.0</v>
      </c>
      <c r="AQ1532" s="1">
        <v>1.0</v>
      </c>
      <c r="AR1532" s="1">
        <v>1.0</v>
      </c>
      <c r="AS1532" s="1">
        <v>1.0</v>
      </c>
      <c r="AT1532" s="1">
        <v>3.0</v>
      </c>
      <c r="AU1532" s="1">
        <v>5.0</v>
      </c>
      <c r="AV1532" s="1">
        <v>3.0</v>
      </c>
      <c r="AW1532" s="1">
        <v>3.0</v>
      </c>
      <c r="AX1532" s="1">
        <v>3.0</v>
      </c>
      <c r="AY1532" s="1">
        <v>3.0</v>
      </c>
      <c r="AZ1532" s="1">
        <v>5.0</v>
      </c>
      <c r="BA1532" s="1">
        <v>3.0</v>
      </c>
      <c r="BB1532" s="1">
        <v>2.0</v>
      </c>
      <c r="BC1532" s="1">
        <v>2.0</v>
      </c>
      <c r="BD1532" s="1">
        <v>2.0</v>
      </c>
      <c r="BE1532" s="1">
        <v>1.0</v>
      </c>
      <c r="BF1532" s="1">
        <v>3.0</v>
      </c>
      <c r="BG1532" s="1">
        <v>3.0</v>
      </c>
      <c r="BH1532" s="1">
        <v>1.0</v>
      </c>
      <c r="BI1532" s="1">
        <v>1.0</v>
      </c>
      <c r="BJ1532" s="1">
        <v>3.0</v>
      </c>
      <c r="BK1532" s="1">
        <v>3.0</v>
      </c>
      <c r="BL1532" s="1">
        <v>5.0</v>
      </c>
      <c r="BM1532" s="1">
        <v>3.0</v>
      </c>
      <c r="BN1532" s="1">
        <v>3.0</v>
      </c>
      <c r="BO1532" s="1">
        <v>3.0</v>
      </c>
      <c r="BP1532" s="1">
        <v>3.0</v>
      </c>
      <c r="BQ1532" s="1">
        <v>3.0</v>
      </c>
      <c r="BR1532" s="1">
        <v>3.0</v>
      </c>
      <c r="BS1532" s="1">
        <v>4.0</v>
      </c>
      <c r="BT1532" s="1">
        <v>4.0</v>
      </c>
      <c r="BU1532" s="1">
        <v>4.0</v>
      </c>
      <c r="BV1532" s="1">
        <v>4.0</v>
      </c>
      <c r="BW1532" s="1">
        <v>4.0</v>
      </c>
      <c r="BX1532" s="1">
        <v>3.0</v>
      </c>
      <c r="BY1532" s="1">
        <v>4.0</v>
      </c>
      <c r="BZ1532" s="1">
        <v>3.0</v>
      </c>
      <c r="CA1532" s="76">
        <f t="shared" si="32"/>
        <v>167</v>
      </c>
      <c r="CB1532" s="77">
        <f t="shared" si="45"/>
        <v>27</v>
      </c>
      <c r="CC1532" s="77">
        <f t="shared" si="34"/>
        <v>11</v>
      </c>
      <c r="CD1532" s="77">
        <f t="shared" si="46"/>
        <v>11</v>
      </c>
      <c r="CE1532" s="77">
        <f t="shared" si="36"/>
        <v>10</v>
      </c>
      <c r="CF1532" s="77">
        <f t="shared" si="37"/>
        <v>8</v>
      </c>
      <c r="CG1532" s="77">
        <f t="shared" si="38"/>
        <v>28</v>
      </c>
      <c r="CH1532" s="77">
        <f t="shared" si="39"/>
        <v>15</v>
      </c>
      <c r="CI1532" s="77">
        <f t="shared" si="40"/>
        <v>0.3</v>
      </c>
      <c r="CJ1532">
        <f t="shared" si="10"/>
        <v>26</v>
      </c>
      <c r="CK1532" s="77">
        <f t="shared" si="43"/>
        <v>27</v>
      </c>
      <c r="CL1532" s="73"/>
      <c r="CM1532" s="37">
        <f>VLOOKUP(CB1532,'PROMIS 57 T-Score Conversions'!Q$3:R$35,2,TRUE)</f>
        <v>40.1</v>
      </c>
      <c r="CN1532" s="78" t="str">
        <f t="shared" si="20"/>
        <v>Mild</v>
      </c>
      <c r="CO1532" s="37">
        <f>VLOOKUP(CC1532,'PROMIS 57 T-Score Conversions'!A$3:B$35,2,TRUE)</f>
        <v>47.8</v>
      </c>
      <c r="CP1532" s="79" t="str">
        <f t="shared" si="44"/>
        <v>Normal</v>
      </c>
      <c r="CQ1532" s="37">
        <f>VLOOKUP(CD1532,'PROMIS 57 T-Score Conversions'!E$3:F$35,2,TRUE)</f>
        <v>49.4</v>
      </c>
      <c r="CR1532" s="79" t="str">
        <f t="shared" si="22"/>
        <v>Normal</v>
      </c>
      <c r="CS1532" s="37">
        <f>VLOOKUP(CE1532,'PROMIS 57 T-Score Conversions'!U$3:V$35,2,TRUE)</f>
        <v>41</v>
      </c>
      <c r="CT1532" s="79" t="str">
        <f t="shared" si="42"/>
        <v>Normal</v>
      </c>
      <c r="CU1532" s="37">
        <f>VLOOKUP(CF1532,'PROMIS 57 T-Score Conversions'!Y$3:Z$35,2,TRUE)</f>
        <v>28.9</v>
      </c>
      <c r="CV1532" s="79" t="str">
        <f t="shared" si="24"/>
        <v>Normal</v>
      </c>
      <c r="CW1532" s="37">
        <f>vlookup(CG1532,'PROMIS 57 T-Score Conversions'!M$3:N$35,2,TRUE)</f>
        <v>48</v>
      </c>
      <c r="CX1532" s="79" t="str">
        <f t="shared" si="25"/>
        <v>Normal</v>
      </c>
      <c r="CY1532" s="37">
        <f>VLOOKup(CH1532,'PROMIS 57 T-Score Conversions'!I$3:J$35,2,TRUE)</f>
        <v>55</v>
      </c>
      <c r="CZ1532" s="79" t="str">
        <f t="shared" si="26"/>
        <v>Mild</v>
      </c>
      <c r="DA1532" s="37">
        <f>VLOOKUP(CJ1532,'PROMIS 57 T-Score Conversions'!AC$3:AD$35,2,TRUE)</f>
        <v>41.9</v>
      </c>
      <c r="DB1532" s="78" t="str">
        <f t="shared" si="30"/>
        <v>Mild</v>
      </c>
      <c r="DC1532" s="37">
        <f>VLOOKUP(CK1532,'PROMIS 57 T-Score Conversions'!AG$3:AH$35,2,TRUE)</f>
        <v>46.21</v>
      </c>
      <c r="DD1532" s="79" t="str">
        <f t="shared" si="31"/>
        <v>Normal</v>
      </c>
    </row>
    <row r="1533">
      <c r="A1533" t="b">
        <v>0</v>
      </c>
      <c r="B1533" t="b">
        <v>0</v>
      </c>
      <c r="C1533" s="20">
        <v>44405.69565944445</v>
      </c>
      <c r="D1533" s="1" t="s">
        <v>766</v>
      </c>
      <c r="E1533" s="1">
        <v>2679.0</v>
      </c>
      <c r="F1533" s="1">
        <v>4.0</v>
      </c>
      <c r="G1533" s="1">
        <v>3.0</v>
      </c>
      <c r="H1533" s="1">
        <v>3.0</v>
      </c>
      <c r="I1533" s="1">
        <v>3.0</v>
      </c>
      <c r="J1533" s="1">
        <v>2.0</v>
      </c>
      <c r="K1533" s="1">
        <v>4.0</v>
      </c>
      <c r="L1533" s="1">
        <v>4.0</v>
      </c>
      <c r="M1533" s="1">
        <v>2.0</v>
      </c>
      <c r="N1533" s="1">
        <v>2.0</v>
      </c>
      <c r="O1533" s="1">
        <v>1.0</v>
      </c>
      <c r="P1533" s="1">
        <v>1.0</v>
      </c>
      <c r="Q1533" s="1">
        <v>3.0</v>
      </c>
      <c r="R1533" s="1">
        <v>2.0</v>
      </c>
      <c r="S1533" s="1">
        <v>1.0</v>
      </c>
      <c r="T1533" s="1">
        <v>1.0</v>
      </c>
      <c r="U1533" s="1">
        <v>3.0</v>
      </c>
      <c r="V1533" s="1">
        <v>1.0</v>
      </c>
      <c r="W1533" s="1">
        <v>1.0</v>
      </c>
      <c r="X1533" s="1">
        <v>1.0</v>
      </c>
      <c r="Y1533" s="1">
        <v>1.0</v>
      </c>
      <c r="Z1533" s="1">
        <v>1.0</v>
      </c>
      <c r="AA1533" s="1">
        <v>2.0</v>
      </c>
      <c r="AB1533" s="1">
        <v>2.0</v>
      </c>
      <c r="AC1533" s="1">
        <v>2.0</v>
      </c>
      <c r="AD1533" s="1">
        <v>5.0</v>
      </c>
      <c r="AE1533" s="1">
        <v>4.0</v>
      </c>
      <c r="AF1533" s="1">
        <v>4.0</v>
      </c>
      <c r="AG1533" s="1">
        <v>4.0</v>
      </c>
      <c r="AH1533" s="1">
        <v>4.0</v>
      </c>
      <c r="AI1533" s="1">
        <v>3.0</v>
      </c>
      <c r="AJ1533" s="1">
        <v>4.0</v>
      </c>
      <c r="AK1533" s="1">
        <v>3.0</v>
      </c>
      <c r="AL1533" s="1">
        <v>3.0</v>
      </c>
      <c r="AM1533" s="1">
        <v>3.0</v>
      </c>
      <c r="AN1533" s="1">
        <v>3.0</v>
      </c>
      <c r="AO1533" s="1">
        <v>4.0</v>
      </c>
      <c r="AP1533" s="1">
        <v>2.0</v>
      </c>
      <c r="AQ1533" s="1">
        <v>4.0</v>
      </c>
      <c r="AR1533" s="1">
        <v>1.0</v>
      </c>
      <c r="AS1533" s="1">
        <v>3.0</v>
      </c>
      <c r="AT1533" s="1">
        <v>2.0</v>
      </c>
      <c r="AU1533" s="1">
        <v>4.0</v>
      </c>
      <c r="AV1533" s="1">
        <v>2.0</v>
      </c>
      <c r="AW1533" s="1">
        <v>2.0</v>
      </c>
      <c r="AX1533" s="1">
        <v>3.0</v>
      </c>
      <c r="AY1533" s="1">
        <v>3.0</v>
      </c>
      <c r="AZ1533" s="1">
        <v>4.0</v>
      </c>
      <c r="BA1533" s="1">
        <v>2.0</v>
      </c>
      <c r="BB1533" s="1">
        <v>4.0</v>
      </c>
      <c r="BC1533" s="1">
        <v>3.0</v>
      </c>
      <c r="BD1533" s="1">
        <v>3.0</v>
      </c>
      <c r="BE1533" s="1">
        <v>4.0</v>
      </c>
      <c r="BF1533" s="1">
        <v>4.0</v>
      </c>
      <c r="BG1533" s="1">
        <v>4.0</v>
      </c>
      <c r="BH1533" s="1">
        <v>3.0</v>
      </c>
      <c r="BI1533" s="1">
        <v>3.0</v>
      </c>
      <c r="BJ1533" s="1">
        <v>7.0</v>
      </c>
      <c r="BK1533" s="1">
        <v>1.0</v>
      </c>
      <c r="BL1533" s="1">
        <v>1.0</v>
      </c>
      <c r="BM1533" s="1">
        <v>1.0</v>
      </c>
      <c r="BN1533" s="1">
        <v>2.0</v>
      </c>
      <c r="BO1533" s="1">
        <v>1.0</v>
      </c>
      <c r="BP1533" s="1">
        <v>1.0</v>
      </c>
      <c r="BQ1533" s="1">
        <v>2.0</v>
      </c>
      <c r="BR1533" s="1">
        <v>1.0</v>
      </c>
      <c r="BS1533" s="1">
        <v>5.0</v>
      </c>
      <c r="BT1533" s="1">
        <v>5.0</v>
      </c>
      <c r="BU1533" s="1">
        <v>4.0</v>
      </c>
      <c r="BV1533" s="1">
        <v>5.0</v>
      </c>
      <c r="BW1533" s="1">
        <v>5.0</v>
      </c>
      <c r="BX1533" s="1">
        <v>5.0</v>
      </c>
      <c r="BY1533" s="1">
        <v>3.0</v>
      </c>
      <c r="BZ1533" s="1">
        <v>5.0</v>
      </c>
      <c r="CA1533" s="76">
        <f t="shared" si="32"/>
        <v>208</v>
      </c>
      <c r="CB1533" s="77">
        <f t="shared" si="45"/>
        <v>25</v>
      </c>
      <c r="CC1533" s="77">
        <f t="shared" si="34"/>
        <v>14</v>
      </c>
      <c r="CD1533" s="77">
        <f t="shared" si="46"/>
        <v>13</v>
      </c>
      <c r="CE1533" s="77">
        <f t="shared" si="36"/>
        <v>31</v>
      </c>
      <c r="CF1533" s="77">
        <f t="shared" si="37"/>
        <v>23</v>
      </c>
      <c r="CG1533" s="77">
        <f t="shared" si="38"/>
        <v>22</v>
      </c>
      <c r="CH1533" s="77">
        <f t="shared" si="39"/>
        <v>28</v>
      </c>
      <c r="CI1533" s="77">
        <f t="shared" si="40"/>
        <v>0.7</v>
      </c>
      <c r="CJ1533">
        <f t="shared" si="10"/>
        <v>10</v>
      </c>
      <c r="CK1533" s="77">
        <f t="shared" si="43"/>
        <v>14</v>
      </c>
      <c r="CL1533" s="73"/>
      <c r="CM1533" s="37">
        <f>VLOOKUP(CB1533,'PROMIS 57 T-Score Conversions'!Q$3:R$35,2,TRUE)</f>
        <v>38.8</v>
      </c>
      <c r="CN1533" s="78" t="str">
        <f t="shared" si="20"/>
        <v>Moderate</v>
      </c>
      <c r="CO1533" s="37">
        <f>VLOOKUP(CC1533,'PROMIS 57 T-Score Conversions'!A$3:B$35,2,TRUE)</f>
        <v>52.1</v>
      </c>
      <c r="CP1533" s="79" t="str">
        <f t="shared" si="44"/>
        <v>Normal</v>
      </c>
      <c r="CQ1533" s="37">
        <f>VLOOKUP(CD1533,'PROMIS 57 T-Score Conversions'!E$3:F$35,2,TRUE)</f>
        <v>52.1</v>
      </c>
      <c r="CR1533" s="79" t="str">
        <f t="shared" si="22"/>
        <v>Normal</v>
      </c>
      <c r="CS1533" s="37">
        <f>VLOOKUP(CE1533,'PROMIS 57 T-Score Conversions'!U$3:V$35,2,TRUE)</f>
        <v>64.3</v>
      </c>
      <c r="CT1533" s="79" t="str">
        <f t="shared" si="42"/>
        <v>Moderate</v>
      </c>
      <c r="CU1533" s="37">
        <f>VLOOKUP(CF1533,'PROMIS 57 T-Score Conversions'!Y$3:Z$35,2,TRUE)</f>
        <v>53.3</v>
      </c>
      <c r="CV1533" s="79" t="str">
        <f t="shared" si="24"/>
        <v>Normal</v>
      </c>
      <c r="CW1533" s="37">
        <f>vlookup(CG1533,'PROMIS 57 T-Score Conversions'!M$3:N$35,2,TRUE)</f>
        <v>42</v>
      </c>
      <c r="CX1533" s="79" t="str">
        <f t="shared" si="25"/>
        <v>Mild</v>
      </c>
      <c r="CY1533" s="37">
        <f>VLOOKup(CH1533,'PROMIS 57 T-Score Conversions'!I$3:J$35,2,TRUE)</f>
        <v>64.1</v>
      </c>
      <c r="CZ1533" s="79" t="str">
        <f t="shared" si="26"/>
        <v>Moderate</v>
      </c>
      <c r="DA1533" s="37">
        <f>VLOOKUP(CJ1533,'PROMIS 57 T-Score Conversions'!AC$3:AD$35,2,TRUE)</f>
        <v>27.45</v>
      </c>
      <c r="DB1533" s="78" t="str">
        <f t="shared" si="30"/>
        <v>Severe</v>
      </c>
      <c r="DC1533" s="37">
        <f>VLOOKUP(CK1533,'PROMIS 57 T-Score Conversions'!AG$3:AH$35,2,TRUE)</f>
        <v>34.01</v>
      </c>
      <c r="DD1533" s="79" t="str">
        <f t="shared" si="31"/>
        <v>Normal</v>
      </c>
    </row>
    <row r="1534">
      <c r="A1534" t="b">
        <v>0</v>
      </c>
      <c r="B1534" t="b">
        <v>0</v>
      </c>
      <c r="C1534" s="20">
        <v>44405.95282420139</v>
      </c>
      <c r="D1534" s="1" t="s">
        <v>580</v>
      </c>
      <c r="E1534" s="1">
        <v>2442.0</v>
      </c>
      <c r="F1534" s="1">
        <v>4.0</v>
      </c>
      <c r="G1534" s="1">
        <v>5.0</v>
      </c>
      <c r="H1534" s="1">
        <v>5.0</v>
      </c>
      <c r="I1534" s="1">
        <v>5.0</v>
      </c>
      <c r="J1534" s="1">
        <v>3.0</v>
      </c>
      <c r="K1534" s="1">
        <v>4.0</v>
      </c>
      <c r="L1534" s="1">
        <v>4.0</v>
      </c>
      <c r="M1534" s="1">
        <v>3.0</v>
      </c>
      <c r="N1534" s="1">
        <v>1.0</v>
      </c>
      <c r="O1534" s="1">
        <v>1.0</v>
      </c>
      <c r="P1534" s="1">
        <v>1.0</v>
      </c>
      <c r="Q1534" s="1">
        <v>1.0</v>
      </c>
      <c r="R1534" s="1">
        <v>2.0</v>
      </c>
      <c r="S1534" s="1">
        <v>1.0</v>
      </c>
      <c r="T1534" s="1">
        <v>1.0</v>
      </c>
      <c r="U1534" s="1">
        <v>2.0</v>
      </c>
      <c r="V1534" s="1">
        <v>1.0</v>
      </c>
      <c r="W1534" s="1">
        <v>1.0</v>
      </c>
      <c r="X1534" s="1">
        <v>1.0</v>
      </c>
      <c r="Y1534" s="1">
        <v>1.0</v>
      </c>
      <c r="Z1534" s="1">
        <v>1.0</v>
      </c>
      <c r="AA1534" s="1">
        <v>1.0</v>
      </c>
      <c r="AB1534" s="1">
        <v>1.0</v>
      </c>
      <c r="AC1534" s="1">
        <v>1.0</v>
      </c>
      <c r="AD1534" s="1">
        <v>2.0</v>
      </c>
      <c r="AE1534" s="1">
        <v>2.0</v>
      </c>
      <c r="AF1534" s="1">
        <v>2.0</v>
      </c>
      <c r="AG1534" s="1">
        <v>2.0</v>
      </c>
      <c r="AH1534" s="1">
        <v>2.0</v>
      </c>
      <c r="AI1534" s="1">
        <v>1.0</v>
      </c>
      <c r="AJ1534" s="1">
        <v>1.0</v>
      </c>
      <c r="AK1534" s="1">
        <v>1.0</v>
      </c>
      <c r="AL1534" s="1">
        <v>2.0</v>
      </c>
      <c r="AM1534" s="1">
        <v>2.0</v>
      </c>
      <c r="AN1534" s="1">
        <v>1.0</v>
      </c>
      <c r="AO1534" s="1">
        <v>1.0</v>
      </c>
      <c r="AP1534" s="1">
        <v>1.0</v>
      </c>
      <c r="AQ1534" s="1">
        <v>1.0</v>
      </c>
      <c r="AR1534" s="1">
        <v>1.0</v>
      </c>
      <c r="AS1534" s="1">
        <v>2.0</v>
      </c>
      <c r="AT1534" s="1">
        <v>4.0</v>
      </c>
      <c r="AU1534" s="1">
        <v>4.0</v>
      </c>
      <c r="AV1534" s="1">
        <v>4.0</v>
      </c>
      <c r="AW1534" s="1">
        <v>5.0</v>
      </c>
      <c r="AX1534" s="1">
        <v>4.0</v>
      </c>
      <c r="AY1534" s="1">
        <v>4.0</v>
      </c>
      <c r="AZ1534" s="1">
        <v>5.0</v>
      </c>
      <c r="BA1534" s="1">
        <v>5.0</v>
      </c>
      <c r="BB1534" s="1">
        <v>2.0</v>
      </c>
      <c r="BC1534" s="1">
        <v>2.0</v>
      </c>
      <c r="BD1534" s="1">
        <v>1.0</v>
      </c>
      <c r="BE1534" s="1">
        <v>2.0</v>
      </c>
      <c r="BF1534" s="1">
        <v>2.0</v>
      </c>
      <c r="BG1534" s="1">
        <v>2.0</v>
      </c>
      <c r="BH1534" s="1">
        <v>2.0</v>
      </c>
      <c r="BI1534" s="1">
        <v>1.0</v>
      </c>
      <c r="BJ1534" s="1">
        <v>1.0</v>
      </c>
      <c r="BK1534" s="1">
        <v>4.0</v>
      </c>
      <c r="BL1534" s="1">
        <v>4.0</v>
      </c>
      <c r="BM1534" s="1">
        <v>4.0</v>
      </c>
      <c r="BN1534" s="1">
        <v>4.0</v>
      </c>
      <c r="BO1534" s="1">
        <v>4.0</v>
      </c>
      <c r="BP1534" s="1">
        <v>4.0</v>
      </c>
      <c r="BQ1534" s="1">
        <v>4.0</v>
      </c>
      <c r="BR1534" s="1">
        <v>4.0</v>
      </c>
      <c r="BS1534" s="1">
        <v>2.0</v>
      </c>
      <c r="BT1534" s="1">
        <v>2.0</v>
      </c>
      <c r="BU1534" s="1">
        <v>1.0</v>
      </c>
      <c r="BV1534" s="1">
        <v>1.0</v>
      </c>
      <c r="BW1534" s="1">
        <v>1.0</v>
      </c>
      <c r="BX1534" s="1">
        <v>1.0</v>
      </c>
      <c r="BY1534" s="1">
        <v>1.0</v>
      </c>
      <c r="BZ1534" s="1">
        <v>1.0</v>
      </c>
      <c r="CA1534" s="76">
        <f t="shared" si="32"/>
        <v>167</v>
      </c>
      <c r="CB1534" s="77">
        <f t="shared" si="45"/>
        <v>33</v>
      </c>
      <c r="CC1534" s="77">
        <f t="shared" si="34"/>
        <v>10</v>
      </c>
      <c r="CD1534" s="77">
        <f t="shared" si="46"/>
        <v>10</v>
      </c>
      <c r="CE1534" s="77">
        <f t="shared" si="36"/>
        <v>13</v>
      </c>
      <c r="CF1534" s="77">
        <f t="shared" si="37"/>
        <v>11</v>
      </c>
      <c r="CG1534" s="77">
        <f t="shared" si="38"/>
        <v>35</v>
      </c>
      <c r="CH1534" s="77">
        <f t="shared" si="39"/>
        <v>14</v>
      </c>
      <c r="CI1534" s="77">
        <f t="shared" si="40"/>
        <v>0.1</v>
      </c>
      <c r="CJ1534">
        <f t="shared" si="10"/>
        <v>32</v>
      </c>
      <c r="CK1534" s="77">
        <f t="shared" si="43"/>
        <v>30</v>
      </c>
      <c r="CL1534" s="73"/>
      <c r="CM1534" s="37">
        <f>VLOOKUP(CB1534,'PROMIS 57 T-Score Conversions'!Q$3:R$35,2,TRUE)</f>
        <v>44.7</v>
      </c>
      <c r="CN1534" s="78" t="str">
        <f t="shared" si="20"/>
        <v>Mild</v>
      </c>
      <c r="CO1534" s="37">
        <f>VLOOKUP(CC1534,'PROMIS 57 T-Score Conversions'!A$3:B$35,2,TRUE)</f>
        <v>45.9</v>
      </c>
      <c r="CP1534" s="79" t="str">
        <f t="shared" si="44"/>
        <v>Normal</v>
      </c>
      <c r="CQ1534" s="37">
        <f>VLOOKUP(CD1534,'PROMIS 57 T-Score Conversions'!E$3:F$35,2,TRUE)</f>
        <v>47.5</v>
      </c>
      <c r="CR1534" s="79" t="str">
        <f t="shared" si="22"/>
        <v>Normal</v>
      </c>
      <c r="CS1534" s="37">
        <f>VLOOKUP(CE1534,'PROMIS 57 T-Score Conversions'!U$3:V$35,2,TRUE)</f>
        <v>45.6</v>
      </c>
      <c r="CT1534" s="79" t="str">
        <f t="shared" si="42"/>
        <v>Normal</v>
      </c>
      <c r="CU1534" s="37">
        <f>VLOOKUP(CF1534,'PROMIS 57 T-Score Conversions'!Y$3:Z$35,2,TRUE)</f>
        <v>38</v>
      </c>
      <c r="CV1534" s="79" t="str">
        <f t="shared" si="24"/>
        <v>Normal</v>
      </c>
      <c r="CW1534" s="37">
        <f>vlookup(CG1534,'PROMIS 57 T-Score Conversions'!M$3:N$35,2,TRUE)</f>
        <v>54.6</v>
      </c>
      <c r="CX1534" s="79" t="str">
        <f t="shared" si="25"/>
        <v>Normal</v>
      </c>
      <c r="CY1534" s="37">
        <f>VLOOKup(CH1534,'PROMIS 57 T-Score Conversions'!I$3:J$35,2,TRUE)</f>
        <v>54.1</v>
      </c>
      <c r="CZ1534" s="79" t="str">
        <f t="shared" si="26"/>
        <v>Normal</v>
      </c>
      <c r="DA1534" s="37">
        <f>VLOOKUP(CJ1534,'PROMIS 57 T-Score Conversions'!AC$3:AD$35,2,TRUE)</f>
        <v>47.17</v>
      </c>
      <c r="DB1534" s="78" t="str">
        <f t="shared" si="30"/>
        <v>Normal</v>
      </c>
      <c r="DC1534" s="37">
        <f>VLOOKUP(CK1534,'PROMIS 57 T-Score Conversions'!AG$3:AH$35,2,TRUE)</f>
        <v>49.17</v>
      </c>
      <c r="DD1534" s="79" t="str">
        <f t="shared" si="31"/>
        <v>Normal</v>
      </c>
    </row>
    <row r="1535">
      <c r="A1535" t="b">
        <v>0</v>
      </c>
      <c r="B1535" t="b">
        <v>0</v>
      </c>
      <c r="C1535" s="20">
        <v>44406.462885914356</v>
      </c>
      <c r="D1535" s="1" t="s">
        <v>767</v>
      </c>
      <c r="E1535" s="1">
        <v>2686.0</v>
      </c>
      <c r="F1535" s="1">
        <v>2.0</v>
      </c>
      <c r="G1535" s="1">
        <v>2.0</v>
      </c>
      <c r="H1535" s="1">
        <v>4.0</v>
      </c>
      <c r="I1535" s="1">
        <v>3.0</v>
      </c>
      <c r="J1535" s="1">
        <v>1.0</v>
      </c>
      <c r="K1535" s="1">
        <v>2.0</v>
      </c>
      <c r="L1535" s="1">
        <v>1.0</v>
      </c>
      <c r="M1535" s="1">
        <v>1.0</v>
      </c>
      <c r="N1535" s="1">
        <v>4.0</v>
      </c>
      <c r="O1535" s="1">
        <v>3.0</v>
      </c>
      <c r="P1535" s="1">
        <v>4.0</v>
      </c>
      <c r="Q1535" s="1">
        <v>4.0</v>
      </c>
      <c r="R1535" s="1">
        <v>4.0</v>
      </c>
      <c r="S1535" s="1">
        <v>5.0</v>
      </c>
      <c r="T1535" s="1">
        <v>5.0</v>
      </c>
      <c r="U1535" s="1">
        <v>4.0</v>
      </c>
      <c r="V1535" s="1">
        <v>3.0</v>
      </c>
      <c r="W1535" s="1">
        <v>2.0</v>
      </c>
      <c r="X1535" s="1">
        <v>4.0</v>
      </c>
      <c r="Y1535" s="1">
        <v>4.0</v>
      </c>
      <c r="Z1535" s="1">
        <v>2.0</v>
      </c>
      <c r="AA1535" s="1">
        <v>4.0</v>
      </c>
      <c r="AB1535" s="1">
        <v>2.0</v>
      </c>
      <c r="AC1535" s="1">
        <v>3.0</v>
      </c>
      <c r="AD1535" s="1">
        <v>4.0</v>
      </c>
      <c r="AE1535" s="1">
        <v>4.0</v>
      </c>
      <c r="AF1535" s="1">
        <v>5.0</v>
      </c>
      <c r="AG1535" s="1">
        <v>4.0</v>
      </c>
      <c r="AH1535" s="1">
        <v>3.0</v>
      </c>
      <c r="AI1535" s="1">
        <v>5.0</v>
      </c>
      <c r="AJ1535" s="1">
        <v>4.0</v>
      </c>
      <c r="AK1535" s="1">
        <v>3.0</v>
      </c>
      <c r="AL1535" s="1">
        <v>5.0</v>
      </c>
      <c r="AM1535" s="1">
        <v>4.0</v>
      </c>
      <c r="AN1535" s="1">
        <v>5.0</v>
      </c>
      <c r="AO1535" s="1">
        <v>4.0</v>
      </c>
      <c r="AP1535" s="1">
        <v>5.0</v>
      </c>
      <c r="AQ1535" s="1">
        <v>4.0</v>
      </c>
      <c r="AR1535" s="1">
        <v>4.0</v>
      </c>
      <c r="AS1535" s="1">
        <v>4.0</v>
      </c>
      <c r="AT1535" s="1">
        <v>2.0</v>
      </c>
      <c r="AU1535" s="1">
        <v>4.0</v>
      </c>
      <c r="AV1535" s="1">
        <v>1.0</v>
      </c>
      <c r="AW1535" s="1">
        <v>2.0</v>
      </c>
      <c r="AX1535" s="1">
        <v>2.0</v>
      </c>
      <c r="AY1535" s="1">
        <v>3.0</v>
      </c>
      <c r="AZ1535" s="1">
        <v>4.0</v>
      </c>
      <c r="BA1535" s="1">
        <v>1.0</v>
      </c>
      <c r="BB1535" s="1">
        <v>5.0</v>
      </c>
      <c r="BC1535" s="1">
        <v>4.0</v>
      </c>
      <c r="BD1535" s="1">
        <v>4.0</v>
      </c>
      <c r="BE1535" s="1">
        <v>3.0</v>
      </c>
      <c r="BF1535" s="1">
        <v>5.0</v>
      </c>
      <c r="BG1535" s="1">
        <v>4.0</v>
      </c>
      <c r="BH1535" s="1">
        <v>5.0</v>
      </c>
      <c r="BI1535" s="1">
        <v>2.0</v>
      </c>
      <c r="BJ1535" s="1">
        <v>6.0</v>
      </c>
      <c r="BK1535" s="1">
        <v>2.0</v>
      </c>
      <c r="BL1535" s="1">
        <v>2.0</v>
      </c>
      <c r="BM1535" s="1">
        <v>1.0</v>
      </c>
      <c r="BN1535" s="1">
        <v>2.0</v>
      </c>
      <c r="BO1535" s="1">
        <v>2.0</v>
      </c>
      <c r="BP1535" s="1">
        <v>1.0</v>
      </c>
      <c r="BQ1535" s="1">
        <v>2.0</v>
      </c>
      <c r="BR1535" s="1">
        <v>1.0</v>
      </c>
      <c r="BS1535" s="1">
        <v>5.0</v>
      </c>
      <c r="BT1535" s="1">
        <v>4.0</v>
      </c>
      <c r="BU1535" s="1">
        <v>4.0</v>
      </c>
      <c r="BV1535" s="1">
        <v>5.0</v>
      </c>
      <c r="BW1535" s="1">
        <v>3.0</v>
      </c>
      <c r="BX1535" s="1">
        <v>3.0</v>
      </c>
      <c r="BY1535" s="1">
        <v>3.0</v>
      </c>
      <c r="BZ1535" s="1">
        <v>4.0</v>
      </c>
      <c r="CA1535" s="76">
        <f t="shared" si="32"/>
        <v>241</v>
      </c>
      <c r="CB1535" s="77">
        <f t="shared" si="45"/>
        <v>16</v>
      </c>
      <c r="CC1535" s="77">
        <f t="shared" si="34"/>
        <v>33</v>
      </c>
      <c r="CD1535" s="77">
        <f t="shared" si="46"/>
        <v>32</v>
      </c>
      <c r="CE1535" s="77">
        <f t="shared" si="36"/>
        <v>32</v>
      </c>
      <c r="CF1535" s="77">
        <f t="shared" si="37"/>
        <v>35</v>
      </c>
      <c r="CG1535" s="77">
        <f t="shared" si="38"/>
        <v>19</v>
      </c>
      <c r="CH1535" s="77">
        <f t="shared" si="39"/>
        <v>32</v>
      </c>
      <c r="CI1535" s="77">
        <f t="shared" si="40"/>
        <v>0.6</v>
      </c>
      <c r="CJ1535">
        <f t="shared" si="10"/>
        <v>13</v>
      </c>
      <c r="CK1535" s="77">
        <f t="shared" si="43"/>
        <v>16</v>
      </c>
      <c r="CL1535" s="73"/>
      <c r="CM1535" s="37">
        <f>VLOOKUP(CB1535,'PROMIS 57 T-Score Conversions'!Q$3:R$35,2,TRUE)</f>
        <v>32.5</v>
      </c>
      <c r="CN1535" s="78" t="str">
        <f t="shared" si="20"/>
        <v>Moderate</v>
      </c>
      <c r="CO1535" s="37">
        <f>VLOOKUP(CC1535,'PROMIS 57 T-Score Conversions'!A$3:B$35,2,TRUE)</f>
        <v>71.9</v>
      </c>
      <c r="CP1535" s="79" t="str">
        <f t="shared" si="44"/>
        <v>Severe</v>
      </c>
      <c r="CQ1535" s="37">
        <f>VLOOKUP(CD1535,'PROMIS 57 T-Score Conversions'!E$3:F$35,2,TRUE)</f>
        <v>69.7</v>
      </c>
      <c r="CR1535" s="79" t="str">
        <f t="shared" si="22"/>
        <v>Moderate</v>
      </c>
      <c r="CS1535" s="37">
        <f>VLOOKUP(CE1535,'PROMIS 57 T-Score Conversions'!U$3:V$35,2,TRUE)</f>
        <v>65.3</v>
      </c>
      <c r="CT1535" s="79" t="str">
        <f t="shared" si="42"/>
        <v>Moderate</v>
      </c>
      <c r="CU1535" s="37">
        <f>VLOOKUP(CF1535,'PROMIS 57 T-Score Conversions'!Y$3:Z$35,2,TRUE)</f>
        <v>66.1</v>
      </c>
      <c r="CV1535" s="79" t="str">
        <f t="shared" si="24"/>
        <v>Moderate</v>
      </c>
      <c r="CW1535" s="37">
        <f>vlookup(CG1535,'PROMIS 57 T-Score Conversions'!M$3:N$35,2,TRUE)</f>
        <v>39.3</v>
      </c>
      <c r="CX1535" s="79" t="str">
        <f t="shared" si="25"/>
        <v>Moderate</v>
      </c>
      <c r="CY1535" s="37">
        <f>VLOOKup(CH1535,'PROMIS 57 T-Score Conversions'!I$3:J$35,2,TRUE)</f>
        <v>66.9</v>
      </c>
      <c r="CZ1535" s="79" t="str">
        <f t="shared" si="26"/>
        <v>Moderate</v>
      </c>
      <c r="DA1535" s="37">
        <f>VLOOKUP(CJ1535,'PROMIS 57 T-Score Conversions'!AC$3:AD$35,2,TRUE)</f>
        <v>31.18</v>
      </c>
      <c r="DB1535" s="78" t="str">
        <f t="shared" si="30"/>
        <v>Moderate</v>
      </c>
      <c r="DC1535" s="37">
        <f>VLOOKUP(CK1535,'PROMIS 57 T-Score Conversions'!AG$3:AH$35,2,TRUE)</f>
        <v>36.07</v>
      </c>
      <c r="DD1535" s="79" t="str">
        <f t="shared" si="31"/>
        <v>Normal</v>
      </c>
    </row>
    <row r="1536">
      <c r="A1536" t="b">
        <v>0</v>
      </c>
      <c r="B1536" t="b">
        <v>0</v>
      </c>
      <c r="C1536" s="20">
        <v>44406.52782133102</v>
      </c>
      <c r="D1536" s="1" t="s">
        <v>566</v>
      </c>
      <c r="E1536" s="1">
        <v>2426.0</v>
      </c>
      <c r="F1536" s="1">
        <v>2.0</v>
      </c>
      <c r="G1536" s="1">
        <v>2.0</v>
      </c>
      <c r="H1536" s="1">
        <v>3.0</v>
      </c>
      <c r="I1536" s="1">
        <v>3.0</v>
      </c>
      <c r="J1536" s="1">
        <v>1.0</v>
      </c>
      <c r="K1536" s="1">
        <v>3.0</v>
      </c>
      <c r="L1536" s="1">
        <v>3.0</v>
      </c>
      <c r="M1536" s="1">
        <v>1.0</v>
      </c>
      <c r="N1536" s="1">
        <v>3.0</v>
      </c>
      <c r="O1536" s="1">
        <v>2.0</v>
      </c>
      <c r="P1536" s="1">
        <v>3.0</v>
      </c>
      <c r="Q1536" s="1">
        <v>2.0</v>
      </c>
      <c r="R1536" s="1">
        <v>3.0</v>
      </c>
      <c r="S1536" s="1">
        <v>2.0</v>
      </c>
      <c r="T1536" s="1">
        <v>4.0</v>
      </c>
      <c r="U1536" s="1">
        <v>4.0</v>
      </c>
      <c r="V1536" s="1">
        <v>3.0</v>
      </c>
      <c r="W1536" s="1">
        <v>4.0</v>
      </c>
      <c r="X1536" s="1">
        <v>3.0</v>
      </c>
      <c r="Y1536" s="1">
        <v>3.0</v>
      </c>
      <c r="Z1536" s="1">
        <v>2.0</v>
      </c>
      <c r="AA1536" s="1">
        <v>4.0</v>
      </c>
      <c r="AB1536" s="1">
        <v>3.0</v>
      </c>
      <c r="AC1536" s="1">
        <v>3.0</v>
      </c>
      <c r="AD1536" s="1">
        <v>4.0</v>
      </c>
      <c r="AE1536" s="1">
        <v>4.0</v>
      </c>
      <c r="AF1536" s="1">
        <v>4.0</v>
      </c>
      <c r="AG1536" s="1">
        <v>4.0</v>
      </c>
      <c r="AH1536" s="1">
        <v>4.0</v>
      </c>
      <c r="AI1536" s="1">
        <v>4.0</v>
      </c>
      <c r="AJ1536" s="1">
        <v>4.0</v>
      </c>
      <c r="AK1536" s="1">
        <v>3.0</v>
      </c>
      <c r="AL1536" s="1">
        <v>3.0</v>
      </c>
      <c r="AM1536" s="1">
        <v>3.0</v>
      </c>
      <c r="AN1536" s="1">
        <v>2.0</v>
      </c>
      <c r="AO1536" s="1">
        <v>2.0</v>
      </c>
      <c r="AP1536" s="1">
        <v>3.0</v>
      </c>
      <c r="AQ1536" s="1">
        <v>1.0</v>
      </c>
      <c r="AR1536" s="1">
        <v>2.0</v>
      </c>
      <c r="AS1536" s="1">
        <v>3.0</v>
      </c>
      <c r="AT1536" s="1">
        <v>1.0</v>
      </c>
      <c r="AU1536" s="1">
        <v>1.0</v>
      </c>
      <c r="AV1536" s="1">
        <v>1.0</v>
      </c>
      <c r="AW1536" s="1">
        <v>1.0</v>
      </c>
      <c r="AX1536" s="1">
        <v>1.0</v>
      </c>
      <c r="AY1536" s="1">
        <v>1.0</v>
      </c>
      <c r="AZ1536" s="1">
        <v>1.0</v>
      </c>
      <c r="BA1536" s="1">
        <v>2.0</v>
      </c>
      <c r="BB1536" s="1">
        <v>3.0</v>
      </c>
      <c r="BC1536" s="1">
        <v>3.0</v>
      </c>
      <c r="BD1536" s="1">
        <v>4.0</v>
      </c>
      <c r="BE1536" s="1">
        <v>4.0</v>
      </c>
      <c r="BF1536" s="1">
        <v>5.0</v>
      </c>
      <c r="BG1536" s="1">
        <v>4.0</v>
      </c>
      <c r="BH1536" s="1">
        <v>5.0</v>
      </c>
      <c r="BI1536" s="1">
        <v>4.0</v>
      </c>
      <c r="BJ1536" s="1">
        <v>6.0</v>
      </c>
      <c r="BK1536" s="1">
        <v>3.0</v>
      </c>
      <c r="BL1536" s="1">
        <v>3.0</v>
      </c>
      <c r="BM1536" s="1">
        <v>3.0</v>
      </c>
      <c r="BN1536" s="1">
        <v>3.0</v>
      </c>
      <c r="BO1536" s="1">
        <v>3.0</v>
      </c>
      <c r="BP1536" s="1">
        <v>3.0</v>
      </c>
      <c r="BQ1536" s="1">
        <v>3.0</v>
      </c>
      <c r="BR1536" s="1">
        <v>2.0</v>
      </c>
      <c r="BS1536" s="1">
        <v>3.0</v>
      </c>
      <c r="BT1536" s="1">
        <v>2.0</v>
      </c>
      <c r="BU1536" s="1">
        <v>4.0</v>
      </c>
      <c r="BV1536" s="1">
        <v>3.0</v>
      </c>
      <c r="BW1536" s="1">
        <v>3.0</v>
      </c>
      <c r="BX1536" s="1">
        <v>3.0</v>
      </c>
      <c r="BY1536" s="1">
        <v>4.0</v>
      </c>
      <c r="BZ1536" s="1">
        <v>4.0</v>
      </c>
      <c r="CA1536" s="76">
        <f t="shared" si="32"/>
        <v>212</v>
      </c>
      <c r="CB1536" s="77">
        <f t="shared" si="45"/>
        <v>18</v>
      </c>
      <c r="CC1536" s="77">
        <f t="shared" si="34"/>
        <v>23</v>
      </c>
      <c r="CD1536" s="77">
        <f t="shared" si="46"/>
        <v>23</v>
      </c>
      <c r="CE1536" s="77">
        <f t="shared" si="36"/>
        <v>31</v>
      </c>
      <c r="CF1536" s="77">
        <f t="shared" si="37"/>
        <v>19</v>
      </c>
      <c r="CG1536" s="77">
        <f t="shared" si="38"/>
        <v>9</v>
      </c>
      <c r="CH1536" s="77">
        <f t="shared" si="39"/>
        <v>32</v>
      </c>
      <c r="CI1536" s="77">
        <f t="shared" si="40"/>
        <v>0.6</v>
      </c>
      <c r="CJ1536">
        <f t="shared" si="10"/>
        <v>23</v>
      </c>
      <c r="CK1536" s="77">
        <f t="shared" si="43"/>
        <v>23</v>
      </c>
      <c r="CL1536" s="73"/>
      <c r="CM1536" s="37">
        <f>VLOOKUP(CB1536,'PROMIS 57 T-Score Conversions'!Q$3:R$35,2,TRUE)</f>
        <v>34</v>
      </c>
      <c r="CN1536" s="78" t="str">
        <f t="shared" si="20"/>
        <v>Moderate</v>
      </c>
      <c r="CO1536" s="37">
        <f>VLOOKUP(CC1536,'PROMIS 57 T-Score Conversions'!A$3:B$35,2,TRUE)</f>
        <v>61.4</v>
      </c>
      <c r="CP1536" s="79" t="str">
        <f t="shared" si="44"/>
        <v>Moderate</v>
      </c>
      <c r="CQ1536" s="37">
        <f>VLOOKUP(CD1536,'PROMIS 57 T-Score Conversions'!E$3:F$35,2,TRUE)</f>
        <v>61.2</v>
      </c>
      <c r="CR1536" s="79" t="str">
        <f t="shared" si="22"/>
        <v>Moderate</v>
      </c>
      <c r="CS1536" s="37">
        <f>VLOOKUP(CE1536,'PROMIS 57 T-Score Conversions'!U$3:V$35,2,TRUE)</f>
        <v>64.3</v>
      </c>
      <c r="CT1536" s="79" t="str">
        <f t="shared" si="42"/>
        <v>Moderate</v>
      </c>
      <c r="CU1536" s="37">
        <f>VLOOKUP(CF1536,'PROMIS 57 T-Score Conversions'!Y$3:Z$35,2,TRUE)</f>
        <v>49</v>
      </c>
      <c r="CV1536" s="79" t="str">
        <f t="shared" si="24"/>
        <v>Normal</v>
      </c>
      <c r="CW1536" s="37">
        <f>vlookup(CG1536,'PROMIS 57 T-Score Conversions'!M$3:N$35,2,TRUE)</f>
        <v>29.7</v>
      </c>
      <c r="CX1536" s="79" t="str">
        <f t="shared" si="25"/>
        <v>Severe</v>
      </c>
      <c r="CY1536" s="37">
        <f>VLOOKup(CH1536,'PROMIS 57 T-Score Conversions'!I$3:J$35,2,TRUE)</f>
        <v>66.9</v>
      </c>
      <c r="CZ1536" s="79" t="str">
        <f t="shared" si="26"/>
        <v>Moderate</v>
      </c>
      <c r="DA1536" s="37">
        <f>VLOOKUP(CJ1536,'PROMIS 57 T-Score Conversions'!AC$3:AD$35,2,TRUE)</f>
        <v>39.5</v>
      </c>
      <c r="DB1536" s="78" t="str">
        <f t="shared" si="30"/>
        <v>Moderate</v>
      </c>
      <c r="DC1536" s="37">
        <f>VLOOKUP(CK1536,'PROMIS 57 T-Score Conversions'!AG$3:AH$35,2,TRUE)</f>
        <v>42.51</v>
      </c>
      <c r="DD1536" s="79" t="str">
        <f t="shared" si="31"/>
        <v>Normal</v>
      </c>
    </row>
    <row r="1537">
      <c r="A1537" t="b">
        <v>0</v>
      </c>
      <c r="B1537" t="b">
        <v>0</v>
      </c>
      <c r="C1537" s="20">
        <v>44406.54435108796</v>
      </c>
      <c r="D1537" s="1" t="s">
        <v>573</v>
      </c>
      <c r="E1537" s="1">
        <v>2435.0</v>
      </c>
      <c r="F1537" s="1">
        <v>3.0</v>
      </c>
      <c r="G1537" s="1">
        <v>3.0</v>
      </c>
      <c r="H1537" s="1">
        <v>4.0</v>
      </c>
      <c r="I1537" s="1">
        <v>4.0</v>
      </c>
      <c r="J1537" s="1">
        <v>3.0</v>
      </c>
      <c r="K1537" s="1">
        <v>3.0</v>
      </c>
      <c r="L1537" s="1">
        <v>3.0</v>
      </c>
      <c r="M1537" s="1">
        <v>3.0</v>
      </c>
      <c r="N1537" s="1">
        <v>2.0</v>
      </c>
      <c r="O1537" s="1">
        <v>3.0</v>
      </c>
      <c r="P1537" s="1">
        <v>2.0</v>
      </c>
      <c r="Q1537" s="1">
        <v>3.0</v>
      </c>
      <c r="R1537" s="1">
        <v>2.0</v>
      </c>
      <c r="S1537" s="1">
        <v>2.0</v>
      </c>
      <c r="T1537" s="1">
        <v>4.0</v>
      </c>
      <c r="U1537" s="1">
        <v>4.0</v>
      </c>
      <c r="V1537" s="1">
        <v>1.0</v>
      </c>
      <c r="W1537" s="1">
        <v>1.0</v>
      </c>
      <c r="X1537" s="1">
        <v>1.0</v>
      </c>
      <c r="Y1537" s="1">
        <v>1.0</v>
      </c>
      <c r="Z1537" s="1">
        <v>1.0</v>
      </c>
      <c r="AA1537" s="1">
        <v>1.0</v>
      </c>
      <c r="AB1537" s="1">
        <v>1.0</v>
      </c>
      <c r="AC1537" s="1">
        <v>1.0</v>
      </c>
      <c r="AD1537" s="1">
        <v>4.0</v>
      </c>
      <c r="AE1537" s="1">
        <v>4.0</v>
      </c>
      <c r="AF1537" s="1">
        <v>3.0</v>
      </c>
      <c r="AG1537" s="1">
        <v>4.0</v>
      </c>
      <c r="AH1537" s="1">
        <v>4.0</v>
      </c>
      <c r="AI1537" s="1">
        <v>4.0</v>
      </c>
      <c r="AJ1537" s="1">
        <v>4.0</v>
      </c>
      <c r="AK1537" s="1">
        <v>4.0</v>
      </c>
      <c r="AL1537" s="1">
        <v>4.0</v>
      </c>
      <c r="AM1537" s="1">
        <v>5.0</v>
      </c>
      <c r="AN1537" s="1">
        <v>5.0</v>
      </c>
      <c r="AO1537" s="1">
        <v>5.0</v>
      </c>
      <c r="AP1537" s="1">
        <v>5.0</v>
      </c>
      <c r="AQ1537" s="1">
        <v>5.0</v>
      </c>
      <c r="AR1537" s="1">
        <v>5.0</v>
      </c>
      <c r="AS1537" s="1">
        <v>5.0</v>
      </c>
      <c r="AT1537" s="1">
        <v>2.0</v>
      </c>
      <c r="AU1537" s="1">
        <v>3.0</v>
      </c>
      <c r="AV1537" s="1">
        <v>2.0</v>
      </c>
      <c r="AW1537" s="1">
        <v>2.0</v>
      </c>
      <c r="AX1537" s="1">
        <v>2.0</v>
      </c>
      <c r="AY1537" s="1">
        <v>2.0</v>
      </c>
      <c r="AZ1537" s="1">
        <v>2.0</v>
      </c>
      <c r="BA1537" s="1">
        <v>2.0</v>
      </c>
      <c r="BB1537" s="1">
        <v>4.0</v>
      </c>
      <c r="BC1537" s="1">
        <v>4.0</v>
      </c>
      <c r="BD1537" s="1">
        <v>4.0</v>
      </c>
      <c r="BE1537" s="1">
        <v>4.0</v>
      </c>
      <c r="BF1537" s="1">
        <v>4.0</v>
      </c>
      <c r="BG1537" s="1">
        <v>4.0</v>
      </c>
      <c r="BH1537" s="1">
        <v>4.0</v>
      </c>
      <c r="BI1537" s="1">
        <v>4.0</v>
      </c>
      <c r="BJ1537" s="1">
        <v>6.0</v>
      </c>
      <c r="BK1537" s="1">
        <v>3.0</v>
      </c>
      <c r="BL1537" s="1">
        <v>3.0</v>
      </c>
      <c r="BM1537" s="1">
        <v>3.0</v>
      </c>
      <c r="BN1537" s="1">
        <v>3.0</v>
      </c>
      <c r="BO1537" s="1">
        <v>2.0</v>
      </c>
      <c r="BP1537" s="1">
        <v>2.0</v>
      </c>
      <c r="BQ1537" s="1">
        <v>3.0</v>
      </c>
      <c r="BR1537" s="1">
        <v>1.0</v>
      </c>
      <c r="BS1537" s="1">
        <v>4.0</v>
      </c>
      <c r="BT1537" s="1">
        <v>4.0</v>
      </c>
      <c r="BU1537" s="1">
        <v>4.0</v>
      </c>
      <c r="BV1537" s="1">
        <v>3.0</v>
      </c>
      <c r="BW1537" s="1">
        <v>3.0</v>
      </c>
      <c r="BX1537" s="1">
        <v>3.0</v>
      </c>
      <c r="BY1537" s="1">
        <v>4.0</v>
      </c>
      <c r="BZ1537" s="1">
        <v>4.0</v>
      </c>
      <c r="CA1537" s="76">
        <f t="shared" si="32"/>
        <v>230</v>
      </c>
      <c r="CB1537" s="77">
        <f t="shared" si="45"/>
        <v>26</v>
      </c>
      <c r="CC1537" s="77">
        <f t="shared" si="34"/>
        <v>22</v>
      </c>
      <c r="CD1537" s="77">
        <f t="shared" si="46"/>
        <v>21</v>
      </c>
      <c r="CE1537" s="77">
        <f t="shared" si="36"/>
        <v>31</v>
      </c>
      <c r="CF1537" s="77">
        <f t="shared" si="37"/>
        <v>39</v>
      </c>
      <c r="CG1537" s="77">
        <f t="shared" si="38"/>
        <v>17</v>
      </c>
      <c r="CH1537" s="77">
        <f t="shared" si="39"/>
        <v>32</v>
      </c>
      <c r="CI1537" s="77">
        <f t="shared" si="40"/>
        <v>0.6</v>
      </c>
      <c r="CJ1537">
        <f t="shared" si="10"/>
        <v>20</v>
      </c>
      <c r="CK1537" s="77">
        <f t="shared" si="43"/>
        <v>21</v>
      </c>
      <c r="CL1537" s="73"/>
      <c r="CM1537" s="37">
        <f>VLOOKUP(CB1537,'PROMIS 57 T-Score Conversions'!Q$3:R$35,2,TRUE)</f>
        <v>39.5</v>
      </c>
      <c r="CN1537" s="78" t="str">
        <f t="shared" si="20"/>
        <v>Moderate</v>
      </c>
      <c r="CO1537" s="37">
        <f>VLOOKUP(CC1537,'PROMIS 57 T-Score Conversions'!A$3:B$35,2,TRUE)</f>
        <v>60.4</v>
      </c>
      <c r="CP1537" s="79" t="str">
        <f t="shared" si="44"/>
        <v>Moderate</v>
      </c>
      <c r="CQ1537" s="37">
        <f>VLOOKUP(CD1537,'PROMIS 57 T-Score Conversions'!E$3:F$35,2,TRUE)</f>
        <v>59.4</v>
      </c>
      <c r="CR1537" s="79" t="str">
        <f t="shared" si="22"/>
        <v>Mild</v>
      </c>
      <c r="CS1537" s="37">
        <f>VLOOKUP(CE1537,'PROMIS 57 T-Score Conversions'!U$3:V$35,2,TRUE)</f>
        <v>64.3</v>
      </c>
      <c r="CT1537" s="79" t="str">
        <f t="shared" si="42"/>
        <v>Moderate</v>
      </c>
      <c r="CU1537" s="37">
        <f>VLOOKUP(CF1537,'PROMIS 57 T-Score Conversions'!Y$3:Z$35,2,TRUE)</f>
        <v>73</v>
      </c>
      <c r="CV1537" s="79" t="str">
        <f t="shared" si="24"/>
        <v>Severe</v>
      </c>
      <c r="CW1537" s="37">
        <f>vlookup(CG1537,'PROMIS 57 T-Score Conversions'!M$3:N$35,2,TRUE)</f>
        <v>37.7</v>
      </c>
      <c r="CX1537" s="79" t="str">
        <f t="shared" si="25"/>
        <v>Moderate</v>
      </c>
      <c r="CY1537" s="37">
        <f>VLOOKup(CH1537,'PROMIS 57 T-Score Conversions'!I$3:J$35,2,TRUE)</f>
        <v>66.9</v>
      </c>
      <c r="CZ1537" s="79" t="str">
        <f t="shared" si="26"/>
        <v>Moderate</v>
      </c>
      <c r="DA1537" s="37">
        <f>VLOOKUP(CJ1537,'PROMIS 57 T-Score Conversions'!AC$3:AD$35,2,TRUE)</f>
        <v>37.15</v>
      </c>
      <c r="DB1537" s="78" t="str">
        <f t="shared" si="30"/>
        <v>Moderate</v>
      </c>
      <c r="DC1537" s="37">
        <f>VLOOKUP(CK1537,'PROMIS 57 T-Score Conversions'!AG$3:AH$35,2,TRUE)</f>
        <v>40.71</v>
      </c>
      <c r="DD1537" s="79" t="str">
        <f t="shared" si="31"/>
        <v>Normal</v>
      </c>
    </row>
    <row r="1538">
      <c r="A1538" t="b">
        <v>0</v>
      </c>
      <c r="B1538" t="b">
        <v>0</v>
      </c>
      <c r="C1538" s="20">
        <v>44407.68366998843</v>
      </c>
      <c r="D1538" s="1" t="s">
        <v>768</v>
      </c>
      <c r="E1538" s="1">
        <v>2681.0</v>
      </c>
      <c r="F1538" s="1">
        <v>1.0</v>
      </c>
      <c r="G1538" s="1">
        <v>1.0</v>
      </c>
      <c r="H1538" s="1">
        <v>2.0</v>
      </c>
      <c r="I1538" s="1">
        <v>2.0</v>
      </c>
      <c r="J1538" s="1">
        <v>1.0</v>
      </c>
      <c r="K1538" s="1">
        <v>1.0</v>
      </c>
      <c r="L1538" s="1">
        <v>1.0</v>
      </c>
      <c r="M1538" s="1">
        <v>1.0</v>
      </c>
      <c r="N1538" s="1">
        <v>5.0</v>
      </c>
      <c r="O1538" s="1">
        <v>5.0</v>
      </c>
      <c r="P1538" s="1">
        <v>5.0</v>
      </c>
      <c r="Q1538" s="1">
        <v>5.0</v>
      </c>
      <c r="R1538" s="1">
        <v>5.0</v>
      </c>
      <c r="S1538" s="1">
        <v>5.0</v>
      </c>
      <c r="T1538" s="1">
        <v>5.0</v>
      </c>
      <c r="U1538" s="1">
        <v>5.0</v>
      </c>
      <c r="V1538" s="1">
        <v>5.0</v>
      </c>
      <c r="W1538" s="1">
        <v>5.0</v>
      </c>
      <c r="X1538" s="1">
        <v>5.0</v>
      </c>
      <c r="Y1538" s="1">
        <v>4.0</v>
      </c>
      <c r="Z1538" s="1">
        <v>4.0</v>
      </c>
      <c r="AA1538" s="1">
        <v>5.0</v>
      </c>
      <c r="AB1538" s="1">
        <v>4.0</v>
      </c>
      <c r="AC1538" s="1">
        <v>4.0</v>
      </c>
      <c r="AD1538" s="1">
        <v>5.0</v>
      </c>
      <c r="AE1538" s="1">
        <v>5.0</v>
      </c>
      <c r="AF1538" s="1">
        <v>5.0</v>
      </c>
      <c r="AG1538" s="1">
        <v>5.0</v>
      </c>
      <c r="AH1538" s="1">
        <v>5.0</v>
      </c>
      <c r="AI1538" s="1">
        <v>5.0</v>
      </c>
      <c r="AJ1538" s="1">
        <v>5.0</v>
      </c>
      <c r="AK1538" s="1">
        <v>5.0</v>
      </c>
      <c r="AL1538" s="1">
        <v>5.0</v>
      </c>
      <c r="AM1538" s="1">
        <v>4.0</v>
      </c>
      <c r="AN1538" s="1">
        <v>5.0</v>
      </c>
      <c r="AO1538" s="1">
        <v>5.0</v>
      </c>
      <c r="AP1538" s="1">
        <v>4.0</v>
      </c>
      <c r="AQ1538" s="1">
        <v>5.0</v>
      </c>
      <c r="AR1538" s="1">
        <v>4.0</v>
      </c>
      <c r="AS1538" s="1">
        <v>5.0</v>
      </c>
      <c r="AT1538" s="1">
        <v>1.0</v>
      </c>
      <c r="AU1538" s="1">
        <v>1.0</v>
      </c>
      <c r="AV1538" s="1">
        <v>1.0</v>
      </c>
      <c r="AW1538" s="1">
        <v>1.0</v>
      </c>
      <c r="AX1538" s="1">
        <v>1.0</v>
      </c>
      <c r="AY1538" s="1">
        <v>1.0</v>
      </c>
      <c r="AZ1538" s="1">
        <v>1.0</v>
      </c>
      <c r="BA1538" s="1">
        <v>1.0</v>
      </c>
      <c r="BB1538" s="1">
        <v>5.0</v>
      </c>
      <c r="BC1538" s="1">
        <v>5.0</v>
      </c>
      <c r="BD1538" s="1">
        <v>5.0</v>
      </c>
      <c r="BE1538" s="1">
        <v>5.0</v>
      </c>
      <c r="BF1538" s="1">
        <v>5.0</v>
      </c>
      <c r="BG1538" s="1">
        <v>5.0</v>
      </c>
      <c r="BH1538" s="1">
        <v>5.0</v>
      </c>
      <c r="BI1538" s="1">
        <v>5.0</v>
      </c>
      <c r="BJ1538" s="1">
        <v>9.0</v>
      </c>
      <c r="BK1538" s="1">
        <v>2.0</v>
      </c>
      <c r="BL1538" s="1">
        <v>1.0</v>
      </c>
      <c r="BM1538" s="1">
        <v>1.0</v>
      </c>
      <c r="BN1538" s="1">
        <v>2.0</v>
      </c>
      <c r="BO1538" s="1">
        <v>2.0</v>
      </c>
      <c r="BP1538" s="1">
        <v>1.0</v>
      </c>
      <c r="BQ1538" s="1">
        <v>2.0</v>
      </c>
      <c r="BR1538" s="1">
        <v>2.0</v>
      </c>
      <c r="BS1538" s="1">
        <v>4.0</v>
      </c>
      <c r="BT1538" s="1">
        <v>4.0</v>
      </c>
      <c r="BU1538" s="1">
        <v>5.0</v>
      </c>
      <c r="BV1538" s="1">
        <v>5.0</v>
      </c>
      <c r="BW1538" s="1">
        <v>5.0</v>
      </c>
      <c r="BX1538" s="1">
        <v>5.0</v>
      </c>
      <c r="BY1538" s="1">
        <v>4.0</v>
      </c>
      <c r="BZ1538" s="1">
        <v>5.0</v>
      </c>
      <c r="CA1538" s="76">
        <f t="shared" si="32"/>
        <v>270</v>
      </c>
      <c r="CB1538" s="77">
        <f t="shared" si="45"/>
        <v>10</v>
      </c>
      <c r="CC1538" s="77">
        <f t="shared" si="34"/>
        <v>40</v>
      </c>
      <c r="CD1538" s="77">
        <f t="shared" si="46"/>
        <v>40</v>
      </c>
      <c r="CE1538" s="77">
        <f t="shared" si="36"/>
        <v>40</v>
      </c>
      <c r="CF1538" s="77">
        <f t="shared" si="37"/>
        <v>37</v>
      </c>
      <c r="CG1538" s="77">
        <f t="shared" si="38"/>
        <v>8</v>
      </c>
      <c r="CH1538" s="77">
        <f t="shared" si="39"/>
        <v>40</v>
      </c>
      <c r="CI1538" s="77">
        <f t="shared" si="40"/>
        <v>0.9</v>
      </c>
      <c r="CJ1538">
        <f t="shared" si="10"/>
        <v>13</v>
      </c>
      <c r="CK1538" s="77">
        <f t="shared" si="43"/>
        <v>15</v>
      </c>
      <c r="CL1538" s="73"/>
      <c r="CM1538" s="37">
        <f>VLOOKUP(CB1538,'PROMIS 57 T-Score Conversions'!Q$3:R$35,2,TRUE)</f>
        <v>26</v>
      </c>
      <c r="CN1538" s="78" t="str">
        <f t="shared" si="20"/>
        <v>Severe</v>
      </c>
      <c r="CO1538" s="37">
        <f>VLOOKUP(CC1538,'PROMIS 57 T-Score Conversions'!A$3:B$35,2,TRUE)</f>
        <v>83.1</v>
      </c>
      <c r="CP1538" s="79" t="str">
        <f t="shared" si="44"/>
        <v>Severe</v>
      </c>
      <c r="CQ1538" s="37">
        <f>VLOOKUP(CD1538,'PROMIS 57 T-Score Conversions'!E$3:F$35,2,TRUE)</f>
        <v>81.3</v>
      </c>
      <c r="CR1538" s="79" t="str">
        <f t="shared" si="22"/>
        <v>Severe</v>
      </c>
      <c r="CS1538" s="37">
        <f>VLOOKUP(CE1538,'PROMIS 57 T-Score Conversions'!U$3:V$35,2,TRUE)</f>
        <v>77.8</v>
      </c>
      <c r="CT1538" s="79" t="str">
        <f t="shared" si="42"/>
        <v>Severe</v>
      </c>
      <c r="CU1538" s="37">
        <f>VLOOKUP(CF1538,'PROMIS 57 T-Score Conversions'!Y$3:Z$35,2,TRUE)</f>
        <v>69</v>
      </c>
      <c r="CV1538" s="79" t="str">
        <f t="shared" si="24"/>
        <v>Moderate</v>
      </c>
      <c r="CW1538" s="37">
        <f>vlookup(CG1538,'PROMIS 57 T-Score Conversions'!M$3:N$35,2,TRUE)</f>
        <v>25.91</v>
      </c>
      <c r="CX1538" s="79" t="str">
        <f t="shared" si="25"/>
        <v>Severe</v>
      </c>
      <c r="CY1538" s="37">
        <f>VLOOKup(CH1538,'PROMIS 57 T-Score Conversions'!I$3:J$35,2,TRUE)</f>
        <v>77</v>
      </c>
      <c r="CZ1538" s="79" t="str">
        <f t="shared" si="26"/>
        <v>Severe</v>
      </c>
      <c r="DA1538" s="37">
        <f>VLOOKUP(CJ1538,'PROMIS 57 T-Score Conversions'!AC$3:AD$35,2,TRUE)</f>
        <v>31.18</v>
      </c>
      <c r="DB1538" s="78" t="str">
        <f t="shared" si="30"/>
        <v>Moderate</v>
      </c>
      <c r="DC1538" s="37">
        <f>VLOOKUP(CK1538,'PROMIS 57 T-Score Conversions'!AG$3:AH$35,2,TRUE)</f>
        <v>35.07</v>
      </c>
      <c r="DD1538" s="79" t="str">
        <f t="shared" si="31"/>
        <v>Normal</v>
      </c>
    </row>
    <row r="1539">
      <c r="A1539" t="b">
        <v>0</v>
      </c>
      <c r="B1539" t="b">
        <v>0</v>
      </c>
      <c r="C1539" s="20">
        <v>44410.43224011574</v>
      </c>
      <c r="D1539" s="1" t="s">
        <v>171</v>
      </c>
      <c r="E1539" s="1">
        <v>1585.0</v>
      </c>
      <c r="F1539" s="1">
        <v>3.0</v>
      </c>
      <c r="G1539" s="1">
        <v>4.0</v>
      </c>
      <c r="H1539" s="1">
        <v>4.0</v>
      </c>
      <c r="I1539" s="1">
        <v>4.0</v>
      </c>
      <c r="J1539" s="1">
        <v>1.0</v>
      </c>
      <c r="K1539" s="1">
        <v>3.0</v>
      </c>
      <c r="L1539" s="1">
        <v>3.0</v>
      </c>
      <c r="M1539" s="1">
        <v>2.0</v>
      </c>
      <c r="N1539" s="1">
        <v>1.0</v>
      </c>
      <c r="O1539" s="1">
        <v>2.0</v>
      </c>
      <c r="P1539" s="1">
        <v>2.0</v>
      </c>
      <c r="Q1539" s="1">
        <v>2.0</v>
      </c>
      <c r="R1539" s="1">
        <v>2.0</v>
      </c>
      <c r="S1539" s="1">
        <v>2.0</v>
      </c>
      <c r="T1539" s="1">
        <v>2.0</v>
      </c>
      <c r="U1539" s="1">
        <v>2.0</v>
      </c>
      <c r="V1539" s="1">
        <v>1.0</v>
      </c>
      <c r="W1539" s="1">
        <v>2.0</v>
      </c>
      <c r="X1539" s="1">
        <v>1.0</v>
      </c>
      <c r="Y1539" s="1">
        <v>2.0</v>
      </c>
      <c r="Z1539" s="1">
        <v>1.0</v>
      </c>
      <c r="AA1539" s="1">
        <v>2.0</v>
      </c>
      <c r="AB1539" s="1">
        <v>1.0</v>
      </c>
      <c r="AC1539" s="1">
        <v>1.0</v>
      </c>
      <c r="AD1539" s="1">
        <v>3.0</v>
      </c>
      <c r="AE1539" s="1">
        <v>3.0</v>
      </c>
      <c r="AF1539" s="1">
        <v>3.0</v>
      </c>
      <c r="AG1539" s="1">
        <v>3.0</v>
      </c>
      <c r="AH1539" s="1">
        <v>3.0</v>
      </c>
      <c r="AI1539" s="1">
        <v>3.0</v>
      </c>
      <c r="AJ1539" s="1">
        <v>3.0</v>
      </c>
      <c r="AK1539" s="1">
        <v>3.0</v>
      </c>
      <c r="AL1539" s="1">
        <v>3.0</v>
      </c>
      <c r="AM1539" s="1">
        <v>3.0</v>
      </c>
      <c r="AN1539" s="1">
        <v>4.0</v>
      </c>
      <c r="AO1539" s="1">
        <v>3.0</v>
      </c>
      <c r="AP1539" s="1">
        <v>4.0</v>
      </c>
      <c r="AQ1539" s="1">
        <v>3.0</v>
      </c>
      <c r="AR1539" s="1">
        <v>3.0</v>
      </c>
      <c r="AS1539" s="1">
        <v>4.0</v>
      </c>
      <c r="AT1539" s="1">
        <v>1.0</v>
      </c>
      <c r="AU1539" s="1">
        <v>2.0</v>
      </c>
      <c r="AV1539" s="1">
        <v>1.0</v>
      </c>
      <c r="AW1539" s="1">
        <v>2.0</v>
      </c>
      <c r="AX1539" s="1">
        <v>2.0</v>
      </c>
      <c r="AY1539" s="1">
        <v>2.0</v>
      </c>
      <c r="AZ1539" s="1">
        <v>1.0</v>
      </c>
      <c r="BA1539" s="1">
        <v>1.0</v>
      </c>
      <c r="BB1539" s="1">
        <v>4.0</v>
      </c>
      <c r="BC1539" s="1">
        <v>4.0</v>
      </c>
      <c r="BD1539" s="1">
        <v>4.0</v>
      </c>
      <c r="BE1539" s="1">
        <v>4.0</v>
      </c>
      <c r="BF1539" s="1">
        <v>4.0</v>
      </c>
      <c r="BG1539" s="1">
        <v>4.0</v>
      </c>
      <c r="BH1539" s="1">
        <v>4.0</v>
      </c>
      <c r="BI1539" s="1">
        <v>4.0</v>
      </c>
      <c r="BJ1539" s="1">
        <v>7.0</v>
      </c>
      <c r="BK1539" s="1">
        <v>3.0</v>
      </c>
      <c r="BL1539" s="1">
        <v>3.0</v>
      </c>
      <c r="BM1539" s="1">
        <v>3.0</v>
      </c>
      <c r="BN1539" s="1">
        <v>3.0</v>
      </c>
      <c r="BO1539" s="1">
        <v>3.0</v>
      </c>
      <c r="BP1539" s="1">
        <v>3.0</v>
      </c>
      <c r="BQ1539" s="1">
        <v>3.0</v>
      </c>
      <c r="BR1539" s="1">
        <v>2.0</v>
      </c>
      <c r="BS1539" s="1">
        <v>3.0</v>
      </c>
      <c r="BT1539" s="1">
        <v>3.0</v>
      </c>
      <c r="BU1539" s="1">
        <v>3.0</v>
      </c>
      <c r="BV1539" s="1">
        <v>3.0</v>
      </c>
      <c r="BW1539" s="1">
        <v>3.0</v>
      </c>
      <c r="BX1539" s="1">
        <v>3.0</v>
      </c>
      <c r="BY1539" s="1">
        <v>3.0</v>
      </c>
      <c r="BZ1539" s="1">
        <v>3.0</v>
      </c>
      <c r="CA1539" s="76">
        <f t="shared" si="32"/>
        <v>199</v>
      </c>
      <c r="CB1539" s="77">
        <f t="shared" si="45"/>
        <v>24</v>
      </c>
      <c r="CC1539" s="77">
        <f t="shared" si="34"/>
        <v>15</v>
      </c>
      <c r="CD1539" s="77">
        <f t="shared" si="46"/>
        <v>15</v>
      </c>
      <c r="CE1539" s="77">
        <f t="shared" si="36"/>
        <v>24</v>
      </c>
      <c r="CF1539" s="77">
        <f t="shared" si="37"/>
        <v>27</v>
      </c>
      <c r="CG1539" s="77">
        <f t="shared" si="38"/>
        <v>12</v>
      </c>
      <c r="CH1539" s="77">
        <f t="shared" si="39"/>
        <v>32</v>
      </c>
      <c r="CI1539" s="77">
        <f t="shared" si="40"/>
        <v>0.7</v>
      </c>
      <c r="CJ1539">
        <f t="shared" si="10"/>
        <v>23</v>
      </c>
      <c r="CK1539" s="77">
        <f t="shared" si="43"/>
        <v>23</v>
      </c>
      <c r="CL1539" s="73"/>
      <c r="CM1539" s="37">
        <f>VLOOKUP(CB1539,'PROMIS 57 T-Score Conversions'!Q$3:R$35,2,TRUE)</f>
        <v>38.1</v>
      </c>
      <c r="CN1539" s="78" t="str">
        <f t="shared" si="20"/>
        <v>Moderate</v>
      </c>
      <c r="CO1539" s="37">
        <f>VLOOKUP(CC1539,'PROMIS 57 T-Score Conversions'!A$3:B$35,2,TRUE)</f>
        <v>53.2</v>
      </c>
      <c r="CP1539" s="79" t="str">
        <f t="shared" si="44"/>
        <v>Normal</v>
      </c>
      <c r="CQ1539" s="37">
        <f>VLOOKUP(CD1539,'PROMIS 57 T-Score Conversions'!E$3:F$35,2,TRUE)</f>
        <v>54.1</v>
      </c>
      <c r="CR1539" s="79" t="str">
        <f t="shared" si="22"/>
        <v>Normal</v>
      </c>
      <c r="CS1539" s="37">
        <f>VLOOKUP(CE1539,'PROMIS 57 T-Score Conversions'!U$3:V$35,2,TRUE)</f>
        <v>57.5</v>
      </c>
      <c r="CT1539" s="79" t="str">
        <f t="shared" si="42"/>
        <v>Mild</v>
      </c>
      <c r="CU1539" s="37">
        <f>VLOOKUP(CF1539,'PROMIS 57 T-Score Conversions'!Y$3:Z$35,2,TRUE)</f>
        <v>57.3</v>
      </c>
      <c r="CV1539" s="79" t="str">
        <f t="shared" si="24"/>
        <v>Mild</v>
      </c>
      <c r="CW1539" s="37">
        <f>vlookup(CG1539,'PROMIS 57 T-Score Conversions'!M$3:N$35,2,TRUE)</f>
        <v>33.6</v>
      </c>
      <c r="CX1539" s="79" t="str">
        <f t="shared" si="25"/>
        <v>Moderate</v>
      </c>
      <c r="CY1539" s="37">
        <f>VLOOKup(CH1539,'PROMIS 57 T-Score Conversions'!I$3:J$35,2,TRUE)</f>
        <v>66.9</v>
      </c>
      <c r="CZ1539" s="79" t="str">
        <f t="shared" si="26"/>
        <v>Moderate</v>
      </c>
      <c r="DA1539" s="37">
        <f>VLOOKUP(CJ1539,'PROMIS 57 T-Score Conversions'!AC$3:AD$35,2,TRUE)</f>
        <v>39.5</v>
      </c>
      <c r="DB1539" s="78" t="str">
        <f t="shared" si="30"/>
        <v>Moderate</v>
      </c>
      <c r="DC1539" s="37">
        <f>VLOOKUP(CK1539,'PROMIS 57 T-Score Conversions'!AG$3:AH$35,2,TRUE)</f>
        <v>42.51</v>
      </c>
      <c r="DD1539" s="79" t="str">
        <f t="shared" si="31"/>
        <v>Normal</v>
      </c>
    </row>
    <row r="1540">
      <c r="A1540" t="b">
        <v>0</v>
      </c>
      <c r="B1540" t="b">
        <v>0</v>
      </c>
      <c r="C1540" s="20">
        <v>44410.70719417824</v>
      </c>
      <c r="D1540" s="1" t="s">
        <v>465</v>
      </c>
      <c r="E1540" s="1">
        <v>2294.0</v>
      </c>
      <c r="F1540" s="1">
        <v>4.0</v>
      </c>
      <c r="G1540" s="1">
        <v>5.0</v>
      </c>
      <c r="H1540" s="1">
        <v>5.0</v>
      </c>
      <c r="I1540" s="1">
        <v>4.0</v>
      </c>
      <c r="J1540" s="1">
        <v>4.0</v>
      </c>
      <c r="K1540" s="1">
        <v>4.0</v>
      </c>
      <c r="L1540" s="1">
        <v>4.0</v>
      </c>
      <c r="M1540" s="1">
        <v>2.0</v>
      </c>
      <c r="N1540" s="1">
        <v>3.0</v>
      </c>
      <c r="O1540" s="1">
        <v>3.0</v>
      </c>
      <c r="P1540" s="1">
        <v>4.0</v>
      </c>
      <c r="Q1540" s="1">
        <v>4.0</v>
      </c>
      <c r="R1540" s="1">
        <v>3.0</v>
      </c>
      <c r="S1540" s="1">
        <v>2.0</v>
      </c>
      <c r="T1540" s="1">
        <v>4.0</v>
      </c>
      <c r="U1540" s="1">
        <v>4.0</v>
      </c>
      <c r="V1540" s="1">
        <v>3.0</v>
      </c>
      <c r="W1540" s="1">
        <v>3.0</v>
      </c>
      <c r="X1540" s="1">
        <v>3.0</v>
      </c>
      <c r="Y1540" s="1">
        <v>3.0</v>
      </c>
      <c r="Z1540" s="1">
        <v>3.0</v>
      </c>
      <c r="AA1540" s="1">
        <v>3.0</v>
      </c>
      <c r="AB1540" s="1">
        <v>4.0</v>
      </c>
      <c r="AC1540" s="1">
        <v>4.0</v>
      </c>
      <c r="AD1540" s="1">
        <v>3.0</v>
      </c>
      <c r="AE1540" s="1">
        <v>3.0</v>
      </c>
      <c r="AF1540" s="1">
        <v>3.0</v>
      </c>
      <c r="AG1540" s="1">
        <v>3.0</v>
      </c>
      <c r="AH1540" s="1">
        <v>3.0</v>
      </c>
      <c r="AI1540" s="1">
        <v>3.0</v>
      </c>
      <c r="AJ1540" s="1">
        <v>3.0</v>
      </c>
      <c r="AK1540" s="1">
        <v>3.0</v>
      </c>
      <c r="AL1540" s="1">
        <v>3.0</v>
      </c>
      <c r="AM1540" s="1">
        <v>3.0</v>
      </c>
      <c r="AN1540" s="1">
        <v>3.0</v>
      </c>
      <c r="AO1540" s="1">
        <v>3.0</v>
      </c>
      <c r="AP1540" s="1">
        <v>3.0</v>
      </c>
      <c r="AQ1540" s="1">
        <v>3.0</v>
      </c>
      <c r="AR1540" s="1">
        <v>4.0</v>
      </c>
      <c r="AS1540" s="1">
        <v>4.0</v>
      </c>
      <c r="AT1540" s="1">
        <v>4.0</v>
      </c>
      <c r="AU1540" s="1">
        <v>4.0</v>
      </c>
      <c r="AV1540" s="1">
        <v>4.0</v>
      </c>
      <c r="AW1540" s="1">
        <v>4.0</v>
      </c>
      <c r="AX1540" s="1">
        <v>4.0</v>
      </c>
      <c r="AY1540" s="1">
        <v>4.0</v>
      </c>
      <c r="AZ1540" s="1">
        <v>4.0</v>
      </c>
      <c r="BA1540" s="1">
        <v>4.0</v>
      </c>
      <c r="BB1540" s="1">
        <v>4.0</v>
      </c>
      <c r="BC1540" s="1">
        <v>4.0</v>
      </c>
      <c r="BD1540" s="1">
        <v>4.0</v>
      </c>
      <c r="BE1540" s="1">
        <v>4.0</v>
      </c>
      <c r="BF1540" s="1">
        <v>4.0</v>
      </c>
      <c r="BG1540" s="1">
        <v>4.0</v>
      </c>
      <c r="BH1540" s="1">
        <v>4.0</v>
      </c>
      <c r="BI1540" s="1">
        <v>4.0</v>
      </c>
      <c r="BJ1540" s="1">
        <v>3.0</v>
      </c>
      <c r="BK1540" s="1">
        <v>3.0</v>
      </c>
      <c r="BL1540" s="1">
        <v>2.0</v>
      </c>
      <c r="BM1540" s="1">
        <v>2.0</v>
      </c>
      <c r="BN1540" s="1">
        <v>3.0</v>
      </c>
      <c r="BO1540" s="1">
        <v>3.0</v>
      </c>
      <c r="BP1540" s="1">
        <v>2.0</v>
      </c>
      <c r="BQ1540" s="1">
        <v>2.0</v>
      </c>
      <c r="BR1540" s="1">
        <v>2.0</v>
      </c>
      <c r="BS1540" s="1">
        <v>4.0</v>
      </c>
      <c r="BT1540" s="1">
        <v>4.0</v>
      </c>
      <c r="BU1540" s="1">
        <v>4.0</v>
      </c>
      <c r="BV1540" s="1">
        <v>4.0</v>
      </c>
      <c r="BW1540" s="1">
        <v>4.0</v>
      </c>
      <c r="BX1540" s="1">
        <v>4.0</v>
      </c>
      <c r="BY1540" s="1">
        <v>4.0</v>
      </c>
      <c r="BZ1540" s="1">
        <v>4.0</v>
      </c>
      <c r="CA1540" s="76">
        <f t="shared" si="32"/>
        <v>253</v>
      </c>
      <c r="CB1540" s="77">
        <f t="shared" si="45"/>
        <v>32</v>
      </c>
      <c r="CC1540" s="77">
        <f t="shared" si="34"/>
        <v>27</v>
      </c>
      <c r="CD1540" s="77">
        <f t="shared" si="46"/>
        <v>27</v>
      </c>
      <c r="CE1540" s="77">
        <f t="shared" si="36"/>
        <v>24</v>
      </c>
      <c r="CF1540" s="77">
        <f t="shared" si="37"/>
        <v>26</v>
      </c>
      <c r="CG1540" s="77">
        <f t="shared" si="38"/>
        <v>32</v>
      </c>
      <c r="CH1540" s="77">
        <f t="shared" si="39"/>
        <v>32</v>
      </c>
      <c r="CI1540" s="77">
        <f t="shared" si="40"/>
        <v>0.3</v>
      </c>
      <c r="CJ1540">
        <f t="shared" si="10"/>
        <v>19</v>
      </c>
      <c r="CK1540" s="77">
        <f t="shared" si="43"/>
        <v>20</v>
      </c>
      <c r="CL1540" s="73"/>
      <c r="CM1540" s="37">
        <f>VLOOKUP(CB1540,'PROMIS 57 T-Score Conversions'!Q$3:R$35,2,TRUE)</f>
        <v>43.9</v>
      </c>
      <c r="CN1540" s="78" t="str">
        <f t="shared" si="20"/>
        <v>Mild</v>
      </c>
      <c r="CO1540" s="37">
        <f>VLOOKUP(CC1540,'PROMIS 57 T-Score Conversions'!A$3:B$35,2,TRUE)</f>
        <v>65.6</v>
      </c>
      <c r="CP1540" s="79" t="str">
        <f t="shared" si="44"/>
        <v>Moderate</v>
      </c>
      <c r="CQ1540" s="37">
        <f>VLOOKUP(CD1540,'PROMIS 57 T-Score Conversions'!E$3:F$35,2,TRUE)</f>
        <v>64.9</v>
      </c>
      <c r="CR1540" s="79" t="str">
        <f t="shared" si="22"/>
        <v>Moderate</v>
      </c>
      <c r="CS1540" s="37">
        <f>VLOOKUP(CE1540,'PROMIS 57 T-Score Conversions'!U$3:V$35,2,TRUE)</f>
        <v>57.5</v>
      </c>
      <c r="CT1540" s="79" t="str">
        <f t="shared" si="42"/>
        <v>Mild</v>
      </c>
      <c r="CU1540" s="37">
        <f>VLOOKUP(CF1540,'PROMIS 57 T-Score Conversions'!Y$3:Z$35,2,TRUE)</f>
        <v>56.3</v>
      </c>
      <c r="CV1540" s="79" t="str">
        <f t="shared" si="24"/>
        <v>Mild</v>
      </c>
      <c r="CW1540" s="37">
        <f>vlookup(CG1540,'PROMIS 57 T-Score Conversions'!M$3:N$35,2,TRUE)</f>
        <v>51.7</v>
      </c>
      <c r="CX1540" s="79" t="str">
        <f t="shared" si="25"/>
        <v>Normal</v>
      </c>
      <c r="CY1540" s="37">
        <f>VLOOKup(CH1540,'PROMIS 57 T-Score Conversions'!I$3:J$35,2,TRUE)</f>
        <v>66.9</v>
      </c>
      <c r="CZ1540" s="79" t="str">
        <f t="shared" si="26"/>
        <v>Moderate</v>
      </c>
      <c r="DA1540" s="37">
        <f>VLOOKUP(CJ1540,'PROMIS 57 T-Score Conversions'!AC$3:AD$35,2,TRUE)</f>
        <v>36.36</v>
      </c>
      <c r="DB1540" s="78" t="str">
        <f t="shared" si="30"/>
        <v>Moderate</v>
      </c>
      <c r="DC1540" s="37">
        <f>VLOOKUP(CK1540,'PROMIS 57 T-Score Conversions'!AG$3:AH$35,2,TRUE)</f>
        <v>39.81</v>
      </c>
      <c r="DD1540" s="79" t="str">
        <f t="shared" si="31"/>
        <v>Normal</v>
      </c>
    </row>
    <row r="1541">
      <c r="A1541" t="b">
        <v>0</v>
      </c>
      <c r="B1541" t="b">
        <v>0</v>
      </c>
      <c r="C1541" s="20">
        <v>44411.55448332176</v>
      </c>
      <c r="D1541" s="1" t="s">
        <v>644</v>
      </c>
      <c r="E1541" s="1">
        <v>2105.0</v>
      </c>
      <c r="F1541" s="1">
        <v>2.0</v>
      </c>
      <c r="G1541" s="1">
        <v>3.0</v>
      </c>
      <c r="H1541" s="1">
        <v>4.0</v>
      </c>
      <c r="I1541" s="1">
        <v>3.0</v>
      </c>
      <c r="J1541" s="1">
        <v>2.0</v>
      </c>
      <c r="K1541" s="1">
        <v>2.0</v>
      </c>
      <c r="L1541" s="1">
        <v>3.0</v>
      </c>
      <c r="M1541" s="1">
        <v>1.0</v>
      </c>
      <c r="N1541" s="1">
        <v>3.0</v>
      </c>
      <c r="O1541" s="1">
        <v>2.0</v>
      </c>
      <c r="P1541" s="1">
        <v>2.0</v>
      </c>
      <c r="Q1541" s="1">
        <v>4.0</v>
      </c>
      <c r="R1541" s="1">
        <v>4.0</v>
      </c>
      <c r="S1541" s="1">
        <v>2.0</v>
      </c>
      <c r="T1541" s="1">
        <v>4.0</v>
      </c>
      <c r="U1541" s="1">
        <v>5.0</v>
      </c>
      <c r="V1541" s="1">
        <v>3.0</v>
      </c>
      <c r="W1541" s="1">
        <v>4.0</v>
      </c>
      <c r="X1541" s="1">
        <v>1.0</v>
      </c>
      <c r="Y1541" s="1">
        <v>4.0</v>
      </c>
      <c r="Z1541" s="1">
        <v>5.0</v>
      </c>
      <c r="AA1541" s="1">
        <v>4.0</v>
      </c>
      <c r="AB1541" s="1">
        <v>4.0</v>
      </c>
      <c r="AC1541" s="1">
        <v>3.0</v>
      </c>
      <c r="AD1541" s="1">
        <v>4.0</v>
      </c>
      <c r="AE1541" s="1">
        <v>3.0</v>
      </c>
      <c r="AF1541" s="1">
        <v>3.0</v>
      </c>
      <c r="AG1541" s="1">
        <v>3.0</v>
      </c>
      <c r="AH1541" s="1">
        <v>4.0</v>
      </c>
      <c r="AI1541" s="1">
        <v>3.0</v>
      </c>
      <c r="AJ1541" s="1">
        <v>3.0</v>
      </c>
      <c r="AK1541" s="1">
        <v>4.0</v>
      </c>
      <c r="AL1541" s="1">
        <v>5.0</v>
      </c>
      <c r="AM1541" s="1">
        <v>5.0</v>
      </c>
      <c r="AN1541" s="1">
        <v>5.0</v>
      </c>
      <c r="AO1541" s="1">
        <v>4.0</v>
      </c>
      <c r="AP1541" s="1">
        <v>4.0</v>
      </c>
      <c r="AQ1541" s="1">
        <v>5.0</v>
      </c>
      <c r="AR1541" s="1">
        <v>5.0</v>
      </c>
      <c r="AS1541" s="1">
        <v>5.0</v>
      </c>
      <c r="AT1541" s="1">
        <v>1.0</v>
      </c>
      <c r="AU1541" s="1">
        <v>1.0</v>
      </c>
      <c r="AV1541" s="1">
        <v>2.0</v>
      </c>
      <c r="AW1541" s="1">
        <v>1.0</v>
      </c>
      <c r="AX1541" s="1">
        <v>1.0</v>
      </c>
      <c r="AY1541" s="1">
        <v>1.0</v>
      </c>
      <c r="AZ1541" s="1">
        <v>1.0</v>
      </c>
      <c r="BA1541" s="1">
        <v>2.0</v>
      </c>
      <c r="BB1541" s="1">
        <v>3.0</v>
      </c>
      <c r="BC1541" s="1">
        <v>3.0</v>
      </c>
      <c r="BD1541" s="1">
        <v>4.0</v>
      </c>
      <c r="BE1541" s="1">
        <v>4.0</v>
      </c>
      <c r="BF1541" s="1">
        <v>5.0</v>
      </c>
      <c r="BG1541" s="1">
        <v>4.0</v>
      </c>
      <c r="BH1541" s="1">
        <v>4.0</v>
      </c>
      <c r="BI1541" s="1">
        <v>5.0</v>
      </c>
      <c r="BJ1541" s="1">
        <v>7.0</v>
      </c>
      <c r="BK1541" s="1">
        <v>2.0</v>
      </c>
      <c r="BL1541" s="1">
        <v>1.0</v>
      </c>
      <c r="BM1541" s="1">
        <v>2.0</v>
      </c>
      <c r="BN1541" s="1">
        <v>2.0</v>
      </c>
      <c r="BO1541" s="1">
        <v>2.0</v>
      </c>
      <c r="BP1541" s="1">
        <v>1.0</v>
      </c>
      <c r="BQ1541" s="1">
        <v>1.0</v>
      </c>
      <c r="BR1541" s="1">
        <v>2.0</v>
      </c>
      <c r="BS1541" s="1">
        <v>4.0</v>
      </c>
      <c r="BT1541" s="1">
        <v>4.0</v>
      </c>
      <c r="BU1541" s="1">
        <v>5.0</v>
      </c>
      <c r="BV1541" s="1">
        <v>4.0</v>
      </c>
      <c r="BW1541" s="1">
        <v>4.0</v>
      </c>
      <c r="BX1541" s="1">
        <v>3.0</v>
      </c>
      <c r="BY1541" s="1">
        <v>4.0</v>
      </c>
      <c r="BZ1541" s="1">
        <v>5.0</v>
      </c>
      <c r="CA1541" s="76">
        <f t="shared" si="32"/>
        <v>234</v>
      </c>
      <c r="CB1541" s="77">
        <f t="shared" si="45"/>
        <v>20</v>
      </c>
      <c r="CC1541" s="77">
        <f t="shared" si="34"/>
        <v>26</v>
      </c>
      <c r="CD1541" s="77">
        <f t="shared" si="46"/>
        <v>26</v>
      </c>
      <c r="CE1541" s="77">
        <f t="shared" si="36"/>
        <v>27</v>
      </c>
      <c r="CF1541" s="77">
        <f t="shared" si="37"/>
        <v>38</v>
      </c>
      <c r="CG1541" s="77">
        <f t="shared" si="38"/>
        <v>10</v>
      </c>
      <c r="CH1541" s="77">
        <f t="shared" si="39"/>
        <v>32</v>
      </c>
      <c r="CI1541" s="77">
        <f t="shared" si="40"/>
        <v>0.7</v>
      </c>
      <c r="CJ1541">
        <f t="shared" si="10"/>
        <v>13</v>
      </c>
      <c r="CK1541" s="77">
        <f t="shared" si="43"/>
        <v>15</v>
      </c>
      <c r="CL1541" s="73"/>
      <c r="CM1541" s="37">
        <f>VLOOKUP(CB1541,'PROMIS 57 T-Score Conversions'!Q$3:R$35,2,TRUE)</f>
        <v>35.4</v>
      </c>
      <c r="CN1541" s="78" t="str">
        <f t="shared" si="20"/>
        <v>Moderate</v>
      </c>
      <c r="CO1541" s="37">
        <f>VLOOKUP(CC1541,'PROMIS 57 T-Score Conversions'!A$3:B$35,2,TRUE)</f>
        <v>64.5</v>
      </c>
      <c r="CP1541" s="79" t="str">
        <f t="shared" si="44"/>
        <v>Moderate</v>
      </c>
      <c r="CQ1541" s="37">
        <f>VLOOKUP(CD1541,'PROMIS 57 T-Score Conversions'!E$3:F$35,2,TRUE)</f>
        <v>63.9</v>
      </c>
      <c r="CR1541" s="79" t="str">
        <f t="shared" si="22"/>
        <v>Moderate</v>
      </c>
      <c r="CS1541" s="37">
        <f>VLOOKUP(CE1541,'PROMIS 57 T-Score Conversions'!U$3:V$35,2,TRUE)</f>
        <v>60.4</v>
      </c>
      <c r="CT1541" s="79" t="str">
        <f t="shared" si="42"/>
        <v>Moderate</v>
      </c>
      <c r="CU1541" s="37">
        <f>VLOOKUP(CF1541,'PROMIS 57 T-Score Conversions'!Y$3:Z$35,2,TRUE)</f>
        <v>70.8</v>
      </c>
      <c r="CV1541" s="79" t="str">
        <f t="shared" si="24"/>
        <v>Severe</v>
      </c>
      <c r="CW1541" s="37">
        <f>vlookup(CG1541,'PROMIS 57 T-Score Conversions'!M$3:N$35,2,TRUE)</f>
        <v>31.3</v>
      </c>
      <c r="CX1541" s="79" t="str">
        <f t="shared" si="25"/>
        <v>Moderate</v>
      </c>
      <c r="CY1541" s="37">
        <f>VLOOKup(CH1541,'PROMIS 57 T-Score Conversions'!I$3:J$35,2,TRUE)</f>
        <v>66.9</v>
      </c>
      <c r="CZ1541" s="79" t="str">
        <f t="shared" si="26"/>
        <v>Moderate</v>
      </c>
      <c r="DA1541" s="37">
        <f>VLOOKUP(CJ1541,'PROMIS 57 T-Score Conversions'!AC$3:AD$35,2,TRUE)</f>
        <v>31.18</v>
      </c>
      <c r="DB1541" s="78" t="str">
        <f t="shared" si="30"/>
        <v>Moderate</v>
      </c>
      <c r="DC1541" s="37">
        <f>VLOOKUP(CK1541,'PROMIS 57 T-Score Conversions'!AG$3:AH$35,2,TRUE)</f>
        <v>35.07</v>
      </c>
      <c r="DD1541" s="79" t="str">
        <f t="shared" si="31"/>
        <v>Normal</v>
      </c>
    </row>
    <row r="1542">
      <c r="A1542" t="b">
        <v>0</v>
      </c>
      <c r="B1542" t="b">
        <v>0</v>
      </c>
      <c r="C1542" s="20">
        <v>44411.572938819445</v>
      </c>
      <c r="D1542" s="1" t="s">
        <v>589</v>
      </c>
      <c r="E1542" s="1">
        <v>2265.0</v>
      </c>
      <c r="F1542" s="1">
        <v>3.0</v>
      </c>
      <c r="G1542" s="1">
        <v>4.0</v>
      </c>
      <c r="H1542" s="1">
        <v>4.0</v>
      </c>
      <c r="I1542" s="1">
        <v>2.0</v>
      </c>
      <c r="J1542" s="1">
        <v>2.0</v>
      </c>
      <c r="K1542" s="1">
        <v>3.0</v>
      </c>
      <c r="L1542" s="1">
        <v>3.0</v>
      </c>
      <c r="M1542" s="1">
        <v>2.0</v>
      </c>
      <c r="N1542" s="1">
        <v>4.0</v>
      </c>
      <c r="O1542" s="1">
        <v>4.0</v>
      </c>
      <c r="P1542" s="1">
        <v>4.0</v>
      </c>
      <c r="Q1542" s="1">
        <v>5.0</v>
      </c>
      <c r="R1542" s="1">
        <v>5.0</v>
      </c>
      <c r="S1542" s="1">
        <v>5.0</v>
      </c>
      <c r="T1542" s="1">
        <v>5.0</v>
      </c>
      <c r="U1542" s="1">
        <v>5.0</v>
      </c>
      <c r="V1542" s="1">
        <v>4.0</v>
      </c>
      <c r="W1542" s="1">
        <v>5.0</v>
      </c>
      <c r="X1542" s="1">
        <v>5.0</v>
      </c>
      <c r="Y1542" s="1">
        <v>5.0</v>
      </c>
      <c r="Z1542" s="1">
        <v>5.0</v>
      </c>
      <c r="AA1542" s="1">
        <v>5.0</v>
      </c>
      <c r="AB1542" s="1">
        <v>5.0</v>
      </c>
      <c r="AC1542" s="1">
        <v>5.0</v>
      </c>
      <c r="AD1542" s="1">
        <v>5.0</v>
      </c>
      <c r="AE1542" s="1">
        <v>5.0</v>
      </c>
      <c r="AF1542" s="1">
        <v>5.0</v>
      </c>
      <c r="AG1542" s="1">
        <v>5.0</v>
      </c>
      <c r="AH1542" s="1">
        <v>5.0</v>
      </c>
      <c r="AI1542" s="1">
        <v>5.0</v>
      </c>
      <c r="AJ1542" s="1">
        <v>5.0</v>
      </c>
      <c r="AK1542" s="1">
        <v>5.0</v>
      </c>
      <c r="AL1542" s="1">
        <v>5.0</v>
      </c>
      <c r="AM1542" s="1">
        <v>5.0</v>
      </c>
      <c r="AN1542" s="1">
        <v>5.0</v>
      </c>
      <c r="AO1542" s="1">
        <v>5.0</v>
      </c>
      <c r="AP1542" s="1">
        <v>5.0</v>
      </c>
      <c r="AQ1542" s="1">
        <v>5.0</v>
      </c>
      <c r="AR1542" s="1">
        <v>2.0</v>
      </c>
      <c r="AS1542" s="1">
        <v>5.0</v>
      </c>
      <c r="AT1542" s="1">
        <v>1.0</v>
      </c>
      <c r="AU1542" s="1">
        <v>2.0</v>
      </c>
      <c r="AV1542" s="1">
        <v>1.0</v>
      </c>
      <c r="AW1542" s="1">
        <v>2.0</v>
      </c>
      <c r="AX1542" s="1">
        <v>1.0</v>
      </c>
      <c r="AY1542" s="1">
        <v>2.0</v>
      </c>
      <c r="AZ1542" s="1">
        <v>2.0</v>
      </c>
      <c r="BA1542" s="1">
        <v>1.0</v>
      </c>
      <c r="BB1542" s="1">
        <v>5.0</v>
      </c>
      <c r="BC1542" s="1">
        <v>5.0</v>
      </c>
      <c r="BD1542" s="1">
        <v>4.0</v>
      </c>
      <c r="BE1542" s="1">
        <v>5.0</v>
      </c>
      <c r="BF1542" s="1">
        <v>5.0</v>
      </c>
      <c r="BG1542" s="1">
        <v>3.0</v>
      </c>
      <c r="BH1542" s="1">
        <v>5.0</v>
      </c>
      <c r="BI1542" s="1">
        <v>5.0</v>
      </c>
      <c r="BJ1542" s="1">
        <v>8.0</v>
      </c>
      <c r="BK1542" s="1">
        <v>1.0</v>
      </c>
      <c r="BL1542" s="1">
        <v>1.0</v>
      </c>
      <c r="BM1542" s="1">
        <v>1.0</v>
      </c>
      <c r="BN1542" s="1">
        <v>2.0</v>
      </c>
      <c r="BO1542" s="1">
        <v>1.0</v>
      </c>
      <c r="BP1542" s="1">
        <v>1.0</v>
      </c>
      <c r="BQ1542" s="1">
        <v>1.0</v>
      </c>
      <c r="BR1542" s="1">
        <v>1.0</v>
      </c>
      <c r="BS1542" s="1">
        <v>5.0</v>
      </c>
      <c r="BT1542" s="1">
        <v>5.0</v>
      </c>
      <c r="BU1542" s="1">
        <v>5.0</v>
      </c>
      <c r="BV1542" s="1">
        <v>5.0</v>
      </c>
      <c r="BW1542" s="1">
        <v>5.0</v>
      </c>
      <c r="BX1542" s="1">
        <v>5.0</v>
      </c>
      <c r="BY1542" s="1">
        <v>3.0</v>
      </c>
      <c r="BZ1542" s="1">
        <v>5.0</v>
      </c>
      <c r="CA1542" s="76">
        <f t="shared" si="32"/>
        <v>280</v>
      </c>
      <c r="CB1542" s="77">
        <f t="shared" si="45"/>
        <v>23</v>
      </c>
      <c r="CC1542" s="77">
        <f t="shared" si="34"/>
        <v>37</v>
      </c>
      <c r="CD1542" s="77">
        <f t="shared" si="46"/>
        <v>37</v>
      </c>
      <c r="CE1542" s="77">
        <f t="shared" si="36"/>
        <v>40</v>
      </c>
      <c r="CF1542" s="77">
        <f t="shared" si="37"/>
        <v>37</v>
      </c>
      <c r="CG1542" s="77">
        <f t="shared" si="38"/>
        <v>12</v>
      </c>
      <c r="CH1542" s="77">
        <f t="shared" si="39"/>
        <v>37</v>
      </c>
      <c r="CI1542" s="77">
        <f t="shared" si="40"/>
        <v>0.8</v>
      </c>
      <c r="CJ1542">
        <f t="shared" si="10"/>
        <v>9</v>
      </c>
      <c r="CK1542" s="77">
        <f t="shared" si="43"/>
        <v>13</v>
      </c>
      <c r="CL1542" s="73"/>
      <c r="CM1542" s="37">
        <f>VLOOKUP(CB1542,'PROMIS 57 T-Score Conversions'!Q$3:R$35,2,TRUE)</f>
        <v>37.4</v>
      </c>
      <c r="CN1542" s="78" t="str">
        <f t="shared" si="20"/>
        <v>Moderate</v>
      </c>
      <c r="CO1542" s="37">
        <f>VLOOKUP(CC1542,'PROMIS 57 T-Score Conversions'!A$3:B$35,2,TRUE)</f>
        <v>76.7</v>
      </c>
      <c r="CP1542" s="79" t="str">
        <f t="shared" si="44"/>
        <v>Severe</v>
      </c>
      <c r="CQ1542" s="37">
        <f>VLOOKUP(CD1542,'PROMIS 57 T-Score Conversions'!E$3:F$35,2,TRUE)</f>
        <v>75</v>
      </c>
      <c r="CR1542" s="79" t="str">
        <f t="shared" si="22"/>
        <v>Severe</v>
      </c>
      <c r="CS1542" s="37">
        <f>VLOOKUP(CE1542,'PROMIS 57 T-Score Conversions'!U$3:V$35,2,TRUE)</f>
        <v>77.8</v>
      </c>
      <c r="CT1542" s="79" t="str">
        <f t="shared" si="42"/>
        <v>Severe</v>
      </c>
      <c r="CU1542" s="37">
        <f>VLOOKUP(CF1542,'PROMIS 57 T-Score Conversions'!Y$3:Z$35,2,TRUE)</f>
        <v>69</v>
      </c>
      <c r="CV1542" s="79" t="str">
        <f t="shared" si="24"/>
        <v>Moderate</v>
      </c>
      <c r="CW1542" s="37">
        <f>vlookup(CG1542,'PROMIS 57 T-Score Conversions'!M$3:N$35,2,TRUE)</f>
        <v>33.6</v>
      </c>
      <c r="CX1542" s="79" t="str">
        <f t="shared" si="25"/>
        <v>Moderate</v>
      </c>
      <c r="CY1542" s="37">
        <f>VLOOKup(CH1542,'PROMIS 57 T-Score Conversions'!I$3:J$35,2,TRUE)</f>
        <v>71</v>
      </c>
      <c r="CZ1542" s="79" t="str">
        <f t="shared" si="26"/>
        <v>Severe</v>
      </c>
      <c r="DA1542" s="37">
        <f>VLOOKUP(CJ1542,'PROMIS 57 T-Score Conversions'!AC$3:AD$35,2,TRUE)</f>
        <v>25.73</v>
      </c>
      <c r="DB1542" s="78" t="str">
        <f t="shared" si="30"/>
        <v>Severe</v>
      </c>
      <c r="DC1542" s="37">
        <f>VLOOKUP(CK1542,'PROMIS 57 T-Score Conversions'!AG$3:AH$35,2,TRUE)</f>
        <v>32.87</v>
      </c>
      <c r="DD1542" s="79" t="str">
        <f t="shared" si="31"/>
        <v>Normal</v>
      </c>
    </row>
    <row r="1543">
      <c r="A1543" t="b">
        <v>0</v>
      </c>
      <c r="B1543" t="b">
        <v>0</v>
      </c>
      <c r="C1543" s="20">
        <v>44411.585157141206</v>
      </c>
      <c r="D1543" s="1" t="s">
        <v>769</v>
      </c>
      <c r="E1543" s="1">
        <v>2688.0</v>
      </c>
      <c r="F1543" s="1">
        <v>2.0</v>
      </c>
      <c r="G1543" s="1">
        <v>5.0</v>
      </c>
      <c r="H1543" s="1">
        <v>5.0</v>
      </c>
      <c r="I1543" s="1">
        <v>5.0</v>
      </c>
      <c r="J1543" s="1">
        <v>1.0</v>
      </c>
      <c r="K1543" s="1">
        <v>4.0</v>
      </c>
      <c r="L1543" s="1">
        <v>5.0</v>
      </c>
      <c r="M1543" s="1">
        <v>1.0</v>
      </c>
      <c r="N1543" s="1">
        <v>5.0</v>
      </c>
      <c r="O1543" s="1">
        <v>5.0</v>
      </c>
      <c r="P1543" s="1">
        <v>2.0</v>
      </c>
      <c r="Q1543" s="1">
        <v>1.0</v>
      </c>
      <c r="R1543" s="1">
        <v>1.0</v>
      </c>
      <c r="S1543" s="1">
        <v>3.0</v>
      </c>
      <c r="T1543" s="1">
        <v>1.0</v>
      </c>
      <c r="U1543" s="1">
        <v>1.0</v>
      </c>
      <c r="V1543" s="1">
        <v>1.0</v>
      </c>
      <c r="W1543" s="1">
        <v>1.0</v>
      </c>
      <c r="X1543" s="1">
        <v>2.0</v>
      </c>
      <c r="Y1543" s="1">
        <v>1.0</v>
      </c>
      <c r="Z1543" s="1">
        <v>1.0</v>
      </c>
      <c r="AA1543" s="1">
        <v>1.0</v>
      </c>
      <c r="AB1543" s="1">
        <v>1.0</v>
      </c>
      <c r="AC1543" s="1">
        <v>1.0</v>
      </c>
      <c r="AD1543" s="1">
        <v>4.0</v>
      </c>
      <c r="AE1543" s="1">
        <v>3.0</v>
      </c>
      <c r="AF1543" s="1">
        <v>1.0</v>
      </c>
      <c r="AG1543" s="1">
        <v>2.0</v>
      </c>
      <c r="AH1543" s="1">
        <v>2.0</v>
      </c>
      <c r="AI1543" s="1">
        <v>3.0</v>
      </c>
      <c r="AJ1543" s="1">
        <v>1.0</v>
      </c>
      <c r="AK1543" s="1">
        <v>2.0</v>
      </c>
      <c r="AL1543" s="1">
        <v>1.0</v>
      </c>
      <c r="AM1543" s="1">
        <v>1.0</v>
      </c>
      <c r="AN1543" s="1">
        <v>2.0</v>
      </c>
      <c r="AO1543" s="1">
        <v>1.0</v>
      </c>
      <c r="AP1543" s="1">
        <v>4.0</v>
      </c>
      <c r="AQ1543" s="1">
        <v>1.0</v>
      </c>
      <c r="AR1543" s="1">
        <v>1.0</v>
      </c>
      <c r="AS1543" s="1">
        <v>2.0</v>
      </c>
      <c r="AT1543" s="1">
        <v>1.0</v>
      </c>
      <c r="AU1543" s="1">
        <v>1.0</v>
      </c>
      <c r="AV1543" s="1">
        <v>4.0</v>
      </c>
      <c r="AW1543" s="1">
        <v>5.0</v>
      </c>
      <c r="AX1543" s="1">
        <v>1.0</v>
      </c>
      <c r="AY1543" s="1">
        <v>1.0</v>
      </c>
      <c r="AZ1543" s="1">
        <v>1.0</v>
      </c>
      <c r="BA1543" s="1">
        <v>2.0</v>
      </c>
      <c r="BB1543" s="1">
        <v>4.0</v>
      </c>
      <c r="BC1543" s="1">
        <v>4.0</v>
      </c>
      <c r="BD1543" s="1">
        <v>4.0</v>
      </c>
      <c r="BE1543" s="1">
        <v>4.0</v>
      </c>
      <c r="BF1543" s="1">
        <v>5.0</v>
      </c>
      <c r="BG1543" s="1">
        <v>4.0</v>
      </c>
      <c r="BH1543" s="1">
        <v>4.0</v>
      </c>
      <c r="BI1543" s="1">
        <v>4.0</v>
      </c>
      <c r="BJ1543" s="1">
        <v>6.0</v>
      </c>
      <c r="BK1543" s="1">
        <v>2.0</v>
      </c>
      <c r="BL1543" s="1">
        <v>2.0</v>
      </c>
      <c r="BM1543" s="1">
        <v>1.0</v>
      </c>
      <c r="BN1543" s="1">
        <v>1.0</v>
      </c>
      <c r="BO1543" s="1">
        <v>1.0</v>
      </c>
      <c r="BP1543" s="1">
        <v>1.0</v>
      </c>
      <c r="BQ1543" s="1">
        <v>1.0</v>
      </c>
      <c r="BR1543" s="1">
        <v>1.0</v>
      </c>
      <c r="BS1543" s="1">
        <v>4.0</v>
      </c>
      <c r="BT1543" s="1">
        <v>5.0</v>
      </c>
      <c r="BU1543" s="1">
        <v>5.0</v>
      </c>
      <c r="BV1543" s="1">
        <v>5.0</v>
      </c>
      <c r="BW1543" s="1">
        <v>5.0</v>
      </c>
      <c r="BX1543" s="1">
        <v>1.0</v>
      </c>
      <c r="BY1543" s="1">
        <v>1.0</v>
      </c>
      <c r="BZ1543" s="1">
        <v>5.0</v>
      </c>
      <c r="CA1543" s="76">
        <f t="shared" si="32"/>
        <v>183</v>
      </c>
      <c r="CB1543" s="77">
        <f t="shared" si="45"/>
        <v>28</v>
      </c>
      <c r="CC1543" s="77">
        <f t="shared" si="34"/>
        <v>19</v>
      </c>
      <c r="CD1543" s="77">
        <f t="shared" si="46"/>
        <v>15</v>
      </c>
      <c r="CE1543" s="77">
        <f t="shared" si="36"/>
        <v>18</v>
      </c>
      <c r="CF1543" s="77">
        <f t="shared" si="37"/>
        <v>13</v>
      </c>
      <c r="CG1543" s="77">
        <f t="shared" si="38"/>
        <v>16</v>
      </c>
      <c r="CH1543" s="77">
        <f t="shared" si="39"/>
        <v>33</v>
      </c>
      <c r="CI1543" s="77">
        <f t="shared" si="40"/>
        <v>0.6</v>
      </c>
      <c r="CJ1543">
        <f t="shared" si="10"/>
        <v>10</v>
      </c>
      <c r="CK1543" s="77">
        <f t="shared" si="43"/>
        <v>12</v>
      </c>
      <c r="CL1543" s="73"/>
      <c r="CM1543" s="37">
        <f>VLOOKUP(CB1543,'PROMIS 57 T-Score Conversions'!Q$3:R$35,2,TRUE)</f>
        <v>40.8</v>
      </c>
      <c r="CN1543" s="78" t="str">
        <f t="shared" si="20"/>
        <v>Mild</v>
      </c>
      <c r="CO1543" s="37">
        <f>VLOOKUP(CC1543,'PROMIS 57 T-Score Conversions'!A$3:B$35,2,TRUE)</f>
        <v>57.4</v>
      </c>
      <c r="CP1543" s="79" t="str">
        <f t="shared" si="44"/>
        <v>Mild</v>
      </c>
      <c r="CQ1543" s="37">
        <f>VLOOKUP(CD1543,'PROMIS 57 T-Score Conversions'!E$3:F$35,2,TRUE)</f>
        <v>54.1</v>
      </c>
      <c r="CR1543" s="79" t="str">
        <f t="shared" si="22"/>
        <v>Normal</v>
      </c>
      <c r="CS1543" s="37">
        <f>VLOOKUP(CE1543,'PROMIS 57 T-Score Conversions'!U$3:V$35,2,TRUE)</f>
        <v>51.5</v>
      </c>
      <c r="CT1543" s="79" t="str">
        <f t="shared" si="42"/>
        <v>Normal</v>
      </c>
      <c r="CU1543" s="37">
        <f>VLOOKUP(CF1543,'PROMIS 57 T-Score Conversions'!Y$3:Z$35,2,TRUE)</f>
        <v>41.4</v>
      </c>
      <c r="CV1543" s="79" t="str">
        <f t="shared" si="24"/>
        <v>Normal</v>
      </c>
      <c r="CW1543" s="37">
        <f>vlookup(CG1543,'PROMIS 57 T-Score Conversions'!M$3:N$35,2,TRUE)</f>
        <v>36.9</v>
      </c>
      <c r="CX1543" s="79" t="str">
        <f t="shared" si="25"/>
        <v>Moderate</v>
      </c>
      <c r="CY1543" s="37">
        <f>VLOOKup(CH1543,'PROMIS 57 T-Score Conversions'!I$3:J$35,2,TRUE)</f>
        <v>67.7</v>
      </c>
      <c r="CZ1543" s="79" t="str">
        <f t="shared" si="26"/>
        <v>Moderate</v>
      </c>
      <c r="DA1543" s="37">
        <f>VLOOKUP(CJ1543,'PROMIS 57 T-Score Conversions'!AC$3:AD$35,2,TRUE)</f>
        <v>27.45</v>
      </c>
      <c r="DB1543" s="78" t="str">
        <f t="shared" si="30"/>
        <v>Severe</v>
      </c>
      <c r="DC1543" s="37">
        <f>VLOOKUP(CK1543,'PROMIS 57 T-Score Conversions'!AG$3:AH$35,2,TRUE)</f>
        <v>31.63</v>
      </c>
      <c r="DD1543" s="79" t="str">
        <f t="shared" si="31"/>
        <v>Normal</v>
      </c>
    </row>
    <row r="1544">
      <c r="A1544" t="b">
        <v>0</v>
      </c>
      <c r="B1544" t="b">
        <v>0</v>
      </c>
      <c r="C1544" s="20">
        <v>44411.74900177083</v>
      </c>
      <c r="D1544" s="1" t="s">
        <v>334</v>
      </c>
      <c r="E1544" s="1">
        <v>2112.0</v>
      </c>
      <c r="F1544" s="1">
        <v>4.0</v>
      </c>
      <c r="G1544" s="1">
        <v>4.0</v>
      </c>
      <c r="H1544" s="1">
        <v>5.0</v>
      </c>
      <c r="I1544" s="1">
        <v>5.0</v>
      </c>
      <c r="J1544" s="1">
        <v>3.0</v>
      </c>
      <c r="K1544" s="1">
        <v>4.0</v>
      </c>
      <c r="L1544" s="1">
        <v>5.0</v>
      </c>
      <c r="M1544" s="1">
        <v>3.0</v>
      </c>
      <c r="N1544" s="1">
        <v>2.0</v>
      </c>
      <c r="O1544" s="1">
        <v>2.0</v>
      </c>
      <c r="P1544" s="1">
        <v>2.0</v>
      </c>
      <c r="Q1544" s="1">
        <v>2.0</v>
      </c>
      <c r="R1544" s="1">
        <v>2.0</v>
      </c>
      <c r="S1544" s="1">
        <v>1.0</v>
      </c>
      <c r="T1544" s="1">
        <v>2.0</v>
      </c>
      <c r="U1544" s="1">
        <v>2.0</v>
      </c>
      <c r="V1544" s="1">
        <v>1.0</v>
      </c>
      <c r="W1544" s="1">
        <v>2.0</v>
      </c>
      <c r="X1544" s="1">
        <v>1.0</v>
      </c>
      <c r="Y1544" s="1">
        <v>2.0</v>
      </c>
      <c r="Z1544" s="1">
        <v>1.0</v>
      </c>
      <c r="AA1544" s="1">
        <v>2.0</v>
      </c>
      <c r="AB1544" s="1">
        <v>1.0</v>
      </c>
      <c r="AC1544" s="1">
        <v>1.0</v>
      </c>
      <c r="AD1544" s="1">
        <v>3.0</v>
      </c>
      <c r="AE1544" s="1">
        <v>2.0</v>
      </c>
      <c r="AF1544" s="1">
        <v>3.0</v>
      </c>
      <c r="AG1544" s="1">
        <v>3.0</v>
      </c>
      <c r="AH1544" s="1">
        <v>2.0</v>
      </c>
      <c r="AI1544" s="1">
        <v>3.0</v>
      </c>
      <c r="AJ1544" s="1">
        <v>2.0</v>
      </c>
      <c r="AK1544" s="1">
        <v>2.0</v>
      </c>
      <c r="AL1544" s="1">
        <v>3.0</v>
      </c>
      <c r="AM1544" s="1">
        <v>5.0</v>
      </c>
      <c r="AN1544" s="1">
        <v>4.0</v>
      </c>
      <c r="AO1544" s="1">
        <v>3.0</v>
      </c>
      <c r="AP1544" s="1">
        <v>4.0</v>
      </c>
      <c r="AQ1544" s="1">
        <v>3.0</v>
      </c>
      <c r="AR1544" s="1">
        <v>2.0</v>
      </c>
      <c r="AS1544" s="1">
        <v>4.0</v>
      </c>
      <c r="AT1544" s="1">
        <v>3.0</v>
      </c>
      <c r="AU1544" s="1">
        <v>4.0</v>
      </c>
      <c r="AV1544" s="1">
        <v>4.0</v>
      </c>
      <c r="AW1544" s="1">
        <v>3.0</v>
      </c>
      <c r="AX1544" s="1">
        <v>3.0</v>
      </c>
      <c r="AY1544" s="1">
        <v>4.0</v>
      </c>
      <c r="AZ1544" s="1">
        <v>4.0</v>
      </c>
      <c r="BA1544" s="1">
        <v>4.0</v>
      </c>
      <c r="BB1544" s="1">
        <v>3.0</v>
      </c>
      <c r="BC1544" s="1">
        <v>3.0</v>
      </c>
      <c r="BD1544" s="1">
        <v>2.0</v>
      </c>
      <c r="BE1544" s="1">
        <v>3.0</v>
      </c>
      <c r="BF1544" s="1">
        <v>2.0</v>
      </c>
      <c r="BG1544" s="1">
        <v>2.0</v>
      </c>
      <c r="BH1544" s="1">
        <v>2.0</v>
      </c>
      <c r="BI1544" s="1">
        <v>2.0</v>
      </c>
      <c r="BJ1544" s="1">
        <v>4.0</v>
      </c>
      <c r="BK1544" s="1">
        <v>3.0</v>
      </c>
      <c r="BL1544" s="1">
        <v>3.0</v>
      </c>
      <c r="BM1544" s="1">
        <v>4.0</v>
      </c>
      <c r="BN1544" s="1">
        <v>3.0</v>
      </c>
      <c r="BO1544" s="1">
        <v>3.0</v>
      </c>
      <c r="BP1544" s="1">
        <v>3.0</v>
      </c>
      <c r="BQ1544" s="1">
        <v>2.0</v>
      </c>
      <c r="BR1544" s="1">
        <v>3.0</v>
      </c>
      <c r="BS1544" s="1">
        <v>2.0</v>
      </c>
      <c r="BT1544" s="1">
        <v>3.0</v>
      </c>
      <c r="BU1544" s="1">
        <v>2.0</v>
      </c>
      <c r="BV1544" s="1">
        <v>3.0</v>
      </c>
      <c r="BW1544" s="1">
        <v>2.0</v>
      </c>
      <c r="BX1544" s="1">
        <v>2.0</v>
      </c>
      <c r="BY1544" s="1">
        <v>1.0</v>
      </c>
      <c r="BZ1544" s="1">
        <v>2.0</v>
      </c>
      <c r="CA1544" s="76">
        <f t="shared" si="32"/>
        <v>200</v>
      </c>
      <c r="CB1544" s="77">
        <f t="shared" si="45"/>
        <v>33</v>
      </c>
      <c r="CC1544" s="77">
        <f t="shared" si="34"/>
        <v>15</v>
      </c>
      <c r="CD1544" s="77">
        <f t="shared" si="46"/>
        <v>14</v>
      </c>
      <c r="CE1544" s="77">
        <f t="shared" si="36"/>
        <v>20</v>
      </c>
      <c r="CF1544" s="77">
        <f t="shared" si="37"/>
        <v>28</v>
      </c>
      <c r="CG1544" s="77">
        <f t="shared" si="38"/>
        <v>29</v>
      </c>
      <c r="CH1544" s="77">
        <f t="shared" si="39"/>
        <v>19</v>
      </c>
      <c r="CI1544" s="77">
        <f t="shared" si="40"/>
        <v>0.4</v>
      </c>
      <c r="CJ1544">
        <f t="shared" si="10"/>
        <v>24</v>
      </c>
      <c r="CK1544" s="77">
        <f t="shared" si="43"/>
        <v>23</v>
      </c>
      <c r="CL1544" s="73"/>
      <c r="CM1544" s="37">
        <f>VLOOKUP(CB1544,'PROMIS 57 T-Score Conversions'!Q$3:R$35,2,TRUE)</f>
        <v>44.7</v>
      </c>
      <c r="CN1544" s="78" t="str">
        <f t="shared" si="20"/>
        <v>Mild</v>
      </c>
      <c r="CO1544" s="37">
        <f>VLOOKUP(CC1544,'PROMIS 57 T-Score Conversions'!A$3:B$35,2,TRUE)</f>
        <v>53.2</v>
      </c>
      <c r="CP1544" s="79" t="str">
        <f t="shared" si="44"/>
        <v>Normal</v>
      </c>
      <c r="CQ1544" s="37">
        <f>VLOOKUP(CD1544,'PROMIS 57 T-Score Conversions'!E$3:F$35,2,TRUE)</f>
        <v>53.2</v>
      </c>
      <c r="CR1544" s="79" t="str">
        <f t="shared" si="22"/>
        <v>Normal</v>
      </c>
      <c r="CS1544" s="37">
        <f>VLOOKUP(CE1544,'PROMIS 57 T-Score Conversions'!U$3:V$35,2,TRUE)</f>
        <v>53.6</v>
      </c>
      <c r="CT1544" s="79" t="str">
        <f t="shared" si="42"/>
        <v>Normal</v>
      </c>
      <c r="CU1544" s="37">
        <f>VLOOKUP(CF1544,'PROMIS 57 T-Score Conversions'!Y$3:Z$35,2,TRUE)</f>
        <v>58.3</v>
      </c>
      <c r="CV1544" s="79" t="str">
        <f t="shared" si="24"/>
        <v>Mild</v>
      </c>
      <c r="CW1544" s="37">
        <f>vlookup(CG1544,'PROMIS 57 T-Score Conversions'!M$3:N$35,2,TRUE)</f>
        <v>48.9</v>
      </c>
      <c r="CX1544" s="79" t="str">
        <f t="shared" si="25"/>
        <v>Normal</v>
      </c>
      <c r="CY1544" s="37">
        <f>VLOOKup(CH1544,'PROMIS 57 T-Score Conversions'!I$3:J$35,2,TRUE)</f>
        <v>58.1</v>
      </c>
      <c r="CZ1544" s="79" t="str">
        <f t="shared" si="26"/>
        <v>Mild</v>
      </c>
      <c r="DA1544" s="37">
        <f>VLOOKUP(CJ1544,'PROMIS 57 T-Score Conversions'!AC$3:AD$35,2,TRUE)</f>
        <v>40.29</v>
      </c>
      <c r="DB1544" s="78" t="str">
        <f t="shared" si="30"/>
        <v>Mild</v>
      </c>
      <c r="DC1544" s="37">
        <f>VLOOKUP(CK1544,'PROMIS 57 T-Score Conversions'!AG$3:AH$35,2,TRUE)</f>
        <v>42.51</v>
      </c>
      <c r="DD1544" s="79" t="str">
        <f t="shared" si="31"/>
        <v>Normal</v>
      </c>
    </row>
    <row r="1545">
      <c r="A1545" t="b">
        <v>0</v>
      </c>
      <c r="B1545" t="b">
        <v>0</v>
      </c>
      <c r="C1545" s="20">
        <v>44412.67524484954</v>
      </c>
      <c r="D1545" s="1" t="s">
        <v>770</v>
      </c>
      <c r="E1545" s="1">
        <v>2680.0</v>
      </c>
      <c r="F1545" s="1">
        <v>2.0</v>
      </c>
      <c r="G1545" s="1">
        <v>4.0</v>
      </c>
      <c r="H1545" s="1">
        <v>5.0</v>
      </c>
      <c r="I1545" s="1">
        <v>5.0</v>
      </c>
      <c r="J1545" s="1">
        <v>4.0</v>
      </c>
      <c r="K1545" s="1">
        <v>5.0</v>
      </c>
      <c r="L1545" s="1">
        <v>4.0</v>
      </c>
      <c r="M1545" s="1">
        <v>2.0</v>
      </c>
      <c r="N1545" s="1">
        <v>3.0</v>
      </c>
      <c r="O1545" s="1">
        <v>3.0</v>
      </c>
      <c r="P1545" s="1">
        <v>4.0</v>
      </c>
      <c r="Q1545" s="1">
        <v>4.0</v>
      </c>
      <c r="R1545" s="1">
        <v>4.0</v>
      </c>
      <c r="S1545" s="1">
        <v>4.0</v>
      </c>
      <c r="T1545" s="1">
        <v>4.0</v>
      </c>
      <c r="U1545" s="1">
        <v>4.0</v>
      </c>
      <c r="V1545" s="1">
        <v>3.0</v>
      </c>
      <c r="W1545" s="1">
        <v>1.0</v>
      </c>
      <c r="X1545" s="1">
        <v>2.0</v>
      </c>
      <c r="Y1545" s="1">
        <v>2.0</v>
      </c>
      <c r="Z1545" s="1">
        <v>4.0</v>
      </c>
      <c r="AA1545" s="1">
        <v>4.0</v>
      </c>
      <c r="AB1545" s="1">
        <v>1.0</v>
      </c>
      <c r="AC1545" s="1">
        <v>1.0</v>
      </c>
      <c r="AD1545" s="1">
        <v>4.0</v>
      </c>
      <c r="AE1545" s="1">
        <v>5.0</v>
      </c>
      <c r="AF1545" s="1">
        <v>4.0</v>
      </c>
      <c r="AG1545" s="1">
        <v>4.0</v>
      </c>
      <c r="AH1545" s="1">
        <v>3.0</v>
      </c>
      <c r="AI1545" s="1">
        <v>3.0</v>
      </c>
      <c r="AJ1545" s="1">
        <v>5.0</v>
      </c>
      <c r="AK1545" s="1">
        <v>5.0</v>
      </c>
      <c r="AL1545" s="1">
        <v>4.0</v>
      </c>
      <c r="AM1545" s="1">
        <v>4.0</v>
      </c>
      <c r="AN1545" s="1">
        <v>4.0</v>
      </c>
      <c r="AO1545" s="1">
        <v>3.0</v>
      </c>
      <c r="AP1545" s="1">
        <v>4.0</v>
      </c>
      <c r="AQ1545" s="1">
        <v>3.0</v>
      </c>
      <c r="AR1545" s="1">
        <v>3.0</v>
      </c>
      <c r="AS1545" s="1">
        <v>5.0</v>
      </c>
      <c r="AT1545" s="1">
        <v>5.0</v>
      </c>
      <c r="AU1545" s="1">
        <v>3.0</v>
      </c>
      <c r="AV1545" s="1">
        <v>2.0</v>
      </c>
      <c r="AW1545" s="1">
        <v>4.0</v>
      </c>
      <c r="AX1545" s="1">
        <v>4.0</v>
      </c>
      <c r="AY1545" s="1">
        <v>4.0</v>
      </c>
      <c r="AZ1545" s="1">
        <v>3.0</v>
      </c>
      <c r="BA1545" s="1">
        <v>3.0</v>
      </c>
      <c r="BB1545" s="1">
        <v>3.0</v>
      </c>
      <c r="BC1545" s="1">
        <v>3.0</v>
      </c>
      <c r="BD1545" s="1">
        <v>3.0</v>
      </c>
      <c r="BE1545" s="1">
        <v>2.0</v>
      </c>
      <c r="BF1545" s="1">
        <v>4.0</v>
      </c>
      <c r="BG1545" s="1">
        <v>2.0</v>
      </c>
      <c r="BH1545" s="1">
        <v>3.0</v>
      </c>
      <c r="BI1545" s="1">
        <v>3.0</v>
      </c>
      <c r="BJ1545" s="1">
        <v>4.0</v>
      </c>
      <c r="BK1545" s="1">
        <v>4.0</v>
      </c>
      <c r="BL1545" s="1">
        <v>3.0</v>
      </c>
      <c r="BM1545" s="1">
        <v>3.0</v>
      </c>
      <c r="BN1545" s="1">
        <v>4.0</v>
      </c>
      <c r="BO1545" s="1">
        <v>4.0</v>
      </c>
      <c r="BP1545" s="1">
        <v>4.0</v>
      </c>
      <c r="BQ1545" s="1">
        <v>3.0</v>
      </c>
      <c r="BR1545" s="1">
        <v>4.0</v>
      </c>
      <c r="BS1545" s="1">
        <v>2.0</v>
      </c>
      <c r="BT1545" s="1">
        <v>2.0</v>
      </c>
      <c r="BU1545" s="1">
        <v>3.0</v>
      </c>
      <c r="BV1545" s="1">
        <v>3.0</v>
      </c>
      <c r="BW1545" s="1">
        <v>3.0</v>
      </c>
      <c r="BX1545" s="1">
        <v>1.0</v>
      </c>
      <c r="BY1545" s="1">
        <v>1.0</v>
      </c>
      <c r="BZ1545" s="1">
        <v>3.0</v>
      </c>
      <c r="CA1545" s="76">
        <f t="shared" si="32"/>
        <v>244</v>
      </c>
      <c r="CB1545" s="77">
        <f t="shared" si="45"/>
        <v>31</v>
      </c>
      <c r="CC1545" s="77">
        <f t="shared" si="34"/>
        <v>30</v>
      </c>
      <c r="CD1545" s="77">
        <f t="shared" si="46"/>
        <v>30</v>
      </c>
      <c r="CE1545" s="77">
        <f t="shared" si="36"/>
        <v>33</v>
      </c>
      <c r="CF1545" s="77">
        <f t="shared" si="37"/>
        <v>30</v>
      </c>
      <c r="CG1545" s="77">
        <f t="shared" si="38"/>
        <v>28</v>
      </c>
      <c r="CH1545" s="77">
        <f t="shared" si="39"/>
        <v>23</v>
      </c>
      <c r="CI1545" s="77">
        <f t="shared" si="40"/>
        <v>0.4</v>
      </c>
      <c r="CJ1545">
        <f t="shared" si="10"/>
        <v>29</v>
      </c>
      <c r="CK1545" s="77">
        <f t="shared" si="43"/>
        <v>27</v>
      </c>
      <c r="CL1545" s="73"/>
      <c r="CM1545" s="37">
        <f>VLOOKUP(CB1545,'PROMIS 57 T-Score Conversions'!Q$3:R$35,2,TRUE)</f>
        <v>43.1</v>
      </c>
      <c r="CN1545" s="78" t="str">
        <f t="shared" si="20"/>
        <v>Mild</v>
      </c>
      <c r="CO1545" s="37">
        <f>VLOOKUP(CC1545,'PROMIS 57 T-Score Conversions'!A$3:B$35,2,TRUE)</f>
        <v>68.7</v>
      </c>
      <c r="CP1545" s="79" t="str">
        <f t="shared" si="44"/>
        <v>Moderate</v>
      </c>
      <c r="CQ1545" s="37">
        <f>VLOOKUP(CD1545,'PROMIS 57 T-Score Conversions'!E$3:F$35,2,TRUE)</f>
        <v>67.7</v>
      </c>
      <c r="CR1545" s="79" t="str">
        <f t="shared" si="22"/>
        <v>Moderate</v>
      </c>
      <c r="CS1545" s="37">
        <f>VLOOKUP(CE1545,'PROMIS 57 T-Score Conversions'!U$3:V$35,2,TRUE)</f>
        <v>66.4</v>
      </c>
      <c r="CT1545" s="79" t="str">
        <f t="shared" si="42"/>
        <v>Moderate</v>
      </c>
      <c r="CU1545" s="37">
        <f>VLOOKUP(CF1545,'PROMIS 57 T-Score Conversions'!Y$3:Z$35,2,TRUE)</f>
        <v>60.4</v>
      </c>
      <c r="CV1545" s="79" t="str">
        <f t="shared" si="24"/>
        <v>Moderate</v>
      </c>
      <c r="CW1545" s="37">
        <f>vlookup(CG1545,'PROMIS 57 T-Score Conversions'!M$3:N$35,2,TRUE)</f>
        <v>48</v>
      </c>
      <c r="CX1545" s="79" t="str">
        <f t="shared" si="25"/>
        <v>Normal</v>
      </c>
      <c r="CY1545" s="37">
        <f>VLOOKup(CH1545,'PROMIS 57 T-Score Conversions'!I$3:J$35,2,TRUE)</f>
        <v>60.8</v>
      </c>
      <c r="CZ1545" s="79" t="str">
        <f t="shared" si="26"/>
        <v>Moderate</v>
      </c>
      <c r="DA1545" s="37">
        <f>VLOOKUP(CJ1545,'PROMIS 57 T-Score Conversions'!AC$3:AD$35,2,TRUE)</f>
        <v>44.43</v>
      </c>
      <c r="DB1545" s="78" t="str">
        <f t="shared" si="30"/>
        <v>Mild</v>
      </c>
      <c r="DC1545" s="37">
        <f>VLOOKUP(CK1545,'PROMIS 57 T-Score Conversions'!AG$3:AH$35,2,TRUE)</f>
        <v>46.21</v>
      </c>
      <c r="DD1545" s="79" t="str">
        <f t="shared" si="31"/>
        <v>Normal</v>
      </c>
    </row>
    <row r="1546">
      <c r="A1546" t="b">
        <v>0</v>
      </c>
      <c r="B1546" t="b">
        <v>0</v>
      </c>
      <c r="C1546" s="20">
        <v>44412.69218457176</v>
      </c>
      <c r="D1546" s="1" t="s">
        <v>696</v>
      </c>
      <c r="E1546" s="1">
        <v>2573.0</v>
      </c>
      <c r="F1546" s="1">
        <v>4.0</v>
      </c>
      <c r="G1546" s="1">
        <v>2.0</v>
      </c>
      <c r="H1546" s="1">
        <v>5.0</v>
      </c>
      <c r="I1546" s="1">
        <v>4.0</v>
      </c>
      <c r="J1546" s="1">
        <v>3.0</v>
      </c>
      <c r="K1546" s="1">
        <v>2.0</v>
      </c>
      <c r="L1546" s="1">
        <v>4.0</v>
      </c>
      <c r="M1546" s="1">
        <v>4.0</v>
      </c>
      <c r="N1546" s="1">
        <v>2.0</v>
      </c>
      <c r="O1546" s="1">
        <v>1.0</v>
      </c>
      <c r="P1546" s="1">
        <v>3.0</v>
      </c>
      <c r="Q1546" s="1">
        <v>3.0</v>
      </c>
      <c r="R1546" s="1">
        <v>1.0</v>
      </c>
      <c r="S1546" s="1">
        <v>1.0</v>
      </c>
      <c r="T1546" s="1">
        <v>2.0</v>
      </c>
      <c r="U1546" s="1">
        <v>3.0</v>
      </c>
      <c r="V1546" s="1">
        <v>1.0</v>
      </c>
      <c r="W1546" s="1">
        <v>1.0</v>
      </c>
      <c r="X1546" s="1">
        <v>1.0</v>
      </c>
      <c r="Y1546" s="1">
        <v>1.0</v>
      </c>
      <c r="Z1546" s="1">
        <v>1.0</v>
      </c>
      <c r="AA1546" s="1">
        <v>1.0</v>
      </c>
      <c r="AB1546" s="1">
        <v>1.0</v>
      </c>
      <c r="AC1546" s="1">
        <v>1.0</v>
      </c>
      <c r="AD1546" s="1">
        <v>3.0</v>
      </c>
      <c r="AE1546" s="1">
        <v>3.0</v>
      </c>
      <c r="AF1546" s="1">
        <v>4.0</v>
      </c>
      <c r="AG1546" s="1">
        <v>4.0</v>
      </c>
      <c r="AH1546" s="1">
        <v>4.0</v>
      </c>
      <c r="AI1546" s="1">
        <v>4.0</v>
      </c>
      <c r="AJ1546" s="1">
        <v>5.0</v>
      </c>
      <c r="AK1546" s="1">
        <v>4.0</v>
      </c>
      <c r="AL1546" s="1">
        <v>4.0</v>
      </c>
      <c r="AM1546" s="1">
        <v>4.0</v>
      </c>
      <c r="AN1546" s="1">
        <v>5.0</v>
      </c>
      <c r="AO1546" s="1">
        <v>5.0</v>
      </c>
      <c r="AP1546" s="1">
        <v>5.0</v>
      </c>
      <c r="AQ1546" s="1">
        <v>4.0</v>
      </c>
      <c r="AR1546" s="1">
        <v>5.0</v>
      </c>
      <c r="AS1546" s="1">
        <v>4.0</v>
      </c>
      <c r="AT1546" s="1">
        <v>2.0</v>
      </c>
      <c r="AU1546" s="1">
        <v>2.0</v>
      </c>
      <c r="AV1546" s="1">
        <v>2.0</v>
      </c>
      <c r="AW1546" s="1">
        <v>2.0</v>
      </c>
      <c r="AX1546" s="1">
        <v>1.0</v>
      </c>
      <c r="AY1546" s="1">
        <v>1.0</v>
      </c>
      <c r="AZ1546" s="1">
        <v>1.0</v>
      </c>
      <c r="BA1546" s="1">
        <v>1.0</v>
      </c>
      <c r="BB1546" s="1">
        <v>4.0</v>
      </c>
      <c r="BC1546" s="1">
        <v>3.0</v>
      </c>
      <c r="BD1546" s="1">
        <v>4.0</v>
      </c>
      <c r="BE1546" s="1">
        <v>3.0</v>
      </c>
      <c r="BF1546" s="1">
        <v>5.0</v>
      </c>
      <c r="BG1546" s="1">
        <v>4.0</v>
      </c>
      <c r="BH1546" s="1">
        <v>3.0</v>
      </c>
      <c r="BI1546" s="1">
        <v>4.0</v>
      </c>
      <c r="BJ1546" s="1">
        <v>6.0</v>
      </c>
      <c r="BK1546" s="1">
        <v>2.0</v>
      </c>
      <c r="BL1546" s="1">
        <v>1.0</v>
      </c>
      <c r="BM1546" s="1">
        <v>1.0</v>
      </c>
      <c r="BN1546" s="1">
        <v>2.0</v>
      </c>
      <c r="BO1546" s="1">
        <v>2.0</v>
      </c>
      <c r="BP1546" s="1">
        <v>1.0</v>
      </c>
      <c r="BQ1546" s="1">
        <v>2.0</v>
      </c>
      <c r="BR1546" s="1">
        <v>2.0</v>
      </c>
      <c r="BS1546" s="1">
        <v>4.0</v>
      </c>
      <c r="BT1546" s="1">
        <v>5.0</v>
      </c>
      <c r="BU1546" s="1">
        <v>5.0</v>
      </c>
      <c r="BV1546" s="1">
        <v>4.0</v>
      </c>
      <c r="BW1546" s="1">
        <v>4.0</v>
      </c>
      <c r="BX1546" s="1">
        <v>4.0</v>
      </c>
      <c r="BY1546" s="1">
        <v>5.0</v>
      </c>
      <c r="BZ1546" s="1">
        <v>4.0</v>
      </c>
      <c r="CA1546" s="76">
        <f t="shared" si="32"/>
        <v>215</v>
      </c>
      <c r="CB1546" s="77">
        <f t="shared" si="45"/>
        <v>28</v>
      </c>
      <c r="CC1546" s="77">
        <f t="shared" si="34"/>
        <v>16</v>
      </c>
      <c r="CD1546" s="77">
        <f t="shared" si="46"/>
        <v>15</v>
      </c>
      <c r="CE1546" s="77">
        <f t="shared" si="36"/>
        <v>31</v>
      </c>
      <c r="CF1546" s="77">
        <f t="shared" si="37"/>
        <v>36</v>
      </c>
      <c r="CG1546" s="77">
        <f t="shared" si="38"/>
        <v>12</v>
      </c>
      <c r="CH1546" s="77">
        <f t="shared" si="39"/>
        <v>30</v>
      </c>
      <c r="CI1546" s="77">
        <f t="shared" si="40"/>
        <v>0.6</v>
      </c>
      <c r="CJ1546">
        <f t="shared" si="10"/>
        <v>13</v>
      </c>
      <c r="CK1546" s="77">
        <f t="shared" si="43"/>
        <v>15</v>
      </c>
      <c r="CL1546" s="73"/>
      <c r="CM1546" s="37">
        <f>VLOOKUP(CB1546,'PROMIS 57 T-Score Conversions'!Q$3:R$35,2,TRUE)</f>
        <v>40.8</v>
      </c>
      <c r="CN1546" s="78" t="str">
        <f t="shared" si="20"/>
        <v>Mild</v>
      </c>
      <c r="CO1546" s="37">
        <f>VLOOKUP(CC1546,'PROMIS 57 T-Score Conversions'!A$3:B$35,2,TRUE)</f>
        <v>54.3</v>
      </c>
      <c r="CP1546" s="79" t="str">
        <f t="shared" si="44"/>
        <v>Normal</v>
      </c>
      <c r="CQ1546" s="37">
        <f>VLOOKUP(CD1546,'PROMIS 57 T-Score Conversions'!E$3:F$35,2,TRUE)</f>
        <v>54.1</v>
      </c>
      <c r="CR1546" s="79" t="str">
        <f t="shared" si="22"/>
        <v>Normal</v>
      </c>
      <c r="CS1546" s="37">
        <f>VLOOKUP(CE1546,'PROMIS 57 T-Score Conversions'!U$3:V$35,2,TRUE)</f>
        <v>64.3</v>
      </c>
      <c r="CT1546" s="79" t="str">
        <f t="shared" si="42"/>
        <v>Moderate</v>
      </c>
      <c r="CU1546" s="37">
        <f>VLOOKUP(CF1546,'PROMIS 57 T-Score Conversions'!Y$3:Z$35,2,TRUE)</f>
        <v>67.5</v>
      </c>
      <c r="CV1546" s="79" t="str">
        <f t="shared" si="24"/>
        <v>Moderate</v>
      </c>
      <c r="CW1546" s="37">
        <f>vlookup(CG1546,'PROMIS 57 T-Score Conversions'!M$3:N$35,2,TRUE)</f>
        <v>33.6</v>
      </c>
      <c r="CX1546" s="79" t="str">
        <f t="shared" si="25"/>
        <v>Moderate</v>
      </c>
      <c r="CY1546" s="37">
        <f>VLOOKup(CH1546,'PROMIS 57 T-Score Conversions'!I$3:J$35,2,TRUE)</f>
        <v>65.5</v>
      </c>
      <c r="CZ1546" s="79" t="str">
        <f t="shared" si="26"/>
        <v>Moderate</v>
      </c>
      <c r="DA1546" s="37">
        <f>VLOOKUP(CJ1546,'PROMIS 57 T-Score Conversions'!AC$3:AD$35,2,TRUE)</f>
        <v>31.18</v>
      </c>
      <c r="DB1546" s="78" t="str">
        <f t="shared" si="30"/>
        <v>Moderate</v>
      </c>
      <c r="DC1546" s="37">
        <f>VLOOKUP(CK1546,'PROMIS 57 T-Score Conversions'!AG$3:AH$35,2,TRUE)</f>
        <v>35.07</v>
      </c>
      <c r="DD1546" s="79" t="str">
        <f t="shared" si="31"/>
        <v>Normal</v>
      </c>
    </row>
    <row r="1547">
      <c r="A1547" t="b">
        <v>0</v>
      </c>
      <c r="B1547" t="b">
        <v>0</v>
      </c>
      <c r="C1547" s="20">
        <v>44413.46080568287</v>
      </c>
      <c r="D1547" s="1" t="s">
        <v>394</v>
      </c>
      <c r="E1547" s="1">
        <v>2203.0</v>
      </c>
      <c r="F1547" s="1">
        <v>1.0</v>
      </c>
      <c r="G1547" s="1">
        <v>2.0</v>
      </c>
      <c r="H1547" s="1">
        <v>3.0</v>
      </c>
      <c r="I1547" s="1">
        <v>2.0</v>
      </c>
      <c r="J1547" s="1">
        <v>1.0</v>
      </c>
      <c r="K1547" s="1">
        <v>1.0</v>
      </c>
      <c r="L1547" s="1">
        <v>2.0</v>
      </c>
      <c r="M1547" s="1">
        <v>1.0</v>
      </c>
      <c r="N1547" s="1">
        <v>2.0</v>
      </c>
      <c r="O1547" s="1">
        <v>2.0</v>
      </c>
      <c r="P1547" s="1">
        <v>3.0</v>
      </c>
      <c r="Q1547" s="1">
        <v>2.0</v>
      </c>
      <c r="R1547" s="1">
        <v>2.0</v>
      </c>
      <c r="S1547" s="1">
        <v>2.0</v>
      </c>
      <c r="T1547" s="1">
        <v>2.0</v>
      </c>
      <c r="U1547" s="1">
        <v>4.0</v>
      </c>
      <c r="V1547" s="1">
        <v>4.0</v>
      </c>
      <c r="W1547" s="1">
        <v>4.0</v>
      </c>
      <c r="X1547" s="1">
        <v>2.0</v>
      </c>
      <c r="Y1547" s="1">
        <v>4.0</v>
      </c>
      <c r="Z1547" s="1">
        <v>4.0</v>
      </c>
      <c r="AA1547" s="1">
        <v>2.0</v>
      </c>
      <c r="AB1547" s="1">
        <v>2.0</v>
      </c>
      <c r="AC1547" s="1">
        <v>2.0</v>
      </c>
      <c r="AD1547" s="1">
        <v>4.0</v>
      </c>
      <c r="AE1547" s="1">
        <v>4.0</v>
      </c>
      <c r="AF1547" s="1">
        <v>5.0</v>
      </c>
      <c r="AG1547" s="1">
        <v>5.0</v>
      </c>
      <c r="AH1547" s="1">
        <v>5.0</v>
      </c>
      <c r="AI1547" s="1">
        <v>5.0</v>
      </c>
      <c r="AJ1547" s="1">
        <v>5.0</v>
      </c>
      <c r="AK1547" s="1">
        <v>5.0</v>
      </c>
      <c r="AL1547" s="1">
        <v>3.0</v>
      </c>
      <c r="AM1547" s="1">
        <v>4.0</v>
      </c>
      <c r="AN1547" s="1">
        <v>4.0</v>
      </c>
      <c r="AO1547" s="1">
        <v>3.0</v>
      </c>
      <c r="AP1547" s="1">
        <v>5.0</v>
      </c>
      <c r="AQ1547" s="1">
        <v>4.0</v>
      </c>
      <c r="AR1547" s="1">
        <v>3.0</v>
      </c>
      <c r="AS1547" s="1">
        <v>5.0</v>
      </c>
      <c r="AT1547" s="1">
        <v>1.0</v>
      </c>
      <c r="AU1547" s="1">
        <v>1.0</v>
      </c>
      <c r="AV1547" s="1">
        <v>1.0</v>
      </c>
      <c r="AW1547" s="1">
        <v>1.0</v>
      </c>
      <c r="AX1547" s="1">
        <v>1.0</v>
      </c>
      <c r="AY1547" s="1">
        <v>1.0</v>
      </c>
      <c r="AZ1547" s="1">
        <v>1.0</v>
      </c>
      <c r="BA1547" s="1">
        <v>1.0</v>
      </c>
      <c r="BB1547" s="1">
        <v>5.0</v>
      </c>
      <c r="BC1547" s="1">
        <v>5.0</v>
      </c>
      <c r="BD1547" s="1">
        <v>5.0</v>
      </c>
      <c r="BE1547" s="1">
        <v>5.0</v>
      </c>
      <c r="BF1547" s="1">
        <v>5.0</v>
      </c>
      <c r="BG1547" s="1">
        <v>5.0</v>
      </c>
      <c r="BH1547" s="1">
        <v>5.0</v>
      </c>
      <c r="BI1547" s="1">
        <v>5.0</v>
      </c>
      <c r="BJ1547" s="1">
        <v>8.0</v>
      </c>
      <c r="BK1547" s="1">
        <v>2.0</v>
      </c>
      <c r="BL1547" s="1">
        <v>1.0</v>
      </c>
      <c r="BM1547" s="1">
        <v>1.0</v>
      </c>
      <c r="BN1547" s="1">
        <v>1.0</v>
      </c>
      <c r="BO1547" s="1">
        <v>2.0</v>
      </c>
      <c r="BP1547" s="1">
        <v>1.0</v>
      </c>
      <c r="BQ1547" s="1">
        <v>1.0</v>
      </c>
      <c r="BR1547" s="1">
        <v>1.0</v>
      </c>
      <c r="BS1547" s="1">
        <v>5.0</v>
      </c>
      <c r="BT1547" s="1">
        <v>5.0</v>
      </c>
      <c r="BU1547" s="1">
        <v>5.0</v>
      </c>
      <c r="BV1547" s="1">
        <v>5.0</v>
      </c>
      <c r="BW1547" s="1">
        <v>5.0</v>
      </c>
      <c r="BX1547" s="1">
        <v>5.0</v>
      </c>
      <c r="BY1547" s="1">
        <v>5.0</v>
      </c>
      <c r="BZ1547" s="1">
        <v>5.0</v>
      </c>
      <c r="CA1547" s="76">
        <f t="shared" si="32"/>
        <v>231</v>
      </c>
      <c r="CB1547" s="77">
        <f t="shared" si="45"/>
        <v>13</v>
      </c>
      <c r="CC1547" s="77">
        <f t="shared" si="34"/>
        <v>19</v>
      </c>
      <c r="CD1547" s="77">
        <f t="shared" si="46"/>
        <v>21</v>
      </c>
      <c r="CE1547" s="77">
        <f t="shared" si="36"/>
        <v>38</v>
      </c>
      <c r="CF1547" s="77">
        <f t="shared" si="37"/>
        <v>31</v>
      </c>
      <c r="CG1547" s="77">
        <f t="shared" si="38"/>
        <v>8</v>
      </c>
      <c r="CH1547" s="77">
        <f t="shared" si="39"/>
        <v>40</v>
      </c>
      <c r="CI1547" s="77">
        <f t="shared" si="40"/>
        <v>0.8</v>
      </c>
      <c r="CJ1547">
        <f t="shared" si="10"/>
        <v>10</v>
      </c>
      <c r="CK1547" s="77">
        <f t="shared" si="43"/>
        <v>13</v>
      </c>
      <c r="CL1547" s="73"/>
      <c r="CM1547" s="37">
        <f>VLOOKUP(CB1547,'PROMIS 57 T-Score Conversions'!Q$3:R$35,2,TRUE)</f>
        <v>29.8</v>
      </c>
      <c r="CN1547" s="78" t="str">
        <f t="shared" si="20"/>
        <v>Severe</v>
      </c>
      <c r="CO1547" s="37">
        <f>VLOOKUP(CC1547,'PROMIS 57 T-Score Conversions'!A$3:B$35,2,TRUE)</f>
        <v>57.4</v>
      </c>
      <c r="CP1547" s="79" t="str">
        <f t="shared" si="44"/>
        <v>Mild</v>
      </c>
      <c r="CQ1547" s="37">
        <f>VLOOKUP(CD1547,'PROMIS 57 T-Score Conversions'!E$3:F$35,2,TRUE)</f>
        <v>59.4</v>
      </c>
      <c r="CR1547" s="79" t="str">
        <f t="shared" si="22"/>
        <v>Mild</v>
      </c>
      <c r="CS1547" s="37">
        <f>VLOOKUP(CE1547,'PROMIS 57 T-Score Conversions'!U$3:V$35,2,TRUE)</f>
        <v>72.4</v>
      </c>
      <c r="CT1547" s="79" t="str">
        <f t="shared" si="42"/>
        <v>Severe</v>
      </c>
      <c r="CU1547" s="37">
        <f>VLOOKUP(CF1547,'PROMIS 57 T-Score Conversions'!Y$3:Z$35,2,TRUE)</f>
        <v>61.5</v>
      </c>
      <c r="CV1547" s="79" t="str">
        <f t="shared" si="24"/>
        <v>Moderate</v>
      </c>
      <c r="CW1547" s="37">
        <f>vlookup(CG1547,'PROMIS 57 T-Score Conversions'!M$3:N$35,2,TRUE)</f>
        <v>25.91</v>
      </c>
      <c r="CX1547" s="79" t="str">
        <f t="shared" si="25"/>
        <v>Severe</v>
      </c>
      <c r="CY1547" s="37">
        <f>VLOOKup(CH1547,'PROMIS 57 T-Score Conversions'!I$3:J$35,2,TRUE)</f>
        <v>77</v>
      </c>
      <c r="CZ1547" s="79" t="str">
        <f t="shared" si="26"/>
        <v>Severe</v>
      </c>
      <c r="DA1547" s="37">
        <f>VLOOKUP(CJ1547,'PROMIS 57 T-Score Conversions'!AC$3:AD$35,2,TRUE)</f>
        <v>27.45</v>
      </c>
      <c r="DB1547" s="78" t="str">
        <f t="shared" si="30"/>
        <v>Severe</v>
      </c>
      <c r="DC1547" s="37">
        <f>VLOOKUP(CK1547,'PROMIS 57 T-Score Conversions'!AG$3:AH$35,2,TRUE)</f>
        <v>32.87</v>
      </c>
      <c r="DD1547" s="79" t="str">
        <f t="shared" si="31"/>
        <v>Normal</v>
      </c>
    </row>
    <row r="1548">
      <c r="A1548" t="b">
        <v>0</v>
      </c>
      <c r="B1548" t="b">
        <v>0</v>
      </c>
      <c r="C1548" s="20">
        <v>44413.6852110301</v>
      </c>
      <c r="D1548" s="1" t="s">
        <v>771</v>
      </c>
      <c r="E1548" s="1">
        <v>2693.0</v>
      </c>
      <c r="F1548" s="1">
        <v>5.0</v>
      </c>
      <c r="G1548" s="1">
        <v>5.0</v>
      </c>
      <c r="H1548" s="1">
        <v>5.0</v>
      </c>
      <c r="I1548" s="1">
        <v>5.0</v>
      </c>
      <c r="J1548" s="1">
        <v>5.0</v>
      </c>
      <c r="K1548" s="1">
        <v>5.0</v>
      </c>
      <c r="L1548" s="1">
        <v>5.0</v>
      </c>
      <c r="M1548" s="1">
        <v>5.0</v>
      </c>
      <c r="N1548" s="1">
        <v>2.0</v>
      </c>
      <c r="O1548" s="1">
        <v>2.0</v>
      </c>
      <c r="P1548" s="1">
        <v>2.0</v>
      </c>
      <c r="Q1548" s="1">
        <v>2.0</v>
      </c>
      <c r="R1548" s="1">
        <v>1.0</v>
      </c>
      <c r="S1548" s="1">
        <v>3.0</v>
      </c>
      <c r="T1548" s="1">
        <v>4.0</v>
      </c>
      <c r="U1548" s="1">
        <v>3.0</v>
      </c>
      <c r="V1548" s="1">
        <v>3.0</v>
      </c>
      <c r="W1548" s="1">
        <v>2.0</v>
      </c>
      <c r="X1548" s="1">
        <v>3.0</v>
      </c>
      <c r="Y1548" s="1">
        <v>2.0</v>
      </c>
      <c r="Z1548" s="1">
        <v>3.0</v>
      </c>
      <c r="AA1548" s="1">
        <v>3.0</v>
      </c>
      <c r="AB1548" s="1">
        <v>3.0</v>
      </c>
      <c r="AC1548" s="1">
        <v>3.0</v>
      </c>
      <c r="AD1548" s="1">
        <v>3.0</v>
      </c>
      <c r="AE1548" s="1">
        <v>4.0</v>
      </c>
      <c r="AF1548" s="1">
        <v>4.0</v>
      </c>
      <c r="AG1548" s="1">
        <v>3.0</v>
      </c>
      <c r="AH1548" s="1">
        <v>4.0</v>
      </c>
      <c r="AI1548" s="1">
        <v>2.0</v>
      </c>
      <c r="AJ1548" s="1">
        <v>2.0</v>
      </c>
      <c r="AK1548" s="1">
        <v>3.0</v>
      </c>
      <c r="AL1548" s="1">
        <v>2.0</v>
      </c>
      <c r="AM1548" s="1">
        <v>4.0</v>
      </c>
      <c r="AN1548" s="1">
        <v>2.0</v>
      </c>
      <c r="AO1548" s="1">
        <v>1.0</v>
      </c>
      <c r="AP1548" s="1">
        <v>2.0</v>
      </c>
      <c r="AQ1548" s="1">
        <v>2.0</v>
      </c>
      <c r="AR1548" s="1">
        <v>2.0</v>
      </c>
      <c r="AS1548" s="1">
        <v>2.0</v>
      </c>
      <c r="AT1548" s="1">
        <v>4.0</v>
      </c>
      <c r="AU1548" s="1">
        <v>2.0</v>
      </c>
      <c r="AV1548" s="1">
        <v>2.0</v>
      </c>
      <c r="AW1548" s="1">
        <v>3.0</v>
      </c>
      <c r="AX1548" s="1">
        <v>4.0</v>
      </c>
      <c r="AY1548" s="1">
        <v>4.0</v>
      </c>
      <c r="AZ1548" s="1">
        <v>3.0</v>
      </c>
      <c r="BA1548" s="1">
        <v>1.0</v>
      </c>
      <c r="BB1548" s="1">
        <v>3.0</v>
      </c>
      <c r="BC1548" s="1">
        <v>2.0</v>
      </c>
      <c r="BD1548" s="1">
        <v>2.0</v>
      </c>
      <c r="BE1548" s="1">
        <v>2.0</v>
      </c>
      <c r="BF1548" s="1">
        <v>2.0</v>
      </c>
      <c r="BG1548" s="1">
        <v>2.0</v>
      </c>
      <c r="BH1548" s="1">
        <v>2.0</v>
      </c>
      <c r="BI1548" s="1">
        <v>2.0</v>
      </c>
      <c r="BJ1548" s="1">
        <v>2.0</v>
      </c>
      <c r="BK1548" s="1">
        <v>1.0</v>
      </c>
      <c r="BL1548" s="1">
        <v>1.0</v>
      </c>
      <c r="BM1548" s="1">
        <v>2.0</v>
      </c>
      <c r="BN1548" s="1">
        <v>2.0</v>
      </c>
      <c r="BO1548" s="1">
        <v>2.0</v>
      </c>
      <c r="BP1548" s="1">
        <v>2.0</v>
      </c>
      <c r="BQ1548" s="1">
        <v>2.0</v>
      </c>
      <c r="BR1548" s="1">
        <v>2.0</v>
      </c>
      <c r="BS1548" s="1">
        <v>4.0</v>
      </c>
      <c r="BT1548" s="1">
        <v>4.0</v>
      </c>
      <c r="BU1548" s="1">
        <v>2.0</v>
      </c>
      <c r="BV1548" s="1">
        <v>3.0</v>
      </c>
      <c r="BW1548" s="1">
        <v>2.0</v>
      </c>
      <c r="BX1548" s="1">
        <v>2.0</v>
      </c>
      <c r="BY1548" s="1">
        <v>3.0</v>
      </c>
      <c r="BZ1548" s="1">
        <v>3.0</v>
      </c>
      <c r="CA1548" s="76">
        <f t="shared" si="32"/>
        <v>202</v>
      </c>
      <c r="CB1548" s="77">
        <f t="shared" si="45"/>
        <v>40</v>
      </c>
      <c r="CC1548" s="77">
        <f t="shared" si="34"/>
        <v>19</v>
      </c>
      <c r="CD1548" s="77">
        <f t="shared" si="46"/>
        <v>20</v>
      </c>
      <c r="CE1548" s="77">
        <f t="shared" si="36"/>
        <v>25</v>
      </c>
      <c r="CF1548" s="77">
        <f t="shared" si="37"/>
        <v>17</v>
      </c>
      <c r="CG1548" s="77">
        <f t="shared" si="38"/>
        <v>23</v>
      </c>
      <c r="CH1548" s="77">
        <f t="shared" si="39"/>
        <v>17</v>
      </c>
      <c r="CI1548" s="77">
        <f t="shared" si="40"/>
        <v>0.2</v>
      </c>
      <c r="CJ1548">
        <f t="shared" si="10"/>
        <v>14</v>
      </c>
      <c r="CK1548" s="77">
        <f t="shared" si="43"/>
        <v>17</v>
      </c>
      <c r="CL1548" s="73"/>
      <c r="CM1548" s="37">
        <f>VLOOKUP(CB1548,'PROMIS 57 T-Score Conversions'!Q$3:R$35,2,TRUE)</f>
        <v>60.1</v>
      </c>
      <c r="CN1548" s="78" t="str">
        <f t="shared" si="20"/>
        <v>Normal</v>
      </c>
      <c r="CO1548" s="37">
        <f>VLOOKUP(CC1548,'PROMIS 57 T-Score Conversions'!A$3:B$35,2,TRUE)</f>
        <v>57.4</v>
      </c>
      <c r="CP1548" s="79" t="str">
        <f t="shared" si="44"/>
        <v>Mild</v>
      </c>
      <c r="CQ1548" s="37">
        <f>VLOOKUP(CD1548,'PROMIS 57 T-Score Conversions'!E$3:F$35,2,TRUE)</f>
        <v>58.5</v>
      </c>
      <c r="CR1548" s="79" t="str">
        <f t="shared" si="22"/>
        <v>Mild</v>
      </c>
      <c r="CS1548" s="37">
        <f>VLOOKUP(CE1548,'PROMIS 57 T-Score Conversions'!U$3:V$35,2,TRUE)</f>
        <v>58.5</v>
      </c>
      <c r="CT1548" s="79" t="str">
        <f t="shared" si="42"/>
        <v>Mild</v>
      </c>
      <c r="CU1548" s="37">
        <f>VLOOKUP(CF1548,'PROMIS 57 T-Score Conversions'!Y$3:Z$35,2,TRUE)</f>
        <v>46.7</v>
      </c>
      <c r="CV1548" s="79" t="str">
        <f t="shared" si="24"/>
        <v>Normal</v>
      </c>
      <c r="CW1548" s="37">
        <f>vlookup(CG1548,'PROMIS 57 T-Score Conversions'!M$3:N$35,2,TRUE)</f>
        <v>43</v>
      </c>
      <c r="CX1548" s="79" t="str">
        <f t="shared" si="25"/>
        <v>Mild</v>
      </c>
      <c r="CY1548" s="37">
        <f>VLOOKup(CH1548,'PROMIS 57 T-Score Conversions'!I$3:J$35,2,TRUE)</f>
        <v>56.6</v>
      </c>
      <c r="CZ1548" s="79" t="str">
        <f t="shared" si="26"/>
        <v>Mild</v>
      </c>
      <c r="DA1548" s="37">
        <f>VLOOKUP(CJ1548,'PROMIS 57 T-Score Conversions'!AC$3:AD$35,2,TRUE)</f>
        <v>32.15</v>
      </c>
      <c r="DB1548" s="78" t="str">
        <f t="shared" si="30"/>
        <v>Moderate</v>
      </c>
      <c r="DC1548" s="37">
        <f>VLOOKUP(CK1548,'PROMIS 57 T-Score Conversions'!AG$3:AH$35,2,TRUE)</f>
        <v>37.04</v>
      </c>
      <c r="DD1548" s="79" t="str">
        <f t="shared" si="31"/>
        <v>Normal</v>
      </c>
    </row>
    <row r="1549">
      <c r="A1549" t="b">
        <v>0</v>
      </c>
      <c r="B1549" t="b">
        <v>0</v>
      </c>
      <c r="C1549" s="20">
        <v>44413.75722658564</v>
      </c>
      <c r="D1549" s="1" t="s">
        <v>645</v>
      </c>
      <c r="E1549" s="1">
        <v>2489.0</v>
      </c>
      <c r="F1549" s="1">
        <v>3.0</v>
      </c>
      <c r="G1549" s="1">
        <v>2.0</v>
      </c>
      <c r="H1549" s="1">
        <v>4.0</v>
      </c>
      <c r="I1549" s="1">
        <v>3.0</v>
      </c>
      <c r="J1549" s="1">
        <v>4.0</v>
      </c>
      <c r="K1549" s="1">
        <v>3.0</v>
      </c>
      <c r="L1549" s="1">
        <v>2.0</v>
      </c>
      <c r="M1549" s="1">
        <v>1.0</v>
      </c>
      <c r="N1549" s="1">
        <v>4.0</v>
      </c>
      <c r="O1549" s="1">
        <v>3.0</v>
      </c>
      <c r="P1549" s="1">
        <v>5.0</v>
      </c>
      <c r="Q1549" s="1">
        <v>4.0</v>
      </c>
      <c r="R1549" s="1">
        <v>5.0</v>
      </c>
      <c r="S1549" s="1">
        <v>3.0</v>
      </c>
      <c r="T1549" s="1">
        <v>4.0</v>
      </c>
      <c r="U1549" s="1">
        <v>4.0</v>
      </c>
      <c r="V1549" s="1">
        <v>4.0</v>
      </c>
      <c r="W1549" s="1">
        <v>3.0</v>
      </c>
      <c r="X1549" s="1">
        <v>4.0</v>
      </c>
      <c r="Y1549" s="1">
        <v>4.0</v>
      </c>
      <c r="Z1549" s="1">
        <v>4.0</v>
      </c>
      <c r="AA1549" s="1">
        <v>4.0</v>
      </c>
      <c r="AB1549" s="1">
        <v>3.0</v>
      </c>
      <c r="AC1549" s="1">
        <v>2.0</v>
      </c>
      <c r="AD1549" s="1">
        <v>5.0</v>
      </c>
      <c r="AE1549" s="1">
        <v>5.0</v>
      </c>
      <c r="AF1549" s="1">
        <v>5.0</v>
      </c>
      <c r="AG1549" s="1">
        <v>5.0</v>
      </c>
      <c r="AH1549" s="1">
        <v>5.0</v>
      </c>
      <c r="AI1549" s="1">
        <v>5.0</v>
      </c>
      <c r="AJ1549" s="1">
        <v>5.0</v>
      </c>
      <c r="AK1549" s="1">
        <v>4.0</v>
      </c>
      <c r="AL1549" s="1">
        <v>4.0</v>
      </c>
      <c r="AM1549" s="1">
        <v>5.0</v>
      </c>
      <c r="AN1549" s="1">
        <v>4.0</v>
      </c>
      <c r="AO1549" s="1">
        <v>3.0</v>
      </c>
      <c r="AP1549" s="1">
        <v>5.0</v>
      </c>
      <c r="AQ1549" s="1">
        <v>5.0</v>
      </c>
      <c r="AR1549" s="1">
        <v>3.0</v>
      </c>
      <c r="AS1549" s="1">
        <v>5.0</v>
      </c>
      <c r="AT1549" s="1">
        <v>2.0</v>
      </c>
      <c r="AU1549" s="1">
        <v>4.0</v>
      </c>
      <c r="AV1549" s="1">
        <v>2.0</v>
      </c>
      <c r="AW1549" s="1">
        <v>2.0</v>
      </c>
      <c r="AX1549" s="1">
        <v>2.0</v>
      </c>
      <c r="AY1549" s="1">
        <v>4.0</v>
      </c>
      <c r="AZ1549" s="1">
        <v>4.0</v>
      </c>
      <c r="BA1549" s="1">
        <v>2.0</v>
      </c>
      <c r="BB1549" s="1">
        <v>4.0</v>
      </c>
      <c r="BC1549" s="1">
        <v>5.0</v>
      </c>
      <c r="BD1549" s="1">
        <v>4.0</v>
      </c>
      <c r="BE1549" s="1">
        <v>5.0</v>
      </c>
      <c r="BF1549" s="1">
        <v>4.0</v>
      </c>
      <c r="BG1549" s="1">
        <v>4.0</v>
      </c>
      <c r="BH1549" s="1">
        <v>5.0</v>
      </c>
      <c r="BI1549" s="1">
        <v>4.0</v>
      </c>
      <c r="BJ1549" s="1">
        <v>9.0</v>
      </c>
      <c r="BK1549" s="1">
        <v>2.0</v>
      </c>
      <c r="BL1549" s="1">
        <v>1.0</v>
      </c>
      <c r="BM1549" s="1">
        <v>1.0</v>
      </c>
      <c r="BN1549" s="1">
        <v>1.0</v>
      </c>
      <c r="BO1549" s="1">
        <v>1.0</v>
      </c>
      <c r="BP1549" s="1">
        <v>1.0</v>
      </c>
      <c r="BQ1549" s="1">
        <v>1.0</v>
      </c>
      <c r="BR1549" s="1">
        <v>2.0</v>
      </c>
      <c r="BS1549" s="1">
        <v>5.0</v>
      </c>
      <c r="BT1549" s="1">
        <v>5.0</v>
      </c>
      <c r="BU1549" s="1">
        <v>3.0</v>
      </c>
      <c r="BV1549" s="1">
        <v>5.0</v>
      </c>
      <c r="BW1549" s="1">
        <v>4.0</v>
      </c>
      <c r="BX1549" s="1">
        <v>5.0</v>
      </c>
      <c r="BY1549" s="1">
        <v>2.0</v>
      </c>
      <c r="BZ1549" s="1">
        <v>5.0</v>
      </c>
      <c r="CA1549" s="76">
        <f t="shared" si="32"/>
        <v>265</v>
      </c>
      <c r="CB1549" s="77">
        <f t="shared" si="45"/>
        <v>22</v>
      </c>
      <c r="CC1549" s="77">
        <f t="shared" si="34"/>
        <v>32</v>
      </c>
      <c r="CD1549" s="77">
        <f t="shared" si="46"/>
        <v>32</v>
      </c>
      <c r="CE1549" s="77">
        <f t="shared" si="36"/>
        <v>39</v>
      </c>
      <c r="CF1549" s="77">
        <f t="shared" si="37"/>
        <v>34</v>
      </c>
      <c r="CG1549" s="77">
        <f t="shared" si="38"/>
        <v>22</v>
      </c>
      <c r="CH1549" s="77">
        <f t="shared" si="39"/>
        <v>35</v>
      </c>
      <c r="CI1549" s="77">
        <f t="shared" si="40"/>
        <v>0.9</v>
      </c>
      <c r="CJ1549">
        <f t="shared" si="10"/>
        <v>10</v>
      </c>
      <c r="CK1549" s="77">
        <f t="shared" si="43"/>
        <v>13</v>
      </c>
      <c r="CL1549" s="73"/>
      <c r="CM1549" s="37">
        <f>VLOOKUP(CB1549,'PROMIS 57 T-Score Conversions'!Q$3:R$35,2,TRUE)</f>
        <v>36.7</v>
      </c>
      <c r="CN1549" s="78" t="str">
        <f t="shared" si="20"/>
        <v>Moderate</v>
      </c>
      <c r="CO1549" s="37">
        <f>VLOOKUP(CC1549,'PROMIS 57 T-Score Conversions'!A$3:B$35,2,TRUE)</f>
        <v>70.8</v>
      </c>
      <c r="CP1549" s="79" t="str">
        <f t="shared" si="44"/>
        <v>Severe</v>
      </c>
      <c r="CQ1549" s="37">
        <f>VLOOKUP(CD1549,'PROMIS 57 T-Score Conversions'!E$3:F$35,2,TRUE)</f>
        <v>69.7</v>
      </c>
      <c r="CR1549" s="79" t="str">
        <f t="shared" si="22"/>
        <v>Moderate</v>
      </c>
      <c r="CS1549" s="37">
        <f>VLOOKUP(CE1549,'PROMIS 57 T-Score Conversions'!U$3:V$35,2,TRUE)</f>
        <v>74.2</v>
      </c>
      <c r="CT1549" s="79" t="str">
        <f t="shared" si="42"/>
        <v>Severe</v>
      </c>
      <c r="CU1549" s="37">
        <f>VLOOKUP(CF1549,'PROMIS 57 T-Score Conversions'!Y$3:Z$35,2,TRUE)</f>
        <v>64.8</v>
      </c>
      <c r="CV1549" s="79" t="str">
        <f t="shared" si="24"/>
        <v>Moderate</v>
      </c>
      <c r="CW1549" s="37">
        <f>vlookup(CG1549,'PROMIS 57 T-Score Conversions'!M$3:N$35,2,TRUE)</f>
        <v>42</v>
      </c>
      <c r="CX1549" s="79" t="str">
        <f t="shared" si="25"/>
        <v>Mild</v>
      </c>
      <c r="CY1549" s="37">
        <f>VLOOKup(CH1549,'PROMIS 57 T-Score Conversions'!I$3:J$35,2,TRUE)</f>
        <v>69.2</v>
      </c>
      <c r="CZ1549" s="79" t="str">
        <f t="shared" si="26"/>
        <v>Moderate</v>
      </c>
      <c r="DA1549" s="37">
        <f>VLOOKUP(CJ1549,'PROMIS 57 T-Score Conversions'!AC$3:AD$35,2,TRUE)</f>
        <v>27.45</v>
      </c>
      <c r="DB1549" s="78" t="str">
        <f t="shared" si="30"/>
        <v>Severe</v>
      </c>
      <c r="DC1549" s="37">
        <f>VLOOKUP(CK1549,'PROMIS 57 T-Score Conversions'!AG$3:AH$35,2,TRUE)</f>
        <v>32.87</v>
      </c>
      <c r="DD1549" s="79" t="str">
        <f t="shared" si="31"/>
        <v>Normal</v>
      </c>
    </row>
    <row r="1550">
      <c r="A1550" t="b">
        <v>0</v>
      </c>
      <c r="B1550" t="b">
        <v>0</v>
      </c>
      <c r="C1550" s="20">
        <v>44414.50116917824</v>
      </c>
      <c r="D1550" s="1" t="s">
        <v>292</v>
      </c>
      <c r="E1550" s="1">
        <v>2058.0</v>
      </c>
      <c r="F1550" s="1">
        <v>3.0</v>
      </c>
      <c r="G1550" s="1">
        <v>3.0</v>
      </c>
      <c r="H1550" s="1">
        <v>5.0</v>
      </c>
      <c r="I1550" s="1">
        <v>3.0</v>
      </c>
      <c r="J1550" s="1">
        <v>1.0</v>
      </c>
      <c r="K1550" s="1">
        <v>3.0</v>
      </c>
      <c r="L1550" s="1">
        <v>2.0</v>
      </c>
      <c r="M1550" s="1">
        <v>1.0</v>
      </c>
      <c r="N1550" s="1">
        <v>3.0</v>
      </c>
      <c r="O1550" s="1">
        <v>2.0</v>
      </c>
      <c r="P1550" s="1">
        <v>2.0</v>
      </c>
      <c r="Q1550" s="1">
        <v>2.0</v>
      </c>
      <c r="R1550" s="1">
        <v>2.0</v>
      </c>
      <c r="S1550" s="1">
        <v>2.0</v>
      </c>
      <c r="T1550" s="1">
        <v>4.0</v>
      </c>
      <c r="U1550" s="1">
        <v>2.0</v>
      </c>
      <c r="V1550" s="1">
        <v>1.0</v>
      </c>
      <c r="W1550" s="1">
        <v>3.0</v>
      </c>
      <c r="X1550" s="1">
        <v>4.0</v>
      </c>
      <c r="Y1550" s="1">
        <v>2.0</v>
      </c>
      <c r="Z1550" s="1">
        <v>2.0</v>
      </c>
      <c r="AA1550" s="1">
        <v>1.0</v>
      </c>
      <c r="AB1550" s="1">
        <v>3.0</v>
      </c>
      <c r="AC1550" s="1">
        <v>2.0</v>
      </c>
      <c r="AD1550" s="1">
        <v>4.0</v>
      </c>
      <c r="AE1550" s="1">
        <v>4.0</v>
      </c>
      <c r="AF1550" s="1">
        <v>4.0</v>
      </c>
      <c r="AG1550" s="1">
        <v>5.0</v>
      </c>
      <c r="AH1550" s="1">
        <v>4.0</v>
      </c>
      <c r="AI1550" s="1">
        <v>4.0</v>
      </c>
      <c r="AJ1550" s="1">
        <v>4.0</v>
      </c>
      <c r="AK1550" s="1">
        <v>4.0</v>
      </c>
      <c r="AL1550" s="1">
        <v>2.0</v>
      </c>
      <c r="AM1550" s="1">
        <v>3.0</v>
      </c>
      <c r="AN1550" s="1">
        <v>4.0</v>
      </c>
      <c r="AO1550" s="1">
        <v>5.0</v>
      </c>
      <c r="AP1550" s="1">
        <v>4.0</v>
      </c>
      <c r="AQ1550" s="1">
        <v>4.0</v>
      </c>
      <c r="AR1550" s="1">
        <v>4.0</v>
      </c>
      <c r="AS1550" s="1">
        <v>4.0</v>
      </c>
      <c r="AT1550" s="1">
        <v>2.0</v>
      </c>
      <c r="AU1550" s="1">
        <v>2.0</v>
      </c>
      <c r="AV1550" s="1">
        <v>2.0</v>
      </c>
      <c r="AW1550" s="1">
        <v>1.0</v>
      </c>
      <c r="AX1550" s="1">
        <v>1.0</v>
      </c>
      <c r="AY1550" s="1">
        <v>1.0</v>
      </c>
      <c r="AZ1550" s="1">
        <v>2.0</v>
      </c>
      <c r="BA1550" s="1">
        <v>2.0</v>
      </c>
      <c r="BB1550" s="1">
        <v>4.0</v>
      </c>
      <c r="BC1550" s="1">
        <v>4.0</v>
      </c>
      <c r="BD1550" s="1">
        <v>4.0</v>
      </c>
      <c r="BE1550" s="1">
        <v>4.0</v>
      </c>
      <c r="BF1550" s="1">
        <v>5.0</v>
      </c>
      <c r="BG1550" s="1">
        <v>5.0</v>
      </c>
      <c r="BH1550" s="1">
        <v>4.0</v>
      </c>
      <c r="BI1550" s="1">
        <v>4.0</v>
      </c>
      <c r="BJ1550" s="1">
        <v>8.0</v>
      </c>
      <c r="BK1550" s="1">
        <v>2.0</v>
      </c>
      <c r="BL1550" s="1">
        <v>2.0</v>
      </c>
      <c r="BM1550" s="1">
        <v>1.0</v>
      </c>
      <c r="BN1550" s="1">
        <v>1.0</v>
      </c>
      <c r="BO1550" s="1">
        <v>2.0</v>
      </c>
      <c r="BP1550" s="1">
        <v>1.0</v>
      </c>
      <c r="BQ1550" s="1">
        <v>2.0</v>
      </c>
      <c r="BR1550" s="1">
        <v>1.0</v>
      </c>
      <c r="BS1550" s="1">
        <v>3.0</v>
      </c>
      <c r="BT1550" s="1">
        <v>5.0</v>
      </c>
      <c r="BU1550" s="1">
        <v>5.0</v>
      </c>
      <c r="BV1550" s="1">
        <v>5.0</v>
      </c>
      <c r="BW1550" s="1">
        <v>5.0</v>
      </c>
      <c r="BX1550" s="1">
        <v>5.0</v>
      </c>
      <c r="BY1550" s="1">
        <v>5.0</v>
      </c>
      <c r="BZ1550" s="1">
        <v>5.0</v>
      </c>
      <c r="CA1550" s="76">
        <f t="shared" si="32"/>
        <v>226</v>
      </c>
      <c r="CB1550" s="77">
        <f t="shared" si="45"/>
        <v>21</v>
      </c>
      <c r="CC1550" s="77">
        <f t="shared" si="34"/>
        <v>19</v>
      </c>
      <c r="CD1550" s="77">
        <f t="shared" si="46"/>
        <v>17</v>
      </c>
      <c r="CE1550" s="77">
        <f t="shared" si="36"/>
        <v>33</v>
      </c>
      <c r="CF1550" s="77">
        <f t="shared" si="37"/>
        <v>30</v>
      </c>
      <c r="CG1550" s="77">
        <f t="shared" si="38"/>
        <v>13</v>
      </c>
      <c r="CH1550" s="77">
        <f t="shared" si="39"/>
        <v>34</v>
      </c>
      <c r="CI1550" s="77">
        <f t="shared" si="40"/>
        <v>0.8</v>
      </c>
      <c r="CJ1550">
        <f t="shared" si="10"/>
        <v>12</v>
      </c>
      <c r="CK1550" s="77">
        <f t="shared" si="43"/>
        <v>13</v>
      </c>
      <c r="CL1550" s="73"/>
      <c r="CM1550" s="37">
        <f>VLOOKUP(CB1550,'PROMIS 57 T-Score Conversions'!Q$3:R$35,2,TRUE)</f>
        <v>36.1</v>
      </c>
      <c r="CN1550" s="78" t="str">
        <f t="shared" si="20"/>
        <v>Moderate</v>
      </c>
      <c r="CO1550" s="37">
        <f>VLOOKUP(CC1550,'PROMIS 57 T-Score Conversions'!A$3:B$35,2,TRUE)</f>
        <v>57.4</v>
      </c>
      <c r="CP1550" s="79" t="str">
        <f t="shared" si="44"/>
        <v>Mild</v>
      </c>
      <c r="CQ1550" s="37">
        <f>VLOOKUP(CD1550,'PROMIS 57 T-Score Conversions'!E$3:F$35,2,TRUE)</f>
        <v>55.9</v>
      </c>
      <c r="CR1550" s="79" t="str">
        <f t="shared" si="22"/>
        <v>Mild</v>
      </c>
      <c r="CS1550" s="37">
        <f>VLOOKUP(CE1550,'PROMIS 57 T-Score Conversions'!U$3:V$35,2,TRUE)</f>
        <v>66.4</v>
      </c>
      <c r="CT1550" s="79" t="str">
        <f t="shared" si="42"/>
        <v>Moderate</v>
      </c>
      <c r="CU1550" s="37">
        <f>VLOOKUP(CF1550,'PROMIS 57 T-Score Conversions'!Y$3:Z$35,2,TRUE)</f>
        <v>60.4</v>
      </c>
      <c r="CV1550" s="79" t="str">
        <f t="shared" si="24"/>
        <v>Moderate</v>
      </c>
      <c r="CW1550" s="37">
        <f>vlookup(CG1550,'PROMIS 57 T-Score Conversions'!M$3:N$35,2,TRUE)</f>
        <v>34.5</v>
      </c>
      <c r="CX1550" s="79" t="str">
        <f t="shared" si="25"/>
        <v>Moderate</v>
      </c>
      <c r="CY1550" s="37">
        <f>VLOOKup(CH1550,'PROMIS 57 T-Score Conversions'!I$3:J$35,2,TRUE)</f>
        <v>68.4</v>
      </c>
      <c r="CZ1550" s="79" t="str">
        <f t="shared" si="26"/>
        <v>Moderate</v>
      </c>
      <c r="DA1550" s="37">
        <f>VLOOKUP(CJ1550,'PROMIS 57 T-Score Conversions'!AC$3:AD$35,2,TRUE)</f>
        <v>30.11</v>
      </c>
      <c r="DB1550" s="78" t="str">
        <f t="shared" si="30"/>
        <v>Moderate</v>
      </c>
      <c r="DC1550" s="37">
        <f>VLOOKUP(CK1550,'PROMIS 57 T-Score Conversions'!AG$3:AH$35,2,TRUE)</f>
        <v>32.87</v>
      </c>
      <c r="DD1550" s="79" t="str">
        <f t="shared" si="31"/>
        <v>Normal</v>
      </c>
    </row>
    <row r="1551">
      <c r="A1551" t="b">
        <v>0</v>
      </c>
      <c r="B1551" t="b">
        <v>0</v>
      </c>
      <c r="C1551" s="20">
        <v>44414.68420693287</v>
      </c>
      <c r="D1551" s="1" t="s">
        <v>772</v>
      </c>
      <c r="E1551" s="1">
        <v>2690.0</v>
      </c>
      <c r="F1551" s="1">
        <v>5.0</v>
      </c>
      <c r="G1551" s="1">
        <v>5.0</v>
      </c>
      <c r="H1551" s="1">
        <v>5.0</v>
      </c>
      <c r="I1551" s="1">
        <v>5.0</v>
      </c>
      <c r="J1551" s="1">
        <v>5.0</v>
      </c>
      <c r="K1551" s="1">
        <v>5.0</v>
      </c>
      <c r="L1551" s="1">
        <v>5.0</v>
      </c>
      <c r="M1551" s="1">
        <v>5.0</v>
      </c>
      <c r="N1551" s="1">
        <v>1.0</v>
      </c>
      <c r="O1551" s="1">
        <v>1.0</v>
      </c>
      <c r="P1551" s="1">
        <v>1.0</v>
      </c>
      <c r="Q1551" s="1">
        <v>1.0</v>
      </c>
      <c r="R1551" s="1">
        <v>1.0</v>
      </c>
      <c r="S1551" s="1">
        <v>1.0</v>
      </c>
      <c r="T1551" s="1">
        <v>1.0</v>
      </c>
      <c r="U1551" s="1">
        <v>1.0</v>
      </c>
      <c r="V1551" s="1">
        <v>1.0</v>
      </c>
      <c r="W1551" s="1">
        <v>1.0</v>
      </c>
      <c r="X1551" s="1">
        <v>1.0</v>
      </c>
      <c r="Y1551" s="1">
        <v>1.0</v>
      </c>
      <c r="Z1551" s="1">
        <v>1.0</v>
      </c>
      <c r="AA1551" s="1">
        <v>1.0</v>
      </c>
      <c r="AB1551" s="1">
        <v>1.0</v>
      </c>
      <c r="AC1551" s="1">
        <v>1.0</v>
      </c>
      <c r="AD1551" s="1">
        <v>4.0</v>
      </c>
      <c r="AE1551" s="1">
        <v>1.0</v>
      </c>
      <c r="AF1551" s="1">
        <v>3.0</v>
      </c>
      <c r="AG1551" s="1">
        <v>3.0</v>
      </c>
      <c r="AH1551" s="1">
        <v>3.0</v>
      </c>
      <c r="AI1551" s="1">
        <v>3.0</v>
      </c>
      <c r="AJ1551" s="1">
        <v>3.0</v>
      </c>
      <c r="AK1551" s="1">
        <v>2.0</v>
      </c>
      <c r="AL1551" s="1">
        <v>2.0</v>
      </c>
      <c r="AM1551" s="1">
        <v>2.0</v>
      </c>
      <c r="AN1551" s="1">
        <v>1.0</v>
      </c>
      <c r="AO1551" s="1">
        <v>1.0</v>
      </c>
      <c r="AP1551" s="1">
        <v>1.0</v>
      </c>
      <c r="AQ1551" s="1">
        <v>1.0</v>
      </c>
      <c r="AR1551" s="1">
        <v>1.0</v>
      </c>
      <c r="AS1551" s="1">
        <v>1.0</v>
      </c>
      <c r="AT1551" s="1">
        <v>3.0</v>
      </c>
      <c r="AU1551" s="1">
        <v>2.0</v>
      </c>
      <c r="AV1551" s="1">
        <v>2.0</v>
      </c>
      <c r="AW1551" s="1">
        <v>2.0</v>
      </c>
      <c r="AX1551" s="1">
        <v>3.0</v>
      </c>
      <c r="AY1551" s="1">
        <v>2.0</v>
      </c>
      <c r="AZ1551" s="1">
        <v>2.0</v>
      </c>
      <c r="BA1551" s="1">
        <v>2.0</v>
      </c>
      <c r="BB1551" s="1">
        <v>2.0</v>
      </c>
      <c r="BC1551" s="1">
        <v>1.0</v>
      </c>
      <c r="BD1551" s="1">
        <v>1.0</v>
      </c>
      <c r="BE1551" s="1">
        <v>1.0</v>
      </c>
      <c r="BF1551" s="1">
        <v>2.0</v>
      </c>
      <c r="BG1551" s="1">
        <v>2.0</v>
      </c>
      <c r="BH1551" s="1">
        <v>2.0</v>
      </c>
      <c r="BI1551" s="1">
        <v>2.0</v>
      </c>
      <c r="BJ1551" s="1">
        <v>3.0</v>
      </c>
      <c r="BK1551" s="1">
        <v>3.0</v>
      </c>
      <c r="BL1551" s="1">
        <v>5.0</v>
      </c>
      <c r="BM1551" s="1">
        <v>3.0</v>
      </c>
      <c r="BN1551" s="1">
        <v>2.0</v>
      </c>
      <c r="BO1551" s="1">
        <v>4.0</v>
      </c>
      <c r="BP1551" s="1">
        <v>3.0</v>
      </c>
      <c r="BQ1551" s="1">
        <v>3.0</v>
      </c>
      <c r="BR1551" s="1">
        <v>4.0</v>
      </c>
      <c r="BS1551" s="1">
        <v>5.0</v>
      </c>
      <c r="BT1551" s="1">
        <v>5.0</v>
      </c>
      <c r="BU1551" s="1">
        <v>5.0</v>
      </c>
      <c r="BV1551" s="1">
        <v>5.0</v>
      </c>
      <c r="BW1551" s="1">
        <v>3.0</v>
      </c>
      <c r="BX1551" s="1">
        <v>4.0</v>
      </c>
      <c r="BY1551" s="1">
        <v>1.0</v>
      </c>
      <c r="BZ1551" s="1">
        <v>3.0</v>
      </c>
      <c r="CA1551" s="76">
        <f t="shared" si="32"/>
        <v>180</v>
      </c>
      <c r="CB1551" s="77">
        <f t="shared" si="45"/>
        <v>40</v>
      </c>
      <c r="CC1551" s="77">
        <f t="shared" si="34"/>
        <v>8</v>
      </c>
      <c r="CD1551" s="77">
        <f t="shared" si="46"/>
        <v>8</v>
      </c>
      <c r="CE1551" s="77">
        <f t="shared" si="36"/>
        <v>22</v>
      </c>
      <c r="CF1551" s="77">
        <f t="shared" si="37"/>
        <v>10</v>
      </c>
      <c r="CG1551" s="77">
        <f t="shared" si="38"/>
        <v>18</v>
      </c>
      <c r="CH1551" s="77">
        <f t="shared" si="39"/>
        <v>13</v>
      </c>
      <c r="CI1551" s="77">
        <f t="shared" si="40"/>
        <v>0.3</v>
      </c>
      <c r="CJ1551">
        <f t="shared" si="10"/>
        <v>27</v>
      </c>
      <c r="CK1551" s="77">
        <f t="shared" si="43"/>
        <v>29</v>
      </c>
      <c r="CL1551" s="73"/>
      <c r="CM1551" s="37">
        <f>VLOOKUP(CB1551,'PROMIS 57 T-Score Conversions'!Q$3:R$35,2,TRUE)</f>
        <v>60.1</v>
      </c>
      <c r="CN1551" s="78" t="str">
        <f t="shared" si="20"/>
        <v>Normal</v>
      </c>
      <c r="CO1551" s="37">
        <f>VLOOKUP(CC1551,'PROMIS 57 T-Score Conversions'!A$3:B$35,2,TRUE)</f>
        <v>37.1</v>
      </c>
      <c r="CP1551" s="79" t="str">
        <f t="shared" si="44"/>
        <v>Normal</v>
      </c>
      <c r="CQ1551" s="37">
        <f>VLOOKUP(CD1551,'PROMIS 57 T-Score Conversions'!E$3:F$35,2,TRUE)</f>
        <v>38.2</v>
      </c>
      <c r="CR1551" s="79" t="str">
        <f t="shared" si="22"/>
        <v>Normal</v>
      </c>
      <c r="CS1551" s="37">
        <f>VLOOKUP(CE1551,'PROMIS 57 T-Score Conversions'!U$3:V$35,2,TRUE)</f>
        <v>55.6</v>
      </c>
      <c r="CT1551" s="79" t="str">
        <f t="shared" si="42"/>
        <v>Mild</v>
      </c>
      <c r="CU1551" s="37">
        <f>VLOOKUP(CF1551,'PROMIS 57 T-Score Conversions'!Y$3:Z$35,2,TRUE)</f>
        <v>35.9</v>
      </c>
      <c r="CV1551" s="79" t="str">
        <f t="shared" si="24"/>
        <v>Normal</v>
      </c>
      <c r="CW1551" s="37">
        <f>vlookup(CG1551,'PROMIS 57 T-Score Conversions'!M$3:N$35,2,TRUE)</f>
        <v>38.5</v>
      </c>
      <c r="CX1551" s="79" t="str">
        <f t="shared" si="25"/>
        <v>Moderate</v>
      </c>
      <c r="CY1551" s="37">
        <f>VLOOKup(CH1551,'PROMIS 57 T-Score Conversions'!I$3:J$35,2,TRUE)</f>
        <v>53.2</v>
      </c>
      <c r="CZ1551" s="79" t="str">
        <f t="shared" si="26"/>
        <v>Normal</v>
      </c>
      <c r="DA1551" s="37">
        <f>VLOOKUP(CJ1551,'PROMIS 57 T-Score Conversions'!AC$3:AD$35,2,TRUE)</f>
        <v>42.72</v>
      </c>
      <c r="DB1551" s="78" t="str">
        <f t="shared" si="30"/>
        <v>Mild</v>
      </c>
      <c r="DC1551" s="37">
        <f>VLOOKUP(CK1551,'PROMIS 57 T-Score Conversions'!AG$3:AH$35,2,TRUE)</f>
        <v>48.16</v>
      </c>
      <c r="DD1551" s="79" t="str">
        <f t="shared" si="31"/>
        <v>Normal</v>
      </c>
    </row>
    <row r="1552">
      <c r="A1552" t="b">
        <v>0</v>
      </c>
      <c r="B1552" t="b">
        <v>0</v>
      </c>
      <c r="C1552" s="20">
        <v>44414.688308055556</v>
      </c>
      <c r="D1552" s="1" t="s">
        <v>214</v>
      </c>
      <c r="E1552" s="1">
        <v>2358.0</v>
      </c>
      <c r="F1552" s="1">
        <v>3.0</v>
      </c>
      <c r="G1552" s="1">
        <v>5.0</v>
      </c>
      <c r="H1552" s="1">
        <v>5.0</v>
      </c>
      <c r="I1552" s="1">
        <v>4.0</v>
      </c>
      <c r="J1552" s="1">
        <v>2.0</v>
      </c>
      <c r="K1552" s="1">
        <v>3.0</v>
      </c>
      <c r="L1552" s="1">
        <v>3.0</v>
      </c>
      <c r="M1552" s="1">
        <v>2.0</v>
      </c>
      <c r="N1552" s="1">
        <v>4.0</v>
      </c>
      <c r="O1552" s="1">
        <v>2.0</v>
      </c>
      <c r="P1552" s="1">
        <v>1.0</v>
      </c>
      <c r="Q1552" s="1">
        <v>2.0</v>
      </c>
      <c r="R1552" s="1">
        <v>2.0</v>
      </c>
      <c r="S1552" s="1">
        <v>2.0</v>
      </c>
      <c r="T1552" s="1">
        <v>2.0</v>
      </c>
      <c r="U1552" s="1">
        <v>2.0</v>
      </c>
      <c r="V1552" s="1">
        <v>1.0</v>
      </c>
      <c r="W1552" s="1">
        <v>2.0</v>
      </c>
      <c r="X1552" s="1">
        <v>2.0</v>
      </c>
      <c r="Y1552" s="1">
        <v>1.0</v>
      </c>
      <c r="Z1552" s="1">
        <v>2.0</v>
      </c>
      <c r="AA1552" s="1">
        <v>2.0</v>
      </c>
      <c r="AB1552" s="1">
        <v>2.0</v>
      </c>
      <c r="AC1552" s="1">
        <v>1.0</v>
      </c>
      <c r="AD1552" s="1">
        <v>3.0</v>
      </c>
      <c r="AE1552" s="1">
        <v>2.0</v>
      </c>
      <c r="AF1552" s="1">
        <v>2.0</v>
      </c>
      <c r="AG1552" s="1">
        <v>3.0</v>
      </c>
      <c r="AH1552" s="1">
        <v>3.0</v>
      </c>
      <c r="AI1552" s="1">
        <v>3.0</v>
      </c>
      <c r="AJ1552" s="1">
        <v>3.0</v>
      </c>
      <c r="AK1552" s="1">
        <v>3.0</v>
      </c>
      <c r="AL1552" s="1">
        <v>5.0</v>
      </c>
      <c r="AM1552" s="1">
        <v>4.0</v>
      </c>
      <c r="AN1552" s="1">
        <v>4.0</v>
      </c>
      <c r="AO1552" s="1">
        <v>1.0</v>
      </c>
      <c r="AP1552" s="1">
        <v>1.0</v>
      </c>
      <c r="AQ1552" s="1">
        <v>1.0</v>
      </c>
      <c r="AR1552" s="1">
        <v>1.0</v>
      </c>
      <c r="AS1552" s="1">
        <v>4.0</v>
      </c>
      <c r="AT1552" s="1">
        <v>4.0</v>
      </c>
      <c r="AU1552" s="1">
        <v>4.0</v>
      </c>
      <c r="AV1552" s="1">
        <v>4.0</v>
      </c>
      <c r="AW1552" s="1">
        <v>4.0</v>
      </c>
      <c r="AX1552" s="1">
        <v>4.0</v>
      </c>
      <c r="AY1552" s="1">
        <v>4.0</v>
      </c>
      <c r="AZ1552" s="1">
        <v>4.0</v>
      </c>
      <c r="BA1552" s="1">
        <v>4.0</v>
      </c>
      <c r="BB1552" s="1">
        <v>3.0</v>
      </c>
      <c r="BC1552" s="1">
        <v>3.0</v>
      </c>
      <c r="BD1552" s="1">
        <v>3.0</v>
      </c>
      <c r="BE1552" s="1">
        <v>4.0</v>
      </c>
      <c r="BF1552" s="1">
        <v>4.0</v>
      </c>
      <c r="BG1552" s="1">
        <v>4.0</v>
      </c>
      <c r="BH1552" s="1">
        <v>3.0</v>
      </c>
      <c r="BI1552" s="1">
        <v>4.0</v>
      </c>
      <c r="BJ1552" s="1">
        <v>6.0</v>
      </c>
      <c r="BK1552" s="1">
        <v>4.0</v>
      </c>
      <c r="BL1552" s="1">
        <v>4.0</v>
      </c>
      <c r="BM1552" s="1">
        <v>4.0</v>
      </c>
      <c r="BN1552" s="1">
        <v>4.0</v>
      </c>
      <c r="BO1552" s="1">
        <v>4.0</v>
      </c>
      <c r="BP1552" s="1">
        <v>4.0</v>
      </c>
      <c r="BQ1552" s="1">
        <v>4.0</v>
      </c>
      <c r="BR1552" s="1">
        <v>4.0</v>
      </c>
      <c r="BS1552" s="1">
        <v>4.0</v>
      </c>
      <c r="BT1552" s="1">
        <v>4.0</v>
      </c>
      <c r="BU1552" s="1">
        <v>3.0</v>
      </c>
      <c r="BV1552" s="1">
        <v>4.0</v>
      </c>
      <c r="BW1552" s="1">
        <v>3.0</v>
      </c>
      <c r="BX1552" s="1">
        <v>2.0</v>
      </c>
      <c r="BY1552" s="1">
        <v>3.0</v>
      </c>
      <c r="BZ1552" s="1">
        <v>3.0</v>
      </c>
      <c r="CA1552" s="76">
        <f t="shared" si="32"/>
        <v>224</v>
      </c>
      <c r="CB1552" s="77">
        <f t="shared" si="45"/>
        <v>27</v>
      </c>
      <c r="CC1552" s="77">
        <f t="shared" si="34"/>
        <v>17</v>
      </c>
      <c r="CD1552" s="77">
        <f t="shared" si="46"/>
        <v>14</v>
      </c>
      <c r="CE1552" s="77">
        <f t="shared" si="36"/>
        <v>22</v>
      </c>
      <c r="CF1552" s="77">
        <f t="shared" si="37"/>
        <v>21</v>
      </c>
      <c r="CG1552" s="77">
        <f t="shared" si="38"/>
        <v>32</v>
      </c>
      <c r="CH1552" s="77">
        <f t="shared" si="39"/>
        <v>28</v>
      </c>
      <c r="CI1552" s="77">
        <f t="shared" si="40"/>
        <v>0.6</v>
      </c>
      <c r="CJ1552">
        <f t="shared" si="10"/>
        <v>32</v>
      </c>
      <c r="CK1552" s="77">
        <f t="shared" si="43"/>
        <v>32</v>
      </c>
      <c r="CL1552" s="73"/>
      <c r="CM1552" s="37">
        <f>VLOOKUP(CB1552,'PROMIS 57 T-Score Conversions'!Q$3:R$35,2,TRUE)</f>
        <v>40.1</v>
      </c>
      <c r="CN1552" s="78" t="str">
        <f t="shared" si="20"/>
        <v>Mild</v>
      </c>
      <c r="CO1552" s="37">
        <f>VLOOKUP(CC1552,'PROMIS 57 T-Score Conversions'!A$3:B$35,2,TRUE)</f>
        <v>55.4</v>
      </c>
      <c r="CP1552" s="79" t="str">
        <f t="shared" si="44"/>
        <v>Mild</v>
      </c>
      <c r="CQ1552" s="37">
        <f>VLOOKUP(CD1552,'PROMIS 57 T-Score Conversions'!E$3:F$35,2,TRUE)</f>
        <v>53.2</v>
      </c>
      <c r="CR1552" s="79" t="str">
        <f t="shared" si="22"/>
        <v>Normal</v>
      </c>
      <c r="CS1552" s="37">
        <f>VLOOKUP(CE1552,'PROMIS 57 T-Score Conversions'!U$3:V$35,2,TRUE)</f>
        <v>55.6</v>
      </c>
      <c r="CT1552" s="79" t="str">
        <f t="shared" si="42"/>
        <v>Mild</v>
      </c>
      <c r="CU1552" s="37">
        <f>VLOOKUP(CF1552,'PROMIS 57 T-Score Conversions'!Y$3:Z$35,2,TRUE)</f>
        <v>51.2</v>
      </c>
      <c r="CV1552" s="79" t="str">
        <f t="shared" si="24"/>
        <v>Normal</v>
      </c>
      <c r="CW1552" s="37">
        <f>vlookup(CG1552,'PROMIS 57 T-Score Conversions'!M$3:N$35,2,TRUE)</f>
        <v>51.7</v>
      </c>
      <c r="CX1552" s="79" t="str">
        <f t="shared" si="25"/>
        <v>Normal</v>
      </c>
      <c r="CY1552" s="37">
        <f>VLOOKup(CH1552,'PROMIS 57 T-Score Conversions'!I$3:J$35,2,TRUE)</f>
        <v>64.1</v>
      </c>
      <c r="CZ1552" s="79" t="str">
        <f t="shared" si="26"/>
        <v>Moderate</v>
      </c>
      <c r="DA1552" s="37">
        <f>VLOOKUP(CJ1552,'PROMIS 57 T-Score Conversions'!AC$3:AD$35,2,TRUE)</f>
        <v>47.17</v>
      </c>
      <c r="DB1552" s="78" t="str">
        <f t="shared" si="30"/>
        <v>Normal</v>
      </c>
      <c r="DC1552" s="37">
        <f>VLOOKUP(CK1552,'PROMIS 57 T-Score Conversions'!AG$3:AH$35,2,TRUE)</f>
        <v>51.29</v>
      </c>
      <c r="DD1552" s="79" t="str">
        <f t="shared" si="31"/>
        <v>Normal</v>
      </c>
    </row>
    <row r="1553">
      <c r="A1553" t="b">
        <v>0</v>
      </c>
      <c r="B1553" t="b">
        <v>0</v>
      </c>
      <c r="C1553" s="20">
        <v>44414.70253461806</v>
      </c>
      <c r="D1553" s="1" t="s">
        <v>773</v>
      </c>
      <c r="E1553" s="1">
        <v>2687.0</v>
      </c>
      <c r="F1553" s="1">
        <v>3.0</v>
      </c>
      <c r="G1553" s="1">
        <v>5.0</v>
      </c>
      <c r="H1553" s="1">
        <v>5.0</v>
      </c>
      <c r="I1553" s="1">
        <v>1.0</v>
      </c>
      <c r="J1553" s="1">
        <v>1.0</v>
      </c>
      <c r="K1553" s="1">
        <v>2.0</v>
      </c>
      <c r="L1553" s="1">
        <v>2.0</v>
      </c>
      <c r="M1553" s="1">
        <v>1.0</v>
      </c>
      <c r="N1553" s="1">
        <v>3.0</v>
      </c>
      <c r="O1553" s="1">
        <v>4.0</v>
      </c>
      <c r="P1553" s="1">
        <v>5.0</v>
      </c>
      <c r="Q1553" s="1">
        <v>2.0</v>
      </c>
      <c r="R1553" s="1">
        <v>3.0</v>
      </c>
      <c r="S1553" s="1">
        <v>4.0</v>
      </c>
      <c r="T1553" s="1">
        <v>4.0</v>
      </c>
      <c r="U1553" s="1">
        <v>1.0</v>
      </c>
      <c r="V1553" s="1">
        <v>3.0</v>
      </c>
      <c r="W1553" s="1">
        <v>2.0</v>
      </c>
      <c r="X1553" s="1">
        <v>2.0</v>
      </c>
      <c r="Y1553" s="1">
        <v>4.0</v>
      </c>
      <c r="Z1553" s="1">
        <v>2.0</v>
      </c>
      <c r="AA1553" s="1">
        <v>3.0</v>
      </c>
      <c r="AB1553" s="1">
        <v>1.0</v>
      </c>
      <c r="AC1553" s="1">
        <v>1.0</v>
      </c>
      <c r="AD1553" s="1">
        <v>4.0</v>
      </c>
      <c r="AE1553" s="1">
        <v>5.0</v>
      </c>
      <c r="AF1553" s="1">
        <v>3.0</v>
      </c>
      <c r="AG1553" s="1">
        <v>2.0</v>
      </c>
      <c r="AH1553" s="1">
        <v>2.0</v>
      </c>
      <c r="AI1553" s="1">
        <v>4.0</v>
      </c>
      <c r="AJ1553" s="1">
        <v>5.0</v>
      </c>
      <c r="AK1553" s="1">
        <v>2.0</v>
      </c>
      <c r="AL1553" s="1">
        <v>4.0</v>
      </c>
      <c r="AM1553" s="1">
        <v>2.0</v>
      </c>
      <c r="AN1553" s="1">
        <v>4.0</v>
      </c>
      <c r="AO1553" s="1">
        <v>4.0</v>
      </c>
      <c r="AP1553" s="1">
        <v>1.0</v>
      </c>
      <c r="AQ1553" s="1">
        <v>5.0</v>
      </c>
      <c r="AR1553" s="1">
        <v>5.0</v>
      </c>
      <c r="AS1553" s="1">
        <v>3.0</v>
      </c>
      <c r="AT1553" s="1">
        <v>1.0</v>
      </c>
      <c r="AU1553" s="1">
        <v>2.0</v>
      </c>
      <c r="AV1553" s="1">
        <v>3.0</v>
      </c>
      <c r="AW1553" s="1">
        <v>2.0</v>
      </c>
      <c r="AX1553" s="1">
        <v>1.0</v>
      </c>
      <c r="AY1553" s="1">
        <v>1.0</v>
      </c>
      <c r="AZ1553" s="1">
        <v>3.0</v>
      </c>
      <c r="BA1553" s="1">
        <v>4.0</v>
      </c>
      <c r="BB1553" s="1">
        <v>4.0</v>
      </c>
      <c r="BC1553" s="1">
        <v>4.0</v>
      </c>
      <c r="BD1553" s="1">
        <v>5.0</v>
      </c>
      <c r="BE1553" s="1">
        <v>4.0</v>
      </c>
      <c r="BF1553" s="1">
        <v>5.0</v>
      </c>
      <c r="BG1553" s="1">
        <v>3.0</v>
      </c>
      <c r="BH1553" s="1">
        <v>4.0</v>
      </c>
      <c r="BI1553" s="1">
        <v>3.0</v>
      </c>
      <c r="BJ1553" s="1">
        <v>4.0</v>
      </c>
      <c r="BK1553" s="1">
        <v>3.0</v>
      </c>
      <c r="BL1553" s="1">
        <v>3.0</v>
      </c>
      <c r="BM1553" s="1">
        <v>2.0</v>
      </c>
      <c r="BN1553" s="1">
        <v>2.0</v>
      </c>
      <c r="BO1553" s="1">
        <v>2.0</v>
      </c>
      <c r="BP1553" s="1">
        <v>3.0</v>
      </c>
      <c r="BQ1553" s="1">
        <v>4.0</v>
      </c>
      <c r="BR1553" s="1">
        <v>2.0</v>
      </c>
      <c r="BS1553" s="1">
        <v>4.0</v>
      </c>
      <c r="BT1553" s="1">
        <v>3.0</v>
      </c>
      <c r="BU1553" s="1">
        <v>3.0</v>
      </c>
      <c r="BV1553" s="1">
        <v>4.0</v>
      </c>
      <c r="BW1553" s="1">
        <v>2.0</v>
      </c>
      <c r="BX1553" s="1">
        <v>2.0</v>
      </c>
      <c r="BY1553" s="1">
        <v>3.0</v>
      </c>
      <c r="BZ1553" s="1">
        <v>5.0</v>
      </c>
      <c r="CA1553" s="76">
        <f t="shared" si="32"/>
        <v>219</v>
      </c>
      <c r="CB1553" s="77">
        <f t="shared" si="45"/>
        <v>20</v>
      </c>
      <c r="CC1553" s="77">
        <f t="shared" si="34"/>
        <v>26</v>
      </c>
      <c r="CD1553" s="77">
        <f t="shared" si="46"/>
        <v>26</v>
      </c>
      <c r="CE1553" s="77">
        <f t="shared" si="36"/>
        <v>27</v>
      </c>
      <c r="CF1553" s="77">
        <f t="shared" si="37"/>
        <v>28</v>
      </c>
      <c r="CG1553" s="77">
        <f t="shared" si="38"/>
        <v>17</v>
      </c>
      <c r="CH1553" s="77">
        <f t="shared" si="39"/>
        <v>32</v>
      </c>
      <c r="CI1553" s="77">
        <f t="shared" si="40"/>
        <v>0.4</v>
      </c>
      <c r="CJ1553">
        <f t="shared" si="10"/>
        <v>21</v>
      </c>
      <c r="CK1553" s="77">
        <f t="shared" si="43"/>
        <v>22</v>
      </c>
      <c r="CL1553" s="73"/>
      <c r="CM1553" s="37">
        <f>VLOOKUP(CB1553,'PROMIS 57 T-Score Conversions'!Q$3:R$35,2,TRUE)</f>
        <v>35.4</v>
      </c>
      <c r="CN1553" s="78" t="str">
        <f t="shared" si="20"/>
        <v>Moderate</v>
      </c>
      <c r="CO1553" s="37">
        <f>VLOOKUP(CC1553,'PROMIS 57 T-Score Conversions'!A$3:B$35,2,TRUE)</f>
        <v>64.5</v>
      </c>
      <c r="CP1553" s="79" t="str">
        <f t="shared" si="44"/>
        <v>Moderate</v>
      </c>
      <c r="CQ1553" s="37">
        <f>VLOOKUP(CD1553,'PROMIS 57 T-Score Conversions'!E$3:F$35,2,TRUE)</f>
        <v>63.9</v>
      </c>
      <c r="CR1553" s="79" t="str">
        <f t="shared" si="22"/>
        <v>Moderate</v>
      </c>
      <c r="CS1553" s="37">
        <f>VLOOKUP(CE1553,'PROMIS 57 T-Score Conversions'!U$3:V$35,2,TRUE)</f>
        <v>60.4</v>
      </c>
      <c r="CT1553" s="79" t="str">
        <f t="shared" si="42"/>
        <v>Moderate</v>
      </c>
      <c r="CU1553" s="37">
        <f>VLOOKUP(CF1553,'PROMIS 57 T-Score Conversions'!Y$3:Z$35,2,TRUE)</f>
        <v>58.3</v>
      </c>
      <c r="CV1553" s="79" t="str">
        <f t="shared" si="24"/>
        <v>Mild</v>
      </c>
      <c r="CW1553" s="37">
        <f>vlookup(CG1553,'PROMIS 57 T-Score Conversions'!M$3:N$35,2,TRUE)</f>
        <v>37.7</v>
      </c>
      <c r="CX1553" s="79" t="str">
        <f t="shared" si="25"/>
        <v>Moderate</v>
      </c>
      <c r="CY1553" s="37">
        <f>VLOOKup(CH1553,'PROMIS 57 T-Score Conversions'!I$3:J$35,2,TRUE)</f>
        <v>66.9</v>
      </c>
      <c r="CZ1553" s="79" t="str">
        <f t="shared" si="26"/>
        <v>Moderate</v>
      </c>
      <c r="DA1553" s="37">
        <f>VLOOKUP(CJ1553,'PROMIS 57 T-Score Conversions'!AC$3:AD$35,2,TRUE)</f>
        <v>37.93</v>
      </c>
      <c r="DB1553" s="78" t="str">
        <f t="shared" si="30"/>
        <v>Moderate</v>
      </c>
      <c r="DC1553" s="37">
        <f>VLOOKUP(CK1553,'PROMIS 57 T-Score Conversions'!AG$3:AH$35,2,TRUE)</f>
        <v>41.61</v>
      </c>
      <c r="DD1553" s="79" t="str">
        <f t="shared" si="31"/>
        <v>Normal</v>
      </c>
    </row>
    <row r="1554">
      <c r="A1554" t="b">
        <v>0</v>
      </c>
      <c r="B1554" t="b">
        <v>0</v>
      </c>
      <c r="C1554" s="20">
        <v>44416.55860069444</v>
      </c>
      <c r="D1554" s="1" t="s">
        <v>768</v>
      </c>
      <c r="E1554" s="1">
        <v>2681.0</v>
      </c>
      <c r="F1554" s="1">
        <v>1.0</v>
      </c>
      <c r="G1554" s="1">
        <v>1.0</v>
      </c>
      <c r="H1554" s="1">
        <v>2.0</v>
      </c>
      <c r="I1554" s="1">
        <v>2.0</v>
      </c>
      <c r="J1554" s="1">
        <v>1.0</v>
      </c>
      <c r="K1554" s="1">
        <v>1.0</v>
      </c>
      <c r="L1554" s="1">
        <v>2.0</v>
      </c>
      <c r="M1554" s="1">
        <v>1.0</v>
      </c>
      <c r="N1554" s="1">
        <v>5.0</v>
      </c>
      <c r="O1554" s="1">
        <v>5.0</v>
      </c>
      <c r="P1554" s="1">
        <v>5.0</v>
      </c>
      <c r="Q1554" s="1">
        <v>5.0</v>
      </c>
      <c r="R1554" s="1">
        <v>5.0</v>
      </c>
      <c r="S1554" s="1">
        <v>5.0</v>
      </c>
      <c r="T1554" s="1">
        <v>5.0</v>
      </c>
      <c r="U1554" s="1">
        <v>5.0</v>
      </c>
      <c r="V1554" s="1">
        <v>5.0</v>
      </c>
      <c r="W1554" s="1">
        <v>5.0</v>
      </c>
      <c r="X1554" s="1">
        <v>5.0</v>
      </c>
      <c r="Y1554" s="1">
        <v>5.0</v>
      </c>
      <c r="Z1554" s="1">
        <v>5.0</v>
      </c>
      <c r="AA1554" s="1">
        <v>5.0</v>
      </c>
      <c r="AB1554" s="1">
        <v>5.0</v>
      </c>
      <c r="AC1554" s="1">
        <v>5.0</v>
      </c>
      <c r="AD1554" s="1">
        <v>5.0</v>
      </c>
      <c r="AE1554" s="1">
        <v>5.0</v>
      </c>
      <c r="AF1554" s="1">
        <v>5.0</v>
      </c>
      <c r="AG1554" s="1">
        <v>5.0</v>
      </c>
      <c r="AH1554" s="1">
        <v>5.0</v>
      </c>
      <c r="AI1554" s="1">
        <v>5.0</v>
      </c>
      <c r="AJ1554" s="1">
        <v>5.0</v>
      </c>
      <c r="AK1554" s="1">
        <v>5.0</v>
      </c>
      <c r="AL1554" s="1">
        <v>5.0</v>
      </c>
      <c r="AM1554" s="1">
        <v>4.0</v>
      </c>
      <c r="AN1554" s="1">
        <v>5.0</v>
      </c>
      <c r="AO1554" s="1">
        <v>5.0</v>
      </c>
      <c r="AP1554" s="1">
        <v>5.0</v>
      </c>
      <c r="AQ1554" s="1">
        <v>5.0</v>
      </c>
      <c r="AR1554" s="1">
        <v>5.0</v>
      </c>
      <c r="AS1554" s="1">
        <v>5.0</v>
      </c>
      <c r="AT1554" s="1">
        <v>1.0</v>
      </c>
      <c r="AU1554" s="1">
        <v>1.0</v>
      </c>
      <c r="AV1554" s="1">
        <v>1.0</v>
      </c>
      <c r="AW1554" s="1">
        <v>1.0</v>
      </c>
      <c r="AX1554" s="1">
        <v>1.0</v>
      </c>
      <c r="AY1554" s="1">
        <v>1.0</v>
      </c>
      <c r="AZ1554" s="1">
        <v>1.0</v>
      </c>
      <c r="BA1554" s="1">
        <v>1.0</v>
      </c>
      <c r="BB1554" s="1">
        <v>5.0</v>
      </c>
      <c r="BC1554" s="1">
        <v>5.0</v>
      </c>
      <c r="BD1554" s="1">
        <v>5.0</v>
      </c>
      <c r="BE1554" s="1">
        <v>5.0</v>
      </c>
      <c r="BF1554" s="1">
        <v>5.0</v>
      </c>
      <c r="BG1554" s="1">
        <v>5.0</v>
      </c>
      <c r="BH1554" s="1">
        <v>5.0</v>
      </c>
      <c r="BI1554" s="1">
        <v>5.0</v>
      </c>
      <c r="BJ1554" s="1">
        <v>9.0</v>
      </c>
      <c r="BK1554" s="1">
        <v>2.0</v>
      </c>
      <c r="BL1554" s="1">
        <v>2.0</v>
      </c>
      <c r="BM1554" s="1">
        <v>1.0</v>
      </c>
      <c r="BN1554" s="1">
        <v>2.0</v>
      </c>
      <c r="BO1554" s="1">
        <v>1.0</v>
      </c>
      <c r="BP1554" s="1">
        <v>1.0</v>
      </c>
      <c r="BQ1554" s="1">
        <v>1.0</v>
      </c>
      <c r="BR1554" s="1">
        <v>1.0</v>
      </c>
      <c r="BS1554" s="1">
        <v>5.0</v>
      </c>
      <c r="BT1554" s="1">
        <v>5.0</v>
      </c>
      <c r="BU1554" s="1">
        <v>5.0</v>
      </c>
      <c r="BV1554" s="1">
        <v>5.0</v>
      </c>
      <c r="BW1554" s="1">
        <v>5.0</v>
      </c>
      <c r="BX1554" s="1">
        <v>5.0</v>
      </c>
      <c r="BY1554" s="1">
        <v>5.0</v>
      </c>
      <c r="BZ1554" s="1">
        <v>5.0</v>
      </c>
      <c r="CA1554" s="76">
        <f t="shared" si="32"/>
        <v>278</v>
      </c>
      <c r="CB1554" s="77">
        <f t="shared" si="45"/>
        <v>11</v>
      </c>
      <c r="CC1554" s="77">
        <f t="shared" si="34"/>
        <v>40</v>
      </c>
      <c r="CD1554" s="77">
        <f t="shared" si="46"/>
        <v>40</v>
      </c>
      <c r="CE1554" s="77">
        <f t="shared" si="36"/>
        <v>40</v>
      </c>
      <c r="CF1554" s="77">
        <f t="shared" si="37"/>
        <v>39</v>
      </c>
      <c r="CG1554" s="77">
        <f t="shared" si="38"/>
        <v>8</v>
      </c>
      <c r="CH1554" s="77">
        <f t="shared" si="39"/>
        <v>40</v>
      </c>
      <c r="CI1554" s="77">
        <f t="shared" si="40"/>
        <v>0.9</v>
      </c>
      <c r="CJ1554">
        <f t="shared" si="10"/>
        <v>11</v>
      </c>
      <c r="CK1554" s="77">
        <f t="shared" si="43"/>
        <v>14</v>
      </c>
      <c r="CL1554" s="73"/>
      <c r="CM1554" s="37">
        <f>VLOOKUP(CB1554,'PROMIS 57 T-Score Conversions'!Q$3:R$35,2,TRUE)</f>
        <v>27.5</v>
      </c>
      <c r="CN1554" s="78" t="str">
        <f t="shared" si="20"/>
        <v>Severe</v>
      </c>
      <c r="CO1554" s="37">
        <f>VLOOKUP(CC1554,'PROMIS 57 T-Score Conversions'!A$3:B$35,2,TRUE)</f>
        <v>83.1</v>
      </c>
      <c r="CP1554" s="79" t="str">
        <f t="shared" si="44"/>
        <v>Severe</v>
      </c>
      <c r="CQ1554" s="37">
        <f>VLOOKUP(CD1554,'PROMIS 57 T-Score Conversions'!E$3:F$35,2,TRUE)</f>
        <v>81.3</v>
      </c>
      <c r="CR1554" s="79" t="str">
        <f t="shared" si="22"/>
        <v>Severe</v>
      </c>
      <c r="CS1554" s="37">
        <f>VLOOKUP(CE1554,'PROMIS 57 T-Score Conversions'!U$3:V$35,2,TRUE)</f>
        <v>77.8</v>
      </c>
      <c r="CT1554" s="79" t="str">
        <f t="shared" si="42"/>
        <v>Severe</v>
      </c>
      <c r="CU1554" s="37">
        <f>VLOOKUP(CF1554,'PROMIS 57 T-Score Conversions'!Y$3:Z$35,2,TRUE)</f>
        <v>73</v>
      </c>
      <c r="CV1554" s="79" t="str">
        <f t="shared" si="24"/>
        <v>Severe</v>
      </c>
      <c r="CW1554" s="37">
        <f>vlookup(CG1554,'PROMIS 57 T-Score Conversions'!M$3:N$35,2,TRUE)</f>
        <v>25.91</v>
      </c>
      <c r="CX1554" s="79" t="str">
        <f t="shared" si="25"/>
        <v>Severe</v>
      </c>
      <c r="CY1554" s="37">
        <f>VLOOKup(CH1554,'PROMIS 57 T-Score Conversions'!I$3:J$35,2,TRUE)</f>
        <v>77</v>
      </c>
      <c r="CZ1554" s="79" t="str">
        <f t="shared" si="26"/>
        <v>Severe</v>
      </c>
      <c r="DA1554" s="37">
        <f>VLOOKUP(CJ1554,'PROMIS 57 T-Score Conversions'!AC$3:AD$35,2,TRUE)</f>
        <v>28.9</v>
      </c>
      <c r="DB1554" s="78" t="str">
        <f t="shared" si="30"/>
        <v>Severe</v>
      </c>
      <c r="DC1554" s="37">
        <f>VLOOKUP(CK1554,'PROMIS 57 T-Score Conversions'!AG$3:AH$35,2,TRUE)</f>
        <v>34.01</v>
      </c>
      <c r="DD1554" s="79" t="str">
        <f t="shared" si="31"/>
        <v>Normal</v>
      </c>
    </row>
    <row r="1555">
      <c r="A1555" t="b">
        <v>0</v>
      </c>
      <c r="B1555" t="b">
        <v>0</v>
      </c>
      <c r="C1555" s="20">
        <v>44416.634621018515</v>
      </c>
      <c r="D1555" s="1" t="s">
        <v>322</v>
      </c>
      <c r="E1555" s="1">
        <v>2110.0</v>
      </c>
      <c r="F1555" s="1">
        <v>4.0</v>
      </c>
      <c r="G1555" s="1">
        <v>4.0</v>
      </c>
      <c r="H1555" s="1">
        <v>4.0</v>
      </c>
      <c r="I1555" s="1">
        <v>4.0</v>
      </c>
      <c r="J1555" s="1">
        <v>3.0</v>
      </c>
      <c r="K1555" s="1">
        <v>4.0</v>
      </c>
      <c r="L1555" s="1">
        <v>4.0</v>
      </c>
      <c r="M1555" s="1">
        <v>4.0</v>
      </c>
      <c r="N1555" s="1">
        <v>3.0</v>
      </c>
      <c r="O1555" s="1">
        <v>3.0</v>
      </c>
      <c r="P1555" s="1">
        <v>3.0</v>
      </c>
      <c r="Q1555" s="1">
        <v>3.0</v>
      </c>
      <c r="R1555" s="1">
        <v>3.0</v>
      </c>
      <c r="S1555" s="1">
        <v>3.0</v>
      </c>
      <c r="T1555" s="1">
        <v>4.0</v>
      </c>
      <c r="U1555" s="1">
        <v>3.0</v>
      </c>
      <c r="V1555" s="1">
        <v>3.0</v>
      </c>
      <c r="W1555" s="1">
        <v>3.0</v>
      </c>
      <c r="X1555" s="1">
        <v>3.0</v>
      </c>
      <c r="Y1555" s="1">
        <v>3.0</v>
      </c>
      <c r="Z1555" s="1">
        <v>3.0</v>
      </c>
      <c r="AA1555" s="1">
        <v>3.0</v>
      </c>
      <c r="AB1555" s="1">
        <v>3.0</v>
      </c>
      <c r="AC1555" s="1">
        <v>2.0</v>
      </c>
      <c r="AD1555" s="1">
        <v>3.0</v>
      </c>
      <c r="AE1555" s="1">
        <v>3.0</v>
      </c>
      <c r="AF1555" s="1">
        <v>3.0</v>
      </c>
      <c r="AG1555" s="1">
        <v>3.0</v>
      </c>
      <c r="AH1555" s="1">
        <v>2.0</v>
      </c>
      <c r="AI1555" s="1">
        <v>2.0</v>
      </c>
      <c r="AJ1555" s="1">
        <v>3.0</v>
      </c>
      <c r="AK1555" s="1">
        <v>3.0</v>
      </c>
      <c r="AL1555" s="1">
        <v>3.0</v>
      </c>
      <c r="AM1555" s="1">
        <v>3.0</v>
      </c>
      <c r="AN1555" s="1">
        <v>3.0</v>
      </c>
      <c r="AO1555" s="1">
        <v>3.0</v>
      </c>
      <c r="AP1555" s="1">
        <v>3.0</v>
      </c>
      <c r="AQ1555" s="1">
        <v>2.0</v>
      </c>
      <c r="AR1555" s="1">
        <v>3.0</v>
      </c>
      <c r="AS1555" s="1">
        <v>3.0</v>
      </c>
      <c r="AT1555" s="1">
        <v>4.0</v>
      </c>
      <c r="AU1555" s="1">
        <v>4.0</v>
      </c>
      <c r="AV1555" s="1">
        <v>2.0</v>
      </c>
      <c r="AW1555" s="1">
        <v>3.0</v>
      </c>
      <c r="AX1555" s="1">
        <v>3.0</v>
      </c>
      <c r="AY1555" s="1">
        <v>3.0</v>
      </c>
      <c r="AZ1555" s="1">
        <v>4.0</v>
      </c>
      <c r="BA1555" s="1">
        <v>3.0</v>
      </c>
      <c r="BB1555" s="1">
        <v>2.0</v>
      </c>
      <c r="BC1555" s="1">
        <v>2.0</v>
      </c>
      <c r="BD1555" s="1">
        <v>3.0</v>
      </c>
      <c r="BE1555" s="1">
        <v>2.0</v>
      </c>
      <c r="BF1555" s="1">
        <v>3.0</v>
      </c>
      <c r="BG1555" s="1">
        <v>2.0</v>
      </c>
      <c r="BH1555" s="1">
        <v>2.0</v>
      </c>
      <c r="BI1555" s="1">
        <v>2.0</v>
      </c>
      <c r="BJ1555" s="1">
        <v>3.0</v>
      </c>
      <c r="BK1555" s="1">
        <v>2.0</v>
      </c>
      <c r="BL1555" s="1">
        <v>2.0</v>
      </c>
      <c r="BM1555" s="1">
        <v>3.0</v>
      </c>
      <c r="BN1555" s="1">
        <v>3.0</v>
      </c>
      <c r="BO1555" s="1">
        <v>3.0</v>
      </c>
      <c r="BP1555" s="1">
        <v>3.0</v>
      </c>
      <c r="BQ1555" s="1">
        <v>3.0</v>
      </c>
      <c r="BR1555" s="1">
        <v>2.0</v>
      </c>
      <c r="BS1555" s="1">
        <v>3.0</v>
      </c>
      <c r="BT1555" s="1">
        <v>3.0</v>
      </c>
      <c r="BU1555" s="1">
        <v>3.0</v>
      </c>
      <c r="BV1555" s="1">
        <v>3.0</v>
      </c>
      <c r="BW1555" s="1">
        <v>4.0</v>
      </c>
      <c r="BX1555" s="1">
        <v>3.0</v>
      </c>
      <c r="BY1555" s="1">
        <v>2.0</v>
      </c>
      <c r="BZ1555" s="1">
        <v>3.0</v>
      </c>
      <c r="CA1555" s="76">
        <f t="shared" si="32"/>
        <v>216</v>
      </c>
      <c r="CB1555" s="77">
        <f t="shared" si="45"/>
        <v>31</v>
      </c>
      <c r="CC1555" s="77">
        <f t="shared" si="34"/>
        <v>25</v>
      </c>
      <c r="CD1555" s="77">
        <f t="shared" si="46"/>
        <v>25</v>
      </c>
      <c r="CE1555" s="77">
        <f t="shared" si="36"/>
        <v>22</v>
      </c>
      <c r="CF1555" s="77">
        <f t="shared" si="37"/>
        <v>23</v>
      </c>
      <c r="CG1555" s="77">
        <f t="shared" si="38"/>
        <v>26</v>
      </c>
      <c r="CH1555" s="77">
        <f t="shared" si="39"/>
        <v>18</v>
      </c>
      <c r="CI1555" s="77">
        <f t="shared" si="40"/>
        <v>0.3</v>
      </c>
      <c r="CJ1555">
        <f t="shared" si="10"/>
        <v>21</v>
      </c>
      <c r="CK1555" s="77">
        <f t="shared" si="43"/>
        <v>22</v>
      </c>
      <c r="CL1555" s="73"/>
      <c r="CM1555" s="37">
        <f>VLOOKUP(CB1555,'PROMIS 57 T-Score Conversions'!Q$3:R$35,2,TRUE)</f>
        <v>43.1</v>
      </c>
      <c r="CN1555" s="78" t="str">
        <f t="shared" si="20"/>
        <v>Mild</v>
      </c>
      <c r="CO1555" s="37">
        <f>VLOOKUP(CC1555,'PROMIS 57 T-Score Conversions'!A$3:B$35,2,TRUE)</f>
        <v>63.5</v>
      </c>
      <c r="CP1555" s="79" t="str">
        <f t="shared" si="44"/>
        <v>Moderate</v>
      </c>
      <c r="CQ1555" s="37">
        <f>VLOOKUP(CD1555,'PROMIS 57 T-Score Conversions'!E$3:F$35,2,TRUE)</f>
        <v>63</v>
      </c>
      <c r="CR1555" s="79" t="str">
        <f t="shared" si="22"/>
        <v>Moderate</v>
      </c>
      <c r="CS1555" s="37">
        <f>VLOOKUP(CE1555,'PROMIS 57 T-Score Conversions'!U$3:V$35,2,TRUE)</f>
        <v>55.6</v>
      </c>
      <c r="CT1555" s="79" t="str">
        <f t="shared" si="42"/>
        <v>Mild</v>
      </c>
      <c r="CU1555" s="37">
        <f>VLOOKUP(CF1555,'PROMIS 57 T-Score Conversions'!Y$3:Z$35,2,TRUE)</f>
        <v>53.3</v>
      </c>
      <c r="CV1555" s="79" t="str">
        <f t="shared" si="24"/>
        <v>Normal</v>
      </c>
      <c r="CW1555" s="37">
        <f>vlookup(CG1555,'PROMIS 57 T-Score Conversions'!M$3:N$35,2,TRUE)</f>
        <v>46</v>
      </c>
      <c r="CX1555" s="79" t="str">
        <f t="shared" si="25"/>
        <v>Normal</v>
      </c>
      <c r="CY1555" s="37">
        <f>VLOOKup(CH1555,'PROMIS 57 T-Score Conversions'!I$3:J$35,2,TRUE)</f>
        <v>58.1</v>
      </c>
      <c r="CZ1555" s="79" t="str">
        <f t="shared" si="26"/>
        <v>Mild</v>
      </c>
      <c r="DA1555" s="37">
        <f>VLOOKUP(CJ1555,'PROMIS 57 T-Score Conversions'!AC$3:AD$35,2,TRUE)</f>
        <v>37.93</v>
      </c>
      <c r="DB1555" s="78" t="str">
        <f t="shared" si="30"/>
        <v>Moderate</v>
      </c>
      <c r="DC1555" s="37">
        <f>VLOOKUP(CK1555,'PROMIS 57 T-Score Conversions'!AG$3:AH$35,2,TRUE)</f>
        <v>41.61</v>
      </c>
      <c r="DD1555" s="79" t="str">
        <f t="shared" si="31"/>
        <v>Normal</v>
      </c>
    </row>
    <row r="1556">
      <c r="A1556" t="b">
        <v>0</v>
      </c>
      <c r="B1556" t="b">
        <v>0</v>
      </c>
      <c r="C1556" s="20">
        <v>44417.403342488426</v>
      </c>
      <c r="D1556" s="1" t="s">
        <v>774</v>
      </c>
      <c r="E1556" s="1">
        <v>2694.0</v>
      </c>
      <c r="F1556" s="1">
        <v>5.0</v>
      </c>
      <c r="G1556" s="1">
        <v>5.0</v>
      </c>
      <c r="H1556" s="1">
        <v>5.0</v>
      </c>
      <c r="I1556" s="1">
        <v>5.0</v>
      </c>
      <c r="J1556" s="1">
        <v>5.0</v>
      </c>
      <c r="K1556" s="1">
        <v>5.0</v>
      </c>
      <c r="L1556" s="1">
        <v>5.0</v>
      </c>
      <c r="M1556" s="1">
        <v>5.0</v>
      </c>
      <c r="N1556" s="1">
        <v>4.0</v>
      </c>
      <c r="O1556" s="1">
        <v>3.0</v>
      </c>
      <c r="P1556" s="1">
        <v>5.0</v>
      </c>
      <c r="Q1556" s="1">
        <v>5.0</v>
      </c>
      <c r="R1556" s="1">
        <v>5.0</v>
      </c>
      <c r="S1556" s="1">
        <v>5.0</v>
      </c>
      <c r="T1556" s="1">
        <v>5.0</v>
      </c>
      <c r="U1556" s="1">
        <v>5.0</v>
      </c>
      <c r="V1556" s="1">
        <v>2.0</v>
      </c>
      <c r="W1556" s="1">
        <v>4.0</v>
      </c>
      <c r="X1556" s="1">
        <v>1.0</v>
      </c>
      <c r="Y1556" s="1">
        <v>4.0</v>
      </c>
      <c r="Z1556" s="1">
        <v>1.0</v>
      </c>
      <c r="AA1556" s="1">
        <v>3.0</v>
      </c>
      <c r="AB1556" s="1">
        <v>3.0</v>
      </c>
      <c r="AC1556" s="1">
        <v>1.0</v>
      </c>
      <c r="AD1556" s="1">
        <v>3.0</v>
      </c>
      <c r="AE1556" s="1">
        <v>4.0</v>
      </c>
      <c r="AF1556" s="1">
        <v>4.0</v>
      </c>
      <c r="AG1556" s="1">
        <v>3.0</v>
      </c>
      <c r="AH1556" s="1">
        <v>3.0</v>
      </c>
      <c r="AI1556" s="1">
        <v>3.0</v>
      </c>
      <c r="AJ1556" s="1">
        <v>4.0</v>
      </c>
      <c r="AK1556" s="1">
        <v>2.0</v>
      </c>
      <c r="AL1556" s="1">
        <v>1.0</v>
      </c>
      <c r="AM1556" s="1">
        <v>1.0</v>
      </c>
      <c r="AN1556" s="1">
        <v>4.0</v>
      </c>
      <c r="AO1556" s="1">
        <v>5.0</v>
      </c>
      <c r="AP1556" s="1">
        <v>1.0</v>
      </c>
      <c r="AQ1556" s="1">
        <v>5.0</v>
      </c>
      <c r="AR1556" s="1">
        <v>4.0</v>
      </c>
      <c r="AS1556" s="1">
        <v>2.0</v>
      </c>
      <c r="AT1556" s="1">
        <v>2.0</v>
      </c>
      <c r="AU1556" s="1">
        <v>2.0</v>
      </c>
      <c r="AV1556" s="1">
        <v>4.0</v>
      </c>
      <c r="AW1556" s="1">
        <v>3.0</v>
      </c>
      <c r="AX1556" s="1">
        <v>2.0</v>
      </c>
      <c r="AY1556" s="1">
        <v>3.0</v>
      </c>
      <c r="AZ1556" s="1">
        <v>5.0</v>
      </c>
      <c r="BA1556" s="1">
        <v>2.0</v>
      </c>
      <c r="BB1556" s="1">
        <v>4.0</v>
      </c>
      <c r="BC1556" s="1">
        <v>2.0</v>
      </c>
      <c r="BD1556" s="1">
        <v>4.0</v>
      </c>
      <c r="BE1556" s="1">
        <v>2.0</v>
      </c>
      <c r="BF1556" s="1">
        <v>3.0</v>
      </c>
      <c r="BG1556" s="1">
        <v>4.0</v>
      </c>
      <c r="BH1556" s="1">
        <v>4.0</v>
      </c>
      <c r="BI1556" s="1">
        <v>2.0</v>
      </c>
      <c r="BJ1556" s="1">
        <v>7.0</v>
      </c>
      <c r="BK1556" s="1">
        <v>2.0</v>
      </c>
      <c r="BL1556" s="1">
        <v>2.0</v>
      </c>
      <c r="BM1556" s="1">
        <v>2.0</v>
      </c>
      <c r="BN1556" s="1">
        <v>2.0</v>
      </c>
      <c r="BO1556" s="1">
        <v>2.0</v>
      </c>
      <c r="BP1556" s="1">
        <v>2.0</v>
      </c>
      <c r="BQ1556" s="1">
        <v>2.0</v>
      </c>
      <c r="BR1556" s="1">
        <v>2.0</v>
      </c>
      <c r="BS1556" s="1">
        <v>5.0</v>
      </c>
      <c r="BT1556" s="1">
        <v>5.0</v>
      </c>
      <c r="BU1556" s="1">
        <v>4.0</v>
      </c>
      <c r="BV1556" s="1">
        <v>5.0</v>
      </c>
      <c r="BW1556" s="1">
        <v>5.0</v>
      </c>
      <c r="BX1556" s="1">
        <v>3.0</v>
      </c>
      <c r="BY1556" s="1">
        <v>5.0</v>
      </c>
      <c r="BZ1556" s="1">
        <v>5.0</v>
      </c>
      <c r="CA1556" s="76">
        <f t="shared" si="32"/>
        <v>253</v>
      </c>
      <c r="CB1556" s="77">
        <f t="shared" si="45"/>
        <v>40</v>
      </c>
      <c r="CC1556" s="77">
        <f t="shared" si="34"/>
        <v>37</v>
      </c>
      <c r="CD1556" s="77">
        <f t="shared" si="46"/>
        <v>35</v>
      </c>
      <c r="CE1556" s="77">
        <f t="shared" si="36"/>
        <v>26</v>
      </c>
      <c r="CF1556" s="77">
        <f t="shared" si="37"/>
        <v>23</v>
      </c>
      <c r="CG1556" s="77">
        <f t="shared" si="38"/>
        <v>23</v>
      </c>
      <c r="CH1556" s="77">
        <f t="shared" si="39"/>
        <v>25</v>
      </c>
      <c r="CI1556" s="77">
        <f t="shared" si="40"/>
        <v>0.7</v>
      </c>
      <c r="CJ1556">
        <f t="shared" si="10"/>
        <v>16</v>
      </c>
      <c r="CK1556" s="77">
        <f t="shared" si="43"/>
        <v>19</v>
      </c>
      <c r="CL1556" s="73"/>
      <c r="CM1556" s="37">
        <f>VLOOKUP(CB1556,'PROMIS 57 T-Score Conversions'!Q$3:R$35,2,TRUE)</f>
        <v>60.1</v>
      </c>
      <c r="CN1556" s="78" t="str">
        <f t="shared" si="20"/>
        <v>Normal</v>
      </c>
      <c r="CO1556" s="37">
        <f>VLOOKUP(CC1556,'PROMIS 57 T-Score Conversions'!A$3:B$35,2,TRUE)</f>
        <v>76.7</v>
      </c>
      <c r="CP1556" s="79" t="str">
        <f t="shared" si="44"/>
        <v>Severe</v>
      </c>
      <c r="CQ1556" s="37">
        <f>VLOOKUP(CD1556,'PROMIS 57 T-Score Conversions'!E$3:F$35,2,TRUE)</f>
        <v>72.8</v>
      </c>
      <c r="CR1556" s="79" t="str">
        <f t="shared" si="22"/>
        <v>Severe</v>
      </c>
      <c r="CS1556" s="37">
        <f>VLOOKUP(CE1556,'PROMIS 57 T-Score Conversions'!U$3:V$35,2,TRUE)</f>
        <v>59.4</v>
      </c>
      <c r="CT1556" s="79" t="str">
        <f t="shared" si="42"/>
        <v>Mild</v>
      </c>
      <c r="CU1556" s="37">
        <f>VLOOKUP(CF1556,'PROMIS 57 T-Score Conversions'!Y$3:Z$35,2,TRUE)</f>
        <v>53.3</v>
      </c>
      <c r="CV1556" s="79" t="str">
        <f t="shared" si="24"/>
        <v>Normal</v>
      </c>
      <c r="CW1556" s="37">
        <f>vlookup(CG1556,'PROMIS 57 T-Score Conversions'!M$3:N$35,2,TRUE)</f>
        <v>43</v>
      </c>
      <c r="CX1556" s="79" t="str">
        <f t="shared" si="25"/>
        <v>Mild</v>
      </c>
      <c r="CY1556" s="37">
        <f>VLOOKup(CH1556,'PROMIS 57 T-Score Conversions'!I$3:J$35,2,TRUE)</f>
        <v>62.1</v>
      </c>
      <c r="CZ1556" s="79" t="str">
        <f t="shared" si="26"/>
        <v>Moderate</v>
      </c>
      <c r="DA1556" s="37">
        <f>VLOOKUP(CJ1556,'PROMIS 57 T-Score Conversions'!AC$3:AD$35,2,TRUE)</f>
        <v>33.92</v>
      </c>
      <c r="DB1556" s="78" t="str">
        <f t="shared" si="30"/>
        <v>Moderate</v>
      </c>
      <c r="DC1556" s="37">
        <f>VLOOKUP(CK1556,'PROMIS 57 T-Score Conversions'!AG$3:AH$35,2,TRUE)</f>
        <v>38.9</v>
      </c>
      <c r="DD1556" s="79" t="str">
        <f t="shared" si="31"/>
        <v>Normal</v>
      </c>
    </row>
    <row r="1557">
      <c r="A1557" t="b">
        <v>0</v>
      </c>
      <c r="B1557" t="b">
        <v>0</v>
      </c>
      <c r="C1557" s="20">
        <v>44417.40838628472</v>
      </c>
      <c r="D1557" s="1" t="s">
        <v>317</v>
      </c>
      <c r="E1557" s="1">
        <v>2087.0</v>
      </c>
      <c r="F1557" s="1">
        <v>4.0</v>
      </c>
      <c r="G1557" s="1">
        <v>5.0</v>
      </c>
      <c r="H1557" s="1">
        <v>5.0</v>
      </c>
      <c r="I1557" s="1">
        <v>4.0</v>
      </c>
      <c r="J1557" s="1">
        <v>4.0</v>
      </c>
      <c r="K1557" s="1">
        <v>4.0</v>
      </c>
      <c r="L1557" s="1">
        <v>4.0</v>
      </c>
      <c r="M1557" s="1">
        <v>4.0</v>
      </c>
      <c r="N1557" s="1">
        <v>2.0</v>
      </c>
      <c r="O1557" s="1">
        <v>1.0</v>
      </c>
      <c r="P1557" s="1">
        <v>2.0</v>
      </c>
      <c r="Q1557" s="1">
        <v>3.0</v>
      </c>
      <c r="R1557" s="1">
        <v>1.0</v>
      </c>
      <c r="S1557" s="1">
        <v>2.0</v>
      </c>
      <c r="T1557" s="1">
        <v>2.0</v>
      </c>
      <c r="U1557" s="1">
        <v>3.0</v>
      </c>
      <c r="V1557" s="1">
        <v>1.0</v>
      </c>
      <c r="W1557" s="1">
        <v>2.0</v>
      </c>
      <c r="X1557" s="1">
        <v>2.0</v>
      </c>
      <c r="Y1557" s="1">
        <v>2.0</v>
      </c>
      <c r="Z1557" s="1">
        <v>1.0</v>
      </c>
      <c r="AA1557" s="1">
        <v>3.0</v>
      </c>
      <c r="AB1557" s="1">
        <v>1.0</v>
      </c>
      <c r="AC1557" s="1">
        <v>3.0</v>
      </c>
      <c r="AD1557" s="1">
        <v>5.0</v>
      </c>
      <c r="AE1557" s="1">
        <v>5.0</v>
      </c>
      <c r="AF1557" s="1">
        <v>5.0</v>
      </c>
      <c r="AG1557" s="1">
        <v>5.0</v>
      </c>
      <c r="AH1557" s="1">
        <v>5.0</v>
      </c>
      <c r="AI1557" s="1">
        <v>4.0</v>
      </c>
      <c r="AJ1557" s="1">
        <v>5.0</v>
      </c>
      <c r="AK1557" s="1">
        <v>5.0</v>
      </c>
      <c r="AL1557" s="1">
        <v>5.0</v>
      </c>
      <c r="AM1557" s="1">
        <v>5.0</v>
      </c>
      <c r="AN1557" s="1">
        <v>5.0</v>
      </c>
      <c r="AO1557" s="1">
        <v>2.0</v>
      </c>
      <c r="AP1557" s="1">
        <v>5.0</v>
      </c>
      <c r="AQ1557" s="1">
        <v>2.0</v>
      </c>
      <c r="AR1557" s="1">
        <v>3.0</v>
      </c>
      <c r="AS1557" s="1">
        <v>4.0</v>
      </c>
      <c r="AT1557" s="1">
        <v>3.0</v>
      </c>
      <c r="AU1557" s="1">
        <v>3.0</v>
      </c>
      <c r="AV1557" s="1">
        <v>2.0</v>
      </c>
      <c r="AW1557" s="1">
        <v>2.0</v>
      </c>
      <c r="AX1557" s="1">
        <v>1.0</v>
      </c>
      <c r="AY1557" s="1">
        <v>1.0</v>
      </c>
      <c r="AZ1557" s="1">
        <v>1.0</v>
      </c>
      <c r="BA1557" s="1">
        <v>2.0</v>
      </c>
      <c r="BB1557" s="1">
        <v>1.0</v>
      </c>
      <c r="BC1557" s="1">
        <v>1.0</v>
      </c>
      <c r="BD1557" s="1">
        <v>2.0</v>
      </c>
      <c r="BE1557" s="1">
        <v>1.0</v>
      </c>
      <c r="BF1557" s="1">
        <v>2.0</v>
      </c>
      <c r="BG1557" s="1">
        <v>2.0</v>
      </c>
      <c r="BH1557" s="1">
        <v>2.0</v>
      </c>
      <c r="BI1557" s="1">
        <v>1.0</v>
      </c>
      <c r="BJ1557" s="1">
        <v>1.0</v>
      </c>
      <c r="BK1557" s="1">
        <v>4.0</v>
      </c>
      <c r="BL1557" s="1">
        <v>1.0</v>
      </c>
      <c r="BM1557" s="1">
        <v>4.0</v>
      </c>
      <c r="BN1557" s="1">
        <v>3.0</v>
      </c>
      <c r="BO1557" s="1">
        <v>3.0</v>
      </c>
      <c r="BP1557" s="1">
        <v>3.0</v>
      </c>
      <c r="BQ1557" s="1">
        <v>4.0</v>
      </c>
      <c r="BR1557" s="1">
        <v>1.0</v>
      </c>
      <c r="BS1557" s="1">
        <v>1.0</v>
      </c>
      <c r="BT1557" s="1">
        <v>3.0</v>
      </c>
      <c r="BU1557" s="1">
        <v>2.0</v>
      </c>
      <c r="BV1557" s="1">
        <v>4.0</v>
      </c>
      <c r="BW1557" s="1">
        <v>4.0</v>
      </c>
      <c r="BX1557" s="1">
        <v>1.0</v>
      </c>
      <c r="BY1557" s="1">
        <v>2.0</v>
      </c>
      <c r="BZ1557" s="1">
        <v>3.0</v>
      </c>
      <c r="CA1557" s="76">
        <f t="shared" si="32"/>
        <v>206</v>
      </c>
      <c r="CB1557" s="77">
        <f t="shared" si="45"/>
        <v>34</v>
      </c>
      <c r="CC1557" s="77">
        <f t="shared" si="34"/>
        <v>16</v>
      </c>
      <c r="CD1557" s="77">
        <f t="shared" si="46"/>
        <v>15</v>
      </c>
      <c r="CE1557" s="77">
        <f t="shared" si="36"/>
        <v>39</v>
      </c>
      <c r="CF1557" s="77">
        <f t="shared" si="37"/>
        <v>31</v>
      </c>
      <c r="CG1557" s="77">
        <f t="shared" si="38"/>
        <v>15</v>
      </c>
      <c r="CH1557" s="77">
        <f t="shared" si="39"/>
        <v>12</v>
      </c>
      <c r="CI1557" s="77">
        <f t="shared" si="40"/>
        <v>0.1</v>
      </c>
      <c r="CJ1557">
        <f t="shared" si="10"/>
        <v>23</v>
      </c>
      <c r="CK1557" s="77">
        <f t="shared" si="43"/>
        <v>20</v>
      </c>
      <c r="CL1557" s="73"/>
      <c r="CM1557" s="37">
        <f>VLOOKUP(CB1557,'PROMIS 57 T-Score Conversions'!Q$3:R$35,2,TRUE)</f>
        <v>45.7</v>
      </c>
      <c r="CN1557" s="78" t="str">
        <f t="shared" si="20"/>
        <v>Normal</v>
      </c>
      <c r="CO1557" s="37">
        <f>VLOOKUP(CC1557,'PROMIS 57 T-Score Conversions'!A$3:B$35,2,TRUE)</f>
        <v>54.3</v>
      </c>
      <c r="CP1557" s="79" t="str">
        <f t="shared" si="44"/>
        <v>Normal</v>
      </c>
      <c r="CQ1557" s="37">
        <f>VLOOKUP(CD1557,'PROMIS 57 T-Score Conversions'!E$3:F$35,2,TRUE)</f>
        <v>54.1</v>
      </c>
      <c r="CR1557" s="79" t="str">
        <f t="shared" si="22"/>
        <v>Normal</v>
      </c>
      <c r="CS1557" s="37">
        <f>VLOOKUP(CE1557,'PROMIS 57 T-Score Conversions'!U$3:V$35,2,TRUE)</f>
        <v>74.2</v>
      </c>
      <c r="CT1557" s="79" t="str">
        <f t="shared" si="42"/>
        <v>Severe</v>
      </c>
      <c r="CU1557" s="37">
        <f>VLOOKUP(CF1557,'PROMIS 57 T-Score Conversions'!Y$3:Z$35,2,TRUE)</f>
        <v>61.5</v>
      </c>
      <c r="CV1557" s="79" t="str">
        <f t="shared" si="24"/>
        <v>Moderate</v>
      </c>
      <c r="CW1557" s="37">
        <f>vlookup(CG1557,'PROMIS 57 T-Score Conversions'!M$3:N$35,2,TRUE)</f>
        <v>36.2</v>
      </c>
      <c r="CX1557" s="79" t="str">
        <f t="shared" si="25"/>
        <v>Moderate</v>
      </c>
      <c r="CY1557" s="37">
        <f>VLOOKup(CH1557,'PROMIS 57 T-Score Conversions'!I$3:J$35,2,TRUE)</f>
        <v>52.3</v>
      </c>
      <c r="CZ1557" s="79" t="str">
        <f t="shared" si="26"/>
        <v>Normal</v>
      </c>
      <c r="DA1557" s="37">
        <f>VLOOKUP(CJ1557,'PROMIS 57 T-Score Conversions'!AC$3:AD$35,2,TRUE)</f>
        <v>39.5</v>
      </c>
      <c r="DB1557" s="78" t="str">
        <f t="shared" si="30"/>
        <v>Moderate</v>
      </c>
      <c r="DC1557" s="37">
        <f>VLOOKUP(CK1557,'PROMIS 57 T-Score Conversions'!AG$3:AH$35,2,TRUE)</f>
        <v>39.81</v>
      </c>
      <c r="DD1557" s="79" t="str">
        <f t="shared" si="31"/>
        <v>Normal</v>
      </c>
    </row>
    <row r="1558">
      <c r="A1558" t="b">
        <v>0</v>
      </c>
      <c r="B1558" t="b">
        <v>0</v>
      </c>
      <c r="C1558" s="20">
        <v>44417.51530408565</v>
      </c>
      <c r="D1558" s="1" t="s">
        <v>775</v>
      </c>
      <c r="E1558" s="1">
        <v>2696.0</v>
      </c>
      <c r="F1558" s="1">
        <v>3.0</v>
      </c>
      <c r="G1558" s="1">
        <v>3.0</v>
      </c>
      <c r="H1558" s="1">
        <v>3.0</v>
      </c>
      <c r="I1558" s="1">
        <v>3.0</v>
      </c>
      <c r="J1558" s="1">
        <v>3.0</v>
      </c>
      <c r="K1558" s="1">
        <v>3.0</v>
      </c>
      <c r="L1558" s="1">
        <v>4.0</v>
      </c>
      <c r="M1558" s="1">
        <v>3.0</v>
      </c>
      <c r="N1558" s="1">
        <v>4.0</v>
      </c>
      <c r="O1558" s="1">
        <v>3.0</v>
      </c>
      <c r="P1558" s="1">
        <v>3.0</v>
      </c>
      <c r="Q1558" s="1">
        <v>2.0</v>
      </c>
      <c r="R1558" s="1">
        <v>3.0</v>
      </c>
      <c r="S1558" s="1">
        <v>4.0</v>
      </c>
      <c r="T1558" s="1">
        <v>4.0</v>
      </c>
      <c r="U1558" s="1">
        <v>3.0</v>
      </c>
      <c r="V1558" s="1">
        <v>1.0</v>
      </c>
      <c r="W1558" s="1">
        <v>4.0</v>
      </c>
      <c r="X1558" s="1">
        <v>1.0</v>
      </c>
      <c r="Y1558" s="1">
        <v>3.0</v>
      </c>
      <c r="Z1558" s="1">
        <v>2.0</v>
      </c>
      <c r="AA1558" s="1">
        <v>1.0</v>
      </c>
      <c r="AB1558" s="1">
        <v>1.0</v>
      </c>
      <c r="AC1558" s="1">
        <v>1.0</v>
      </c>
      <c r="AD1558" s="1">
        <v>4.0</v>
      </c>
      <c r="AE1558" s="1">
        <v>2.0</v>
      </c>
      <c r="AF1558" s="1">
        <v>2.0</v>
      </c>
      <c r="AG1558" s="1">
        <v>3.0</v>
      </c>
      <c r="AH1558" s="1">
        <v>5.0</v>
      </c>
      <c r="AI1558" s="1">
        <v>5.0</v>
      </c>
      <c r="AJ1558" s="1">
        <v>5.0</v>
      </c>
      <c r="AK1558" s="1">
        <v>1.0</v>
      </c>
      <c r="AL1558" s="1">
        <v>3.0</v>
      </c>
      <c r="AM1558" s="1">
        <v>2.0</v>
      </c>
      <c r="AN1558" s="1">
        <v>3.0</v>
      </c>
      <c r="AO1558" s="1">
        <v>1.0</v>
      </c>
      <c r="AP1558" s="1">
        <v>3.0</v>
      </c>
      <c r="AQ1558" s="1">
        <v>1.0</v>
      </c>
      <c r="AR1558" s="1">
        <v>1.0</v>
      </c>
      <c r="AS1558" s="1">
        <v>2.0</v>
      </c>
      <c r="AT1558" s="1">
        <v>3.0</v>
      </c>
      <c r="AU1558" s="1">
        <v>3.0</v>
      </c>
      <c r="AV1558" s="1">
        <v>1.0</v>
      </c>
      <c r="AW1558" s="1">
        <v>2.0</v>
      </c>
      <c r="AX1558" s="1">
        <v>1.0</v>
      </c>
      <c r="AY1558" s="1">
        <v>2.0</v>
      </c>
      <c r="AZ1558" s="1">
        <v>3.0</v>
      </c>
      <c r="BA1558" s="1">
        <v>2.0</v>
      </c>
      <c r="BB1558" s="1">
        <v>4.0</v>
      </c>
      <c r="BC1558" s="1">
        <v>3.0</v>
      </c>
      <c r="BD1558" s="1">
        <v>4.0</v>
      </c>
      <c r="BE1558" s="1">
        <v>3.0</v>
      </c>
      <c r="BF1558" s="1">
        <v>4.0</v>
      </c>
      <c r="BG1558" s="1">
        <v>4.0</v>
      </c>
      <c r="BH1558" s="1">
        <v>2.0</v>
      </c>
      <c r="BI1558" s="1">
        <v>2.0</v>
      </c>
      <c r="BJ1558" s="1">
        <v>5.0</v>
      </c>
      <c r="BK1558" s="1">
        <v>3.0</v>
      </c>
      <c r="BL1558" s="1">
        <v>4.0</v>
      </c>
      <c r="BM1558" s="1">
        <v>3.0</v>
      </c>
      <c r="BN1558" s="1">
        <v>3.0</v>
      </c>
      <c r="BO1558" s="1">
        <v>3.0</v>
      </c>
      <c r="BP1558" s="1">
        <v>2.0</v>
      </c>
      <c r="BQ1558" s="1">
        <v>4.0</v>
      </c>
      <c r="BR1558" s="1">
        <v>4.0</v>
      </c>
      <c r="BS1558" s="1">
        <v>3.0</v>
      </c>
      <c r="BT1558" s="1">
        <v>4.0</v>
      </c>
      <c r="BU1558" s="1">
        <v>3.0</v>
      </c>
      <c r="BV1558" s="1">
        <v>4.0</v>
      </c>
      <c r="BW1558" s="1">
        <v>5.0</v>
      </c>
      <c r="BX1558" s="1">
        <v>1.0</v>
      </c>
      <c r="BY1558" s="1">
        <v>1.0</v>
      </c>
      <c r="BZ1558" s="1">
        <v>3.0</v>
      </c>
      <c r="CA1558" s="76">
        <f t="shared" si="32"/>
        <v>206</v>
      </c>
      <c r="CB1558" s="77">
        <f t="shared" si="45"/>
        <v>25</v>
      </c>
      <c r="CC1558" s="77">
        <f t="shared" si="34"/>
        <v>26</v>
      </c>
      <c r="CD1558" s="77">
        <f t="shared" si="46"/>
        <v>23</v>
      </c>
      <c r="CE1558" s="77">
        <f t="shared" si="36"/>
        <v>27</v>
      </c>
      <c r="CF1558" s="77">
        <f t="shared" si="37"/>
        <v>16</v>
      </c>
      <c r="CG1558" s="77">
        <f t="shared" si="38"/>
        <v>17</v>
      </c>
      <c r="CH1558" s="77">
        <f t="shared" si="39"/>
        <v>26</v>
      </c>
      <c r="CI1558" s="77">
        <f t="shared" si="40"/>
        <v>0.5</v>
      </c>
      <c r="CJ1558">
        <f t="shared" si="10"/>
        <v>26</v>
      </c>
      <c r="CK1558" s="77">
        <f t="shared" si="43"/>
        <v>26</v>
      </c>
      <c r="CL1558" s="73"/>
      <c r="CM1558" s="37">
        <f>VLOOKUP(CB1558,'PROMIS 57 T-Score Conversions'!Q$3:R$35,2,TRUE)</f>
        <v>38.8</v>
      </c>
      <c r="CN1558" s="78" t="str">
        <f t="shared" si="20"/>
        <v>Moderate</v>
      </c>
      <c r="CO1558" s="37">
        <f>VLOOKUP(CC1558,'PROMIS 57 T-Score Conversions'!A$3:B$35,2,TRUE)</f>
        <v>64.5</v>
      </c>
      <c r="CP1558" s="79" t="str">
        <f t="shared" si="44"/>
        <v>Moderate</v>
      </c>
      <c r="CQ1558" s="37">
        <f>VLOOKUP(CD1558,'PROMIS 57 T-Score Conversions'!E$3:F$35,2,TRUE)</f>
        <v>61.2</v>
      </c>
      <c r="CR1558" s="79" t="str">
        <f t="shared" si="22"/>
        <v>Moderate</v>
      </c>
      <c r="CS1558" s="37">
        <f>VLOOKUP(CE1558,'PROMIS 57 T-Score Conversions'!U$3:V$35,2,TRUE)</f>
        <v>60.4</v>
      </c>
      <c r="CT1558" s="79" t="str">
        <f t="shared" si="42"/>
        <v>Moderate</v>
      </c>
      <c r="CU1558" s="37">
        <f>VLOOKUP(CF1558,'PROMIS 57 T-Score Conversions'!Y$3:Z$35,2,TRUE)</f>
        <v>45.5</v>
      </c>
      <c r="CV1558" s="79" t="str">
        <f t="shared" si="24"/>
        <v>Normal</v>
      </c>
      <c r="CW1558" s="37">
        <f>vlookup(CG1558,'PROMIS 57 T-Score Conversions'!M$3:N$35,2,TRUE)</f>
        <v>37.7</v>
      </c>
      <c r="CX1558" s="79" t="str">
        <f t="shared" si="25"/>
        <v>Moderate</v>
      </c>
      <c r="CY1558" s="37">
        <f>VLOOKup(CH1558,'PROMIS 57 T-Score Conversions'!I$3:J$35,2,TRUE)</f>
        <v>62.8</v>
      </c>
      <c r="CZ1558" s="79" t="str">
        <f t="shared" si="26"/>
        <v>Moderate</v>
      </c>
      <c r="DA1558" s="37">
        <f>VLOOKUP(CJ1558,'PROMIS 57 T-Score Conversions'!AC$3:AD$35,2,TRUE)</f>
        <v>41.9</v>
      </c>
      <c r="DB1558" s="78" t="str">
        <f t="shared" si="30"/>
        <v>Mild</v>
      </c>
      <c r="DC1558" s="37">
        <f>VLOOKUP(CK1558,'PROMIS 57 T-Score Conversions'!AG$3:AH$35,2,TRUE)</f>
        <v>45.27</v>
      </c>
      <c r="DD1558" s="79" t="str">
        <f t="shared" si="31"/>
        <v>Normal</v>
      </c>
    </row>
    <row r="1559">
      <c r="A1559" t="b">
        <v>0</v>
      </c>
      <c r="B1559" t="b">
        <v>0</v>
      </c>
      <c r="C1559" s="20">
        <v>44417.60681777778</v>
      </c>
      <c r="D1559" s="1" t="s">
        <v>776</v>
      </c>
      <c r="E1559" s="1">
        <v>2699.0</v>
      </c>
      <c r="F1559" s="1">
        <v>5.0</v>
      </c>
      <c r="G1559" s="1">
        <v>5.0</v>
      </c>
      <c r="H1559" s="1">
        <v>5.0</v>
      </c>
      <c r="I1559" s="1">
        <v>5.0</v>
      </c>
      <c r="J1559" s="1">
        <v>5.0</v>
      </c>
      <c r="K1559" s="1">
        <v>5.0</v>
      </c>
      <c r="L1559" s="1">
        <v>5.0</v>
      </c>
      <c r="M1559" s="1">
        <v>5.0</v>
      </c>
      <c r="N1559" s="1">
        <v>4.0</v>
      </c>
      <c r="O1559" s="1">
        <v>2.0</v>
      </c>
      <c r="P1559" s="1">
        <v>3.0</v>
      </c>
      <c r="Q1559" s="1">
        <v>5.0</v>
      </c>
      <c r="R1559" s="1">
        <v>5.0</v>
      </c>
      <c r="S1559" s="1">
        <v>2.0</v>
      </c>
      <c r="T1559" s="1">
        <v>5.0</v>
      </c>
      <c r="U1559" s="1">
        <v>5.0</v>
      </c>
      <c r="V1559" s="1">
        <v>1.0</v>
      </c>
      <c r="W1559" s="1">
        <v>2.0</v>
      </c>
      <c r="X1559" s="1">
        <v>3.0</v>
      </c>
      <c r="Y1559" s="1">
        <v>2.0</v>
      </c>
      <c r="Z1559" s="1">
        <v>1.0</v>
      </c>
      <c r="AA1559" s="1">
        <v>3.0</v>
      </c>
      <c r="AB1559" s="1">
        <v>2.0</v>
      </c>
      <c r="AC1559" s="1">
        <v>2.0</v>
      </c>
      <c r="AD1559" s="1">
        <v>2.0</v>
      </c>
      <c r="AE1559" s="1">
        <v>2.0</v>
      </c>
      <c r="AF1559" s="1">
        <v>2.0</v>
      </c>
      <c r="AG1559" s="1">
        <v>2.0</v>
      </c>
      <c r="AH1559" s="1">
        <v>2.0</v>
      </c>
      <c r="AI1559" s="1">
        <v>2.0</v>
      </c>
      <c r="AJ1559" s="1">
        <v>2.0</v>
      </c>
      <c r="AK1559" s="1">
        <v>1.0</v>
      </c>
      <c r="AL1559" s="1">
        <v>2.0</v>
      </c>
      <c r="AM1559" s="1">
        <v>3.0</v>
      </c>
      <c r="AN1559" s="1">
        <v>2.0</v>
      </c>
      <c r="AO1559" s="1">
        <v>1.0</v>
      </c>
      <c r="AP1559" s="1">
        <v>1.0</v>
      </c>
      <c r="AQ1559" s="1">
        <v>1.0</v>
      </c>
      <c r="AR1559" s="1">
        <v>1.0</v>
      </c>
      <c r="AS1559" s="1">
        <v>1.0</v>
      </c>
      <c r="AT1559" s="1">
        <v>4.0</v>
      </c>
      <c r="AU1559" s="1">
        <v>4.0</v>
      </c>
      <c r="AV1559" s="1">
        <v>4.0</v>
      </c>
      <c r="AW1559" s="1">
        <v>4.0</v>
      </c>
      <c r="AX1559" s="1">
        <v>4.0</v>
      </c>
      <c r="AY1559" s="1">
        <v>4.0</v>
      </c>
      <c r="AZ1559" s="1">
        <v>4.0</v>
      </c>
      <c r="BA1559" s="1">
        <v>4.0</v>
      </c>
      <c r="BB1559" s="1">
        <v>2.0</v>
      </c>
      <c r="BC1559" s="1">
        <v>2.0</v>
      </c>
      <c r="BD1559" s="1">
        <v>2.0</v>
      </c>
      <c r="BE1559" s="1">
        <v>2.0</v>
      </c>
      <c r="BF1559" s="1">
        <v>2.0</v>
      </c>
      <c r="BG1559" s="1">
        <v>2.0</v>
      </c>
      <c r="BH1559" s="1">
        <v>2.0</v>
      </c>
      <c r="BI1559" s="1">
        <v>2.0</v>
      </c>
      <c r="BJ1559" s="1">
        <v>4.0</v>
      </c>
      <c r="BK1559" s="1">
        <v>4.0</v>
      </c>
      <c r="BL1559" s="1">
        <v>4.0</v>
      </c>
      <c r="BM1559" s="1">
        <v>4.0</v>
      </c>
      <c r="BN1559" s="1">
        <v>4.0</v>
      </c>
      <c r="BO1559" s="1">
        <v>3.0</v>
      </c>
      <c r="BP1559" s="1">
        <v>3.0</v>
      </c>
      <c r="BQ1559" s="1">
        <v>4.0</v>
      </c>
      <c r="BR1559" s="1">
        <v>4.0</v>
      </c>
      <c r="BS1559" s="1">
        <v>2.0</v>
      </c>
      <c r="BT1559" s="1">
        <v>3.0</v>
      </c>
      <c r="BU1559" s="1">
        <v>2.0</v>
      </c>
      <c r="BV1559" s="1">
        <v>3.0</v>
      </c>
      <c r="BW1559" s="1">
        <v>2.0</v>
      </c>
      <c r="BX1559" s="1">
        <v>2.0</v>
      </c>
      <c r="BY1559" s="1">
        <v>2.0</v>
      </c>
      <c r="BZ1559" s="1">
        <v>3.0</v>
      </c>
      <c r="CA1559" s="76">
        <f t="shared" si="32"/>
        <v>215</v>
      </c>
      <c r="CB1559" s="77">
        <f t="shared" si="45"/>
        <v>40</v>
      </c>
      <c r="CC1559" s="77">
        <f t="shared" si="34"/>
        <v>31</v>
      </c>
      <c r="CD1559" s="77">
        <f t="shared" si="46"/>
        <v>28</v>
      </c>
      <c r="CE1559" s="77">
        <f t="shared" si="36"/>
        <v>15</v>
      </c>
      <c r="CF1559" s="77">
        <f t="shared" si="37"/>
        <v>12</v>
      </c>
      <c r="CG1559" s="77">
        <f t="shared" si="38"/>
        <v>32</v>
      </c>
      <c r="CH1559" s="77">
        <f t="shared" si="39"/>
        <v>16</v>
      </c>
      <c r="CI1559" s="77">
        <f t="shared" si="40"/>
        <v>0.4</v>
      </c>
      <c r="CJ1559">
        <f t="shared" si="10"/>
        <v>30</v>
      </c>
      <c r="CK1559" s="77">
        <f t="shared" si="43"/>
        <v>28</v>
      </c>
      <c r="CL1559" s="73"/>
      <c r="CM1559" s="37">
        <f>VLOOKUP(CB1559,'PROMIS 57 T-Score Conversions'!Q$3:R$35,2,TRUE)</f>
        <v>60.1</v>
      </c>
      <c r="CN1559" s="78" t="str">
        <f t="shared" si="20"/>
        <v>Normal</v>
      </c>
      <c r="CO1559" s="37">
        <f>VLOOKUP(CC1559,'PROMIS 57 T-Score Conversions'!A$3:B$35,2,TRUE)</f>
        <v>69.8</v>
      </c>
      <c r="CP1559" s="79" t="str">
        <f t="shared" si="44"/>
        <v>Moderate</v>
      </c>
      <c r="CQ1559" s="37">
        <f>VLOOKUP(CD1559,'PROMIS 57 T-Score Conversions'!E$3:F$35,2,TRUE)</f>
        <v>65.8</v>
      </c>
      <c r="CR1559" s="79" t="str">
        <f t="shared" si="22"/>
        <v>Moderate</v>
      </c>
      <c r="CS1559" s="37">
        <f>VLOOKUP(CE1559,'PROMIS 57 T-Score Conversions'!U$3:V$35,2,TRUE)</f>
        <v>48.1</v>
      </c>
      <c r="CT1559" s="79" t="str">
        <f t="shared" si="42"/>
        <v>Normal</v>
      </c>
      <c r="CU1559" s="37">
        <f>VLOOKUP(CF1559,'PROMIS 57 T-Score Conversions'!Y$3:Z$35,2,TRUE)</f>
        <v>39.8</v>
      </c>
      <c r="CV1559" s="79" t="str">
        <f t="shared" si="24"/>
        <v>Normal</v>
      </c>
      <c r="CW1559" s="37">
        <f>vlookup(CG1559,'PROMIS 57 T-Score Conversions'!M$3:N$35,2,TRUE)</f>
        <v>51.7</v>
      </c>
      <c r="CX1559" s="79" t="str">
        <f t="shared" si="25"/>
        <v>Normal</v>
      </c>
      <c r="CY1559" s="37">
        <f>VLOOKup(CH1559,'PROMIS 57 T-Score Conversions'!I$3:J$35,2,TRUE)</f>
        <v>55.8</v>
      </c>
      <c r="CZ1559" s="79" t="str">
        <f t="shared" si="26"/>
        <v>Mild</v>
      </c>
      <c r="DA1559" s="37">
        <f>VLOOKUP(CJ1559,'PROMIS 57 T-Score Conversions'!AC$3:AD$35,2,TRUE)</f>
        <v>45.31</v>
      </c>
      <c r="DB1559" s="78" t="str">
        <f t="shared" si="30"/>
        <v>Normal</v>
      </c>
      <c r="DC1559" s="37">
        <f>VLOOKUP(CK1559,'PROMIS 57 T-Score Conversions'!AG$3:AH$35,2,TRUE)</f>
        <v>47.18</v>
      </c>
      <c r="DD1559" s="79" t="str">
        <f t="shared" si="31"/>
        <v>Normal</v>
      </c>
    </row>
    <row r="1560">
      <c r="A1560" t="b">
        <v>0</v>
      </c>
      <c r="B1560" t="b">
        <v>0</v>
      </c>
      <c r="C1560" s="20">
        <v>44417.64786744213</v>
      </c>
      <c r="D1560" s="1" t="s">
        <v>777</v>
      </c>
      <c r="E1560" s="1">
        <v>2685.0</v>
      </c>
      <c r="F1560" s="1">
        <v>3.0</v>
      </c>
      <c r="G1560" s="1">
        <v>5.0</v>
      </c>
      <c r="H1560" s="1">
        <v>5.0</v>
      </c>
      <c r="I1560" s="1">
        <v>3.0</v>
      </c>
      <c r="J1560" s="1">
        <v>3.0</v>
      </c>
      <c r="K1560" s="1">
        <v>5.0</v>
      </c>
      <c r="L1560" s="1">
        <v>5.0</v>
      </c>
      <c r="M1560" s="1">
        <v>3.0</v>
      </c>
      <c r="N1560" s="1">
        <v>3.0</v>
      </c>
      <c r="O1560" s="1">
        <v>2.0</v>
      </c>
      <c r="P1560" s="1">
        <v>2.0</v>
      </c>
      <c r="Q1560" s="1">
        <v>2.0</v>
      </c>
      <c r="R1560" s="1">
        <v>2.0</v>
      </c>
      <c r="S1560" s="1">
        <v>1.0</v>
      </c>
      <c r="T1560" s="1">
        <v>2.0</v>
      </c>
      <c r="U1560" s="1">
        <v>2.0</v>
      </c>
      <c r="V1560" s="1">
        <v>4.0</v>
      </c>
      <c r="W1560" s="1">
        <v>4.0</v>
      </c>
      <c r="X1560" s="1">
        <v>5.0</v>
      </c>
      <c r="Y1560" s="1">
        <v>5.0</v>
      </c>
      <c r="Z1560" s="1">
        <v>4.0</v>
      </c>
      <c r="AA1560" s="1">
        <v>4.0</v>
      </c>
      <c r="AB1560" s="1">
        <v>5.0</v>
      </c>
      <c r="AC1560" s="1">
        <v>4.0</v>
      </c>
      <c r="AD1560" s="1">
        <v>3.0</v>
      </c>
      <c r="AE1560" s="1">
        <v>1.0</v>
      </c>
      <c r="AF1560" s="1">
        <v>5.0</v>
      </c>
      <c r="AG1560" s="1">
        <v>3.0</v>
      </c>
      <c r="AH1560" s="1">
        <v>3.0</v>
      </c>
      <c r="AI1560" s="1">
        <v>3.0</v>
      </c>
      <c r="AJ1560" s="1">
        <v>4.0</v>
      </c>
      <c r="AK1560" s="1">
        <v>1.0</v>
      </c>
      <c r="AL1560" s="1">
        <v>4.0</v>
      </c>
      <c r="AM1560" s="1">
        <v>3.0</v>
      </c>
      <c r="AN1560" s="1">
        <v>4.0</v>
      </c>
      <c r="AO1560" s="1">
        <v>4.0</v>
      </c>
      <c r="AP1560" s="1">
        <v>4.0</v>
      </c>
      <c r="AQ1560" s="1">
        <v>5.0</v>
      </c>
      <c r="AR1560" s="1">
        <v>3.0</v>
      </c>
      <c r="AS1560" s="1">
        <v>4.0</v>
      </c>
      <c r="AT1560" s="1">
        <v>2.0</v>
      </c>
      <c r="AU1560" s="1">
        <v>1.0</v>
      </c>
      <c r="AV1560" s="1">
        <v>2.0</v>
      </c>
      <c r="AW1560" s="1">
        <v>3.0</v>
      </c>
      <c r="AX1560" s="1">
        <v>1.0</v>
      </c>
      <c r="AY1560" s="1">
        <v>1.0</v>
      </c>
      <c r="AZ1560" s="1">
        <v>1.0</v>
      </c>
      <c r="BA1560" s="1">
        <v>1.0</v>
      </c>
      <c r="BB1560" s="1">
        <v>4.0</v>
      </c>
      <c r="BC1560" s="1">
        <v>3.0</v>
      </c>
      <c r="BD1560" s="1">
        <v>1.0</v>
      </c>
      <c r="BE1560" s="1">
        <v>1.0</v>
      </c>
      <c r="BF1560" s="1">
        <v>4.0</v>
      </c>
      <c r="BG1560" s="1">
        <v>3.0</v>
      </c>
      <c r="BH1560" s="1">
        <v>4.0</v>
      </c>
      <c r="BI1560" s="1">
        <v>3.0</v>
      </c>
      <c r="BJ1560" s="1">
        <v>6.0</v>
      </c>
      <c r="BK1560" s="1">
        <v>2.0</v>
      </c>
      <c r="BL1560" s="1">
        <v>1.0</v>
      </c>
      <c r="BM1560" s="1">
        <v>1.0</v>
      </c>
      <c r="BN1560" s="1">
        <v>1.0</v>
      </c>
      <c r="BO1560" s="1">
        <v>2.0</v>
      </c>
      <c r="BP1560" s="1">
        <v>1.0</v>
      </c>
      <c r="BQ1560" s="1">
        <v>1.0</v>
      </c>
      <c r="BR1560" s="1">
        <v>1.0</v>
      </c>
      <c r="BS1560" s="1">
        <v>4.0</v>
      </c>
      <c r="BT1560" s="1">
        <v>5.0</v>
      </c>
      <c r="BU1560" s="1">
        <v>5.0</v>
      </c>
      <c r="BV1560" s="1">
        <v>5.0</v>
      </c>
      <c r="BW1560" s="1">
        <v>5.0</v>
      </c>
      <c r="BX1560" s="1">
        <v>3.0</v>
      </c>
      <c r="BY1560" s="1">
        <v>3.0</v>
      </c>
      <c r="BZ1560" s="1">
        <v>5.0</v>
      </c>
      <c r="CA1560" s="76">
        <f t="shared" si="32"/>
        <v>223</v>
      </c>
      <c r="CB1560" s="77">
        <f t="shared" si="45"/>
        <v>32</v>
      </c>
      <c r="CC1560" s="77">
        <f t="shared" si="34"/>
        <v>16</v>
      </c>
      <c r="CD1560" s="77">
        <f t="shared" si="46"/>
        <v>17</v>
      </c>
      <c r="CE1560" s="77">
        <f t="shared" si="36"/>
        <v>23</v>
      </c>
      <c r="CF1560" s="77">
        <f t="shared" si="37"/>
        <v>31</v>
      </c>
      <c r="CG1560" s="77">
        <f t="shared" si="38"/>
        <v>12</v>
      </c>
      <c r="CH1560" s="77">
        <f t="shared" si="39"/>
        <v>23</v>
      </c>
      <c r="CI1560" s="77">
        <f t="shared" si="40"/>
        <v>0.6</v>
      </c>
      <c r="CJ1560">
        <f t="shared" si="10"/>
        <v>10</v>
      </c>
      <c r="CK1560" s="77">
        <f t="shared" si="43"/>
        <v>12</v>
      </c>
      <c r="CL1560" s="73"/>
      <c r="CM1560" s="37">
        <f>VLOOKUP(CB1560,'PROMIS 57 T-Score Conversions'!Q$3:R$35,2,TRUE)</f>
        <v>43.9</v>
      </c>
      <c r="CN1560" s="78" t="str">
        <f t="shared" si="20"/>
        <v>Mild</v>
      </c>
      <c r="CO1560" s="37">
        <f>VLOOKUP(CC1560,'PROMIS 57 T-Score Conversions'!A$3:B$35,2,TRUE)</f>
        <v>54.3</v>
      </c>
      <c r="CP1560" s="79" t="str">
        <f t="shared" si="44"/>
        <v>Normal</v>
      </c>
      <c r="CQ1560" s="37">
        <f>VLOOKUP(CD1560,'PROMIS 57 T-Score Conversions'!E$3:F$35,2,TRUE)</f>
        <v>55.9</v>
      </c>
      <c r="CR1560" s="79" t="str">
        <f t="shared" si="22"/>
        <v>Mild</v>
      </c>
      <c r="CS1560" s="37">
        <f>VLOOKUP(CE1560,'PROMIS 57 T-Score Conversions'!U$3:V$35,2,TRUE)</f>
        <v>56.6</v>
      </c>
      <c r="CT1560" s="79" t="str">
        <f t="shared" si="42"/>
        <v>Mild</v>
      </c>
      <c r="CU1560" s="37">
        <f>VLOOKUP(CF1560,'PROMIS 57 T-Score Conversions'!Y$3:Z$35,2,TRUE)</f>
        <v>61.5</v>
      </c>
      <c r="CV1560" s="79" t="str">
        <f t="shared" si="24"/>
        <v>Moderate</v>
      </c>
      <c r="CW1560" s="37">
        <f>vlookup(CG1560,'PROMIS 57 T-Score Conversions'!M$3:N$35,2,TRUE)</f>
        <v>33.6</v>
      </c>
      <c r="CX1560" s="79" t="str">
        <f t="shared" si="25"/>
        <v>Moderate</v>
      </c>
      <c r="CY1560" s="37">
        <f>VLOOKup(CH1560,'PROMIS 57 T-Score Conversions'!I$3:J$35,2,TRUE)</f>
        <v>60.8</v>
      </c>
      <c r="CZ1560" s="79" t="str">
        <f t="shared" si="26"/>
        <v>Moderate</v>
      </c>
      <c r="DA1560" s="37">
        <f>VLOOKUP(CJ1560,'PROMIS 57 T-Score Conversions'!AC$3:AD$35,2,TRUE)</f>
        <v>27.45</v>
      </c>
      <c r="DB1560" s="78" t="str">
        <f t="shared" si="30"/>
        <v>Severe</v>
      </c>
      <c r="DC1560" s="37">
        <f>VLOOKUP(CK1560,'PROMIS 57 T-Score Conversions'!AG$3:AH$35,2,TRUE)</f>
        <v>31.63</v>
      </c>
      <c r="DD1560" s="79" t="str">
        <f t="shared" si="31"/>
        <v>Normal</v>
      </c>
    </row>
    <row r="1561">
      <c r="A1561" t="b">
        <v>0</v>
      </c>
      <c r="B1561" t="b">
        <v>0</v>
      </c>
      <c r="C1561" s="20">
        <v>44417.69149373843</v>
      </c>
      <c r="D1561" s="1" t="s">
        <v>778</v>
      </c>
      <c r="E1561" s="1">
        <v>2675.0</v>
      </c>
      <c r="F1561" s="1">
        <v>4.0</v>
      </c>
      <c r="G1561" s="1">
        <v>3.0</v>
      </c>
      <c r="H1561" s="1">
        <v>5.0</v>
      </c>
      <c r="I1561" s="1">
        <v>5.0</v>
      </c>
      <c r="J1561" s="1">
        <v>4.0</v>
      </c>
      <c r="K1561" s="1">
        <v>4.0</v>
      </c>
      <c r="L1561" s="1">
        <v>5.0</v>
      </c>
      <c r="M1561" s="1">
        <v>4.0</v>
      </c>
      <c r="N1561" s="1">
        <v>3.0</v>
      </c>
      <c r="O1561" s="1">
        <v>4.0</v>
      </c>
      <c r="P1561" s="1">
        <v>5.0</v>
      </c>
      <c r="Q1561" s="1">
        <v>5.0</v>
      </c>
      <c r="R1561" s="1">
        <v>4.0</v>
      </c>
      <c r="S1561" s="1">
        <v>4.0</v>
      </c>
      <c r="T1561" s="1">
        <v>5.0</v>
      </c>
      <c r="U1561" s="1">
        <v>5.0</v>
      </c>
      <c r="V1561" s="1">
        <v>2.0</v>
      </c>
      <c r="W1561" s="1">
        <v>3.0</v>
      </c>
      <c r="X1561" s="1">
        <v>2.0</v>
      </c>
      <c r="Y1561" s="1">
        <v>3.0</v>
      </c>
      <c r="Z1561" s="1">
        <v>3.0</v>
      </c>
      <c r="AA1561" s="1">
        <v>2.0</v>
      </c>
      <c r="AB1561" s="1">
        <v>3.0</v>
      </c>
      <c r="AC1561" s="1">
        <v>2.0</v>
      </c>
      <c r="AD1561" s="1">
        <v>3.0</v>
      </c>
      <c r="AE1561" s="1">
        <v>3.0</v>
      </c>
      <c r="AF1561" s="1">
        <v>3.0</v>
      </c>
      <c r="AG1561" s="1">
        <v>3.0</v>
      </c>
      <c r="AH1561" s="1">
        <v>4.0</v>
      </c>
      <c r="AI1561" s="1">
        <v>3.0</v>
      </c>
      <c r="AJ1561" s="1">
        <v>3.0</v>
      </c>
      <c r="AK1561" s="1">
        <v>3.0</v>
      </c>
      <c r="AL1561" s="1">
        <v>2.0</v>
      </c>
      <c r="AM1561" s="1">
        <v>4.0</v>
      </c>
      <c r="AN1561" s="1">
        <v>3.0</v>
      </c>
      <c r="AO1561" s="1">
        <v>3.0</v>
      </c>
      <c r="AP1561" s="1">
        <v>3.0</v>
      </c>
      <c r="AQ1561" s="1">
        <v>3.0</v>
      </c>
      <c r="AR1561" s="1">
        <v>3.0</v>
      </c>
      <c r="AS1561" s="1">
        <v>3.0</v>
      </c>
      <c r="AT1561" s="1">
        <v>2.0</v>
      </c>
      <c r="AU1561" s="1">
        <v>3.0</v>
      </c>
      <c r="AV1561" s="1">
        <v>3.0</v>
      </c>
      <c r="AW1561" s="1">
        <v>3.0</v>
      </c>
      <c r="AX1561" s="1">
        <v>2.0</v>
      </c>
      <c r="AY1561" s="1">
        <v>3.0</v>
      </c>
      <c r="AZ1561" s="1">
        <v>3.0</v>
      </c>
      <c r="BA1561" s="1">
        <v>2.0</v>
      </c>
      <c r="BB1561" s="1">
        <v>2.0</v>
      </c>
      <c r="BC1561" s="1">
        <v>2.0</v>
      </c>
      <c r="BD1561" s="1">
        <v>1.0</v>
      </c>
      <c r="BE1561" s="1">
        <v>2.0</v>
      </c>
      <c r="BF1561" s="1">
        <v>2.0</v>
      </c>
      <c r="BG1561" s="1">
        <v>1.0</v>
      </c>
      <c r="BH1561" s="1">
        <v>2.0</v>
      </c>
      <c r="BI1561" s="1">
        <v>1.0</v>
      </c>
      <c r="BJ1561" s="1">
        <v>1.0</v>
      </c>
      <c r="BK1561" s="1">
        <v>1.0</v>
      </c>
      <c r="BL1561" s="1">
        <v>2.0</v>
      </c>
      <c r="BM1561" s="1">
        <v>1.0</v>
      </c>
      <c r="BN1561" s="1">
        <v>2.0</v>
      </c>
      <c r="BO1561" s="1">
        <v>3.0</v>
      </c>
      <c r="BP1561" s="1">
        <v>3.0</v>
      </c>
      <c r="BQ1561" s="1">
        <v>3.0</v>
      </c>
      <c r="BR1561" s="1">
        <v>1.0</v>
      </c>
      <c r="BS1561" s="1">
        <v>5.0</v>
      </c>
      <c r="BT1561" s="1">
        <v>5.0</v>
      </c>
      <c r="BU1561" s="1">
        <v>5.0</v>
      </c>
      <c r="BV1561" s="1">
        <v>4.0</v>
      </c>
      <c r="BW1561" s="1">
        <v>4.0</v>
      </c>
      <c r="BX1561" s="1">
        <v>4.0</v>
      </c>
      <c r="BY1561" s="1">
        <v>3.0</v>
      </c>
      <c r="BZ1561" s="1">
        <v>5.0</v>
      </c>
      <c r="CA1561" s="76">
        <f t="shared" si="32"/>
        <v>224</v>
      </c>
      <c r="CB1561" s="77">
        <f t="shared" si="45"/>
        <v>34</v>
      </c>
      <c r="CC1561" s="77">
        <f t="shared" si="34"/>
        <v>35</v>
      </c>
      <c r="CD1561" s="77">
        <f t="shared" si="46"/>
        <v>34</v>
      </c>
      <c r="CE1561" s="77">
        <f t="shared" si="36"/>
        <v>25</v>
      </c>
      <c r="CF1561" s="77">
        <f t="shared" si="37"/>
        <v>24</v>
      </c>
      <c r="CG1561" s="77">
        <f t="shared" si="38"/>
        <v>21</v>
      </c>
      <c r="CH1561" s="77">
        <f t="shared" si="39"/>
        <v>13</v>
      </c>
      <c r="CI1561" s="77">
        <f t="shared" si="40"/>
        <v>0.1</v>
      </c>
      <c r="CJ1561">
        <f t="shared" si="10"/>
        <v>16</v>
      </c>
      <c r="CK1561" s="77">
        <f t="shared" si="43"/>
        <v>20</v>
      </c>
      <c r="CL1561" s="73"/>
      <c r="CM1561" s="37">
        <f>VLOOKUP(CB1561,'PROMIS 57 T-Score Conversions'!Q$3:R$35,2,TRUE)</f>
        <v>45.7</v>
      </c>
      <c r="CN1561" s="78" t="str">
        <f t="shared" si="20"/>
        <v>Normal</v>
      </c>
      <c r="CO1561" s="37">
        <f>VLOOKUP(CC1561,'PROMIS 57 T-Score Conversions'!A$3:B$35,2,TRUE)</f>
        <v>74.1</v>
      </c>
      <c r="CP1561" s="79" t="str">
        <f t="shared" si="44"/>
        <v>Severe</v>
      </c>
      <c r="CQ1561" s="37">
        <f>VLOOKUP(CD1561,'PROMIS 57 T-Score Conversions'!E$3:F$35,2,TRUE)</f>
        <v>71.7</v>
      </c>
      <c r="CR1561" s="79" t="str">
        <f t="shared" si="22"/>
        <v>Severe</v>
      </c>
      <c r="CS1561" s="37">
        <f>VLOOKUP(CE1561,'PROMIS 57 T-Score Conversions'!U$3:V$35,2,TRUE)</f>
        <v>58.5</v>
      </c>
      <c r="CT1561" s="79" t="str">
        <f t="shared" si="42"/>
        <v>Mild</v>
      </c>
      <c r="CU1561" s="37">
        <f>VLOOKUP(CF1561,'PROMIS 57 T-Score Conversions'!Y$3:Z$35,2,TRUE)</f>
        <v>54.3</v>
      </c>
      <c r="CV1561" s="79" t="str">
        <f t="shared" si="24"/>
        <v>Normal</v>
      </c>
      <c r="CW1561" s="37">
        <f>vlookup(CG1561,'PROMIS 57 T-Score Conversions'!M$3:N$35,2,TRUE)</f>
        <v>41.1</v>
      </c>
      <c r="CX1561" s="79" t="str">
        <f t="shared" si="25"/>
        <v>Mild</v>
      </c>
      <c r="CY1561" s="37">
        <f>VLOOKup(CH1561,'PROMIS 57 T-Score Conversions'!I$3:J$35,2,TRUE)</f>
        <v>53.2</v>
      </c>
      <c r="CZ1561" s="79" t="str">
        <f t="shared" si="26"/>
        <v>Normal</v>
      </c>
      <c r="DA1561" s="37">
        <f>VLOOKUP(CJ1561,'PROMIS 57 T-Score Conversions'!AC$3:AD$35,2,TRUE)</f>
        <v>33.92</v>
      </c>
      <c r="DB1561" s="78" t="str">
        <f t="shared" si="30"/>
        <v>Moderate</v>
      </c>
      <c r="DC1561" s="37">
        <f>VLOOKUP(CK1561,'PROMIS 57 T-Score Conversions'!AG$3:AH$35,2,TRUE)</f>
        <v>39.81</v>
      </c>
      <c r="DD1561" s="79" t="str">
        <f t="shared" si="31"/>
        <v>Normal</v>
      </c>
    </row>
    <row r="1562">
      <c r="A1562" t="b">
        <v>0</v>
      </c>
      <c r="B1562" t="b">
        <v>0</v>
      </c>
      <c r="C1562" s="20">
        <v>44417.87063293981</v>
      </c>
      <c r="D1562" s="1" t="s">
        <v>715</v>
      </c>
      <c r="E1562" s="1">
        <v>2565.0</v>
      </c>
      <c r="F1562" s="1">
        <v>3.0</v>
      </c>
      <c r="G1562" s="1">
        <v>3.0</v>
      </c>
      <c r="H1562" s="1">
        <v>3.0</v>
      </c>
      <c r="I1562" s="1">
        <v>3.0</v>
      </c>
      <c r="J1562" s="1">
        <v>2.0</v>
      </c>
      <c r="K1562" s="1">
        <v>3.0</v>
      </c>
      <c r="L1562" s="1">
        <v>3.0</v>
      </c>
      <c r="M1562" s="1">
        <v>2.0</v>
      </c>
      <c r="N1562" s="1">
        <v>3.0</v>
      </c>
      <c r="O1562" s="1">
        <v>3.0</v>
      </c>
      <c r="P1562" s="1">
        <v>3.0</v>
      </c>
      <c r="Q1562" s="1">
        <v>4.0</v>
      </c>
      <c r="R1562" s="1">
        <v>4.0</v>
      </c>
      <c r="S1562" s="1">
        <v>4.0</v>
      </c>
      <c r="T1562" s="1">
        <v>4.0</v>
      </c>
      <c r="U1562" s="1">
        <v>4.0</v>
      </c>
      <c r="V1562" s="1">
        <v>3.0</v>
      </c>
      <c r="W1562" s="1">
        <v>3.0</v>
      </c>
      <c r="X1562" s="1">
        <v>4.0</v>
      </c>
      <c r="Y1562" s="1">
        <v>3.0</v>
      </c>
      <c r="Z1562" s="1">
        <v>3.0</v>
      </c>
      <c r="AA1562" s="1">
        <v>4.0</v>
      </c>
      <c r="AB1562" s="1">
        <v>3.0</v>
      </c>
      <c r="AC1562" s="1">
        <v>3.0</v>
      </c>
      <c r="AD1562" s="1">
        <v>4.0</v>
      </c>
      <c r="AE1562" s="1">
        <v>4.0</v>
      </c>
      <c r="AF1562" s="1">
        <v>3.0</v>
      </c>
      <c r="AG1562" s="1">
        <v>3.0</v>
      </c>
      <c r="AH1562" s="1">
        <v>4.0</v>
      </c>
      <c r="AI1562" s="1">
        <v>3.0</v>
      </c>
      <c r="AJ1562" s="1">
        <v>3.0</v>
      </c>
      <c r="AK1562" s="1">
        <v>3.0</v>
      </c>
      <c r="AL1562" s="1">
        <v>4.0</v>
      </c>
      <c r="AM1562" s="1">
        <v>4.0</v>
      </c>
      <c r="AN1562" s="1">
        <v>4.0</v>
      </c>
      <c r="AO1562" s="1">
        <v>5.0</v>
      </c>
      <c r="AP1562" s="1">
        <v>4.0</v>
      </c>
      <c r="AQ1562" s="1">
        <v>5.0</v>
      </c>
      <c r="AR1562" s="1">
        <v>4.0</v>
      </c>
      <c r="AS1562" s="1">
        <v>3.0</v>
      </c>
      <c r="AT1562" s="1">
        <v>3.0</v>
      </c>
      <c r="AU1562" s="1">
        <v>2.0</v>
      </c>
      <c r="AV1562" s="1">
        <v>3.0</v>
      </c>
      <c r="AW1562" s="1">
        <v>2.0</v>
      </c>
      <c r="AX1562" s="1">
        <v>1.0</v>
      </c>
      <c r="AY1562" s="1">
        <v>2.0</v>
      </c>
      <c r="AZ1562" s="1">
        <v>2.0</v>
      </c>
      <c r="BA1562" s="1">
        <v>2.0</v>
      </c>
      <c r="BB1562" s="1">
        <v>3.0</v>
      </c>
      <c r="BC1562" s="1">
        <v>3.0</v>
      </c>
      <c r="BD1562" s="1">
        <v>3.0</v>
      </c>
      <c r="BE1562" s="1">
        <v>4.0</v>
      </c>
      <c r="BF1562" s="1">
        <v>4.0</v>
      </c>
      <c r="BG1562" s="1">
        <v>4.0</v>
      </c>
      <c r="BH1562" s="1">
        <v>3.0</v>
      </c>
      <c r="BI1562" s="1">
        <v>4.0</v>
      </c>
      <c r="BJ1562" s="1">
        <v>6.0</v>
      </c>
      <c r="BK1562" s="1">
        <v>3.0</v>
      </c>
      <c r="BL1562" s="1">
        <v>3.0</v>
      </c>
      <c r="BM1562" s="1">
        <v>2.0</v>
      </c>
      <c r="BN1562" s="1">
        <v>2.0</v>
      </c>
      <c r="BO1562" s="1">
        <v>3.0</v>
      </c>
      <c r="BP1562" s="1">
        <v>3.0</v>
      </c>
      <c r="BQ1562" s="1">
        <v>3.0</v>
      </c>
      <c r="BR1562" s="1">
        <v>3.0</v>
      </c>
      <c r="BS1562" s="1">
        <v>4.0</v>
      </c>
      <c r="BT1562" s="1">
        <v>4.0</v>
      </c>
      <c r="BU1562" s="1">
        <v>3.0</v>
      </c>
      <c r="BV1562" s="1">
        <v>4.0</v>
      </c>
      <c r="BW1562" s="1">
        <v>3.0</v>
      </c>
      <c r="BX1562" s="1">
        <v>3.0</v>
      </c>
      <c r="BY1562" s="1">
        <v>3.0</v>
      </c>
      <c r="BZ1562" s="1">
        <v>4.0</v>
      </c>
      <c r="CA1562" s="76">
        <f t="shared" si="32"/>
        <v>238</v>
      </c>
      <c r="CB1562" s="77">
        <f t="shared" si="45"/>
        <v>22</v>
      </c>
      <c r="CC1562" s="77">
        <f t="shared" si="34"/>
        <v>29</v>
      </c>
      <c r="CD1562" s="77">
        <f t="shared" si="46"/>
        <v>29</v>
      </c>
      <c r="CE1562" s="77">
        <f t="shared" si="36"/>
        <v>27</v>
      </c>
      <c r="CF1562" s="77">
        <f t="shared" si="37"/>
        <v>33</v>
      </c>
      <c r="CG1562" s="77">
        <f t="shared" si="38"/>
        <v>17</v>
      </c>
      <c r="CH1562" s="77">
        <f t="shared" si="39"/>
        <v>28</v>
      </c>
      <c r="CI1562" s="77">
        <f t="shared" si="40"/>
        <v>0.6</v>
      </c>
      <c r="CJ1562">
        <f t="shared" si="10"/>
        <v>22</v>
      </c>
      <c r="CK1562" s="77">
        <f t="shared" si="43"/>
        <v>23</v>
      </c>
      <c r="CL1562" s="73"/>
      <c r="CM1562" s="37">
        <f>VLOOKUP(CB1562,'PROMIS 57 T-Score Conversions'!Q$3:R$35,2,TRUE)</f>
        <v>36.7</v>
      </c>
      <c r="CN1562" s="78" t="str">
        <f t="shared" si="20"/>
        <v>Moderate</v>
      </c>
      <c r="CO1562" s="37">
        <f>VLOOKUP(CC1562,'PROMIS 57 T-Score Conversions'!A$3:B$35,2,TRUE)</f>
        <v>67.7</v>
      </c>
      <c r="CP1562" s="79" t="str">
        <f t="shared" si="44"/>
        <v>Moderate</v>
      </c>
      <c r="CQ1562" s="37">
        <f>VLOOKUP(CD1562,'PROMIS 57 T-Score Conversions'!E$3:F$35,2,TRUE)</f>
        <v>66.8</v>
      </c>
      <c r="CR1562" s="79" t="str">
        <f t="shared" si="22"/>
        <v>Moderate</v>
      </c>
      <c r="CS1562" s="37">
        <f>VLOOKUP(CE1562,'PROMIS 57 T-Score Conversions'!U$3:V$35,2,TRUE)</f>
        <v>60.4</v>
      </c>
      <c r="CT1562" s="79" t="str">
        <f t="shared" si="42"/>
        <v>Moderate</v>
      </c>
      <c r="CU1562" s="37">
        <f>VLOOKUP(CF1562,'PROMIS 57 T-Score Conversions'!Y$3:Z$35,2,TRUE)</f>
        <v>63.7</v>
      </c>
      <c r="CV1562" s="79" t="str">
        <f t="shared" si="24"/>
        <v>Moderate</v>
      </c>
      <c r="CW1562" s="37">
        <f>vlookup(CG1562,'PROMIS 57 T-Score Conversions'!M$3:N$35,2,TRUE)</f>
        <v>37.7</v>
      </c>
      <c r="CX1562" s="79" t="str">
        <f t="shared" si="25"/>
        <v>Moderate</v>
      </c>
      <c r="CY1562" s="37">
        <f>VLOOKup(CH1562,'PROMIS 57 T-Score Conversions'!I$3:J$35,2,TRUE)</f>
        <v>64.1</v>
      </c>
      <c r="CZ1562" s="79" t="str">
        <f t="shared" si="26"/>
        <v>Moderate</v>
      </c>
      <c r="DA1562" s="37">
        <f>VLOOKUP(CJ1562,'PROMIS 57 T-Score Conversions'!AC$3:AD$35,2,TRUE)</f>
        <v>38.71</v>
      </c>
      <c r="DB1562" s="78" t="str">
        <f t="shared" si="30"/>
        <v>Moderate</v>
      </c>
      <c r="DC1562" s="37">
        <f>VLOOKUP(CK1562,'PROMIS 57 T-Score Conversions'!AG$3:AH$35,2,TRUE)</f>
        <v>42.51</v>
      </c>
      <c r="DD1562" s="79" t="str">
        <f t="shared" si="31"/>
        <v>Normal</v>
      </c>
    </row>
    <row r="1563">
      <c r="A1563" t="b">
        <v>0</v>
      </c>
      <c r="B1563" t="b">
        <v>0</v>
      </c>
      <c r="C1563" s="20">
        <v>44418.42280568287</v>
      </c>
      <c r="D1563" s="1" t="s">
        <v>779</v>
      </c>
      <c r="E1563" s="1">
        <v>2669.0</v>
      </c>
      <c r="F1563" s="1">
        <v>4.0</v>
      </c>
      <c r="G1563" s="1">
        <v>5.0</v>
      </c>
      <c r="H1563" s="1">
        <v>5.0</v>
      </c>
      <c r="I1563" s="1">
        <v>4.0</v>
      </c>
      <c r="J1563" s="1">
        <v>2.0</v>
      </c>
      <c r="K1563" s="1">
        <v>5.0</v>
      </c>
      <c r="L1563" s="1">
        <v>5.0</v>
      </c>
      <c r="M1563" s="1">
        <v>5.0</v>
      </c>
      <c r="N1563" s="1">
        <v>2.0</v>
      </c>
      <c r="O1563" s="1">
        <v>2.0</v>
      </c>
      <c r="P1563" s="1">
        <v>3.0</v>
      </c>
      <c r="Q1563" s="1">
        <v>3.0</v>
      </c>
      <c r="R1563" s="1">
        <v>3.0</v>
      </c>
      <c r="S1563" s="1">
        <v>3.0</v>
      </c>
      <c r="T1563" s="1">
        <v>2.0</v>
      </c>
      <c r="U1563" s="1">
        <v>4.0</v>
      </c>
      <c r="V1563" s="1">
        <v>3.0</v>
      </c>
      <c r="W1563" s="1">
        <v>2.0</v>
      </c>
      <c r="X1563" s="1">
        <v>2.0</v>
      </c>
      <c r="Y1563" s="1">
        <v>1.0</v>
      </c>
      <c r="Z1563" s="1">
        <v>3.0</v>
      </c>
      <c r="AA1563" s="1">
        <v>1.0</v>
      </c>
      <c r="AB1563" s="1">
        <v>2.0</v>
      </c>
      <c r="AC1563" s="1">
        <v>2.0</v>
      </c>
      <c r="AD1563" s="1">
        <v>3.0</v>
      </c>
      <c r="AE1563" s="1">
        <v>4.0</v>
      </c>
      <c r="AF1563" s="1">
        <v>3.0</v>
      </c>
      <c r="AG1563" s="1">
        <v>3.0</v>
      </c>
      <c r="AH1563" s="1">
        <v>4.0</v>
      </c>
      <c r="AI1563" s="1">
        <v>5.0</v>
      </c>
      <c r="AJ1563" s="1">
        <v>5.0</v>
      </c>
      <c r="AK1563" s="1">
        <v>5.0</v>
      </c>
      <c r="AL1563" s="1">
        <v>2.0</v>
      </c>
      <c r="AM1563" s="1">
        <v>3.0</v>
      </c>
      <c r="AN1563" s="1">
        <v>2.0</v>
      </c>
      <c r="AO1563" s="1">
        <v>3.0</v>
      </c>
      <c r="AP1563" s="1">
        <v>1.0</v>
      </c>
      <c r="AQ1563" s="1">
        <v>2.0</v>
      </c>
      <c r="AR1563" s="1">
        <v>2.0</v>
      </c>
      <c r="AS1563" s="1">
        <v>3.0</v>
      </c>
      <c r="AT1563" s="1">
        <v>2.0</v>
      </c>
      <c r="AU1563" s="1">
        <v>3.0</v>
      </c>
      <c r="AV1563" s="1">
        <v>3.0</v>
      </c>
      <c r="AW1563" s="1">
        <v>2.0</v>
      </c>
      <c r="AX1563" s="1">
        <v>3.0</v>
      </c>
      <c r="AY1563" s="1">
        <v>3.0</v>
      </c>
      <c r="AZ1563" s="1">
        <v>3.0</v>
      </c>
      <c r="BA1563" s="1">
        <v>2.0</v>
      </c>
      <c r="BB1563" s="1">
        <v>2.0</v>
      </c>
      <c r="BC1563" s="1">
        <v>2.0</v>
      </c>
      <c r="BD1563" s="1">
        <v>4.0</v>
      </c>
      <c r="BE1563" s="1">
        <v>2.0</v>
      </c>
      <c r="BF1563" s="1">
        <v>3.0</v>
      </c>
      <c r="BG1563" s="1">
        <v>3.0</v>
      </c>
      <c r="BH1563" s="1">
        <v>3.0</v>
      </c>
      <c r="BI1563" s="1">
        <v>3.0</v>
      </c>
      <c r="BJ1563" s="1">
        <v>3.0</v>
      </c>
      <c r="BK1563" s="1">
        <v>3.0</v>
      </c>
      <c r="BL1563" s="1">
        <v>3.0</v>
      </c>
      <c r="BM1563" s="1">
        <v>2.0</v>
      </c>
      <c r="BN1563" s="1">
        <v>3.0</v>
      </c>
      <c r="BO1563" s="1">
        <v>2.0</v>
      </c>
      <c r="BP1563" s="1">
        <v>2.0</v>
      </c>
      <c r="BQ1563" s="1">
        <v>2.0</v>
      </c>
      <c r="BR1563" s="1">
        <v>3.0</v>
      </c>
      <c r="BS1563" s="1">
        <v>3.0</v>
      </c>
      <c r="BT1563" s="1">
        <v>4.0</v>
      </c>
      <c r="BU1563" s="1">
        <v>3.0</v>
      </c>
      <c r="BV1563" s="1">
        <v>3.0</v>
      </c>
      <c r="BW1563" s="1">
        <v>4.0</v>
      </c>
      <c r="BX1563" s="1">
        <v>4.0</v>
      </c>
      <c r="BY1563" s="1">
        <v>3.0</v>
      </c>
      <c r="BZ1563" s="1">
        <v>4.0</v>
      </c>
      <c r="CA1563" s="76">
        <f t="shared" si="32"/>
        <v>217</v>
      </c>
      <c r="CB1563" s="77">
        <f t="shared" si="45"/>
        <v>35</v>
      </c>
      <c r="CC1563" s="77">
        <f t="shared" si="34"/>
        <v>22</v>
      </c>
      <c r="CD1563" s="77">
        <f t="shared" si="46"/>
        <v>23</v>
      </c>
      <c r="CE1563" s="77">
        <f t="shared" si="36"/>
        <v>32</v>
      </c>
      <c r="CF1563" s="77">
        <f t="shared" si="37"/>
        <v>18</v>
      </c>
      <c r="CG1563" s="77">
        <f t="shared" si="38"/>
        <v>21</v>
      </c>
      <c r="CH1563" s="77">
        <f t="shared" si="39"/>
        <v>22</v>
      </c>
      <c r="CI1563" s="77">
        <f t="shared" si="40"/>
        <v>0.3</v>
      </c>
      <c r="CJ1563">
        <f t="shared" si="10"/>
        <v>20</v>
      </c>
      <c r="CK1563" s="77">
        <f t="shared" si="43"/>
        <v>20</v>
      </c>
      <c r="CL1563" s="73"/>
      <c r="CM1563" s="37">
        <f>VLOOKUP(CB1563,'PROMIS 57 T-Score Conversions'!Q$3:R$35,2,TRUE)</f>
        <v>46.7</v>
      </c>
      <c r="CN1563" s="78" t="str">
        <f t="shared" si="20"/>
        <v>Normal</v>
      </c>
      <c r="CO1563" s="37">
        <f>VLOOKUP(CC1563,'PROMIS 57 T-Score Conversions'!A$3:B$35,2,TRUE)</f>
        <v>60.4</v>
      </c>
      <c r="CP1563" s="79" t="str">
        <f t="shared" si="44"/>
        <v>Moderate</v>
      </c>
      <c r="CQ1563" s="37">
        <f>VLOOKUP(CD1563,'PROMIS 57 T-Score Conversions'!E$3:F$35,2,TRUE)</f>
        <v>61.2</v>
      </c>
      <c r="CR1563" s="79" t="str">
        <f t="shared" si="22"/>
        <v>Moderate</v>
      </c>
      <c r="CS1563" s="37">
        <f>VLOOKUP(CE1563,'PROMIS 57 T-Score Conversions'!U$3:V$35,2,TRUE)</f>
        <v>65.3</v>
      </c>
      <c r="CT1563" s="79" t="str">
        <f t="shared" si="42"/>
        <v>Moderate</v>
      </c>
      <c r="CU1563" s="37">
        <f>VLOOKUP(CF1563,'PROMIS 57 T-Score Conversions'!Y$3:Z$35,2,TRUE)</f>
        <v>47.9</v>
      </c>
      <c r="CV1563" s="79" t="str">
        <f t="shared" si="24"/>
        <v>Normal</v>
      </c>
      <c r="CW1563" s="37">
        <f>vlookup(CG1563,'PROMIS 57 T-Score Conversions'!M$3:N$35,2,TRUE)</f>
        <v>41.1</v>
      </c>
      <c r="CX1563" s="79" t="str">
        <f t="shared" si="25"/>
        <v>Mild</v>
      </c>
      <c r="CY1563" s="37">
        <f>VLOOKup(CH1563,'PROMIS 57 T-Score Conversions'!I$3:J$35,2,TRUE)</f>
        <v>60.2</v>
      </c>
      <c r="CZ1563" s="79" t="str">
        <f t="shared" si="26"/>
        <v>Moderate</v>
      </c>
      <c r="DA1563" s="37">
        <f>VLOOKUP(CJ1563,'PROMIS 57 T-Score Conversions'!AC$3:AD$35,2,TRUE)</f>
        <v>37.15</v>
      </c>
      <c r="DB1563" s="78" t="str">
        <f t="shared" si="30"/>
        <v>Moderate</v>
      </c>
      <c r="DC1563" s="37">
        <f>VLOOKUP(CK1563,'PROMIS 57 T-Score Conversions'!AG$3:AH$35,2,TRUE)</f>
        <v>39.81</v>
      </c>
      <c r="DD1563" s="79" t="str">
        <f t="shared" si="31"/>
        <v>Normal</v>
      </c>
    </row>
    <row r="1564">
      <c r="A1564" t="b">
        <v>0</v>
      </c>
      <c r="B1564" t="b">
        <v>0</v>
      </c>
      <c r="C1564" s="20">
        <v>44418.64618565972</v>
      </c>
      <c r="D1564" s="1" t="s">
        <v>214</v>
      </c>
      <c r="E1564" s="1">
        <v>2358.0</v>
      </c>
      <c r="F1564" s="1">
        <v>4.0</v>
      </c>
      <c r="G1564" s="1">
        <v>5.0</v>
      </c>
      <c r="H1564" s="1">
        <v>5.0</v>
      </c>
      <c r="I1564" s="1">
        <v>4.0</v>
      </c>
      <c r="J1564" s="1">
        <v>1.0</v>
      </c>
      <c r="K1564" s="1">
        <v>3.0</v>
      </c>
      <c r="L1564" s="1">
        <v>3.0</v>
      </c>
      <c r="M1564" s="1">
        <v>1.0</v>
      </c>
      <c r="N1564" s="1">
        <v>2.0</v>
      </c>
      <c r="O1564" s="1">
        <v>2.0</v>
      </c>
      <c r="P1564" s="1">
        <v>2.0</v>
      </c>
      <c r="Q1564" s="1">
        <v>2.0</v>
      </c>
      <c r="R1564" s="1">
        <v>2.0</v>
      </c>
      <c r="S1564" s="1">
        <v>2.0</v>
      </c>
      <c r="T1564" s="1">
        <v>2.0</v>
      </c>
      <c r="U1564" s="1">
        <v>2.0</v>
      </c>
      <c r="V1564" s="1">
        <v>1.0</v>
      </c>
      <c r="W1564" s="1">
        <v>2.0</v>
      </c>
      <c r="X1564" s="1">
        <v>2.0</v>
      </c>
      <c r="Y1564" s="1">
        <v>1.0</v>
      </c>
      <c r="Z1564" s="1">
        <v>2.0</v>
      </c>
      <c r="AA1564" s="1">
        <v>2.0</v>
      </c>
      <c r="AB1564" s="1">
        <v>1.0</v>
      </c>
      <c r="AC1564" s="1">
        <v>1.0</v>
      </c>
      <c r="AD1564" s="1">
        <v>2.0</v>
      </c>
      <c r="AE1564" s="1">
        <v>2.0</v>
      </c>
      <c r="AF1564" s="1">
        <v>2.0</v>
      </c>
      <c r="AG1564" s="1">
        <v>2.0</v>
      </c>
      <c r="AH1564" s="1">
        <v>2.0</v>
      </c>
      <c r="AI1564" s="1">
        <v>2.0</v>
      </c>
      <c r="AJ1564" s="1">
        <v>3.0</v>
      </c>
      <c r="AK1564" s="1">
        <v>3.0</v>
      </c>
      <c r="AL1564" s="1">
        <v>4.0</v>
      </c>
      <c r="AM1564" s="1">
        <v>4.0</v>
      </c>
      <c r="AN1564" s="1">
        <v>5.0</v>
      </c>
      <c r="AO1564" s="1">
        <v>1.0</v>
      </c>
      <c r="AP1564" s="1">
        <v>3.0</v>
      </c>
      <c r="AQ1564" s="1">
        <v>1.0</v>
      </c>
      <c r="AR1564" s="1">
        <v>1.0</v>
      </c>
      <c r="AS1564" s="1">
        <v>5.0</v>
      </c>
      <c r="AT1564" s="1">
        <v>4.0</v>
      </c>
      <c r="AU1564" s="1">
        <v>4.0</v>
      </c>
      <c r="AV1564" s="1">
        <v>3.0</v>
      </c>
      <c r="AW1564" s="1">
        <v>4.0</v>
      </c>
      <c r="AX1564" s="1">
        <v>4.0</v>
      </c>
      <c r="AY1564" s="1">
        <v>4.0</v>
      </c>
      <c r="AZ1564" s="1">
        <v>4.0</v>
      </c>
      <c r="BA1564" s="1">
        <v>3.0</v>
      </c>
      <c r="BB1564" s="1">
        <v>3.0</v>
      </c>
      <c r="BC1564" s="1">
        <v>3.0</v>
      </c>
      <c r="BD1564" s="1">
        <v>2.0</v>
      </c>
      <c r="BE1564" s="1">
        <v>3.0</v>
      </c>
      <c r="BF1564" s="1">
        <v>2.0</v>
      </c>
      <c r="BG1564" s="1">
        <v>2.0</v>
      </c>
      <c r="BH1564" s="1">
        <v>3.0</v>
      </c>
      <c r="BI1564" s="1">
        <v>2.0</v>
      </c>
      <c r="BJ1564" s="1">
        <v>4.0</v>
      </c>
      <c r="BK1564" s="1">
        <v>4.0</v>
      </c>
      <c r="BL1564" s="1">
        <v>4.0</v>
      </c>
      <c r="BM1564" s="1">
        <v>4.0</v>
      </c>
      <c r="BN1564" s="1">
        <v>4.0</v>
      </c>
      <c r="BO1564" s="1">
        <v>4.0</v>
      </c>
      <c r="BP1564" s="1">
        <v>4.0</v>
      </c>
      <c r="BQ1564" s="1">
        <v>4.0</v>
      </c>
      <c r="BR1564" s="1">
        <v>4.0</v>
      </c>
      <c r="BS1564" s="1">
        <v>3.0</v>
      </c>
      <c r="BT1564" s="1">
        <v>2.0</v>
      </c>
      <c r="BU1564" s="1">
        <v>3.0</v>
      </c>
      <c r="BV1564" s="1">
        <v>2.0</v>
      </c>
      <c r="BW1564" s="1">
        <v>3.0</v>
      </c>
      <c r="BX1564" s="1">
        <v>2.0</v>
      </c>
      <c r="BY1564" s="1">
        <v>2.0</v>
      </c>
      <c r="BZ1564" s="1">
        <v>2.0</v>
      </c>
      <c r="CA1564" s="76">
        <f t="shared" si="32"/>
        <v>201</v>
      </c>
      <c r="CB1564" s="77">
        <f t="shared" si="45"/>
        <v>26</v>
      </c>
      <c r="CC1564" s="77">
        <f t="shared" si="34"/>
        <v>16</v>
      </c>
      <c r="CD1564" s="77">
        <f t="shared" si="46"/>
        <v>15</v>
      </c>
      <c r="CE1564" s="77">
        <f t="shared" si="36"/>
        <v>18</v>
      </c>
      <c r="CF1564" s="77">
        <f t="shared" si="37"/>
        <v>24</v>
      </c>
      <c r="CG1564" s="77">
        <f t="shared" si="38"/>
        <v>30</v>
      </c>
      <c r="CH1564" s="77">
        <f t="shared" si="39"/>
        <v>20</v>
      </c>
      <c r="CI1564" s="77">
        <f t="shared" si="40"/>
        <v>0.4</v>
      </c>
      <c r="CJ1564">
        <f t="shared" si="10"/>
        <v>32</v>
      </c>
      <c r="CK1564" s="77">
        <f t="shared" si="43"/>
        <v>31</v>
      </c>
      <c r="CL1564" s="73"/>
      <c r="CM1564" s="37">
        <f>VLOOKUP(CB1564,'PROMIS 57 T-Score Conversions'!Q$3:R$35,2,TRUE)</f>
        <v>39.5</v>
      </c>
      <c r="CN1564" s="78" t="str">
        <f t="shared" si="20"/>
        <v>Moderate</v>
      </c>
      <c r="CO1564" s="37">
        <f>VLOOKUP(CC1564,'PROMIS 57 T-Score Conversions'!A$3:B$35,2,TRUE)</f>
        <v>54.3</v>
      </c>
      <c r="CP1564" s="79" t="str">
        <f t="shared" si="44"/>
        <v>Normal</v>
      </c>
      <c r="CQ1564" s="37">
        <f>VLOOKUP(CD1564,'PROMIS 57 T-Score Conversions'!E$3:F$35,2,TRUE)</f>
        <v>54.1</v>
      </c>
      <c r="CR1564" s="79" t="str">
        <f t="shared" si="22"/>
        <v>Normal</v>
      </c>
      <c r="CS1564" s="37">
        <f>VLOOKUP(CE1564,'PROMIS 57 T-Score Conversions'!U$3:V$35,2,TRUE)</f>
        <v>51.5</v>
      </c>
      <c r="CT1564" s="79" t="str">
        <f t="shared" si="42"/>
        <v>Normal</v>
      </c>
      <c r="CU1564" s="37">
        <f>VLOOKUP(CF1564,'PROMIS 57 T-Score Conversions'!Y$3:Z$35,2,TRUE)</f>
        <v>54.3</v>
      </c>
      <c r="CV1564" s="79" t="str">
        <f t="shared" si="24"/>
        <v>Normal</v>
      </c>
      <c r="CW1564" s="37">
        <f>vlookup(CG1564,'PROMIS 57 T-Score Conversions'!M$3:N$35,2,TRUE)</f>
        <v>49.9</v>
      </c>
      <c r="CX1564" s="79" t="str">
        <f t="shared" si="25"/>
        <v>Normal</v>
      </c>
      <c r="CY1564" s="37">
        <f>VLOOKup(CH1564,'PROMIS 57 T-Score Conversions'!I$3:J$35,2,TRUE)</f>
        <v>58.8</v>
      </c>
      <c r="CZ1564" s="79" t="str">
        <f t="shared" si="26"/>
        <v>Mild</v>
      </c>
      <c r="DA1564" s="37">
        <f>VLOOKUP(CJ1564,'PROMIS 57 T-Score Conversions'!AC$3:AD$35,2,TRUE)</f>
        <v>47.17</v>
      </c>
      <c r="DB1564" s="78" t="str">
        <f t="shared" si="30"/>
        <v>Normal</v>
      </c>
      <c r="DC1564" s="37">
        <f>VLOOKUP(CK1564,'PROMIS 57 T-Score Conversions'!AG$3:AH$35,2,TRUE)</f>
        <v>50.21</v>
      </c>
      <c r="DD1564" s="79" t="str">
        <f t="shared" si="31"/>
        <v>Normal</v>
      </c>
    </row>
    <row r="1565">
      <c r="A1565" t="b">
        <v>0</v>
      </c>
      <c r="B1565" t="b">
        <v>0</v>
      </c>
      <c r="C1565" s="20">
        <v>44419.6908839699</v>
      </c>
      <c r="D1565" s="1" t="s">
        <v>780</v>
      </c>
      <c r="E1565" s="1">
        <v>2697.0</v>
      </c>
      <c r="F1565" s="1">
        <v>5.0</v>
      </c>
      <c r="G1565" s="1">
        <v>5.0</v>
      </c>
      <c r="H1565" s="1">
        <v>5.0</v>
      </c>
      <c r="I1565" s="1">
        <v>5.0</v>
      </c>
      <c r="J1565" s="1">
        <v>3.0</v>
      </c>
      <c r="K1565" s="1">
        <v>5.0</v>
      </c>
      <c r="L1565" s="1">
        <v>5.0</v>
      </c>
      <c r="M1565" s="1">
        <v>5.0</v>
      </c>
      <c r="N1565" s="1">
        <v>2.0</v>
      </c>
      <c r="O1565" s="1">
        <v>1.0</v>
      </c>
      <c r="P1565" s="1">
        <v>3.0</v>
      </c>
      <c r="Q1565" s="1">
        <v>4.0</v>
      </c>
      <c r="R1565" s="1">
        <v>4.0</v>
      </c>
      <c r="S1565" s="1">
        <v>4.0</v>
      </c>
      <c r="T1565" s="1">
        <v>4.0</v>
      </c>
      <c r="U1565" s="1">
        <v>3.0</v>
      </c>
      <c r="V1565" s="1">
        <v>3.0</v>
      </c>
      <c r="W1565" s="1">
        <v>4.0</v>
      </c>
      <c r="X1565" s="1">
        <v>3.0</v>
      </c>
      <c r="Y1565" s="1">
        <v>4.0</v>
      </c>
      <c r="Z1565" s="1">
        <v>4.0</v>
      </c>
      <c r="AA1565" s="1">
        <v>3.0</v>
      </c>
      <c r="AB1565" s="1">
        <v>3.0</v>
      </c>
      <c r="AC1565" s="1">
        <v>3.0</v>
      </c>
      <c r="AD1565" s="1">
        <v>5.0</v>
      </c>
      <c r="AE1565" s="1">
        <v>5.0</v>
      </c>
      <c r="AF1565" s="1">
        <v>4.0</v>
      </c>
      <c r="AG1565" s="1">
        <v>4.0</v>
      </c>
      <c r="AH1565" s="1">
        <v>5.0</v>
      </c>
      <c r="AI1565" s="1">
        <v>3.0</v>
      </c>
      <c r="AJ1565" s="1">
        <v>5.0</v>
      </c>
      <c r="AK1565" s="1">
        <v>5.0</v>
      </c>
      <c r="AL1565" s="1">
        <v>3.0</v>
      </c>
      <c r="AM1565" s="1">
        <v>4.0</v>
      </c>
      <c r="AN1565" s="1">
        <v>4.0</v>
      </c>
      <c r="AO1565" s="1">
        <v>1.0</v>
      </c>
      <c r="AP1565" s="1">
        <v>5.0</v>
      </c>
      <c r="AQ1565" s="1">
        <v>1.0</v>
      </c>
      <c r="AR1565" s="1">
        <v>4.0</v>
      </c>
      <c r="AS1565" s="1">
        <v>3.0</v>
      </c>
      <c r="AT1565" s="1">
        <v>2.0</v>
      </c>
      <c r="AU1565" s="1">
        <v>5.0</v>
      </c>
      <c r="AV1565" s="1">
        <v>1.0</v>
      </c>
      <c r="AW1565" s="1">
        <v>3.0</v>
      </c>
      <c r="AX1565" s="1">
        <v>1.0</v>
      </c>
      <c r="AY1565" s="1">
        <v>2.0</v>
      </c>
      <c r="AZ1565" s="1">
        <v>5.0</v>
      </c>
      <c r="BA1565" s="1">
        <v>1.0</v>
      </c>
      <c r="BB1565" s="1">
        <v>4.0</v>
      </c>
      <c r="BC1565" s="1">
        <v>2.0</v>
      </c>
      <c r="BD1565" s="1">
        <v>2.0</v>
      </c>
      <c r="BE1565" s="1">
        <v>1.0</v>
      </c>
      <c r="BF1565" s="1">
        <v>4.0</v>
      </c>
      <c r="BG1565" s="1">
        <v>5.0</v>
      </c>
      <c r="BH1565" s="1">
        <v>4.0</v>
      </c>
      <c r="BI1565" s="1">
        <v>1.0</v>
      </c>
      <c r="BJ1565" s="1">
        <v>3.0</v>
      </c>
      <c r="BK1565" s="1">
        <v>1.0</v>
      </c>
      <c r="BL1565" s="1">
        <v>1.0</v>
      </c>
      <c r="BM1565" s="1">
        <v>1.0</v>
      </c>
      <c r="BN1565" s="1">
        <v>1.0</v>
      </c>
      <c r="BO1565" s="1">
        <v>1.0</v>
      </c>
      <c r="BP1565" s="1">
        <v>1.0</v>
      </c>
      <c r="BQ1565" s="1">
        <v>1.0</v>
      </c>
      <c r="BR1565" s="1">
        <v>1.0</v>
      </c>
      <c r="BS1565" s="1">
        <v>5.0</v>
      </c>
      <c r="BT1565" s="1">
        <v>5.0</v>
      </c>
      <c r="BU1565" s="1">
        <v>5.0</v>
      </c>
      <c r="BV1565" s="1">
        <v>5.0</v>
      </c>
      <c r="BW1565" s="1">
        <v>5.0</v>
      </c>
      <c r="BX1565" s="1">
        <v>5.0</v>
      </c>
      <c r="BY1565" s="1">
        <v>3.0</v>
      </c>
      <c r="BZ1565" s="1">
        <v>5.0</v>
      </c>
      <c r="CA1565" s="76">
        <f t="shared" si="32"/>
        <v>243</v>
      </c>
      <c r="CB1565" s="77">
        <f t="shared" si="45"/>
        <v>38</v>
      </c>
      <c r="CC1565" s="77">
        <f t="shared" si="34"/>
        <v>25</v>
      </c>
      <c r="CD1565" s="77">
        <f t="shared" si="46"/>
        <v>26</v>
      </c>
      <c r="CE1565" s="77">
        <f t="shared" si="36"/>
        <v>36</v>
      </c>
      <c r="CF1565" s="77">
        <f t="shared" si="37"/>
        <v>25</v>
      </c>
      <c r="CG1565" s="77">
        <f t="shared" si="38"/>
        <v>20</v>
      </c>
      <c r="CH1565" s="77">
        <f t="shared" si="39"/>
        <v>23</v>
      </c>
      <c r="CI1565" s="77">
        <f t="shared" si="40"/>
        <v>0.3</v>
      </c>
      <c r="CJ1565">
        <f t="shared" si="10"/>
        <v>8</v>
      </c>
      <c r="CK1565" s="77">
        <f t="shared" si="43"/>
        <v>12</v>
      </c>
      <c r="CL1565" s="73"/>
      <c r="CM1565" s="37">
        <f>VLOOKUP(CB1565,'PROMIS 57 T-Score Conversions'!Q$3:R$35,2,TRUE)</f>
        <v>50.8</v>
      </c>
      <c r="CN1565" s="78" t="str">
        <f t="shared" si="20"/>
        <v>Normal</v>
      </c>
      <c r="CO1565" s="37">
        <f>VLOOKUP(CC1565,'PROMIS 57 T-Score Conversions'!A$3:B$35,2,TRUE)</f>
        <v>63.5</v>
      </c>
      <c r="CP1565" s="79" t="str">
        <f t="shared" si="44"/>
        <v>Moderate</v>
      </c>
      <c r="CQ1565" s="37">
        <f>VLOOKUP(CD1565,'PROMIS 57 T-Score Conversions'!E$3:F$35,2,TRUE)</f>
        <v>63.9</v>
      </c>
      <c r="CR1565" s="79" t="str">
        <f t="shared" si="22"/>
        <v>Moderate</v>
      </c>
      <c r="CS1565" s="37">
        <f>VLOOKUP(CE1565,'PROMIS 57 T-Score Conversions'!U$3:V$35,2,TRUE)</f>
        <v>69.8</v>
      </c>
      <c r="CT1565" s="79" t="str">
        <f t="shared" si="42"/>
        <v>Moderate</v>
      </c>
      <c r="CU1565" s="37">
        <f>VLOOKUP(CF1565,'PROMIS 57 T-Score Conversions'!Y$3:Z$35,2,TRUE)</f>
        <v>55.3</v>
      </c>
      <c r="CV1565" s="79" t="str">
        <f t="shared" si="24"/>
        <v>Mild</v>
      </c>
      <c r="CW1565" s="37">
        <f>vlookup(CG1565,'PROMIS 57 T-Score Conversions'!M$3:N$35,2,TRUE)</f>
        <v>40.2</v>
      </c>
      <c r="CX1565" s="79" t="str">
        <f t="shared" si="25"/>
        <v>Mild</v>
      </c>
      <c r="CY1565" s="37">
        <f>VLOOKup(CH1565,'PROMIS 57 T-Score Conversions'!I$3:J$35,2,TRUE)</f>
        <v>60.8</v>
      </c>
      <c r="CZ1565" s="79" t="str">
        <f t="shared" si="26"/>
        <v>Moderate</v>
      </c>
      <c r="DA1565" s="37">
        <f>VLOOKUP(CJ1565,'PROMIS 57 T-Score Conversions'!AC$3:AD$35,2,TRUE)</f>
        <v>22.41</v>
      </c>
      <c r="DB1565" s="78" t="str">
        <f t="shared" si="30"/>
        <v>Severe</v>
      </c>
      <c r="DC1565" s="37">
        <f>VLOOKUP(CK1565,'PROMIS 57 T-Score Conversions'!AG$3:AH$35,2,TRUE)</f>
        <v>31.63</v>
      </c>
      <c r="DD1565" s="79" t="str">
        <f t="shared" si="31"/>
        <v>Normal</v>
      </c>
    </row>
    <row r="1566">
      <c r="A1566" t="b">
        <v>0</v>
      </c>
      <c r="B1566" t="b">
        <v>0</v>
      </c>
      <c r="C1566" s="20">
        <v>44419.69376628472</v>
      </c>
      <c r="D1566" s="1" t="s">
        <v>781</v>
      </c>
      <c r="E1566" s="1">
        <v>2674.0</v>
      </c>
      <c r="F1566" s="1">
        <v>1.0</v>
      </c>
      <c r="G1566" s="1">
        <v>4.0</v>
      </c>
      <c r="H1566" s="1">
        <v>4.0</v>
      </c>
      <c r="I1566" s="1">
        <v>3.0</v>
      </c>
      <c r="J1566" s="1">
        <v>2.0</v>
      </c>
      <c r="K1566" s="1">
        <v>3.0</v>
      </c>
      <c r="L1566" s="1">
        <v>3.0</v>
      </c>
      <c r="M1566" s="1">
        <v>1.0</v>
      </c>
      <c r="N1566" s="1">
        <v>2.0</v>
      </c>
      <c r="O1566" s="1">
        <v>4.0</v>
      </c>
      <c r="P1566" s="1">
        <v>2.0</v>
      </c>
      <c r="Q1566" s="1">
        <v>2.0</v>
      </c>
      <c r="R1566" s="1">
        <v>2.0</v>
      </c>
      <c r="S1566" s="1">
        <v>1.0</v>
      </c>
      <c r="T1566" s="1">
        <v>2.0</v>
      </c>
      <c r="U1566" s="1">
        <v>2.0</v>
      </c>
      <c r="V1566" s="1">
        <v>1.0</v>
      </c>
      <c r="W1566" s="1">
        <v>2.0</v>
      </c>
      <c r="X1566" s="1">
        <v>2.0</v>
      </c>
      <c r="Y1566" s="1">
        <v>2.0</v>
      </c>
      <c r="Z1566" s="1">
        <v>1.0</v>
      </c>
      <c r="AA1566" s="1">
        <v>1.0</v>
      </c>
      <c r="AB1566" s="1">
        <v>1.0</v>
      </c>
      <c r="AC1566" s="1">
        <v>1.0</v>
      </c>
      <c r="AD1566" s="1">
        <v>3.0</v>
      </c>
      <c r="AE1566" s="1">
        <v>2.0</v>
      </c>
      <c r="AF1566" s="1">
        <v>3.0</v>
      </c>
      <c r="AG1566" s="1">
        <v>3.0</v>
      </c>
      <c r="AH1566" s="1">
        <v>4.0</v>
      </c>
      <c r="AI1566" s="1">
        <v>4.0</v>
      </c>
      <c r="AJ1566" s="1">
        <v>3.0</v>
      </c>
      <c r="AK1566" s="1">
        <v>2.0</v>
      </c>
      <c r="AL1566" s="1">
        <v>4.0</v>
      </c>
      <c r="AM1566" s="1">
        <v>4.0</v>
      </c>
      <c r="AN1566" s="1">
        <v>4.0</v>
      </c>
      <c r="AO1566" s="1">
        <v>1.0</v>
      </c>
      <c r="AP1566" s="1">
        <v>2.0</v>
      </c>
      <c r="AQ1566" s="1">
        <v>2.0</v>
      </c>
      <c r="AR1566" s="1">
        <v>1.0</v>
      </c>
      <c r="AS1566" s="1">
        <v>4.0</v>
      </c>
      <c r="AT1566" s="1">
        <v>2.0</v>
      </c>
      <c r="AU1566" s="1">
        <v>2.0</v>
      </c>
      <c r="AV1566" s="1">
        <v>1.0</v>
      </c>
      <c r="AW1566" s="1">
        <v>1.0</v>
      </c>
      <c r="AX1566" s="1">
        <v>2.0</v>
      </c>
      <c r="AY1566" s="1">
        <v>1.0</v>
      </c>
      <c r="AZ1566" s="1">
        <v>2.0</v>
      </c>
      <c r="BA1566" s="1">
        <v>1.0</v>
      </c>
      <c r="BB1566" s="1">
        <v>4.0</v>
      </c>
      <c r="BC1566" s="1">
        <v>4.0</v>
      </c>
      <c r="BD1566" s="1">
        <v>4.0</v>
      </c>
      <c r="BE1566" s="1">
        <v>3.0</v>
      </c>
      <c r="BF1566" s="1">
        <v>4.0</v>
      </c>
      <c r="BG1566" s="1">
        <v>4.0</v>
      </c>
      <c r="BH1566" s="1">
        <v>4.0</v>
      </c>
      <c r="BI1566" s="1">
        <v>3.0</v>
      </c>
      <c r="BJ1566" s="1">
        <v>6.0</v>
      </c>
      <c r="BK1566" s="1">
        <v>1.0</v>
      </c>
      <c r="BL1566" s="1">
        <v>1.0</v>
      </c>
      <c r="BM1566" s="1">
        <v>1.0</v>
      </c>
      <c r="BN1566" s="1">
        <v>1.0</v>
      </c>
      <c r="BO1566" s="1">
        <v>1.0</v>
      </c>
      <c r="BP1566" s="1">
        <v>2.0</v>
      </c>
      <c r="BQ1566" s="1">
        <v>1.0</v>
      </c>
      <c r="BR1566" s="1">
        <v>1.0</v>
      </c>
      <c r="BS1566" s="1">
        <v>4.0</v>
      </c>
      <c r="BT1566" s="1">
        <v>4.0</v>
      </c>
      <c r="BU1566" s="1">
        <v>4.0</v>
      </c>
      <c r="BV1566" s="1">
        <v>4.0</v>
      </c>
      <c r="BW1566" s="1">
        <v>5.0</v>
      </c>
      <c r="BX1566" s="1">
        <v>4.0</v>
      </c>
      <c r="BY1566" s="1">
        <v>4.0</v>
      </c>
      <c r="BZ1566" s="1">
        <v>4.0</v>
      </c>
      <c r="CA1566" s="76">
        <f t="shared" si="32"/>
        <v>185</v>
      </c>
      <c r="CB1566" s="77">
        <f t="shared" si="45"/>
        <v>21</v>
      </c>
      <c r="CC1566" s="77">
        <f t="shared" si="34"/>
        <v>17</v>
      </c>
      <c r="CD1566" s="77">
        <f t="shared" si="46"/>
        <v>16</v>
      </c>
      <c r="CE1566" s="77">
        <f t="shared" si="36"/>
        <v>24</v>
      </c>
      <c r="CF1566" s="77">
        <f t="shared" si="37"/>
        <v>22</v>
      </c>
      <c r="CG1566" s="77">
        <f t="shared" si="38"/>
        <v>12</v>
      </c>
      <c r="CH1566" s="77">
        <f t="shared" si="39"/>
        <v>30</v>
      </c>
      <c r="CI1566" s="77">
        <f t="shared" si="40"/>
        <v>0.6</v>
      </c>
      <c r="CJ1566">
        <f t="shared" si="10"/>
        <v>9</v>
      </c>
      <c r="CK1566" s="77">
        <f t="shared" si="43"/>
        <v>12</v>
      </c>
      <c r="CL1566" s="73"/>
      <c r="CM1566" s="37">
        <f>VLOOKUP(CB1566,'PROMIS 57 T-Score Conversions'!Q$3:R$35,2,TRUE)</f>
        <v>36.1</v>
      </c>
      <c r="CN1566" s="78" t="str">
        <f t="shared" si="20"/>
        <v>Moderate</v>
      </c>
      <c r="CO1566" s="37">
        <f>VLOOKUP(CC1566,'PROMIS 57 T-Score Conversions'!A$3:B$35,2,TRUE)</f>
        <v>55.4</v>
      </c>
      <c r="CP1566" s="79" t="str">
        <f t="shared" si="44"/>
        <v>Mild</v>
      </c>
      <c r="CQ1566" s="37">
        <f>VLOOKUP(CD1566,'PROMIS 57 T-Score Conversions'!E$3:F$35,2,TRUE)</f>
        <v>55.1</v>
      </c>
      <c r="CR1566" s="79" t="str">
        <f t="shared" si="22"/>
        <v>Mild</v>
      </c>
      <c r="CS1566" s="37">
        <f>VLOOKUP(CE1566,'PROMIS 57 T-Score Conversions'!U$3:V$35,2,TRUE)</f>
        <v>57.5</v>
      </c>
      <c r="CT1566" s="79" t="str">
        <f t="shared" si="42"/>
        <v>Mild</v>
      </c>
      <c r="CU1566" s="37">
        <f>VLOOKUP(CF1566,'PROMIS 57 T-Score Conversions'!Y$3:Z$35,2,TRUE)</f>
        <v>52.2</v>
      </c>
      <c r="CV1566" s="79" t="str">
        <f t="shared" si="24"/>
        <v>Normal</v>
      </c>
      <c r="CW1566" s="37">
        <f>vlookup(CG1566,'PROMIS 57 T-Score Conversions'!M$3:N$35,2,TRUE)</f>
        <v>33.6</v>
      </c>
      <c r="CX1566" s="79" t="str">
        <f t="shared" si="25"/>
        <v>Moderate</v>
      </c>
      <c r="CY1566" s="37">
        <f>VLOOKup(CH1566,'PROMIS 57 T-Score Conversions'!I$3:J$35,2,TRUE)</f>
        <v>65.5</v>
      </c>
      <c r="CZ1566" s="79" t="str">
        <f t="shared" si="26"/>
        <v>Moderate</v>
      </c>
      <c r="DA1566" s="37">
        <f>VLOOKUP(CJ1566,'PROMIS 57 T-Score Conversions'!AC$3:AD$35,2,TRUE)</f>
        <v>25.73</v>
      </c>
      <c r="DB1566" s="78" t="str">
        <f t="shared" si="30"/>
        <v>Severe</v>
      </c>
      <c r="DC1566" s="37">
        <f>VLOOKUP(CK1566,'PROMIS 57 T-Score Conversions'!AG$3:AH$35,2,TRUE)</f>
        <v>31.63</v>
      </c>
      <c r="DD1566" s="79" t="str">
        <f t="shared" si="31"/>
        <v>Normal</v>
      </c>
    </row>
    <row r="1567">
      <c r="A1567" t="b">
        <v>0</v>
      </c>
      <c r="B1567" t="b">
        <v>0</v>
      </c>
      <c r="C1567" s="20">
        <v>44419.9829412963</v>
      </c>
      <c r="D1567" s="1" t="s">
        <v>663</v>
      </c>
      <c r="E1567" s="1">
        <v>2093.0</v>
      </c>
      <c r="F1567" s="1">
        <v>4.0</v>
      </c>
      <c r="G1567" s="1">
        <v>4.0</v>
      </c>
      <c r="H1567" s="1">
        <v>4.0</v>
      </c>
      <c r="I1567" s="1">
        <v>4.0</v>
      </c>
      <c r="J1567" s="1">
        <v>3.0</v>
      </c>
      <c r="K1567" s="1">
        <v>4.0</v>
      </c>
      <c r="L1567" s="1">
        <v>4.0</v>
      </c>
      <c r="M1567" s="1">
        <v>4.0</v>
      </c>
      <c r="N1567" s="1">
        <v>2.0</v>
      </c>
      <c r="O1567" s="1">
        <v>2.0</v>
      </c>
      <c r="P1567" s="1">
        <v>2.0</v>
      </c>
      <c r="Q1567" s="1">
        <v>2.0</v>
      </c>
      <c r="R1567" s="1">
        <v>2.0</v>
      </c>
      <c r="S1567" s="1">
        <v>1.0</v>
      </c>
      <c r="T1567" s="1">
        <v>3.0</v>
      </c>
      <c r="U1567" s="1">
        <v>3.0</v>
      </c>
      <c r="V1567" s="1">
        <v>2.0</v>
      </c>
      <c r="W1567" s="1">
        <v>2.0</v>
      </c>
      <c r="X1567" s="1">
        <v>2.0</v>
      </c>
      <c r="Y1567" s="1">
        <v>2.0</v>
      </c>
      <c r="Z1567" s="1">
        <v>2.0</v>
      </c>
      <c r="AA1567" s="1">
        <v>2.0</v>
      </c>
      <c r="AB1567" s="1">
        <v>2.0</v>
      </c>
      <c r="AC1567" s="1">
        <v>2.0</v>
      </c>
      <c r="AD1567" s="1">
        <v>3.0</v>
      </c>
      <c r="AE1567" s="1">
        <v>4.0</v>
      </c>
      <c r="AF1567" s="1">
        <v>4.0</v>
      </c>
      <c r="AG1567" s="1">
        <v>4.0</v>
      </c>
      <c r="AH1567" s="1">
        <v>4.0</v>
      </c>
      <c r="AI1567" s="1">
        <v>4.0</v>
      </c>
      <c r="AJ1567" s="1">
        <v>5.0</v>
      </c>
      <c r="AK1567" s="1">
        <v>5.0</v>
      </c>
      <c r="AL1567" s="1">
        <v>3.0</v>
      </c>
      <c r="AM1567" s="1">
        <v>4.0</v>
      </c>
      <c r="AN1567" s="1">
        <v>2.0</v>
      </c>
      <c r="AO1567" s="1">
        <v>2.0</v>
      </c>
      <c r="AP1567" s="1">
        <v>2.0</v>
      </c>
      <c r="AQ1567" s="1">
        <v>2.0</v>
      </c>
      <c r="AR1567" s="1">
        <v>1.0</v>
      </c>
      <c r="AS1567" s="1">
        <v>4.0</v>
      </c>
      <c r="AT1567" s="1">
        <v>2.0</v>
      </c>
      <c r="AU1567" s="1">
        <v>2.0</v>
      </c>
      <c r="AV1567" s="1">
        <v>2.0</v>
      </c>
      <c r="AW1567" s="1">
        <v>2.0</v>
      </c>
      <c r="AX1567" s="1">
        <v>2.0</v>
      </c>
      <c r="AY1567" s="1">
        <v>2.0</v>
      </c>
      <c r="AZ1567" s="1">
        <v>2.0</v>
      </c>
      <c r="BA1567" s="1">
        <v>2.0</v>
      </c>
      <c r="BB1567" s="1">
        <v>3.0</v>
      </c>
      <c r="BC1567" s="1">
        <v>3.0</v>
      </c>
      <c r="BD1567" s="1">
        <v>4.0</v>
      </c>
      <c r="BE1567" s="1">
        <v>3.0</v>
      </c>
      <c r="BF1567" s="1">
        <v>4.0</v>
      </c>
      <c r="BG1567" s="1">
        <v>5.0</v>
      </c>
      <c r="BH1567" s="1">
        <v>4.0</v>
      </c>
      <c r="BI1567" s="1">
        <v>4.0</v>
      </c>
      <c r="BJ1567" s="1">
        <v>4.0</v>
      </c>
      <c r="BK1567" s="1">
        <v>3.0</v>
      </c>
      <c r="BL1567" s="1">
        <v>3.0</v>
      </c>
      <c r="BM1567" s="1">
        <v>2.0</v>
      </c>
      <c r="BN1567" s="1">
        <v>2.0</v>
      </c>
      <c r="BO1567" s="1">
        <v>2.0</v>
      </c>
      <c r="BP1567" s="1">
        <v>2.0</v>
      </c>
      <c r="BQ1567" s="1">
        <v>2.0</v>
      </c>
      <c r="BR1567" s="1">
        <v>2.0</v>
      </c>
      <c r="BS1567" s="1">
        <v>4.0</v>
      </c>
      <c r="BT1567" s="1">
        <v>4.0</v>
      </c>
      <c r="BU1567" s="1">
        <v>4.0</v>
      </c>
      <c r="BV1567" s="1">
        <v>4.0</v>
      </c>
      <c r="BW1567" s="1">
        <v>5.0</v>
      </c>
      <c r="BX1567" s="1">
        <v>3.0</v>
      </c>
      <c r="BY1567" s="1">
        <v>2.0</v>
      </c>
      <c r="BZ1567" s="1">
        <v>4.0</v>
      </c>
      <c r="CA1567" s="76">
        <f t="shared" si="32"/>
        <v>215</v>
      </c>
      <c r="CB1567" s="77">
        <f t="shared" si="45"/>
        <v>31</v>
      </c>
      <c r="CC1567" s="77">
        <f t="shared" si="34"/>
        <v>17</v>
      </c>
      <c r="CD1567" s="77">
        <f t="shared" si="46"/>
        <v>17</v>
      </c>
      <c r="CE1567" s="77">
        <f t="shared" si="36"/>
        <v>33</v>
      </c>
      <c r="CF1567" s="77">
        <f t="shared" si="37"/>
        <v>20</v>
      </c>
      <c r="CG1567" s="77">
        <f t="shared" si="38"/>
        <v>16</v>
      </c>
      <c r="CH1567" s="77">
        <f t="shared" si="39"/>
        <v>30</v>
      </c>
      <c r="CI1567" s="77">
        <f t="shared" si="40"/>
        <v>0.4</v>
      </c>
      <c r="CJ1567">
        <f t="shared" si="10"/>
        <v>18</v>
      </c>
      <c r="CK1567" s="77">
        <f t="shared" si="43"/>
        <v>19</v>
      </c>
      <c r="CL1567" s="73"/>
      <c r="CM1567" s="37">
        <f>VLOOKUP(CB1567,'PROMIS 57 T-Score Conversions'!Q$3:R$35,2,TRUE)</f>
        <v>43.1</v>
      </c>
      <c r="CN1567" s="78" t="str">
        <f t="shared" si="20"/>
        <v>Mild</v>
      </c>
      <c r="CO1567" s="37">
        <f>VLOOKUP(CC1567,'PROMIS 57 T-Score Conversions'!A$3:B$35,2,TRUE)</f>
        <v>55.4</v>
      </c>
      <c r="CP1567" s="79" t="str">
        <f t="shared" si="44"/>
        <v>Mild</v>
      </c>
      <c r="CQ1567" s="37">
        <f>VLOOKUP(CD1567,'PROMIS 57 T-Score Conversions'!E$3:F$35,2,TRUE)</f>
        <v>55.9</v>
      </c>
      <c r="CR1567" s="79" t="str">
        <f t="shared" si="22"/>
        <v>Mild</v>
      </c>
      <c r="CS1567" s="37">
        <f>VLOOKUP(CE1567,'PROMIS 57 T-Score Conversions'!U$3:V$35,2,TRUE)</f>
        <v>66.4</v>
      </c>
      <c r="CT1567" s="79" t="str">
        <f t="shared" si="42"/>
        <v>Moderate</v>
      </c>
      <c r="CU1567" s="37">
        <f>VLOOKUP(CF1567,'PROMIS 57 T-Score Conversions'!Y$3:Z$35,2,TRUE)</f>
        <v>50.1</v>
      </c>
      <c r="CV1567" s="79" t="str">
        <f t="shared" si="24"/>
        <v>Normal</v>
      </c>
      <c r="CW1567" s="37">
        <f>vlookup(CG1567,'PROMIS 57 T-Score Conversions'!M$3:N$35,2,TRUE)</f>
        <v>36.9</v>
      </c>
      <c r="CX1567" s="79" t="str">
        <f t="shared" si="25"/>
        <v>Moderate</v>
      </c>
      <c r="CY1567" s="37">
        <f>VLOOKup(CH1567,'PROMIS 57 T-Score Conversions'!I$3:J$35,2,TRUE)</f>
        <v>65.5</v>
      </c>
      <c r="CZ1567" s="79" t="str">
        <f t="shared" si="26"/>
        <v>Moderate</v>
      </c>
      <c r="DA1567" s="37">
        <f>VLOOKUP(CJ1567,'PROMIS 57 T-Score Conversions'!AC$3:AD$35,2,TRUE)</f>
        <v>35.56</v>
      </c>
      <c r="DB1567" s="78" t="str">
        <f t="shared" si="30"/>
        <v>Moderate</v>
      </c>
      <c r="DC1567" s="37">
        <f>VLOOKUP(CK1567,'PROMIS 57 T-Score Conversions'!AG$3:AH$35,2,TRUE)</f>
        <v>38.9</v>
      </c>
      <c r="DD1567" s="79" t="str">
        <f t="shared" si="31"/>
        <v>Normal</v>
      </c>
    </row>
    <row r="1568">
      <c r="A1568" t="b">
        <v>0</v>
      </c>
      <c r="B1568" t="b">
        <v>0</v>
      </c>
      <c r="C1568" s="20">
        <v>44420.38024834491</v>
      </c>
      <c r="D1568" s="1" t="s">
        <v>301</v>
      </c>
      <c r="E1568" s="1">
        <v>2066.0</v>
      </c>
      <c r="F1568" s="1">
        <v>3.0</v>
      </c>
      <c r="G1568" s="1">
        <v>3.0</v>
      </c>
      <c r="H1568" s="1">
        <v>4.0</v>
      </c>
      <c r="I1568" s="1">
        <v>3.0</v>
      </c>
      <c r="J1568" s="1">
        <v>3.0</v>
      </c>
      <c r="K1568" s="1">
        <v>4.0</v>
      </c>
      <c r="L1568" s="1">
        <v>4.0</v>
      </c>
      <c r="M1568" s="1">
        <v>3.0</v>
      </c>
      <c r="N1568" s="1">
        <v>3.0</v>
      </c>
      <c r="O1568" s="1">
        <v>1.0</v>
      </c>
      <c r="P1568" s="1">
        <v>2.0</v>
      </c>
      <c r="Q1568" s="1">
        <v>2.0</v>
      </c>
      <c r="R1568" s="1">
        <v>2.0</v>
      </c>
      <c r="S1568" s="1">
        <v>1.0</v>
      </c>
      <c r="T1568" s="1">
        <v>2.0</v>
      </c>
      <c r="U1568" s="1">
        <v>2.0</v>
      </c>
      <c r="V1568" s="1">
        <v>3.0</v>
      </c>
      <c r="W1568" s="1">
        <v>1.0</v>
      </c>
      <c r="X1568" s="1">
        <v>2.0</v>
      </c>
      <c r="Y1568" s="1">
        <v>2.0</v>
      </c>
      <c r="Z1568" s="1">
        <v>3.0</v>
      </c>
      <c r="AA1568" s="1">
        <v>2.0</v>
      </c>
      <c r="AB1568" s="1">
        <v>2.0</v>
      </c>
      <c r="AC1568" s="1">
        <v>1.0</v>
      </c>
      <c r="AD1568" s="1">
        <v>4.0</v>
      </c>
      <c r="AE1568" s="1">
        <v>3.0</v>
      </c>
      <c r="AF1568" s="1">
        <v>3.0</v>
      </c>
      <c r="AG1568" s="1">
        <v>3.0</v>
      </c>
      <c r="AH1568" s="1">
        <v>3.0</v>
      </c>
      <c r="AI1568" s="1">
        <v>4.0</v>
      </c>
      <c r="AJ1568" s="1">
        <v>4.0</v>
      </c>
      <c r="AK1568" s="1">
        <v>3.0</v>
      </c>
      <c r="AL1568" s="1">
        <v>2.0</v>
      </c>
      <c r="AM1568" s="1">
        <v>2.0</v>
      </c>
      <c r="AN1568" s="1">
        <v>2.0</v>
      </c>
      <c r="AO1568" s="1">
        <v>2.0</v>
      </c>
      <c r="AP1568" s="1">
        <v>2.0</v>
      </c>
      <c r="AQ1568" s="1">
        <v>2.0</v>
      </c>
      <c r="AR1568" s="1">
        <v>2.0</v>
      </c>
      <c r="AS1568" s="1">
        <v>3.0</v>
      </c>
      <c r="AT1568" s="1">
        <v>2.0</v>
      </c>
      <c r="AU1568" s="1">
        <v>3.0</v>
      </c>
      <c r="AV1568" s="1">
        <v>3.0</v>
      </c>
      <c r="AW1568" s="1">
        <v>2.0</v>
      </c>
      <c r="AX1568" s="1">
        <v>2.0</v>
      </c>
      <c r="AY1568" s="1">
        <v>2.0</v>
      </c>
      <c r="AZ1568" s="1">
        <v>3.0</v>
      </c>
      <c r="BA1568" s="1">
        <v>2.0</v>
      </c>
      <c r="BB1568" s="1">
        <v>3.0</v>
      </c>
      <c r="BC1568" s="1">
        <v>3.0</v>
      </c>
      <c r="BD1568" s="1">
        <v>4.0</v>
      </c>
      <c r="BE1568" s="1">
        <v>2.0</v>
      </c>
      <c r="BF1568" s="1">
        <v>3.0</v>
      </c>
      <c r="BG1568" s="1">
        <v>3.0</v>
      </c>
      <c r="BH1568" s="1">
        <v>3.0</v>
      </c>
      <c r="BI1568" s="1">
        <v>3.0</v>
      </c>
      <c r="BJ1568" s="1">
        <v>5.0</v>
      </c>
      <c r="BK1568" s="1">
        <v>4.0</v>
      </c>
      <c r="BL1568" s="1">
        <v>3.0</v>
      </c>
      <c r="BM1568" s="1">
        <v>3.0</v>
      </c>
      <c r="BN1568" s="1">
        <v>2.0</v>
      </c>
      <c r="BO1568" s="1">
        <v>2.0</v>
      </c>
      <c r="BP1568" s="1">
        <v>3.0</v>
      </c>
      <c r="BQ1568" s="1">
        <v>2.0</v>
      </c>
      <c r="BR1568" s="1">
        <v>2.0</v>
      </c>
      <c r="BS1568" s="1">
        <v>4.0</v>
      </c>
      <c r="BT1568" s="1">
        <v>4.0</v>
      </c>
      <c r="BU1568" s="1">
        <v>4.0</v>
      </c>
      <c r="BV1568" s="1">
        <v>5.0</v>
      </c>
      <c r="BW1568" s="1">
        <v>5.0</v>
      </c>
      <c r="BX1568" s="1">
        <v>5.0</v>
      </c>
      <c r="BY1568" s="1">
        <v>4.0</v>
      </c>
      <c r="BZ1568" s="1">
        <v>4.0</v>
      </c>
      <c r="CA1568" s="76">
        <f t="shared" si="32"/>
        <v>206</v>
      </c>
      <c r="CB1568" s="77">
        <f t="shared" si="45"/>
        <v>27</v>
      </c>
      <c r="CC1568" s="77">
        <f t="shared" si="34"/>
        <v>15</v>
      </c>
      <c r="CD1568" s="77">
        <f t="shared" si="46"/>
        <v>15</v>
      </c>
      <c r="CE1568" s="77">
        <f t="shared" si="36"/>
        <v>27</v>
      </c>
      <c r="CF1568" s="77">
        <f t="shared" si="37"/>
        <v>17</v>
      </c>
      <c r="CG1568" s="77">
        <f t="shared" si="38"/>
        <v>19</v>
      </c>
      <c r="CH1568" s="77">
        <f t="shared" si="39"/>
        <v>24</v>
      </c>
      <c r="CI1568" s="77">
        <f t="shared" si="40"/>
        <v>0.5</v>
      </c>
      <c r="CJ1568">
        <f t="shared" si="10"/>
        <v>21</v>
      </c>
      <c r="CK1568" s="77">
        <f t="shared" si="43"/>
        <v>21</v>
      </c>
      <c r="CL1568" s="73"/>
      <c r="CM1568" s="37">
        <f>VLOOKUP(CB1568,'PROMIS 57 T-Score Conversions'!Q$3:R$35,2,TRUE)</f>
        <v>40.1</v>
      </c>
      <c r="CN1568" s="78" t="str">
        <f t="shared" si="20"/>
        <v>Mild</v>
      </c>
      <c r="CO1568" s="37">
        <f>VLOOKUP(CC1568,'PROMIS 57 T-Score Conversions'!A$3:B$35,2,TRUE)</f>
        <v>53.2</v>
      </c>
      <c r="CP1568" s="79" t="str">
        <f t="shared" si="44"/>
        <v>Normal</v>
      </c>
      <c r="CQ1568" s="37">
        <f>VLOOKUP(CD1568,'PROMIS 57 T-Score Conversions'!E$3:F$35,2,TRUE)</f>
        <v>54.1</v>
      </c>
      <c r="CR1568" s="79" t="str">
        <f t="shared" si="22"/>
        <v>Normal</v>
      </c>
      <c r="CS1568" s="37">
        <f>VLOOKUP(CE1568,'PROMIS 57 T-Score Conversions'!U$3:V$35,2,TRUE)</f>
        <v>60.4</v>
      </c>
      <c r="CT1568" s="79" t="str">
        <f t="shared" si="42"/>
        <v>Moderate</v>
      </c>
      <c r="CU1568" s="37">
        <f>VLOOKUP(CF1568,'PROMIS 57 T-Score Conversions'!Y$3:Z$35,2,TRUE)</f>
        <v>46.7</v>
      </c>
      <c r="CV1568" s="79" t="str">
        <f t="shared" si="24"/>
        <v>Normal</v>
      </c>
      <c r="CW1568" s="37">
        <f>vlookup(CG1568,'PROMIS 57 T-Score Conversions'!M$3:N$35,2,TRUE)</f>
        <v>39.3</v>
      </c>
      <c r="CX1568" s="79" t="str">
        <f t="shared" si="25"/>
        <v>Moderate</v>
      </c>
      <c r="CY1568" s="37">
        <f>VLOOKup(CH1568,'PROMIS 57 T-Score Conversions'!I$3:J$35,2,TRUE)</f>
        <v>61.5</v>
      </c>
      <c r="CZ1568" s="79" t="str">
        <f t="shared" si="26"/>
        <v>Moderate</v>
      </c>
      <c r="DA1568" s="37">
        <f>VLOOKUP(CJ1568,'PROMIS 57 T-Score Conversions'!AC$3:AD$35,2,TRUE)</f>
        <v>37.93</v>
      </c>
      <c r="DB1568" s="78" t="str">
        <f t="shared" si="30"/>
        <v>Moderate</v>
      </c>
      <c r="DC1568" s="37">
        <f>VLOOKUP(CK1568,'PROMIS 57 T-Score Conversions'!AG$3:AH$35,2,TRUE)</f>
        <v>40.71</v>
      </c>
      <c r="DD1568" s="79" t="str">
        <f t="shared" si="31"/>
        <v>Normal</v>
      </c>
    </row>
    <row r="1569">
      <c r="A1569" t="b">
        <v>0</v>
      </c>
      <c r="B1569" t="b">
        <v>0</v>
      </c>
      <c r="C1569" s="20">
        <v>44420.4516633912</v>
      </c>
      <c r="D1569" s="1" t="s">
        <v>532</v>
      </c>
      <c r="E1569" s="1">
        <v>2272.0</v>
      </c>
      <c r="F1569" s="1">
        <v>4.0</v>
      </c>
      <c r="G1569" s="1">
        <v>4.0</v>
      </c>
      <c r="H1569" s="1">
        <v>5.0</v>
      </c>
      <c r="I1569" s="1">
        <v>4.0</v>
      </c>
      <c r="J1569" s="1">
        <v>4.0</v>
      </c>
      <c r="K1569" s="1">
        <v>4.0</v>
      </c>
      <c r="L1569" s="1">
        <v>4.0</v>
      </c>
      <c r="M1569" s="1">
        <v>3.0</v>
      </c>
      <c r="N1569" s="1">
        <v>3.0</v>
      </c>
      <c r="O1569" s="1">
        <v>3.0</v>
      </c>
      <c r="P1569" s="1">
        <v>3.0</v>
      </c>
      <c r="Q1569" s="1">
        <v>3.0</v>
      </c>
      <c r="R1569" s="1">
        <v>3.0</v>
      </c>
      <c r="S1569" s="1">
        <v>3.0</v>
      </c>
      <c r="T1569" s="1">
        <v>3.0</v>
      </c>
      <c r="U1569" s="1">
        <v>3.0</v>
      </c>
      <c r="V1569" s="1">
        <v>3.0</v>
      </c>
      <c r="W1569" s="1">
        <v>3.0</v>
      </c>
      <c r="X1569" s="1">
        <v>3.0</v>
      </c>
      <c r="Y1569" s="1">
        <v>3.0</v>
      </c>
      <c r="Z1569" s="1">
        <v>3.0</v>
      </c>
      <c r="AA1569" s="1">
        <v>3.0</v>
      </c>
      <c r="AB1569" s="1">
        <v>3.0</v>
      </c>
      <c r="AC1569" s="1">
        <v>3.0</v>
      </c>
      <c r="AD1569" s="1">
        <v>3.0</v>
      </c>
      <c r="AE1569" s="1">
        <v>3.0</v>
      </c>
      <c r="AF1569" s="1">
        <v>3.0</v>
      </c>
      <c r="AG1569" s="1">
        <v>3.0</v>
      </c>
      <c r="AH1569" s="1">
        <v>3.0</v>
      </c>
      <c r="AI1569" s="1">
        <v>3.0</v>
      </c>
      <c r="AJ1569" s="1">
        <v>3.0</v>
      </c>
      <c r="AK1569" s="1">
        <v>3.0</v>
      </c>
      <c r="AL1569" s="1">
        <v>2.0</v>
      </c>
      <c r="AM1569" s="1">
        <v>3.0</v>
      </c>
      <c r="AN1569" s="1">
        <v>2.0</v>
      </c>
      <c r="AO1569" s="1">
        <v>2.0</v>
      </c>
      <c r="AP1569" s="1">
        <v>2.0</v>
      </c>
      <c r="AQ1569" s="1">
        <v>2.0</v>
      </c>
      <c r="AR1569" s="1">
        <v>2.0</v>
      </c>
      <c r="AS1569" s="1">
        <v>2.0</v>
      </c>
      <c r="AT1569" s="1">
        <v>2.0</v>
      </c>
      <c r="AU1569" s="1">
        <v>2.0</v>
      </c>
      <c r="AV1569" s="1">
        <v>2.0</v>
      </c>
      <c r="AW1569" s="1">
        <v>3.0</v>
      </c>
      <c r="AX1569" s="1">
        <v>3.0</v>
      </c>
      <c r="AY1569" s="1">
        <v>3.0</v>
      </c>
      <c r="AZ1569" s="1">
        <v>2.0</v>
      </c>
      <c r="BA1569" s="1">
        <v>2.0</v>
      </c>
      <c r="BB1569" s="1">
        <v>2.0</v>
      </c>
      <c r="BC1569" s="1">
        <v>2.0</v>
      </c>
      <c r="BD1569" s="1">
        <v>3.0</v>
      </c>
      <c r="BE1569" s="1">
        <v>2.0</v>
      </c>
      <c r="BF1569" s="1">
        <v>3.0</v>
      </c>
      <c r="BG1569" s="1">
        <v>2.0</v>
      </c>
      <c r="BH1569" s="1">
        <v>2.0</v>
      </c>
      <c r="BI1569" s="1">
        <v>2.0</v>
      </c>
      <c r="BJ1569" s="1">
        <v>3.0</v>
      </c>
      <c r="BK1569" s="1">
        <v>3.0</v>
      </c>
      <c r="BL1569" s="1">
        <v>4.0</v>
      </c>
      <c r="BM1569" s="1">
        <v>4.0</v>
      </c>
      <c r="BN1569" s="1">
        <v>3.0</v>
      </c>
      <c r="BO1569" s="1">
        <v>4.0</v>
      </c>
      <c r="BP1569" s="1">
        <v>3.0</v>
      </c>
      <c r="BQ1569" s="1">
        <v>3.0</v>
      </c>
      <c r="BR1569" s="1">
        <v>4.0</v>
      </c>
      <c r="BS1569" s="1">
        <v>2.0</v>
      </c>
      <c r="BT1569" s="1">
        <v>2.0</v>
      </c>
      <c r="BU1569" s="1">
        <v>2.0</v>
      </c>
      <c r="BV1569" s="1">
        <v>2.0</v>
      </c>
      <c r="BW1569" s="1">
        <v>2.0</v>
      </c>
      <c r="BX1569" s="1">
        <v>2.0</v>
      </c>
      <c r="BY1569" s="1">
        <v>2.0</v>
      </c>
      <c r="BZ1569" s="1">
        <v>2.0</v>
      </c>
      <c r="CA1569" s="76">
        <f t="shared" si="32"/>
        <v>205</v>
      </c>
      <c r="CB1569" s="77">
        <f t="shared" si="45"/>
        <v>32</v>
      </c>
      <c r="CC1569" s="77">
        <f t="shared" si="34"/>
        <v>24</v>
      </c>
      <c r="CD1569" s="77">
        <f t="shared" si="46"/>
        <v>24</v>
      </c>
      <c r="CE1569" s="77">
        <f t="shared" si="36"/>
        <v>24</v>
      </c>
      <c r="CF1569" s="77">
        <f t="shared" si="37"/>
        <v>17</v>
      </c>
      <c r="CG1569" s="77">
        <f t="shared" si="38"/>
        <v>19</v>
      </c>
      <c r="CH1569" s="77">
        <f t="shared" si="39"/>
        <v>18</v>
      </c>
      <c r="CI1569" s="77">
        <f t="shared" si="40"/>
        <v>0.3</v>
      </c>
      <c r="CJ1569">
        <f t="shared" si="10"/>
        <v>28</v>
      </c>
      <c r="CK1569" s="77">
        <f t="shared" si="43"/>
        <v>27</v>
      </c>
      <c r="CL1569" s="73"/>
      <c r="CM1569" s="37">
        <f>VLOOKUP(CB1569,'PROMIS 57 T-Score Conversions'!Q$3:R$35,2,TRUE)</f>
        <v>43.9</v>
      </c>
      <c r="CN1569" s="78" t="str">
        <f t="shared" si="20"/>
        <v>Mild</v>
      </c>
      <c r="CO1569" s="37">
        <f>VLOOKUP(CC1569,'PROMIS 57 T-Score Conversions'!A$3:B$35,2,TRUE)</f>
        <v>62.5</v>
      </c>
      <c r="CP1569" s="79" t="str">
        <f t="shared" si="44"/>
        <v>Moderate</v>
      </c>
      <c r="CQ1569" s="37">
        <f>VLOOKUP(CD1569,'PROMIS 57 T-Score Conversions'!E$3:F$35,2,TRUE)</f>
        <v>62.1</v>
      </c>
      <c r="CR1569" s="79" t="str">
        <f t="shared" si="22"/>
        <v>Moderate</v>
      </c>
      <c r="CS1569" s="37">
        <f>VLOOKUP(CE1569,'PROMIS 57 T-Score Conversions'!U$3:V$35,2,TRUE)</f>
        <v>57.5</v>
      </c>
      <c r="CT1569" s="79" t="str">
        <f t="shared" si="42"/>
        <v>Mild</v>
      </c>
      <c r="CU1569" s="37">
        <f>VLOOKUP(CF1569,'PROMIS 57 T-Score Conversions'!Y$3:Z$35,2,TRUE)</f>
        <v>46.7</v>
      </c>
      <c r="CV1569" s="79" t="str">
        <f t="shared" si="24"/>
        <v>Normal</v>
      </c>
      <c r="CW1569" s="37">
        <f>vlookup(CG1569,'PROMIS 57 T-Score Conversions'!M$3:N$35,2,TRUE)</f>
        <v>39.3</v>
      </c>
      <c r="CX1569" s="79" t="str">
        <f t="shared" si="25"/>
        <v>Moderate</v>
      </c>
      <c r="CY1569" s="37">
        <f>VLOOKup(CH1569,'PROMIS 57 T-Score Conversions'!I$3:J$35,2,TRUE)</f>
        <v>58.1</v>
      </c>
      <c r="CZ1569" s="79" t="str">
        <f t="shared" si="26"/>
        <v>Mild</v>
      </c>
      <c r="DA1569" s="37">
        <f>VLOOKUP(CJ1569,'PROMIS 57 T-Score Conversions'!AC$3:AD$35,2,TRUE)</f>
        <v>43.57</v>
      </c>
      <c r="DB1569" s="78" t="str">
        <f t="shared" si="30"/>
        <v>Mild</v>
      </c>
      <c r="DC1569" s="37">
        <f>VLOOKUP(CK1569,'PROMIS 57 T-Score Conversions'!AG$3:AH$35,2,TRUE)</f>
        <v>46.21</v>
      </c>
      <c r="DD1569" s="79" t="str">
        <f t="shared" si="31"/>
        <v>Normal</v>
      </c>
    </row>
    <row r="1570">
      <c r="A1570" t="b">
        <v>0</v>
      </c>
      <c r="B1570" t="b">
        <v>0</v>
      </c>
      <c r="C1570" s="20">
        <v>44420.86205303241</v>
      </c>
      <c r="D1570" s="1" t="s">
        <v>782</v>
      </c>
      <c r="E1570" s="1">
        <v>2615.0</v>
      </c>
      <c r="F1570" s="1">
        <v>5.0</v>
      </c>
      <c r="G1570" s="1">
        <v>5.0</v>
      </c>
      <c r="H1570" s="1">
        <v>5.0</v>
      </c>
      <c r="I1570" s="1">
        <v>5.0</v>
      </c>
      <c r="J1570" s="1">
        <v>5.0</v>
      </c>
      <c r="K1570" s="1">
        <v>5.0</v>
      </c>
      <c r="L1570" s="1">
        <v>5.0</v>
      </c>
      <c r="M1570" s="1">
        <v>5.0</v>
      </c>
      <c r="N1570" s="1">
        <v>1.0</v>
      </c>
      <c r="O1570" s="1">
        <v>1.0</v>
      </c>
      <c r="P1570" s="1">
        <v>1.0</v>
      </c>
      <c r="Q1570" s="1">
        <v>1.0</v>
      </c>
      <c r="R1570" s="1">
        <v>1.0</v>
      </c>
      <c r="S1570" s="1">
        <v>1.0</v>
      </c>
      <c r="T1570" s="1">
        <v>1.0</v>
      </c>
      <c r="U1570" s="1">
        <v>1.0</v>
      </c>
      <c r="V1570" s="1">
        <v>1.0</v>
      </c>
      <c r="W1570" s="1">
        <v>1.0</v>
      </c>
      <c r="X1570" s="1">
        <v>1.0</v>
      </c>
      <c r="Y1570" s="1">
        <v>1.0</v>
      </c>
      <c r="Z1570" s="1">
        <v>1.0</v>
      </c>
      <c r="AA1570" s="1">
        <v>1.0</v>
      </c>
      <c r="AB1570" s="1">
        <v>1.0</v>
      </c>
      <c r="AC1570" s="1">
        <v>1.0</v>
      </c>
      <c r="AD1570" s="1">
        <v>1.0</v>
      </c>
      <c r="AE1570" s="1">
        <v>1.0</v>
      </c>
      <c r="AF1570" s="1">
        <v>1.0</v>
      </c>
      <c r="AG1570" s="1">
        <v>1.0</v>
      </c>
      <c r="AH1570" s="1">
        <v>1.0</v>
      </c>
      <c r="AI1570" s="1">
        <v>1.0</v>
      </c>
      <c r="AJ1570" s="1">
        <v>1.0</v>
      </c>
      <c r="AK1570" s="1">
        <v>1.0</v>
      </c>
      <c r="AL1570" s="1">
        <v>1.0</v>
      </c>
      <c r="AM1570" s="1">
        <v>1.0</v>
      </c>
      <c r="AN1570" s="1">
        <v>1.0</v>
      </c>
      <c r="AO1570" s="1">
        <v>1.0</v>
      </c>
      <c r="AP1570" s="1">
        <v>1.0</v>
      </c>
      <c r="AQ1570" s="1">
        <v>1.0</v>
      </c>
      <c r="AR1570" s="1">
        <v>1.0</v>
      </c>
      <c r="AS1570" s="1">
        <v>1.0</v>
      </c>
      <c r="AT1570" s="1">
        <v>5.0</v>
      </c>
      <c r="AU1570" s="1">
        <v>5.0</v>
      </c>
      <c r="AV1570" s="1">
        <v>5.0</v>
      </c>
      <c r="AW1570" s="1">
        <v>5.0</v>
      </c>
      <c r="AX1570" s="1">
        <v>5.0</v>
      </c>
      <c r="AY1570" s="1">
        <v>5.0</v>
      </c>
      <c r="AZ1570" s="1">
        <v>5.0</v>
      </c>
      <c r="BA1570" s="1">
        <v>5.0</v>
      </c>
      <c r="BB1570" s="1">
        <v>1.0</v>
      </c>
      <c r="BC1570" s="1">
        <v>1.0</v>
      </c>
      <c r="BD1570" s="1">
        <v>1.0</v>
      </c>
      <c r="BE1570" s="1">
        <v>1.0</v>
      </c>
      <c r="BF1570" s="1">
        <v>1.0</v>
      </c>
      <c r="BG1570" s="1">
        <v>1.0</v>
      </c>
      <c r="BH1570" s="1">
        <v>1.0</v>
      </c>
      <c r="BI1570" s="1">
        <v>1.0</v>
      </c>
      <c r="BJ1570" s="1">
        <v>0.0</v>
      </c>
      <c r="BK1570" s="1">
        <v>5.0</v>
      </c>
      <c r="BL1570" s="1">
        <v>5.0</v>
      </c>
      <c r="BM1570" s="1">
        <v>5.0</v>
      </c>
      <c r="BN1570" s="1">
        <v>5.0</v>
      </c>
      <c r="BO1570" s="1">
        <v>5.0</v>
      </c>
      <c r="BP1570" s="1">
        <v>5.0</v>
      </c>
      <c r="BQ1570" s="1">
        <v>5.0</v>
      </c>
      <c r="BR1570" s="1">
        <v>5.0</v>
      </c>
      <c r="BS1570" s="1">
        <v>1.0</v>
      </c>
      <c r="BT1570" s="1">
        <v>1.0</v>
      </c>
      <c r="BU1570" s="1">
        <v>1.0</v>
      </c>
      <c r="BV1570" s="1">
        <v>1.0</v>
      </c>
      <c r="BW1570" s="1">
        <v>1.0</v>
      </c>
      <c r="BX1570" s="1">
        <v>1.0</v>
      </c>
      <c r="BY1570" s="1">
        <v>1.0</v>
      </c>
      <c r="BZ1570" s="1">
        <v>1.0</v>
      </c>
      <c r="CA1570" s="76">
        <f t="shared" si="32"/>
        <v>168</v>
      </c>
      <c r="CB1570" s="77">
        <f t="shared" si="45"/>
        <v>40</v>
      </c>
      <c r="CC1570" s="77">
        <f t="shared" si="34"/>
        <v>8</v>
      </c>
      <c r="CD1570" s="77">
        <f t="shared" si="46"/>
        <v>8</v>
      </c>
      <c r="CE1570" s="77">
        <f t="shared" si="36"/>
        <v>8</v>
      </c>
      <c r="CF1570" s="77">
        <f t="shared" si="37"/>
        <v>8</v>
      </c>
      <c r="CG1570" s="77">
        <f t="shared" si="38"/>
        <v>40</v>
      </c>
      <c r="CH1570" s="77">
        <f t="shared" si="39"/>
        <v>8</v>
      </c>
      <c r="CI1570" s="77">
        <f t="shared" si="40"/>
        <v>0</v>
      </c>
      <c r="CJ1570">
        <f t="shared" si="10"/>
        <v>40</v>
      </c>
      <c r="CK1570" s="77">
        <f t="shared" si="43"/>
        <v>36</v>
      </c>
      <c r="CL1570" s="73"/>
      <c r="CM1570" s="37">
        <f>VLOOKUP(CB1570,'PROMIS 57 T-Score Conversions'!Q$3:R$35,2,TRUE)</f>
        <v>60.1</v>
      </c>
      <c r="CN1570" s="78" t="str">
        <f t="shared" si="20"/>
        <v>Normal</v>
      </c>
      <c r="CO1570" s="37">
        <f>VLOOKUP(CC1570,'PROMIS 57 T-Score Conversions'!A$3:B$35,2,TRUE)</f>
        <v>37.1</v>
      </c>
      <c r="CP1570" s="79" t="str">
        <f t="shared" si="44"/>
        <v>Normal</v>
      </c>
      <c r="CQ1570" s="37">
        <f>VLOOKUP(CD1570,'PROMIS 57 T-Score Conversions'!E$3:F$35,2,TRUE)</f>
        <v>38.2</v>
      </c>
      <c r="CR1570" s="79" t="str">
        <f t="shared" si="22"/>
        <v>Normal</v>
      </c>
      <c r="CS1570" s="37">
        <f>VLOOKUP(CE1570,'PROMIS 57 T-Score Conversions'!U$3:V$35,2,TRUE)</f>
        <v>33.1</v>
      </c>
      <c r="CT1570" s="79" t="str">
        <f t="shared" si="42"/>
        <v>Normal</v>
      </c>
      <c r="CU1570" s="37">
        <f>VLOOKUP(CF1570,'PROMIS 57 T-Score Conversions'!Y$3:Z$35,2,TRUE)</f>
        <v>28.9</v>
      </c>
      <c r="CV1570" s="79" t="str">
        <f t="shared" si="24"/>
        <v>Normal</v>
      </c>
      <c r="CW1570" s="37">
        <f>vlookup(CG1570,'PROMIS 57 T-Score Conversions'!M$3:N$35,2,TRUE)</f>
        <v>65.4</v>
      </c>
      <c r="CX1570" s="79" t="str">
        <f t="shared" si="25"/>
        <v>Normal</v>
      </c>
      <c r="CY1570" s="37">
        <f>VLOOKup(CH1570,'PROMIS 57 T-Score Conversions'!I$3:J$35,2,TRUE)</f>
        <v>40.7</v>
      </c>
      <c r="CZ1570" s="79" t="str">
        <f t="shared" si="26"/>
        <v>Normal</v>
      </c>
      <c r="DA1570" s="37">
        <f>VLOOKUP(CJ1570,'PROMIS 57 T-Score Conversions'!AC$3:AD$35,2,TRUE)</f>
        <v>63.48</v>
      </c>
      <c r="DB1570" s="78" t="str">
        <f t="shared" si="30"/>
        <v>Normal</v>
      </c>
      <c r="DC1570" s="37">
        <f>VLOOKUP(CK1570,'PROMIS 57 T-Score Conversions'!AG$3:AH$35,2,TRUE)</f>
        <v>56.39</v>
      </c>
      <c r="DD1570" s="79" t="str">
        <f t="shared" si="31"/>
        <v>Mild</v>
      </c>
    </row>
    <row r="1571">
      <c r="A1571" t="b">
        <v>0</v>
      </c>
      <c r="B1571" t="b">
        <v>0</v>
      </c>
      <c r="C1571" s="20">
        <v>44421.40321065972</v>
      </c>
      <c r="D1571" s="1" t="s">
        <v>783</v>
      </c>
      <c r="E1571" s="1">
        <v>2698.0</v>
      </c>
      <c r="F1571" s="1">
        <v>1.0</v>
      </c>
      <c r="G1571" s="1">
        <v>2.0</v>
      </c>
      <c r="H1571" s="1">
        <v>4.0</v>
      </c>
      <c r="I1571" s="1">
        <v>3.0</v>
      </c>
      <c r="J1571" s="1">
        <v>1.0</v>
      </c>
      <c r="K1571" s="1">
        <v>1.0</v>
      </c>
      <c r="L1571" s="1">
        <v>1.0</v>
      </c>
      <c r="M1571" s="1">
        <v>1.0</v>
      </c>
      <c r="N1571" s="1">
        <v>2.0</v>
      </c>
      <c r="O1571" s="1">
        <v>4.0</v>
      </c>
      <c r="P1571" s="1">
        <v>5.0</v>
      </c>
      <c r="Q1571" s="1">
        <v>5.0</v>
      </c>
      <c r="R1571" s="1">
        <v>5.0</v>
      </c>
      <c r="S1571" s="1">
        <v>4.0</v>
      </c>
      <c r="T1571" s="1">
        <v>4.0</v>
      </c>
      <c r="U1571" s="1">
        <v>4.0</v>
      </c>
      <c r="V1571" s="1">
        <v>1.0</v>
      </c>
      <c r="W1571" s="1">
        <v>4.0</v>
      </c>
      <c r="X1571" s="1">
        <v>3.0</v>
      </c>
      <c r="Y1571" s="1">
        <v>1.0</v>
      </c>
      <c r="Z1571" s="1">
        <v>2.0</v>
      </c>
      <c r="AA1571" s="1">
        <v>3.0</v>
      </c>
      <c r="AB1571" s="1">
        <v>1.0</v>
      </c>
      <c r="AC1571" s="1">
        <v>1.0</v>
      </c>
      <c r="AD1571" s="1">
        <v>4.0</v>
      </c>
      <c r="AE1571" s="1">
        <v>3.0</v>
      </c>
      <c r="AF1571" s="1">
        <v>3.0</v>
      </c>
      <c r="AG1571" s="1">
        <v>3.0</v>
      </c>
      <c r="AH1571" s="1">
        <v>5.0</v>
      </c>
      <c r="AI1571" s="1">
        <v>4.0</v>
      </c>
      <c r="AJ1571" s="1">
        <v>4.0</v>
      </c>
      <c r="AK1571" s="1">
        <v>4.0</v>
      </c>
      <c r="AL1571" s="1">
        <v>3.0</v>
      </c>
      <c r="AM1571" s="1">
        <v>4.0</v>
      </c>
      <c r="AN1571" s="1">
        <v>2.0</v>
      </c>
      <c r="AO1571" s="1">
        <v>3.0</v>
      </c>
      <c r="AP1571" s="1">
        <v>5.0</v>
      </c>
      <c r="AQ1571" s="1">
        <v>4.0</v>
      </c>
      <c r="AR1571" s="1">
        <v>1.0</v>
      </c>
      <c r="AS1571" s="1">
        <v>3.0</v>
      </c>
      <c r="AT1571" s="1">
        <v>1.0</v>
      </c>
      <c r="AU1571" s="1">
        <v>3.0</v>
      </c>
      <c r="AV1571" s="1">
        <v>2.0</v>
      </c>
      <c r="AW1571" s="1">
        <v>1.0</v>
      </c>
      <c r="AX1571" s="1">
        <v>2.0</v>
      </c>
      <c r="AY1571" s="1">
        <v>1.0</v>
      </c>
      <c r="AZ1571" s="1">
        <v>3.0</v>
      </c>
      <c r="BA1571" s="1">
        <v>3.0</v>
      </c>
      <c r="BB1571" s="1">
        <v>3.0</v>
      </c>
      <c r="BC1571" s="1">
        <v>4.0</v>
      </c>
      <c r="BD1571" s="1">
        <v>4.0</v>
      </c>
      <c r="BE1571" s="1">
        <v>4.0</v>
      </c>
      <c r="BF1571" s="1">
        <v>5.0</v>
      </c>
      <c r="BG1571" s="1">
        <v>3.0</v>
      </c>
      <c r="BH1571" s="1">
        <v>2.0</v>
      </c>
      <c r="BI1571" s="1">
        <v>2.0</v>
      </c>
      <c r="BJ1571" s="1">
        <v>6.0</v>
      </c>
      <c r="BK1571" s="1">
        <v>3.0</v>
      </c>
      <c r="BL1571" s="1">
        <v>2.0</v>
      </c>
      <c r="BM1571" s="1">
        <v>2.0</v>
      </c>
      <c r="BN1571" s="1">
        <v>3.0</v>
      </c>
      <c r="BO1571" s="1">
        <v>3.0</v>
      </c>
      <c r="BP1571" s="1">
        <v>4.0</v>
      </c>
      <c r="BQ1571" s="1">
        <v>4.0</v>
      </c>
      <c r="BR1571" s="1">
        <v>3.0</v>
      </c>
      <c r="BS1571" s="1">
        <v>4.0</v>
      </c>
      <c r="BT1571" s="1">
        <v>3.0</v>
      </c>
      <c r="BU1571" s="1">
        <v>2.0</v>
      </c>
      <c r="BV1571" s="1">
        <v>3.0</v>
      </c>
      <c r="BW1571" s="1">
        <v>4.0</v>
      </c>
      <c r="BX1571" s="1">
        <v>3.0</v>
      </c>
      <c r="BY1571" s="1">
        <v>3.0</v>
      </c>
      <c r="BZ1571" s="1">
        <v>3.0</v>
      </c>
      <c r="CA1571" s="76">
        <f t="shared" si="32"/>
        <v>216</v>
      </c>
      <c r="CB1571" s="77">
        <f t="shared" si="45"/>
        <v>14</v>
      </c>
      <c r="CC1571" s="77">
        <f t="shared" si="34"/>
        <v>33</v>
      </c>
      <c r="CD1571" s="77">
        <f t="shared" si="46"/>
        <v>32</v>
      </c>
      <c r="CE1571" s="77">
        <f t="shared" si="36"/>
        <v>30</v>
      </c>
      <c r="CF1571" s="77">
        <f t="shared" si="37"/>
        <v>25</v>
      </c>
      <c r="CG1571" s="77">
        <f t="shared" si="38"/>
        <v>16</v>
      </c>
      <c r="CH1571" s="77">
        <f t="shared" si="39"/>
        <v>27</v>
      </c>
      <c r="CI1571" s="77">
        <f t="shared" si="40"/>
        <v>0.6</v>
      </c>
      <c r="CJ1571">
        <f t="shared" si="10"/>
        <v>24</v>
      </c>
      <c r="CK1571" s="77">
        <f t="shared" si="43"/>
        <v>25</v>
      </c>
      <c r="CL1571" s="73"/>
      <c r="CM1571" s="37">
        <f>VLOOKUP(CB1571,'PROMIS 57 T-Score Conversions'!Q$3:R$35,2,TRUE)</f>
        <v>30.8</v>
      </c>
      <c r="CN1571" s="78" t="str">
        <f t="shared" si="20"/>
        <v>Moderate</v>
      </c>
      <c r="CO1571" s="37">
        <f>VLOOKUP(CC1571,'PROMIS 57 T-Score Conversions'!A$3:B$35,2,TRUE)</f>
        <v>71.9</v>
      </c>
      <c r="CP1571" s="79" t="str">
        <f t="shared" si="44"/>
        <v>Severe</v>
      </c>
      <c r="CQ1571" s="37">
        <f>VLOOKUP(CD1571,'PROMIS 57 T-Score Conversions'!E$3:F$35,2,TRUE)</f>
        <v>69.7</v>
      </c>
      <c r="CR1571" s="79" t="str">
        <f t="shared" si="22"/>
        <v>Moderate</v>
      </c>
      <c r="CS1571" s="37">
        <f>VLOOKUP(CE1571,'PROMIS 57 T-Score Conversions'!U$3:V$35,2,TRUE)</f>
        <v>63.3</v>
      </c>
      <c r="CT1571" s="79" t="str">
        <f t="shared" si="42"/>
        <v>Moderate</v>
      </c>
      <c r="CU1571" s="37">
        <f>VLOOKUP(CF1571,'PROMIS 57 T-Score Conversions'!Y$3:Z$35,2,TRUE)</f>
        <v>55.3</v>
      </c>
      <c r="CV1571" s="79" t="str">
        <f t="shared" si="24"/>
        <v>Mild</v>
      </c>
      <c r="CW1571" s="37">
        <f>vlookup(CG1571,'PROMIS 57 T-Score Conversions'!M$3:N$35,2,TRUE)</f>
        <v>36.9</v>
      </c>
      <c r="CX1571" s="79" t="str">
        <f t="shared" si="25"/>
        <v>Moderate</v>
      </c>
      <c r="CY1571" s="37">
        <f>VLOOKup(CH1571,'PROMIS 57 T-Score Conversions'!I$3:J$35,2,TRUE)</f>
        <v>63.5</v>
      </c>
      <c r="CZ1571" s="79" t="str">
        <f t="shared" si="26"/>
        <v>Moderate</v>
      </c>
      <c r="DA1571" s="37">
        <f>VLOOKUP(CJ1571,'PROMIS 57 T-Score Conversions'!AC$3:AD$35,2,TRUE)</f>
        <v>40.29</v>
      </c>
      <c r="DB1571" s="78" t="str">
        <f t="shared" si="30"/>
        <v>Mild</v>
      </c>
      <c r="DC1571" s="37">
        <f>VLOOKUP(CK1571,'PROMIS 57 T-Score Conversions'!AG$3:AH$35,2,TRUE)</f>
        <v>44.34</v>
      </c>
      <c r="DD1571" s="79" t="str">
        <f t="shared" si="31"/>
        <v>Normal</v>
      </c>
    </row>
    <row r="1572">
      <c r="A1572" t="b">
        <v>0</v>
      </c>
      <c r="B1572" t="b">
        <v>0</v>
      </c>
      <c r="C1572" s="20">
        <v>44421.55552418981</v>
      </c>
      <c r="D1572" s="1" t="s">
        <v>538</v>
      </c>
      <c r="E1572" s="1">
        <v>2372.0</v>
      </c>
      <c r="F1572" s="1">
        <v>4.0</v>
      </c>
      <c r="G1572" s="1">
        <v>5.0</v>
      </c>
      <c r="H1572" s="1">
        <v>5.0</v>
      </c>
      <c r="I1572" s="1">
        <v>4.0</v>
      </c>
      <c r="J1572" s="1">
        <v>4.0</v>
      </c>
      <c r="K1572" s="1">
        <v>5.0</v>
      </c>
      <c r="L1572" s="1">
        <v>5.0</v>
      </c>
      <c r="M1572" s="1">
        <v>3.0</v>
      </c>
      <c r="N1572" s="1">
        <v>4.0</v>
      </c>
      <c r="O1572" s="1">
        <v>4.0</v>
      </c>
      <c r="P1572" s="1">
        <v>4.0</v>
      </c>
      <c r="Q1572" s="1">
        <v>4.0</v>
      </c>
      <c r="R1572" s="1">
        <v>4.0</v>
      </c>
      <c r="S1572" s="1">
        <v>4.0</v>
      </c>
      <c r="T1572" s="1">
        <v>4.0</v>
      </c>
      <c r="U1572" s="1">
        <v>4.0</v>
      </c>
      <c r="V1572" s="1">
        <v>4.0</v>
      </c>
      <c r="W1572" s="1">
        <v>3.0</v>
      </c>
      <c r="X1572" s="1">
        <v>4.0</v>
      </c>
      <c r="Y1572" s="1">
        <v>3.0</v>
      </c>
      <c r="Z1572" s="1">
        <v>4.0</v>
      </c>
      <c r="AA1572" s="1">
        <v>4.0</v>
      </c>
      <c r="AB1572" s="1">
        <v>4.0</v>
      </c>
      <c r="AC1572" s="1">
        <v>4.0</v>
      </c>
      <c r="AD1572" s="1">
        <v>5.0</v>
      </c>
      <c r="AE1572" s="1">
        <v>5.0</v>
      </c>
      <c r="AF1572" s="1">
        <v>5.0</v>
      </c>
      <c r="AG1572" s="1">
        <v>5.0</v>
      </c>
      <c r="AH1572" s="1">
        <v>4.0</v>
      </c>
      <c r="AI1572" s="1">
        <v>4.0</v>
      </c>
      <c r="AJ1572" s="1">
        <v>4.0</v>
      </c>
      <c r="AK1572" s="1">
        <v>5.0</v>
      </c>
      <c r="AL1572" s="1">
        <v>3.0</v>
      </c>
      <c r="AM1572" s="1">
        <v>4.0</v>
      </c>
      <c r="AN1572" s="1">
        <v>3.0</v>
      </c>
      <c r="AO1572" s="1">
        <v>2.0</v>
      </c>
      <c r="AP1572" s="1">
        <v>3.0</v>
      </c>
      <c r="AQ1572" s="1">
        <v>3.0</v>
      </c>
      <c r="AR1572" s="1">
        <v>2.0</v>
      </c>
      <c r="AS1572" s="1">
        <v>4.0</v>
      </c>
      <c r="AT1572" s="1">
        <v>3.0</v>
      </c>
      <c r="AU1572" s="1">
        <v>3.0</v>
      </c>
      <c r="AV1572" s="1">
        <v>3.0</v>
      </c>
      <c r="AW1572" s="1">
        <v>3.0</v>
      </c>
      <c r="AX1572" s="1">
        <v>2.0</v>
      </c>
      <c r="AY1572" s="1">
        <v>2.0</v>
      </c>
      <c r="AZ1572" s="1">
        <v>3.0</v>
      </c>
      <c r="BA1572" s="1">
        <v>4.0</v>
      </c>
      <c r="BB1572" s="1">
        <v>2.0</v>
      </c>
      <c r="BC1572" s="1">
        <v>2.0</v>
      </c>
      <c r="BD1572" s="1">
        <v>2.0</v>
      </c>
      <c r="BE1572" s="1">
        <v>2.0</v>
      </c>
      <c r="BF1572" s="1">
        <v>2.0</v>
      </c>
      <c r="BG1572" s="1">
        <v>2.0</v>
      </c>
      <c r="BH1572" s="1">
        <v>2.0</v>
      </c>
      <c r="BI1572" s="1">
        <v>2.0</v>
      </c>
      <c r="BJ1572" s="1">
        <v>3.0</v>
      </c>
      <c r="BK1572" s="1">
        <v>2.0</v>
      </c>
      <c r="BL1572" s="1">
        <v>3.0</v>
      </c>
      <c r="BM1572" s="1">
        <v>3.0</v>
      </c>
      <c r="BN1572" s="1">
        <v>3.0</v>
      </c>
      <c r="BO1572" s="1">
        <v>2.0</v>
      </c>
      <c r="BP1572" s="1">
        <v>2.0</v>
      </c>
      <c r="BQ1572" s="1">
        <v>3.0</v>
      </c>
      <c r="BR1572" s="1">
        <v>3.0</v>
      </c>
      <c r="BS1572" s="1">
        <v>3.0</v>
      </c>
      <c r="BT1572" s="1">
        <v>3.0</v>
      </c>
      <c r="BU1572" s="1">
        <v>3.0</v>
      </c>
      <c r="BV1572" s="1">
        <v>4.0</v>
      </c>
      <c r="BW1572" s="1">
        <v>4.0</v>
      </c>
      <c r="BX1572" s="1">
        <v>4.0</v>
      </c>
      <c r="BY1572" s="1">
        <v>4.0</v>
      </c>
      <c r="BZ1572" s="1">
        <v>3.0</v>
      </c>
      <c r="CA1572" s="76">
        <f t="shared" si="32"/>
        <v>249</v>
      </c>
      <c r="CB1572" s="77">
        <f t="shared" si="45"/>
        <v>35</v>
      </c>
      <c r="CC1572" s="77">
        <f t="shared" si="34"/>
        <v>32</v>
      </c>
      <c r="CD1572" s="77">
        <f t="shared" si="46"/>
        <v>32</v>
      </c>
      <c r="CE1572" s="77">
        <f t="shared" si="36"/>
        <v>37</v>
      </c>
      <c r="CF1572" s="77">
        <f t="shared" si="37"/>
        <v>24</v>
      </c>
      <c r="CG1572" s="77">
        <f t="shared" si="38"/>
        <v>23</v>
      </c>
      <c r="CH1572" s="77">
        <f t="shared" si="39"/>
        <v>16</v>
      </c>
      <c r="CI1572" s="77">
        <f t="shared" si="40"/>
        <v>0.3</v>
      </c>
      <c r="CJ1572">
        <f t="shared" si="10"/>
        <v>21</v>
      </c>
      <c r="CK1572" s="77">
        <f t="shared" si="43"/>
        <v>22</v>
      </c>
      <c r="CL1572" s="73"/>
      <c r="CM1572" s="37">
        <f>VLOOKUP(CB1572,'PROMIS 57 T-Score Conversions'!Q$3:R$35,2,TRUE)</f>
        <v>46.7</v>
      </c>
      <c r="CN1572" s="78" t="str">
        <f t="shared" si="20"/>
        <v>Normal</v>
      </c>
      <c r="CO1572" s="37">
        <f>VLOOKUP(CC1572,'PROMIS 57 T-Score Conversions'!A$3:B$35,2,TRUE)</f>
        <v>70.8</v>
      </c>
      <c r="CP1572" s="79" t="str">
        <f t="shared" si="44"/>
        <v>Severe</v>
      </c>
      <c r="CQ1572" s="37">
        <f>VLOOKUP(CD1572,'PROMIS 57 T-Score Conversions'!E$3:F$35,2,TRUE)</f>
        <v>69.7</v>
      </c>
      <c r="CR1572" s="79" t="str">
        <f t="shared" si="22"/>
        <v>Moderate</v>
      </c>
      <c r="CS1572" s="37">
        <f>VLOOKUP(CE1572,'PROMIS 57 T-Score Conversions'!U$3:V$35,2,TRUE)</f>
        <v>71</v>
      </c>
      <c r="CT1572" s="79" t="str">
        <f t="shared" si="42"/>
        <v>Severe</v>
      </c>
      <c r="CU1572" s="37">
        <f>VLOOKUP(CF1572,'PROMIS 57 T-Score Conversions'!Y$3:Z$35,2,TRUE)</f>
        <v>54.3</v>
      </c>
      <c r="CV1572" s="79" t="str">
        <f t="shared" si="24"/>
        <v>Normal</v>
      </c>
      <c r="CW1572" s="37">
        <f>vlookup(CG1572,'PROMIS 57 T-Score Conversions'!M$3:N$35,2,TRUE)</f>
        <v>43</v>
      </c>
      <c r="CX1572" s="79" t="str">
        <f t="shared" si="25"/>
        <v>Mild</v>
      </c>
      <c r="CY1572" s="37">
        <f>VLOOKup(CH1572,'PROMIS 57 T-Score Conversions'!I$3:J$35,2,TRUE)</f>
        <v>55.8</v>
      </c>
      <c r="CZ1572" s="79" t="str">
        <f t="shared" si="26"/>
        <v>Mild</v>
      </c>
      <c r="DA1572" s="37">
        <f>VLOOKUP(CJ1572,'PROMIS 57 T-Score Conversions'!AC$3:AD$35,2,TRUE)</f>
        <v>37.93</v>
      </c>
      <c r="DB1572" s="78" t="str">
        <f t="shared" si="30"/>
        <v>Moderate</v>
      </c>
      <c r="DC1572" s="37">
        <f>VLOOKUP(CK1572,'PROMIS 57 T-Score Conversions'!AG$3:AH$35,2,TRUE)</f>
        <v>41.61</v>
      </c>
      <c r="DD1572" s="79" t="str">
        <f t="shared" si="31"/>
        <v>Normal</v>
      </c>
    </row>
    <row r="1573">
      <c r="A1573" t="b">
        <v>0</v>
      </c>
      <c r="B1573" t="b">
        <v>0</v>
      </c>
      <c r="C1573" s="20">
        <v>44422.51003335648</v>
      </c>
      <c r="D1573" s="1" t="s">
        <v>784</v>
      </c>
      <c r="E1573" s="1">
        <v>2700.0</v>
      </c>
      <c r="F1573" s="1">
        <v>3.0</v>
      </c>
      <c r="G1573" s="1">
        <v>3.0</v>
      </c>
      <c r="H1573" s="1">
        <v>2.0</v>
      </c>
      <c r="I1573" s="1">
        <v>2.0</v>
      </c>
      <c r="J1573" s="1">
        <v>3.0</v>
      </c>
      <c r="K1573" s="1">
        <v>4.0</v>
      </c>
      <c r="L1573" s="1">
        <v>4.0</v>
      </c>
      <c r="M1573" s="1">
        <v>1.0</v>
      </c>
      <c r="N1573" s="1">
        <v>3.0</v>
      </c>
      <c r="O1573" s="1">
        <v>1.0</v>
      </c>
      <c r="P1573" s="1">
        <v>2.0</v>
      </c>
      <c r="Q1573" s="1">
        <v>3.0</v>
      </c>
      <c r="R1573" s="1">
        <v>1.0</v>
      </c>
      <c r="S1573" s="1">
        <v>1.0</v>
      </c>
      <c r="T1573" s="1">
        <v>4.0</v>
      </c>
      <c r="U1573" s="1">
        <v>3.0</v>
      </c>
      <c r="V1573" s="1">
        <v>2.0</v>
      </c>
      <c r="W1573" s="1">
        <v>3.0</v>
      </c>
      <c r="X1573" s="1">
        <v>3.0</v>
      </c>
      <c r="Y1573" s="1">
        <v>4.0</v>
      </c>
      <c r="Z1573" s="1">
        <v>2.0</v>
      </c>
      <c r="AA1573" s="1">
        <v>3.0</v>
      </c>
      <c r="AB1573" s="1">
        <v>1.0</v>
      </c>
      <c r="AC1573" s="1">
        <v>3.0</v>
      </c>
      <c r="AD1573" s="1">
        <v>3.0</v>
      </c>
      <c r="AE1573" s="1">
        <v>4.0</v>
      </c>
      <c r="AF1573" s="1">
        <v>3.0</v>
      </c>
      <c r="AG1573" s="1">
        <v>3.0</v>
      </c>
      <c r="AH1573" s="1">
        <v>4.0</v>
      </c>
      <c r="AI1573" s="1">
        <v>4.0</v>
      </c>
      <c r="AJ1573" s="1">
        <v>4.0</v>
      </c>
      <c r="AK1573" s="1">
        <v>4.0</v>
      </c>
      <c r="AL1573" s="1">
        <v>4.0</v>
      </c>
      <c r="AM1573" s="1">
        <v>3.0</v>
      </c>
      <c r="AN1573" s="1">
        <v>4.0</v>
      </c>
      <c r="AO1573" s="1">
        <v>2.0</v>
      </c>
      <c r="AP1573" s="1">
        <v>5.0</v>
      </c>
      <c r="AQ1573" s="1">
        <v>3.0</v>
      </c>
      <c r="AR1573" s="1">
        <v>3.0</v>
      </c>
      <c r="AS1573" s="1">
        <v>4.0</v>
      </c>
      <c r="AT1573" s="1">
        <v>2.0</v>
      </c>
      <c r="AU1573" s="1">
        <v>2.0</v>
      </c>
      <c r="AV1573" s="1">
        <v>1.0</v>
      </c>
      <c r="AW1573" s="1">
        <v>2.0</v>
      </c>
      <c r="AX1573" s="1">
        <v>2.0</v>
      </c>
      <c r="AY1573" s="1">
        <v>2.0</v>
      </c>
      <c r="AZ1573" s="1">
        <v>2.0</v>
      </c>
      <c r="BA1573" s="1">
        <v>1.0</v>
      </c>
      <c r="BB1573" s="1">
        <v>4.0</v>
      </c>
      <c r="BC1573" s="1">
        <v>5.0</v>
      </c>
      <c r="BD1573" s="1">
        <v>4.0</v>
      </c>
      <c r="BE1573" s="1">
        <v>4.0</v>
      </c>
      <c r="BF1573" s="1">
        <v>3.0</v>
      </c>
      <c r="BG1573" s="1">
        <v>3.0</v>
      </c>
      <c r="BH1573" s="1">
        <v>4.0</v>
      </c>
      <c r="BI1573" s="1">
        <v>4.0</v>
      </c>
      <c r="BJ1573" s="1">
        <v>3.0</v>
      </c>
      <c r="BK1573" s="1">
        <v>1.0</v>
      </c>
      <c r="BL1573" s="1">
        <v>2.0</v>
      </c>
      <c r="BM1573" s="1">
        <v>1.0</v>
      </c>
      <c r="BN1573" s="1">
        <v>2.0</v>
      </c>
      <c r="BO1573" s="1">
        <v>2.0</v>
      </c>
      <c r="BP1573" s="1">
        <v>3.0</v>
      </c>
      <c r="BQ1573" s="1">
        <v>3.0</v>
      </c>
      <c r="BR1573" s="1">
        <v>1.0</v>
      </c>
      <c r="BS1573" s="1">
        <v>4.0</v>
      </c>
      <c r="BT1573" s="1">
        <v>4.0</v>
      </c>
      <c r="BU1573" s="1">
        <v>5.0</v>
      </c>
      <c r="BV1573" s="1">
        <v>4.0</v>
      </c>
      <c r="BW1573" s="1">
        <v>4.0</v>
      </c>
      <c r="BX1573" s="1">
        <v>4.0</v>
      </c>
      <c r="BY1573" s="1">
        <v>3.0</v>
      </c>
      <c r="BZ1573" s="1">
        <v>4.0</v>
      </c>
      <c r="CA1573" s="76">
        <f t="shared" si="32"/>
        <v>213</v>
      </c>
      <c r="CB1573" s="77">
        <f t="shared" si="45"/>
        <v>22</v>
      </c>
      <c r="CC1573" s="77">
        <f t="shared" si="34"/>
        <v>18</v>
      </c>
      <c r="CD1573" s="77">
        <f t="shared" si="46"/>
        <v>17</v>
      </c>
      <c r="CE1573" s="77">
        <f t="shared" si="36"/>
        <v>29</v>
      </c>
      <c r="CF1573" s="77">
        <f t="shared" si="37"/>
        <v>28</v>
      </c>
      <c r="CG1573" s="77">
        <f t="shared" si="38"/>
        <v>14</v>
      </c>
      <c r="CH1573" s="77">
        <f t="shared" si="39"/>
        <v>31</v>
      </c>
      <c r="CI1573" s="77">
        <f t="shared" si="40"/>
        <v>0.3</v>
      </c>
      <c r="CJ1573">
        <f t="shared" si="10"/>
        <v>15</v>
      </c>
      <c r="CK1573" s="77">
        <f t="shared" si="43"/>
        <v>18</v>
      </c>
      <c r="CL1573" s="73"/>
      <c r="CM1573" s="37">
        <f>VLOOKUP(CB1573,'PROMIS 57 T-Score Conversions'!Q$3:R$35,2,TRUE)</f>
        <v>36.7</v>
      </c>
      <c r="CN1573" s="78" t="str">
        <f t="shared" si="20"/>
        <v>Moderate</v>
      </c>
      <c r="CO1573" s="37">
        <f>VLOOKUP(CC1573,'PROMIS 57 T-Score Conversions'!A$3:B$35,2,TRUE)</f>
        <v>56.4</v>
      </c>
      <c r="CP1573" s="79" t="str">
        <f t="shared" si="44"/>
        <v>Mild</v>
      </c>
      <c r="CQ1573" s="37">
        <f>VLOOKUP(CD1573,'PROMIS 57 T-Score Conversions'!E$3:F$35,2,TRUE)</f>
        <v>55.9</v>
      </c>
      <c r="CR1573" s="79" t="str">
        <f t="shared" si="22"/>
        <v>Mild</v>
      </c>
      <c r="CS1573" s="37">
        <f>VLOOKUP(CE1573,'PROMIS 57 T-Score Conversions'!U$3:V$35,2,TRUE)</f>
        <v>62.3</v>
      </c>
      <c r="CT1573" s="79" t="str">
        <f t="shared" si="42"/>
        <v>Moderate</v>
      </c>
      <c r="CU1573" s="37">
        <f>VLOOKUP(CF1573,'PROMIS 57 T-Score Conversions'!Y$3:Z$35,2,TRUE)</f>
        <v>58.3</v>
      </c>
      <c r="CV1573" s="79" t="str">
        <f t="shared" si="24"/>
        <v>Mild</v>
      </c>
      <c r="CW1573" s="37">
        <f>vlookup(CG1573,'PROMIS 57 T-Score Conversions'!M$3:N$35,2,TRUE)</f>
        <v>35.3</v>
      </c>
      <c r="CX1573" s="79" t="str">
        <f t="shared" si="25"/>
        <v>Moderate</v>
      </c>
      <c r="CY1573" s="37">
        <f>VLOOKup(CH1573,'PROMIS 57 T-Score Conversions'!I$3:J$35,2,TRUE)</f>
        <v>66.2</v>
      </c>
      <c r="CZ1573" s="79" t="str">
        <f t="shared" si="26"/>
        <v>Moderate</v>
      </c>
      <c r="DA1573" s="37">
        <f>VLOOKUP(CJ1573,'PROMIS 57 T-Score Conversions'!AC$3:AD$35,2,TRUE)</f>
        <v>33.06</v>
      </c>
      <c r="DB1573" s="78" t="str">
        <f t="shared" si="30"/>
        <v>Moderate</v>
      </c>
      <c r="DC1573" s="37">
        <f>VLOOKUP(CK1573,'PROMIS 57 T-Score Conversions'!AG$3:AH$35,2,TRUE)</f>
        <v>37.97</v>
      </c>
      <c r="DD1573" s="79" t="str">
        <f t="shared" si="31"/>
        <v>Normal</v>
      </c>
    </row>
    <row r="1574">
      <c r="A1574" t="b">
        <v>0</v>
      </c>
      <c r="B1574" t="b">
        <v>0</v>
      </c>
      <c r="C1574" s="20">
        <v>44424.3109837963</v>
      </c>
      <c r="D1574" s="1" t="s">
        <v>481</v>
      </c>
      <c r="E1574" s="1">
        <v>2305.0</v>
      </c>
      <c r="F1574" s="1">
        <v>3.0</v>
      </c>
      <c r="G1574" s="1">
        <v>3.0</v>
      </c>
      <c r="H1574" s="1">
        <v>5.0</v>
      </c>
      <c r="I1574" s="1">
        <v>4.0</v>
      </c>
      <c r="J1574" s="1">
        <v>1.0</v>
      </c>
      <c r="K1574" s="1">
        <v>4.0</v>
      </c>
      <c r="L1574" s="1">
        <v>4.0</v>
      </c>
      <c r="M1574" s="1">
        <v>2.0</v>
      </c>
      <c r="N1574" s="1">
        <v>2.0</v>
      </c>
      <c r="O1574" s="1">
        <v>2.0</v>
      </c>
      <c r="P1574" s="1">
        <v>4.0</v>
      </c>
      <c r="Q1574" s="1">
        <v>2.0</v>
      </c>
      <c r="R1574" s="1">
        <v>3.0</v>
      </c>
      <c r="S1574" s="1">
        <v>2.0</v>
      </c>
      <c r="T1574" s="1">
        <v>4.0</v>
      </c>
      <c r="U1574" s="1">
        <v>4.0</v>
      </c>
      <c r="V1574" s="1">
        <v>1.0</v>
      </c>
      <c r="W1574" s="1">
        <v>2.0</v>
      </c>
      <c r="X1574" s="1">
        <v>3.0</v>
      </c>
      <c r="Y1574" s="1">
        <v>1.0</v>
      </c>
      <c r="Z1574" s="1">
        <v>2.0</v>
      </c>
      <c r="AA1574" s="1">
        <v>4.0</v>
      </c>
      <c r="AB1574" s="1">
        <v>3.0</v>
      </c>
      <c r="AC1574" s="1">
        <v>2.0</v>
      </c>
      <c r="AD1574" s="1">
        <v>3.0</v>
      </c>
      <c r="AE1574" s="1">
        <v>4.0</v>
      </c>
      <c r="AF1574" s="1">
        <v>3.0</v>
      </c>
      <c r="AG1574" s="1">
        <v>3.0</v>
      </c>
      <c r="AH1574" s="1">
        <v>3.0</v>
      </c>
      <c r="AI1574" s="1">
        <v>3.0</v>
      </c>
      <c r="AJ1574" s="1">
        <v>3.0</v>
      </c>
      <c r="AK1574" s="1">
        <v>3.0</v>
      </c>
      <c r="AL1574" s="1">
        <v>5.0</v>
      </c>
      <c r="AM1574" s="1">
        <v>5.0</v>
      </c>
      <c r="AN1574" s="1">
        <v>5.0</v>
      </c>
      <c r="AO1574" s="1">
        <v>4.0</v>
      </c>
      <c r="AP1574" s="1">
        <v>5.0</v>
      </c>
      <c r="AQ1574" s="1">
        <v>3.0</v>
      </c>
      <c r="AR1574" s="1">
        <v>3.0</v>
      </c>
      <c r="AS1574" s="1">
        <v>5.0</v>
      </c>
      <c r="AT1574" s="1">
        <v>3.0</v>
      </c>
      <c r="AU1574" s="1">
        <v>3.0</v>
      </c>
      <c r="AV1574" s="1">
        <v>2.0</v>
      </c>
      <c r="AW1574" s="1">
        <v>3.0</v>
      </c>
      <c r="AX1574" s="1">
        <v>3.0</v>
      </c>
      <c r="AY1574" s="1">
        <v>3.0</v>
      </c>
      <c r="AZ1574" s="1">
        <v>3.0</v>
      </c>
      <c r="BA1574" s="1">
        <v>2.0</v>
      </c>
      <c r="BB1574" s="1">
        <v>4.0</v>
      </c>
      <c r="BC1574" s="1">
        <v>4.0</v>
      </c>
      <c r="BD1574" s="1">
        <v>3.0</v>
      </c>
      <c r="BE1574" s="1">
        <v>4.0</v>
      </c>
      <c r="BF1574" s="1">
        <v>4.0</v>
      </c>
      <c r="BG1574" s="1">
        <v>3.0</v>
      </c>
      <c r="BH1574" s="1">
        <v>4.0</v>
      </c>
      <c r="BI1574" s="1">
        <v>3.0</v>
      </c>
      <c r="BJ1574" s="1">
        <v>3.0</v>
      </c>
      <c r="BK1574" s="1">
        <v>2.0</v>
      </c>
      <c r="BL1574" s="1">
        <v>3.0</v>
      </c>
      <c r="BM1574" s="1">
        <v>3.0</v>
      </c>
      <c r="BN1574" s="1">
        <v>2.0</v>
      </c>
      <c r="BO1574" s="1">
        <v>3.0</v>
      </c>
      <c r="BP1574" s="1">
        <v>2.0</v>
      </c>
      <c r="BQ1574" s="1">
        <v>3.0</v>
      </c>
      <c r="BR1574" s="1">
        <v>2.0</v>
      </c>
      <c r="BS1574" s="1">
        <v>3.0</v>
      </c>
      <c r="BT1574" s="1">
        <v>4.0</v>
      </c>
      <c r="BU1574" s="1">
        <v>4.0</v>
      </c>
      <c r="BV1574" s="1">
        <v>3.0</v>
      </c>
      <c r="BW1574" s="1">
        <v>3.0</v>
      </c>
      <c r="BX1574" s="1">
        <v>1.0</v>
      </c>
      <c r="BY1574" s="1">
        <v>4.0</v>
      </c>
      <c r="BZ1574" s="1">
        <v>3.0</v>
      </c>
      <c r="CA1574" s="76">
        <f t="shared" si="32"/>
        <v>226</v>
      </c>
      <c r="CB1574" s="77">
        <f t="shared" si="45"/>
        <v>26</v>
      </c>
      <c r="CC1574" s="77">
        <f t="shared" si="34"/>
        <v>23</v>
      </c>
      <c r="CD1574" s="77">
        <f t="shared" si="46"/>
        <v>22</v>
      </c>
      <c r="CE1574" s="77">
        <f t="shared" si="36"/>
        <v>25</v>
      </c>
      <c r="CF1574" s="77">
        <f t="shared" si="37"/>
        <v>35</v>
      </c>
      <c r="CG1574" s="77">
        <f t="shared" si="38"/>
        <v>22</v>
      </c>
      <c r="CH1574" s="77">
        <f t="shared" si="39"/>
        <v>29</v>
      </c>
      <c r="CI1574" s="77">
        <f t="shared" si="40"/>
        <v>0.3</v>
      </c>
      <c r="CJ1574">
        <f t="shared" si="10"/>
        <v>20</v>
      </c>
      <c r="CK1574" s="77">
        <f t="shared" si="43"/>
        <v>21</v>
      </c>
      <c r="CL1574" s="73"/>
      <c r="CM1574" s="37">
        <f>VLOOKUP(CB1574,'PROMIS 57 T-Score Conversions'!Q$3:R$35,2,TRUE)</f>
        <v>39.5</v>
      </c>
      <c r="CN1574" s="78" t="str">
        <f t="shared" si="20"/>
        <v>Moderate</v>
      </c>
      <c r="CO1574" s="37">
        <f>VLOOKUP(CC1574,'PROMIS 57 T-Score Conversions'!A$3:B$35,2,TRUE)</f>
        <v>61.4</v>
      </c>
      <c r="CP1574" s="79" t="str">
        <f t="shared" si="44"/>
        <v>Moderate</v>
      </c>
      <c r="CQ1574" s="37">
        <f>VLOOKUP(CD1574,'PROMIS 57 T-Score Conversions'!E$3:F$35,2,TRUE)</f>
        <v>60.3</v>
      </c>
      <c r="CR1574" s="79" t="str">
        <f t="shared" si="22"/>
        <v>Moderate</v>
      </c>
      <c r="CS1574" s="37">
        <f>VLOOKUP(CE1574,'PROMIS 57 T-Score Conversions'!U$3:V$35,2,TRUE)</f>
        <v>58.5</v>
      </c>
      <c r="CT1574" s="79" t="str">
        <f t="shared" si="42"/>
        <v>Mild</v>
      </c>
      <c r="CU1574" s="37">
        <f>VLOOKUP(CF1574,'PROMIS 57 T-Score Conversions'!Y$3:Z$35,2,TRUE)</f>
        <v>66.1</v>
      </c>
      <c r="CV1574" s="79" t="str">
        <f t="shared" si="24"/>
        <v>Moderate</v>
      </c>
      <c r="CW1574" s="37">
        <f>vlookup(CG1574,'PROMIS 57 T-Score Conversions'!M$3:N$35,2,TRUE)</f>
        <v>42</v>
      </c>
      <c r="CX1574" s="79" t="str">
        <f t="shared" si="25"/>
        <v>Mild</v>
      </c>
      <c r="CY1574" s="37">
        <f>VLOOKup(CH1574,'PROMIS 57 T-Score Conversions'!I$3:J$35,2,TRUE)</f>
        <v>64.8</v>
      </c>
      <c r="CZ1574" s="79" t="str">
        <f t="shared" si="26"/>
        <v>Moderate</v>
      </c>
      <c r="DA1574" s="37">
        <f>VLOOKUP(CJ1574,'PROMIS 57 T-Score Conversions'!AC$3:AD$35,2,TRUE)</f>
        <v>37.15</v>
      </c>
      <c r="DB1574" s="78" t="str">
        <f t="shared" si="30"/>
        <v>Moderate</v>
      </c>
      <c r="DC1574" s="37">
        <f>VLOOKUP(CK1574,'PROMIS 57 T-Score Conversions'!AG$3:AH$35,2,TRUE)</f>
        <v>40.71</v>
      </c>
      <c r="DD1574" s="79" t="str">
        <f t="shared" si="31"/>
        <v>Normal</v>
      </c>
    </row>
    <row r="1575">
      <c r="A1575" t="b">
        <v>0</v>
      </c>
      <c r="B1575" t="b">
        <v>0</v>
      </c>
      <c r="C1575" s="20">
        <v>44424.31239755787</v>
      </c>
      <c r="D1575" s="1" t="s">
        <v>172</v>
      </c>
      <c r="E1575" s="1">
        <v>1935.0</v>
      </c>
      <c r="F1575" s="1">
        <v>3.0</v>
      </c>
      <c r="G1575" s="1">
        <v>4.0</v>
      </c>
      <c r="H1575" s="1">
        <v>4.0</v>
      </c>
      <c r="I1575" s="1">
        <v>2.0</v>
      </c>
      <c r="J1575" s="1">
        <v>2.0</v>
      </c>
      <c r="K1575" s="1">
        <v>3.0</v>
      </c>
      <c r="L1575" s="1">
        <v>3.0</v>
      </c>
      <c r="M1575" s="1">
        <v>3.0</v>
      </c>
      <c r="N1575" s="1">
        <v>4.0</v>
      </c>
      <c r="O1575" s="1">
        <v>3.0</v>
      </c>
      <c r="P1575" s="1">
        <v>3.0</v>
      </c>
      <c r="Q1575" s="1">
        <v>4.0</v>
      </c>
      <c r="R1575" s="1">
        <v>4.0</v>
      </c>
      <c r="S1575" s="1">
        <v>3.0</v>
      </c>
      <c r="T1575" s="1">
        <v>4.0</v>
      </c>
      <c r="U1575" s="1">
        <v>3.0</v>
      </c>
      <c r="V1575" s="1">
        <v>3.0</v>
      </c>
      <c r="W1575" s="1">
        <v>2.0</v>
      </c>
      <c r="X1575" s="1">
        <v>4.0</v>
      </c>
      <c r="Y1575" s="1">
        <v>2.0</v>
      </c>
      <c r="Z1575" s="1">
        <v>2.0</v>
      </c>
      <c r="AA1575" s="1">
        <v>2.0</v>
      </c>
      <c r="AB1575" s="1">
        <v>3.0</v>
      </c>
      <c r="AC1575" s="1">
        <v>3.0</v>
      </c>
      <c r="AD1575" s="1">
        <v>4.0</v>
      </c>
      <c r="AE1575" s="1">
        <v>4.0</v>
      </c>
      <c r="AF1575" s="1">
        <v>3.0</v>
      </c>
      <c r="AG1575" s="1">
        <v>3.0</v>
      </c>
      <c r="AH1575" s="1">
        <v>3.0</v>
      </c>
      <c r="AI1575" s="1">
        <v>3.0</v>
      </c>
      <c r="AJ1575" s="1">
        <v>3.0</v>
      </c>
      <c r="AK1575" s="1">
        <v>3.0</v>
      </c>
      <c r="AL1575" s="1">
        <v>3.0</v>
      </c>
      <c r="AM1575" s="1">
        <v>4.0</v>
      </c>
      <c r="AN1575" s="1">
        <v>3.0</v>
      </c>
      <c r="AO1575" s="1">
        <v>4.0</v>
      </c>
      <c r="AP1575" s="1">
        <v>4.0</v>
      </c>
      <c r="AQ1575" s="1">
        <v>3.0</v>
      </c>
      <c r="AR1575" s="1">
        <v>2.0</v>
      </c>
      <c r="AS1575" s="1">
        <v>3.0</v>
      </c>
      <c r="AT1575" s="1">
        <v>1.0</v>
      </c>
      <c r="AU1575" s="1">
        <v>1.0</v>
      </c>
      <c r="AV1575" s="1">
        <v>1.0</v>
      </c>
      <c r="AW1575" s="1">
        <v>1.0</v>
      </c>
      <c r="AX1575" s="1">
        <v>1.0</v>
      </c>
      <c r="AY1575" s="1">
        <v>1.0</v>
      </c>
      <c r="AZ1575" s="1">
        <v>1.0</v>
      </c>
      <c r="BA1575" s="1">
        <v>1.0</v>
      </c>
      <c r="BB1575" s="1">
        <v>4.0</v>
      </c>
      <c r="BC1575" s="1">
        <v>4.0</v>
      </c>
      <c r="BD1575" s="1">
        <v>5.0</v>
      </c>
      <c r="BE1575" s="1">
        <v>4.0</v>
      </c>
      <c r="BF1575" s="1">
        <v>5.0</v>
      </c>
      <c r="BG1575" s="1">
        <v>5.0</v>
      </c>
      <c r="BH1575" s="1">
        <v>5.0</v>
      </c>
      <c r="BI1575" s="1">
        <v>5.0</v>
      </c>
      <c r="BJ1575" s="1">
        <v>6.0</v>
      </c>
      <c r="BK1575" s="1">
        <v>1.0</v>
      </c>
      <c r="BL1575" s="1">
        <v>1.0</v>
      </c>
      <c r="BM1575" s="1">
        <v>2.0</v>
      </c>
      <c r="BN1575" s="1">
        <v>1.0</v>
      </c>
      <c r="BO1575" s="1">
        <v>2.0</v>
      </c>
      <c r="BP1575" s="1">
        <v>2.0</v>
      </c>
      <c r="BQ1575" s="1">
        <v>2.0</v>
      </c>
      <c r="BR1575" s="1">
        <v>1.0</v>
      </c>
      <c r="BS1575" s="1">
        <v>4.0</v>
      </c>
      <c r="BT1575" s="1">
        <v>5.0</v>
      </c>
      <c r="BU1575" s="1">
        <v>5.0</v>
      </c>
      <c r="BV1575" s="1">
        <v>5.0</v>
      </c>
      <c r="BW1575" s="1">
        <v>5.0</v>
      </c>
      <c r="BX1575" s="1">
        <v>5.0</v>
      </c>
      <c r="BY1575" s="1">
        <v>4.0</v>
      </c>
      <c r="BZ1575" s="1">
        <v>5.0</v>
      </c>
      <c r="CA1575" s="76">
        <f t="shared" si="32"/>
        <v>226</v>
      </c>
      <c r="CB1575" s="77">
        <f t="shared" si="45"/>
        <v>24</v>
      </c>
      <c r="CC1575" s="77">
        <f t="shared" si="34"/>
        <v>28</v>
      </c>
      <c r="CD1575" s="77">
        <f t="shared" si="46"/>
        <v>27</v>
      </c>
      <c r="CE1575" s="77">
        <f t="shared" si="36"/>
        <v>26</v>
      </c>
      <c r="CF1575" s="77">
        <f t="shared" si="37"/>
        <v>26</v>
      </c>
      <c r="CG1575" s="77">
        <f t="shared" si="38"/>
        <v>8</v>
      </c>
      <c r="CH1575" s="77">
        <f t="shared" si="39"/>
        <v>37</v>
      </c>
      <c r="CI1575" s="77">
        <f t="shared" si="40"/>
        <v>0.6</v>
      </c>
      <c r="CJ1575">
        <f t="shared" si="10"/>
        <v>12</v>
      </c>
      <c r="CK1575" s="77">
        <f t="shared" si="43"/>
        <v>15</v>
      </c>
      <c r="CL1575" s="73"/>
      <c r="CM1575" s="37">
        <f>VLOOKUP(CB1575,'PROMIS 57 T-Score Conversions'!Q$3:R$35,2,TRUE)</f>
        <v>38.1</v>
      </c>
      <c r="CN1575" s="78" t="str">
        <f t="shared" si="20"/>
        <v>Moderate</v>
      </c>
      <c r="CO1575" s="37">
        <f>VLOOKUP(CC1575,'PROMIS 57 T-Score Conversions'!A$3:B$35,2,TRUE)</f>
        <v>66.6</v>
      </c>
      <c r="CP1575" s="79" t="str">
        <f t="shared" si="44"/>
        <v>Moderate</v>
      </c>
      <c r="CQ1575" s="37">
        <f>VLOOKUP(CD1575,'PROMIS 57 T-Score Conversions'!E$3:F$35,2,TRUE)</f>
        <v>64.9</v>
      </c>
      <c r="CR1575" s="79" t="str">
        <f t="shared" si="22"/>
        <v>Moderate</v>
      </c>
      <c r="CS1575" s="37">
        <f>VLOOKUP(CE1575,'PROMIS 57 T-Score Conversions'!U$3:V$35,2,TRUE)</f>
        <v>59.4</v>
      </c>
      <c r="CT1575" s="79" t="str">
        <f t="shared" si="42"/>
        <v>Mild</v>
      </c>
      <c r="CU1575" s="37">
        <f>VLOOKUP(CF1575,'PROMIS 57 T-Score Conversions'!Y$3:Z$35,2,TRUE)</f>
        <v>56.3</v>
      </c>
      <c r="CV1575" s="79" t="str">
        <f t="shared" si="24"/>
        <v>Mild</v>
      </c>
      <c r="CW1575" s="37">
        <f>vlookup(CG1575,'PROMIS 57 T-Score Conversions'!M$3:N$35,2,TRUE)</f>
        <v>25.91</v>
      </c>
      <c r="CX1575" s="79" t="str">
        <f t="shared" si="25"/>
        <v>Severe</v>
      </c>
      <c r="CY1575" s="37">
        <f>VLOOKup(CH1575,'PROMIS 57 T-Score Conversions'!I$3:J$35,2,TRUE)</f>
        <v>71</v>
      </c>
      <c r="CZ1575" s="79" t="str">
        <f t="shared" si="26"/>
        <v>Severe</v>
      </c>
      <c r="DA1575" s="37">
        <f>VLOOKUP(CJ1575,'PROMIS 57 T-Score Conversions'!AC$3:AD$35,2,TRUE)</f>
        <v>30.11</v>
      </c>
      <c r="DB1575" s="78" t="str">
        <f t="shared" si="30"/>
        <v>Moderate</v>
      </c>
      <c r="DC1575" s="37">
        <f>VLOOKUP(CK1575,'PROMIS 57 T-Score Conversions'!AG$3:AH$35,2,TRUE)</f>
        <v>35.07</v>
      </c>
      <c r="DD1575" s="79" t="str">
        <f t="shared" si="31"/>
        <v>Normal</v>
      </c>
    </row>
    <row r="1576">
      <c r="A1576" t="b">
        <v>0</v>
      </c>
      <c r="B1576" t="b">
        <v>0</v>
      </c>
      <c r="C1576" s="20">
        <v>44424.39451517361</v>
      </c>
      <c r="D1576" s="1" t="s">
        <v>785</v>
      </c>
      <c r="E1576" s="1">
        <v>2708.0</v>
      </c>
      <c r="F1576" s="1">
        <v>2.0</v>
      </c>
      <c r="G1576" s="1">
        <v>5.0</v>
      </c>
      <c r="H1576" s="1">
        <v>5.0</v>
      </c>
      <c r="I1576" s="1">
        <v>5.0</v>
      </c>
      <c r="J1576" s="1">
        <v>3.0</v>
      </c>
      <c r="K1576" s="1">
        <v>4.0</v>
      </c>
      <c r="L1576" s="1">
        <v>5.0</v>
      </c>
      <c r="M1576" s="1">
        <v>5.0</v>
      </c>
      <c r="N1576" s="1">
        <v>1.0</v>
      </c>
      <c r="O1576" s="1">
        <v>2.0</v>
      </c>
      <c r="P1576" s="1">
        <v>2.0</v>
      </c>
      <c r="Q1576" s="1">
        <v>3.0</v>
      </c>
      <c r="R1576" s="1">
        <v>2.0</v>
      </c>
      <c r="S1576" s="1">
        <v>2.0</v>
      </c>
      <c r="T1576" s="1">
        <v>2.0</v>
      </c>
      <c r="U1576" s="1">
        <v>1.0</v>
      </c>
      <c r="V1576" s="1">
        <v>1.0</v>
      </c>
      <c r="W1576" s="1">
        <v>1.0</v>
      </c>
      <c r="X1576" s="1">
        <v>1.0</v>
      </c>
      <c r="Y1576" s="1">
        <v>1.0</v>
      </c>
      <c r="Z1576" s="1">
        <v>1.0</v>
      </c>
      <c r="AA1576" s="1">
        <v>1.0</v>
      </c>
      <c r="AB1576" s="1">
        <v>1.0</v>
      </c>
      <c r="AC1576" s="1">
        <v>1.0</v>
      </c>
      <c r="AD1576" s="1">
        <v>4.0</v>
      </c>
      <c r="AE1576" s="1">
        <v>4.0</v>
      </c>
      <c r="AF1576" s="1">
        <v>4.0</v>
      </c>
      <c r="AG1576" s="1">
        <v>3.0</v>
      </c>
      <c r="AH1576" s="1">
        <v>5.0</v>
      </c>
      <c r="AI1576" s="1">
        <v>4.0</v>
      </c>
      <c r="AJ1576" s="1">
        <v>4.0</v>
      </c>
      <c r="AK1576" s="1">
        <v>5.0</v>
      </c>
      <c r="AL1576" s="1">
        <v>1.0</v>
      </c>
      <c r="AM1576" s="1">
        <v>2.0</v>
      </c>
      <c r="AN1576" s="1">
        <v>1.0</v>
      </c>
      <c r="AO1576" s="1">
        <v>1.0</v>
      </c>
      <c r="AP1576" s="1">
        <v>1.0</v>
      </c>
      <c r="AQ1576" s="1">
        <v>1.0</v>
      </c>
      <c r="AR1576" s="1">
        <v>1.0</v>
      </c>
      <c r="AS1576" s="1">
        <v>1.0</v>
      </c>
      <c r="AT1576" s="1">
        <v>4.0</v>
      </c>
      <c r="AU1576" s="1">
        <v>3.0</v>
      </c>
      <c r="AV1576" s="1">
        <v>2.0</v>
      </c>
      <c r="AW1576" s="1">
        <v>3.0</v>
      </c>
      <c r="AX1576" s="1">
        <v>4.0</v>
      </c>
      <c r="AY1576" s="1">
        <v>3.0</v>
      </c>
      <c r="AZ1576" s="1">
        <v>4.0</v>
      </c>
      <c r="BA1576" s="1">
        <v>2.0</v>
      </c>
      <c r="BB1576" s="1">
        <v>2.0</v>
      </c>
      <c r="BC1576" s="1">
        <v>2.0</v>
      </c>
      <c r="BD1576" s="1">
        <v>2.0</v>
      </c>
      <c r="BE1576" s="1">
        <v>3.0</v>
      </c>
      <c r="BF1576" s="1">
        <v>2.0</v>
      </c>
      <c r="BG1576" s="1">
        <v>1.0</v>
      </c>
      <c r="BH1576" s="1">
        <v>2.0</v>
      </c>
      <c r="BI1576" s="1">
        <v>1.0</v>
      </c>
      <c r="BJ1576" s="1">
        <v>4.0</v>
      </c>
      <c r="BK1576" s="1">
        <v>2.0</v>
      </c>
      <c r="BL1576" s="1">
        <v>4.0</v>
      </c>
      <c r="BM1576" s="1">
        <v>2.0</v>
      </c>
      <c r="BN1576" s="1">
        <v>4.0</v>
      </c>
      <c r="BO1576" s="1">
        <v>2.0</v>
      </c>
      <c r="BP1576" s="1">
        <v>2.0</v>
      </c>
      <c r="BQ1576" s="1">
        <v>3.0</v>
      </c>
      <c r="BR1576" s="1">
        <v>4.0</v>
      </c>
      <c r="BS1576" s="1">
        <v>3.0</v>
      </c>
      <c r="BT1576" s="1">
        <v>3.0</v>
      </c>
      <c r="BU1576" s="1">
        <v>4.0</v>
      </c>
      <c r="BV1576" s="1">
        <v>4.0</v>
      </c>
      <c r="BW1576" s="1">
        <v>3.0</v>
      </c>
      <c r="BX1576" s="1">
        <v>3.0</v>
      </c>
      <c r="BY1576" s="1">
        <v>1.0</v>
      </c>
      <c r="BZ1576" s="1">
        <v>3.0</v>
      </c>
      <c r="CA1576" s="76">
        <f t="shared" si="32"/>
        <v>190</v>
      </c>
      <c r="CB1576" s="77">
        <f t="shared" si="45"/>
        <v>34</v>
      </c>
      <c r="CC1576" s="77">
        <f t="shared" si="34"/>
        <v>15</v>
      </c>
      <c r="CD1576" s="77">
        <f t="shared" si="46"/>
        <v>15</v>
      </c>
      <c r="CE1576" s="77">
        <f t="shared" si="36"/>
        <v>33</v>
      </c>
      <c r="CF1576" s="77">
        <f t="shared" si="37"/>
        <v>9</v>
      </c>
      <c r="CG1576" s="77">
        <f t="shared" si="38"/>
        <v>25</v>
      </c>
      <c r="CH1576" s="77">
        <f t="shared" si="39"/>
        <v>15</v>
      </c>
      <c r="CI1576" s="77">
        <f t="shared" si="40"/>
        <v>0.4</v>
      </c>
      <c r="CJ1576">
        <f t="shared" si="10"/>
        <v>23</v>
      </c>
      <c r="CK1576" s="77">
        <f t="shared" si="43"/>
        <v>24</v>
      </c>
      <c r="CL1576" s="73"/>
      <c r="CM1576" s="37">
        <f>VLOOKUP(CB1576,'PROMIS 57 T-Score Conversions'!Q$3:R$35,2,TRUE)</f>
        <v>45.7</v>
      </c>
      <c r="CN1576" s="78" t="str">
        <f t="shared" si="20"/>
        <v>Normal</v>
      </c>
      <c r="CO1576" s="37">
        <f>VLOOKUP(CC1576,'PROMIS 57 T-Score Conversions'!A$3:B$35,2,TRUE)</f>
        <v>53.2</v>
      </c>
      <c r="CP1576" s="79" t="str">
        <f t="shared" si="44"/>
        <v>Normal</v>
      </c>
      <c r="CQ1576" s="37">
        <f>VLOOKUP(CD1576,'PROMIS 57 T-Score Conversions'!E$3:F$35,2,TRUE)</f>
        <v>54.1</v>
      </c>
      <c r="CR1576" s="79" t="str">
        <f t="shared" si="22"/>
        <v>Normal</v>
      </c>
      <c r="CS1576" s="37">
        <f>VLOOKUP(CE1576,'PROMIS 57 T-Score Conversions'!U$3:V$35,2,TRUE)</f>
        <v>66.4</v>
      </c>
      <c r="CT1576" s="79" t="str">
        <f t="shared" si="42"/>
        <v>Moderate</v>
      </c>
      <c r="CU1576" s="37">
        <f>VLOOKUP(CF1576,'PROMIS 57 T-Score Conversions'!Y$3:Z$35,2,TRUE)</f>
        <v>33.1</v>
      </c>
      <c r="CV1576" s="79" t="str">
        <f t="shared" si="24"/>
        <v>Normal</v>
      </c>
      <c r="CW1576" s="37">
        <f>vlookup(CG1576,'PROMIS 57 T-Score Conversions'!M$3:N$35,2,TRUE)</f>
        <v>45</v>
      </c>
      <c r="CX1576" s="79" t="str">
        <f t="shared" si="25"/>
        <v>Normal</v>
      </c>
      <c r="CY1576" s="37">
        <f>VLOOKup(CH1576,'PROMIS 57 T-Score Conversions'!I$3:J$35,2,TRUE)</f>
        <v>55</v>
      </c>
      <c r="CZ1576" s="79" t="str">
        <f t="shared" si="26"/>
        <v>Mild</v>
      </c>
      <c r="DA1576" s="37">
        <f>VLOOKUP(CJ1576,'PROMIS 57 T-Score Conversions'!AC$3:AD$35,2,TRUE)</f>
        <v>39.5</v>
      </c>
      <c r="DB1576" s="78" t="str">
        <f t="shared" si="30"/>
        <v>Moderate</v>
      </c>
      <c r="DC1576" s="37">
        <f>VLOOKUP(CK1576,'PROMIS 57 T-Score Conversions'!AG$3:AH$35,2,TRUE)</f>
        <v>43.42</v>
      </c>
      <c r="DD1576" s="79" t="str">
        <f t="shared" si="31"/>
        <v>Normal</v>
      </c>
    </row>
    <row r="1577">
      <c r="A1577" t="b">
        <v>0</v>
      </c>
      <c r="B1577" t="b">
        <v>0</v>
      </c>
      <c r="C1577" s="20">
        <v>44424.637992511576</v>
      </c>
      <c r="D1577" s="1" t="s">
        <v>786</v>
      </c>
      <c r="E1577" s="1">
        <v>2673.0</v>
      </c>
      <c r="F1577" s="1">
        <v>3.0</v>
      </c>
      <c r="G1577" s="1">
        <v>3.0</v>
      </c>
      <c r="H1577" s="1">
        <v>4.0</v>
      </c>
      <c r="I1577" s="1">
        <v>4.0</v>
      </c>
      <c r="J1577" s="1">
        <v>1.0</v>
      </c>
      <c r="K1577" s="1">
        <v>3.0</v>
      </c>
      <c r="L1577" s="1">
        <v>3.0</v>
      </c>
      <c r="M1577" s="1">
        <v>1.0</v>
      </c>
      <c r="N1577" s="1">
        <v>4.0</v>
      </c>
      <c r="O1577" s="1">
        <v>3.0</v>
      </c>
      <c r="P1577" s="1">
        <v>3.0</v>
      </c>
      <c r="Q1577" s="1">
        <v>3.0</v>
      </c>
      <c r="R1577" s="1">
        <v>3.0</v>
      </c>
      <c r="S1577" s="1">
        <v>3.0</v>
      </c>
      <c r="T1577" s="1">
        <v>3.0</v>
      </c>
      <c r="U1577" s="1">
        <v>3.0</v>
      </c>
      <c r="V1577" s="1">
        <v>2.0</v>
      </c>
      <c r="W1577" s="1">
        <v>2.0</v>
      </c>
      <c r="X1577" s="1">
        <v>1.0</v>
      </c>
      <c r="Y1577" s="1">
        <v>2.0</v>
      </c>
      <c r="Z1577" s="1">
        <v>2.0</v>
      </c>
      <c r="AA1577" s="1">
        <v>2.0</v>
      </c>
      <c r="AB1577" s="1">
        <v>1.0</v>
      </c>
      <c r="AC1577" s="1">
        <v>1.0</v>
      </c>
      <c r="AD1577" s="1">
        <v>3.0</v>
      </c>
      <c r="AE1577" s="1">
        <v>4.0</v>
      </c>
      <c r="AF1577" s="1">
        <v>3.0</v>
      </c>
      <c r="AG1577" s="1">
        <v>3.0</v>
      </c>
      <c r="AH1577" s="1">
        <v>4.0</v>
      </c>
      <c r="AI1577" s="1">
        <v>4.0</v>
      </c>
      <c r="AJ1577" s="1">
        <v>3.0</v>
      </c>
      <c r="AK1577" s="1">
        <v>3.0</v>
      </c>
      <c r="AL1577" s="1">
        <v>2.0</v>
      </c>
      <c r="AM1577" s="1">
        <v>3.0</v>
      </c>
      <c r="AN1577" s="1">
        <v>2.0</v>
      </c>
      <c r="AO1577" s="1">
        <v>2.0</v>
      </c>
      <c r="AP1577" s="1">
        <v>2.0</v>
      </c>
      <c r="AQ1577" s="1">
        <v>2.0</v>
      </c>
      <c r="AR1577" s="1">
        <v>1.0</v>
      </c>
      <c r="AS1577" s="1">
        <v>2.0</v>
      </c>
      <c r="AT1577" s="1">
        <v>2.0</v>
      </c>
      <c r="AU1577" s="1">
        <v>2.0</v>
      </c>
      <c r="AV1577" s="1">
        <v>3.0</v>
      </c>
      <c r="AW1577" s="1">
        <v>2.0</v>
      </c>
      <c r="AX1577" s="1">
        <v>2.0</v>
      </c>
      <c r="AY1577" s="1">
        <v>2.0</v>
      </c>
      <c r="AZ1577" s="1">
        <v>2.0</v>
      </c>
      <c r="BA1577" s="1">
        <v>2.0</v>
      </c>
      <c r="BB1577" s="1">
        <v>1.0</v>
      </c>
      <c r="BC1577" s="1">
        <v>1.0</v>
      </c>
      <c r="BD1577" s="1">
        <v>1.0</v>
      </c>
      <c r="BE1577" s="1">
        <v>1.0</v>
      </c>
      <c r="BF1577" s="1">
        <v>1.0</v>
      </c>
      <c r="BG1577" s="1">
        <v>1.0</v>
      </c>
      <c r="BH1577" s="1">
        <v>1.0</v>
      </c>
      <c r="BI1577" s="1">
        <v>1.0</v>
      </c>
      <c r="BJ1577" s="1">
        <v>0.0</v>
      </c>
      <c r="BK1577" s="1">
        <v>3.0</v>
      </c>
      <c r="BL1577" s="1">
        <v>4.0</v>
      </c>
      <c r="BM1577" s="1">
        <v>3.0</v>
      </c>
      <c r="BN1577" s="1">
        <v>3.0</v>
      </c>
      <c r="BO1577" s="1">
        <v>3.0</v>
      </c>
      <c r="BP1577" s="1">
        <v>4.0</v>
      </c>
      <c r="BQ1577" s="1">
        <v>3.0</v>
      </c>
      <c r="BR1577" s="1">
        <v>3.0</v>
      </c>
      <c r="BS1577" s="1">
        <v>3.0</v>
      </c>
      <c r="BT1577" s="1">
        <v>3.0</v>
      </c>
      <c r="BU1577" s="1">
        <v>4.0</v>
      </c>
      <c r="BV1577" s="1">
        <v>3.0</v>
      </c>
      <c r="BW1577" s="1">
        <v>3.0</v>
      </c>
      <c r="BX1577" s="1">
        <v>4.0</v>
      </c>
      <c r="BY1577" s="1">
        <v>3.0</v>
      </c>
      <c r="BZ1577" s="1">
        <v>3.0</v>
      </c>
      <c r="CA1577" s="76">
        <f t="shared" si="32"/>
        <v>180</v>
      </c>
      <c r="CB1577" s="77">
        <f t="shared" si="45"/>
        <v>22</v>
      </c>
      <c r="CC1577" s="77">
        <f t="shared" si="34"/>
        <v>25</v>
      </c>
      <c r="CD1577" s="77">
        <f t="shared" si="46"/>
        <v>23</v>
      </c>
      <c r="CE1577" s="77">
        <f t="shared" si="36"/>
        <v>27</v>
      </c>
      <c r="CF1577" s="77">
        <f t="shared" si="37"/>
        <v>16</v>
      </c>
      <c r="CG1577" s="77">
        <f t="shared" si="38"/>
        <v>17</v>
      </c>
      <c r="CH1577" s="77">
        <f t="shared" si="39"/>
        <v>8</v>
      </c>
      <c r="CI1577" s="77">
        <f t="shared" si="40"/>
        <v>0</v>
      </c>
      <c r="CJ1577">
        <f t="shared" si="10"/>
        <v>26</v>
      </c>
      <c r="CK1577" s="77">
        <f t="shared" si="43"/>
        <v>26</v>
      </c>
      <c r="CL1577" s="73"/>
      <c r="CM1577" s="37">
        <f>VLOOKUP(CB1577,'PROMIS 57 T-Score Conversions'!Q$3:R$35,2,TRUE)</f>
        <v>36.7</v>
      </c>
      <c r="CN1577" s="78" t="str">
        <f t="shared" si="20"/>
        <v>Moderate</v>
      </c>
      <c r="CO1577" s="37">
        <f>VLOOKUP(CC1577,'PROMIS 57 T-Score Conversions'!A$3:B$35,2,TRUE)</f>
        <v>63.5</v>
      </c>
      <c r="CP1577" s="79" t="str">
        <f t="shared" si="44"/>
        <v>Moderate</v>
      </c>
      <c r="CQ1577" s="37">
        <f>VLOOKUP(CD1577,'PROMIS 57 T-Score Conversions'!E$3:F$35,2,TRUE)</f>
        <v>61.2</v>
      </c>
      <c r="CR1577" s="79" t="str">
        <f t="shared" si="22"/>
        <v>Moderate</v>
      </c>
      <c r="CS1577" s="37">
        <f>VLOOKUP(CE1577,'PROMIS 57 T-Score Conversions'!U$3:V$35,2,TRUE)</f>
        <v>60.4</v>
      </c>
      <c r="CT1577" s="79" t="str">
        <f t="shared" si="42"/>
        <v>Moderate</v>
      </c>
      <c r="CU1577" s="37">
        <f>VLOOKUP(CF1577,'PROMIS 57 T-Score Conversions'!Y$3:Z$35,2,TRUE)</f>
        <v>45.5</v>
      </c>
      <c r="CV1577" s="79" t="str">
        <f t="shared" si="24"/>
        <v>Normal</v>
      </c>
      <c r="CW1577" s="37">
        <f>vlookup(CG1577,'PROMIS 57 T-Score Conversions'!M$3:N$35,2,TRUE)</f>
        <v>37.7</v>
      </c>
      <c r="CX1577" s="79" t="str">
        <f t="shared" si="25"/>
        <v>Moderate</v>
      </c>
      <c r="CY1577" s="37">
        <f>VLOOKup(CH1577,'PROMIS 57 T-Score Conversions'!I$3:J$35,2,TRUE)</f>
        <v>40.7</v>
      </c>
      <c r="CZ1577" s="79" t="str">
        <f t="shared" si="26"/>
        <v>Normal</v>
      </c>
      <c r="DA1577" s="37">
        <f>VLOOKUP(CJ1577,'PROMIS 57 T-Score Conversions'!AC$3:AD$35,2,TRUE)</f>
        <v>41.9</v>
      </c>
      <c r="DB1577" s="78" t="str">
        <f t="shared" si="30"/>
        <v>Mild</v>
      </c>
      <c r="DC1577" s="37">
        <f>VLOOKUP(CK1577,'PROMIS 57 T-Score Conversions'!AG$3:AH$35,2,TRUE)</f>
        <v>45.27</v>
      </c>
      <c r="DD1577" s="79" t="str">
        <f t="shared" si="31"/>
        <v>Normal</v>
      </c>
    </row>
    <row r="1578">
      <c r="A1578" t="b">
        <v>0</v>
      </c>
      <c r="B1578" t="b">
        <v>0</v>
      </c>
      <c r="C1578" s="20">
        <v>44424.69076309028</v>
      </c>
      <c r="D1578" s="1" t="s">
        <v>787</v>
      </c>
      <c r="E1578" s="1">
        <v>2689.0</v>
      </c>
      <c r="F1578" s="1">
        <v>4.0</v>
      </c>
      <c r="G1578" s="1">
        <v>4.0</v>
      </c>
      <c r="H1578" s="1">
        <v>5.0</v>
      </c>
      <c r="I1578" s="1">
        <v>4.0</v>
      </c>
      <c r="J1578" s="1">
        <v>4.0</v>
      </c>
      <c r="K1578" s="1">
        <v>4.0</v>
      </c>
      <c r="L1578" s="1">
        <v>5.0</v>
      </c>
      <c r="M1578" s="1">
        <v>4.0</v>
      </c>
      <c r="N1578" s="1">
        <v>4.0</v>
      </c>
      <c r="O1578" s="1">
        <v>3.0</v>
      </c>
      <c r="P1578" s="1">
        <v>2.0</v>
      </c>
      <c r="Q1578" s="1">
        <v>2.0</v>
      </c>
      <c r="R1578" s="1">
        <v>3.0</v>
      </c>
      <c r="S1578" s="1">
        <v>4.0</v>
      </c>
      <c r="T1578" s="1">
        <v>3.0</v>
      </c>
      <c r="U1578" s="1">
        <v>3.0</v>
      </c>
      <c r="V1578" s="1">
        <v>2.0</v>
      </c>
      <c r="W1578" s="1">
        <v>1.0</v>
      </c>
      <c r="X1578" s="1">
        <v>2.0</v>
      </c>
      <c r="Y1578" s="1">
        <v>2.0</v>
      </c>
      <c r="Z1578" s="1">
        <v>2.0</v>
      </c>
      <c r="AA1578" s="1">
        <v>2.0</v>
      </c>
      <c r="AB1578" s="1">
        <v>4.0</v>
      </c>
      <c r="AC1578" s="1">
        <v>4.0</v>
      </c>
      <c r="AD1578" s="1">
        <v>3.0</v>
      </c>
      <c r="AE1578" s="1">
        <v>3.0</v>
      </c>
      <c r="AF1578" s="1">
        <v>3.0</v>
      </c>
      <c r="AG1578" s="1">
        <v>3.0</v>
      </c>
      <c r="AH1578" s="1">
        <v>3.0</v>
      </c>
      <c r="AI1578" s="1">
        <v>4.0</v>
      </c>
      <c r="AJ1578" s="1">
        <v>3.0</v>
      </c>
      <c r="AK1578" s="1">
        <v>3.0</v>
      </c>
      <c r="AL1578" s="1">
        <v>2.0</v>
      </c>
      <c r="AM1578" s="1">
        <v>2.0</v>
      </c>
      <c r="AN1578" s="1">
        <v>2.0</v>
      </c>
      <c r="AO1578" s="1">
        <v>2.0</v>
      </c>
      <c r="AP1578" s="1">
        <v>2.0</v>
      </c>
      <c r="AQ1578" s="1">
        <v>1.0</v>
      </c>
      <c r="AR1578" s="1">
        <v>2.0</v>
      </c>
      <c r="AS1578" s="1">
        <v>2.0</v>
      </c>
      <c r="AT1578" s="1">
        <v>3.0</v>
      </c>
      <c r="AU1578" s="1">
        <v>2.0</v>
      </c>
      <c r="AV1578" s="1">
        <v>3.0</v>
      </c>
      <c r="AW1578" s="1">
        <v>3.0</v>
      </c>
      <c r="AX1578" s="1">
        <v>2.0</v>
      </c>
      <c r="AY1578" s="1">
        <v>2.0</v>
      </c>
      <c r="AZ1578" s="1">
        <v>2.0</v>
      </c>
      <c r="BA1578" s="1">
        <v>2.0</v>
      </c>
      <c r="BB1578" s="1">
        <v>2.0</v>
      </c>
      <c r="BC1578" s="1">
        <v>2.0</v>
      </c>
      <c r="BD1578" s="1">
        <v>2.0</v>
      </c>
      <c r="BE1578" s="1">
        <v>2.0</v>
      </c>
      <c r="BF1578" s="1">
        <v>2.0</v>
      </c>
      <c r="BG1578" s="1">
        <v>2.0</v>
      </c>
      <c r="BH1578" s="1">
        <v>3.0</v>
      </c>
      <c r="BI1578" s="1">
        <v>2.0</v>
      </c>
      <c r="BJ1578" s="1">
        <v>2.0</v>
      </c>
      <c r="BK1578" s="1">
        <v>4.0</v>
      </c>
      <c r="BL1578" s="1">
        <v>4.0</v>
      </c>
      <c r="BM1578" s="1">
        <v>3.0</v>
      </c>
      <c r="BN1578" s="1">
        <v>3.0</v>
      </c>
      <c r="BO1578" s="1">
        <v>3.0</v>
      </c>
      <c r="BP1578" s="1">
        <v>3.0</v>
      </c>
      <c r="BQ1578" s="1">
        <v>3.0</v>
      </c>
      <c r="BR1578" s="1">
        <v>3.0</v>
      </c>
      <c r="BS1578" s="1">
        <v>4.0</v>
      </c>
      <c r="BT1578" s="1">
        <v>5.0</v>
      </c>
      <c r="BU1578" s="1">
        <v>5.0</v>
      </c>
      <c r="BV1578" s="1">
        <v>5.0</v>
      </c>
      <c r="BW1578" s="1">
        <v>5.0</v>
      </c>
      <c r="BX1578" s="1">
        <v>4.0</v>
      </c>
      <c r="BY1578" s="1">
        <v>4.0</v>
      </c>
      <c r="BZ1578" s="1">
        <v>5.0</v>
      </c>
      <c r="CA1578" s="76">
        <f t="shared" si="32"/>
        <v>218</v>
      </c>
      <c r="CB1578" s="77">
        <f t="shared" si="45"/>
        <v>34</v>
      </c>
      <c r="CC1578" s="77">
        <f t="shared" si="34"/>
        <v>24</v>
      </c>
      <c r="CD1578" s="77">
        <f t="shared" si="46"/>
        <v>22</v>
      </c>
      <c r="CE1578" s="77">
        <f t="shared" si="36"/>
        <v>25</v>
      </c>
      <c r="CF1578" s="77">
        <f t="shared" si="37"/>
        <v>15</v>
      </c>
      <c r="CG1578" s="77">
        <f t="shared" si="38"/>
        <v>19</v>
      </c>
      <c r="CH1578" s="77">
        <f t="shared" si="39"/>
        <v>17</v>
      </c>
      <c r="CI1578" s="77">
        <f t="shared" si="40"/>
        <v>0.2</v>
      </c>
      <c r="CJ1578">
        <f t="shared" si="10"/>
        <v>26</v>
      </c>
      <c r="CK1578" s="77">
        <f t="shared" si="43"/>
        <v>26</v>
      </c>
      <c r="CL1578" s="73"/>
      <c r="CM1578" s="37">
        <f>VLOOKUP(CB1578,'PROMIS 57 T-Score Conversions'!Q$3:R$35,2,TRUE)</f>
        <v>45.7</v>
      </c>
      <c r="CN1578" s="78" t="str">
        <f t="shared" si="20"/>
        <v>Normal</v>
      </c>
      <c r="CO1578" s="37">
        <f>VLOOKUP(CC1578,'PROMIS 57 T-Score Conversions'!A$3:B$35,2,TRUE)</f>
        <v>62.5</v>
      </c>
      <c r="CP1578" s="79" t="str">
        <f t="shared" si="44"/>
        <v>Moderate</v>
      </c>
      <c r="CQ1578" s="37">
        <f>VLOOKUP(CD1578,'PROMIS 57 T-Score Conversions'!E$3:F$35,2,TRUE)</f>
        <v>60.3</v>
      </c>
      <c r="CR1578" s="79" t="str">
        <f t="shared" si="22"/>
        <v>Moderate</v>
      </c>
      <c r="CS1578" s="37">
        <f>VLOOKUP(CE1578,'PROMIS 57 T-Score Conversions'!U$3:V$35,2,TRUE)</f>
        <v>58.5</v>
      </c>
      <c r="CT1578" s="79" t="str">
        <f t="shared" si="42"/>
        <v>Mild</v>
      </c>
      <c r="CU1578" s="37">
        <f>VLOOKUP(CF1578,'PROMIS 57 T-Score Conversions'!Y$3:Z$35,2,TRUE)</f>
        <v>44.2</v>
      </c>
      <c r="CV1578" s="79" t="str">
        <f t="shared" si="24"/>
        <v>Normal</v>
      </c>
      <c r="CW1578" s="37">
        <f>vlookup(CG1578,'PROMIS 57 T-Score Conversions'!M$3:N$35,2,TRUE)</f>
        <v>39.3</v>
      </c>
      <c r="CX1578" s="79" t="str">
        <f t="shared" si="25"/>
        <v>Moderate</v>
      </c>
      <c r="CY1578" s="37">
        <f>VLOOKup(CH1578,'PROMIS 57 T-Score Conversions'!I$3:J$35,2,TRUE)</f>
        <v>56.6</v>
      </c>
      <c r="CZ1578" s="79" t="str">
        <f t="shared" si="26"/>
        <v>Mild</v>
      </c>
      <c r="DA1578" s="37">
        <f>VLOOKUP(CJ1578,'PROMIS 57 T-Score Conversions'!AC$3:AD$35,2,TRUE)</f>
        <v>41.9</v>
      </c>
      <c r="DB1578" s="78" t="str">
        <f t="shared" si="30"/>
        <v>Mild</v>
      </c>
      <c r="DC1578" s="37">
        <f>VLOOKUP(CK1578,'PROMIS 57 T-Score Conversions'!AG$3:AH$35,2,TRUE)</f>
        <v>45.27</v>
      </c>
      <c r="DD1578" s="79" t="str">
        <f t="shared" si="31"/>
        <v>Normal</v>
      </c>
    </row>
    <row r="1579">
      <c r="A1579" t="b">
        <v>0</v>
      </c>
      <c r="B1579" t="b">
        <v>0</v>
      </c>
      <c r="C1579" s="20">
        <v>44425.513091967594</v>
      </c>
      <c r="D1579" s="1" t="s">
        <v>788</v>
      </c>
      <c r="E1579" s="1">
        <v>2702.0</v>
      </c>
      <c r="F1579" s="1">
        <v>3.0</v>
      </c>
      <c r="G1579" s="1">
        <v>3.0</v>
      </c>
      <c r="H1579" s="1">
        <v>5.0</v>
      </c>
      <c r="I1579" s="1">
        <v>5.0</v>
      </c>
      <c r="J1579" s="1">
        <v>1.0</v>
      </c>
      <c r="K1579" s="1">
        <v>4.0</v>
      </c>
      <c r="L1579" s="1">
        <v>1.0</v>
      </c>
      <c r="M1579" s="1">
        <v>1.0</v>
      </c>
      <c r="N1579" s="1">
        <v>3.0</v>
      </c>
      <c r="O1579" s="1">
        <v>1.0</v>
      </c>
      <c r="P1579" s="1">
        <v>1.0</v>
      </c>
      <c r="Q1579" s="1">
        <v>3.0</v>
      </c>
      <c r="R1579" s="1">
        <v>1.0</v>
      </c>
      <c r="S1579" s="1">
        <v>1.0</v>
      </c>
      <c r="T1579" s="1">
        <v>3.0</v>
      </c>
      <c r="U1579" s="1">
        <v>3.0</v>
      </c>
      <c r="V1579" s="1">
        <v>3.0</v>
      </c>
      <c r="W1579" s="1">
        <v>1.0</v>
      </c>
      <c r="X1579" s="1">
        <v>2.0</v>
      </c>
      <c r="Y1579" s="1">
        <v>1.0</v>
      </c>
      <c r="Z1579" s="1">
        <v>1.0</v>
      </c>
      <c r="AA1579" s="1">
        <v>3.0</v>
      </c>
      <c r="AB1579" s="1">
        <v>4.0</v>
      </c>
      <c r="AC1579" s="1">
        <v>1.0</v>
      </c>
      <c r="AD1579" s="1">
        <v>3.0</v>
      </c>
      <c r="AE1579" s="1">
        <v>4.0</v>
      </c>
      <c r="AF1579" s="1">
        <v>3.0</v>
      </c>
      <c r="AG1579" s="1">
        <v>3.0</v>
      </c>
      <c r="AH1579" s="1">
        <v>1.0</v>
      </c>
      <c r="AI1579" s="1">
        <v>3.0</v>
      </c>
      <c r="AJ1579" s="1">
        <v>3.0</v>
      </c>
      <c r="AK1579" s="1">
        <v>4.0</v>
      </c>
      <c r="AL1579" s="1">
        <v>3.0</v>
      </c>
      <c r="AM1579" s="1">
        <v>3.0</v>
      </c>
      <c r="AN1579" s="1">
        <v>2.0</v>
      </c>
      <c r="AO1579" s="1">
        <v>5.0</v>
      </c>
      <c r="AP1579" s="1">
        <v>4.0</v>
      </c>
      <c r="AQ1579" s="1">
        <v>2.0</v>
      </c>
      <c r="AR1579" s="1">
        <v>1.0</v>
      </c>
      <c r="AS1579" s="1">
        <v>4.0</v>
      </c>
      <c r="AT1579" s="1">
        <v>3.0</v>
      </c>
      <c r="AU1579" s="1">
        <v>3.0</v>
      </c>
      <c r="AV1579" s="1">
        <v>2.0</v>
      </c>
      <c r="AW1579" s="1">
        <v>3.0</v>
      </c>
      <c r="AX1579" s="1">
        <v>1.0</v>
      </c>
      <c r="AY1579" s="1">
        <v>1.0</v>
      </c>
      <c r="AZ1579" s="1">
        <v>4.0</v>
      </c>
      <c r="BA1579" s="1">
        <v>2.0</v>
      </c>
      <c r="BB1579" s="1">
        <v>5.0</v>
      </c>
      <c r="BC1579" s="1">
        <v>3.0</v>
      </c>
      <c r="BD1579" s="1">
        <v>4.0</v>
      </c>
      <c r="BE1579" s="1">
        <v>4.0</v>
      </c>
      <c r="BF1579" s="1">
        <v>5.0</v>
      </c>
      <c r="BG1579" s="1">
        <v>5.0</v>
      </c>
      <c r="BH1579" s="1">
        <v>3.0</v>
      </c>
      <c r="BI1579" s="1">
        <v>2.0</v>
      </c>
      <c r="BJ1579" s="1">
        <v>3.0</v>
      </c>
      <c r="BK1579" s="1">
        <v>3.0</v>
      </c>
      <c r="BL1579" s="1">
        <v>4.0</v>
      </c>
      <c r="BM1579" s="1">
        <v>2.0</v>
      </c>
      <c r="BN1579" s="1">
        <v>5.0</v>
      </c>
      <c r="BO1579" s="1">
        <v>3.0</v>
      </c>
      <c r="BP1579" s="1">
        <v>3.0</v>
      </c>
      <c r="BQ1579" s="1">
        <v>3.0</v>
      </c>
      <c r="BR1579" s="1">
        <v>3.0</v>
      </c>
      <c r="BS1579" s="1">
        <v>4.0</v>
      </c>
      <c r="BT1579" s="1">
        <v>5.0</v>
      </c>
      <c r="BU1579" s="1">
        <v>1.0</v>
      </c>
      <c r="BV1579" s="1">
        <v>5.0</v>
      </c>
      <c r="BW1579" s="1">
        <v>5.0</v>
      </c>
      <c r="BX1579" s="1">
        <v>1.0</v>
      </c>
      <c r="BY1579" s="1">
        <v>5.0</v>
      </c>
      <c r="BZ1579" s="1">
        <v>5.0</v>
      </c>
      <c r="CA1579" s="76">
        <f t="shared" si="32"/>
        <v>213</v>
      </c>
      <c r="CB1579" s="77">
        <f t="shared" si="45"/>
        <v>23</v>
      </c>
      <c r="CC1579" s="77">
        <f t="shared" si="34"/>
        <v>16</v>
      </c>
      <c r="CD1579" s="77">
        <f t="shared" si="46"/>
        <v>16</v>
      </c>
      <c r="CE1579" s="77">
        <f t="shared" si="36"/>
        <v>24</v>
      </c>
      <c r="CF1579" s="77">
        <f t="shared" si="37"/>
        <v>24</v>
      </c>
      <c r="CG1579" s="77">
        <f t="shared" si="38"/>
        <v>19</v>
      </c>
      <c r="CH1579" s="77">
        <f t="shared" si="39"/>
        <v>31</v>
      </c>
      <c r="CI1579" s="77">
        <f t="shared" si="40"/>
        <v>0.3</v>
      </c>
      <c r="CJ1579">
        <f t="shared" si="10"/>
        <v>26</v>
      </c>
      <c r="CK1579" s="77">
        <f t="shared" si="43"/>
        <v>27</v>
      </c>
      <c r="CL1579" s="73"/>
      <c r="CM1579" s="37">
        <f>VLOOKUP(CB1579,'PROMIS 57 T-Score Conversions'!Q$3:R$35,2,TRUE)</f>
        <v>37.4</v>
      </c>
      <c r="CN1579" s="78" t="str">
        <f t="shared" si="20"/>
        <v>Moderate</v>
      </c>
      <c r="CO1579" s="37">
        <f>VLOOKUP(CC1579,'PROMIS 57 T-Score Conversions'!A$3:B$35,2,TRUE)</f>
        <v>54.3</v>
      </c>
      <c r="CP1579" s="79" t="str">
        <f t="shared" si="44"/>
        <v>Normal</v>
      </c>
      <c r="CQ1579" s="37">
        <f>VLOOKUP(CD1579,'PROMIS 57 T-Score Conversions'!E$3:F$35,2,TRUE)</f>
        <v>55.1</v>
      </c>
      <c r="CR1579" s="79" t="str">
        <f t="shared" si="22"/>
        <v>Mild</v>
      </c>
      <c r="CS1579" s="37">
        <f>VLOOKUP(CE1579,'PROMIS 57 T-Score Conversions'!U$3:V$35,2,TRUE)</f>
        <v>57.5</v>
      </c>
      <c r="CT1579" s="79" t="str">
        <f t="shared" si="42"/>
        <v>Mild</v>
      </c>
      <c r="CU1579" s="37">
        <f>VLOOKUP(CF1579,'PROMIS 57 T-Score Conversions'!Y$3:Z$35,2,TRUE)</f>
        <v>54.3</v>
      </c>
      <c r="CV1579" s="79" t="str">
        <f t="shared" si="24"/>
        <v>Normal</v>
      </c>
      <c r="CW1579" s="37">
        <f>vlookup(CG1579,'PROMIS 57 T-Score Conversions'!M$3:N$35,2,TRUE)</f>
        <v>39.3</v>
      </c>
      <c r="CX1579" s="79" t="str">
        <f t="shared" si="25"/>
        <v>Moderate</v>
      </c>
      <c r="CY1579" s="37">
        <f>VLOOKup(CH1579,'PROMIS 57 T-Score Conversions'!I$3:J$35,2,TRUE)</f>
        <v>66.2</v>
      </c>
      <c r="CZ1579" s="79" t="str">
        <f t="shared" si="26"/>
        <v>Moderate</v>
      </c>
      <c r="DA1579" s="37">
        <f>VLOOKUP(CJ1579,'PROMIS 57 T-Score Conversions'!AC$3:AD$35,2,TRUE)</f>
        <v>41.9</v>
      </c>
      <c r="DB1579" s="78" t="str">
        <f t="shared" si="30"/>
        <v>Mild</v>
      </c>
      <c r="DC1579" s="37">
        <f>VLOOKUP(CK1579,'PROMIS 57 T-Score Conversions'!AG$3:AH$35,2,TRUE)</f>
        <v>46.21</v>
      </c>
      <c r="DD1579" s="79" t="str">
        <f t="shared" si="31"/>
        <v>Normal</v>
      </c>
    </row>
    <row r="1580">
      <c r="A1580" t="b">
        <v>0</v>
      </c>
      <c r="B1580" t="b">
        <v>0</v>
      </c>
      <c r="C1580" s="20">
        <v>44426.572209942125</v>
      </c>
      <c r="D1580" s="1" t="s">
        <v>492</v>
      </c>
      <c r="E1580" s="1">
        <v>2327.0</v>
      </c>
      <c r="F1580" s="1">
        <v>3.0</v>
      </c>
      <c r="G1580" s="1">
        <v>3.0</v>
      </c>
      <c r="H1580" s="1">
        <v>4.0</v>
      </c>
      <c r="I1580" s="1">
        <v>3.0</v>
      </c>
      <c r="J1580" s="1">
        <v>2.0</v>
      </c>
      <c r="K1580" s="1">
        <v>3.0</v>
      </c>
      <c r="L1580" s="1">
        <v>4.0</v>
      </c>
      <c r="M1580" s="1">
        <v>3.0</v>
      </c>
      <c r="N1580" s="1">
        <v>2.0</v>
      </c>
      <c r="O1580" s="1">
        <v>3.0</v>
      </c>
      <c r="P1580" s="1">
        <v>2.0</v>
      </c>
      <c r="Q1580" s="1">
        <v>4.0</v>
      </c>
      <c r="R1580" s="1">
        <v>1.0</v>
      </c>
      <c r="S1580" s="1">
        <v>3.0</v>
      </c>
      <c r="T1580" s="1">
        <v>3.0</v>
      </c>
      <c r="U1580" s="1">
        <v>4.0</v>
      </c>
      <c r="V1580" s="1">
        <v>2.0</v>
      </c>
      <c r="W1580" s="1">
        <v>1.0</v>
      </c>
      <c r="X1580" s="1">
        <v>3.0</v>
      </c>
      <c r="Y1580" s="1">
        <v>1.0</v>
      </c>
      <c r="Z1580" s="1">
        <v>3.0</v>
      </c>
      <c r="AA1580" s="1">
        <v>3.0</v>
      </c>
      <c r="AB1580" s="1">
        <v>3.0</v>
      </c>
      <c r="AC1580" s="1">
        <v>3.0</v>
      </c>
      <c r="AD1580" s="1">
        <v>5.0</v>
      </c>
      <c r="AE1580" s="1">
        <v>5.0</v>
      </c>
      <c r="AF1580" s="1">
        <v>5.0</v>
      </c>
      <c r="AG1580" s="1">
        <v>5.0</v>
      </c>
      <c r="AH1580" s="1">
        <v>5.0</v>
      </c>
      <c r="AI1580" s="1">
        <v>5.0</v>
      </c>
      <c r="AJ1580" s="1">
        <v>5.0</v>
      </c>
      <c r="AK1580" s="1">
        <v>5.0</v>
      </c>
      <c r="AL1580" s="1">
        <v>1.0</v>
      </c>
      <c r="AM1580" s="1">
        <v>5.0</v>
      </c>
      <c r="AN1580" s="1">
        <v>5.0</v>
      </c>
      <c r="AO1580" s="1">
        <v>1.0</v>
      </c>
      <c r="AP1580" s="1">
        <v>3.0</v>
      </c>
      <c r="AQ1580" s="1">
        <v>1.0</v>
      </c>
      <c r="AR1580" s="1">
        <v>1.0</v>
      </c>
      <c r="AS1580" s="1">
        <v>5.0</v>
      </c>
      <c r="AT1580" s="1">
        <v>1.0</v>
      </c>
      <c r="AU1580" s="1">
        <v>1.0</v>
      </c>
      <c r="AV1580" s="1">
        <v>1.0</v>
      </c>
      <c r="AW1580" s="1">
        <v>1.0</v>
      </c>
      <c r="AX1580" s="1">
        <v>1.0</v>
      </c>
      <c r="AY1580" s="1">
        <v>1.0</v>
      </c>
      <c r="AZ1580" s="1">
        <v>1.0</v>
      </c>
      <c r="BA1580" s="1">
        <v>3.0</v>
      </c>
      <c r="BB1580" s="1">
        <v>5.0</v>
      </c>
      <c r="BC1580" s="1">
        <v>5.0</v>
      </c>
      <c r="BD1580" s="1">
        <v>5.0</v>
      </c>
      <c r="BE1580" s="1">
        <v>5.0</v>
      </c>
      <c r="BF1580" s="1">
        <v>5.0</v>
      </c>
      <c r="BG1580" s="1">
        <v>5.0</v>
      </c>
      <c r="BH1580" s="1">
        <v>5.0</v>
      </c>
      <c r="BI1580" s="1">
        <v>3.0</v>
      </c>
      <c r="BJ1580" s="1">
        <v>7.0</v>
      </c>
      <c r="BK1580" s="1">
        <v>2.0</v>
      </c>
      <c r="BL1580" s="1">
        <v>2.0</v>
      </c>
      <c r="BM1580" s="1">
        <v>2.0</v>
      </c>
      <c r="BN1580" s="1">
        <v>3.0</v>
      </c>
      <c r="BO1580" s="1">
        <v>3.0</v>
      </c>
      <c r="BP1580" s="1">
        <v>2.0</v>
      </c>
      <c r="BQ1580" s="1">
        <v>3.0</v>
      </c>
      <c r="BR1580" s="1">
        <v>2.0</v>
      </c>
      <c r="BS1580" s="1">
        <v>5.0</v>
      </c>
      <c r="BT1580" s="1">
        <v>5.0</v>
      </c>
      <c r="BU1580" s="1">
        <v>5.0</v>
      </c>
      <c r="BV1580" s="1">
        <v>5.0</v>
      </c>
      <c r="BW1580" s="1">
        <v>5.0</v>
      </c>
      <c r="BX1580" s="1">
        <v>5.0</v>
      </c>
      <c r="BY1580" s="1">
        <v>5.0</v>
      </c>
      <c r="BZ1580" s="1">
        <v>5.0</v>
      </c>
      <c r="CA1580" s="76">
        <f t="shared" si="32"/>
        <v>242</v>
      </c>
      <c r="CB1580" s="77">
        <f t="shared" si="45"/>
        <v>25</v>
      </c>
      <c r="CC1580" s="77">
        <f t="shared" si="34"/>
        <v>22</v>
      </c>
      <c r="CD1580" s="77">
        <f t="shared" si="46"/>
        <v>22</v>
      </c>
      <c r="CE1580" s="77">
        <f t="shared" si="36"/>
        <v>40</v>
      </c>
      <c r="CF1580" s="77">
        <f t="shared" si="37"/>
        <v>22</v>
      </c>
      <c r="CG1580" s="77">
        <f t="shared" si="38"/>
        <v>10</v>
      </c>
      <c r="CH1580" s="77">
        <f t="shared" si="39"/>
        <v>38</v>
      </c>
      <c r="CI1580" s="77">
        <f t="shared" si="40"/>
        <v>0.7</v>
      </c>
      <c r="CJ1580">
        <f t="shared" si="10"/>
        <v>19</v>
      </c>
      <c r="CK1580" s="77">
        <f t="shared" si="43"/>
        <v>22</v>
      </c>
      <c r="CL1580" s="73"/>
      <c r="CM1580" s="37">
        <f>VLOOKUP(CB1580,'PROMIS 57 T-Score Conversions'!Q$3:R$35,2,TRUE)</f>
        <v>38.8</v>
      </c>
      <c r="CN1580" s="78" t="str">
        <f t="shared" si="20"/>
        <v>Moderate</v>
      </c>
      <c r="CO1580" s="37">
        <f>VLOOKUP(CC1580,'PROMIS 57 T-Score Conversions'!A$3:B$35,2,TRUE)</f>
        <v>60.4</v>
      </c>
      <c r="CP1580" s="79" t="str">
        <f t="shared" si="44"/>
        <v>Moderate</v>
      </c>
      <c r="CQ1580" s="37">
        <f>VLOOKUP(CD1580,'PROMIS 57 T-Score Conversions'!E$3:F$35,2,TRUE)</f>
        <v>60.3</v>
      </c>
      <c r="CR1580" s="79" t="str">
        <f t="shared" si="22"/>
        <v>Moderate</v>
      </c>
      <c r="CS1580" s="37">
        <f>VLOOKUP(CE1580,'PROMIS 57 T-Score Conversions'!U$3:V$35,2,TRUE)</f>
        <v>77.8</v>
      </c>
      <c r="CT1580" s="79" t="str">
        <f t="shared" si="42"/>
        <v>Severe</v>
      </c>
      <c r="CU1580" s="37">
        <f>VLOOKUP(CF1580,'PROMIS 57 T-Score Conversions'!Y$3:Z$35,2,TRUE)</f>
        <v>52.2</v>
      </c>
      <c r="CV1580" s="79" t="str">
        <f t="shared" si="24"/>
        <v>Normal</v>
      </c>
      <c r="CW1580" s="37">
        <f>vlookup(CG1580,'PROMIS 57 T-Score Conversions'!M$3:N$35,2,TRUE)</f>
        <v>31.3</v>
      </c>
      <c r="CX1580" s="79" t="str">
        <f t="shared" si="25"/>
        <v>Moderate</v>
      </c>
      <c r="CY1580" s="37">
        <f>VLOOKup(CH1580,'PROMIS 57 T-Score Conversions'!I$3:J$35,2,TRUE)</f>
        <v>72.1</v>
      </c>
      <c r="CZ1580" s="79" t="str">
        <f t="shared" si="26"/>
        <v>Severe</v>
      </c>
      <c r="DA1580" s="37">
        <f>VLOOKUP(CJ1580,'PROMIS 57 T-Score Conversions'!AC$3:AD$35,2,TRUE)</f>
        <v>36.36</v>
      </c>
      <c r="DB1580" s="78" t="str">
        <f t="shared" si="30"/>
        <v>Moderate</v>
      </c>
      <c r="DC1580" s="37">
        <f>VLOOKUP(CK1580,'PROMIS 57 T-Score Conversions'!AG$3:AH$35,2,TRUE)</f>
        <v>41.61</v>
      </c>
      <c r="DD1580" s="79" t="str">
        <f t="shared" si="31"/>
        <v>Normal</v>
      </c>
    </row>
    <row r="1581">
      <c r="A1581" t="b">
        <v>0</v>
      </c>
      <c r="B1581" t="b">
        <v>0</v>
      </c>
      <c r="C1581" s="20">
        <v>44426.7460062037</v>
      </c>
      <c r="D1581" s="1" t="s">
        <v>739</v>
      </c>
      <c r="E1581" s="1">
        <v>2636.0</v>
      </c>
      <c r="F1581" s="1">
        <v>3.0</v>
      </c>
      <c r="G1581" s="1">
        <v>4.0</v>
      </c>
      <c r="H1581" s="1">
        <v>4.0</v>
      </c>
      <c r="I1581" s="1">
        <v>3.0</v>
      </c>
      <c r="J1581" s="1">
        <v>2.0</v>
      </c>
      <c r="K1581" s="1">
        <v>4.0</v>
      </c>
      <c r="L1581" s="1">
        <v>4.0</v>
      </c>
      <c r="M1581" s="1">
        <v>1.0</v>
      </c>
      <c r="N1581" s="1">
        <v>1.0</v>
      </c>
      <c r="O1581" s="1">
        <v>2.0</v>
      </c>
      <c r="P1581" s="1">
        <v>1.0</v>
      </c>
      <c r="Q1581" s="1">
        <v>3.0</v>
      </c>
      <c r="R1581" s="1">
        <v>2.0</v>
      </c>
      <c r="S1581" s="1">
        <v>1.0</v>
      </c>
      <c r="T1581" s="1">
        <v>2.0</v>
      </c>
      <c r="U1581" s="1">
        <v>2.0</v>
      </c>
      <c r="V1581" s="1">
        <v>1.0</v>
      </c>
      <c r="W1581" s="1">
        <v>1.0</v>
      </c>
      <c r="X1581" s="1">
        <v>1.0</v>
      </c>
      <c r="Y1581" s="1">
        <v>1.0</v>
      </c>
      <c r="Z1581" s="1">
        <v>1.0</v>
      </c>
      <c r="AA1581" s="1">
        <v>2.0</v>
      </c>
      <c r="AB1581" s="1">
        <v>1.0</v>
      </c>
      <c r="AC1581" s="1">
        <v>1.0</v>
      </c>
      <c r="AD1581" s="1">
        <v>4.0</v>
      </c>
      <c r="AE1581" s="1">
        <v>4.0</v>
      </c>
      <c r="AF1581" s="1">
        <v>4.0</v>
      </c>
      <c r="AG1581" s="1">
        <v>3.0</v>
      </c>
      <c r="AH1581" s="1">
        <v>3.0</v>
      </c>
      <c r="AI1581" s="1">
        <v>4.0</v>
      </c>
      <c r="AJ1581" s="1">
        <v>4.0</v>
      </c>
      <c r="AK1581" s="1">
        <v>3.0</v>
      </c>
      <c r="AL1581" s="1">
        <v>3.0</v>
      </c>
      <c r="AM1581" s="1">
        <v>4.0</v>
      </c>
      <c r="AN1581" s="1">
        <v>4.0</v>
      </c>
      <c r="AO1581" s="1">
        <v>4.0</v>
      </c>
      <c r="AP1581" s="1">
        <v>2.0</v>
      </c>
      <c r="AQ1581" s="1">
        <v>3.0</v>
      </c>
      <c r="AR1581" s="1">
        <v>3.0</v>
      </c>
      <c r="AS1581" s="1">
        <v>4.0</v>
      </c>
      <c r="AT1581" s="1">
        <v>3.0</v>
      </c>
      <c r="AU1581" s="1">
        <v>3.0</v>
      </c>
      <c r="AV1581" s="1">
        <v>4.0</v>
      </c>
      <c r="AW1581" s="1">
        <v>3.0</v>
      </c>
      <c r="AX1581" s="1">
        <v>2.0</v>
      </c>
      <c r="AY1581" s="1">
        <v>2.0</v>
      </c>
      <c r="AZ1581" s="1">
        <v>2.0</v>
      </c>
      <c r="BA1581" s="1">
        <v>3.0</v>
      </c>
      <c r="BB1581" s="1">
        <v>3.0</v>
      </c>
      <c r="BC1581" s="1">
        <v>3.0</v>
      </c>
      <c r="BD1581" s="1">
        <v>3.0</v>
      </c>
      <c r="BE1581" s="1">
        <v>3.0</v>
      </c>
      <c r="BF1581" s="1">
        <v>3.0</v>
      </c>
      <c r="BG1581" s="1">
        <v>3.0</v>
      </c>
      <c r="BH1581" s="1">
        <v>3.0</v>
      </c>
      <c r="BI1581" s="1">
        <v>3.0</v>
      </c>
      <c r="BJ1581" s="1">
        <v>5.0</v>
      </c>
      <c r="BK1581" s="1">
        <v>3.0</v>
      </c>
      <c r="BL1581" s="1">
        <v>3.0</v>
      </c>
      <c r="BM1581" s="1">
        <v>3.0</v>
      </c>
      <c r="BN1581" s="1">
        <v>3.0</v>
      </c>
      <c r="BO1581" s="1">
        <v>3.0</v>
      </c>
      <c r="BP1581" s="1">
        <v>3.0</v>
      </c>
      <c r="BQ1581" s="1">
        <v>2.0</v>
      </c>
      <c r="BR1581" s="1">
        <v>2.0</v>
      </c>
      <c r="BS1581" s="1">
        <v>3.0</v>
      </c>
      <c r="BT1581" s="1">
        <v>3.0</v>
      </c>
      <c r="BU1581" s="1">
        <v>3.0</v>
      </c>
      <c r="BV1581" s="1">
        <v>3.0</v>
      </c>
      <c r="BW1581" s="1">
        <v>2.0</v>
      </c>
      <c r="BX1581" s="1">
        <v>2.0</v>
      </c>
      <c r="BY1581" s="1">
        <v>2.0</v>
      </c>
      <c r="BZ1581" s="1">
        <v>3.0</v>
      </c>
      <c r="CA1581" s="76">
        <f t="shared" si="32"/>
        <v>198</v>
      </c>
      <c r="CB1581" s="77">
        <f t="shared" si="45"/>
        <v>25</v>
      </c>
      <c r="CC1581" s="77">
        <f t="shared" si="34"/>
        <v>14</v>
      </c>
      <c r="CD1581" s="77">
        <f t="shared" si="46"/>
        <v>14</v>
      </c>
      <c r="CE1581" s="77">
        <f t="shared" si="36"/>
        <v>29</v>
      </c>
      <c r="CF1581" s="77">
        <f t="shared" si="37"/>
        <v>27</v>
      </c>
      <c r="CG1581" s="77">
        <f t="shared" si="38"/>
        <v>22</v>
      </c>
      <c r="CH1581" s="77">
        <f t="shared" si="39"/>
        <v>24</v>
      </c>
      <c r="CI1581" s="77">
        <f t="shared" si="40"/>
        <v>0.5</v>
      </c>
      <c r="CJ1581">
        <f t="shared" si="10"/>
        <v>22</v>
      </c>
      <c r="CK1581" s="77">
        <f t="shared" si="43"/>
        <v>22</v>
      </c>
      <c r="CL1581" s="73"/>
      <c r="CM1581" s="37">
        <f>VLOOKUP(CB1581,'PROMIS 57 T-Score Conversions'!Q$3:R$35,2,TRUE)</f>
        <v>38.8</v>
      </c>
      <c r="CN1581" s="78" t="str">
        <f t="shared" si="20"/>
        <v>Moderate</v>
      </c>
      <c r="CO1581" s="37">
        <f>VLOOKUP(CC1581,'PROMIS 57 T-Score Conversions'!A$3:B$35,2,TRUE)</f>
        <v>52.1</v>
      </c>
      <c r="CP1581" s="79" t="str">
        <f t="shared" si="44"/>
        <v>Normal</v>
      </c>
      <c r="CQ1581" s="37">
        <f>VLOOKUP(CD1581,'PROMIS 57 T-Score Conversions'!E$3:F$35,2,TRUE)</f>
        <v>53.2</v>
      </c>
      <c r="CR1581" s="79" t="str">
        <f t="shared" si="22"/>
        <v>Normal</v>
      </c>
      <c r="CS1581" s="37">
        <f>VLOOKUP(CE1581,'PROMIS 57 T-Score Conversions'!U$3:V$35,2,TRUE)</f>
        <v>62.3</v>
      </c>
      <c r="CT1581" s="79" t="str">
        <f t="shared" si="42"/>
        <v>Moderate</v>
      </c>
      <c r="CU1581" s="37">
        <f>VLOOKUP(CF1581,'PROMIS 57 T-Score Conversions'!Y$3:Z$35,2,TRUE)</f>
        <v>57.3</v>
      </c>
      <c r="CV1581" s="79" t="str">
        <f t="shared" si="24"/>
        <v>Mild</v>
      </c>
      <c r="CW1581" s="37">
        <f>vlookup(CG1581,'PROMIS 57 T-Score Conversions'!M$3:N$35,2,TRUE)</f>
        <v>42</v>
      </c>
      <c r="CX1581" s="79" t="str">
        <f t="shared" si="25"/>
        <v>Mild</v>
      </c>
      <c r="CY1581" s="37">
        <f>VLOOKup(CH1581,'PROMIS 57 T-Score Conversions'!I$3:J$35,2,TRUE)</f>
        <v>61.5</v>
      </c>
      <c r="CZ1581" s="79" t="str">
        <f t="shared" si="26"/>
        <v>Moderate</v>
      </c>
      <c r="DA1581" s="37">
        <f>VLOOKUP(CJ1581,'PROMIS 57 T-Score Conversions'!AC$3:AD$35,2,TRUE)</f>
        <v>38.71</v>
      </c>
      <c r="DB1581" s="78" t="str">
        <f t="shared" si="30"/>
        <v>Moderate</v>
      </c>
      <c r="DC1581" s="37">
        <f>VLOOKUP(CK1581,'PROMIS 57 T-Score Conversions'!AG$3:AH$35,2,TRUE)</f>
        <v>41.61</v>
      </c>
      <c r="DD1581" s="79" t="str">
        <f t="shared" si="31"/>
        <v>Normal</v>
      </c>
    </row>
    <row r="1582">
      <c r="A1582" t="b">
        <v>0</v>
      </c>
      <c r="B1582" t="b">
        <v>0</v>
      </c>
      <c r="C1582" s="20">
        <v>44427.30727842593</v>
      </c>
      <c r="D1582" s="1" t="s">
        <v>488</v>
      </c>
      <c r="E1582" s="1">
        <v>2248.0</v>
      </c>
      <c r="F1582" s="1">
        <v>2.0</v>
      </c>
      <c r="G1582" s="1">
        <v>3.0</v>
      </c>
      <c r="H1582" s="1">
        <v>3.0</v>
      </c>
      <c r="I1582" s="1">
        <v>3.0</v>
      </c>
      <c r="J1582" s="1">
        <v>1.0</v>
      </c>
      <c r="K1582" s="1">
        <v>2.0</v>
      </c>
      <c r="L1582" s="1">
        <v>2.0</v>
      </c>
      <c r="M1582" s="1">
        <v>1.0</v>
      </c>
      <c r="N1582" s="1">
        <v>3.0</v>
      </c>
      <c r="O1582" s="1">
        <v>3.0</v>
      </c>
      <c r="P1582" s="1">
        <v>2.0</v>
      </c>
      <c r="Q1582" s="1">
        <v>3.0</v>
      </c>
      <c r="R1582" s="1">
        <v>4.0</v>
      </c>
      <c r="S1582" s="1">
        <v>3.0</v>
      </c>
      <c r="T1582" s="1">
        <v>3.0</v>
      </c>
      <c r="U1582" s="1">
        <v>4.0</v>
      </c>
      <c r="V1582" s="1">
        <v>3.0</v>
      </c>
      <c r="W1582" s="1">
        <v>2.0</v>
      </c>
      <c r="X1582" s="1">
        <v>2.0</v>
      </c>
      <c r="Y1582" s="1">
        <v>2.0</v>
      </c>
      <c r="Z1582" s="1">
        <v>2.0</v>
      </c>
      <c r="AA1582" s="1">
        <v>3.0</v>
      </c>
      <c r="AB1582" s="1">
        <v>2.0</v>
      </c>
      <c r="AC1582" s="1">
        <v>2.0</v>
      </c>
      <c r="AD1582" s="1">
        <v>3.0</v>
      </c>
      <c r="AE1582" s="1">
        <v>4.0</v>
      </c>
      <c r="AF1582" s="1">
        <v>3.0</v>
      </c>
      <c r="AG1582" s="1">
        <v>3.0</v>
      </c>
      <c r="AH1582" s="1">
        <v>4.0</v>
      </c>
      <c r="AI1582" s="1">
        <v>4.0</v>
      </c>
      <c r="AJ1582" s="1">
        <v>4.0</v>
      </c>
      <c r="AK1582" s="1">
        <v>4.0</v>
      </c>
      <c r="AL1582" s="1">
        <v>5.0</v>
      </c>
      <c r="AM1582" s="1">
        <v>5.0</v>
      </c>
      <c r="AN1582" s="1">
        <v>4.0</v>
      </c>
      <c r="AO1582" s="1">
        <v>2.0</v>
      </c>
      <c r="AP1582" s="1">
        <v>5.0</v>
      </c>
      <c r="AQ1582" s="1">
        <v>3.0</v>
      </c>
      <c r="AR1582" s="1">
        <v>3.0</v>
      </c>
      <c r="AS1582" s="1">
        <v>5.0</v>
      </c>
      <c r="AT1582" s="1">
        <v>2.0</v>
      </c>
      <c r="AU1582" s="1">
        <v>2.0</v>
      </c>
      <c r="AV1582" s="1">
        <v>2.0</v>
      </c>
      <c r="AW1582" s="1">
        <v>3.0</v>
      </c>
      <c r="AX1582" s="1">
        <v>2.0</v>
      </c>
      <c r="AY1582" s="1">
        <v>2.0</v>
      </c>
      <c r="AZ1582" s="1">
        <v>2.0</v>
      </c>
      <c r="BA1582" s="1">
        <v>2.0</v>
      </c>
      <c r="BB1582" s="1">
        <v>4.0</v>
      </c>
      <c r="BC1582" s="1">
        <v>4.0</v>
      </c>
      <c r="BD1582" s="1">
        <v>4.0</v>
      </c>
      <c r="BE1582" s="1">
        <v>4.0</v>
      </c>
      <c r="BF1582" s="1">
        <v>4.0</v>
      </c>
      <c r="BG1582" s="1">
        <v>4.0</v>
      </c>
      <c r="BH1582" s="1">
        <v>4.0</v>
      </c>
      <c r="BI1582" s="1">
        <v>4.0</v>
      </c>
      <c r="BJ1582" s="1">
        <v>8.0</v>
      </c>
      <c r="BK1582" s="1">
        <v>2.0</v>
      </c>
      <c r="BL1582" s="1">
        <v>2.0</v>
      </c>
      <c r="BM1582" s="1">
        <v>1.0</v>
      </c>
      <c r="BN1582" s="1">
        <v>1.0</v>
      </c>
      <c r="BO1582" s="1">
        <v>3.0</v>
      </c>
      <c r="BP1582" s="1">
        <v>2.0</v>
      </c>
      <c r="BQ1582" s="1">
        <v>2.0</v>
      </c>
      <c r="BR1582" s="1">
        <v>2.0</v>
      </c>
      <c r="BS1582" s="1">
        <v>4.0</v>
      </c>
      <c r="BT1582" s="1">
        <v>4.0</v>
      </c>
      <c r="BU1582" s="1">
        <v>4.0</v>
      </c>
      <c r="BV1582" s="1">
        <v>4.0</v>
      </c>
      <c r="BW1582" s="1">
        <v>5.0</v>
      </c>
      <c r="BX1582" s="1">
        <v>4.0</v>
      </c>
      <c r="BY1582" s="1">
        <v>5.0</v>
      </c>
      <c r="BZ1582" s="1">
        <v>4.0</v>
      </c>
      <c r="CA1582" s="76">
        <f t="shared" si="32"/>
        <v>227</v>
      </c>
      <c r="CB1582" s="77">
        <f t="shared" si="45"/>
        <v>17</v>
      </c>
      <c r="CC1582" s="77">
        <f t="shared" si="34"/>
        <v>25</v>
      </c>
      <c r="CD1582" s="77">
        <f t="shared" si="46"/>
        <v>25</v>
      </c>
      <c r="CE1582" s="77">
        <f t="shared" si="36"/>
        <v>29</v>
      </c>
      <c r="CF1582" s="77">
        <f t="shared" si="37"/>
        <v>32</v>
      </c>
      <c r="CG1582" s="77">
        <f t="shared" si="38"/>
        <v>17</v>
      </c>
      <c r="CH1582" s="77">
        <f t="shared" si="39"/>
        <v>32</v>
      </c>
      <c r="CI1582" s="77">
        <f t="shared" si="40"/>
        <v>0.8</v>
      </c>
      <c r="CJ1582">
        <f t="shared" si="10"/>
        <v>15</v>
      </c>
      <c r="CK1582" s="77">
        <f t="shared" si="43"/>
        <v>17</v>
      </c>
      <c r="CL1582" s="73"/>
      <c r="CM1582" s="37">
        <f>VLOOKUP(CB1582,'PROMIS 57 T-Score Conversions'!Q$3:R$35,2,TRUE)</f>
        <v>33.2</v>
      </c>
      <c r="CN1582" s="78" t="str">
        <f t="shared" si="20"/>
        <v>Moderate</v>
      </c>
      <c r="CO1582" s="37">
        <f>VLOOKUP(CC1582,'PROMIS 57 T-Score Conversions'!A$3:B$35,2,TRUE)</f>
        <v>63.5</v>
      </c>
      <c r="CP1582" s="79" t="str">
        <f t="shared" si="44"/>
        <v>Moderate</v>
      </c>
      <c r="CQ1582" s="37">
        <f>VLOOKUP(CD1582,'PROMIS 57 T-Score Conversions'!E$3:F$35,2,TRUE)</f>
        <v>63</v>
      </c>
      <c r="CR1582" s="79" t="str">
        <f t="shared" si="22"/>
        <v>Moderate</v>
      </c>
      <c r="CS1582" s="37">
        <f>VLOOKUP(CE1582,'PROMIS 57 T-Score Conversions'!U$3:V$35,2,TRUE)</f>
        <v>62.3</v>
      </c>
      <c r="CT1582" s="79" t="str">
        <f t="shared" si="42"/>
        <v>Moderate</v>
      </c>
      <c r="CU1582" s="37">
        <f>VLOOKUP(CF1582,'PROMIS 57 T-Score Conversions'!Y$3:Z$35,2,TRUE)</f>
        <v>62.6</v>
      </c>
      <c r="CV1582" s="79" t="str">
        <f t="shared" si="24"/>
        <v>Moderate</v>
      </c>
      <c r="CW1582" s="37">
        <f>vlookup(CG1582,'PROMIS 57 T-Score Conversions'!M$3:N$35,2,TRUE)</f>
        <v>37.7</v>
      </c>
      <c r="CX1582" s="79" t="str">
        <f t="shared" si="25"/>
        <v>Moderate</v>
      </c>
      <c r="CY1582" s="37">
        <f>VLOOKup(CH1582,'PROMIS 57 T-Score Conversions'!I$3:J$35,2,TRUE)</f>
        <v>66.9</v>
      </c>
      <c r="CZ1582" s="79" t="str">
        <f t="shared" si="26"/>
        <v>Moderate</v>
      </c>
      <c r="DA1582" s="37">
        <f>VLOOKUP(CJ1582,'PROMIS 57 T-Score Conversions'!AC$3:AD$35,2,TRUE)</f>
        <v>33.06</v>
      </c>
      <c r="DB1582" s="78" t="str">
        <f t="shared" si="30"/>
        <v>Moderate</v>
      </c>
      <c r="DC1582" s="37">
        <f>VLOOKUP(CK1582,'PROMIS 57 T-Score Conversions'!AG$3:AH$35,2,TRUE)</f>
        <v>37.04</v>
      </c>
      <c r="DD1582" s="79" t="str">
        <f t="shared" si="31"/>
        <v>Normal</v>
      </c>
    </row>
    <row r="1583">
      <c r="A1583" t="b">
        <v>0</v>
      </c>
      <c r="B1583" t="b">
        <v>0</v>
      </c>
      <c r="C1583" s="20">
        <v>44427.39505417824</v>
      </c>
      <c r="D1583" s="1" t="s">
        <v>638</v>
      </c>
      <c r="E1583" s="1">
        <v>2491.0</v>
      </c>
      <c r="F1583" s="1">
        <v>4.0</v>
      </c>
      <c r="G1583" s="1">
        <v>2.0</v>
      </c>
      <c r="H1583" s="1">
        <v>4.0</v>
      </c>
      <c r="I1583" s="1">
        <v>4.0</v>
      </c>
      <c r="J1583" s="1">
        <v>1.0</v>
      </c>
      <c r="K1583" s="1">
        <v>4.0</v>
      </c>
      <c r="L1583" s="1">
        <v>4.0</v>
      </c>
      <c r="M1583" s="1">
        <v>2.0</v>
      </c>
      <c r="N1583" s="1">
        <v>5.0</v>
      </c>
      <c r="O1583" s="1">
        <v>5.0</v>
      </c>
      <c r="P1583" s="1">
        <v>5.0</v>
      </c>
      <c r="Q1583" s="1">
        <v>5.0</v>
      </c>
      <c r="R1583" s="1">
        <v>5.0</v>
      </c>
      <c r="S1583" s="1">
        <v>5.0</v>
      </c>
      <c r="T1583" s="1">
        <v>5.0</v>
      </c>
      <c r="U1583" s="1">
        <v>5.0</v>
      </c>
      <c r="V1583" s="1">
        <v>4.0</v>
      </c>
      <c r="W1583" s="1">
        <v>4.0</v>
      </c>
      <c r="X1583" s="1">
        <v>4.0</v>
      </c>
      <c r="Y1583" s="1">
        <v>4.0</v>
      </c>
      <c r="Z1583" s="1">
        <v>4.0</v>
      </c>
      <c r="AA1583" s="1">
        <v>5.0</v>
      </c>
      <c r="AB1583" s="1">
        <v>4.0</v>
      </c>
      <c r="AC1583" s="1">
        <v>4.0</v>
      </c>
      <c r="AD1583" s="1">
        <v>4.0</v>
      </c>
      <c r="AE1583" s="1">
        <v>4.0</v>
      </c>
      <c r="AF1583" s="1">
        <v>4.0</v>
      </c>
      <c r="AG1583" s="1">
        <v>4.0</v>
      </c>
      <c r="AH1583" s="1">
        <v>4.0</v>
      </c>
      <c r="AI1583" s="1">
        <v>4.0</v>
      </c>
      <c r="AJ1583" s="1">
        <v>5.0</v>
      </c>
      <c r="AK1583" s="1">
        <v>5.0</v>
      </c>
      <c r="AL1583" s="1">
        <v>5.0</v>
      </c>
      <c r="AM1583" s="1">
        <v>4.0</v>
      </c>
      <c r="AN1583" s="1">
        <v>5.0</v>
      </c>
      <c r="AO1583" s="1">
        <v>5.0</v>
      </c>
      <c r="AP1583" s="1">
        <v>5.0</v>
      </c>
      <c r="AQ1583" s="1">
        <v>5.0</v>
      </c>
      <c r="AR1583" s="1">
        <v>5.0</v>
      </c>
      <c r="AS1583" s="1">
        <v>5.0</v>
      </c>
      <c r="AT1583" s="1">
        <v>2.0</v>
      </c>
      <c r="AU1583" s="1">
        <v>2.0</v>
      </c>
      <c r="AV1583" s="1">
        <v>1.0</v>
      </c>
      <c r="AW1583" s="1">
        <v>2.0</v>
      </c>
      <c r="AX1583" s="1">
        <v>2.0</v>
      </c>
      <c r="AY1583" s="1">
        <v>2.0</v>
      </c>
      <c r="AZ1583" s="1">
        <v>2.0</v>
      </c>
      <c r="BA1583" s="1">
        <v>2.0</v>
      </c>
      <c r="BB1583" s="1">
        <v>5.0</v>
      </c>
      <c r="BC1583" s="1">
        <v>5.0</v>
      </c>
      <c r="BD1583" s="1">
        <v>5.0</v>
      </c>
      <c r="BE1583" s="1">
        <v>5.0</v>
      </c>
      <c r="BF1583" s="1">
        <v>5.0</v>
      </c>
      <c r="BG1583" s="1">
        <v>5.0</v>
      </c>
      <c r="BH1583" s="1">
        <v>5.0</v>
      </c>
      <c r="BI1583" s="1">
        <v>5.0</v>
      </c>
      <c r="BJ1583" s="1">
        <v>7.0</v>
      </c>
      <c r="BK1583" s="1">
        <v>1.0</v>
      </c>
      <c r="BL1583" s="1">
        <v>2.0</v>
      </c>
      <c r="BM1583" s="1">
        <v>1.0</v>
      </c>
      <c r="BN1583" s="1">
        <v>1.0</v>
      </c>
      <c r="BO1583" s="1">
        <v>1.0</v>
      </c>
      <c r="BP1583" s="1">
        <v>1.0</v>
      </c>
      <c r="BQ1583" s="1">
        <v>1.0</v>
      </c>
      <c r="BR1583" s="1">
        <v>1.0</v>
      </c>
      <c r="BS1583" s="1">
        <v>5.0</v>
      </c>
      <c r="BT1583" s="1">
        <v>5.0</v>
      </c>
      <c r="BU1583" s="1">
        <v>5.0</v>
      </c>
      <c r="BV1583" s="1">
        <v>5.0</v>
      </c>
      <c r="BW1583" s="1">
        <v>5.0</v>
      </c>
      <c r="BX1583" s="1">
        <v>5.0</v>
      </c>
      <c r="BY1583" s="1">
        <v>5.0</v>
      </c>
      <c r="BZ1583" s="1">
        <v>5.0</v>
      </c>
      <c r="CA1583" s="76">
        <f t="shared" si="32"/>
        <v>282</v>
      </c>
      <c r="CB1583" s="77">
        <f t="shared" si="45"/>
        <v>25</v>
      </c>
      <c r="CC1583" s="77">
        <f t="shared" si="34"/>
        <v>40</v>
      </c>
      <c r="CD1583" s="77">
        <f t="shared" si="46"/>
        <v>39</v>
      </c>
      <c r="CE1583" s="77">
        <f t="shared" si="36"/>
        <v>34</v>
      </c>
      <c r="CF1583" s="77">
        <f t="shared" si="37"/>
        <v>39</v>
      </c>
      <c r="CG1583" s="77">
        <f t="shared" si="38"/>
        <v>15</v>
      </c>
      <c r="CH1583" s="77">
        <f t="shared" si="39"/>
        <v>40</v>
      </c>
      <c r="CI1583" s="77">
        <f t="shared" si="40"/>
        <v>0.7</v>
      </c>
      <c r="CJ1583">
        <f t="shared" si="10"/>
        <v>9</v>
      </c>
      <c r="CK1583" s="77">
        <f t="shared" si="43"/>
        <v>13</v>
      </c>
      <c r="CL1583" s="73"/>
      <c r="CM1583" s="37">
        <f>VLOOKUP(CB1583,'PROMIS 57 T-Score Conversions'!Q$3:R$35,2,TRUE)</f>
        <v>38.8</v>
      </c>
      <c r="CN1583" s="78" t="str">
        <f t="shared" si="20"/>
        <v>Moderate</v>
      </c>
      <c r="CO1583" s="37">
        <f>VLOOKUP(CC1583,'PROMIS 57 T-Score Conversions'!A$3:B$35,2,TRUE)</f>
        <v>83.1</v>
      </c>
      <c r="CP1583" s="79" t="str">
        <f t="shared" si="44"/>
        <v>Severe</v>
      </c>
      <c r="CQ1583" s="37">
        <f>VLOOKUP(CD1583,'PROMIS 57 T-Score Conversions'!E$3:F$35,2,TRUE)</f>
        <v>78.2</v>
      </c>
      <c r="CR1583" s="79" t="str">
        <f t="shared" si="22"/>
        <v>Severe</v>
      </c>
      <c r="CS1583" s="37">
        <f>VLOOKUP(CE1583,'PROMIS 57 T-Score Conversions'!U$3:V$35,2,TRUE)</f>
        <v>67.5</v>
      </c>
      <c r="CT1583" s="79" t="str">
        <f t="shared" si="42"/>
        <v>Moderate</v>
      </c>
      <c r="CU1583" s="37">
        <f>VLOOKUP(CF1583,'PROMIS 57 T-Score Conversions'!Y$3:Z$35,2,TRUE)</f>
        <v>73</v>
      </c>
      <c r="CV1583" s="79" t="str">
        <f t="shared" si="24"/>
        <v>Severe</v>
      </c>
      <c r="CW1583" s="37">
        <f>vlookup(CG1583,'PROMIS 57 T-Score Conversions'!M$3:N$35,2,TRUE)</f>
        <v>36.2</v>
      </c>
      <c r="CX1583" s="79" t="str">
        <f t="shared" si="25"/>
        <v>Moderate</v>
      </c>
      <c r="CY1583" s="37">
        <f>VLOOKup(CH1583,'PROMIS 57 T-Score Conversions'!I$3:J$35,2,TRUE)</f>
        <v>77</v>
      </c>
      <c r="CZ1583" s="79" t="str">
        <f t="shared" si="26"/>
        <v>Severe</v>
      </c>
      <c r="DA1583" s="37">
        <f>VLOOKUP(CJ1583,'PROMIS 57 T-Score Conversions'!AC$3:AD$35,2,TRUE)</f>
        <v>25.73</v>
      </c>
      <c r="DB1583" s="78" t="str">
        <f t="shared" si="30"/>
        <v>Severe</v>
      </c>
      <c r="DC1583" s="37">
        <f>VLOOKUP(CK1583,'PROMIS 57 T-Score Conversions'!AG$3:AH$35,2,TRUE)</f>
        <v>32.87</v>
      </c>
      <c r="DD1583" s="79" t="str">
        <f t="shared" si="31"/>
        <v>Normal</v>
      </c>
    </row>
    <row r="1584">
      <c r="A1584" t="b">
        <v>0</v>
      </c>
      <c r="B1584" t="b">
        <v>0</v>
      </c>
      <c r="C1584" s="20">
        <v>44427.62173409722</v>
      </c>
      <c r="D1584" s="1" t="s">
        <v>789</v>
      </c>
      <c r="E1584" s="1">
        <v>2707.0</v>
      </c>
      <c r="F1584" s="1">
        <v>2.0</v>
      </c>
      <c r="G1584" s="1">
        <v>3.0</v>
      </c>
      <c r="H1584" s="1">
        <v>3.0</v>
      </c>
      <c r="I1584" s="1">
        <v>1.0</v>
      </c>
      <c r="J1584" s="1">
        <v>2.0</v>
      </c>
      <c r="K1584" s="1">
        <v>2.0</v>
      </c>
      <c r="L1584" s="1">
        <v>4.0</v>
      </c>
      <c r="M1584" s="1">
        <v>3.0</v>
      </c>
      <c r="N1584" s="1">
        <v>3.0</v>
      </c>
      <c r="O1584" s="1">
        <v>2.0</v>
      </c>
      <c r="P1584" s="1">
        <v>4.0</v>
      </c>
      <c r="Q1584" s="1">
        <v>4.0</v>
      </c>
      <c r="R1584" s="1">
        <v>3.0</v>
      </c>
      <c r="S1584" s="1">
        <v>2.0</v>
      </c>
      <c r="T1584" s="1">
        <v>4.0</v>
      </c>
      <c r="U1584" s="1">
        <v>5.0</v>
      </c>
      <c r="V1584" s="1">
        <v>2.0</v>
      </c>
      <c r="W1584" s="1">
        <v>2.0</v>
      </c>
      <c r="X1584" s="1">
        <v>2.0</v>
      </c>
      <c r="Y1584" s="1">
        <v>2.0</v>
      </c>
      <c r="Z1584" s="1">
        <v>1.0</v>
      </c>
      <c r="AA1584" s="1">
        <v>3.0</v>
      </c>
      <c r="AB1584" s="1">
        <v>1.0</v>
      </c>
      <c r="AC1584" s="1">
        <v>2.0</v>
      </c>
      <c r="AD1584" s="1">
        <v>5.0</v>
      </c>
      <c r="AE1584" s="1">
        <v>5.0</v>
      </c>
      <c r="AF1584" s="1">
        <v>4.0</v>
      </c>
      <c r="AG1584" s="1">
        <v>4.0</v>
      </c>
      <c r="AH1584" s="1">
        <v>5.0</v>
      </c>
      <c r="AI1584" s="1">
        <v>4.0</v>
      </c>
      <c r="AJ1584" s="1">
        <v>4.0</v>
      </c>
      <c r="AK1584" s="1">
        <v>3.0</v>
      </c>
      <c r="AL1584" s="1">
        <v>5.0</v>
      </c>
      <c r="AM1584" s="1">
        <v>5.0</v>
      </c>
      <c r="AN1584" s="1">
        <v>5.0</v>
      </c>
      <c r="AO1584" s="1">
        <v>4.0</v>
      </c>
      <c r="AP1584" s="1">
        <v>5.0</v>
      </c>
      <c r="AQ1584" s="1">
        <v>5.0</v>
      </c>
      <c r="AR1584" s="1">
        <v>3.0</v>
      </c>
      <c r="AS1584" s="1">
        <v>5.0</v>
      </c>
      <c r="AT1584" s="1">
        <v>2.0</v>
      </c>
      <c r="AU1584" s="1">
        <v>2.0</v>
      </c>
      <c r="AV1584" s="1">
        <v>1.0</v>
      </c>
      <c r="AW1584" s="1">
        <v>1.0</v>
      </c>
      <c r="AX1584" s="1">
        <v>1.0</v>
      </c>
      <c r="AY1584" s="1">
        <v>1.0</v>
      </c>
      <c r="AZ1584" s="1">
        <v>2.0</v>
      </c>
      <c r="BA1584" s="1">
        <v>2.0</v>
      </c>
      <c r="BB1584" s="1">
        <v>4.0</v>
      </c>
      <c r="BC1584" s="1">
        <v>4.0</v>
      </c>
      <c r="BD1584" s="1">
        <v>3.0</v>
      </c>
      <c r="BE1584" s="1">
        <v>4.0</v>
      </c>
      <c r="BF1584" s="1">
        <v>4.0</v>
      </c>
      <c r="BG1584" s="1">
        <v>4.0</v>
      </c>
      <c r="BH1584" s="1">
        <v>3.0</v>
      </c>
      <c r="BI1584" s="1">
        <v>3.0</v>
      </c>
      <c r="BJ1584" s="1">
        <v>6.0</v>
      </c>
      <c r="BK1584" s="1">
        <v>2.0</v>
      </c>
      <c r="BL1584" s="1">
        <v>1.0</v>
      </c>
      <c r="BM1584" s="1">
        <v>2.0</v>
      </c>
      <c r="BN1584" s="1">
        <v>2.0</v>
      </c>
      <c r="BO1584" s="1">
        <v>3.0</v>
      </c>
      <c r="BP1584" s="1">
        <v>2.0</v>
      </c>
      <c r="BQ1584" s="1">
        <v>3.0</v>
      </c>
      <c r="BR1584" s="1">
        <v>1.0</v>
      </c>
      <c r="BS1584" s="1">
        <v>5.0</v>
      </c>
      <c r="BT1584" s="1">
        <v>5.0</v>
      </c>
      <c r="BU1584" s="1">
        <v>5.0</v>
      </c>
      <c r="BV1584" s="1">
        <v>5.0</v>
      </c>
      <c r="BW1584" s="1">
        <v>5.0</v>
      </c>
      <c r="BX1584" s="1">
        <v>4.0</v>
      </c>
      <c r="BY1584" s="1">
        <v>4.0</v>
      </c>
      <c r="BZ1584" s="1">
        <v>5.0</v>
      </c>
      <c r="CA1584" s="76">
        <f t="shared" si="32"/>
        <v>234</v>
      </c>
      <c r="CB1584" s="77">
        <f t="shared" si="45"/>
        <v>20</v>
      </c>
      <c r="CC1584" s="77">
        <f t="shared" si="34"/>
        <v>27</v>
      </c>
      <c r="CD1584" s="77">
        <f t="shared" si="46"/>
        <v>26</v>
      </c>
      <c r="CE1584" s="77">
        <f t="shared" si="36"/>
        <v>34</v>
      </c>
      <c r="CF1584" s="77">
        <f t="shared" si="37"/>
        <v>37</v>
      </c>
      <c r="CG1584" s="77">
        <f t="shared" si="38"/>
        <v>12</v>
      </c>
      <c r="CH1584" s="77">
        <f t="shared" si="39"/>
        <v>29</v>
      </c>
      <c r="CI1584" s="77">
        <f t="shared" si="40"/>
        <v>0.6</v>
      </c>
      <c r="CJ1584">
        <f t="shared" si="10"/>
        <v>16</v>
      </c>
      <c r="CK1584" s="77">
        <f t="shared" si="43"/>
        <v>19</v>
      </c>
      <c r="CL1584" s="73"/>
      <c r="CM1584" s="37">
        <f>VLOOKUP(CB1584,'PROMIS 57 T-Score Conversions'!Q$3:R$35,2,TRUE)</f>
        <v>35.4</v>
      </c>
      <c r="CN1584" s="78" t="str">
        <f t="shared" si="20"/>
        <v>Moderate</v>
      </c>
      <c r="CO1584" s="37">
        <f>VLOOKUP(CC1584,'PROMIS 57 T-Score Conversions'!A$3:B$35,2,TRUE)</f>
        <v>65.6</v>
      </c>
      <c r="CP1584" s="79" t="str">
        <f t="shared" si="44"/>
        <v>Moderate</v>
      </c>
      <c r="CQ1584" s="37">
        <f>VLOOKUP(CD1584,'PROMIS 57 T-Score Conversions'!E$3:F$35,2,TRUE)</f>
        <v>63.9</v>
      </c>
      <c r="CR1584" s="79" t="str">
        <f t="shared" si="22"/>
        <v>Moderate</v>
      </c>
      <c r="CS1584" s="37">
        <f>VLOOKUP(CE1584,'PROMIS 57 T-Score Conversions'!U$3:V$35,2,TRUE)</f>
        <v>67.5</v>
      </c>
      <c r="CT1584" s="79" t="str">
        <f t="shared" si="42"/>
        <v>Moderate</v>
      </c>
      <c r="CU1584" s="37">
        <f>VLOOKUP(CF1584,'PROMIS 57 T-Score Conversions'!Y$3:Z$35,2,TRUE)</f>
        <v>69</v>
      </c>
      <c r="CV1584" s="79" t="str">
        <f t="shared" si="24"/>
        <v>Moderate</v>
      </c>
      <c r="CW1584" s="37">
        <f>vlookup(CG1584,'PROMIS 57 T-Score Conversions'!M$3:N$35,2,TRUE)</f>
        <v>33.6</v>
      </c>
      <c r="CX1584" s="79" t="str">
        <f t="shared" si="25"/>
        <v>Moderate</v>
      </c>
      <c r="CY1584" s="37">
        <f>VLOOKup(CH1584,'PROMIS 57 T-Score Conversions'!I$3:J$35,2,TRUE)</f>
        <v>64.8</v>
      </c>
      <c r="CZ1584" s="79" t="str">
        <f t="shared" si="26"/>
        <v>Moderate</v>
      </c>
      <c r="DA1584" s="37">
        <f>VLOOKUP(CJ1584,'PROMIS 57 T-Score Conversions'!AC$3:AD$35,2,TRUE)</f>
        <v>33.92</v>
      </c>
      <c r="DB1584" s="78" t="str">
        <f t="shared" si="30"/>
        <v>Moderate</v>
      </c>
      <c r="DC1584" s="37">
        <f>VLOOKUP(CK1584,'PROMIS 57 T-Score Conversions'!AG$3:AH$35,2,TRUE)</f>
        <v>38.9</v>
      </c>
      <c r="DD1584" s="79" t="str">
        <f t="shared" si="31"/>
        <v>Normal</v>
      </c>
    </row>
    <row r="1585">
      <c r="A1585" t="b">
        <v>0</v>
      </c>
      <c r="B1585" t="b">
        <v>0</v>
      </c>
      <c r="C1585" s="20">
        <v>44428.44825398148</v>
      </c>
      <c r="D1585" s="1" t="s">
        <v>790</v>
      </c>
      <c r="E1585" s="1">
        <v>2715.0</v>
      </c>
      <c r="F1585" s="1">
        <v>3.0</v>
      </c>
      <c r="G1585" s="1">
        <v>4.0</v>
      </c>
      <c r="H1585" s="1">
        <v>5.0</v>
      </c>
      <c r="I1585" s="1">
        <v>5.0</v>
      </c>
      <c r="J1585" s="1">
        <v>3.0</v>
      </c>
      <c r="K1585" s="1">
        <v>4.0</v>
      </c>
      <c r="L1585" s="1">
        <v>3.0</v>
      </c>
      <c r="M1585" s="1">
        <v>2.0</v>
      </c>
      <c r="N1585" s="1">
        <v>3.0</v>
      </c>
      <c r="O1585" s="1">
        <v>3.0</v>
      </c>
      <c r="P1585" s="1">
        <v>4.0</v>
      </c>
      <c r="Q1585" s="1">
        <v>3.0</v>
      </c>
      <c r="R1585" s="1">
        <v>3.0</v>
      </c>
      <c r="S1585" s="1">
        <v>2.0</v>
      </c>
      <c r="T1585" s="1">
        <v>4.0</v>
      </c>
      <c r="U1585" s="1">
        <v>4.0</v>
      </c>
      <c r="V1585" s="1">
        <v>2.0</v>
      </c>
      <c r="W1585" s="1">
        <v>1.0</v>
      </c>
      <c r="X1585" s="1">
        <v>2.0</v>
      </c>
      <c r="Y1585" s="1">
        <v>1.0</v>
      </c>
      <c r="Z1585" s="1">
        <v>2.0</v>
      </c>
      <c r="AA1585" s="1">
        <v>2.0</v>
      </c>
      <c r="AB1585" s="1">
        <v>2.0</v>
      </c>
      <c r="AC1585" s="1">
        <v>1.0</v>
      </c>
      <c r="AD1585" s="1">
        <v>4.0</v>
      </c>
      <c r="AE1585" s="1">
        <v>4.0</v>
      </c>
      <c r="AF1585" s="1">
        <v>4.0</v>
      </c>
      <c r="AG1585" s="1">
        <v>4.0</v>
      </c>
      <c r="AH1585" s="1">
        <v>5.0</v>
      </c>
      <c r="AI1585" s="1">
        <v>4.0</v>
      </c>
      <c r="AJ1585" s="1">
        <v>3.0</v>
      </c>
      <c r="AK1585" s="1">
        <v>3.0</v>
      </c>
      <c r="AL1585" s="1">
        <v>3.0</v>
      </c>
      <c r="AM1585" s="1">
        <v>4.0</v>
      </c>
      <c r="AN1585" s="1">
        <v>4.0</v>
      </c>
      <c r="AO1585" s="1">
        <v>4.0</v>
      </c>
      <c r="AP1585" s="1">
        <v>3.0</v>
      </c>
      <c r="AQ1585" s="1">
        <v>4.0</v>
      </c>
      <c r="AR1585" s="1">
        <v>3.0</v>
      </c>
      <c r="AS1585" s="1">
        <v>4.0</v>
      </c>
      <c r="AT1585" s="1">
        <v>4.0</v>
      </c>
      <c r="AU1585" s="1">
        <v>3.0</v>
      </c>
      <c r="AV1585" s="1">
        <v>3.0</v>
      </c>
      <c r="AW1585" s="1">
        <v>3.0</v>
      </c>
      <c r="AX1585" s="1">
        <v>2.0</v>
      </c>
      <c r="AY1585" s="1">
        <v>2.0</v>
      </c>
      <c r="AZ1585" s="1">
        <v>2.0</v>
      </c>
      <c r="BA1585" s="1">
        <v>3.0</v>
      </c>
      <c r="BB1585" s="1">
        <v>4.0</v>
      </c>
      <c r="BC1585" s="1">
        <v>4.0</v>
      </c>
      <c r="BD1585" s="1">
        <v>4.0</v>
      </c>
      <c r="BE1585" s="1">
        <v>4.0</v>
      </c>
      <c r="BF1585" s="1">
        <v>4.0</v>
      </c>
      <c r="BG1585" s="1">
        <v>4.0</v>
      </c>
      <c r="BH1585" s="1">
        <v>4.0</v>
      </c>
      <c r="BI1585" s="1">
        <v>4.0</v>
      </c>
      <c r="BJ1585" s="1">
        <v>6.0</v>
      </c>
      <c r="BK1585" s="1">
        <v>2.0</v>
      </c>
      <c r="BL1585" s="1">
        <v>4.0</v>
      </c>
      <c r="BM1585" s="1">
        <v>2.0</v>
      </c>
      <c r="BN1585" s="1">
        <v>3.0</v>
      </c>
      <c r="BO1585" s="1">
        <v>3.0</v>
      </c>
      <c r="BP1585" s="1">
        <v>2.0</v>
      </c>
      <c r="BQ1585" s="1">
        <v>3.0</v>
      </c>
      <c r="BR1585" s="1">
        <v>4.0</v>
      </c>
      <c r="BS1585" s="1">
        <v>4.0</v>
      </c>
      <c r="BT1585" s="1">
        <v>4.0</v>
      </c>
      <c r="BU1585" s="1">
        <v>3.0</v>
      </c>
      <c r="BV1585" s="1">
        <v>3.0</v>
      </c>
      <c r="BW1585" s="1">
        <v>3.0</v>
      </c>
      <c r="BX1585" s="1">
        <v>3.0</v>
      </c>
      <c r="BY1585" s="1">
        <v>3.0</v>
      </c>
      <c r="BZ1585" s="1">
        <v>3.0</v>
      </c>
      <c r="CA1585" s="76">
        <f t="shared" si="32"/>
        <v>237</v>
      </c>
      <c r="CB1585" s="77">
        <f t="shared" si="45"/>
        <v>29</v>
      </c>
      <c r="CC1585" s="77">
        <f t="shared" si="34"/>
        <v>26</v>
      </c>
      <c r="CD1585" s="77">
        <f t="shared" si="46"/>
        <v>25</v>
      </c>
      <c r="CE1585" s="77">
        <f t="shared" si="36"/>
        <v>31</v>
      </c>
      <c r="CF1585" s="77">
        <f t="shared" si="37"/>
        <v>29</v>
      </c>
      <c r="CG1585" s="77">
        <f t="shared" si="38"/>
        <v>22</v>
      </c>
      <c r="CH1585" s="77">
        <f t="shared" si="39"/>
        <v>32</v>
      </c>
      <c r="CI1585" s="77">
        <f t="shared" si="40"/>
        <v>0.6</v>
      </c>
      <c r="CJ1585">
        <f t="shared" si="10"/>
        <v>23</v>
      </c>
      <c r="CK1585" s="77">
        <f t="shared" si="43"/>
        <v>25</v>
      </c>
      <c r="CL1585" s="73"/>
      <c r="CM1585" s="37">
        <f>VLOOKUP(CB1585,'PROMIS 57 T-Score Conversions'!Q$3:R$35,2,TRUE)</f>
        <v>41.6</v>
      </c>
      <c r="CN1585" s="78" t="str">
        <f t="shared" si="20"/>
        <v>Mild</v>
      </c>
      <c r="CO1585" s="37">
        <f>VLOOKUP(CC1585,'PROMIS 57 T-Score Conversions'!A$3:B$35,2,TRUE)</f>
        <v>64.5</v>
      </c>
      <c r="CP1585" s="79" t="str">
        <f t="shared" si="44"/>
        <v>Moderate</v>
      </c>
      <c r="CQ1585" s="37">
        <f>VLOOKUP(CD1585,'PROMIS 57 T-Score Conversions'!E$3:F$35,2,TRUE)</f>
        <v>63</v>
      </c>
      <c r="CR1585" s="79" t="str">
        <f t="shared" si="22"/>
        <v>Moderate</v>
      </c>
      <c r="CS1585" s="37">
        <f>VLOOKUP(CE1585,'PROMIS 57 T-Score Conversions'!U$3:V$35,2,TRUE)</f>
        <v>64.3</v>
      </c>
      <c r="CT1585" s="79" t="str">
        <f t="shared" si="42"/>
        <v>Moderate</v>
      </c>
      <c r="CU1585" s="37">
        <f>VLOOKUP(CF1585,'PROMIS 57 T-Score Conversions'!Y$3:Z$35,2,TRUE)</f>
        <v>59.4</v>
      </c>
      <c r="CV1585" s="79" t="str">
        <f t="shared" si="24"/>
        <v>Mild</v>
      </c>
      <c r="CW1585" s="37">
        <f>vlookup(CG1585,'PROMIS 57 T-Score Conversions'!M$3:N$35,2,TRUE)</f>
        <v>42</v>
      </c>
      <c r="CX1585" s="79" t="str">
        <f t="shared" si="25"/>
        <v>Mild</v>
      </c>
      <c r="CY1585" s="37">
        <f>VLOOKup(CH1585,'PROMIS 57 T-Score Conversions'!I$3:J$35,2,TRUE)</f>
        <v>66.9</v>
      </c>
      <c r="CZ1585" s="79" t="str">
        <f t="shared" si="26"/>
        <v>Moderate</v>
      </c>
      <c r="DA1585" s="37">
        <f>VLOOKUP(CJ1585,'PROMIS 57 T-Score Conversions'!AC$3:AD$35,2,TRUE)</f>
        <v>39.5</v>
      </c>
      <c r="DB1585" s="78" t="str">
        <f t="shared" si="30"/>
        <v>Moderate</v>
      </c>
      <c r="DC1585" s="37">
        <f>VLOOKUP(CK1585,'PROMIS 57 T-Score Conversions'!AG$3:AH$35,2,TRUE)</f>
        <v>44.34</v>
      </c>
      <c r="DD1585" s="79" t="str">
        <f t="shared" si="31"/>
        <v>Normal</v>
      </c>
    </row>
    <row r="1586">
      <c r="A1586" t="b">
        <v>0</v>
      </c>
      <c r="B1586" t="b">
        <v>0</v>
      </c>
      <c r="C1586" s="20">
        <v>44428.48427773148</v>
      </c>
      <c r="D1586" s="1" t="s">
        <v>791</v>
      </c>
      <c r="E1586" s="1">
        <v>2714.0</v>
      </c>
      <c r="F1586" s="1">
        <v>5.0</v>
      </c>
      <c r="G1586" s="1">
        <v>5.0</v>
      </c>
      <c r="H1586" s="1">
        <v>5.0</v>
      </c>
      <c r="I1586" s="1">
        <v>5.0</v>
      </c>
      <c r="J1586" s="1">
        <v>5.0</v>
      </c>
      <c r="K1586" s="1">
        <v>5.0</v>
      </c>
      <c r="L1586" s="1">
        <v>5.0</v>
      </c>
      <c r="M1586" s="1">
        <v>4.0</v>
      </c>
      <c r="N1586" s="1">
        <v>4.0</v>
      </c>
      <c r="O1586" s="1">
        <v>3.0</v>
      </c>
      <c r="P1586" s="1">
        <v>3.0</v>
      </c>
      <c r="Q1586" s="1">
        <v>3.0</v>
      </c>
      <c r="R1586" s="1">
        <v>4.0</v>
      </c>
      <c r="S1586" s="1">
        <v>2.0</v>
      </c>
      <c r="T1586" s="1">
        <v>4.0</v>
      </c>
      <c r="U1586" s="1">
        <v>4.0</v>
      </c>
      <c r="V1586" s="1">
        <v>1.0</v>
      </c>
      <c r="W1586" s="1">
        <v>1.0</v>
      </c>
      <c r="X1586" s="1">
        <v>1.0</v>
      </c>
      <c r="Y1586" s="1">
        <v>1.0</v>
      </c>
      <c r="Z1586" s="1">
        <v>1.0</v>
      </c>
      <c r="AA1586" s="1">
        <v>2.0</v>
      </c>
      <c r="AB1586" s="1">
        <v>1.0</v>
      </c>
      <c r="AC1586" s="1">
        <v>1.0</v>
      </c>
      <c r="AD1586" s="1">
        <v>3.0</v>
      </c>
      <c r="AE1586" s="1">
        <v>2.0</v>
      </c>
      <c r="AF1586" s="1">
        <v>3.0</v>
      </c>
      <c r="AG1586" s="1">
        <v>3.0</v>
      </c>
      <c r="AH1586" s="1">
        <v>3.0</v>
      </c>
      <c r="AI1586" s="1">
        <v>2.0</v>
      </c>
      <c r="AJ1586" s="1">
        <v>2.0</v>
      </c>
      <c r="AK1586" s="1">
        <v>2.0</v>
      </c>
      <c r="AL1586" s="1">
        <v>2.0</v>
      </c>
      <c r="AM1586" s="1">
        <v>2.0</v>
      </c>
      <c r="AN1586" s="1">
        <v>3.0</v>
      </c>
      <c r="AO1586" s="1">
        <v>3.0</v>
      </c>
      <c r="AP1586" s="1">
        <v>3.0</v>
      </c>
      <c r="AQ1586" s="1">
        <v>2.0</v>
      </c>
      <c r="AR1586" s="1">
        <v>2.0</v>
      </c>
      <c r="AS1586" s="1">
        <v>3.0</v>
      </c>
      <c r="AT1586" s="1">
        <v>3.0</v>
      </c>
      <c r="AU1586" s="1">
        <v>3.0</v>
      </c>
      <c r="AV1586" s="1">
        <v>3.0</v>
      </c>
      <c r="AW1586" s="1">
        <v>3.0</v>
      </c>
      <c r="AX1586" s="1">
        <v>3.0</v>
      </c>
      <c r="AY1586" s="1">
        <v>3.0</v>
      </c>
      <c r="AZ1586" s="1">
        <v>3.0</v>
      </c>
      <c r="BA1586" s="1">
        <v>3.0</v>
      </c>
      <c r="BB1586" s="1">
        <v>2.0</v>
      </c>
      <c r="BC1586" s="1">
        <v>2.0</v>
      </c>
      <c r="BD1586" s="1">
        <v>2.0</v>
      </c>
      <c r="BE1586" s="1">
        <v>2.0</v>
      </c>
      <c r="BF1586" s="1">
        <v>2.0</v>
      </c>
      <c r="BG1586" s="1">
        <v>2.0</v>
      </c>
      <c r="BH1586" s="1">
        <v>2.0</v>
      </c>
      <c r="BI1586" s="1">
        <v>2.0</v>
      </c>
      <c r="BJ1586" s="1">
        <v>4.0</v>
      </c>
      <c r="BK1586" s="1">
        <v>3.0</v>
      </c>
      <c r="BL1586" s="1">
        <v>5.0</v>
      </c>
      <c r="BM1586" s="1">
        <v>4.0</v>
      </c>
      <c r="BN1586" s="1">
        <v>4.0</v>
      </c>
      <c r="BO1586" s="1">
        <v>4.0</v>
      </c>
      <c r="BP1586" s="1">
        <v>3.0</v>
      </c>
      <c r="BQ1586" s="1">
        <v>4.0</v>
      </c>
      <c r="BR1586" s="1">
        <v>3.0</v>
      </c>
      <c r="BS1586" s="1">
        <v>2.0</v>
      </c>
      <c r="BT1586" s="1">
        <v>2.0</v>
      </c>
      <c r="BU1586" s="1">
        <v>2.0</v>
      </c>
      <c r="BV1586" s="1">
        <v>3.0</v>
      </c>
      <c r="BW1586" s="1">
        <v>3.0</v>
      </c>
      <c r="BX1586" s="1">
        <v>2.0</v>
      </c>
      <c r="BY1586" s="1">
        <v>1.0</v>
      </c>
      <c r="BZ1586" s="1">
        <v>3.0</v>
      </c>
      <c r="CA1586" s="76">
        <f t="shared" si="32"/>
        <v>207</v>
      </c>
      <c r="CB1586" s="77">
        <f t="shared" si="45"/>
        <v>39</v>
      </c>
      <c r="CC1586" s="77">
        <f t="shared" si="34"/>
        <v>27</v>
      </c>
      <c r="CD1586" s="77">
        <f t="shared" si="46"/>
        <v>24</v>
      </c>
      <c r="CE1586" s="77">
        <f t="shared" si="36"/>
        <v>20</v>
      </c>
      <c r="CF1586" s="77">
        <f t="shared" si="37"/>
        <v>20</v>
      </c>
      <c r="CG1586" s="77">
        <f t="shared" si="38"/>
        <v>24</v>
      </c>
      <c r="CH1586" s="77">
        <f t="shared" si="39"/>
        <v>16</v>
      </c>
      <c r="CI1586" s="77">
        <f t="shared" si="40"/>
        <v>0.4</v>
      </c>
      <c r="CJ1586">
        <f t="shared" si="10"/>
        <v>30</v>
      </c>
      <c r="CK1586" s="77">
        <f t="shared" si="43"/>
        <v>29</v>
      </c>
      <c r="CL1586" s="73"/>
      <c r="CM1586" s="37">
        <f>VLOOKUP(CB1586,'PROMIS 57 T-Score Conversions'!Q$3:R$35,2,TRUE)</f>
        <v>53</v>
      </c>
      <c r="CN1586" s="78" t="str">
        <f t="shared" si="20"/>
        <v>Normal</v>
      </c>
      <c r="CO1586" s="37">
        <f>VLOOKUP(CC1586,'PROMIS 57 T-Score Conversions'!A$3:B$35,2,TRUE)</f>
        <v>65.6</v>
      </c>
      <c r="CP1586" s="79" t="str">
        <f t="shared" si="44"/>
        <v>Moderate</v>
      </c>
      <c r="CQ1586" s="37">
        <f>VLOOKUP(CD1586,'PROMIS 57 T-Score Conversions'!E$3:F$35,2,TRUE)</f>
        <v>62.1</v>
      </c>
      <c r="CR1586" s="79" t="str">
        <f t="shared" si="22"/>
        <v>Moderate</v>
      </c>
      <c r="CS1586" s="37">
        <f>VLOOKUP(CE1586,'PROMIS 57 T-Score Conversions'!U$3:V$35,2,TRUE)</f>
        <v>53.6</v>
      </c>
      <c r="CT1586" s="79" t="str">
        <f t="shared" si="42"/>
        <v>Normal</v>
      </c>
      <c r="CU1586" s="37">
        <f>VLOOKUP(CF1586,'PROMIS 57 T-Score Conversions'!Y$3:Z$35,2,TRUE)</f>
        <v>50.1</v>
      </c>
      <c r="CV1586" s="79" t="str">
        <f t="shared" si="24"/>
        <v>Normal</v>
      </c>
      <c r="CW1586" s="37">
        <f>vlookup(CG1586,'PROMIS 57 T-Score Conversions'!M$3:N$35,2,TRUE)</f>
        <v>44</v>
      </c>
      <c r="CX1586" s="79" t="str">
        <f t="shared" si="25"/>
        <v>Mild</v>
      </c>
      <c r="CY1586" s="37">
        <f>VLOOKup(CH1586,'PROMIS 57 T-Score Conversions'!I$3:J$35,2,TRUE)</f>
        <v>55.8</v>
      </c>
      <c r="CZ1586" s="79" t="str">
        <f t="shared" si="26"/>
        <v>Mild</v>
      </c>
      <c r="DA1586" s="37">
        <f>VLOOKUP(CJ1586,'PROMIS 57 T-Score Conversions'!AC$3:AD$35,2,TRUE)</f>
        <v>45.31</v>
      </c>
      <c r="DB1586" s="78" t="str">
        <f t="shared" si="30"/>
        <v>Normal</v>
      </c>
      <c r="DC1586" s="37">
        <f>VLOOKUP(CK1586,'PROMIS 57 T-Score Conversions'!AG$3:AH$35,2,TRUE)</f>
        <v>48.16</v>
      </c>
      <c r="DD1586" s="79" t="str">
        <f t="shared" si="31"/>
        <v>Normal</v>
      </c>
    </row>
    <row r="1587">
      <c r="A1587" t="b">
        <v>0</v>
      </c>
      <c r="B1587" t="b">
        <v>0</v>
      </c>
      <c r="C1587" s="20">
        <v>44428.48513857639</v>
      </c>
      <c r="D1587" s="1" t="s">
        <v>792</v>
      </c>
      <c r="E1587" s="1">
        <v>2683.0</v>
      </c>
      <c r="F1587" s="1">
        <v>4.0</v>
      </c>
      <c r="G1587" s="1">
        <v>5.0</v>
      </c>
      <c r="H1587" s="1">
        <v>5.0</v>
      </c>
      <c r="I1587" s="1">
        <v>5.0</v>
      </c>
      <c r="J1587" s="1">
        <v>3.0</v>
      </c>
      <c r="K1587" s="1">
        <v>4.0</v>
      </c>
      <c r="L1587" s="1">
        <v>4.0</v>
      </c>
      <c r="M1587" s="1">
        <v>3.0</v>
      </c>
      <c r="N1587" s="1">
        <v>1.0</v>
      </c>
      <c r="O1587" s="1">
        <v>1.0</v>
      </c>
      <c r="P1587" s="1">
        <v>2.0</v>
      </c>
      <c r="Q1587" s="1">
        <v>1.0</v>
      </c>
      <c r="R1587" s="1">
        <v>1.0</v>
      </c>
      <c r="S1587" s="1">
        <v>1.0</v>
      </c>
      <c r="T1587" s="1">
        <v>1.0</v>
      </c>
      <c r="U1587" s="1">
        <v>2.0</v>
      </c>
      <c r="V1587" s="1">
        <v>2.0</v>
      </c>
      <c r="W1587" s="1">
        <v>1.0</v>
      </c>
      <c r="X1587" s="1">
        <v>1.0</v>
      </c>
      <c r="Y1587" s="1">
        <v>2.0</v>
      </c>
      <c r="Z1587" s="1">
        <v>1.0</v>
      </c>
      <c r="AA1587" s="1">
        <v>2.0</v>
      </c>
      <c r="AB1587" s="1">
        <v>1.0</v>
      </c>
      <c r="AC1587" s="1">
        <v>2.0</v>
      </c>
      <c r="AD1587" s="1">
        <v>3.0</v>
      </c>
      <c r="AE1587" s="1">
        <v>1.0</v>
      </c>
      <c r="AF1587" s="1">
        <v>2.0</v>
      </c>
      <c r="AG1587" s="1">
        <v>2.0</v>
      </c>
      <c r="AH1587" s="1">
        <v>2.0</v>
      </c>
      <c r="AI1587" s="1">
        <v>2.0</v>
      </c>
      <c r="AJ1587" s="1">
        <v>4.0</v>
      </c>
      <c r="AK1587" s="1">
        <v>1.0</v>
      </c>
      <c r="AL1587" s="1">
        <v>5.0</v>
      </c>
      <c r="AM1587" s="1">
        <v>4.0</v>
      </c>
      <c r="AN1587" s="1">
        <v>4.0</v>
      </c>
      <c r="AO1587" s="1">
        <v>2.0</v>
      </c>
      <c r="AP1587" s="1">
        <v>3.0</v>
      </c>
      <c r="AQ1587" s="1">
        <v>3.0</v>
      </c>
      <c r="AR1587" s="1">
        <v>3.0</v>
      </c>
      <c r="AS1587" s="1">
        <v>5.0</v>
      </c>
      <c r="AT1587" s="1">
        <v>5.0</v>
      </c>
      <c r="AU1587" s="1">
        <v>5.0</v>
      </c>
      <c r="AV1587" s="1">
        <v>5.0</v>
      </c>
      <c r="AW1587" s="1">
        <v>5.0</v>
      </c>
      <c r="AX1587" s="1">
        <v>5.0</v>
      </c>
      <c r="AY1587" s="1">
        <v>5.0</v>
      </c>
      <c r="AZ1587" s="1">
        <v>5.0</v>
      </c>
      <c r="BA1587" s="1">
        <v>4.0</v>
      </c>
      <c r="BB1587" s="1">
        <v>3.0</v>
      </c>
      <c r="BC1587" s="1">
        <v>3.0</v>
      </c>
      <c r="BD1587" s="1">
        <v>1.0</v>
      </c>
      <c r="BE1587" s="1">
        <v>1.0</v>
      </c>
      <c r="BF1587" s="1">
        <v>5.0</v>
      </c>
      <c r="BG1587" s="1">
        <v>1.0</v>
      </c>
      <c r="BH1587" s="1">
        <v>3.0</v>
      </c>
      <c r="BI1587" s="1">
        <v>2.0</v>
      </c>
      <c r="BJ1587" s="1">
        <v>3.0</v>
      </c>
      <c r="BK1587" s="1">
        <v>4.0</v>
      </c>
      <c r="BL1587" s="1">
        <v>4.0</v>
      </c>
      <c r="BM1587" s="1">
        <v>4.0</v>
      </c>
      <c r="BN1587" s="1">
        <v>4.0</v>
      </c>
      <c r="BO1587" s="1">
        <v>5.0</v>
      </c>
      <c r="BP1587" s="1">
        <v>4.0</v>
      </c>
      <c r="BQ1587" s="1">
        <v>4.0</v>
      </c>
      <c r="BR1587" s="1">
        <v>5.0</v>
      </c>
      <c r="BS1587" s="1">
        <v>1.0</v>
      </c>
      <c r="BT1587" s="1">
        <v>2.0</v>
      </c>
      <c r="BU1587" s="1">
        <v>1.0</v>
      </c>
      <c r="BV1587" s="1">
        <v>1.0</v>
      </c>
      <c r="BW1587" s="1">
        <v>1.0</v>
      </c>
      <c r="BX1587" s="1">
        <v>1.0</v>
      </c>
      <c r="BY1587" s="1">
        <v>2.0</v>
      </c>
      <c r="BZ1587" s="1">
        <v>1.0</v>
      </c>
      <c r="CA1587" s="76">
        <f t="shared" si="32"/>
        <v>206</v>
      </c>
      <c r="CB1587" s="77">
        <f t="shared" si="45"/>
        <v>33</v>
      </c>
      <c r="CC1587" s="77">
        <f t="shared" si="34"/>
        <v>10</v>
      </c>
      <c r="CD1587" s="77">
        <f t="shared" si="46"/>
        <v>11</v>
      </c>
      <c r="CE1587" s="77">
        <f t="shared" si="36"/>
        <v>17</v>
      </c>
      <c r="CF1587" s="77">
        <f t="shared" si="37"/>
        <v>29</v>
      </c>
      <c r="CG1587" s="77">
        <f t="shared" si="38"/>
        <v>39</v>
      </c>
      <c r="CH1587" s="77">
        <f t="shared" si="39"/>
        <v>19</v>
      </c>
      <c r="CI1587" s="77">
        <f t="shared" si="40"/>
        <v>0.3</v>
      </c>
      <c r="CJ1587">
        <f t="shared" si="10"/>
        <v>34</v>
      </c>
      <c r="CK1587" s="77">
        <f t="shared" si="43"/>
        <v>31</v>
      </c>
      <c r="CL1587" s="73"/>
      <c r="CM1587" s="37">
        <f>VLOOKUP(CB1587,'PROMIS 57 T-Score Conversions'!Q$3:R$35,2,TRUE)</f>
        <v>44.7</v>
      </c>
      <c r="CN1587" s="78" t="str">
        <f t="shared" si="20"/>
        <v>Mild</v>
      </c>
      <c r="CO1587" s="37">
        <f>VLOOKUP(CC1587,'PROMIS 57 T-Score Conversions'!A$3:B$35,2,TRUE)</f>
        <v>45.9</v>
      </c>
      <c r="CP1587" s="79" t="str">
        <f t="shared" si="44"/>
        <v>Normal</v>
      </c>
      <c r="CQ1587" s="37">
        <f>VLOOKUP(CD1587,'PROMIS 57 T-Score Conversions'!E$3:F$35,2,TRUE)</f>
        <v>49.4</v>
      </c>
      <c r="CR1587" s="79" t="str">
        <f t="shared" si="22"/>
        <v>Normal</v>
      </c>
      <c r="CS1587" s="37">
        <f>VLOOKUP(CE1587,'PROMIS 57 T-Score Conversions'!U$3:V$35,2,TRUE)</f>
        <v>50.4</v>
      </c>
      <c r="CT1587" s="79" t="str">
        <f t="shared" si="42"/>
        <v>Normal</v>
      </c>
      <c r="CU1587" s="37">
        <f>VLOOKUP(CF1587,'PROMIS 57 T-Score Conversions'!Y$3:Z$35,2,TRUE)</f>
        <v>59.4</v>
      </c>
      <c r="CV1587" s="79" t="str">
        <f t="shared" si="24"/>
        <v>Mild</v>
      </c>
      <c r="CW1587" s="37">
        <f>vlookup(CG1587,'PROMIS 57 T-Score Conversions'!M$3:N$35,2,TRUE)</f>
        <v>60.2</v>
      </c>
      <c r="CX1587" s="79" t="str">
        <f t="shared" si="25"/>
        <v>Normal</v>
      </c>
      <c r="CY1587" s="37">
        <f>VLOOKup(CH1587,'PROMIS 57 T-Score Conversions'!I$3:J$35,2,TRUE)</f>
        <v>58.1</v>
      </c>
      <c r="CZ1587" s="79" t="str">
        <f t="shared" si="26"/>
        <v>Mild</v>
      </c>
      <c r="DA1587" s="37">
        <f>VLOOKUP(CJ1587,'PROMIS 57 T-Score Conversions'!AC$3:AD$35,2,TRUE)</f>
        <v>49.26</v>
      </c>
      <c r="DB1587" s="78" t="str">
        <f t="shared" si="30"/>
        <v>Normal</v>
      </c>
      <c r="DC1587" s="37">
        <f>VLOOKUP(CK1587,'PROMIS 57 T-Score Conversions'!AG$3:AH$35,2,TRUE)</f>
        <v>50.21</v>
      </c>
      <c r="DD1587" s="79" t="str">
        <f t="shared" si="31"/>
        <v>Normal</v>
      </c>
    </row>
    <row r="1588">
      <c r="A1588" t="b">
        <v>0</v>
      </c>
      <c r="B1588" t="b">
        <v>0</v>
      </c>
      <c r="C1588" s="20">
        <v>44428.54974246528</v>
      </c>
      <c r="D1588" s="1" t="s">
        <v>424</v>
      </c>
      <c r="E1588" s="1">
        <v>2197.0</v>
      </c>
      <c r="F1588" s="1">
        <v>4.0</v>
      </c>
      <c r="G1588" s="1">
        <v>4.0</v>
      </c>
      <c r="H1588" s="1">
        <v>5.0</v>
      </c>
      <c r="I1588" s="1">
        <v>4.0</v>
      </c>
      <c r="J1588" s="1">
        <v>4.0</v>
      </c>
      <c r="K1588" s="1">
        <v>5.0</v>
      </c>
      <c r="L1588" s="1">
        <v>4.0</v>
      </c>
      <c r="M1588" s="1">
        <v>3.0</v>
      </c>
      <c r="N1588" s="1">
        <v>1.0</v>
      </c>
      <c r="O1588" s="1">
        <v>1.0</v>
      </c>
      <c r="P1588" s="1">
        <v>1.0</v>
      </c>
      <c r="Q1588" s="1">
        <v>1.0</v>
      </c>
      <c r="R1588" s="1">
        <v>1.0</v>
      </c>
      <c r="S1588" s="1">
        <v>1.0</v>
      </c>
      <c r="T1588" s="1">
        <v>1.0</v>
      </c>
      <c r="U1588" s="1">
        <v>1.0</v>
      </c>
      <c r="V1588" s="1">
        <v>1.0</v>
      </c>
      <c r="W1588" s="1">
        <v>1.0</v>
      </c>
      <c r="X1588" s="1">
        <v>2.0</v>
      </c>
      <c r="Y1588" s="1">
        <v>1.0</v>
      </c>
      <c r="Z1588" s="1">
        <v>1.0</v>
      </c>
      <c r="AA1588" s="1">
        <v>2.0</v>
      </c>
      <c r="AB1588" s="1">
        <v>3.0</v>
      </c>
      <c r="AC1588" s="1">
        <v>2.0</v>
      </c>
      <c r="AD1588" s="1">
        <v>1.0</v>
      </c>
      <c r="AE1588" s="1">
        <v>1.0</v>
      </c>
      <c r="AF1588" s="1">
        <v>1.0</v>
      </c>
      <c r="AG1588" s="1">
        <v>1.0</v>
      </c>
      <c r="AH1588" s="1">
        <v>1.0</v>
      </c>
      <c r="AI1588" s="1">
        <v>1.0</v>
      </c>
      <c r="AJ1588" s="1">
        <v>1.0</v>
      </c>
      <c r="AK1588" s="1">
        <v>1.0</v>
      </c>
      <c r="AL1588" s="1">
        <v>1.0</v>
      </c>
      <c r="AM1588" s="1">
        <v>1.0</v>
      </c>
      <c r="AN1588" s="1">
        <v>1.0</v>
      </c>
      <c r="AO1588" s="1">
        <v>1.0</v>
      </c>
      <c r="AP1588" s="1">
        <v>1.0</v>
      </c>
      <c r="AQ1588" s="1">
        <v>1.0</v>
      </c>
      <c r="AR1588" s="1">
        <v>1.0</v>
      </c>
      <c r="AS1588" s="1">
        <v>1.0</v>
      </c>
      <c r="AT1588" s="1">
        <v>3.0</v>
      </c>
      <c r="AU1588" s="1">
        <v>2.0</v>
      </c>
      <c r="AV1588" s="1">
        <v>2.0</v>
      </c>
      <c r="AW1588" s="1">
        <v>2.0</v>
      </c>
      <c r="AX1588" s="1">
        <v>2.0</v>
      </c>
      <c r="AY1588" s="1">
        <v>2.0</v>
      </c>
      <c r="AZ1588" s="1">
        <v>3.0</v>
      </c>
      <c r="BA1588" s="1">
        <v>3.0</v>
      </c>
      <c r="BB1588" s="1">
        <v>3.0</v>
      </c>
      <c r="BC1588" s="1">
        <v>2.0</v>
      </c>
      <c r="BD1588" s="1">
        <v>2.0</v>
      </c>
      <c r="BE1588" s="1">
        <v>2.0</v>
      </c>
      <c r="BF1588" s="1">
        <v>4.0</v>
      </c>
      <c r="BG1588" s="1">
        <v>3.0</v>
      </c>
      <c r="BH1588" s="1">
        <v>3.0</v>
      </c>
      <c r="BI1588" s="1">
        <v>2.0</v>
      </c>
      <c r="BJ1588" s="1">
        <v>3.0</v>
      </c>
      <c r="BK1588" s="1">
        <v>4.0</v>
      </c>
      <c r="BL1588" s="1">
        <v>4.0</v>
      </c>
      <c r="BM1588" s="1">
        <v>4.0</v>
      </c>
      <c r="BN1588" s="1">
        <v>4.0</v>
      </c>
      <c r="BO1588" s="1">
        <v>3.0</v>
      </c>
      <c r="BP1588" s="1">
        <v>4.0</v>
      </c>
      <c r="BQ1588" s="1">
        <v>4.0</v>
      </c>
      <c r="BR1588" s="1">
        <v>4.0</v>
      </c>
      <c r="BS1588" s="1">
        <v>2.0</v>
      </c>
      <c r="BT1588" s="1">
        <v>1.0</v>
      </c>
      <c r="BU1588" s="1">
        <v>2.0</v>
      </c>
      <c r="BV1588" s="1">
        <v>2.0</v>
      </c>
      <c r="BW1588" s="1">
        <v>3.0</v>
      </c>
      <c r="BX1588" s="1">
        <v>1.0</v>
      </c>
      <c r="BY1588" s="1">
        <v>2.0</v>
      </c>
      <c r="BZ1588" s="1">
        <v>2.0</v>
      </c>
      <c r="CA1588" s="76">
        <f t="shared" si="32"/>
        <v>159</v>
      </c>
      <c r="CB1588" s="77">
        <f t="shared" si="45"/>
        <v>33</v>
      </c>
      <c r="CC1588" s="77">
        <f t="shared" si="34"/>
        <v>8</v>
      </c>
      <c r="CD1588" s="77">
        <f t="shared" si="46"/>
        <v>8</v>
      </c>
      <c r="CE1588" s="77">
        <f t="shared" si="36"/>
        <v>8</v>
      </c>
      <c r="CF1588" s="77">
        <f t="shared" si="37"/>
        <v>8</v>
      </c>
      <c r="CG1588" s="77">
        <f t="shared" si="38"/>
        <v>19</v>
      </c>
      <c r="CH1588" s="77">
        <f t="shared" si="39"/>
        <v>21</v>
      </c>
      <c r="CI1588" s="77">
        <f t="shared" si="40"/>
        <v>0.3</v>
      </c>
      <c r="CJ1588">
        <f t="shared" si="10"/>
        <v>31</v>
      </c>
      <c r="CK1588" s="77">
        <f t="shared" si="43"/>
        <v>29</v>
      </c>
      <c r="CL1588" s="73"/>
      <c r="CM1588" s="37">
        <f>VLOOKUP(CB1588,'PROMIS 57 T-Score Conversions'!Q$3:R$35,2,TRUE)</f>
        <v>44.7</v>
      </c>
      <c r="CN1588" s="78" t="str">
        <f t="shared" si="20"/>
        <v>Mild</v>
      </c>
      <c r="CO1588" s="37">
        <f>VLOOKUP(CC1588,'PROMIS 57 T-Score Conversions'!A$3:B$35,2,TRUE)</f>
        <v>37.1</v>
      </c>
      <c r="CP1588" s="79" t="str">
        <f t="shared" si="44"/>
        <v>Normal</v>
      </c>
      <c r="CQ1588" s="37">
        <f>VLOOKUP(CD1588,'PROMIS 57 T-Score Conversions'!E$3:F$35,2,TRUE)</f>
        <v>38.2</v>
      </c>
      <c r="CR1588" s="79" t="str">
        <f t="shared" si="22"/>
        <v>Normal</v>
      </c>
      <c r="CS1588" s="37">
        <f>VLOOKUP(CE1588,'PROMIS 57 T-Score Conversions'!U$3:V$35,2,TRUE)</f>
        <v>33.1</v>
      </c>
      <c r="CT1588" s="79" t="str">
        <f t="shared" si="42"/>
        <v>Normal</v>
      </c>
      <c r="CU1588" s="37">
        <f>VLOOKUP(CF1588,'PROMIS 57 T-Score Conversions'!Y$3:Z$35,2,TRUE)</f>
        <v>28.9</v>
      </c>
      <c r="CV1588" s="79" t="str">
        <f t="shared" si="24"/>
        <v>Normal</v>
      </c>
      <c r="CW1588" s="37">
        <f>vlookup(CG1588,'PROMIS 57 T-Score Conversions'!M$3:N$35,2,TRUE)</f>
        <v>39.3</v>
      </c>
      <c r="CX1588" s="79" t="str">
        <f t="shared" si="25"/>
        <v>Moderate</v>
      </c>
      <c r="CY1588" s="37">
        <f>VLOOKup(CH1588,'PROMIS 57 T-Score Conversions'!I$3:J$35,2,TRUE)</f>
        <v>59.5</v>
      </c>
      <c r="CZ1588" s="79" t="str">
        <f t="shared" si="26"/>
        <v>Mild</v>
      </c>
      <c r="DA1588" s="37">
        <f>VLOOKUP(CJ1588,'PROMIS 57 T-Score Conversions'!AC$3:AD$35,2,TRUE)</f>
        <v>46.22</v>
      </c>
      <c r="DB1588" s="78" t="str">
        <f t="shared" si="30"/>
        <v>Normal</v>
      </c>
      <c r="DC1588" s="37">
        <f>VLOOKUP(CK1588,'PROMIS 57 T-Score Conversions'!AG$3:AH$35,2,TRUE)</f>
        <v>48.16</v>
      </c>
      <c r="DD1588" s="79" t="str">
        <f t="shared" si="31"/>
        <v>Normal</v>
      </c>
    </row>
    <row r="1589">
      <c r="A1589" t="b">
        <v>0</v>
      </c>
      <c r="B1589" t="b">
        <v>0</v>
      </c>
      <c r="C1589" s="20">
        <v>44428.57034643518</v>
      </c>
      <c r="D1589" s="1" t="s">
        <v>793</v>
      </c>
      <c r="E1589" s="1">
        <v>2713.0</v>
      </c>
      <c r="F1589" s="1">
        <v>5.0</v>
      </c>
      <c r="G1589" s="1">
        <v>5.0</v>
      </c>
      <c r="H1589" s="1">
        <v>5.0</v>
      </c>
      <c r="I1589" s="1">
        <v>5.0</v>
      </c>
      <c r="J1589" s="1">
        <v>5.0</v>
      </c>
      <c r="K1589" s="1">
        <v>5.0</v>
      </c>
      <c r="L1589" s="1">
        <v>5.0</v>
      </c>
      <c r="M1589" s="1">
        <v>5.0</v>
      </c>
      <c r="N1589" s="1">
        <v>1.0</v>
      </c>
      <c r="O1589" s="1">
        <v>4.0</v>
      </c>
      <c r="P1589" s="1">
        <v>2.0</v>
      </c>
      <c r="Q1589" s="1">
        <v>3.0</v>
      </c>
      <c r="R1589" s="1">
        <v>4.0</v>
      </c>
      <c r="S1589" s="1">
        <v>1.0</v>
      </c>
      <c r="T1589" s="1">
        <v>2.0</v>
      </c>
      <c r="U1589" s="1">
        <v>4.0</v>
      </c>
      <c r="V1589" s="1">
        <v>3.0</v>
      </c>
      <c r="W1589" s="1">
        <v>3.0</v>
      </c>
      <c r="X1589" s="1">
        <v>3.0</v>
      </c>
      <c r="Y1589" s="1">
        <v>3.0</v>
      </c>
      <c r="Z1589" s="1">
        <v>2.0</v>
      </c>
      <c r="AA1589" s="1">
        <v>3.0</v>
      </c>
      <c r="AB1589" s="1">
        <v>2.0</v>
      </c>
      <c r="AC1589" s="1">
        <v>1.0</v>
      </c>
      <c r="AD1589" s="1">
        <v>4.0</v>
      </c>
      <c r="AE1589" s="1">
        <v>4.0</v>
      </c>
      <c r="AF1589" s="1">
        <v>3.0</v>
      </c>
      <c r="AG1589" s="1">
        <v>3.0</v>
      </c>
      <c r="AH1589" s="1">
        <v>3.0</v>
      </c>
      <c r="AI1589" s="1">
        <v>3.0</v>
      </c>
      <c r="AJ1589" s="1">
        <v>3.0</v>
      </c>
      <c r="AK1589" s="1">
        <v>3.0</v>
      </c>
      <c r="AL1589" s="1">
        <v>3.0</v>
      </c>
      <c r="AM1589" s="1">
        <v>2.0</v>
      </c>
      <c r="AN1589" s="1">
        <v>3.0</v>
      </c>
      <c r="AO1589" s="1">
        <v>1.0</v>
      </c>
      <c r="AP1589" s="1">
        <v>1.0</v>
      </c>
      <c r="AQ1589" s="1">
        <v>1.0</v>
      </c>
      <c r="AR1589" s="1">
        <v>1.0</v>
      </c>
      <c r="AS1589" s="1">
        <v>3.0</v>
      </c>
      <c r="AT1589" s="1">
        <v>5.0</v>
      </c>
      <c r="AU1589" s="1">
        <v>5.0</v>
      </c>
      <c r="AV1589" s="1">
        <v>4.0</v>
      </c>
      <c r="AW1589" s="1">
        <v>4.0</v>
      </c>
      <c r="AX1589" s="1">
        <v>5.0</v>
      </c>
      <c r="AY1589" s="1">
        <v>3.0</v>
      </c>
      <c r="AZ1589" s="1">
        <v>5.0</v>
      </c>
      <c r="BA1589" s="1">
        <v>3.0</v>
      </c>
      <c r="BB1589" s="1">
        <v>3.0</v>
      </c>
      <c r="BC1589" s="1">
        <v>3.0</v>
      </c>
      <c r="BD1589" s="1">
        <v>3.0</v>
      </c>
      <c r="BE1589" s="1">
        <v>3.0</v>
      </c>
      <c r="BF1589" s="1">
        <v>3.0</v>
      </c>
      <c r="BG1589" s="1">
        <v>3.0</v>
      </c>
      <c r="BH1589" s="1">
        <v>3.0</v>
      </c>
      <c r="BI1589" s="1">
        <v>3.0</v>
      </c>
      <c r="BJ1589" s="1">
        <v>6.0</v>
      </c>
      <c r="BK1589" s="1">
        <v>3.0</v>
      </c>
      <c r="BL1589" s="1">
        <v>5.0</v>
      </c>
      <c r="BM1589" s="1">
        <v>5.0</v>
      </c>
      <c r="BN1589" s="1">
        <v>5.0</v>
      </c>
      <c r="BO1589" s="1">
        <v>4.0</v>
      </c>
      <c r="BP1589" s="1">
        <v>4.0</v>
      </c>
      <c r="BQ1589" s="1">
        <v>5.0</v>
      </c>
      <c r="BR1589" s="1">
        <v>5.0</v>
      </c>
      <c r="BS1589" s="1">
        <v>3.0</v>
      </c>
      <c r="BT1589" s="1">
        <v>3.0</v>
      </c>
      <c r="BU1589" s="1">
        <v>1.0</v>
      </c>
      <c r="BV1589" s="1">
        <v>1.0</v>
      </c>
      <c r="BW1589" s="1">
        <v>2.0</v>
      </c>
      <c r="BX1589" s="1">
        <v>1.0</v>
      </c>
      <c r="BY1589" s="1">
        <v>1.0</v>
      </c>
      <c r="BZ1589" s="1">
        <v>3.0</v>
      </c>
      <c r="CA1589" s="76">
        <f t="shared" si="32"/>
        <v>237</v>
      </c>
      <c r="CB1589" s="77">
        <f t="shared" si="45"/>
        <v>40</v>
      </c>
      <c r="CC1589" s="77">
        <f t="shared" si="34"/>
        <v>21</v>
      </c>
      <c r="CD1589" s="77">
        <f t="shared" si="46"/>
        <v>23</v>
      </c>
      <c r="CE1589" s="77">
        <f t="shared" si="36"/>
        <v>26</v>
      </c>
      <c r="CF1589" s="77">
        <f t="shared" si="37"/>
        <v>15</v>
      </c>
      <c r="CG1589" s="77">
        <f t="shared" si="38"/>
        <v>34</v>
      </c>
      <c r="CH1589" s="77">
        <f t="shared" si="39"/>
        <v>24</v>
      </c>
      <c r="CI1589" s="77">
        <f t="shared" si="40"/>
        <v>0.6</v>
      </c>
      <c r="CJ1589">
        <f t="shared" si="10"/>
        <v>36</v>
      </c>
      <c r="CK1589" s="77">
        <f t="shared" si="43"/>
        <v>36</v>
      </c>
      <c r="CL1589" s="73"/>
      <c r="CM1589" s="37">
        <f>VLOOKUP(CB1589,'PROMIS 57 T-Score Conversions'!Q$3:R$35,2,TRUE)</f>
        <v>60.1</v>
      </c>
      <c r="CN1589" s="78" t="str">
        <f t="shared" si="20"/>
        <v>Normal</v>
      </c>
      <c r="CO1589" s="37">
        <f>VLOOKUP(CC1589,'PROMIS 57 T-Score Conversions'!A$3:B$35,2,TRUE)</f>
        <v>59.4</v>
      </c>
      <c r="CP1589" s="79" t="str">
        <f t="shared" si="44"/>
        <v>Mild</v>
      </c>
      <c r="CQ1589" s="37">
        <f>VLOOKUP(CD1589,'PROMIS 57 T-Score Conversions'!E$3:F$35,2,TRUE)</f>
        <v>61.2</v>
      </c>
      <c r="CR1589" s="79" t="str">
        <f t="shared" si="22"/>
        <v>Moderate</v>
      </c>
      <c r="CS1589" s="37">
        <f>VLOOKUP(CE1589,'PROMIS 57 T-Score Conversions'!U$3:V$35,2,TRUE)</f>
        <v>59.4</v>
      </c>
      <c r="CT1589" s="79" t="str">
        <f t="shared" si="42"/>
        <v>Mild</v>
      </c>
      <c r="CU1589" s="37">
        <f>VLOOKUP(CF1589,'PROMIS 57 T-Score Conversions'!Y$3:Z$35,2,TRUE)</f>
        <v>44.2</v>
      </c>
      <c r="CV1589" s="79" t="str">
        <f t="shared" si="24"/>
        <v>Normal</v>
      </c>
      <c r="CW1589" s="37">
        <f>vlookup(CG1589,'PROMIS 57 T-Score Conversions'!M$3:N$35,2,TRUE)</f>
        <v>53.6</v>
      </c>
      <c r="CX1589" s="79" t="str">
        <f t="shared" si="25"/>
        <v>Normal</v>
      </c>
      <c r="CY1589" s="37">
        <f>VLOOKup(CH1589,'PROMIS 57 T-Score Conversions'!I$3:J$35,2,TRUE)</f>
        <v>61.5</v>
      </c>
      <c r="CZ1589" s="79" t="str">
        <f t="shared" si="26"/>
        <v>Moderate</v>
      </c>
      <c r="DA1589" s="37">
        <f>VLOOKUP(CJ1589,'PROMIS 57 T-Score Conversions'!AC$3:AD$35,2,TRUE)</f>
        <v>51.8</v>
      </c>
      <c r="DB1589" s="78" t="str">
        <f t="shared" si="30"/>
        <v>Normal</v>
      </c>
      <c r="DC1589" s="37">
        <f>VLOOKUP(CK1589,'PROMIS 57 T-Score Conversions'!AG$3:AH$35,2,TRUE)</f>
        <v>56.39</v>
      </c>
      <c r="DD1589" s="79" t="str">
        <f t="shared" si="31"/>
        <v>Mild</v>
      </c>
    </row>
    <row r="1590">
      <c r="A1590" t="b">
        <v>0</v>
      </c>
      <c r="B1590" t="b">
        <v>0</v>
      </c>
      <c r="C1590" s="20">
        <v>44428.64918246528</v>
      </c>
      <c r="D1590" s="1" t="s">
        <v>794</v>
      </c>
      <c r="E1590" s="1">
        <v>2717.0</v>
      </c>
      <c r="F1590" s="1">
        <v>5.0</v>
      </c>
      <c r="G1590" s="1">
        <v>5.0</v>
      </c>
      <c r="H1590" s="1">
        <v>2.0</v>
      </c>
      <c r="I1590" s="1">
        <v>5.0</v>
      </c>
      <c r="J1590" s="1">
        <v>5.0</v>
      </c>
      <c r="K1590" s="1">
        <v>5.0</v>
      </c>
      <c r="L1590" s="1">
        <v>5.0</v>
      </c>
      <c r="M1590" s="1">
        <v>5.0</v>
      </c>
      <c r="N1590" s="1">
        <v>5.0</v>
      </c>
      <c r="O1590" s="1">
        <v>1.0</v>
      </c>
      <c r="P1590" s="1">
        <v>1.0</v>
      </c>
      <c r="Q1590" s="1">
        <v>5.0</v>
      </c>
      <c r="R1590" s="1">
        <v>5.0</v>
      </c>
      <c r="S1590" s="1">
        <v>1.0</v>
      </c>
      <c r="T1590" s="1">
        <v>5.0</v>
      </c>
      <c r="U1590" s="1">
        <v>1.0</v>
      </c>
      <c r="V1590" s="1">
        <v>1.0</v>
      </c>
      <c r="W1590" s="1">
        <v>4.0</v>
      </c>
      <c r="X1590" s="1">
        <v>1.0</v>
      </c>
      <c r="Y1590" s="1">
        <v>4.0</v>
      </c>
      <c r="Z1590" s="1">
        <v>1.0</v>
      </c>
      <c r="AA1590" s="1">
        <v>1.0</v>
      </c>
      <c r="AB1590" s="1">
        <v>1.0</v>
      </c>
      <c r="AC1590" s="1">
        <v>1.0</v>
      </c>
      <c r="AD1590" s="1">
        <v>3.0</v>
      </c>
      <c r="AE1590" s="1">
        <v>1.0</v>
      </c>
      <c r="AF1590" s="1">
        <v>2.0</v>
      </c>
      <c r="AG1590" s="1">
        <v>3.0</v>
      </c>
      <c r="AH1590" s="1">
        <v>2.0</v>
      </c>
      <c r="AI1590" s="1">
        <v>2.0</v>
      </c>
      <c r="AJ1590" s="1">
        <v>1.0</v>
      </c>
      <c r="AK1590" s="1">
        <v>1.0</v>
      </c>
      <c r="AL1590" s="1">
        <v>1.0</v>
      </c>
      <c r="AM1590" s="1">
        <v>1.0</v>
      </c>
      <c r="AN1590" s="1">
        <v>1.0</v>
      </c>
      <c r="AO1590" s="1">
        <v>1.0</v>
      </c>
      <c r="AP1590" s="1">
        <v>1.0</v>
      </c>
      <c r="AQ1590" s="1">
        <v>1.0</v>
      </c>
      <c r="AR1590" s="1">
        <v>1.0</v>
      </c>
      <c r="AS1590" s="1">
        <v>1.0</v>
      </c>
      <c r="AT1590" s="1">
        <v>5.0</v>
      </c>
      <c r="AU1590" s="1">
        <v>5.0</v>
      </c>
      <c r="AV1590" s="1">
        <v>3.0</v>
      </c>
      <c r="AW1590" s="1">
        <v>4.0</v>
      </c>
      <c r="AX1590" s="1">
        <v>3.0</v>
      </c>
      <c r="AY1590" s="1">
        <v>3.0</v>
      </c>
      <c r="AZ1590" s="1">
        <v>3.0</v>
      </c>
      <c r="BA1590" s="1">
        <v>5.0</v>
      </c>
      <c r="BB1590" s="1">
        <v>5.0</v>
      </c>
      <c r="BC1590" s="1">
        <v>5.0</v>
      </c>
      <c r="BD1590" s="1">
        <v>5.0</v>
      </c>
      <c r="BE1590" s="1">
        <v>5.0</v>
      </c>
      <c r="BF1590" s="1">
        <v>5.0</v>
      </c>
      <c r="BG1590" s="1">
        <v>5.0</v>
      </c>
      <c r="BH1590" s="1">
        <v>5.0</v>
      </c>
      <c r="BI1590" s="1">
        <v>5.0</v>
      </c>
      <c r="BJ1590" s="1">
        <v>7.0</v>
      </c>
      <c r="BK1590" s="1">
        <v>2.0</v>
      </c>
      <c r="BL1590" s="1">
        <v>3.0</v>
      </c>
      <c r="BM1590" s="1">
        <v>3.0</v>
      </c>
      <c r="BN1590" s="1">
        <v>4.0</v>
      </c>
      <c r="BO1590" s="1">
        <v>3.0</v>
      </c>
      <c r="BP1590" s="1">
        <v>4.0</v>
      </c>
      <c r="BQ1590" s="1">
        <v>4.0</v>
      </c>
      <c r="BR1590" s="1">
        <v>3.0</v>
      </c>
      <c r="BS1590" s="1">
        <v>4.0</v>
      </c>
      <c r="BT1590" s="1">
        <v>4.0</v>
      </c>
      <c r="BU1590" s="1">
        <v>5.0</v>
      </c>
      <c r="BV1590" s="1">
        <v>4.0</v>
      </c>
      <c r="BW1590" s="1">
        <v>3.0</v>
      </c>
      <c r="BX1590" s="1">
        <v>5.0</v>
      </c>
      <c r="BY1590" s="1">
        <v>5.0</v>
      </c>
      <c r="BZ1590" s="1">
        <v>2.0</v>
      </c>
      <c r="CA1590" s="76">
        <f t="shared" si="32"/>
        <v>234</v>
      </c>
      <c r="CB1590" s="77">
        <f t="shared" si="45"/>
        <v>37</v>
      </c>
      <c r="CC1590" s="77">
        <f t="shared" si="34"/>
        <v>24</v>
      </c>
      <c r="CD1590" s="77">
        <f t="shared" si="46"/>
        <v>20</v>
      </c>
      <c r="CE1590" s="77">
        <f t="shared" si="36"/>
        <v>15</v>
      </c>
      <c r="CF1590" s="77">
        <f t="shared" si="37"/>
        <v>8</v>
      </c>
      <c r="CG1590" s="77">
        <f t="shared" si="38"/>
        <v>31</v>
      </c>
      <c r="CH1590" s="77">
        <f t="shared" si="39"/>
        <v>40</v>
      </c>
      <c r="CI1590" s="77">
        <f t="shared" si="40"/>
        <v>0.7</v>
      </c>
      <c r="CJ1590">
        <f t="shared" si="10"/>
        <v>26</v>
      </c>
      <c r="CK1590" s="77">
        <f t="shared" si="43"/>
        <v>28</v>
      </c>
      <c r="CL1590" s="73"/>
      <c r="CM1590" s="37">
        <f>VLOOKUP(CB1590,'PROMIS 57 T-Score Conversions'!Q$3:R$35,2,TRUE)</f>
        <v>49.2</v>
      </c>
      <c r="CN1590" s="78" t="str">
        <f t="shared" si="20"/>
        <v>Normal</v>
      </c>
      <c r="CO1590" s="37">
        <f>VLOOKUP(CC1590,'PROMIS 57 T-Score Conversions'!A$3:B$35,2,TRUE)</f>
        <v>62.5</v>
      </c>
      <c r="CP1590" s="79" t="str">
        <f t="shared" si="44"/>
        <v>Moderate</v>
      </c>
      <c r="CQ1590" s="37">
        <f>VLOOKUP(CD1590,'PROMIS 57 T-Score Conversions'!E$3:F$35,2,TRUE)</f>
        <v>58.5</v>
      </c>
      <c r="CR1590" s="79" t="str">
        <f t="shared" si="22"/>
        <v>Mild</v>
      </c>
      <c r="CS1590" s="37">
        <f>VLOOKUP(CE1590,'PROMIS 57 T-Score Conversions'!U$3:V$35,2,TRUE)</f>
        <v>48.1</v>
      </c>
      <c r="CT1590" s="79" t="str">
        <f t="shared" si="42"/>
        <v>Normal</v>
      </c>
      <c r="CU1590" s="37">
        <f>VLOOKUP(CF1590,'PROMIS 57 T-Score Conversions'!Y$3:Z$35,2,TRUE)</f>
        <v>28.9</v>
      </c>
      <c r="CV1590" s="79" t="str">
        <f t="shared" si="24"/>
        <v>Normal</v>
      </c>
      <c r="CW1590" s="37">
        <f>vlookup(CG1590,'PROMIS 57 T-Score Conversions'!M$3:N$35,2,TRUE)</f>
        <v>50.8</v>
      </c>
      <c r="CX1590" s="79" t="str">
        <f t="shared" si="25"/>
        <v>Normal</v>
      </c>
      <c r="CY1590" s="37">
        <f>VLOOKup(CH1590,'PROMIS 57 T-Score Conversions'!I$3:J$35,2,TRUE)</f>
        <v>77</v>
      </c>
      <c r="CZ1590" s="79" t="str">
        <f t="shared" si="26"/>
        <v>Severe</v>
      </c>
      <c r="DA1590" s="37">
        <f>VLOOKUP(CJ1590,'PROMIS 57 T-Score Conversions'!AC$3:AD$35,2,TRUE)</f>
        <v>41.9</v>
      </c>
      <c r="DB1590" s="78" t="str">
        <f t="shared" si="30"/>
        <v>Mild</v>
      </c>
      <c r="DC1590" s="37">
        <f>VLOOKUP(CK1590,'PROMIS 57 T-Score Conversions'!AG$3:AH$35,2,TRUE)</f>
        <v>47.18</v>
      </c>
      <c r="DD1590" s="79" t="str">
        <f t="shared" si="31"/>
        <v>Normal</v>
      </c>
    </row>
    <row r="1591">
      <c r="A1591" t="b">
        <v>0</v>
      </c>
      <c r="B1591" t="b">
        <v>0</v>
      </c>
      <c r="C1591" s="20">
        <v>44428.68958313657</v>
      </c>
      <c r="D1591" s="1" t="s">
        <v>795</v>
      </c>
      <c r="E1591" s="1">
        <v>2711.0</v>
      </c>
      <c r="F1591" s="1">
        <v>5.0</v>
      </c>
      <c r="G1591" s="1">
        <v>5.0</v>
      </c>
      <c r="H1591" s="1">
        <v>5.0</v>
      </c>
      <c r="I1591" s="1">
        <v>4.0</v>
      </c>
      <c r="J1591" s="1">
        <v>4.0</v>
      </c>
      <c r="K1591" s="1">
        <v>5.0</v>
      </c>
      <c r="L1591" s="1">
        <v>4.0</v>
      </c>
      <c r="M1591" s="1">
        <v>4.0</v>
      </c>
      <c r="N1591" s="1">
        <v>2.0</v>
      </c>
      <c r="O1591" s="1">
        <v>2.0</v>
      </c>
      <c r="P1591" s="1">
        <v>2.0</v>
      </c>
      <c r="Q1591" s="1">
        <v>3.0</v>
      </c>
      <c r="R1591" s="1">
        <v>2.0</v>
      </c>
      <c r="S1591" s="1">
        <v>2.0</v>
      </c>
      <c r="T1591" s="1">
        <v>3.0</v>
      </c>
      <c r="U1591" s="1">
        <v>4.0</v>
      </c>
      <c r="V1591" s="1">
        <v>1.0</v>
      </c>
      <c r="W1591" s="1">
        <v>2.0</v>
      </c>
      <c r="X1591" s="1">
        <v>2.0</v>
      </c>
      <c r="Y1591" s="1">
        <v>1.0</v>
      </c>
      <c r="Z1591" s="1">
        <v>2.0</v>
      </c>
      <c r="AA1591" s="1">
        <v>2.0</v>
      </c>
      <c r="AB1591" s="1">
        <v>1.0</v>
      </c>
      <c r="AC1591" s="1">
        <v>1.0</v>
      </c>
      <c r="AD1591" s="1">
        <v>3.0</v>
      </c>
      <c r="AE1591" s="1">
        <v>3.0</v>
      </c>
      <c r="AF1591" s="1">
        <v>2.0</v>
      </c>
      <c r="AG1591" s="1">
        <v>2.0</v>
      </c>
      <c r="AH1591" s="1">
        <v>2.0</v>
      </c>
      <c r="AI1591" s="1">
        <v>2.0</v>
      </c>
      <c r="AJ1591" s="1">
        <v>3.0</v>
      </c>
      <c r="AK1591" s="1">
        <v>2.0</v>
      </c>
      <c r="AL1591" s="1">
        <v>3.0</v>
      </c>
      <c r="AM1591" s="1">
        <v>3.0</v>
      </c>
      <c r="AN1591" s="1">
        <v>4.0</v>
      </c>
      <c r="AO1591" s="1">
        <v>5.0</v>
      </c>
      <c r="AP1591" s="1">
        <v>3.0</v>
      </c>
      <c r="AQ1591" s="1">
        <v>5.0</v>
      </c>
      <c r="AR1591" s="1">
        <v>4.0</v>
      </c>
      <c r="AS1591" s="1">
        <v>4.0</v>
      </c>
      <c r="AT1591" s="1">
        <v>5.0</v>
      </c>
      <c r="AU1591" s="1">
        <v>3.0</v>
      </c>
      <c r="AV1591" s="1">
        <v>3.0</v>
      </c>
      <c r="AW1591" s="1">
        <v>4.0</v>
      </c>
      <c r="AX1591" s="1">
        <v>5.0</v>
      </c>
      <c r="AY1591" s="1">
        <v>5.0</v>
      </c>
      <c r="AZ1591" s="1">
        <v>5.0</v>
      </c>
      <c r="BA1591" s="1">
        <v>4.0</v>
      </c>
      <c r="BB1591" s="1">
        <v>1.0</v>
      </c>
      <c r="BC1591" s="1">
        <v>1.0</v>
      </c>
      <c r="BD1591" s="1">
        <v>1.0</v>
      </c>
      <c r="BE1591" s="1">
        <v>1.0</v>
      </c>
      <c r="BF1591" s="1">
        <v>1.0</v>
      </c>
      <c r="BG1591" s="1">
        <v>1.0</v>
      </c>
      <c r="BH1591" s="1">
        <v>1.0</v>
      </c>
      <c r="BI1591" s="1">
        <v>1.0</v>
      </c>
      <c r="BJ1591" s="1">
        <v>0.0</v>
      </c>
      <c r="BK1591" s="1">
        <v>2.0</v>
      </c>
      <c r="BL1591" s="1">
        <v>2.0</v>
      </c>
      <c r="BM1591" s="1">
        <v>2.0</v>
      </c>
      <c r="BN1591" s="1">
        <v>2.0</v>
      </c>
      <c r="BO1591" s="1">
        <v>3.0</v>
      </c>
      <c r="BP1591" s="1">
        <v>3.0</v>
      </c>
      <c r="BQ1591" s="1">
        <v>2.0</v>
      </c>
      <c r="BR1591" s="1">
        <v>2.0</v>
      </c>
      <c r="BS1591" s="1">
        <v>2.0</v>
      </c>
      <c r="BT1591" s="1">
        <v>3.0</v>
      </c>
      <c r="BU1591" s="1">
        <v>4.0</v>
      </c>
      <c r="BV1591" s="1">
        <v>3.0</v>
      </c>
      <c r="BW1591" s="1">
        <v>4.0</v>
      </c>
      <c r="BX1591" s="1">
        <v>2.0</v>
      </c>
      <c r="BY1591" s="1">
        <v>5.0</v>
      </c>
      <c r="BZ1591" s="1">
        <v>4.0</v>
      </c>
      <c r="CA1591" s="76">
        <f t="shared" si="32"/>
        <v>205</v>
      </c>
      <c r="CB1591" s="77">
        <f t="shared" si="45"/>
        <v>36</v>
      </c>
      <c r="CC1591" s="77">
        <f t="shared" si="34"/>
        <v>20</v>
      </c>
      <c r="CD1591" s="77">
        <f t="shared" si="46"/>
        <v>19</v>
      </c>
      <c r="CE1591" s="77">
        <f t="shared" si="36"/>
        <v>19</v>
      </c>
      <c r="CF1591" s="77">
        <f t="shared" si="37"/>
        <v>31</v>
      </c>
      <c r="CG1591" s="77">
        <f t="shared" si="38"/>
        <v>34</v>
      </c>
      <c r="CH1591" s="77">
        <f t="shared" si="39"/>
        <v>8</v>
      </c>
      <c r="CI1591" s="77">
        <f t="shared" si="40"/>
        <v>0</v>
      </c>
      <c r="CJ1591">
        <f t="shared" si="10"/>
        <v>18</v>
      </c>
      <c r="CK1591" s="77">
        <f t="shared" si="43"/>
        <v>18</v>
      </c>
      <c r="CL1591" s="73"/>
      <c r="CM1591" s="37">
        <f>VLOOKUP(CB1591,'PROMIS 57 T-Score Conversions'!Q$3:R$35,2,TRUE)</f>
        <v>47.8</v>
      </c>
      <c r="CN1591" s="78" t="str">
        <f t="shared" si="20"/>
        <v>Normal</v>
      </c>
      <c r="CO1591" s="37">
        <f>VLOOKUP(CC1591,'PROMIS 57 T-Score Conversions'!A$3:B$35,2,TRUE)</f>
        <v>58.4</v>
      </c>
      <c r="CP1591" s="79" t="str">
        <f t="shared" si="44"/>
        <v>Mild</v>
      </c>
      <c r="CQ1591" s="37">
        <f>VLOOKUP(CD1591,'PROMIS 57 T-Score Conversions'!E$3:F$35,2,TRUE)</f>
        <v>57.7</v>
      </c>
      <c r="CR1591" s="79" t="str">
        <f t="shared" si="22"/>
        <v>Mild</v>
      </c>
      <c r="CS1591" s="37">
        <f>VLOOKUP(CE1591,'PROMIS 57 T-Score Conversions'!U$3:V$35,2,TRUE)</f>
        <v>52.5</v>
      </c>
      <c r="CT1591" s="79" t="str">
        <f t="shared" si="42"/>
        <v>Normal</v>
      </c>
      <c r="CU1591" s="37">
        <f>VLOOKUP(CF1591,'PROMIS 57 T-Score Conversions'!Y$3:Z$35,2,TRUE)</f>
        <v>61.5</v>
      </c>
      <c r="CV1591" s="79" t="str">
        <f t="shared" si="24"/>
        <v>Moderate</v>
      </c>
      <c r="CW1591" s="37">
        <f>vlookup(CG1591,'PROMIS 57 T-Score Conversions'!M$3:N$35,2,TRUE)</f>
        <v>53.6</v>
      </c>
      <c r="CX1591" s="79" t="str">
        <f t="shared" si="25"/>
        <v>Normal</v>
      </c>
      <c r="CY1591" s="37">
        <f>VLOOKup(CH1591,'PROMIS 57 T-Score Conversions'!I$3:J$35,2,TRUE)</f>
        <v>40.7</v>
      </c>
      <c r="CZ1591" s="79" t="str">
        <f t="shared" si="26"/>
        <v>Normal</v>
      </c>
      <c r="DA1591" s="37">
        <f>VLOOKUP(CJ1591,'PROMIS 57 T-Score Conversions'!AC$3:AD$35,2,TRUE)</f>
        <v>35.56</v>
      </c>
      <c r="DB1591" s="78" t="str">
        <f t="shared" si="30"/>
        <v>Moderate</v>
      </c>
      <c r="DC1591" s="37">
        <f>VLOOKUP(CK1591,'PROMIS 57 T-Score Conversions'!AG$3:AH$35,2,TRUE)</f>
        <v>37.97</v>
      </c>
      <c r="DD1591" s="79" t="str">
        <f t="shared" si="31"/>
        <v>Normal</v>
      </c>
    </row>
    <row r="1592">
      <c r="A1592" t="b">
        <v>0</v>
      </c>
      <c r="B1592" t="b">
        <v>0</v>
      </c>
      <c r="C1592" s="20">
        <v>44431.37175679398</v>
      </c>
      <c r="D1592" s="1" t="s">
        <v>616</v>
      </c>
      <c r="E1592" s="1">
        <v>1259.0</v>
      </c>
      <c r="F1592" s="1">
        <v>5.0</v>
      </c>
      <c r="G1592" s="1">
        <v>5.0</v>
      </c>
      <c r="H1592" s="1">
        <v>5.0</v>
      </c>
      <c r="I1592" s="1">
        <v>5.0</v>
      </c>
      <c r="J1592" s="1">
        <v>5.0</v>
      </c>
      <c r="K1592" s="1">
        <v>5.0</v>
      </c>
      <c r="L1592" s="1">
        <v>5.0</v>
      </c>
      <c r="M1592" s="1">
        <v>5.0</v>
      </c>
      <c r="N1592" s="1">
        <v>3.0</v>
      </c>
      <c r="O1592" s="1">
        <v>4.0</v>
      </c>
      <c r="P1592" s="1">
        <v>4.0</v>
      </c>
      <c r="Q1592" s="1">
        <v>4.0</v>
      </c>
      <c r="R1592" s="1">
        <v>4.0</v>
      </c>
      <c r="S1592" s="1">
        <v>3.0</v>
      </c>
      <c r="T1592" s="1">
        <v>4.0</v>
      </c>
      <c r="U1592" s="1">
        <v>4.0</v>
      </c>
      <c r="V1592" s="1">
        <v>5.0</v>
      </c>
      <c r="W1592" s="1">
        <v>3.0</v>
      </c>
      <c r="X1592" s="1">
        <v>3.0</v>
      </c>
      <c r="Y1592" s="1">
        <v>3.0</v>
      </c>
      <c r="Z1592" s="1">
        <v>4.0</v>
      </c>
      <c r="AA1592" s="1">
        <v>4.0</v>
      </c>
      <c r="AB1592" s="1">
        <v>5.0</v>
      </c>
      <c r="AC1592" s="1">
        <v>4.0</v>
      </c>
      <c r="AD1592" s="1">
        <v>5.0</v>
      </c>
      <c r="AE1592" s="1">
        <v>5.0</v>
      </c>
      <c r="AF1592" s="1">
        <v>4.0</v>
      </c>
      <c r="AG1592" s="1">
        <v>4.0</v>
      </c>
      <c r="AH1592" s="1">
        <v>3.0</v>
      </c>
      <c r="AI1592" s="1">
        <v>3.0</v>
      </c>
      <c r="AJ1592" s="1">
        <v>4.0</v>
      </c>
      <c r="AK1592" s="1">
        <v>4.0</v>
      </c>
      <c r="AL1592" s="1">
        <v>4.0</v>
      </c>
      <c r="AM1592" s="1">
        <v>5.0</v>
      </c>
      <c r="AN1592" s="1">
        <v>5.0</v>
      </c>
      <c r="AO1592" s="1">
        <v>5.0</v>
      </c>
      <c r="AP1592" s="1">
        <v>5.0</v>
      </c>
      <c r="AQ1592" s="1">
        <v>5.0</v>
      </c>
      <c r="AR1592" s="1">
        <v>1.0</v>
      </c>
      <c r="AS1592" s="1">
        <v>5.0</v>
      </c>
      <c r="AT1592" s="1">
        <v>3.0</v>
      </c>
      <c r="AU1592" s="1">
        <v>2.0</v>
      </c>
      <c r="AV1592" s="1">
        <v>2.0</v>
      </c>
      <c r="AW1592" s="1">
        <v>1.0</v>
      </c>
      <c r="AX1592" s="1">
        <v>1.0</v>
      </c>
      <c r="AY1592" s="1">
        <v>1.0</v>
      </c>
      <c r="AZ1592" s="1">
        <v>2.0</v>
      </c>
      <c r="BA1592" s="1">
        <v>3.0</v>
      </c>
      <c r="BB1592" s="1">
        <v>1.0</v>
      </c>
      <c r="BC1592" s="1">
        <v>1.0</v>
      </c>
      <c r="BD1592" s="1">
        <v>1.0</v>
      </c>
      <c r="BE1592" s="1">
        <v>1.0</v>
      </c>
      <c r="BF1592" s="1">
        <v>1.0</v>
      </c>
      <c r="BG1592" s="1">
        <v>1.0</v>
      </c>
      <c r="BH1592" s="1">
        <v>1.0</v>
      </c>
      <c r="BI1592" s="1">
        <v>1.0</v>
      </c>
      <c r="BJ1592" s="1">
        <v>0.0</v>
      </c>
      <c r="BK1592" s="1">
        <v>3.0</v>
      </c>
      <c r="BL1592" s="1">
        <v>3.0</v>
      </c>
      <c r="BM1592" s="1">
        <v>3.0</v>
      </c>
      <c r="BN1592" s="1">
        <v>2.0</v>
      </c>
      <c r="BO1592" s="1">
        <v>2.0</v>
      </c>
      <c r="BP1592" s="1">
        <v>2.0</v>
      </c>
      <c r="BQ1592" s="1">
        <v>2.0</v>
      </c>
      <c r="BR1592" s="1">
        <v>2.0</v>
      </c>
      <c r="BS1592" s="1">
        <v>4.0</v>
      </c>
      <c r="BT1592" s="1">
        <v>3.0</v>
      </c>
      <c r="BU1592" s="1">
        <v>4.0</v>
      </c>
      <c r="BV1592" s="1">
        <v>4.0</v>
      </c>
      <c r="BW1592" s="1">
        <v>3.0</v>
      </c>
      <c r="BX1592" s="1">
        <v>4.0</v>
      </c>
      <c r="BY1592" s="1">
        <v>5.0</v>
      </c>
      <c r="BZ1592" s="1">
        <v>4.0</v>
      </c>
      <c r="CA1592" s="76">
        <f t="shared" si="32"/>
        <v>241</v>
      </c>
      <c r="CB1592" s="77">
        <f t="shared" si="45"/>
        <v>40</v>
      </c>
      <c r="CC1592" s="77">
        <f t="shared" si="34"/>
        <v>30</v>
      </c>
      <c r="CD1592" s="77">
        <f t="shared" si="46"/>
        <v>32</v>
      </c>
      <c r="CE1592" s="77">
        <f t="shared" si="36"/>
        <v>32</v>
      </c>
      <c r="CF1592" s="77">
        <f t="shared" si="37"/>
        <v>35</v>
      </c>
      <c r="CG1592" s="77">
        <f t="shared" si="38"/>
        <v>15</v>
      </c>
      <c r="CH1592" s="77">
        <f t="shared" si="39"/>
        <v>8</v>
      </c>
      <c r="CI1592" s="77">
        <f t="shared" si="40"/>
        <v>0</v>
      </c>
      <c r="CJ1592">
        <f t="shared" si="10"/>
        <v>19</v>
      </c>
      <c r="CK1592" s="77">
        <f t="shared" si="43"/>
        <v>20</v>
      </c>
      <c r="CM1592" s="37">
        <f>VLOOKUP(CB1592,'PROMIS 57 T-Score Conversions'!Q$3:R$35,2,TRUE)</f>
        <v>60.1</v>
      </c>
      <c r="CN1592" s="78" t="str">
        <f t="shared" si="20"/>
        <v>Normal</v>
      </c>
      <c r="CO1592" s="37">
        <f>VLOOKUP(CC1592,'PROMIS 57 T-Score Conversions'!A$3:B$35,2,TRUE)</f>
        <v>68.7</v>
      </c>
      <c r="CP1592" s="79" t="str">
        <f t="shared" si="44"/>
        <v>Moderate</v>
      </c>
      <c r="CQ1592" s="37">
        <f>VLOOKUP(CD1592,'PROMIS 57 T-Score Conversions'!E$3:F$35,2,TRUE)</f>
        <v>69.7</v>
      </c>
      <c r="CR1592" s="79" t="str">
        <f t="shared" si="22"/>
        <v>Moderate</v>
      </c>
      <c r="CS1592" s="37">
        <f>VLOOKUP(CE1592,'PROMIS 57 T-Score Conversions'!U$3:V$35,2,TRUE)</f>
        <v>65.3</v>
      </c>
      <c r="CT1592" s="79" t="str">
        <f t="shared" si="42"/>
        <v>Moderate</v>
      </c>
      <c r="CU1592" s="37">
        <f>VLOOKUP(CF1592,'PROMIS 57 T-Score Conversions'!Y$3:Z$35,2,TRUE)</f>
        <v>66.1</v>
      </c>
      <c r="CV1592" s="79" t="str">
        <f t="shared" si="24"/>
        <v>Moderate</v>
      </c>
      <c r="CW1592" s="37">
        <f>vlookup(CG1592,'PROMIS 57 T-Score Conversions'!M$3:N$35,2,TRUE)</f>
        <v>36.2</v>
      </c>
      <c r="CX1592" s="79" t="str">
        <f t="shared" si="25"/>
        <v>Moderate</v>
      </c>
      <c r="CY1592" s="37">
        <f>VLOOKup(CH1592,'PROMIS 57 T-Score Conversions'!I$3:J$35,2,TRUE)</f>
        <v>40.7</v>
      </c>
      <c r="CZ1592" s="79" t="str">
        <f t="shared" si="26"/>
        <v>Normal</v>
      </c>
      <c r="DA1592" s="37">
        <f>VLOOKUP(CJ1592,'PROMIS 57 T-Score Conversions'!AC$3:AD$35,2,TRUE)</f>
        <v>36.36</v>
      </c>
      <c r="DB1592" s="78" t="str">
        <f t="shared" si="30"/>
        <v>Moderate</v>
      </c>
      <c r="DC1592" s="37">
        <f>VLOOKUP(CK1592,'PROMIS 57 T-Score Conversions'!AG$3:AH$35,2,TRUE)</f>
        <v>39.81</v>
      </c>
      <c r="DD1592" s="79" t="str">
        <f t="shared" si="31"/>
        <v>Normal</v>
      </c>
    </row>
    <row r="1593">
      <c r="A1593" t="b">
        <v>0</v>
      </c>
      <c r="B1593" t="b">
        <v>0</v>
      </c>
      <c r="C1593" s="20">
        <v>44431.397849444445</v>
      </c>
      <c r="D1593" s="1" t="s">
        <v>796</v>
      </c>
      <c r="E1593" s="1">
        <v>2716.0</v>
      </c>
      <c r="F1593" s="1">
        <v>4.0</v>
      </c>
      <c r="G1593" s="1">
        <v>1.0</v>
      </c>
      <c r="H1593" s="1">
        <v>5.0</v>
      </c>
      <c r="I1593" s="1">
        <v>5.0</v>
      </c>
      <c r="J1593" s="1">
        <v>3.0</v>
      </c>
      <c r="K1593" s="1">
        <v>4.0</v>
      </c>
      <c r="L1593" s="1">
        <v>5.0</v>
      </c>
      <c r="M1593" s="1">
        <v>5.0</v>
      </c>
      <c r="N1593" s="1">
        <v>2.0</v>
      </c>
      <c r="O1593" s="1">
        <v>3.0</v>
      </c>
      <c r="P1593" s="1">
        <v>2.0</v>
      </c>
      <c r="Q1593" s="1">
        <v>2.0</v>
      </c>
      <c r="R1593" s="1">
        <v>2.0</v>
      </c>
      <c r="S1593" s="1">
        <v>3.0</v>
      </c>
      <c r="T1593" s="1">
        <v>2.0</v>
      </c>
      <c r="U1593" s="1">
        <v>2.0</v>
      </c>
      <c r="V1593" s="1">
        <v>3.0</v>
      </c>
      <c r="W1593" s="1">
        <v>3.0</v>
      </c>
      <c r="X1593" s="1">
        <v>3.0</v>
      </c>
      <c r="Y1593" s="1">
        <v>3.0</v>
      </c>
      <c r="Z1593" s="1">
        <v>3.0</v>
      </c>
      <c r="AA1593" s="1">
        <v>3.0</v>
      </c>
      <c r="AB1593" s="1">
        <v>3.0</v>
      </c>
      <c r="AC1593" s="1">
        <v>3.0</v>
      </c>
      <c r="AD1593" s="1">
        <v>4.0</v>
      </c>
      <c r="AE1593" s="1">
        <v>4.0</v>
      </c>
      <c r="AF1593" s="1">
        <v>4.0</v>
      </c>
      <c r="AG1593" s="1">
        <v>4.0</v>
      </c>
      <c r="AH1593" s="1">
        <v>5.0</v>
      </c>
      <c r="AI1593" s="1">
        <v>4.0</v>
      </c>
      <c r="AJ1593" s="1">
        <v>5.0</v>
      </c>
      <c r="AK1593" s="1">
        <v>4.0</v>
      </c>
      <c r="AL1593" s="1">
        <v>4.0</v>
      </c>
      <c r="AM1593" s="1">
        <v>4.0</v>
      </c>
      <c r="AN1593" s="1">
        <v>4.0</v>
      </c>
      <c r="AO1593" s="1">
        <v>4.0</v>
      </c>
      <c r="AP1593" s="1">
        <v>4.0</v>
      </c>
      <c r="AQ1593" s="1">
        <v>4.0</v>
      </c>
      <c r="AR1593" s="1">
        <v>4.0</v>
      </c>
      <c r="AS1593" s="1">
        <v>4.0</v>
      </c>
      <c r="AT1593" s="1">
        <v>2.0</v>
      </c>
      <c r="AU1593" s="1">
        <v>2.0</v>
      </c>
      <c r="AV1593" s="1">
        <v>2.0</v>
      </c>
      <c r="AW1593" s="1">
        <v>2.0</v>
      </c>
      <c r="AX1593" s="1">
        <v>2.0</v>
      </c>
      <c r="AY1593" s="1">
        <v>2.0</v>
      </c>
      <c r="AZ1593" s="1">
        <v>2.0</v>
      </c>
      <c r="BA1593" s="1">
        <v>2.0</v>
      </c>
      <c r="BB1593" s="1">
        <v>3.0</v>
      </c>
      <c r="BC1593" s="1">
        <v>3.0</v>
      </c>
      <c r="BD1593" s="1">
        <v>3.0</v>
      </c>
      <c r="BE1593" s="1">
        <v>3.0</v>
      </c>
      <c r="BF1593" s="1">
        <v>3.0</v>
      </c>
      <c r="BG1593" s="1">
        <v>4.0</v>
      </c>
      <c r="BH1593" s="1">
        <v>4.0</v>
      </c>
      <c r="BI1593" s="1">
        <v>4.0</v>
      </c>
      <c r="BJ1593" s="1">
        <v>6.0</v>
      </c>
      <c r="BK1593" s="1">
        <v>1.0</v>
      </c>
      <c r="BL1593" s="1">
        <v>2.0</v>
      </c>
      <c r="BM1593" s="1">
        <v>2.0</v>
      </c>
      <c r="BN1593" s="1">
        <v>2.0</v>
      </c>
      <c r="BO1593" s="1">
        <v>2.0</v>
      </c>
      <c r="BP1593" s="1">
        <v>2.0</v>
      </c>
      <c r="BQ1593" s="1">
        <v>2.0</v>
      </c>
      <c r="BR1593" s="1">
        <v>2.0</v>
      </c>
      <c r="BS1593" s="1">
        <v>4.0</v>
      </c>
      <c r="BT1593" s="1">
        <v>4.0</v>
      </c>
      <c r="BU1593" s="1">
        <v>4.0</v>
      </c>
      <c r="BV1593" s="1">
        <v>4.0</v>
      </c>
      <c r="BW1593" s="1">
        <v>4.0</v>
      </c>
      <c r="BX1593" s="1">
        <v>5.0</v>
      </c>
      <c r="BY1593" s="1">
        <v>4.0</v>
      </c>
      <c r="BZ1593" s="1">
        <v>4.0</v>
      </c>
      <c r="CA1593" s="76">
        <f t="shared" si="32"/>
        <v>237</v>
      </c>
      <c r="CB1593" s="77">
        <f t="shared" si="45"/>
        <v>32</v>
      </c>
      <c r="CC1593" s="77">
        <f t="shared" si="34"/>
        <v>18</v>
      </c>
      <c r="CD1593" s="77">
        <f t="shared" si="46"/>
        <v>19</v>
      </c>
      <c r="CE1593" s="77">
        <f t="shared" si="36"/>
        <v>34</v>
      </c>
      <c r="CF1593" s="77">
        <f t="shared" si="37"/>
        <v>32</v>
      </c>
      <c r="CG1593" s="77">
        <f t="shared" si="38"/>
        <v>16</v>
      </c>
      <c r="CH1593" s="77">
        <f t="shared" si="39"/>
        <v>27</v>
      </c>
      <c r="CI1593" s="77">
        <f t="shared" si="40"/>
        <v>0.6</v>
      </c>
      <c r="CJ1593">
        <f t="shared" si="10"/>
        <v>15</v>
      </c>
      <c r="CK1593" s="77">
        <f t="shared" si="43"/>
        <v>18</v>
      </c>
      <c r="CM1593" s="37">
        <f>VLOOKUP(CB1593,'PROMIS 57 T-Score Conversions'!Q$3:R$35,2,TRUE)</f>
        <v>43.9</v>
      </c>
      <c r="CN1593" s="78" t="str">
        <f t="shared" si="20"/>
        <v>Mild</v>
      </c>
      <c r="CO1593" s="37">
        <f>VLOOKUP(CC1593,'PROMIS 57 T-Score Conversions'!A$3:B$35,2,TRUE)</f>
        <v>56.4</v>
      </c>
      <c r="CP1593" s="79" t="str">
        <f t="shared" si="44"/>
        <v>Mild</v>
      </c>
      <c r="CQ1593" s="37">
        <f>VLOOKUP(CD1593,'PROMIS 57 T-Score Conversions'!E$3:F$35,2,TRUE)</f>
        <v>57.7</v>
      </c>
      <c r="CR1593" s="79" t="str">
        <f t="shared" si="22"/>
        <v>Mild</v>
      </c>
      <c r="CS1593" s="37">
        <f>VLOOKUP(CE1593,'PROMIS 57 T-Score Conversions'!U$3:V$35,2,TRUE)</f>
        <v>67.5</v>
      </c>
      <c r="CT1593" s="79" t="str">
        <f t="shared" si="42"/>
        <v>Moderate</v>
      </c>
      <c r="CU1593" s="37">
        <f>VLOOKUP(CF1593,'PROMIS 57 T-Score Conversions'!Y$3:Z$35,2,TRUE)</f>
        <v>62.6</v>
      </c>
      <c r="CV1593" s="79" t="str">
        <f t="shared" si="24"/>
        <v>Moderate</v>
      </c>
      <c r="CW1593" s="37">
        <f>vlookup(CG1593,'PROMIS 57 T-Score Conversions'!M$3:N$35,2,TRUE)</f>
        <v>36.9</v>
      </c>
      <c r="CX1593" s="79" t="str">
        <f t="shared" si="25"/>
        <v>Moderate</v>
      </c>
      <c r="CY1593" s="37">
        <f>VLOOKup(CH1593,'PROMIS 57 T-Score Conversions'!I$3:J$35,2,TRUE)</f>
        <v>63.5</v>
      </c>
      <c r="CZ1593" s="79" t="str">
        <f t="shared" si="26"/>
        <v>Moderate</v>
      </c>
      <c r="DA1593" s="37">
        <f>VLOOKUP(CJ1593,'PROMIS 57 T-Score Conversions'!AC$3:AD$35,2,TRUE)</f>
        <v>33.06</v>
      </c>
      <c r="DB1593" s="78" t="str">
        <f t="shared" si="30"/>
        <v>Moderate</v>
      </c>
      <c r="DC1593" s="37">
        <f>VLOOKUP(CK1593,'PROMIS 57 T-Score Conversions'!AG$3:AH$35,2,TRUE)</f>
        <v>37.97</v>
      </c>
      <c r="DD1593" s="79" t="str">
        <f t="shared" si="31"/>
        <v>Normal</v>
      </c>
    </row>
    <row r="1594">
      <c r="A1594" t="b">
        <v>0</v>
      </c>
      <c r="B1594" t="b">
        <v>0</v>
      </c>
      <c r="C1594" s="20">
        <v>44431.44335136574</v>
      </c>
      <c r="D1594" s="1" t="s">
        <v>421</v>
      </c>
      <c r="E1594" s="1">
        <v>2222.0</v>
      </c>
      <c r="F1594" s="1">
        <v>5.0</v>
      </c>
      <c r="G1594" s="1">
        <v>5.0</v>
      </c>
      <c r="H1594" s="1">
        <v>5.0</v>
      </c>
      <c r="I1594" s="1">
        <v>5.0</v>
      </c>
      <c r="J1594" s="1">
        <v>5.0</v>
      </c>
      <c r="K1594" s="1">
        <v>5.0</v>
      </c>
      <c r="L1594" s="1">
        <v>5.0</v>
      </c>
      <c r="M1594" s="1">
        <v>5.0</v>
      </c>
      <c r="N1594" s="1">
        <v>1.0</v>
      </c>
      <c r="O1594" s="1">
        <v>1.0</v>
      </c>
      <c r="P1594" s="1">
        <v>1.0</v>
      </c>
      <c r="Q1594" s="1">
        <v>2.0</v>
      </c>
      <c r="R1594" s="1">
        <v>2.0</v>
      </c>
      <c r="S1594" s="1">
        <v>1.0</v>
      </c>
      <c r="T1594" s="1">
        <v>2.0</v>
      </c>
      <c r="U1594" s="1">
        <v>3.0</v>
      </c>
      <c r="V1594" s="1">
        <v>2.0</v>
      </c>
      <c r="W1594" s="1">
        <v>2.0</v>
      </c>
      <c r="X1594" s="1">
        <v>3.0</v>
      </c>
      <c r="Y1594" s="1">
        <v>2.0</v>
      </c>
      <c r="Z1594" s="1">
        <v>3.0</v>
      </c>
      <c r="AA1594" s="1">
        <v>3.0</v>
      </c>
      <c r="AB1594" s="1">
        <v>2.0</v>
      </c>
      <c r="AC1594" s="1">
        <v>3.0</v>
      </c>
      <c r="AD1594" s="1">
        <v>3.0</v>
      </c>
      <c r="AE1594" s="1">
        <v>2.0</v>
      </c>
      <c r="AF1594" s="1">
        <v>2.0</v>
      </c>
      <c r="AG1594" s="1">
        <v>3.0</v>
      </c>
      <c r="AH1594" s="1">
        <v>3.0</v>
      </c>
      <c r="AI1594" s="1">
        <v>2.0</v>
      </c>
      <c r="AJ1594" s="1">
        <v>3.0</v>
      </c>
      <c r="AK1594" s="1">
        <v>3.0</v>
      </c>
      <c r="AL1594" s="1">
        <v>2.0</v>
      </c>
      <c r="AM1594" s="1">
        <v>3.0</v>
      </c>
      <c r="AN1594" s="1">
        <v>2.0</v>
      </c>
      <c r="AO1594" s="1">
        <v>2.0</v>
      </c>
      <c r="AP1594" s="1">
        <v>1.0</v>
      </c>
      <c r="AQ1594" s="1">
        <v>2.0</v>
      </c>
      <c r="AR1594" s="1">
        <v>1.0</v>
      </c>
      <c r="AS1594" s="1">
        <v>3.0</v>
      </c>
      <c r="AT1594" s="1">
        <v>3.0</v>
      </c>
      <c r="AU1594" s="1">
        <v>3.0</v>
      </c>
      <c r="AV1594" s="1">
        <v>4.0</v>
      </c>
      <c r="AW1594" s="1">
        <v>3.0</v>
      </c>
      <c r="AX1594" s="1">
        <v>3.0</v>
      </c>
      <c r="AY1594" s="1">
        <v>3.0</v>
      </c>
      <c r="AZ1594" s="1">
        <v>3.0</v>
      </c>
      <c r="BA1594" s="1">
        <v>5.0</v>
      </c>
      <c r="BB1594" s="1">
        <v>3.0</v>
      </c>
      <c r="BC1594" s="1">
        <v>2.0</v>
      </c>
      <c r="BD1594" s="1">
        <v>2.0</v>
      </c>
      <c r="BE1594" s="1">
        <v>2.0</v>
      </c>
      <c r="BF1594" s="1">
        <v>2.0</v>
      </c>
      <c r="BG1594" s="1">
        <v>3.0</v>
      </c>
      <c r="BH1594" s="1">
        <v>3.0</v>
      </c>
      <c r="BI1594" s="1">
        <v>3.0</v>
      </c>
      <c r="BJ1594" s="1">
        <v>3.0</v>
      </c>
      <c r="BK1594" s="1">
        <v>4.0</v>
      </c>
      <c r="BL1594" s="1">
        <v>5.0</v>
      </c>
      <c r="BM1594" s="1">
        <v>5.0</v>
      </c>
      <c r="BN1594" s="1">
        <v>4.0</v>
      </c>
      <c r="BO1594" s="1">
        <v>4.0</v>
      </c>
      <c r="BP1594" s="1">
        <v>5.0</v>
      </c>
      <c r="BQ1594" s="1">
        <v>4.0</v>
      </c>
      <c r="BR1594" s="1">
        <v>5.0</v>
      </c>
      <c r="BS1594" s="1">
        <v>1.0</v>
      </c>
      <c r="BT1594" s="1">
        <v>2.0</v>
      </c>
      <c r="BU1594" s="1">
        <v>3.0</v>
      </c>
      <c r="BV1594" s="1">
        <v>2.0</v>
      </c>
      <c r="BW1594" s="1">
        <v>3.0</v>
      </c>
      <c r="BX1594" s="1">
        <v>2.0</v>
      </c>
      <c r="BY1594" s="1">
        <v>2.0</v>
      </c>
      <c r="BZ1594" s="1">
        <v>2.0</v>
      </c>
      <c r="CA1594" s="76">
        <f t="shared" si="32"/>
        <v>213</v>
      </c>
      <c r="CB1594" s="77">
        <f t="shared" si="45"/>
        <v>40</v>
      </c>
      <c r="CC1594" s="77">
        <f t="shared" si="34"/>
        <v>13</v>
      </c>
      <c r="CD1594" s="77">
        <f t="shared" si="46"/>
        <v>14</v>
      </c>
      <c r="CE1594" s="77">
        <f t="shared" si="36"/>
        <v>21</v>
      </c>
      <c r="CF1594" s="77">
        <f t="shared" si="37"/>
        <v>16</v>
      </c>
      <c r="CG1594" s="77">
        <f t="shared" si="38"/>
        <v>27</v>
      </c>
      <c r="CH1594" s="77">
        <f t="shared" si="39"/>
        <v>20</v>
      </c>
      <c r="CI1594" s="77">
        <f t="shared" si="40"/>
        <v>0.3</v>
      </c>
      <c r="CJ1594">
        <f t="shared" si="10"/>
        <v>36</v>
      </c>
      <c r="CK1594" s="77">
        <f t="shared" si="43"/>
        <v>33</v>
      </c>
      <c r="CM1594" s="37">
        <f>VLOOKUP(CB1594,'PROMIS 57 T-Score Conversions'!Q$3:R$35,2,TRUE)</f>
        <v>60.1</v>
      </c>
      <c r="CN1594" s="78" t="str">
        <f t="shared" si="20"/>
        <v>Normal</v>
      </c>
      <c r="CO1594" s="37">
        <f>VLOOKUP(CC1594,'PROMIS 57 T-Score Conversions'!A$3:B$35,2,TRUE)</f>
        <v>50.8</v>
      </c>
      <c r="CP1594" s="79" t="str">
        <f t="shared" si="44"/>
        <v>Normal</v>
      </c>
      <c r="CQ1594" s="37">
        <f>VLOOKUP(CD1594,'PROMIS 57 T-Score Conversions'!E$3:F$35,2,TRUE)</f>
        <v>53.2</v>
      </c>
      <c r="CR1594" s="79" t="str">
        <f t="shared" si="22"/>
        <v>Normal</v>
      </c>
      <c r="CS1594" s="37">
        <f>VLOOKUP(CE1594,'PROMIS 57 T-Score Conversions'!U$3:V$35,2,TRUE)</f>
        <v>54.6</v>
      </c>
      <c r="CT1594" s="79" t="str">
        <f t="shared" si="42"/>
        <v>Normal</v>
      </c>
      <c r="CU1594" s="37">
        <f>VLOOKUP(CF1594,'PROMIS 57 T-Score Conversions'!Y$3:Z$35,2,TRUE)</f>
        <v>45.5</v>
      </c>
      <c r="CV1594" s="79" t="str">
        <f t="shared" si="24"/>
        <v>Normal</v>
      </c>
      <c r="CW1594" s="37">
        <f>vlookup(CG1594,'PROMIS 57 T-Score Conversions'!M$3:N$35,2,TRUE)</f>
        <v>47</v>
      </c>
      <c r="CX1594" s="79" t="str">
        <f t="shared" si="25"/>
        <v>Normal</v>
      </c>
      <c r="CY1594" s="37">
        <f>VLOOKup(CH1594,'PROMIS 57 T-Score Conversions'!I$3:J$35,2,TRUE)</f>
        <v>58.8</v>
      </c>
      <c r="CZ1594" s="79" t="str">
        <f t="shared" si="26"/>
        <v>Mild</v>
      </c>
      <c r="DA1594" s="37">
        <f>VLOOKUP(CJ1594,'PROMIS 57 T-Score Conversions'!AC$3:AD$35,2,TRUE)</f>
        <v>51.8</v>
      </c>
      <c r="DB1594" s="78" t="str">
        <f t="shared" si="30"/>
        <v>Normal</v>
      </c>
      <c r="DC1594" s="37">
        <f>VLOOKUP(CK1594,'PROMIS 57 T-Score Conversions'!AG$3:AH$35,2,TRUE)</f>
        <v>52.42</v>
      </c>
      <c r="DD1594" s="79" t="str">
        <f t="shared" si="31"/>
        <v>Normal</v>
      </c>
    </row>
    <row r="1595">
      <c r="A1595" t="b">
        <v>0</v>
      </c>
      <c r="B1595" t="b">
        <v>0</v>
      </c>
      <c r="C1595" s="20">
        <v>44431.63699799769</v>
      </c>
      <c r="D1595" s="1" t="s">
        <v>564</v>
      </c>
      <c r="E1595" s="1">
        <v>2398.0</v>
      </c>
      <c r="F1595" s="1">
        <v>4.0</v>
      </c>
      <c r="G1595" s="1">
        <v>5.0</v>
      </c>
      <c r="H1595" s="1">
        <v>5.0</v>
      </c>
      <c r="I1595" s="1">
        <v>4.0</v>
      </c>
      <c r="J1595" s="1">
        <v>3.0</v>
      </c>
      <c r="K1595" s="1">
        <v>5.0</v>
      </c>
      <c r="L1595" s="1">
        <v>5.0</v>
      </c>
      <c r="M1595" s="1">
        <v>4.0</v>
      </c>
      <c r="N1595" s="1">
        <v>1.0</v>
      </c>
      <c r="O1595" s="1">
        <v>1.0</v>
      </c>
      <c r="P1595" s="1">
        <v>1.0</v>
      </c>
      <c r="Q1595" s="1">
        <v>2.0</v>
      </c>
      <c r="R1595" s="1">
        <v>2.0</v>
      </c>
      <c r="S1595" s="1">
        <v>1.0</v>
      </c>
      <c r="T1595" s="1">
        <v>2.0</v>
      </c>
      <c r="U1595" s="1">
        <v>3.0</v>
      </c>
      <c r="V1595" s="1">
        <v>1.0</v>
      </c>
      <c r="W1595" s="1">
        <v>1.0</v>
      </c>
      <c r="X1595" s="1">
        <v>1.0</v>
      </c>
      <c r="Y1595" s="1">
        <v>1.0</v>
      </c>
      <c r="Z1595" s="1">
        <v>1.0</v>
      </c>
      <c r="AA1595" s="1">
        <v>2.0</v>
      </c>
      <c r="AB1595" s="1">
        <v>1.0</v>
      </c>
      <c r="AC1595" s="1">
        <v>1.0</v>
      </c>
      <c r="AD1595" s="1">
        <v>2.0</v>
      </c>
      <c r="AE1595" s="1">
        <v>2.0</v>
      </c>
      <c r="AF1595" s="1">
        <v>2.0</v>
      </c>
      <c r="AG1595" s="1">
        <v>2.0</v>
      </c>
      <c r="AH1595" s="1">
        <v>2.0</v>
      </c>
      <c r="AI1595" s="1">
        <v>2.0</v>
      </c>
      <c r="AJ1595" s="1">
        <v>2.0</v>
      </c>
      <c r="AK1595" s="1">
        <v>2.0</v>
      </c>
      <c r="AL1595" s="1">
        <v>2.0</v>
      </c>
      <c r="AM1595" s="1">
        <v>2.0</v>
      </c>
      <c r="AN1595" s="1">
        <v>2.0</v>
      </c>
      <c r="AO1595" s="1">
        <v>1.0</v>
      </c>
      <c r="AP1595" s="1">
        <v>2.0</v>
      </c>
      <c r="AQ1595" s="1">
        <v>1.0</v>
      </c>
      <c r="AR1595" s="1">
        <v>1.0</v>
      </c>
      <c r="AS1595" s="1">
        <v>2.0</v>
      </c>
      <c r="AT1595" s="1">
        <v>4.0</v>
      </c>
      <c r="AU1595" s="1">
        <v>4.0</v>
      </c>
      <c r="AV1595" s="1">
        <v>4.0</v>
      </c>
      <c r="AW1595" s="1">
        <v>4.0</v>
      </c>
      <c r="AX1595" s="1">
        <v>4.0</v>
      </c>
      <c r="AY1595" s="1">
        <v>4.0</v>
      </c>
      <c r="AZ1595" s="1">
        <v>4.0</v>
      </c>
      <c r="BA1595" s="1">
        <v>4.0</v>
      </c>
      <c r="BB1595" s="1">
        <v>2.0</v>
      </c>
      <c r="BC1595" s="1">
        <v>2.0</v>
      </c>
      <c r="BD1595" s="1">
        <v>2.0</v>
      </c>
      <c r="BE1595" s="1">
        <v>2.0</v>
      </c>
      <c r="BF1595" s="1">
        <v>2.0</v>
      </c>
      <c r="BG1595" s="1">
        <v>2.0</v>
      </c>
      <c r="BH1595" s="1">
        <v>2.0</v>
      </c>
      <c r="BI1595" s="1">
        <v>2.0</v>
      </c>
      <c r="BJ1595" s="1">
        <v>2.0</v>
      </c>
      <c r="BK1595" s="1">
        <v>4.0</v>
      </c>
      <c r="BL1595" s="1">
        <v>3.0</v>
      </c>
      <c r="BM1595" s="1">
        <v>3.0</v>
      </c>
      <c r="BN1595" s="1">
        <v>4.0</v>
      </c>
      <c r="BO1595" s="1">
        <v>4.0</v>
      </c>
      <c r="BP1595" s="1">
        <v>4.0</v>
      </c>
      <c r="BQ1595" s="1">
        <v>4.0</v>
      </c>
      <c r="BR1595" s="1">
        <v>3.0</v>
      </c>
      <c r="BS1595" s="1">
        <v>2.0</v>
      </c>
      <c r="BT1595" s="1">
        <v>2.0</v>
      </c>
      <c r="BU1595" s="1">
        <v>2.0</v>
      </c>
      <c r="BV1595" s="1">
        <v>2.0</v>
      </c>
      <c r="BW1595" s="1">
        <v>2.0</v>
      </c>
      <c r="BX1595" s="1">
        <v>2.0</v>
      </c>
      <c r="BY1595" s="1">
        <v>2.0</v>
      </c>
      <c r="BZ1595" s="1">
        <v>2.0</v>
      </c>
      <c r="CA1595" s="76">
        <f t="shared" si="32"/>
        <v>181</v>
      </c>
      <c r="CB1595" s="77">
        <f t="shared" si="45"/>
        <v>35</v>
      </c>
      <c r="CC1595" s="77">
        <f t="shared" si="34"/>
        <v>13</v>
      </c>
      <c r="CD1595" s="77">
        <f t="shared" si="46"/>
        <v>13</v>
      </c>
      <c r="CE1595" s="77">
        <f t="shared" si="36"/>
        <v>16</v>
      </c>
      <c r="CF1595" s="77">
        <f t="shared" si="37"/>
        <v>13</v>
      </c>
      <c r="CG1595" s="77">
        <f t="shared" si="38"/>
        <v>32</v>
      </c>
      <c r="CH1595" s="77">
        <f t="shared" si="39"/>
        <v>16</v>
      </c>
      <c r="CI1595" s="77">
        <f t="shared" si="40"/>
        <v>0.2</v>
      </c>
      <c r="CJ1595">
        <f t="shared" si="10"/>
        <v>29</v>
      </c>
      <c r="CK1595" s="77">
        <f t="shared" si="43"/>
        <v>27</v>
      </c>
      <c r="CM1595" s="37">
        <f>VLOOKUP(CB1595,'PROMIS 57 T-Score Conversions'!Q$3:R$35,2,TRUE)</f>
        <v>46.7</v>
      </c>
      <c r="CN1595" s="78" t="str">
        <f t="shared" si="20"/>
        <v>Normal</v>
      </c>
      <c r="CO1595" s="37">
        <f>VLOOKUP(CC1595,'PROMIS 57 T-Score Conversions'!A$3:B$35,2,TRUE)</f>
        <v>50.8</v>
      </c>
      <c r="CP1595" s="79" t="str">
        <f t="shared" si="44"/>
        <v>Normal</v>
      </c>
      <c r="CQ1595" s="37">
        <f>VLOOKUP(CD1595,'PROMIS 57 T-Score Conversions'!E$3:F$35,2,TRUE)</f>
        <v>52.1</v>
      </c>
      <c r="CR1595" s="79" t="str">
        <f t="shared" si="22"/>
        <v>Normal</v>
      </c>
      <c r="CS1595" s="37">
        <f>VLOOKUP(CE1595,'PROMIS 57 T-Score Conversions'!U$3:V$35,2,TRUE)</f>
        <v>49.2</v>
      </c>
      <c r="CT1595" s="79" t="str">
        <f t="shared" si="42"/>
        <v>Normal</v>
      </c>
      <c r="CU1595" s="37">
        <f>VLOOKUP(CF1595,'PROMIS 57 T-Score Conversions'!Y$3:Z$35,2,TRUE)</f>
        <v>41.4</v>
      </c>
      <c r="CV1595" s="79" t="str">
        <f t="shared" si="24"/>
        <v>Normal</v>
      </c>
      <c r="CW1595" s="37">
        <f>vlookup(CG1595,'PROMIS 57 T-Score Conversions'!M$3:N$35,2,TRUE)</f>
        <v>51.7</v>
      </c>
      <c r="CX1595" s="79" t="str">
        <f t="shared" si="25"/>
        <v>Normal</v>
      </c>
      <c r="CY1595" s="37">
        <f>VLOOKup(CH1595,'PROMIS 57 T-Score Conversions'!I$3:J$35,2,TRUE)</f>
        <v>55.8</v>
      </c>
      <c r="CZ1595" s="79" t="str">
        <f t="shared" si="26"/>
        <v>Mild</v>
      </c>
      <c r="DA1595" s="37">
        <f>VLOOKUP(CJ1595,'PROMIS 57 T-Score Conversions'!AC$3:AD$35,2,TRUE)</f>
        <v>44.43</v>
      </c>
      <c r="DB1595" s="78" t="str">
        <f t="shared" si="30"/>
        <v>Mild</v>
      </c>
      <c r="DC1595" s="37">
        <f>VLOOKUP(CK1595,'PROMIS 57 T-Score Conversions'!AG$3:AH$35,2,TRUE)</f>
        <v>46.21</v>
      </c>
      <c r="DD1595" s="79" t="str">
        <f t="shared" si="31"/>
        <v>Normal</v>
      </c>
    </row>
    <row r="1596">
      <c r="A1596" t="b">
        <v>0</v>
      </c>
      <c r="B1596" t="b">
        <v>0</v>
      </c>
      <c r="C1596" s="20">
        <v>44431.698980057874</v>
      </c>
      <c r="D1596" s="1" t="s">
        <v>797</v>
      </c>
      <c r="E1596" s="1">
        <v>2718.0</v>
      </c>
      <c r="F1596" s="1">
        <v>5.0</v>
      </c>
      <c r="G1596" s="1">
        <v>4.0</v>
      </c>
      <c r="H1596" s="1">
        <v>5.0</v>
      </c>
      <c r="I1596" s="1">
        <v>5.0</v>
      </c>
      <c r="J1596" s="1">
        <v>2.0</v>
      </c>
      <c r="K1596" s="1">
        <v>5.0</v>
      </c>
      <c r="L1596" s="1">
        <v>5.0</v>
      </c>
      <c r="M1596" s="1">
        <v>4.0</v>
      </c>
      <c r="N1596" s="1">
        <v>4.0</v>
      </c>
      <c r="O1596" s="1">
        <v>2.0</v>
      </c>
      <c r="P1596" s="1">
        <v>2.0</v>
      </c>
      <c r="Q1596" s="1">
        <v>5.0</v>
      </c>
      <c r="R1596" s="1">
        <v>5.0</v>
      </c>
      <c r="S1596" s="1">
        <v>1.0</v>
      </c>
      <c r="T1596" s="1">
        <v>5.0</v>
      </c>
      <c r="U1596" s="1">
        <v>5.0</v>
      </c>
      <c r="V1596" s="1">
        <v>1.0</v>
      </c>
      <c r="W1596" s="1">
        <v>2.0</v>
      </c>
      <c r="X1596" s="1">
        <v>4.0</v>
      </c>
      <c r="Y1596" s="1">
        <v>2.0</v>
      </c>
      <c r="Z1596" s="1">
        <v>1.0</v>
      </c>
      <c r="AA1596" s="1">
        <v>3.0</v>
      </c>
      <c r="AB1596" s="1">
        <v>1.0</v>
      </c>
      <c r="AC1596" s="1">
        <v>3.0</v>
      </c>
      <c r="AD1596" s="1">
        <v>4.0</v>
      </c>
      <c r="AE1596" s="1">
        <v>3.0</v>
      </c>
      <c r="AF1596" s="1">
        <v>4.0</v>
      </c>
      <c r="AG1596" s="1">
        <v>3.0</v>
      </c>
      <c r="AH1596" s="1">
        <v>4.0</v>
      </c>
      <c r="AI1596" s="1">
        <v>4.0</v>
      </c>
      <c r="AJ1596" s="1">
        <v>3.0</v>
      </c>
      <c r="AK1596" s="1">
        <v>4.0</v>
      </c>
      <c r="AL1596" s="1">
        <v>4.0</v>
      </c>
      <c r="AM1596" s="1">
        <v>4.0</v>
      </c>
      <c r="AN1596" s="1">
        <v>4.0</v>
      </c>
      <c r="AO1596" s="1">
        <v>4.0</v>
      </c>
      <c r="AP1596" s="1">
        <v>4.0</v>
      </c>
      <c r="AQ1596" s="1">
        <v>3.0</v>
      </c>
      <c r="AR1596" s="1">
        <v>4.0</v>
      </c>
      <c r="AS1596" s="1">
        <v>4.0</v>
      </c>
      <c r="AT1596" s="1">
        <v>3.0</v>
      </c>
      <c r="AU1596" s="1">
        <v>3.0</v>
      </c>
      <c r="AV1596" s="1">
        <v>2.0</v>
      </c>
      <c r="AW1596" s="1">
        <v>3.0</v>
      </c>
      <c r="AX1596" s="1">
        <v>3.0</v>
      </c>
      <c r="AY1596" s="1">
        <v>3.0</v>
      </c>
      <c r="AZ1596" s="1">
        <v>3.0</v>
      </c>
      <c r="BA1596" s="1">
        <v>2.0</v>
      </c>
      <c r="BB1596" s="1">
        <v>4.0</v>
      </c>
      <c r="BC1596" s="1">
        <v>4.0</v>
      </c>
      <c r="BD1596" s="1">
        <v>4.0</v>
      </c>
      <c r="BE1596" s="1">
        <v>3.0</v>
      </c>
      <c r="BF1596" s="1">
        <v>4.0</v>
      </c>
      <c r="BG1596" s="1">
        <v>3.0</v>
      </c>
      <c r="BH1596" s="1">
        <v>4.0</v>
      </c>
      <c r="BI1596" s="1">
        <v>2.0</v>
      </c>
      <c r="BJ1596" s="1">
        <v>7.0</v>
      </c>
      <c r="BK1596" s="1">
        <v>1.0</v>
      </c>
      <c r="BL1596" s="1">
        <v>1.0</v>
      </c>
      <c r="BM1596" s="1">
        <v>3.0</v>
      </c>
      <c r="BN1596" s="1">
        <v>3.0</v>
      </c>
      <c r="BO1596" s="1">
        <v>3.0</v>
      </c>
      <c r="BP1596" s="1">
        <v>4.0</v>
      </c>
      <c r="BQ1596" s="1">
        <v>4.0</v>
      </c>
      <c r="BR1596" s="1">
        <v>3.0</v>
      </c>
      <c r="BS1596" s="1">
        <v>4.0</v>
      </c>
      <c r="BT1596" s="1">
        <v>4.0</v>
      </c>
      <c r="BU1596" s="1">
        <v>4.0</v>
      </c>
      <c r="BV1596" s="1">
        <v>3.0</v>
      </c>
      <c r="BW1596" s="1">
        <v>4.0</v>
      </c>
      <c r="BX1596" s="1">
        <v>4.0</v>
      </c>
      <c r="BY1596" s="1">
        <v>3.0</v>
      </c>
      <c r="BZ1596" s="1">
        <v>4.0</v>
      </c>
      <c r="CA1596" s="76">
        <f t="shared" si="32"/>
        <v>250</v>
      </c>
      <c r="CB1596" s="77">
        <f t="shared" si="45"/>
        <v>35</v>
      </c>
      <c r="CC1596" s="77">
        <f t="shared" si="34"/>
        <v>29</v>
      </c>
      <c r="CD1596" s="77">
        <f t="shared" si="46"/>
        <v>26</v>
      </c>
      <c r="CE1596" s="77">
        <f t="shared" si="36"/>
        <v>29</v>
      </c>
      <c r="CF1596" s="77">
        <f t="shared" si="37"/>
        <v>31</v>
      </c>
      <c r="CG1596" s="77">
        <f t="shared" si="38"/>
        <v>22</v>
      </c>
      <c r="CH1596" s="77">
        <f t="shared" si="39"/>
        <v>28</v>
      </c>
      <c r="CI1596" s="77">
        <f t="shared" si="40"/>
        <v>0.7</v>
      </c>
      <c r="CJ1596">
        <f t="shared" si="10"/>
        <v>22</v>
      </c>
      <c r="CK1596" s="77">
        <f t="shared" si="43"/>
        <v>25</v>
      </c>
      <c r="CM1596" s="37">
        <f>VLOOKUP(CB1596,'PROMIS 57 T-Score Conversions'!Q$3:R$35,2,TRUE)</f>
        <v>46.7</v>
      </c>
      <c r="CN1596" s="78" t="str">
        <f t="shared" si="20"/>
        <v>Normal</v>
      </c>
      <c r="CO1596" s="37">
        <f>VLOOKUP(CC1596,'PROMIS 57 T-Score Conversions'!A$3:B$35,2,TRUE)</f>
        <v>67.7</v>
      </c>
      <c r="CP1596" s="79" t="str">
        <f t="shared" si="44"/>
        <v>Moderate</v>
      </c>
      <c r="CQ1596" s="37">
        <f>VLOOKUP(CD1596,'PROMIS 57 T-Score Conversions'!E$3:F$35,2,TRUE)</f>
        <v>63.9</v>
      </c>
      <c r="CR1596" s="79" t="str">
        <f t="shared" si="22"/>
        <v>Moderate</v>
      </c>
      <c r="CS1596" s="37">
        <f>VLOOKUP(CE1596,'PROMIS 57 T-Score Conversions'!U$3:V$35,2,TRUE)</f>
        <v>62.3</v>
      </c>
      <c r="CT1596" s="79" t="str">
        <f t="shared" si="42"/>
        <v>Moderate</v>
      </c>
      <c r="CU1596" s="37">
        <f>VLOOKUP(CF1596,'PROMIS 57 T-Score Conversions'!Y$3:Z$35,2,TRUE)</f>
        <v>61.5</v>
      </c>
      <c r="CV1596" s="79" t="str">
        <f t="shared" si="24"/>
        <v>Moderate</v>
      </c>
      <c r="CW1596" s="37">
        <f>vlookup(CG1596,'PROMIS 57 T-Score Conversions'!M$3:N$35,2,TRUE)</f>
        <v>42</v>
      </c>
      <c r="CX1596" s="79" t="str">
        <f t="shared" si="25"/>
        <v>Mild</v>
      </c>
      <c r="CY1596" s="37">
        <f>VLOOKup(CH1596,'PROMIS 57 T-Score Conversions'!I$3:J$35,2,TRUE)</f>
        <v>64.1</v>
      </c>
      <c r="CZ1596" s="79" t="str">
        <f t="shared" si="26"/>
        <v>Moderate</v>
      </c>
      <c r="DA1596" s="37">
        <f>VLOOKUP(CJ1596,'PROMIS 57 T-Score Conversions'!AC$3:AD$35,2,TRUE)</f>
        <v>38.71</v>
      </c>
      <c r="DB1596" s="78" t="str">
        <f t="shared" si="30"/>
        <v>Moderate</v>
      </c>
      <c r="DC1596" s="37">
        <f>VLOOKUP(CK1596,'PROMIS 57 T-Score Conversions'!AG$3:AH$35,2,TRUE)</f>
        <v>44.34</v>
      </c>
      <c r="DD1596" s="79" t="str">
        <f t="shared" si="31"/>
        <v>Normal</v>
      </c>
    </row>
    <row r="1597">
      <c r="A1597" t="b">
        <v>0</v>
      </c>
      <c r="B1597" t="b">
        <v>0</v>
      </c>
      <c r="C1597" s="20">
        <v>44431.74897366898</v>
      </c>
      <c r="D1597" s="1" t="s">
        <v>570</v>
      </c>
      <c r="E1597" s="1">
        <v>2430.0</v>
      </c>
      <c r="F1597" s="1">
        <v>3.0</v>
      </c>
      <c r="G1597" s="1">
        <v>4.0</v>
      </c>
      <c r="H1597" s="1">
        <v>4.0</v>
      </c>
      <c r="I1597" s="1">
        <v>4.0</v>
      </c>
      <c r="J1597" s="1">
        <v>1.0</v>
      </c>
      <c r="K1597" s="1">
        <v>3.0</v>
      </c>
      <c r="L1597" s="1">
        <v>3.0</v>
      </c>
      <c r="M1597" s="1">
        <v>1.0</v>
      </c>
      <c r="N1597" s="1">
        <v>2.0</v>
      </c>
      <c r="O1597" s="1">
        <v>2.0</v>
      </c>
      <c r="P1597" s="1">
        <v>2.0</v>
      </c>
      <c r="Q1597" s="1">
        <v>2.0</v>
      </c>
      <c r="R1597" s="1">
        <v>2.0</v>
      </c>
      <c r="S1597" s="1">
        <v>2.0</v>
      </c>
      <c r="T1597" s="1">
        <v>2.0</v>
      </c>
      <c r="U1597" s="1">
        <v>2.0</v>
      </c>
      <c r="V1597" s="1">
        <v>4.0</v>
      </c>
      <c r="W1597" s="1">
        <v>2.0</v>
      </c>
      <c r="X1597" s="1">
        <v>2.0</v>
      </c>
      <c r="Y1597" s="1">
        <v>2.0</v>
      </c>
      <c r="Z1597" s="1">
        <v>3.0</v>
      </c>
      <c r="AA1597" s="1">
        <v>3.0</v>
      </c>
      <c r="AB1597" s="1">
        <v>2.0</v>
      </c>
      <c r="AC1597" s="1">
        <v>2.0</v>
      </c>
      <c r="AD1597" s="1">
        <v>2.0</v>
      </c>
      <c r="AE1597" s="1">
        <v>2.0</v>
      </c>
      <c r="AF1597" s="1">
        <v>3.0</v>
      </c>
      <c r="AG1597" s="1">
        <v>3.0</v>
      </c>
      <c r="AH1597" s="1">
        <v>3.0</v>
      </c>
      <c r="AI1597" s="1">
        <v>3.0</v>
      </c>
      <c r="AJ1597" s="1">
        <v>3.0</v>
      </c>
      <c r="AK1597" s="1">
        <v>3.0</v>
      </c>
      <c r="AL1597" s="1">
        <v>3.0</v>
      </c>
      <c r="AM1597" s="1">
        <v>3.0</v>
      </c>
      <c r="AN1597" s="1">
        <v>3.0</v>
      </c>
      <c r="AO1597" s="1">
        <v>3.0</v>
      </c>
      <c r="AP1597" s="1">
        <v>2.0</v>
      </c>
      <c r="AQ1597" s="1">
        <v>4.0</v>
      </c>
      <c r="AR1597" s="1">
        <v>4.0</v>
      </c>
      <c r="AS1597" s="1">
        <v>3.0</v>
      </c>
      <c r="AT1597" s="1">
        <v>2.0</v>
      </c>
      <c r="AU1597" s="1">
        <v>3.0</v>
      </c>
      <c r="AV1597" s="1">
        <v>4.0</v>
      </c>
      <c r="AW1597" s="1">
        <v>2.0</v>
      </c>
      <c r="AX1597" s="1">
        <v>2.0</v>
      </c>
      <c r="AY1597" s="1">
        <v>2.0</v>
      </c>
      <c r="AZ1597" s="1">
        <v>3.0</v>
      </c>
      <c r="BA1597" s="1">
        <v>3.0</v>
      </c>
      <c r="BB1597" s="1">
        <v>3.0</v>
      </c>
      <c r="BC1597" s="1">
        <v>3.0</v>
      </c>
      <c r="BD1597" s="1">
        <v>3.0</v>
      </c>
      <c r="BE1597" s="1">
        <v>3.0</v>
      </c>
      <c r="BF1597" s="1">
        <v>3.0</v>
      </c>
      <c r="BG1597" s="1">
        <v>3.0</v>
      </c>
      <c r="BH1597" s="1">
        <v>4.0</v>
      </c>
      <c r="BI1597" s="1">
        <v>3.0</v>
      </c>
      <c r="BJ1597" s="1">
        <v>4.0</v>
      </c>
      <c r="BK1597" s="1">
        <v>1.0</v>
      </c>
      <c r="BL1597" s="1">
        <v>1.0</v>
      </c>
      <c r="BM1597" s="1">
        <v>1.0</v>
      </c>
      <c r="BN1597" s="1">
        <v>2.0</v>
      </c>
      <c r="BO1597" s="1">
        <v>2.0</v>
      </c>
      <c r="BP1597" s="1">
        <v>1.0</v>
      </c>
      <c r="BQ1597" s="1">
        <v>1.0</v>
      </c>
      <c r="BR1597" s="1">
        <v>2.0</v>
      </c>
      <c r="BS1597" s="1">
        <v>5.0</v>
      </c>
      <c r="BT1597" s="1">
        <v>5.0</v>
      </c>
      <c r="BU1597" s="1">
        <v>4.0</v>
      </c>
      <c r="BV1597" s="1">
        <v>4.0</v>
      </c>
      <c r="BW1597" s="1">
        <v>5.0</v>
      </c>
      <c r="BX1597" s="1">
        <v>4.0</v>
      </c>
      <c r="BY1597" s="1">
        <v>3.0</v>
      </c>
      <c r="BZ1597" s="1">
        <v>5.0</v>
      </c>
      <c r="CA1597" s="76">
        <f t="shared" si="32"/>
        <v>202</v>
      </c>
      <c r="CB1597" s="77">
        <f t="shared" si="45"/>
        <v>23</v>
      </c>
      <c r="CC1597" s="77">
        <f t="shared" si="34"/>
        <v>16</v>
      </c>
      <c r="CD1597" s="77">
        <f t="shared" si="46"/>
        <v>18</v>
      </c>
      <c r="CE1597" s="77">
        <f t="shared" si="36"/>
        <v>22</v>
      </c>
      <c r="CF1597" s="77">
        <f t="shared" si="37"/>
        <v>25</v>
      </c>
      <c r="CG1597" s="77">
        <f t="shared" si="38"/>
        <v>21</v>
      </c>
      <c r="CH1597" s="77">
        <f t="shared" si="39"/>
        <v>25</v>
      </c>
      <c r="CI1597" s="77">
        <f t="shared" si="40"/>
        <v>0.4</v>
      </c>
      <c r="CJ1597">
        <f t="shared" si="10"/>
        <v>11</v>
      </c>
      <c r="CK1597" s="77">
        <f t="shared" si="43"/>
        <v>15</v>
      </c>
      <c r="CM1597" s="37">
        <f>VLOOKUP(CB1597,'PROMIS 57 T-Score Conversions'!Q$3:R$35,2,TRUE)</f>
        <v>37.4</v>
      </c>
      <c r="CN1597" s="78" t="str">
        <f t="shared" si="20"/>
        <v>Moderate</v>
      </c>
      <c r="CO1597" s="37">
        <f>VLOOKUP(CC1597,'PROMIS 57 T-Score Conversions'!A$3:B$35,2,TRUE)</f>
        <v>54.3</v>
      </c>
      <c r="CP1597" s="79" t="str">
        <f t="shared" si="44"/>
        <v>Normal</v>
      </c>
      <c r="CQ1597" s="37">
        <f>VLOOKUP(CD1597,'PROMIS 57 T-Score Conversions'!E$3:F$35,2,TRUE)</f>
        <v>56.8</v>
      </c>
      <c r="CR1597" s="79" t="str">
        <f t="shared" si="22"/>
        <v>Mild</v>
      </c>
      <c r="CS1597" s="37">
        <f>VLOOKUP(CE1597,'PROMIS 57 T-Score Conversions'!U$3:V$35,2,TRUE)</f>
        <v>55.6</v>
      </c>
      <c r="CT1597" s="79" t="str">
        <f t="shared" si="42"/>
        <v>Mild</v>
      </c>
      <c r="CU1597" s="37">
        <f>VLOOKUP(CF1597,'PROMIS 57 T-Score Conversions'!Y$3:Z$35,2,TRUE)</f>
        <v>55.3</v>
      </c>
      <c r="CV1597" s="79" t="str">
        <f t="shared" si="24"/>
        <v>Mild</v>
      </c>
      <c r="CW1597" s="37">
        <f>vlookup(CG1597,'PROMIS 57 T-Score Conversions'!M$3:N$35,2,TRUE)</f>
        <v>41.1</v>
      </c>
      <c r="CX1597" s="79" t="str">
        <f t="shared" si="25"/>
        <v>Mild</v>
      </c>
      <c r="CY1597" s="37">
        <f>VLOOKup(CH1597,'PROMIS 57 T-Score Conversions'!I$3:J$35,2,TRUE)</f>
        <v>62.1</v>
      </c>
      <c r="CZ1597" s="79" t="str">
        <f t="shared" si="26"/>
        <v>Moderate</v>
      </c>
      <c r="DA1597" s="37">
        <f>VLOOKUP(CJ1597,'PROMIS 57 T-Score Conversions'!AC$3:AD$35,2,TRUE)</f>
        <v>28.9</v>
      </c>
      <c r="DB1597" s="78" t="str">
        <f t="shared" si="30"/>
        <v>Severe</v>
      </c>
      <c r="DC1597" s="37">
        <f>VLOOKUP(CK1597,'PROMIS 57 T-Score Conversions'!AG$3:AH$35,2,TRUE)</f>
        <v>35.07</v>
      </c>
      <c r="DD1597" s="79" t="str">
        <f t="shared" si="31"/>
        <v>Normal</v>
      </c>
    </row>
    <row r="1598">
      <c r="A1598" t="b">
        <v>0</v>
      </c>
      <c r="B1598" t="b">
        <v>0</v>
      </c>
      <c r="C1598" s="20">
        <v>44431.82281445602</v>
      </c>
      <c r="D1598" s="1" t="s">
        <v>677</v>
      </c>
      <c r="E1598" s="1">
        <v>2509.0</v>
      </c>
      <c r="F1598" s="1">
        <v>2.0</v>
      </c>
      <c r="G1598" s="1">
        <v>4.0</v>
      </c>
      <c r="H1598" s="1">
        <v>3.0</v>
      </c>
      <c r="I1598" s="1">
        <v>3.0</v>
      </c>
      <c r="J1598" s="1">
        <v>2.0</v>
      </c>
      <c r="K1598" s="1">
        <v>2.0</v>
      </c>
      <c r="L1598" s="1">
        <v>3.0</v>
      </c>
      <c r="M1598" s="1">
        <v>4.0</v>
      </c>
      <c r="N1598" s="1">
        <v>4.0</v>
      </c>
      <c r="O1598" s="1">
        <v>4.0</v>
      </c>
      <c r="P1598" s="1">
        <v>4.0</v>
      </c>
      <c r="Q1598" s="1">
        <v>4.0</v>
      </c>
      <c r="R1598" s="1">
        <v>4.0</v>
      </c>
      <c r="S1598" s="1">
        <v>5.0</v>
      </c>
      <c r="T1598" s="1">
        <v>5.0</v>
      </c>
      <c r="U1598" s="1">
        <v>4.0</v>
      </c>
      <c r="V1598" s="1">
        <v>4.0</v>
      </c>
      <c r="W1598" s="1">
        <v>4.0</v>
      </c>
      <c r="X1598" s="1">
        <v>4.0</v>
      </c>
      <c r="Y1598" s="1">
        <v>4.0</v>
      </c>
      <c r="Z1598" s="1">
        <v>5.0</v>
      </c>
      <c r="AA1598" s="1">
        <v>4.0</v>
      </c>
      <c r="AB1598" s="1">
        <v>4.0</v>
      </c>
      <c r="AC1598" s="1">
        <v>4.0</v>
      </c>
      <c r="AD1598" s="1">
        <v>4.0</v>
      </c>
      <c r="AE1598" s="1">
        <v>3.0</v>
      </c>
      <c r="AF1598" s="1">
        <v>3.0</v>
      </c>
      <c r="AG1598" s="1">
        <v>4.0</v>
      </c>
      <c r="AH1598" s="1">
        <v>3.0</v>
      </c>
      <c r="AI1598" s="1">
        <v>3.0</v>
      </c>
      <c r="AJ1598" s="1">
        <v>3.0</v>
      </c>
      <c r="AK1598" s="1">
        <v>3.0</v>
      </c>
      <c r="AL1598" s="1">
        <v>4.0</v>
      </c>
      <c r="AM1598" s="1">
        <v>5.0</v>
      </c>
      <c r="AN1598" s="1">
        <v>4.0</v>
      </c>
      <c r="AO1598" s="1">
        <v>4.0</v>
      </c>
      <c r="AP1598" s="1">
        <v>4.0</v>
      </c>
      <c r="AQ1598" s="1">
        <v>4.0</v>
      </c>
      <c r="AR1598" s="1">
        <v>2.0</v>
      </c>
      <c r="AS1598" s="1">
        <v>4.0</v>
      </c>
      <c r="AT1598" s="1">
        <v>2.0</v>
      </c>
      <c r="AU1598" s="1">
        <v>2.0</v>
      </c>
      <c r="AV1598" s="1">
        <v>2.0</v>
      </c>
      <c r="AW1598" s="1">
        <v>2.0</v>
      </c>
      <c r="AX1598" s="1">
        <v>1.0</v>
      </c>
      <c r="AY1598" s="1">
        <v>1.0</v>
      </c>
      <c r="AZ1598" s="1">
        <v>1.0</v>
      </c>
      <c r="BA1598" s="1">
        <v>1.0</v>
      </c>
      <c r="BB1598" s="1">
        <v>4.0</v>
      </c>
      <c r="BC1598" s="1">
        <v>4.0</v>
      </c>
      <c r="BD1598" s="1">
        <v>4.0</v>
      </c>
      <c r="BE1598" s="1">
        <v>4.0</v>
      </c>
      <c r="BF1598" s="1">
        <v>5.0</v>
      </c>
      <c r="BG1598" s="1">
        <v>5.0</v>
      </c>
      <c r="BH1598" s="1">
        <v>5.0</v>
      </c>
      <c r="BI1598" s="1">
        <v>5.0</v>
      </c>
      <c r="BJ1598" s="1">
        <v>7.0</v>
      </c>
      <c r="BK1598" s="1">
        <v>1.0</v>
      </c>
      <c r="BL1598" s="1">
        <v>2.0</v>
      </c>
      <c r="BM1598" s="1">
        <v>1.0</v>
      </c>
      <c r="BN1598" s="1">
        <v>2.0</v>
      </c>
      <c r="BO1598" s="1">
        <v>3.0</v>
      </c>
      <c r="BP1598" s="1">
        <v>2.0</v>
      </c>
      <c r="BQ1598" s="1">
        <v>2.0</v>
      </c>
      <c r="BR1598" s="1">
        <v>2.0</v>
      </c>
      <c r="BS1598" s="1">
        <v>4.0</v>
      </c>
      <c r="BT1598" s="1">
        <v>5.0</v>
      </c>
      <c r="BU1598" s="1">
        <v>4.0</v>
      </c>
      <c r="BV1598" s="1">
        <v>4.0</v>
      </c>
      <c r="BW1598" s="1">
        <v>5.0</v>
      </c>
      <c r="BX1598" s="1">
        <v>3.0</v>
      </c>
      <c r="BY1598" s="1">
        <v>3.0</v>
      </c>
      <c r="BZ1598" s="1">
        <v>4.0</v>
      </c>
      <c r="CA1598" s="76">
        <f t="shared" si="32"/>
        <v>249</v>
      </c>
      <c r="CB1598" s="77">
        <f t="shared" si="45"/>
        <v>23</v>
      </c>
      <c r="CC1598" s="77">
        <f t="shared" si="34"/>
        <v>34</v>
      </c>
      <c r="CD1598" s="77">
        <f t="shared" si="46"/>
        <v>34</v>
      </c>
      <c r="CE1598" s="77">
        <f t="shared" si="36"/>
        <v>26</v>
      </c>
      <c r="CF1598" s="77">
        <f t="shared" si="37"/>
        <v>31</v>
      </c>
      <c r="CG1598" s="77">
        <f t="shared" si="38"/>
        <v>12</v>
      </c>
      <c r="CH1598" s="77">
        <f t="shared" si="39"/>
        <v>36</v>
      </c>
      <c r="CI1598" s="77">
        <f t="shared" si="40"/>
        <v>0.7</v>
      </c>
      <c r="CJ1598">
        <f t="shared" si="10"/>
        <v>15</v>
      </c>
      <c r="CK1598" s="77">
        <f t="shared" si="43"/>
        <v>18</v>
      </c>
      <c r="CM1598" s="37">
        <f>VLOOKUP(CB1598,'PROMIS 57 T-Score Conversions'!Q$3:R$35,2,TRUE)</f>
        <v>37.4</v>
      </c>
      <c r="CN1598" s="78" t="str">
        <f t="shared" si="20"/>
        <v>Moderate</v>
      </c>
      <c r="CO1598" s="37">
        <f>VLOOKUP(CC1598,'PROMIS 57 T-Score Conversions'!A$3:B$35,2,TRUE)</f>
        <v>73</v>
      </c>
      <c r="CP1598" s="79" t="str">
        <f t="shared" si="44"/>
        <v>Severe</v>
      </c>
      <c r="CQ1598" s="37">
        <f>VLOOKUP(CD1598,'PROMIS 57 T-Score Conversions'!E$3:F$35,2,TRUE)</f>
        <v>71.7</v>
      </c>
      <c r="CR1598" s="79" t="str">
        <f t="shared" si="22"/>
        <v>Severe</v>
      </c>
      <c r="CS1598" s="37">
        <f>VLOOKUP(CE1598,'PROMIS 57 T-Score Conversions'!U$3:V$35,2,TRUE)</f>
        <v>59.4</v>
      </c>
      <c r="CT1598" s="79" t="str">
        <f t="shared" si="42"/>
        <v>Mild</v>
      </c>
      <c r="CU1598" s="37">
        <f>VLOOKUP(CF1598,'PROMIS 57 T-Score Conversions'!Y$3:Z$35,2,TRUE)</f>
        <v>61.5</v>
      </c>
      <c r="CV1598" s="79" t="str">
        <f t="shared" si="24"/>
        <v>Moderate</v>
      </c>
      <c r="CW1598" s="37">
        <f>vlookup(CG1598,'PROMIS 57 T-Score Conversions'!M$3:N$35,2,TRUE)</f>
        <v>33.6</v>
      </c>
      <c r="CX1598" s="79" t="str">
        <f t="shared" si="25"/>
        <v>Moderate</v>
      </c>
      <c r="CY1598" s="37">
        <f>VLOOKup(CH1598,'PROMIS 57 T-Score Conversions'!I$3:J$35,2,TRUE)</f>
        <v>70.1</v>
      </c>
      <c r="CZ1598" s="79" t="str">
        <f t="shared" si="26"/>
        <v>Severe</v>
      </c>
      <c r="DA1598" s="37">
        <f>VLOOKUP(CJ1598,'PROMIS 57 T-Score Conversions'!AC$3:AD$35,2,TRUE)</f>
        <v>33.06</v>
      </c>
      <c r="DB1598" s="78" t="str">
        <f t="shared" si="30"/>
        <v>Moderate</v>
      </c>
      <c r="DC1598" s="37">
        <f>VLOOKUP(CK1598,'PROMIS 57 T-Score Conversions'!AG$3:AH$35,2,TRUE)</f>
        <v>37.97</v>
      </c>
      <c r="DD1598" s="79" t="str">
        <f t="shared" si="31"/>
        <v>Normal</v>
      </c>
    </row>
    <row r="1599">
      <c r="A1599" t="b">
        <v>0</v>
      </c>
      <c r="B1599" t="b">
        <v>0</v>
      </c>
      <c r="C1599" s="20">
        <v>44432.00012067129</v>
      </c>
      <c r="D1599" s="1" t="s">
        <v>664</v>
      </c>
      <c r="E1599" s="1">
        <v>2565.0</v>
      </c>
      <c r="F1599" s="1">
        <v>2.0</v>
      </c>
      <c r="G1599" s="1">
        <v>2.0</v>
      </c>
      <c r="H1599" s="1">
        <v>3.0</v>
      </c>
      <c r="I1599" s="1">
        <v>3.0</v>
      </c>
      <c r="J1599" s="1">
        <v>2.0</v>
      </c>
      <c r="K1599" s="1">
        <v>2.0</v>
      </c>
      <c r="L1599" s="1">
        <v>3.0</v>
      </c>
      <c r="M1599" s="1">
        <v>2.0</v>
      </c>
      <c r="N1599" s="1">
        <v>5.0</v>
      </c>
      <c r="O1599" s="1">
        <v>5.0</v>
      </c>
      <c r="P1599" s="1">
        <v>5.0</v>
      </c>
      <c r="Q1599" s="1">
        <v>5.0</v>
      </c>
      <c r="R1599" s="1">
        <v>5.0</v>
      </c>
      <c r="S1599" s="1">
        <v>5.0</v>
      </c>
      <c r="T1599" s="1">
        <v>5.0</v>
      </c>
      <c r="U1599" s="1">
        <v>5.0</v>
      </c>
      <c r="V1599" s="1">
        <v>4.0</v>
      </c>
      <c r="W1599" s="1">
        <v>4.0</v>
      </c>
      <c r="X1599" s="1">
        <v>4.0</v>
      </c>
      <c r="Y1599" s="1">
        <v>4.0</v>
      </c>
      <c r="Z1599" s="1">
        <v>4.0</v>
      </c>
      <c r="AA1599" s="1">
        <v>5.0</v>
      </c>
      <c r="AB1599" s="1">
        <v>4.0</v>
      </c>
      <c r="AC1599" s="1">
        <v>4.0</v>
      </c>
      <c r="AD1599" s="1">
        <v>5.0</v>
      </c>
      <c r="AE1599" s="1">
        <v>4.0</v>
      </c>
      <c r="AF1599" s="1">
        <v>5.0</v>
      </c>
      <c r="AG1599" s="1">
        <v>5.0</v>
      </c>
      <c r="AH1599" s="1">
        <v>5.0</v>
      </c>
      <c r="AI1599" s="1">
        <v>5.0</v>
      </c>
      <c r="AJ1599" s="1">
        <v>5.0</v>
      </c>
      <c r="AK1599" s="1">
        <v>4.0</v>
      </c>
      <c r="AL1599" s="1">
        <v>4.0</v>
      </c>
      <c r="AM1599" s="1">
        <v>5.0</v>
      </c>
      <c r="AN1599" s="1">
        <v>4.0</v>
      </c>
      <c r="AO1599" s="1">
        <v>1.0</v>
      </c>
      <c r="AP1599" s="1">
        <v>4.0</v>
      </c>
      <c r="AQ1599" s="1">
        <v>1.0</v>
      </c>
      <c r="AR1599" s="1">
        <v>1.0</v>
      </c>
      <c r="AS1599" s="1">
        <v>4.0</v>
      </c>
      <c r="AT1599" s="1">
        <v>2.0</v>
      </c>
      <c r="AU1599" s="1">
        <v>3.0</v>
      </c>
      <c r="AV1599" s="1">
        <v>3.0</v>
      </c>
      <c r="AW1599" s="1">
        <v>3.0</v>
      </c>
      <c r="AX1599" s="1">
        <v>3.0</v>
      </c>
      <c r="AY1599" s="1">
        <v>3.0</v>
      </c>
      <c r="AZ1599" s="1">
        <v>3.0</v>
      </c>
      <c r="BA1599" s="1">
        <v>3.0</v>
      </c>
      <c r="BB1599" s="1">
        <v>4.0</v>
      </c>
      <c r="BC1599" s="1">
        <v>4.0</v>
      </c>
      <c r="BD1599" s="1">
        <v>4.0</v>
      </c>
      <c r="BE1599" s="1">
        <v>4.0</v>
      </c>
      <c r="BF1599" s="1">
        <v>4.0</v>
      </c>
      <c r="BG1599" s="1">
        <v>4.0</v>
      </c>
      <c r="BH1599" s="1">
        <v>4.0</v>
      </c>
      <c r="BI1599" s="1">
        <v>4.0</v>
      </c>
      <c r="BJ1599" s="1">
        <v>8.0</v>
      </c>
      <c r="BK1599" s="1">
        <v>2.0</v>
      </c>
      <c r="BL1599" s="1">
        <v>2.0</v>
      </c>
      <c r="BM1599" s="1">
        <v>2.0</v>
      </c>
      <c r="BN1599" s="1">
        <v>2.0</v>
      </c>
      <c r="BO1599" s="1">
        <v>2.0</v>
      </c>
      <c r="BP1599" s="1">
        <v>2.0</v>
      </c>
      <c r="BQ1599" s="1">
        <v>2.0</v>
      </c>
      <c r="BR1599" s="1">
        <v>2.0</v>
      </c>
      <c r="BS1599" s="1">
        <v>4.0</v>
      </c>
      <c r="BT1599" s="1">
        <v>4.0</v>
      </c>
      <c r="BU1599" s="1">
        <v>4.0</v>
      </c>
      <c r="BV1599" s="1">
        <v>4.0</v>
      </c>
      <c r="BW1599" s="1">
        <v>4.0</v>
      </c>
      <c r="BX1599" s="1">
        <v>4.0</v>
      </c>
      <c r="BY1599" s="1">
        <v>4.0</v>
      </c>
      <c r="BZ1599" s="1">
        <v>4.0</v>
      </c>
      <c r="CA1599" s="76">
        <f t="shared" si="32"/>
        <v>265</v>
      </c>
      <c r="CB1599" s="77">
        <f t="shared" si="45"/>
        <v>19</v>
      </c>
      <c r="CC1599" s="77">
        <f t="shared" si="34"/>
        <v>40</v>
      </c>
      <c r="CD1599" s="77">
        <f t="shared" si="46"/>
        <v>39</v>
      </c>
      <c r="CE1599" s="77">
        <f t="shared" si="36"/>
        <v>38</v>
      </c>
      <c r="CF1599" s="77">
        <f t="shared" si="37"/>
        <v>24</v>
      </c>
      <c r="CG1599" s="77">
        <f t="shared" si="38"/>
        <v>23</v>
      </c>
      <c r="CH1599" s="77">
        <f t="shared" si="39"/>
        <v>32</v>
      </c>
      <c r="CI1599" s="77">
        <f t="shared" si="40"/>
        <v>0.8</v>
      </c>
      <c r="CJ1599">
        <f t="shared" si="10"/>
        <v>16</v>
      </c>
      <c r="CK1599" s="77">
        <f t="shared" si="43"/>
        <v>18</v>
      </c>
      <c r="CM1599" s="37">
        <f>VLOOKUP(CB1599,'PROMIS 57 T-Score Conversions'!Q$3:R$35,2,TRUE)</f>
        <v>34.7</v>
      </c>
      <c r="CN1599" s="78" t="str">
        <f t="shared" si="20"/>
        <v>Moderate</v>
      </c>
      <c r="CO1599" s="37">
        <f>VLOOKUP(CC1599,'PROMIS 57 T-Score Conversions'!A$3:B$35,2,TRUE)</f>
        <v>83.1</v>
      </c>
      <c r="CP1599" s="79" t="str">
        <f t="shared" si="44"/>
        <v>Severe</v>
      </c>
      <c r="CQ1599" s="37">
        <f>VLOOKUP(CD1599,'PROMIS 57 T-Score Conversions'!E$3:F$35,2,TRUE)</f>
        <v>78.2</v>
      </c>
      <c r="CR1599" s="79" t="str">
        <f t="shared" si="22"/>
        <v>Severe</v>
      </c>
      <c r="CS1599" s="37">
        <f>VLOOKUP(CE1599,'PROMIS 57 T-Score Conversions'!U$3:V$35,2,TRUE)</f>
        <v>72.4</v>
      </c>
      <c r="CT1599" s="79" t="str">
        <f t="shared" si="42"/>
        <v>Severe</v>
      </c>
      <c r="CU1599" s="37">
        <f>VLOOKUP(CF1599,'PROMIS 57 T-Score Conversions'!Y$3:Z$35,2,TRUE)</f>
        <v>54.3</v>
      </c>
      <c r="CV1599" s="79" t="str">
        <f t="shared" si="24"/>
        <v>Normal</v>
      </c>
      <c r="CW1599" s="37">
        <f>vlookup(CG1599,'PROMIS 57 T-Score Conversions'!M$3:N$35,2,TRUE)</f>
        <v>43</v>
      </c>
      <c r="CX1599" s="79" t="str">
        <f t="shared" si="25"/>
        <v>Mild</v>
      </c>
      <c r="CY1599" s="37">
        <f>VLOOKup(CH1599,'PROMIS 57 T-Score Conversions'!I$3:J$35,2,TRUE)</f>
        <v>66.9</v>
      </c>
      <c r="CZ1599" s="79" t="str">
        <f t="shared" si="26"/>
        <v>Moderate</v>
      </c>
      <c r="DA1599" s="37">
        <f>VLOOKUP(CJ1599,'PROMIS 57 T-Score Conversions'!AC$3:AD$35,2,TRUE)</f>
        <v>33.92</v>
      </c>
      <c r="DB1599" s="78" t="str">
        <f t="shared" si="30"/>
        <v>Moderate</v>
      </c>
      <c r="DC1599" s="37">
        <f>VLOOKUP(CK1599,'PROMIS 57 T-Score Conversions'!AG$3:AH$35,2,TRUE)</f>
        <v>37.97</v>
      </c>
      <c r="DD1599" s="79" t="str">
        <f t="shared" si="31"/>
        <v>Normal</v>
      </c>
    </row>
    <row r="1600">
      <c r="A1600" t="b">
        <v>0</v>
      </c>
      <c r="B1600" t="b">
        <v>0</v>
      </c>
      <c r="C1600" s="20">
        <v>44432.445926354165</v>
      </c>
      <c r="D1600" s="1" t="s">
        <v>513</v>
      </c>
      <c r="E1600" s="1">
        <v>2334.0</v>
      </c>
      <c r="F1600" s="1">
        <v>3.0</v>
      </c>
      <c r="G1600" s="1">
        <v>5.0</v>
      </c>
      <c r="H1600" s="1">
        <v>4.0</v>
      </c>
      <c r="I1600" s="1">
        <v>4.0</v>
      </c>
      <c r="J1600" s="1">
        <v>2.0</v>
      </c>
      <c r="K1600" s="1">
        <v>4.0</v>
      </c>
      <c r="L1600" s="1">
        <v>4.0</v>
      </c>
      <c r="M1600" s="1">
        <v>3.0</v>
      </c>
      <c r="N1600" s="1">
        <v>1.0</v>
      </c>
      <c r="O1600" s="1">
        <v>2.0</v>
      </c>
      <c r="P1600" s="1">
        <v>2.0</v>
      </c>
      <c r="Q1600" s="1">
        <v>2.0</v>
      </c>
      <c r="R1600" s="1">
        <v>4.0</v>
      </c>
      <c r="S1600" s="1">
        <v>3.0</v>
      </c>
      <c r="T1600" s="1">
        <v>2.0</v>
      </c>
      <c r="U1600" s="1">
        <v>5.0</v>
      </c>
      <c r="V1600" s="1">
        <v>4.0</v>
      </c>
      <c r="W1600" s="1">
        <v>2.0</v>
      </c>
      <c r="X1600" s="1">
        <v>4.0</v>
      </c>
      <c r="Y1600" s="1">
        <v>2.0</v>
      </c>
      <c r="Z1600" s="1">
        <v>4.0</v>
      </c>
      <c r="AA1600" s="1">
        <v>4.0</v>
      </c>
      <c r="AB1600" s="1">
        <v>3.0</v>
      </c>
      <c r="AC1600" s="1">
        <v>2.0</v>
      </c>
      <c r="AD1600" s="1">
        <v>5.0</v>
      </c>
      <c r="AE1600" s="1">
        <v>5.0</v>
      </c>
      <c r="AF1600" s="1">
        <v>5.0</v>
      </c>
      <c r="AG1600" s="1">
        <v>5.0</v>
      </c>
      <c r="AH1600" s="1">
        <v>5.0</v>
      </c>
      <c r="AI1600" s="1">
        <v>4.0</v>
      </c>
      <c r="AJ1600" s="1">
        <v>5.0</v>
      </c>
      <c r="AK1600" s="1">
        <v>4.0</v>
      </c>
      <c r="AL1600" s="1">
        <v>3.0</v>
      </c>
      <c r="AM1600" s="1">
        <v>5.0</v>
      </c>
      <c r="AN1600" s="1">
        <v>4.0</v>
      </c>
      <c r="AO1600" s="1">
        <v>2.0</v>
      </c>
      <c r="AP1600" s="1">
        <v>3.0</v>
      </c>
      <c r="AQ1600" s="1">
        <v>2.0</v>
      </c>
      <c r="AR1600" s="1">
        <v>2.0</v>
      </c>
      <c r="AS1600" s="1">
        <v>5.0</v>
      </c>
      <c r="AT1600" s="1">
        <v>3.0</v>
      </c>
      <c r="AU1600" s="1">
        <v>3.0</v>
      </c>
      <c r="AV1600" s="1">
        <v>2.0</v>
      </c>
      <c r="AW1600" s="1">
        <v>2.0</v>
      </c>
      <c r="AX1600" s="1">
        <v>2.0</v>
      </c>
      <c r="AY1600" s="1">
        <v>2.0</v>
      </c>
      <c r="AZ1600" s="1">
        <v>3.0</v>
      </c>
      <c r="BA1600" s="1">
        <v>1.0</v>
      </c>
      <c r="BB1600" s="1">
        <v>3.0</v>
      </c>
      <c r="BC1600" s="1">
        <v>4.0</v>
      </c>
      <c r="BD1600" s="1">
        <v>3.0</v>
      </c>
      <c r="BE1600" s="1">
        <v>3.0</v>
      </c>
      <c r="BF1600" s="1">
        <v>3.0</v>
      </c>
      <c r="BG1600" s="1">
        <v>3.0</v>
      </c>
      <c r="BH1600" s="1">
        <v>5.0</v>
      </c>
      <c r="BI1600" s="1">
        <v>2.0</v>
      </c>
      <c r="BJ1600" s="1">
        <v>7.0</v>
      </c>
      <c r="BK1600" s="1">
        <v>1.0</v>
      </c>
      <c r="BL1600" s="1">
        <v>1.0</v>
      </c>
      <c r="BM1600" s="1">
        <v>1.0</v>
      </c>
      <c r="BN1600" s="1">
        <v>2.0</v>
      </c>
      <c r="BO1600" s="1">
        <v>1.0</v>
      </c>
      <c r="BP1600" s="1">
        <v>1.0</v>
      </c>
      <c r="BQ1600" s="1">
        <v>2.0</v>
      </c>
      <c r="BR1600" s="1">
        <v>1.0</v>
      </c>
      <c r="BS1600" s="1">
        <v>4.0</v>
      </c>
      <c r="BT1600" s="1">
        <v>5.0</v>
      </c>
      <c r="BU1600" s="1">
        <v>4.0</v>
      </c>
      <c r="BV1600" s="1">
        <v>5.0</v>
      </c>
      <c r="BW1600" s="1">
        <v>5.0</v>
      </c>
      <c r="BX1600" s="1">
        <v>2.0</v>
      </c>
      <c r="BY1600" s="1">
        <v>5.0</v>
      </c>
      <c r="BZ1600" s="1">
        <v>3.0</v>
      </c>
      <c r="CA1600" s="76">
        <f t="shared" si="32"/>
        <v>233</v>
      </c>
      <c r="CB1600" s="77">
        <f t="shared" si="45"/>
        <v>29</v>
      </c>
      <c r="CC1600" s="77">
        <f t="shared" si="34"/>
        <v>21</v>
      </c>
      <c r="CD1600" s="77">
        <f t="shared" si="46"/>
        <v>24</v>
      </c>
      <c r="CE1600" s="77">
        <f t="shared" si="36"/>
        <v>38</v>
      </c>
      <c r="CF1600" s="77">
        <f t="shared" si="37"/>
        <v>26</v>
      </c>
      <c r="CG1600" s="77">
        <f t="shared" si="38"/>
        <v>18</v>
      </c>
      <c r="CH1600" s="77">
        <f t="shared" si="39"/>
        <v>26</v>
      </c>
      <c r="CI1600" s="77">
        <f t="shared" si="40"/>
        <v>0.7</v>
      </c>
      <c r="CJ1600">
        <f t="shared" si="10"/>
        <v>10</v>
      </c>
      <c r="CK1600" s="77">
        <f t="shared" si="43"/>
        <v>13</v>
      </c>
      <c r="CM1600" s="37">
        <f>VLOOKUP(CB1600,'PROMIS 57 T-Score Conversions'!Q$3:R$35,2,TRUE)</f>
        <v>41.6</v>
      </c>
      <c r="CN1600" s="78" t="str">
        <f t="shared" si="20"/>
        <v>Mild</v>
      </c>
      <c r="CO1600" s="37">
        <f>VLOOKUP(CC1600,'PROMIS 57 T-Score Conversions'!A$3:B$35,2,TRUE)</f>
        <v>59.4</v>
      </c>
      <c r="CP1600" s="79" t="str">
        <f t="shared" si="44"/>
        <v>Mild</v>
      </c>
      <c r="CQ1600" s="37">
        <f>VLOOKUP(CD1600,'PROMIS 57 T-Score Conversions'!E$3:F$35,2,TRUE)</f>
        <v>62.1</v>
      </c>
      <c r="CR1600" s="79" t="str">
        <f t="shared" si="22"/>
        <v>Moderate</v>
      </c>
      <c r="CS1600" s="37">
        <f>VLOOKUP(CE1600,'PROMIS 57 T-Score Conversions'!U$3:V$35,2,TRUE)</f>
        <v>72.4</v>
      </c>
      <c r="CT1600" s="79" t="str">
        <f t="shared" si="42"/>
        <v>Severe</v>
      </c>
      <c r="CU1600" s="37">
        <f>VLOOKUP(CF1600,'PROMIS 57 T-Score Conversions'!Y$3:Z$35,2,TRUE)</f>
        <v>56.3</v>
      </c>
      <c r="CV1600" s="79" t="str">
        <f t="shared" si="24"/>
        <v>Mild</v>
      </c>
      <c r="CW1600" s="37">
        <f>vlookup(CG1600,'PROMIS 57 T-Score Conversions'!M$3:N$35,2,TRUE)</f>
        <v>38.5</v>
      </c>
      <c r="CX1600" s="79" t="str">
        <f t="shared" si="25"/>
        <v>Moderate</v>
      </c>
      <c r="CY1600" s="37">
        <f>VLOOKup(CH1600,'PROMIS 57 T-Score Conversions'!I$3:J$35,2,TRUE)</f>
        <v>62.8</v>
      </c>
      <c r="CZ1600" s="79" t="str">
        <f t="shared" si="26"/>
        <v>Moderate</v>
      </c>
      <c r="DA1600" s="37">
        <f>VLOOKUP(CJ1600,'PROMIS 57 T-Score Conversions'!AC$3:AD$35,2,TRUE)</f>
        <v>27.45</v>
      </c>
      <c r="DB1600" s="78" t="str">
        <f t="shared" si="30"/>
        <v>Severe</v>
      </c>
      <c r="DC1600" s="37">
        <f>VLOOKUP(CK1600,'PROMIS 57 T-Score Conversions'!AG$3:AH$35,2,TRUE)</f>
        <v>32.87</v>
      </c>
      <c r="DD1600" s="79" t="str">
        <f t="shared" si="31"/>
        <v>Normal</v>
      </c>
    </row>
    <row r="1601">
      <c r="A1601" t="b">
        <v>0</v>
      </c>
      <c r="B1601" t="b">
        <v>0</v>
      </c>
      <c r="C1601" s="20">
        <v>44432.471117071764</v>
      </c>
      <c r="D1601" s="1" t="s">
        <v>395</v>
      </c>
      <c r="E1601" s="1">
        <v>2208.0</v>
      </c>
      <c r="F1601" s="1">
        <v>1.0</v>
      </c>
      <c r="G1601" s="1">
        <v>3.0</v>
      </c>
      <c r="H1601" s="1">
        <v>2.0</v>
      </c>
      <c r="I1601" s="1">
        <v>2.0</v>
      </c>
      <c r="J1601" s="1">
        <v>1.0</v>
      </c>
      <c r="K1601" s="1">
        <v>2.0</v>
      </c>
      <c r="L1601" s="1">
        <v>2.0</v>
      </c>
      <c r="M1601" s="1">
        <v>1.0</v>
      </c>
      <c r="N1601" s="1">
        <v>3.0</v>
      </c>
      <c r="O1601" s="1">
        <v>2.0</v>
      </c>
      <c r="P1601" s="1">
        <v>4.0</v>
      </c>
      <c r="Q1601" s="1">
        <v>5.0</v>
      </c>
      <c r="R1601" s="1">
        <v>3.0</v>
      </c>
      <c r="S1601" s="1">
        <v>3.0</v>
      </c>
      <c r="T1601" s="1">
        <v>2.0</v>
      </c>
      <c r="U1601" s="1">
        <v>5.0</v>
      </c>
      <c r="V1601" s="1">
        <v>5.0</v>
      </c>
      <c r="W1601" s="1">
        <v>3.0</v>
      </c>
      <c r="X1601" s="1">
        <v>5.0</v>
      </c>
      <c r="Y1601" s="1">
        <v>4.0</v>
      </c>
      <c r="Z1601" s="1">
        <v>5.0</v>
      </c>
      <c r="AA1601" s="1">
        <v>4.0</v>
      </c>
      <c r="AB1601" s="1">
        <v>5.0</v>
      </c>
      <c r="AC1601" s="1">
        <v>3.0</v>
      </c>
      <c r="AD1601" s="1">
        <v>5.0</v>
      </c>
      <c r="AE1601" s="1">
        <v>5.0</v>
      </c>
      <c r="AF1601" s="1">
        <v>5.0</v>
      </c>
      <c r="AG1601" s="1">
        <v>5.0</v>
      </c>
      <c r="AH1601" s="1">
        <v>5.0</v>
      </c>
      <c r="AI1601" s="1">
        <v>5.0</v>
      </c>
      <c r="AJ1601" s="1">
        <v>5.0</v>
      </c>
      <c r="AK1601" s="1">
        <v>5.0</v>
      </c>
      <c r="AL1601" s="1">
        <v>3.0</v>
      </c>
      <c r="AM1601" s="1">
        <v>4.0</v>
      </c>
      <c r="AN1601" s="1">
        <v>3.0</v>
      </c>
      <c r="AO1601" s="1">
        <v>1.0</v>
      </c>
      <c r="AP1601" s="1">
        <v>3.0</v>
      </c>
      <c r="AQ1601" s="1">
        <v>2.0</v>
      </c>
      <c r="AR1601" s="1">
        <v>1.0</v>
      </c>
      <c r="AS1601" s="1">
        <v>4.0</v>
      </c>
      <c r="AT1601" s="1">
        <v>2.0</v>
      </c>
      <c r="AU1601" s="1">
        <v>2.0</v>
      </c>
      <c r="AV1601" s="1">
        <v>1.0</v>
      </c>
      <c r="AW1601" s="1">
        <v>2.0</v>
      </c>
      <c r="AX1601" s="1">
        <v>1.0</v>
      </c>
      <c r="AY1601" s="1">
        <v>2.0</v>
      </c>
      <c r="AZ1601" s="1">
        <v>1.0</v>
      </c>
      <c r="BA1601" s="1">
        <v>1.0</v>
      </c>
      <c r="BB1601" s="1">
        <v>5.0</v>
      </c>
      <c r="BC1601" s="1">
        <v>4.0</v>
      </c>
      <c r="BD1601" s="1">
        <v>4.0</v>
      </c>
      <c r="BE1601" s="1">
        <v>4.0</v>
      </c>
      <c r="BF1601" s="1">
        <v>5.0</v>
      </c>
      <c r="BG1601" s="1">
        <v>4.0</v>
      </c>
      <c r="BH1601" s="1">
        <v>5.0</v>
      </c>
      <c r="BI1601" s="1">
        <v>4.0</v>
      </c>
      <c r="BJ1601" s="1">
        <v>8.0</v>
      </c>
      <c r="BK1601" s="1">
        <v>3.0</v>
      </c>
      <c r="BL1601" s="1">
        <v>3.0</v>
      </c>
      <c r="BM1601" s="1">
        <v>3.0</v>
      </c>
      <c r="BN1601" s="1">
        <v>2.0</v>
      </c>
      <c r="BO1601" s="1">
        <v>3.0</v>
      </c>
      <c r="BP1601" s="1">
        <v>3.0</v>
      </c>
      <c r="BQ1601" s="1">
        <v>4.0</v>
      </c>
      <c r="BR1601" s="1">
        <v>3.0</v>
      </c>
      <c r="BS1601" s="1">
        <v>4.0</v>
      </c>
      <c r="BT1601" s="1">
        <v>4.0</v>
      </c>
      <c r="BU1601" s="1">
        <v>3.0</v>
      </c>
      <c r="BV1601" s="1">
        <v>2.0</v>
      </c>
      <c r="BW1601" s="1">
        <v>3.0</v>
      </c>
      <c r="BX1601" s="1">
        <v>4.0</v>
      </c>
      <c r="BY1601" s="1">
        <v>2.0</v>
      </c>
      <c r="BZ1601" s="1">
        <v>3.0</v>
      </c>
      <c r="CA1601" s="76">
        <f t="shared" si="32"/>
        <v>240</v>
      </c>
      <c r="CB1601" s="77">
        <f t="shared" si="45"/>
        <v>14</v>
      </c>
      <c r="CC1601" s="77">
        <f t="shared" si="34"/>
        <v>27</v>
      </c>
      <c r="CD1601" s="77">
        <f t="shared" si="46"/>
        <v>29</v>
      </c>
      <c r="CE1601" s="77">
        <f t="shared" si="36"/>
        <v>40</v>
      </c>
      <c r="CF1601" s="77">
        <f t="shared" si="37"/>
        <v>21</v>
      </c>
      <c r="CG1601" s="77">
        <f t="shared" si="38"/>
        <v>12</v>
      </c>
      <c r="CH1601" s="77">
        <f t="shared" si="39"/>
        <v>35</v>
      </c>
      <c r="CI1601" s="77">
        <f t="shared" si="40"/>
        <v>0.8</v>
      </c>
      <c r="CJ1601">
        <f t="shared" si="10"/>
        <v>24</v>
      </c>
      <c r="CK1601" s="77">
        <f t="shared" si="43"/>
        <v>25</v>
      </c>
      <c r="CM1601" s="37">
        <f>VLOOKUP(CB1601,'PROMIS 57 T-Score Conversions'!Q$3:R$35,2,TRUE)</f>
        <v>30.8</v>
      </c>
      <c r="CN1601" s="78" t="str">
        <f t="shared" si="20"/>
        <v>Moderate</v>
      </c>
      <c r="CO1601" s="37">
        <f>VLOOKUP(CC1601,'PROMIS 57 T-Score Conversions'!A$3:B$35,2,TRUE)</f>
        <v>65.6</v>
      </c>
      <c r="CP1601" s="79" t="str">
        <f t="shared" si="44"/>
        <v>Moderate</v>
      </c>
      <c r="CQ1601" s="37">
        <f>VLOOKUP(CD1601,'PROMIS 57 T-Score Conversions'!E$3:F$35,2,TRUE)</f>
        <v>66.8</v>
      </c>
      <c r="CR1601" s="79" t="str">
        <f t="shared" si="22"/>
        <v>Moderate</v>
      </c>
      <c r="CS1601" s="37">
        <f>VLOOKUP(CE1601,'PROMIS 57 T-Score Conversions'!U$3:V$35,2,TRUE)</f>
        <v>77.8</v>
      </c>
      <c r="CT1601" s="79" t="str">
        <f t="shared" si="42"/>
        <v>Severe</v>
      </c>
      <c r="CU1601" s="37">
        <f>VLOOKUP(CF1601,'PROMIS 57 T-Score Conversions'!Y$3:Z$35,2,TRUE)</f>
        <v>51.2</v>
      </c>
      <c r="CV1601" s="79" t="str">
        <f t="shared" si="24"/>
        <v>Normal</v>
      </c>
      <c r="CW1601" s="37">
        <f>vlookup(CG1601,'PROMIS 57 T-Score Conversions'!M$3:N$35,2,TRUE)</f>
        <v>33.6</v>
      </c>
      <c r="CX1601" s="79" t="str">
        <f t="shared" si="25"/>
        <v>Moderate</v>
      </c>
      <c r="CY1601" s="37">
        <f>VLOOKup(CH1601,'PROMIS 57 T-Score Conversions'!I$3:J$35,2,TRUE)</f>
        <v>69.2</v>
      </c>
      <c r="CZ1601" s="79" t="str">
        <f t="shared" si="26"/>
        <v>Moderate</v>
      </c>
      <c r="DA1601" s="37">
        <f>VLOOKUP(CJ1601,'PROMIS 57 T-Score Conversions'!AC$3:AD$35,2,TRUE)</f>
        <v>40.29</v>
      </c>
      <c r="DB1601" s="78" t="str">
        <f t="shared" si="30"/>
        <v>Mild</v>
      </c>
      <c r="DC1601" s="37">
        <f>VLOOKUP(CK1601,'PROMIS 57 T-Score Conversions'!AG$3:AH$35,2,TRUE)</f>
        <v>44.34</v>
      </c>
      <c r="DD1601" s="79" t="str">
        <f t="shared" si="31"/>
        <v>Normal</v>
      </c>
    </row>
    <row r="1602">
      <c r="A1602" t="b">
        <v>0</v>
      </c>
      <c r="B1602" t="b">
        <v>0</v>
      </c>
      <c r="C1602" s="20">
        <v>44432.585967708335</v>
      </c>
      <c r="D1602" s="1" t="s">
        <v>798</v>
      </c>
      <c r="E1602" s="1">
        <v>2521.0</v>
      </c>
      <c r="F1602" s="1">
        <v>2.0</v>
      </c>
      <c r="G1602" s="1">
        <v>1.0</v>
      </c>
      <c r="H1602" s="1">
        <v>2.0</v>
      </c>
      <c r="I1602" s="1">
        <v>2.0</v>
      </c>
      <c r="J1602" s="1">
        <v>2.0</v>
      </c>
      <c r="K1602" s="1">
        <v>2.0</v>
      </c>
      <c r="L1602" s="1">
        <v>2.0</v>
      </c>
      <c r="M1602" s="1">
        <v>1.0</v>
      </c>
      <c r="N1602" s="1">
        <v>4.0</v>
      </c>
      <c r="O1602" s="1">
        <v>4.0</v>
      </c>
      <c r="P1602" s="1">
        <v>4.0</v>
      </c>
      <c r="Q1602" s="1">
        <v>5.0</v>
      </c>
      <c r="R1602" s="1">
        <v>5.0</v>
      </c>
      <c r="S1602" s="1">
        <v>4.0</v>
      </c>
      <c r="T1602" s="1">
        <v>4.0</v>
      </c>
      <c r="U1602" s="1">
        <v>5.0</v>
      </c>
      <c r="V1602" s="1">
        <v>5.0</v>
      </c>
      <c r="W1602" s="1">
        <v>5.0</v>
      </c>
      <c r="X1602" s="1">
        <v>5.0</v>
      </c>
      <c r="Y1602" s="1">
        <v>5.0</v>
      </c>
      <c r="Z1602" s="1">
        <v>5.0</v>
      </c>
      <c r="AA1602" s="1">
        <v>5.0</v>
      </c>
      <c r="AB1602" s="1">
        <v>5.0</v>
      </c>
      <c r="AC1602" s="1">
        <v>5.0</v>
      </c>
      <c r="AD1602" s="1">
        <v>5.0</v>
      </c>
      <c r="AE1602" s="1">
        <v>4.0</v>
      </c>
      <c r="AF1602" s="1">
        <v>4.0</v>
      </c>
      <c r="AG1602" s="1">
        <v>4.0</v>
      </c>
      <c r="AH1602" s="1">
        <v>5.0</v>
      </c>
      <c r="AI1602" s="1">
        <v>4.0</v>
      </c>
      <c r="AJ1602" s="1">
        <v>5.0</v>
      </c>
      <c r="AK1602" s="1">
        <v>5.0</v>
      </c>
      <c r="AL1602" s="1">
        <v>4.0</v>
      </c>
      <c r="AM1602" s="1">
        <v>5.0</v>
      </c>
      <c r="AN1602" s="1">
        <v>5.0</v>
      </c>
      <c r="AO1602" s="1">
        <v>3.0</v>
      </c>
      <c r="AP1602" s="1">
        <v>5.0</v>
      </c>
      <c r="AQ1602" s="1">
        <v>4.0</v>
      </c>
      <c r="AR1602" s="1">
        <v>4.0</v>
      </c>
      <c r="AS1602" s="1">
        <v>5.0</v>
      </c>
      <c r="AT1602" s="1">
        <v>1.0</v>
      </c>
      <c r="AU1602" s="1">
        <v>1.0</v>
      </c>
      <c r="AV1602" s="1">
        <v>1.0</v>
      </c>
      <c r="AW1602" s="1">
        <v>1.0</v>
      </c>
      <c r="AX1602" s="1">
        <v>1.0</v>
      </c>
      <c r="AY1602" s="1">
        <v>1.0</v>
      </c>
      <c r="AZ1602" s="1">
        <v>1.0</v>
      </c>
      <c r="BA1602" s="1">
        <v>1.0</v>
      </c>
      <c r="BB1602" s="1">
        <v>4.0</v>
      </c>
      <c r="BC1602" s="1">
        <v>4.0</v>
      </c>
      <c r="BD1602" s="1">
        <v>4.0</v>
      </c>
      <c r="BE1602" s="1">
        <v>4.0</v>
      </c>
      <c r="BF1602" s="1">
        <v>4.0</v>
      </c>
      <c r="BG1602" s="1">
        <v>4.0</v>
      </c>
      <c r="BH1602" s="1">
        <v>5.0</v>
      </c>
      <c r="BI1602" s="1">
        <v>4.0</v>
      </c>
      <c r="BJ1602" s="1">
        <v>8.0</v>
      </c>
      <c r="BK1602" s="1">
        <v>1.0</v>
      </c>
      <c r="BL1602" s="1">
        <v>1.0</v>
      </c>
      <c r="BM1602" s="1">
        <v>1.0</v>
      </c>
      <c r="BN1602" s="1">
        <v>1.0</v>
      </c>
      <c r="BO1602" s="1">
        <v>1.0</v>
      </c>
      <c r="BP1602" s="1">
        <v>1.0</v>
      </c>
      <c r="BQ1602" s="1">
        <v>1.0</v>
      </c>
      <c r="BR1602" s="1">
        <v>1.0</v>
      </c>
      <c r="BS1602" s="1">
        <v>5.0</v>
      </c>
      <c r="BT1602" s="1">
        <v>5.0</v>
      </c>
      <c r="BU1602" s="1">
        <v>5.0</v>
      </c>
      <c r="BV1602" s="1">
        <v>5.0</v>
      </c>
      <c r="BW1602" s="1">
        <v>5.0</v>
      </c>
      <c r="BX1602" s="1">
        <v>5.0</v>
      </c>
      <c r="BY1602" s="1">
        <v>5.0</v>
      </c>
      <c r="BZ1602" s="1">
        <v>5.0</v>
      </c>
      <c r="CA1602" s="76">
        <f t="shared" si="32"/>
        <v>257</v>
      </c>
      <c r="CB1602" s="77">
        <f t="shared" si="45"/>
        <v>14</v>
      </c>
      <c r="CC1602" s="77">
        <f t="shared" si="34"/>
        <v>35</v>
      </c>
      <c r="CD1602" s="77">
        <f t="shared" si="46"/>
        <v>36</v>
      </c>
      <c r="CE1602" s="77">
        <f t="shared" si="36"/>
        <v>36</v>
      </c>
      <c r="CF1602" s="77">
        <f t="shared" si="37"/>
        <v>35</v>
      </c>
      <c r="CG1602" s="77">
        <f t="shared" si="38"/>
        <v>8</v>
      </c>
      <c r="CH1602" s="77">
        <f t="shared" si="39"/>
        <v>33</v>
      </c>
      <c r="CI1602" s="77">
        <f t="shared" si="40"/>
        <v>0.8</v>
      </c>
      <c r="CJ1602">
        <f t="shared" si="10"/>
        <v>8</v>
      </c>
      <c r="CK1602" s="77">
        <f t="shared" si="43"/>
        <v>12</v>
      </c>
      <c r="CM1602" s="37">
        <f>VLOOKUP(CB1602,'PROMIS 57 T-Score Conversions'!Q$3:R$35,2,TRUE)</f>
        <v>30.8</v>
      </c>
      <c r="CN1602" s="78" t="str">
        <f t="shared" si="20"/>
        <v>Moderate</v>
      </c>
      <c r="CO1602" s="37">
        <f>VLOOKUP(CC1602,'PROMIS 57 T-Score Conversions'!A$3:B$35,2,TRUE)</f>
        <v>74.1</v>
      </c>
      <c r="CP1602" s="79" t="str">
        <f t="shared" si="44"/>
        <v>Severe</v>
      </c>
      <c r="CQ1602" s="37">
        <f>VLOOKUP(CD1602,'PROMIS 57 T-Score Conversions'!E$3:F$35,2,TRUE)</f>
        <v>73.9</v>
      </c>
      <c r="CR1602" s="79" t="str">
        <f t="shared" si="22"/>
        <v>Severe</v>
      </c>
      <c r="CS1602" s="37">
        <f>VLOOKUP(CE1602,'PROMIS 57 T-Score Conversions'!U$3:V$35,2,TRUE)</f>
        <v>69.8</v>
      </c>
      <c r="CT1602" s="79" t="str">
        <f t="shared" si="42"/>
        <v>Moderate</v>
      </c>
      <c r="CU1602" s="37">
        <f>VLOOKUP(CF1602,'PROMIS 57 T-Score Conversions'!Y$3:Z$35,2,TRUE)</f>
        <v>66.1</v>
      </c>
      <c r="CV1602" s="79" t="str">
        <f t="shared" si="24"/>
        <v>Moderate</v>
      </c>
      <c r="CW1602" s="37">
        <f>vlookup(CG1602,'PROMIS 57 T-Score Conversions'!M$3:N$35,2,TRUE)</f>
        <v>25.91</v>
      </c>
      <c r="CX1602" s="79" t="str">
        <f t="shared" si="25"/>
        <v>Severe</v>
      </c>
      <c r="CY1602" s="37">
        <f>VLOOKup(CH1602,'PROMIS 57 T-Score Conversions'!I$3:J$35,2,TRUE)</f>
        <v>67.7</v>
      </c>
      <c r="CZ1602" s="79" t="str">
        <f t="shared" si="26"/>
        <v>Moderate</v>
      </c>
      <c r="DA1602" s="37">
        <f>VLOOKUP(CJ1602,'PROMIS 57 T-Score Conversions'!AC$3:AD$35,2,TRUE)</f>
        <v>22.41</v>
      </c>
      <c r="DB1602" s="78" t="str">
        <f t="shared" si="30"/>
        <v>Severe</v>
      </c>
      <c r="DC1602" s="37">
        <f>VLOOKUP(CK1602,'PROMIS 57 T-Score Conversions'!AG$3:AH$35,2,TRUE)</f>
        <v>31.63</v>
      </c>
      <c r="DD1602" s="79" t="str">
        <f t="shared" si="31"/>
        <v>Normal</v>
      </c>
    </row>
    <row r="1603">
      <c r="A1603" t="b">
        <v>0</v>
      </c>
      <c r="B1603" t="b">
        <v>0</v>
      </c>
      <c r="C1603" s="20">
        <v>44433.58339103009</v>
      </c>
      <c r="D1603" s="1" t="s">
        <v>214</v>
      </c>
      <c r="E1603" s="1">
        <v>2358.0</v>
      </c>
      <c r="F1603" s="1">
        <v>3.0</v>
      </c>
      <c r="G1603" s="1">
        <v>3.0</v>
      </c>
      <c r="H1603" s="1">
        <v>3.0</v>
      </c>
      <c r="I1603" s="1">
        <v>3.0</v>
      </c>
      <c r="J1603" s="1">
        <v>3.0</v>
      </c>
      <c r="K1603" s="1">
        <v>3.0</v>
      </c>
      <c r="L1603" s="1">
        <v>3.0</v>
      </c>
      <c r="M1603" s="1">
        <v>2.0</v>
      </c>
      <c r="N1603" s="1">
        <v>2.0</v>
      </c>
      <c r="O1603" s="1">
        <v>2.0</v>
      </c>
      <c r="P1603" s="1">
        <v>2.0</v>
      </c>
      <c r="Q1603" s="1">
        <v>2.0</v>
      </c>
      <c r="R1603" s="1">
        <v>2.0</v>
      </c>
      <c r="S1603" s="1">
        <v>2.0</v>
      </c>
      <c r="T1603" s="1">
        <v>2.0</v>
      </c>
      <c r="U1603" s="1">
        <v>2.0</v>
      </c>
      <c r="V1603" s="1">
        <v>1.0</v>
      </c>
      <c r="W1603" s="1">
        <v>2.0</v>
      </c>
      <c r="X1603" s="1">
        <v>1.0</v>
      </c>
      <c r="Y1603" s="1">
        <v>1.0</v>
      </c>
      <c r="Z1603" s="1">
        <v>2.0</v>
      </c>
      <c r="AA1603" s="1">
        <v>2.0</v>
      </c>
      <c r="AB1603" s="1">
        <v>2.0</v>
      </c>
      <c r="AC1603" s="1">
        <v>1.0</v>
      </c>
      <c r="AD1603" s="1">
        <v>3.0</v>
      </c>
      <c r="AE1603" s="1">
        <v>2.0</v>
      </c>
      <c r="AF1603" s="1">
        <v>3.0</v>
      </c>
      <c r="AG1603" s="1">
        <v>3.0</v>
      </c>
      <c r="AH1603" s="1">
        <v>3.0</v>
      </c>
      <c r="AI1603" s="1">
        <v>3.0</v>
      </c>
      <c r="AJ1603" s="1">
        <v>3.0</v>
      </c>
      <c r="AK1603" s="1">
        <v>3.0</v>
      </c>
      <c r="AL1603" s="1">
        <v>4.0</v>
      </c>
      <c r="AM1603" s="1">
        <v>5.0</v>
      </c>
      <c r="AN1603" s="1">
        <v>4.0</v>
      </c>
      <c r="AO1603" s="1">
        <v>1.0</v>
      </c>
      <c r="AP1603" s="1">
        <v>3.0</v>
      </c>
      <c r="AQ1603" s="1">
        <v>1.0</v>
      </c>
      <c r="AR1603" s="1">
        <v>1.0</v>
      </c>
      <c r="AS1603" s="1">
        <v>4.0</v>
      </c>
      <c r="AT1603" s="1">
        <v>2.0</v>
      </c>
      <c r="AU1603" s="1">
        <v>2.0</v>
      </c>
      <c r="AV1603" s="1">
        <v>3.0</v>
      </c>
      <c r="AW1603" s="1">
        <v>2.0</v>
      </c>
      <c r="AX1603" s="1">
        <v>2.0</v>
      </c>
      <c r="AY1603" s="1">
        <v>2.0</v>
      </c>
      <c r="AZ1603" s="1">
        <v>3.0</v>
      </c>
      <c r="BA1603" s="1">
        <v>3.0</v>
      </c>
      <c r="BB1603" s="1">
        <v>3.0</v>
      </c>
      <c r="BC1603" s="1">
        <v>3.0</v>
      </c>
      <c r="BD1603" s="1">
        <v>4.0</v>
      </c>
      <c r="BE1603" s="1">
        <v>4.0</v>
      </c>
      <c r="BF1603" s="1">
        <v>4.0</v>
      </c>
      <c r="BG1603" s="1">
        <v>4.0</v>
      </c>
      <c r="BH1603" s="1">
        <v>4.0</v>
      </c>
      <c r="BI1603" s="1">
        <v>3.0</v>
      </c>
      <c r="BJ1603" s="1">
        <v>6.0</v>
      </c>
      <c r="BK1603" s="1">
        <v>3.0</v>
      </c>
      <c r="BL1603" s="1">
        <v>3.0</v>
      </c>
      <c r="BM1603" s="1">
        <v>3.0</v>
      </c>
      <c r="BN1603" s="1">
        <v>3.0</v>
      </c>
      <c r="BO1603" s="1">
        <v>3.0</v>
      </c>
      <c r="BP1603" s="1">
        <v>3.0</v>
      </c>
      <c r="BQ1603" s="1">
        <v>3.0</v>
      </c>
      <c r="BR1603" s="1">
        <v>3.0</v>
      </c>
      <c r="BS1603" s="1">
        <v>3.0</v>
      </c>
      <c r="BT1603" s="1">
        <v>3.0</v>
      </c>
      <c r="BU1603" s="1">
        <v>3.0</v>
      </c>
      <c r="BV1603" s="1">
        <v>3.0</v>
      </c>
      <c r="BW1603" s="1">
        <v>3.0</v>
      </c>
      <c r="BX1603" s="1">
        <v>4.0</v>
      </c>
      <c r="BY1603" s="1">
        <v>3.0</v>
      </c>
      <c r="BZ1603" s="1">
        <v>3.0</v>
      </c>
      <c r="CA1603" s="76">
        <f t="shared" si="32"/>
        <v>200</v>
      </c>
      <c r="CB1603" s="77">
        <f t="shared" si="45"/>
        <v>23</v>
      </c>
      <c r="CC1603" s="77">
        <f t="shared" si="34"/>
        <v>16</v>
      </c>
      <c r="CD1603" s="77">
        <f t="shared" si="46"/>
        <v>15</v>
      </c>
      <c r="CE1603" s="77">
        <f t="shared" si="36"/>
        <v>23</v>
      </c>
      <c r="CF1603" s="77">
        <f t="shared" si="37"/>
        <v>23</v>
      </c>
      <c r="CG1603" s="77">
        <f t="shared" si="38"/>
        <v>19</v>
      </c>
      <c r="CH1603" s="77">
        <f t="shared" si="39"/>
        <v>29</v>
      </c>
      <c r="CI1603" s="77">
        <f t="shared" si="40"/>
        <v>0.6</v>
      </c>
      <c r="CJ1603">
        <f t="shared" si="10"/>
        <v>24</v>
      </c>
      <c r="CK1603" s="77">
        <f t="shared" si="43"/>
        <v>24</v>
      </c>
      <c r="CM1603" s="37">
        <f>VLOOKUP(CB1603,'PROMIS 57 T-Score Conversions'!Q$3:R$35,2,TRUE)</f>
        <v>37.4</v>
      </c>
      <c r="CN1603" s="78" t="str">
        <f t="shared" si="20"/>
        <v>Moderate</v>
      </c>
      <c r="CO1603" s="37">
        <f>VLOOKUP(CC1603,'PROMIS 57 T-Score Conversions'!A$3:B$35,2,TRUE)</f>
        <v>54.3</v>
      </c>
      <c r="CP1603" s="79" t="str">
        <f t="shared" si="44"/>
        <v>Normal</v>
      </c>
      <c r="CQ1603" s="37">
        <f>VLOOKUP(CD1603,'PROMIS 57 T-Score Conversions'!E$3:F$35,2,TRUE)</f>
        <v>54.1</v>
      </c>
      <c r="CR1603" s="79" t="str">
        <f t="shared" si="22"/>
        <v>Normal</v>
      </c>
      <c r="CS1603" s="37">
        <f>VLOOKUP(CE1603,'PROMIS 57 T-Score Conversions'!U$3:V$35,2,TRUE)</f>
        <v>56.6</v>
      </c>
      <c r="CT1603" s="79" t="str">
        <f t="shared" si="42"/>
        <v>Mild</v>
      </c>
      <c r="CU1603" s="37">
        <f>VLOOKUP(CF1603,'PROMIS 57 T-Score Conversions'!Y$3:Z$35,2,TRUE)</f>
        <v>53.3</v>
      </c>
      <c r="CV1603" s="79" t="str">
        <f t="shared" si="24"/>
        <v>Normal</v>
      </c>
      <c r="CW1603" s="37">
        <f>vlookup(CG1603,'PROMIS 57 T-Score Conversions'!M$3:N$35,2,TRUE)</f>
        <v>39.3</v>
      </c>
      <c r="CX1603" s="79" t="str">
        <f t="shared" si="25"/>
        <v>Moderate</v>
      </c>
      <c r="CY1603" s="37">
        <f>VLOOKup(CH1603,'PROMIS 57 T-Score Conversions'!I$3:J$35,2,TRUE)</f>
        <v>64.8</v>
      </c>
      <c r="CZ1603" s="79" t="str">
        <f t="shared" si="26"/>
        <v>Moderate</v>
      </c>
      <c r="DA1603" s="37">
        <f>VLOOKUP(CJ1603,'PROMIS 57 T-Score Conversions'!AC$3:AD$35,2,TRUE)</f>
        <v>40.29</v>
      </c>
      <c r="DB1603" s="78" t="str">
        <f t="shared" si="30"/>
        <v>Mild</v>
      </c>
      <c r="DC1603" s="37">
        <f>VLOOKUP(CK1603,'PROMIS 57 T-Score Conversions'!AG$3:AH$35,2,TRUE)</f>
        <v>43.42</v>
      </c>
      <c r="DD1603" s="79" t="str">
        <f t="shared" si="31"/>
        <v>Normal</v>
      </c>
    </row>
    <row r="1604">
      <c r="A1604" t="b">
        <v>0</v>
      </c>
      <c r="B1604" t="b">
        <v>0</v>
      </c>
      <c r="C1604" s="20">
        <v>44434.406800462966</v>
      </c>
      <c r="D1604" s="1" t="s">
        <v>799</v>
      </c>
      <c r="E1604" s="1">
        <v>2721.0</v>
      </c>
      <c r="F1604" s="1">
        <v>3.0</v>
      </c>
      <c r="G1604" s="1">
        <v>4.0</v>
      </c>
      <c r="H1604" s="1">
        <v>2.0</v>
      </c>
      <c r="I1604" s="1">
        <v>2.0</v>
      </c>
      <c r="J1604" s="1">
        <v>1.0</v>
      </c>
      <c r="K1604" s="1">
        <v>4.0</v>
      </c>
      <c r="L1604" s="1">
        <v>5.0</v>
      </c>
      <c r="M1604" s="1">
        <v>1.0</v>
      </c>
      <c r="N1604" s="1">
        <v>3.0</v>
      </c>
      <c r="O1604" s="1">
        <v>3.0</v>
      </c>
      <c r="P1604" s="1">
        <v>2.0</v>
      </c>
      <c r="Q1604" s="1">
        <v>4.0</v>
      </c>
      <c r="R1604" s="1">
        <v>3.0</v>
      </c>
      <c r="S1604" s="1">
        <v>1.0</v>
      </c>
      <c r="T1604" s="1">
        <v>3.0</v>
      </c>
      <c r="U1604" s="1">
        <v>1.0</v>
      </c>
      <c r="V1604" s="1">
        <v>1.0</v>
      </c>
      <c r="W1604" s="1">
        <v>2.0</v>
      </c>
      <c r="X1604" s="1">
        <v>3.0</v>
      </c>
      <c r="Y1604" s="1">
        <v>2.0</v>
      </c>
      <c r="Z1604" s="1">
        <v>2.0</v>
      </c>
      <c r="AA1604" s="1">
        <v>3.0</v>
      </c>
      <c r="AB1604" s="1">
        <v>2.0</v>
      </c>
      <c r="AC1604" s="1">
        <v>1.0</v>
      </c>
      <c r="AD1604" s="1">
        <v>5.0</v>
      </c>
      <c r="AE1604" s="1">
        <v>4.0</v>
      </c>
      <c r="AF1604" s="1">
        <v>5.0</v>
      </c>
      <c r="AG1604" s="1">
        <v>5.0</v>
      </c>
      <c r="AH1604" s="1">
        <v>5.0</v>
      </c>
      <c r="AI1604" s="1">
        <v>4.0</v>
      </c>
      <c r="AJ1604" s="1">
        <v>5.0</v>
      </c>
      <c r="AK1604" s="1">
        <v>3.0</v>
      </c>
      <c r="AL1604" s="1">
        <v>5.0</v>
      </c>
      <c r="AM1604" s="1">
        <v>5.0</v>
      </c>
      <c r="AN1604" s="1">
        <v>3.0</v>
      </c>
      <c r="AO1604" s="1">
        <v>4.0</v>
      </c>
      <c r="AP1604" s="1">
        <v>5.0</v>
      </c>
      <c r="AQ1604" s="1">
        <v>4.0</v>
      </c>
      <c r="AR1604" s="1">
        <v>3.0</v>
      </c>
      <c r="AS1604" s="1">
        <v>5.0</v>
      </c>
      <c r="AT1604" s="1">
        <v>4.0</v>
      </c>
      <c r="AU1604" s="1">
        <v>3.0</v>
      </c>
      <c r="AV1604" s="1">
        <v>1.0</v>
      </c>
      <c r="AW1604" s="1">
        <v>1.0</v>
      </c>
      <c r="AX1604" s="1">
        <v>1.0</v>
      </c>
      <c r="AY1604" s="1">
        <v>1.0</v>
      </c>
      <c r="AZ1604" s="1">
        <v>1.0</v>
      </c>
      <c r="BA1604" s="1">
        <v>1.0</v>
      </c>
      <c r="BB1604" s="1">
        <v>5.0</v>
      </c>
      <c r="BC1604" s="1">
        <v>3.0</v>
      </c>
      <c r="BD1604" s="1">
        <v>4.0</v>
      </c>
      <c r="BE1604" s="1">
        <v>4.0</v>
      </c>
      <c r="BF1604" s="1">
        <v>4.0</v>
      </c>
      <c r="BG1604" s="1">
        <v>5.0</v>
      </c>
      <c r="BH1604" s="1">
        <v>5.0</v>
      </c>
      <c r="BI1604" s="1">
        <v>5.0</v>
      </c>
      <c r="BJ1604" s="1">
        <v>7.0</v>
      </c>
      <c r="BK1604" s="1">
        <v>1.0</v>
      </c>
      <c r="BL1604" s="1">
        <v>5.0</v>
      </c>
      <c r="BM1604" s="1">
        <v>2.0</v>
      </c>
      <c r="BN1604" s="1">
        <v>1.0</v>
      </c>
      <c r="BO1604" s="1">
        <v>1.0</v>
      </c>
      <c r="BP1604" s="1">
        <v>1.0</v>
      </c>
      <c r="BQ1604" s="1">
        <v>1.0</v>
      </c>
      <c r="BR1604" s="1">
        <v>4.0</v>
      </c>
      <c r="BS1604" s="1">
        <v>5.0</v>
      </c>
      <c r="BT1604" s="1">
        <v>5.0</v>
      </c>
      <c r="BU1604" s="1">
        <v>5.0</v>
      </c>
      <c r="BV1604" s="1">
        <v>5.0</v>
      </c>
      <c r="BW1604" s="1">
        <v>5.0</v>
      </c>
      <c r="BX1604" s="1">
        <v>1.0</v>
      </c>
      <c r="BY1604" s="1">
        <v>3.0</v>
      </c>
      <c r="BZ1604" s="1">
        <v>5.0</v>
      </c>
      <c r="CA1604" s="76">
        <f t="shared" si="32"/>
        <v>233</v>
      </c>
      <c r="CB1604" s="77">
        <f t="shared" si="45"/>
        <v>22</v>
      </c>
      <c r="CC1604" s="77">
        <f t="shared" si="34"/>
        <v>20</v>
      </c>
      <c r="CD1604" s="77">
        <f t="shared" si="46"/>
        <v>18</v>
      </c>
      <c r="CE1604" s="77">
        <f t="shared" si="36"/>
        <v>36</v>
      </c>
      <c r="CF1604" s="77">
        <f t="shared" si="37"/>
        <v>34</v>
      </c>
      <c r="CG1604" s="77">
        <f t="shared" si="38"/>
        <v>13</v>
      </c>
      <c r="CH1604" s="77">
        <f t="shared" si="39"/>
        <v>35</v>
      </c>
      <c r="CI1604" s="77">
        <f t="shared" si="40"/>
        <v>0.7</v>
      </c>
      <c r="CJ1604">
        <f t="shared" si="10"/>
        <v>16</v>
      </c>
      <c r="CK1604" s="77">
        <f t="shared" si="43"/>
        <v>20</v>
      </c>
      <c r="CM1604" s="37">
        <f>VLOOKUP(CB1604,'PROMIS 57 T-Score Conversions'!Q$3:R$35,2,TRUE)</f>
        <v>36.7</v>
      </c>
      <c r="CN1604" s="78" t="str">
        <f t="shared" si="20"/>
        <v>Moderate</v>
      </c>
      <c r="CO1604" s="37">
        <f>VLOOKUP(CC1604,'PROMIS 57 T-Score Conversions'!A$3:B$35,2,TRUE)</f>
        <v>58.4</v>
      </c>
      <c r="CP1604" s="79" t="str">
        <f t="shared" si="44"/>
        <v>Mild</v>
      </c>
      <c r="CQ1604" s="37">
        <f>VLOOKUP(CD1604,'PROMIS 57 T-Score Conversions'!E$3:F$35,2,TRUE)</f>
        <v>56.8</v>
      </c>
      <c r="CR1604" s="79" t="str">
        <f t="shared" si="22"/>
        <v>Mild</v>
      </c>
      <c r="CS1604" s="37">
        <f>VLOOKUP(CE1604,'PROMIS 57 T-Score Conversions'!U$3:V$35,2,TRUE)</f>
        <v>69.8</v>
      </c>
      <c r="CT1604" s="79" t="str">
        <f t="shared" si="42"/>
        <v>Moderate</v>
      </c>
      <c r="CU1604" s="37">
        <f>VLOOKUP(CF1604,'PROMIS 57 T-Score Conversions'!Y$3:Z$35,2,TRUE)</f>
        <v>64.8</v>
      </c>
      <c r="CV1604" s="79" t="str">
        <f t="shared" si="24"/>
        <v>Moderate</v>
      </c>
      <c r="CW1604" s="37">
        <f>vlookup(CG1604,'PROMIS 57 T-Score Conversions'!M$3:N$35,2,TRUE)</f>
        <v>34.5</v>
      </c>
      <c r="CX1604" s="79" t="str">
        <f t="shared" si="25"/>
        <v>Moderate</v>
      </c>
      <c r="CY1604" s="37">
        <f>VLOOKup(CH1604,'PROMIS 57 T-Score Conversions'!I$3:J$35,2,TRUE)</f>
        <v>69.2</v>
      </c>
      <c r="CZ1604" s="79" t="str">
        <f t="shared" si="26"/>
        <v>Moderate</v>
      </c>
      <c r="DA1604" s="37">
        <f>VLOOKUP(CJ1604,'PROMIS 57 T-Score Conversions'!AC$3:AD$35,2,TRUE)</f>
        <v>33.92</v>
      </c>
      <c r="DB1604" s="78" t="str">
        <f t="shared" si="30"/>
        <v>Moderate</v>
      </c>
      <c r="DC1604" s="37">
        <f>VLOOKUP(CK1604,'PROMIS 57 T-Score Conversions'!AG$3:AH$35,2,TRUE)</f>
        <v>39.81</v>
      </c>
      <c r="DD1604" s="79" t="str">
        <f t="shared" si="31"/>
        <v>Normal</v>
      </c>
    </row>
    <row r="1605">
      <c r="A1605" t="b">
        <v>0</v>
      </c>
      <c r="B1605" t="b">
        <v>0</v>
      </c>
      <c r="C1605" s="20">
        <v>44434.50240711805</v>
      </c>
      <c r="D1605" s="1" t="s">
        <v>376</v>
      </c>
      <c r="E1605" s="1">
        <v>2175.0</v>
      </c>
      <c r="F1605" s="1">
        <v>4.0</v>
      </c>
      <c r="G1605" s="1">
        <v>4.0</v>
      </c>
      <c r="H1605" s="1">
        <v>5.0</v>
      </c>
      <c r="I1605" s="1">
        <v>4.0</v>
      </c>
      <c r="J1605" s="1">
        <v>2.0</v>
      </c>
      <c r="K1605" s="1">
        <v>3.0</v>
      </c>
      <c r="L1605" s="1">
        <v>4.0</v>
      </c>
      <c r="M1605" s="1">
        <v>3.0</v>
      </c>
      <c r="N1605" s="1">
        <v>2.0</v>
      </c>
      <c r="O1605" s="1">
        <v>4.0</v>
      </c>
      <c r="P1605" s="1">
        <v>4.0</v>
      </c>
      <c r="Q1605" s="1">
        <v>3.0</v>
      </c>
      <c r="R1605" s="1">
        <v>3.0</v>
      </c>
      <c r="S1605" s="1">
        <v>2.0</v>
      </c>
      <c r="T1605" s="1">
        <v>3.0</v>
      </c>
      <c r="U1605" s="1">
        <v>3.0</v>
      </c>
      <c r="V1605" s="1">
        <v>3.0</v>
      </c>
      <c r="W1605" s="1">
        <v>2.0</v>
      </c>
      <c r="X1605" s="1">
        <v>2.0</v>
      </c>
      <c r="Y1605" s="1">
        <v>3.0</v>
      </c>
      <c r="Z1605" s="1">
        <v>4.0</v>
      </c>
      <c r="AA1605" s="1">
        <v>4.0</v>
      </c>
      <c r="AB1605" s="1">
        <v>4.0</v>
      </c>
      <c r="AC1605" s="1">
        <v>4.0</v>
      </c>
      <c r="AD1605" s="1">
        <v>4.0</v>
      </c>
      <c r="AE1605" s="1">
        <v>5.0</v>
      </c>
      <c r="AF1605" s="1">
        <v>4.0</v>
      </c>
      <c r="AG1605" s="1">
        <v>4.0</v>
      </c>
      <c r="AH1605" s="1">
        <v>4.0</v>
      </c>
      <c r="AI1605" s="1">
        <v>4.0</v>
      </c>
      <c r="AJ1605" s="1">
        <v>5.0</v>
      </c>
      <c r="AK1605" s="1">
        <v>5.0</v>
      </c>
      <c r="AL1605" s="1">
        <v>3.0</v>
      </c>
      <c r="AM1605" s="1">
        <v>4.0</v>
      </c>
      <c r="AN1605" s="1">
        <v>3.0</v>
      </c>
      <c r="AO1605" s="1">
        <v>2.0</v>
      </c>
      <c r="AP1605" s="1">
        <v>4.0</v>
      </c>
      <c r="AQ1605" s="1">
        <v>2.0</v>
      </c>
      <c r="AR1605" s="1">
        <v>3.0</v>
      </c>
      <c r="AS1605" s="1">
        <v>3.0</v>
      </c>
      <c r="AT1605" s="1">
        <v>2.0</v>
      </c>
      <c r="AU1605" s="1">
        <v>1.0</v>
      </c>
      <c r="AV1605" s="1">
        <v>1.0</v>
      </c>
      <c r="AW1605" s="1">
        <v>2.0</v>
      </c>
      <c r="AX1605" s="1">
        <v>1.0</v>
      </c>
      <c r="AY1605" s="1">
        <v>1.0</v>
      </c>
      <c r="AZ1605" s="1">
        <v>1.0</v>
      </c>
      <c r="BA1605" s="1">
        <v>1.0</v>
      </c>
      <c r="BB1605" s="1">
        <v>3.0</v>
      </c>
      <c r="BC1605" s="1">
        <v>3.0</v>
      </c>
      <c r="BD1605" s="1">
        <v>2.0</v>
      </c>
      <c r="BE1605" s="1">
        <v>3.0</v>
      </c>
      <c r="BF1605" s="1">
        <v>3.0</v>
      </c>
      <c r="BG1605" s="1">
        <v>3.0</v>
      </c>
      <c r="BH1605" s="1">
        <v>3.0</v>
      </c>
      <c r="BI1605" s="1">
        <v>3.0</v>
      </c>
      <c r="BJ1605" s="1">
        <v>4.0</v>
      </c>
      <c r="BK1605" s="1">
        <v>1.0</v>
      </c>
      <c r="BL1605" s="1">
        <v>1.0</v>
      </c>
      <c r="BM1605" s="1">
        <v>1.0</v>
      </c>
      <c r="BN1605" s="1">
        <v>2.0</v>
      </c>
      <c r="BO1605" s="1">
        <v>2.0</v>
      </c>
      <c r="BP1605" s="1">
        <v>2.0</v>
      </c>
      <c r="BQ1605" s="1">
        <v>2.0</v>
      </c>
      <c r="BR1605" s="1">
        <v>1.0</v>
      </c>
      <c r="BS1605" s="1">
        <v>5.0</v>
      </c>
      <c r="BT1605" s="1">
        <v>4.0</v>
      </c>
      <c r="BU1605" s="1">
        <v>5.0</v>
      </c>
      <c r="BV1605" s="1">
        <v>4.0</v>
      </c>
      <c r="BW1605" s="1">
        <v>5.0</v>
      </c>
      <c r="BX1605" s="1">
        <v>4.0</v>
      </c>
      <c r="BY1605" s="1">
        <v>4.0</v>
      </c>
      <c r="BZ1605" s="1">
        <v>4.0</v>
      </c>
      <c r="CA1605" s="76">
        <f t="shared" si="32"/>
        <v>222</v>
      </c>
      <c r="CB1605" s="77">
        <f t="shared" si="45"/>
        <v>29</v>
      </c>
      <c r="CC1605" s="77">
        <f t="shared" si="34"/>
        <v>24</v>
      </c>
      <c r="CD1605" s="77">
        <f t="shared" si="46"/>
        <v>25</v>
      </c>
      <c r="CE1605" s="77">
        <f t="shared" si="36"/>
        <v>35</v>
      </c>
      <c r="CF1605" s="77">
        <f t="shared" si="37"/>
        <v>24</v>
      </c>
      <c r="CG1605" s="77">
        <f t="shared" si="38"/>
        <v>10</v>
      </c>
      <c r="CH1605" s="77">
        <f t="shared" si="39"/>
        <v>23</v>
      </c>
      <c r="CI1605" s="77">
        <f t="shared" si="40"/>
        <v>0.4</v>
      </c>
      <c r="CJ1605">
        <f t="shared" si="10"/>
        <v>12</v>
      </c>
      <c r="CK1605" s="77">
        <f t="shared" si="43"/>
        <v>16</v>
      </c>
      <c r="CM1605" s="37">
        <f>VLOOKUP(CB1605,'PROMIS 57 T-Score Conversions'!Q$3:R$35,2,TRUE)</f>
        <v>41.6</v>
      </c>
      <c r="CN1605" s="78" t="str">
        <f t="shared" si="20"/>
        <v>Mild</v>
      </c>
      <c r="CO1605" s="37">
        <f>VLOOKUP(CC1605,'PROMIS 57 T-Score Conversions'!A$3:B$35,2,TRUE)</f>
        <v>62.5</v>
      </c>
      <c r="CP1605" s="79" t="str">
        <f t="shared" si="44"/>
        <v>Moderate</v>
      </c>
      <c r="CQ1605" s="37">
        <f>VLOOKUP(CD1605,'PROMIS 57 T-Score Conversions'!E$3:F$35,2,TRUE)</f>
        <v>63</v>
      </c>
      <c r="CR1605" s="79" t="str">
        <f t="shared" si="22"/>
        <v>Moderate</v>
      </c>
      <c r="CS1605" s="37">
        <f>VLOOKUP(CE1605,'PROMIS 57 T-Score Conversions'!U$3:V$35,2,TRUE)</f>
        <v>68.6</v>
      </c>
      <c r="CT1605" s="79" t="str">
        <f t="shared" si="42"/>
        <v>Moderate</v>
      </c>
      <c r="CU1605" s="37">
        <f>VLOOKUP(CF1605,'PROMIS 57 T-Score Conversions'!Y$3:Z$35,2,TRUE)</f>
        <v>54.3</v>
      </c>
      <c r="CV1605" s="79" t="str">
        <f t="shared" si="24"/>
        <v>Normal</v>
      </c>
      <c r="CW1605" s="37">
        <f>vlookup(CG1605,'PROMIS 57 T-Score Conversions'!M$3:N$35,2,TRUE)</f>
        <v>31.3</v>
      </c>
      <c r="CX1605" s="79" t="str">
        <f t="shared" si="25"/>
        <v>Moderate</v>
      </c>
      <c r="CY1605" s="37">
        <f>VLOOKup(CH1605,'PROMIS 57 T-Score Conversions'!I$3:J$35,2,TRUE)</f>
        <v>60.8</v>
      </c>
      <c r="CZ1605" s="79" t="str">
        <f t="shared" si="26"/>
        <v>Moderate</v>
      </c>
      <c r="DA1605" s="37">
        <f>VLOOKUP(CJ1605,'PROMIS 57 T-Score Conversions'!AC$3:AD$35,2,TRUE)</f>
        <v>30.11</v>
      </c>
      <c r="DB1605" s="78" t="str">
        <f t="shared" si="30"/>
        <v>Moderate</v>
      </c>
      <c r="DC1605" s="37">
        <f>VLOOKUP(CK1605,'PROMIS 57 T-Score Conversions'!AG$3:AH$35,2,TRUE)</f>
        <v>36.07</v>
      </c>
      <c r="DD1605" s="79" t="str">
        <f t="shared" si="31"/>
        <v>Normal</v>
      </c>
    </row>
    <row r="1606">
      <c r="A1606" t="b">
        <v>0</v>
      </c>
      <c r="B1606" t="b">
        <v>0</v>
      </c>
      <c r="C1606" s="20">
        <v>44435.60555910879</v>
      </c>
      <c r="D1606" s="1" t="s">
        <v>800</v>
      </c>
      <c r="E1606" s="1">
        <v>2720.0</v>
      </c>
      <c r="F1606" s="1">
        <v>3.0</v>
      </c>
      <c r="G1606" s="1">
        <v>4.0</v>
      </c>
      <c r="H1606" s="1">
        <v>5.0</v>
      </c>
      <c r="I1606" s="1">
        <v>4.0</v>
      </c>
      <c r="J1606" s="1">
        <v>2.0</v>
      </c>
      <c r="K1606" s="1">
        <v>3.0</v>
      </c>
      <c r="L1606" s="1">
        <v>4.0</v>
      </c>
      <c r="M1606" s="1">
        <v>3.0</v>
      </c>
      <c r="N1606" s="1">
        <v>2.0</v>
      </c>
      <c r="O1606" s="1">
        <v>5.0</v>
      </c>
      <c r="P1606" s="1">
        <v>5.0</v>
      </c>
      <c r="Q1606" s="1">
        <v>5.0</v>
      </c>
      <c r="R1606" s="1">
        <v>4.0</v>
      </c>
      <c r="S1606" s="1">
        <v>4.0</v>
      </c>
      <c r="T1606" s="1">
        <v>4.0</v>
      </c>
      <c r="U1606" s="1">
        <v>5.0</v>
      </c>
      <c r="V1606" s="1">
        <v>3.0</v>
      </c>
      <c r="W1606" s="1">
        <v>3.0</v>
      </c>
      <c r="X1606" s="1">
        <v>4.0</v>
      </c>
      <c r="Y1606" s="1">
        <v>4.0</v>
      </c>
      <c r="Z1606" s="1">
        <v>2.0</v>
      </c>
      <c r="AA1606" s="1">
        <v>3.0</v>
      </c>
      <c r="AB1606" s="1">
        <v>3.0</v>
      </c>
      <c r="AC1606" s="1">
        <v>4.0</v>
      </c>
      <c r="AD1606" s="1">
        <v>5.0</v>
      </c>
      <c r="AE1606" s="1">
        <v>5.0</v>
      </c>
      <c r="AF1606" s="1">
        <v>5.0</v>
      </c>
      <c r="AG1606" s="1">
        <v>5.0</v>
      </c>
      <c r="AH1606" s="1">
        <v>5.0</v>
      </c>
      <c r="AI1606" s="1">
        <v>4.0</v>
      </c>
      <c r="AJ1606" s="1">
        <v>5.0</v>
      </c>
      <c r="AK1606" s="1">
        <v>5.0</v>
      </c>
      <c r="AL1606" s="1">
        <v>4.0</v>
      </c>
      <c r="AM1606" s="1">
        <v>3.0</v>
      </c>
      <c r="AN1606" s="1">
        <v>5.0</v>
      </c>
      <c r="AO1606" s="1">
        <v>4.0</v>
      </c>
      <c r="AP1606" s="1">
        <v>5.0</v>
      </c>
      <c r="AQ1606" s="1">
        <v>4.0</v>
      </c>
      <c r="AR1606" s="1">
        <v>5.0</v>
      </c>
      <c r="AS1606" s="1">
        <v>4.0</v>
      </c>
      <c r="AT1606" s="1">
        <v>2.0</v>
      </c>
      <c r="AU1606" s="1">
        <v>1.0</v>
      </c>
      <c r="AV1606" s="1">
        <v>3.0</v>
      </c>
      <c r="AW1606" s="1">
        <v>1.0</v>
      </c>
      <c r="AX1606" s="1">
        <v>1.0</v>
      </c>
      <c r="AY1606" s="1">
        <v>1.0</v>
      </c>
      <c r="AZ1606" s="1">
        <v>1.0</v>
      </c>
      <c r="BA1606" s="1">
        <v>1.0</v>
      </c>
      <c r="BB1606" s="1">
        <v>4.0</v>
      </c>
      <c r="BC1606" s="1">
        <v>4.0</v>
      </c>
      <c r="BD1606" s="1">
        <v>5.0</v>
      </c>
      <c r="BE1606" s="1">
        <v>4.0</v>
      </c>
      <c r="BF1606" s="1">
        <v>5.0</v>
      </c>
      <c r="BG1606" s="1">
        <v>5.0</v>
      </c>
      <c r="BH1606" s="1">
        <v>5.0</v>
      </c>
      <c r="BI1606" s="1">
        <v>3.0</v>
      </c>
      <c r="BJ1606" s="1">
        <v>7.0</v>
      </c>
      <c r="BK1606" s="1">
        <v>2.0</v>
      </c>
      <c r="BL1606" s="1">
        <v>2.0</v>
      </c>
      <c r="BM1606" s="1">
        <v>2.0</v>
      </c>
      <c r="BN1606" s="1">
        <v>1.0</v>
      </c>
      <c r="BO1606" s="1">
        <v>1.0</v>
      </c>
      <c r="BP1606" s="1">
        <v>2.0</v>
      </c>
      <c r="BQ1606" s="1">
        <v>2.0</v>
      </c>
      <c r="BR1606" s="1">
        <v>1.0</v>
      </c>
      <c r="BS1606" s="1">
        <v>4.0</v>
      </c>
      <c r="BT1606" s="1">
        <v>4.0</v>
      </c>
      <c r="BU1606" s="1">
        <v>4.0</v>
      </c>
      <c r="BV1606" s="1">
        <v>4.0</v>
      </c>
      <c r="BW1606" s="1">
        <v>5.0</v>
      </c>
      <c r="BX1606" s="1">
        <v>4.0</v>
      </c>
      <c r="BY1606" s="1">
        <v>5.0</v>
      </c>
      <c r="BZ1606" s="1">
        <v>5.0</v>
      </c>
      <c r="CA1606" s="76">
        <f t="shared" si="32"/>
        <v>262</v>
      </c>
      <c r="CB1606" s="77">
        <f t="shared" si="45"/>
        <v>28</v>
      </c>
      <c r="CC1606" s="77">
        <f t="shared" si="34"/>
        <v>34</v>
      </c>
      <c r="CD1606" s="77">
        <f t="shared" si="46"/>
        <v>35</v>
      </c>
      <c r="CE1606" s="77">
        <f t="shared" si="36"/>
        <v>39</v>
      </c>
      <c r="CF1606" s="77">
        <f t="shared" si="37"/>
        <v>34</v>
      </c>
      <c r="CG1606" s="77">
        <f t="shared" si="38"/>
        <v>11</v>
      </c>
      <c r="CH1606" s="77">
        <f t="shared" si="39"/>
        <v>35</v>
      </c>
      <c r="CI1606" s="77">
        <f t="shared" si="40"/>
        <v>0.7</v>
      </c>
      <c r="CJ1606">
        <f t="shared" si="10"/>
        <v>13</v>
      </c>
      <c r="CK1606" s="77">
        <f t="shared" si="43"/>
        <v>15</v>
      </c>
      <c r="CM1606" s="37">
        <f>VLOOKUP(CB1606,'PROMIS 57 T-Score Conversions'!Q$3:R$35,2,TRUE)</f>
        <v>40.8</v>
      </c>
      <c r="CN1606" s="78" t="str">
        <f t="shared" si="20"/>
        <v>Mild</v>
      </c>
      <c r="CO1606" s="37">
        <f>VLOOKUP(CC1606,'PROMIS 57 T-Score Conversions'!A$3:B$35,2,TRUE)</f>
        <v>73</v>
      </c>
      <c r="CP1606" s="79" t="str">
        <f t="shared" si="44"/>
        <v>Severe</v>
      </c>
      <c r="CQ1606" s="37">
        <f>VLOOKUP(CD1606,'PROMIS 57 T-Score Conversions'!E$3:F$35,2,TRUE)</f>
        <v>72.8</v>
      </c>
      <c r="CR1606" s="79" t="str">
        <f t="shared" si="22"/>
        <v>Severe</v>
      </c>
      <c r="CS1606" s="37">
        <f>VLOOKUP(CE1606,'PROMIS 57 T-Score Conversions'!U$3:V$35,2,TRUE)</f>
        <v>74.2</v>
      </c>
      <c r="CT1606" s="79" t="str">
        <f t="shared" si="42"/>
        <v>Severe</v>
      </c>
      <c r="CU1606" s="37">
        <f>VLOOKUP(CF1606,'PROMIS 57 T-Score Conversions'!Y$3:Z$35,2,TRUE)</f>
        <v>64.8</v>
      </c>
      <c r="CV1606" s="79" t="str">
        <f t="shared" si="24"/>
        <v>Moderate</v>
      </c>
      <c r="CW1606" s="37">
        <f>vlookup(CG1606,'PROMIS 57 T-Score Conversions'!M$3:N$35,2,TRUE)</f>
        <v>32.6</v>
      </c>
      <c r="CX1606" s="79" t="str">
        <f t="shared" si="25"/>
        <v>Moderate</v>
      </c>
      <c r="CY1606" s="37">
        <f>VLOOKup(CH1606,'PROMIS 57 T-Score Conversions'!I$3:J$35,2,TRUE)</f>
        <v>69.2</v>
      </c>
      <c r="CZ1606" s="79" t="str">
        <f t="shared" si="26"/>
        <v>Moderate</v>
      </c>
      <c r="DA1606" s="37">
        <f>VLOOKUP(CJ1606,'PROMIS 57 T-Score Conversions'!AC$3:AD$35,2,TRUE)</f>
        <v>31.18</v>
      </c>
      <c r="DB1606" s="78" t="str">
        <f t="shared" si="30"/>
        <v>Moderate</v>
      </c>
      <c r="DC1606" s="37">
        <f>VLOOKUP(CK1606,'PROMIS 57 T-Score Conversions'!AG$3:AH$35,2,TRUE)</f>
        <v>35.07</v>
      </c>
      <c r="DD1606" s="79" t="str">
        <f t="shared" si="31"/>
        <v>Normal</v>
      </c>
    </row>
    <row r="1607">
      <c r="A1607" t="b">
        <v>0</v>
      </c>
      <c r="B1607" t="b">
        <v>0</v>
      </c>
      <c r="C1607" s="20">
        <v>44438.578943298606</v>
      </c>
      <c r="D1607" s="1" t="s">
        <v>525</v>
      </c>
      <c r="E1607" s="1">
        <v>2277.0</v>
      </c>
      <c r="F1607" s="1">
        <v>3.0</v>
      </c>
      <c r="G1607" s="1">
        <v>5.0</v>
      </c>
      <c r="H1607" s="1">
        <v>5.0</v>
      </c>
      <c r="I1607" s="1">
        <v>4.0</v>
      </c>
      <c r="J1607" s="1">
        <v>4.0</v>
      </c>
      <c r="K1607" s="1">
        <v>4.0</v>
      </c>
      <c r="L1607" s="1">
        <v>4.0</v>
      </c>
      <c r="M1607" s="1">
        <v>3.0</v>
      </c>
      <c r="N1607" s="1">
        <v>2.0</v>
      </c>
      <c r="O1607" s="1">
        <v>2.0</v>
      </c>
      <c r="P1607" s="1">
        <v>2.0</v>
      </c>
      <c r="Q1607" s="1">
        <v>2.0</v>
      </c>
      <c r="R1607" s="1">
        <v>1.0</v>
      </c>
      <c r="S1607" s="1">
        <v>1.0</v>
      </c>
      <c r="T1607" s="1">
        <v>3.0</v>
      </c>
      <c r="U1607" s="1">
        <v>2.0</v>
      </c>
      <c r="V1607" s="1">
        <v>1.0</v>
      </c>
      <c r="W1607" s="1">
        <v>1.0</v>
      </c>
      <c r="X1607" s="1">
        <v>3.0</v>
      </c>
      <c r="Y1607" s="1">
        <v>1.0</v>
      </c>
      <c r="Z1607" s="1">
        <v>2.0</v>
      </c>
      <c r="AA1607" s="1">
        <v>2.0</v>
      </c>
      <c r="AB1607" s="1">
        <v>1.0</v>
      </c>
      <c r="AC1607" s="1">
        <v>1.0</v>
      </c>
      <c r="AD1607" s="1">
        <v>4.0</v>
      </c>
      <c r="AE1607" s="1">
        <v>3.0</v>
      </c>
      <c r="AF1607" s="1">
        <v>3.0</v>
      </c>
      <c r="AG1607" s="1">
        <v>4.0</v>
      </c>
      <c r="AH1607" s="1">
        <v>3.0</v>
      </c>
      <c r="AI1607" s="1">
        <v>3.0</v>
      </c>
      <c r="AJ1607" s="1">
        <v>3.0</v>
      </c>
      <c r="AK1607" s="1">
        <v>2.0</v>
      </c>
      <c r="AL1607" s="1">
        <v>3.0</v>
      </c>
      <c r="AM1607" s="1">
        <v>4.0</v>
      </c>
      <c r="AN1607" s="1">
        <v>3.0</v>
      </c>
      <c r="AO1607" s="1">
        <v>3.0</v>
      </c>
      <c r="AP1607" s="1">
        <v>1.0</v>
      </c>
      <c r="AQ1607" s="1">
        <v>4.0</v>
      </c>
      <c r="AR1607" s="1">
        <v>3.0</v>
      </c>
      <c r="AS1607" s="1">
        <v>3.0</v>
      </c>
      <c r="AT1607" s="1">
        <v>3.0</v>
      </c>
      <c r="AU1607" s="1">
        <v>3.0</v>
      </c>
      <c r="AV1607" s="1">
        <v>3.0</v>
      </c>
      <c r="AW1607" s="1">
        <v>3.0</v>
      </c>
      <c r="AX1607" s="1">
        <v>3.0</v>
      </c>
      <c r="AY1607" s="1">
        <v>3.0</v>
      </c>
      <c r="AZ1607" s="1">
        <v>3.0</v>
      </c>
      <c r="BA1607" s="1">
        <v>3.0</v>
      </c>
      <c r="BB1607" s="1">
        <v>3.0</v>
      </c>
      <c r="BC1607" s="1">
        <v>4.0</v>
      </c>
      <c r="BD1607" s="1">
        <v>3.0</v>
      </c>
      <c r="BE1607" s="1">
        <v>4.0</v>
      </c>
      <c r="BF1607" s="1">
        <v>3.0</v>
      </c>
      <c r="BG1607" s="1">
        <v>3.0</v>
      </c>
      <c r="BH1607" s="1">
        <v>2.0</v>
      </c>
      <c r="BI1607" s="1">
        <v>3.0</v>
      </c>
      <c r="BJ1607" s="1">
        <v>5.0</v>
      </c>
      <c r="BK1607" s="1">
        <v>2.0</v>
      </c>
      <c r="BL1607" s="1">
        <v>2.0</v>
      </c>
      <c r="BM1607" s="1">
        <v>2.0</v>
      </c>
      <c r="BN1607" s="1">
        <v>3.0</v>
      </c>
      <c r="BO1607" s="1">
        <v>3.0</v>
      </c>
      <c r="BP1607" s="1">
        <v>3.0</v>
      </c>
      <c r="BQ1607" s="1">
        <v>3.0</v>
      </c>
      <c r="BR1607" s="1">
        <v>3.0</v>
      </c>
      <c r="BS1607" s="1">
        <v>4.0</v>
      </c>
      <c r="BT1607" s="1">
        <v>3.0</v>
      </c>
      <c r="BU1607" s="1">
        <v>3.0</v>
      </c>
      <c r="BV1607" s="1">
        <v>3.0</v>
      </c>
      <c r="BW1607" s="1">
        <v>3.0</v>
      </c>
      <c r="BX1607" s="1">
        <v>3.0</v>
      </c>
      <c r="BY1607" s="1">
        <v>3.0</v>
      </c>
      <c r="BZ1607" s="1">
        <v>3.0</v>
      </c>
      <c r="CA1607" s="76">
        <f t="shared" si="32"/>
        <v>208</v>
      </c>
      <c r="CB1607" s="77">
        <f t="shared" si="45"/>
        <v>32</v>
      </c>
      <c r="CC1607" s="77">
        <f t="shared" si="34"/>
        <v>15</v>
      </c>
      <c r="CD1607" s="77">
        <f t="shared" si="46"/>
        <v>14</v>
      </c>
      <c r="CE1607" s="77">
        <f t="shared" si="36"/>
        <v>25</v>
      </c>
      <c r="CF1607" s="77">
        <f t="shared" si="37"/>
        <v>24</v>
      </c>
      <c r="CG1607" s="77">
        <f t="shared" si="38"/>
        <v>24</v>
      </c>
      <c r="CH1607" s="77">
        <f t="shared" si="39"/>
        <v>25</v>
      </c>
      <c r="CI1607" s="77">
        <f t="shared" si="40"/>
        <v>0.5</v>
      </c>
      <c r="CJ1607">
        <f t="shared" si="10"/>
        <v>21</v>
      </c>
      <c r="CK1607" s="77">
        <f t="shared" si="43"/>
        <v>23</v>
      </c>
      <c r="CM1607" s="37">
        <f>VLOOKUP(CB1607,'PROMIS 57 T-Score Conversions'!Q$3:R$35,2,TRUE)</f>
        <v>43.9</v>
      </c>
      <c r="CN1607" s="78" t="str">
        <f t="shared" si="20"/>
        <v>Mild</v>
      </c>
      <c r="CO1607" s="37">
        <f>VLOOKUP(CC1607,'PROMIS 57 T-Score Conversions'!A$3:B$35,2,TRUE)</f>
        <v>53.2</v>
      </c>
      <c r="CP1607" s="79" t="str">
        <f t="shared" si="44"/>
        <v>Normal</v>
      </c>
      <c r="CQ1607" s="37">
        <f>VLOOKUP(CD1607,'PROMIS 57 T-Score Conversions'!E$3:F$35,2,TRUE)</f>
        <v>53.2</v>
      </c>
      <c r="CR1607" s="79" t="str">
        <f t="shared" si="22"/>
        <v>Normal</v>
      </c>
      <c r="CS1607" s="37">
        <f>VLOOKUP(CE1607,'PROMIS 57 T-Score Conversions'!U$3:V$35,2,TRUE)</f>
        <v>58.5</v>
      </c>
      <c r="CT1607" s="79" t="str">
        <f t="shared" si="42"/>
        <v>Mild</v>
      </c>
      <c r="CU1607" s="37">
        <f>VLOOKUP(CF1607,'PROMIS 57 T-Score Conversions'!Y$3:Z$35,2,TRUE)</f>
        <v>54.3</v>
      </c>
      <c r="CV1607" s="79" t="str">
        <f t="shared" si="24"/>
        <v>Normal</v>
      </c>
      <c r="CW1607" s="37">
        <f>vlookup(CG1607,'PROMIS 57 T-Score Conversions'!M$3:N$35,2,TRUE)</f>
        <v>44</v>
      </c>
      <c r="CX1607" s="79" t="str">
        <f t="shared" si="25"/>
        <v>Mild</v>
      </c>
      <c r="CY1607" s="37">
        <f>VLOOKup(CH1607,'PROMIS 57 T-Score Conversions'!I$3:J$35,2,TRUE)</f>
        <v>62.1</v>
      </c>
      <c r="CZ1607" s="79" t="str">
        <f t="shared" si="26"/>
        <v>Moderate</v>
      </c>
      <c r="DA1607" s="37">
        <f>VLOOKUP(CJ1607,'PROMIS 57 T-Score Conversions'!AC$3:AD$35,2,TRUE)</f>
        <v>37.93</v>
      </c>
      <c r="DB1607" s="78" t="str">
        <f t="shared" si="30"/>
        <v>Moderate</v>
      </c>
      <c r="DC1607" s="37">
        <f>VLOOKUP(CK1607,'PROMIS 57 T-Score Conversions'!AG$3:AH$35,2,TRUE)</f>
        <v>42.51</v>
      </c>
      <c r="DD1607" s="79" t="str">
        <f t="shared" si="31"/>
        <v>Normal</v>
      </c>
    </row>
    <row r="1608">
      <c r="A1608" t="b">
        <v>0</v>
      </c>
      <c r="B1608" t="b">
        <v>0</v>
      </c>
      <c r="C1608" s="20">
        <v>44438.591661134255</v>
      </c>
      <c r="D1608" s="1" t="s">
        <v>801</v>
      </c>
      <c r="E1608" s="1">
        <v>2709.0</v>
      </c>
      <c r="F1608" s="1">
        <v>2.0</v>
      </c>
      <c r="G1608" s="1">
        <v>4.0</v>
      </c>
      <c r="H1608" s="1">
        <v>3.0</v>
      </c>
      <c r="I1608" s="1">
        <v>3.0</v>
      </c>
      <c r="J1608" s="1">
        <v>3.0</v>
      </c>
      <c r="K1608" s="1">
        <v>2.0</v>
      </c>
      <c r="L1608" s="1">
        <v>3.0</v>
      </c>
      <c r="M1608" s="1">
        <v>2.0</v>
      </c>
      <c r="N1608" s="1">
        <v>3.0</v>
      </c>
      <c r="O1608" s="1">
        <v>3.0</v>
      </c>
      <c r="P1608" s="1">
        <v>4.0</v>
      </c>
      <c r="Q1608" s="1">
        <v>4.0</v>
      </c>
      <c r="R1608" s="1">
        <v>4.0</v>
      </c>
      <c r="S1608" s="1">
        <v>4.0</v>
      </c>
      <c r="T1608" s="1">
        <v>4.0</v>
      </c>
      <c r="U1608" s="1">
        <v>4.0</v>
      </c>
      <c r="V1608" s="1">
        <v>3.0</v>
      </c>
      <c r="W1608" s="1">
        <v>3.0</v>
      </c>
      <c r="X1608" s="1">
        <v>4.0</v>
      </c>
      <c r="Y1608" s="1">
        <v>3.0</v>
      </c>
      <c r="Z1608" s="1">
        <v>4.0</v>
      </c>
      <c r="AA1608" s="1">
        <v>3.0</v>
      </c>
      <c r="AB1608" s="1">
        <v>3.0</v>
      </c>
      <c r="AC1608" s="1">
        <v>3.0</v>
      </c>
      <c r="AD1608" s="1">
        <v>5.0</v>
      </c>
      <c r="AE1608" s="1">
        <v>5.0</v>
      </c>
      <c r="AF1608" s="1">
        <v>4.0</v>
      </c>
      <c r="AG1608" s="1">
        <v>5.0</v>
      </c>
      <c r="AH1608" s="1">
        <v>5.0</v>
      </c>
      <c r="AI1608" s="1">
        <v>4.0</v>
      </c>
      <c r="AJ1608" s="1">
        <v>4.0</v>
      </c>
      <c r="AK1608" s="1">
        <v>4.0</v>
      </c>
      <c r="AL1608" s="1">
        <v>5.0</v>
      </c>
      <c r="AM1608" s="1">
        <v>4.0</v>
      </c>
      <c r="AN1608" s="1">
        <v>5.0</v>
      </c>
      <c r="AO1608" s="1">
        <v>5.0</v>
      </c>
      <c r="AP1608" s="1">
        <v>5.0</v>
      </c>
      <c r="AQ1608" s="1">
        <v>5.0</v>
      </c>
      <c r="AR1608" s="1">
        <v>5.0</v>
      </c>
      <c r="AS1608" s="1">
        <v>5.0</v>
      </c>
      <c r="AT1608" s="1">
        <v>1.0</v>
      </c>
      <c r="AU1608" s="1">
        <v>1.0</v>
      </c>
      <c r="AV1608" s="1">
        <v>2.0</v>
      </c>
      <c r="AW1608" s="1">
        <v>1.0</v>
      </c>
      <c r="AX1608" s="1">
        <v>1.0</v>
      </c>
      <c r="AY1608" s="1">
        <v>1.0</v>
      </c>
      <c r="AZ1608" s="1">
        <v>1.0</v>
      </c>
      <c r="BA1608" s="1">
        <v>1.0</v>
      </c>
      <c r="BB1608" s="1">
        <v>5.0</v>
      </c>
      <c r="BC1608" s="1">
        <v>4.0</v>
      </c>
      <c r="BD1608" s="1">
        <v>5.0</v>
      </c>
      <c r="BE1608" s="1">
        <v>4.0</v>
      </c>
      <c r="BF1608" s="1">
        <v>5.0</v>
      </c>
      <c r="BG1608" s="1">
        <v>5.0</v>
      </c>
      <c r="BH1608" s="1">
        <v>4.0</v>
      </c>
      <c r="BI1608" s="1">
        <v>5.0</v>
      </c>
      <c r="BJ1608" s="1">
        <v>8.0</v>
      </c>
      <c r="BK1608" s="1">
        <v>3.0</v>
      </c>
      <c r="BL1608" s="1">
        <v>2.0</v>
      </c>
      <c r="BM1608" s="1">
        <v>3.0</v>
      </c>
      <c r="BN1608" s="1">
        <v>3.0</v>
      </c>
      <c r="BO1608" s="1">
        <v>3.0</v>
      </c>
      <c r="BP1608" s="1">
        <v>3.0</v>
      </c>
      <c r="BQ1608" s="1">
        <v>3.0</v>
      </c>
      <c r="BR1608" s="1">
        <v>3.0</v>
      </c>
      <c r="BS1608" s="1">
        <v>3.0</v>
      </c>
      <c r="BT1608" s="1">
        <v>3.0</v>
      </c>
      <c r="BU1608" s="1">
        <v>4.0</v>
      </c>
      <c r="BV1608" s="1">
        <v>4.0</v>
      </c>
      <c r="BW1608" s="1">
        <v>4.0</v>
      </c>
      <c r="BX1608" s="1">
        <v>5.0</v>
      </c>
      <c r="BY1608" s="1">
        <v>5.0</v>
      </c>
      <c r="BZ1608" s="1">
        <v>4.0</v>
      </c>
      <c r="CA1608" s="76">
        <f t="shared" si="32"/>
        <v>262</v>
      </c>
      <c r="CB1608" s="77">
        <f t="shared" si="45"/>
        <v>22</v>
      </c>
      <c r="CC1608" s="77">
        <f t="shared" si="34"/>
        <v>30</v>
      </c>
      <c r="CD1608" s="77">
        <f t="shared" si="46"/>
        <v>30</v>
      </c>
      <c r="CE1608" s="77">
        <f t="shared" si="36"/>
        <v>36</v>
      </c>
      <c r="CF1608" s="77">
        <f t="shared" si="37"/>
        <v>39</v>
      </c>
      <c r="CG1608" s="77">
        <f t="shared" si="38"/>
        <v>9</v>
      </c>
      <c r="CH1608" s="77">
        <f t="shared" si="39"/>
        <v>37</v>
      </c>
      <c r="CI1608" s="77">
        <f t="shared" si="40"/>
        <v>0.8</v>
      </c>
      <c r="CJ1608">
        <f t="shared" si="10"/>
        <v>23</v>
      </c>
      <c r="CK1608" s="77">
        <f t="shared" si="43"/>
        <v>23</v>
      </c>
      <c r="CM1608" s="37">
        <f>VLOOKUP(CB1608,'PROMIS 57 T-Score Conversions'!Q$3:R$35,2,TRUE)</f>
        <v>36.7</v>
      </c>
      <c r="CN1608" s="78" t="str">
        <f t="shared" si="20"/>
        <v>Moderate</v>
      </c>
      <c r="CO1608" s="37">
        <f>VLOOKUP(CC1608,'PROMIS 57 T-Score Conversions'!A$3:B$35,2,TRUE)</f>
        <v>68.7</v>
      </c>
      <c r="CP1608" s="79" t="str">
        <f t="shared" si="44"/>
        <v>Moderate</v>
      </c>
      <c r="CQ1608" s="37">
        <f>VLOOKUP(CD1608,'PROMIS 57 T-Score Conversions'!E$3:F$35,2,TRUE)</f>
        <v>67.7</v>
      </c>
      <c r="CR1608" s="79" t="str">
        <f t="shared" si="22"/>
        <v>Moderate</v>
      </c>
      <c r="CS1608" s="37">
        <f>VLOOKUP(CE1608,'PROMIS 57 T-Score Conversions'!U$3:V$35,2,TRUE)</f>
        <v>69.8</v>
      </c>
      <c r="CT1608" s="79" t="str">
        <f t="shared" si="42"/>
        <v>Moderate</v>
      </c>
      <c r="CU1608" s="37">
        <f>VLOOKUP(CF1608,'PROMIS 57 T-Score Conversions'!Y$3:Z$35,2,TRUE)</f>
        <v>73</v>
      </c>
      <c r="CV1608" s="79" t="str">
        <f t="shared" si="24"/>
        <v>Severe</v>
      </c>
      <c r="CW1608" s="37">
        <f>vlookup(CG1608,'PROMIS 57 T-Score Conversions'!M$3:N$35,2,TRUE)</f>
        <v>29.7</v>
      </c>
      <c r="CX1608" s="79" t="str">
        <f t="shared" si="25"/>
        <v>Severe</v>
      </c>
      <c r="CY1608" s="37">
        <f>VLOOKup(CH1608,'PROMIS 57 T-Score Conversions'!I$3:J$35,2,TRUE)</f>
        <v>71</v>
      </c>
      <c r="CZ1608" s="79" t="str">
        <f t="shared" si="26"/>
        <v>Severe</v>
      </c>
      <c r="DA1608" s="37">
        <f>VLOOKUP(CJ1608,'PROMIS 57 T-Score Conversions'!AC$3:AD$35,2,TRUE)</f>
        <v>39.5</v>
      </c>
      <c r="DB1608" s="78" t="str">
        <f t="shared" si="30"/>
        <v>Moderate</v>
      </c>
      <c r="DC1608" s="37">
        <f>VLOOKUP(CK1608,'PROMIS 57 T-Score Conversions'!AG$3:AH$35,2,TRUE)</f>
        <v>42.51</v>
      </c>
      <c r="DD1608" s="79" t="str">
        <f t="shared" si="31"/>
        <v>Normal</v>
      </c>
      <c r="DE1608" s="37"/>
    </row>
    <row r="1609">
      <c r="A1609" t="b">
        <v>0</v>
      </c>
      <c r="B1609" t="b">
        <v>0</v>
      </c>
      <c r="C1609" s="20">
        <v>44438.856428252315</v>
      </c>
      <c r="D1609" s="1" t="s">
        <v>685</v>
      </c>
      <c r="E1609" s="1">
        <v>2549.0</v>
      </c>
      <c r="F1609" s="1">
        <v>4.0</v>
      </c>
      <c r="G1609" s="1">
        <v>4.0</v>
      </c>
      <c r="H1609" s="1">
        <v>4.0</v>
      </c>
      <c r="I1609" s="1">
        <v>3.0</v>
      </c>
      <c r="J1609" s="1">
        <v>2.0</v>
      </c>
      <c r="K1609" s="1">
        <v>3.0</v>
      </c>
      <c r="L1609" s="1">
        <v>3.0</v>
      </c>
      <c r="M1609" s="1">
        <v>2.0</v>
      </c>
      <c r="N1609" s="1">
        <v>4.0</v>
      </c>
      <c r="O1609" s="1">
        <v>4.0</v>
      </c>
      <c r="P1609" s="1">
        <v>4.0</v>
      </c>
      <c r="Q1609" s="1">
        <v>4.0</v>
      </c>
      <c r="R1609" s="1">
        <v>4.0</v>
      </c>
      <c r="S1609" s="1">
        <v>3.0</v>
      </c>
      <c r="T1609" s="1">
        <v>4.0</v>
      </c>
      <c r="U1609" s="1">
        <v>4.0</v>
      </c>
      <c r="V1609" s="1">
        <v>3.0</v>
      </c>
      <c r="W1609" s="1">
        <v>4.0</v>
      </c>
      <c r="X1609" s="1">
        <v>3.0</v>
      </c>
      <c r="Y1609" s="1">
        <v>3.0</v>
      </c>
      <c r="Z1609" s="1">
        <v>4.0</v>
      </c>
      <c r="AA1609" s="1">
        <v>4.0</v>
      </c>
      <c r="AB1609" s="1">
        <v>3.0</v>
      </c>
      <c r="AC1609" s="1">
        <v>3.0</v>
      </c>
      <c r="AD1609" s="1">
        <v>4.0</v>
      </c>
      <c r="AE1609" s="1">
        <v>4.0</v>
      </c>
      <c r="AF1609" s="1">
        <v>3.0</v>
      </c>
      <c r="AG1609" s="1">
        <v>4.0</v>
      </c>
      <c r="AH1609" s="1">
        <v>3.0</v>
      </c>
      <c r="AI1609" s="1">
        <v>3.0</v>
      </c>
      <c r="AJ1609" s="1">
        <v>4.0</v>
      </c>
      <c r="AK1609" s="1">
        <v>4.0</v>
      </c>
      <c r="AL1609" s="1">
        <v>3.0</v>
      </c>
      <c r="AM1609" s="1">
        <v>4.0</v>
      </c>
      <c r="AN1609" s="1">
        <v>4.0</v>
      </c>
      <c r="AO1609" s="1">
        <v>4.0</v>
      </c>
      <c r="AP1609" s="1">
        <v>3.0</v>
      </c>
      <c r="AQ1609" s="1">
        <v>3.0</v>
      </c>
      <c r="AR1609" s="1">
        <v>2.0</v>
      </c>
      <c r="AS1609" s="1">
        <v>3.0</v>
      </c>
      <c r="AT1609" s="1">
        <v>3.0</v>
      </c>
      <c r="AU1609" s="1">
        <v>3.0</v>
      </c>
      <c r="AV1609" s="1">
        <v>2.0</v>
      </c>
      <c r="AW1609" s="1">
        <v>3.0</v>
      </c>
      <c r="AX1609" s="1">
        <v>2.0</v>
      </c>
      <c r="AY1609" s="1">
        <v>2.0</v>
      </c>
      <c r="AZ1609" s="1">
        <v>3.0</v>
      </c>
      <c r="BA1609" s="1">
        <v>2.0</v>
      </c>
      <c r="BB1609" s="1">
        <v>3.0</v>
      </c>
      <c r="BC1609" s="1">
        <v>3.0</v>
      </c>
      <c r="BD1609" s="1">
        <v>3.0</v>
      </c>
      <c r="BE1609" s="1">
        <v>3.0</v>
      </c>
      <c r="BF1609" s="1">
        <v>3.0</v>
      </c>
      <c r="BG1609" s="1">
        <v>3.0</v>
      </c>
      <c r="BH1609" s="1">
        <v>3.0</v>
      </c>
      <c r="BI1609" s="1">
        <v>2.0</v>
      </c>
      <c r="BJ1609" s="1">
        <v>7.0</v>
      </c>
      <c r="BK1609" s="1">
        <v>2.0</v>
      </c>
      <c r="BL1609" s="1">
        <v>2.0</v>
      </c>
      <c r="BM1609" s="1">
        <v>3.0</v>
      </c>
      <c r="BN1609" s="1">
        <v>2.0</v>
      </c>
      <c r="BO1609" s="1">
        <v>2.0</v>
      </c>
      <c r="BP1609" s="1">
        <v>2.0</v>
      </c>
      <c r="BQ1609" s="1">
        <v>2.0</v>
      </c>
      <c r="BR1609" s="1">
        <v>2.0</v>
      </c>
      <c r="BS1609" s="1">
        <v>4.0</v>
      </c>
      <c r="BT1609" s="1">
        <v>4.0</v>
      </c>
      <c r="BU1609" s="1">
        <v>4.0</v>
      </c>
      <c r="BV1609" s="1">
        <v>4.0</v>
      </c>
      <c r="BW1609" s="1">
        <v>4.0</v>
      </c>
      <c r="BX1609" s="1">
        <v>3.0</v>
      </c>
      <c r="BY1609" s="1">
        <v>3.0</v>
      </c>
      <c r="BZ1609" s="1">
        <v>4.0</v>
      </c>
      <c r="CA1609" s="76">
        <f t="shared" si="32"/>
        <v>235</v>
      </c>
      <c r="CB1609" s="77">
        <f t="shared" si="45"/>
        <v>25</v>
      </c>
      <c r="CC1609" s="77">
        <f t="shared" si="34"/>
        <v>31</v>
      </c>
      <c r="CD1609" s="77">
        <f t="shared" si="46"/>
        <v>30</v>
      </c>
      <c r="CE1609" s="77">
        <f t="shared" si="36"/>
        <v>29</v>
      </c>
      <c r="CF1609" s="77">
        <f t="shared" si="37"/>
        <v>26</v>
      </c>
      <c r="CG1609" s="77">
        <f t="shared" si="38"/>
        <v>20</v>
      </c>
      <c r="CH1609" s="77">
        <f t="shared" si="39"/>
        <v>23</v>
      </c>
      <c r="CI1609" s="77">
        <f t="shared" si="40"/>
        <v>0.7</v>
      </c>
      <c r="CJ1609">
        <f t="shared" si="10"/>
        <v>17</v>
      </c>
      <c r="CK1609" s="77">
        <f t="shared" si="43"/>
        <v>19</v>
      </c>
      <c r="CM1609" s="37">
        <f>VLOOKUP(CB1609,'PROMIS 57 T-Score Conversions'!Q$3:R$35,2,TRUE)</f>
        <v>38.8</v>
      </c>
      <c r="CN1609" s="78" t="str">
        <f t="shared" si="20"/>
        <v>Moderate</v>
      </c>
      <c r="CO1609" s="37">
        <f>VLOOKUP(CC1609,'PROMIS 57 T-Score Conversions'!A$3:B$35,2,TRUE)</f>
        <v>69.8</v>
      </c>
      <c r="CP1609" s="79" t="str">
        <f t="shared" si="44"/>
        <v>Moderate</v>
      </c>
      <c r="CQ1609" s="37">
        <f>VLOOKUP(CD1609,'PROMIS 57 T-Score Conversions'!E$3:F$35,2,TRUE)</f>
        <v>67.7</v>
      </c>
      <c r="CR1609" s="79" t="str">
        <f t="shared" si="22"/>
        <v>Moderate</v>
      </c>
      <c r="CS1609" s="37">
        <f>VLOOKUP(CE1609,'PROMIS 57 T-Score Conversions'!U$3:V$35,2,TRUE)</f>
        <v>62.3</v>
      </c>
      <c r="CT1609" s="79" t="str">
        <f t="shared" si="42"/>
        <v>Moderate</v>
      </c>
      <c r="CU1609" s="37">
        <f>VLOOKUP(CF1609,'PROMIS 57 T-Score Conversions'!Y$3:Z$35,2,TRUE)</f>
        <v>56.3</v>
      </c>
      <c r="CV1609" s="79" t="str">
        <f t="shared" si="24"/>
        <v>Mild</v>
      </c>
      <c r="CW1609" s="37">
        <f>vlookup(CG1609,'PROMIS 57 T-Score Conversions'!M$3:N$35,2,TRUE)</f>
        <v>40.2</v>
      </c>
      <c r="CX1609" s="79" t="str">
        <f t="shared" si="25"/>
        <v>Mild</v>
      </c>
      <c r="CY1609" s="37">
        <f>VLOOKup(CH1609,'PROMIS 57 T-Score Conversions'!I$3:J$35,2,TRUE)</f>
        <v>60.8</v>
      </c>
      <c r="CZ1609" s="79" t="str">
        <f t="shared" si="26"/>
        <v>Moderate</v>
      </c>
      <c r="DA1609" s="37">
        <f>VLOOKUP(CJ1609,'PROMIS 57 T-Score Conversions'!AC$3:AD$35,2,TRUE)</f>
        <v>34.75</v>
      </c>
      <c r="DB1609" s="78" t="str">
        <f t="shared" si="30"/>
        <v>Moderate</v>
      </c>
      <c r="DC1609" s="37">
        <f>VLOOKUP(CK1609,'PROMIS 57 T-Score Conversions'!AG$3:AH$35,2,TRUE)</f>
        <v>38.9</v>
      </c>
      <c r="DD1609" s="79" t="str">
        <f t="shared" si="31"/>
        <v>Normal</v>
      </c>
      <c r="DE1609" s="37"/>
    </row>
    <row r="1610">
      <c r="A1610" t="b">
        <v>0</v>
      </c>
      <c r="B1610" t="b">
        <v>0</v>
      </c>
      <c r="C1610" s="20">
        <v>44439.64630152778</v>
      </c>
      <c r="D1610" s="1" t="s">
        <v>802</v>
      </c>
      <c r="E1610" s="1">
        <v>2728.0</v>
      </c>
      <c r="F1610" s="1">
        <v>5.0</v>
      </c>
      <c r="G1610" s="1">
        <v>5.0</v>
      </c>
      <c r="H1610" s="1">
        <v>5.0</v>
      </c>
      <c r="I1610" s="1">
        <v>2.0</v>
      </c>
      <c r="J1610" s="1">
        <v>1.0</v>
      </c>
      <c r="K1610" s="1">
        <v>5.0</v>
      </c>
      <c r="L1610" s="1">
        <v>5.0</v>
      </c>
      <c r="M1610" s="1">
        <v>3.0</v>
      </c>
      <c r="N1610" s="1">
        <v>1.0</v>
      </c>
      <c r="O1610" s="1">
        <v>1.0</v>
      </c>
      <c r="P1610" s="1">
        <v>3.0</v>
      </c>
      <c r="Q1610" s="1">
        <v>1.0</v>
      </c>
      <c r="R1610" s="1">
        <v>3.0</v>
      </c>
      <c r="S1610" s="1">
        <v>3.0</v>
      </c>
      <c r="T1610" s="1">
        <v>3.0</v>
      </c>
      <c r="U1610" s="1">
        <v>3.0</v>
      </c>
      <c r="V1610" s="1">
        <v>2.0</v>
      </c>
      <c r="W1610" s="1">
        <v>3.0</v>
      </c>
      <c r="X1610" s="1">
        <v>3.0</v>
      </c>
      <c r="Y1610" s="1">
        <v>1.0</v>
      </c>
      <c r="Z1610" s="1">
        <v>3.0</v>
      </c>
      <c r="AA1610" s="1">
        <v>3.0</v>
      </c>
      <c r="AB1610" s="1">
        <v>1.0</v>
      </c>
      <c r="AC1610" s="1">
        <v>2.0</v>
      </c>
      <c r="AD1610" s="1">
        <v>5.0</v>
      </c>
      <c r="AE1610" s="1">
        <v>3.0</v>
      </c>
      <c r="AF1610" s="1">
        <v>5.0</v>
      </c>
      <c r="AG1610" s="1">
        <v>5.0</v>
      </c>
      <c r="AH1610" s="1">
        <v>4.0</v>
      </c>
      <c r="AI1610" s="1">
        <v>4.0</v>
      </c>
      <c r="AJ1610" s="1">
        <v>4.0</v>
      </c>
      <c r="AK1610" s="1">
        <v>3.0</v>
      </c>
      <c r="AL1610" s="1">
        <v>4.0</v>
      </c>
      <c r="AM1610" s="1">
        <v>5.0</v>
      </c>
      <c r="AN1610" s="1">
        <v>4.0</v>
      </c>
      <c r="AO1610" s="1">
        <v>2.0</v>
      </c>
      <c r="AP1610" s="1">
        <v>5.0</v>
      </c>
      <c r="AQ1610" s="1">
        <v>1.0</v>
      </c>
      <c r="AR1610" s="1">
        <v>4.0</v>
      </c>
      <c r="AS1610" s="1">
        <v>4.0</v>
      </c>
      <c r="AT1610" s="1">
        <v>2.0</v>
      </c>
      <c r="AU1610" s="1">
        <v>2.0</v>
      </c>
      <c r="AV1610" s="1">
        <v>2.0</v>
      </c>
      <c r="AW1610" s="1">
        <v>2.0</v>
      </c>
      <c r="AX1610" s="1">
        <v>2.0</v>
      </c>
      <c r="AY1610" s="1">
        <v>2.0</v>
      </c>
      <c r="AZ1610" s="1">
        <v>3.0</v>
      </c>
      <c r="BA1610" s="1">
        <v>3.0</v>
      </c>
      <c r="BB1610" s="1">
        <v>3.0</v>
      </c>
      <c r="BC1610" s="1">
        <v>2.0</v>
      </c>
      <c r="BD1610" s="1">
        <v>3.0</v>
      </c>
      <c r="BE1610" s="1">
        <v>2.0</v>
      </c>
      <c r="BF1610" s="1">
        <v>4.0</v>
      </c>
      <c r="BG1610" s="1">
        <v>3.0</v>
      </c>
      <c r="BH1610" s="1">
        <v>2.0</v>
      </c>
      <c r="BI1610" s="1">
        <v>2.0</v>
      </c>
      <c r="BJ1610" s="1">
        <v>3.0</v>
      </c>
      <c r="BK1610" s="1">
        <v>3.0</v>
      </c>
      <c r="BL1610" s="1">
        <v>3.0</v>
      </c>
      <c r="BM1610" s="1">
        <v>4.0</v>
      </c>
      <c r="BN1610" s="1">
        <v>3.0</v>
      </c>
      <c r="BO1610" s="1">
        <v>2.0</v>
      </c>
      <c r="BP1610" s="1">
        <v>2.0</v>
      </c>
      <c r="BQ1610" s="1">
        <v>2.0</v>
      </c>
      <c r="BR1610" s="1">
        <v>2.0</v>
      </c>
      <c r="BS1610" s="1">
        <v>4.0</v>
      </c>
      <c r="BT1610" s="1">
        <v>4.0</v>
      </c>
      <c r="BU1610" s="1">
        <v>3.0</v>
      </c>
      <c r="BV1610" s="1">
        <v>5.0</v>
      </c>
      <c r="BW1610" s="1">
        <v>4.0</v>
      </c>
      <c r="BX1610" s="1">
        <v>5.0</v>
      </c>
      <c r="BY1610" s="1">
        <v>4.0</v>
      </c>
      <c r="BZ1610" s="1">
        <v>5.0</v>
      </c>
      <c r="CA1610" s="76">
        <f t="shared" si="32"/>
        <v>226</v>
      </c>
      <c r="CB1610" s="77">
        <f t="shared" si="45"/>
        <v>31</v>
      </c>
      <c r="CC1610" s="77">
        <f t="shared" si="34"/>
        <v>18</v>
      </c>
      <c r="CD1610" s="77">
        <f t="shared" si="46"/>
        <v>19</v>
      </c>
      <c r="CE1610" s="77">
        <f t="shared" si="36"/>
        <v>33</v>
      </c>
      <c r="CF1610" s="77">
        <f t="shared" si="37"/>
        <v>29</v>
      </c>
      <c r="CG1610" s="77">
        <f t="shared" si="38"/>
        <v>18</v>
      </c>
      <c r="CH1610" s="77">
        <f t="shared" si="39"/>
        <v>21</v>
      </c>
      <c r="CI1610" s="77">
        <f t="shared" si="40"/>
        <v>0.3</v>
      </c>
      <c r="CJ1610">
        <f t="shared" si="10"/>
        <v>21</v>
      </c>
      <c r="CK1610" s="77">
        <f t="shared" si="43"/>
        <v>22</v>
      </c>
      <c r="CM1610" s="37">
        <f>VLOOKUP(CB1610,'PROMIS 57 T-Score Conversions'!Q$3:R$35,2,TRUE)</f>
        <v>43.1</v>
      </c>
      <c r="CN1610" s="78" t="str">
        <f t="shared" si="20"/>
        <v>Mild</v>
      </c>
      <c r="CO1610" s="37">
        <f>VLOOKUP(CC1610,'PROMIS 57 T-Score Conversions'!A$3:B$35,2,TRUE)</f>
        <v>56.4</v>
      </c>
      <c r="CP1610" s="79" t="str">
        <f t="shared" si="44"/>
        <v>Mild</v>
      </c>
      <c r="CQ1610" s="37">
        <f>VLOOKUP(CD1610,'PROMIS 57 T-Score Conversions'!E$3:F$35,2,TRUE)</f>
        <v>57.7</v>
      </c>
      <c r="CR1610" s="79" t="str">
        <f t="shared" si="22"/>
        <v>Mild</v>
      </c>
      <c r="CS1610" s="37">
        <f>VLOOKUP(CE1610,'PROMIS 57 T-Score Conversions'!U$3:V$35,2,TRUE)</f>
        <v>66.4</v>
      </c>
      <c r="CT1610" s="79" t="str">
        <f t="shared" si="42"/>
        <v>Moderate</v>
      </c>
      <c r="CU1610" s="37">
        <f>VLOOKUP(CF1610,'PROMIS 57 T-Score Conversions'!Y$3:Z$35,2,TRUE)</f>
        <v>59.4</v>
      </c>
      <c r="CV1610" s="79" t="str">
        <f t="shared" si="24"/>
        <v>Mild</v>
      </c>
      <c r="CW1610" s="37">
        <f>vlookup(CG1610,'PROMIS 57 T-Score Conversions'!M$3:N$35,2,TRUE)</f>
        <v>38.5</v>
      </c>
      <c r="CX1610" s="79" t="str">
        <f t="shared" si="25"/>
        <v>Moderate</v>
      </c>
      <c r="CY1610" s="37">
        <f>VLOOKup(CH1610,'PROMIS 57 T-Score Conversions'!I$3:J$35,2,TRUE)</f>
        <v>59.5</v>
      </c>
      <c r="CZ1610" s="79" t="str">
        <f t="shared" si="26"/>
        <v>Mild</v>
      </c>
      <c r="DA1610" s="37">
        <f>VLOOKUP(CJ1610,'PROMIS 57 T-Score Conversions'!AC$3:AD$35,2,TRUE)</f>
        <v>37.93</v>
      </c>
      <c r="DB1610" s="78" t="str">
        <f t="shared" si="30"/>
        <v>Moderate</v>
      </c>
      <c r="DC1610" s="37">
        <f>VLOOKUP(CK1610,'PROMIS 57 T-Score Conversions'!AG$3:AH$35,2,TRUE)</f>
        <v>41.61</v>
      </c>
      <c r="DD1610" s="79" t="str">
        <f t="shared" si="31"/>
        <v>Normal</v>
      </c>
      <c r="DE1610" s="37"/>
    </row>
    <row r="1611">
      <c r="A1611" t="b">
        <v>0</v>
      </c>
      <c r="B1611" t="b">
        <v>0</v>
      </c>
      <c r="C1611" s="20">
        <v>44439.72742146991</v>
      </c>
      <c r="D1611" s="1" t="s">
        <v>758</v>
      </c>
      <c r="E1611" s="1">
        <v>2661.0</v>
      </c>
      <c r="F1611" s="1">
        <v>4.0</v>
      </c>
      <c r="G1611" s="1">
        <v>5.0</v>
      </c>
      <c r="H1611" s="1">
        <v>5.0</v>
      </c>
      <c r="I1611" s="1">
        <v>4.0</v>
      </c>
      <c r="J1611" s="1">
        <v>3.0</v>
      </c>
      <c r="K1611" s="1">
        <v>4.0</v>
      </c>
      <c r="L1611" s="1">
        <v>5.0</v>
      </c>
      <c r="M1611" s="1">
        <v>3.0</v>
      </c>
      <c r="N1611" s="1">
        <v>1.0</v>
      </c>
      <c r="O1611" s="1">
        <v>1.0</v>
      </c>
      <c r="P1611" s="1">
        <v>1.0</v>
      </c>
      <c r="Q1611" s="1">
        <v>1.0</v>
      </c>
      <c r="R1611" s="1">
        <v>1.0</v>
      </c>
      <c r="S1611" s="1">
        <v>1.0</v>
      </c>
      <c r="T1611" s="1">
        <v>1.0</v>
      </c>
      <c r="U1611" s="1">
        <v>1.0</v>
      </c>
      <c r="V1611" s="1">
        <v>1.0</v>
      </c>
      <c r="W1611" s="1">
        <v>1.0</v>
      </c>
      <c r="X1611" s="1">
        <v>1.0</v>
      </c>
      <c r="Y1611" s="1">
        <v>1.0</v>
      </c>
      <c r="Z1611" s="1">
        <v>1.0</v>
      </c>
      <c r="AA1611" s="1">
        <v>1.0</v>
      </c>
      <c r="AB1611" s="1">
        <v>1.0</v>
      </c>
      <c r="AC1611" s="1">
        <v>1.0</v>
      </c>
      <c r="AD1611" s="1">
        <v>2.0</v>
      </c>
      <c r="AE1611" s="1">
        <v>2.0</v>
      </c>
      <c r="AF1611" s="1">
        <v>2.0</v>
      </c>
      <c r="AG1611" s="1">
        <v>2.0</v>
      </c>
      <c r="AH1611" s="1">
        <v>2.0</v>
      </c>
      <c r="AI1611" s="1">
        <v>3.0</v>
      </c>
      <c r="AJ1611" s="1">
        <v>3.0</v>
      </c>
      <c r="AK1611" s="1">
        <v>2.0</v>
      </c>
      <c r="AL1611" s="1">
        <v>2.0</v>
      </c>
      <c r="AM1611" s="1">
        <v>2.0</v>
      </c>
      <c r="AN1611" s="1">
        <v>1.0</v>
      </c>
      <c r="AO1611" s="1">
        <v>1.0</v>
      </c>
      <c r="AP1611" s="1">
        <v>1.0</v>
      </c>
      <c r="AQ1611" s="1">
        <v>1.0</v>
      </c>
      <c r="AR1611" s="1">
        <v>1.0</v>
      </c>
      <c r="AS1611" s="1">
        <v>2.0</v>
      </c>
      <c r="AT1611" s="1">
        <v>3.0</v>
      </c>
      <c r="AU1611" s="1">
        <v>3.0</v>
      </c>
      <c r="AV1611" s="1">
        <v>4.0</v>
      </c>
      <c r="AW1611" s="1">
        <v>3.0</v>
      </c>
      <c r="AX1611" s="1">
        <v>3.0</v>
      </c>
      <c r="AY1611" s="1">
        <v>3.0</v>
      </c>
      <c r="AZ1611" s="1">
        <v>3.0</v>
      </c>
      <c r="BA1611" s="1">
        <v>3.0</v>
      </c>
      <c r="BB1611" s="1">
        <v>2.0</v>
      </c>
      <c r="BC1611" s="1">
        <v>2.0</v>
      </c>
      <c r="BD1611" s="1">
        <v>1.0</v>
      </c>
      <c r="BE1611" s="1">
        <v>1.0</v>
      </c>
      <c r="BF1611" s="1">
        <v>3.0</v>
      </c>
      <c r="BG1611" s="1">
        <v>1.0</v>
      </c>
      <c r="BH1611" s="1">
        <v>1.0</v>
      </c>
      <c r="BI1611" s="1">
        <v>2.0</v>
      </c>
      <c r="BJ1611" s="1">
        <v>2.0</v>
      </c>
      <c r="BK1611" s="1">
        <v>4.0</v>
      </c>
      <c r="BL1611" s="1">
        <v>4.0</v>
      </c>
      <c r="BM1611" s="1">
        <v>4.0</v>
      </c>
      <c r="BN1611" s="1">
        <v>4.0</v>
      </c>
      <c r="BO1611" s="1">
        <v>4.0</v>
      </c>
      <c r="BP1611" s="1">
        <v>4.0</v>
      </c>
      <c r="BQ1611" s="1">
        <v>4.0</v>
      </c>
      <c r="BR1611" s="1">
        <v>4.0</v>
      </c>
      <c r="BS1611" s="1">
        <v>2.0</v>
      </c>
      <c r="BT1611" s="1">
        <v>2.0</v>
      </c>
      <c r="BU1611" s="1">
        <v>2.0</v>
      </c>
      <c r="BV1611" s="1">
        <v>2.0</v>
      </c>
      <c r="BW1611" s="1">
        <v>2.0</v>
      </c>
      <c r="BX1611" s="1">
        <v>1.0</v>
      </c>
      <c r="BY1611" s="1">
        <v>2.0</v>
      </c>
      <c r="BZ1611" s="1">
        <v>1.0</v>
      </c>
      <c r="CA1611" s="76">
        <f t="shared" si="32"/>
        <v>164</v>
      </c>
      <c r="CB1611" s="77">
        <f t="shared" si="45"/>
        <v>33</v>
      </c>
      <c r="CC1611" s="77">
        <f t="shared" si="34"/>
        <v>8</v>
      </c>
      <c r="CD1611" s="77">
        <f t="shared" si="46"/>
        <v>8</v>
      </c>
      <c r="CE1611" s="77">
        <f t="shared" si="36"/>
        <v>18</v>
      </c>
      <c r="CF1611" s="77">
        <f t="shared" si="37"/>
        <v>11</v>
      </c>
      <c r="CG1611" s="77">
        <f t="shared" si="38"/>
        <v>25</v>
      </c>
      <c r="CH1611" s="77">
        <f t="shared" si="39"/>
        <v>13</v>
      </c>
      <c r="CI1611" s="77">
        <f t="shared" si="40"/>
        <v>0.2</v>
      </c>
      <c r="CJ1611">
        <f t="shared" si="10"/>
        <v>32</v>
      </c>
      <c r="CK1611" s="77">
        <f t="shared" si="43"/>
        <v>30</v>
      </c>
      <c r="CM1611" s="37">
        <f>VLOOKUP(CB1611,'PROMIS 57 T-Score Conversions'!Q$3:R$35,2,TRUE)</f>
        <v>44.7</v>
      </c>
      <c r="CN1611" s="78" t="str">
        <f t="shared" si="20"/>
        <v>Mild</v>
      </c>
      <c r="CO1611" s="37">
        <f>VLOOKUP(CC1611,'PROMIS 57 T-Score Conversions'!A$3:B$35,2,TRUE)</f>
        <v>37.1</v>
      </c>
      <c r="CP1611" s="79" t="str">
        <f t="shared" si="44"/>
        <v>Normal</v>
      </c>
      <c r="CQ1611" s="37">
        <f>VLOOKUP(CD1611,'PROMIS 57 T-Score Conversions'!E$3:F$35,2,TRUE)</f>
        <v>38.2</v>
      </c>
      <c r="CR1611" s="79" t="str">
        <f t="shared" si="22"/>
        <v>Normal</v>
      </c>
      <c r="CS1611" s="37">
        <f>VLOOKUP(CE1611,'PROMIS 57 T-Score Conversions'!U$3:V$35,2,TRUE)</f>
        <v>51.5</v>
      </c>
      <c r="CT1611" s="79" t="str">
        <f t="shared" si="42"/>
        <v>Normal</v>
      </c>
      <c r="CU1611" s="37">
        <f>VLOOKUP(CF1611,'PROMIS 57 T-Score Conversions'!Y$3:Z$35,2,TRUE)</f>
        <v>38</v>
      </c>
      <c r="CV1611" s="79" t="str">
        <f t="shared" si="24"/>
        <v>Normal</v>
      </c>
      <c r="CW1611" s="37">
        <f>vlookup(CG1611,'PROMIS 57 T-Score Conversions'!M$3:N$35,2,TRUE)</f>
        <v>45</v>
      </c>
      <c r="CX1611" s="79" t="str">
        <f t="shared" si="25"/>
        <v>Normal</v>
      </c>
      <c r="CY1611" s="37">
        <f>VLOOKup(CH1611,'PROMIS 57 T-Score Conversions'!I$3:J$35,2,TRUE)</f>
        <v>53.2</v>
      </c>
      <c r="CZ1611" s="79" t="str">
        <f t="shared" si="26"/>
        <v>Normal</v>
      </c>
      <c r="DA1611" s="37">
        <f>VLOOKUP(CJ1611,'PROMIS 57 T-Score Conversions'!AC$3:AD$35,2,TRUE)</f>
        <v>47.17</v>
      </c>
      <c r="DB1611" s="78" t="str">
        <f t="shared" si="30"/>
        <v>Normal</v>
      </c>
      <c r="DC1611" s="37">
        <f>VLOOKUP(CK1611,'PROMIS 57 T-Score Conversions'!AG$3:AH$35,2,TRUE)</f>
        <v>49.17</v>
      </c>
      <c r="DD1611" s="79" t="str">
        <f t="shared" si="31"/>
        <v>Normal</v>
      </c>
      <c r="DE1611" s="37"/>
    </row>
    <row r="1612">
      <c r="A1612" t="b">
        <v>0</v>
      </c>
      <c r="B1612" t="b">
        <v>0</v>
      </c>
      <c r="C1612" s="20">
        <v>44439.74295076389</v>
      </c>
      <c r="D1612" s="1" t="s">
        <v>444</v>
      </c>
      <c r="E1612" s="1">
        <v>2271.0</v>
      </c>
      <c r="F1612" s="1">
        <v>4.0</v>
      </c>
      <c r="G1612" s="1">
        <v>4.0</v>
      </c>
      <c r="H1612" s="1">
        <v>5.0</v>
      </c>
      <c r="I1612" s="1">
        <v>4.0</v>
      </c>
      <c r="J1612" s="1">
        <v>3.0</v>
      </c>
      <c r="K1612" s="1">
        <v>4.0</v>
      </c>
      <c r="L1612" s="1">
        <v>4.0</v>
      </c>
      <c r="M1612" s="1">
        <v>3.0</v>
      </c>
      <c r="N1612" s="1">
        <v>3.0</v>
      </c>
      <c r="O1612" s="1">
        <v>2.0</v>
      </c>
      <c r="P1612" s="1">
        <v>1.0</v>
      </c>
      <c r="Q1612" s="1">
        <v>1.0</v>
      </c>
      <c r="R1612" s="1">
        <v>2.0</v>
      </c>
      <c r="S1612" s="1">
        <v>1.0</v>
      </c>
      <c r="T1612" s="1">
        <v>2.0</v>
      </c>
      <c r="U1612" s="1">
        <v>1.0</v>
      </c>
      <c r="V1612" s="1">
        <v>2.0</v>
      </c>
      <c r="W1612" s="1">
        <v>1.0</v>
      </c>
      <c r="X1612" s="1">
        <v>1.0</v>
      </c>
      <c r="Y1612" s="1">
        <v>1.0</v>
      </c>
      <c r="Z1612" s="1">
        <v>2.0</v>
      </c>
      <c r="AA1612" s="1">
        <v>1.0</v>
      </c>
      <c r="AB1612" s="1">
        <v>1.0</v>
      </c>
      <c r="AC1612" s="1">
        <v>1.0</v>
      </c>
      <c r="AD1612" s="1">
        <v>3.0</v>
      </c>
      <c r="AE1612" s="1">
        <v>3.0</v>
      </c>
      <c r="AF1612" s="1">
        <v>3.0</v>
      </c>
      <c r="AG1612" s="1">
        <v>3.0</v>
      </c>
      <c r="AH1612" s="1">
        <v>3.0</v>
      </c>
      <c r="AI1612" s="1">
        <v>3.0</v>
      </c>
      <c r="AJ1612" s="1">
        <v>3.0</v>
      </c>
      <c r="AK1612" s="1">
        <v>3.0</v>
      </c>
      <c r="AL1612" s="1">
        <v>4.0</v>
      </c>
      <c r="AM1612" s="1">
        <v>4.0</v>
      </c>
      <c r="AN1612" s="1">
        <v>3.0</v>
      </c>
      <c r="AO1612" s="1">
        <v>3.0</v>
      </c>
      <c r="AP1612" s="1">
        <v>3.0</v>
      </c>
      <c r="AQ1612" s="1">
        <v>4.0</v>
      </c>
      <c r="AR1612" s="1">
        <v>2.0</v>
      </c>
      <c r="AS1612" s="1">
        <v>3.0</v>
      </c>
      <c r="AT1612" s="1">
        <v>4.0</v>
      </c>
      <c r="AU1612" s="1">
        <v>4.0</v>
      </c>
      <c r="AV1612" s="1">
        <v>1.0</v>
      </c>
      <c r="AW1612" s="1">
        <v>3.0</v>
      </c>
      <c r="AX1612" s="1">
        <v>3.0</v>
      </c>
      <c r="AY1612" s="1">
        <v>3.0</v>
      </c>
      <c r="AZ1612" s="1">
        <v>4.0</v>
      </c>
      <c r="BA1612" s="1">
        <v>1.0</v>
      </c>
      <c r="BB1612" s="1">
        <v>3.0</v>
      </c>
      <c r="BC1612" s="1">
        <v>2.0</v>
      </c>
      <c r="BD1612" s="1">
        <v>2.0</v>
      </c>
      <c r="BE1612" s="1">
        <v>2.0</v>
      </c>
      <c r="BF1612" s="1">
        <v>3.0</v>
      </c>
      <c r="BG1612" s="1">
        <v>2.0</v>
      </c>
      <c r="BH1612" s="1">
        <v>2.0</v>
      </c>
      <c r="BI1612" s="1">
        <v>2.0</v>
      </c>
      <c r="BJ1612" s="1">
        <v>3.0</v>
      </c>
      <c r="BK1612" s="1">
        <v>3.0</v>
      </c>
      <c r="BL1612" s="1">
        <v>3.0</v>
      </c>
      <c r="BM1612" s="1">
        <v>3.0</v>
      </c>
      <c r="BN1612" s="1">
        <v>3.0</v>
      </c>
      <c r="BO1612" s="1">
        <v>3.0</v>
      </c>
      <c r="BP1612" s="1">
        <v>3.0</v>
      </c>
      <c r="BQ1612" s="1">
        <v>3.0</v>
      </c>
      <c r="BR1612" s="1">
        <v>3.0</v>
      </c>
      <c r="BS1612" s="1">
        <v>3.0</v>
      </c>
      <c r="BT1612" s="1">
        <v>3.0</v>
      </c>
      <c r="BU1612" s="1">
        <v>3.0</v>
      </c>
      <c r="BV1612" s="1">
        <v>3.0</v>
      </c>
      <c r="BW1612" s="1">
        <v>3.0</v>
      </c>
      <c r="BX1612" s="1">
        <v>3.0</v>
      </c>
      <c r="BY1612" s="1">
        <v>3.0</v>
      </c>
      <c r="BZ1612" s="1">
        <v>3.0</v>
      </c>
      <c r="CA1612" s="76">
        <f t="shared" si="32"/>
        <v>196</v>
      </c>
      <c r="CB1612" s="77">
        <f t="shared" si="45"/>
        <v>31</v>
      </c>
      <c r="CC1612" s="77">
        <f t="shared" si="34"/>
        <v>13</v>
      </c>
      <c r="CD1612" s="77">
        <f t="shared" si="46"/>
        <v>12</v>
      </c>
      <c r="CE1612" s="77">
        <f t="shared" si="36"/>
        <v>24</v>
      </c>
      <c r="CF1612" s="77">
        <f t="shared" si="37"/>
        <v>26</v>
      </c>
      <c r="CG1612" s="77">
        <f t="shared" si="38"/>
        <v>23</v>
      </c>
      <c r="CH1612" s="77">
        <f t="shared" si="39"/>
        <v>18</v>
      </c>
      <c r="CI1612" s="77">
        <f t="shared" si="40"/>
        <v>0.3</v>
      </c>
      <c r="CJ1612">
        <f t="shared" si="10"/>
        <v>24</v>
      </c>
      <c r="CK1612" s="77">
        <f t="shared" si="43"/>
        <v>24</v>
      </c>
      <c r="CM1612" s="37">
        <f>VLOOKUP(CB1612,'PROMIS 57 T-Score Conversions'!Q$3:R$35,2,TRUE)</f>
        <v>43.1</v>
      </c>
      <c r="CN1612" s="78" t="str">
        <f t="shared" si="20"/>
        <v>Mild</v>
      </c>
      <c r="CO1612" s="37">
        <f>VLOOKUP(CC1612,'PROMIS 57 T-Score Conversions'!A$3:B$35,2,TRUE)</f>
        <v>50.8</v>
      </c>
      <c r="CP1612" s="79" t="str">
        <f t="shared" si="44"/>
        <v>Normal</v>
      </c>
      <c r="CQ1612" s="37">
        <f>VLOOKUP(CD1612,'PROMIS 57 T-Score Conversions'!E$3:F$35,2,TRUE)</f>
        <v>50.9</v>
      </c>
      <c r="CR1612" s="79" t="str">
        <f t="shared" si="22"/>
        <v>Normal</v>
      </c>
      <c r="CS1612" s="37">
        <f>VLOOKUP(CE1612,'PROMIS 57 T-Score Conversions'!U$3:V$35,2,TRUE)</f>
        <v>57.5</v>
      </c>
      <c r="CT1612" s="79" t="str">
        <f t="shared" si="42"/>
        <v>Mild</v>
      </c>
      <c r="CU1612" s="37">
        <f>VLOOKUP(CF1612,'PROMIS 57 T-Score Conversions'!Y$3:Z$35,2,TRUE)</f>
        <v>56.3</v>
      </c>
      <c r="CV1612" s="79" t="str">
        <f t="shared" si="24"/>
        <v>Mild</v>
      </c>
      <c r="CW1612" s="37">
        <f>vlookup(CG1612,'PROMIS 57 T-Score Conversions'!M$3:N$35,2,TRUE)</f>
        <v>43</v>
      </c>
      <c r="CX1612" s="79" t="str">
        <f t="shared" si="25"/>
        <v>Mild</v>
      </c>
      <c r="CY1612" s="37">
        <f>VLOOKup(CH1612,'PROMIS 57 T-Score Conversions'!I$3:J$35,2,TRUE)</f>
        <v>58.1</v>
      </c>
      <c r="CZ1612" s="79" t="str">
        <f t="shared" si="26"/>
        <v>Mild</v>
      </c>
      <c r="DA1612" s="37">
        <f>VLOOKUP(CJ1612,'PROMIS 57 T-Score Conversions'!AC$3:AD$35,2,TRUE)</f>
        <v>40.29</v>
      </c>
      <c r="DB1612" s="78" t="str">
        <f t="shared" si="30"/>
        <v>Mild</v>
      </c>
      <c r="DC1612" s="37">
        <f>VLOOKUP(CK1612,'PROMIS 57 T-Score Conversions'!AG$3:AH$35,2,TRUE)</f>
        <v>43.42</v>
      </c>
      <c r="DD1612" s="79" t="str">
        <f t="shared" si="31"/>
        <v>Normal</v>
      </c>
      <c r="DE1612" s="37"/>
    </row>
    <row r="1613">
      <c r="A1613" t="b">
        <v>0</v>
      </c>
      <c r="B1613" t="b">
        <v>0</v>
      </c>
      <c r="C1613" s="20">
        <v>44440.35267616899</v>
      </c>
      <c r="D1613" s="1" t="s">
        <v>676</v>
      </c>
      <c r="E1613" s="1">
        <v>2543.0</v>
      </c>
      <c r="F1613" s="1">
        <v>4.0</v>
      </c>
      <c r="G1613" s="1">
        <v>4.0</v>
      </c>
      <c r="H1613" s="1">
        <v>5.0</v>
      </c>
      <c r="I1613" s="1">
        <v>4.0</v>
      </c>
      <c r="J1613" s="1">
        <v>3.0</v>
      </c>
      <c r="K1613" s="1">
        <v>4.0</v>
      </c>
      <c r="L1613" s="1">
        <v>4.0</v>
      </c>
      <c r="M1613" s="1">
        <v>4.0</v>
      </c>
      <c r="N1613" s="1">
        <v>1.0</v>
      </c>
      <c r="O1613" s="1">
        <v>1.0</v>
      </c>
      <c r="P1613" s="1">
        <v>2.0</v>
      </c>
      <c r="Q1613" s="1">
        <v>3.0</v>
      </c>
      <c r="R1613" s="1">
        <v>2.0</v>
      </c>
      <c r="S1613" s="1">
        <v>1.0</v>
      </c>
      <c r="T1613" s="1">
        <v>1.0</v>
      </c>
      <c r="U1613" s="1">
        <v>1.0</v>
      </c>
      <c r="V1613" s="1">
        <v>1.0</v>
      </c>
      <c r="W1613" s="1">
        <v>2.0</v>
      </c>
      <c r="X1613" s="1">
        <v>4.0</v>
      </c>
      <c r="Y1613" s="1">
        <v>3.0</v>
      </c>
      <c r="Z1613" s="1">
        <v>1.0</v>
      </c>
      <c r="AA1613" s="1">
        <v>2.0</v>
      </c>
      <c r="AB1613" s="1">
        <v>3.0</v>
      </c>
      <c r="AC1613" s="1">
        <v>3.0</v>
      </c>
      <c r="AD1613" s="1">
        <v>3.0</v>
      </c>
      <c r="AE1613" s="1">
        <v>3.0</v>
      </c>
      <c r="AF1613" s="1">
        <v>3.0</v>
      </c>
      <c r="AG1613" s="1">
        <v>3.0</v>
      </c>
      <c r="AH1613" s="1">
        <v>3.0</v>
      </c>
      <c r="AI1613" s="1">
        <v>2.0</v>
      </c>
      <c r="AJ1613" s="1">
        <v>3.0</v>
      </c>
      <c r="AK1613" s="1">
        <v>3.0</v>
      </c>
      <c r="AL1613" s="1">
        <v>3.0</v>
      </c>
      <c r="AM1613" s="1">
        <v>2.0</v>
      </c>
      <c r="AN1613" s="1">
        <v>2.0</v>
      </c>
      <c r="AO1613" s="1">
        <v>2.0</v>
      </c>
      <c r="AP1613" s="1">
        <v>2.0</v>
      </c>
      <c r="AQ1613" s="1">
        <v>2.0</v>
      </c>
      <c r="AR1613" s="1">
        <v>1.0</v>
      </c>
      <c r="AS1613" s="1">
        <v>2.0</v>
      </c>
      <c r="AT1613" s="1">
        <v>2.0</v>
      </c>
      <c r="AU1613" s="1">
        <v>2.0</v>
      </c>
      <c r="AV1613" s="1">
        <v>1.0</v>
      </c>
      <c r="AW1613" s="1">
        <v>2.0</v>
      </c>
      <c r="AX1613" s="1">
        <v>2.0</v>
      </c>
      <c r="AY1613" s="1">
        <v>2.0</v>
      </c>
      <c r="AZ1613" s="1">
        <v>2.0</v>
      </c>
      <c r="BA1613" s="1">
        <v>1.0</v>
      </c>
      <c r="BB1613" s="1">
        <v>2.0</v>
      </c>
      <c r="BC1613" s="1">
        <v>2.0</v>
      </c>
      <c r="BD1613" s="1">
        <v>2.0</v>
      </c>
      <c r="BE1613" s="1">
        <v>2.0</v>
      </c>
      <c r="BF1613" s="1">
        <v>2.0</v>
      </c>
      <c r="BG1613" s="1">
        <v>2.0</v>
      </c>
      <c r="BH1613" s="1">
        <v>2.0</v>
      </c>
      <c r="BI1613" s="1">
        <v>2.0</v>
      </c>
      <c r="BJ1613" s="1">
        <v>2.0</v>
      </c>
      <c r="BK1613" s="1">
        <v>3.0</v>
      </c>
      <c r="BL1613" s="1">
        <v>3.0</v>
      </c>
      <c r="BM1613" s="1">
        <v>3.0</v>
      </c>
      <c r="BN1613" s="1">
        <v>3.0</v>
      </c>
      <c r="BO1613" s="1">
        <v>3.0</v>
      </c>
      <c r="BP1613" s="1">
        <v>3.0</v>
      </c>
      <c r="BQ1613" s="1">
        <v>3.0</v>
      </c>
      <c r="BR1613" s="1">
        <v>3.0</v>
      </c>
      <c r="BS1613" s="1">
        <v>3.0</v>
      </c>
      <c r="BT1613" s="1">
        <v>3.0</v>
      </c>
      <c r="BU1613" s="1">
        <v>2.0</v>
      </c>
      <c r="BV1613" s="1">
        <v>3.0</v>
      </c>
      <c r="BW1613" s="1">
        <v>4.0</v>
      </c>
      <c r="BX1613" s="1">
        <v>3.0</v>
      </c>
      <c r="BY1613" s="1">
        <v>2.0</v>
      </c>
      <c r="BZ1613" s="1">
        <v>3.0</v>
      </c>
      <c r="CA1613" s="76">
        <f t="shared" si="32"/>
        <v>181</v>
      </c>
      <c r="CB1613" s="77">
        <f t="shared" si="45"/>
        <v>32</v>
      </c>
      <c r="CC1613" s="77">
        <f t="shared" si="34"/>
        <v>12</v>
      </c>
      <c r="CD1613" s="77">
        <f t="shared" si="46"/>
        <v>12</v>
      </c>
      <c r="CE1613" s="77">
        <f t="shared" si="36"/>
        <v>23</v>
      </c>
      <c r="CF1613" s="77">
        <f t="shared" si="37"/>
        <v>16</v>
      </c>
      <c r="CG1613" s="77">
        <f t="shared" si="38"/>
        <v>14</v>
      </c>
      <c r="CH1613" s="77">
        <f t="shared" si="39"/>
        <v>16</v>
      </c>
      <c r="CI1613" s="77">
        <f t="shared" si="40"/>
        <v>0.2</v>
      </c>
      <c r="CJ1613">
        <f t="shared" si="10"/>
        <v>24</v>
      </c>
      <c r="CK1613" s="77">
        <f t="shared" si="43"/>
        <v>24</v>
      </c>
      <c r="CM1613" s="37">
        <f>VLOOKUP(CB1613,'PROMIS 57 T-Score Conversions'!Q$3:R$35,2,TRUE)</f>
        <v>43.9</v>
      </c>
      <c r="CN1613" s="78" t="str">
        <f t="shared" si="20"/>
        <v>Mild</v>
      </c>
      <c r="CO1613" s="37">
        <f>VLOOKUP(CC1613,'PROMIS 57 T-Score Conversions'!A$3:B$35,2,TRUE)</f>
        <v>49.4</v>
      </c>
      <c r="CP1613" s="79" t="str">
        <f t="shared" si="44"/>
        <v>Normal</v>
      </c>
      <c r="CQ1613" s="37">
        <f>VLOOKUP(CD1613,'PROMIS 57 T-Score Conversions'!E$3:F$35,2,TRUE)</f>
        <v>50.9</v>
      </c>
      <c r="CR1613" s="79" t="str">
        <f t="shared" si="22"/>
        <v>Normal</v>
      </c>
      <c r="CS1613" s="37">
        <f>VLOOKUP(CE1613,'PROMIS 57 T-Score Conversions'!U$3:V$35,2,TRUE)</f>
        <v>56.6</v>
      </c>
      <c r="CT1613" s="79" t="str">
        <f t="shared" si="42"/>
        <v>Mild</v>
      </c>
      <c r="CU1613" s="37">
        <f>VLOOKUP(CF1613,'PROMIS 57 T-Score Conversions'!Y$3:Z$35,2,TRUE)</f>
        <v>45.5</v>
      </c>
      <c r="CV1613" s="79" t="str">
        <f t="shared" si="24"/>
        <v>Normal</v>
      </c>
      <c r="CW1613" s="37">
        <f>vlookup(CG1613,'PROMIS 57 T-Score Conversions'!M$3:N$35,2,TRUE)</f>
        <v>35.3</v>
      </c>
      <c r="CX1613" s="79" t="str">
        <f t="shared" si="25"/>
        <v>Moderate</v>
      </c>
      <c r="CY1613" s="37">
        <f>VLOOKup(CH1613,'PROMIS 57 T-Score Conversions'!I$3:J$35,2,TRUE)</f>
        <v>55.8</v>
      </c>
      <c r="CZ1613" s="79" t="str">
        <f t="shared" si="26"/>
        <v>Mild</v>
      </c>
      <c r="DA1613" s="37">
        <f>VLOOKUP(CJ1613,'PROMIS 57 T-Score Conversions'!AC$3:AD$35,2,TRUE)</f>
        <v>40.29</v>
      </c>
      <c r="DB1613" s="78" t="str">
        <f t="shared" si="30"/>
        <v>Mild</v>
      </c>
      <c r="DC1613" s="37">
        <f>VLOOKUP(CK1613,'PROMIS 57 T-Score Conversions'!AG$3:AH$35,2,TRUE)</f>
        <v>43.42</v>
      </c>
      <c r="DD1613" s="79" t="str">
        <f t="shared" si="31"/>
        <v>Normal</v>
      </c>
      <c r="DE1613" s="37"/>
    </row>
    <row r="1614">
      <c r="A1614" t="b">
        <v>0</v>
      </c>
      <c r="B1614" t="b">
        <v>0</v>
      </c>
      <c r="C1614" s="20">
        <v>44440.452892905094</v>
      </c>
      <c r="D1614" s="1" t="s">
        <v>803</v>
      </c>
      <c r="E1614" s="1">
        <v>2723.0</v>
      </c>
      <c r="F1614" s="1">
        <v>5.0</v>
      </c>
      <c r="G1614" s="1">
        <v>5.0</v>
      </c>
      <c r="H1614" s="1">
        <v>5.0</v>
      </c>
      <c r="I1614" s="1">
        <v>2.0</v>
      </c>
      <c r="J1614" s="1">
        <v>5.0</v>
      </c>
      <c r="K1614" s="1">
        <v>4.0</v>
      </c>
      <c r="L1614" s="1">
        <v>2.0</v>
      </c>
      <c r="M1614" s="1">
        <v>1.0</v>
      </c>
      <c r="N1614" s="1">
        <v>2.0</v>
      </c>
      <c r="O1614" s="1">
        <v>1.0</v>
      </c>
      <c r="P1614" s="1">
        <v>3.0</v>
      </c>
      <c r="Q1614" s="1">
        <v>5.0</v>
      </c>
      <c r="R1614" s="1">
        <v>4.0</v>
      </c>
      <c r="S1614" s="1">
        <v>5.0</v>
      </c>
      <c r="T1614" s="1">
        <v>5.0</v>
      </c>
      <c r="U1614" s="1">
        <v>5.0</v>
      </c>
      <c r="V1614" s="1">
        <v>1.0</v>
      </c>
      <c r="W1614" s="1">
        <v>4.0</v>
      </c>
      <c r="X1614" s="1">
        <v>2.0</v>
      </c>
      <c r="Y1614" s="1">
        <v>1.0</v>
      </c>
      <c r="Z1614" s="1">
        <v>1.0</v>
      </c>
      <c r="AA1614" s="1">
        <v>2.0</v>
      </c>
      <c r="AB1614" s="1">
        <v>1.0</v>
      </c>
      <c r="AC1614" s="1">
        <v>1.0</v>
      </c>
      <c r="AD1614" s="1">
        <v>5.0</v>
      </c>
      <c r="AE1614" s="1">
        <v>5.0</v>
      </c>
      <c r="AF1614" s="1">
        <v>2.0</v>
      </c>
      <c r="AG1614" s="1">
        <v>4.0</v>
      </c>
      <c r="AH1614" s="1">
        <v>3.0</v>
      </c>
      <c r="AI1614" s="1">
        <v>5.0</v>
      </c>
      <c r="AJ1614" s="1">
        <v>5.0</v>
      </c>
      <c r="AK1614" s="1">
        <v>5.0</v>
      </c>
      <c r="AL1614" s="1">
        <v>2.0</v>
      </c>
      <c r="AM1614" s="1">
        <v>4.0</v>
      </c>
      <c r="AN1614" s="1">
        <v>4.0</v>
      </c>
      <c r="AO1614" s="1">
        <v>1.0</v>
      </c>
      <c r="AP1614" s="1">
        <v>1.0</v>
      </c>
      <c r="AQ1614" s="1">
        <v>5.0</v>
      </c>
      <c r="AR1614" s="1">
        <v>1.0</v>
      </c>
      <c r="AS1614" s="1">
        <v>3.0</v>
      </c>
      <c r="AT1614" s="1">
        <v>1.0</v>
      </c>
      <c r="AU1614" s="1">
        <v>2.0</v>
      </c>
      <c r="AV1614" s="1">
        <v>1.0</v>
      </c>
      <c r="AW1614" s="1">
        <v>2.0</v>
      </c>
      <c r="AX1614" s="1">
        <v>1.0</v>
      </c>
      <c r="AY1614" s="1">
        <v>1.0</v>
      </c>
      <c r="AZ1614" s="1">
        <v>4.0</v>
      </c>
      <c r="BA1614" s="1">
        <v>1.0</v>
      </c>
      <c r="BB1614" s="1">
        <v>3.0</v>
      </c>
      <c r="BC1614" s="1">
        <v>4.0</v>
      </c>
      <c r="BD1614" s="1">
        <v>3.0</v>
      </c>
      <c r="BE1614" s="1">
        <v>4.0</v>
      </c>
      <c r="BF1614" s="1">
        <v>5.0</v>
      </c>
      <c r="BG1614" s="1">
        <v>5.0</v>
      </c>
      <c r="BH1614" s="1">
        <v>2.0</v>
      </c>
      <c r="BI1614" s="1">
        <v>3.0</v>
      </c>
      <c r="BJ1614" s="1">
        <v>7.0</v>
      </c>
      <c r="BK1614" s="1">
        <v>2.0</v>
      </c>
      <c r="BL1614" s="1">
        <v>3.0</v>
      </c>
      <c r="BM1614" s="1">
        <v>1.0</v>
      </c>
      <c r="BN1614" s="1">
        <v>1.0</v>
      </c>
      <c r="BO1614" s="1">
        <v>1.0</v>
      </c>
      <c r="BP1614" s="1">
        <v>3.0</v>
      </c>
      <c r="BQ1614" s="1">
        <v>1.0</v>
      </c>
      <c r="BR1614" s="1">
        <v>1.0</v>
      </c>
      <c r="BS1614" s="1">
        <v>5.0</v>
      </c>
      <c r="BT1614" s="1">
        <v>4.0</v>
      </c>
      <c r="BU1614" s="1">
        <v>5.0</v>
      </c>
      <c r="BV1614" s="1">
        <v>5.0</v>
      </c>
      <c r="BW1614" s="1">
        <v>4.0</v>
      </c>
      <c r="BX1614" s="1">
        <v>5.0</v>
      </c>
      <c r="BY1614" s="1">
        <v>2.0</v>
      </c>
      <c r="BZ1614" s="1">
        <v>5.0</v>
      </c>
      <c r="CA1614" s="76">
        <f t="shared" si="32"/>
        <v>224</v>
      </c>
      <c r="CB1614" s="77">
        <f t="shared" si="45"/>
        <v>29</v>
      </c>
      <c r="CC1614" s="77">
        <f t="shared" si="34"/>
        <v>30</v>
      </c>
      <c r="CD1614" s="77">
        <f t="shared" si="46"/>
        <v>29</v>
      </c>
      <c r="CE1614" s="77">
        <f t="shared" si="36"/>
        <v>34</v>
      </c>
      <c r="CF1614" s="77">
        <f t="shared" si="37"/>
        <v>21</v>
      </c>
      <c r="CG1614" s="77">
        <f t="shared" si="38"/>
        <v>13</v>
      </c>
      <c r="CH1614" s="77">
        <f t="shared" si="39"/>
        <v>29</v>
      </c>
      <c r="CI1614" s="77">
        <f t="shared" si="40"/>
        <v>0.7</v>
      </c>
      <c r="CJ1614">
        <f t="shared" si="10"/>
        <v>13</v>
      </c>
      <c r="CK1614" s="77">
        <f t="shared" si="43"/>
        <v>16</v>
      </c>
      <c r="CM1614" s="37">
        <f>VLOOKUP(CB1614,'PROMIS 57 T-Score Conversions'!Q$3:R$35,2,TRUE)</f>
        <v>41.6</v>
      </c>
      <c r="CN1614" s="78" t="str">
        <f t="shared" si="20"/>
        <v>Mild</v>
      </c>
      <c r="CO1614" s="37">
        <f>VLOOKUP(CC1614,'PROMIS 57 T-Score Conversions'!A$3:B$35,2,TRUE)</f>
        <v>68.7</v>
      </c>
      <c r="CP1614" s="79" t="str">
        <f t="shared" si="44"/>
        <v>Moderate</v>
      </c>
      <c r="CQ1614" s="37">
        <f>VLOOKUP(CD1614,'PROMIS 57 T-Score Conversions'!E$3:F$35,2,TRUE)</f>
        <v>66.8</v>
      </c>
      <c r="CR1614" s="79" t="str">
        <f t="shared" si="22"/>
        <v>Moderate</v>
      </c>
      <c r="CS1614" s="37">
        <f>VLOOKUP(CE1614,'PROMIS 57 T-Score Conversions'!U$3:V$35,2,TRUE)</f>
        <v>67.5</v>
      </c>
      <c r="CT1614" s="79" t="str">
        <f t="shared" si="42"/>
        <v>Moderate</v>
      </c>
      <c r="CU1614" s="37">
        <f>VLOOKUP(CF1614,'PROMIS 57 T-Score Conversions'!Y$3:Z$35,2,TRUE)</f>
        <v>51.2</v>
      </c>
      <c r="CV1614" s="79" t="str">
        <f t="shared" si="24"/>
        <v>Normal</v>
      </c>
      <c r="CW1614" s="37">
        <f>vlookup(CG1614,'PROMIS 57 T-Score Conversions'!M$3:N$35,2,TRUE)</f>
        <v>34.5</v>
      </c>
      <c r="CX1614" s="79" t="str">
        <f t="shared" si="25"/>
        <v>Moderate</v>
      </c>
      <c r="CY1614" s="37">
        <f>VLOOKup(CH1614,'PROMIS 57 T-Score Conversions'!I$3:J$35,2,TRUE)</f>
        <v>64.8</v>
      </c>
      <c r="CZ1614" s="79" t="str">
        <f t="shared" si="26"/>
        <v>Moderate</v>
      </c>
      <c r="DA1614" s="37">
        <f>VLOOKUP(CJ1614,'PROMIS 57 T-Score Conversions'!AC$3:AD$35,2,TRUE)</f>
        <v>31.18</v>
      </c>
      <c r="DB1614" s="78" t="str">
        <f t="shared" si="30"/>
        <v>Moderate</v>
      </c>
      <c r="DC1614" s="37">
        <f>VLOOKUP(CK1614,'PROMIS 57 T-Score Conversions'!AG$3:AH$35,2,TRUE)</f>
        <v>36.07</v>
      </c>
      <c r="DD1614" s="79" t="str">
        <f t="shared" si="31"/>
        <v>Normal</v>
      </c>
      <c r="DE1614" s="37"/>
    </row>
    <row r="1615">
      <c r="A1615" t="b">
        <v>0</v>
      </c>
      <c r="B1615" t="b">
        <v>0</v>
      </c>
      <c r="C1615" s="20">
        <v>44440.588724166664</v>
      </c>
      <c r="D1615" s="1" t="s">
        <v>804</v>
      </c>
      <c r="E1615" s="1">
        <v>2726.0</v>
      </c>
      <c r="F1615" s="1">
        <v>1.0</v>
      </c>
      <c r="G1615" s="1">
        <v>4.0</v>
      </c>
      <c r="H1615" s="1">
        <v>5.0</v>
      </c>
      <c r="I1615" s="1">
        <v>2.0</v>
      </c>
      <c r="J1615" s="1">
        <v>1.0</v>
      </c>
      <c r="K1615" s="1">
        <v>2.0</v>
      </c>
      <c r="L1615" s="1">
        <v>1.0</v>
      </c>
      <c r="M1615" s="1">
        <v>1.0</v>
      </c>
      <c r="N1615" s="1">
        <v>5.0</v>
      </c>
      <c r="O1615" s="1">
        <v>2.0</v>
      </c>
      <c r="P1615" s="1">
        <v>3.0</v>
      </c>
      <c r="Q1615" s="1">
        <v>2.0</v>
      </c>
      <c r="R1615" s="1">
        <v>2.0</v>
      </c>
      <c r="S1615" s="1">
        <v>1.0</v>
      </c>
      <c r="T1615" s="1">
        <v>2.0</v>
      </c>
      <c r="U1615" s="1">
        <v>5.0</v>
      </c>
      <c r="V1615" s="1">
        <v>3.0</v>
      </c>
      <c r="W1615" s="1">
        <v>4.0</v>
      </c>
      <c r="X1615" s="1">
        <v>4.0</v>
      </c>
      <c r="Y1615" s="1">
        <v>2.0</v>
      </c>
      <c r="Z1615" s="1">
        <v>3.0</v>
      </c>
      <c r="AA1615" s="1">
        <v>3.0</v>
      </c>
      <c r="AB1615" s="1">
        <v>4.0</v>
      </c>
      <c r="AC1615" s="1">
        <v>1.0</v>
      </c>
      <c r="AD1615" s="1">
        <v>5.0</v>
      </c>
      <c r="AE1615" s="1">
        <v>5.0</v>
      </c>
      <c r="AF1615" s="1">
        <v>5.0</v>
      </c>
      <c r="AG1615" s="1">
        <v>5.0</v>
      </c>
      <c r="AH1615" s="1">
        <v>5.0</v>
      </c>
      <c r="AI1615" s="1">
        <v>5.0</v>
      </c>
      <c r="AJ1615" s="1">
        <v>5.0</v>
      </c>
      <c r="AK1615" s="1">
        <v>5.0</v>
      </c>
      <c r="AL1615" s="1">
        <v>5.0</v>
      </c>
      <c r="AM1615" s="1">
        <v>5.0</v>
      </c>
      <c r="AN1615" s="1">
        <v>5.0</v>
      </c>
      <c r="AO1615" s="1">
        <v>5.0</v>
      </c>
      <c r="AP1615" s="1">
        <v>5.0</v>
      </c>
      <c r="AQ1615" s="1">
        <v>5.0</v>
      </c>
      <c r="AR1615" s="1">
        <v>5.0</v>
      </c>
      <c r="AS1615" s="1">
        <v>5.0</v>
      </c>
      <c r="AT1615" s="1">
        <v>1.0</v>
      </c>
      <c r="AU1615" s="1">
        <v>2.0</v>
      </c>
      <c r="AV1615" s="1">
        <v>1.0</v>
      </c>
      <c r="AW1615" s="1">
        <v>1.0</v>
      </c>
      <c r="AX1615" s="1">
        <v>1.0</v>
      </c>
      <c r="AY1615" s="1">
        <v>1.0</v>
      </c>
      <c r="AZ1615" s="1">
        <v>2.0</v>
      </c>
      <c r="BA1615" s="1">
        <v>1.0</v>
      </c>
      <c r="BB1615" s="1">
        <v>5.0</v>
      </c>
      <c r="BC1615" s="1">
        <v>5.0</v>
      </c>
      <c r="BD1615" s="1">
        <v>5.0</v>
      </c>
      <c r="BE1615" s="1">
        <v>5.0</v>
      </c>
      <c r="BF1615" s="1">
        <v>5.0</v>
      </c>
      <c r="BG1615" s="1">
        <v>5.0</v>
      </c>
      <c r="BH1615" s="1">
        <v>4.0</v>
      </c>
      <c r="BI1615" s="1">
        <v>4.0</v>
      </c>
      <c r="BJ1615" s="1">
        <v>8.0</v>
      </c>
      <c r="BK1615" s="1">
        <v>1.0</v>
      </c>
      <c r="BL1615" s="1">
        <v>1.0</v>
      </c>
      <c r="BM1615" s="1">
        <v>2.0</v>
      </c>
      <c r="BN1615" s="1">
        <v>1.0</v>
      </c>
      <c r="BO1615" s="1">
        <v>1.0</v>
      </c>
      <c r="BP1615" s="1">
        <v>1.0</v>
      </c>
      <c r="BQ1615" s="1">
        <v>1.0</v>
      </c>
      <c r="BR1615" s="1">
        <v>1.0</v>
      </c>
      <c r="BS1615" s="1">
        <v>5.0</v>
      </c>
      <c r="BT1615" s="1">
        <v>5.0</v>
      </c>
      <c r="BU1615" s="1">
        <v>5.0</v>
      </c>
      <c r="BV1615" s="1">
        <v>5.0</v>
      </c>
      <c r="BW1615" s="1">
        <v>5.0</v>
      </c>
      <c r="BX1615" s="1">
        <v>5.0</v>
      </c>
      <c r="BY1615" s="1">
        <v>5.0</v>
      </c>
      <c r="BZ1615" s="1">
        <v>5.0</v>
      </c>
      <c r="CA1615" s="76">
        <f t="shared" si="32"/>
        <v>248</v>
      </c>
      <c r="CB1615" s="77">
        <f t="shared" si="45"/>
        <v>17</v>
      </c>
      <c r="CC1615" s="77">
        <f t="shared" si="34"/>
        <v>22</v>
      </c>
      <c r="CD1615" s="77">
        <f t="shared" si="46"/>
        <v>20</v>
      </c>
      <c r="CE1615" s="77">
        <f t="shared" si="36"/>
        <v>40</v>
      </c>
      <c r="CF1615" s="77">
        <f t="shared" si="37"/>
        <v>40</v>
      </c>
      <c r="CG1615" s="77">
        <f t="shared" si="38"/>
        <v>10</v>
      </c>
      <c r="CH1615" s="77">
        <f t="shared" si="39"/>
        <v>38</v>
      </c>
      <c r="CI1615" s="77">
        <f t="shared" si="40"/>
        <v>0.8</v>
      </c>
      <c r="CJ1615">
        <f t="shared" si="10"/>
        <v>9</v>
      </c>
      <c r="CK1615" s="77">
        <f t="shared" si="43"/>
        <v>13</v>
      </c>
      <c r="CM1615" s="37">
        <f>VLOOKUP(CB1615,'PROMIS 57 T-Score Conversions'!Q$3:R$35,2,TRUE)</f>
        <v>33.2</v>
      </c>
      <c r="CN1615" s="78" t="str">
        <f t="shared" si="20"/>
        <v>Moderate</v>
      </c>
      <c r="CO1615" s="37">
        <f>VLOOKUP(CC1615,'PROMIS 57 T-Score Conversions'!A$3:B$35,2,TRUE)</f>
        <v>60.4</v>
      </c>
      <c r="CP1615" s="79" t="str">
        <f t="shared" si="44"/>
        <v>Moderate</v>
      </c>
      <c r="CQ1615" s="37">
        <f>VLOOKUP(CD1615,'PROMIS 57 T-Score Conversions'!E$3:F$35,2,TRUE)</f>
        <v>58.5</v>
      </c>
      <c r="CR1615" s="79" t="str">
        <f t="shared" si="22"/>
        <v>Mild</v>
      </c>
      <c r="CS1615" s="37">
        <f>VLOOKUP(CE1615,'PROMIS 57 T-Score Conversions'!U$3:V$35,2,TRUE)</f>
        <v>77.8</v>
      </c>
      <c r="CT1615" s="79" t="str">
        <f t="shared" si="42"/>
        <v>Severe</v>
      </c>
      <c r="CU1615" s="37">
        <f>VLOOKUP(CF1615,'PROMIS 57 T-Score Conversions'!Y$3:Z$35,2,TRUE)</f>
        <v>76.5</v>
      </c>
      <c r="CV1615" s="79" t="str">
        <f t="shared" si="24"/>
        <v>Severe</v>
      </c>
      <c r="CW1615" s="37">
        <f>vlookup(CG1615,'PROMIS 57 T-Score Conversions'!M$3:N$35,2,TRUE)</f>
        <v>31.3</v>
      </c>
      <c r="CX1615" s="79" t="str">
        <f t="shared" si="25"/>
        <v>Moderate</v>
      </c>
      <c r="CY1615" s="37">
        <f>VLOOKup(CH1615,'PROMIS 57 T-Score Conversions'!I$3:J$35,2,TRUE)</f>
        <v>72.1</v>
      </c>
      <c r="CZ1615" s="79" t="str">
        <f t="shared" si="26"/>
        <v>Severe</v>
      </c>
      <c r="DA1615" s="37">
        <f>VLOOKUP(CJ1615,'PROMIS 57 T-Score Conversions'!AC$3:AD$35,2,TRUE)</f>
        <v>25.73</v>
      </c>
      <c r="DB1615" s="78" t="str">
        <f t="shared" si="30"/>
        <v>Severe</v>
      </c>
      <c r="DC1615" s="37">
        <f>VLOOKUP(CK1615,'PROMIS 57 T-Score Conversions'!AG$3:AH$35,2,TRUE)</f>
        <v>32.87</v>
      </c>
      <c r="DD1615" s="79" t="str">
        <f t="shared" si="31"/>
        <v>Normal</v>
      </c>
      <c r="DE1615" s="37"/>
    </row>
    <row r="1616">
      <c r="A1616" t="b">
        <v>0</v>
      </c>
      <c r="B1616" t="b">
        <v>0</v>
      </c>
      <c r="C1616" s="20">
        <v>44440.64861202546</v>
      </c>
      <c r="D1616" s="1" t="s">
        <v>569</v>
      </c>
      <c r="E1616" s="1">
        <v>2424.0</v>
      </c>
      <c r="F1616" s="1">
        <v>5.0</v>
      </c>
      <c r="G1616" s="1">
        <v>5.0</v>
      </c>
      <c r="H1616" s="1">
        <v>5.0</v>
      </c>
      <c r="I1616" s="1">
        <v>4.0</v>
      </c>
      <c r="J1616" s="1">
        <v>3.0</v>
      </c>
      <c r="K1616" s="1">
        <v>4.0</v>
      </c>
      <c r="L1616" s="1">
        <v>5.0</v>
      </c>
      <c r="M1616" s="1">
        <v>4.0</v>
      </c>
      <c r="N1616" s="1">
        <v>2.0</v>
      </c>
      <c r="O1616" s="1">
        <v>2.0</v>
      </c>
      <c r="P1616" s="1">
        <v>2.0</v>
      </c>
      <c r="Q1616" s="1">
        <v>2.0</v>
      </c>
      <c r="R1616" s="1">
        <v>2.0</v>
      </c>
      <c r="S1616" s="1">
        <v>2.0</v>
      </c>
      <c r="T1616" s="1">
        <v>2.0</v>
      </c>
      <c r="U1616" s="1">
        <v>3.0</v>
      </c>
      <c r="V1616" s="1">
        <v>2.0</v>
      </c>
      <c r="W1616" s="1">
        <v>2.0</v>
      </c>
      <c r="X1616" s="1">
        <v>1.0</v>
      </c>
      <c r="Y1616" s="1">
        <v>1.0</v>
      </c>
      <c r="Z1616" s="1">
        <v>1.0</v>
      </c>
      <c r="AA1616" s="1">
        <v>2.0</v>
      </c>
      <c r="AB1616" s="1">
        <v>2.0</v>
      </c>
      <c r="AC1616" s="1">
        <v>2.0</v>
      </c>
      <c r="AD1616" s="1">
        <v>3.0</v>
      </c>
      <c r="AE1616" s="1">
        <v>2.0</v>
      </c>
      <c r="AF1616" s="1">
        <v>3.0</v>
      </c>
      <c r="AG1616" s="1">
        <v>3.0</v>
      </c>
      <c r="AH1616" s="1">
        <v>3.0</v>
      </c>
      <c r="AI1616" s="1">
        <v>2.0</v>
      </c>
      <c r="AJ1616" s="1">
        <v>3.0</v>
      </c>
      <c r="AK1616" s="1">
        <v>1.0</v>
      </c>
      <c r="AL1616" s="1">
        <v>2.0</v>
      </c>
      <c r="AM1616" s="1">
        <v>3.0</v>
      </c>
      <c r="AN1616" s="1">
        <v>2.0</v>
      </c>
      <c r="AO1616" s="1">
        <v>2.0</v>
      </c>
      <c r="AP1616" s="1">
        <v>2.0</v>
      </c>
      <c r="AQ1616" s="1">
        <v>1.0</v>
      </c>
      <c r="AR1616" s="1">
        <v>1.0</v>
      </c>
      <c r="AS1616" s="1">
        <v>2.0</v>
      </c>
      <c r="AT1616" s="1">
        <v>2.0</v>
      </c>
      <c r="AU1616" s="1">
        <v>2.0</v>
      </c>
      <c r="AV1616" s="1">
        <v>3.0</v>
      </c>
      <c r="AW1616" s="1">
        <v>2.0</v>
      </c>
      <c r="AX1616" s="1">
        <v>2.0</v>
      </c>
      <c r="AY1616" s="1">
        <v>2.0</v>
      </c>
      <c r="AZ1616" s="1">
        <v>2.0</v>
      </c>
      <c r="BA1616" s="1">
        <v>2.0</v>
      </c>
      <c r="BB1616" s="1">
        <v>2.0</v>
      </c>
      <c r="BC1616" s="1">
        <v>2.0</v>
      </c>
      <c r="BD1616" s="1">
        <v>2.0</v>
      </c>
      <c r="BE1616" s="1">
        <v>2.0</v>
      </c>
      <c r="BF1616" s="1">
        <v>2.0</v>
      </c>
      <c r="BG1616" s="1">
        <v>2.0</v>
      </c>
      <c r="BH1616" s="1">
        <v>3.0</v>
      </c>
      <c r="BI1616" s="1">
        <v>2.0</v>
      </c>
      <c r="BJ1616" s="1">
        <v>3.0</v>
      </c>
      <c r="BK1616" s="1">
        <v>3.0</v>
      </c>
      <c r="BL1616" s="1">
        <v>3.0</v>
      </c>
      <c r="BM1616" s="1">
        <v>3.0</v>
      </c>
      <c r="BN1616" s="1">
        <v>2.0</v>
      </c>
      <c r="BO1616" s="1">
        <v>3.0</v>
      </c>
      <c r="BP1616" s="1">
        <v>3.0</v>
      </c>
      <c r="BQ1616" s="1">
        <v>2.0</v>
      </c>
      <c r="BR1616" s="1">
        <v>2.0</v>
      </c>
      <c r="BS1616" s="1">
        <v>3.0</v>
      </c>
      <c r="BT1616" s="1">
        <v>3.0</v>
      </c>
      <c r="BU1616" s="1">
        <v>2.0</v>
      </c>
      <c r="BV1616" s="1">
        <v>3.0</v>
      </c>
      <c r="BW1616" s="1">
        <v>2.0</v>
      </c>
      <c r="BX1616" s="1">
        <v>2.0</v>
      </c>
      <c r="BY1616" s="1">
        <v>1.0</v>
      </c>
      <c r="BZ1616" s="1">
        <v>3.0</v>
      </c>
      <c r="CA1616" s="76">
        <f t="shared" si="32"/>
        <v>177</v>
      </c>
      <c r="CB1616" s="77">
        <f t="shared" si="45"/>
        <v>35</v>
      </c>
      <c r="CC1616" s="77">
        <f t="shared" si="34"/>
        <v>17</v>
      </c>
      <c r="CD1616" s="77">
        <f t="shared" si="46"/>
        <v>17</v>
      </c>
      <c r="CE1616" s="77">
        <f t="shared" si="36"/>
        <v>20</v>
      </c>
      <c r="CF1616" s="77">
        <f t="shared" si="37"/>
        <v>15</v>
      </c>
      <c r="CG1616" s="77">
        <f t="shared" si="38"/>
        <v>17</v>
      </c>
      <c r="CH1616" s="77">
        <f t="shared" si="39"/>
        <v>17</v>
      </c>
      <c r="CI1616" s="77">
        <f t="shared" si="40"/>
        <v>0.3</v>
      </c>
      <c r="CJ1616">
        <f t="shared" si="10"/>
        <v>21</v>
      </c>
      <c r="CK1616" s="77">
        <f t="shared" si="43"/>
        <v>21</v>
      </c>
      <c r="CM1616" s="37">
        <f>VLOOKUP(CB1616,'PROMIS 57 T-Score Conversions'!Q$3:R$35,2,TRUE)</f>
        <v>46.7</v>
      </c>
      <c r="CN1616" s="78" t="str">
        <f t="shared" si="20"/>
        <v>Normal</v>
      </c>
      <c r="CO1616" s="37">
        <f>VLOOKUP(CC1616,'PROMIS 57 T-Score Conversions'!A$3:B$35,2,TRUE)</f>
        <v>55.4</v>
      </c>
      <c r="CP1616" s="79" t="str">
        <f t="shared" si="44"/>
        <v>Mild</v>
      </c>
      <c r="CQ1616" s="37">
        <f>VLOOKUP(CD1616,'PROMIS 57 T-Score Conversions'!E$3:F$35,2,TRUE)</f>
        <v>55.9</v>
      </c>
      <c r="CR1616" s="79" t="str">
        <f t="shared" si="22"/>
        <v>Mild</v>
      </c>
      <c r="CS1616" s="37">
        <f>VLOOKUP(CE1616,'PROMIS 57 T-Score Conversions'!U$3:V$35,2,TRUE)</f>
        <v>53.6</v>
      </c>
      <c r="CT1616" s="79" t="str">
        <f t="shared" si="42"/>
        <v>Normal</v>
      </c>
      <c r="CU1616" s="37">
        <f>VLOOKUP(CF1616,'PROMIS 57 T-Score Conversions'!Y$3:Z$35,2,TRUE)</f>
        <v>44.2</v>
      </c>
      <c r="CV1616" s="79" t="str">
        <f t="shared" si="24"/>
        <v>Normal</v>
      </c>
      <c r="CW1616" s="37">
        <f>vlookup(CG1616,'PROMIS 57 T-Score Conversions'!M$3:N$35,2,TRUE)</f>
        <v>37.7</v>
      </c>
      <c r="CX1616" s="79" t="str">
        <f t="shared" si="25"/>
        <v>Moderate</v>
      </c>
      <c r="CY1616" s="37">
        <f>VLOOKup(CH1616,'PROMIS 57 T-Score Conversions'!I$3:J$35,2,TRUE)</f>
        <v>56.6</v>
      </c>
      <c r="CZ1616" s="79" t="str">
        <f t="shared" si="26"/>
        <v>Mild</v>
      </c>
      <c r="DA1616" s="37">
        <f>VLOOKUP(CJ1616,'PROMIS 57 T-Score Conversions'!AC$3:AD$35,2,TRUE)</f>
        <v>37.93</v>
      </c>
      <c r="DB1616" s="78" t="str">
        <f t="shared" si="30"/>
        <v>Moderate</v>
      </c>
      <c r="DC1616" s="37">
        <f>VLOOKUP(CK1616,'PROMIS 57 T-Score Conversions'!AG$3:AH$35,2,TRUE)</f>
        <v>40.71</v>
      </c>
      <c r="DD1616" s="79" t="str">
        <f t="shared" si="31"/>
        <v>Normal</v>
      </c>
      <c r="DE1616" s="37"/>
    </row>
    <row r="1617">
      <c r="A1617" t="b">
        <v>0</v>
      </c>
      <c r="B1617" t="b">
        <v>0</v>
      </c>
      <c r="C1617" s="20">
        <v>44441.452881550926</v>
      </c>
      <c r="D1617" s="1" t="s">
        <v>405</v>
      </c>
      <c r="E1617" s="1">
        <v>2219.0</v>
      </c>
      <c r="F1617" s="1">
        <v>3.0</v>
      </c>
      <c r="G1617" s="1">
        <v>4.0</v>
      </c>
      <c r="H1617" s="1">
        <v>5.0</v>
      </c>
      <c r="I1617" s="1">
        <v>3.0</v>
      </c>
      <c r="J1617" s="1">
        <v>2.0</v>
      </c>
      <c r="K1617" s="1">
        <v>2.0</v>
      </c>
      <c r="L1617" s="1">
        <v>3.0</v>
      </c>
      <c r="M1617" s="1">
        <v>1.0</v>
      </c>
      <c r="N1617" s="1">
        <v>1.0</v>
      </c>
      <c r="O1617" s="1">
        <v>1.0</v>
      </c>
      <c r="P1617" s="1">
        <v>1.0</v>
      </c>
      <c r="Q1617" s="1">
        <v>2.0</v>
      </c>
      <c r="R1617" s="1">
        <v>2.0</v>
      </c>
      <c r="S1617" s="1">
        <v>1.0</v>
      </c>
      <c r="T1617" s="1">
        <v>2.0</v>
      </c>
      <c r="U1617" s="1">
        <v>2.0</v>
      </c>
      <c r="V1617" s="1">
        <v>1.0</v>
      </c>
      <c r="W1617" s="1">
        <v>1.0</v>
      </c>
      <c r="X1617" s="1">
        <v>1.0</v>
      </c>
      <c r="Y1617" s="1">
        <v>1.0</v>
      </c>
      <c r="Z1617" s="1">
        <v>1.0</v>
      </c>
      <c r="AA1617" s="1">
        <v>2.0</v>
      </c>
      <c r="AB1617" s="1">
        <v>1.0</v>
      </c>
      <c r="AC1617" s="1">
        <v>2.0</v>
      </c>
      <c r="AD1617" s="1">
        <v>4.0</v>
      </c>
      <c r="AE1617" s="1">
        <v>4.0</v>
      </c>
      <c r="AF1617" s="1">
        <v>4.0</v>
      </c>
      <c r="AG1617" s="1">
        <v>4.0</v>
      </c>
      <c r="AH1617" s="1">
        <v>4.0</v>
      </c>
      <c r="AI1617" s="1">
        <v>4.0</v>
      </c>
      <c r="AJ1617" s="1">
        <v>4.0</v>
      </c>
      <c r="AK1617" s="1">
        <v>4.0</v>
      </c>
      <c r="AL1617" s="1">
        <v>2.0</v>
      </c>
      <c r="AM1617" s="1">
        <v>2.0</v>
      </c>
      <c r="AN1617" s="1">
        <v>3.0</v>
      </c>
      <c r="AO1617" s="1">
        <v>1.0</v>
      </c>
      <c r="AP1617" s="1">
        <v>3.0</v>
      </c>
      <c r="AQ1617" s="1">
        <v>1.0</v>
      </c>
      <c r="AR1617" s="1">
        <v>1.0</v>
      </c>
      <c r="AS1617" s="1">
        <v>3.0</v>
      </c>
      <c r="AT1617" s="1">
        <v>3.0</v>
      </c>
      <c r="AU1617" s="1">
        <v>3.0</v>
      </c>
      <c r="AV1617" s="1">
        <v>2.0</v>
      </c>
      <c r="AW1617" s="1">
        <v>2.0</v>
      </c>
      <c r="AX1617" s="1">
        <v>3.0</v>
      </c>
      <c r="AY1617" s="1">
        <v>3.0</v>
      </c>
      <c r="AZ1617" s="1">
        <v>3.0</v>
      </c>
      <c r="BA1617" s="1">
        <v>2.0</v>
      </c>
      <c r="BB1617" s="1">
        <v>3.0</v>
      </c>
      <c r="BC1617" s="1">
        <v>4.0</v>
      </c>
      <c r="BD1617" s="1">
        <v>4.0</v>
      </c>
      <c r="BE1617" s="1">
        <v>4.0</v>
      </c>
      <c r="BF1617" s="1">
        <v>4.0</v>
      </c>
      <c r="BG1617" s="1">
        <v>4.0</v>
      </c>
      <c r="BH1617" s="1">
        <v>4.0</v>
      </c>
      <c r="BI1617" s="1">
        <v>4.0</v>
      </c>
      <c r="BJ1617" s="1">
        <v>5.0</v>
      </c>
      <c r="BK1617" s="1">
        <v>1.0</v>
      </c>
      <c r="BL1617" s="1">
        <v>1.0</v>
      </c>
      <c r="BM1617" s="1">
        <v>1.0</v>
      </c>
      <c r="BN1617" s="1">
        <v>1.0</v>
      </c>
      <c r="BO1617" s="1">
        <v>1.0</v>
      </c>
      <c r="BP1617" s="1">
        <v>1.0</v>
      </c>
      <c r="BQ1617" s="1">
        <v>1.0</v>
      </c>
      <c r="BR1617" s="1">
        <v>1.0</v>
      </c>
      <c r="BS1617" s="1">
        <v>5.0</v>
      </c>
      <c r="BT1617" s="1">
        <v>5.0</v>
      </c>
      <c r="BU1617" s="1">
        <v>5.0</v>
      </c>
      <c r="BV1617" s="1">
        <v>5.0</v>
      </c>
      <c r="BW1617" s="1">
        <v>5.0</v>
      </c>
      <c r="BX1617" s="1">
        <v>5.0</v>
      </c>
      <c r="BY1617" s="1">
        <v>5.0</v>
      </c>
      <c r="BZ1617" s="1">
        <v>5.0</v>
      </c>
      <c r="CA1617" s="76">
        <f t="shared" si="32"/>
        <v>198</v>
      </c>
      <c r="CB1617" s="77">
        <f t="shared" si="45"/>
        <v>23</v>
      </c>
      <c r="CC1617" s="77">
        <f t="shared" si="34"/>
        <v>12</v>
      </c>
      <c r="CD1617" s="77">
        <f t="shared" si="46"/>
        <v>12</v>
      </c>
      <c r="CE1617" s="77">
        <f t="shared" si="36"/>
        <v>32</v>
      </c>
      <c r="CF1617" s="77">
        <f t="shared" si="37"/>
        <v>16</v>
      </c>
      <c r="CG1617" s="77">
        <f t="shared" si="38"/>
        <v>21</v>
      </c>
      <c r="CH1617" s="77">
        <f t="shared" si="39"/>
        <v>31</v>
      </c>
      <c r="CI1617" s="77">
        <f t="shared" si="40"/>
        <v>0.5</v>
      </c>
      <c r="CJ1617">
        <f t="shared" si="10"/>
        <v>8</v>
      </c>
      <c r="CK1617" s="77">
        <f t="shared" si="43"/>
        <v>12</v>
      </c>
      <c r="CM1617" s="37">
        <f>VLOOKUP(CB1617,'PROMIS 57 T-Score Conversions'!Q$3:R$35,2,TRUE)</f>
        <v>37.4</v>
      </c>
      <c r="CN1617" s="78" t="str">
        <f t="shared" si="20"/>
        <v>Moderate</v>
      </c>
      <c r="CO1617" s="37">
        <f>VLOOKUP(CC1617,'PROMIS 57 T-Score Conversions'!A$3:B$35,2,TRUE)</f>
        <v>49.4</v>
      </c>
      <c r="CP1617" s="79" t="str">
        <f t="shared" si="44"/>
        <v>Normal</v>
      </c>
      <c r="CQ1617" s="37">
        <f>VLOOKUP(CD1617,'PROMIS 57 T-Score Conversions'!E$3:F$35,2,TRUE)</f>
        <v>50.9</v>
      </c>
      <c r="CR1617" s="79" t="str">
        <f t="shared" si="22"/>
        <v>Normal</v>
      </c>
      <c r="CS1617" s="37">
        <f>VLOOKUP(CE1617,'PROMIS 57 T-Score Conversions'!U$3:V$35,2,TRUE)</f>
        <v>65.3</v>
      </c>
      <c r="CT1617" s="79" t="str">
        <f t="shared" si="42"/>
        <v>Moderate</v>
      </c>
      <c r="CU1617" s="37">
        <f>VLOOKUP(CF1617,'PROMIS 57 T-Score Conversions'!Y$3:Z$35,2,TRUE)</f>
        <v>45.5</v>
      </c>
      <c r="CV1617" s="79" t="str">
        <f t="shared" si="24"/>
        <v>Normal</v>
      </c>
      <c r="CW1617" s="37">
        <f>vlookup(CG1617,'PROMIS 57 T-Score Conversions'!M$3:N$35,2,TRUE)</f>
        <v>41.1</v>
      </c>
      <c r="CX1617" s="79" t="str">
        <f t="shared" si="25"/>
        <v>Mild</v>
      </c>
      <c r="CY1617" s="37">
        <f>VLOOKup(CH1617,'PROMIS 57 T-Score Conversions'!I$3:J$35,2,TRUE)</f>
        <v>66.2</v>
      </c>
      <c r="CZ1617" s="79" t="str">
        <f t="shared" si="26"/>
        <v>Moderate</v>
      </c>
      <c r="DA1617" s="37">
        <f>VLOOKUP(CJ1617,'PROMIS 57 T-Score Conversions'!AC$3:AD$35,2,TRUE)</f>
        <v>22.41</v>
      </c>
      <c r="DB1617" s="78" t="str">
        <f t="shared" si="30"/>
        <v>Severe</v>
      </c>
      <c r="DC1617" s="37">
        <f>VLOOKUP(CK1617,'PROMIS 57 T-Score Conversions'!AG$3:AH$35,2,TRUE)</f>
        <v>31.63</v>
      </c>
      <c r="DD1617" s="79" t="str">
        <f t="shared" si="31"/>
        <v>Normal</v>
      </c>
      <c r="DE1617" s="37"/>
    </row>
    <row r="1618">
      <c r="A1618" t="b">
        <v>0</v>
      </c>
      <c r="B1618" t="b">
        <v>0</v>
      </c>
      <c r="C1618" s="20">
        <v>44441.74671914351</v>
      </c>
      <c r="D1618" s="1" t="s">
        <v>448</v>
      </c>
      <c r="E1618" s="1">
        <v>2264.0</v>
      </c>
      <c r="F1618" s="1">
        <v>5.0</v>
      </c>
      <c r="G1618" s="1">
        <v>5.0</v>
      </c>
      <c r="H1618" s="1">
        <v>5.0</v>
      </c>
      <c r="I1618" s="1">
        <v>5.0</v>
      </c>
      <c r="J1618" s="1">
        <v>5.0</v>
      </c>
      <c r="K1618" s="1">
        <v>5.0</v>
      </c>
      <c r="L1618" s="1">
        <v>5.0</v>
      </c>
      <c r="M1618" s="1">
        <v>5.0</v>
      </c>
      <c r="N1618" s="1">
        <v>4.0</v>
      </c>
      <c r="O1618" s="1">
        <v>4.0</v>
      </c>
      <c r="P1618" s="1">
        <v>4.0</v>
      </c>
      <c r="Q1618" s="1">
        <v>2.0</v>
      </c>
      <c r="R1618" s="1">
        <v>1.0</v>
      </c>
      <c r="S1618" s="1">
        <v>2.0</v>
      </c>
      <c r="T1618" s="1">
        <v>2.0</v>
      </c>
      <c r="U1618" s="1">
        <v>1.0</v>
      </c>
      <c r="V1618" s="1">
        <v>1.0</v>
      </c>
      <c r="W1618" s="1">
        <v>1.0</v>
      </c>
      <c r="X1618" s="1">
        <v>1.0</v>
      </c>
      <c r="Y1618" s="1">
        <v>1.0</v>
      </c>
      <c r="Z1618" s="1">
        <v>1.0</v>
      </c>
      <c r="AA1618" s="1">
        <v>1.0</v>
      </c>
      <c r="AB1618" s="1">
        <v>1.0</v>
      </c>
      <c r="AC1618" s="1">
        <v>1.0</v>
      </c>
      <c r="AD1618" s="1">
        <v>3.0</v>
      </c>
      <c r="AE1618" s="1">
        <v>2.0</v>
      </c>
      <c r="AF1618" s="1">
        <v>3.0</v>
      </c>
      <c r="AG1618" s="1">
        <v>3.0</v>
      </c>
      <c r="AH1618" s="1">
        <v>3.0</v>
      </c>
      <c r="AI1618" s="1">
        <v>2.0</v>
      </c>
      <c r="AJ1618" s="1">
        <v>3.0</v>
      </c>
      <c r="AK1618" s="1">
        <v>2.0</v>
      </c>
      <c r="AL1618" s="1">
        <v>2.0</v>
      </c>
      <c r="AM1618" s="1">
        <v>2.0</v>
      </c>
      <c r="AN1618" s="1">
        <v>2.0</v>
      </c>
      <c r="AO1618" s="1">
        <v>2.0</v>
      </c>
      <c r="AP1618" s="1">
        <v>1.0</v>
      </c>
      <c r="AQ1618" s="1">
        <v>2.0</v>
      </c>
      <c r="AR1618" s="1">
        <v>1.0</v>
      </c>
      <c r="AS1618" s="1">
        <v>2.0</v>
      </c>
      <c r="AT1618" s="1">
        <v>4.0</v>
      </c>
      <c r="AU1618" s="1">
        <v>5.0</v>
      </c>
      <c r="AV1618" s="1">
        <v>4.0</v>
      </c>
      <c r="AW1618" s="1">
        <v>4.0</v>
      </c>
      <c r="AX1618" s="1">
        <v>5.0</v>
      </c>
      <c r="AY1618" s="1">
        <v>5.0</v>
      </c>
      <c r="AZ1618" s="1">
        <v>5.0</v>
      </c>
      <c r="BA1618" s="1">
        <v>3.0</v>
      </c>
      <c r="BB1618" s="1">
        <v>2.0</v>
      </c>
      <c r="BC1618" s="1">
        <v>1.0</v>
      </c>
      <c r="BD1618" s="1">
        <v>1.0</v>
      </c>
      <c r="BE1618" s="1">
        <v>1.0</v>
      </c>
      <c r="BF1618" s="1">
        <v>1.0</v>
      </c>
      <c r="BG1618" s="1">
        <v>1.0</v>
      </c>
      <c r="BH1618" s="1">
        <v>1.0</v>
      </c>
      <c r="BI1618" s="1">
        <v>1.0</v>
      </c>
      <c r="BJ1618" s="1">
        <v>2.0</v>
      </c>
      <c r="BK1618" s="1">
        <v>4.0</v>
      </c>
      <c r="BL1618" s="1">
        <v>4.0</v>
      </c>
      <c r="BM1618" s="1">
        <v>4.0</v>
      </c>
      <c r="BN1618" s="1">
        <v>4.0</v>
      </c>
      <c r="BO1618" s="1">
        <v>4.0</v>
      </c>
      <c r="BP1618" s="1">
        <v>5.0</v>
      </c>
      <c r="BQ1618" s="1">
        <v>5.0</v>
      </c>
      <c r="BR1618" s="1">
        <v>5.0</v>
      </c>
      <c r="BS1618" s="1">
        <v>2.0</v>
      </c>
      <c r="BT1618" s="1">
        <v>2.0</v>
      </c>
      <c r="BU1618" s="1">
        <v>1.0</v>
      </c>
      <c r="BV1618" s="1">
        <v>2.0</v>
      </c>
      <c r="BW1618" s="1">
        <v>1.0</v>
      </c>
      <c r="BX1618" s="1">
        <v>1.0</v>
      </c>
      <c r="BY1618" s="1">
        <v>1.0</v>
      </c>
      <c r="BZ1618" s="1">
        <v>1.0</v>
      </c>
      <c r="CA1618" s="76">
        <f t="shared" si="32"/>
        <v>195</v>
      </c>
      <c r="CB1618" s="77">
        <f t="shared" si="45"/>
        <v>40</v>
      </c>
      <c r="CC1618" s="77">
        <f t="shared" si="34"/>
        <v>20</v>
      </c>
      <c r="CD1618" s="77">
        <f t="shared" si="46"/>
        <v>17</v>
      </c>
      <c r="CE1618" s="77">
        <f t="shared" si="36"/>
        <v>21</v>
      </c>
      <c r="CF1618" s="77">
        <f t="shared" si="37"/>
        <v>14</v>
      </c>
      <c r="CG1618" s="77">
        <f t="shared" si="38"/>
        <v>35</v>
      </c>
      <c r="CH1618" s="77">
        <f t="shared" si="39"/>
        <v>9</v>
      </c>
      <c r="CI1618" s="77">
        <f t="shared" si="40"/>
        <v>0.2</v>
      </c>
      <c r="CJ1618">
        <f t="shared" si="10"/>
        <v>35</v>
      </c>
      <c r="CK1618" s="77">
        <f t="shared" si="43"/>
        <v>33</v>
      </c>
      <c r="CM1618" s="37">
        <f>VLOOKUP(CB1618,'PROMIS 57 T-Score Conversions'!Q$3:R$35,2,TRUE)</f>
        <v>60.1</v>
      </c>
      <c r="CN1618" s="78" t="str">
        <f t="shared" si="20"/>
        <v>Normal</v>
      </c>
      <c r="CO1618" s="37">
        <f>VLOOKUP(CC1618,'PROMIS 57 T-Score Conversions'!A$3:B$35,2,TRUE)</f>
        <v>58.4</v>
      </c>
      <c r="CP1618" s="79" t="str">
        <f t="shared" si="44"/>
        <v>Mild</v>
      </c>
      <c r="CQ1618" s="37">
        <f>VLOOKUP(CD1618,'PROMIS 57 T-Score Conversions'!E$3:F$35,2,TRUE)</f>
        <v>55.9</v>
      </c>
      <c r="CR1618" s="79" t="str">
        <f t="shared" si="22"/>
        <v>Mild</v>
      </c>
      <c r="CS1618" s="37">
        <f>VLOOKUP(CE1618,'PROMIS 57 T-Score Conversions'!U$3:V$35,2,TRUE)</f>
        <v>54.6</v>
      </c>
      <c r="CT1618" s="79" t="str">
        <f t="shared" si="42"/>
        <v>Normal</v>
      </c>
      <c r="CU1618" s="37">
        <f>VLOOKUP(CF1618,'PROMIS 57 T-Score Conversions'!Y$3:Z$35,2,TRUE)</f>
        <v>42.9</v>
      </c>
      <c r="CV1618" s="79" t="str">
        <f t="shared" si="24"/>
        <v>Normal</v>
      </c>
      <c r="CW1618" s="37">
        <f>vlookup(CG1618,'PROMIS 57 T-Score Conversions'!M$3:N$35,2,TRUE)</f>
        <v>54.6</v>
      </c>
      <c r="CX1618" s="79" t="str">
        <f t="shared" si="25"/>
        <v>Normal</v>
      </c>
      <c r="CY1618" s="37">
        <f>VLOOKup(CH1618,'PROMIS 57 T-Score Conversions'!I$3:J$35,2,TRUE)</f>
        <v>47.9</v>
      </c>
      <c r="CZ1618" s="79" t="str">
        <f t="shared" si="26"/>
        <v>Normal</v>
      </c>
      <c r="DA1618" s="37">
        <f>VLOOKUP(CJ1618,'PROMIS 57 T-Score Conversions'!AC$3:AD$35,2,TRUE)</f>
        <v>50.45</v>
      </c>
      <c r="DB1618" s="78" t="str">
        <f t="shared" si="30"/>
        <v>Normal</v>
      </c>
      <c r="DC1618" s="37">
        <f>VLOOKUP(CK1618,'PROMIS 57 T-Score Conversions'!AG$3:AH$35,2,TRUE)</f>
        <v>52.42</v>
      </c>
      <c r="DD1618" s="79" t="str">
        <f t="shared" si="31"/>
        <v>Normal</v>
      </c>
      <c r="DE1618" s="37"/>
    </row>
    <row r="1619">
      <c r="A1619" t="b">
        <v>0</v>
      </c>
      <c r="B1619" t="b">
        <v>0</v>
      </c>
      <c r="C1619" s="20">
        <v>44441.87327146991</v>
      </c>
      <c r="D1619" s="1" t="s">
        <v>759</v>
      </c>
      <c r="E1619" s="1">
        <v>2667.0</v>
      </c>
      <c r="F1619" s="1">
        <v>4.0</v>
      </c>
      <c r="G1619" s="1">
        <v>4.0</v>
      </c>
      <c r="H1619" s="1">
        <v>5.0</v>
      </c>
      <c r="I1619" s="1">
        <v>3.0</v>
      </c>
      <c r="J1619" s="1">
        <v>2.0</v>
      </c>
      <c r="K1619" s="1">
        <v>3.0</v>
      </c>
      <c r="L1619" s="1">
        <v>5.0</v>
      </c>
      <c r="M1619" s="1">
        <v>3.0</v>
      </c>
      <c r="N1619" s="1">
        <v>1.0</v>
      </c>
      <c r="O1619" s="1">
        <v>1.0</v>
      </c>
      <c r="P1619" s="1">
        <v>1.0</v>
      </c>
      <c r="Q1619" s="1">
        <v>1.0</v>
      </c>
      <c r="R1619" s="1">
        <v>2.0</v>
      </c>
      <c r="S1619" s="1">
        <v>1.0</v>
      </c>
      <c r="T1619" s="1">
        <v>2.0</v>
      </c>
      <c r="U1619" s="1">
        <v>2.0</v>
      </c>
      <c r="V1619" s="1">
        <v>1.0</v>
      </c>
      <c r="W1619" s="1">
        <v>1.0</v>
      </c>
      <c r="X1619" s="1">
        <v>1.0</v>
      </c>
      <c r="Y1619" s="1">
        <v>1.0</v>
      </c>
      <c r="Z1619" s="1">
        <v>1.0</v>
      </c>
      <c r="AA1619" s="1">
        <v>1.0</v>
      </c>
      <c r="AB1619" s="1">
        <v>1.0</v>
      </c>
      <c r="AC1619" s="1">
        <v>1.0</v>
      </c>
      <c r="AD1619" s="1">
        <v>2.0</v>
      </c>
      <c r="AE1619" s="1">
        <v>2.0</v>
      </c>
      <c r="AF1619" s="1">
        <v>2.0</v>
      </c>
      <c r="AG1619" s="1">
        <v>2.0</v>
      </c>
      <c r="AH1619" s="1">
        <v>1.0</v>
      </c>
      <c r="AI1619" s="1">
        <v>2.0</v>
      </c>
      <c r="AJ1619" s="1">
        <v>2.0</v>
      </c>
      <c r="AK1619" s="1">
        <v>2.0</v>
      </c>
      <c r="AL1619" s="1">
        <v>2.0</v>
      </c>
      <c r="AM1619" s="1">
        <v>2.0</v>
      </c>
      <c r="AN1619" s="1">
        <v>1.0</v>
      </c>
      <c r="AO1619" s="1">
        <v>1.0</v>
      </c>
      <c r="AP1619" s="1">
        <v>2.0</v>
      </c>
      <c r="AQ1619" s="1">
        <v>2.0</v>
      </c>
      <c r="AR1619" s="1">
        <v>2.0</v>
      </c>
      <c r="AS1619" s="1">
        <v>2.0</v>
      </c>
      <c r="AT1619" s="1">
        <v>3.0</v>
      </c>
      <c r="AU1619" s="1">
        <v>4.0</v>
      </c>
      <c r="AV1619" s="1">
        <v>4.0</v>
      </c>
      <c r="AW1619" s="1">
        <v>4.0</v>
      </c>
      <c r="AX1619" s="1">
        <v>3.0</v>
      </c>
      <c r="AY1619" s="1">
        <v>4.0</v>
      </c>
      <c r="AZ1619" s="1">
        <v>4.0</v>
      </c>
      <c r="BA1619" s="1">
        <v>4.0</v>
      </c>
      <c r="BB1619" s="1">
        <v>2.0</v>
      </c>
      <c r="BC1619" s="1">
        <v>2.0</v>
      </c>
      <c r="BD1619" s="1">
        <v>2.0</v>
      </c>
      <c r="BE1619" s="1">
        <v>2.0</v>
      </c>
      <c r="BF1619" s="1">
        <v>2.0</v>
      </c>
      <c r="BG1619" s="1">
        <v>2.0</v>
      </c>
      <c r="BH1619" s="1">
        <v>2.0</v>
      </c>
      <c r="BI1619" s="1">
        <v>2.0</v>
      </c>
      <c r="BJ1619" s="1">
        <v>1.0</v>
      </c>
      <c r="BK1619" s="1">
        <v>3.0</v>
      </c>
      <c r="BL1619" s="1">
        <v>3.0</v>
      </c>
      <c r="BM1619" s="1">
        <v>3.0</v>
      </c>
      <c r="BN1619" s="1">
        <v>4.0</v>
      </c>
      <c r="BO1619" s="1">
        <v>3.0</v>
      </c>
      <c r="BP1619" s="1">
        <v>4.0</v>
      </c>
      <c r="BQ1619" s="1">
        <v>3.0</v>
      </c>
      <c r="BR1619" s="1">
        <v>3.0</v>
      </c>
      <c r="BS1619" s="1">
        <v>2.0</v>
      </c>
      <c r="BT1619" s="1">
        <v>3.0</v>
      </c>
      <c r="BU1619" s="1">
        <v>3.0</v>
      </c>
      <c r="BV1619" s="1">
        <v>2.0</v>
      </c>
      <c r="BW1619" s="1">
        <v>3.0</v>
      </c>
      <c r="BX1619" s="1">
        <v>2.0</v>
      </c>
      <c r="BY1619" s="1">
        <v>3.0</v>
      </c>
      <c r="BZ1619" s="1">
        <v>3.0</v>
      </c>
      <c r="CA1619" s="76">
        <f t="shared" si="32"/>
        <v>171</v>
      </c>
      <c r="CB1619" s="77">
        <f t="shared" si="45"/>
        <v>29</v>
      </c>
      <c r="CC1619" s="77">
        <f t="shared" si="34"/>
        <v>11</v>
      </c>
      <c r="CD1619" s="77">
        <f t="shared" si="46"/>
        <v>11</v>
      </c>
      <c r="CE1619" s="77">
        <f t="shared" si="36"/>
        <v>15</v>
      </c>
      <c r="CF1619" s="77">
        <f t="shared" si="37"/>
        <v>14</v>
      </c>
      <c r="CG1619" s="77">
        <f t="shared" si="38"/>
        <v>30</v>
      </c>
      <c r="CH1619" s="77">
        <f t="shared" si="39"/>
        <v>16</v>
      </c>
      <c r="CI1619" s="77">
        <f t="shared" si="40"/>
        <v>0.1</v>
      </c>
      <c r="CJ1619">
        <f t="shared" si="10"/>
        <v>26</v>
      </c>
      <c r="CK1619" s="77">
        <f t="shared" si="43"/>
        <v>25</v>
      </c>
      <c r="CM1619" s="37">
        <f>VLOOKUP(CB1619,'PROMIS 57 T-Score Conversions'!Q$3:R$35,2,TRUE)</f>
        <v>41.6</v>
      </c>
      <c r="CN1619" s="78" t="str">
        <f t="shared" si="20"/>
        <v>Mild</v>
      </c>
      <c r="CO1619" s="37">
        <f>VLOOKUP(CC1619,'PROMIS 57 T-Score Conversions'!A$3:B$35,2,TRUE)</f>
        <v>47.8</v>
      </c>
      <c r="CP1619" s="79" t="str">
        <f t="shared" si="44"/>
        <v>Normal</v>
      </c>
      <c r="CQ1619" s="37">
        <f>VLOOKUP(CD1619,'PROMIS 57 T-Score Conversions'!E$3:F$35,2,TRUE)</f>
        <v>49.4</v>
      </c>
      <c r="CR1619" s="79" t="str">
        <f t="shared" si="22"/>
        <v>Normal</v>
      </c>
      <c r="CS1619" s="37">
        <f>VLOOKUP(CE1619,'PROMIS 57 T-Score Conversions'!U$3:V$35,2,TRUE)</f>
        <v>48.1</v>
      </c>
      <c r="CT1619" s="79" t="str">
        <f t="shared" si="42"/>
        <v>Normal</v>
      </c>
      <c r="CU1619" s="37">
        <f>VLOOKUP(CF1619,'PROMIS 57 T-Score Conversions'!Y$3:Z$35,2,TRUE)</f>
        <v>42.9</v>
      </c>
      <c r="CV1619" s="79" t="str">
        <f t="shared" si="24"/>
        <v>Normal</v>
      </c>
      <c r="CW1619" s="37">
        <f>vlookup(CG1619,'PROMIS 57 T-Score Conversions'!M$3:N$35,2,TRUE)</f>
        <v>49.9</v>
      </c>
      <c r="CX1619" s="79" t="str">
        <f t="shared" si="25"/>
        <v>Normal</v>
      </c>
      <c r="CY1619" s="37">
        <f>VLOOKup(CH1619,'PROMIS 57 T-Score Conversions'!I$3:J$35,2,TRUE)</f>
        <v>55.8</v>
      </c>
      <c r="CZ1619" s="79" t="str">
        <f t="shared" si="26"/>
        <v>Mild</v>
      </c>
      <c r="DA1619" s="37">
        <f>VLOOKUP(CJ1619,'PROMIS 57 T-Score Conversions'!AC$3:AD$35,2,TRUE)</f>
        <v>41.9</v>
      </c>
      <c r="DB1619" s="78" t="str">
        <f t="shared" si="30"/>
        <v>Mild</v>
      </c>
      <c r="DC1619" s="37">
        <f>VLOOKUP(CK1619,'PROMIS 57 T-Score Conversions'!AG$3:AH$35,2,TRUE)</f>
        <v>44.34</v>
      </c>
      <c r="DD1619" s="79" t="str">
        <f t="shared" si="31"/>
        <v>Normal</v>
      </c>
      <c r="DE1619" s="37"/>
    </row>
    <row r="1620">
      <c r="A1620" t="b">
        <v>0</v>
      </c>
      <c r="B1620" t="b">
        <v>0</v>
      </c>
      <c r="C1620" s="20">
        <v>44443.47352025463</v>
      </c>
      <c r="D1620" s="1" t="s">
        <v>805</v>
      </c>
      <c r="E1620" s="1">
        <v>2570.0</v>
      </c>
      <c r="F1620" s="1">
        <v>2.0</v>
      </c>
      <c r="G1620" s="1">
        <v>2.0</v>
      </c>
      <c r="H1620" s="1">
        <v>2.0</v>
      </c>
      <c r="I1620" s="1">
        <v>2.0</v>
      </c>
      <c r="J1620" s="1">
        <v>1.0</v>
      </c>
      <c r="K1620" s="1">
        <v>1.0</v>
      </c>
      <c r="L1620" s="1">
        <v>2.0</v>
      </c>
      <c r="M1620" s="1">
        <v>1.0</v>
      </c>
      <c r="N1620" s="1">
        <v>5.0</v>
      </c>
      <c r="O1620" s="1">
        <v>5.0</v>
      </c>
      <c r="P1620" s="1">
        <v>5.0</v>
      </c>
      <c r="Q1620" s="1">
        <v>5.0</v>
      </c>
      <c r="R1620" s="1">
        <v>5.0</v>
      </c>
      <c r="S1620" s="1">
        <v>5.0</v>
      </c>
      <c r="T1620" s="1">
        <v>5.0</v>
      </c>
      <c r="U1620" s="1">
        <v>5.0</v>
      </c>
      <c r="V1620" s="1">
        <v>5.0</v>
      </c>
      <c r="W1620" s="1">
        <v>5.0</v>
      </c>
      <c r="X1620" s="1">
        <v>5.0</v>
      </c>
      <c r="Y1620" s="1">
        <v>5.0</v>
      </c>
      <c r="Z1620" s="1">
        <v>5.0</v>
      </c>
      <c r="AA1620" s="1">
        <v>5.0</v>
      </c>
      <c r="AB1620" s="1">
        <v>4.0</v>
      </c>
      <c r="AC1620" s="1">
        <v>4.0</v>
      </c>
      <c r="AD1620" s="1">
        <v>5.0</v>
      </c>
      <c r="AE1620" s="1">
        <v>4.0</v>
      </c>
      <c r="AF1620" s="1">
        <v>5.0</v>
      </c>
      <c r="AG1620" s="1">
        <v>5.0</v>
      </c>
      <c r="AH1620" s="1">
        <v>5.0</v>
      </c>
      <c r="AI1620" s="1">
        <v>5.0</v>
      </c>
      <c r="AJ1620" s="1">
        <v>5.0</v>
      </c>
      <c r="AK1620" s="1">
        <v>5.0</v>
      </c>
      <c r="AL1620" s="1">
        <v>5.0</v>
      </c>
      <c r="AM1620" s="1">
        <v>5.0</v>
      </c>
      <c r="AN1620" s="1">
        <v>5.0</v>
      </c>
      <c r="AO1620" s="1">
        <v>5.0</v>
      </c>
      <c r="AP1620" s="1">
        <v>5.0</v>
      </c>
      <c r="AQ1620" s="1">
        <v>5.0</v>
      </c>
      <c r="AR1620" s="1">
        <v>5.0</v>
      </c>
      <c r="AS1620" s="1">
        <v>5.0</v>
      </c>
      <c r="AT1620" s="1">
        <v>5.0</v>
      </c>
      <c r="AU1620" s="1">
        <v>5.0</v>
      </c>
      <c r="AV1620" s="1">
        <v>5.0</v>
      </c>
      <c r="AW1620" s="1">
        <v>5.0</v>
      </c>
      <c r="AX1620" s="1">
        <v>5.0</v>
      </c>
      <c r="AY1620" s="1">
        <v>5.0</v>
      </c>
      <c r="AZ1620" s="1">
        <v>5.0</v>
      </c>
      <c r="BA1620" s="1">
        <v>5.0</v>
      </c>
      <c r="BB1620" s="1">
        <v>5.0</v>
      </c>
      <c r="BC1620" s="1">
        <v>5.0</v>
      </c>
      <c r="BD1620" s="1">
        <v>5.0</v>
      </c>
      <c r="BE1620" s="1">
        <v>5.0</v>
      </c>
      <c r="BF1620" s="1">
        <v>5.0</v>
      </c>
      <c r="BG1620" s="1">
        <v>5.0</v>
      </c>
      <c r="BH1620" s="1">
        <v>5.0</v>
      </c>
      <c r="BI1620" s="1">
        <v>5.0</v>
      </c>
      <c r="BJ1620" s="1">
        <v>8.0</v>
      </c>
      <c r="BK1620" s="1">
        <v>1.0</v>
      </c>
      <c r="BL1620" s="1">
        <v>1.0</v>
      </c>
      <c r="BM1620" s="1">
        <v>1.0</v>
      </c>
      <c r="BN1620" s="1">
        <v>1.0</v>
      </c>
      <c r="BO1620" s="1">
        <v>1.0</v>
      </c>
      <c r="BP1620" s="1">
        <v>1.0</v>
      </c>
      <c r="BQ1620" s="1">
        <v>2.0</v>
      </c>
      <c r="BR1620" s="1">
        <v>1.0</v>
      </c>
      <c r="BS1620" s="1">
        <v>5.0</v>
      </c>
      <c r="BT1620" s="1">
        <v>5.0</v>
      </c>
      <c r="BU1620" s="1">
        <v>5.0</v>
      </c>
      <c r="BV1620" s="1">
        <v>5.0</v>
      </c>
      <c r="BW1620" s="1">
        <v>5.0</v>
      </c>
      <c r="BX1620" s="1">
        <v>5.0</v>
      </c>
      <c r="BY1620" s="1">
        <v>5.0</v>
      </c>
      <c r="BZ1620" s="1">
        <v>5.0</v>
      </c>
      <c r="CA1620" s="76">
        <f t="shared" si="32"/>
        <v>307</v>
      </c>
      <c r="CB1620" s="77">
        <f t="shared" si="45"/>
        <v>13</v>
      </c>
      <c r="CC1620" s="77">
        <f t="shared" si="34"/>
        <v>40</v>
      </c>
      <c r="CD1620" s="77">
        <f t="shared" si="46"/>
        <v>40</v>
      </c>
      <c r="CE1620" s="77">
        <f t="shared" si="36"/>
        <v>39</v>
      </c>
      <c r="CF1620" s="77">
        <f t="shared" si="37"/>
        <v>40</v>
      </c>
      <c r="CG1620" s="77">
        <f t="shared" si="38"/>
        <v>40</v>
      </c>
      <c r="CH1620" s="77">
        <f t="shared" si="39"/>
        <v>40</v>
      </c>
      <c r="CI1620" s="77">
        <f t="shared" si="40"/>
        <v>0.8</v>
      </c>
      <c r="CJ1620">
        <f t="shared" si="10"/>
        <v>9</v>
      </c>
      <c r="CK1620" s="77">
        <f t="shared" si="43"/>
        <v>13</v>
      </c>
      <c r="CM1620" s="37">
        <f>VLOOKUP(CB1620,'PROMIS 57 T-Score Conversions'!Q$3:R$35,2,TRUE)</f>
        <v>29.8</v>
      </c>
      <c r="CN1620" s="78" t="str">
        <f t="shared" si="20"/>
        <v>Severe</v>
      </c>
      <c r="CO1620" s="37">
        <f>VLOOKUP(CC1620,'PROMIS 57 T-Score Conversions'!A$3:B$35,2,TRUE)</f>
        <v>83.1</v>
      </c>
      <c r="CP1620" s="79" t="str">
        <f t="shared" si="44"/>
        <v>Severe</v>
      </c>
      <c r="CQ1620" s="37">
        <f>VLOOKUP(CD1620,'PROMIS 57 T-Score Conversions'!E$3:F$35,2,TRUE)</f>
        <v>81.3</v>
      </c>
      <c r="CR1620" s="79" t="str">
        <f t="shared" si="22"/>
        <v>Severe</v>
      </c>
      <c r="CS1620" s="37">
        <f>VLOOKUP(CE1620,'PROMIS 57 T-Score Conversions'!U$3:V$35,2,TRUE)</f>
        <v>74.2</v>
      </c>
      <c r="CT1620" s="79" t="str">
        <f t="shared" si="42"/>
        <v>Severe</v>
      </c>
      <c r="CU1620" s="37">
        <f>VLOOKUP(CF1620,'PROMIS 57 T-Score Conversions'!Y$3:Z$35,2,TRUE)</f>
        <v>76.5</v>
      </c>
      <c r="CV1620" s="79" t="str">
        <f t="shared" si="24"/>
        <v>Severe</v>
      </c>
      <c r="CW1620" s="37">
        <f>vlookup(CG1620,'PROMIS 57 T-Score Conversions'!M$3:N$35,2,TRUE)</f>
        <v>65.4</v>
      </c>
      <c r="CX1620" s="79" t="str">
        <f t="shared" si="25"/>
        <v>Normal</v>
      </c>
      <c r="CY1620" s="37">
        <f>VLOOKup(CH1620,'PROMIS 57 T-Score Conversions'!I$3:J$35,2,TRUE)</f>
        <v>77</v>
      </c>
      <c r="CZ1620" s="79" t="str">
        <f t="shared" si="26"/>
        <v>Severe</v>
      </c>
      <c r="DA1620" s="37">
        <f>VLOOKUP(CJ1620,'PROMIS 57 T-Score Conversions'!AC$3:AD$35,2,TRUE)</f>
        <v>25.73</v>
      </c>
      <c r="DB1620" s="78" t="str">
        <f t="shared" si="30"/>
        <v>Severe</v>
      </c>
      <c r="DC1620" s="37">
        <f>VLOOKUP(CK1620,'PROMIS 57 T-Score Conversions'!AG$3:AH$35,2,TRUE)</f>
        <v>32.87</v>
      </c>
      <c r="DD1620" s="79" t="str">
        <f t="shared" si="31"/>
        <v>Normal</v>
      </c>
      <c r="DE1620" s="37"/>
    </row>
    <row r="1621">
      <c r="A1621" t="b">
        <v>0</v>
      </c>
      <c r="B1621" t="b">
        <v>0</v>
      </c>
      <c r="C1621" s="20">
        <v>44443.75825789352</v>
      </c>
      <c r="D1621" s="1" t="s">
        <v>494</v>
      </c>
      <c r="E1621" s="1">
        <v>2314.0</v>
      </c>
      <c r="F1621" s="1">
        <v>2.0</v>
      </c>
      <c r="G1621" s="1">
        <v>2.0</v>
      </c>
      <c r="H1621" s="1">
        <v>2.0</v>
      </c>
      <c r="I1621" s="1">
        <v>3.0</v>
      </c>
      <c r="J1621" s="1">
        <v>1.0</v>
      </c>
      <c r="K1621" s="1">
        <v>2.0</v>
      </c>
      <c r="L1621" s="1">
        <v>3.0</v>
      </c>
      <c r="M1621" s="1">
        <v>1.0</v>
      </c>
      <c r="N1621" s="1">
        <v>1.0</v>
      </c>
      <c r="O1621" s="1">
        <v>1.0</v>
      </c>
      <c r="P1621" s="1">
        <v>1.0</v>
      </c>
      <c r="Q1621" s="1">
        <v>2.0</v>
      </c>
      <c r="R1621" s="1">
        <v>1.0</v>
      </c>
      <c r="S1621" s="1">
        <v>1.0</v>
      </c>
      <c r="T1621" s="1">
        <v>1.0</v>
      </c>
      <c r="U1621" s="1">
        <v>3.0</v>
      </c>
      <c r="V1621" s="1">
        <v>1.0</v>
      </c>
      <c r="W1621" s="1">
        <v>2.0</v>
      </c>
      <c r="X1621" s="1">
        <v>2.0</v>
      </c>
      <c r="Y1621" s="1">
        <v>1.0</v>
      </c>
      <c r="Z1621" s="1">
        <v>1.0</v>
      </c>
      <c r="AA1621" s="1">
        <v>4.0</v>
      </c>
      <c r="AB1621" s="1">
        <v>1.0</v>
      </c>
      <c r="AC1621" s="1">
        <v>1.0</v>
      </c>
      <c r="AD1621" s="1">
        <v>5.0</v>
      </c>
      <c r="AE1621" s="1">
        <v>4.0</v>
      </c>
      <c r="AF1621" s="1">
        <v>3.0</v>
      </c>
      <c r="AG1621" s="1">
        <v>4.0</v>
      </c>
      <c r="AH1621" s="1">
        <v>4.0</v>
      </c>
      <c r="AI1621" s="1">
        <v>4.0</v>
      </c>
      <c r="AJ1621" s="1">
        <v>3.0</v>
      </c>
      <c r="AK1621" s="1">
        <v>4.0</v>
      </c>
      <c r="AL1621" s="1">
        <v>4.0</v>
      </c>
      <c r="AM1621" s="1">
        <v>3.0</v>
      </c>
      <c r="AN1621" s="1">
        <v>3.0</v>
      </c>
      <c r="AO1621" s="1">
        <v>2.0</v>
      </c>
      <c r="AP1621" s="1">
        <v>4.0</v>
      </c>
      <c r="AQ1621" s="1">
        <v>2.0</v>
      </c>
      <c r="AR1621" s="1">
        <v>1.0</v>
      </c>
      <c r="AS1621" s="1">
        <v>4.0</v>
      </c>
      <c r="AT1621" s="1">
        <v>1.0</v>
      </c>
      <c r="AU1621" s="1">
        <v>1.0</v>
      </c>
      <c r="AV1621" s="1">
        <v>1.0</v>
      </c>
      <c r="AW1621" s="1">
        <v>1.0</v>
      </c>
      <c r="AX1621" s="1">
        <v>1.0</v>
      </c>
      <c r="AY1621" s="1">
        <v>1.0</v>
      </c>
      <c r="AZ1621" s="1">
        <v>1.0</v>
      </c>
      <c r="BA1621" s="1">
        <v>1.0</v>
      </c>
      <c r="BB1621" s="1">
        <v>5.0</v>
      </c>
      <c r="BC1621" s="1">
        <v>5.0</v>
      </c>
      <c r="BD1621" s="1">
        <v>5.0</v>
      </c>
      <c r="BE1621" s="1">
        <v>5.0</v>
      </c>
      <c r="BF1621" s="1">
        <v>5.0</v>
      </c>
      <c r="BG1621" s="1">
        <v>5.0</v>
      </c>
      <c r="BH1621" s="1">
        <v>5.0</v>
      </c>
      <c r="BI1621" s="1">
        <v>5.0</v>
      </c>
      <c r="BJ1621" s="1">
        <v>8.0</v>
      </c>
      <c r="BK1621" s="1">
        <v>2.0</v>
      </c>
      <c r="BL1621" s="1">
        <v>1.0</v>
      </c>
      <c r="BM1621" s="1">
        <v>1.0</v>
      </c>
      <c r="BN1621" s="1">
        <v>2.0</v>
      </c>
      <c r="BO1621" s="1">
        <v>2.0</v>
      </c>
      <c r="BP1621" s="1">
        <v>2.0</v>
      </c>
      <c r="BQ1621" s="1">
        <v>1.0</v>
      </c>
      <c r="BR1621" s="1">
        <v>2.0</v>
      </c>
      <c r="BS1621" s="1">
        <v>5.0</v>
      </c>
      <c r="BT1621" s="1">
        <v>5.0</v>
      </c>
      <c r="BU1621" s="1">
        <v>5.0</v>
      </c>
      <c r="BV1621" s="1">
        <v>5.0</v>
      </c>
      <c r="BW1621" s="1">
        <v>5.0</v>
      </c>
      <c r="BX1621" s="1">
        <v>5.0</v>
      </c>
      <c r="BY1621" s="1">
        <v>3.0</v>
      </c>
      <c r="BZ1621" s="1">
        <v>5.0</v>
      </c>
      <c r="CA1621" s="76">
        <f t="shared" si="32"/>
        <v>201</v>
      </c>
      <c r="CB1621" s="77">
        <f t="shared" si="45"/>
        <v>16</v>
      </c>
      <c r="CC1621" s="77">
        <f t="shared" si="34"/>
        <v>11</v>
      </c>
      <c r="CD1621" s="77">
        <f t="shared" si="46"/>
        <v>11</v>
      </c>
      <c r="CE1621" s="77">
        <f t="shared" si="36"/>
        <v>31</v>
      </c>
      <c r="CF1621" s="77">
        <f t="shared" si="37"/>
        <v>23</v>
      </c>
      <c r="CG1621" s="77">
        <f t="shared" si="38"/>
        <v>8</v>
      </c>
      <c r="CH1621" s="77">
        <f t="shared" si="39"/>
        <v>40</v>
      </c>
      <c r="CI1621" s="77">
        <f t="shared" si="40"/>
        <v>0.8</v>
      </c>
      <c r="CJ1621">
        <f t="shared" si="10"/>
        <v>13</v>
      </c>
      <c r="CK1621" s="77">
        <f t="shared" si="43"/>
        <v>16</v>
      </c>
      <c r="CM1621" s="37">
        <f>VLOOKUP(CB1621,'PROMIS 57 T-Score Conversions'!Q$3:R$35,2,TRUE)</f>
        <v>32.5</v>
      </c>
      <c r="CN1621" s="78" t="str">
        <f t="shared" si="20"/>
        <v>Moderate</v>
      </c>
      <c r="CO1621" s="37">
        <f>VLOOKUP(CC1621,'PROMIS 57 T-Score Conversions'!A$3:B$35,2,TRUE)</f>
        <v>47.8</v>
      </c>
      <c r="CP1621" s="79" t="str">
        <f t="shared" si="44"/>
        <v>Normal</v>
      </c>
      <c r="CQ1621" s="37">
        <f>VLOOKUP(CD1621,'PROMIS 57 T-Score Conversions'!E$3:F$35,2,TRUE)</f>
        <v>49.4</v>
      </c>
      <c r="CR1621" s="79" t="str">
        <f t="shared" si="22"/>
        <v>Normal</v>
      </c>
      <c r="CS1621" s="37">
        <f>VLOOKUP(CE1621,'PROMIS 57 T-Score Conversions'!U$3:V$35,2,TRUE)</f>
        <v>64.3</v>
      </c>
      <c r="CT1621" s="79" t="str">
        <f t="shared" si="42"/>
        <v>Moderate</v>
      </c>
      <c r="CU1621" s="37">
        <f>VLOOKUP(CF1621,'PROMIS 57 T-Score Conversions'!Y$3:Z$35,2,TRUE)</f>
        <v>53.3</v>
      </c>
      <c r="CV1621" s="79" t="str">
        <f t="shared" si="24"/>
        <v>Normal</v>
      </c>
      <c r="CW1621" s="37">
        <f>vlookup(CG1621,'PROMIS 57 T-Score Conversions'!M$3:N$35,2,TRUE)</f>
        <v>25.91</v>
      </c>
      <c r="CX1621" s="79" t="str">
        <f t="shared" si="25"/>
        <v>Severe</v>
      </c>
      <c r="CY1621" s="37">
        <f>VLOOKup(CH1621,'PROMIS 57 T-Score Conversions'!I$3:J$35,2,TRUE)</f>
        <v>77</v>
      </c>
      <c r="CZ1621" s="79" t="str">
        <f t="shared" si="26"/>
        <v>Severe</v>
      </c>
      <c r="DA1621" s="37">
        <f>VLOOKUP(CJ1621,'PROMIS 57 T-Score Conversions'!AC$3:AD$35,2,TRUE)</f>
        <v>31.18</v>
      </c>
      <c r="DB1621" s="78" t="str">
        <f t="shared" si="30"/>
        <v>Moderate</v>
      </c>
      <c r="DC1621" s="37">
        <f>VLOOKUP(CK1621,'PROMIS 57 T-Score Conversions'!AG$3:AH$35,2,TRUE)</f>
        <v>36.07</v>
      </c>
      <c r="DD1621" s="79" t="str">
        <f t="shared" si="31"/>
        <v>Normal</v>
      </c>
      <c r="DE1621" s="37"/>
    </row>
    <row r="1622">
      <c r="A1622" t="b">
        <v>0</v>
      </c>
      <c r="B1622" t="b">
        <v>0</v>
      </c>
      <c r="C1622" s="20">
        <v>44446.61491974537</v>
      </c>
      <c r="D1622" s="1" t="s">
        <v>624</v>
      </c>
      <c r="E1622" s="1">
        <v>2463.0</v>
      </c>
      <c r="F1622" s="1">
        <v>4.0</v>
      </c>
      <c r="G1622" s="1">
        <v>4.0</v>
      </c>
      <c r="H1622" s="1">
        <v>4.0</v>
      </c>
      <c r="I1622" s="1">
        <v>4.0</v>
      </c>
      <c r="J1622" s="1">
        <v>4.0</v>
      </c>
      <c r="K1622" s="1">
        <v>4.0</v>
      </c>
      <c r="L1622" s="1">
        <v>4.0</v>
      </c>
      <c r="M1622" s="1">
        <v>3.0</v>
      </c>
      <c r="N1622" s="1">
        <v>2.0</v>
      </c>
      <c r="O1622" s="1">
        <v>2.0</v>
      </c>
      <c r="P1622" s="1">
        <v>2.0</v>
      </c>
      <c r="Q1622" s="1">
        <v>2.0</v>
      </c>
      <c r="R1622" s="1">
        <v>2.0</v>
      </c>
      <c r="S1622" s="1">
        <v>2.0</v>
      </c>
      <c r="T1622" s="1">
        <v>3.0</v>
      </c>
      <c r="U1622" s="1">
        <v>3.0</v>
      </c>
      <c r="V1622" s="1">
        <v>2.0</v>
      </c>
      <c r="W1622" s="1">
        <v>2.0</v>
      </c>
      <c r="X1622" s="1">
        <v>2.0</v>
      </c>
      <c r="Y1622" s="1">
        <v>2.0</v>
      </c>
      <c r="Z1622" s="1">
        <v>2.0</v>
      </c>
      <c r="AA1622" s="1">
        <v>2.0</v>
      </c>
      <c r="AB1622" s="1">
        <v>2.0</v>
      </c>
      <c r="AC1622" s="1">
        <v>2.0</v>
      </c>
      <c r="AD1622" s="1">
        <v>2.0</v>
      </c>
      <c r="AE1622" s="1">
        <v>2.0</v>
      </c>
      <c r="AF1622" s="1">
        <v>2.0</v>
      </c>
      <c r="AG1622" s="1">
        <v>2.0</v>
      </c>
      <c r="AH1622" s="1">
        <v>2.0</v>
      </c>
      <c r="AI1622" s="1">
        <v>3.0</v>
      </c>
      <c r="AJ1622" s="1">
        <v>3.0</v>
      </c>
      <c r="AK1622" s="1">
        <v>3.0</v>
      </c>
      <c r="AL1622" s="1">
        <v>3.0</v>
      </c>
      <c r="AM1622" s="1">
        <v>3.0</v>
      </c>
      <c r="AN1622" s="1">
        <v>2.0</v>
      </c>
      <c r="AO1622" s="1">
        <v>2.0</v>
      </c>
      <c r="AP1622" s="1">
        <v>2.0</v>
      </c>
      <c r="AQ1622" s="1">
        <v>2.0</v>
      </c>
      <c r="AR1622" s="1">
        <v>2.0</v>
      </c>
      <c r="AS1622" s="1">
        <v>2.0</v>
      </c>
      <c r="AT1622" s="1">
        <v>3.0</v>
      </c>
      <c r="AU1622" s="1">
        <v>3.0</v>
      </c>
      <c r="AV1622" s="1">
        <v>3.0</v>
      </c>
      <c r="AW1622" s="1">
        <v>3.0</v>
      </c>
      <c r="AX1622" s="1">
        <v>3.0</v>
      </c>
      <c r="AY1622" s="1">
        <v>3.0</v>
      </c>
      <c r="AZ1622" s="1">
        <v>3.0</v>
      </c>
      <c r="BA1622" s="1">
        <v>3.0</v>
      </c>
      <c r="BB1622" s="1">
        <v>3.0</v>
      </c>
      <c r="BC1622" s="1">
        <v>3.0</v>
      </c>
      <c r="BD1622" s="1">
        <v>3.0</v>
      </c>
      <c r="BE1622" s="1">
        <v>3.0</v>
      </c>
      <c r="BF1622" s="1">
        <v>3.0</v>
      </c>
      <c r="BG1622" s="1">
        <v>3.0</v>
      </c>
      <c r="BH1622" s="1">
        <v>3.0</v>
      </c>
      <c r="BI1622" s="1">
        <v>3.0</v>
      </c>
      <c r="BJ1622" s="1">
        <v>5.0</v>
      </c>
      <c r="BK1622" s="1">
        <v>3.0</v>
      </c>
      <c r="BL1622" s="1">
        <v>2.0</v>
      </c>
      <c r="BM1622" s="1">
        <v>3.0</v>
      </c>
      <c r="BN1622" s="1">
        <v>3.0</v>
      </c>
      <c r="BO1622" s="1">
        <v>3.0</v>
      </c>
      <c r="BP1622" s="1">
        <v>3.0</v>
      </c>
      <c r="BQ1622" s="1">
        <v>3.0</v>
      </c>
      <c r="BR1622" s="1">
        <v>2.0</v>
      </c>
      <c r="BS1622" s="1">
        <v>3.0</v>
      </c>
      <c r="BT1622" s="1">
        <v>3.0</v>
      </c>
      <c r="BU1622" s="1">
        <v>3.0</v>
      </c>
      <c r="BV1622" s="1">
        <v>3.0</v>
      </c>
      <c r="BW1622" s="1">
        <v>2.0</v>
      </c>
      <c r="BX1622" s="1">
        <v>2.0</v>
      </c>
      <c r="BY1622" s="1">
        <v>2.0</v>
      </c>
      <c r="BZ1622" s="1">
        <v>3.0</v>
      </c>
      <c r="CA1622" s="76">
        <f t="shared" si="32"/>
        <v>198</v>
      </c>
      <c r="CB1622" s="77">
        <f t="shared" si="45"/>
        <v>31</v>
      </c>
      <c r="CC1622" s="77">
        <f t="shared" si="34"/>
        <v>18</v>
      </c>
      <c r="CD1622" s="77">
        <f t="shared" si="46"/>
        <v>18</v>
      </c>
      <c r="CE1622" s="77">
        <f t="shared" si="36"/>
        <v>19</v>
      </c>
      <c r="CF1622" s="77">
        <f t="shared" si="37"/>
        <v>18</v>
      </c>
      <c r="CG1622" s="77">
        <f t="shared" si="38"/>
        <v>24</v>
      </c>
      <c r="CH1622" s="77">
        <f t="shared" si="39"/>
        <v>24</v>
      </c>
      <c r="CI1622" s="77">
        <f t="shared" si="40"/>
        <v>0.5</v>
      </c>
      <c r="CJ1622">
        <f t="shared" si="10"/>
        <v>22</v>
      </c>
      <c r="CK1622" s="77">
        <f t="shared" si="43"/>
        <v>22</v>
      </c>
      <c r="CM1622" s="37">
        <f>VLOOKUP(CB1622,'PROMIS 57 T-Score Conversions'!Q$3:R$35,2,TRUE)</f>
        <v>43.1</v>
      </c>
      <c r="CN1622" s="78" t="str">
        <f t="shared" si="20"/>
        <v>Mild</v>
      </c>
      <c r="CO1622" s="37">
        <f>VLOOKUP(CC1622,'PROMIS 57 T-Score Conversions'!A$3:B$35,2,TRUE)</f>
        <v>56.4</v>
      </c>
      <c r="CP1622" s="79" t="str">
        <f t="shared" si="44"/>
        <v>Mild</v>
      </c>
      <c r="CQ1622" s="37">
        <f>VLOOKUP(CD1622,'PROMIS 57 T-Score Conversions'!E$3:F$35,2,TRUE)</f>
        <v>56.8</v>
      </c>
      <c r="CR1622" s="79" t="str">
        <f t="shared" si="22"/>
        <v>Mild</v>
      </c>
      <c r="CS1622" s="37">
        <f>VLOOKUP(CE1622,'PROMIS 57 T-Score Conversions'!U$3:V$35,2,TRUE)</f>
        <v>52.5</v>
      </c>
      <c r="CT1622" s="79" t="str">
        <f t="shared" si="42"/>
        <v>Normal</v>
      </c>
      <c r="CU1622" s="37">
        <f>VLOOKUP(CF1622,'PROMIS 57 T-Score Conversions'!Y$3:Z$35,2,TRUE)</f>
        <v>47.9</v>
      </c>
      <c r="CV1622" s="79" t="str">
        <f t="shared" si="24"/>
        <v>Normal</v>
      </c>
      <c r="CW1622" s="37">
        <f>vlookup(CG1622,'PROMIS 57 T-Score Conversions'!M$3:N$35,2,TRUE)</f>
        <v>44</v>
      </c>
      <c r="CX1622" s="79" t="str">
        <f t="shared" si="25"/>
        <v>Mild</v>
      </c>
      <c r="CY1622" s="37">
        <f>VLOOKup(CH1622,'PROMIS 57 T-Score Conversions'!I$3:J$35,2,TRUE)</f>
        <v>61.5</v>
      </c>
      <c r="CZ1622" s="79" t="str">
        <f t="shared" si="26"/>
        <v>Moderate</v>
      </c>
      <c r="DA1622" s="37">
        <f>VLOOKUP(CJ1622,'PROMIS 57 T-Score Conversions'!AC$3:AD$35,2,TRUE)</f>
        <v>38.71</v>
      </c>
      <c r="DB1622" s="78" t="str">
        <f t="shared" si="30"/>
        <v>Moderate</v>
      </c>
      <c r="DC1622" s="37">
        <f>VLOOKUP(CK1622,'PROMIS 57 T-Score Conversions'!AG$3:AH$35,2,TRUE)</f>
        <v>41.61</v>
      </c>
      <c r="DD1622" s="79" t="str">
        <f t="shared" si="31"/>
        <v>Normal</v>
      </c>
    </row>
    <row r="1623">
      <c r="A1623" t="b">
        <v>0</v>
      </c>
      <c r="B1623" t="b">
        <v>0</v>
      </c>
      <c r="C1623" s="20">
        <v>44446.836640787034</v>
      </c>
      <c r="D1623" s="1" t="s">
        <v>152</v>
      </c>
      <c r="E1623" s="1">
        <v>1866.0</v>
      </c>
      <c r="F1623" s="1">
        <v>2.0</v>
      </c>
      <c r="G1623" s="1">
        <v>3.0</v>
      </c>
      <c r="H1623" s="1">
        <v>3.0</v>
      </c>
      <c r="I1623" s="1">
        <v>3.0</v>
      </c>
      <c r="J1623" s="1">
        <v>1.0</v>
      </c>
      <c r="K1623" s="1">
        <v>2.0</v>
      </c>
      <c r="L1623" s="1">
        <v>2.0</v>
      </c>
      <c r="M1623" s="1">
        <v>2.0</v>
      </c>
      <c r="N1623" s="1">
        <v>4.0</v>
      </c>
      <c r="O1623" s="1">
        <v>4.0</v>
      </c>
      <c r="P1623" s="1">
        <v>4.0</v>
      </c>
      <c r="Q1623" s="1">
        <v>4.0</v>
      </c>
      <c r="R1623" s="1">
        <v>4.0</v>
      </c>
      <c r="S1623" s="1">
        <v>4.0</v>
      </c>
      <c r="T1623" s="1">
        <v>4.0</v>
      </c>
      <c r="U1623" s="1">
        <v>4.0</v>
      </c>
      <c r="V1623" s="1">
        <v>4.0</v>
      </c>
      <c r="W1623" s="1">
        <v>5.0</v>
      </c>
      <c r="X1623" s="1">
        <v>4.0</v>
      </c>
      <c r="Y1623" s="1">
        <v>5.0</v>
      </c>
      <c r="Z1623" s="1">
        <v>4.0</v>
      </c>
      <c r="AA1623" s="1">
        <v>4.0</v>
      </c>
      <c r="AB1623" s="1">
        <v>4.0</v>
      </c>
      <c r="AC1623" s="1">
        <v>4.0</v>
      </c>
      <c r="AD1623" s="1">
        <v>4.0</v>
      </c>
      <c r="AE1623" s="1">
        <v>5.0</v>
      </c>
      <c r="AF1623" s="1">
        <v>4.0</v>
      </c>
      <c r="AG1623" s="1">
        <v>4.0</v>
      </c>
      <c r="AH1623" s="1">
        <v>4.0</v>
      </c>
      <c r="AI1623" s="1">
        <v>4.0</v>
      </c>
      <c r="AJ1623" s="1">
        <v>5.0</v>
      </c>
      <c r="AK1623" s="1">
        <v>4.0</v>
      </c>
      <c r="AL1623" s="1">
        <v>4.0</v>
      </c>
      <c r="AM1623" s="1">
        <v>4.0</v>
      </c>
      <c r="AN1623" s="1">
        <v>4.0</v>
      </c>
      <c r="AO1623" s="1">
        <v>4.0</v>
      </c>
      <c r="AP1623" s="1">
        <v>4.0</v>
      </c>
      <c r="AQ1623" s="1">
        <v>4.0</v>
      </c>
      <c r="AR1623" s="1">
        <v>5.0</v>
      </c>
      <c r="AS1623" s="1">
        <v>4.0</v>
      </c>
      <c r="AT1623" s="1">
        <v>2.0</v>
      </c>
      <c r="AU1623" s="1">
        <v>3.0</v>
      </c>
      <c r="AV1623" s="1">
        <v>1.0</v>
      </c>
      <c r="AW1623" s="1">
        <v>3.0</v>
      </c>
      <c r="AX1623" s="1">
        <v>3.0</v>
      </c>
      <c r="AY1623" s="1">
        <v>2.0</v>
      </c>
      <c r="AZ1623" s="1">
        <v>2.0</v>
      </c>
      <c r="BA1623" s="1">
        <v>1.0</v>
      </c>
      <c r="BB1623" s="1">
        <v>5.0</v>
      </c>
      <c r="BC1623" s="1">
        <v>5.0</v>
      </c>
      <c r="BD1623" s="1">
        <v>5.0</v>
      </c>
      <c r="BE1623" s="1">
        <v>5.0</v>
      </c>
      <c r="BF1623" s="1">
        <v>5.0</v>
      </c>
      <c r="BG1623" s="1">
        <v>5.0</v>
      </c>
      <c r="BH1623" s="1">
        <v>5.0</v>
      </c>
      <c r="BI1623" s="1">
        <v>4.0</v>
      </c>
      <c r="BJ1623" s="1">
        <v>8.0</v>
      </c>
      <c r="BK1623" s="1">
        <v>2.0</v>
      </c>
      <c r="BL1623" s="1">
        <v>3.0</v>
      </c>
      <c r="BM1623" s="1">
        <v>1.0</v>
      </c>
      <c r="BN1623" s="1">
        <v>1.0</v>
      </c>
      <c r="BO1623" s="1">
        <v>1.0</v>
      </c>
      <c r="BP1623" s="1">
        <v>1.0</v>
      </c>
      <c r="BQ1623" s="1">
        <v>1.0</v>
      </c>
      <c r="BR1623" s="1">
        <v>1.0</v>
      </c>
      <c r="BS1623" s="1">
        <v>4.0</v>
      </c>
      <c r="BT1623" s="1">
        <v>5.0</v>
      </c>
      <c r="BU1623" s="1">
        <v>5.0</v>
      </c>
      <c r="BV1623" s="1">
        <v>5.0</v>
      </c>
      <c r="BW1623" s="1">
        <v>5.0</v>
      </c>
      <c r="BX1623" s="1">
        <v>5.0</v>
      </c>
      <c r="BY1623" s="1">
        <v>5.0</v>
      </c>
      <c r="BZ1623" s="1">
        <v>5.0</v>
      </c>
      <c r="CA1623" s="76">
        <f t="shared" si="32"/>
        <v>265</v>
      </c>
      <c r="CB1623" s="77">
        <f t="shared" si="45"/>
        <v>18</v>
      </c>
      <c r="CC1623" s="77">
        <f t="shared" si="34"/>
        <v>32</v>
      </c>
      <c r="CD1623" s="77">
        <f t="shared" si="46"/>
        <v>32</v>
      </c>
      <c r="CE1623" s="77">
        <f t="shared" si="36"/>
        <v>34</v>
      </c>
      <c r="CF1623" s="77">
        <f t="shared" si="37"/>
        <v>33</v>
      </c>
      <c r="CG1623" s="77">
        <f t="shared" si="38"/>
        <v>17</v>
      </c>
      <c r="CH1623" s="77">
        <f t="shared" si="39"/>
        <v>39</v>
      </c>
      <c r="CI1623" s="77">
        <f t="shared" si="40"/>
        <v>0.8</v>
      </c>
      <c r="CJ1623">
        <f t="shared" si="10"/>
        <v>11</v>
      </c>
      <c r="CK1623" s="77">
        <f t="shared" si="43"/>
        <v>13</v>
      </c>
      <c r="CM1623" s="37">
        <f>VLOOKUP(CB1623,'PROMIS 57 T-Score Conversions'!Q$3:R$35,2,TRUE)</f>
        <v>34</v>
      </c>
      <c r="CN1623" s="78" t="str">
        <f t="shared" si="20"/>
        <v>Moderate</v>
      </c>
      <c r="CO1623" s="37">
        <f>VLOOKUP(CC1623,'PROMIS 57 T-Score Conversions'!A$3:B$35,2,TRUE)</f>
        <v>70.8</v>
      </c>
      <c r="CP1623" s="79" t="str">
        <f t="shared" si="44"/>
        <v>Severe</v>
      </c>
      <c r="CQ1623" s="37">
        <f>VLOOKUP(CD1623,'PROMIS 57 T-Score Conversions'!E$3:F$35,2,TRUE)</f>
        <v>69.7</v>
      </c>
      <c r="CR1623" s="79" t="str">
        <f t="shared" si="22"/>
        <v>Moderate</v>
      </c>
      <c r="CS1623" s="37">
        <f>VLOOKUP(CE1623,'PROMIS 57 T-Score Conversions'!U$3:V$35,2,TRUE)</f>
        <v>67.5</v>
      </c>
      <c r="CT1623" s="79" t="str">
        <f t="shared" si="42"/>
        <v>Moderate</v>
      </c>
      <c r="CU1623" s="37">
        <f>VLOOKUP(CF1623,'PROMIS 57 T-Score Conversions'!Y$3:Z$35,2,TRUE)</f>
        <v>63.7</v>
      </c>
      <c r="CV1623" s="79" t="str">
        <f t="shared" si="24"/>
        <v>Moderate</v>
      </c>
      <c r="CW1623" s="37">
        <f>vlookup(CG1623,'PROMIS 57 T-Score Conversions'!M$3:N$35,2,TRUE)</f>
        <v>37.7</v>
      </c>
      <c r="CX1623" s="79" t="str">
        <f t="shared" si="25"/>
        <v>Moderate</v>
      </c>
      <c r="CY1623" s="37">
        <f>VLOOKup(CH1623,'PROMIS 57 T-Score Conversions'!I$3:J$35,2,TRUE)</f>
        <v>73.5</v>
      </c>
      <c r="CZ1623" s="79" t="str">
        <f t="shared" si="26"/>
        <v>Severe</v>
      </c>
      <c r="DA1623" s="37">
        <f>VLOOKUP(CJ1623,'PROMIS 57 T-Score Conversions'!AC$3:AD$35,2,TRUE)</f>
        <v>28.9</v>
      </c>
      <c r="DB1623" s="78" t="str">
        <f t="shared" si="30"/>
        <v>Severe</v>
      </c>
      <c r="DC1623" s="37">
        <f>VLOOKUP(CK1623,'PROMIS 57 T-Score Conversions'!AG$3:AH$35,2,TRUE)</f>
        <v>32.87</v>
      </c>
      <c r="DD1623" s="79" t="str">
        <f t="shared" si="31"/>
        <v>Normal</v>
      </c>
    </row>
    <row r="1624">
      <c r="A1624" t="b">
        <v>0</v>
      </c>
      <c r="B1624" t="b">
        <v>0</v>
      </c>
      <c r="C1624" s="20">
        <v>44446.98550267361</v>
      </c>
      <c r="D1624" s="1" t="s">
        <v>352</v>
      </c>
      <c r="E1624" s="1">
        <v>2140.0</v>
      </c>
      <c r="F1624" s="1">
        <v>2.0</v>
      </c>
      <c r="G1624" s="1">
        <v>3.0</v>
      </c>
      <c r="H1624" s="1">
        <v>3.0</v>
      </c>
      <c r="I1624" s="1">
        <v>3.0</v>
      </c>
      <c r="J1624" s="1">
        <v>1.0</v>
      </c>
      <c r="K1624" s="1">
        <v>3.0</v>
      </c>
      <c r="L1624" s="1">
        <v>3.0</v>
      </c>
      <c r="M1624" s="1">
        <v>2.0</v>
      </c>
      <c r="N1624" s="1">
        <v>2.0</v>
      </c>
      <c r="O1624" s="1">
        <v>4.0</v>
      </c>
      <c r="P1624" s="1">
        <v>4.0</v>
      </c>
      <c r="Q1624" s="1">
        <v>3.0</v>
      </c>
      <c r="R1624" s="1">
        <v>4.0</v>
      </c>
      <c r="S1624" s="1">
        <v>4.0</v>
      </c>
      <c r="T1624" s="1">
        <v>4.0</v>
      </c>
      <c r="U1624" s="1">
        <v>4.0</v>
      </c>
      <c r="V1624" s="1">
        <v>4.0</v>
      </c>
      <c r="W1624" s="1">
        <v>3.0</v>
      </c>
      <c r="X1624" s="1">
        <v>4.0</v>
      </c>
      <c r="Y1624" s="1">
        <v>4.0</v>
      </c>
      <c r="Z1624" s="1">
        <v>4.0</v>
      </c>
      <c r="AA1624" s="1">
        <v>4.0</v>
      </c>
      <c r="AB1624" s="1">
        <v>4.0</v>
      </c>
      <c r="AC1624" s="1">
        <v>4.0</v>
      </c>
      <c r="AD1624" s="1">
        <v>4.0</v>
      </c>
      <c r="AE1624" s="1">
        <v>4.0</v>
      </c>
      <c r="AF1624" s="1">
        <v>4.0</v>
      </c>
      <c r="AG1624" s="1">
        <v>4.0</v>
      </c>
      <c r="AH1624" s="1">
        <v>4.0</v>
      </c>
      <c r="AI1624" s="1">
        <v>4.0</v>
      </c>
      <c r="AJ1624" s="1">
        <v>3.0</v>
      </c>
      <c r="AK1624" s="1">
        <v>4.0</v>
      </c>
      <c r="AL1624" s="1">
        <v>4.0</v>
      </c>
      <c r="AM1624" s="1">
        <v>4.0</v>
      </c>
      <c r="AN1624" s="1">
        <v>5.0</v>
      </c>
      <c r="AO1624" s="1">
        <v>4.0</v>
      </c>
      <c r="AP1624" s="1">
        <v>3.0</v>
      </c>
      <c r="AQ1624" s="1">
        <v>4.0</v>
      </c>
      <c r="AR1624" s="1">
        <v>3.0</v>
      </c>
      <c r="AS1624" s="1">
        <v>5.0</v>
      </c>
      <c r="AT1624" s="1">
        <v>2.0</v>
      </c>
      <c r="AU1624" s="1">
        <v>1.0</v>
      </c>
      <c r="AV1624" s="1">
        <v>2.0</v>
      </c>
      <c r="AW1624" s="1">
        <v>1.0</v>
      </c>
      <c r="AX1624" s="1">
        <v>1.0</v>
      </c>
      <c r="AY1624" s="1">
        <v>1.0</v>
      </c>
      <c r="AZ1624" s="1">
        <v>1.0</v>
      </c>
      <c r="BA1624" s="1">
        <v>2.0</v>
      </c>
      <c r="BB1624" s="1">
        <v>4.0</v>
      </c>
      <c r="BC1624" s="1">
        <v>4.0</v>
      </c>
      <c r="BD1624" s="1">
        <v>4.0</v>
      </c>
      <c r="BE1624" s="1">
        <v>4.0</v>
      </c>
      <c r="BF1624" s="1">
        <v>4.0</v>
      </c>
      <c r="BG1624" s="1">
        <v>4.0</v>
      </c>
      <c r="BH1624" s="1">
        <v>5.0</v>
      </c>
      <c r="BI1624" s="1">
        <v>4.0</v>
      </c>
      <c r="BJ1624" s="1">
        <v>6.0</v>
      </c>
      <c r="BK1624" s="1">
        <v>2.0</v>
      </c>
      <c r="BL1624" s="1">
        <v>2.0</v>
      </c>
      <c r="BM1624" s="1">
        <v>2.0</v>
      </c>
      <c r="BN1624" s="1">
        <v>2.0</v>
      </c>
      <c r="BO1624" s="1">
        <v>2.0</v>
      </c>
      <c r="BP1624" s="1">
        <v>2.0</v>
      </c>
      <c r="BQ1624" s="1">
        <v>2.0</v>
      </c>
      <c r="BR1624" s="1">
        <v>2.0</v>
      </c>
      <c r="BS1624" s="1">
        <v>3.0</v>
      </c>
      <c r="BT1624" s="1">
        <v>4.0</v>
      </c>
      <c r="BU1624" s="1">
        <v>3.0</v>
      </c>
      <c r="BV1624" s="1">
        <v>4.0</v>
      </c>
      <c r="BW1624" s="1">
        <v>3.0</v>
      </c>
      <c r="BX1624" s="1">
        <v>3.0</v>
      </c>
      <c r="BY1624" s="1">
        <v>3.0</v>
      </c>
      <c r="BZ1624" s="1">
        <v>4.0</v>
      </c>
      <c r="CA1624" s="76">
        <f t="shared" si="32"/>
        <v>236</v>
      </c>
      <c r="CB1624" s="77">
        <f t="shared" si="45"/>
        <v>20</v>
      </c>
      <c r="CC1624" s="77">
        <f t="shared" si="34"/>
        <v>29</v>
      </c>
      <c r="CD1624" s="77">
        <f t="shared" si="46"/>
        <v>31</v>
      </c>
      <c r="CE1624" s="77">
        <f t="shared" si="36"/>
        <v>31</v>
      </c>
      <c r="CF1624" s="77">
        <f t="shared" si="37"/>
        <v>32</v>
      </c>
      <c r="CG1624" s="77">
        <f t="shared" si="38"/>
        <v>11</v>
      </c>
      <c r="CH1624" s="77">
        <f t="shared" si="39"/>
        <v>33</v>
      </c>
      <c r="CI1624" s="77">
        <f t="shared" si="40"/>
        <v>0.6</v>
      </c>
      <c r="CJ1624">
        <f t="shared" si="10"/>
        <v>16</v>
      </c>
      <c r="CK1624" s="77">
        <f t="shared" si="43"/>
        <v>17</v>
      </c>
      <c r="CM1624" s="37">
        <f>VLOOKUP(CB1624,'PROMIS 57 T-Score Conversions'!Q$3:R$35,2,TRUE)</f>
        <v>35.4</v>
      </c>
      <c r="CN1624" s="78" t="str">
        <f t="shared" si="20"/>
        <v>Moderate</v>
      </c>
      <c r="CO1624" s="37">
        <f>VLOOKUP(CC1624,'PROMIS 57 T-Score Conversions'!A$3:B$35,2,TRUE)</f>
        <v>67.7</v>
      </c>
      <c r="CP1624" s="79" t="str">
        <f t="shared" si="44"/>
        <v>Moderate</v>
      </c>
      <c r="CQ1624" s="37">
        <f>VLOOKUP(CD1624,'PROMIS 57 T-Score Conversions'!E$3:F$35,2,TRUE)</f>
        <v>68.7</v>
      </c>
      <c r="CR1624" s="79" t="str">
        <f t="shared" si="22"/>
        <v>Moderate</v>
      </c>
      <c r="CS1624" s="37">
        <f>VLOOKUP(CE1624,'PROMIS 57 T-Score Conversions'!U$3:V$35,2,TRUE)</f>
        <v>64.3</v>
      </c>
      <c r="CT1624" s="79" t="str">
        <f t="shared" si="42"/>
        <v>Moderate</v>
      </c>
      <c r="CU1624" s="37">
        <f>VLOOKUP(CF1624,'PROMIS 57 T-Score Conversions'!Y$3:Z$35,2,TRUE)</f>
        <v>62.6</v>
      </c>
      <c r="CV1624" s="79" t="str">
        <f t="shared" si="24"/>
        <v>Moderate</v>
      </c>
      <c r="CW1624" s="37">
        <f>vlookup(CG1624,'PROMIS 57 T-Score Conversions'!M$3:N$35,2,TRUE)</f>
        <v>32.6</v>
      </c>
      <c r="CX1624" s="79" t="str">
        <f t="shared" si="25"/>
        <v>Moderate</v>
      </c>
      <c r="CY1624" s="37">
        <f>VLOOKup(CH1624,'PROMIS 57 T-Score Conversions'!I$3:J$35,2,TRUE)</f>
        <v>67.7</v>
      </c>
      <c r="CZ1624" s="79" t="str">
        <f t="shared" si="26"/>
        <v>Moderate</v>
      </c>
      <c r="DA1624" s="37">
        <f>VLOOKUP(CJ1624,'PROMIS 57 T-Score Conversions'!AC$3:AD$35,2,TRUE)</f>
        <v>33.92</v>
      </c>
      <c r="DB1624" s="78" t="str">
        <f t="shared" si="30"/>
        <v>Moderate</v>
      </c>
      <c r="DC1624" s="37">
        <f>VLOOKUP(CK1624,'PROMIS 57 T-Score Conversions'!AG$3:AH$35,2,TRUE)</f>
        <v>37.04</v>
      </c>
      <c r="DD1624" s="79" t="str">
        <f t="shared" si="31"/>
        <v>Normal</v>
      </c>
    </row>
    <row r="1625">
      <c r="A1625" t="b">
        <v>0</v>
      </c>
      <c r="B1625" t="b">
        <v>0</v>
      </c>
      <c r="C1625" s="20">
        <v>44447.40762777778</v>
      </c>
      <c r="D1625" s="1" t="s">
        <v>806</v>
      </c>
      <c r="E1625" s="1">
        <v>2731.0</v>
      </c>
      <c r="F1625" s="1">
        <v>2.0</v>
      </c>
      <c r="G1625" s="1">
        <v>4.0</v>
      </c>
      <c r="H1625" s="1">
        <v>2.0</v>
      </c>
      <c r="I1625" s="1">
        <v>1.0</v>
      </c>
      <c r="J1625" s="1">
        <v>1.0</v>
      </c>
      <c r="K1625" s="1">
        <v>1.0</v>
      </c>
      <c r="L1625" s="1">
        <v>2.0</v>
      </c>
      <c r="M1625" s="1">
        <v>2.0</v>
      </c>
      <c r="N1625" s="1">
        <v>3.0</v>
      </c>
      <c r="O1625" s="1">
        <v>3.0</v>
      </c>
      <c r="P1625" s="1">
        <v>3.0</v>
      </c>
      <c r="Q1625" s="1">
        <v>3.0</v>
      </c>
      <c r="R1625" s="1">
        <v>3.0</v>
      </c>
      <c r="S1625" s="1">
        <v>2.0</v>
      </c>
      <c r="T1625" s="1">
        <v>4.0</v>
      </c>
      <c r="U1625" s="1">
        <v>4.0</v>
      </c>
      <c r="V1625" s="1">
        <v>4.0</v>
      </c>
      <c r="W1625" s="1">
        <v>4.0</v>
      </c>
      <c r="X1625" s="1">
        <v>3.0</v>
      </c>
      <c r="Y1625" s="1">
        <v>3.0</v>
      </c>
      <c r="Z1625" s="1">
        <v>2.0</v>
      </c>
      <c r="AA1625" s="1">
        <v>4.0</v>
      </c>
      <c r="AB1625" s="1">
        <v>4.0</v>
      </c>
      <c r="AC1625" s="1">
        <v>4.0</v>
      </c>
      <c r="AD1625" s="1">
        <v>3.0</v>
      </c>
      <c r="AE1625" s="1">
        <v>4.0</v>
      </c>
      <c r="AF1625" s="1">
        <v>4.0</v>
      </c>
      <c r="AG1625" s="1">
        <v>4.0</v>
      </c>
      <c r="AH1625" s="1">
        <v>4.0</v>
      </c>
      <c r="AI1625" s="1">
        <v>5.0</v>
      </c>
      <c r="AJ1625" s="1">
        <v>2.0</v>
      </c>
      <c r="AK1625" s="1">
        <v>4.0</v>
      </c>
      <c r="AL1625" s="1">
        <v>2.0</v>
      </c>
      <c r="AM1625" s="1">
        <v>2.0</v>
      </c>
      <c r="AN1625" s="1">
        <v>1.0</v>
      </c>
      <c r="AO1625" s="1">
        <v>1.0</v>
      </c>
      <c r="AP1625" s="1">
        <v>4.0</v>
      </c>
      <c r="AQ1625" s="1">
        <v>1.0</v>
      </c>
      <c r="AR1625" s="1">
        <v>1.0</v>
      </c>
      <c r="AS1625" s="1">
        <v>2.0</v>
      </c>
      <c r="AT1625" s="1">
        <v>1.0</v>
      </c>
      <c r="AU1625" s="1">
        <v>1.0</v>
      </c>
      <c r="AV1625" s="1">
        <v>1.0</v>
      </c>
      <c r="AW1625" s="1">
        <v>1.0</v>
      </c>
      <c r="AX1625" s="1">
        <v>1.0</v>
      </c>
      <c r="AY1625" s="1">
        <v>1.0</v>
      </c>
      <c r="AZ1625" s="1">
        <v>1.0</v>
      </c>
      <c r="BA1625" s="1">
        <v>1.0</v>
      </c>
      <c r="BB1625" s="1">
        <v>3.0</v>
      </c>
      <c r="BC1625" s="1">
        <v>3.0</v>
      </c>
      <c r="BD1625" s="1">
        <v>3.0</v>
      </c>
      <c r="BE1625" s="1">
        <v>3.0</v>
      </c>
      <c r="BF1625" s="1">
        <v>3.0</v>
      </c>
      <c r="BG1625" s="1">
        <v>3.0</v>
      </c>
      <c r="BH1625" s="1">
        <v>3.0</v>
      </c>
      <c r="BI1625" s="1">
        <v>3.0</v>
      </c>
      <c r="BJ1625" s="1">
        <v>4.0</v>
      </c>
      <c r="BK1625" s="1">
        <v>1.0</v>
      </c>
      <c r="BL1625" s="1">
        <v>1.0</v>
      </c>
      <c r="BM1625" s="1">
        <v>1.0</v>
      </c>
      <c r="BN1625" s="1">
        <v>4.0</v>
      </c>
      <c r="BO1625" s="1">
        <v>2.0</v>
      </c>
      <c r="BP1625" s="1">
        <v>4.0</v>
      </c>
      <c r="BQ1625" s="1">
        <v>4.0</v>
      </c>
      <c r="BR1625" s="1">
        <v>2.0</v>
      </c>
      <c r="BS1625" s="1">
        <v>5.0</v>
      </c>
      <c r="BT1625" s="1">
        <v>5.0</v>
      </c>
      <c r="BU1625" s="1">
        <v>5.0</v>
      </c>
      <c r="BV1625" s="1">
        <v>5.0</v>
      </c>
      <c r="BW1625" s="1">
        <v>5.0</v>
      </c>
      <c r="BX1625" s="1">
        <v>4.0</v>
      </c>
      <c r="BY1625" s="1">
        <v>1.0</v>
      </c>
      <c r="BZ1625" s="1">
        <v>5.0</v>
      </c>
      <c r="CA1625" s="76">
        <f t="shared" si="32"/>
        <v>202</v>
      </c>
      <c r="CB1625" s="77">
        <f t="shared" si="45"/>
        <v>15</v>
      </c>
      <c r="CC1625" s="77">
        <f t="shared" si="34"/>
        <v>25</v>
      </c>
      <c r="CD1625" s="77">
        <f t="shared" si="46"/>
        <v>26</v>
      </c>
      <c r="CE1625" s="77">
        <f t="shared" si="36"/>
        <v>30</v>
      </c>
      <c r="CF1625" s="77">
        <f t="shared" si="37"/>
        <v>14</v>
      </c>
      <c r="CG1625" s="77">
        <f t="shared" si="38"/>
        <v>8</v>
      </c>
      <c r="CH1625" s="77">
        <f t="shared" si="39"/>
        <v>24</v>
      </c>
      <c r="CI1625" s="77">
        <f t="shared" si="40"/>
        <v>0.4</v>
      </c>
      <c r="CJ1625">
        <f t="shared" si="10"/>
        <v>19</v>
      </c>
      <c r="CK1625" s="77">
        <f t="shared" si="43"/>
        <v>23</v>
      </c>
      <c r="CM1625" s="37">
        <f>VLOOKUP(CB1625,'PROMIS 57 T-Score Conversions'!Q$3:R$35,2,TRUE)</f>
        <v>31.7</v>
      </c>
      <c r="CN1625" s="78" t="str">
        <f t="shared" si="20"/>
        <v>Moderate</v>
      </c>
      <c r="CO1625" s="37">
        <f>VLOOKUP(CC1625,'PROMIS 57 T-Score Conversions'!A$3:B$35,2,TRUE)</f>
        <v>63.5</v>
      </c>
      <c r="CP1625" s="79" t="str">
        <f t="shared" si="44"/>
        <v>Moderate</v>
      </c>
      <c r="CQ1625" s="37">
        <f>VLOOKUP(CD1625,'PROMIS 57 T-Score Conversions'!E$3:F$35,2,TRUE)</f>
        <v>63.9</v>
      </c>
      <c r="CR1625" s="79" t="str">
        <f t="shared" si="22"/>
        <v>Moderate</v>
      </c>
      <c r="CS1625" s="37">
        <f>VLOOKUP(CE1625,'PROMIS 57 T-Score Conversions'!U$3:V$35,2,TRUE)</f>
        <v>63.3</v>
      </c>
      <c r="CT1625" s="79" t="str">
        <f t="shared" si="42"/>
        <v>Moderate</v>
      </c>
      <c r="CU1625" s="37">
        <f>VLOOKUP(CF1625,'PROMIS 57 T-Score Conversions'!Y$3:Z$35,2,TRUE)</f>
        <v>42.9</v>
      </c>
      <c r="CV1625" s="79" t="str">
        <f t="shared" si="24"/>
        <v>Normal</v>
      </c>
      <c r="CW1625" s="37">
        <f>vlookup(CG1625,'PROMIS 57 T-Score Conversions'!M$3:N$35,2,TRUE)</f>
        <v>25.91</v>
      </c>
      <c r="CX1625" s="79" t="str">
        <f t="shared" si="25"/>
        <v>Severe</v>
      </c>
      <c r="CY1625" s="37">
        <f>VLOOKup(CH1625,'PROMIS 57 T-Score Conversions'!I$3:J$35,2,TRUE)</f>
        <v>61.5</v>
      </c>
      <c r="CZ1625" s="79" t="str">
        <f t="shared" si="26"/>
        <v>Moderate</v>
      </c>
      <c r="DA1625" s="37">
        <f>VLOOKUP(CJ1625,'PROMIS 57 T-Score Conversions'!AC$3:AD$35,2,TRUE)</f>
        <v>36.36</v>
      </c>
      <c r="DB1625" s="78" t="str">
        <f t="shared" si="30"/>
        <v>Moderate</v>
      </c>
      <c r="DC1625" s="37">
        <f>VLOOKUP(CK1625,'PROMIS 57 T-Score Conversions'!AG$3:AH$35,2,TRUE)</f>
        <v>42.51</v>
      </c>
      <c r="DD1625" s="79" t="str">
        <f t="shared" si="31"/>
        <v>Normal</v>
      </c>
    </row>
    <row r="1626">
      <c r="A1626" t="b">
        <v>0</v>
      </c>
      <c r="B1626" t="b">
        <v>0</v>
      </c>
      <c r="C1626" s="20">
        <v>44447.41023260417</v>
      </c>
      <c r="D1626" s="1" t="s">
        <v>807</v>
      </c>
      <c r="E1626" s="1">
        <v>2734.0</v>
      </c>
      <c r="F1626" s="1">
        <v>1.0</v>
      </c>
      <c r="G1626" s="1">
        <v>3.0</v>
      </c>
      <c r="H1626" s="1">
        <v>2.0</v>
      </c>
      <c r="I1626" s="1">
        <v>2.0</v>
      </c>
      <c r="J1626" s="1">
        <v>1.0</v>
      </c>
      <c r="K1626" s="1">
        <v>2.0</v>
      </c>
      <c r="L1626" s="1">
        <v>2.0</v>
      </c>
      <c r="M1626" s="1">
        <v>1.0</v>
      </c>
      <c r="N1626" s="1">
        <v>5.0</v>
      </c>
      <c r="O1626" s="1">
        <v>4.0</v>
      </c>
      <c r="P1626" s="1">
        <v>4.0</v>
      </c>
      <c r="Q1626" s="1">
        <v>5.0</v>
      </c>
      <c r="R1626" s="1">
        <v>5.0</v>
      </c>
      <c r="S1626" s="1">
        <v>5.0</v>
      </c>
      <c r="T1626" s="1">
        <v>5.0</v>
      </c>
      <c r="U1626" s="1">
        <v>5.0</v>
      </c>
      <c r="V1626" s="1">
        <v>3.0</v>
      </c>
      <c r="W1626" s="1">
        <v>5.0</v>
      </c>
      <c r="X1626" s="1">
        <v>4.0</v>
      </c>
      <c r="Y1626" s="1">
        <v>4.0</v>
      </c>
      <c r="Z1626" s="1">
        <v>5.0</v>
      </c>
      <c r="AA1626" s="1">
        <v>5.0</v>
      </c>
      <c r="AB1626" s="1">
        <v>5.0</v>
      </c>
      <c r="AC1626" s="1">
        <v>5.0</v>
      </c>
      <c r="AD1626" s="1">
        <v>5.0</v>
      </c>
      <c r="AE1626" s="1">
        <v>5.0</v>
      </c>
      <c r="AF1626" s="1">
        <v>4.0</v>
      </c>
      <c r="AG1626" s="1">
        <v>4.0</v>
      </c>
      <c r="AH1626" s="1">
        <v>4.0</v>
      </c>
      <c r="AI1626" s="1">
        <v>4.0</v>
      </c>
      <c r="AJ1626" s="1">
        <v>5.0</v>
      </c>
      <c r="AK1626" s="1">
        <v>4.0</v>
      </c>
      <c r="AL1626" s="1">
        <v>5.0</v>
      </c>
      <c r="AM1626" s="1">
        <v>5.0</v>
      </c>
      <c r="AN1626" s="1">
        <v>5.0</v>
      </c>
      <c r="AO1626" s="1">
        <v>1.0</v>
      </c>
      <c r="AP1626" s="1">
        <v>5.0</v>
      </c>
      <c r="AQ1626" s="1">
        <v>5.0</v>
      </c>
      <c r="AR1626" s="1">
        <v>5.0</v>
      </c>
      <c r="AS1626" s="1">
        <v>5.0</v>
      </c>
      <c r="AT1626" s="1">
        <v>1.0</v>
      </c>
      <c r="AU1626" s="1">
        <v>1.0</v>
      </c>
      <c r="AV1626" s="1">
        <v>1.0</v>
      </c>
      <c r="AW1626" s="1">
        <v>1.0</v>
      </c>
      <c r="AX1626" s="1">
        <v>1.0</v>
      </c>
      <c r="AY1626" s="1">
        <v>1.0</v>
      </c>
      <c r="AZ1626" s="1">
        <v>2.0</v>
      </c>
      <c r="BA1626" s="1">
        <v>1.0</v>
      </c>
      <c r="BB1626" s="1">
        <v>4.0</v>
      </c>
      <c r="BC1626" s="1">
        <v>5.0</v>
      </c>
      <c r="BD1626" s="1">
        <v>5.0</v>
      </c>
      <c r="BE1626" s="1">
        <v>5.0</v>
      </c>
      <c r="BF1626" s="1">
        <v>5.0</v>
      </c>
      <c r="BG1626" s="1">
        <v>5.0</v>
      </c>
      <c r="BH1626" s="1">
        <v>5.0</v>
      </c>
      <c r="BI1626" s="1">
        <v>5.0</v>
      </c>
      <c r="BJ1626" s="1">
        <v>5.0</v>
      </c>
      <c r="BK1626" s="1">
        <v>2.0</v>
      </c>
      <c r="BL1626" s="1">
        <v>3.0</v>
      </c>
      <c r="BM1626" s="1">
        <v>2.0</v>
      </c>
      <c r="BN1626" s="1">
        <v>2.0</v>
      </c>
      <c r="BO1626" s="1">
        <v>2.0</v>
      </c>
      <c r="BP1626" s="1">
        <v>2.0</v>
      </c>
      <c r="BQ1626" s="1">
        <v>2.0</v>
      </c>
      <c r="BR1626" s="1">
        <v>2.0</v>
      </c>
      <c r="BS1626" s="1">
        <v>3.0</v>
      </c>
      <c r="BT1626" s="1">
        <v>5.0</v>
      </c>
      <c r="BU1626" s="1">
        <v>4.0</v>
      </c>
      <c r="BV1626" s="1">
        <v>4.0</v>
      </c>
      <c r="BW1626" s="1">
        <v>4.0</v>
      </c>
      <c r="BX1626" s="1">
        <v>4.0</v>
      </c>
      <c r="BY1626" s="1">
        <v>4.0</v>
      </c>
      <c r="BZ1626" s="1">
        <v>4.0</v>
      </c>
      <c r="CA1626" s="76">
        <f t="shared" si="32"/>
        <v>261</v>
      </c>
      <c r="CB1626" s="77">
        <f t="shared" si="45"/>
        <v>14</v>
      </c>
      <c r="CC1626" s="77">
        <f t="shared" si="34"/>
        <v>38</v>
      </c>
      <c r="CD1626" s="77">
        <f t="shared" si="46"/>
        <v>36</v>
      </c>
      <c r="CE1626" s="77">
        <f t="shared" si="36"/>
        <v>35</v>
      </c>
      <c r="CF1626" s="77">
        <f t="shared" si="37"/>
        <v>36</v>
      </c>
      <c r="CG1626" s="77">
        <f t="shared" si="38"/>
        <v>9</v>
      </c>
      <c r="CH1626" s="77">
        <f t="shared" si="39"/>
        <v>39</v>
      </c>
      <c r="CI1626" s="77">
        <f t="shared" si="40"/>
        <v>0.5</v>
      </c>
      <c r="CJ1626">
        <f t="shared" si="10"/>
        <v>17</v>
      </c>
      <c r="CK1626" s="77">
        <f t="shared" si="43"/>
        <v>18</v>
      </c>
      <c r="CM1626" s="37">
        <f>VLOOKUP(CB1626,'PROMIS 57 T-Score Conversions'!Q$3:R$35,2,TRUE)</f>
        <v>30.8</v>
      </c>
      <c r="CN1626" s="78" t="str">
        <f t="shared" si="20"/>
        <v>Moderate</v>
      </c>
      <c r="CO1626" s="37">
        <f>VLOOKUP(CC1626,'PROMIS 57 T-Score Conversions'!A$3:B$35,2,TRUE)</f>
        <v>78.2</v>
      </c>
      <c r="CP1626" s="79" t="str">
        <f t="shared" si="44"/>
        <v>Severe</v>
      </c>
      <c r="CQ1626" s="37">
        <f>VLOOKUP(CD1626,'PROMIS 57 T-Score Conversions'!E$3:F$35,2,TRUE)</f>
        <v>73.9</v>
      </c>
      <c r="CR1626" s="79" t="str">
        <f t="shared" si="22"/>
        <v>Severe</v>
      </c>
      <c r="CS1626" s="37">
        <f>VLOOKUP(CE1626,'PROMIS 57 T-Score Conversions'!U$3:V$35,2,TRUE)</f>
        <v>68.6</v>
      </c>
      <c r="CT1626" s="79" t="str">
        <f t="shared" si="42"/>
        <v>Moderate</v>
      </c>
      <c r="CU1626" s="37">
        <f>VLOOKUP(CF1626,'PROMIS 57 T-Score Conversions'!Y$3:Z$35,2,TRUE)</f>
        <v>67.5</v>
      </c>
      <c r="CV1626" s="79" t="str">
        <f t="shared" si="24"/>
        <v>Moderate</v>
      </c>
      <c r="CW1626" s="37">
        <f>vlookup(CG1626,'PROMIS 57 T-Score Conversions'!M$3:N$35,2,TRUE)</f>
        <v>29.7</v>
      </c>
      <c r="CX1626" s="79" t="str">
        <f t="shared" si="25"/>
        <v>Severe</v>
      </c>
      <c r="CY1626" s="37">
        <f>VLOOKup(CH1626,'PROMIS 57 T-Score Conversions'!I$3:J$35,2,TRUE)</f>
        <v>73.5</v>
      </c>
      <c r="CZ1626" s="79" t="str">
        <f t="shared" si="26"/>
        <v>Severe</v>
      </c>
      <c r="DA1626" s="37">
        <f>VLOOKUP(CJ1626,'PROMIS 57 T-Score Conversions'!AC$3:AD$35,2,TRUE)</f>
        <v>34.75</v>
      </c>
      <c r="DB1626" s="78" t="str">
        <f t="shared" si="30"/>
        <v>Moderate</v>
      </c>
      <c r="DC1626" s="37">
        <f>VLOOKUP(CK1626,'PROMIS 57 T-Score Conversions'!AG$3:AH$35,2,TRUE)</f>
        <v>37.97</v>
      </c>
      <c r="DD1626" s="79" t="str">
        <f t="shared" si="31"/>
        <v>Normal</v>
      </c>
    </row>
    <row r="1627">
      <c r="A1627" t="b">
        <v>0</v>
      </c>
      <c r="B1627" t="b">
        <v>0</v>
      </c>
      <c r="C1627" s="20">
        <v>44447.45790799768</v>
      </c>
      <c r="D1627" s="1" t="s">
        <v>694</v>
      </c>
      <c r="E1627" s="1">
        <v>2566.0</v>
      </c>
      <c r="F1627" s="1">
        <v>3.0</v>
      </c>
      <c r="G1627" s="1">
        <v>3.0</v>
      </c>
      <c r="H1627" s="1">
        <v>4.0</v>
      </c>
      <c r="I1627" s="1">
        <v>3.0</v>
      </c>
      <c r="J1627" s="1">
        <v>3.0</v>
      </c>
      <c r="K1627" s="1">
        <v>3.0</v>
      </c>
      <c r="L1627" s="1">
        <v>3.0</v>
      </c>
      <c r="M1627" s="1">
        <v>3.0</v>
      </c>
      <c r="N1627" s="1">
        <v>4.0</v>
      </c>
      <c r="O1627" s="1">
        <v>4.0</v>
      </c>
      <c r="P1627" s="1">
        <v>4.0</v>
      </c>
      <c r="Q1627" s="1">
        <v>4.0</v>
      </c>
      <c r="R1627" s="1">
        <v>4.0</v>
      </c>
      <c r="S1627" s="1">
        <v>4.0</v>
      </c>
      <c r="T1627" s="1">
        <v>4.0</v>
      </c>
      <c r="U1627" s="1">
        <v>4.0</v>
      </c>
      <c r="V1627" s="1">
        <v>4.0</v>
      </c>
      <c r="W1627" s="1">
        <v>4.0</v>
      </c>
      <c r="X1627" s="1">
        <v>4.0</v>
      </c>
      <c r="Y1627" s="1">
        <v>4.0</v>
      </c>
      <c r="Z1627" s="1">
        <v>4.0</v>
      </c>
      <c r="AA1627" s="1">
        <v>4.0</v>
      </c>
      <c r="AB1627" s="1">
        <v>4.0</v>
      </c>
      <c r="AC1627" s="1">
        <v>4.0</v>
      </c>
      <c r="AD1627" s="1">
        <v>4.0</v>
      </c>
      <c r="AE1627" s="1">
        <v>4.0</v>
      </c>
      <c r="AF1627" s="1">
        <v>4.0</v>
      </c>
      <c r="AG1627" s="1">
        <v>4.0</v>
      </c>
      <c r="AH1627" s="1">
        <v>3.0</v>
      </c>
      <c r="AI1627" s="1">
        <v>4.0</v>
      </c>
      <c r="AJ1627" s="1">
        <v>4.0</v>
      </c>
      <c r="AK1627" s="1">
        <v>4.0</v>
      </c>
      <c r="AL1627" s="1">
        <v>5.0</v>
      </c>
      <c r="AM1627" s="1">
        <v>5.0</v>
      </c>
      <c r="AN1627" s="1">
        <v>5.0</v>
      </c>
      <c r="AO1627" s="1">
        <v>5.0</v>
      </c>
      <c r="AP1627" s="1">
        <v>5.0</v>
      </c>
      <c r="AQ1627" s="1">
        <v>5.0</v>
      </c>
      <c r="AR1627" s="1">
        <v>5.0</v>
      </c>
      <c r="AS1627" s="1">
        <v>5.0</v>
      </c>
      <c r="AT1627" s="1">
        <v>2.0</v>
      </c>
      <c r="AU1627" s="1">
        <v>3.0</v>
      </c>
      <c r="AV1627" s="1">
        <v>2.0</v>
      </c>
      <c r="AW1627" s="1">
        <v>2.0</v>
      </c>
      <c r="AX1627" s="1">
        <v>2.0</v>
      </c>
      <c r="AY1627" s="1">
        <v>2.0</v>
      </c>
      <c r="AZ1627" s="1">
        <v>3.0</v>
      </c>
      <c r="BA1627" s="1">
        <v>2.0</v>
      </c>
      <c r="BB1627" s="1">
        <v>4.0</v>
      </c>
      <c r="BC1627" s="1">
        <v>4.0</v>
      </c>
      <c r="BD1627" s="1">
        <v>4.0</v>
      </c>
      <c r="BE1627" s="1">
        <v>4.0</v>
      </c>
      <c r="BF1627" s="1">
        <v>4.0</v>
      </c>
      <c r="BG1627" s="1">
        <v>4.0</v>
      </c>
      <c r="BH1627" s="1">
        <v>4.0</v>
      </c>
      <c r="BI1627" s="1">
        <v>4.0</v>
      </c>
      <c r="BJ1627" s="1">
        <v>8.0</v>
      </c>
      <c r="BK1627" s="1">
        <v>2.0</v>
      </c>
      <c r="BL1627" s="1">
        <v>3.0</v>
      </c>
      <c r="BM1627" s="1">
        <v>2.0</v>
      </c>
      <c r="BN1627" s="1">
        <v>3.0</v>
      </c>
      <c r="BO1627" s="1">
        <v>3.0</v>
      </c>
      <c r="BP1627" s="1">
        <v>2.0</v>
      </c>
      <c r="BQ1627" s="1">
        <v>3.0</v>
      </c>
      <c r="BR1627" s="1">
        <v>2.0</v>
      </c>
      <c r="BS1627" s="1">
        <v>4.0</v>
      </c>
      <c r="BT1627" s="1">
        <v>4.0</v>
      </c>
      <c r="BU1627" s="1">
        <v>5.0</v>
      </c>
      <c r="BV1627" s="1">
        <v>4.0</v>
      </c>
      <c r="BW1627" s="1">
        <v>5.0</v>
      </c>
      <c r="BX1627" s="1">
        <v>4.0</v>
      </c>
      <c r="BY1627" s="1">
        <v>5.0</v>
      </c>
      <c r="BZ1627" s="1">
        <v>4.0</v>
      </c>
      <c r="CA1627" s="76">
        <f t="shared" si="32"/>
        <v>273</v>
      </c>
      <c r="CB1627" s="77">
        <f t="shared" si="45"/>
        <v>25</v>
      </c>
      <c r="CC1627" s="77">
        <f t="shared" si="34"/>
        <v>32</v>
      </c>
      <c r="CD1627" s="77">
        <f t="shared" si="46"/>
        <v>32</v>
      </c>
      <c r="CE1627" s="77">
        <f t="shared" si="36"/>
        <v>31</v>
      </c>
      <c r="CF1627" s="77">
        <f t="shared" si="37"/>
        <v>40</v>
      </c>
      <c r="CG1627" s="77">
        <f t="shared" si="38"/>
        <v>18</v>
      </c>
      <c r="CH1627" s="77">
        <f t="shared" si="39"/>
        <v>32</v>
      </c>
      <c r="CI1627" s="77">
        <f t="shared" si="40"/>
        <v>0.8</v>
      </c>
      <c r="CJ1627">
        <f t="shared" si="10"/>
        <v>20</v>
      </c>
      <c r="CK1627" s="77">
        <f t="shared" si="43"/>
        <v>22</v>
      </c>
      <c r="CM1627" s="37">
        <f>VLOOKUP(CB1627,'PROMIS 57 T-Score Conversions'!Q$3:R$35,2,TRUE)</f>
        <v>38.8</v>
      </c>
      <c r="CN1627" s="78" t="str">
        <f t="shared" si="20"/>
        <v>Moderate</v>
      </c>
      <c r="CO1627" s="37">
        <f>VLOOKUP(CC1627,'PROMIS 57 T-Score Conversions'!A$3:B$35,2,TRUE)</f>
        <v>70.8</v>
      </c>
      <c r="CP1627" s="79" t="str">
        <f t="shared" si="44"/>
        <v>Severe</v>
      </c>
      <c r="CQ1627" s="37">
        <f>VLOOKUP(CD1627,'PROMIS 57 T-Score Conversions'!E$3:F$35,2,TRUE)</f>
        <v>69.7</v>
      </c>
      <c r="CR1627" s="79" t="str">
        <f t="shared" si="22"/>
        <v>Moderate</v>
      </c>
      <c r="CS1627" s="37">
        <f>VLOOKUP(CE1627,'PROMIS 57 T-Score Conversions'!U$3:V$35,2,TRUE)</f>
        <v>64.3</v>
      </c>
      <c r="CT1627" s="79" t="str">
        <f t="shared" si="42"/>
        <v>Moderate</v>
      </c>
      <c r="CU1627" s="37">
        <f>VLOOKUP(CF1627,'PROMIS 57 T-Score Conversions'!Y$3:Z$35,2,TRUE)</f>
        <v>76.5</v>
      </c>
      <c r="CV1627" s="79" t="str">
        <f t="shared" si="24"/>
        <v>Severe</v>
      </c>
      <c r="CW1627" s="37">
        <f>vlookup(CG1627,'PROMIS 57 T-Score Conversions'!M$3:N$35,2,TRUE)</f>
        <v>38.5</v>
      </c>
      <c r="CX1627" s="79" t="str">
        <f t="shared" si="25"/>
        <v>Moderate</v>
      </c>
      <c r="CY1627" s="37">
        <f>VLOOKup(CH1627,'PROMIS 57 T-Score Conversions'!I$3:J$35,2,TRUE)</f>
        <v>66.9</v>
      </c>
      <c r="CZ1627" s="79" t="str">
        <f t="shared" si="26"/>
        <v>Moderate</v>
      </c>
      <c r="DA1627" s="37">
        <f>VLOOKUP(CJ1627,'PROMIS 57 T-Score Conversions'!AC$3:AD$35,2,TRUE)</f>
        <v>37.15</v>
      </c>
      <c r="DB1627" s="78" t="str">
        <f t="shared" si="30"/>
        <v>Moderate</v>
      </c>
      <c r="DC1627" s="37">
        <f>VLOOKUP(CK1627,'PROMIS 57 T-Score Conversions'!AG$3:AH$35,2,TRUE)</f>
        <v>41.61</v>
      </c>
      <c r="DD1627" s="79" t="str">
        <f t="shared" si="31"/>
        <v>Normal</v>
      </c>
      <c r="DE1627" s="37"/>
    </row>
    <row r="1628">
      <c r="A1628" t="b">
        <v>0</v>
      </c>
      <c r="B1628" t="b">
        <v>0</v>
      </c>
      <c r="C1628" s="20">
        <v>44447.682788680555</v>
      </c>
      <c r="D1628" s="1" t="s">
        <v>808</v>
      </c>
      <c r="E1628" s="1">
        <v>2725.0</v>
      </c>
      <c r="F1628" s="1">
        <v>5.0</v>
      </c>
      <c r="G1628" s="1">
        <v>5.0</v>
      </c>
      <c r="H1628" s="1">
        <v>5.0</v>
      </c>
      <c r="I1628" s="1">
        <v>5.0</v>
      </c>
      <c r="J1628" s="1">
        <v>4.0</v>
      </c>
      <c r="K1628" s="1">
        <v>5.0</v>
      </c>
      <c r="L1628" s="1">
        <v>5.0</v>
      </c>
      <c r="M1628" s="1">
        <v>5.0</v>
      </c>
      <c r="N1628" s="1">
        <v>3.0</v>
      </c>
      <c r="O1628" s="1">
        <v>3.0</v>
      </c>
      <c r="P1628" s="1">
        <v>2.0</v>
      </c>
      <c r="Q1628" s="1">
        <v>1.0</v>
      </c>
      <c r="R1628" s="1">
        <v>3.0</v>
      </c>
      <c r="S1628" s="1">
        <v>4.0</v>
      </c>
      <c r="T1628" s="1">
        <v>4.0</v>
      </c>
      <c r="U1628" s="1">
        <v>4.0</v>
      </c>
      <c r="V1628" s="1">
        <v>1.0</v>
      </c>
      <c r="W1628" s="1">
        <v>2.0</v>
      </c>
      <c r="X1628" s="1">
        <v>4.0</v>
      </c>
      <c r="Y1628" s="1">
        <v>1.0</v>
      </c>
      <c r="Z1628" s="1">
        <v>3.0</v>
      </c>
      <c r="AA1628" s="1">
        <v>4.0</v>
      </c>
      <c r="AB1628" s="1">
        <v>2.0</v>
      </c>
      <c r="AC1628" s="1">
        <v>1.0</v>
      </c>
      <c r="AD1628" s="1">
        <v>1.0</v>
      </c>
      <c r="AE1628" s="1">
        <v>3.0</v>
      </c>
      <c r="AF1628" s="1">
        <v>2.0</v>
      </c>
      <c r="AG1628" s="1">
        <v>2.0</v>
      </c>
      <c r="AH1628" s="1">
        <v>3.0</v>
      </c>
      <c r="AI1628" s="1">
        <v>4.0</v>
      </c>
      <c r="AJ1628" s="1">
        <v>5.0</v>
      </c>
      <c r="AK1628" s="1">
        <v>1.0</v>
      </c>
      <c r="AL1628" s="1">
        <v>4.0</v>
      </c>
      <c r="AM1628" s="1">
        <v>4.0</v>
      </c>
      <c r="AN1628" s="1">
        <v>3.0</v>
      </c>
      <c r="AO1628" s="1">
        <v>4.0</v>
      </c>
      <c r="AP1628" s="1">
        <v>2.0</v>
      </c>
      <c r="AQ1628" s="1">
        <v>3.0</v>
      </c>
      <c r="AR1628" s="1">
        <v>1.0</v>
      </c>
      <c r="AS1628" s="1">
        <v>2.0</v>
      </c>
      <c r="AT1628" s="1">
        <v>2.0</v>
      </c>
      <c r="AU1628" s="1">
        <v>2.0</v>
      </c>
      <c r="AV1628" s="1">
        <v>3.0</v>
      </c>
      <c r="AW1628" s="1">
        <v>3.0</v>
      </c>
      <c r="AX1628" s="1">
        <v>2.0</v>
      </c>
      <c r="AY1628" s="1">
        <v>2.0</v>
      </c>
      <c r="AZ1628" s="1">
        <v>2.0</v>
      </c>
      <c r="BA1628" s="1">
        <v>3.0</v>
      </c>
      <c r="BB1628" s="1">
        <v>2.0</v>
      </c>
      <c r="BC1628" s="1">
        <v>1.0</v>
      </c>
      <c r="BD1628" s="1">
        <v>1.0</v>
      </c>
      <c r="BE1628" s="1">
        <v>1.0</v>
      </c>
      <c r="BF1628" s="1">
        <v>3.0</v>
      </c>
      <c r="BG1628" s="1">
        <v>3.0</v>
      </c>
      <c r="BH1628" s="1">
        <v>2.0</v>
      </c>
      <c r="BI1628" s="1">
        <v>2.0</v>
      </c>
      <c r="BJ1628" s="1">
        <v>2.0</v>
      </c>
      <c r="BK1628" s="1">
        <v>2.0</v>
      </c>
      <c r="BL1628" s="1">
        <v>4.0</v>
      </c>
      <c r="BM1628" s="1">
        <v>2.0</v>
      </c>
      <c r="BN1628" s="1">
        <v>2.0</v>
      </c>
      <c r="BO1628" s="1">
        <v>2.0</v>
      </c>
      <c r="BP1628" s="1">
        <v>4.0</v>
      </c>
      <c r="BQ1628" s="1">
        <v>3.0</v>
      </c>
      <c r="BR1628" s="1">
        <v>4.0</v>
      </c>
      <c r="BS1628" s="1">
        <v>3.0</v>
      </c>
      <c r="BT1628" s="1">
        <v>2.0</v>
      </c>
      <c r="BU1628" s="1">
        <v>1.0</v>
      </c>
      <c r="BV1628" s="1">
        <v>4.0</v>
      </c>
      <c r="BW1628" s="1">
        <v>3.0</v>
      </c>
      <c r="BX1628" s="1">
        <v>5.0</v>
      </c>
      <c r="BY1628" s="1">
        <v>2.0</v>
      </c>
      <c r="BZ1628" s="1">
        <v>3.0</v>
      </c>
      <c r="CA1628" s="76">
        <f t="shared" si="32"/>
        <v>207</v>
      </c>
      <c r="CB1628" s="77">
        <f t="shared" si="45"/>
        <v>39</v>
      </c>
      <c r="CC1628" s="77">
        <f t="shared" si="34"/>
        <v>24</v>
      </c>
      <c r="CD1628" s="77">
        <f t="shared" si="46"/>
        <v>22</v>
      </c>
      <c r="CE1628" s="77">
        <f t="shared" si="36"/>
        <v>21</v>
      </c>
      <c r="CF1628" s="77">
        <f t="shared" si="37"/>
        <v>23</v>
      </c>
      <c r="CG1628" s="77">
        <f t="shared" si="38"/>
        <v>19</v>
      </c>
      <c r="CH1628" s="77">
        <f t="shared" si="39"/>
        <v>15</v>
      </c>
      <c r="CI1628" s="77">
        <f t="shared" si="40"/>
        <v>0.2</v>
      </c>
      <c r="CJ1628">
        <f t="shared" si="10"/>
        <v>23</v>
      </c>
      <c r="CK1628" s="77">
        <f t="shared" si="43"/>
        <v>24</v>
      </c>
      <c r="CM1628" s="37">
        <f>VLOOKUP(CB1628,'PROMIS 57 T-Score Conversions'!Q$3:R$35,2,TRUE)</f>
        <v>53</v>
      </c>
      <c r="CN1628" s="78" t="str">
        <f t="shared" si="20"/>
        <v>Normal</v>
      </c>
      <c r="CO1628" s="37">
        <f>VLOOKUP(CC1628,'PROMIS 57 T-Score Conversions'!A$3:B$35,2,TRUE)</f>
        <v>62.5</v>
      </c>
      <c r="CP1628" s="79" t="str">
        <f t="shared" si="44"/>
        <v>Moderate</v>
      </c>
      <c r="CQ1628" s="37">
        <f>VLOOKUP(CD1628,'PROMIS 57 T-Score Conversions'!E$3:F$35,2,TRUE)</f>
        <v>60.3</v>
      </c>
      <c r="CR1628" s="79" t="str">
        <f t="shared" si="22"/>
        <v>Moderate</v>
      </c>
      <c r="CS1628" s="37">
        <f>VLOOKUP(CE1628,'PROMIS 57 T-Score Conversions'!U$3:V$35,2,TRUE)</f>
        <v>54.6</v>
      </c>
      <c r="CT1628" s="79" t="str">
        <f t="shared" si="42"/>
        <v>Normal</v>
      </c>
      <c r="CU1628" s="37">
        <f>VLOOKUP(CF1628,'PROMIS 57 T-Score Conversions'!Y$3:Z$35,2,TRUE)</f>
        <v>53.3</v>
      </c>
      <c r="CV1628" s="79" t="str">
        <f t="shared" si="24"/>
        <v>Normal</v>
      </c>
      <c r="CW1628" s="37">
        <f>vlookup(CG1628,'PROMIS 57 T-Score Conversions'!M$3:N$35,2,TRUE)</f>
        <v>39.3</v>
      </c>
      <c r="CX1628" s="79" t="str">
        <f t="shared" si="25"/>
        <v>Moderate</v>
      </c>
      <c r="CY1628" s="37">
        <f>VLOOKup(CH1628,'PROMIS 57 T-Score Conversions'!I$3:J$35,2,TRUE)</f>
        <v>55</v>
      </c>
      <c r="CZ1628" s="79" t="str">
        <f t="shared" si="26"/>
        <v>Mild</v>
      </c>
      <c r="DA1628" s="37">
        <f>VLOOKUP(CJ1628,'PROMIS 57 T-Score Conversions'!AC$3:AD$35,2,TRUE)</f>
        <v>39.5</v>
      </c>
      <c r="DB1628" s="78" t="str">
        <f t="shared" si="30"/>
        <v>Moderate</v>
      </c>
      <c r="DC1628" s="37">
        <f>VLOOKUP(CK1628,'PROMIS 57 T-Score Conversions'!AG$3:AH$35,2,TRUE)</f>
        <v>43.42</v>
      </c>
      <c r="DD1628" s="79" t="str">
        <f t="shared" si="31"/>
        <v>Normal</v>
      </c>
      <c r="DE1628" s="37"/>
    </row>
    <row r="1629">
      <c r="A1629" t="b">
        <v>0</v>
      </c>
      <c r="B1629" t="b">
        <v>0</v>
      </c>
      <c r="C1629" s="20">
        <v>44447.828276342596</v>
      </c>
      <c r="D1629" s="1" t="s">
        <v>639</v>
      </c>
      <c r="E1629" s="1">
        <v>2469.0</v>
      </c>
      <c r="F1629" s="1">
        <v>2.0</v>
      </c>
      <c r="G1629" s="1">
        <v>4.0</v>
      </c>
      <c r="H1629" s="1">
        <v>3.0</v>
      </c>
      <c r="I1629" s="1">
        <v>3.0</v>
      </c>
      <c r="J1629" s="1">
        <v>1.0</v>
      </c>
      <c r="K1629" s="1">
        <v>3.0</v>
      </c>
      <c r="L1629" s="1">
        <v>3.0</v>
      </c>
      <c r="M1629" s="1">
        <v>3.0</v>
      </c>
      <c r="N1629" s="1">
        <v>1.0</v>
      </c>
      <c r="O1629" s="1">
        <v>2.0</v>
      </c>
      <c r="P1629" s="1">
        <v>3.0</v>
      </c>
      <c r="Q1629" s="1">
        <v>2.0</v>
      </c>
      <c r="R1629" s="1">
        <v>2.0</v>
      </c>
      <c r="S1629" s="1">
        <v>2.0</v>
      </c>
      <c r="T1629" s="1">
        <v>2.0</v>
      </c>
      <c r="U1629" s="1">
        <v>2.0</v>
      </c>
      <c r="V1629" s="1">
        <v>1.0</v>
      </c>
      <c r="W1629" s="1">
        <v>2.0</v>
      </c>
      <c r="X1629" s="1">
        <v>2.0</v>
      </c>
      <c r="Y1629" s="1">
        <v>3.0</v>
      </c>
      <c r="Z1629" s="1">
        <v>2.0</v>
      </c>
      <c r="AA1629" s="1">
        <v>2.0</v>
      </c>
      <c r="AB1629" s="1">
        <v>4.0</v>
      </c>
      <c r="AC1629" s="1">
        <v>3.0</v>
      </c>
      <c r="AD1629" s="1">
        <v>4.0</v>
      </c>
      <c r="AE1629" s="1">
        <v>4.0</v>
      </c>
      <c r="AF1629" s="1">
        <v>4.0</v>
      </c>
      <c r="AG1629" s="1">
        <v>4.0</v>
      </c>
      <c r="AH1629" s="1">
        <v>5.0</v>
      </c>
      <c r="AI1629" s="1">
        <v>3.0</v>
      </c>
      <c r="AJ1629" s="1">
        <v>3.0</v>
      </c>
      <c r="AK1629" s="1">
        <v>3.0</v>
      </c>
      <c r="AL1629" s="1">
        <v>2.0</v>
      </c>
      <c r="AM1629" s="1">
        <v>4.0</v>
      </c>
      <c r="AN1629" s="1">
        <v>3.0</v>
      </c>
      <c r="AO1629" s="1">
        <v>2.0</v>
      </c>
      <c r="AP1629" s="1">
        <v>5.0</v>
      </c>
      <c r="AQ1629" s="1">
        <v>2.0</v>
      </c>
      <c r="AR1629" s="1">
        <v>1.0</v>
      </c>
      <c r="AS1629" s="1">
        <v>3.0</v>
      </c>
      <c r="AT1629" s="1">
        <v>3.0</v>
      </c>
      <c r="AU1629" s="1">
        <v>2.0</v>
      </c>
      <c r="AV1629" s="1">
        <v>2.0</v>
      </c>
      <c r="AW1629" s="1">
        <v>3.0</v>
      </c>
      <c r="AX1629" s="1">
        <v>1.0</v>
      </c>
      <c r="AY1629" s="1">
        <v>2.0</v>
      </c>
      <c r="AZ1629" s="1">
        <v>1.0</v>
      </c>
      <c r="BA1629" s="1">
        <v>2.0</v>
      </c>
      <c r="BB1629" s="1">
        <v>2.0</v>
      </c>
      <c r="BC1629" s="1">
        <v>2.0</v>
      </c>
      <c r="BD1629" s="1">
        <v>2.0</v>
      </c>
      <c r="BE1629" s="1">
        <v>2.0</v>
      </c>
      <c r="BF1629" s="1">
        <v>3.0</v>
      </c>
      <c r="BG1629" s="1">
        <v>2.0</v>
      </c>
      <c r="BH1629" s="1">
        <v>2.0</v>
      </c>
      <c r="BI1629" s="1">
        <v>2.0</v>
      </c>
      <c r="BJ1629" s="1">
        <v>3.0</v>
      </c>
      <c r="BK1629" s="1">
        <v>3.0</v>
      </c>
      <c r="BL1629" s="1">
        <v>3.0</v>
      </c>
      <c r="BM1629" s="1">
        <v>2.0</v>
      </c>
      <c r="BN1629" s="1">
        <v>2.0</v>
      </c>
      <c r="BO1629" s="1">
        <v>3.0</v>
      </c>
      <c r="BP1629" s="1">
        <v>2.0</v>
      </c>
      <c r="BQ1629" s="1">
        <v>2.0</v>
      </c>
      <c r="BR1629" s="1">
        <v>2.0</v>
      </c>
      <c r="BS1629" s="1">
        <v>5.0</v>
      </c>
      <c r="BT1629" s="1">
        <v>5.0</v>
      </c>
      <c r="BU1629" s="1">
        <v>5.0</v>
      </c>
      <c r="BV1629" s="1">
        <v>5.0</v>
      </c>
      <c r="BW1629" s="1">
        <v>5.0</v>
      </c>
      <c r="BX1629" s="1">
        <v>4.0</v>
      </c>
      <c r="BY1629" s="1">
        <v>3.0</v>
      </c>
      <c r="BZ1629" s="1">
        <v>5.0</v>
      </c>
      <c r="CA1629" s="76">
        <f t="shared" si="32"/>
        <v>201</v>
      </c>
      <c r="CB1629" s="77">
        <f t="shared" si="45"/>
        <v>22</v>
      </c>
      <c r="CC1629" s="77">
        <f t="shared" si="34"/>
        <v>16</v>
      </c>
      <c r="CD1629" s="77">
        <f t="shared" si="46"/>
        <v>16</v>
      </c>
      <c r="CE1629" s="77">
        <f t="shared" si="36"/>
        <v>30</v>
      </c>
      <c r="CF1629" s="77">
        <f t="shared" si="37"/>
        <v>22</v>
      </c>
      <c r="CG1629" s="77">
        <f t="shared" si="38"/>
        <v>16</v>
      </c>
      <c r="CH1629" s="77">
        <f t="shared" si="39"/>
        <v>17</v>
      </c>
      <c r="CI1629" s="77">
        <f t="shared" si="40"/>
        <v>0.3</v>
      </c>
      <c r="CJ1629">
        <f t="shared" si="10"/>
        <v>19</v>
      </c>
      <c r="CK1629" s="77">
        <f t="shared" si="43"/>
        <v>21</v>
      </c>
      <c r="CM1629" s="37">
        <f>VLOOKUP(CB1629,'PROMIS 57 T-Score Conversions'!Q$3:R$35,2,TRUE)</f>
        <v>36.7</v>
      </c>
      <c r="CN1629" s="78" t="str">
        <f t="shared" si="20"/>
        <v>Moderate</v>
      </c>
      <c r="CO1629" s="37">
        <f>VLOOKUP(CC1629,'PROMIS 57 T-Score Conversions'!A$3:B$35,2,TRUE)</f>
        <v>54.3</v>
      </c>
      <c r="CP1629" s="79" t="str">
        <f t="shared" si="44"/>
        <v>Normal</v>
      </c>
      <c r="CQ1629" s="37">
        <f>VLOOKUP(CD1629,'PROMIS 57 T-Score Conversions'!E$3:F$35,2,TRUE)</f>
        <v>55.1</v>
      </c>
      <c r="CR1629" s="79" t="str">
        <f t="shared" si="22"/>
        <v>Mild</v>
      </c>
      <c r="CS1629" s="37">
        <f>VLOOKUP(CE1629,'PROMIS 57 T-Score Conversions'!U$3:V$35,2,TRUE)</f>
        <v>63.3</v>
      </c>
      <c r="CT1629" s="79" t="str">
        <f t="shared" si="42"/>
        <v>Moderate</v>
      </c>
      <c r="CU1629" s="37">
        <f>VLOOKUP(CF1629,'PROMIS 57 T-Score Conversions'!Y$3:Z$35,2,TRUE)</f>
        <v>52.2</v>
      </c>
      <c r="CV1629" s="79" t="str">
        <f t="shared" si="24"/>
        <v>Normal</v>
      </c>
      <c r="CW1629" s="37">
        <f>vlookup(CG1629,'PROMIS 57 T-Score Conversions'!M$3:N$35,2,TRUE)</f>
        <v>36.9</v>
      </c>
      <c r="CX1629" s="79" t="str">
        <f t="shared" si="25"/>
        <v>Moderate</v>
      </c>
      <c r="CY1629" s="37">
        <f>VLOOKup(CH1629,'PROMIS 57 T-Score Conversions'!I$3:J$35,2,TRUE)</f>
        <v>56.6</v>
      </c>
      <c r="CZ1629" s="79" t="str">
        <f t="shared" si="26"/>
        <v>Mild</v>
      </c>
      <c r="DA1629" s="37">
        <f>VLOOKUP(CJ1629,'PROMIS 57 T-Score Conversions'!AC$3:AD$35,2,TRUE)</f>
        <v>36.36</v>
      </c>
      <c r="DB1629" s="78" t="str">
        <f t="shared" si="30"/>
        <v>Moderate</v>
      </c>
      <c r="DC1629" s="37">
        <f>VLOOKUP(CK1629,'PROMIS 57 T-Score Conversions'!AG$3:AH$35,2,TRUE)</f>
        <v>40.71</v>
      </c>
      <c r="DD1629" s="79" t="str">
        <f t="shared" si="31"/>
        <v>Normal</v>
      </c>
      <c r="DE1629" s="37"/>
    </row>
    <row r="1630">
      <c r="A1630" t="b">
        <v>0</v>
      </c>
      <c r="B1630" t="b">
        <v>0</v>
      </c>
      <c r="C1630" s="20">
        <v>44448.41127486111</v>
      </c>
      <c r="D1630" s="1" t="s">
        <v>588</v>
      </c>
      <c r="E1630" s="1">
        <v>2005.0</v>
      </c>
      <c r="F1630" s="1">
        <v>4.0</v>
      </c>
      <c r="G1630" s="1">
        <v>4.0</v>
      </c>
      <c r="H1630" s="1">
        <v>4.0</v>
      </c>
      <c r="I1630" s="1">
        <v>4.0</v>
      </c>
      <c r="J1630" s="1">
        <v>2.0</v>
      </c>
      <c r="K1630" s="1">
        <v>4.0</v>
      </c>
      <c r="L1630" s="1">
        <v>3.0</v>
      </c>
      <c r="M1630" s="1">
        <v>4.0</v>
      </c>
      <c r="N1630" s="1">
        <v>2.0</v>
      </c>
      <c r="O1630" s="1">
        <v>3.0</v>
      </c>
      <c r="P1630" s="1">
        <v>4.0</v>
      </c>
      <c r="Q1630" s="1">
        <v>3.0</v>
      </c>
      <c r="R1630" s="1">
        <v>3.0</v>
      </c>
      <c r="S1630" s="1">
        <v>2.0</v>
      </c>
      <c r="T1630" s="1">
        <v>3.0</v>
      </c>
      <c r="U1630" s="1">
        <v>4.0</v>
      </c>
      <c r="V1630" s="1">
        <v>2.0</v>
      </c>
      <c r="W1630" s="1">
        <v>2.0</v>
      </c>
      <c r="X1630" s="1">
        <v>3.0</v>
      </c>
      <c r="Y1630" s="1">
        <v>3.0</v>
      </c>
      <c r="Z1630" s="1">
        <v>2.0</v>
      </c>
      <c r="AA1630" s="1">
        <v>4.0</v>
      </c>
      <c r="AB1630" s="1">
        <v>3.0</v>
      </c>
      <c r="AC1630" s="1">
        <v>2.0</v>
      </c>
      <c r="AD1630" s="1">
        <v>4.0</v>
      </c>
      <c r="AE1630" s="1">
        <v>2.0</v>
      </c>
      <c r="AF1630" s="1">
        <v>4.0</v>
      </c>
      <c r="AG1630" s="1">
        <v>3.0</v>
      </c>
      <c r="AH1630" s="1">
        <v>4.0</v>
      </c>
      <c r="AI1630" s="1">
        <v>4.0</v>
      </c>
      <c r="AJ1630" s="1">
        <v>4.0</v>
      </c>
      <c r="AK1630" s="1">
        <v>3.0</v>
      </c>
      <c r="AL1630" s="1">
        <v>4.0</v>
      </c>
      <c r="AM1630" s="1">
        <v>4.0</v>
      </c>
      <c r="AN1630" s="1">
        <v>4.0</v>
      </c>
      <c r="AO1630" s="1">
        <v>2.0</v>
      </c>
      <c r="AP1630" s="1">
        <v>3.0</v>
      </c>
      <c r="AQ1630" s="1">
        <v>2.0</v>
      </c>
      <c r="AR1630" s="1">
        <v>2.0</v>
      </c>
      <c r="AS1630" s="1">
        <v>4.0</v>
      </c>
      <c r="AT1630" s="1">
        <v>3.0</v>
      </c>
      <c r="AU1630" s="1">
        <v>4.0</v>
      </c>
      <c r="AV1630" s="1">
        <v>3.0</v>
      </c>
      <c r="AW1630" s="1">
        <v>3.0</v>
      </c>
      <c r="AX1630" s="1">
        <v>2.0</v>
      </c>
      <c r="AY1630" s="1">
        <v>2.0</v>
      </c>
      <c r="AZ1630" s="1">
        <v>2.0</v>
      </c>
      <c r="BA1630" s="1">
        <v>2.0</v>
      </c>
      <c r="BB1630" s="1">
        <v>3.0</v>
      </c>
      <c r="BC1630" s="1">
        <v>3.0</v>
      </c>
      <c r="BD1630" s="1">
        <v>2.0</v>
      </c>
      <c r="BE1630" s="1">
        <v>2.0</v>
      </c>
      <c r="BF1630" s="1">
        <v>2.0</v>
      </c>
      <c r="BG1630" s="1">
        <v>3.0</v>
      </c>
      <c r="BH1630" s="1">
        <v>3.0</v>
      </c>
      <c r="BI1630" s="1">
        <v>2.0</v>
      </c>
      <c r="BJ1630" s="1">
        <v>5.0</v>
      </c>
      <c r="BK1630" s="1">
        <v>2.0</v>
      </c>
      <c r="BL1630" s="1">
        <v>1.0</v>
      </c>
      <c r="BM1630" s="1">
        <v>1.0</v>
      </c>
      <c r="BN1630" s="1">
        <v>2.0</v>
      </c>
      <c r="BO1630" s="1">
        <v>2.0</v>
      </c>
      <c r="BP1630" s="1">
        <v>2.0</v>
      </c>
      <c r="BQ1630" s="1">
        <v>2.0</v>
      </c>
      <c r="BR1630" s="1">
        <v>2.0</v>
      </c>
      <c r="BS1630" s="1">
        <v>4.0</v>
      </c>
      <c r="BT1630" s="1">
        <v>4.0</v>
      </c>
      <c r="BU1630" s="1">
        <v>2.0</v>
      </c>
      <c r="BV1630" s="1">
        <v>4.0</v>
      </c>
      <c r="BW1630" s="1">
        <v>4.0</v>
      </c>
      <c r="BX1630" s="1">
        <v>2.0</v>
      </c>
      <c r="BY1630" s="1">
        <v>4.0</v>
      </c>
      <c r="BZ1630" s="1">
        <v>3.0</v>
      </c>
      <c r="CA1630" s="76">
        <f t="shared" si="32"/>
        <v>214</v>
      </c>
      <c r="CB1630" s="77">
        <f t="shared" si="45"/>
        <v>29</v>
      </c>
      <c r="CC1630" s="77">
        <f t="shared" si="34"/>
        <v>24</v>
      </c>
      <c r="CD1630" s="77">
        <f t="shared" si="46"/>
        <v>24</v>
      </c>
      <c r="CE1630" s="77">
        <f t="shared" si="36"/>
        <v>28</v>
      </c>
      <c r="CF1630" s="77">
        <f t="shared" si="37"/>
        <v>25</v>
      </c>
      <c r="CG1630" s="77">
        <f t="shared" si="38"/>
        <v>21</v>
      </c>
      <c r="CH1630" s="77">
        <f t="shared" si="39"/>
        <v>20</v>
      </c>
      <c r="CI1630" s="77">
        <f t="shared" si="40"/>
        <v>0.5</v>
      </c>
      <c r="CJ1630">
        <f t="shared" si="10"/>
        <v>14</v>
      </c>
      <c r="CK1630" s="77">
        <f t="shared" si="43"/>
        <v>16</v>
      </c>
      <c r="CM1630" s="37">
        <f>VLOOKUP(CB1630,'PROMIS 57 T-Score Conversions'!Q$3:R$35,2,TRUE)</f>
        <v>41.6</v>
      </c>
      <c r="CN1630" s="78" t="str">
        <f t="shared" si="20"/>
        <v>Mild</v>
      </c>
      <c r="CO1630" s="37">
        <f>VLOOKUP(CC1630,'PROMIS 57 T-Score Conversions'!A$3:B$35,2,TRUE)</f>
        <v>62.5</v>
      </c>
      <c r="CP1630" s="79" t="str">
        <f t="shared" si="44"/>
        <v>Moderate</v>
      </c>
      <c r="CQ1630" s="37">
        <f>VLOOKUP(CD1630,'PROMIS 57 T-Score Conversions'!E$3:F$35,2,TRUE)</f>
        <v>62.1</v>
      </c>
      <c r="CR1630" s="79" t="str">
        <f t="shared" si="22"/>
        <v>Moderate</v>
      </c>
      <c r="CS1630" s="37">
        <f>VLOOKUP(CE1630,'PROMIS 57 T-Score Conversions'!U$3:V$35,2,TRUE)</f>
        <v>61.3</v>
      </c>
      <c r="CT1630" s="79" t="str">
        <f t="shared" si="42"/>
        <v>Moderate</v>
      </c>
      <c r="CU1630" s="37">
        <f>VLOOKUP(CF1630,'PROMIS 57 T-Score Conversions'!Y$3:Z$35,2,TRUE)</f>
        <v>55.3</v>
      </c>
      <c r="CV1630" s="79" t="str">
        <f t="shared" si="24"/>
        <v>Mild</v>
      </c>
      <c r="CW1630" s="37">
        <f>vlookup(CG1630,'PROMIS 57 T-Score Conversions'!M$3:N$35,2,TRUE)</f>
        <v>41.1</v>
      </c>
      <c r="CX1630" s="79" t="str">
        <f t="shared" si="25"/>
        <v>Mild</v>
      </c>
      <c r="CY1630" s="37">
        <f>VLOOKup(CH1630,'PROMIS 57 T-Score Conversions'!I$3:J$35,2,TRUE)</f>
        <v>58.8</v>
      </c>
      <c r="CZ1630" s="79" t="str">
        <f t="shared" si="26"/>
        <v>Mild</v>
      </c>
      <c r="DA1630" s="37">
        <f>VLOOKUP(CJ1630,'PROMIS 57 T-Score Conversions'!AC$3:AD$35,2,TRUE)</f>
        <v>32.15</v>
      </c>
      <c r="DB1630" s="78" t="str">
        <f t="shared" si="30"/>
        <v>Moderate</v>
      </c>
      <c r="DC1630" s="37">
        <f>VLOOKUP(CK1630,'PROMIS 57 T-Score Conversions'!AG$3:AH$35,2,TRUE)</f>
        <v>36.07</v>
      </c>
      <c r="DD1630" s="79" t="str">
        <f t="shared" si="31"/>
        <v>Normal</v>
      </c>
      <c r="DE1630" s="37"/>
    </row>
    <row r="1631">
      <c r="A1631" t="b">
        <v>0</v>
      </c>
      <c r="B1631" t="b">
        <v>0</v>
      </c>
      <c r="C1631" s="20">
        <v>44448.63259114583</v>
      </c>
      <c r="D1631" s="1" t="s">
        <v>809</v>
      </c>
      <c r="E1631" s="1">
        <v>2722.0</v>
      </c>
      <c r="F1631" s="1">
        <v>3.0</v>
      </c>
      <c r="G1631" s="1">
        <v>4.0</v>
      </c>
      <c r="H1631" s="1">
        <v>5.0</v>
      </c>
      <c r="I1631" s="1">
        <v>1.0</v>
      </c>
      <c r="J1631" s="1">
        <v>2.0</v>
      </c>
      <c r="K1631" s="1">
        <v>2.0</v>
      </c>
      <c r="L1631" s="1">
        <v>5.0</v>
      </c>
      <c r="M1631" s="1">
        <v>4.0</v>
      </c>
      <c r="N1631" s="1">
        <v>2.0</v>
      </c>
      <c r="O1631" s="1">
        <v>2.0</v>
      </c>
      <c r="P1631" s="1">
        <v>1.0</v>
      </c>
      <c r="Q1631" s="1">
        <v>1.0</v>
      </c>
      <c r="R1631" s="1">
        <v>1.0</v>
      </c>
      <c r="S1631" s="1">
        <v>1.0</v>
      </c>
      <c r="T1631" s="1">
        <v>1.0</v>
      </c>
      <c r="U1631" s="1">
        <v>1.0</v>
      </c>
      <c r="V1631" s="1">
        <v>2.0</v>
      </c>
      <c r="W1631" s="1">
        <v>2.0</v>
      </c>
      <c r="X1631" s="1">
        <v>2.0</v>
      </c>
      <c r="Y1631" s="1">
        <v>2.0</v>
      </c>
      <c r="Z1631" s="1">
        <v>2.0</v>
      </c>
      <c r="AA1631" s="1">
        <v>3.0</v>
      </c>
      <c r="AB1631" s="1">
        <v>1.0</v>
      </c>
      <c r="AC1631" s="1">
        <v>1.0</v>
      </c>
      <c r="AD1631" s="1">
        <v>5.0</v>
      </c>
      <c r="AE1631" s="1">
        <v>4.0</v>
      </c>
      <c r="AF1631" s="1">
        <v>4.0</v>
      </c>
      <c r="AG1631" s="1">
        <v>4.0</v>
      </c>
      <c r="AH1631" s="1">
        <v>5.0</v>
      </c>
      <c r="AI1631" s="1">
        <v>3.0</v>
      </c>
      <c r="AJ1631" s="1">
        <v>2.0</v>
      </c>
      <c r="AK1631" s="1">
        <v>5.0</v>
      </c>
      <c r="AL1631" s="1">
        <v>3.0</v>
      </c>
      <c r="AM1631" s="1">
        <v>3.0</v>
      </c>
      <c r="AN1631" s="1">
        <v>3.0</v>
      </c>
      <c r="AO1631" s="1">
        <v>1.0</v>
      </c>
      <c r="AP1631" s="1">
        <v>4.0</v>
      </c>
      <c r="AQ1631" s="1">
        <v>3.0</v>
      </c>
      <c r="AR1631" s="1">
        <v>1.0</v>
      </c>
      <c r="AS1631" s="1">
        <v>3.0</v>
      </c>
      <c r="AT1631" s="1">
        <v>1.0</v>
      </c>
      <c r="AU1631" s="1">
        <v>1.0</v>
      </c>
      <c r="AV1631" s="1">
        <v>1.0</v>
      </c>
      <c r="AW1631" s="1">
        <v>1.0</v>
      </c>
      <c r="AX1631" s="1">
        <v>1.0</v>
      </c>
      <c r="AY1631" s="1">
        <v>1.0</v>
      </c>
      <c r="AZ1631" s="1">
        <v>1.0</v>
      </c>
      <c r="BA1631" s="1">
        <v>1.0</v>
      </c>
      <c r="BB1631" s="1">
        <v>5.0</v>
      </c>
      <c r="BC1631" s="1">
        <v>5.0</v>
      </c>
      <c r="BD1631" s="1">
        <v>4.0</v>
      </c>
      <c r="BE1631" s="1">
        <v>5.0</v>
      </c>
      <c r="BF1631" s="1">
        <v>5.0</v>
      </c>
      <c r="BG1631" s="1">
        <v>5.0</v>
      </c>
      <c r="BH1631" s="1">
        <v>4.0</v>
      </c>
      <c r="BI1631" s="1">
        <v>5.0</v>
      </c>
      <c r="BJ1631" s="1">
        <v>4.0</v>
      </c>
      <c r="BK1631" s="1">
        <v>4.0</v>
      </c>
      <c r="BL1631" s="1">
        <v>5.0</v>
      </c>
      <c r="BM1631" s="1">
        <v>5.0</v>
      </c>
      <c r="BN1631" s="1">
        <v>5.0</v>
      </c>
      <c r="BO1631" s="1">
        <v>5.0</v>
      </c>
      <c r="BP1631" s="1">
        <v>5.0</v>
      </c>
      <c r="BQ1631" s="1">
        <v>5.0</v>
      </c>
      <c r="BR1631" s="1">
        <v>4.0</v>
      </c>
      <c r="BS1631" s="1">
        <v>1.0</v>
      </c>
      <c r="BT1631" s="1">
        <v>1.0</v>
      </c>
      <c r="BU1631" s="1">
        <v>3.0</v>
      </c>
      <c r="BV1631" s="1">
        <v>1.0</v>
      </c>
      <c r="BW1631" s="1">
        <v>1.0</v>
      </c>
      <c r="BX1631" s="1">
        <v>1.0</v>
      </c>
      <c r="BY1631" s="1">
        <v>1.0</v>
      </c>
      <c r="BZ1631" s="1">
        <v>1.0</v>
      </c>
      <c r="CA1631" s="76">
        <f t="shared" si="32"/>
        <v>202</v>
      </c>
      <c r="CB1631" s="77">
        <f t="shared" si="45"/>
        <v>26</v>
      </c>
      <c r="CC1631" s="77">
        <f t="shared" si="34"/>
        <v>10</v>
      </c>
      <c r="CD1631" s="77">
        <f t="shared" si="46"/>
        <v>10</v>
      </c>
      <c r="CE1631" s="77">
        <f t="shared" si="36"/>
        <v>32</v>
      </c>
      <c r="CF1631" s="77">
        <f t="shared" si="37"/>
        <v>21</v>
      </c>
      <c r="CG1631" s="77">
        <f t="shared" si="38"/>
        <v>8</v>
      </c>
      <c r="CH1631" s="77">
        <f t="shared" si="39"/>
        <v>38</v>
      </c>
      <c r="CI1631" s="77">
        <f t="shared" si="40"/>
        <v>0.4</v>
      </c>
      <c r="CJ1631">
        <f t="shared" si="10"/>
        <v>38</v>
      </c>
      <c r="CK1631" s="77">
        <f t="shared" si="43"/>
        <v>35</v>
      </c>
      <c r="CM1631" s="37">
        <f>VLOOKUP(CB1631,'PROMIS 57 T-Score Conversions'!Q$3:R$35,2,TRUE)</f>
        <v>39.5</v>
      </c>
      <c r="CN1631" s="78" t="str">
        <f t="shared" si="20"/>
        <v>Moderate</v>
      </c>
      <c r="CO1631" s="37">
        <f>VLOOKUP(CC1631,'PROMIS 57 T-Score Conversions'!A$3:B$35,2,TRUE)</f>
        <v>45.9</v>
      </c>
      <c r="CP1631" s="79" t="str">
        <f t="shared" si="44"/>
        <v>Normal</v>
      </c>
      <c r="CQ1631" s="37">
        <f>VLOOKUP(CD1631,'PROMIS 57 T-Score Conversions'!E$3:F$35,2,TRUE)</f>
        <v>47.5</v>
      </c>
      <c r="CR1631" s="79" t="str">
        <f t="shared" si="22"/>
        <v>Normal</v>
      </c>
      <c r="CS1631" s="37">
        <f>VLOOKUP(CE1631,'PROMIS 57 T-Score Conversions'!U$3:V$35,2,TRUE)</f>
        <v>65.3</v>
      </c>
      <c r="CT1631" s="79" t="str">
        <f t="shared" si="42"/>
        <v>Moderate</v>
      </c>
      <c r="CU1631" s="37">
        <f>VLOOKUP(CF1631,'PROMIS 57 T-Score Conversions'!Y$3:Z$35,2,TRUE)</f>
        <v>51.2</v>
      </c>
      <c r="CV1631" s="79" t="str">
        <f t="shared" si="24"/>
        <v>Normal</v>
      </c>
      <c r="CW1631" s="37">
        <f>vlookup(CG1631,'PROMIS 57 T-Score Conversions'!M$3:N$35,2,TRUE)</f>
        <v>25.91</v>
      </c>
      <c r="CX1631" s="79" t="str">
        <f t="shared" si="25"/>
        <v>Severe</v>
      </c>
      <c r="CY1631" s="37">
        <f>VLOOKup(CH1631,'PROMIS 57 T-Score Conversions'!I$3:J$35,2,TRUE)</f>
        <v>72.1</v>
      </c>
      <c r="CZ1631" s="79" t="str">
        <f t="shared" si="26"/>
        <v>Severe</v>
      </c>
      <c r="DA1631" s="37">
        <f>VLOOKUP(CJ1631,'PROMIS 57 T-Score Conversions'!AC$3:AD$35,2,TRUE)</f>
        <v>55.36</v>
      </c>
      <c r="DB1631" s="78" t="str">
        <f t="shared" si="30"/>
        <v>Normal</v>
      </c>
      <c r="DC1631" s="37">
        <f>VLOOKUP(CK1631,'PROMIS 57 T-Score Conversions'!AG$3:AH$35,2,TRUE)</f>
        <v>54.94</v>
      </c>
      <c r="DD1631" s="79" t="str">
        <f t="shared" si="31"/>
        <v>Normal</v>
      </c>
      <c r="DE1631" s="37"/>
    </row>
    <row r="1632">
      <c r="A1632" t="b">
        <v>0</v>
      </c>
      <c r="B1632" t="b">
        <v>0</v>
      </c>
      <c r="C1632" s="20">
        <v>44452.88513210649</v>
      </c>
      <c r="D1632" s="1" t="s">
        <v>810</v>
      </c>
      <c r="E1632" s="1">
        <v>2335.0</v>
      </c>
      <c r="F1632" s="1">
        <v>4.0</v>
      </c>
      <c r="G1632" s="1">
        <v>4.0</v>
      </c>
      <c r="H1632" s="1">
        <v>5.0</v>
      </c>
      <c r="I1632" s="1">
        <v>5.0</v>
      </c>
      <c r="J1632" s="1">
        <v>3.0</v>
      </c>
      <c r="K1632" s="1">
        <v>4.0</v>
      </c>
      <c r="L1632" s="1">
        <v>4.0</v>
      </c>
      <c r="M1632" s="1">
        <v>3.0</v>
      </c>
      <c r="N1632" s="1">
        <v>2.0</v>
      </c>
      <c r="O1632" s="1">
        <v>4.0</v>
      </c>
      <c r="P1632" s="1">
        <v>2.0</v>
      </c>
      <c r="Q1632" s="1">
        <v>3.0</v>
      </c>
      <c r="R1632" s="1">
        <v>4.0</v>
      </c>
      <c r="S1632" s="1">
        <v>3.0</v>
      </c>
      <c r="T1632" s="1">
        <v>4.0</v>
      </c>
      <c r="U1632" s="1">
        <v>3.0</v>
      </c>
      <c r="V1632" s="1">
        <v>2.0</v>
      </c>
      <c r="W1632" s="1">
        <v>2.0</v>
      </c>
      <c r="X1632" s="1">
        <v>2.0</v>
      </c>
      <c r="Y1632" s="1">
        <v>1.0</v>
      </c>
      <c r="Z1632" s="1">
        <v>1.0</v>
      </c>
      <c r="AA1632" s="1">
        <v>2.0</v>
      </c>
      <c r="AB1632" s="1">
        <v>1.0</v>
      </c>
      <c r="AC1632" s="1">
        <v>1.0</v>
      </c>
      <c r="AD1632" s="1">
        <v>4.0</v>
      </c>
      <c r="AE1632" s="1">
        <v>5.0</v>
      </c>
      <c r="AF1632" s="1">
        <v>4.0</v>
      </c>
      <c r="AG1632" s="1">
        <v>4.0</v>
      </c>
      <c r="AH1632" s="1">
        <v>5.0</v>
      </c>
      <c r="AI1632" s="1">
        <v>3.0</v>
      </c>
      <c r="AJ1632" s="1">
        <v>4.0</v>
      </c>
      <c r="AK1632" s="1">
        <v>4.0</v>
      </c>
      <c r="AL1632" s="1">
        <v>4.0</v>
      </c>
      <c r="AM1632" s="1">
        <v>4.0</v>
      </c>
      <c r="AN1632" s="1">
        <v>4.0</v>
      </c>
      <c r="AO1632" s="1">
        <v>5.0</v>
      </c>
      <c r="AP1632" s="1">
        <v>2.0</v>
      </c>
      <c r="AQ1632" s="1">
        <v>2.0</v>
      </c>
      <c r="AR1632" s="1">
        <v>2.0</v>
      </c>
      <c r="AS1632" s="1">
        <v>4.0</v>
      </c>
      <c r="AT1632" s="1">
        <v>4.0</v>
      </c>
      <c r="AU1632" s="1">
        <v>4.0</v>
      </c>
      <c r="AV1632" s="1">
        <v>2.0</v>
      </c>
      <c r="AW1632" s="1">
        <v>4.0</v>
      </c>
      <c r="AX1632" s="1">
        <v>4.0</v>
      </c>
      <c r="AY1632" s="1">
        <v>4.0</v>
      </c>
      <c r="AZ1632" s="1">
        <v>4.0</v>
      </c>
      <c r="BA1632" s="1">
        <v>2.0</v>
      </c>
      <c r="BB1632" s="1">
        <v>5.0</v>
      </c>
      <c r="BC1632" s="1">
        <v>4.0</v>
      </c>
      <c r="BD1632" s="1">
        <v>3.0</v>
      </c>
      <c r="BE1632" s="1">
        <v>3.0</v>
      </c>
      <c r="BF1632" s="1">
        <v>3.0</v>
      </c>
      <c r="BG1632" s="1">
        <v>3.0</v>
      </c>
      <c r="BH1632" s="1">
        <v>2.0</v>
      </c>
      <c r="BI1632" s="1">
        <v>4.0</v>
      </c>
      <c r="BJ1632" s="1">
        <v>6.0</v>
      </c>
      <c r="BK1632" s="1">
        <v>1.0</v>
      </c>
      <c r="BL1632" s="1">
        <v>2.0</v>
      </c>
      <c r="BM1632" s="1">
        <v>1.0</v>
      </c>
      <c r="BN1632" s="1">
        <v>2.0</v>
      </c>
      <c r="BO1632" s="1">
        <v>2.0</v>
      </c>
      <c r="BP1632" s="1">
        <v>2.0</v>
      </c>
      <c r="BQ1632" s="1">
        <v>2.0</v>
      </c>
      <c r="BR1632" s="1">
        <v>2.0</v>
      </c>
      <c r="BS1632" s="1">
        <v>5.0</v>
      </c>
      <c r="BT1632" s="1">
        <v>5.0</v>
      </c>
      <c r="BU1632" s="1">
        <v>5.0</v>
      </c>
      <c r="BV1632" s="1">
        <v>5.0</v>
      </c>
      <c r="BW1632" s="1">
        <v>5.0</v>
      </c>
      <c r="BX1632" s="1">
        <v>4.0</v>
      </c>
      <c r="BY1632" s="1">
        <v>4.0</v>
      </c>
      <c r="BZ1632" s="1">
        <v>5.0</v>
      </c>
      <c r="CA1632" s="76">
        <f t="shared" si="32"/>
        <v>242</v>
      </c>
      <c r="CB1632" s="77">
        <f t="shared" si="45"/>
        <v>32</v>
      </c>
      <c r="CC1632" s="77">
        <f t="shared" si="34"/>
        <v>25</v>
      </c>
      <c r="CD1632" s="77">
        <f t="shared" si="46"/>
        <v>25</v>
      </c>
      <c r="CE1632" s="77">
        <f t="shared" si="36"/>
        <v>33</v>
      </c>
      <c r="CF1632" s="77">
        <f t="shared" si="37"/>
        <v>27</v>
      </c>
      <c r="CG1632" s="77">
        <f t="shared" si="38"/>
        <v>28</v>
      </c>
      <c r="CH1632" s="77">
        <f t="shared" si="39"/>
        <v>27</v>
      </c>
      <c r="CI1632" s="77">
        <f t="shared" si="40"/>
        <v>0.6</v>
      </c>
      <c r="CJ1632">
        <f t="shared" si="10"/>
        <v>14</v>
      </c>
      <c r="CK1632" s="77">
        <f t="shared" si="43"/>
        <v>18</v>
      </c>
      <c r="CM1632" s="37">
        <f>VLOOKUP(CB1632,'PROMIS 57 T-Score Conversions'!Q$3:R$35,2,TRUE)</f>
        <v>43.9</v>
      </c>
      <c r="CN1632" s="78" t="str">
        <f t="shared" si="20"/>
        <v>Mild</v>
      </c>
      <c r="CO1632" s="37">
        <f>VLOOKUP(CC1632,'PROMIS 57 T-Score Conversions'!A$3:B$35,2,TRUE)</f>
        <v>63.5</v>
      </c>
      <c r="CP1632" s="79" t="str">
        <f t="shared" si="44"/>
        <v>Moderate</v>
      </c>
      <c r="CQ1632" s="37">
        <f>VLOOKUP(CD1632,'PROMIS 57 T-Score Conversions'!E$3:F$35,2,TRUE)</f>
        <v>63</v>
      </c>
      <c r="CR1632" s="79" t="str">
        <f t="shared" si="22"/>
        <v>Moderate</v>
      </c>
      <c r="CS1632" s="37">
        <f>VLOOKUP(CE1632,'PROMIS 57 T-Score Conversions'!U$3:V$35,2,TRUE)</f>
        <v>66.4</v>
      </c>
      <c r="CT1632" s="79" t="str">
        <f t="shared" si="42"/>
        <v>Moderate</v>
      </c>
      <c r="CU1632" s="37">
        <f>VLOOKUP(CF1632,'PROMIS 57 T-Score Conversions'!Y$3:Z$35,2,TRUE)</f>
        <v>57.3</v>
      </c>
      <c r="CV1632" s="79" t="str">
        <f t="shared" si="24"/>
        <v>Mild</v>
      </c>
      <c r="CW1632" s="37">
        <f>vlookup(CG1632,'PROMIS 57 T-Score Conversions'!M$3:N$35,2,TRUE)</f>
        <v>48</v>
      </c>
      <c r="CX1632" s="79" t="str">
        <f t="shared" si="25"/>
        <v>Normal</v>
      </c>
      <c r="CY1632" s="37">
        <f>VLOOKup(CH1632,'PROMIS 57 T-Score Conversions'!I$3:J$35,2,TRUE)</f>
        <v>63.5</v>
      </c>
      <c r="CZ1632" s="79" t="str">
        <f t="shared" si="26"/>
        <v>Moderate</v>
      </c>
      <c r="DA1632" s="37">
        <f>VLOOKUP(CJ1632,'PROMIS 57 T-Score Conversions'!AC$3:AD$35,2,TRUE)</f>
        <v>32.15</v>
      </c>
      <c r="DB1632" s="78" t="str">
        <f t="shared" si="30"/>
        <v>Moderate</v>
      </c>
      <c r="DC1632" s="37">
        <f>VLOOKUP(CK1632,'PROMIS 57 T-Score Conversions'!AG$3:AH$35,2,TRUE)</f>
        <v>37.97</v>
      </c>
      <c r="DD1632" s="79" t="str">
        <f t="shared" si="31"/>
        <v>Normal</v>
      </c>
    </row>
    <row r="1633">
      <c r="A1633" t="b">
        <v>0</v>
      </c>
      <c r="B1633" t="b">
        <v>0</v>
      </c>
      <c r="C1633" s="20">
        <v>44453.407384942126</v>
      </c>
      <c r="D1633" s="1" t="s">
        <v>811</v>
      </c>
      <c r="E1633" s="1">
        <v>2744.0</v>
      </c>
      <c r="F1633" s="1">
        <v>1.0</v>
      </c>
      <c r="G1633" s="1">
        <v>4.0</v>
      </c>
      <c r="H1633" s="1">
        <v>5.0</v>
      </c>
      <c r="I1633" s="1">
        <v>1.0</v>
      </c>
      <c r="J1633" s="1">
        <v>2.0</v>
      </c>
      <c r="K1633" s="1">
        <v>1.0</v>
      </c>
      <c r="L1633" s="1">
        <v>1.0</v>
      </c>
      <c r="M1633" s="1">
        <v>1.0</v>
      </c>
      <c r="N1633" s="1">
        <v>3.0</v>
      </c>
      <c r="O1633" s="1">
        <v>3.0</v>
      </c>
      <c r="P1633" s="1">
        <v>3.0</v>
      </c>
      <c r="Q1633" s="1">
        <v>4.0</v>
      </c>
      <c r="R1633" s="1">
        <v>3.0</v>
      </c>
      <c r="S1633" s="1">
        <v>1.0</v>
      </c>
      <c r="T1633" s="1">
        <v>4.0</v>
      </c>
      <c r="U1633" s="1">
        <v>5.0</v>
      </c>
      <c r="V1633" s="1">
        <v>4.0</v>
      </c>
      <c r="W1633" s="1">
        <v>4.0</v>
      </c>
      <c r="X1633" s="1">
        <v>1.0</v>
      </c>
      <c r="Y1633" s="1">
        <v>3.0</v>
      </c>
      <c r="Z1633" s="1">
        <v>4.0</v>
      </c>
      <c r="AA1633" s="1">
        <v>1.0</v>
      </c>
      <c r="AB1633" s="1">
        <v>1.0</v>
      </c>
      <c r="AC1633" s="1">
        <v>1.0</v>
      </c>
      <c r="AD1633" s="1">
        <v>5.0</v>
      </c>
      <c r="AE1633" s="1">
        <v>5.0</v>
      </c>
      <c r="AF1633" s="1">
        <v>1.0</v>
      </c>
      <c r="AG1633" s="1">
        <v>5.0</v>
      </c>
      <c r="AH1633" s="1">
        <v>5.0</v>
      </c>
      <c r="AI1633" s="1">
        <v>5.0</v>
      </c>
      <c r="AJ1633" s="1">
        <v>5.0</v>
      </c>
      <c r="AK1633" s="1">
        <v>5.0</v>
      </c>
      <c r="AL1633" s="1">
        <v>5.0</v>
      </c>
      <c r="AM1633" s="1">
        <v>5.0</v>
      </c>
      <c r="AN1633" s="1">
        <v>5.0</v>
      </c>
      <c r="AO1633" s="1">
        <v>5.0</v>
      </c>
      <c r="AP1633" s="1">
        <v>5.0</v>
      </c>
      <c r="AQ1633" s="1">
        <v>2.0</v>
      </c>
      <c r="AR1633" s="1">
        <v>1.0</v>
      </c>
      <c r="AS1633" s="1">
        <v>5.0</v>
      </c>
      <c r="AT1633" s="1">
        <v>3.0</v>
      </c>
      <c r="AU1633" s="1">
        <v>3.0</v>
      </c>
      <c r="AV1633" s="1">
        <v>1.0</v>
      </c>
      <c r="AW1633" s="1">
        <v>3.0</v>
      </c>
      <c r="AX1633" s="1">
        <v>1.0</v>
      </c>
      <c r="AY1633" s="1">
        <v>1.0</v>
      </c>
      <c r="AZ1633" s="1">
        <v>1.0</v>
      </c>
      <c r="BA1633" s="1">
        <v>1.0</v>
      </c>
      <c r="BB1633" s="1">
        <v>2.0</v>
      </c>
      <c r="BC1633" s="1">
        <v>2.0</v>
      </c>
      <c r="BD1633" s="1">
        <v>2.0</v>
      </c>
      <c r="BE1633" s="1">
        <v>1.0</v>
      </c>
      <c r="BF1633" s="1">
        <v>1.0</v>
      </c>
      <c r="BG1633" s="1">
        <v>1.0</v>
      </c>
      <c r="BH1633" s="1">
        <v>1.0</v>
      </c>
      <c r="BI1633" s="1">
        <v>1.0</v>
      </c>
      <c r="BJ1633" s="1">
        <v>3.0</v>
      </c>
      <c r="BK1633" s="1">
        <v>1.0</v>
      </c>
      <c r="BL1633" s="1">
        <v>1.0</v>
      </c>
      <c r="BM1633" s="1">
        <v>1.0</v>
      </c>
      <c r="BN1633" s="1">
        <v>1.0</v>
      </c>
      <c r="BO1633" s="1">
        <v>1.0</v>
      </c>
      <c r="BP1633" s="1">
        <v>1.0</v>
      </c>
      <c r="BQ1633" s="1">
        <v>1.0</v>
      </c>
      <c r="BR1633" s="1">
        <v>1.0</v>
      </c>
      <c r="BS1633" s="1">
        <v>5.0</v>
      </c>
      <c r="BT1633" s="1">
        <v>5.0</v>
      </c>
      <c r="BU1633" s="1">
        <v>5.0</v>
      </c>
      <c r="BV1633" s="1">
        <v>5.0</v>
      </c>
      <c r="BW1633" s="1">
        <v>5.0</v>
      </c>
      <c r="BX1633" s="1">
        <v>5.0</v>
      </c>
      <c r="BY1633" s="1">
        <v>5.0</v>
      </c>
      <c r="BZ1633" s="1">
        <v>4.0</v>
      </c>
      <c r="CA1633" s="76">
        <f t="shared" si="32"/>
        <v>205</v>
      </c>
      <c r="CB1633" s="77">
        <f t="shared" si="45"/>
        <v>16</v>
      </c>
      <c r="CC1633" s="77">
        <f t="shared" si="34"/>
        <v>26</v>
      </c>
      <c r="CD1633" s="77">
        <f t="shared" si="46"/>
        <v>27</v>
      </c>
      <c r="CE1633" s="77">
        <f t="shared" si="36"/>
        <v>36</v>
      </c>
      <c r="CF1633" s="77">
        <f t="shared" si="37"/>
        <v>33</v>
      </c>
      <c r="CG1633" s="77">
        <f t="shared" si="38"/>
        <v>14</v>
      </c>
      <c r="CH1633" s="77">
        <f t="shared" si="39"/>
        <v>11</v>
      </c>
      <c r="CI1633" s="77">
        <f t="shared" si="40"/>
        <v>0.3</v>
      </c>
      <c r="CJ1633">
        <f t="shared" si="10"/>
        <v>8</v>
      </c>
      <c r="CK1633" s="77">
        <f t="shared" si="43"/>
        <v>12</v>
      </c>
      <c r="CM1633" s="37">
        <f>VLOOKUP(CB1633,'PROMIS 57 T-Score Conversions'!Q$3:R$35,2,TRUE)</f>
        <v>32.5</v>
      </c>
      <c r="CN1633" s="78" t="str">
        <f t="shared" si="20"/>
        <v>Moderate</v>
      </c>
      <c r="CO1633" s="37">
        <f>VLOOKUP(CC1633,'PROMIS 57 T-Score Conversions'!A$3:B$35,2,TRUE)</f>
        <v>64.5</v>
      </c>
      <c r="CP1633" s="79" t="str">
        <f t="shared" si="44"/>
        <v>Moderate</v>
      </c>
      <c r="CQ1633" s="37">
        <f>VLOOKUP(CD1633,'PROMIS 57 T-Score Conversions'!E$3:F$35,2,TRUE)</f>
        <v>64.9</v>
      </c>
      <c r="CR1633" s="79" t="str">
        <f t="shared" si="22"/>
        <v>Moderate</v>
      </c>
      <c r="CS1633" s="37">
        <f>VLOOKUP(CE1633,'PROMIS 57 T-Score Conversions'!U$3:V$35,2,TRUE)</f>
        <v>69.8</v>
      </c>
      <c r="CT1633" s="79" t="str">
        <f t="shared" si="42"/>
        <v>Moderate</v>
      </c>
      <c r="CU1633" s="37">
        <f>VLOOKUP(CF1633,'PROMIS 57 T-Score Conversions'!Y$3:Z$35,2,TRUE)</f>
        <v>63.7</v>
      </c>
      <c r="CV1633" s="79" t="str">
        <f t="shared" si="24"/>
        <v>Moderate</v>
      </c>
      <c r="CW1633" s="37">
        <f>vlookup(CG1633,'PROMIS 57 T-Score Conversions'!M$3:N$35,2,TRUE)</f>
        <v>35.3</v>
      </c>
      <c r="CX1633" s="79" t="str">
        <f t="shared" si="25"/>
        <v>Moderate</v>
      </c>
      <c r="CY1633" s="37">
        <f>VLOOKup(CH1633,'PROMIS 57 T-Score Conversions'!I$3:J$35,2,TRUE)</f>
        <v>51.2</v>
      </c>
      <c r="CZ1633" s="79" t="str">
        <f t="shared" si="26"/>
        <v>Normal</v>
      </c>
      <c r="DA1633" s="37">
        <f>VLOOKUP(CJ1633,'PROMIS 57 T-Score Conversions'!AC$3:AD$35,2,TRUE)</f>
        <v>22.41</v>
      </c>
      <c r="DB1633" s="78" t="str">
        <f t="shared" si="30"/>
        <v>Severe</v>
      </c>
      <c r="DC1633" s="37">
        <f>VLOOKUP(CK1633,'PROMIS 57 T-Score Conversions'!AG$3:AH$35,2,TRUE)</f>
        <v>31.63</v>
      </c>
      <c r="DD1633" s="79" t="str">
        <f t="shared" si="31"/>
        <v>Normal</v>
      </c>
    </row>
    <row r="1634">
      <c r="A1634" t="b">
        <v>0</v>
      </c>
      <c r="B1634" t="b">
        <v>0</v>
      </c>
      <c r="C1634" s="20">
        <v>44453.4153803588</v>
      </c>
      <c r="D1634" s="1" t="s">
        <v>452</v>
      </c>
      <c r="E1634" s="1">
        <v>2265.0</v>
      </c>
      <c r="F1634" s="1">
        <v>3.0</v>
      </c>
      <c r="G1634" s="1">
        <v>4.0</v>
      </c>
      <c r="H1634" s="1">
        <v>4.0</v>
      </c>
      <c r="I1634" s="1">
        <v>2.0</v>
      </c>
      <c r="J1634" s="1">
        <v>3.0</v>
      </c>
      <c r="K1634" s="1">
        <v>2.0</v>
      </c>
      <c r="L1634" s="1">
        <v>3.0</v>
      </c>
      <c r="M1634" s="1">
        <v>2.0</v>
      </c>
      <c r="N1634" s="1">
        <v>4.0</v>
      </c>
      <c r="O1634" s="1">
        <v>4.0</v>
      </c>
      <c r="P1634" s="1">
        <v>4.0</v>
      </c>
      <c r="Q1634" s="1">
        <v>5.0</v>
      </c>
      <c r="R1634" s="1">
        <v>4.0</v>
      </c>
      <c r="S1634" s="1">
        <v>5.0</v>
      </c>
      <c r="T1634" s="1">
        <v>5.0</v>
      </c>
      <c r="U1634" s="1">
        <v>5.0</v>
      </c>
      <c r="V1634" s="1">
        <v>4.0</v>
      </c>
      <c r="W1634" s="1">
        <v>4.0</v>
      </c>
      <c r="X1634" s="1">
        <v>5.0</v>
      </c>
      <c r="Y1634" s="1">
        <v>5.0</v>
      </c>
      <c r="Z1634" s="1">
        <v>4.0</v>
      </c>
      <c r="AA1634" s="1">
        <v>5.0</v>
      </c>
      <c r="AB1634" s="1">
        <v>5.0</v>
      </c>
      <c r="AC1634" s="1">
        <v>5.0</v>
      </c>
      <c r="AD1634" s="1">
        <v>5.0</v>
      </c>
      <c r="AE1634" s="1">
        <v>5.0</v>
      </c>
      <c r="AF1634" s="1">
        <v>5.0</v>
      </c>
      <c r="AG1634" s="1">
        <v>5.0</v>
      </c>
      <c r="AH1634" s="1">
        <v>4.0</v>
      </c>
      <c r="AI1634" s="1">
        <v>4.0</v>
      </c>
      <c r="AJ1634" s="1">
        <v>5.0</v>
      </c>
      <c r="AK1634" s="1">
        <v>5.0</v>
      </c>
      <c r="AL1634" s="1">
        <v>3.0</v>
      </c>
      <c r="AM1634" s="1">
        <v>2.0</v>
      </c>
      <c r="AN1634" s="1">
        <v>4.0</v>
      </c>
      <c r="AO1634" s="1">
        <v>4.0</v>
      </c>
      <c r="AP1634" s="1">
        <v>2.0</v>
      </c>
      <c r="AQ1634" s="1">
        <v>3.0</v>
      </c>
      <c r="AR1634" s="1">
        <v>5.0</v>
      </c>
      <c r="AS1634" s="1">
        <v>3.0</v>
      </c>
      <c r="AT1634" s="1">
        <v>2.0</v>
      </c>
      <c r="AU1634" s="1">
        <v>2.0</v>
      </c>
      <c r="AV1634" s="1">
        <v>1.0</v>
      </c>
      <c r="AW1634" s="1">
        <v>1.0</v>
      </c>
      <c r="AX1634" s="1">
        <v>1.0</v>
      </c>
      <c r="AY1634" s="1">
        <v>1.0</v>
      </c>
      <c r="AZ1634" s="1">
        <v>3.0</v>
      </c>
      <c r="BA1634" s="1">
        <v>1.0</v>
      </c>
      <c r="BB1634" s="1">
        <v>5.0</v>
      </c>
      <c r="BC1634" s="1">
        <v>4.0</v>
      </c>
      <c r="BD1634" s="1">
        <v>5.0</v>
      </c>
      <c r="BE1634" s="1">
        <v>4.0</v>
      </c>
      <c r="BF1634" s="1">
        <v>5.0</v>
      </c>
      <c r="BG1634" s="1">
        <v>5.0</v>
      </c>
      <c r="BH1634" s="1">
        <v>5.0</v>
      </c>
      <c r="BI1634" s="1">
        <v>5.0</v>
      </c>
      <c r="BJ1634" s="1">
        <v>7.0</v>
      </c>
      <c r="BK1634" s="1">
        <v>1.0</v>
      </c>
      <c r="BL1634" s="1">
        <v>1.0</v>
      </c>
      <c r="BM1634" s="1">
        <v>1.0</v>
      </c>
      <c r="BN1634" s="1">
        <v>1.0</v>
      </c>
      <c r="BO1634" s="1">
        <v>1.0</v>
      </c>
      <c r="BP1634" s="1">
        <v>1.0</v>
      </c>
      <c r="BQ1634" s="1">
        <v>1.0</v>
      </c>
      <c r="BR1634" s="1">
        <v>1.0</v>
      </c>
      <c r="BS1634" s="1">
        <v>5.0</v>
      </c>
      <c r="BT1634" s="1">
        <v>5.0</v>
      </c>
      <c r="BU1634" s="1">
        <v>5.0</v>
      </c>
      <c r="BV1634" s="1">
        <v>5.0</v>
      </c>
      <c r="BW1634" s="1">
        <v>5.0</v>
      </c>
      <c r="BX1634" s="1">
        <v>5.0</v>
      </c>
      <c r="BY1634" s="1">
        <v>5.0</v>
      </c>
      <c r="BZ1634" s="1">
        <v>5.0</v>
      </c>
      <c r="CA1634" s="76">
        <f t="shared" si="32"/>
        <v>265</v>
      </c>
      <c r="CB1634" s="77">
        <f t="shared" si="45"/>
        <v>23</v>
      </c>
      <c r="CC1634" s="77">
        <f t="shared" si="34"/>
        <v>36</v>
      </c>
      <c r="CD1634" s="77">
        <f t="shared" si="46"/>
        <v>36</v>
      </c>
      <c r="CE1634" s="77">
        <f t="shared" si="36"/>
        <v>38</v>
      </c>
      <c r="CF1634" s="77">
        <f t="shared" si="37"/>
        <v>26</v>
      </c>
      <c r="CG1634" s="77">
        <f t="shared" si="38"/>
        <v>12</v>
      </c>
      <c r="CH1634" s="77">
        <f t="shared" si="39"/>
        <v>38</v>
      </c>
      <c r="CI1634" s="77">
        <f t="shared" si="40"/>
        <v>0.7</v>
      </c>
      <c r="CJ1634">
        <f t="shared" si="10"/>
        <v>8</v>
      </c>
      <c r="CK1634" s="77">
        <f t="shared" si="43"/>
        <v>12</v>
      </c>
      <c r="CM1634" s="37">
        <f>VLOOKUP(CB1634,'PROMIS 57 T-Score Conversions'!Q$3:R$35,2,TRUE)</f>
        <v>37.4</v>
      </c>
      <c r="CN1634" s="78" t="str">
        <f t="shared" si="20"/>
        <v>Moderate</v>
      </c>
      <c r="CO1634" s="37">
        <f>VLOOKUP(CC1634,'PROMIS 57 T-Score Conversions'!A$3:B$35,2,TRUE)</f>
        <v>75.4</v>
      </c>
      <c r="CP1634" s="79" t="str">
        <f t="shared" si="44"/>
        <v>Severe</v>
      </c>
      <c r="CQ1634" s="37">
        <f>VLOOKUP(CD1634,'PROMIS 57 T-Score Conversions'!E$3:F$35,2,TRUE)</f>
        <v>73.9</v>
      </c>
      <c r="CR1634" s="79" t="str">
        <f t="shared" si="22"/>
        <v>Severe</v>
      </c>
      <c r="CS1634" s="37">
        <f>VLOOKUP(CE1634,'PROMIS 57 T-Score Conversions'!U$3:V$35,2,TRUE)</f>
        <v>72.4</v>
      </c>
      <c r="CT1634" s="79" t="str">
        <f t="shared" si="42"/>
        <v>Severe</v>
      </c>
      <c r="CU1634" s="37">
        <f>VLOOKUP(CF1634,'PROMIS 57 T-Score Conversions'!Y$3:Z$35,2,TRUE)</f>
        <v>56.3</v>
      </c>
      <c r="CV1634" s="79" t="str">
        <f t="shared" si="24"/>
        <v>Mild</v>
      </c>
      <c r="CW1634" s="37">
        <f>vlookup(CG1634,'PROMIS 57 T-Score Conversions'!M$3:N$35,2,TRUE)</f>
        <v>33.6</v>
      </c>
      <c r="CX1634" s="79" t="str">
        <f t="shared" si="25"/>
        <v>Moderate</v>
      </c>
      <c r="CY1634" s="37">
        <f>VLOOKup(CH1634,'PROMIS 57 T-Score Conversions'!I$3:J$35,2,TRUE)</f>
        <v>72.1</v>
      </c>
      <c r="CZ1634" s="79" t="str">
        <f t="shared" si="26"/>
        <v>Severe</v>
      </c>
      <c r="DA1634" s="37">
        <f>VLOOKUP(CJ1634,'PROMIS 57 T-Score Conversions'!AC$3:AD$35,2,TRUE)</f>
        <v>22.41</v>
      </c>
      <c r="DB1634" s="78" t="str">
        <f t="shared" si="30"/>
        <v>Severe</v>
      </c>
      <c r="DC1634" s="37">
        <f>VLOOKUP(CK1634,'PROMIS 57 T-Score Conversions'!AG$3:AH$35,2,TRUE)</f>
        <v>31.63</v>
      </c>
      <c r="DD1634" s="79" t="str">
        <f t="shared" si="31"/>
        <v>Normal</v>
      </c>
    </row>
    <row r="1635">
      <c r="A1635" t="b">
        <v>0</v>
      </c>
      <c r="B1635" t="b">
        <v>0</v>
      </c>
      <c r="C1635" s="20">
        <v>44453.68146611111</v>
      </c>
      <c r="D1635" s="1" t="s">
        <v>743</v>
      </c>
      <c r="E1635" s="1">
        <v>2643.0</v>
      </c>
      <c r="F1635" s="1">
        <v>3.0</v>
      </c>
      <c r="G1635" s="1">
        <v>3.0</v>
      </c>
      <c r="H1635" s="1">
        <v>4.0</v>
      </c>
      <c r="I1635" s="1">
        <v>3.0</v>
      </c>
      <c r="J1635" s="1">
        <v>2.0</v>
      </c>
      <c r="K1635" s="1">
        <v>4.0</v>
      </c>
      <c r="L1635" s="1">
        <v>3.0</v>
      </c>
      <c r="M1635" s="1">
        <v>1.0</v>
      </c>
      <c r="N1635" s="1">
        <v>1.0</v>
      </c>
      <c r="O1635" s="1">
        <v>2.0</v>
      </c>
      <c r="P1635" s="1">
        <v>2.0</v>
      </c>
      <c r="Q1635" s="1">
        <v>2.0</v>
      </c>
      <c r="R1635" s="1">
        <v>2.0</v>
      </c>
      <c r="S1635" s="1">
        <v>1.0</v>
      </c>
      <c r="T1635" s="1">
        <v>3.0</v>
      </c>
      <c r="U1635" s="1">
        <v>3.0</v>
      </c>
      <c r="V1635" s="1">
        <v>1.0</v>
      </c>
      <c r="W1635" s="1">
        <v>1.0</v>
      </c>
      <c r="X1635" s="1">
        <v>3.0</v>
      </c>
      <c r="Y1635" s="1">
        <v>1.0</v>
      </c>
      <c r="Z1635" s="1">
        <v>1.0</v>
      </c>
      <c r="AA1635" s="1">
        <v>2.0</v>
      </c>
      <c r="AB1635" s="1">
        <v>1.0</v>
      </c>
      <c r="AC1635" s="1">
        <v>1.0</v>
      </c>
      <c r="AD1635" s="1">
        <v>2.0</v>
      </c>
      <c r="AE1635" s="1">
        <v>2.0</v>
      </c>
      <c r="AF1635" s="1">
        <v>2.0</v>
      </c>
      <c r="AG1635" s="1">
        <v>2.0</v>
      </c>
      <c r="AH1635" s="1">
        <v>2.0</v>
      </c>
      <c r="AI1635" s="1">
        <v>2.0</v>
      </c>
      <c r="AJ1635" s="1">
        <v>2.0</v>
      </c>
      <c r="AK1635" s="1">
        <v>2.0</v>
      </c>
      <c r="AL1635" s="1">
        <v>3.0</v>
      </c>
      <c r="AM1635" s="1">
        <v>4.0</v>
      </c>
      <c r="AN1635" s="1">
        <v>3.0</v>
      </c>
      <c r="AO1635" s="1">
        <v>2.0</v>
      </c>
      <c r="AP1635" s="1">
        <v>3.0</v>
      </c>
      <c r="AQ1635" s="1">
        <v>2.0</v>
      </c>
      <c r="AR1635" s="1">
        <v>2.0</v>
      </c>
      <c r="AS1635" s="1">
        <v>4.0</v>
      </c>
      <c r="AT1635" s="1">
        <v>3.0</v>
      </c>
      <c r="AU1635" s="1">
        <v>3.0</v>
      </c>
      <c r="AV1635" s="1">
        <v>2.0</v>
      </c>
      <c r="AW1635" s="1">
        <v>3.0</v>
      </c>
      <c r="AX1635" s="1">
        <v>2.0</v>
      </c>
      <c r="AY1635" s="1">
        <v>3.0</v>
      </c>
      <c r="AZ1635" s="1">
        <v>3.0</v>
      </c>
      <c r="BA1635" s="1">
        <v>2.0</v>
      </c>
      <c r="BB1635" s="1">
        <v>2.0</v>
      </c>
      <c r="BC1635" s="1">
        <v>2.0</v>
      </c>
      <c r="BD1635" s="1">
        <v>2.0</v>
      </c>
      <c r="BE1635" s="1">
        <v>2.0</v>
      </c>
      <c r="BF1635" s="1">
        <v>3.0</v>
      </c>
      <c r="BG1635" s="1">
        <v>3.0</v>
      </c>
      <c r="BH1635" s="1">
        <v>3.0</v>
      </c>
      <c r="BI1635" s="1">
        <v>3.0</v>
      </c>
      <c r="BJ1635" s="1">
        <v>4.0</v>
      </c>
      <c r="BK1635" s="1">
        <v>3.0</v>
      </c>
      <c r="BL1635" s="1">
        <v>2.0</v>
      </c>
      <c r="BM1635" s="1">
        <v>2.0</v>
      </c>
      <c r="BN1635" s="1">
        <v>2.0</v>
      </c>
      <c r="BO1635" s="1">
        <v>3.0</v>
      </c>
      <c r="BP1635" s="1">
        <v>2.0</v>
      </c>
      <c r="BQ1635" s="1">
        <v>3.0</v>
      </c>
      <c r="BR1635" s="1">
        <v>2.0</v>
      </c>
      <c r="BS1635" s="1">
        <v>3.0</v>
      </c>
      <c r="BT1635" s="1">
        <v>3.0</v>
      </c>
      <c r="BU1635" s="1">
        <v>2.0</v>
      </c>
      <c r="BV1635" s="1">
        <v>3.0</v>
      </c>
      <c r="BW1635" s="1">
        <v>3.0</v>
      </c>
      <c r="BX1635" s="1">
        <v>2.0</v>
      </c>
      <c r="BY1635" s="1">
        <v>3.0</v>
      </c>
      <c r="BZ1635" s="1">
        <v>3.0</v>
      </c>
      <c r="CA1635" s="76">
        <f t="shared" si="32"/>
        <v>175</v>
      </c>
      <c r="CB1635" s="77">
        <f t="shared" si="45"/>
        <v>23</v>
      </c>
      <c r="CC1635" s="77">
        <f t="shared" si="34"/>
        <v>16</v>
      </c>
      <c r="CD1635" s="77">
        <f t="shared" si="46"/>
        <v>16</v>
      </c>
      <c r="CE1635" s="77">
        <f t="shared" si="36"/>
        <v>16</v>
      </c>
      <c r="CF1635" s="77">
        <f t="shared" si="37"/>
        <v>23</v>
      </c>
      <c r="CG1635" s="77">
        <f t="shared" si="38"/>
        <v>21</v>
      </c>
      <c r="CH1635" s="77">
        <f t="shared" si="39"/>
        <v>20</v>
      </c>
      <c r="CI1635" s="77">
        <f t="shared" si="40"/>
        <v>0.4</v>
      </c>
      <c r="CJ1635">
        <f t="shared" si="10"/>
        <v>19</v>
      </c>
      <c r="CK1635" s="77">
        <f t="shared" si="43"/>
        <v>19</v>
      </c>
      <c r="CM1635" s="37">
        <f>VLOOKUP(CB1635,'PROMIS 57 T-Score Conversions'!Q$3:R$35,2,TRUE)</f>
        <v>37.4</v>
      </c>
      <c r="CN1635" s="78" t="str">
        <f t="shared" si="20"/>
        <v>Moderate</v>
      </c>
      <c r="CO1635" s="37">
        <f>VLOOKUP(CC1635,'PROMIS 57 T-Score Conversions'!A$3:B$35,2,TRUE)</f>
        <v>54.3</v>
      </c>
      <c r="CP1635" s="79" t="str">
        <f t="shared" si="44"/>
        <v>Normal</v>
      </c>
      <c r="CQ1635" s="37">
        <f>VLOOKUP(CD1635,'PROMIS 57 T-Score Conversions'!E$3:F$35,2,TRUE)</f>
        <v>55.1</v>
      </c>
      <c r="CR1635" s="79" t="str">
        <f t="shared" si="22"/>
        <v>Mild</v>
      </c>
      <c r="CS1635" s="37">
        <f>VLOOKUP(CE1635,'PROMIS 57 T-Score Conversions'!U$3:V$35,2,TRUE)</f>
        <v>49.2</v>
      </c>
      <c r="CT1635" s="79" t="str">
        <f t="shared" si="42"/>
        <v>Normal</v>
      </c>
      <c r="CU1635" s="37">
        <f>VLOOKUP(CF1635,'PROMIS 57 T-Score Conversions'!Y$3:Z$35,2,TRUE)</f>
        <v>53.3</v>
      </c>
      <c r="CV1635" s="79" t="str">
        <f t="shared" si="24"/>
        <v>Normal</v>
      </c>
      <c r="CW1635" s="37">
        <f>vlookup(CG1635,'PROMIS 57 T-Score Conversions'!M$3:N$35,2,TRUE)</f>
        <v>41.1</v>
      </c>
      <c r="CX1635" s="79" t="str">
        <f t="shared" si="25"/>
        <v>Mild</v>
      </c>
      <c r="CY1635" s="37">
        <f>VLOOKup(CH1635,'PROMIS 57 T-Score Conversions'!I$3:J$35,2,TRUE)</f>
        <v>58.8</v>
      </c>
      <c r="CZ1635" s="79" t="str">
        <f t="shared" si="26"/>
        <v>Mild</v>
      </c>
      <c r="DA1635" s="37">
        <f>VLOOKUP(CJ1635,'PROMIS 57 T-Score Conversions'!AC$3:AD$35,2,TRUE)</f>
        <v>36.36</v>
      </c>
      <c r="DB1635" s="78" t="str">
        <f t="shared" si="30"/>
        <v>Moderate</v>
      </c>
      <c r="DC1635" s="37">
        <f>VLOOKUP(CK1635,'PROMIS 57 T-Score Conversions'!AG$3:AH$35,2,TRUE)</f>
        <v>38.9</v>
      </c>
      <c r="DD1635" s="79" t="str">
        <f t="shared" si="31"/>
        <v>Normal</v>
      </c>
    </row>
    <row r="1636">
      <c r="A1636" t="b">
        <v>0</v>
      </c>
      <c r="B1636" t="b">
        <v>0</v>
      </c>
      <c r="C1636" s="20">
        <v>44454.316359212964</v>
      </c>
      <c r="D1636" s="1" t="s">
        <v>566</v>
      </c>
      <c r="E1636" s="1">
        <v>2426.0</v>
      </c>
      <c r="F1636" s="1">
        <v>3.0</v>
      </c>
      <c r="G1636" s="1">
        <v>3.0</v>
      </c>
      <c r="H1636" s="1">
        <v>4.0</v>
      </c>
      <c r="I1636" s="1">
        <v>3.0</v>
      </c>
      <c r="J1636" s="1">
        <v>2.0</v>
      </c>
      <c r="K1636" s="1">
        <v>3.0</v>
      </c>
      <c r="L1636" s="1">
        <v>3.0</v>
      </c>
      <c r="M1636" s="1">
        <v>1.0</v>
      </c>
      <c r="N1636" s="1">
        <v>4.0</v>
      </c>
      <c r="O1636" s="1">
        <v>4.0</v>
      </c>
      <c r="P1636" s="1">
        <v>4.0</v>
      </c>
      <c r="Q1636" s="1">
        <v>4.0</v>
      </c>
      <c r="R1636" s="1">
        <v>4.0</v>
      </c>
      <c r="S1636" s="1">
        <v>4.0</v>
      </c>
      <c r="T1636" s="1">
        <v>4.0</v>
      </c>
      <c r="U1636" s="1">
        <v>4.0</v>
      </c>
      <c r="V1636" s="1">
        <v>2.0</v>
      </c>
      <c r="W1636" s="1">
        <v>3.0</v>
      </c>
      <c r="X1636" s="1">
        <v>4.0</v>
      </c>
      <c r="Y1636" s="1">
        <v>3.0</v>
      </c>
      <c r="Z1636" s="1">
        <v>1.0</v>
      </c>
      <c r="AA1636" s="1">
        <v>4.0</v>
      </c>
      <c r="AB1636" s="1">
        <v>2.0</v>
      </c>
      <c r="AC1636" s="1">
        <v>3.0</v>
      </c>
      <c r="AD1636" s="1">
        <v>3.0</v>
      </c>
      <c r="AE1636" s="1">
        <v>4.0</v>
      </c>
      <c r="AF1636" s="1">
        <v>4.0</v>
      </c>
      <c r="AG1636" s="1">
        <v>3.0</v>
      </c>
      <c r="AH1636" s="1">
        <v>3.0</v>
      </c>
      <c r="AI1636" s="1">
        <v>4.0</v>
      </c>
      <c r="AJ1636" s="1">
        <v>3.0</v>
      </c>
      <c r="AK1636" s="1">
        <v>3.0</v>
      </c>
      <c r="AL1636" s="1">
        <v>3.0</v>
      </c>
      <c r="AM1636" s="1">
        <v>3.0</v>
      </c>
      <c r="AN1636" s="1">
        <v>3.0</v>
      </c>
      <c r="AO1636" s="1">
        <v>3.0</v>
      </c>
      <c r="AP1636" s="1">
        <v>3.0</v>
      </c>
      <c r="AQ1636" s="1">
        <v>3.0</v>
      </c>
      <c r="AR1636" s="1">
        <v>3.0</v>
      </c>
      <c r="AS1636" s="1">
        <v>4.0</v>
      </c>
      <c r="AT1636" s="1">
        <v>2.0</v>
      </c>
      <c r="AU1636" s="1">
        <v>2.0</v>
      </c>
      <c r="AV1636" s="1">
        <v>2.0</v>
      </c>
      <c r="AW1636" s="1">
        <v>2.0</v>
      </c>
      <c r="AX1636" s="1">
        <v>2.0</v>
      </c>
      <c r="AY1636" s="1">
        <v>1.0</v>
      </c>
      <c r="AZ1636" s="1">
        <v>2.0</v>
      </c>
      <c r="BA1636" s="1">
        <v>2.0</v>
      </c>
      <c r="BB1636" s="1">
        <v>4.0</v>
      </c>
      <c r="BC1636" s="1">
        <v>4.0</v>
      </c>
      <c r="BD1636" s="1">
        <v>4.0</v>
      </c>
      <c r="BE1636" s="1">
        <v>3.0</v>
      </c>
      <c r="BF1636" s="1">
        <v>4.0</v>
      </c>
      <c r="BG1636" s="1">
        <v>4.0</v>
      </c>
      <c r="BH1636" s="1">
        <v>5.0</v>
      </c>
      <c r="BI1636" s="1">
        <v>4.0</v>
      </c>
      <c r="BJ1636" s="1">
        <v>6.0</v>
      </c>
      <c r="BK1636" s="1">
        <v>1.0</v>
      </c>
      <c r="BL1636" s="1">
        <v>2.0</v>
      </c>
      <c r="BM1636" s="1">
        <v>2.0</v>
      </c>
      <c r="BN1636" s="1">
        <v>3.0</v>
      </c>
      <c r="BO1636" s="1">
        <v>3.0</v>
      </c>
      <c r="BP1636" s="1">
        <v>2.0</v>
      </c>
      <c r="BQ1636" s="1">
        <v>2.0</v>
      </c>
      <c r="BR1636" s="1">
        <v>2.0</v>
      </c>
      <c r="BS1636" s="1">
        <v>3.0</v>
      </c>
      <c r="BT1636" s="1">
        <v>5.0</v>
      </c>
      <c r="BU1636" s="1">
        <v>3.0</v>
      </c>
      <c r="BV1636" s="1">
        <v>4.0</v>
      </c>
      <c r="BW1636" s="1">
        <v>3.0</v>
      </c>
      <c r="BX1636" s="1">
        <v>3.0</v>
      </c>
      <c r="BY1636" s="1">
        <v>3.0</v>
      </c>
      <c r="BZ1636" s="1">
        <v>3.0</v>
      </c>
      <c r="CA1636" s="76">
        <f t="shared" si="32"/>
        <v>225</v>
      </c>
      <c r="CB1636" s="77">
        <f t="shared" si="45"/>
        <v>22</v>
      </c>
      <c r="CC1636" s="77">
        <f t="shared" si="34"/>
        <v>32</v>
      </c>
      <c r="CD1636" s="77">
        <f t="shared" si="46"/>
        <v>30</v>
      </c>
      <c r="CE1636" s="77">
        <f t="shared" si="36"/>
        <v>27</v>
      </c>
      <c r="CF1636" s="77">
        <f t="shared" si="37"/>
        <v>25</v>
      </c>
      <c r="CG1636" s="77">
        <f t="shared" si="38"/>
        <v>15</v>
      </c>
      <c r="CH1636" s="77">
        <f t="shared" si="39"/>
        <v>32</v>
      </c>
      <c r="CI1636" s="77">
        <f t="shared" si="40"/>
        <v>0.6</v>
      </c>
      <c r="CJ1636">
        <f t="shared" si="10"/>
        <v>17</v>
      </c>
      <c r="CK1636" s="77">
        <f t="shared" si="43"/>
        <v>19</v>
      </c>
      <c r="CM1636" s="37">
        <f>VLOOKUP(CB1636,'PROMIS 57 T-Score Conversions'!Q$3:R$35,2,TRUE)</f>
        <v>36.7</v>
      </c>
      <c r="CN1636" s="78" t="str">
        <f t="shared" si="20"/>
        <v>Moderate</v>
      </c>
      <c r="CO1636" s="37">
        <f>VLOOKUP(CC1636,'PROMIS 57 T-Score Conversions'!A$3:B$35,2,TRUE)</f>
        <v>70.8</v>
      </c>
      <c r="CP1636" s="79" t="str">
        <f t="shared" si="44"/>
        <v>Severe</v>
      </c>
      <c r="CQ1636" s="37">
        <f>VLOOKUP(CD1636,'PROMIS 57 T-Score Conversions'!E$3:F$35,2,TRUE)</f>
        <v>67.7</v>
      </c>
      <c r="CR1636" s="79" t="str">
        <f t="shared" si="22"/>
        <v>Moderate</v>
      </c>
      <c r="CS1636" s="37">
        <f>VLOOKUP(CE1636,'PROMIS 57 T-Score Conversions'!U$3:V$35,2,TRUE)</f>
        <v>60.4</v>
      </c>
      <c r="CT1636" s="79" t="str">
        <f t="shared" si="42"/>
        <v>Moderate</v>
      </c>
      <c r="CU1636" s="37">
        <f>VLOOKUP(CF1636,'PROMIS 57 T-Score Conversions'!Y$3:Z$35,2,TRUE)</f>
        <v>55.3</v>
      </c>
      <c r="CV1636" s="79" t="str">
        <f t="shared" si="24"/>
        <v>Mild</v>
      </c>
      <c r="CW1636" s="37">
        <f>vlookup(CG1636,'PROMIS 57 T-Score Conversions'!M$3:N$35,2,TRUE)</f>
        <v>36.2</v>
      </c>
      <c r="CX1636" s="79" t="str">
        <f t="shared" si="25"/>
        <v>Moderate</v>
      </c>
      <c r="CY1636" s="37">
        <f>VLOOKup(CH1636,'PROMIS 57 T-Score Conversions'!I$3:J$35,2,TRUE)</f>
        <v>66.9</v>
      </c>
      <c r="CZ1636" s="79" t="str">
        <f t="shared" si="26"/>
        <v>Moderate</v>
      </c>
      <c r="DA1636" s="37">
        <f>VLOOKUP(CJ1636,'PROMIS 57 T-Score Conversions'!AC$3:AD$35,2,TRUE)</f>
        <v>34.75</v>
      </c>
      <c r="DB1636" s="78" t="str">
        <f t="shared" si="30"/>
        <v>Moderate</v>
      </c>
      <c r="DC1636" s="37">
        <f>VLOOKUP(CK1636,'PROMIS 57 T-Score Conversions'!AG$3:AH$35,2,TRUE)</f>
        <v>38.9</v>
      </c>
      <c r="DD1636" s="79" t="str">
        <f t="shared" si="31"/>
        <v>Normal</v>
      </c>
    </row>
    <row r="1637">
      <c r="A1637" t="b">
        <v>0</v>
      </c>
      <c r="B1637" t="b">
        <v>0</v>
      </c>
      <c r="C1637" s="20">
        <v>44454.53927258102</v>
      </c>
      <c r="D1637" s="1" t="s">
        <v>655</v>
      </c>
      <c r="E1637" s="1">
        <v>4203.0</v>
      </c>
      <c r="F1637" s="1">
        <v>2.0</v>
      </c>
      <c r="G1637" s="1">
        <v>2.0</v>
      </c>
      <c r="H1637" s="1">
        <v>4.0</v>
      </c>
      <c r="I1637" s="1">
        <v>2.0</v>
      </c>
      <c r="J1637" s="1">
        <v>1.0</v>
      </c>
      <c r="K1637" s="1">
        <v>3.0</v>
      </c>
      <c r="L1637" s="1">
        <v>4.0</v>
      </c>
      <c r="M1637" s="1">
        <v>3.0</v>
      </c>
      <c r="N1637" s="1">
        <v>1.0</v>
      </c>
      <c r="O1637" s="1">
        <v>1.0</v>
      </c>
      <c r="P1637" s="1">
        <v>1.0</v>
      </c>
      <c r="Q1637" s="1">
        <v>3.0</v>
      </c>
      <c r="R1637" s="1">
        <v>1.0</v>
      </c>
      <c r="S1637" s="1">
        <v>1.0</v>
      </c>
      <c r="T1637" s="1">
        <v>1.0</v>
      </c>
      <c r="U1637" s="1">
        <v>2.0</v>
      </c>
      <c r="V1637" s="1">
        <v>1.0</v>
      </c>
      <c r="W1637" s="1">
        <v>1.0</v>
      </c>
      <c r="X1637" s="1">
        <v>1.0</v>
      </c>
      <c r="Y1637" s="1">
        <v>1.0</v>
      </c>
      <c r="Z1637" s="1">
        <v>1.0</v>
      </c>
      <c r="AA1637" s="1">
        <v>1.0</v>
      </c>
      <c r="AB1637" s="1">
        <v>1.0</v>
      </c>
      <c r="AC1637" s="1">
        <v>1.0</v>
      </c>
      <c r="AD1637" s="1">
        <v>4.0</v>
      </c>
      <c r="AE1637" s="1">
        <v>4.0</v>
      </c>
      <c r="AF1637" s="1">
        <v>4.0</v>
      </c>
      <c r="AG1637" s="1">
        <v>4.0</v>
      </c>
      <c r="AH1637" s="1">
        <v>2.0</v>
      </c>
      <c r="AI1637" s="1">
        <v>4.0</v>
      </c>
      <c r="AJ1637" s="1">
        <v>4.0</v>
      </c>
      <c r="AK1637" s="1">
        <v>5.0</v>
      </c>
      <c r="AL1637" s="1">
        <v>5.0</v>
      </c>
      <c r="AM1637" s="1">
        <v>5.0</v>
      </c>
      <c r="AN1637" s="1">
        <v>5.0</v>
      </c>
      <c r="AO1637" s="1">
        <v>5.0</v>
      </c>
      <c r="AP1637" s="1">
        <v>5.0</v>
      </c>
      <c r="AQ1637" s="1">
        <v>5.0</v>
      </c>
      <c r="AR1637" s="1">
        <v>2.0</v>
      </c>
      <c r="AS1637" s="1">
        <v>5.0</v>
      </c>
      <c r="AT1637" s="1">
        <v>2.0</v>
      </c>
      <c r="AU1637" s="1">
        <v>2.0</v>
      </c>
      <c r="AV1637" s="1">
        <v>2.0</v>
      </c>
      <c r="AW1637" s="1">
        <v>1.0</v>
      </c>
      <c r="AX1637" s="1">
        <v>1.0</v>
      </c>
      <c r="AY1637" s="1">
        <v>1.0</v>
      </c>
      <c r="AZ1637" s="1">
        <v>1.0</v>
      </c>
      <c r="BA1637" s="1">
        <v>1.0</v>
      </c>
      <c r="BB1637" s="1">
        <v>4.0</v>
      </c>
      <c r="BC1637" s="1">
        <v>4.0</v>
      </c>
      <c r="BD1637" s="1">
        <v>5.0</v>
      </c>
      <c r="BE1637" s="1">
        <v>5.0</v>
      </c>
      <c r="BF1637" s="1">
        <v>4.0</v>
      </c>
      <c r="BG1637" s="1">
        <v>5.0</v>
      </c>
      <c r="BH1637" s="1">
        <v>4.0</v>
      </c>
      <c r="BI1637" s="1">
        <v>4.0</v>
      </c>
      <c r="BJ1637" s="1">
        <v>7.0</v>
      </c>
      <c r="BK1637" s="1">
        <v>2.0</v>
      </c>
      <c r="BL1637" s="1">
        <v>2.0</v>
      </c>
      <c r="BM1637" s="1">
        <v>2.0</v>
      </c>
      <c r="BN1637" s="1">
        <v>2.0</v>
      </c>
      <c r="BO1637" s="1">
        <v>2.0</v>
      </c>
      <c r="BP1637" s="1">
        <v>2.0</v>
      </c>
      <c r="BQ1637" s="1">
        <v>2.0</v>
      </c>
      <c r="BR1637" s="1">
        <v>2.0</v>
      </c>
      <c r="BS1637" s="1">
        <v>5.0</v>
      </c>
      <c r="BT1637" s="1">
        <v>4.0</v>
      </c>
      <c r="BU1637" s="1">
        <v>5.0</v>
      </c>
      <c r="BV1637" s="1">
        <v>5.0</v>
      </c>
      <c r="BW1637" s="1">
        <v>5.0</v>
      </c>
      <c r="BX1637" s="1">
        <v>5.0</v>
      </c>
      <c r="BY1637" s="1">
        <v>4.0</v>
      </c>
      <c r="BZ1637" s="1">
        <v>5.0</v>
      </c>
      <c r="CA1637" s="76">
        <f t="shared" si="32"/>
        <v>215</v>
      </c>
      <c r="CB1637" s="77">
        <f t="shared" si="45"/>
        <v>21</v>
      </c>
      <c r="CC1637" s="77">
        <f t="shared" si="34"/>
        <v>11</v>
      </c>
      <c r="CD1637" s="77">
        <f t="shared" si="46"/>
        <v>11</v>
      </c>
      <c r="CE1637" s="77">
        <f t="shared" si="36"/>
        <v>31</v>
      </c>
      <c r="CF1637" s="77">
        <f t="shared" si="37"/>
        <v>37</v>
      </c>
      <c r="CG1637" s="77">
        <f t="shared" si="38"/>
        <v>11</v>
      </c>
      <c r="CH1637" s="77">
        <f t="shared" si="39"/>
        <v>35</v>
      </c>
      <c r="CI1637" s="77">
        <f t="shared" si="40"/>
        <v>0.7</v>
      </c>
      <c r="CJ1637">
        <f t="shared" si="10"/>
        <v>16</v>
      </c>
      <c r="CK1637" s="77">
        <f t="shared" si="43"/>
        <v>19</v>
      </c>
      <c r="CM1637" s="37">
        <f>VLOOKUP(CB1637,'PROMIS 57 T-Score Conversions'!Q$3:R$35,2,TRUE)</f>
        <v>36.1</v>
      </c>
      <c r="CN1637" s="78" t="str">
        <f t="shared" si="20"/>
        <v>Moderate</v>
      </c>
      <c r="CO1637" s="37">
        <f>VLOOKUP(CC1637,'PROMIS 57 T-Score Conversions'!A$3:B$35,2,TRUE)</f>
        <v>47.8</v>
      </c>
      <c r="CP1637" s="79" t="str">
        <f t="shared" si="44"/>
        <v>Normal</v>
      </c>
      <c r="CQ1637" s="37">
        <f>VLOOKUP(CD1637,'PROMIS 57 T-Score Conversions'!E$3:F$35,2,TRUE)</f>
        <v>49.4</v>
      </c>
      <c r="CR1637" s="79" t="str">
        <f t="shared" si="22"/>
        <v>Normal</v>
      </c>
      <c r="CS1637" s="37">
        <f>VLOOKUP(CE1637,'PROMIS 57 T-Score Conversions'!U$3:V$35,2,TRUE)</f>
        <v>64.3</v>
      </c>
      <c r="CT1637" s="79" t="str">
        <f t="shared" si="42"/>
        <v>Moderate</v>
      </c>
      <c r="CU1637" s="37">
        <f>VLOOKUP(CF1637,'PROMIS 57 T-Score Conversions'!Y$3:Z$35,2,TRUE)</f>
        <v>69</v>
      </c>
      <c r="CV1637" s="79" t="str">
        <f t="shared" si="24"/>
        <v>Moderate</v>
      </c>
      <c r="CW1637" s="37">
        <f>vlookup(CG1637,'PROMIS 57 T-Score Conversions'!M$3:N$35,2,TRUE)</f>
        <v>32.6</v>
      </c>
      <c r="CX1637" s="79" t="str">
        <f t="shared" si="25"/>
        <v>Moderate</v>
      </c>
      <c r="CY1637" s="37">
        <f>VLOOKup(CH1637,'PROMIS 57 T-Score Conversions'!I$3:J$35,2,TRUE)</f>
        <v>69.2</v>
      </c>
      <c r="CZ1637" s="79" t="str">
        <f t="shared" si="26"/>
        <v>Moderate</v>
      </c>
      <c r="DA1637" s="37">
        <f>VLOOKUP(CJ1637,'PROMIS 57 T-Score Conversions'!AC$3:AD$35,2,TRUE)</f>
        <v>33.92</v>
      </c>
      <c r="DB1637" s="78" t="str">
        <f t="shared" si="30"/>
        <v>Moderate</v>
      </c>
      <c r="DC1637" s="37">
        <f>VLOOKUP(CK1637,'PROMIS 57 T-Score Conversions'!AG$3:AH$35,2,TRUE)</f>
        <v>38.9</v>
      </c>
      <c r="DD1637" s="79" t="str">
        <f t="shared" si="31"/>
        <v>Normal</v>
      </c>
    </row>
    <row r="1638">
      <c r="A1638" t="b">
        <v>0</v>
      </c>
      <c r="B1638" t="b">
        <v>0</v>
      </c>
      <c r="C1638" s="20">
        <v>44454.60407130787</v>
      </c>
      <c r="D1638" s="1" t="s">
        <v>812</v>
      </c>
      <c r="E1638" s="1">
        <v>2738.0</v>
      </c>
      <c r="F1638" s="1">
        <v>3.0</v>
      </c>
      <c r="G1638" s="1">
        <v>4.0</v>
      </c>
      <c r="H1638" s="1">
        <v>5.0</v>
      </c>
      <c r="I1638" s="1">
        <v>5.0</v>
      </c>
      <c r="J1638" s="1">
        <v>2.0</v>
      </c>
      <c r="K1638" s="1">
        <v>3.0</v>
      </c>
      <c r="L1638" s="1">
        <v>3.0</v>
      </c>
      <c r="M1638" s="1">
        <v>2.0</v>
      </c>
      <c r="N1638" s="1">
        <v>3.0</v>
      </c>
      <c r="O1638" s="1">
        <v>3.0</v>
      </c>
      <c r="P1638" s="1">
        <v>4.0</v>
      </c>
      <c r="Q1638" s="1">
        <v>4.0</v>
      </c>
      <c r="R1638" s="1">
        <v>1.0</v>
      </c>
      <c r="S1638" s="1">
        <v>1.0</v>
      </c>
      <c r="T1638" s="1">
        <v>3.0</v>
      </c>
      <c r="U1638" s="1">
        <v>4.0</v>
      </c>
      <c r="V1638" s="1">
        <v>1.0</v>
      </c>
      <c r="W1638" s="1">
        <v>3.0</v>
      </c>
      <c r="X1638" s="1">
        <v>1.0</v>
      </c>
      <c r="Y1638" s="1">
        <v>1.0</v>
      </c>
      <c r="Z1638" s="1">
        <v>1.0</v>
      </c>
      <c r="AA1638" s="1">
        <v>3.0</v>
      </c>
      <c r="AB1638" s="1">
        <v>2.0</v>
      </c>
      <c r="AC1638" s="1">
        <v>3.0</v>
      </c>
      <c r="AD1638" s="1">
        <v>3.0</v>
      </c>
      <c r="AE1638" s="1">
        <v>4.0</v>
      </c>
      <c r="AF1638" s="1">
        <v>4.0</v>
      </c>
      <c r="AG1638" s="1">
        <v>4.0</v>
      </c>
      <c r="AH1638" s="1">
        <v>5.0</v>
      </c>
      <c r="AI1638" s="1">
        <v>5.0</v>
      </c>
      <c r="AJ1638" s="1">
        <v>5.0</v>
      </c>
      <c r="AK1638" s="1">
        <v>4.0</v>
      </c>
      <c r="AL1638" s="1">
        <v>1.0</v>
      </c>
      <c r="AM1638" s="1">
        <v>5.0</v>
      </c>
      <c r="AN1638" s="1">
        <v>1.0</v>
      </c>
      <c r="AO1638" s="1">
        <v>1.0</v>
      </c>
      <c r="AP1638" s="1">
        <v>1.0</v>
      </c>
      <c r="AQ1638" s="1">
        <v>3.0</v>
      </c>
      <c r="AR1638" s="1">
        <v>1.0</v>
      </c>
      <c r="AS1638" s="1">
        <v>2.0</v>
      </c>
      <c r="AT1638" s="1">
        <v>4.0</v>
      </c>
      <c r="AU1638" s="1">
        <v>4.0</v>
      </c>
      <c r="AV1638" s="1">
        <v>2.0</v>
      </c>
      <c r="AW1638" s="1">
        <v>4.0</v>
      </c>
      <c r="AX1638" s="1">
        <v>2.0</v>
      </c>
      <c r="AY1638" s="1">
        <v>4.0</v>
      </c>
      <c r="AZ1638" s="1">
        <v>4.0</v>
      </c>
      <c r="BA1638" s="1">
        <v>2.0</v>
      </c>
      <c r="BB1638" s="1">
        <v>4.0</v>
      </c>
      <c r="BC1638" s="1">
        <v>4.0</v>
      </c>
      <c r="BD1638" s="1">
        <v>1.0</v>
      </c>
      <c r="BE1638" s="1">
        <v>5.0</v>
      </c>
      <c r="BF1638" s="1">
        <v>4.0</v>
      </c>
      <c r="BG1638" s="1">
        <v>2.0</v>
      </c>
      <c r="BH1638" s="1">
        <v>4.0</v>
      </c>
      <c r="BI1638" s="1">
        <v>4.0</v>
      </c>
      <c r="BJ1638" s="1">
        <v>4.0</v>
      </c>
      <c r="BK1638" s="1">
        <v>2.0</v>
      </c>
      <c r="BL1638" s="1">
        <v>4.0</v>
      </c>
      <c r="BM1638" s="1">
        <v>2.0</v>
      </c>
      <c r="BN1638" s="1">
        <v>4.0</v>
      </c>
      <c r="BO1638" s="1">
        <v>4.0</v>
      </c>
      <c r="BP1638" s="1">
        <v>2.0</v>
      </c>
      <c r="BQ1638" s="1">
        <v>5.0</v>
      </c>
      <c r="BR1638" s="1">
        <v>5.0</v>
      </c>
      <c r="BS1638" s="1">
        <v>3.0</v>
      </c>
      <c r="BT1638" s="1">
        <v>5.0</v>
      </c>
      <c r="BU1638" s="1">
        <v>1.0</v>
      </c>
      <c r="BV1638" s="1">
        <v>4.0</v>
      </c>
      <c r="BW1638" s="1">
        <v>4.0</v>
      </c>
      <c r="BX1638" s="1">
        <v>4.0</v>
      </c>
      <c r="BY1638" s="1">
        <v>1.0</v>
      </c>
      <c r="BZ1638" s="1">
        <v>4.0</v>
      </c>
      <c r="CA1638" s="76">
        <f t="shared" si="32"/>
        <v>226</v>
      </c>
      <c r="CB1638" s="77">
        <f t="shared" si="45"/>
        <v>27</v>
      </c>
      <c r="CC1638" s="77">
        <f t="shared" si="34"/>
        <v>23</v>
      </c>
      <c r="CD1638" s="77">
        <f t="shared" si="46"/>
        <v>21</v>
      </c>
      <c r="CE1638" s="77">
        <f t="shared" si="36"/>
        <v>34</v>
      </c>
      <c r="CF1638" s="77">
        <f t="shared" si="37"/>
        <v>15</v>
      </c>
      <c r="CG1638" s="77">
        <f t="shared" si="38"/>
        <v>26</v>
      </c>
      <c r="CH1638" s="77">
        <f t="shared" si="39"/>
        <v>28</v>
      </c>
      <c r="CI1638" s="77">
        <f t="shared" si="40"/>
        <v>0.4</v>
      </c>
      <c r="CJ1638">
        <f t="shared" si="10"/>
        <v>28</v>
      </c>
      <c r="CK1638" s="77">
        <f t="shared" si="43"/>
        <v>29</v>
      </c>
      <c r="CM1638" s="37">
        <f>VLOOKUP(CB1638,'PROMIS 57 T-Score Conversions'!Q$3:R$35,2,TRUE)</f>
        <v>40.1</v>
      </c>
      <c r="CN1638" s="78" t="str">
        <f t="shared" si="20"/>
        <v>Mild</v>
      </c>
      <c r="CO1638" s="37">
        <f>VLOOKUP(CC1638,'PROMIS 57 T-Score Conversions'!A$3:B$35,2,TRUE)</f>
        <v>61.4</v>
      </c>
      <c r="CP1638" s="79" t="str">
        <f t="shared" si="44"/>
        <v>Moderate</v>
      </c>
      <c r="CQ1638" s="37">
        <f>VLOOKUP(CD1638,'PROMIS 57 T-Score Conversions'!E$3:F$35,2,TRUE)</f>
        <v>59.4</v>
      </c>
      <c r="CR1638" s="79" t="str">
        <f t="shared" si="22"/>
        <v>Mild</v>
      </c>
      <c r="CS1638" s="37">
        <f>VLOOKUP(CE1638,'PROMIS 57 T-Score Conversions'!U$3:V$35,2,TRUE)</f>
        <v>67.5</v>
      </c>
      <c r="CT1638" s="79" t="str">
        <f t="shared" si="42"/>
        <v>Moderate</v>
      </c>
      <c r="CU1638" s="37">
        <f>VLOOKUP(CF1638,'PROMIS 57 T-Score Conversions'!Y$3:Z$35,2,TRUE)</f>
        <v>44.2</v>
      </c>
      <c r="CV1638" s="79" t="str">
        <f t="shared" si="24"/>
        <v>Normal</v>
      </c>
      <c r="CW1638" s="37">
        <f>vlookup(CG1638,'PROMIS 57 T-Score Conversions'!M$3:N$35,2,TRUE)</f>
        <v>46</v>
      </c>
      <c r="CX1638" s="79" t="str">
        <f t="shared" si="25"/>
        <v>Normal</v>
      </c>
      <c r="CY1638" s="37">
        <f>VLOOKup(CH1638,'PROMIS 57 T-Score Conversions'!I$3:J$35,2,TRUE)</f>
        <v>64.1</v>
      </c>
      <c r="CZ1638" s="79" t="str">
        <f t="shared" si="26"/>
        <v>Moderate</v>
      </c>
      <c r="DA1638" s="37">
        <f>VLOOKUP(CJ1638,'PROMIS 57 T-Score Conversions'!AC$3:AD$35,2,TRUE)</f>
        <v>43.57</v>
      </c>
      <c r="DB1638" s="78" t="str">
        <f t="shared" si="30"/>
        <v>Mild</v>
      </c>
      <c r="DC1638" s="37">
        <f>VLOOKUP(CK1638,'PROMIS 57 T-Score Conversions'!AG$3:AH$35,2,TRUE)</f>
        <v>48.16</v>
      </c>
      <c r="DD1638" s="79" t="str">
        <f t="shared" si="31"/>
        <v>Normal</v>
      </c>
    </row>
    <row r="1639">
      <c r="A1639" t="b">
        <v>0</v>
      </c>
      <c r="B1639" t="b">
        <v>0</v>
      </c>
      <c r="C1639" s="20">
        <v>44454.69950996528</v>
      </c>
      <c r="D1639" s="1" t="s">
        <v>813</v>
      </c>
      <c r="E1639" s="1">
        <v>2743.0</v>
      </c>
      <c r="F1639" s="1">
        <v>3.0</v>
      </c>
      <c r="G1639" s="1">
        <v>2.0</v>
      </c>
      <c r="H1639" s="1">
        <v>3.0</v>
      </c>
      <c r="I1639" s="1">
        <v>2.0</v>
      </c>
      <c r="J1639" s="1">
        <v>2.0</v>
      </c>
      <c r="K1639" s="1">
        <v>3.0</v>
      </c>
      <c r="L1639" s="1">
        <v>2.0</v>
      </c>
      <c r="M1639" s="1">
        <v>2.0</v>
      </c>
      <c r="N1639" s="1">
        <v>5.0</v>
      </c>
      <c r="O1639" s="1">
        <v>4.0</v>
      </c>
      <c r="P1639" s="1">
        <v>5.0</v>
      </c>
      <c r="Q1639" s="1">
        <v>5.0</v>
      </c>
      <c r="R1639" s="1">
        <v>5.0</v>
      </c>
      <c r="S1639" s="1">
        <v>5.0</v>
      </c>
      <c r="T1639" s="1">
        <v>5.0</v>
      </c>
      <c r="U1639" s="1">
        <v>5.0</v>
      </c>
      <c r="V1639" s="1">
        <v>1.0</v>
      </c>
      <c r="W1639" s="1">
        <v>3.0</v>
      </c>
      <c r="X1639" s="1">
        <v>3.0</v>
      </c>
      <c r="Y1639" s="1">
        <v>3.0</v>
      </c>
      <c r="Z1639" s="1">
        <v>3.0</v>
      </c>
      <c r="AA1639" s="1">
        <v>4.0</v>
      </c>
      <c r="AB1639" s="1">
        <v>4.0</v>
      </c>
      <c r="AC1639" s="1">
        <v>4.0</v>
      </c>
      <c r="AD1639" s="1">
        <v>5.0</v>
      </c>
      <c r="AE1639" s="1">
        <v>5.0</v>
      </c>
      <c r="AF1639" s="1">
        <v>5.0</v>
      </c>
      <c r="AG1639" s="1">
        <v>5.0</v>
      </c>
      <c r="AH1639" s="1">
        <v>5.0</v>
      </c>
      <c r="AI1639" s="1">
        <v>5.0</v>
      </c>
      <c r="AJ1639" s="1">
        <v>5.0</v>
      </c>
      <c r="AK1639" s="1">
        <v>5.0</v>
      </c>
      <c r="AL1639" s="1">
        <v>5.0</v>
      </c>
      <c r="AM1639" s="1">
        <v>5.0</v>
      </c>
      <c r="AN1639" s="1">
        <v>5.0</v>
      </c>
      <c r="AO1639" s="1">
        <v>5.0</v>
      </c>
      <c r="AP1639" s="1">
        <v>5.0</v>
      </c>
      <c r="AQ1639" s="1">
        <v>5.0</v>
      </c>
      <c r="AR1639" s="1">
        <v>1.0</v>
      </c>
      <c r="AS1639" s="1">
        <v>5.0</v>
      </c>
      <c r="AT1639" s="1">
        <v>1.0</v>
      </c>
      <c r="AU1639" s="1">
        <v>1.0</v>
      </c>
      <c r="AV1639" s="1">
        <v>1.0</v>
      </c>
      <c r="AW1639" s="1">
        <v>1.0</v>
      </c>
      <c r="AX1639" s="1">
        <v>1.0</v>
      </c>
      <c r="AY1639" s="1">
        <v>1.0</v>
      </c>
      <c r="AZ1639" s="1">
        <v>1.0</v>
      </c>
      <c r="BA1639" s="1">
        <v>1.0</v>
      </c>
      <c r="BB1639" s="1">
        <v>4.0</v>
      </c>
      <c r="BC1639" s="1">
        <v>4.0</v>
      </c>
      <c r="BD1639" s="1">
        <v>2.0</v>
      </c>
      <c r="BE1639" s="1">
        <v>4.0</v>
      </c>
      <c r="BF1639" s="1">
        <v>5.0</v>
      </c>
      <c r="BG1639" s="1">
        <v>5.0</v>
      </c>
      <c r="BH1639" s="1">
        <v>5.0</v>
      </c>
      <c r="BI1639" s="1">
        <v>5.0</v>
      </c>
      <c r="BJ1639" s="1">
        <v>5.0</v>
      </c>
      <c r="BK1639" s="1">
        <v>1.0</v>
      </c>
      <c r="BL1639" s="1">
        <v>1.0</v>
      </c>
      <c r="BM1639" s="1">
        <v>1.0</v>
      </c>
      <c r="BN1639" s="1">
        <v>1.0</v>
      </c>
      <c r="BO1639" s="1">
        <v>1.0</v>
      </c>
      <c r="BP1639" s="1">
        <v>1.0</v>
      </c>
      <c r="BQ1639" s="1">
        <v>1.0</v>
      </c>
      <c r="BR1639" s="1">
        <v>1.0</v>
      </c>
      <c r="BS1639" s="1">
        <v>5.0</v>
      </c>
      <c r="BT1639" s="1">
        <v>5.0</v>
      </c>
      <c r="BU1639" s="1">
        <v>5.0</v>
      </c>
      <c r="BV1639" s="1">
        <v>5.0</v>
      </c>
      <c r="BW1639" s="1">
        <v>5.0</v>
      </c>
      <c r="BX1639" s="1">
        <v>5.0</v>
      </c>
      <c r="BY1639" s="1">
        <v>5.0</v>
      </c>
      <c r="BZ1639" s="1">
        <v>5.0</v>
      </c>
      <c r="CA1639" s="76">
        <f t="shared" si="32"/>
        <v>254</v>
      </c>
      <c r="CB1639" s="77">
        <f t="shared" si="45"/>
        <v>19</v>
      </c>
      <c r="CC1639" s="77">
        <f t="shared" si="34"/>
        <v>39</v>
      </c>
      <c r="CD1639" s="77">
        <f t="shared" si="46"/>
        <v>35</v>
      </c>
      <c r="CE1639" s="77">
        <f t="shared" si="36"/>
        <v>40</v>
      </c>
      <c r="CF1639" s="77">
        <f t="shared" si="37"/>
        <v>36</v>
      </c>
      <c r="CG1639" s="77">
        <f t="shared" si="38"/>
        <v>8</v>
      </c>
      <c r="CH1639" s="77">
        <f t="shared" si="39"/>
        <v>34</v>
      </c>
      <c r="CI1639" s="77">
        <f t="shared" si="40"/>
        <v>0.5</v>
      </c>
      <c r="CJ1639">
        <f t="shared" si="10"/>
        <v>8</v>
      </c>
      <c r="CK1639" s="77">
        <f t="shared" si="43"/>
        <v>12</v>
      </c>
      <c r="CM1639" s="37">
        <f>VLOOKUP(CB1639,'PROMIS 57 T-Score Conversions'!Q$3:R$35,2,TRUE)</f>
        <v>34.7</v>
      </c>
      <c r="CN1639" s="78" t="str">
        <f t="shared" si="20"/>
        <v>Moderate</v>
      </c>
      <c r="CO1639" s="37">
        <f>VLOOKUP(CC1639,'PROMIS 57 T-Score Conversions'!A$3:B$35,2,TRUE)</f>
        <v>80</v>
      </c>
      <c r="CP1639" s="79" t="str">
        <f t="shared" si="44"/>
        <v>Severe</v>
      </c>
      <c r="CQ1639" s="37">
        <f>VLOOKUP(CD1639,'PROMIS 57 T-Score Conversions'!E$3:F$35,2,TRUE)</f>
        <v>72.8</v>
      </c>
      <c r="CR1639" s="79" t="str">
        <f t="shared" si="22"/>
        <v>Severe</v>
      </c>
      <c r="CS1639" s="37">
        <f>VLOOKUP(CE1639,'PROMIS 57 T-Score Conversions'!U$3:V$35,2,TRUE)</f>
        <v>77.8</v>
      </c>
      <c r="CT1639" s="79" t="str">
        <f t="shared" si="42"/>
        <v>Severe</v>
      </c>
      <c r="CU1639" s="37">
        <f>VLOOKUP(CF1639,'PROMIS 57 T-Score Conversions'!Y$3:Z$35,2,TRUE)</f>
        <v>67.5</v>
      </c>
      <c r="CV1639" s="79" t="str">
        <f t="shared" si="24"/>
        <v>Moderate</v>
      </c>
      <c r="CW1639" s="37">
        <f>vlookup(CG1639,'PROMIS 57 T-Score Conversions'!M$3:N$35,2,TRUE)</f>
        <v>25.91</v>
      </c>
      <c r="CX1639" s="79" t="str">
        <f t="shared" si="25"/>
        <v>Severe</v>
      </c>
      <c r="CY1639" s="37">
        <f>VLOOKup(CH1639,'PROMIS 57 T-Score Conversions'!I$3:J$35,2,TRUE)</f>
        <v>68.4</v>
      </c>
      <c r="CZ1639" s="79" t="str">
        <f t="shared" si="26"/>
        <v>Moderate</v>
      </c>
      <c r="DA1639" s="37">
        <f>VLOOKUP(CJ1639,'PROMIS 57 T-Score Conversions'!AC$3:AD$35,2,TRUE)</f>
        <v>22.41</v>
      </c>
      <c r="DB1639" s="78" t="str">
        <f t="shared" si="30"/>
        <v>Severe</v>
      </c>
      <c r="DC1639" s="37">
        <f>VLOOKUP(CK1639,'PROMIS 57 T-Score Conversions'!AG$3:AH$35,2,TRUE)</f>
        <v>31.63</v>
      </c>
      <c r="DD1639" s="79" t="str">
        <f t="shared" si="31"/>
        <v>Normal</v>
      </c>
    </row>
    <row r="1640">
      <c r="A1640" t="b">
        <v>0</v>
      </c>
      <c r="B1640" t="b">
        <v>0</v>
      </c>
      <c r="C1640" s="20">
        <v>44455.39043885417</v>
      </c>
      <c r="D1640" s="1" t="s">
        <v>814</v>
      </c>
      <c r="E1640" s="1">
        <v>2741.0</v>
      </c>
      <c r="F1640" s="1">
        <v>4.0</v>
      </c>
      <c r="G1640" s="1">
        <v>5.0</v>
      </c>
      <c r="H1640" s="1">
        <v>5.0</v>
      </c>
      <c r="I1640" s="1">
        <v>5.0</v>
      </c>
      <c r="J1640" s="1">
        <v>3.0</v>
      </c>
      <c r="K1640" s="1">
        <v>5.0</v>
      </c>
      <c r="L1640" s="1">
        <v>5.0</v>
      </c>
      <c r="M1640" s="1">
        <v>5.0</v>
      </c>
      <c r="N1640" s="1">
        <v>1.0</v>
      </c>
      <c r="O1640" s="1">
        <v>1.0</v>
      </c>
      <c r="P1640" s="1">
        <v>2.0</v>
      </c>
      <c r="Q1640" s="1">
        <v>2.0</v>
      </c>
      <c r="R1640" s="1">
        <v>3.0</v>
      </c>
      <c r="S1640" s="1">
        <v>2.0</v>
      </c>
      <c r="T1640" s="1">
        <v>3.0</v>
      </c>
      <c r="U1640" s="1">
        <v>3.0</v>
      </c>
      <c r="V1640" s="1">
        <v>1.0</v>
      </c>
      <c r="W1640" s="1">
        <v>1.0</v>
      </c>
      <c r="X1640" s="1">
        <v>1.0</v>
      </c>
      <c r="Y1640" s="1">
        <v>1.0</v>
      </c>
      <c r="Z1640" s="1">
        <v>1.0</v>
      </c>
      <c r="AA1640" s="1">
        <v>1.0</v>
      </c>
      <c r="AB1640" s="1">
        <v>1.0</v>
      </c>
      <c r="AC1640" s="1">
        <v>1.0</v>
      </c>
      <c r="AD1640" s="1">
        <v>2.0</v>
      </c>
      <c r="AE1640" s="1">
        <v>2.0</v>
      </c>
      <c r="AF1640" s="1">
        <v>2.0</v>
      </c>
      <c r="AG1640" s="1">
        <v>1.0</v>
      </c>
      <c r="AH1640" s="1">
        <v>2.0</v>
      </c>
      <c r="AI1640" s="1">
        <v>2.0</v>
      </c>
      <c r="AJ1640" s="1">
        <v>2.0</v>
      </c>
      <c r="AK1640" s="1">
        <v>3.0</v>
      </c>
      <c r="AL1640" s="1">
        <v>2.0</v>
      </c>
      <c r="AM1640" s="1">
        <v>2.0</v>
      </c>
      <c r="AN1640" s="1">
        <v>1.0</v>
      </c>
      <c r="AO1640" s="1">
        <v>1.0</v>
      </c>
      <c r="AP1640" s="1">
        <v>2.0</v>
      </c>
      <c r="AQ1640" s="1">
        <v>1.0</v>
      </c>
      <c r="AR1640" s="1">
        <v>2.0</v>
      </c>
      <c r="AS1640" s="1">
        <v>1.0</v>
      </c>
      <c r="AT1640" s="1">
        <v>4.0</v>
      </c>
      <c r="AU1640" s="1">
        <v>5.0</v>
      </c>
      <c r="AV1640" s="1">
        <v>3.0</v>
      </c>
      <c r="AW1640" s="1">
        <v>3.0</v>
      </c>
      <c r="AX1640" s="1">
        <v>4.0</v>
      </c>
      <c r="AY1640" s="1">
        <v>4.0</v>
      </c>
      <c r="AZ1640" s="1">
        <v>5.0</v>
      </c>
      <c r="BA1640" s="1">
        <v>3.0</v>
      </c>
      <c r="BB1640" s="1">
        <v>2.0</v>
      </c>
      <c r="BC1640" s="1">
        <v>1.0</v>
      </c>
      <c r="BD1640" s="1">
        <v>2.0</v>
      </c>
      <c r="BE1640" s="1">
        <v>1.0</v>
      </c>
      <c r="BF1640" s="1">
        <v>2.0</v>
      </c>
      <c r="BG1640" s="1">
        <v>2.0</v>
      </c>
      <c r="BH1640" s="1">
        <v>2.0</v>
      </c>
      <c r="BI1640" s="1">
        <v>1.0</v>
      </c>
      <c r="BJ1640" s="1">
        <v>4.0</v>
      </c>
      <c r="BK1640" s="1">
        <v>4.0</v>
      </c>
      <c r="BL1640" s="1">
        <v>4.0</v>
      </c>
      <c r="BM1640" s="1">
        <v>4.0</v>
      </c>
      <c r="BN1640" s="1">
        <v>4.0</v>
      </c>
      <c r="BO1640" s="1">
        <v>3.0</v>
      </c>
      <c r="BP1640" s="1">
        <v>4.0</v>
      </c>
      <c r="BQ1640" s="1">
        <v>4.0</v>
      </c>
      <c r="BR1640" s="1">
        <v>5.0</v>
      </c>
      <c r="BS1640" s="1">
        <v>2.0</v>
      </c>
      <c r="BT1640" s="1">
        <v>2.0</v>
      </c>
      <c r="BU1640" s="1">
        <v>2.0</v>
      </c>
      <c r="BV1640" s="1">
        <v>3.0</v>
      </c>
      <c r="BW1640" s="1">
        <v>2.0</v>
      </c>
      <c r="BX1640" s="1">
        <v>1.0</v>
      </c>
      <c r="BY1640" s="1">
        <v>1.0</v>
      </c>
      <c r="BZ1640" s="1">
        <v>1.0</v>
      </c>
      <c r="CA1640" s="76">
        <f t="shared" si="32"/>
        <v>184</v>
      </c>
      <c r="CB1640" s="77">
        <f t="shared" si="45"/>
        <v>37</v>
      </c>
      <c r="CC1640" s="77">
        <f t="shared" si="34"/>
        <v>17</v>
      </c>
      <c r="CD1640" s="77">
        <f t="shared" si="46"/>
        <v>17</v>
      </c>
      <c r="CE1640" s="77">
        <f t="shared" si="36"/>
        <v>16</v>
      </c>
      <c r="CF1640" s="77">
        <f t="shared" si="37"/>
        <v>12</v>
      </c>
      <c r="CG1640" s="77">
        <f t="shared" si="38"/>
        <v>31</v>
      </c>
      <c r="CH1640" s="77">
        <f t="shared" si="39"/>
        <v>13</v>
      </c>
      <c r="CI1640" s="77">
        <f t="shared" si="40"/>
        <v>0.4</v>
      </c>
      <c r="CJ1640">
        <f t="shared" si="10"/>
        <v>32</v>
      </c>
      <c r="CK1640" s="77">
        <f t="shared" si="43"/>
        <v>30</v>
      </c>
      <c r="CM1640" s="37">
        <f>VLOOKUP(CB1640,'PROMIS 57 T-Score Conversions'!Q$3:R$35,2,TRUE)</f>
        <v>49.2</v>
      </c>
      <c r="CN1640" s="78" t="str">
        <f t="shared" si="20"/>
        <v>Normal</v>
      </c>
      <c r="CO1640" s="37">
        <f>VLOOKUP(CC1640,'PROMIS 57 T-Score Conversions'!A$3:B$35,2,TRUE)</f>
        <v>55.4</v>
      </c>
      <c r="CP1640" s="79" t="str">
        <f t="shared" si="44"/>
        <v>Mild</v>
      </c>
      <c r="CQ1640" s="37">
        <f>VLOOKUP(CD1640,'PROMIS 57 T-Score Conversions'!E$3:F$35,2,TRUE)</f>
        <v>55.9</v>
      </c>
      <c r="CR1640" s="79" t="str">
        <f t="shared" si="22"/>
        <v>Mild</v>
      </c>
      <c r="CS1640" s="37">
        <f>VLOOKUP(CE1640,'PROMIS 57 T-Score Conversions'!U$3:V$35,2,TRUE)</f>
        <v>49.2</v>
      </c>
      <c r="CT1640" s="79" t="str">
        <f t="shared" si="42"/>
        <v>Normal</v>
      </c>
      <c r="CU1640" s="37">
        <f>VLOOKUP(CF1640,'PROMIS 57 T-Score Conversions'!Y$3:Z$35,2,TRUE)</f>
        <v>39.8</v>
      </c>
      <c r="CV1640" s="79" t="str">
        <f t="shared" si="24"/>
        <v>Normal</v>
      </c>
      <c r="CW1640" s="37">
        <f>vlookup(CG1640,'PROMIS 57 T-Score Conversions'!M$3:N$35,2,TRUE)</f>
        <v>50.8</v>
      </c>
      <c r="CX1640" s="79" t="str">
        <f t="shared" si="25"/>
        <v>Normal</v>
      </c>
      <c r="CY1640" s="37">
        <f>VLOOKup(CH1640,'PROMIS 57 T-Score Conversions'!I$3:J$35,2,TRUE)</f>
        <v>53.2</v>
      </c>
      <c r="CZ1640" s="79" t="str">
        <f t="shared" si="26"/>
        <v>Normal</v>
      </c>
      <c r="DA1640" s="37">
        <f>VLOOKUP(CJ1640,'PROMIS 57 T-Score Conversions'!AC$3:AD$35,2,TRUE)</f>
        <v>47.17</v>
      </c>
      <c r="DB1640" s="78" t="str">
        <f t="shared" si="30"/>
        <v>Normal</v>
      </c>
      <c r="DC1640" s="37">
        <f>VLOOKUP(CK1640,'PROMIS 57 T-Score Conversions'!AG$3:AH$35,2,TRUE)</f>
        <v>49.17</v>
      </c>
      <c r="DD1640" s="79" t="str">
        <f t="shared" si="31"/>
        <v>Normal</v>
      </c>
    </row>
    <row r="1641">
      <c r="A1641" t="b">
        <v>0</v>
      </c>
      <c r="B1641" t="b">
        <v>0</v>
      </c>
      <c r="C1641" s="20">
        <v>44455.62574909722</v>
      </c>
      <c r="D1641" s="1" t="s">
        <v>815</v>
      </c>
      <c r="E1641" s="1">
        <v>2740.0</v>
      </c>
      <c r="F1641" s="1">
        <v>4.0</v>
      </c>
      <c r="G1641" s="1">
        <v>2.0</v>
      </c>
      <c r="H1641" s="1">
        <v>5.0</v>
      </c>
      <c r="I1641" s="1">
        <v>5.0</v>
      </c>
      <c r="J1641" s="1">
        <v>3.0</v>
      </c>
      <c r="K1641" s="1">
        <v>4.0</v>
      </c>
      <c r="L1641" s="1">
        <v>5.0</v>
      </c>
      <c r="M1641" s="1">
        <v>4.0</v>
      </c>
      <c r="N1641" s="1">
        <v>3.0</v>
      </c>
      <c r="O1641" s="1">
        <v>4.0</v>
      </c>
      <c r="P1641" s="1">
        <v>3.0</v>
      </c>
      <c r="Q1641" s="1">
        <v>3.0</v>
      </c>
      <c r="R1641" s="1">
        <v>3.0</v>
      </c>
      <c r="S1641" s="1">
        <v>4.0</v>
      </c>
      <c r="T1641" s="1">
        <v>5.0</v>
      </c>
      <c r="U1641" s="1">
        <v>4.0</v>
      </c>
      <c r="V1641" s="1">
        <v>3.0</v>
      </c>
      <c r="W1641" s="1">
        <v>2.0</v>
      </c>
      <c r="X1641" s="1">
        <v>4.0</v>
      </c>
      <c r="Y1641" s="1">
        <v>3.0</v>
      </c>
      <c r="Z1641" s="1">
        <v>3.0</v>
      </c>
      <c r="AA1641" s="1">
        <v>3.0</v>
      </c>
      <c r="AB1641" s="1">
        <v>3.0</v>
      </c>
      <c r="AC1641" s="1">
        <v>2.0</v>
      </c>
      <c r="AD1641" s="1">
        <v>4.0</v>
      </c>
      <c r="AE1641" s="1">
        <v>4.0</v>
      </c>
      <c r="AF1641" s="1">
        <v>4.0</v>
      </c>
      <c r="AG1641" s="1">
        <v>4.0</v>
      </c>
      <c r="AH1641" s="1">
        <v>3.0</v>
      </c>
      <c r="AI1641" s="1">
        <v>3.0</v>
      </c>
      <c r="AJ1641" s="1">
        <v>4.0</v>
      </c>
      <c r="AK1641" s="1">
        <v>3.0</v>
      </c>
      <c r="AL1641" s="1">
        <v>2.0</v>
      </c>
      <c r="AM1641" s="1">
        <v>2.0</v>
      </c>
      <c r="AN1641" s="1">
        <v>1.0</v>
      </c>
      <c r="AO1641" s="1">
        <v>1.0</v>
      </c>
      <c r="AP1641" s="1">
        <v>2.0</v>
      </c>
      <c r="AQ1641" s="1">
        <v>3.0</v>
      </c>
      <c r="AR1641" s="1">
        <v>2.0</v>
      </c>
      <c r="AS1641" s="1">
        <v>2.0</v>
      </c>
      <c r="AT1641" s="1">
        <v>2.0</v>
      </c>
      <c r="AU1641" s="1">
        <v>2.0</v>
      </c>
      <c r="AV1641" s="1">
        <v>2.0</v>
      </c>
      <c r="AW1641" s="1">
        <v>2.0</v>
      </c>
      <c r="AX1641" s="1">
        <v>1.0</v>
      </c>
      <c r="AY1641" s="1">
        <v>2.0</v>
      </c>
      <c r="AZ1641" s="1">
        <v>2.0</v>
      </c>
      <c r="BA1641" s="1">
        <v>2.0</v>
      </c>
      <c r="BB1641" s="1">
        <v>2.0</v>
      </c>
      <c r="BC1641" s="1">
        <v>1.0</v>
      </c>
      <c r="BD1641" s="1">
        <v>2.0</v>
      </c>
      <c r="BE1641" s="1">
        <v>1.0</v>
      </c>
      <c r="BF1641" s="1">
        <v>2.0</v>
      </c>
      <c r="BG1641" s="1">
        <v>2.0</v>
      </c>
      <c r="BH1641" s="1">
        <v>1.0</v>
      </c>
      <c r="BI1641" s="1">
        <v>1.0</v>
      </c>
      <c r="BJ1641" s="1">
        <v>4.0</v>
      </c>
      <c r="BK1641" s="1">
        <v>3.0</v>
      </c>
      <c r="BL1641" s="1">
        <v>3.0</v>
      </c>
      <c r="BM1641" s="1">
        <v>2.0</v>
      </c>
      <c r="BN1641" s="1">
        <v>2.0</v>
      </c>
      <c r="BO1641" s="1">
        <v>2.0</v>
      </c>
      <c r="BP1641" s="1">
        <v>3.0</v>
      </c>
      <c r="BQ1641" s="1">
        <v>2.0</v>
      </c>
      <c r="BR1641" s="1">
        <v>3.0</v>
      </c>
      <c r="BS1641" s="1">
        <v>4.0</v>
      </c>
      <c r="BT1641" s="1">
        <v>4.0</v>
      </c>
      <c r="BU1641" s="1">
        <v>4.0</v>
      </c>
      <c r="BV1641" s="1">
        <v>4.0</v>
      </c>
      <c r="BW1641" s="1">
        <v>3.0</v>
      </c>
      <c r="BX1641" s="1">
        <v>3.0</v>
      </c>
      <c r="BY1641" s="1">
        <v>2.0</v>
      </c>
      <c r="BZ1641" s="1">
        <v>4.0</v>
      </c>
      <c r="CA1641" s="76">
        <f t="shared" si="32"/>
        <v>207</v>
      </c>
      <c r="CB1641" s="77">
        <f t="shared" si="45"/>
        <v>32</v>
      </c>
      <c r="CC1641" s="77">
        <f t="shared" si="34"/>
        <v>29</v>
      </c>
      <c r="CD1641" s="77">
        <f t="shared" si="46"/>
        <v>29</v>
      </c>
      <c r="CE1641" s="77">
        <f t="shared" si="36"/>
        <v>29</v>
      </c>
      <c r="CF1641" s="77">
        <f t="shared" si="37"/>
        <v>15</v>
      </c>
      <c r="CG1641" s="77">
        <f t="shared" si="38"/>
        <v>15</v>
      </c>
      <c r="CH1641" s="77">
        <f t="shared" si="39"/>
        <v>12</v>
      </c>
      <c r="CI1641" s="77">
        <f t="shared" si="40"/>
        <v>0.4</v>
      </c>
      <c r="CJ1641">
        <f t="shared" si="10"/>
        <v>20</v>
      </c>
      <c r="CK1641" s="77">
        <f t="shared" si="43"/>
        <v>21</v>
      </c>
      <c r="CM1641" s="37">
        <f>VLOOKUP(CB1641,'PROMIS 57 T-Score Conversions'!Q$3:R$35,2,TRUE)</f>
        <v>43.9</v>
      </c>
      <c r="CN1641" s="78" t="str">
        <f t="shared" si="20"/>
        <v>Mild</v>
      </c>
      <c r="CO1641" s="37">
        <f>VLOOKUP(CC1641,'PROMIS 57 T-Score Conversions'!A$3:B$35,2,TRUE)</f>
        <v>67.7</v>
      </c>
      <c r="CP1641" s="79" t="str">
        <f t="shared" si="44"/>
        <v>Moderate</v>
      </c>
      <c r="CQ1641" s="37">
        <f>VLOOKUP(CD1641,'PROMIS 57 T-Score Conversions'!E$3:F$35,2,TRUE)</f>
        <v>66.8</v>
      </c>
      <c r="CR1641" s="79" t="str">
        <f t="shared" si="22"/>
        <v>Moderate</v>
      </c>
      <c r="CS1641" s="37">
        <f>VLOOKUP(CE1641,'PROMIS 57 T-Score Conversions'!U$3:V$35,2,TRUE)</f>
        <v>62.3</v>
      </c>
      <c r="CT1641" s="79" t="str">
        <f t="shared" si="42"/>
        <v>Moderate</v>
      </c>
      <c r="CU1641" s="37">
        <f>VLOOKUP(CF1641,'PROMIS 57 T-Score Conversions'!Y$3:Z$35,2,TRUE)</f>
        <v>44.2</v>
      </c>
      <c r="CV1641" s="79" t="str">
        <f t="shared" si="24"/>
        <v>Normal</v>
      </c>
      <c r="CW1641" s="37">
        <f>vlookup(CG1641,'PROMIS 57 T-Score Conversions'!M$3:N$35,2,TRUE)</f>
        <v>36.2</v>
      </c>
      <c r="CX1641" s="79" t="str">
        <f t="shared" si="25"/>
        <v>Moderate</v>
      </c>
      <c r="CY1641" s="37">
        <f>VLOOKup(CH1641,'PROMIS 57 T-Score Conversions'!I$3:J$35,2,TRUE)</f>
        <v>52.3</v>
      </c>
      <c r="CZ1641" s="79" t="str">
        <f t="shared" si="26"/>
        <v>Normal</v>
      </c>
      <c r="DA1641" s="37">
        <f>VLOOKUP(CJ1641,'PROMIS 57 T-Score Conversions'!AC$3:AD$35,2,TRUE)</f>
        <v>37.15</v>
      </c>
      <c r="DB1641" s="78" t="str">
        <f t="shared" si="30"/>
        <v>Moderate</v>
      </c>
      <c r="DC1641" s="37">
        <f>VLOOKUP(CK1641,'PROMIS 57 T-Score Conversions'!AG$3:AH$35,2,TRUE)</f>
        <v>40.71</v>
      </c>
      <c r="DD1641" s="79" t="str">
        <f t="shared" si="31"/>
        <v>Normal</v>
      </c>
    </row>
    <row r="1642">
      <c r="A1642" t="b">
        <v>0</v>
      </c>
      <c r="B1642" t="b">
        <v>0</v>
      </c>
      <c r="C1642" s="20">
        <v>44457.624363379626</v>
      </c>
      <c r="D1642" s="1" t="s">
        <v>816</v>
      </c>
      <c r="E1642" s="1">
        <v>2747.0</v>
      </c>
      <c r="F1642" s="1">
        <v>3.0</v>
      </c>
      <c r="G1642" s="1">
        <v>3.0</v>
      </c>
      <c r="H1642" s="1">
        <v>2.0</v>
      </c>
      <c r="I1642" s="1">
        <v>3.0</v>
      </c>
      <c r="J1642" s="1">
        <v>1.0</v>
      </c>
      <c r="K1642" s="1">
        <v>3.0</v>
      </c>
      <c r="L1642" s="1">
        <v>3.0</v>
      </c>
      <c r="M1642" s="1">
        <v>1.0</v>
      </c>
      <c r="N1642" s="1">
        <v>3.0</v>
      </c>
      <c r="O1642" s="1">
        <v>4.0</v>
      </c>
      <c r="P1642" s="1">
        <v>4.0</v>
      </c>
      <c r="Q1642" s="1">
        <v>4.0</v>
      </c>
      <c r="R1642" s="1">
        <v>4.0</v>
      </c>
      <c r="S1642" s="1">
        <v>3.0</v>
      </c>
      <c r="T1642" s="1">
        <v>3.0</v>
      </c>
      <c r="U1642" s="1">
        <v>4.0</v>
      </c>
      <c r="V1642" s="1">
        <v>3.0</v>
      </c>
      <c r="W1642" s="1">
        <v>3.0</v>
      </c>
      <c r="X1642" s="1">
        <v>3.0</v>
      </c>
      <c r="Y1642" s="1">
        <v>2.0</v>
      </c>
      <c r="Z1642" s="1">
        <v>2.0</v>
      </c>
      <c r="AA1642" s="1">
        <v>3.0</v>
      </c>
      <c r="AB1642" s="1">
        <v>2.0</v>
      </c>
      <c r="AC1642" s="1">
        <v>3.0</v>
      </c>
      <c r="AD1642" s="1">
        <v>4.0</v>
      </c>
      <c r="AE1642" s="1">
        <v>5.0</v>
      </c>
      <c r="AF1642" s="1">
        <v>4.0</v>
      </c>
      <c r="AG1642" s="1">
        <v>4.0</v>
      </c>
      <c r="AH1642" s="1">
        <v>4.0</v>
      </c>
      <c r="AI1642" s="1">
        <v>4.0</v>
      </c>
      <c r="AJ1642" s="1">
        <v>4.0</v>
      </c>
      <c r="AK1642" s="1">
        <v>4.0</v>
      </c>
      <c r="AL1642" s="1">
        <v>3.0</v>
      </c>
      <c r="AM1642" s="1">
        <v>4.0</v>
      </c>
      <c r="AN1642" s="1">
        <v>3.0</v>
      </c>
      <c r="AO1642" s="1">
        <v>4.0</v>
      </c>
      <c r="AP1642" s="1">
        <v>4.0</v>
      </c>
      <c r="AQ1642" s="1">
        <v>4.0</v>
      </c>
      <c r="AR1642" s="1">
        <v>4.0</v>
      </c>
      <c r="AS1642" s="1">
        <v>4.0</v>
      </c>
      <c r="AT1642" s="1">
        <v>1.0</v>
      </c>
      <c r="AU1642" s="1">
        <v>1.0</v>
      </c>
      <c r="AV1642" s="1">
        <v>1.0</v>
      </c>
      <c r="AW1642" s="1">
        <v>2.0</v>
      </c>
      <c r="AX1642" s="1">
        <v>1.0</v>
      </c>
      <c r="AY1642" s="1">
        <v>1.0</v>
      </c>
      <c r="AZ1642" s="1">
        <v>1.0</v>
      </c>
      <c r="BA1642" s="1">
        <v>1.0</v>
      </c>
      <c r="BB1642" s="1">
        <v>3.0</v>
      </c>
      <c r="BC1642" s="1">
        <v>3.0</v>
      </c>
      <c r="BD1642" s="1">
        <v>3.0</v>
      </c>
      <c r="BE1642" s="1">
        <v>3.0</v>
      </c>
      <c r="BF1642" s="1">
        <v>3.0</v>
      </c>
      <c r="BG1642" s="1">
        <v>3.0</v>
      </c>
      <c r="BH1642" s="1">
        <v>3.0</v>
      </c>
      <c r="BI1642" s="1">
        <v>3.0</v>
      </c>
      <c r="BJ1642" s="1">
        <v>5.0</v>
      </c>
      <c r="BK1642" s="1">
        <v>1.0</v>
      </c>
      <c r="BL1642" s="1">
        <v>1.0</v>
      </c>
      <c r="BM1642" s="1">
        <v>1.0</v>
      </c>
      <c r="BN1642" s="1">
        <v>1.0</v>
      </c>
      <c r="BO1642" s="1">
        <v>1.0</v>
      </c>
      <c r="BP1642" s="1">
        <v>1.0</v>
      </c>
      <c r="BQ1642" s="1">
        <v>1.0</v>
      </c>
      <c r="BR1642" s="1">
        <v>1.0</v>
      </c>
      <c r="BS1642" s="1">
        <v>4.0</v>
      </c>
      <c r="BT1642" s="1">
        <v>5.0</v>
      </c>
      <c r="BU1642" s="1">
        <v>5.0</v>
      </c>
      <c r="BV1642" s="1">
        <v>5.0</v>
      </c>
      <c r="BW1642" s="1">
        <v>5.0</v>
      </c>
      <c r="BX1642" s="1">
        <v>5.0</v>
      </c>
      <c r="BY1642" s="1">
        <v>4.0</v>
      </c>
      <c r="BZ1642" s="1">
        <v>5.0</v>
      </c>
      <c r="CA1642" s="76">
        <f t="shared" si="32"/>
        <v>216</v>
      </c>
      <c r="CB1642" s="77">
        <f t="shared" si="45"/>
        <v>19</v>
      </c>
      <c r="CC1642" s="77">
        <f t="shared" si="34"/>
        <v>29</v>
      </c>
      <c r="CD1642" s="77">
        <f t="shared" si="46"/>
        <v>29</v>
      </c>
      <c r="CE1642" s="77">
        <f t="shared" si="36"/>
        <v>33</v>
      </c>
      <c r="CF1642" s="77">
        <f t="shared" si="37"/>
        <v>30</v>
      </c>
      <c r="CG1642" s="77">
        <f t="shared" si="38"/>
        <v>9</v>
      </c>
      <c r="CH1642" s="77">
        <f t="shared" si="39"/>
        <v>24</v>
      </c>
      <c r="CI1642" s="77">
        <f t="shared" si="40"/>
        <v>0.5</v>
      </c>
      <c r="CJ1642">
        <f t="shared" si="10"/>
        <v>8</v>
      </c>
      <c r="CK1642" s="77">
        <f t="shared" si="43"/>
        <v>11</v>
      </c>
      <c r="CM1642" s="37">
        <f>VLOOKUP(CB1642,'PROMIS 57 T-Score Conversions'!Q$3:R$35,2,TRUE)</f>
        <v>34.7</v>
      </c>
      <c r="CN1642" s="78" t="str">
        <f t="shared" si="20"/>
        <v>Moderate</v>
      </c>
      <c r="CO1642" s="37">
        <f>VLOOKUP(CC1642,'PROMIS 57 T-Score Conversions'!A$3:B$35,2,TRUE)</f>
        <v>67.7</v>
      </c>
      <c r="CP1642" s="79" t="str">
        <f t="shared" si="44"/>
        <v>Moderate</v>
      </c>
      <c r="CQ1642" s="37">
        <f>VLOOKUP(CD1642,'PROMIS 57 T-Score Conversions'!E$3:F$35,2,TRUE)</f>
        <v>66.8</v>
      </c>
      <c r="CR1642" s="79" t="str">
        <f t="shared" si="22"/>
        <v>Moderate</v>
      </c>
      <c r="CS1642" s="37">
        <f>VLOOKUP(CE1642,'PROMIS 57 T-Score Conversions'!U$3:V$35,2,TRUE)</f>
        <v>66.4</v>
      </c>
      <c r="CT1642" s="79" t="str">
        <f t="shared" si="42"/>
        <v>Moderate</v>
      </c>
      <c r="CU1642" s="37">
        <f>VLOOKUP(CF1642,'PROMIS 57 T-Score Conversions'!Y$3:Z$35,2,TRUE)</f>
        <v>60.4</v>
      </c>
      <c r="CV1642" s="79" t="str">
        <f t="shared" si="24"/>
        <v>Moderate</v>
      </c>
      <c r="CW1642" s="37">
        <f>vlookup(CG1642,'PROMIS 57 T-Score Conversions'!M$3:N$35,2,TRUE)</f>
        <v>29.7</v>
      </c>
      <c r="CX1642" s="79" t="str">
        <f t="shared" si="25"/>
        <v>Severe</v>
      </c>
      <c r="CY1642" s="37">
        <f>VLOOKup(CH1642,'PROMIS 57 T-Score Conversions'!I$3:J$35,2,TRUE)</f>
        <v>61.5</v>
      </c>
      <c r="CZ1642" s="79" t="str">
        <f t="shared" si="26"/>
        <v>Moderate</v>
      </c>
      <c r="DA1642" s="37">
        <f>VLOOKUP(CJ1642,'PROMIS 57 T-Score Conversions'!AC$3:AD$35,2,TRUE)</f>
        <v>22.41</v>
      </c>
      <c r="DB1642" s="78" t="str">
        <f t="shared" si="30"/>
        <v>Severe</v>
      </c>
      <c r="DC1642" s="37">
        <f>VLOOKUP(CK1642,'PROMIS 57 T-Score Conversions'!AG$3:AH$35,2,TRUE)</f>
        <v>30.23</v>
      </c>
      <c r="DD1642" s="79" t="str">
        <f t="shared" si="31"/>
        <v>Normal</v>
      </c>
    </row>
    <row r="1643">
      <c r="A1643" t="b">
        <v>0</v>
      </c>
      <c r="B1643" t="b">
        <v>0</v>
      </c>
      <c r="C1643" s="20">
        <v>44459.39148556713</v>
      </c>
      <c r="D1643" s="1" t="s">
        <v>323</v>
      </c>
      <c r="E1643" s="1">
        <v>2268.0</v>
      </c>
      <c r="F1643" s="1">
        <v>2.0</v>
      </c>
      <c r="G1643" s="1">
        <v>5.0</v>
      </c>
      <c r="H1643" s="1">
        <v>5.0</v>
      </c>
      <c r="I1643" s="1">
        <v>5.0</v>
      </c>
      <c r="J1643" s="1">
        <v>4.0</v>
      </c>
      <c r="K1643" s="1">
        <v>3.0</v>
      </c>
      <c r="L1643" s="1">
        <v>2.0</v>
      </c>
      <c r="M1643" s="1">
        <v>1.0</v>
      </c>
      <c r="N1643" s="1">
        <v>3.0</v>
      </c>
      <c r="O1643" s="1">
        <v>3.0</v>
      </c>
      <c r="P1643" s="1">
        <v>3.0</v>
      </c>
      <c r="Q1643" s="1">
        <v>3.0</v>
      </c>
      <c r="R1643" s="1">
        <v>3.0</v>
      </c>
      <c r="S1643" s="1">
        <v>3.0</v>
      </c>
      <c r="T1643" s="1">
        <v>3.0</v>
      </c>
      <c r="U1643" s="1">
        <v>3.0</v>
      </c>
      <c r="V1643" s="1">
        <v>2.0</v>
      </c>
      <c r="W1643" s="1">
        <v>3.0</v>
      </c>
      <c r="X1643" s="1">
        <v>3.0</v>
      </c>
      <c r="Y1643" s="1">
        <v>3.0</v>
      </c>
      <c r="Z1643" s="1">
        <v>3.0</v>
      </c>
      <c r="AA1643" s="1">
        <v>3.0</v>
      </c>
      <c r="AB1643" s="1">
        <v>3.0</v>
      </c>
      <c r="AC1643" s="1">
        <v>3.0</v>
      </c>
      <c r="AD1643" s="1">
        <v>3.0</v>
      </c>
      <c r="AE1643" s="1">
        <v>3.0</v>
      </c>
      <c r="AF1643" s="1">
        <v>3.0</v>
      </c>
      <c r="AG1643" s="1">
        <v>3.0</v>
      </c>
      <c r="AH1643" s="1">
        <v>3.0</v>
      </c>
      <c r="AI1643" s="1">
        <v>3.0</v>
      </c>
      <c r="AJ1643" s="1">
        <v>3.0</v>
      </c>
      <c r="AK1643" s="1">
        <v>3.0</v>
      </c>
      <c r="AL1643" s="1">
        <v>3.0</v>
      </c>
      <c r="AM1643" s="1">
        <v>3.0</v>
      </c>
      <c r="AN1643" s="1">
        <v>3.0</v>
      </c>
      <c r="AO1643" s="1">
        <v>3.0</v>
      </c>
      <c r="AP1643" s="1">
        <v>3.0</v>
      </c>
      <c r="AQ1643" s="1">
        <v>3.0</v>
      </c>
      <c r="AR1643" s="1">
        <v>3.0</v>
      </c>
      <c r="AS1643" s="1">
        <v>3.0</v>
      </c>
      <c r="AT1643" s="1">
        <v>3.0</v>
      </c>
      <c r="AU1643" s="1">
        <v>3.0</v>
      </c>
      <c r="AV1643" s="1">
        <v>3.0</v>
      </c>
      <c r="AW1643" s="1">
        <v>3.0</v>
      </c>
      <c r="AX1643" s="1">
        <v>3.0</v>
      </c>
      <c r="AY1643" s="1">
        <v>3.0</v>
      </c>
      <c r="AZ1643" s="1">
        <v>3.0</v>
      </c>
      <c r="BA1643" s="1">
        <v>3.0</v>
      </c>
      <c r="BB1643" s="1">
        <v>3.0</v>
      </c>
      <c r="BC1643" s="1">
        <v>4.0</v>
      </c>
      <c r="BD1643" s="1">
        <v>3.0</v>
      </c>
      <c r="BE1643" s="1">
        <v>4.0</v>
      </c>
      <c r="BF1643" s="1">
        <v>3.0</v>
      </c>
      <c r="BG1643" s="1">
        <v>3.0</v>
      </c>
      <c r="BH1643" s="1">
        <v>3.0</v>
      </c>
      <c r="BI1643" s="1">
        <v>3.0</v>
      </c>
      <c r="BJ1643" s="1">
        <v>7.0</v>
      </c>
      <c r="BK1643" s="1">
        <v>3.0</v>
      </c>
      <c r="BL1643" s="1">
        <v>3.0</v>
      </c>
      <c r="BM1643" s="1">
        <v>3.0</v>
      </c>
      <c r="BN1643" s="1">
        <v>3.0</v>
      </c>
      <c r="BO1643" s="1">
        <v>3.0</v>
      </c>
      <c r="BP1643" s="1">
        <v>3.0</v>
      </c>
      <c r="BQ1643" s="1">
        <v>3.0</v>
      </c>
      <c r="BR1643" s="1">
        <v>3.0</v>
      </c>
      <c r="BS1643" s="1">
        <v>3.0</v>
      </c>
      <c r="BT1643" s="1">
        <v>3.0</v>
      </c>
      <c r="BU1643" s="1">
        <v>2.0</v>
      </c>
      <c r="BV1643" s="1">
        <v>3.0</v>
      </c>
      <c r="BW1643" s="1">
        <v>3.0</v>
      </c>
      <c r="BX1643" s="1">
        <v>3.0</v>
      </c>
      <c r="BY1643" s="1">
        <v>3.0</v>
      </c>
      <c r="BZ1643" s="1">
        <v>2.0</v>
      </c>
      <c r="CA1643" s="76">
        <f t="shared" si="32"/>
        <v>225</v>
      </c>
      <c r="CB1643" s="77">
        <f t="shared" si="45"/>
        <v>27</v>
      </c>
      <c r="CC1643" s="77">
        <f t="shared" si="34"/>
        <v>24</v>
      </c>
      <c r="CD1643" s="77">
        <f t="shared" si="46"/>
        <v>23</v>
      </c>
      <c r="CE1643" s="77">
        <f t="shared" si="36"/>
        <v>24</v>
      </c>
      <c r="CF1643" s="77">
        <f t="shared" si="37"/>
        <v>24</v>
      </c>
      <c r="CG1643" s="77">
        <f t="shared" si="38"/>
        <v>24</v>
      </c>
      <c r="CH1643" s="77">
        <f t="shared" si="39"/>
        <v>26</v>
      </c>
      <c r="CI1643" s="77">
        <f t="shared" si="40"/>
        <v>0.7</v>
      </c>
      <c r="CJ1643">
        <f t="shared" si="10"/>
        <v>24</v>
      </c>
      <c r="CK1643" s="77">
        <f t="shared" si="43"/>
        <v>24</v>
      </c>
      <c r="CM1643" s="37">
        <f>VLOOKUP(CB1643,'PROMIS 57 T-Score Conversions'!Q$3:R$35,2,TRUE)</f>
        <v>40.1</v>
      </c>
      <c r="CN1643" s="78" t="str">
        <f t="shared" si="20"/>
        <v>Mild</v>
      </c>
      <c r="CO1643" s="37">
        <f>VLOOKUP(CC1643,'PROMIS 57 T-Score Conversions'!A$3:B$35,2,TRUE)</f>
        <v>62.5</v>
      </c>
      <c r="CP1643" s="79" t="str">
        <f t="shared" si="44"/>
        <v>Moderate</v>
      </c>
      <c r="CQ1643" s="37">
        <f>VLOOKUP(CD1643,'PROMIS 57 T-Score Conversions'!E$3:F$35,2,TRUE)</f>
        <v>61.2</v>
      </c>
      <c r="CR1643" s="79" t="str">
        <f t="shared" si="22"/>
        <v>Moderate</v>
      </c>
      <c r="CS1643" s="37">
        <f>VLOOKUP(CE1643,'PROMIS 57 T-Score Conversions'!U$3:V$35,2,TRUE)</f>
        <v>57.5</v>
      </c>
      <c r="CT1643" s="79" t="str">
        <f t="shared" si="42"/>
        <v>Mild</v>
      </c>
      <c r="CU1643" s="37">
        <f>VLOOKUP(CF1643,'PROMIS 57 T-Score Conversions'!Y$3:Z$35,2,TRUE)</f>
        <v>54.3</v>
      </c>
      <c r="CV1643" s="79" t="str">
        <f t="shared" si="24"/>
        <v>Normal</v>
      </c>
      <c r="CW1643" s="37">
        <f>vlookup(CG1643,'PROMIS 57 T-Score Conversions'!M$3:N$35,2,TRUE)</f>
        <v>44</v>
      </c>
      <c r="CX1643" s="79" t="str">
        <f t="shared" si="25"/>
        <v>Mild</v>
      </c>
      <c r="CY1643" s="37">
        <f>VLOOKup(CH1643,'PROMIS 57 T-Score Conversions'!I$3:J$35,2,TRUE)</f>
        <v>62.8</v>
      </c>
      <c r="CZ1643" s="79" t="str">
        <f t="shared" si="26"/>
        <v>Moderate</v>
      </c>
      <c r="DA1643" s="37">
        <f>VLOOKUP(CJ1643,'PROMIS 57 T-Score Conversions'!AC$3:AD$35,2,TRUE)</f>
        <v>40.29</v>
      </c>
      <c r="DB1643" s="78" t="str">
        <f t="shared" si="30"/>
        <v>Mild</v>
      </c>
      <c r="DC1643" s="37">
        <f>VLOOKUP(CK1643,'PROMIS 57 T-Score Conversions'!AG$3:AH$35,2,TRUE)</f>
        <v>43.42</v>
      </c>
      <c r="DD1643" s="79" t="str">
        <f t="shared" si="31"/>
        <v>Normal</v>
      </c>
    </row>
    <row r="1644">
      <c r="A1644" t="b">
        <v>0</v>
      </c>
      <c r="B1644" t="b">
        <v>0</v>
      </c>
      <c r="C1644" s="20">
        <v>44459.645369074075</v>
      </c>
      <c r="D1644" s="1" t="s">
        <v>817</v>
      </c>
      <c r="E1644" s="1">
        <v>2757.0</v>
      </c>
      <c r="F1644" s="1">
        <v>3.0</v>
      </c>
      <c r="G1644" s="1">
        <v>3.0</v>
      </c>
      <c r="H1644" s="1">
        <v>4.0</v>
      </c>
      <c r="I1644" s="1">
        <v>2.0</v>
      </c>
      <c r="J1644" s="1">
        <v>1.0</v>
      </c>
      <c r="K1644" s="1">
        <v>4.0</v>
      </c>
      <c r="L1644" s="1">
        <v>3.0</v>
      </c>
      <c r="M1644" s="1">
        <v>1.0</v>
      </c>
      <c r="N1644" s="1">
        <v>3.0</v>
      </c>
      <c r="O1644" s="1">
        <v>3.0</v>
      </c>
      <c r="P1644" s="1">
        <v>4.0</v>
      </c>
      <c r="Q1644" s="1">
        <v>3.0</v>
      </c>
      <c r="R1644" s="1">
        <v>3.0</v>
      </c>
      <c r="S1644" s="1">
        <v>3.0</v>
      </c>
      <c r="T1644" s="1">
        <v>5.0</v>
      </c>
      <c r="U1644" s="1">
        <v>4.0</v>
      </c>
      <c r="V1644" s="1">
        <v>4.0</v>
      </c>
      <c r="W1644" s="1">
        <v>4.0</v>
      </c>
      <c r="X1644" s="1">
        <v>3.0</v>
      </c>
      <c r="Y1644" s="1">
        <v>5.0</v>
      </c>
      <c r="Z1644" s="1">
        <v>3.0</v>
      </c>
      <c r="AA1644" s="1">
        <v>4.0</v>
      </c>
      <c r="AB1644" s="1">
        <v>3.0</v>
      </c>
      <c r="AC1644" s="1">
        <v>3.0</v>
      </c>
      <c r="AD1644" s="1">
        <v>5.0</v>
      </c>
      <c r="AE1644" s="1">
        <v>4.0</v>
      </c>
      <c r="AF1644" s="1">
        <v>4.0</v>
      </c>
      <c r="AG1644" s="1">
        <v>4.0</v>
      </c>
      <c r="AH1644" s="1">
        <v>5.0</v>
      </c>
      <c r="AI1644" s="1">
        <v>3.0</v>
      </c>
      <c r="AJ1644" s="1">
        <v>4.0</v>
      </c>
      <c r="AK1644" s="1">
        <v>4.0</v>
      </c>
      <c r="AL1644" s="1">
        <v>4.0</v>
      </c>
      <c r="AM1644" s="1">
        <v>5.0</v>
      </c>
      <c r="AN1644" s="1">
        <v>5.0</v>
      </c>
      <c r="AO1644" s="1">
        <v>4.0</v>
      </c>
      <c r="AP1644" s="1">
        <v>5.0</v>
      </c>
      <c r="AQ1644" s="1">
        <v>4.0</v>
      </c>
      <c r="AR1644" s="1">
        <v>4.0</v>
      </c>
      <c r="AS1644" s="1">
        <v>5.0</v>
      </c>
      <c r="AT1644" s="1">
        <v>1.0</v>
      </c>
      <c r="AU1644" s="1">
        <v>2.0</v>
      </c>
      <c r="AV1644" s="1">
        <v>1.0</v>
      </c>
      <c r="AW1644" s="1">
        <v>1.0</v>
      </c>
      <c r="AX1644" s="1">
        <v>1.0</v>
      </c>
      <c r="AY1644" s="1">
        <v>1.0</v>
      </c>
      <c r="AZ1644" s="1">
        <v>1.0</v>
      </c>
      <c r="BA1644" s="1">
        <v>1.0</v>
      </c>
      <c r="BB1644" s="1">
        <v>4.0</v>
      </c>
      <c r="BC1644" s="1">
        <v>4.0</v>
      </c>
      <c r="BD1644" s="1">
        <v>5.0</v>
      </c>
      <c r="BE1644" s="1">
        <v>3.0</v>
      </c>
      <c r="BF1644" s="1">
        <v>5.0</v>
      </c>
      <c r="BG1644" s="1">
        <v>5.0</v>
      </c>
      <c r="BH1644" s="1">
        <v>5.0</v>
      </c>
      <c r="BI1644" s="1">
        <v>4.0</v>
      </c>
      <c r="BJ1644" s="1">
        <v>7.0</v>
      </c>
      <c r="BK1644" s="1">
        <v>1.0</v>
      </c>
      <c r="BL1644" s="1">
        <v>1.0</v>
      </c>
      <c r="BM1644" s="1">
        <v>1.0</v>
      </c>
      <c r="BN1644" s="1">
        <v>1.0</v>
      </c>
      <c r="BO1644" s="1">
        <v>1.0</v>
      </c>
      <c r="BP1644" s="1">
        <v>1.0</v>
      </c>
      <c r="BQ1644" s="1">
        <v>1.0</v>
      </c>
      <c r="BR1644" s="1">
        <v>1.0</v>
      </c>
      <c r="BS1644" s="1">
        <v>5.0</v>
      </c>
      <c r="BT1644" s="1">
        <v>5.0</v>
      </c>
      <c r="BU1644" s="1">
        <v>5.0</v>
      </c>
      <c r="BV1644" s="1">
        <v>5.0</v>
      </c>
      <c r="BW1644" s="1">
        <v>5.0</v>
      </c>
      <c r="BX1644" s="1">
        <v>5.0</v>
      </c>
      <c r="BY1644" s="1">
        <v>5.0</v>
      </c>
      <c r="BZ1644" s="1">
        <v>5.0</v>
      </c>
      <c r="CA1644" s="76">
        <f t="shared" si="32"/>
        <v>246</v>
      </c>
      <c r="CB1644" s="77">
        <f t="shared" si="45"/>
        <v>21</v>
      </c>
      <c r="CC1644" s="77">
        <f t="shared" si="34"/>
        <v>28</v>
      </c>
      <c r="CD1644" s="77">
        <f t="shared" si="46"/>
        <v>29</v>
      </c>
      <c r="CE1644" s="77">
        <f t="shared" si="36"/>
        <v>33</v>
      </c>
      <c r="CF1644" s="77">
        <f t="shared" si="37"/>
        <v>36</v>
      </c>
      <c r="CG1644" s="77">
        <f t="shared" si="38"/>
        <v>9</v>
      </c>
      <c r="CH1644" s="77">
        <f t="shared" si="39"/>
        <v>35</v>
      </c>
      <c r="CI1644" s="77">
        <f t="shared" si="40"/>
        <v>0.7</v>
      </c>
      <c r="CJ1644">
        <f t="shared" si="10"/>
        <v>8</v>
      </c>
      <c r="CK1644" s="77">
        <f t="shared" si="43"/>
        <v>12</v>
      </c>
      <c r="CM1644" s="37">
        <f>VLOOKUP(CB1644,'PROMIS 57 T-Score Conversions'!Q$3:R$35,2,TRUE)</f>
        <v>36.1</v>
      </c>
      <c r="CN1644" s="78" t="str">
        <f t="shared" si="20"/>
        <v>Moderate</v>
      </c>
      <c r="CO1644" s="37">
        <f>VLOOKUP(CC1644,'PROMIS 57 T-Score Conversions'!A$3:B$35,2,TRUE)</f>
        <v>66.6</v>
      </c>
      <c r="CP1644" s="79" t="str">
        <f t="shared" si="44"/>
        <v>Moderate</v>
      </c>
      <c r="CQ1644" s="37">
        <f>VLOOKUP(CD1644,'PROMIS 57 T-Score Conversions'!E$3:F$35,2,TRUE)</f>
        <v>66.8</v>
      </c>
      <c r="CR1644" s="79" t="str">
        <f t="shared" si="22"/>
        <v>Moderate</v>
      </c>
      <c r="CS1644" s="37">
        <f>VLOOKUP(CE1644,'PROMIS 57 T-Score Conversions'!U$3:V$35,2,TRUE)</f>
        <v>66.4</v>
      </c>
      <c r="CT1644" s="79" t="str">
        <f t="shared" si="42"/>
        <v>Moderate</v>
      </c>
      <c r="CU1644" s="37">
        <f>VLOOKUP(CF1644,'PROMIS 57 T-Score Conversions'!Y$3:Z$35,2,TRUE)</f>
        <v>67.5</v>
      </c>
      <c r="CV1644" s="79" t="str">
        <f t="shared" si="24"/>
        <v>Moderate</v>
      </c>
      <c r="CW1644" s="37">
        <f>vlookup(CG1644,'PROMIS 57 T-Score Conversions'!M$3:N$35,2,TRUE)</f>
        <v>29.7</v>
      </c>
      <c r="CX1644" s="79" t="str">
        <f t="shared" si="25"/>
        <v>Severe</v>
      </c>
      <c r="CY1644" s="37">
        <f>VLOOKup(CH1644,'PROMIS 57 T-Score Conversions'!I$3:J$35,2,TRUE)</f>
        <v>69.2</v>
      </c>
      <c r="CZ1644" s="79" t="str">
        <f t="shared" si="26"/>
        <v>Moderate</v>
      </c>
      <c r="DA1644" s="37">
        <f>VLOOKUP(CJ1644,'PROMIS 57 T-Score Conversions'!AC$3:AD$35,2,TRUE)</f>
        <v>22.41</v>
      </c>
      <c r="DB1644" s="78" t="str">
        <f t="shared" si="30"/>
        <v>Severe</v>
      </c>
      <c r="DC1644" s="37">
        <f>VLOOKUP(CK1644,'PROMIS 57 T-Score Conversions'!AG$3:AH$35,2,TRUE)</f>
        <v>31.63</v>
      </c>
      <c r="DD1644" s="79" t="str">
        <f t="shared" si="31"/>
        <v>Normal</v>
      </c>
    </row>
    <row r="1645">
      <c r="A1645" t="b">
        <v>0</v>
      </c>
      <c r="B1645" t="b">
        <v>0</v>
      </c>
      <c r="C1645" s="20">
        <v>44460.47662325231</v>
      </c>
      <c r="D1645" s="1" t="s">
        <v>818</v>
      </c>
      <c r="E1645" s="1">
        <v>2752.0</v>
      </c>
      <c r="F1645" s="1">
        <v>5.0</v>
      </c>
      <c r="G1645" s="1">
        <v>5.0</v>
      </c>
      <c r="H1645" s="1">
        <v>5.0</v>
      </c>
      <c r="I1645" s="1">
        <v>5.0</v>
      </c>
      <c r="J1645" s="1">
        <v>5.0</v>
      </c>
      <c r="K1645" s="1">
        <v>5.0</v>
      </c>
      <c r="L1645" s="1">
        <v>5.0</v>
      </c>
      <c r="M1645" s="1">
        <v>5.0</v>
      </c>
      <c r="N1645" s="1">
        <v>2.0</v>
      </c>
      <c r="O1645" s="1">
        <v>2.0</v>
      </c>
      <c r="P1645" s="1">
        <v>1.0</v>
      </c>
      <c r="Q1645" s="1">
        <v>2.0</v>
      </c>
      <c r="R1645" s="1">
        <v>2.0</v>
      </c>
      <c r="S1645" s="1">
        <v>2.0</v>
      </c>
      <c r="T1645" s="1">
        <v>2.0</v>
      </c>
      <c r="U1645" s="1">
        <v>2.0</v>
      </c>
      <c r="V1645" s="1">
        <v>3.0</v>
      </c>
      <c r="W1645" s="1">
        <v>2.0</v>
      </c>
      <c r="X1645" s="1">
        <v>3.0</v>
      </c>
      <c r="Y1645" s="1">
        <v>2.0</v>
      </c>
      <c r="Z1645" s="1">
        <v>3.0</v>
      </c>
      <c r="AA1645" s="1">
        <v>3.0</v>
      </c>
      <c r="AB1645" s="1">
        <v>1.0</v>
      </c>
      <c r="AC1645" s="1">
        <v>2.0</v>
      </c>
      <c r="AD1645" s="1">
        <v>3.0</v>
      </c>
      <c r="AE1645" s="1">
        <v>3.0</v>
      </c>
      <c r="AF1645" s="1">
        <v>3.0</v>
      </c>
      <c r="AG1645" s="1">
        <v>3.0</v>
      </c>
      <c r="AH1645" s="1">
        <v>2.0</v>
      </c>
      <c r="AI1645" s="1">
        <v>2.0</v>
      </c>
      <c r="AJ1645" s="1">
        <v>3.0</v>
      </c>
      <c r="AK1645" s="1">
        <v>2.0</v>
      </c>
      <c r="AL1645" s="1">
        <v>2.0</v>
      </c>
      <c r="AM1645" s="1">
        <v>2.0</v>
      </c>
      <c r="AN1645" s="1">
        <v>3.0</v>
      </c>
      <c r="AO1645" s="1">
        <v>1.0</v>
      </c>
      <c r="AP1645" s="1">
        <v>2.0</v>
      </c>
      <c r="AQ1645" s="1">
        <v>1.0</v>
      </c>
      <c r="AR1645" s="1">
        <v>1.0</v>
      </c>
      <c r="AS1645" s="1">
        <v>2.0</v>
      </c>
      <c r="AT1645" s="1">
        <v>2.0</v>
      </c>
      <c r="AU1645" s="1">
        <v>2.0</v>
      </c>
      <c r="AV1645" s="1">
        <v>2.0</v>
      </c>
      <c r="AW1645" s="1">
        <v>2.0</v>
      </c>
      <c r="AX1645" s="1">
        <v>2.0</v>
      </c>
      <c r="AY1645" s="1">
        <v>2.0</v>
      </c>
      <c r="AZ1645" s="1">
        <v>2.0</v>
      </c>
      <c r="BA1645" s="1">
        <v>2.0</v>
      </c>
      <c r="BB1645" s="1">
        <v>1.0</v>
      </c>
      <c r="BC1645" s="1">
        <v>1.0</v>
      </c>
      <c r="BD1645" s="1">
        <v>1.0</v>
      </c>
      <c r="BE1645" s="1">
        <v>1.0</v>
      </c>
      <c r="BF1645" s="1">
        <v>1.0</v>
      </c>
      <c r="BG1645" s="1">
        <v>1.0</v>
      </c>
      <c r="BH1645" s="1">
        <v>1.0</v>
      </c>
      <c r="BI1645" s="1">
        <v>1.0</v>
      </c>
      <c r="BJ1645" s="1">
        <v>2.0</v>
      </c>
      <c r="BK1645" s="1">
        <v>4.0</v>
      </c>
      <c r="BL1645" s="1">
        <v>3.0</v>
      </c>
      <c r="BM1645" s="1">
        <v>3.0</v>
      </c>
      <c r="BN1645" s="1">
        <v>4.0</v>
      </c>
      <c r="BO1645" s="1">
        <v>4.0</v>
      </c>
      <c r="BP1645" s="1">
        <v>3.0</v>
      </c>
      <c r="BQ1645" s="1">
        <v>4.0</v>
      </c>
      <c r="BR1645" s="1">
        <v>4.0</v>
      </c>
      <c r="BS1645" s="1">
        <v>4.0</v>
      </c>
      <c r="BT1645" s="1">
        <v>4.0</v>
      </c>
      <c r="BU1645" s="1">
        <v>4.0</v>
      </c>
      <c r="BV1645" s="1">
        <v>4.0</v>
      </c>
      <c r="BW1645" s="1">
        <v>4.0</v>
      </c>
      <c r="BX1645" s="1">
        <v>4.0</v>
      </c>
      <c r="BY1645" s="1">
        <v>4.0</v>
      </c>
      <c r="BZ1645" s="1">
        <v>4.0</v>
      </c>
      <c r="CA1645" s="76">
        <f t="shared" si="32"/>
        <v>196</v>
      </c>
      <c r="CB1645" s="77">
        <f t="shared" si="45"/>
        <v>40</v>
      </c>
      <c r="CC1645" s="77">
        <f t="shared" si="34"/>
        <v>15</v>
      </c>
      <c r="CD1645" s="77">
        <f t="shared" si="46"/>
        <v>16</v>
      </c>
      <c r="CE1645" s="77">
        <f t="shared" si="36"/>
        <v>21</v>
      </c>
      <c r="CF1645" s="77">
        <f t="shared" si="37"/>
        <v>14</v>
      </c>
      <c r="CG1645" s="77">
        <f t="shared" si="38"/>
        <v>16</v>
      </c>
      <c r="CH1645" s="77">
        <f t="shared" si="39"/>
        <v>8</v>
      </c>
      <c r="CI1645" s="77">
        <f t="shared" si="40"/>
        <v>0.2</v>
      </c>
      <c r="CJ1645">
        <f t="shared" si="10"/>
        <v>29</v>
      </c>
      <c r="CK1645" s="77">
        <f t="shared" si="43"/>
        <v>29</v>
      </c>
      <c r="CM1645" s="37">
        <f>VLOOKUP(CB1645,'PROMIS 57 T-Score Conversions'!Q$3:R$35,2,TRUE)</f>
        <v>60.1</v>
      </c>
      <c r="CN1645" s="78" t="str">
        <f t="shared" si="20"/>
        <v>Normal</v>
      </c>
      <c r="CO1645" s="37">
        <f>VLOOKUP(CC1645,'PROMIS 57 T-Score Conversions'!A$3:B$35,2,TRUE)</f>
        <v>53.2</v>
      </c>
      <c r="CP1645" s="79" t="str">
        <f t="shared" si="44"/>
        <v>Normal</v>
      </c>
      <c r="CQ1645" s="37">
        <f>VLOOKUP(CD1645,'PROMIS 57 T-Score Conversions'!E$3:F$35,2,TRUE)</f>
        <v>55.1</v>
      </c>
      <c r="CR1645" s="79" t="str">
        <f t="shared" si="22"/>
        <v>Mild</v>
      </c>
      <c r="CS1645" s="37">
        <f>VLOOKUP(CE1645,'PROMIS 57 T-Score Conversions'!U$3:V$35,2,TRUE)</f>
        <v>54.6</v>
      </c>
      <c r="CT1645" s="79" t="str">
        <f t="shared" si="42"/>
        <v>Normal</v>
      </c>
      <c r="CU1645" s="37">
        <f>VLOOKUP(CF1645,'PROMIS 57 T-Score Conversions'!Y$3:Z$35,2,TRUE)</f>
        <v>42.9</v>
      </c>
      <c r="CV1645" s="79" t="str">
        <f t="shared" si="24"/>
        <v>Normal</v>
      </c>
      <c r="CW1645" s="37">
        <f>vlookup(CG1645,'PROMIS 57 T-Score Conversions'!M$3:N$35,2,TRUE)</f>
        <v>36.9</v>
      </c>
      <c r="CX1645" s="79" t="str">
        <f t="shared" si="25"/>
        <v>Moderate</v>
      </c>
      <c r="CY1645" s="37">
        <f>VLOOKup(CH1645,'PROMIS 57 T-Score Conversions'!I$3:J$35,2,TRUE)</f>
        <v>40.7</v>
      </c>
      <c r="CZ1645" s="79" t="str">
        <f t="shared" si="26"/>
        <v>Normal</v>
      </c>
      <c r="DA1645" s="37">
        <f>VLOOKUP(CJ1645,'PROMIS 57 T-Score Conversions'!AC$3:AD$35,2,TRUE)</f>
        <v>44.43</v>
      </c>
      <c r="DB1645" s="78" t="str">
        <f t="shared" si="30"/>
        <v>Mild</v>
      </c>
      <c r="DC1645" s="37">
        <f>VLOOKUP(CK1645,'PROMIS 57 T-Score Conversions'!AG$3:AH$35,2,TRUE)</f>
        <v>48.16</v>
      </c>
      <c r="DD1645" s="79" t="str">
        <f t="shared" si="31"/>
        <v>Normal</v>
      </c>
    </row>
    <row r="1646">
      <c r="A1646" t="b">
        <v>0</v>
      </c>
      <c r="B1646" t="b">
        <v>0</v>
      </c>
      <c r="C1646" s="20">
        <v>44460.588863854166</v>
      </c>
      <c r="D1646" s="1" t="s">
        <v>819</v>
      </c>
      <c r="E1646" s="1">
        <v>2737.0</v>
      </c>
      <c r="F1646" s="1">
        <v>3.0</v>
      </c>
      <c r="G1646" s="1">
        <v>3.0</v>
      </c>
      <c r="H1646" s="1">
        <v>4.0</v>
      </c>
      <c r="I1646" s="1">
        <v>4.0</v>
      </c>
      <c r="J1646" s="1">
        <v>1.0</v>
      </c>
      <c r="K1646" s="1">
        <v>3.0</v>
      </c>
      <c r="L1646" s="1">
        <v>4.0</v>
      </c>
      <c r="M1646" s="1">
        <v>4.0</v>
      </c>
      <c r="N1646" s="1">
        <v>3.0</v>
      </c>
      <c r="O1646" s="1">
        <v>5.0</v>
      </c>
      <c r="P1646" s="1">
        <v>4.0</v>
      </c>
      <c r="Q1646" s="1">
        <v>4.0</v>
      </c>
      <c r="R1646" s="1">
        <v>4.0</v>
      </c>
      <c r="S1646" s="1">
        <v>4.0</v>
      </c>
      <c r="T1646" s="1">
        <v>4.0</v>
      </c>
      <c r="U1646" s="1">
        <v>4.0</v>
      </c>
      <c r="V1646" s="1">
        <v>2.0</v>
      </c>
      <c r="W1646" s="1">
        <v>3.0</v>
      </c>
      <c r="X1646" s="1">
        <v>2.0</v>
      </c>
      <c r="Y1646" s="1">
        <v>3.0</v>
      </c>
      <c r="Z1646" s="1">
        <v>2.0</v>
      </c>
      <c r="AA1646" s="1">
        <v>2.0</v>
      </c>
      <c r="AB1646" s="1">
        <v>1.0</v>
      </c>
      <c r="AC1646" s="1">
        <v>1.0</v>
      </c>
      <c r="AD1646" s="1">
        <v>5.0</v>
      </c>
      <c r="AE1646" s="1">
        <v>5.0</v>
      </c>
      <c r="AF1646" s="1">
        <v>5.0</v>
      </c>
      <c r="AG1646" s="1">
        <v>5.0</v>
      </c>
      <c r="AH1646" s="1">
        <v>5.0</v>
      </c>
      <c r="AI1646" s="1">
        <v>5.0</v>
      </c>
      <c r="AJ1646" s="1">
        <v>5.0</v>
      </c>
      <c r="AK1646" s="1">
        <v>4.0</v>
      </c>
      <c r="AL1646" s="1">
        <v>5.0</v>
      </c>
      <c r="AM1646" s="1">
        <v>5.0</v>
      </c>
      <c r="AN1646" s="1">
        <v>5.0</v>
      </c>
      <c r="AO1646" s="1">
        <v>4.0</v>
      </c>
      <c r="AP1646" s="1">
        <v>5.0</v>
      </c>
      <c r="AQ1646" s="1">
        <v>3.0</v>
      </c>
      <c r="AR1646" s="1">
        <v>4.0</v>
      </c>
      <c r="AS1646" s="1">
        <v>5.0</v>
      </c>
      <c r="AT1646" s="1">
        <v>1.0</v>
      </c>
      <c r="AU1646" s="1">
        <v>1.0</v>
      </c>
      <c r="AV1646" s="1">
        <v>1.0</v>
      </c>
      <c r="AW1646" s="1">
        <v>1.0</v>
      </c>
      <c r="AX1646" s="1">
        <v>1.0</v>
      </c>
      <c r="AY1646" s="1">
        <v>1.0</v>
      </c>
      <c r="AZ1646" s="1">
        <v>2.0</v>
      </c>
      <c r="BA1646" s="1">
        <v>2.0</v>
      </c>
      <c r="BB1646" s="1">
        <v>3.0</v>
      </c>
      <c r="BC1646" s="1">
        <v>3.0</v>
      </c>
      <c r="BD1646" s="1">
        <v>3.0</v>
      </c>
      <c r="BE1646" s="1">
        <v>3.0</v>
      </c>
      <c r="BF1646" s="1">
        <v>3.0</v>
      </c>
      <c r="BG1646" s="1">
        <v>3.0</v>
      </c>
      <c r="BH1646" s="1">
        <v>3.0</v>
      </c>
      <c r="BI1646" s="1">
        <v>2.0</v>
      </c>
      <c r="BJ1646" s="1">
        <v>4.0</v>
      </c>
      <c r="BK1646" s="1">
        <v>1.0</v>
      </c>
      <c r="BL1646" s="1">
        <v>2.0</v>
      </c>
      <c r="BM1646" s="1">
        <v>1.0</v>
      </c>
      <c r="BN1646" s="1">
        <v>2.0</v>
      </c>
      <c r="BO1646" s="1">
        <v>1.0</v>
      </c>
      <c r="BP1646" s="1">
        <v>1.0</v>
      </c>
      <c r="BQ1646" s="1">
        <v>2.0</v>
      </c>
      <c r="BR1646" s="1">
        <v>2.0</v>
      </c>
      <c r="BS1646" s="1">
        <v>5.0</v>
      </c>
      <c r="BT1646" s="1">
        <v>5.0</v>
      </c>
      <c r="BU1646" s="1">
        <v>5.0</v>
      </c>
      <c r="BV1646" s="1">
        <v>5.0</v>
      </c>
      <c r="BW1646" s="1">
        <v>4.0</v>
      </c>
      <c r="BX1646" s="1">
        <v>3.0</v>
      </c>
      <c r="BY1646" s="1">
        <v>1.0</v>
      </c>
      <c r="BZ1646" s="1">
        <v>5.0</v>
      </c>
      <c r="CA1646" s="76">
        <f t="shared" si="32"/>
        <v>231</v>
      </c>
      <c r="CB1646" s="77">
        <f t="shared" si="45"/>
        <v>26</v>
      </c>
      <c r="CC1646" s="77">
        <f t="shared" si="34"/>
        <v>32</v>
      </c>
      <c r="CD1646" s="77">
        <f t="shared" si="46"/>
        <v>31</v>
      </c>
      <c r="CE1646" s="77">
        <f t="shared" si="36"/>
        <v>39</v>
      </c>
      <c r="CF1646" s="77">
        <f t="shared" si="37"/>
        <v>36</v>
      </c>
      <c r="CG1646" s="77">
        <f t="shared" si="38"/>
        <v>10</v>
      </c>
      <c r="CH1646" s="77">
        <f t="shared" si="39"/>
        <v>23</v>
      </c>
      <c r="CI1646" s="77">
        <f t="shared" si="40"/>
        <v>0.4</v>
      </c>
      <c r="CJ1646">
        <f t="shared" si="10"/>
        <v>12</v>
      </c>
      <c r="CK1646" s="77">
        <f t="shared" si="43"/>
        <v>16</v>
      </c>
      <c r="CM1646" s="37">
        <f>VLOOKUP(CB1646,'PROMIS 57 T-Score Conversions'!Q$3:R$35,2,TRUE)</f>
        <v>39.5</v>
      </c>
      <c r="CN1646" s="78" t="str">
        <f t="shared" si="20"/>
        <v>Moderate</v>
      </c>
      <c r="CO1646" s="37">
        <f>VLOOKUP(CC1646,'PROMIS 57 T-Score Conversions'!A$3:B$35,2,TRUE)</f>
        <v>70.8</v>
      </c>
      <c r="CP1646" s="79" t="str">
        <f t="shared" si="44"/>
        <v>Severe</v>
      </c>
      <c r="CQ1646" s="37">
        <f>VLOOKUP(CD1646,'PROMIS 57 T-Score Conversions'!E$3:F$35,2,TRUE)</f>
        <v>68.7</v>
      </c>
      <c r="CR1646" s="79" t="str">
        <f t="shared" si="22"/>
        <v>Moderate</v>
      </c>
      <c r="CS1646" s="37">
        <f>VLOOKUP(CE1646,'PROMIS 57 T-Score Conversions'!U$3:V$35,2,TRUE)</f>
        <v>74.2</v>
      </c>
      <c r="CT1646" s="79" t="str">
        <f t="shared" si="42"/>
        <v>Severe</v>
      </c>
      <c r="CU1646" s="37">
        <f>VLOOKUP(CF1646,'PROMIS 57 T-Score Conversions'!Y$3:Z$35,2,TRUE)</f>
        <v>67.5</v>
      </c>
      <c r="CV1646" s="79" t="str">
        <f t="shared" si="24"/>
        <v>Moderate</v>
      </c>
      <c r="CW1646" s="37">
        <f>vlookup(CG1646,'PROMIS 57 T-Score Conversions'!M$3:N$35,2,TRUE)</f>
        <v>31.3</v>
      </c>
      <c r="CX1646" s="79" t="str">
        <f t="shared" si="25"/>
        <v>Moderate</v>
      </c>
      <c r="CY1646" s="37">
        <f>VLOOKup(CH1646,'PROMIS 57 T-Score Conversions'!I$3:J$35,2,TRUE)</f>
        <v>60.8</v>
      </c>
      <c r="CZ1646" s="79" t="str">
        <f t="shared" si="26"/>
        <v>Moderate</v>
      </c>
      <c r="DA1646" s="37">
        <f>VLOOKUP(CJ1646,'PROMIS 57 T-Score Conversions'!AC$3:AD$35,2,TRUE)</f>
        <v>30.11</v>
      </c>
      <c r="DB1646" s="78" t="str">
        <f t="shared" si="30"/>
        <v>Moderate</v>
      </c>
      <c r="DC1646" s="37">
        <f>VLOOKUP(CK1646,'PROMIS 57 T-Score Conversions'!AG$3:AH$35,2,TRUE)</f>
        <v>36.07</v>
      </c>
      <c r="DD1646" s="79" t="str">
        <f t="shared" si="31"/>
        <v>Normal</v>
      </c>
    </row>
    <row r="1647">
      <c r="A1647" t="b">
        <v>0</v>
      </c>
      <c r="B1647" t="b">
        <v>0</v>
      </c>
      <c r="C1647" s="20">
        <v>44460.59473045139</v>
      </c>
      <c r="D1647" s="1" t="s">
        <v>820</v>
      </c>
      <c r="E1647" s="1">
        <v>2510.0</v>
      </c>
      <c r="F1647" s="1">
        <v>2.0</v>
      </c>
      <c r="G1647" s="1">
        <v>3.0</v>
      </c>
      <c r="H1647" s="1">
        <v>4.0</v>
      </c>
      <c r="I1647" s="1">
        <v>2.0</v>
      </c>
      <c r="J1647" s="1">
        <v>1.0</v>
      </c>
      <c r="K1647" s="1">
        <v>2.0</v>
      </c>
      <c r="L1647" s="1">
        <v>3.0</v>
      </c>
      <c r="M1647" s="1">
        <v>1.0</v>
      </c>
      <c r="N1647" s="1">
        <v>2.0</v>
      </c>
      <c r="O1647" s="1">
        <v>2.0</v>
      </c>
      <c r="P1647" s="1">
        <v>2.0</v>
      </c>
      <c r="Q1647" s="1">
        <v>2.0</v>
      </c>
      <c r="R1647" s="1">
        <v>2.0</v>
      </c>
      <c r="S1647" s="1">
        <v>2.0</v>
      </c>
      <c r="T1647" s="1">
        <v>3.0</v>
      </c>
      <c r="U1647" s="1">
        <v>3.0</v>
      </c>
      <c r="V1647" s="1">
        <v>1.0</v>
      </c>
      <c r="W1647" s="1">
        <v>1.0</v>
      </c>
      <c r="X1647" s="1">
        <v>2.0</v>
      </c>
      <c r="Y1647" s="1">
        <v>2.0</v>
      </c>
      <c r="Z1647" s="1">
        <v>2.0</v>
      </c>
      <c r="AA1647" s="1">
        <v>2.0</v>
      </c>
      <c r="AB1647" s="1">
        <v>1.0</v>
      </c>
      <c r="AC1647" s="1">
        <v>1.0</v>
      </c>
      <c r="AD1647" s="1">
        <v>2.0</v>
      </c>
      <c r="AE1647" s="1">
        <v>2.0</v>
      </c>
      <c r="AF1647" s="1">
        <v>2.0</v>
      </c>
      <c r="AG1647" s="1">
        <v>2.0</v>
      </c>
      <c r="AH1647" s="1">
        <v>2.0</v>
      </c>
      <c r="AI1647" s="1">
        <v>2.0</v>
      </c>
      <c r="AJ1647" s="1">
        <v>2.0</v>
      </c>
      <c r="AK1647" s="1">
        <v>2.0</v>
      </c>
      <c r="AL1647" s="1">
        <v>3.0</v>
      </c>
      <c r="AM1647" s="1">
        <v>3.0</v>
      </c>
      <c r="AN1647" s="1">
        <v>2.0</v>
      </c>
      <c r="AO1647" s="1">
        <v>2.0</v>
      </c>
      <c r="AP1647" s="1">
        <v>3.0</v>
      </c>
      <c r="AQ1647" s="1">
        <v>2.0</v>
      </c>
      <c r="AR1647" s="1">
        <v>1.0</v>
      </c>
      <c r="AS1647" s="1">
        <v>3.0</v>
      </c>
      <c r="AT1647" s="1">
        <v>1.0</v>
      </c>
      <c r="AU1647" s="1">
        <v>1.0</v>
      </c>
      <c r="AV1647" s="1">
        <v>1.0</v>
      </c>
      <c r="AW1647" s="1">
        <v>1.0</v>
      </c>
      <c r="AX1647" s="1">
        <v>1.0</v>
      </c>
      <c r="AY1647" s="1">
        <v>1.0</v>
      </c>
      <c r="AZ1647" s="1">
        <v>1.0</v>
      </c>
      <c r="BA1647" s="1">
        <v>1.0</v>
      </c>
      <c r="BB1647" s="1">
        <v>1.0</v>
      </c>
      <c r="BC1647" s="1">
        <v>1.0</v>
      </c>
      <c r="BD1647" s="1">
        <v>1.0</v>
      </c>
      <c r="BE1647" s="1">
        <v>1.0</v>
      </c>
      <c r="BF1647" s="1">
        <v>1.0</v>
      </c>
      <c r="BG1647" s="1">
        <v>1.0</v>
      </c>
      <c r="BH1647" s="1">
        <v>1.0</v>
      </c>
      <c r="BI1647" s="1">
        <v>1.0</v>
      </c>
      <c r="BJ1647" s="1">
        <v>3.0</v>
      </c>
      <c r="BK1647" s="1">
        <v>2.0</v>
      </c>
      <c r="BL1647" s="1">
        <v>2.0</v>
      </c>
      <c r="BM1647" s="1">
        <v>1.0</v>
      </c>
      <c r="BN1647" s="1">
        <v>2.0</v>
      </c>
      <c r="BO1647" s="1">
        <v>2.0</v>
      </c>
      <c r="BP1647" s="1">
        <v>2.0</v>
      </c>
      <c r="BQ1647" s="1">
        <v>2.0</v>
      </c>
      <c r="BR1647" s="1">
        <v>2.0</v>
      </c>
      <c r="BS1647" s="1">
        <v>5.0</v>
      </c>
      <c r="BT1647" s="1">
        <v>5.0</v>
      </c>
      <c r="BU1647" s="1">
        <v>5.0</v>
      </c>
      <c r="BV1647" s="1">
        <v>4.0</v>
      </c>
      <c r="BW1647" s="1">
        <v>5.0</v>
      </c>
      <c r="BX1647" s="1">
        <v>4.0</v>
      </c>
      <c r="BY1647" s="1">
        <v>3.0</v>
      </c>
      <c r="BZ1647" s="1">
        <v>5.0</v>
      </c>
      <c r="CA1647" s="76">
        <f t="shared" si="32"/>
        <v>153</v>
      </c>
      <c r="CB1647" s="77">
        <f t="shared" si="45"/>
        <v>18</v>
      </c>
      <c r="CC1647" s="77">
        <f t="shared" si="34"/>
        <v>18</v>
      </c>
      <c r="CD1647" s="77">
        <f t="shared" si="46"/>
        <v>17</v>
      </c>
      <c r="CE1647" s="77">
        <f t="shared" si="36"/>
        <v>16</v>
      </c>
      <c r="CF1647" s="77">
        <f t="shared" si="37"/>
        <v>19</v>
      </c>
      <c r="CG1647" s="77">
        <f t="shared" si="38"/>
        <v>8</v>
      </c>
      <c r="CH1647" s="77">
        <f t="shared" si="39"/>
        <v>8</v>
      </c>
      <c r="CI1647" s="77">
        <f t="shared" si="40"/>
        <v>0.3</v>
      </c>
      <c r="CJ1647">
        <f t="shared" si="10"/>
        <v>15</v>
      </c>
      <c r="CK1647" s="77">
        <f t="shared" si="43"/>
        <v>18</v>
      </c>
      <c r="CM1647" s="37">
        <f>VLOOKUP(CB1647,'PROMIS 57 T-Score Conversions'!Q$3:R$35,2,TRUE)</f>
        <v>34</v>
      </c>
      <c r="CN1647" s="78" t="str">
        <f t="shared" si="20"/>
        <v>Moderate</v>
      </c>
      <c r="CO1647" s="37">
        <f>VLOOKUP(CC1647,'PROMIS 57 T-Score Conversions'!A$3:B$35,2,TRUE)</f>
        <v>56.4</v>
      </c>
      <c r="CP1647" s="79" t="str">
        <f t="shared" si="44"/>
        <v>Mild</v>
      </c>
      <c r="CQ1647" s="37">
        <f>VLOOKUP(CD1647,'PROMIS 57 T-Score Conversions'!E$3:F$35,2,TRUE)</f>
        <v>55.9</v>
      </c>
      <c r="CR1647" s="79" t="str">
        <f t="shared" si="22"/>
        <v>Mild</v>
      </c>
      <c r="CS1647" s="37">
        <f>VLOOKUP(CE1647,'PROMIS 57 T-Score Conversions'!U$3:V$35,2,TRUE)</f>
        <v>49.2</v>
      </c>
      <c r="CT1647" s="79" t="str">
        <f t="shared" si="42"/>
        <v>Normal</v>
      </c>
      <c r="CU1647" s="37">
        <f>VLOOKUP(CF1647,'PROMIS 57 T-Score Conversions'!Y$3:Z$35,2,TRUE)</f>
        <v>49</v>
      </c>
      <c r="CV1647" s="79" t="str">
        <f t="shared" si="24"/>
        <v>Normal</v>
      </c>
      <c r="CW1647" s="37">
        <f>vlookup(CG1647,'PROMIS 57 T-Score Conversions'!M$3:N$35,2,TRUE)</f>
        <v>25.91</v>
      </c>
      <c r="CX1647" s="79" t="str">
        <f t="shared" si="25"/>
        <v>Severe</v>
      </c>
      <c r="CY1647" s="37">
        <f>VLOOKup(CH1647,'PROMIS 57 T-Score Conversions'!I$3:J$35,2,TRUE)</f>
        <v>40.7</v>
      </c>
      <c r="CZ1647" s="79" t="str">
        <f t="shared" si="26"/>
        <v>Normal</v>
      </c>
      <c r="DA1647" s="37">
        <f>VLOOKUP(CJ1647,'PROMIS 57 T-Score Conversions'!AC$3:AD$35,2,TRUE)</f>
        <v>33.06</v>
      </c>
      <c r="DB1647" s="78" t="str">
        <f t="shared" si="30"/>
        <v>Moderate</v>
      </c>
      <c r="DC1647" s="37">
        <f>VLOOKUP(CK1647,'PROMIS 57 T-Score Conversions'!AG$3:AH$35,2,TRUE)</f>
        <v>37.97</v>
      </c>
      <c r="DD1647" s="79" t="str">
        <f t="shared" si="31"/>
        <v>Normal</v>
      </c>
    </row>
    <row r="1648">
      <c r="A1648" t="b">
        <v>0</v>
      </c>
      <c r="B1648" t="b">
        <v>0</v>
      </c>
      <c r="C1648" s="20">
        <v>44460.61841180555</v>
      </c>
      <c r="D1648" s="1" t="s">
        <v>532</v>
      </c>
      <c r="E1648" s="1">
        <v>2272.0</v>
      </c>
      <c r="F1648" s="1">
        <v>4.0</v>
      </c>
      <c r="G1648" s="1">
        <v>4.0</v>
      </c>
      <c r="H1648" s="1">
        <v>4.0</v>
      </c>
      <c r="I1648" s="1">
        <v>4.0</v>
      </c>
      <c r="J1648" s="1">
        <v>4.0</v>
      </c>
      <c r="K1648" s="1">
        <v>4.0</v>
      </c>
      <c r="L1648" s="1">
        <v>4.0</v>
      </c>
      <c r="M1648" s="1">
        <v>4.0</v>
      </c>
      <c r="N1648" s="1">
        <v>2.0</v>
      </c>
      <c r="O1648" s="1">
        <v>2.0</v>
      </c>
      <c r="P1648" s="1">
        <v>2.0</v>
      </c>
      <c r="Q1648" s="1">
        <v>2.0</v>
      </c>
      <c r="R1648" s="1">
        <v>2.0</v>
      </c>
      <c r="S1648" s="1">
        <v>2.0</v>
      </c>
      <c r="T1648" s="1">
        <v>2.0</v>
      </c>
      <c r="U1648" s="1">
        <v>2.0</v>
      </c>
      <c r="V1648" s="1">
        <v>2.0</v>
      </c>
      <c r="W1648" s="1">
        <v>2.0</v>
      </c>
      <c r="X1648" s="1">
        <v>2.0</v>
      </c>
      <c r="Y1648" s="1">
        <v>2.0</v>
      </c>
      <c r="Z1648" s="1">
        <v>2.0</v>
      </c>
      <c r="AA1648" s="1">
        <v>2.0</v>
      </c>
      <c r="AB1648" s="1">
        <v>2.0</v>
      </c>
      <c r="AC1648" s="1">
        <v>2.0</v>
      </c>
      <c r="AD1648" s="1">
        <v>2.0</v>
      </c>
      <c r="AE1648" s="1">
        <v>2.0</v>
      </c>
      <c r="AF1648" s="1">
        <v>2.0</v>
      </c>
      <c r="AG1648" s="1">
        <v>2.0</v>
      </c>
      <c r="AH1648" s="1">
        <v>2.0</v>
      </c>
      <c r="AI1648" s="1">
        <v>2.0</v>
      </c>
      <c r="AJ1648" s="1">
        <v>2.0</v>
      </c>
      <c r="AK1648" s="1">
        <v>2.0</v>
      </c>
      <c r="AL1648" s="1">
        <v>2.0</v>
      </c>
      <c r="AM1648" s="1">
        <v>2.0</v>
      </c>
      <c r="AN1648" s="1">
        <v>2.0</v>
      </c>
      <c r="AO1648" s="1">
        <v>2.0</v>
      </c>
      <c r="AP1648" s="1">
        <v>2.0</v>
      </c>
      <c r="AQ1648" s="1">
        <v>2.0</v>
      </c>
      <c r="AR1648" s="1">
        <v>2.0</v>
      </c>
      <c r="AS1648" s="1">
        <v>2.0</v>
      </c>
      <c r="AT1648" s="1">
        <v>2.0</v>
      </c>
      <c r="AU1648" s="1">
        <v>2.0</v>
      </c>
      <c r="AV1648" s="1">
        <v>2.0</v>
      </c>
      <c r="AW1648" s="1">
        <v>2.0</v>
      </c>
      <c r="AX1648" s="1">
        <v>2.0</v>
      </c>
      <c r="AY1648" s="1">
        <v>2.0</v>
      </c>
      <c r="AZ1648" s="1">
        <v>2.0</v>
      </c>
      <c r="BA1648" s="1">
        <v>2.0</v>
      </c>
      <c r="BB1648" s="1">
        <v>2.0</v>
      </c>
      <c r="BC1648" s="1">
        <v>2.0</v>
      </c>
      <c r="BD1648" s="1">
        <v>2.0</v>
      </c>
      <c r="BE1648" s="1">
        <v>2.0</v>
      </c>
      <c r="BF1648" s="1">
        <v>2.0</v>
      </c>
      <c r="BG1648" s="1">
        <v>2.0</v>
      </c>
      <c r="BH1648" s="1">
        <v>2.0</v>
      </c>
      <c r="BI1648" s="1">
        <v>2.0</v>
      </c>
      <c r="BJ1648" s="1">
        <v>1.0</v>
      </c>
      <c r="BK1648" s="1">
        <v>2.0</v>
      </c>
      <c r="BL1648" s="1">
        <v>2.0</v>
      </c>
      <c r="BM1648" s="1">
        <v>2.0</v>
      </c>
      <c r="BN1648" s="1">
        <v>2.0</v>
      </c>
      <c r="BO1648" s="1">
        <v>2.0</v>
      </c>
      <c r="BP1648" s="1">
        <v>2.0</v>
      </c>
      <c r="BQ1648" s="1">
        <v>2.0</v>
      </c>
      <c r="BR1648" s="1">
        <v>2.0</v>
      </c>
      <c r="BS1648" s="1">
        <v>2.0</v>
      </c>
      <c r="BT1648" s="1">
        <v>2.0</v>
      </c>
      <c r="BU1648" s="1">
        <v>2.0</v>
      </c>
      <c r="BV1648" s="1">
        <v>2.0</v>
      </c>
      <c r="BW1648" s="1">
        <v>2.0</v>
      </c>
      <c r="BX1648" s="1">
        <v>2.0</v>
      </c>
      <c r="BY1648" s="1">
        <v>2.0</v>
      </c>
      <c r="BZ1648" s="1">
        <v>2.0</v>
      </c>
      <c r="CA1648" s="76">
        <f t="shared" si="32"/>
        <v>161</v>
      </c>
      <c r="CB1648" s="77">
        <f t="shared" si="45"/>
        <v>32</v>
      </c>
      <c r="CC1648" s="77">
        <f t="shared" si="34"/>
        <v>16</v>
      </c>
      <c r="CD1648" s="77">
        <f t="shared" si="46"/>
        <v>16</v>
      </c>
      <c r="CE1648" s="77">
        <f t="shared" si="36"/>
        <v>16</v>
      </c>
      <c r="CF1648" s="77">
        <f t="shared" si="37"/>
        <v>16</v>
      </c>
      <c r="CG1648" s="77">
        <f t="shared" si="38"/>
        <v>16</v>
      </c>
      <c r="CH1648" s="77">
        <f t="shared" si="39"/>
        <v>16</v>
      </c>
      <c r="CI1648" s="77">
        <f t="shared" si="40"/>
        <v>0.1</v>
      </c>
      <c r="CJ1648">
        <f t="shared" si="10"/>
        <v>16</v>
      </c>
      <c r="CK1648" s="77">
        <f t="shared" si="43"/>
        <v>16</v>
      </c>
      <c r="CM1648" s="37">
        <f>VLOOKUP(CB1648,'PROMIS 57 T-Score Conversions'!Q$3:R$35,2,TRUE)</f>
        <v>43.9</v>
      </c>
      <c r="CN1648" s="78" t="str">
        <f t="shared" si="20"/>
        <v>Mild</v>
      </c>
      <c r="CO1648" s="37">
        <f>VLOOKUP(CC1648,'PROMIS 57 T-Score Conversions'!A$3:B$35,2,TRUE)</f>
        <v>54.3</v>
      </c>
      <c r="CP1648" s="79" t="str">
        <f t="shared" si="44"/>
        <v>Normal</v>
      </c>
      <c r="CQ1648" s="37">
        <f>VLOOKUP(CD1648,'PROMIS 57 T-Score Conversions'!E$3:F$35,2,TRUE)</f>
        <v>55.1</v>
      </c>
      <c r="CR1648" s="79" t="str">
        <f t="shared" si="22"/>
        <v>Mild</v>
      </c>
      <c r="CS1648" s="37">
        <f>VLOOKUP(CE1648,'PROMIS 57 T-Score Conversions'!U$3:V$35,2,TRUE)</f>
        <v>49.2</v>
      </c>
      <c r="CT1648" s="79" t="str">
        <f t="shared" si="42"/>
        <v>Normal</v>
      </c>
      <c r="CU1648" s="37">
        <f>VLOOKUP(CF1648,'PROMIS 57 T-Score Conversions'!Y$3:Z$35,2,TRUE)</f>
        <v>45.5</v>
      </c>
      <c r="CV1648" s="79" t="str">
        <f t="shared" si="24"/>
        <v>Normal</v>
      </c>
      <c r="CW1648" s="37">
        <f>vlookup(CG1648,'PROMIS 57 T-Score Conversions'!M$3:N$35,2,TRUE)</f>
        <v>36.9</v>
      </c>
      <c r="CX1648" s="79" t="str">
        <f t="shared" si="25"/>
        <v>Moderate</v>
      </c>
      <c r="CY1648" s="37">
        <f>VLOOKup(CH1648,'PROMIS 57 T-Score Conversions'!I$3:J$35,2,TRUE)</f>
        <v>55.8</v>
      </c>
      <c r="CZ1648" s="79" t="str">
        <f t="shared" si="26"/>
        <v>Mild</v>
      </c>
      <c r="DA1648" s="37">
        <f>VLOOKUP(CJ1648,'PROMIS 57 T-Score Conversions'!AC$3:AD$35,2,TRUE)</f>
        <v>33.92</v>
      </c>
      <c r="DB1648" s="78" t="str">
        <f t="shared" si="30"/>
        <v>Moderate</v>
      </c>
      <c r="DC1648" s="37">
        <f>VLOOKUP(CK1648,'PROMIS 57 T-Score Conversions'!AG$3:AH$35,2,TRUE)</f>
        <v>36.07</v>
      </c>
      <c r="DD1648" s="79" t="str">
        <f t="shared" si="31"/>
        <v>Normal</v>
      </c>
    </row>
    <row r="1649">
      <c r="A1649" t="b">
        <v>0</v>
      </c>
      <c r="B1649" t="b">
        <v>0</v>
      </c>
      <c r="C1649" s="20">
        <v>44460.693826331015</v>
      </c>
      <c r="D1649" s="1" t="s">
        <v>821</v>
      </c>
      <c r="E1649" s="1">
        <v>2746.0</v>
      </c>
      <c r="F1649" s="1">
        <v>2.0</v>
      </c>
      <c r="G1649" s="1">
        <v>2.0</v>
      </c>
      <c r="H1649" s="1">
        <v>2.0</v>
      </c>
      <c r="I1649" s="1">
        <v>1.0</v>
      </c>
      <c r="J1649" s="1">
        <v>1.0</v>
      </c>
      <c r="K1649" s="1">
        <v>2.0</v>
      </c>
      <c r="L1649" s="1">
        <v>1.0</v>
      </c>
      <c r="M1649" s="1">
        <v>1.0</v>
      </c>
      <c r="N1649" s="1">
        <v>4.0</v>
      </c>
      <c r="O1649" s="1">
        <v>5.0</v>
      </c>
      <c r="P1649" s="1">
        <v>5.0</v>
      </c>
      <c r="Q1649" s="1">
        <v>4.0</v>
      </c>
      <c r="R1649" s="1">
        <v>4.0</v>
      </c>
      <c r="S1649" s="1">
        <v>3.0</v>
      </c>
      <c r="T1649" s="1">
        <v>1.0</v>
      </c>
      <c r="U1649" s="1">
        <v>5.0</v>
      </c>
      <c r="V1649" s="1">
        <v>1.0</v>
      </c>
      <c r="W1649" s="1">
        <v>5.0</v>
      </c>
      <c r="X1649" s="1">
        <v>1.0</v>
      </c>
      <c r="Y1649" s="1">
        <v>4.0</v>
      </c>
      <c r="Z1649" s="1">
        <v>1.0</v>
      </c>
      <c r="AA1649" s="1">
        <v>2.0</v>
      </c>
      <c r="AB1649" s="1">
        <v>1.0</v>
      </c>
      <c r="AC1649" s="1">
        <v>1.0</v>
      </c>
      <c r="AD1649" s="1">
        <v>5.0</v>
      </c>
      <c r="AE1649" s="1">
        <v>5.0</v>
      </c>
      <c r="AF1649" s="1">
        <v>5.0</v>
      </c>
      <c r="AG1649" s="1">
        <v>4.0</v>
      </c>
      <c r="AH1649" s="1">
        <v>5.0</v>
      </c>
      <c r="AI1649" s="1">
        <v>5.0</v>
      </c>
      <c r="AJ1649" s="1">
        <v>5.0</v>
      </c>
      <c r="AK1649" s="1">
        <v>5.0</v>
      </c>
      <c r="AL1649" s="1">
        <v>2.0</v>
      </c>
      <c r="AM1649" s="1">
        <v>2.0</v>
      </c>
      <c r="AN1649" s="1">
        <v>4.0</v>
      </c>
      <c r="AO1649" s="1">
        <v>4.0</v>
      </c>
      <c r="AP1649" s="1">
        <v>1.0</v>
      </c>
      <c r="AQ1649" s="1">
        <v>4.0</v>
      </c>
      <c r="AR1649" s="1">
        <v>1.0</v>
      </c>
      <c r="AS1649" s="1">
        <v>2.0</v>
      </c>
      <c r="AT1649" s="1">
        <v>1.0</v>
      </c>
      <c r="AU1649" s="1">
        <v>1.0</v>
      </c>
      <c r="AV1649" s="1">
        <v>1.0</v>
      </c>
      <c r="AW1649" s="1">
        <v>1.0</v>
      </c>
      <c r="AX1649" s="1">
        <v>1.0</v>
      </c>
      <c r="AY1649" s="1">
        <v>1.0</v>
      </c>
      <c r="AZ1649" s="1">
        <v>1.0</v>
      </c>
      <c r="BA1649" s="1">
        <v>1.0</v>
      </c>
      <c r="BB1649" s="1">
        <v>5.0</v>
      </c>
      <c r="BC1649" s="1">
        <v>5.0</v>
      </c>
      <c r="BD1649" s="1">
        <v>5.0</v>
      </c>
      <c r="BE1649" s="1">
        <v>5.0</v>
      </c>
      <c r="BF1649" s="1">
        <v>5.0</v>
      </c>
      <c r="BG1649" s="1">
        <v>5.0</v>
      </c>
      <c r="BH1649" s="1">
        <v>5.0</v>
      </c>
      <c r="BI1649" s="1">
        <v>5.0</v>
      </c>
      <c r="BJ1649" s="1">
        <v>9.0</v>
      </c>
      <c r="BK1649" s="1">
        <v>3.0</v>
      </c>
      <c r="BL1649" s="1">
        <v>2.0</v>
      </c>
      <c r="BM1649" s="1">
        <v>2.0</v>
      </c>
      <c r="BN1649" s="1">
        <v>1.0</v>
      </c>
      <c r="BO1649" s="1">
        <v>1.0</v>
      </c>
      <c r="BP1649" s="1">
        <v>1.0</v>
      </c>
      <c r="BQ1649" s="1">
        <v>1.0</v>
      </c>
      <c r="BR1649" s="1">
        <v>1.0</v>
      </c>
      <c r="BS1649" s="1">
        <v>4.0</v>
      </c>
      <c r="BT1649" s="1">
        <v>5.0</v>
      </c>
      <c r="BU1649" s="1">
        <v>5.0</v>
      </c>
      <c r="BV1649" s="1">
        <v>5.0</v>
      </c>
      <c r="BW1649" s="1">
        <v>5.0</v>
      </c>
      <c r="BX1649" s="1">
        <v>5.0</v>
      </c>
      <c r="BY1649" s="1">
        <v>4.0</v>
      </c>
      <c r="BZ1649" s="1">
        <v>5.0</v>
      </c>
      <c r="CA1649" s="76">
        <f t="shared" si="32"/>
        <v>225</v>
      </c>
      <c r="CB1649" s="77">
        <f t="shared" si="45"/>
        <v>12</v>
      </c>
      <c r="CC1649" s="77">
        <f t="shared" si="34"/>
        <v>31</v>
      </c>
      <c r="CD1649" s="77">
        <f t="shared" si="46"/>
        <v>28</v>
      </c>
      <c r="CE1649" s="77">
        <f t="shared" si="36"/>
        <v>39</v>
      </c>
      <c r="CF1649" s="77">
        <f t="shared" si="37"/>
        <v>20</v>
      </c>
      <c r="CG1649" s="77">
        <f t="shared" si="38"/>
        <v>8</v>
      </c>
      <c r="CH1649" s="77">
        <f t="shared" si="39"/>
        <v>40</v>
      </c>
      <c r="CI1649" s="77">
        <f t="shared" si="40"/>
        <v>0.9</v>
      </c>
      <c r="CJ1649">
        <f t="shared" si="10"/>
        <v>12</v>
      </c>
      <c r="CK1649" s="77">
        <f t="shared" si="43"/>
        <v>13</v>
      </c>
      <c r="CM1649" s="37">
        <f>VLOOKUP(CB1649,'PROMIS 57 T-Score Conversions'!Q$3:R$35,2,TRUE)</f>
        <v>28.8</v>
      </c>
      <c r="CN1649" s="78" t="str">
        <f t="shared" si="20"/>
        <v>Severe</v>
      </c>
      <c r="CO1649" s="37">
        <f>VLOOKUP(CC1649,'PROMIS 57 T-Score Conversions'!A$3:B$35,2,TRUE)</f>
        <v>69.8</v>
      </c>
      <c r="CP1649" s="79" t="str">
        <f t="shared" si="44"/>
        <v>Moderate</v>
      </c>
      <c r="CQ1649" s="37">
        <f>VLOOKUP(CD1649,'PROMIS 57 T-Score Conversions'!E$3:F$35,2,TRUE)</f>
        <v>65.8</v>
      </c>
      <c r="CR1649" s="79" t="str">
        <f t="shared" si="22"/>
        <v>Moderate</v>
      </c>
      <c r="CS1649" s="37">
        <f>VLOOKUP(CE1649,'PROMIS 57 T-Score Conversions'!U$3:V$35,2,TRUE)</f>
        <v>74.2</v>
      </c>
      <c r="CT1649" s="79" t="str">
        <f t="shared" si="42"/>
        <v>Severe</v>
      </c>
      <c r="CU1649" s="37">
        <f>VLOOKUP(CF1649,'PROMIS 57 T-Score Conversions'!Y$3:Z$35,2,TRUE)</f>
        <v>50.1</v>
      </c>
      <c r="CV1649" s="79" t="str">
        <f t="shared" si="24"/>
        <v>Normal</v>
      </c>
      <c r="CW1649" s="37">
        <f>vlookup(CG1649,'PROMIS 57 T-Score Conversions'!M$3:N$35,2,TRUE)</f>
        <v>25.91</v>
      </c>
      <c r="CX1649" s="79" t="str">
        <f t="shared" si="25"/>
        <v>Severe</v>
      </c>
      <c r="CY1649" s="37">
        <f>VLOOKup(CH1649,'PROMIS 57 T-Score Conversions'!I$3:J$35,2,TRUE)</f>
        <v>77</v>
      </c>
      <c r="CZ1649" s="79" t="str">
        <f t="shared" si="26"/>
        <v>Severe</v>
      </c>
      <c r="DA1649" s="37">
        <f>VLOOKUP(CJ1649,'PROMIS 57 T-Score Conversions'!AC$3:AD$35,2,TRUE)</f>
        <v>30.11</v>
      </c>
      <c r="DB1649" s="78" t="str">
        <f t="shared" si="30"/>
        <v>Moderate</v>
      </c>
      <c r="DC1649" s="37">
        <f>VLOOKUP(CK1649,'PROMIS 57 T-Score Conversions'!AG$3:AH$35,2,TRUE)</f>
        <v>32.87</v>
      </c>
      <c r="DD1649" s="79" t="str">
        <f t="shared" si="31"/>
        <v>Normal</v>
      </c>
    </row>
    <row r="1650">
      <c r="A1650" t="b">
        <v>0</v>
      </c>
      <c r="B1650" t="b">
        <v>0</v>
      </c>
      <c r="C1650" s="20">
        <v>44461.38763085648</v>
      </c>
      <c r="D1650" s="1" t="s">
        <v>553</v>
      </c>
      <c r="E1650" s="1">
        <v>2404.0</v>
      </c>
      <c r="F1650" s="1">
        <v>5.0</v>
      </c>
      <c r="G1650" s="1">
        <v>5.0</v>
      </c>
      <c r="H1650" s="1">
        <v>5.0</v>
      </c>
      <c r="I1650" s="1">
        <v>5.0</v>
      </c>
      <c r="J1650" s="1">
        <v>4.0</v>
      </c>
      <c r="K1650" s="1">
        <v>5.0</v>
      </c>
      <c r="L1650" s="1">
        <v>5.0</v>
      </c>
      <c r="M1650" s="1">
        <v>5.0</v>
      </c>
      <c r="N1650" s="1">
        <v>1.0</v>
      </c>
      <c r="O1650" s="1">
        <v>1.0</v>
      </c>
      <c r="P1650" s="1">
        <v>1.0</v>
      </c>
      <c r="Q1650" s="1">
        <v>1.0</v>
      </c>
      <c r="R1650" s="1">
        <v>1.0</v>
      </c>
      <c r="S1650" s="1">
        <v>1.0</v>
      </c>
      <c r="T1650" s="1">
        <v>1.0</v>
      </c>
      <c r="U1650" s="1">
        <v>2.0</v>
      </c>
      <c r="V1650" s="1">
        <v>1.0</v>
      </c>
      <c r="W1650" s="1">
        <v>1.0</v>
      </c>
      <c r="X1650" s="1">
        <v>1.0</v>
      </c>
      <c r="Y1650" s="1">
        <v>1.0</v>
      </c>
      <c r="Z1650" s="1">
        <v>1.0</v>
      </c>
      <c r="AA1650" s="1">
        <v>1.0</v>
      </c>
      <c r="AB1650" s="1">
        <v>1.0</v>
      </c>
      <c r="AC1650" s="1">
        <v>1.0</v>
      </c>
      <c r="AD1650" s="1">
        <v>2.0</v>
      </c>
      <c r="AE1650" s="1">
        <v>2.0</v>
      </c>
      <c r="AF1650" s="1">
        <v>1.0</v>
      </c>
      <c r="AG1650" s="1">
        <v>2.0</v>
      </c>
      <c r="AH1650" s="1">
        <v>1.0</v>
      </c>
      <c r="AI1650" s="1">
        <v>1.0</v>
      </c>
      <c r="AJ1650" s="1">
        <v>2.0</v>
      </c>
      <c r="AK1650" s="1">
        <v>2.0</v>
      </c>
      <c r="AL1650" s="1">
        <v>1.0</v>
      </c>
      <c r="AM1650" s="1">
        <v>2.0</v>
      </c>
      <c r="AN1650" s="1">
        <v>1.0</v>
      </c>
      <c r="AO1650" s="1">
        <v>1.0</v>
      </c>
      <c r="AP1650" s="1">
        <v>1.0</v>
      </c>
      <c r="AQ1650" s="1">
        <v>1.0</v>
      </c>
      <c r="AR1650" s="1">
        <v>1.0</v>
      </c>
      <c r="AS1650" s="1">
        <v>1.0</v>
      </c>
      <c r="AT1650" s="1">
        <v>5.0</v>
      </c>
      <c r="AU1650" s="1">
        <v>5.0</v>
      </c>
      <c r="AV1650" s="1">
        <v>5.0</v>
      </c>
      <c r="AW1650" s="1">
        <v>5.0</v>
      </c>
      <c r="AX1650" s="1">
        <v>5.0</v>
      </c>
      <c r="AY1650" s="1">
        <v>4.0</v>
      </c>
      <c r="AZ1650" s="1">
        <v>5.0</v>
      </c>
      <c r="BA1650" s="1">
        <v>5.0</v>
      </c>
      <c r="BB1650" s="1">
        <v>1.0</v>
      </c>
      <c r="BC1650" s="1">
        <v>1.0</v>
      </c>
      <c r="BD1650" s="1">
        <v>1.0</v>
      </c>
      <c r="BE1650" s="1">
        <v>1.0</v>
      </c>
      <c r="BF1650" s="1">
        <v>1.0</v>
      </c>
      <c r="BG1650" s="1">
        <v>1.0</v>
      </c>
      <c r="BH1650" s="1">
        <v>1.0</v>
      </c>
      <c r="BI1650" s="1">
        <v>1.0</v>
      </c>
      <c r="BJ1650" s="1">
        <v>0.0</v>
      </c>
      <c r="BK1650" s="1">
        <v>5.0</v>
      </c>
      <c r="BL1650" s="1">
        <v>5.0</v>
      </c>
      <c r="BM1650" s="1">
        <v>5.0</v>
      </c>
      <c r="BN1650" s="1">
        <v>4.0</v>
      </c>
      <c r="BO1650" s="1">
        <v>5.0</v>
      </c>
      <c r="BP1650" s="1">
        <v>5.0</v>
      </c>
      <c r="BQ1650" s="1">
        <v>5.0</v>
      </c>
      <c r="BR1650" s="1">
        <v>5.0</v>
      </c>
      <c r="BS1650" s="1">
        <v>1.0</v>
      </c>
      <c r="BT1650" s="1">
        <v>1.0</v>
      </c>
      <c r="BU1650" s="1">
        <v>2.0</v>
      </c>
      <c r="BV1650" s="1">
        <v>1.0</v>
      </c>
      <c r="BW1650" s="1">
        <v>1.0</v>
      </c>
      <c r="BX1650" s="1">
        <v>1.0</v>
      </c>
      <c r="BY1650" s="1">
        <v>1.0</v>
      </c>
      <c r="BZ1650" s="1">
        <v>1.0</v>
      </c>
      <c r="CA1650" s="76">
        <f t="shared" si="32"/>
        <v>173</v>
      </c>
      <c r="CB1650" s="77">
        <f t="shared" si="45"/>
        <v>39</v>
      </c>
      <c r="CC1650" s="77">
        <f t="shared" si="34"/>
        <v>9</v>
      </c>
      <c r="CD1650" s="77">
        <f t="shared" si="46"/>
        <v>9</v>
      </c>
      <c r="CE1650" s="77">
        <f t="shared" si="36"/>
        <v>13</v>
      </c>
      <c r="CF1650" s="77">
        <f t="shared" si="37"/>
        <v>9</v>
      </c>
      <c r="CG1650" s="77">
        <f t="shared" si="38"/>
        <v>39</v>
      </c>
      <c r="CH1650" s="77">
        <f t="shared" si="39"/>
        <v>8</v>
      </c>
      <c r="CI1650" s="77">
        <f t="shared" si="40"/>
        <v>0</v>
      </c>
      <c r="CJ1650">
        <f t="shared" si="10"/>
        <v>39</v>
      </c>
      <c r="CK1650" s="77">
        <f t="shared" si="43"/>
        <v>35</v>
      </c>
      <c r="CM1650" s="37">
        <f>VLOOKUP(CB1650,'PROMIS 57 T-Score Conversions'!Q$3:R$35,2,TRUE)</f>
        <v>53</v>
      </c>
      <c r="CN1650" s="78" t="str">
        <f t="shared" si="20"/>
        <v>Normal</v>
      </c>
      <c r="CO1650" s="37">
        <f>VLOOKUP(CC1650,'PROMIS 57 T-Score Conversions'!A$3:B$35,2,TRUE)</f>
        <v>43.2</v>
      </c>
      <c r="CP1650" s="79" t="str">
        <f t="shared" si="44"/>
        <v>Normal</v>
      </c>
      <c r="CQ1650" s="37">
        <f>VLOOKUP(CD1650,'PROMIS 57 T-Score Conversions'!E$3:F$35,2,TRUE)</f>
        <v>44.7</v>
      </c>
      <c r="CR1650" s="79" t="str">
        <f t="shared" si="22"/>
        <v>Normal</v>
      </c>
      <c r="CS1650" s="37">
        <f>VLOOKUP(CE1650,'PROMIS 57 T-Score Conversions'!U$3:V$35,2,TRUE)</f>
        <v>45.6</v>
      </c>
      <c r="CT1650" s="79" t="str">
        <f t="shared" si="42"/>
        <v>Normal</v>
      </c>
      <c r="CU1650" s="37">
        <f>VLOOKUP(CF1650,'PROMIS 57 T-Score Conversions'!Y$3:Z$35,2,TRUE)</f>
        <v>33.1</v>
      </c>
      <c r="CV1650" s="79" t="str">
        <f t="shared" si="24"/>
        <v>Normal</v>
      </c>
      <c r="CW1650" s="37">
        <f>vlookup(CG1650,'PROMIS 57 T-Score Conversions'!M$3:N$35,2,TRUE)</f>
        <v>60.2</v>
      </c>
      <c r="CX1650" s="79" t="str">
        <f t="shared" si="25"/>
        <v>Normal</v>
      </c>
      <c r="CY1650" s="37">
        <f>VLOOKup(CH1650,'PROMIS 57 T-Score Conversions'!I$3:J$35,2,TRUE)</f>
        <v>40.7</v>
      </c>
      <c r="CZ1650" s="79" t="str">
        <f t="shared" si="26"/>
        <v>Normal</v>
      </c>
      <c r="DA1650" s="37">
        <f>VLOOKUP(CJ1650,'PROMIS 57 T-Score Conversions'!AC$3:AD$35,2,TRUE)</f>
        <v>58.08</v>
      </c>
      <c r="DB1650" s="78" t="str">
        <f t="shared" si="30"/>
        <v>Normal</v>
      </c>
      <c r="DC1650" s="37">
        <f>VLOOKUP(CK1650,'PROMIS 57 T-Score Conversions'!AG$3:AH$35,2,TRUE)</f>
        <v>54.94</v>
      </c>
      <c r="DD1650" s="79" t="str">
        <f t="shared" si="31"/>
        <v>Normal</v>
      </c>
    </row>
    <row r="1651">
      <c r="A1651" t="b">
        <v>0</v>
      </c>
      <c r="B1651" t="b">
        <v>0</v>
      </c>
      <c r="C1651" s="20">
        <v>44461.4315106713</v>
      </c>
      <c r="D1651" s="1" t="s">
        <v>822</v>
      </c>
      <c r="E1651" s="1">
        <v>2756.0</v>
      </c>
      <c r="F1651" s="1">
        <v>4.0</v>
      </c>
      <c r="G1651" s="1">
        <v>5.0</v>
      </c>
      <c r="H1651" s="1">
        <v>5.0</v>
      </c>
      <c r="I1651" s="1">
        <v>5.0</v>
      </c>
      <c r="J1651" s="1">
        <v>3.0</v>
      </c>
      <c r="K1651" s="1">
        <v>5.0</v>
      </c>
      <c r="L1651" s="1">
        <v>5.0</v>
      </c>
      <c r="M1651" s="1">
        <v>3.0</v>
      </c>
      <c r="N1651" s="1">
        <v>3.0</v>
      </c>
      <c r="O1651" s="1">
        <v>3.0</v>
      </c>
      <c r="P1651" s="1">
        <v>5.0</v>
      </c>
      <c r="Q1651" s="1">
        <v>4.0</v>
      </c>
      <c r="R1651" s="1">
        <v>3.0</v>
      </c>
      <c r="S1651" s="1">
        <v>2.0</v>
      </c>
      <c r="T1651" s="1">
        <v>4.0</v>
      </c>
      <c r="U1651" s="1">
        <v>4.0</v>
      </c>
      <c r="V1651" s="1">
        <v>3.0</v>
      </c>
      <c r="W1651" s="1">
        <v>1.0</v>
      </c>
      <c r="X1651" s="1">
        <v>3.0</v>
      </c>
      <c r="Y1651" s="1">
        <v>1.0</v>
      </c>
      <c r="Z1651" s="1">
        <v>1.0</v>
      </c>
      <c r="AA1651" s="1">
        <v>2.0</v>
      </c>
      <c r="AB1651" s="1">
        <v>1.0</v>
      </c>
      <c r="AC1651" s="1">
        <v>2.0</v>
      </c>
      <c r="AD1651" s="1">
        <v>3.0</v>
      </c>
      <c r="AE1651" s="1">
        <v>2.0</v>
      </c>
      <c r="AF1651" s="1">
        <v>3.0</v>
      </c>
      <c r="AG1651" s="1">
        <v>3.0</v>
      </c>
      <c r="AH1651" s="1">
        <v>5.0</v>
      </c>
      <c r="AI1651" s="1">
        <v>4.0</v>
      </c>
      <c r="AJ1651" s="1">
        <v>2.0</v>
      </c>
      <c r="AK1651" s="1">
        <v>3.0</v>
      </c>
      <c r="AL1651" s="1">
        <v>3.0</v>
      </c>
      <c r="AM1651" s="1">
        <v>4.0</v>
      </c>
      <c r="AN1651" s="1">
        <v>4.0</v>
      </c>
      <c r="AO1651" s="1">
        <v>1.0</v>
      </c>
      <c r="AP1651" s="1">
        <v>3.0</v>
      </c>
      <c r="AQ1651" s="1">
        <v>1.0</v>
      </c>
      <c r="AR1651" s="1">
        <v>2.0</v>
      </c>
      <c r="AS1651" s="1">
        <v>4.0</v>
      </c>
      <c r="AT1651" s="1">
        <v>3.0</v>
      </c>
      <c r="AU1651" s="1">
        <v>4.0</v>
      </c>
      <c r="AV1651" s="1">
        <v>1.0</v>
      </c>
      <c r="AW1651" s="1">
        <v>2.0</v>
      </c>
      <c r="AX1651" s="1">
        <v>2.0</v>
      </c>
      <c r="AY1651" s="1">
        <v>2.0</v>
      </c>
      <c r="AZ1651" s="1">
        <v>3.0</v>
      </c>
      <c r="BA1651" s="1">
        <v>2.0</v>
      </c>
      <c r="BB1651" s="1">
        <v>4.0</v>
      </c>
      <c r="BC1651" s="1">
        <v>3.0</v>
      </c>
      <c r="BD1651" s="1">
        <v>4.0</v>
      </c>
      <c r="BE1651" s="1">
        <v>3.0</v>
      </c>
      <c r="BF1651" s="1">
        <v>4.0</v>
      </c>
      <c r="BG1651" s="1">
        <v>4.0</v>
      </c>
      <c r="BH1651" s="1">
        <v>4.0</v>
      </c>
      <c r="BI1651" s="1">
        <v>4.0</v>
      </c>
      <c r="BJ1651" s="1">
        <v>7.0</v>
      </c>
      <c r="BK1651" s="1">
        <v>1.0</v>
      </c>
      <c r="BL1651" s="1">
        <v>2.0</v>
      </c>
      <c r="BM1651" s="1">
        <v>1.0</v>
      </c>
      <c r="BN1651" s="1">
        <v>1.0</v>
      </c>
      <c r="BO1651" s="1">
        <v>2.0</v>
      </c>
      <c r="BP1651" s="1">
        <v>2.0</v>
      </c>
      <c r="BQ1651" s="1">
        <v>3.0</v>
      </c>
      <c r="BR1651" s="1">
        <v>1.0</v>
      </c>
      <c r="BS1651" s="1">
        <v>5.0</v>
      </c>
      <c r="BT1651" s="1">
        <v>5.0</v>
      </c>
      <c r="BU1651" s="1">
        <v>5.0</v>
      </c>
      <c r="BV1651" s="1">
        <v>4.0</v>
      </c>
      <c r="BW1651" s="1">
        <v>5.0</v>
      </c>
      <c r="BX1651" s="1">
        <v>3.0</v>
      </c>
      <c r="BY1651" s="1">
        <v>2.0</v>
      </c>
      <c r="BZ1651" s="1">
        <v>4.0</v>
      </c>
      <c r="CA1651" s="76">
        <f t="shared" si="32"/>
        <v>226</v>
      </c>
      <c r="CB1651" s="77">
        <f t="shared" si="45"/>
        <v>35</v>
      </c>
      <c r="CC1651" s="77">
        <f t="shared" si="34"/>
        <v>28</v>
      </c>
      <c r="CD1651" s="77">
        <f t="shared" si="46"/>
        <v>28</v>
      </c>
      <c r="CE1651" s="77">
        <f t="shared" si="36"/>
        <v>25</v>
      </c>
      <c r="CF1651" s="77">
        <f t="shared" si="37"/>
        <v>22</v>
      </c>
      <c r="CG1651" s="77">
        <f t="shared" si="38"/>
        <v>19</v>
      </c>
      <c r="CH1651" s="77">
        <f t="shared" si="39"/>
        <v>30</v>
      </c>
      <c r="CI1651" s="77">
        <f t="shared" si="40"/>
        <v>0.7</v>
      </c>
      <c r="CJ1651">
        <f t="shared" si="10"/>
        <v>13</v>
      </c>
      <c r="CK1651" s="77">
        <f t="shared" si="43"/>
        <v>17</v>
      </c>
      <c r="CM1651" s="37">
        <f>VLOOKUP(CB1651,'PROMIS 57 T-Score Conversions'!Q$3:R$35,2,TRUE)</f>
        <v>46.7</v>
      </c>
      <c r="CN1651" s="78" t="str">
        <f t="shared" si="20"/>
        <v>Normal</v>
      </c>
      <c r="CO1651" s="37">
        <f>VLOOKUP(CC1651,'PROMIS 57 T-Score Conversions'!A$3:B$35,2,TRUE)</f>
        <v>66.6</v>
      </c>
      <c r="CP1651" s="79" t="str">
        <f t="shared" si="44"/>
        <v>Moderate</v>
      </c>
      <c r="CQ1651" s="37">
        <f>VLOOKUP(CD1651,'PROMIS 57 T-Score Conversions'!E$3:F$35,2,TRUE)</f>
        <v>65.8</v>
      </c>
      <c r="CR1651" s="79" t="str">
        <f t="shared" si="22"/>
        <v>Moderate</v>
      </c>
      <c r="CS1651" s="37">
        <f>VLOOKUP(CE1651,'PROMIS 57 T-Score Conversions'!U$3:V$35,2,TRUE)</f>
        <v>58.5</v>
      </c>
      <c r="CT1651" s="79" t="str">
        <f t="shared" si="42"/>
        <v>Mild</v>
      </c>
      <c r="CU1651" s="37">
        <f>VLOOKUP(CF1651,'PROMIS 57 T-Score Conversions'!Y$3:Z$35,2,TRUE)</f>
        <v>52.2</v>
      </c>
      <c r="CV1651" s="79" t="str">
        <f t="shared" si="24"/>
        <v>Normal</v>
      </c>
      <c r="CW1651" s="37">
        <f>vlookup(CG1651,'PROMIS 57 T-Score Conversions'!M$3:N$35,2,TRUE)</f>
        <v>39.3</v>
      </c>
      <c r="CX1651" s="79" t="str">
        <f t="shared" si="25"/>
        <v>Moderate</v>
      </c>
      <c r="CY1651" s="37">
        <f>VLOOKup(CH1651,'PROMIS 57 T-Score Conversions'!I$3:J$35,2,TRUE)</f>
        <v>65.5</v>
      </c>
      <c r="CZ1651" s="79" t="str">
        <f t="shared" si="26"/>
        <v>Moderate</v>
      </c>
      <c r="DA1651" s="37">
        <f>VLOOKUP(CJ1651,'PROMIS 57 T-Score Conversions'!AC$3:AD$35,2,TRUE)</f>
        <v>31.18</v>
      </c>
      <c r="DB1651" s="78" t="str">
        <f t="shared" si="30"/>
        <v>Moderate</v>
      </c>
      <c r="DC1651" s="37">
        <f>VLOOKUP(CK1651,'PROMIS 57 T-Score Conversions'!AG$3:AH$35,2,TRUE)</f>
        <v>37.04</v>
      </c>
      <c r="DD1651" s="79" t="str">
        <f t="shared" si="31"/>
        <v>Normal</v>
      </c>
    </row>
    <row r="1652">
      <c r="A1652" t="b">
        <v>0</v>
      </c>
      <c r="B1652" t="b">
        <v>0</v>
      </c>
      <c r="C1652" s="20">
        <v>44461.61739302083</v>
      </c>
      <c r="D1652" s="1" t="s">
        <v>823</v>
      </c>
      <c r="E1652" s="1">
        <v>2634.0</v>
      </c>
      <c r="F1652" s="1">
        <v>3.0</v>
      </c>
      <c r="G1652" s="1">
        <v>3.0</v>
      </c>
      <c r="H1652" s="1">
        <v>4.0</v>
      </c>
      <c r="I1652" s="1">
        <v>5.0</v>
      </c>
      <c r="J1652" s="1">
        <v>2.0</v>
      </c>
      <c r="K1652" s="1">
        <v>2.0</v>
      </c>
      <c r="L1652" s="1">
        <v>4.0</v>
      </c>
      <c r="M1652" s="1">
        <v>1.0</v>
      </c>
      <c r="N1652" s="1">
        <v>3.0</v>
      </c>
      <c r="O1652" s="1">
        <v>3.0</v>
      </c>
      <c r="P1652" s="1">
        <v>3.0</v>
      </c>
      <c r="Q1652" s="1">
        <v>3.0</v>
      </c>
      <c r="R1652" s="1">
        <v>4.0</v>
      </c>
      <c r="S1652" s="1">
        <v>2.0</v>
      </c>
      <c r="T1652" s="1">
        <v>2.0</v>
      </c>
      <c r="U1652" s="1">
        <v>5.0</v>
      </c>
      <c r="V1652" s="1">
        <v>2.0</v>
      </c>
      <c r="W1652" s="1">
        <v>4.0</v>
      </c>
      <c r="X1652" s="1">
        <v>1.0</v>
      </c>
      <c r="Y1652" s="1">
        <v>1.0</v>
      </c>
      <c r="Z1652" s="1">
        <v>3.0</v>
      </c>
      <c r="AA1652" s="1">
        <v>3.0</v>
      </c>
      <c r="AB1652" s="1">
        <v>1.0</v>
      </c>
      <c r="AC1652" s="1">
        <v>1.0</v>
      </c>
      <c r="AD1652" s="1">
        <v>4.0</v>
      </c>
      <c r="AE1652" s="1">
        <v>5.0</v>
      </c>
      <c r="AF1652" s="1">
        <v>4.0</v>
      </c>
      <c r="AG1652" s="1">
        <v>4.0</v>
      </c>
      <c r="AH1652" s="1">
        <v>5.0</v>
      </c>
      <c r="AI1652" s="1">
        <v>5.0</v>
      </c>
      <c r="AJ1652" s="1">
        <v>5.0</v>
      </c>
      <c r="AK1652" s="1">
        <v>5.0</v>
      </c>
      <c r="AL1652" s="1">
        <v>2.0</v>
      </c>
      <c r="AM1652" s="1">
        <v>1.0</v>
      </c>
      <c r="AN1652" s="1">
        <v>2.0</v>
      </c>
      <c r="AO1652" s="1">
        <v>1.0</v>
      </c>
      <c r="AP1652" s="1">
        <v>1.0</v>
      </c>
      <c r="AQ1652" s="1">
        <v>1.0</v>
      </c>
      <c r="AR1652" s="1">
        <v>1.0</v>
      </c>
      <c r="AS1652" s="1">
        <v>3.0</v>
      </c>
      <c r="AT1652" s="1">
        <v>4.0</v>
      </c>
      <c r="AU1652" s="1">
        <v>5.0</v>
      </c>
      <c r="AV1652" s="1">
        <v>1.0</v>
      </c>
      <c r="AW1652" s="1">
        <v>3.0</v>
      </c>
      <c r="AX1652" s="1">
        <v>2.0</v>
      </c>
      <c r="AY1652" s="1">
        <v>2.0</v>
      </c>
      <c r="AZ1652" s="1">
        <v>2.0</v>
      </c>
      <c r="BA1652" s="1">
        <v>1.0</v>
      </c>
      <c r="BB1652" s="1">
        <v>3.0</v>
      </c>
      <c r="BC1652" s="1">
        <v>3.0</v>
      </c>
      <c r="BD1652" s="1">
        <v>3.0</v>
      </c>
      <c r="BE1652" s="1">
        <v>3.0</v>
      </c>
      <c r="BF1652" s="1">
        <v>3.0</v>
      </c>
      <c r="BG1652" s="1">
        <v>3.0</v>
      </c>
      <c r="BH1652" s="1">
        <v>3.0</v>
      </c>
      <c r="BI1652" s="1">
        <v>3.0</v>
      </c>
      <c r="BJ1652" s="1">
        <v>5.0</v>
      </c>
      <c r="BK1652" s="1">
        <v>1.0</v>
      </c>
      <c r="BL1652" s="1">
        <v>1.0</v>
      </c>
      <c r="BM1652" s="1">
        <v>1.0</v>
      </c>
      <c r="BN1652" s="1">
        <v>1.0</v>
      </c>
      <c r="BO1652" s="1">
        <v>1.0</v>
      </c>
      <c r="BP1652" s="1">
        <v>2.0</v>
      </c>
      <c r="BQ1652" s="1">
        <v>4.0</v>
      </c>
      <c r="BR1652" s="1">
        <v>1.0</v>
      </c>
      <c r="BS1652" s="1">
        <v>5.0</v>
      </c>
      <c r="BT1652" s="1">
        <v>5.0</v>
      </c>
      <c r="BU1652" s="1">
        <v>2.0</v>
      </c>
      <c r="BV1652" s="1">
        <v>5.0</v>
      </c>
      <c r="BW1652" s="1">
        <v>5.0</v>
      </c>
      <c r="BX1652" s="1">
        <v>3.0</v>
      </c>
      <c r="BY1652" s="1">
        <v>1.0</v>
      </c>
      <c r="BZ1652" s="1">
        <v>5.0</v>
      </c>
      <c r="DC1652" s="37" t="str">
        <f>VLOOKUP(CK1652,'PROMIS 57 T-Score Conversions'!AG$3:AH$35,2,TRUE)</f>
        <v>#N/A</v>
      </c>
    </row>
    <row r="1653">
      <c r="A1653" t="b">
        <v>0</v>
      </c>
      <c r="B1653" t="b">
        <v>0</v>
      </c>
      <c r="C1653" s="20">
        <v>44462.467150937504</v>
      </c>
      <c r="D1653" s="1" t="s">
        <v>824</v>
      </c>
      <c r="E1653" s="1">
        <v>2754.0</v>
      </c>
      <c r="F1653" s="1">
        <v>3.0</v>
      </c>
      <c r="G1653" s="1">
        <v>3.0</v>
      </c>
      <c r="H1653" s="1">
        <v>5.0</v>
      </c>
      <c r="I1653" s="1">
        <v>5.0</v>
      </c>
      <c r="J1653" s="1">
        <v>3.0</v>
      </c>
      <c r="K1653" s="1">
        <v>4.0</v>
      </c>
      <c r="L1653" s="1">
        <v>5.0</v>
      </c>
      <c r="M1653" s="1">
        <v>3.0</v>
      </c>
      <c r="N1653" s="1">
        <v>1.0</v>
      </c>
      <c r="O1653" s="1">
        <v>2.0</v>
      </c>
      <c r="P1653" s="1">
        <v>3.0</v>
      </c>
      <c r="Q1653" s="1">
        <v>1.0</v>
      </c>
      <c r="R1653" s="1">
        <v>3.0</v>
      </c>
      <c r="S1653" s="1">
        <v>4.0</v>
      </c>
      <c r="T1653" s="1">
        <v>4.0</v>
      </c>
      <c r="U1653" s="1">
        <v>3.0</v>
      </c>
      <c r="V1653" s="1">
        <v>2.0</v>
      </c>
      <c r="W1653" s="1">
        <v>1.0</v>
      </c>
      <c r="X1653" s="1">
        <v>3.0</v>
      </c>
      <c r="Y1653" s="1">
        <v>1.0</v>
      </c>
      <c r="Z1653" s="1">
        <v>2.0</v>
      </c>
      <c r="AA1653" s="1">
        <v>3.0</v>
      </c>
      <c r="AB1653" s="1">
        <v>1.0</v>
      </c>
      <c r="AC1653" s="1">
        <v>1.0</v>
      </c>
      <c r="AD1653" s="1">
        <v>5.0</v>
      </c>
      <c r="AE1653" s="1">
        <v>4.0</v>
      </c>
      <c r="AF1653" s="1">
        <v>4.0</v>
      </c>
      <c r="AG1653" s="1">
        <v>3.0</v>
      </c>
      <c r="AH1653" s="1">
        <v>2.0</v>
      </c>
      <c r="AI1653" s="1">
        <v>3.0</v>
      </c>
      <c r="AJ1653" s="1">
        <v>4.0</v>
      </c>
      <c r="AK1653" s="1">
        <v>2.0</v>
      </c>
      <c r="AL1653" s="1">
        <v>3.0</v>
      </c>
      <c r="AM1653" s="1">
        <v>5.0</v>
      </c>
      <c r="AN1653" s="1">
        <v>5.0</v>
      </c>
      <c r="AO1653" s="1">
        <v>3.0</v>
      </c>
      <c r="AP1653" s="1">
        <v>5.0</v>
      </c>
      <c r="AQ1653" s="1">
        <v>5.0</v>
      </c>
      <c r="AR1653" s="1">
        <v>3.0</v>
      </c>
      <c r="AS1653" s="1">
        <v>5.0</v>
      </c>
      <c r="AT1653" s="1">
        <v>3.0</v>
      </c>
      <c r="AU1653" s="1">
        <v>2.0</v>
      </c>
      <c r="AV1653" s="1">
        <v>2.0</v>
      </c>
      <c r="AW1653" s="1">
        <v>2.0</v>
      </c>
      <c r="AX1653" s="1">
        <v>1.0</v>
      </c>
      <c r="AY1653" s="1">
        <v>2.0</v>
      </c>
      <c r="AZ1653" s="1">
        <v>2.0</v>
      </c>
      <c r="BA1653" s="1">
        <v>1.0</v>
      </c>
      <c r="BB1653" s="1">
        <v>2.0</v>
      </c>
      <c r="BC1653" s="1">
        <v>3.0</v>
      </c>
      <c r="BD1653" s="1">
        <v>4.0</v>
      </c>
      <c r="BE1653" s="1">
        <v>3.0</v>
      </c>
      <c r="BF1653" s="1">
        <v>3.0</v>
      </c>
      <c r="BG1653" s="1">
        <v>3.0</v>
      </c>
      <c r="BH1653" s="1">
        <v>4.0</v>
      </c>
      <c r="BI1653" s="1">
        <v>4.0</v>
      </c>
      <c r="BJ1653" s="1">
        <v>5.0</v>
      </c>
      <c r="BK1653" s="1">
        <v>1.0</v>
      </c>
      <c r="BL1653" s="1">
        <v>1.0</v>
      </c>
      <c r="BM1653" s="1">
        <v>1.0</v>
      </c>
      <c r="BN1653" s="1">
        <v>1.0</v>
      </c>
      <c r="BO1653" s="1">
        <v>1.0</v>
      </c>
      <c r="BP1653" s="1">
        <v>1.0</v>
      </c>
      <c r="BQ1653" s="1">
        <v>1.0</v>
      </c>
      <c r="BR1653" s="1">
        <v>1.0</v>
      </c>
      <c r="BS1653" s="1">
        <v>5.0</v>
      </c>
      <c r="BT1653" s="1">
        <v>5.0</v>
      </c>
      <c r="BU1653" s="1">
        <v>5.0</v>
      </c>
      <c r="BV1653" s="1">
        <v>5.0</v>
      </c>
      <c r="BW1653" s="1">
        <v>5.0</v>
      </c>
      <c r="BX1653" s="1">
        <v>5.0</v>
      </c>
      <c r="BY1653" s="1">
        <v>5.0</v>
      </c>
      <c r="BZ1653" s="1">
        <v>5.0</v>
      </c>
    </row>
    <row r="1654">
      <c r="A1654" t="b">
        <v>0</v>
      </c>
      <c r="B1654" t="b">
        <v>0</v>
      </c>
      <c r="C1654" s="20">
        <v>44462.54528391204</v>
      </c>
      <c r="D1654" s="1" t="s">
        <v>825</v>
      </c>
      <c r="E1654" s="1">
        <v>2759.0</v>
      </c>
      <c r="F1654" s="1">
        <v>5.0</v>
      </c>
      <c r="G1654" s="1">
        <v>5.0</v>
      </c>
      <c r="H1654" s="1">
        <v>5.0</v>
      </c>
      <c r="I1654" s="1">
        <v>5.0</v>
      </c>
      <c r="J1654" s="1">
        <v>5.0</v>
      </c>
      <c r="K1654" s="1">
        <v>5.0</v>
      </c>
      <c r="L1654" s="1">
        <v>5.0</v>
      </c>
      <c r="M1654" s="1">
        <v>5.0</v>
      </c>
      <c r="N1654" s="1">
        <v>5.0</v>
      </c>
      <c r="O1654" s="1">
        <v>1.0</v>
      </c>
      <c r="P1654" s="1">
        <v>5.0</v>
      </c>
      <c r="Q1654" s="1">
        <v>1.0</v>
      </c>
      <c r="R1654" s="1">
        <v>5.0</v>
      </c>
      <c r="S1654" s="1">
        <v>3.0</v>
      </c>
      <c r="T1654" s="1">
        <v>3.0</v>
      </c>
      <c r="U1654" s="1">
        <v>1.0</v>
      </c>
      <c r="V1654" s="1">
        <v>1.0</v>
      </c>
      <c r="W1654" s="1">
        <v>1.0</v>
      </c>
      <c r="X1654" s="1">
        <v>1.0</v>
      </c>
      <c r="Y1654" s="1">
        <v>1.0</v>
      </c>
      <c r="Z1654" s="1">
        <v>2.0</v>
      </c>
      <c r="AA1654" s="1">
        <v>3.0</v>
      </c>
      <c r="AB1654" s="1">
        <v>1.0</v>
      </c>
      <c r="AC1654" s="1">
        <v>1.0</v>
      </c>
      <c r="AD1654" s="1">
        <v>3.0</v>
      </c>
      <c r="AE1654" s="1">
        <v>2.0</v>
      </c>
      <c r="AF1654" s="1">
        <v>3.0</v>
      </c>
      <c r="AG1654" s="1">
        <v>3.0</v>
      </c>
      <c r="AH1654" s="1">
        <v>3.0</v>
      </c>
      <c r="AI1654" s="1">
        <v>2.0</v>
      </c>
      <c r="AJ1654" s="1">
        <v>1.0</v>
      </c>
      <c r="AK1654" s="1">
        <v>2.0</v>
      </c>
      <c r="AL1654" s="1">
        <v>2.0</v>
      </c>
      <c r="AM1654" s="1">
        <v>2.0</v>
      </c>
      <c r="AN1654" s="1">
        <v>2.0</v>
      </c>
      <c r="AO1654" s="1">
        <v>1.0</v>
      </c>
      <c r="AP1654" s="1">
        <v>2.0</v>
      </c>
      <c r="AQ1654" s="1">
        <v>1.0</v>
      </c>
      <c r="AR1654" s="1">
        <v>2.0</v>
      </c>
      <c r="AS1654" s="1">
        <v>1.0</v>
      </c>
      <c r="AT1654" s="1">
        <v>4.0</v>
      </c>
      <c r="AU1654" s="1">
        <v>5.0</v>
      </c>
      <c r="AV1654" s="1">
        <v>2.0</v>
      </c>
      <c r="AW1654" s="1">
        <v>4.0</v>
      </c>
      <c r="AX1654" s="1">
        <v>5.0</v>
      </c>
      <c r="AY1654" s="1">
        <v>5.0</v>
      </c>
      <c r="AZ1654" s="1">
        <v>5.0</v>
      </c>
      <c r="BA1654" s="1">
        <v>1.0</v>
      </c>
      <c r="BB1654" s="1">
        <v>4.0</v>
      </c>
      <c r="BC1654" s="1">
        <v>1.0</v>
      </c>
      <c r="BD1654" s="1">
        <v>2.0</v>
      </c>
      <c r="BE1654" s="1">
        <v>2.0</v>
      </c>
      <c r="BF1654" s="1">
        <v>2.0</v>
      </c>
      <c r="BG1654" s="1">
        <v>2.0</v>
      </c>
      <c r="BH1654" s="1">
        <v>2.0</v>
      </c>
      <c r="BI1654" s="1">
        <v>1.0</v>
      </c>
      <c r="BJ1654" s="1">
        <v>2.0</v>
      </c>
      <c r="BK1654" s="1">
        <v>3.0</v>
      </c>
      <c r="BL1654" s="1">
        <v>5.0</v>
      </c>
      <c r="BM1654" s="1">
        <v>4.0</v>
      </c>
      <c r="BN1654" s="1">
        <v>5.0</v>
      </c>
      <c r="BO1654" s="1">
        <v>5.0</v>
      </c>
      <c r="BP1654" s="1">
        <v>4.0</v>
      </c>
      <c r="BQ1654" s="1">
        <v>5.0</v>
      </c>
      <c r="BR1654" s="1">
        <v>5.0</v>
      </c>
      <c r="BS1654" s="1">
        <v>2.0</v>
      </c>
      <c r="BT1654" s="1">
        <v>2.0</v>
      </c>
      <c r="BU1654" s="1">
        <v>1.0</v>
      </c>
      <c r="BV1654" s="1">
        <v>1.0</v>
      </c>
      <c r="BW1654" s="1">
        <v>2.0</v>
      </c>
      <c r="BX1654" s="1">
        <v>2.0</v>
      </c>
      <c r="BY1654" s="1">
        <v>1.0</v>
      </c>
      <c r="BZ1654" s="1">
        <v>1.0</v>
      </c>
    </row>
    <row r="1655">
      <c r="A1655" t="b">
        <v>0</v>
      </c>
      <c r="B1655" t="b">
        <v>0</v>
      </c>
      <c r="C1655" s="20">
        <v>44462.62500673611</v>
      </c>
      <c r="D1655" s="1" t="s">
        <v>826</v>
      </c>
      <c r="E1655" s="1">
        <v>2764.0</v>
      </c>
      <c r="F1655" s="1">
        <v>5.0</v>
      </c>
      <c r="G1655" s="1">
        <v>5.0</v>
      </c>
      <c r="H1655" s="1">
        <v>5.0</v>
      </c>
      <c r="I1655" s="1">
        <v>3.0</v>
      </c>
      <c r="J1655" s="1">
        <v>3.0</v>
      </c>
      <c r="K1655" s="1">
        <v>5.0</v>
      </c>
      <c r="L1655" s="1">
        <v>4.0</v>
      </c>
      <c r="M1655" s="1">
        <v>3.0</v>
      </c>
      <c r="N1655" s="1">
        <v>1.0</v>
      </c>
      <c r="O1655" s="1">
        <v>1.0</v>
      </c>
      <c r="P1655" s="1">
        <v>2.0</v>
      </c>
      <c r="Q1655" s="1">
        <v>2.0</v>
      </c>
      <c r="R1655" s="1">
        <v>1.0</v>
      </c>
      <c r="S1655" s="1">
        <v>2.0</v>
      </c>
      <c r="T1655" s="1">
        <v>2.0</v>
      </c>
      <c r="U1655" s="1">
        <v>2.0</v>
      </c>
      <c r="V1655" s="1">
        <v>1.0</v>
      </c>
      <c r="W1655" s="1">
        <v>1.0</v>
      </c>
      <c r="X1655" s="1">
        <v>1.0</v>
      </c>
      <c r="Y1655" s="1">
        <v>1.0</v>
      </c>
      <c r="Z1655" s="1">
        <v>1.0</v>
      </c>
      <c r="AA1655" s="1">
        <v>2.0</v>
      </c>
      <c r="AB1655" s="1">
        <v>1.0</v>
      </c>
      <c r="AC1655" s="1">
        <v>1.0</v>
      </c>
      <c r="AD1655" s="1">
        <v>4.0</v>
      </c>
      <c r="AE1655" s="1">
        <v>1.0</v>
      </c>
      <c r="AF1655" s="1">
        <v>1.0</v>
      </c>
      <c r="AG1655" s="1">
        <v>3.0</v>
      </c>
      <c r="AH1655" s="1">
        <v>5.0</v>
      </c>
      <c r="AI1655" s="1">
        <v>4.0</v>
      </c>
      <c r="AJ1655" s="1">
        <v>3.0</v>
      </c>
      <c r="AK1655" s="1">
        <v>4.0</v>
      </c>
      <c r="AL1655" s="1">
        <v>1.0</v>
      </c>
      <c r="AM1655" s="1">
        <v>2.0</v>
      </c>
      <c r="AN1655" s="1">
        <v>2.0</v>
      </c>
      <c r="AO1655" s="1">
        <v>1.0</v>
      </c>
      <c r="AP1655" s="1">
        <v>1.0</v>
      </c>
      <c r="AQ1655" s="1">
        <v>1.0</v>
      </c>
      <c r="AR1655" s="1">
        <v>1.0</v>
      </c>
      <c r="AS1655" s="1">
        <v>2.0</v>
      </c>
      <c r="AT1655" s="1">
        <v>2.0</v>
      </c>
      <c r="AU1655" s="1">
        <v>3.0</v>
      </c>
      <c r="AV1655" s="1">
        <v>2.0</v>
      </c>
      <c r="AW1655" s="1">
        <v>2.0</v>
      </c>
      <c r="AX1655" s="1">
        <v>1.0</v>
      </c>
      <c r="AY1655" s="1">
        <v>1.0</v>
      </c>
      <c r="AZ1655" s="1">
        <v>4.0</v>
      </c>
      <c r="BA1655" s="1">
        <v>2.0</v>
      </c>
      <c r="BB1655" s="1">
        <v>4.0</v>
      </c>
      <c r="BC1655" s="1">
        <v>1.0</v>
      </c>
      <c r="BD1655" s="1">
        <v>4.0</v>
      </c>
      <c r="BE1655" s="1">
        <v>1.0</v>
      </c>
      <c r="BF1655" s="1">
        <v>5.0</v>
      </c>
      <c r="BG1655" s="1">
        <v>5.0</v>
      </c>
      <c r="BH1655" s="1">
        <v>4.0</v>
      </c>
      <c r="BI1655" s="1">
        <v>3.0</v>
      </c>
      <c r="BJ1655" s="1">
        <v>6.0</v>
      </c>
      <c r="BK1655" s="1">
        <v>4.0</v>
      </c>
      <c r="BL1655" s="1">
        <v>3.0</v>
      </c>
      <c r="BM1655" s="1">
        <v>3.0</v>
      </c>
      <c r="BN1655" s="1">
        <v>3.0</v>
      </c>
      <c r="BO1655" s="1">
        <v>3.0</v>
      </c>
      <c r="BP1655" s="1">
        <v>4.0</v>
      </c>
      <c r="BQ1655" s="1">
        <v>3.0</v>
      </c>
      <c r="BR1655" s="1">
        <v>3.0</v>
      </c>
      <c r="BS1655" s="1">
        <v>4.0</v>
      </c>
      <c r="BT1655" s="1">
        <v>4.0</v>
      </c>
      <c r="BU1655" s="1">
        <v>4.0</v>
      </c>
      <c r="BV1655" s="1">
        <v>4.0</v>
      </c>
      <c r="BW1655" s="1">
        <v>1.0</v>
      </c>
      <c r="BX1655" s="1">
        <v>1.0</v>
      </c>
      <c r="BY1655" s="1">
        <v>1.0</v>
      </c>
      <c r="BZ1655" s="1">
        <v>3.0</v>
      </c>
    </row>
    <row r="1656">
      <c r="A1656" t="b">
        <v>0</v>
      </c>
      <c r="B1656" t="b">
        <v>0</v>
      </c>
      <c r="C1656" s="20">
        <v>44463.384599259254</v>
      </c>
      <c r="D1656" s="1" t="s">
        <v>827</v>
      </c>
      <c r="E1656" s="1">
        <v>2358.0</v>
      </c>
      <c r="F1656" s="1">
        <v>2.0</v>
      </c>
      <c r="G1656" s="1">
        <v>3.0</v>
      </c>
      <c r="H1656" s="1">
        <v>4.0</v>
      </c>
      <c r="I1656" s="1">
        <v>4.0</v>
      </c>
      <c r="J1656" s="1">
        <v>2.0</v>
      </c>
      <c r="K1656" s="1">
        <v>4.0</v>
      </c>
      <c r="L1656" s="1">
        <v>4.0</v>
      </c>
      <c r="M1656" s="1">
        <v>2.0</v>
      </c>
      <c r="N1656" s="1">
        <v>2.0</v>
      </c>
      <c r="O1656" s="1">
        <v>1.0</v>
      </c>
      <c r="P1656" s="1">
        <v>1.0</v>
      </c>
      <c r="Q1656" s="1">
        <v>1.0</v>
      </c>
      <c r="R1656" s="1">
        <v>2.0</v>
      </c>
      <c r="S1656" s="1">
        <v>1.0</v>
      </c>
      <c r="T1656" s="1">
        <v>2.0</v>
      </c>
      <c r="U1656" s="1">
        <v>1.0</v>
      </c>
      <c r="V1656" s="1">
        <v>1.0</v>
      </c>
      <c r="W1656" s="1">
        <v>1.0</v>
      </c>
      <c r="X1656" s="1">
        <v>1.0</v>
      </c>
      <c r="Y1656" s="1">
        <v>1.0</v>
      </c>
      <c r="Z1656" s="1">
        <v>2.0</v>
      </c>
      <c r="AA1656" s="1">
        <v>1.0</v>
      </c>
      <c r="AB1656" s="1">
        <v>1.0</v>
      </c>
      <c r="AC1656" s="1">
        <v>1.0</v>
      </c>
      <c r="AD1656" s="1">
        <v>2.0</v>
      </c>
      <c r="AE1656" s="1">
        <v>2.0</v>
      </c>
      <c r="AF1656" s="1">
        <v>2.0</v>
      </c>
      <c r="AG1656" s="1">
        <v>2.0</v>
      </c>
      <c r="AH1656" s="1">
        <v>2.0</v>
      </c>
      <c r="AI1656" s="1">
        <v>2.0</v>
      </c>
      <c r="AJ1656" s="1">
        <v>3.0</v>
      </c>
      <c r="AK1656" s="1">
        <v>3.0</v>
      </c>
      <c r="AL1656" s="1">
        <v>4.0</v>
      </c>
      <c r="AM1656" s="1">
        <v>4.0</v>
      </c>
      <c r="AN1656" s="1">
        <v>4.0</v>
      </c>
      <c r="AO1656" s="1">
        <v>1.0</v>
      </c>
      <c r="AP1656" s="1">
        <v>4.0</v>
      </c>
      <c r="AQ1656" s="1">
        <v>1.0</v>
      </c>
      <c r="AR1656" s="1">
        <v>1.0</v>
      </c>
      <c r="AS1656" s="1">
        <v>4.0</v>
      </c>
      <c r="AT1656" s="1">
        <v>5.0</v>
      </c>
      <c r="AU1656" s="1">
        <v>5.0</v>
      </c>
      <c r="AV1656" s="1">
        <v>4.0</v>
      </c>
      <c r="AW1656" s="1">
        <v>4.0</v>
      </c>
      <c r="AX1656" s="1">
        <v>4.0</v>
      </c>
      <c r="AY1656" s="1">
        <v>4.0</v>
      </c>
      <c r="AZ1656" s="1">
        <v>4.0</v>
      </c>
      <c r="BA1656" s="1">
        <v>4.0</v>
      </c>
      <c r="BB1656" s="1">
        <v>3.0</v>
      </c>
      <c r="BC1656" s="1">
        <v>3.0</v>
      </c>
      <c r="BD1656" s="1">
        <v>3.0</v>
      </c>
      <c r="BE1656" s="1">
        <v>3.0</v>
      </c>
      <c r="BF1656" s="1">
        <v>2.0</v>
      </c>
      <c r="BG1656" s="1">
        <v>3.0</v>
      </c>
      <c r="BH1656" s="1">
        <v>2.0</v>
      </c>
      <c r="BI1656" s="1">
        <v>2.0</v>
      </c>
      <c r="BJ1656" s="1">
        <v>3.0</v>
      </c>
      <c r="BK1656" s="1">
        <v>5.0</v>
      </c>
      <c r="BL1656" s="1">
        <v>4.0</v>
      </c>
      <c r="BM1656" s="1">
        <v>4.0</v>
      </c>
      <c r="BN1656" s="1">
        <v>5.0</v>
      </c>
      <c r="BO1656" s="1">
        <v>5.0</v>
      </c>
      <c r="BP1656" s="1">
        <v>5.0</v>
      </c>
      <c r="BQ1656" s="1">
        <v>4.0</v>
      </c>
      <c r="BR1656" s="1">
        <v>5.0</v>
      </c>
      <c r="BS1656" s="1">
        <v>1.0</v>
      </c>
      <c r="BT1656" s="1">
        <v>1.0</v>
      </c>
      <c r="BU1656" s="1">
        <v>1.0</v>
      </c>
      <c r="BV1656" s="1">
        <v>1.0</v>
      </c>
      <c r="BW1656" s="1">
        <v>2.0</v>
      </c>
      <c r="BX1656" s="1">
        <v>1.0</v>
      </c>
      <c r="BY1656" s="1">
        <v>1.0</v>
      </c>
      <c r="BZ1656" s="1">
        <v>1.0</v>
      </c>
    </row>
    <row r="1657">
      <c r="A1657" s="73"/>
      <c r="B1657" s="73"/>
      <c r="C1657" s="73"/>
      <c r="D1657" s="73"/>
      <c r="E1657" s="73"/>
      <c r="F1657" s="73"/>
      <c r="G1657" s="73"/>
      <c r="H1657" s="73"/>
      <c r="I1657" s="73"/>
      <c r="J1657" s="73"/>
      <c r="K1657" s="73"/>
      <c r="L1657" s="73"/>
      <c r="M1657" s="73"/>
      <c r="N1657" s="73"/>
      <c r="O1657" s="73"/>
      <c r="P1657" s="73"/>
      <c r="Q1657" s="73"/>
      <c r="R1657" s="73"/>
      <c r="S1657" s="73"/>
      <c r="T1657" s="73"/>
      <c r="U1657" s="73"/>
      <c r="V1657" s="73"/>
      <c r="W1657" s="73"/>
      <c r="X1657" s="73"/>
      <c r="Y1657" s="73"/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  <c r="BB1657" s="73"/>
      <c r="BC1657" s="73"/>
      <c r="BD1657" s="73"/>
      <c r="BE1657" s="73"/>
      <c r="BF1657" s="73"/>
      <c r="BG1657" s="73"/>
      <c r="BH1657" s="73"/>
      <c r="BI1657" s="73"/>
      <c r="BJ1657" s="73"/>
      <c r="BK1657" s="73"/>
      <c r="BL1657" s="73"/>
      <c r="BM1657" s="73"/>
      <c r="BN1657" s="73"/>
      <c r="BO1657" s="73"/>
      <c r="BP1657" s="73"/>
      <c r="BQ1657" s="73"/>
      <c r="BR1657" s="73"/>
      <c r="BS1657" s="73"/>
      <c r="BT1657" s="73"/>
      <c r="BU1657" s="73"/>
      <c r="BV1657" s="73"/>
      <c r="BW1657" s="73"/>
      <c r="BX1657" s="73"/>
      <c r="BY1657" s="73"/>
      <c r="BZ1657" s="89"/>
      <c r="CA1657" s="76">
        <f>sum(F1657:BZ1657)</f>
        <v>0</v>
      </c>
      <c r="CB1657" s="77">
        <f>sum(F1657:M1657)</f>
        <v>0</v>
      </c>
      <c r="CC1657" s="77">
        <f t="shared" ref="CC1657:CD1657" si="47">Sum(N1657:U1657)</f>
        <v>0</v>
      </c>
      <c r="CD1657" s="77">
        <f t="shared" si="47"/>
        <v>0</v>
      </c>
      <c r="CE1657" s="77">
        <f>Sum(AD1657:AK1657)</f>
        <v>0</v>
      </c>
      <c r="CF1657" s="77">
        <f>sum(AL1657:AS1657)</f>
        <v>0</v>
      </c>
      <c r="CG1657" s="77">
        <f>Sum(AT1657:BA1657)</f>
        <v>0</v>
      </c>
      <c r="CH1657" s="77">
        <f>sum(BB1657:BI1657)</f>
        <v>0</v>
      </c>
      <c r="CI1657" s="77">
        <f>BJ1657/10</f>
        <v>0</v>
      </c>
      <c r="CJ1657" s="77"/>
      <c r="CK1657" s="77"/>
      <c r="CL1657" s="73"/>
      <c r="CM1657" s="37"/>
      <c r="CN1657" s="78"/>
      <c r="CO1657" s="37"/>
      <c r="CP1657" s="79"/>
      <c r="CQ1657" s="37"/>
      <c r="CR1657" s="79"/>
      <c r="CS1657" s="37"/>
      <c r="CT1657" s="79"/>
      <c r="CU1657" s="37"/>
      <c r="CV1657" s="79" t="str">
        <f t="shared" ref="CV1657:CV1688" si="48">IFS(CU1657&lt;55,"Normal",CU1657&lt;60,"Mild",CU1657&lt;70,"Moderate",CU1657&gt;=70,"Severe")</f>
        <v>Normal</v>
      </c>
      <c r="CW1657" s="37" t="str">
        <f>vlookup(CG1657,'PROMIS 57 T-Score Conversions'!M$3:N$35,2,TRUE)</f>
        <v>#N/A</v>
      </c>
      <c r="CX1657" s="79"/>
      <c r="CY1657" s="37"/>
      <c r="CZ1657" s="79"/>
      <c r="DA1657" s="37"/>
      <c r="DB1657" s="78"/>
      <c r="DC1657" s="37"/>
      <c r="DD1657" s="79"/>
      <c r="DE1657" s="73"/>
      <c r="DF1657" s="73"/>
      <c r="DG1657" s="73"/>
      <c r="DH1657" s="73"/>
      <c r="DI1657" s="73"/>
      <c r="DJ1657" s="73"/>
      <c r="DK1657" s="73"/>
      <c r="DL1657" s="73"/>
      <c r="DM1657" s="73"/>
      <c r="DN1657" s="73"/>
      <c r="DO1657" s="73"/>
      <c r="DP1657" s="73"/>
      <c r="DQ1657" s="73"/>
      <c r="DR1657" s="73"/>
      <c r="DS1657" s="73"/>
      <c r="DT1657" s="73"/>
    </row>
    <row r="1658">
      <c r="A1658" s="73"/>
      <c r="B1658" s="73"/>
      <c r="C1658" s="73"/>
      <c r="D1658" s="73"/>
      <c r="E1658" s="73"/>
      <c r="F1658" s="73"/>
      <c r="G1658" s="73"/>
      <c r="H1658" s="73"/>
      <c r="I1658" s="73"/>
      <c r="J1658" s="73"/>
      <c r="K1658" s="73"/>
      <c r="L1658" s="73"/>
      <c r="M1658" s="73"/>
      <c r="N1658" s="73"/>
      <c r="O1658" s="73"/>
      <c r="P1658" s="73"/>
      <c r="Q1658" s="73"/>
      <c r="R1658" s="73"/>
      <c r="S1658" s="73"/>
      <c r="T1658" s="73"/>
      <c r="U1658" s="73"/>
      <c r="V1658" s="73"/>
      <c r="W1658" s="73"/>
      <c r="X1658" s="73"/>
      <c r="Y1658" s="73"/>
      <c r="Z1658" s="73"/>
      <c r="AA1658" s="73"/>
      <c r="AB1658" s="73"/>
      <c r="AC1658" s="73"/>
      <c r="AD1658" s="73"/>
      <c r="AE1658" s="73"/>
      <c r="AF1658" s="73"/>
      <c r="AG1658" s="73"/>
      <c r="AH1658" s="73"/>
      <c r="AI1658" s="73"/>
      <c r="AJ1658" s="73"/>
      <c r="AK1658" s="73"/>
      <c r="AL1658" s="73"/>
      <c r="AM1658" s="73"/>
      <c r="AN1658" s="73"/>
      <c r="AO1658" s="73"/>
      <c r="AP1658" s="73"/>
      <c r="AQ1658" s="73"/>
      <c r="AR1658" s="73"/>
      <c r="AS1658" s="73"/>
      <c r="AT1658" s="73"/>
      <c r="AU1658" s="73"/>
      <c r="AV1658" s="73"/>
      <c r="AW1658" s="73"/>
      <c r="AX1658" s="73"/>
      <c r="AY1658" s="73"/>
      <c r="AZ1658" s="73"/>
      <c r="BA1658" s="73"/>
      <c r="BB1658" s="73"/>
      <c r="BC1658" s="73"/>
      <c r="BD1658" s="73"/>
      <c r="BE1658" s="73"/>
      <c r="BF1658" s="73"/>
      <c r="BG1658" s="73"/>
      <c r="BH1658" s="73"/>
      <c r="BI1658" s="73"/>
      <c r="BJ1658" s="73"/>
      <c r="BK1658" s="73"/>
      <c r="BL1658" s="73"/>
      <c r="BM1658" s="73"/>
      <c r="BN1658" s="73"/>
      <c r="BO1658" s="73"/>
      <c r="BP1658" s="73"/>
      <c r="BQ1658" s="73"/>
      <c r="BR1658" s="73"/>
      <c r="BS1658" s="73"/>
      <c r="BT1658" s="73"/>
      <c r="BU1658" s="73"/>
      <c r="BV1658" s="73"/>
      <c r="BW1658" s="73"/>
      <c r="BX1658" s="73"/>
      <c r="BY1658" s="73"/>
      <c r="BZ1658" s="89"/>
      <c r="CA1658" s="76"/>
      <c r="CB1658" s="77"/>
      <c r="CC1658" s="77"/>
      <c r="CD1658" s="77"/>
      <c r="CE1658" s="77"/>
      <c r="CF1658" s="77"/>
      <c r="CG1658" s="77"/>
      <c r="CH1658" s="77"/>
      <c r="CI1658" s="77"/>
      <c r="CJ1658" s="77"/>
      <c r="CK1658" s="77"/>
      <c r="CL1658" s="73"/>
      <c r="CM1658" s="37"/>
      <c r="CN1658" s="78"/>
      <c r="CO1658" s="37"/>
      <c r="CP1658" s="79"/>
      <c r="CQ1658" s="37"/>
      <c r="CR1658" s="79"/>
      <c r="CS1658" s="37"/>
      <c r="CT1658" s="79"/>
      <c r="CU1658" s="37"/>
      <c r="CV1658" s="79" t="str">
        <f t="shared" si="48"/>
        <v>Normal</v>
      </c>
      <c r="CW1658" s="37" t="str">
        <f>vlookup(CG1658,'PROMIS 57 T-Score Conversions'!M$3:N$35,2,TRUE)</f>
        <v>#N/A</v>
      </c>
      <c r="CX1658" s="79"/>
      <c r="CY1658" s="37"/>
      <c r="CZ1658" s="79"/>
      <c r="DA1658" s="37"/>
      <c r="DB1658" s="78"/>
      <c r="DC1658" s="37"/>
      <c r="DD1658" s="79"/>
      <c r="DE1658" s="73"/>
      <c r="DF1658" s="73"/>
      <c r="DG1658" s="73"/>
      <c r="DH1658" s="73"/>
      <c r="DI1658" s="73"/>
      <c r="DJ1658" s="73"/>
      <c r="DK1658" s="73"/>
      <c r="DL1658" s="73"/>
      <c r="DM1658" s="73"/>
      <c r="DN1658" s="73"/>
      <c r="DO1658" s="73"/>
      <c r="DP1658" s="73"/>
      <c r="DQ1658" s="73"/>
      <c r="DR1658" s="73"/>
      <c r="DS1658" s="73"/>
      <c r="DT1658" s="73"/>
    </row>
    <row r="1659">
      <c r="A1659" s="73"/>
      <c r="B1659" s="73"/>
      <c r="C1659" s="73"/>
      <c r="D1659" s="73"/>
      <c r="E1659" s="73"/>
      <c r="F1659" s="73"/>
      <c r="G1659" s="73"/>
      <c r="H1659" s="73"/>
      <c r="I1659" s="73"/>
      <c r="J1659" s="73"/>
      <c r="K1659" s="73"/>
      <c r="L1659" s="73"/>
      <c r="M1659" s="73"/>
      <c r="N1659" s="73"/>
      <c r="O1659" s="73"/>
      <c r="P1659" s="73"/>
      <c r="Q1659" s="73"/>
      <c r="R1659" s="73"/>
      <c r="S1659" s="73"/>
      <c r="T1659" s="73"/>
      <c r="U1659" s="73"/>
      <c r="V1659" s="73"/>
      <c r="W1659" s="73"/>
      <c r="X1659" s="73"/>
      <c r="Y1659" s="73"/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  <c r="BB1659" s="73"/>
      <c r="BC1659" s="73"/>
      <c r="BD1659" s="73"/>
      <c r="BE1659" s="73"/>
      <c r="BF1659" s="73"/>
      <c r="BG1659" s="73"/>
      <c r="BH1659" s="73"/>
      <c r="BI1659" s="73"/>
      <c r="BJ1659" s="73"/>
      <c r="BK1659" s="73"/>
      <c r="BL1659" s="73"/>
      <c r="BM1659" s="73"/>
      <c r="BN1659" s="73"/>
      <c r="BO1659" s="73"/>
      <c r="BP1659" s="73"/>
      <c r="BQ1659" s="73"/>
      <c r="BR1659" s="73"/>
      <c r="BS1659" s="73"/>
      <c r="BT1659" s="73"/>
      <c r="BU1659" s="73"/>
      <c r="BV1659" s="73"/>
      <c r="BW1659" s="73"/>
      <c r="BX1659" s="73"/>
      <c r="BY1659" s="73"/>
      <c r="BZ1659" s="89"/>
      <c r="CA1659" s="76"/>
      <c r="CB1659" s="77"/>
      <c r="CC1659" s="77"/>
      <c r="CD1659" s="77"/>
      <c r="CE1659" s="77"/>
      <c r="CF1659" s="77"/>
      <c r="CG1659" s="77"/>
      <c r="CH1659" s="77"/>
      <c r="CI1659" s="77"/>
      <c r="CJ1659" s="77"/>
      <c r="CK1659" s="77"/>
      <c r="CL1659" s="73"/>
      <c r="CM1659" s="37"/>
      <c r="CN1659" s="78"/>
      <c r="CO1659" s="37"/>
      <c r="CP1659" s="79"/>
      <c r="CQ1659" s="37"/>
      <c r="CR1659" s="79"/>
      <c r="CS1659" s="37"/>
      <c r="CT1659" s="79"/>
      <c r="CU1659" s="37"/>
      <c r="CV1659" s="79" t="str">
        <f t="shared" si="48"/>
        <v>Normal</v>
      </c>
      <c r="CW1659" s="37" t="str">
        <f>vlookup(CG1659,'PROMIS 57 T-Score Conversions'!M$3:N$35,2,TRUE)</f>
        <v>#N/A</v>
      </c>
      <c r="CX1659" s="79"/>
      <c r="CY1659" s="37"/>
      <c r="CZ1659" s="79"/>
      <c r="DA1659" s="37"/>
      <c r="DB1659" s="78"/>
      <c r="DC1659" s="37"/>
      <c r="DD1659" s="79"/>
      <c r="DE1659" s="73"/>
      <c r="DF1659" s="73"/>
      <c r="DG1659" s="73"/>
      <c r="DH1659" s="73"/>
      <c r="DI1659" s="73"/>
      <c r="DJ1659" s="73"/>
      <c r="DK1659" s="73"/>
      <c r="DL1659" s="73"/>
      <c r="DM1659" s="73"/>
      <c r="DN1659" s="73"/>
      <c r="DO1659" s="73"/>
      <c r="DP1659" s="73"/>
      <c r="DQ1659" s="73"/>
      <c r="DR1659" s="73"/>
      <c r="DS1659" s="73"/>
      <c r="DT1659" s="73"/>
    </row>
    <row r="1660">
      <c r="A1660" s="73"/>
      <c r="B1660" s="73"/>
      <c r="C1660" s="73"/>
      <c r="D1660" s="73"/>
      <c r="E1660" s="73"/>
      <c r="F1660" s="73"/>
      <c r="G1660" s="73"/>
      <c r="H1660" s="73"/>
      <c r="I1660" s="73"/>
      <c r="J1660" s="73"/>
      <c r="K1660" s="73"/>
      <c r="L1660" s="73"/>
      <c r="M1660" s="73"/>
      <c r="N1660" s="73"/>
      <c r="O1660" s="73"/>
      <c r="P1660" s="73"/>
      <c r="Q1660" s="73"/>
      <c r="R1660" s="73"/>
      <c r="S1660" s="73"/>
      <c r="T1660" s="73"/>
      <c r="U1660" s="73"/>
      <c r="V1660" s="73"/>
      <c r="W1660" s="73"/>
      <c r="X1660" s="73"/>
      <c r="Y1660" s="73"/>
      <c r="Z1660" s="73"/>
      <c r="AA1660" s="73"/>
      <c r="AB1660" s="73"/>
      <c r="AC1660" s="73"/>
      <c r="AD1660" s="73"/>
      <c r="AE1660" s="73"/>
      <c r="AF1660" s="73"/>
      <c r="AG1660" s="73"/>
      <c r="AH1660" s="73"/>
      <c r="AI1660" s="73"/>
      <c r="AJ1660" s="73"/>
      <c r="AK1660" s="73"/>
      <c r="AL1660" s="73"/>
      <c r="AM1660" s="73"/>
      <c r="AN1660" s="73"/>
      <c r="AO1660" s="73"/>
      <c r="AP1660" s="73"/>
      <c r="AQ1660" s="73"/>
      <c r="AR1660" s="73"/>
      <c r="AS1660" s="73"/>
      <c r="AT1660" s="73"/>
      <c r="AU1660" s="73"/>
      <c r="AV1660" s="73"/>
      <c r="AW1660" s="73"/>
      <c r="AX1660" s="73"/>
      <c r="AY1660" s="73"/>
      <c r="AZ1660" s="73"/>
      <c r="BA1660" s="73"/>
      <c r="BB1660" s="73"/>
      <c r="BC1660" s="73"/>
      <c r="BD1660" s="73"/>
      <c r="BE1660" s="73"/>
      <c r="BF1660" s="73"/>
      <c r="BG1660" s="73"/>
      <c r="BH1660" s="73"/>
      <c r="BI1660" s="73"/>
      <c r="BJ1660" s="73"/>
      <c r="BK1660" s="73"/>
      <c r="BL1660" s="73"/>
      <c r="BM1660" s="73"/>
      <c r="BN1660" s="73"/>
      <c r="BO1660" s="73"/>
      <c r="BP1660" s="73"/>
      <c r="BQ1660" s="73"/>
      <c r="BR1660" s="73"/>
      <c r="BS1660" s="73"/>
      <c r="BT1660" s="73"/>
      <c r="BU1660" s="73"/>
      <c r="BV1660" s="73"/>
      <c r="BW1660" s="73"/>
      <c r="BX1660" s="73"/>
      <c r="BY1660" s="73"/>
      <c r="BZ1660" s="89"/>
      <c r="CA1660" s="76"/>
      <c r="CB1660" s="77"/>
      <c r="CC1660" s="77"/>
      <c r="CD1660" s="77"/>
      <c r="CE1660" s="77"/>
      <c r="CF1660" s="77"/>
      <c r="CG1660" s="77"/>
      <c r="CH1660" s="77"/>
      <c r="CI1660" s="77"/>
      <c r="CJ1660" s="77"/>
      <c r="CK1660" s="77"/>
      <c r="CL1660" s="73"/>
      <c r="CM1660" s="37"/>
      <c r="CN1660" s="78"/>
      <c r="CO1660" s="37"/>
      <c r="CP1660" s="79"/>
      <c r="CQ1660" s="37"/>
      <c r="CR1660" s="79"/>
      <c r="CS1660" s="37"/>
      <c r="CT1660" s="79"/>
      <c r="CU1660" s="37"/>
      <c r="CV1660" s="79" t="str">
        <f t="shared" si="48"/>
        <v>Normal</v>
      </c>
      <c r="CW1660" s="37" t="str">
        <f>vlookup(CG1660,'PROMIS 57 T-Score Conversions'!M$3:N$35,2,TRUE)</f>
        <v>#N/A</v>
      </c>
      <c r="CX1660" s="79"/>
      <c r="CY1660" s="37"/>
      <c r="CZ1660" s="79"/>
      <c r="DA1660" s="37"/>
      <c r="DB1660" s="78"/>
      <c r="DC1660" s="37"/>
      <c r="DD1660" s="79"/>
      <c r="DE1660" s="73"/>
      <c r="DF1660" s="73"/>
      <c r="DG1660" s="73"/>
      <c r="DH1660" s="73"/>
      <c r="DI1660" s="73"/>
      <c r="DJ1660" s="73"/>
      <c r="DK1660" s="73"/>
      <c r="DL1660" s="73"/>
      <c r="DM1660" s="73"/>
      <c r="DN1660" s="73"/>
      <c r="DO1660" s="73"/>
      <c r="DP1660" s="73"/>
      <c r="DQ1660" s="73"/>
      <c r="DR1660" s="73"/>
      <c r="DS1660" s="73"/>
      <c r="DT1660" s="73"/>
    </row>
    <row r="1661">
      <c r="A1661" s="73"/>
      <c r="B1661" s="73"/>
      <c r="C1661" s="73"/>
      <c r="D1661" s="73"/>
      <c r="E1661" s="73"/>
      <c r="F1661" s="73"/>
      <c r="G1661" s="73"/>
      <c r="H1661" s="73"/>
      <c r="I1661" s="73"/>
      <c r="J1661" s="73"/>
      <c r="K1661" s="73"/>
      <c r="L1661" s="73"/>
      <c r="M1661" s="73"/>
      <c r="N1661" s="73"/>
      <c r="O1661" s="73"/>
      <c r="P1661" s="73"/>
      <c r="Q1661" s="73"/>
      <c r="R1661" s="73"/>
      <c r="S1661" s="73"/>
      <c r="T1661" s="73"/>
      <c r="U1661" s="73"/>
      <c r="V1661" s="73"/>
      <c r="W1661" s="73"/>
      <c r="X1661" s="73"/>
      <c r="Y1661" s="73"/>
      <c r="Z1661" s="73"/>
      <c r="AA1661" s="73"/>
      <c r="AB1661" s="73"/>
      <c r="AC1661" s="73"/>
      <c r="AD1661" s="73"/>
      <c r="AE1661" s="73"/>
      <c r="AF1661" s="73"/>
      <c r="AG1661" s="73"/>
      <c r="AH1661" s="73"/>
      <c r="AI1661" s="73"/>
      <c r="AJ1661" s="73"/>
      <c r="AK1661" s="73"/>
      <c r="AL1661" s="73"/>
      <c r="AM1661" s="73"/>
      <c r="AN1661" s="73"/>
      <c r="AO1661" s="73"/>
      <c r="AP1661" s="73"/>
      <c r="AQ1661" s="73"/>
      <c r="AR1661" s="73"/>
      <c r="AS1661" s="73"/>
      <c r="AT1661" s="73"/>
      <c r="AU1661" s="73"/>
      <c r="AV1661" s="73"/>
      <c r="AW1661" s="73"/>
      <c r="AX1661" s="73"/>
      <c r="AY1661" s="73"/>
      <c r="AZ1661" s="73"/>
      <c r="BA1661" s="73"/>
      <c r="BB1661" s="73"/>
      <c r="BC1661" s="73"/>
      <c r="BD1661" s="73"/>
      <c r="BE1661" s="73"/>
      <c r="BF1661" s="73"/>
      <c r="BG1661" s="73"/>
      <c r="BH1661" s="73"/>
      <c r="BI1661" s="73"/>
      <c r="BJ1661" s="73"/>
      <c r="BK1661" s="73"/>
      <c r="BL1661" s="73"/>
      <c r="BM1661" s="73"/>
      <c r="BN1661" s="73"/>
      <c r="BO1661" s="73"/>
      <c r="BP1661" s="73"/>
      <c r="BQ1661" s="73"/>
      <c r="BR1661" s="73"/>
      <c r="BS1661" s="73"/>
      <c r="BT1661" s="73"/>
      <c r="BU1661" s="73"/>
      <c r="BV1661" s="73"/>
      <c r="BW1661" s="73"/>
      <c r="BX1661" s="73"/>
      <c r="BY1661" s="73"/>
      <c r="BZ1661" s="89"/>
      <c r="CA1661" s="76"/>
      <c r="CB1661" s="77"/>
      <c r="CC1661" s="77"/>
      <c r="CD1661" s="77"/>
      <c r="CE1661" s="77"/>
      <c r="CF1661" s="77"/>
      <c r="CG1661" s="77"/>
      <c r="CH1661" s="77"/>
      <c r="CI1661" s="77"/>
      <c r="CJ1661" s="77"/>
      <c r="CK1661" s="77"/>
      <c r="CL1661" s="73"/>
      <c r="CM1661" s="37"/>
      <c r="CN1661" s="78"/>
      <c r="CO1661" s="37"/>
      <c r="CP1661" s="79"/>
      <c r="CQ1661" s="37"/>
      <c r="CR1661" s="79"/>
      <c r="CS1661" s="37"/>
      <c r="CT1661" s="79"/>
      <c r="CU1661" s="37"/>
      <c r="CV1661" s="79" t="str">
        <f t="shared" si="48"/>
        <v>Normal</v>
      </c>
      <c r="CW1661" s="37" t="str">
        <f>vlookup(CG1661,'PROMIS 57 T-Score Conversions'!M$3:N$35,2,TRUE)</f>
        <v>#N/A</v>
      </c>
      <c r="CX1661" s="79"/>
      <c r="CY1661" s="37"/>
      <c r="CZ1661" s="79"/>
      <c r="DA1661" s="37"/>
      <c r="DB1661" s="78"/>
      <c r="DC1661" s="37"/>
      <c r="DD1661" s="79"/>
      <c r="DE1661" s="73"/>
      <c r="DF1661" s="73"/>
      <c r="DG1661" s="73"/>
      <c r="DH1661" s="73"/>
      <c r="DI1661" s="73"/>
      <c r="DJ1661" s="73"/>
      <c r="DK1661" s="73"/>
      <c r="DL1661" s="73"/>
      <c r="DM1661" s="73"/>
      <c r="DN1661" s="73"/>
      <c r="DO1661" s="73"/>
      <c r="DP1661" s="73"/>
      <c r="DQ1661" s="73"/>
      <c r="DR1661" s="73"/>
      <c r="DS1661" s="73"/>
      <c r="DT1661" s="73"/>
    </row>
    <row r="1662">
      <c r="BZ1662" s="27"/>
      <c r="CA1662" s="64"/>
      <c r="CB1662" s="45"/>
      <c r="CC1662" s="45"/>
      <c r="CD1662" s="45"/>
      <c r="CE1662" s="45"/>
      <c r="CF1662" s="45"/>
      <c r="CG1662" s="45"/>
      <c r="CH1662" s="45"/>
      <c r="CI1662" s="45"/>
      <c r="CJ1662" s="45"/>
      <c r="CK1662" s="45"/>
      <c r="CL1662" s="73"/>
      <c r="CM1662" s="37"/>
      <c r="CN1662" s="78"/>
      <c r="CO1662" s="37"/>
      <c r="CP1662" s="79"/>
      <c r="CQ1662" s="37"/>
      <c r="CR1662" s="79"/>
      <c r="CS1662" s="37"/>
      <c r="CT1662" s="79"/>
      <c r="CU1662" s="37"/>
      <c r="CV1662" s="79" t="str">
        <f t="shared" si="48"/>
        <v>Normal</v>
      </c>
      <c r="CW1662" s="37" t="str">
        <f>vlookup(CG1662,'PROMIS 57 T-Score Conversions'!M$3:N$35,2,TRUE)</f>
        <v>#N/A</v>
      </c>
      <c r="CX1662" s="79"/>
      <c r="CY1662" s="37"/>
      <c r="CZ1662" s="79"/>
      <c r="DA1662" s="37"/>
      <c r="DB1662" s="78"/>
      <c r="DC1662" s="37"/>
      <c r="DD1662" s="79"/>
    </row>
    <row r="1663">
      <c r="BZ1663" s="27"/>
      <c r="CA1663" s="64"/>
      <c r="CB1663" s="45"/>
      <c r="CC1663" s="45"/>
      <c r="CD1663" s="45"/>
      <c r="CE1663" s="45"/>
      <c r="CF1663" s="45"/>
      <c r="CG1663" s="45"/>
      <c r="CH1663" s="45"/>
      <c r="CI1663" s="45"/>
      <c r="CJ1663" s="45"/>
      <c r="CK1663" s="45"/>
      <c r="CL1663" s="73"/>
      <c r="CM1663" s="37"/>
      <c r="CN1663" s="78"/>
      <c r="CO1663" s="37"/>
      <c r="CP1663" s="79"/>
      <c r="CQ1663" s="37"/>
      <c r="CR1663" s="79"/>
      <c r="CS1663" s="37"/>
      <c r="CT1663" s="79"/>
      <c r="CU1663" s="37"/>
      <c r="CV1663" s="79" t="str">
        <f t="shared" si="48"/>
        <v>Normal</v>
      </c>
      <c r="CW1663" s="37" t="str">
        <f>vlookup(CG1663,'PROMIS 57 T-Score Conversions'!M$3:N$35,2,TRUE)</f>
        <v>#N/A</v>
      </c>
      <c r="CX1663" s="79"/>
      <c r="CY1663" s="37"/>
      <c r="CZ1663" s="79"/>
      <c r="DA1663" s="37"/>
      <c r="DB1663" s="78"/>
      <c r="DC1663" s="37"/>
      <c r="DD1663" s="79"/>
    </row>
    <row r="1664">
      <c r="BZ1664" s="27"/>
      <c r="CA1664" s="64"/>
      <c r="CB1664" s="45"/>
      <c r="CC1664" s="45"/>
      <c r="CD1664" s="45"/>
      <c r="CE1664" s="45"/>
      <c r="CF1664" s="45"/>
      <c r="CG1664" s="45"/>
      <c r="CH1664" s="45"/>
      <c r="CI1664" s="45"/>
      <c r="CJ1664" s="45"/>
      <c r="CK1664" s="45"/>
      <c r="CL1664" s="73"/>
      <c r="CM1664" s="37"/>
      <c r="CN1664" s="78"/>
      <c r="CO1664" s="37"/>
      <c r="CP1664" s="79"/>
      <c r="CQ1664" s="37"/>
      <c r="CR1664" s="79"/>
      <c r="CS1664" s="37"/>
      <c r="CT1664" s="79"/>
      <c r="CU1664" s="37"/>
      <c r="CV1664" s="79" t="str">
        <f t="shared" si="48"/>
        <v>Normal</v>
      </c>
      <c r="CW1664" s="37" t="str">
        <f>vlookup(CG1664,'PROMIS 57 T-Score Conversions'!M$3:N$35,2,TRUE)</f>
        <v>#N/A</v>
      </c>
      <c r="CX1664" s="79"/>
      <c r="CY1664" s="37"/>
      <c r="CZ1664" s="79"/>
      <c r="DA1664" s="37"/>
      <c r="DB1664" s="78"/>
      <c r="DC1664" s="37"/>
      <c r="DD1664" s="79"/>
    </row>
    <row r="1665">
      <c r="BZ1665" s="27"/>
      <c r="CA1665" s="64"/>
      <c r="CB1665" s="45"/>
      <c r="CC1665" s="45"/>
      <c r="CD1665" s="45"/>
      <c r="CE1665" s="45"/>
      <c r="CF1665" s="45"/>
      <c r="CG1665" s="45"/>
      <c r="CH1665" s="45"/>
      <c r="CI1665" s="45"/>
      <c r="CJ1665" s="45"/>
      <c r="CK1665" s="45"/>
      <c r="CL1665" s="73"/>
      <c r="CM1665" s="37"/>
      <c r="CN1665" s="78"/>
      <c r="CO1665" s="37"/>
      <c r="CP1665" s="79"/>
      <c r="CQ1665" s="37"/>
      <c r="CR1665" s="79"/>
      <c r="CS1665" s="37"/>
      <c r="CT1665" s="79"/>
      <c r="CU1665" s="37"/>
      <c r="CV1665" s="79" t="str">
        <f t="shared" si="48"/>
        <v>Normal</v>
      </c>
      <c r="CW1665" s="37" t="str">
        <f>vlookup(CG1665,'PROMIS 57 T-Score Conversions'!M$3:N$35,2,TRUE)</f>
        <v>#N/A</v>
      </c>
      <c r="CX1665" s="79"/>
      <c r="CY1665" s="37"/>
      <c r="CZ1665" s="79"/>
      <c r="DA1665" s="37"/>
      <c r="DB1665" s="78"/>
      <c r="DC1665" s="37"/>
      <c r="DD1665" s="79"/>
    </row>
    <row r="1666">
      <c r="BZ1666" s="27"/>
      <c r="CA1666" s="64"/>
      <c r="CB1666" s="45"/>
      <c r="CC1666" s="45"/>
      <c r="CD1666" s="45"/>
      <c r="CE1666" s="45"/>
      <c r="CF1666" s="45"/>
      <c r="CG1666" s="45"/>
      <c r="CH1666" s="45"/>
      <c r="CI1666" s="45"/>
      <c r="CJ1666" s="45"/>
      <c r="CK1666" s="45"/>
      <c r="CL1666" s="73"/>
      <c r="CM1666" s="37"/>
      <c r="CN1666" s="78"/>
      <c r="CO1666" s="37"/>
      <c r="CP1666" s="79"/>
      <c r="CQ1666" s="37"/>
      <c r="CR1666" s="79"/>
      <c r="CS1666" s="37"/>
      <c r="CT1666" s="79"/>
      <c r="CU1666" s="37"/>
      <c r="CV1666" s="79" t="str">
        <f t="shared" si="48"/>
        <v>Normal</v>
      </c>
      <c r="CW1666" s="37" t="str">
        <f>vlookup(CG1666,'PROMIS 57 T-Score Conversions'!M$3:N$35,2,TRUE)</f>
        <v>#N/A</v>
      </c>
      <c r="CX1666" s="79"/>
      <c r="CY1666" s="37"/>
      <c r="CZ1666" s="79"/>
      <c r="DA1666" s="37"/>
      <c r="DB1666" s="78"/>
      <c r="DC1666" s="37"/>
      <c r="DD1666" s="79"/>
    </row>
    <row r="1667">
      <c r="BZ1667" s="27"/>
      <c r="CA1667" s="64"/>
      <c r="CB1667" s="45"/>
      <c r="CC1667" s="45"/>
      <c r="CD1667" s="45"/>
      <c r="CE1667" s="45"/>
      <c r="CF1667" s="45"/>
      <c r="CG1667" s="45"/>
      <c r="CH1667" s="45"/>
      <c r="CI1667" s="45"/>
      <c r="CJ1667" s="45"/>
      <c r="CK1667" s="45"/>
      <c r="CL1667" s="73"/>
      <c r="CM1667" s="37"/>
      <c r="CN1667" s="78"/>
      <c r="CO1667" s="37"/>
      <c r="CP1667" s="79"/>
      <c r="CQ1667" s="37"/>
      <c r="CR1667" s="79"/>
      <c r="CS1667" s="37"/>
      <c r="CT1667" s="79"/>
      <c r="CU1667" s="37"/>
      <c r="CV1667" s="79" t="str">
        <f t="shared" si="48"/>
        <v>Normal</v>
      </c>
      <c r="CW1667" s="37" t="str">
        <f>vlookup(CG1667,'PROMIS 57 T-Score Conversions'!M$3:N$35,2,TRUE)</f>
        <v>#N/A</v>
      </c>
      <c r="CX1667" s="79"/>
      <c r="CY1667" s="37"/>
      <c r="CZ1667" s="79"/>
      <c r="DA1667" s="37"/>
      <c r="DB1667" s="78"/>
      <c r="DC1667" s="37"/>
      <c r="DD1667" s="79"/>
    </row>
    <row r="1668">
      <c r="BZ1668" s="27"/>
      <c r="CA1668" s="64"/>
      <c r="CB1668" s="45"/>
      <c r="CC1668" s="45"/>
      <c r="CD1668" s="45"/>
      <c r="CE1668" s="45"/>
      <c r="CF1668" s="45"/>
      <c r="CG1668" s="45"/>
      <c r="CH1668" s="45"/>
      <c r="CI1668" s="45"/>
      <c r="CJ1668" s="45"/>
      <c r="CK1668" s="45"/>
      <c r="CL1668" s="73"/>
      <c r="CM1668" s="37"/>
      <c r="CN1668" s="78"/>
      <c r="CO1668" s="37"/>
      <c r="CP1668" s="79"/>
      <c r="CQ1668" s="37"/>
      <c r="CR1668" s="79"/>
      <c r="CS1668" s="37"/>
      <c r="CT1668" s="79"/>
      <c r="CU1668" s="37"/>
      <c r="CV1668" s="79" t="str">
        <f t="shared" si="48"/>
        <v>Normal</v>
      </c>
      <c r="CW1668" s="37" t="str">
        <f>vlookup(CG1668,'PROMIS 57 T-Score Conversions'!M$3:N$35,2,TRUE)</f>
        <v>#N/A</v>
      </c>
      <c r="CX1668" s="79"/>
      <c r="CY1668" s="37"/>
      <c r="CZ1668" s="79"/>
      <c r="DA1668" s="37"/>
      <c r="DB1668" s="78"/>
      <c r="DC1668" s="37"/>
      <c r="DD1668" s="79"/>
    </row>
    <row r="1669">
      <c r="BZ1669" s="27"/>
      <c r="CA1669" s="64"/>
      <c r="CB1669" s="45"/>
      <c r="CC1669" s="45"/>
      <c r="CD1669" s="45"/>
      <c r="CE1669" s="45"/>
      <c r="CF1669" s="45"/>
      <c r="CG1669" s="45"/>
      <c r="CH1669" s="45"/>
      <c r="CI1669" s="45"/>
      <c r="CJ1669" s="45"/>
      <c r="CK1669" s="45"/>
      <c r="CL1669" s="73"/>
      <c r="CM1669" s="37"/>
      <c r="CN1669" s="78"/>
      <c r="CO1669" s="37"/>
      <c r="CP1669" s="79"/>
      <c r="CQ1669" s="37"/>
      <c r="CR1669" s="79"/>
      <c r="CS1669" s="37"/>
      <c r="CT1669" s="79"/>
      <c r="CU1669" s="37"/>
      <c r="CV1669" s="79" t="str">
        <f t="shared" si="48"/>
        <v>Normal</v>
      </c>
      <c r="CW1669" s="37" t="str">
        <f>vlookup(CG1669,'PROMIS 57 T-Score Conversions'!M$3:N$35,2,TRUE)</f>
        <v>#N/A</v>
      </c>
      <c r="CX1669" s="79"/>
      <c r="CY1669" s="37"/>
      <c r="CZ1669" s="79"/>
      <c r="DA1669" s="37"/>
      <c r="DB1669" s="78"/>
      <c r="DC1669" s="37"/>
      <c r="DD1669" s="79"/>
    </row>
    <row r="1670">
      <c r="BZ1670" s="27"/>
      <c r="CA1670" s="64"/>
      <c r="CB1670" s="45"/>
      <c r="CC1670" s="45"/>
      <c r="CD1670" s="45"/>
      <c r="CE1670" s="45"/>
      <c r="CF1670" s="45"/>
      <c r="CG1670" s="45"/>
      <c r="CH1670" s="45"/>
      <c r="CI1670" s="45"/>
      <c r="CJ1670" s="45"/>
      <c r="CK1670" s="45"/>
      <c r="CL1670" s="73"/>
      <c r="CM1670" s="37"/>
      <c r="CN1670" s="78"/>
      <c r="CO1670" s="37"/>
      <c r="CP1670" s="79"/>
      <c r="CQ1670" s="37"/>
      <c r="CR1670" s="79"/>
      <c r="CS1670" s="37"/>
      <c r="CT1670" s="79"/>
      <c r="CU1670" s="37"/>
      <c r="CV1670" s="79" t="str">
        <f t="shared" si="48"/>
        <v>Normal</v>
      </c>
      <c r="CW1670" s="37" t="str">
        <f>vlookup(CG1670,'PROMIS 57 T-Score Conversions'!M$3:N$35,2,TRUE)</f>
        <v>#N/A</v>
      </c>
      <c r="CX1670" s="79"/>
      <c r="CY1670" s="37"/>
      <c r="CZ1670" s="79"/>
      <c r="DA1670" s="37"/>
      <c r="DB1670" s="78"/>
      <c r="DC1670" s="37"/>
      <c r="DD1670" s="79"/>
    </row>
    <row r="1671">
      <c r="BZ1671" s="27"/>
      <c r="CA1671" s="64"/>
      <c r="CB1671" s="45"/>
      <c r="CC1671" s="45"/>
      <c r="CD1671" s="45"/>
      <c r="CE1671" s="45"/>
      <c r="CF1671" s="45"/>
      <c r="CG1671" s="45"/>
      <c r="CH1671" s="45"/>
      <c r="CI1671" s="45"/>
      <c r="CJ1671" s="45"/>
      <c r="CK1671" s="45"/>
      <c r="CL1671" s="73"/>
      <c r="CM1671" s="37"/>
      <c r="CN1671" s="78"/>
      <c r="CO1671" s="37"/>
      <c r="CP1671" s="79"/>
      <c r="CQ1671" s="37"/>
      <c r="CR1671" s="79"/>
      <c r="CS1671" s="37"/>
      <c r="CT1671" s="79"/>
      <c r="CU1671" s="37"/>
      <c r="CV1671" s="79" t="str">
        <f t="shared" si="48"/>
        <v>Normal</v>
      </c>
      <c r="CW1671" s="37" t="str">
        <f>vlookup(CG1671,'PROMIS 57 T-Score Conversions'!M$3:N$35,2,TRUE)</f>
        <v>#N/A</v>
      </c>
      <c r="CX1671" s="79"/>
      <c r="CY1671" s="37"/>
      <c r="CZ1671" s="79"/>
      <c r="DA1671" s="37"/>
      <c r="DB1671" s="78"/>
      <c r="DC1671" s="37"/>
      <c r="DD1671" s="79"/>
    </row>
    <row r="1672">
      <c r="BZ1672" s="27"/>
      <c r="CA1672" s="64"/>
      <c r="CB1672" s="45"/>
      <c r="CC1672" s="45"/>
      <c r="CD1672" s="45"/>
      <c r="CE1672" s="45"/>
      <c r="CF1672" s="45"/>
      <c r="CG1672" s="45"/>
      <c r="CH1672" s="45"/>
      <c r="CI1672" s="45"/>
      <c r="CJ1672" s="45"/>
      <c r="CK1672" s="45"/>
      <c r="CL1672" s="73"/>
      <c r="CM1672" s="37"/>
      <c r="CN1672" s="78"/>
      <c r="CO1672" s="37"/>
      <c r="CP1672" s="79"/>
      <c r="CQ1672" s="37"/>
      <c r="CR1672" s="79"/>
      <c r="CS1672" s="37"/>
      <c r="CT1672" s="79"/>
      <c r="CU1672" s="37"/>
      <c r="CV1672" s="79" t="str">
        <f t="shared" si="48"/>
        <v>Normal</v>
      </c>
      <c r="CW1672" s="37" t="str">
        <f>vlookup(CG1672,'PROMIS 57 T-Score Conversions'!M$3:N$35,2,TRUE)</f>
        <v>#N/A</v>
      </c>
      <c r="CX1672" s="79"/>
      <c r="CY1672" s="37"/>
      <c r="CZ1672" s="79"/>
      <c r="DA1672" s="37"/>
      <c r="DB1672" s="78"/>
      <c r="DC1672" s="37"/>
      <c r="DD1672" s="79"/>
    </row>
    <row r="1673">
      <c r="BZ1673" s="27"/>
      <c r="CA1673" s="64"/>
      <c r="CB1673" s="45"/>
      <c r="CC1673" s="45"/>
      <c r="CD1673" s="45"/>
      <c r="CE1673" s="45"/>
      <c r="CF1673" s="45"/>
      <c r="CG1673" s="45"/>
      <c r="CH1673" s="45"/>
      <c r="CI1673" s="45"/>
      <c r="CJ1673" s="45"/>
      <c r="CK1673" s="45"/>
      <c r="CL1673" s="73"/>
      <c r="CM1673" s="37"/>
      <c r="CN1673" s="78"/>
      <c r="CO1673" s="37"/>
      <c r="CP1673" s="79"/>
      <c r="CQ1673" s="37"/>
      <c r="CR1673" s="79"/>
      <c r="CS1673" s="37"/>
      <c r="CT1673" s="79"/>
      <c r="CU1673" s="37"/>
      <c r="CV1673" s="79" t="str">
        <f t="shared" si="48"/>
        <v>Normal</v>
      </c>
      <c r="CW1673" s="37" t="str">
        <f>vlookup(CG1673,'PROMIS 57 T-Score Conversions'!M$3:N$35,2,TRUE)</f>
        <v>#N/A</v>
      </c>
      <c r="CX1673" s="79"/>
      <c r="CY1673" s="37"/>
      <c r="CZ1673" s="79"/>
      <c r="DA1673" s="37"/>
      <c r="DB1673" s="78"/>
      <c r="DC1673" s="37"/>
      <c r="DD1673" s="79"/>
    </row>
    <row r="1674">
      <c r="BZ1674" s="27"/>
      <c r="CA1674" s="64"/>
      <c r="CB1674" s="45"/>
      <c r="CC1674" s="45"/>
      <c r="CD1674" s="45"/>
      <c r="CE1674" s="45"/>
      <c r="CF1674" s="45"/>
      <c r="CG1674" s="45"/>
      <c r="CH1674" s="45"/>
      <c r="CI1674" s="45"/>
      <c r="CJ1674" s="45"/>
      <c r="CK1674" s="45"/>
      <c r="CL1674" s="73"/>
      <c r="CM1674" s="37"/>
      <c r="CN1674" s="78"/>
      <c r="CO1674" s="37"/>
      <c r="CP1674" s="79"/>
      <c r="CQ1674" s="37"/>
      <c r="CR1674" s="79"/>
      <c r="CS1674" s="37"/>
      <c r="CT1674" s="79"/>
      <c r="CU1674" s="37"/>
      <c r="CV1674" s="79" t="str">
        <f t="shared" si="48"/>
        <v>Normal</v>
      </c>
      <c r="CW1674" s="37" t="str">
        <f>vlookup(CG1674,'PROMIS 57 T-Score Conversions'!M$3:N$35,2,TRUE)</f>
        <v>#N/A</v>
      </c>
      <c r="CX1674" s="79"/>
      <c r="CY1674" s="37"/>
      <c r="CZ1674" s="79"/>
      <c r="DA1674" s="37"/>
      <c r="DB1674" s="78"/>
      <c r="DC1674" s="37"/>
      <c r="DD1674" s="79"/>
    </row>
    <row r="1675">
      <c r="BZ1675" s="27"/>
      <c r="CA1675" s="64"/>
      <c r="CB1675" s="45"/>
      <c r="CC1675" s="45"/>
      <c r="CD1675" s="45"/>
      <c r="CE1675" s="45"/>
      <c r="CF1675" s="45"/>
      <c r="CG1675" s="45"/>
      <c r="CH1675" s="45"/>
      <c r="CI1675" s="45"/>
      <c r="CJ1675" s="45"/>
      <c r="CK1675" s="45"/>
      <c r="CL1675" s="73"/>
      <c r="CM1675" s="37"/>
      <c r="CN1675" s="78"/>
      <c r="CO1675" s="37"/>
      <c r="CP1675" s="79"/>
      <c r="CQ1675" s="37"/>
      <c r="CR1675" s="79"/>
      <c r="CS1675" s="37"/>
      <c r="CT1675" s="79"/>
      <c r="CU1675" s="37"/>
      <c r="CV1675" s="79" t="str">
        <f t="shared" si="48"/>
        <v>Normal</v>
      </c>
      <c r="CW1675" s="37" t="str">
        <f>vlookup(CG1675,'PROMIS 57 T-Score Conversions'!M$3:N$35,2,TRUE)</f>
        <v>#N/A</v>
      </c>
      <c r="CX1675" s="79"/>
      <c r="CY1675" s="37"/>
      <c r="CZ1675" s="79"/>
      <c r="DA1675" s="37"/>
      <c r="DB1675" s="78"/>
      <c r="DC1675" s="37"/>
      <c r="DD1675" s="79"/>
    </row>
    <row r="1676">
      <c r="BZ1676" s="27"/>
      <c r="CA1676" s="64"/>
      <c r="CB1676" s="45"/>
      <c r="CC1676" s="45"/>
      <c r="CD1676" s="45"/>
      <c r="CE1676" s="45"/>
      <c r="CF1676" s="45"/>
      <c r="CG1676" s="45"/>
      <c r="CH1676" s="45"/>
      <c r="CI1676" s="45"/>
      <c r="CJ1676" s="45"/>
      <c r="CK1676" s="45"/>
      <c r="CL1676" s="73"/>
      <c r="CM1676" s="37"/>
      <c r="CN1676" s="78"/>
      <c r="CO1676" s="37"/>
      <c r="CP1676" s="79"/>
      <c r="CQ1676" s="37"/>
      <c r="CR1676" s="79"/>
      <c r="CS1676" s="37"/>
      <c r="CT1676" s="79"/>
      <c r="CU1676" s="37"/>
      <c r="CV1676" s="79" t="str">
        <f t="shared" si="48"/>
        <v>Normal</v>
      </c>
      <c r="CW1676" s="37" t="str">
        <f>vlookup(CG1676,'PROMIS 57 T-Score Conversions'!M$3:N$35,2,TRUE)</f>
        <v>#N/A</v>
      </c>
      <c r="CX1676" s="79"/>
      <c r="CY1676" s="37"/>
      <c r="CZ1676" s="79"/>
      <c r="DA1676" s="37"/>
      <c r="DB1676" s="78"/>
      <c r="DC1676" s="37"/>
      <c r="DD1676" s="79"/>
    </row>
    <row r="1677">
      <c r="BZ1677" s="27"/>
      <c r="CA1677" s="64"/>
      <c r="CB1677" s="45"/>
      <c r="CC1677" s="45"/>
      <c r="CD1677" s="45"/>
      <c r="CE1677" s="45"/>
      <c r="CF1677" s="45"/>
      <c r="CG1677" s="45"/>
      <c r="CH1677" s="45"/>
      <c r="CI1677" s="45"/>
      <c r="CJ1677" s="45"/>
      <c r="CK1677" s="45"/>
      <c r="CL1677" s="73"/>
      <c r="CM1677" s="37"/>
      <c r="CN1677" s="78"/>
      <c r="CO1677" s="37"/>
      <c r="CP1677" s="79"/>
      <c r="CQ1677" s="37"/>
      <c r="CR1677" s="79"/>
      <c r="CS1677" s="37"/>
      <c r="CT1677" s="79"/>
      <c r="CU1677" s="37"/>
      <c r="CV1677" s="79" t="str">
        <f t="shared" si="48"/>
        <v>Normal</v>
      </c>
      <c r="CW1677" s="37" t="str">
        <f>vlookup(CG1677,'PROMIS 57 T-Score Conversions'!M$3:N$35,2,TRUE)</f>
        <v>#N/A</v>
      </c>
      <c r="CX1677" s="79"/>
      <c r="CY1677" s="37"/>
      <c r="CZ1677" s="79"/>
      <c r="DA1677" s="37"/>
      <c r="DB1677" s="78"/>
      <c r="DC1677" s="37"/>
      <c r="DD1677" s="79"/>
    </row>
    <row r="1678">
      <c r="BZ1678" s="27"/>
      <c r="CA1678" s="64"/>
      <c r="CB1678" s="45"/>
      <c r="CC1678" s="45"/>
      <c r="CD1678" s="45"/>
      <c r="CE1678" s="45"/>
      <c r="CF1678" s="45"/>
      <c r="CG1678" s="45"/>
      <c r="CH1678" s="45"/>
      <c r="CI1678" s="45"/>
      <c r="CJ1678" s="45"/>
      <c r="CK1678" s="45"/>
      <c r="CL1678" s="73"/>
      <c r="CM1678" s="37"/>
      <c r="CN1678" s="78"/>
      <c r="CO1678" s="37"/>
      <c r="CP1678" s="79"/>
      <c r="CQ1678" s="37"/>
      <c r="CR1678" s="79"/>
      <c r="CS1678" s="37"/>
      <c r="CT1678" s="79"/>
      <c r="CU1678" s="37"/>
      <c r="CV1678" s="79" t="str">
        <f t="shared" si="48"/>
        <v>Normal</v>
      </c>
      <c r="CW1678" s="37" t="str">
        <f>vlookup(CG1678,'PROMIS 57 T-Score Conversions'!M$3:N$35,2,TRUE)</f>
        <v>#N/A</v>
      </c>
      <c r="CX1678" s="79"/>
      <c r="CY1678" s="37"/>
      <c r="CZ1678" s="79"/>
      <c r="DA1678" s="37"/>
      <c r="DB1678" s="78"/>
      <c r="DC1678" s="37"/>
      <c r="DD1678" s="79"/>
    </row>
    <row r="1679">
      <c r="BZ1679" s="27"/>
      <c r="CA1679" s="64"/>
      <c r="CB1679" s="45"/>
      <c r="CC1679" s="45"/>
      <c r="CD1679" s="45"/>
      <c r="CE1679" s="45"/>
      <c r="CF1679" s="45"/>
      <c r="CG1679" s="45"/>
      <c r="CH1679" s="45"/>
      <c r="CI1679" s="45"/>
      <c r="CJ1679" s="45"/>
      <c r="CK1679" s="45"/>
      <c r="CL1679" s="73"/>
      <c r="CM1679" s="37"/>
      <c r="CN1679" s="78"/>
      <c r="CO1679" s="37"/>
      <c r="CP1679" s="79"/>
      <c r="CQ1679" s="37"/>
      <c r="CR1679" s="79"/>
      <c r="CS1679" s="37"/>
      <c r="CT1679" s="79"/>
      <c r="CU1679" s="37"/>
      <c r="CV1679" s="79" t="str">
        <f t="shared" si="48"/>
        <v>Normal</v>
      </c>
      <c r="CW1679" s="37" t="str">
        <f>vlookup(CG1679,'PROMIS 57 T-Score Conversions'!M$3:N$35,2,TRUE)</f>
        <v>#N/A</v>
      </c>
      <c r="CX1679" s="79"/>
      <c r="CY1679" s="37"/>
      <c r="CZ1679" s="79"/>
      <c r="DA1679" s="37"/>
      <c r="DB1679" s="78"/>
      <c r="DC1679" s="37"/>
      <c r="DD1679" s="79"/>
    </row>
    <row r="1680">
      <c r="BZ1680" s="27"/>
      <c r="CA1680" s="64"/>
      <c r="CB1680" s="45"/>
      <c r="CC1680" s="45"/>
      <c r="CD1680" s="45"/>
      <c r="CE1680" s="45"/>
      <c r="CF1680" s="45"/>
      <c r="CG1680" s="45"/>
      <c r="CH1680" s="45"/>
      <c r="CI1680" s="45"/>
      <c r="CJ1680" s="45"/>
      <c r="CK1680" s="45"/>
      <c r="CL1680" s="73"/>
      <c r="CM1680" s="37"/>
      <c r="CN1680" s="78"/>
      <c r="CO1680" s="37"/>
      <c r="CP1680" s="79"/>
      <c r="CQ1680" s="37"/>
      <c r="CR1680" s="79"/>
      <c r="CS1680" s="37"/>
      <c r="CT1680" s="79"/>
      <c r="CU1680" s="37"/>
      <c r="CV1680" s="79" t="str">
        <f t="shared" si="48"/>
        <v>Normal</v>
      </c>
      <c r="CW1680" s="37" t="str">
        <f>vlookup(CG1680,'PROMIS 57 T-Score Conversions'!M$3:N$35,2,TRUE)</f>
        <v>#N/A</v>
      </c>
      <c r="CX1680" s="79"/>
      <c r="CY1680" s="37"/>
      <c r="CZ1680" s="79"/>
      <c r="DA1680" s="37"/>
      <c r="DB1680" s="78"/>
      <c r="DC1680" s="37"/>
      <c r="DD1680" s="79"/>
    </row>
    <row r="1681">
      <c r="BZ1681" s="27"/>
      <c r="CA1681" s="64"/>
      <c r="CB1681" s="45"/>
      <c r="CC1681" s="45"/>
      <c r="CD1681" s="45"/>
      <c r="CE1681" s="45"/>
      <c r="CF1681" s="45"/>
      <c r="CG1681" s="45"/>
      <c r="CH1681" s="45"/>
      <c r="CI1681" s="45"/>
      <c r="CJ1681" s="45"/>
      <c r="CK1681" s="45"/>
      <c r="CL1681" s="73"/>
      <c r="CM1681" s="37"/>
      <c r="CN1681" s="78"/>
      <c r="CO1681" s="37"/>
      <c r="CP1681" s="79"/>
      <c r="CQ1681" s="37"/>
      <c r="CR1681" s="79"/>
      <c r="CS1681" s="37"/>
      <c r="CT1681" s="79"/>
      <c r="CU1681" s="37"/>
      <c r="CV1681" s="79" t="str">
        <f t="shared" si="48"/>
        <v>Normal</v>
      </c>
      <c r="CW1681" s="37" t="str">
        <f>vlookup(CG1681,'PROMIS 57 T-Score Conversions'!M$3:N$35,2,TRUE)</f>
        <v>#N/A</v>
      </c>
      <c r="CX1681" s="79"/>
      <c r="CY1681" s="37"/>
      <c r="CZ1681" s="79"/>
      <c r="DA1681" s="37"/>
      <c r="DB1681" s="78"/>
      <c r="DC1681" s="37"/>
      <c r="DD1681" s="79"/>
    </row>
    <row r="1682">
      <c r="BZ1682" s="27"/>
      <c r="CA1682" s="64"/>
      <c r="CB1682" s="45"/>
      <c r="CC1682" s="45"/>
      <c r="CD1682" s="45"/>
      <c r="CE1682" s="45"/>
      <c r="CF1682" s="45"/>
      <c r="CG1682" s="45"/>
      <c r="CH1682" s="45"/>
      <c r="CI1682" s="45"/>
      <c r="CJ1682" s="45"/>
      <c r="CK1682" s="45"/>
      <c r="CL1682" s="73"/>
      <c r="CM1682" s="37"/>
      <c r="CN1682" s="78"/>
      <c r="CO1682" s="37"/>
      <c r="CP1682" s="79"/>
      <c r="CQ1682" s="37"/>
      <c r="CR1682" s="79"/>
      <c r="CS1682" s="37"/>
      <c r="CT1682" s="79"/>
      <c r="CU1682" s="37"/>
      <c r="CV1682" s="79" t="str">
        <f t="shared" si="48"/>
        <v>Normal</v>
      </c>
      <c r="CW1682" s="37" t="str">
        <f>vlookup(CG1682,'PROMIS 57 T-Score Conversions'!M$3:N$35,2,TRUE)</f>
        <v>#N/A</v>
      </c>
      <c r="CX1682" s="79"/>
      <c r="CY1682" s="37"/>
      <c r="CZ1682" s="79"/>
      <c r="DA1682" s="37"/>
      <c r="DB1682" s="78"/>
      <c r="DC1682" s="37"/>
      <c r="DD1682" s="79"/>
    </row>
    <row r="1683">
      <c r="BZ1683" s="27"/>
      <c r="CA1683" s="64"/>
      <c r="CB1683" s="45"/>
      <c r="CC1683" s="45"/>
      <c r="CD1683" s="45"/>
      <c r="CE1683" s="45"/>
      <c r="CF1683" s="45"/>
      <c r="CG1683" s="45"/>
      <c r="CH1683" s="45"/>
      <c r="CI1683" s="45"/>
      <c r="CJ1683" s="45"/>
      <c r="CK1683" s="45"/>
      <c r="CL1683" s="73"/>
      <c r="CM1683" s="37"/>
      <c r="CN1683" s="78"/>
      <c r="CO1683" s="37"/>
      <c r="CP1683" s="79"/>
      <c r="CQ1683" s="37"/>
      <c r="CR1683" s="79"/>
      <c r="CS1683" s="37"/>
      <c r="CT1683" s="79"/>
      <c r="CU1683" s="37"/>
      <c r="CV1683" s="79" t="str">
        <f t="shared" si="48"/>
        <v>Normal</v>
      </c>
      <c r="CW1683" s="37" t="str">
        <f>vlookup(CG1683,'PROMIS 57 T-Score Conversions'!M$3:N$35,2,TRUE)</f>
        <v>#N/A</v>
      </c>
      <c r="CX1683" s="79"/>
      <c r="CY1683" s="37"/>
      <c r="CZ1683" s="79"/>
      <c r="DA1683" s="37"/>
      <c r="DB1683" s="78"/>
      <c r="DC1683" s="37"/>
      <c r="DD1683" s="79"/>
    </row>
    <row r="1684">
      <c r="BZ1684" s="27"/>
      <c r="CA1684" s="64"/>
      <c r="CB1684" s="45"/>
      <c r="CC1684" s="45"/>
      <c r="CD1684" s="45"/>
      <c r="CE1684" s="45"/>
      <c r="CF1684" s="45"/>
      <c r="CG1684" s="45"/>
      <c r="CH1684" s="45"/>
      <c r="CI1684" s="45"/>
      <c r="CJ1684" s="45"/>
      <c r="CK1684" s="45"/>
      <c r="CL1684" s="73"/>
      <c r="CM1684" s="37"/>
      <c r="CN1684" s="78"/>
      <c r="CO1684" s="37"/>
      <c r="CP1684" s="79"/>
      <c r="CQ1684" s="37"/>
      <c r="CR1684" s="79"/>
      <c r="CS1684" s="37"/>
      <c r="CT1684" s="79"/>
      <c r="CU1684" s="37"/>
      <c r="CV1684" s="79" t="str">
        <f t="shared" si="48"/>
        <v>Normal</v>
      </c>
      <c r="CW1684" s="37" t="str">
        <f>vlookup(CG1684,'PROMIS 57 T-Score Conversions'!M$3:N$35,2,TRUE)</f>
        <v>#N/A</v>
      </c>
      <c r="CX1684" s="79"/>
      <c r="CY1684" s="37"/>
      <c r="CZ1684" s="79"/>
      <c r="DA1684" s="37"/>
      <c r="DB1684" s="78"/>
      <c r="DC1684" s="37"/>
      <c r="DD1684" s="79"/>
    </row>
    <row r="1685">
      <c r="BZ1685" s="27"/>
      <c r="CA1685" s="64"/>
      <c r="CB1685" s="45"/>
      <c r="CC1685" s="45"/>
      <c r="CD1685" s="45"/>
      <c r="CE1685" s="45"/>
      <c r="CF1685" s="45"/>
      <c r="CG1685" s="45"/>
      <c r="CH1685" s="45"/>
      <c r="CI1685" s="45"/>
      <c r="CJ1685" s="45"/>
      <c r="CK1685" s="45"/>
      <c r="CL1685" s="73"/>
      <c r="CM1685" s="37"/>
      <c r="CN1685" s="78"/>
      <c r="CO1685" s="37"/>
      <c r="CP1685" s="79"/>
      <c r="CQ1685" s="37"/>
      <c r="CR1685" s="79"/>
      <c r="CS1685" s="37"/>
      <c r="CT1685" s="79"/>
      <c r="CU1685" s="37"/>
      <c r="CV1685" s="79" t="str">
        <f t="shared" si="48"/>
        <v>Normal</v>
      </c>
      <c r="CW1685" s="37" t="str">
        <f>vlookup(CG1685,'PROMIS 57 T-Score Conversions'!M$3:N$35,2,TRUE)</f>
        <v>#N/A</v>
      </c>
      <c r="CX1685" s="79"/>
      <c r="CY1685" s="37"/>
      <c r="CZ1685" s="79"/>
      <c r="DA1685" s="37"/>
      <c r="DB1685" s="78"/>
      <c r="DC1685" s="37"/>
      <c r="DD1685" s="79"/>
    </row>
    <row r="1686">
      <c r="BZ1686" s="27"/>
      <c r="CA1686" s="64"/>
      <c r="CB1686" s="45"/>
      <c r="CC1686" s="45"/>
      <c r="CD1686" s="45"/>
      <c r="CE1686" s="45"/>
      <c r="CF1686" s="45"/>
      <c r="CG1686" s="45"/>
      <c r="CH1686" s="45"/>
      <c r="CI1686" s="45"/>
      <c r="CJ1686" s="45"/>
      <c r="CK1686" s="45"/>
      <c r="CL1686" s="73"/>
      <c r="CM1686" s="37"/>
      <c r="CN1686" s="78"/>
      <c r="CO1686" s="37"/>
      <c r="CP1686" s="79"/>
      <c r="CQ1686" s="37"/>
      <c r="CR1686" s="79"/>
      <c r="CS1686" s="37"/>
      <c r="CT1686" s="79"/>
      <c r="CU1686" s="37"/>
      <c r="CV1686" s="79" t="str">
        <f t="shared" si="48"/>
        <v>Normal</v>
      </c>
      <c r="CW1686" s="37" t="str">
        <f>vlookup(CG1686,'PROMIS 57 T-Score Conversions'!M$3:N$35,2,TRUE)</f>
        <v>#N/A</v>
      </c>
      <c r="CX1686" s="79"/>
      <c r="CY1686" s="37"/>
      <c r="CZ1686" s="79"/>
      <c r="DA1686" s="37"/>
      <c r="DB1686" s="78"/>
      <c r="DC1686" s="37"/>
      <c r="DD1686" s="79"/>
    </row>
    <row r="1687">
      <c r="BZ1687" s="27"/>
      <c r="CA1687" s="64"/>
      <c r="CB1687" s="45"/>
      <c r="CC1687" s="45"/>
      <c r="CD1687" s="45"/>
      <c r="CE1687" s="45"/>
      <c r="CF1687" s="45"/>
      <c r="CG1687" s="45"/>
      <c r="CH1687" s="45"/>
      <c r="CI1687" s="45"/>
      <c r="CJ1687" s="45"/>
      <c r="CK1687" s="45"/>
      <c r="CL1687" s="73"/>
      <c r="CM1687" s="37"/>
      <c r="CN1687" s="78"/>
      <c r="CO1687" s="37"/>
      <c r="CP1687" s="79"/>
      <c r="CQ1687" s="37"/>
      <c r="CR1687" s="79"/>
      <c r="CS1687" s="37"/>
      <c r="CT1687" s="79"/>
      <c r="CU1687" s="37"/>
      <c r="CV1687" s="79" t="str">
        <f t="shared" si="48"/>
        <v>Normal</v>
      </c>
      <c r="CW1687" s="37" t="str">
        <f>vlookup(CG1687,'PROMIS 57 T-Score Conversions'!M$3:N$35,2,TRUE)</f>
        <v>#N/A</v>
      </c>
      <c r="CX1687" s="79"/>
      <c r="CY1687" s="37"/>
      <c r="CZ1687" s="79"/>
      <c r="DA1687" s="37"/>
      <c r="DB1687" s="78"/>
      <c r="DC1687" s="37"/>
      <c r="DD1687" s="79"/>
    </row>
    <row r="1688">
      <c r="BZ1688" s="27"/>
      <c r="CA1688" s="64"/>
      <c r="CB1688" s="45"/>
      <c r="CC1688" s="45"/>
      <c r="CD1688" s="45"/>
      <c r="CE1688" s="45"/>
      <c r="CF1688" s="45"/>
      <c r="CG1688" s="45"/>
      <c r="CH1688" s="45"/>
      <c r="CI1688" s="45"/>
      <c r="CJ1688" s="45"/>
      <c r="CK1688" s="45"/>
      <c r="CL1688" s="73"/>
      <c r="CM1688" s="37"/>
      <c r="CN1688" s="78"/>
      <c r="CO1688" s="37"/>
      <c r="CP1688" s="79"/>
      <c r="CQ1688" s="37"/>
      <c r="CR1688" s="79"/>
      <c r="CS1688" s="37"/>
      <c r="CT1688" s="79"/>
      <c r="CU1688" s="37"/>
      <c r="CV1688" s="79" t="str">
        <f t="shared" si="48"/>
        <v>Normal</v>
      </c>
      <c r="CW1688" s="37" t="str">
        <f>vlookup(CG1688,'PROMIS 57 T-Score Conversions'!M$3:N$35,2,TRUE)</f>
        <v>#N/A</v>
      </c>
      <c r="CX1688" s="79"/>
      <c r="CY1688" s="37"/>
      <c r="CZ1688" s="79"/>
      <c r="DA1688" s="37"/>
      <c r="DB1688" s="78"/>
      <c r="DC1688" s="37"/>
      <c r="DD1688" s="79"/>
    </row>
    <row r="1689">
      <c r="BZ1689" s="27"/>
      <c r="CL1689" s="22"/>
    </row>
    <row r="1690">
      <c r="BZ1690" s="27"/>
      <c r="CL1690" s="22"/>
    </row>
    <row r="1691">
      <c r="BZ1691" s="27"/>
      <c r="CL1691" s="22"/>
    </row>
    <row r="1692">
      <c r="BZ1692" s="27"/>
      <c r="CL1692" s="22"/>
    </row>
    <row r="1693">
      <c r="BZ1693" s="27"/>
      <c r="CL1693" s="22"/>
    </row>
    <row r="1694">
      <c r="BZ1694" s="27"/>
      <c r="CL1694" s="22"/>
    </row>
    <row r="1695">
      <c r="BZ1695" s="27"/>
      <c r="CL1695" s="22"/>
    </row>
    <row r="1696">
      <c r="BZ1696" s="27"/>
      <c r="CL1696" s="22"/>
    </row>
    <row r="1697">
      <c r="BZ1697" s="27"/>
      <c r="CL1697" s="22"/>
    </row>
    <row r="1698">
      <c r="BZ1698" s="27"/>
      <c r="CL1698" s="22"/>
    </row>
    <row r="1699">
      <c r="BZ1699" s="27"/>
      <c r="CL1699" s="22"/>
    </row>
    <row r="1700">
      <c r="BZ1700" s="27"/>
      <c r="CL1700" s="22"/>
    </row>
    <row r="1701">
      <c r="BZ1701" s="27"/>
      <c r="CL1701" s="22"/>
    </row>
    <row r="1702">
      <c r="BZ1702" s="27"/>
      <c r="CL1702" s="22"/>
    </row>
    <row r="1703">
      <c r="BZ1703" s="27"/>
      <c r="CL1703" s="22"/>
    </row>
    <row r="1704">
      <c r="BZ1704" s="27"/>
      <c r="CL1704" s="22"/>
    </row>
    <row r="1705">
      <c r="BZ1705" s="27"/>
      <c r="CL1705" s="22"/>
    </row>
    <row r="1706">
      <c r="BZ1706" s="27"/>
      <c r="CL1706" s="22"/>
    </row>
    <row r="1707">
      <c r="BZ1707" s="27"/>
      <c r="CL1707" s="22"/>
    </row>
    <row r="1708">
      <c r="BZ1708" s="27"/>
      <c r="CL1708" s="22"/>
    </row>
    <row r="1709">
      <c r="BZ1709" s="27"/>
      <c r="CL1709" s="22"/>
    </row>
    <row r="1710">
      <c r="BZ1710" s="27"/>
      <c r="CL1710" s="22"/>
    </row>
    <row r="1711">
      <c r="BZ1711" s="27"/>
      <c r="CL1711" s="22"/>
    </row>
    <row r="1712">
      <c r="BZ1712" s="27"/>
      <c r="CL1712" s="22"/>
    </row>
    <row r="1713">
      <c r="BZ1713" s="27"/>
      <c r="CL1713" s="22"/>
    </row>
    <row r="1714">
      <c r="BZ1714" s="27"/>
      <c r="CL1714" s="22"/>
    </row>
    <row r="1715">
      <c r="BZ1715" s="27"/>
      <c r="CL1715" s="22"/>
    </row>
    <row r="1716">
      <c r="BZ1716" s="27"/>
      <c r="CL1716" s="22"/>
    </row>
    <row r="1717">
      <c r="BZ1717" s="27"/>
      <c r="CL1717" s="22"/>
    </row>
    <row r="1718">
      <c r="BZ1718" s="27"/>
      <c r="CL1718" s="22"/>
    </row>
    <row r="1719">
      <c r="BZ1719" s="27"/>
      <c r="CL1719" s="22"/>
    </row>
    <row r="1720">
      <c r="BZ1720" s="27"/>
      <c r="CL1720" s="22"/>
    </row>
    <row r="1721">
      <c r="BZ1721" s="27"/>
      <c r="CL1721" s="22"/>
    </row>
    <row r="1722">
      <c r="BZ1722" s="27"/>
      <c r="CL1722" s="22"/>
    </row>
    <row r="1723">
      <c r="BZ1723" s="27"/>
      <c r="CL1723" s="22"/>
    </row>
    <row r="1724">
      <c r="BZ1724" s="27"/>
      <c r="CL1724" s="22"/>
    </row>
    <row r="1725">
      <c r="BZ1725" s="27"/>
      <c r="CL1725" s="22"/>
    </row>
    <row r="1726">
      <c r="BZ1726" s="27"/>
      <c r="CL1726" s="22"/>
    </row>
    <row r="1727">
      <c r="BZ1727" s="27"/>
      <c r="CL1727" s="22"/>
    </row>
    <row r="1728">
      <c r="BZ1728" s="27"/>
      <c r="CL1728" s="22"/>
    </row>
    <row r="1729">
      <c r="BZ1729" s="27"/>
      <c r="CL1729" s="22"/>
    </row>
    <row r="1730">
      <c r="BZ1730" s="27"/>
      <c r="CL1730" s="22"/>
    </row>
    <row r="1731">
      <c r="BZ1731" s="27"/>
      <c r="CL1731" s="22"/>
    </row>
    <row r="1732">
      <c r="BZ1732" s="27"/>
      <c r="CL1732" s="22"/>
    </row>
    <row r="1733">
      <c r="BZ1733" s="27"/>
      <c r="CL1733" s="22"/>
    </row>
    <row r="1734">
      <c r="BZ1734" s="27"/>
      <c r="CL1734" s="22"/>
    </row>
    <row r="1735">
      <c r="BZ1735" s="27"/>
      <c r="CL1735" s="22"/>
    </row>
    <row r="1736">
      <c r="BZ1736" s="27"/>
      <c r="CL1736" s="22"/>
    </row>
    <row r="1737">
      <c r="BZ1737" s="27"/>
      <c r="CL1737" s="22"/>
    </row>
    <row r="1738">
      <c r="BZ1738" s="27"/>
      <c r="CL1738" s="22"/>
    </row>
    <row r="1739">
      <c r="BZ1739" s="27"/>
      <c r="CL1739" s="22"/>
    </row>
    <row r="1740">
      <c r="BZ1740" s="27"/>
      <c r="CL1740" s="22"/>
    </row>
    <row r="1741">
      <c r="BZ1741" s="27"/>
      <c r="CL1741" s="22"/>
    </row>
    <row r="1742">
      <c r="BZ1742" s="27"/>
      <c r="CL1742" s="22"/>
    </row>
    <row r="1743">
      <c r="BZ1743" s="27"/>
      <c r="CL1743" s="22"/>
    </row>
    <row r="1744">
      <c r="BZ1744" s="27"/>
      <c r="CL1744" s="22"/>
    </row>
    <row r="1745">
      <c r="BZ1745" s="27"/>
      <c r="CL1745" s="22"/>
    </row>
    <row r="1746">
      <c r="BZ1746" s="27"/>
      <c r="CL1746" s="22"/>
    </row>
    <row r="1747">
      <c r="BZ1747" s="27"/>
      <c r="CL1747" s="22"/>
    </row>
    <row r="1748">
      <c r="BZ1748" s="27"/>
      <c r="CL1748" s="22"/>
    </row>
    <row r="1749">
      <c r="BZ1749" s="27"/>
      <c r="CL1749" s="22"/>
    </row>
    <row r="1750">
      <c r="BZ1750" s="27"/>
      <c r="CL1750" s="22"/>
    </row>
    <row r="1751">
      <c r="BZ1751" s="27"/>
      <c r="CL1751" s="22"/>
    </row>
    <row r="1752">
      <c r="BZ1752" s="27"/>
      <c r="CL1752" s="22"/>
    </row>
    <row r="1753">
      <c r="BZ1753" s="27"/>
      <c r="CL1753" s="22"/>
    </row>
    <row r="1754">
      <c r="BZ1754" s="27"/>
      <c r="CL1754" s="22"/>
    </row>
    <row r="1755">
      <c r="BZ1755" s="27"/>
      <c r="CL1755" s="22"/>
    </row>
    <row r="1756">
      <c r="BZ1756" s="27"/>
      <c r="CL1756" s="90"/>
    </row>
  </sheetData>
  <conditionalFormatting sqref="CM1:CX1756 CY2:DT1756">
    <cfRule type="cellIs" dxfId="0" priority="1" operator="equal">
      <formula>"Normal"</formula>
    </cfRule>
  </conditionalFormatting>
  <conditionalFormatting sqref="CM1:CX1756 CY2:DT1756">
    <cfRule type="cellIs" dxfId="1" priority="2" operator="equal">
      <formula>"Mild"</formula>
    </cfRule>
  </conditionalFormatting>
  <conditionalFormatting sqref="CM1:CX1756 CY2:DT1756">
    <cfRule type="cellIs" dxfId="2" priority="3" operator="equal">
      <formula>"Moderate"</formula>
    </cfRule>
  </conditionalFormatting>
  <conditionalFormatting sqref="CM1:CX1756 CY2:DT1756">
    <cfRule type="cellIs" dxfId="3" priority="4" operator="equal">
      <formula>"Severe"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9.43"/>
    <col customWidth="1" min="3" max="3" width="31.71"/>
    <col customWidth="1" min="4" max="4" width="14.57"/>
    <col customWidth="1" min="5" max="5" width="14.71"/>
    <col customWidth="1" min="6" max="6" width="13.43"/>
    <col customWidth="1" min="7" max="7" width="17.43"/>
    <col customWidth="1" min="8" max="8" width="10.43"/>
    <col customWidth="1" min="9" max="9" width="9.86"/>
    <col customWidth="1" min="10" max="12" width="21.57"/>
    <col customWidth="1" min="13" max="13" width="12.71"/>
    <col customWidth="1" min="14" max="25" width="21.57"/>
    <col customWidth="1" min="26" max="26" width="9.29"/>
    <col customWidth="1" min="27" max="27" width="14.57"/>
    <col customWidth="1" min="28" max="28" width="14.0"/>
    <col customWidth="1" min="29" max="29" width="13.71"/>
    <col customWidth="1" min="30" max="30" width="12.0"/>
    <col customWidth="1" min="31" max="31" width="12.57"/>
    <col customWidth="1" min="32" max="32" width="21.57"/>
  </cols>
  <sheetData>
    <row r="1" ht="37.5" customHeight="1">
      <c r="A1" s="1"/>
      <c r="B1" t="s">
        <v>1</v>
      </c>
      <c r="C1" t="s">
        <v>2</v>
      </c>
      <c r="D1" t="s">
        <v>828</v>
      </c>
      <c r="E1" t="s">
        <v>829</v>
      </c>
      <c r="F1" t="s">
        <v>830</v>
      </c>
      <c r="G1" t="s">
        <v>831</v>
      </c>
      <c r="H1" t="s">
        <v>832</v>
      </c>
      <c r="I1" t="s">
        <v>81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  <c r="S1" t="s">
        <v>842</v>
      </c>
      <c r="T1" t="s">
        <v>843</v>
      </c>
      <c r="U1" t="s">
        <v>844</v>
      </c>
      <c r="V1" t="s">
        <v>845</v>
      </c>
      <c r="W1" t="s">
        <v>846</v>
      </c>
      <c r="X1" t="s">
        <v>847</v>
      </c>
      <c r="Y1" t="s">
        <v>848</v>
      </c>
      <c r="Z1" s="36" t="s">
        <v>849</v>
      </c>
      <c r="AA1" s="1" t="s">
        <v>850</v>
      </c>
      <c r="AB1" s="1" t="s">
        <v>851</v>
      </c>
      <c r="AC1" s="1" t="s">
        <v>852</v>
      </c>
      <c r="AD1" s="1" t="s">
        <v>853</v>
      </c>
      <c r="AE1" s="1" t="s">
        <v>854</v>
      </c>
    </row>
    <row r="2">
      <c r="A2" s="20"/>
      <c r="B2" s="20">
        <v>43537.513218935186</v>
      </c>
      <c r="C2" s="1" t="s">
        <v>855</v>
      </c>
      <c r="D2" s="1">
        <v>1.0</v>
      </c>
      <c r="E2" s="1">
        <v>1.0</v>
      </c>
      <c r="F2" s="1">
        <v>3.0</v>
      </c>
      <c r="G2" s="1">
        <v>6.0</v>
      </c>
      <c r="H2" s="1">
        <v>5.0</v>
      </c>
      <c r="I2" s="1">
        <v>3.0</v>
      </c>
      <c r="J2" s="1">
        <v>3.0</v>
      </c>
      <c r="K2" s="1">
        <v>4.0</v>
      </c>
      <c r="L2" s="1">
        <v>4.0</v>
      </c>
      <c r="M2" s="1">
        <v>1.0</v>
      </c>
      <c r="N2" s="1">
        <v>3.0</v>
      </c>
      <c r="O2" s="1">
        <v>2.0</v>
      </c>
      <c r="P2" s="1">
        <v>4.0</v>
      </c>
      <c r="Q2" s="1">
        <v>2.0</v>
      </c>
      <c r="R2" s="1">
        <v>1.0</v>
      </c>
      <c r="S2" s="1">
        <v>2.0</v>
      </c>
      <c r="T2" s="1">
        <v>3.0</v>
      </c>
      <c r="U2" s="1">
        <v>5.0</v>
      </c>
      <c r="V2" s="1">
        <v>5.0</v>
      </c>
      <c r="W2" s="1">
        <v>5.0</v>
      </c>
      <c r="X2" s="1">
        <v>5.0</v>
      </c>
      <c r="Y2" s="1">
        <v>4.0</v>
      </c>
      <c r="Z2" s="21"/>
      <c r="AA2">
        <f t="shared" ref="AA2:AA1752" si="1">Sum(D2:Y2)</f>
        <v>72</v>
      </c>
      <c r="AB2">
        <f t="shared" ref="AB2:AB1752" si="2">Sum(D2,E2,F2,G2,H2,I2,N2,O2,T2,Y2)</f>
        <v>31</v>
      </c>
      <c r="AC2">
        <f t="shared" ref="AC2:AC1752" si="3">Sum(J2:M2)</f>
        <v>12</v>
      </c>
      <c r="AD2">
        <f t="shared" ref="AD2:AD1752" si="4">Sum(P2:S2)</f>
        <v>9</v>
      </c>
      <c r="AE2">
        <f t="shared" ref="AE2:AE1752" si="5">Sum(U2:X2)</f>
        <v>20</v>
      </c>
    </row>
    <row r="3">
      <c r="A3" s="20"/>
      <c r="B3" s="20">
        <v>43566.42072233796</v>
      </c>
      <c r="C3" s="1" t="s">
        <v>98</v>
      </c>
      <c r="D3" s="1">
        <v>0.0</v>
      </c>
      <c r="E3" s="1">
        <v>0.0</v>
      </c>
      <c r="F3" s="1">
        <v>0.0</v>
      </c>
      <c r="G3" s="1">
        <v>2.0</v>
      </c>
      <c r="H3" s="1">
        <v>0.0</v>
      </c>
      <c r="I3" s="1">
        <v>4.0</v>
      </c>
      <c r="J3" s="1">
        <v>0.0</v>
      </c>
      <c r="K3" s="1">
        <v>1.0</v>
      </c>
      <c r="L3" s="1">
        <v>0.0</v>
      </c>
      <c r="M3" s="1">
        <v>1.0</v>
      </c>
      <c r="N3" s="1">
        <v>3.0</v>
      </c>
      <c r="O3" s="1">
        <v>2.0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2.0</v>
      </c>
      <c r="V3" s="1">
        <v>2.0</v>
      </c>
      <c r="W3" s="1">
        <v>3.0</v>
      </c>
      <c r="X3" s="1">
        <v>0.0</v>
      </c>
      <c r="Y3" s="1">
        <v>0.0</v>
      </c>
      <c r="Z3" s="36">
        <v>1828.0</v>
      </c>
      <c r="AA3">
        <f t="shared" si="1"/>
        <v>20</v>
      </c>
      <c r="AB3">
        <f t="shared" si="2"/>
        <v>11</v>
      </c>
      <c r="AC3">
        <f t="shared" si="3"/>
        <v>2</v>
      </c>
      <c r="AD3">
        <f t="shared" si="4"/>
        <v>0</v>
      </c>
      <c r="AE3">
        <f t="shared" si="5"/>
        <v>7</v>
      </c>
    </row>
    <row r="4">
      <c r="A4" s="20"/>
      <c r="B4" s="20">
        <v>43566.47916215278</v>
      </c>
      <c r="C4" s="1" t="s">
        <v>99</v>
      </c>
      <c r="D4" s="1">
        <v>1.0</v>
      </c>
      <c r="E4" s="1">
        <v>1.0</v>
      </c>
      <c r="F4" s="1">
        <v>0.0</v>
      </c>
      <c r="G4" s="1">
        <v>1.0</v>
      </c>
      <c r="H4" s="1">
        <v>1.0</v>
      </c>
      <c r="I4" s="1">
        <v>4.0</v>
      </c>
      <c r="J4" s="1">
        <v>2.0</v>
      </c>
      <c r="K4" s="1">
        <v>0.0</v>
      </c>
      <c r="L4" s="1">
        <v>3.0</v>
      </c>
      <c r="M4" s="1">
        <v>5.0</v>
      </c>
      <c r="N4" s="1">
        <v>3.0</v>
      </c>
      <c r="O4" s="1">
        <v>4.0</v>
      </c>
      <c r="P4" s="1">
        <v>3.0</v>
      </c>
      <c r="Q4" s="1">
        <v>1.0</v>
      </c>
      <c r="R4" s="1">
        <v>2.0</v>
      </c>
      <c r="S4" s="1">
        <v>3.0</v>
      </c>
      <c r="T4" s="1">
        <v>0.0</v>
      </c>
      <c r="U4" s="1">
        <v>4.0</v>
      </c>
      <c r="V4" s="1">
        <v>5.0</v>
      </c>
      <c r="W4" s="1">
        <v>6.0</v>
      </c>
      <c r="X4" s="1">
        <v>4.0</v>
      </c>
      <c r="Y4" s="1">
        <v>2.0</v>
      </c>
      <c r="Z4" s="36">
        <v>1834.0</v>
      </c>
      <c r="AA4">
        <f t="shared" si="1"/>
        <v>55</v>
      </c>
      <c r="AB4">
        <f t="shared" si="2"/>
        <v>17</v>
      </c>
      <c r="AC4">
        <f t="shared" si="3"/>
        <v>10</v>
      </c>
      <c r="AD4">
        <f t="shared" si="4"/>
        <v>9</v>
      </c>
      <c r="AE4">
        <f t="shared" si="5"/>
        <v>19</v>
      </c>
    </row>
    <row r="5">
      <c r="A5" s="20"/>
      <c r="B5" s="20">
        <v>43567.46985730324</v>
      </c>
      <c r="C5" s="1" t="s">
        <v>100</v>
      </c>
      <c r="D5" s="1">
        <v>2.0</v>
      </c>
      <c r="E5" s="1">
        <v>0.0</v>
      </c>
      <c r="F5" s="1">
        <v>0.0</v>
      </c>
      <c r="G5" s="1">
        <v>1.0</v>
      </c>
      <c r="H5" s="1">
        <v>4.0</v>
      </c>
      <c r="I5" s="1">
        <v>4.0</v>
      </c>
      <c r="J5" s="1">
        <v>1.0</v>
      </c>
      <c r="K5" s="1">
        <v>2.0</v>
      </c>
      <c r="L5" s="1">
        <v>0.0</v>
      </c>
      <c r="M5" s="1">
        <v>3.0</v>
      </c>
      <c r="N5" s="1">
        <v>1.0</v>
      </c>
      <c r="O5" s="1">
        <v>1.0</v>
      </c>
      <c r="P5" s="1">
        <v>1.0</v>
      </c>
      <c r="Q5" s="1">
        <v>0.0</v>
      </c>
      <c r="R5" s="1">
        <v>0.0</v>
      </c>
      <c r="S5" s="1">
        <v>3.0</v>
      </c>
      <c r="T5" s="1">
        <v>2.0</v>
      </c>
      <c r="U5" s="1">
        <v>2.0</v>
      </c>
      <c r="V5" s="1">
        <v>1.0</v>
      </c>
      <c r="W5" s="1">
        <v>1.0</v>
      </c>
      <c r="X5" s="1">
        <v>0.0</v>
      </c>
      <c r="Y5" s="1">
        <v>0.0</v>
      </c>
      <c r="Z5" s="36">
        <v>1858.0</v>
      </c>
      <c r="AA5">
        <f t="shared" si="1"/>
        <v>29</v>
      </c>
      <c r="AB5">
        <f t="shared" si="2"/>
        <v>15</v>
      </c>
      <c r="AC5">
        <f t="shared" si="3"/>
        <v>6</v>
      </c>
      <c r="AD5">
        <f t="shared" si="4"/>
        <v>4</v>
      </c>
      <c r="AE5">
        <f t="shared" si="5"/>
        <v>4</v>
      </c>
    </row>
    <row r="6">
      <c r="A6" s="20"/>
      <c r="B6" s="20">
        <v>43567.67557755787</v>
      </c>
      <c r="C6" s="1" t="s">
        <v>101</v>
      </c>
      <c r="D6" s="1">
        <v>3.0</v>
      </c>
      <c r="E6" s="1">
        <v>0.0</v>
      </c>
      <c r="F6" s="1">
        <v>0.0</v>
      </c>
      <c r="G6" s="1">
        <v>2.0</v>
      </c>
      <c r="H6" s="1">
        <v>1.0</v>
      </c>
      <c r="I6" s="1">
        <v>6.0</v>
      </c>
      <c r="J6" s="1">
        <v>1.0</v>
      </c>
      <c r="K6" s="1">
        <v>4.0</v>
      </c>
      <c r="L6" s="1">
        <v>3.0</v>
      </c>
      <c r="M6" s="1">
        <v>2.0</v>
      </c>
      <c r="N6" s="1">
        <v>2.0</v>
      </c>
      <c r="O6" s="1">
        <v>3.0</v>
      </c>
      <c r="P6" s="1">
        <v>5.0</v>
      </c>
      <c r="Q6" s="1">
        <v>6.0</v>
      </c>
      <c r="R6" s="1">
        <v>6.0</v>
      </c>
      <c r="S6" s="1">
        <v>6.0</v>
      </c>
      <c r="T6" s="1">
        <v>0.0</v>
      </c>
      <c r="U6" s="1">
        <v>5.0</v>
      </c>
      <c r="V6" s="1">
        <v>6.0</v>
      </c>
      <c r="W6" s="1">
        <v>5.0</v>
      </c>
      <c r="X6" s="1">
        <v>4.0</v>
      </c>
      <c r="Y6" s="1">
        <v>2.0</v>
      </c>
      <c r="Z6" s="36">
        <v>1888.0</v>
      </c>
      <c r="AA6">
        <f t="shared" si="1"/>
        <v>72</v>
      </c>
      <c r="AB6">
        <f t="shared" si="2"/>
        <v>19</v>
      </c>
      <c r="AC6">
        <f t="shared" si="3"/>
        <v>10</v>
      </c>
      <c r="AD6">
        <f t="shared" si="4"/>
        <v>23</v>
      </c>
      <c r="AE6">
        <f t="shared" si="5"/>
        <v>20</v>
      </c>
    </row>
    <row r="7">
      <c r="A7" s="20"/>
      <c r="B7" s="20">
        <v>43568.69976555556</v>
      </c>
      <c r="C7" s="1" t="s">
        <v>102</v>
      </c>
      <c r="D7" s="1">
        <v>0.0</v>
      </c>
      <c r="E7" s="1">
        <v>1.0</v>
      </c>
      <c r="F7" s="1">
        <v>0.0</v>
      </c>
      <c r="G7" s="1">
        <v>4.0</v>
      </c>
      <c r="H7" s="1">
        <v>3.0</v>
      </c>
      <c r="I7" s="1">
        <v>2.0</v>
      </c>
      <c r="J7" s="1">
        <v>1.0</v>
      </c>
      <c r="K7" s="1">
        <v>1.0</v>
      </c>
      <c r="L7" s="1">
        <v>4.0</v>
      </c>
      <c r="M7" s="1">
        <v>3.0</v>
      </c>
      <c r="N7" s="1">
        <v>1.0</v>
      </c>
      <c r="O7" s="1">
        <v>1.0</v>
      </c>
      <c r="P7" s="1">
        <v>5.0</v>
      </c>
      <c r="Q7" s="1">
        <v>4.0</v>
      </c>
      <c r="R7" s="1">
        <v>4.0</v>
      </c>
      <c r="S7" s="1">
        <v>4.0</v>
      </c>
      <c r="T7" s="1">
        <v>0.0</v>
      </c>
      <c r="U7" s="1">
        <v>3.0</v>
      </c>
      <c r="V7" s="1">
        <v>3.0</v>
      </c>
      <c r="W7" s="1">
        <v>3.0</v>
      </c>
      <c r="X7" s="1">
        <v>3.0</v>
      </c>
      <c r="Y7" s="1">
        <v>2.0</v>
      </c>
      <c r="Z7" s="36">
        <v>1862.0</v>
      </c>
      <c r="AA7">
        <f t="shared" si="1"/>
        <v>52</v>
      </c>
      <c r="AB7">
        <f t="shared" si="2"/>
        <v>14</v>
      </c>
      <c r="AC7">
        <f t="shared" si="3"/>
        <v>9</v>
      </c>
      <c r="AD7">
        <f t="shared" si="4"/>
        <v>17</v>
      </c>
      <c r="AE7">
        <f t="shared" si="5"/>
        <v>12</v>
      </c>
    </row>
    <row r="8">
      <c r="A8" s="20"/>
      <c r="B8" s="20">
        <v>43570.387009479164</v>
      </c>
      <c r="C8" s="1" t="s">
        <v>103</v>
      </c>
      <c r="D8" s="1">
        <v>4.0</v>
      </c>
      <c r="E8" s="1">
        <v>1.0</v>
      </c>
      <c r="F8" s="1">
        <v>0.0</v>
      </c>
      <c r="G8" s="1">
        <v>2.0</v>
      </c>
      <c r="H8" s="1">
        <v>3.0</v>
      </c>
      <c r="I8" s="1">
        <v>4.0</v>
      </c>
      <c r="J8" s="1">
        <v>2.0</v>
      </c>
      <c r="K8" s="1">
        <v>3.0</v>
      </c>
      <c r="L8" s="1">
        <v>0.0</v>
      </c>
      <c r="M8" s="1">
        <v>0.0</v>
      </c>
      <c r="N8" s="1">
        <v>3.0</v>
      </c>
      <c r="O8" s="1">
        <v>3.0</v>
      </c>
      <c r="P8" s="1">
        <v>0.0</v>
      </c>
      <c r="Q8" s="1">
        <v>0.0</v>
      </c>
      <c r="R8" s="1">
        <v>2.0</v>
      </c>
      <c r="S8" s="1">
        <v>0.0</v>
      </c>
      <c r="T8" s="1">
        <v>0.0</v>
      </c>
      <c r="U8" s="1">
        <v>1.0</v>
      </c>
      <c r="V8" s="1">
        <v>3.0</v>
      </c>
      <c r="W8" s="1">
        <v>1.0</v>
      </c>
      <c r="X8" s="1">
        <v>0.0</v>
      </c>
      <c r="Y8" s="1">
        <v>1.0</v>
      </c>
      <c r="Z8" s="36">
        <v>1881.0</v>
      </c>
      <c r="AA8">
        <f t="shared" si="1"/>
        <v>33</v>
      </c>
      <c r="AB8">
        <f t="shared" si="2"/>
        <v>21</v>
      </c>
      <c r="AC8">
        <f t="shared" si="3"/>
        <v>5</v>
      </c>
      <c r="AD8">
        <f t="shared" si="4"/>
        <v>2</v>
      </c>
      <c r="AE8">
        <f t="shared" si="5"/>
        <v>5</v>
      </c>
    </row>
    <row r="9">
      <c r="A9" s="20"/>
      <c r="B9" s="20">
        <v>43570.621512337966</v>
      </c>
      <c r="C9" s="1" t="s">
        <v>104</v>
      </c>
      <c r="D9" s="1">
        <v>5.0</v>
      </c>
      <c r="E9" s="1">
        <v>3.0</v>
      </c>
      <c r="F9" s="1">
        <v>0.0</v>
      </c>
      <c r="G9" s="1">
        <v>2.0</v>
      </c>
      <c r="H9" s="1">
        <v>2.0</v>
      </c>
      <c r="I9" s="1">
        <v>2.0</v>
      </c>
      <c r="J9" s="1">
        <v>3.0</v>
      </c>
      <c r="K9" s="1">
        <v>0.0</v>
      </c>
      <c r="L9" s="1">
        <v>6.0</v>
      </c>
      <c r="M9" s="1">
        <v>3.0</v>
      </c>
      <c r="N9" s="1">
        <v>3.0</v>
      </c>
      <c r="O9" s="1">
        <v>3.0</v>
      </c>
      <c r="P9" s="1">
        <v>3.0</v>
      </c>
      <c r="Q9" s="1">
        <v>3.0</v>
      </c>
      <c r="R9" s="1">
        <v>3.0</v>
      </c>
      <c r="S9" s="1">
        <v>3.0</v>
      </c>
      <c r="T9" s="1">
        <v>4.0</v>
      </c>
      <c r="U9" s="1">
        <v>6.0</v>
      </c>
      <c r="V9" s="1">
        <v>6.0</v>
      </c>
      <c r="W9" s="1">
        <v>6.0</v>
      </c>
      <c r="X9" s="1">
        <v>6.0</v>
      </c>
      <c r="Y9" s="1">
        <v>3.0</v>
      </c>
      <c r="Z9" s="36">
        <v>1872.0</v>
      </c>
      <c r="AA9">
        <f t="shared" si="1"/>
        <v>75</v>
      </c>
      <c r="AB9">
        <f t="shared" si="2"/>
        <v>27</v>
      </c>
      <c r="AC9">
        <f t="shared" si="3"/>
        <v>12</v>
      </c>
      <c r="AD9">
        <f t="shared" si="4"/>
        <v>12</v>
      </c>
      <c r="AE9">
        <f t="shared" si="5"/>
        <v>24</v>
      </c>
    </row>
    <row r="10">
      <c r="A10" s="20"/>
      <c r="B10" s="20">
        <v>43570.676228599536</v>
      </c>
      <c r="C10" s="1" t="s">
        <v>105</v>
      </c>
      <c r="D10" s="1">
        <v>3.0</v>
      </c>
      <c r="E10" s="1">
        <v>0.0</v>
      </c>
      <c r="F10" s="1">
        <v>0.0</v>
      </c>
      <c r="G10" s="1">
        <v>3.0</v>
      </c>
      <c r="H10" s="1">
        <v>2.0</v>
      </c>
      <c r="I10" s="1">
        <v>4.0</v>
      </c>
      <c r="J10" s="1">
        <v>4.0</v>
      </c>
      <c r="K10" s="1">
        <v>0.0</v>
      </c>
      <c r="L10" s="1">
        <v>3.0</v>
      </c>
      <c r="M10" s="1">
        <v>3.0</v>
      </c>
      <c r="N10" s="1">
        <v>1.0</v>
      </c>
      <c r="O10" s="1">
        <v>2.0</v>
      </c>
      <c r="P10" s="1">
        <v>2.0</v>
      </c>
      <c r="Q10" s="1">
        <v>2.0</v>
      </c>
      <c r="R10" s="1">
        <v>2.0</v>
      </c>
      <c r="S10" s="1">
        <v>2.0</v>
      </c>
      <c r="T10" s="1">
        <v>2.0</v>
      </c>
      <c r="U10" s="1">
        <v>2.0</v>
      </c>
      <c r="V10" s="1">
        <v>3.0</v>
      </c>
      <c r="W10" s="1">
        <v>3.0</v>
      </c>
      <c r="X10" s="1">
        <v>3.0</v>
      </c>
      <c r="Y10" s="1">
        <v>2.0</v>
      </c>
      <c r="Z10" s="36">
        <v>1778.0</v>
      </c>
      <c r="AA10">
        <f t="shared" si="1"/>
        <v>48</v>
      </c>
      <c r="AB10">
        <f t="shared" si="2"/>
        <v>19</v>
      </c>
      <c r="AC10">
        <f t="shared" si="3"/>
        <v>10</v>
      </c>
      <c r="AD10">
        <f t="shared" si="4"/>
        <v>8</v>
      </c>
      <c r="AE10">
        <f t="shared" si="5"/>
        <v>11</v>
      </c>
    </row>
    <row r="11">
      <c r="A11" s="20"/>
      <c r="B11" s="20">
        <v>43571.64004435185</v>
      </c>
      <c r="C11" s="1" t="s">
        <v>107</v>
      </c>
      <c r="D11" s="1">
        <v>4.0</v>
      </c>
      <c r="E11" s="1">
        <v>1.0</v>
      </c>
      <c r="F11" s="1">
        <v>0.0</v>
      </c>
      <c r="G11" s="1">
        <v>3.0</v>
      </c>
      <c r="H11" s="1">
        <v>3.0</v>
      </c>
      <c r="I11" s="1">
        <v>3.0</v>
      </c>
      <c r="J11" s="1">
        <v>3.0</v>
      </c>
      <c r="K11" s="1">
        <v>1.0</v>
      </c>
      <c r="L11" s="1">
        <v>1.0</v>
      </c>
      <c r="M11" s="1">
        <v>3.0</v>
      </c>
      <c r="N11" s="1">
        <v>4.0</v>
      </c>
      <c r="O11" s="1">
        <v>3.0</v>
      </c>
      <c r="P11" s="1">
        <v>3.0</v>
      </c>
      <c r="Q11" s="1">
        <v>4.0</v>
      </c>
      <c r="R11" s="1">
        <v>3.0</v>
      </c>
      <c r="S11" s="1">
        <v>3.0</v>
      </c>
      <c r="T11" s="1">
        <v>1.0</v>
      </c>
      <c r="U11" s="1">
        <v>3.0</v>
      </c>
      <c r="V11" s="1">
        <v>2.0</v>
      </c>
      <c r="W11" s="1">
        <v>2.0</v>
      </c>
      <c r="X11" s="1">
        <v>3.0</v>
      </c>
      <c r="Y11" s="1">
        <v>3.0</v>
      </c>
      <c r="Z11" s="36">
        <v>1183.0</v>
      </c>
      <c r="AA11">
        <f t="shared" si="1"/>
        <v>56</v>
      </c>
      <c r="AB11">
        <f t="shared" si="2"/>
        <v>25</v>
      </c>
      <c r="AC11">
        <f t="shared" si="3"/>
        <v>8</v>
      </c>
      <c r="AD11">
        <f t="shared" si="4"/>
        <v>13</v>
      </c>
      <c r="AE11">
        <f t="shared" si="5"/>
        <v>10</v>
      </c>
    </row>
    <row r="12">
      <c r="A12" s="20"/>
      <c r="B12" s="20">
        <v>43572.56713997685</v>
      </c>
      <c r="C12" s="1" t="s">
        <v>856</v>
      </c>
      <c r="D12" s="1">
        <v>4.0</v>
      </c>
      <c r="E12" s="1">
        <v>0.0</v>
      </c>
      <c r="F12" s="1">
        <v>0.0</v>
      </c>
      <c r="G12" s="1">
        <v>0.0</v>
      </c>
      <c r="H12" s="1">
        <v>3.0</v>
      </c>
      <c r="I12" s="1">
        <v>0.0</v>
      </c>
      <c r="J12" s="1">
        <v>2.0</v>
      </c>
      <c r="K12" s="1">
        <v>0.0</v>
      </c>
      <c r="L12" s="1">
        <v>0.0</v>
      </c>
      <c r="M12" s="1">
        <v>0.0</v>
      </c>
      <c r="N12" s="1">
        <v>2.0</v>
      </c>
      <c r="O12" s="1">
        <v>2.0</v>
      </c>
      <c r="P12" s="1">
        <v>4.0</v>
      </c>
      <c r="Q12" s="1">
        <v>0.0</v>
      </c>
      <c r="R12" s="1">
        <v>0.0</v>
      </c>
      <c r="S12" s="1">
        <v>0.0</v>
      </c>
      <c r="T12" s="1">
        <v>0.0</v>
      </c>
      <c r="U12" s="1">
        <v>1.0</v>
      </c>
      <c r="V12" s="1">
        <v>2.0</v>
      </c>
      <c r="W12" s="1">
        <v>4.0</v>
      </c>
      <c r="X12" s="1">
        <v>4.0</v>
      </c>
      <c r="Y12" s="1">
        <v>1.0</v>
      </c>
      <c r="Z12" s="36">
        <v>1893.0</v>
      </c>
      <c r="AA12">
        <f t="shared" si="1"/>
        <v>29</v>
      </c>
      <c r="AB12">
        <f t="shared" si="2"/>
        <v>12</v>
      </c>
      <c r="AC12">
        <f t="shared" si="3"/>
        <v>2</v>
      </c>
      <c r="AD12">
        <f t="shared" si="4"/>
        <v>4</v>
      </c>
      <c r="AE12">
        <f t="shared" si="5"/>
        <v>11</v>
      </c>
    </row>
    <row r="13">
      <c r="A13" s="20"/>
      <c r="B13" s="20">
        <v>43573.39389574074</v>
      </c>
      <c r="C13" s="1" t="s">
        <v>109</v>
      </c>
      <c r="D13" s="1">
        <v>0.0</v>
      </c>
      <c r="E13" s="1">
        <v>0.0</v>
      </c>
      <c r="F13" s="1">
        <v>0.0</v>
      </c>
      <c r="G13" s="1">
        <v>3.0</v>
      </c>
      <c r="H13" s="1">
        <v>2.0</v>
      </c>
      <c r="I13" s="1">
        <v>1.0</v>
      </c>
      <c r="J13" s="1">
        <v>0.0</v>
      </c>
      <c r="K13" s="1">
        <v>0.0</v>
      </c>
      <c r="L13" s="1">
        <v>3.0</v>
      </c>
      <c r="M13" s="1">
        <v>4.0</v>
      </c>
      <c r="N13" s="1">
        <v>0.0</v>
      </c>
      <c r="O13" s="1">
        <v>0.0</v>
      </c>
      <c r="P13" s="1">
        <v>1.0</v>
      </c>
      <c r="Q13" s="1">
        <v>0.0</v>
      </c>
      <c r="R13" s="1">
        <v>0.0</v>
      </c>
      <c r="S13" s="1">
        <v>1.0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36">
        <v>1683.0</v>
      </c>
      <c r="AA13">
        <f t="shared" si="1"/>
        <v>20</v>
      </c>
      <c r="AB13">
        <f t="shared" si="2"/>
        <v>7</v>
      </c>
      <c r="AC13">
        <f t="shared" si="3"/>
        <v>7</v>
      </c>
      <c r="AD13">
        <f t="shared" si="4"/>
        <v>2</v>
      </c>
      <c r="AE13">
        <f t="shared" si="5"/>
        <v>4</v>
      </c>
    </row>
    <row r="14">
      <c r="A14" s="20"/>
      <c r="B14" s="20">
        <v>43577.38749936342</v>
      </c>
      <c r="C14" s="1" t="s">
        <v>112</v>
      </c>
      <c r="D14" s="1">
        <v>1.0</v>
      </c>
      <c r="E14" s="1">
        <v>1.0</v>
      </c>
      <c r="F14" s="1">
        <v>0.0</v>
      </c>
      <c r="G14" s="1">
        <v>0.0</v>
      </c>
      <c r="H14" s="1">
        <v>0.0</v>
      </c>
      <c r="I14" s="1">
        <v>0.0</v>
      </c>
      <c r="J14" s="1">
        <v>1.0</v>
      </c>
      <c r="K14" s="1">
        <v>1.0</v>
      </c>
      <c r="L14" s="1">
        <v>0.0</v>
      </c>
      <c r="M14" s="1">
        <v>0.0</v>
      </c>
      <c r="N14" s="1">
        <v>1.0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1.0</v>
      </c>
      <c r="U14" s="1">
        <v>1.0</v>
      </c>
      <c r="V14" s="1">
        <v>1.0</v>
      </c>
      <c r="W14" s="1">
        <v>1.0</v>
      </c>
      <c r="X14" s="1">
        <v>0.0</v>
      </c>
      <c r="Y14" s="1">
        <v>0.0</v>
      </c>
      <c r="Z14" s="36">
        <v>1591.0</v>
      </c>
      <c r="AA14">
        <f t="shared" si="1"/>
        <v>9</v>
      </c>
      <c r="AB14">
        <f t="shared" si="2"/>
        <v>4</v>
      </c>
      <c r="AC14">
        <f t="shared" si="3"/>
        <v>2</v>
      </c>
      <c r="AD14">
        <f t="shared" si="4"/>
        <v>0</v>
      </c>
      <c r="AE14">
        <f t="shared" si="5"/>
        <v>3</v>
      </c>
    </row>
    <row r="15">
      <c r="A15" s="20"/>
      <c r="B15" s="20">
        <v>43577.4625687963</v>
      </c>
      <c r="C15" s="1" t="s">
        <v>113</v>
      </c>
      <c r="D15" s="1">
        <v>2.0</v>
      </c>
      <c r="E15" s="1">
        <v>1.0</v>
      </c>
      <c r="F15" s="1">
        <v>0.0</v>
      </c>
      <c r="G15" s="1">
        <v>2.0</v>
      </c>
      <c r="H15" s="1">
        <v>2.0</v>
      </c>
      <c r="I15" s="1">
        <v>3.0</v>
      </c>
      <c r="J15" s="1">
        <v>0.0</v>
      </c>
      <c r="K15" s="1">
        <v>5.0</v>
      </c>
      <c r="L15" s="1">
        <v>5.0</v>
      </c>
      <c r="M15" s="1">
        <v>6.0</v>
      </c>
      <c r="N15" s="1">
        <v>3.0</v>
      </c>
      <c r="O15" s="1">
        <v>4.0</v>
      </c>
      <c r="P15" s="1">
        <v>5.0</v>
      </c>
      <c r="Q15" s="1">
        <v>2.0</v>
      </c>
      <c r="R15" s="1">
        <v>2.0</v>
      </c>
      <c r="S15" s="1">
        <v>2.0</v>
      </c>
      <c r="T15" s="1">
        <v>0.0</v>
      </c>
      <c r="U15" s="1">
        <v>4.0</v>
      </c>
      <c r="V15" s="1">
        <v>4.0</v>
      </c>
      <c r="W15" s="1">
        <v>5.0</v>
      </c>
      <c r="X15" s="1">
        <v>4.0</v>
      </c>
      <c r="Y15" s="1">
        <v>4.0</v>
      </c>
      <c r="Z15" s="36">
        <v>1889.0</v>
      </c>
      <c r="AA15">
        <f t="shared" si="1"/>
        <v>65</v>
      </c>
      <c r="AB15">
        <f t="shared" si="2"/>
        <v>21</v>
      </c>
      <c r="AC15">
        <f t="shared" si="3"/>
        <v>16</v>
      </c>
      <c r="AD15">
        <f t="shared" si="4"/>
        <v>11</v>
      </c>
      <c r="AE15">
        <f t="shared" si="5"/>
        <v>17</v>
      </c>
    </row>
    <row r="16">
      <c r="A16" s="20"/>
      <c r="B16" s="20">
        <v>43577.54552483796</v>
      </c>
      <c r="C16" s="1" t="s">
        <v>114</v>
      </c>
      <c r="D16" s="1">
        <v>4.0</v>
      </c>
      <c r="E16" s="1">
        <v>1.0</v>
      </c>
      <c r="F16" s="1">
        <v>0.0</v>
      </c>
      <c r="G16" s="1">
        <v>1.0</v>
      </c>
      <c r="H16" s="1">
        <v>1.0</v>
      </c>
      <c r="I16" s="1">
        <v>3.0</v>
      </c>
      <c r="J16" s="1">
        <v>0.0</v>
      </c>
      <c r="K16" s="1">
        <v>2.0</v>
      </c>
      <c r="L16" s="1">
        <v>0.0</v>
      </c>
      <c r="M16" s="1">
        <v>1.0</v>
      </c>
      <c r="N16" s="1">
        <v>3.0</v>
      </c>
      <c r="O16" s="1">
        <v>3.0</v>
      </c>
      <c r="P16" s="1">
        <v>2.0</v>
      </c>
      <c r="Q16" s="1">
        <v>1.0</v>
      </c>
      <c r="R16" s="1">
        <v>1.0</v>
      </c>
      <c r="S16" s="1">
        <v>0.0</v>
      </c>
      <c r="T16" s="1">
        <v>0.0</v>
      </c>
      <c r="U16" s="1">
        <v>2.0</v>
      </c>
      <c r="V16" s="1">
        <v>2.0</v>
      </c>
      <c r="W16" s="1">
        <v>2.0</v>
      </c>
      <c r="X16" s="1">
        <v>1.0</v>
      </c>
      <c r="Y16" s="1">
        <v>1.0</v>
      </c>
      <c r="Z16" s="36">
        <v>1892.0</v>
      </c>
      <c r="AA16">
        <f t="shared" si="1"/>
        <v>31</v>
      </c>
      <c r="AB16">
        <f t="shared" si="2"/>
        <v>17</v>
      </c>
      <c r="AC16">
        <f t="shared" si="3"/>
        <v>3</v>
      </c>
      <c r="AD16">
        <f t="shared" si="4"/>
        <v>4</v>
      </c>
      <c r="AE16">
        <f t="shared" si="5"/>
        <v>7</v>
      </c>
    </row>
    <row r="17">
      <c r="A17" s="20"/>
      <c r="B17" s="20">
        <v>43577.612504062505</v>
      </c>
      <c r="C17" s="1" t="s">
        <v>115</v>
      </c>
      <c r="D17" s="1">
        <v>3.0</v>
      </c>
      <c r="E17" s="1">
        <v>0.0</v>
      </c>
      <c r="F17" s="1">
        <v>0.0</v>
      </c>
      <c r="G17" s="1">
        <v>4.0</v>
      </c>
      <c r="H17" s="1">
        <v>0.0</v>
      </c>
      <c r="I17" s="1">
        <v>4.0</v>
      </c>
      <c r="J17" s="1">
        <v>2.0</v>
      </c>
      <c r="K17" s="1">
        <v>3.0</v>
      </c>
      <c r="L17" s="1">
        <v>0.0</v>
      </c>
      <c r="M17" s="1">
        <v>1.0</v>
      </c>
      <c r="N17" s="1">
        <v>0.0</v>
      </c>
      <c r="O17" s="1">
        <v>3.0</v>
      </c>
      <c r="P17" s="1">
        <v>3.0</v>
      </c>
      <c r="Q17" s="1">
        <v>2.0</v>
      </c>
      <c r="R17" s="1">
        <v>3.0</v>
      </c>
      <c r="S17" s="1">
        <v>3.0</v>
      </c>
      <c r="T17" s="1">
        <v>4.0</v>
      </c>
      <c r="U17" s="1">
        <v>5.0</v>
      </c>
      <c r="V17" s="1">
        <v>5.0</v>
      </c>
      <c r="W17" s="1">
        <v>4.0</v>
      </c>
      <c r="X17" s="1">
        <v>4.0</v>
      </c>
      <c r="Y17" s="1">
        <v>0.0</v>
      </c>
      <c r="Z17" s="36">
        <v>1876.0</v>
      </c>
      <c r="AA17">
        <f t="shared" si="1"/>
        <v>53</v>
      </c>
      <c r="AB17">
        <f t="shared" si="2"/>
        <v>18</v>
      </c>
      <c r="AC17">
        <f t="shared" si="3"/>
        <v>6</v>
      </c>
      <c r="AD17">
        <f t="shared" si="4"/>
        <v>11</v>
      </c>
      <c r="AE17">
        <f t="shared" si="5"/>
        <v>18</v>
      </c>
    </row>
    <row r="18">
      <c r="A18" s="20"/>
      <c r="B18" s="20">
        <v>43577.617073182875</v>
      </c>
      <c r="C18" s="1" t="s">
        <v>117</v>
      </c>
      <c r="D18" s="1">
        <v>3.0</v>
      </c>
      <c r="E18" s="1">
        <v>2.0</v>
      </c>
      <c r="F18" s="1">
        <v>2.0</v>
      </c>
      <c r="G18" s="1">
        <v>5.0</v>
      </c>
      <c r="H18" s="1">
        <v>3.0</v>
      </c>
      <c r="I18" s="1">
        <v>6.0</v>
      </c>
      <c r="J18" s="1">
        <v>4.0</v>
      </c>
      <c r="K18" s="1">
        <v>0.0</v>
      </c>
      <c r="L18" s="1">
        <v>3.0</v>
      </c>
      <c r="M18" s="1">
        <v>5.0</v>
      </c>
      <c r="N18" s="1">
        <v>5.0</v>
      </c>
      <c r="O18" s="1">
        <v>4.0</v>
      </c>
      <c r="P18" s="1">
        <v>6.0</v>
      </c>
      <c r="Q18" s="1">
        <v>5.0</v>
      </c>
      <c r="R18" s="1">
        <v>6.0</v>
      </c>
      <c r="S18" s="1">
        <v>6.0</v>
      </c>
      <c r="T18" s="1">
        <v>5.0</v>
      </c>
      <c r="U18" s="1">
        <v>6.0</v>
      </c>
      <c r="V18" s="1">
        <v>6.0</v>
      </c>
      <c r="W18" s="1">
        <v>6.0</v>
      </c>
      <c r="X18" s="1">
        <v>6.0</v>
      </c>
      <c r="Y18" s="1">
        <v>5.0</v>
      </c>
      <c r="Z18" s="36">
        <v>1606.0</v>
      </c>
      <c r="AA18">
        <f t="shared" si="1"/>
        <v>99</v>
      </c>
      <c r="AB18">
        <f t="shared" si="2"/>
        <v>40</v>
      </c>
      <c r="AC18">
        <f t="shared" si="3"/>
        <v>12</v>
      </c>
      <c r="AD18">
        <f t="shared" si="4"/>
        <v>23</v>
      </c>
      <c r="AE18">
        <f t="shared" si="5"/>
        <v>24</v>
      </c>
    </row>
    <row r="19">
      <c r="A19" s="20"/>
      <c r="B19" s="20">
        <v>43578.48814261574</v>
      </c>
      <c r="C19" s="1" t="s">
        <v>116</v>
      </c>
      <c r="D19" s="1">
        <v>1.0</v>
      </c>
      <c r="E19" s="1">
        <v>0.0</v>
      </c>
      <c r="F19" s="1">
        <v>0.0</v>
      </c>
      <c r="G19" s="1">
        <v>3.0</v>
      </c>
      <c r="H19" s="1">
        <v>1.0</v>
      </c>
      <c r="I19" s="1">
        <v>3.0</v>
      </c>
      <c r="J19" s="1">
        <v>2.0</v>
      </c>
      <c r="K19" s="1">
        <v>0.0</v>
      </c>
      <c r="L19" s="1">
        <v>0.0</v>
      </c>
      <c r="M19" s="1">
        <v>2.0</v>
      </c>
      <c r="N19" s="1">
        <v>1.0</v>
      </c>
      <c r="O19" s="1">
        <v>1.0</v>
      </c>
      <c r="P19" s="1">
        <v>3.0</v>
      </c>
      <c r="Q19" s="1">
        <v>4.0</v>
      </c>
      <c r="R19" s="1">
        <v>1.0</v>
      </c>
      <c r="S19" s="1">
        <v>2.0</v>
      </c>
      <c r="T19" s="1">
        <v>4.0</v>
      </c>
      <c r="U19" s="1">
        <v>1.0</v>
      </c>
      <c r="V19" s="1">
        <v>0.0</v>
      </c>
      <c r="W19" s="1">
        <v>0.0</v>
      </c>
      <c r="X19" s="1">
        <v>0.0</v>
      </c>
      <c r="Y19" s="1">
        <v>2.0</v>
      </c>
      <c r="Z19" s="36">
        <v>1861.0</v>
      </c>
      <c r="AA19">
        <f t="shared" si="1"/>
        <v>31</v>
      </c>
      <c r="AB19">
        <f t="shared" si="2"/>
        <v>16</v>
      </c>
      <c r="AC19">
        <f t="shared" si="3"/>
        <v>4</v>
      </c>
      <c r="AD19">
        <f t="shared" si="4"/>
        <v>10</v>
      </c>
      <c r="AE19">
        <f t="shared" si="5"/>
        <v>1</v>
      </c>
    </row>
    <row r="20">
      <c r="A20" s="20"/>
      <c r="B20" s="20">
        <v>43578.59155518519</v>
      </c>
      <c r="C20" s="1" t="s">
        <v>118</v>
      </c>
      <c r="D20" s="1">
        <v>6.0</v>
      </c>
      <c r="E20" s="1">
        <v>5.0</v>
      </c>
      <c r="F20" s="1">
        <v>4.0</v>
      </c>
      <c r="G20" s="1">
        <v>5.0</v>
      </c>
      <c r="H20" s="1">
        <v>5.0</v>
      </c>
      <c r="I20" s="1">
        <v>4.0</v>
      </c>
      <c r="J20" s="1">
        <v>4.0</v>
      </c>
      <c r="K20" s="1">
        <v>5.0</v>
      </c>
      <c r="L20" s="1">
        <v>0.0</v>
      </c>
      <c r="M20" s="1">
        <v>4.0</v>
      </c>
      <c r="N20" s="1">
        <v>6.0</v>
      </c>
      <c r="O20" s="1">
        <v>5.0</v>
      </c>
      <c r="P20" s="1">
        <v>6.0</v>
      </c>
      <c r="Q20" s="1">
        <v>6.0</v>
      </c>
      <c r="R20" s="1">
        <v>2.0</v>
      </c>
      <c r="S20" s="1">
        <v>6.0</v>
      </c>
      <c r="T20" s="1">
        <v>5.0</v>
      </c>
      <c r="U20" s="1">
        <v>5.0</v>
      </c>
      <c r="V20" s="1">
        <v>5.0</v>
      </c>
      <c r="W20" s="1">
        <v>5.0</v>
      </c>
      <c r="X20" s="1">
        <v>5.0</v>
      </c>
      <c r="Y20" s="1">
        <v>4.0</v>
      </c>
      <c r="Z20" s="36">
        <v>1899.0</v>
      </c>
      <c r="AA20">
        <f t="shared" si="1"/>
        <v>102</v>
      </c>
      <c r="AB20">
        <f t="shared" si="2"/>
        <v>49</v>
      </c>
      <c r="AC20">
        <f t="shared" si="3"/>
        <v>13</v>
      </c>
      <c r="AD20">
        <f t="shared" si="4"/>
        <v>20</v>
      </c>
      <c r="AE20">
        <f t="shared" si="5"/>
        <v>20</v>
      </c>
    </row>
    <row r="21">
      <c r="A21" s="20"/>
      <c r="B21" s="20">
        <v>43579.415968692134</v>
      </c>
      <c r="C21" s="1" t="s">
        <v>119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1.0</v>
      </c>
      <c r="V21" s="1">
        <v>1.0</v>
      </c>
      <c r="W21" s="1">
        <v>1.0</v>
      </c>
      <c r="X21" s="1">
        <v>1.0</v>
      </c>
      <c r="Y21" s="1">
        <v>0.0</v>
      </c>
      <c r="Z21" s="36">
        <v>1799.0</v>
      </c>
      <c r="AA21">
        <f t="shared" si="1"/>
        <v>4</v>
      </c>
      <c r="AB21">
        <f t="shared" si="2"/>
        <v>0</v>
      </c>
      <c r="AC21">
        <f t="shared" si="3"/>
        <v>0</v>
      </c>
      <c r="AD21">
        <f t="shared" si="4"/>
        <v>0</v>
      </c>
      <c r="AE21">
        <f t="shared" si="5"/>
        <v>4</v>
      </c>
    </row>
    <row r="22">
      <c r="A22" s="20"/>
      <c r="B22" s="20">
        <v>43579.435018020835</v>
      </c>
      <c r="C22" s="1" t="s">
        <v>120</v>
      </c>
      <c r="D22" s="1">
        <v>4.0</v>
      </c>
      <c r="E22" s="1">
        <v>1.0</v>
      </c>
      <c r="F22" s="1">
        <v>0.0</v>
      </c>
      <c r="G22" s="1">
        <v>0.0</v>
      </c>
      <c r="H22" s="1">
        <v>0.0</v>
      </c>
      <c r="I22" s="1">
        <v>1.0</v>
      </c>
      <c r="J22" s="1">
        <v>2.0</v>
      </c>
      <c r="K22" s="1">
        <v>2.0</v>
      </c>
      <c r="L22" s="1">
        <v>4.0</v>
      </c>
      <c r="M22" s="1">
        <v>3.0</v>
      </c>
      <c r="N22" s="1">
        <v>1.0</v>
      </c>
      <c r="O22" s="1">
        <v>1.0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36">
        <v>1583.0</v>
      </c>
      <c r="AA22">
        <f t="shared" si="1"/>
        <v>19</v>
      </c>
      <c r="AB22">
        <f t="shared" si="2"/>
        <v>8</v>
      </c>
      <c r="AC22">
        <f t="shared" si="3"/>
        <v>11</v>
      </c>
      <c r="AD22">
        <f t="shared" si="4"/>
        <v>0</v>
      </c>
      <c r="AE22">
        <f t="shared" si="5"/>
        <v>0</v>
      </c>
    </row>
    <row r="23">
      <c r="A23" s="20"/>
      <c r="B23" s="20">
        <v>43580.35448258102</v>
      </c>
      <c r="C23" s="1" t="s">
        <v>857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1.0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36">
        <v>1793.0</v>
      </c>
      <c r="AA23">
        <f t="shared" si="1"/>
        <v>1</v>
      </c>
      <c r="AB23">
        <f t="shared" si="2"/>
        <v>1</v>
      </c>
      <c r="AC23">
        <f t="shared" si="3"/>
        <v>0</v>
      </c>
      <c r="AD23">
        <f t="shared" si="4"/>
        <v>0</v>
      </c>
      <c r="AE23">
        <f t="shared" si="5"/>
        <v>0</v>
      </c>
    </row>
    <row r="24">
      <c r="A24" s="20"/>
      <c r="B24" s="20">
        <v>43581.588516724536</v>
      </c>
      <c r="C24" s="1" t="s">
        <v>122</v>
      </c>
      <c r="D24" s="1">
        <v>2.0</v>
      </c>
      <c r="E24" s="1">
        <v>1.0</v>
      </c>
      <c r="F24" s="1">
        <v>0.0</v>
      </c>
      <c r="G24" s="1">
        <v>2.0</v>
      </c>
      <c r="H24" s="1">
        <v>1.0</v>
      </c>
      <c r="I24" s="1">
        <v>2.0</v>
      </c>
      <c r="J24" s="1">
        <v>0.0</v>
      </c>
      <c r="K24" s="1">
        <v>0.0</v>
      </c>
      <c r="L24" s="1">
        <v>0.0</v>
      </c>
      <c r="M24" s="1">
        <v>0.0</v>
      </c>
      <c r="N24" s="1">
        <v>2.0</v>
      </c>
      <c r="O24" s="1">
        <v>1.0</v>
      </c>
      <c r="P24" s="1">
        <v>1.0</v>
      </c>
      <c r="Q24" s="1">
        <v>0.0</v>
      </c>
      <c r="R24" s="1">
        <v>2.0</v>
      </c>
      <c r="S24" s="1">
        <v>0.0</v>
      </c>
      <c r="T24" s="1">
        <v>0.0</v>
      </c>
      <c r="U24" s="1">
        <v>1.0</v>
      </c>
      <c r="V24" s="1">
        <v>1.0</v>
      </c>
      <c r="W24" s="1">
        <v>1.0</v>
      </c>
      <c r="X24" s="1">
        <v>1.0</v>
      </c>
      <c r="Y24" s="1">
        <v>1.0</v>
      </c>
      <c r="Z24" s="36">
        <v>1599.0</v>
      </c>
      <c r="AA24">
        <f t="shared" si="1"/>
        <v>19</v>
      </c>
      <c r="AB24">
        <f t="shared" si="2"/>
        <v>12</v>
      </c>
      <c r="AC24">
        <f t="shared" si="3"/>
        <v>0</v>
      </c>
      <c r="AD24">
        <f t="shared" si="4"/>
        <v>3</v>
      </c>
      <c r="AE24">
        <f t="shared" si="5"/>
        <v>4</v>
      </c>
    </row>
    <row r="25">
      <c r="A25" s="20"/>
      <c r="B25" s="20">
        <v>43584.397648564816</v>
      </c>
      <c r="C25" s="1" t="s">
        <v>123</v>
      </c>
      <c r="D25" s="1">
        <v>3.0</v>
      </c>
      <c r="E25" s="1">
        <v>1.0</v>
      </c>
      <c r="F25" s="1">
        <v>0.0</v>
      </c>
      <c r="G25" s="1">
        <v>2.0</v>
      </c>
      <c r="H25" s="1">
        <v>3.0</v>
      </c>
      <c r="I25" s="1">
        <v>3.0</v>
      </c>
      <c r="J25" s="1">
        <v>1.0</v>
      </c>
      <c r="K25" s="1">
        <v>0.0</v>
      </c>
      <c r="L25" s="1">
        <v>2.0</v>
      </c>
      <c r="M25" s="1">
        <v>1.0</v>
      </c>
      <c r="N25" s="1">
        <v>2.0</v>
      </c>
      <c r="O25" s="1">
        <v>1.0</v>
      </c>
      <c r="P25" s="1">
        <v>2.0</v>
      </c>
      <c r="Q25" s="1">
        <v>1.0</v>
      </c>
      <c r="R25" s="1">
        <v>1.0</v>
      </c>
      <c r="S25" s="1">
        <v>0.0</v>
      </c>
      <c r="T25" s="1">
        <v>0.0</v>
      </c>
      <c r="U25" s="1">
        <v>1.0</v>
      </c>
      <c r="V25" s="1">
        <v>3.0</v>
      </c>
      <c r="W25" s="1">
        <v>3.0</v>
      </c>
      <c r="X25" s="1">
        <v>4.0</v>
      </c>
      <c r="Y25" s="1">
        <v>2.0</v>
      </c>
      <c r="Z25" s="36">
        <v>1882.0</v>
      </c>
      <c r="AA25">
        <f t="shared" si="1"/>
        <v>36</v>
      </c>
      <c r="AB25">
        <f t="shared" si="2"/>
        <v>17</v>
      </c>
      <c r="AC25">
        <f t="shared" si="3"/>
        <v>4</v>
      </c>
      <c r="AD25">
        <f t="shared" si="4"/>
        <v>4</v>
      </c>
      <c r="AE25">
        <f t="shared" si="5"/>
        <v>11</v>
      </c>
    </row>
    <row r="26">
      <c r="A26" s="20"/>
      <c r="B26" s="20">
        <v>43584.59252854167</v>
      </c>
      <c r="C26" s="1" t="s">
        <v>858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2.0</v>
      </c>
      <c r="J26" s="1">
        <v>2.0</v>
      </c>
      <c r="K26" s="1">
        <v>0.0</v>
      </c>
      <c r="L26" s="1">
        <v>0.0</v>
      </c>
      <c r="M26" s="1">
        <v>1.0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1.0</v>
      </c>
      <c r="V26" s="1">
        <v>0.0</v>
      </c>
      <c r="W26" s="1">
        <v>0.0</v>
      </c>
      <c r="X26" s="1">
        <v>0.0</v>
      </c>
      <c r="Y26" s="1">
        <v>0.0</v>
      </c>
      <c r="Z26" s="36">
        <v>1762.0</v>
      </c>
      <c r="AA26">
        <f t="shared" si="1"/>
        <v>6</v>
      </c>
      <c r="AB26">
        <f t="shared" si="2"/>
        <v>2</v>
      </c>
      <c r="AC26">
        <f t="shared" si="3"/>
        <v>3</v>
      </c>
      <c r="AD26">
        <f t="shared" si="4"/>
        <v>0</v>
      </c>
      <c r="AE26">
        <f t="shared" si="5"/>
        <v>1</v>
      </c>
    </row>
    <row r="27">
      <c r="A27" s="20"/>
      <c r="B27" s="20">
        <v>43584.611498796294</v>
      </c>
      <c r="C27" s="1" t="s">
        <v>124</v>
      </c>
      <c r="D27" s="1">
        <v>5.0</v>
      </c>
      <c r="E27" s="1">
        <v>0.0</v>
      </c>
      <c r="F27" s="1">
        <v>0.0</v>
      </c>
      <c r="G27" s="1">
        <v>3.0</v>
      </c>
      <c r="H27" s="1">
        <v>4.0</v>
      </c>
      <c r="I27" s="1">
        <v>3.0</v>
      </c>
      <c r="J27" s="1">
        <v>2.0</v>
      </c>
      <c r="K27" s="1">
        <v>3.0</v>
      </c>
      <c r="L27" s="1">
        <v>0.0</v>
      </c>
      <c r="M27" s="1">
        <v>3.0</v>
      </c>
      <c r="N27" s="1">
        <v>4.0</v>
      </c>
      <c r="O27" s="1">
        <v>4.0</v>
      </c>
      <c r="P27" s="1">
        <v>5.0</v>
      </c>
      <c r="Q27" s="1">
        <v>3.0</v>
      </c>
      <c r="R27" s="1">
        <v>4.0</v>
      </c>
      <c r="S27" s="1">
        <v>3.0</v>
      </c>
      <c r="T27" s="1">
        <v>2.0</v>
      </c>
      <c r="U27" s="1">
        <v>2.0</v>
      </c>
      <c r="V27" s="1">
        <v>4.0</v>
      </c>
      <c r="W27" s="1">
        <v>4.0</v>
      </c>
      <c r="X27" s="1">
        <v>3.0</v>
      </c>
      <c r="Y27" s="1">
        <v>3.0</v>
      </c>
      <c r="Z27" s="36">
        <v>1877.0</v>
      </c>
      <c r="AA27">
        <f t="shared" si="1"/>
        <v>64</v>
      </c>
      <c r="AB27">
        <f t="shared" si="2"/>
        <v>28</v>
      </c>
      <c r="AC27">
        <f t="shared" si="3"/>
        <v>8</v>
      </c>
      <c r="AD27">
        <f t="shared" si="4"/>
        <v>15</v>
      </c>
      <c r="AE27">
        <f t="shared" si="5"/>
        <v>13</v>
      </c>
    </row>
    <row r="28">
      <c r="A28" s="20"/>
      <c r="B28" s="20">
        <v>43585.54620377315</v>
      </c>
      <c r="C28" s="1" t="s">
        <v>127</v>
      </c>
      <c r="D28" s="1">
        <v>2.0</v>
      </c>
      <c r="E28" s="1">
        <v>0.0</v>
      </c>
      <c r="F28" s="1">
        <v>0.0</v>
      </c>
      <c r="G28" s="1">
        <v>1.0</v>
      </c>
      <c r="H28" s="1">
        <v>2.0</v>
      </c>
      <c r="I28" s="1">
        <v>4.0</v>
      </c>
      <c r="J28" s="1">
        <v>2.0</v>
      </c>
      <c r="K28" s="1">
        <v>2.0</v>
      </c>
      <c r="L28" s="1">
        <v>2.0</v>
      </c>
      <c r="M28" s="1">
        <v>0.0</v>
      </c>
      <c r="N28" s="1">
        <v>2.0</v>
      </c>
      <c r="O28" s="1">
        <v>3.0</v>
      </c>
      <c r="P28" s="1">
        <v>0.0</v>
      </c>
      <c r="Q28" s="1">
        <v>3.0</v>
      </c>
      <c r="R28" s="1">
        <v>2.0</v>
      </c>
      <c r="S28" s="1">
        <v>4.0</v>
      </c>
      <c r="T28" s="1">
        <v>0.0</v>
      </c>
      <c r="U28" s="1">
        <v>4.0</v>
      </c>
      <c r="V28" s="1">
        <v>4.0</v>
      </c>
      <c r="W28" s="1">
        <v>2.0</v>
      </c>
      <c r="X28" s="1">
        <v>1.0</v>
      </c>
      <c r="Y28" s="1">
        <v>0.0</v>
      </c>
      <c r="Z28" s="36">
        <v>1901.0</v>
      </c>
      <c r="AA28">
        <f t="shared" si="1"/>
        <v>40</v>
      </c>
      <c r="AB28">
        <f t="shared" si="2"/>
        <v>14</v>
      </c>
      <c r="AC28">
        <f t="shared" si="3"/>
        <v>6</v>
      </c>
      <c r="AD28">
        <f t="shared" si="4"/>
        <v>9</v>
      </c>
      <c r="AE28">
        <f t="shared" si="5"/>
        <v>11</v>
      </c>
    </row>
    <row r="29">
      <c r="A29" s="20"/>
      <c r="B29" s="20">
        <v>43585.64945648148</v>
      </c>
      <c r="C29" s="1" t="s">
        <v>128</v>
      </c>
      <c r="D29" s="1">
        <v>4.0</v>
      </c>
      <c r="E29" s="1">
        <v>0.0</v>
      </c>
      <c r="F29" s="1">
        <v>0.0</v>
      </c>
      <c r="G29" s="1">
        <v>3.0</v>
      </c>
      <c r="H29" s="1">
        <v>5.0</v>
      </c>
      <c r="I29" s="1">
        <v>3.0</v>
      </c>
      <c r="J29" s="1">
        <v>3.0</v>
      </c>
      <c r="K29" s="1">
        <v>3.0</v>
      </c>
      <c r="L29" s="1">
        <v>0.0</v>
      </c>
      <c r="M29" s="1">
        <v>1.0</v>
      </c>
      <c r="N29" s="1">
        <v>4.0</v>
      </c>
      <c r="O29" s="1">
        <v>3.0</v>
      </c>
      <c r="P29" s="1">
        <v>5.0</v>
      </c>
      <c r="Q29" s="1">
        <v>4.0</v>
      </c>
      <c r="R29" s="1">
        <v>4.0</v>
      </c>
      <c r="S29" s="1">
        <v>4.0</v>
      </c>
      <c r="T29" s="1">
        <v>0.0</v>
      </c>
      <c r="U29" s="1">
        <v>3.0</v>
      </c>
      <c r="V29" s="1">
        <v>5.0</v>
      </c>
      <c r="W29" s="1">
        <v>4.0</v>
      </c>
      <c r="X29" s="1">
        <v>3.0</v>
      </c>
      <c r="Y29" s="1">
        <v>2.0</v>
      </c>
      <c r="Z29" s="36">
        <v>1895.0</v>
      </c>
      <c r="AA29">
        <f t="shared" si="1"/>
        <v>63</v>
      </c>
      <c r="AB29">
        <f t="shared" si="2"/>
        <v>24</v>
      </c>
      <c r="AC29">
        <f t="shared" si="3"/>
        <v>7</v>
      </c>
      <c r="AD29">
        <f t="shared" si="4"/>
        <v>17</v>
      </c>
      <c r="AE29">
        <f t="shared" si="5"/>
        <v>15</v>
      </c>
    </row>
    <row r="30">
      <c r="A30" s="20"/>
      <c r="B30" s="20">
        <v>43586.415365</v>
      </c>
      <c r="C30" s="1" t="s">
        <v>859</v>
      </c>
      <c r="D30" s="1">
        <v>3.0</v>
      </c>
      <c r="E30" s="1">
        <v>5.0</v>
      </c>
      <c r="F30" s="1">
        <v>4.0</v>
      </c>
      <c r="G30" s="1">
        <v>1.0</v>
      </c>
      <c r="H30" s="1">
        <v>3.0</v>
      </c>
      <c r="I30" s="1">
        <v>3.0</v>
      </c>
      <c r="J30" s="1">
        <v>0.0</v>
      </c>
      <c r="K30" s="1">
        <v>0.0</v>
      </c>
      <c r="L30" s="1">
        <v>0.0</v>
      </c>
      <c r="M30" s="1">
        <v>1.0</v>
      </c>
      <c r="N30" s="1">
        <v>2.0</v>
      </c>
      <c r="O30" s="1">
        <v>2.0</v>
      </c>
      <c r="P30" s="1">
        <v>1.0</v>
      </c>
      <c r="Q30" s="1">
        <v>0.0</v>
      </c>
      <c r="R30" s="1">
        <v>1.0</v>
      </c>
      <c r="S30" s="1">
        <v>0.0</v>
      </c>
      <c r="T30" s="1">
        <v>0.0</v>
      </c>
      <c r="U30" s="1">
        <v>0.0</v>
      </c>
      <c r="V30" s="1">
        <v>1.0</v>
      </c>
      <c r="W30" s="1">
        <v>3.0</v>
      </c>
      <c r="X30" s="1">
        <v>1.0</v>
      </c>
      <c r="Y30" s="1">
        <v>0.0</v>
      </c>
      <c r="Z30" s="36">
        <v>1907.0</v>
      </c>
      <c r="AA30">
        <f t="shared" si="1"/>
        <v>31</v>
      </c>
      <c r="AB30">
        <f t="shared" si="2"/>
        <v>23</v>
      </c>
      <c r="AC30">
        <f t="shared" si="3"/>
        <v>1</v>
      </c>
      <c r="AD30">
        <f t="shared" si="4"/>
        <v>2</v>
      </c>
      <c r="AE30">
        <f t="shared" si="5"/>
        <v>5</v>
      </c>
    </row>
    <row r="31">
      <c r="A31" s="20"/>
      <c r="B31" s="20">
        <v>43587.42995056713</v>
      </c>
      <c r="C31" s="1" t="s">
        <v>129</v>
      </c>
      <c r="D31" s="1">
        <v>4.0</v>
      </c>
      <c r="E31" s="1">
        <v>2.0</v>
      </c>
      <c r="F31" s="1">
        <v>0.0</v>
      </c>
      <c r="G31" s="1">
        <v>5.0</v>
      </c>
      <c r="H31" s="1">
        <v>4.0</v>
      </c>
      <c r="I31" s="1">
        <v>5.0</v>
      </c>
      <c r="J31" s="1">
        <v>5.0</v>
      </c>
      <c r="K31" s="1">
        <v>4.0</v>
      </c>
      <c r="L31" s="1">
        <v>2.0</v>
      </c>
      <c r="M31" s="1">
        <v>5.0</v>
      </c>
      <c r="N31" s="1">
        <v>4.0</v>
      </c>
      <c r="O31" s="1">
        <v>2.0</v>
      </c>
      <c r="P31" s="1">
        <v>4.0</v>
      </c>
      <c r="Q31" s="1">
        <v>2.0</v>
      </c>
      <c r="R31" s="1">
        <v>4.0</v>
      </c>
      <c r="S31" s="1">
        <v>3.0</v>
      </c>
      <c r="T31" s="1">
        <v>0.0</v>
      </c>
      <c r="U31" s="1">
        <v>4.0</v>
      </c>
      <c r="V31" s="1">
        <v>5.0</v>
      </c>
      <c r="W31" s="1">
        <v>5.0</v>
      </c>
      <c r="X31" s="1">
        <v>5.0</v>
      </c>
      <c r="Y31" s="1">
        <v>5.0</v>
      </c>
      <c r="Z31" s="36">
        <v>1594.0</v>
      </c>
      <c r="AA31">
        <f t="shared" si="1"/>
        <v>79</v>
      </c>
      <c r="AB31">
        <f t="shared" si="2"/>
        <v>31</v>
      </c>
      <c r="AC31">
        <f t="shared" si="3"/>
        <v>16</v>
      </c>
      <c r="AD31">
        <f t="shared" si="4"/>
        <v>13</v>
      </c>
      <c r="AE31">
        <f t="shared" si="5"/>
        <v>19</v>
      </c>
    </row>
    <row r="32">
      <c r="A32" s="20"/>
      <c r="B32" s="20">
        <v>43587.6545525</v>
      </c>
      <c r="C32" s="1" t="s">
        <v>131</v>
      </c>
      <c r="D32" s="1">
        <v>5.0</v>
      </c>
      <c r="E32" s="1">
        <v>3.0</v>
      </c>
      <c r="F32" s="1">
        <v>0.0</v>
      </c>
      <c r="G32" s="1">
        <v>0.0</v>
      </c>
      <c r="H32" s="1">
        <v>3.0</v>
      </c>
      <c r="I32" s="1">
        <v>2.0</v>
      </c>
      <c r="J32" s="1">
        <v>5.0</v>
      </c>
      <c r="K32" s="1">
        <v>4.0</v>
      </c>
      <c r="L32" s="1">
        <v>0.0</v>
      </c>
      <c r="M32" s="1">
        <v>2.0</v>
      </c>
      <c r="N32" s="1">
        <v>4.0</v>
      </c>
      <c r="O32" s="1">
        <v>3.0</v>
      </c>
      <c r="P32" s="1">
        <v>5.0</v>
      </c>
      <c r="Q32" s="1">
        <v>6.0</v>
      </c>
      <c r="R32" s="1">
        <v>6.0</v>
      </c>
      <c r="S32" s="1">
        <v>6.0</v>
      </c>
      <c r="T32" s="1">
        <v>0.0</v>
      </c>
      <c r="U32" s="1">
        <v>6.0</v>
      </c>
      <c r="V32" s="1">
        <v>4.0</v>
      </c>
      <c r="W32" s="1">
        <v>6.0</v>
      </c>
      <c r="X32" s="1">
        <v>6.0</v>
      </c>
      <c r="Y32" s="1">
        <v>2.0</v>
      </c>
      <c r="Z32" s="36">
        <v>1871.0</v>
      </c>
      <c r="AA32">
        <f t="shared" si="1"/>
        <v>78</v>
      </c>
      <c r="AB32">
        <f t="shared" si="2"/>
        <v>22</v>
      </c>
      <c r="AC32">
        <f t="shared" si="3"/>
        <v>11</v>
      </c>
      <c r="AD32">
        <f t="shared" si="4"/>
        <v>23</v>
      </c>
      <c r="AE32">
        <f t="shared" si="5"/>
        <v>22</v>
      </c>
    </row>
    <row r="33">
      <c r="A33" s="20"/>
      <c r="B33" s="20">
        <v>43588.46406392361</v>
      </c>
      <c r="C33" s="1" t="s">
        <v>132</v>
      </c>
      <c r="D33" s="1">
        <v>2.0</v>
      </c>
      <c r="E33" s="1">
        <v>0.0</v>
      </c>
      <c r="F33" s="1">
        <v>0.0</v>
      </c>
      <c r="G33" s="1">
        <v>1.0</v>
      </c>
      <c r="H33" s="1">
        <v>1.0</v>
      </c>
      <c r="I33" s="1">
        <v>1.0</v>
      </c>
      <c r="J33" s="1">
        <v>0.0</v>
      </c>
      <c r="K33" s="1">
        <v>2.0</v>
      </c>
      <c r="L33" s="1">
        <v>0.0</v>
      </c>
      <c r="M33" s="1">
        <v>2.0</v>
      </c>
      <c r="N33" s="1">
        <v>3.0</v>
      </c>
      <c r="O33" s="1">
        <v>4.0</v>
      </c>
      <c r="P33" s="1">
        <v>4.0</v>
      </c>
      <c r="Q33" s="1">
        <v>1.0</v>
      </c>
      <c r="R33" s="1">
        <v>3.0</v>
      </c>
      <c r="S33" s="1">
        <v>3.0</v>
      </c>
      <c r="T33" s="1">
        <v>0.0</v>
      </c>
      <c r="U33" s="1">
        <v>2.0</v>
      </c>
      <c r="V33" s="1">
        <v>3.0</v>
      </c>
      <c r="W33" s="1">
        <v>3.0</v>
      </c>
      <c r="X33" s="1">
        <v>3.0</v>
      </c>
      <c r="Y33" s="1">
        <v>2.0</v>
      </c>
      <c r="Z33" s="36">
        <v>1902.0</v>
      </c>
      <c r="AA33">
        <f t="shared" si="1"/>
        <v>40</v>
      </c>
      <c r="AB33">
        <f t="shared" si="2"/>
        <v>14</v>
      </c>
      <c r="AC33">
        <f t="shared" si="3"/>
        <v>4</v>
      </c>
      <c r="AD33">
        <f t="shared" si="4"/>
        <v>11</v>
      </c>
      <c r="AE33">
        <f t="shared" si="5"/>
        <v>11</v>
      </c>
    </row>
    <row r="34">
      <c r="A34" s="20"/>
      <c r="B34" s="20">
        <v>43588.478513622686</v>
      </c>
      <c r="C34" s="1" t="s">
        <v>132</v>
      </c>
      <c r="D34" s="1">
        <v>3.0</v>
      </c>
      <c r="E34" s="1">
        <v>1.0</v>
      </c>
      <c r="F34" s="1">
        <v>0.0</v>
      </c>
      <c r="G34" s="1">
        <v>2.0</v>
      </c>
      <c r="H34" s="1">
        <v>4.0</v>
      </c>
      <c r="I34" s="1">
        <v>4.0</v>
      </c>
      <c r="J34" s="1">
        <v>5.0</v>
      </c>
      <c r="K34" s="1">
        <v>1.0</v>
      </c>
      <c r="L34" s="1">
        <v>5.0</v>
      </c>
      <c r="M34" s="1">
        <v>5.0</v>
      </c>
      <c r="N34" s="1">
        <v>4.0</v>
      </c>
      <c r="O34" s="1">
        <v>4.0</v>
      </c>
      <c r="P34" s="1">
        <v>5.0</v>
      </c>
      <c r="Q34" s="1">
        <v>3.0</v>
      </c>
      <c r="R34" s="1">
        <v>2.0</v>
      </c>
      <c r="S34" s="1">
        <v>4.0</v>
      </c>
      <c r="T34" s="1">
        <v>2.0</v>
      </c>
      <c r="U34" s="1">
        <v>4.0</v>
      </c>
      <c r="V34" s="1">
        <v>5.0</v>
      </c>
      <c r="W34" s="1">
        <v>5.0</v>
      </c>
      <c r="X34" s="1">
        <v>5.0</v>
      </c>
      <c r="Y34" s="1">
        <v>3.0</v>
      </c>
      <c r="Z34" s="36">
        <v>1912.0</v>
      </c>
      <c r="AA34">
        <f t="shared" si="1"/>
        <v>76</v>
      </c>
      <c r="AB34">
        <f t="shared" si="2"/>
        <v>27</v>
      </c>
      <c r="AC34">
        <f t="shared" si="3"/>
        <v>16</v>
      </c>
      <c r="AD34">
        <f t="shared" si="4"/>
        <v>14</v>
      </c>
      <c r="AE34">
        <f t="shared" si="5"/>
        <v>19</v>
      </c>
    </row>
    <row r="35">
      <c r="A35" s="20"/>
      <c r="B35" s="20">
        <v>43588.57941048611</v>
      </c>
      <c r="C35" s="1" t="s">
        <v>134</v>
      </c>
      <c r="D35" s="1">
        <v>4.0</v>
      </c>
      <c r="E35" s="1">
        <v>0.0</v>
      </c>
      <c r="F35" s="1">
        <v>0.0</v>
      </c>
      <c r="G35" s="1">
        <v>4.0</v>
      </c>
      <c r="H35" s="1">
        <v>4.0</v>
      </c>
      <c r="I35" s="1">
        <v>6.0</v>
      </c>
      <c r="J35" s="1">
        <v>4.0</v>
      </c>
      <c r="K35" s="1">
        <v>3.0</v>
      </c>
      <c r="L35" s="1">
        <v>3.0</v>
      </c>
      <c r="M35" s="1">
        <v>3.0</v>
      </c>
      <c r="N35" s="1">
        <v>5.0</v>
      </c>
      <c r="O35" s="1">
        <v>5.0</v>
      </c>
      <c r="P35" s="1">
        <v>6.0</v>
      </c>
      <c r="Q35" s="1">
        <v>4.0</v>
      </c>
      <c r="R35" s="1">
        <v>2.0</v>
      </c>
      <c r="S35" s="1">
        <v>5.0</v>
      </c>
      <c r="T35" s="1">
        <v>0.0</v>
      </c>
      <c r="U35" s="1">
        <v>6.0</v>
      </c>
      <c r="V35" s="1">
        <v>6.0</v>
      </c>
      <c r="W35" s="1">
        <v>6.0</v>
      </c>
      <c r="X35" s="1">
        <v>6.0</v>
      </c>
      <c r="Y35" s="1">
        <v>5.0</v>
      </c>
      <c r="Z35" s="36">
        <v>1900.0</v>
      </c>
      <c r="AA35">
        <f t="shared" si="1"/>
        <v>87</v>
      </c>
      <c r="AB35">
        <f t="shared" si="2"/>
        <v>33</v>
      </c>
      <c r="AC35">
        <f t="shared" si="3"/>
        <v>13</v>
      </c>
      <c r="AD35">
        <f t="shared" si="4"/>
        <v>17</v>
      </c>
      <c r="AE35">
        <f t="shared" si="5"/>
        <v>24</v>
      </c>
    </row>
    <row r="36">
      <c r="A36" s="20"/>
      <c r="B36" s="20">
        <v>43588.59426092592</v>
      </c>
      <c r="C36" s="1" t="s">
        <v>133</v>
      </c>
      <c r="D36" s="1">
        <v>6.0</v>
      </c>
      <c r="E36" s="1">
        <v>4.0</v>
      </c>
      <c r="F36" s="1">
        <v>0.0</v>
      </c>
      <c r="G36" s="1">
        <v>3.0</v>
      </c>
      <c r="H36" s="1">
        <v>3.0</v>
      </c>
      <c r="I36" s="1">
        <v>6.0</v>
      </c>
      <c r="J36" s="1">
        <v>3.0</v>
      </c>
      <c r="K36" s="1">
        <v>0.0</v>
      </c>
      <c r="L36" s="1">
        <v>3.0</v>
      </c>
      <c r="M36" s="1">
        <v>3.0</v>
      </c>
      <c r="N36" s="1">
        <v>6.0</v>
      </c>
      <c r="O36" s="1">
        <v>6.0</v>
      </c>
      <c r="P36" s="1">
        <v>4.0</v>
      </c>
      <c r="Q36" s="1">
        <v>3.0</v>
      </c>
      <c r="R36" s="1">
        <v>5.0</v>
      </c>
      <c r="S36" s="1">
        <v>5.0</v>
      </c>
      <c r="T36" s="1">
        <v>0.0</v>
      </c>
      <c r="U36" s="1">
        <v>6.0</v>
      </c>
      <c r="V36" s="1">
        <v>6.0</v>
      </c>
      <c r="W36" s="1">
        <v>6.0</v>
      </c>
      <c r="X36" s="1">
        <v>6.0</v>
      </c>
      <c r="Y36" s="1">
        <v>5.0</v>
      </c>
      <c r="Z36" s="36">
        <v>1903.0</v>
      </c>
      <c r="AA36">
        <f t="shared" si="1"/>
        <v>89</v>
      </c>
      <c r="AB36">
        <f t="shared" si="2"/>
        <v>39</v>
      </c>
      <c r="AC36">
        <f t="shared" si="3"/>
        <v>9</v>
      </c>
      <c r="AD36">
        <f t="shared" si="4"/>
        <v>17</v>
      </c>
      <c r="AE36">
        <f t="shared" si="5"/>
        <v>24</v>
      </c>
    </row>
    <row r="37">
      <c r="A37" s="20"/>
      <c r="B37" s="20">
        <v>43591.39223346065</v>
      </c>
      <c r="C37" s="1" t="s">
        <v>135</v>
      </c>
      <c r="D37" s="1">
        <v>6.0</v>
      </c>
      <c r="E37" s="1">
        <v>0.0</v>
      </c>
      <c r="F37" s="1">
        <v>0.0</v>
      </c>
      <c r="G37" s="1">
        <v>4.0</v>
      </c>
      <c r="H37" s="1">
        <v>3.0</v>
      </c>
      <c r="I37" s="1">
        <v>1.0</v>
      </c>
      <c r="J37" s="1">
        <v>5.0</v>
      </c>
      <c r="K37" s="1">
        <v>0.0</v>
      </c>
      <c r="L37" s="1">
        <v>6.0</v>
      </c>
      <c r="M37" s="1">
        <v>0.0</v>
      </c>
      <c r="N37" s="1">
        <v>6.0</v>
      </c>
      <c r="O37" s="1">
        <v>3.0</v>
      </c>
      <c r="P37" s="1">
        <v>4.0</v>
      </c>
      <c r="Q37" s="1">
        <v>5.0</v>
      </c>
      <c r="R37" s="1">
        <v>2.0</v>
      </c>
      <c r="S37" s="1">
        <v>3.0</v>
      </c>
      <c r="T37" s="1">
        <v>2.0</v>
      </c>
      <c r="U37" s="1">
        <v>4.0</v>
      </c>
      <c r="V37" s="1">
        <v>5.0</v>
      </c>
      <c r="W37" s="1">
        <v>4.0</v>
      </c>
      <c r="X37" s="1">
        <v>4.0</v>
      </c>
      <c r="Y37" s="1">
        <v>5.0</v>
      </c>
      <c r="Z37" s="36">
        <v>1887.0</v>
      </c>
      <c r="AA37">
        <f t="shared" si="1"/>
        <v>72</v>
      </c>
      <c r="AB37">
        <f t="shared" si="2"/>
        <v>30</v>
      </c>
      <c r="AC37">
        <f t="shared" si="3"/>
        <v>11</v>
      </c>
      <c r="AD37">
        <f t="shared" si="4"/>
        <v>14</v>
      </c>
      <c r="AE37">
        <f t="shared" si="5"/>
        <v>17</v>
      </c>
    </row>
    <row r="38">
      <c r="A38" s="20"/>
      <c r="B38" s="20">
        <v>43591.4247392824</v>
      </c>
      <c r="C38" s="1" t="s">
        <v>136</v>
      </c>
      <c r="D38" s="1">
        <v>5.0</v>
      </c>
      <c r="E38" s="1">
        <v>1.0</v>
      </c>
      <c r="F38" s="1">
        <v>0.0</v>
      </c>
      <c r="G38" s="1">
        <v>4.0</v>
      </c>
      <c r="H38" s="1">
        <v>4.0</v>
      </c>
      <c r="I38" s="1">
        <v>3.0</v>
      </c>
      <c r="J38" s="1">
        <v>1.0</v>
      </c>
      <c r="K38" s="1">
        <v>0.0</v>
      </c>
      <c r="L38" s="1">
        <v>3.0</v>
      </c>
      <c r="M38" s="1">
        <v>3.0</v>
      </c>
      <c r="N38" s="1">
        <v>2.0</v>
      </c>
      <c r="O38" s="1">
        <v>2.0</v>
      </c>
      <c r="P38" s="1">
        <v>0.0</v>
      </c>
      <c r="Q38" s="1">
        <v>5.0</v>
      </c>
      <c r="R38" s="1">
        <v>3.0</v>
      </c>
      <c r="S38" s="1">
        <v>3.0</v>
      </c>
      <c r="T38" s="1">
        <v>1.0</v>
      </c>
      <c r="U38" s="1">
        <v>4.0</v>
      </c>
      <c r="V38" s="1">
        <v>5.0</v>
      </c>
      <c r="W38" s="1">
        <v>6.0</v>
      </c>
      <c r="X38" s="1">
        <v>3.0</v>
      </c>
      <c r="Y38" s="1">
        <v>1.0</v>
      </c>
      <c r="Z38" s="36">
        <v>1537.0</v>
      </c>
      <c r="AA38">
        <f t="shared" si="1"/>
        <v>59</v>
      </c>
      <c r="AB38">
        <f t="shared" si="2"/>
        <v>23</v>
      </c>
      <c r="AC38">
        <f t="shared" si="3"/>
        <v>7</v>
      </c>
      <c r="AD38">
        <f t="shared" si="4"/>
        <v>11</v>
      </c>
      <c r="AE38">
        <f t="shared" si="5"/>
        <v>18</v>
      </c>
    </row>
    <row r="39">
      <c r="A39" s="20"/>
      <c r="B39" s="20">
        <v>43592.51782337963</v>
      </c>
      <c r="C39" s="1" t="s">
        <v>137</v>
      </c>
      <c r="D39" s="1">
        <v>4.0</v>
      </c>
      <c r="E39" s="1">
        <v>2.0</v>
      </c>
      <c r="F39" s="1">
        <v>0.0</v>
      </c>
      <c r="G39" s="1">
        <v>2.0</v>
      </c>
      <c r="H39" s="1">
        <v>3.0</v>
      </c>
      <c r="I39" s="1">
        <v>5.0</v>
      </c>
      <c r="J39" s="1">
        <v>5.0</v>
      </c>
      <c r="K39" s="1">
        <v>3.0</v>
      </c>
      <c r="L39" s="1">
        <v>5.0</v>
      </c>
      <c r="M39" s="1">
        <v>3.0</v>
      </c>
      <c r="N39" s="1">
        <v>2.0</v>
      </c>
      <c r="O39" s="1">
        <v>4.0</v>
      </c>
      <c r="P39" s="1">
        <v>5.0</v>
      </c>
      <c r="Q39" s="1">
        <v>5.0</v>
      </c>
      <c r="R39" s="1">
        <v>5.0</v>
      </c>
      <c r="S39" s="1">
        <v>5.0</v>
      </c>
      <c r="T39" s="1">
        <v>4.0</v>
      </c>
      <c r="U39" s="1">
        <v>5.0</v>
      </c>
      <c r="V39" s="1">
        <v>5.0</v>
      </c>
      <c r="W39" s="1">
        <v>5.0</v>
      </c>
      <c r="X39" s="1">
        <v>5.0</v>
      </c>
      <c r="Y39" s="1">
        <v>5.0</v>
      </c>
      <c r="Z39" s="36">
        <v>1883.0</v>
      </c>
      <c r="AA39">
        <f t="shared" si="1"/>
        <v>87</v>
      </c>
      <c r="AB39">
        <f t="shared" si="2"/>
        <v>31</v>
      </c>
      <c r="AC39">
        <f t="shared" si="3"/>
        <v>16</v>
      </c>
      <c r="AD39">
        <f t="shared" si="4"/>
        <v>20</v>
      </c>
      <c r="AE39">
        <f t="shared" si="5"/>
        <v>20</v>
      </c>
    </row>
    <row r="40">
      <c r="A40" s="20"/>
      <c r="B40" s="20">
        <v>43593.83560398148</v>
      </c>
      <c r="C40" s="1" t="s">
        <v>138</v>
      </c>
      <c r="D40" s="1">
        <v>6.0</v>
      </c>
      <c r="E40" s="1">
        <v>3.0</v>
      </c>
      <c r="F40" s="1">
        <v>0.0</v>
      </c>
      <c r="G40" s="1">
        <v>1.0</v>
      </c>
      <c r="H40" s="1">
        <v>1.0</v>
      </c>
      <c r="I40" s="1">
        <v>6.0</v>
      </c>
      <c r="J40" s="1">
        <v>0.0</v>
      </c>
      <c r="K40" s="1">
        <v>6.0</v>
      </c>
      <c r="L40" s="1">
        <v>0.0</v>
      </c>
      <c r="M40" s="1">
        <v>6.0</v>
      </c>
      <c r="N40" s="1">
        <v>6.0</v>
      </c>
      <c r="O40" s="1">
        <v>5.0</v>
      </c>
      <c r="P40" s="1">
        <v>4.0</v>
      </c>
      <c r="Q40" s="1">
        <v>0.0</v>
      </c>
      <c r="R40" s="1">
        <v>0.0</v>
      </c>
      <c r="S40" s="1">
        <v>2.0</v>
      </c>
      <c r="T40" s="1">
        <v>2.0</v>
      </c>
      <c r="U40" s="1">
        <v>6.0</v>
      </c>
      <c r="V40" s="1">
        <v>6.0</v>
      </c>
      <c r="W40" s="1">
        <v>6.0</v>
      </c>
      <c r="X40" s="1">
        <v>5.0</v>
      </c>
      <c r="Y40" s="1">
        <v>2.0</v>
      </c>
      <c r="Z40" s="36">
        <v>7.325033267E9</v>
      </c>
      <c r="AA40">
        <f t="shared" si="1"/>
        <v>73</v>
      </c>
      <c r="AB40">
        <f t="shared" si="2"/>
        <v>32</v>
      </c>
      <c r="AC40">
        <f t="shared" si="3"/>
        <v>12</v>
      </c>
      <c r="AD40">
        <f t="shared" si="4"/>
        <v>6</v>
      </c>
      <c r="AE40">
        <f t="shared" si="5"/>
        <v>23</v>
      </c>
    </row>
    <row r="41">
      <c r="A41" s="20"/>
      <c r="B41" s="20">
        <v>43594.62586988426</v>
      </c>
      <c r="C41" s="1" t="s">
        <v>130</v>
      </c>
      <c r="D41" s="1">
        <v>4.0</v>
      </c>
      <c r="E41" s="1">
        <v>2.0</v>
      </c>
      <c r="F41" s="1">
        <v>0.0</v>
      </c>
      <c r="G41" s="1">
        <v>4.0</v>
      </c>
      <c r="H41" s="1">
        <v>3.0</v>
      </c>
      <c r="I41" s="1">
        <v>4.0</v>
      </c>
      <c r="J41" s="1">
        <v>4.0</v>
      </c>
      <c r="K41" s="1">
        <v>0.0</v>
      </c>
      <c r="L41" s="1">
        <v>4.0</v>
      </c>
      <c r="M41" s="1">
        <v>4.0</v>
      </c>
      <c r="N41" s="1">
        <v>2.0</v>
      </c>
      <c r="O41" s="1">
        <v>4.0</v>
      </c>
      <c r="P41" s="1">
        <v>3.0</v>
      </c>
      <c r="Q41" s="1">
        <v>3.0</v>
      </c>
      <c r="R41" s="1">
        <v>3.0</v>
      </c>
      <c r="S41" s="1">
        <v>3.0</v>
      </c>
      <c r="T41" s="1">
        <v>1.0</v>
      </c>
      <c r="U41" s="1">
        <v>4.0</v>
      </c>
      <c r="V41" s="1">
        <v>4.0</v>
      </c>
      <c r="W41" s="1">
        <v>4.0</v>
      </c>
      <c r="X41" s="1">
        <v>4.0</v>
      </c>
      <c r="Y41" s="1">
        <v>4.0</v>
      </c>
      <c r="Z41" s="36">
        <v>1784.0</v>
      </c>
      <c r="AA41">
        <f t="shared" si="1"/>
        <v>68</v>
      </c>
      <c r="AB41">
        <f t="shared" si="2"/>
        <v>28</v>
      </c>
      <c r="AC41">
        <f t="shared" si="3"/>
        <v>12</v>
      </c>
      <c r="AD41">
        <f t="shared" si="4"/>
        <v>12</v>
      </c>
      <c r="AE41">
        <f t="shared" si="5"/>
        <v>16</v>
      </c>
    </row>
    <row r="42">
      <c r="A42" s="20"/>
      <c r="B42" s="20">
        <v>43595.38517112269</v>
      </c>
      <c r="C42" s="1" t="s">
        <v>101</v>
      </c>
      <c r="D42" s="1">
        <v>1.0</v>
      </c>
      <c r="E42" s="1">
        <v>0.0</v>
      </c>
      <c r="F42" s="1">
        <v>0.0</v>
      </c>
      <c r="G42" s="1">
        <v>0.0</v>
      </c>
      <c r="H42" s="1">
        <v>0.0</v>
      </c>
      <c r="I42" s="1">
        <v>3.0</v>
      </c>
      <c r="J42" s="1">
        <v>3.0</v>
      </c>
      <c r="K42" s="1">
        <v>2.0</v>
      </c>
      <c r="L42" s="1">
        <v>0.0</v>
      </c>
      <c r="M42" s="1">
        <v>0.0</v>
      </c>
      <c r="N42" s="1">
        <v>1.0</v>
      </c>
      <c r="O42" s="1">
        <v>2.0</v>
      </c>
      <c r="P42" s="1">
        <v>2.0</v>
      </c>
      <c r="Q42" s="1">
        <v>4.0</v>
      </c>
      <c r="R42" s="1">
        <v>4.0</v>
      </c>
      <c r="S42" s="1">
        <v>4.0</v>
      </c>
      <c r="T42" s="1">
        <v>0.0</v>
      </c>
      <c r="U42" s="1">
        <v>3.0</v>
      </c>
      <c r="V42" s="1">
        <v>2.0</v>
      </c>
      <c r="W42" s="1">
        <v>2.0</v>
      </c>
      <c r="X42" s="1">
        <v>3.0</v>
      </c>
      <c r="Y42" s="1">
        <v>2.0</v>
      </c>
      <c r="Z42" s="36">
        <v>1888.0</v>
      </c>
      <c r="AA42">
        <f t="shared" si="1"/>
        <v>38</v>
      </c>
      <c r="AB42">
        <f t="shared" si="2"/>
        <v>9</v>
      </c>
      <c r="AC42">
        <f t="shared" si="3"/>
        <v>5</v>
      </c>
      <c r="AD42">
        <f t="shared" si="4"/>
        <v>14</v>
      </c>
      <c r="AE42">
        <f t="shared" si="5"/>
        <v>10</v>
      </c>
    </row>
    <row r="43">
      <c r="A43" s="20"/>
      <c r="B43" s="20">
        <v>43595.47073688658</v>
      </c>
      <c r="C43" s="1" t="s">
        <v>194</v>
      </c>
      <c r="D43" s="1">
        <v>2.0</v>
      </c>
      <c r="E43" s="1">
        <v>1.0</v>
      </c>
      <c r="F43" s="1">
        <v>0.0</v>
      </c>
      <c r="G43" s="1">
        <v>1.0</v>
      </c>
      <c r="H43" s="1">
        <v>3.0</v>
      </c>
      <c r="I43" s="1">
        <v>3.0</v>
      </c>
      <c r="J43" s="1">
        <v>2.0</v>
      </c>
      <c r="K43" s="1">
        <v>0.0</v>
      </c>
      <c r="L43" s="1">
        <v>0.0</v>
      </c>
      <c r="M43" s="1">
        <v>2.0</v>
      </c>
      <c r="N43" s="1">
        <v>2.0</v>
      </c>
      <c r="O43" s="1">
        <v>1.0</v>
      </c>
      <c r="P43" s="1">
        <v>1.0</v>
      </c>
      <c r="Q43" s="1">
        <v>1.0</v>
      </c>
      <c r="R43" s="1">
        <v>2.0</v>
      </c>
      <c r="S43" s="1">
        <v>2.0</v>
      </c>
      <c r="T43" s="1">
        <v>2.0</v>
      </c>
      <c r="U43" s="1">
        <v>3.0</v>
      </c>
      <c r="V43" s="1">
        <v>2.0</v>
      </c>
      <c r="W43" s="1">
        <v>2.0</v>
      </c>
      <c r="X43" s="1">
        <v>2.0</v>
      </c>
      <c r="Y43" s="1">
        <v>2.0</v>
      </c>
      <c r="Z43" s="36">
        <v>1821.0</v>
      </c>
      <c r="AA43">
        <f t="shared" si="1"/>
        <v>36</v>
      </c>
      <c r="AB43">
        <f t="shared" si="2"/>
        <v>17</v>
      </c>
      <c r="AC43">
        <f t="shared" si="3"/>
        <v>4</v>
      </c>
      <c r="AD43">
        <f t="shared" si="4"/>
        <v>6</v>
      </c>
      <c r="AE43">
        <f t="shared" si="5"/>
        <v>9</v>
      </c>
    </row>
    <row r="44">
      <c r="A44" s="20"/>
      <c r="B44" s="20">
        <v>43598.599771284724</v>
      </c>
      <c r="C44" s="1" t="s">
        <v>106</v>
      </c>
      <c r="D44" s="1">
        <v>1.0</v>
      </c>
      <c r="E44" s="1">
        <v>1.0</v>
      </c>
      <c r="F44" s="1">
        <v>0.0</v>
      </c>
      <c r="G44" s="1">
        <v>4.0</v>
      </c>
      <c r="H44" s="1">
        <v>1.0</v>
      </c>
      <c r="I44" s="1">
        <v>5.0</v>
      </c>
      <c r="J44" s="1">
        <v>5.0</v>
      </c>
      <c r="K44" s="1">
        <v>0.0</v>
      </c>
      <c r="L44" s="1">
        <v>3.0</v>
      </c>
      <c r="M44" s="1">
        <v>1.0</v>
      </c>
      <c r="N44" s="1">
        <v>4.0</v>
      </c>
      <c r="O44" s="1">
        <v>5.0</v>
      </c>
      <c r="P44" s="1">
        <v>5.0</v>
      </c>
      <c r="Q44" s="1">
        <v>4.0</v>
      </c>
      <c r="R44" s="1">
        <v>5.0</v>
      </c>
      <c r="S44" s="1">
        <v>5.0</v>
      </c>
      <c r="T44" s="1">
        <v>3.0</v>
      </c>
      <c r="U44" s="1">
        <v>5.0</v>
      </c>
      <c r="V44" s="1">
        <v>5.0</v>
      </c>
      <c r="W44" s="1">
        <v>5.0</v>
      </c>
      <c r="X44" s="1">
        <v>5.0</v>
      </c>
      <c r="Y44" s="1">
        <v>5.0</v>
      </c>
      <c r="Z44" s="36">
        <v>1770.0</v>
      </c>
      <c r="AA44">
        <f t="shared" si="1"/>
        <v>77</v>
      </c>
      <c r="AB44">
        <f t="shared" si="2"/>
        <v>29</v>
      </c>
      <c r="AC44">
        <f t="shared" si="3"/>
        <v>9</v>
      </c>
      <c r="AD44">
        <f t="shared" si="4"/>
        <v>19</v>
      </c>
      <c r="AE44">
        <f t="shared" si="5"/>
        <v>20</v>
      </c>
    </row>
    <row r="45">
      <c r="A45" s="20"/>
      <c r="B45" s="20">
        <v>43598.619008622685</v>
      </c>
      <c r="C45" s="1" t="s">
        <v>139</v>
      </c>
      <c r="D45" s="1">
        <v>1.0</v>
      </c>
      <c r="E45" s="1">
        <v>4.0</v>
      </c>
      <c r="F45" s="1">
        <v>0.0</v>
      </c>
      <c r="G45" s="1">
        <v>0.0</v>
      </c>
      <c r="H45" s="1">
        <v>3.0</v>
      </c>
      <c r="I45" s="1">
        <v>6.0</v>
      </c>
      <c r="J45" s="1">
        <v>0.0</v>
      </c>
      <c r="K45" s="1">
        <v>3.0</v>
      </c>
      <c r="L45" s="1">
        <v>6.0</v>
      </c>
      <c r="M45" s="1">
        <v>6.0</v>
      </c>
      <c r="N45" s="1">
        <v>5.0</v>
      </c>
      <c r="O45" s="1">
        <v>6.0</v>
      </c>
      <c r="P45" s="1">
        <v>6.0</v>
      </c>
      <c r="Q45" s="1">
        <v>4.0</v>
      </c>
      <c r="R45" s="1">
        <v>4.0</v>
      </c>
      <c r="S45" s="1">
        <v>3.0</v>
      </c>
      <c r="T45" s="1">
        <v>3.0</v>
      </c>
      <c r="U45" s="1">
        <v>6.0</v>
      </c>
      <c r="V45" s="1">
        <v>5.0</v>
      </c>
      <c r="W45" s="1">
        <v>5.0</v>
      </c>
      <c r="X45" s="1">
        <v>4.0</v>
      </c>
      <c r="Y45" s="1">
        <v>3.0</v>
      </c>
      <c r="Z45" s="36">
        <v>1904.0</v>
      </c>
      <c r="AA45">
        <f t="shared" si="1"/>
        <v>83</v>
      </c>
      <c r="AB45">
        <f t="shared" si="2"/>
        <v>31</v>
      </c>
      <c r="AC45">
        <f t="shared" si="3"/>
        <v>15</v>
      </c>
      <c r="AD45">
        <f t="shared" si="4"/>
        <v>17</v>
      </c>
      <c r="AE45">
        <f t="shared" si="5"/>
        <v>20</v>
      </c>
    </row>
    <row r="46">
      <c r="A46" s="20"/>
      <c r="B46" s="20">
        <v>43599.41609254629</v>
      </c>
      <c r="C46" s="1" t="s">
        <v>140</v>
      </c>
      <c r="D46" s="1">
        <v>2.0</v>
      </c>
      <c r="E46" s="1">
        <v>1.0</v>
      </c>
      <c r="F46" s="1">
        <v>0.0</v>
      </c>
      <c r="G46" s="1">
        <v>3.0</v>
      </c>
      <c r="H46" s="1">
        <v>1.0</v>
      </c>
      <c r="I46" s="1">
        <v>3.0</v>
      </c>
      <c r="J46" s="1">
        <v>0.0</v>
      </c>
      <c r="K46" s="1">
        <v>0.0</v>
      </c>
      <c r="L46" s="1">
        <v>2.0</v>
      </c>
      <c r="M46" s="1">
        <v>3.0</v>
      </c>
      <c r="N46" s="1">
        <v>3.0</v>
      </c>
      <c r="O46" s="1">
        <v>2.0</v>
      </c>
      <c r="P46" s="1">
        <v>2.0</v>
      </c>
      <c r="Q46" s="1">
        <v>2.0</v>
      </c>
      <c r="R46" s="1">
        <v>3.0</v>
      </c>
      <c r="S46" s="1">
        <v>2.0</v>
      </c>
      <c r="T46" s="1">
        <v>0.0</v>
      </c>
      <c r="U46" s="1">
        <v>3.0</v>
      </c>
      <c r="V46" s="1">
        <v>2.0</v>
      </c>
      <c r="W46" s="1">
        <v>3.0</v>
      </c>
      <c r="X46" s="1">
        <v>2.0</v>
      </c>
      <c r="Y46" s="1">
        <v>2.0</v>
      </c>
      <c r="Z46" s="36">
        <v>882.0</v>
      </c>
      <c r="AA46">
        <f t="shared" si="1"/>
        <v>41</v>
      </c>
      <c r="AB46">
        <f t="shared" si="2"/>
        <v>17</v>
      </c>
      <c r="AC46">
        <f t="shared" si="3"/>
        <v>5</v>
      </c>
      <c r="AD46">
        <f t="shared" si="4"/>
        <v>9</v>
      </c>
      <c r="AE46">
        <f t="shared" si="5"/>
        <v>10</v>
      </c>
    </row>
    <row r="47">
      <c r="A47" s="20"/>
      <c r="B47" s="20">
        <v>43599.44834319444</v>
      </c>
      <c r="C47" s="1" t="s">
        <v>141</v>
      </c>
      <c r="D47" s="1">
        <v>4.0</v>
      </c>
      <c r="E47" s="1">
        <v>1.0</v>
      </c>
      <c r="F47" s="1">
        <v>0.0</v>
      </c>
      <c r="G47" s="1">
        <v>4.0</v>
      </c>
      <c r="H47" s="1">
        <v>3.0</v>
      </c>
      <c r="I47" s="1">
        <v>4.0</v>
      </c>
      <c r="J47" s="1">
        <v>1.0</v>
      </c>
      <c r="K47" s="1">
        <v>3.0</v>
      </c>
      <c r="L47" s="1">
        <v>0.0</v>
      </c>
      <c r="M47" s="1">
        <v>2.0</v>
      </c>
      <c r="N47" s="1">
        <v>3.0</v>
      </c>
      <c r="O47" s="1">
        <v>5.0</v>
      </c>
      <c r="P47" s="1">
        <v>3.0</v>
      </c>
      <c r="Q47" s="1">
        <v>2.0</v>
      </c>
      <c r="R47" s="1">
        <v>4.0</v>
      </c>
      <c r="S47" s="1">
        <v>1.0</v>
      </c>
      <c r="T47" s="1">
        <v>0.0</v>
      </c>
      <c r="U47" s="1">
        <v>5.0</v>
      </c>
      <c r="V47" s="1">
        <v>3.0</v>
      </c>
      <c r="W47" s="1">
        <v>2.0</v>
      </c>
      <c r="X47" s="1">
        <v>4.0</v>
      </c>
      <c r="Y47" s="1">
        <v>4.0</v>
      </c>
      <c r="Z47" s="36">
        <v>1909.0</v>
      </c>
      <c r="AA47">
        <f t="shared" si="1"/>
        <v>58</v>
      </c>
      <c r="AB47">
        <f t="shared" si="2"/>
        <v>28</v>
      </c>
      <c r="AC47">
        <f t="shared" si="3"/>
        <v>6</v>
      </c>
      <c r="AD47">
        <f t="shared" si="4"/>
        <v>10</v>
      </c>
      <c r="AE47">
        <f t="shared" si="5"/>
        <v>14</v>
      </c>
    </row>
    <row r="48">
      <c r="A48" s="20"/>
      <c r="B48" s="20">
        <v>43599.56511630787</v>
      </c>
      <c r="C48" s="1" t="s">
        <v>142</v>
      </c>
      <c r="D48" s="1">
        <v>0.0</v>
      </c>
      <c r="E48" s="1">
        <v>0.0</v>
      </c>
      <c r="F48" s="1">
        <v>0.0</v>
      </c>
      <c r="G48" s="1">
        <v>1.0</v>
      </c>
      <c r="H48" s="1">
        <v>0.0</v>
      </c>
      <c r="I48" s="1">
        <v>2.0</v>
      </c>
      <c r="J48" s="1">
        <v>3.0</v>
      </c>
      <c r="K48" s="1">
        <v>2.0</v>
      </c>
      <c r="L48" s="1">
        <v>0.0</v>
      </c>
      <c r="M48" s="1">
        <v>2.0</v>
      </c>
      <c r="N48" s="1">
        <v>0.0</v>
      </c>
      <c r="O48" s="1">
        <v>0.0</v>
      </c>
      <c r="P48" s="1">
        <v>3.0</v>
      </c>
      <c r="Q48" s="1">
        <v>0.0</v>
      </c>
      <c r="R48" s="1">
        <v>0.0</v>
      </c>
      <c r="S48" s="1">
        <v>0.0</v>
      </c>
      <c r="T48" s="1">
        <v>0.0</v>
      </c>
      <c r="U48" s="1">
        <v>2.0</v>
      </c>
      <c r="V48" s="1">
        <v>0.0</v>
      </c>
      <c r="W48" s="1">
        <v>3.0</v>
      </c>
      <c r="X48" s="1">
        <v>2.0</v>
      </c>
      <c r="Y48" s="1">
        <v>0.0</v>
      </c>
      <c r="Z48" s="36">
        <v>1905.0</v>
      </c>
      <c r="AA48">
        <f t="shared" si="1"/>
        <v>20</v>
      </c>
      <c r="AB48">
        <f t="shared" si="2"/>
        <v>3</v>
      </c>
      <c r="AC48">
        <f t="shared" si="3"/>
        <v>7</v>
      </c>
      <c r="AD48">
        <f t="shared" si="4"/>
        <v>3</v>
      </c>
      <c r="AE48">
        <f t="shared" si="5"/>
        <v>7</v>
      </c>
    </row>
    <row r="49">
      <c r="A49" s="20"/>
      <c r="B49" s="20">
        <v>43600.42378675926</v>
      </c>
      <c r="C49" s="1" t="s">
        <v>143</v>
      </c>
      <c r="D49" s="1">
        <v>1.0</v>
      </c>
      <c r="E49" s="1">
        <v>0.0</v>
      </c>
      <c r="F49" s="1">
        <v>0.0</v>
      </c>
      <c r="G49" s="1">
        <v>0.0</v>
      </c>
      <c r="H49" s="1">
        <v>0.0</v>
      </c>
      <c r="I49" s="1">
        <v>2.0</v>
      </c>
      <c r="J49" s="1">
        <v>1.0</v>
      </c>
      <c r="K49" s="1">
        <v>0.0</v>
      </c>
      <c r="L49" s="1">
        <v>0.0</v>
      </c>
      <c r="M49" s="1">
        <v>0.0</v>
      </c>
      <c r="N49" s="1">
        <v>1.0</v>
      </c>
      <c r="O49" s="1">
        <v>0.0</v>
      </c>
      <c r="P49" s="1">
        <v>2.0</v>
      </c>
      <c r="Q49" s="1">
        <v>0.0</v>
      </c>
      <c r="R49" s="1">
        <v>0.0</v>
      </c>
      <c r="S49" s="1">
        <v>0.0</v>
      </c>
      <c r="T49" s="1">
        <v>0.0</v>
      </c>
      <c r="U49" s="1">
        <v>1.0</v>
      </c>
      <c r="V49" s="1">
        <v>1.0</v>
      </c>
      <c r="W49" s="1">
        <v>2.0</v>
      </c>
      <c r="X49" s="1">
        <v>3.0</v>
      </c>
      <c r="Y49" s="1">
        <v>0.0</v>
      </c>
      <c r="Z49" s="36">
        <v>1800.0</v>
      </c>
      <c r="AA49">
        <f t="shared" si="1"/>
        <v>14</v>
      </c>
      <c r="AB49">
        <f t="shared" si="2"/>
        <v>4</v>
      </c>
      <c r="AC49">
        <f t="shared" si="3"/>
        <v>1</v>
      </c>
      <c r="AD49">
        <f t="shared" si="4"/>
        <v>2</v>
      </c>
      <c r="AE49">
        <f t="shared" si="5"/>
        <v>7</v>
      </c>
    </row>
    <row r="50">
      <c r="A50" s="20"/>
      <c r="B50" s="20">
        <v>43600.46492521991</v>
      </c>
      <c r="C50" s="1" t="s">
        <v>860</v>
      </c>
      <c r="D50" s="1">
        <v>2.0</v>
      </c>
      <c r="E50" s="1">
        <v>1.0</v>
      </c>
      <c r="F50" s="1">
        <v>0.0</v>
      </c>
      <c r="G50" s="1">
        <v>0.0</v>
      </c>
      <c r="H50" s="1">
        <v>2.0</v>
      </c>
      <c r="I50" s="1">
        <v>2.0</v>
      </c>
      <c r="J50" s="1">
        <v>0.0</v>
      </c>
      <c r="K50" s="1">
        <v>1.0</v>
      </c>
      <c r="L50" s="1">
        <v>0.0</v>
      </c>
      <c r="M50" s="1">
        <v>0.0</v>
      </c>
      <c r="N50" s="1">
        <v>2.0</v>
      </c>
      <c r="O50" s="1">
        <v>2.0</v>
      </c>
      <c r="P50" s="1">
        <v>2.0</v>
      </c>
      <c r="Q50" s="1">
        <v>1.0</v>
      </c>
      <c r="R50" s="1">
        <v>1.0</v>
      </c>
      <c r="S50" s="1">
        <v>2.0</v>
      </c>
      <c r="T50" s="1">
        <v>0.0</v>
      </c>
      <c r="U50" s="1">
        <v>3.0</v>
      </c>
      <c r="V50" s="1">
        <v>2.0</v>
      </c>
      <c r="W50" s="1">
        <v>3.0</v>
      </c>
      <c r="X50" s="1">
        <v>2.0</v>
      </c>
      <c r="Y50" s="1">
        <v>2.0</v>
      </c>
      <c r="Z50" s="36">
        <v>1847.0</v>
      </c>
      <c r="AA50">
        <f t="shared" si="1"/>
        <v>30</v>
      </c>
      <c r="AB50">
        <f t="shared" si="2"/>
        <v>13</v>
      </c>
      <c r="AC50">
        <f t="shared" si="3"/>
        <v>1</v>
      </c>
      <c r="AD50">
        <f t="shared" si="4"/>
        <v>6</v>
      </c>
      <c r="AE50">
        <f t="shared" si="5"/>
        <v>10</v>
      </c>
    </row>
    <row r="51">
      <c r="A51" s="20"/>
      <c r="B51" s="20">
        <v>43600.59360828703</v>
      </c>
      <c r="C51" s="1" t="s">
        <v>145</v>
      </c>
      <c r="D51" s="1">
        <v>1.0</v>
      </c>
      <c r="E51" s="1">
        <v>0.0</v>
      </c>
      <c r="F51" s="1">
        <v>0.0</v>
      </c>
      <c r="G51" s="1">
        <v>0.0</v>
      </c>
      <c r="H51" s="1">
        <v>0.0</v>
      </c>
      <c r="I51" s="1">
        <v>3.0</v>
      </c>
      <c r="J51" s="1">
        <v>0.0</v>
      </c>
      <c r="K51" s="1">
        <v>0.0</v>
      </c>
      <c r="L51" s="1">
        <v>0.0</v>
      </c>
      <c r="M51" s="1">
        <v>1.0</v>
      </c>
      <c r="N51" s="1">
        <v>0.0</v>
      </c>
      <c r="O51" s="1">
        <v>2.0</v>
      </c>
      <c r="P51" s="1">
        <v>0.0</v>
      </c>
      <c r="Q51" s="1">
        <v>1.0</v>
      </c>
      <c r="R51" s="1">
        <v>0.0</v>
      </c>
      <c r="S51" s="1">
        <v>1.0</v>
      </c>
      <c r="T51" s="1">
        <v>0.0</v>
      </c>
      <c r="U51" s="1">
        <v>4.0</v>
      </c>
      <c r="V51" s="1">
        <v>2.0</v>
      </c>
      <c r="W51" s="1">
        <v>2.0</v>
      </c>
      <c r="X51" s="1">
        <v>2.0</v>
      </c>
      <c r="Y51" s="1">
        <v>0.0</v>
      </c>
      <c r="Z51" s="36">
        <v>1894.0</v>
      </c>
      <c r="AA51">
        <f t="shared" si="1"/>
        <v>19</v>
      </c>
      <c r="AB51">
        <f t="shared" si="2"/>
        <v>6</v>
      </c>
      <c r="AC51">
        <f t="shared" si="3"/>
        <v>1</v>
      </c>
      <c r="AD51">
        <f t="shared" si="4"/>
        <v>2</v>
      </c>
      <c r="AE51">
        <f t="shared" si="5"/>
        <v>10</v>
      </c>
    </row>
    <row r="52">
      <c r="A52" s="20"/>
      <c r="B52" s="20">
        <v>43601.37673971065</v>
      </c>
      <c r="C52" s="1" t="s">
        <v>146</v>
      </c>
      <c r="D52" s="1">
        <v>1.0</v>
      </c>
      <c r="E52" s="1">
        <v>0.0</v>
      </c>
      <c r="F52" s="1">
        <v>0.0</v>
      </c>
      <c r="G52" s="1">
        <v>0.0</v>
      </c>
      <c r="H52" s="1">
        <v>0.0</v>
      </c>
      <c r="I52" s="1">
        <v>1.0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1.0</v>
      </c>
      <c r="P52" s="1">
        <v>1.0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36">
        <v>1710.0</v>
      </c>
      <c r="AA52">
        <f t="shared" si="1"/>
        <v>4</v>
      </c>
      <c r="AB52">
        <f t="shared" si="2"/>
        <v>3</v>
      </c>
      <c r="AC52">
        <f t="shared" si="3"/>
        <v>0</v>
      </c>
      <c r="AD52">
        <f t="shared" si="4"/>
        <v>1</v>
      </c>
      <c r="AE52">
        <f t="shared" si="5"/>
        <v>0</v>
      </c>
    </row>
    <row r="53">
      <c r="A53" s="20"/>
      <c r="B53" s="20">
        <v>43601.377023912035</v>
      </c>
      <c r="C53" s="1" t="s">
        <v>147</v>
      </c>
      <c r="D53" s="1">
        <v>3.0</v>
      </c>
      <c r="E53" s="1">
        <v>3.0</v>
      </c>
      <c r="F53" s="1">
        <v>0.0</v>
      </c>
      <c r="G53" s="1">
        <v>3.0</v>
      </c>
      <c r="H53" s="1">
        <v>1.0</v>
      </c>
      <c r="I53" s="1">
        <v>5.0</v>
      </c>
      <c r="J53" s="1">
        <v>1.0</v>
      </c>
      <c r="K53" s="1">
        <v>0.0</v>
      </c>
      <c r="L53" s="1">
        <v>2.0</v>
      </c>
      <c r="M53" s="1">
        <v>0.0</v>
      </c>
      <c r="N53" s="1">
        <v>0.0</v>
      </c>
      <c r="O53" s="1">
        <v>1.0</v>
      </c>
      <c r="P53" s="1">
        <v>1.0</v>
      </c>
      <c r="Q53" s="1">
        <v>4.0</v>
      </c>
      <c r="R53" s="1">
        <v>4.0</v>
      </c>
      <c r="S53" s="1">
        <v>1.0</v>
      </c>
      <c r="T53" s="1">
        <v>1.0</v>
      </c>
      <c r="U53" s="1">
        <v>5.0</v>
      </c>
      <c r="V53" s="1">
        <v>5.0</v>
      </c>
      <c r="W53" s="1">
        <v>5.0</v>
      </c>
      <c r="X53" s="1">
        <v>5.0</v>
      </c>
      <c r="Y53" s="1">
        <v>4.0</v>
      </c>
      <c r="Z53" s="36">
        <v>1918.0</v>
      </c>
      <c r="AA53">
        <f t="shared" si="1"/>
        <v>54</v>
      </c>
      <c r="AB53">
        <f t="shared" si="2"/>
        <v>21</v>
      </c>
      <c r="AC53">
        <f t="shared" si="3"/>
        <v>3</v>
      </c>
      <c r="AD53">
        <f t="shared" si="4"/>
        <v>10</v>
      </c>
      <c r="AE53">
        <f t="shared" si="5"/>
        <v>20</v>
      </c>
    </row>
    <row r="54">
      <c r="A54" s="20"/>
      <c r="B54" s="20">
        <v>43601.58034222222</v>
      </c>
      <c r="C54" s="1" t="s">
        <v>148</v>
      </c>
      <c r="D54" s="1">
        <v>3.0</v>
      </c>
      <c r="E54" s="1">
        <v>5.0</v>
      </c>
      <c r="F54" s="1">
        <v>0.0</v>
      </c>
      <c r="G54" s="1">
        <v>3.0</v>
      </c>
      <c r="H54" s="1">
        <v>3.0</v>
      </c>
      <c r="I54" s="1">
        <v>4.0</v>
      </c>
      <c r="J54" s="1">
        <v>2.0</v>
      </c>
      <c r="K54" s="1">
        <v>4.0</v>
      </c>
      <c r="L54" s="1">
        <v>3.0</v>
      </c>
      <c r="M54" s="1">
        <v>4.0</v>
      </c>
      <c r="N54" s="1">
        <v>4.0</v>
      </c>
      <c r="O54" s="1">
        <v>4.0</v>
      </c>
      <c r="P54" s="1">
        <v>4.0</v>
      </c>
      <c r="Q54" s="1">
        <v>4.0</v>
      </c>
      <c r="R54" s="1">
        <v>4.0</v>
      </c>
      <c r="S54" s="1">
        <v>4.0</v>
      </c>
      <c r="T54" s="1">
        <v>3.0</v>
      </c>
      <c r="U54" s="1">
        <v>4.0</v>
      </c>
      <c r="V54" s="1">
        <v>4.0</v>
      </c>
      <c r="W54" s="1">
        <v>4.0</v>
      </c>
      <c r="X54" s="1">
        <v>3.0</v>
      </c>
      <c r="Y54" s="1">
        <v>4.0</v>
      </c>
      <c r="Z54" s="36">
        <v>1921.0</v>
      </c>
      <c r="AA54">
        <f t="shared" si="1"/>
        <v>77</v>
      </c>
      <c r="AB54">
        <f t="shared" si="2"/>
        <v>33</v>
      </c>
      <c r="AC54">
        <f t="shared" si="3"/>
        <v>13</v>
      </c>
      <c r="AD54">
        <f t="shared" si="4"/>
        <v>16</v>
      </c>
      <c r="AE54">
        <f t="shared" si="5"/>
        <v>15</v>
      </c>
    </row>
    <row r="55">
      <c r="A55" s="20"/>
      <c r="B55" s="20">
        <v>43601.639209560184</v>
      </c>
      <c r="C55" s="1" t="s">
        <v>149</v>
      </c>
      <c r="D55" s="1">
        <v>1.0</v>
      </c>
      <c r="E55" s="1">
        <v>0.0</v>
      </c>
      <c r="F55" s="1">
        <v>0.0</v>
      </c>
      <c r="G55" s="1">
        <v>0.0</v>
      </c>
      <c r="H55" s="1">
        <v>0.0</v>
      </c>
      <c r="I55" s="1">
        <v>2.0</v>
      </c>
      <c r="J55" s="1">
        <v>2.0</v>
      </c>
      <c r="K55" s="1">
        <v>3.0</v>
      </c>
      <c r="L55" s="1">
        <v>0.0</v>
      </c>
      <c r="M55" s="1">
        <v>2.0</v>
      </c>
      <c r="N55" s="1">
        <v>1.0</v>
      </c>
      <c r="O55" s="1">
        <v>2.0</v>
      </c>
      <c r="P55" s="1">
        <v>2.0</v>
      </c>
      <c r="Q55" s="1">
        <v>2.0</v>
      </c>
      <c r="R55" s="1">
        <v>0.0</v>
      </c>
      <c r="S55" s="1">
        <v>3.0</v>
      </c>
      <c r="T55" s="1">
        <v>0.0</v>
      </c>
      <c r="U55" s="1">
        <v>3.0</v>
      </c>
      <c r="V55" s="1">
        <v>1.0</v>
      </c>
      <c r="W55" s="1">
        <v>1.0</v>
      </c>
      <c r="X55" s="1">
        <v>3.0</v>
      </c>
      <c r="Y55" s="1">
        <v>0.0</v>
      </c>
      <c r="Z55" s="36">
        <v>1923.0</v>
      </c>
      <c r="AA55">
        <f t="shared" si="1"/>
        <v>28</v>
      </c>
      <c r="AB55">
        <f t="shared" si="2"/>
        <v>6</v>
      </c>
      <c r="AC55">
        <f t="shared" si="3"/>
        <v>7</v>
      </c>
      <c r="AD55">
        <f t="shared" si="4"/>
        <v>7</v>
      </c>
      <c r="AE55">
        <f t="shared" si="5"/>
        <v>8</v>
      </c>
    </row>
    <row r="56">
      <c r="A56" s="20"/>
      <c r="B56" s="20">
        <v>43602.37185486111</v>
      </c>
      <c r="C56" s="1" t="s">
        <v>149</v>
      </c>
      <c r="D56" s="1">
        <v>1.0</v>
      </c>
      <c r="E56" s="1">
        <v>0.0</v>
      </c>
      <c r="F56" s="1">
        <v>0.0</v>
      </c>
      <c r="G56" s="1">
        <v>1.0</v>
      </c>
      <c r="H56" s="1">
        <v>2.0</v>
      </c>
      <c r="I56" s="1">
        <v>3.0</v>
      </c>
      <c r="J56" s="1">
        <v>3.0</v>
      </c>
      <c r="K56" s="1">
        <v>4.0</v>
      </c>
      <c r="L56" s="1">
        <v>0.0</v>
      </c>
      <c r="M56" s="1">
        <v>2.0</v>
      </c>
      <c r="N56" s="1">
        <v>0.0</v>
      </c>
      <c r="O56" s="1">
        <v>1.0</v>
      </c>
      <c r="P56" s="1">
        <v>2.0</v>
      </c>
      <c r="Q56" s="1">
        <v>2.0</v>
      </c>
      <c r="R56" s="1">
        <v>2.0</v>
      </c>
      <c r="S56" s="1">
        <v>3.0</v>
      </c>
      <c r="T56" s="1">
        <v>0.0</v>
      </c>
      <c r="U56" s="1">
        <v>1.0</v>
      </c>
      <c r="V56" s="1">
        <v>1.0</v>
      </c>
      <c r="W56" s="1">
        <v>1.0</v>
      </c>
      <c r="X56" s="1">
        <v>2.0</v>
      </c>
      <c r="Y56" s="1">
        <v>0.0</v>
      </c>
      <c r="Z56" s="36">
        <v>1923.0</v>
      </c>
      <c r="AA56">
        <f t="shared" si="1"/>
        <v>31</v>
      </c>
      <c r="AB56">
        <f t="shared" si="2"/>
        <v>8</v>
      </c>
      <c r="AC56">
        <f t="shared" si="3"/>
        <v>9</v>
      </c>
      <c r="AD56">
        <f t="shared" si="4"/>
        <v>9</v>
      </c>
      <c r="AE56">
        <f t="shared" si="5"/>
        <v>5</v>
      </c>
    </row>
    <row r="57">
      <c r="A57" s="20"/>
      <c r="B57" s="20">
        <v>43602.41547310185</v>
      </c>
      <c r="C57" s="1" t="s">
        <v>150</v>
      </c>
      <c r="D57" s="1">
        <v>5.0</v>
      </c>
      <c r="E57" s="1">
        <v>2.0</v>
      </c>
      <c r="F57" s="1">
        <v>1.0</v>
      </c>
      <c r="G57" s="1">
        <v>4.0</v>
      </c>
      <c r="H57" s="1">
        <v>5.0</v>
      </c>
      <c r="I57" s="1">
        <v>5.0</v>
      </c>
      <c r="J57" s="1">
        <v>5.0</v>
      </c>
      <c r="K57" s="1">
        <v>4.0</v>
      </c>
      <c r="L57" s="1">
        <v>0.0</v>
      </c>
      <c r="M57" s="1">
        <v>4.0</v>
      </c>
      <c r="N57" s="1">
        <v>3.0</v>
      </c>
      <c r="O57" s="1">
        <v>1.0</v>
      </c>
      <c r="P57" s="1">
        <v>5.0</v>
      </c>
      <c r="Q57" s="1">
        <v>6.0</v>
      </c>
      <c r="R57" s="1">
        <v>5.0</v>
      </c>
      <c r="S57" s="1">
        <v>6.0</v>
      </c>
      <c r="T57" s="1">
        <v>0.0</v>
      </c>
      <c r="U57" s="1">
        <v>5.0</v>
      </c>
      <c r="V57" s="1">
        <v>6.0</v>
      </c>
      <c r="W57" s="1">
        <v>6.0</v>
      </c>
      <c r="X57" s="1">
        <v>2.0</v>
      </c>
      <c r="Y57" s="1">
        <v>2.0</v>
      </c>
      <c r="Z57" s="36">
        <v>1925.0</v>
      </c>
      <c r="AA57">
        <f t="shared" si="1"/>
        <v>82</v>
      </c>
      <c r="AB57">
        <f t="shared" si="2"/>
        <v>28</v>
      </c>
      <c r="AC57">
        <f t="shared" si="3"/>
        <v>13</v>
      </c>
      <c r="AD57">
        <f t="shared" si="4"/>
        <v>22</v>
      </c>
      <c r="AE57">
        <f t="shared" si="5"/>
        <v>19</v>
      </c>
    </row>
    <row r="58">
      <c r="A58" s="20"/>
      <c r="B58" s="20">
        <v>43602.60369355324</v>
      </c>
      <c r="C58" s="1" t="s">
        <v>151</v>
      </c>
      <c r="D58" s="1">
        <v>4.0</v>
      </c>
      <c r="E58" s="1">
        <v>2.0</v>
      </c>
      <c r="F58" s="1">
        <v>0.0</v>
      </c>
      <c r="G58" s="1">
        <v>1.0</v>
      </c>
      <c r="H58" s="1">
        <v>3.0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3.0</v>
      </c>
      <c r="O58" s="1">
        <v>1.0</v>
      </c>
      <c r="P58" s="1">
        <v>2.0</v>
      </c>
      <c r="Q58" s="1">
        <v>2.0</v>
      </c>
      <c r="R58" s="1">
        <v>2.0</v>
      </c>
      <c r="S58" s="1">
        <v>1.0</v>
      </c>
      <c r="T58" s="1">
        <v>0.0</v>
      </c>
      <c r="U58" s="1">
        <v>2.0</v>
      </c>
      <c r="V58" s="1">
        <v>2.0</v>
      </c>
      <c r="W58" s="1">
        <v>3.0</v>
      </c>
      <c r="X58" s="1">
        <v>1.0</v>
      </c>
      <c r="Y58" s="1">
        <v>2.0</v>
      </c>
      <c r="Z58" s="36">
        <v>91.0</v>
      </c>
      <c r="AA58">
        <f t="shared" si="1"/>
        <v>31</v>
      </c>
      <c r="AB58">
        <f t="shared" si="2"/>
        <v>16</v>
      </c>
      <c r="AC58">
        <f t="shared" si="3"/>
        <v>0</v>
      </c>
      <c r="AD58">
        <f t="shared" si="4"/>
        <v>7</v>
      </c>
      <c r="AE58">
        <f t="shared" si="5"/>
        <v>8</v>
      </c>
    </row>
    <row r="59">
      <c r="A59" s="20"/>
      <c r="B59" s="20">
        <v>43606.41755190972</v>
      </c>
      <c r="C59" s="1" t="s">
        <v>859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1.0</v>
      </c>
      <c r="X59" s="1">
        <v>0.0</v>
      </c>
      <c r="Y59" s="1">
        <v>0.0</v>
      </c>
      <c r="Z59" s="36">
        <v>1907.0</v>
      </c>
      <c r="AA59">
        <f t="shared" si="1"/>
        <v>1</v>
      </c>
      <c r="AB59">
        <f t="shared" si="2"/>
        <v>0</v>
      </c>
      <c r="AC59">
        <f t="shared" si="3"/>
        <v>0</v>
      </c>
      <c r="AD59">
        <f t="shared" si="4"/>
        <v>0</v>
      </c>
      <c r="AE59">
        <f t="shared" si="5"/>
        <v>1</v>
      </c>
    </row>
    <row r="60">
      <c r="A60" s="20"/>
      <c r="B60" s="20">
        <v>43606.44650648149</v>
      </c>
      <c r="C60" s="1" t="s">
        <v>152</v>
      </c>
      <c r="D60" s="1">
        <v>6.0</v>
      </c>
      <c r="E60" s="1">
        <v>4.0</v>
      </c>
      <c r="F60" s="1">
        <v>0.0</v>
      </c>
      <c r="G60" s="1">
        <v>4.0</v>
      </c>
      <c r="H60" s="1">
        <v>5.0</v>
      </c>
      <c r="I60" s="1">
        <v>6.0</v>
      </c>
      <c r="J60" s="1">
        <v>5.0</v>
      </c>
      <c r="K60" s="1">
        <v>5.0</v>
      </c>
      <c r="L60" s="1">
        <v>4.0</v>
      </c>
      <c r="M60" s="1">
        <v>6.0</v>
      </c>
      <c r="N60" s="1">
        <v>4.0</v>
      </c>
      <c r="O60" s="1">
        <v>4.0</v>
      </c>
      <c r="P60" s="1">
        <v>5.0</v>
      </c>
      <c r="Q60" s="1">
        <v>6.0</v>
      </c>
      <c r="R60" s="1">
        <v>6.0</v>
      </c>
      <c r="S60" s="1">
        <v>6.0</v>
      </c>
      <c r="T60" s="1">
        <v>4.0</v>
      </c>
      <c r="U60" s="1">
        <v>5.0</v>
      </c>
      <c r="V60" s="1">
        <v>6.0</v>
      </c>
      <c r="W60" s="1">
        <v>6.0</v>
      </c>
      <c r="X60" s="1">
        <v>4.0</v>
      </c>
      <c r="Y60" s="1">
        <v>5.0</v>
      </c>
      <c r="Z60" s="36">
        <v>1866.0</v>
      </c>
      <c r="AA60">
        <f t="shared" si="1"/>
        <v>106</v>
      </c>
      <c r="AB60">
        <f t="shared" si="2"/>
        <v>42</v>
      </c>
      <c r="AC60">
        <f t="shared" si="3"/>
        <v>20</v>
      </c>
      <c r="AD60">
        <f t="shared" si="4"/>
        <v>23</v>
      </c>
      <c r="AE60">
        <f t="shared" si="5"/>
        <v>21</v>
      </c>
    </row>
    <row r="61">
      <c r="A61" s="20"/>
      <c r="B61" s="20">
        <v>43606.465489305556</v>
      </c>
      <c r="C61" s="1" t="s">
        <v>153</v>
      </c>
      <c r="D61" s="1">
        <v>2.0</v>
      </c>
      <c r="E61" s="1">
        <v>0.0</v>
      </c>
      <c r="F61" s="1">
        <v>0.0</v>
      </c>
      <c r="G61" s="1">
        <v>1.0</v>
      </c>
      <c r="H61" s="1">
        <v>0.0</v>
      </c>
      <c r="I61" s="1">
        <v>4.0</v>
      </c>
      <c r="J61" s="1">
        <v>3.0</v>
      </c>
      <c r="K61" s="1">
        <v>2.0</v>
      </c>
      <c r="L61" s="1">
        <v>4.0</v>
      </c>
      <c r="M61" s="1">
        <v>1.0</v>
      </c>
      <c r="N61" s="1">
        <v>0.0</v>
      </c>
      <c r="O61" s="1">
        <v>2.0</v>
      </c>
      <c r="P61" s="1">
        <v>4.0</v>
      </c>
      <c r="Q61" s="1">
        <v>3.0</v>
      </c>
      <c r="R61" s="1">
        <v>2.0</v>
      </c>
      <c r="S61" s="1">
        <v>3.0</v>
      </c>
      <c r="T61" s="1">
        <v>0.0</v>
      </c>
      <c r="U61" s="1">
        <v>4.0</v>
      </c>
      <c r="V61" s="1">
        <v>4.0</v>
      </c>
      <c r="W61" s="1">
        <v>4.0</v>
      </c>
      <c r="X61" s="1">
        <v>5.0</v>
      </c>
      <c r="Y61" s="1">
        <v>0.0</v>
      </c>
      <c r="Z61" s="36">
        <v>1782.0</v>
      </c>
      <c r="AA61">
        <f t="shared" si="1"/>
        <v>48</v>
      </c>
      <c r="AB61">
        <f t="shared" si="2"/>
        <v>9</v>
      </c>
      <c r="AC61">
        <f t="shared" si="3"/>
        <v>10</v>
      </c>
      <c r="AD61">
        <f t="shared" si="4"/>
        <v>12</v>
      </c>
      <c r="AE61">
        <f t="shared" si="5"/>
        <v>17</v>
      </c>
    </row>
    <row r="62">
      <c r="A62" s="20"/>
      <c r="B62" s="20">
        <v>43606.52424613426</v>
      </c>
      <c r="C62" s="1" t="s">
        <v>121</v>
      </c>
      <c r="D62" s="1">
        <v>6.0</v>
      </c>
      <c r="E62" s="1">
        <v>0.0</v>
      </c>
      <c r="F62" s="1">
        <v>0.0</v>
      </c>
      <c r="G62" s="1">
        <v>1.0</v>
      </c>
      <c r="H62" s="1">
        <v>1.0</v>
      </c>
      <c r="I62" s="1">
        <v>3.0</v>
      </c>
      <c r="J62" s="1">
        <v>1.0</v>
      </c>
      <c r="K62" s="1">
        <v>0.0</v>
      </c>
      <c r="L62" s="1">
        <v>2.0</v>
      </c>
      <c r="M62" s="1">
        <v>3.0</v>
      </c>
      <c r="N62" s="1">
        <v>5.0</v>
      </c>
      <c r="O62" s="1">
        <v>5.0</v>
      </c>
      <c r="P62" s="1">
        <v>2.0</v>
      </c>
      <c r="Q62" s="1">
        <v>3.0</v>
      </c>
      <c r="R62" s="1">
        <v>2.0</v>
      </c>
      <c r="S62" s="1">
        <v>1.0</v>
      </c>
      <c r="T62" s="1">
        <v>0.0</v>
      </c>
      <c r="U62" s="1">
        <v>4.0</v>
      </c>
      <c r="V62" s="1">
        <v>4.0</v>
      </c>
      <c r="W62" s="1">
        <v>3.0</v>
      </c>
      <c r="X62" s="1">
        <v>4.0</v>
      </c>
      <c r="Y62" s="1">
        <v>0.0</v>
      </c>
      <c r="Z62" s="36">
        <v>1802.0</v>
      </c>
      <c r="AA62">
        <f t="shared" si="1"/>
        <v>50</v>
      </c>
      <c r="AB62">
        <f t="shared" si="2"/>
        <v>21</v>
      </c>
      <c r="AC62">
        <f t="shared" si="3"/>
        <v>6</v>
      </c>
      <c r="AD62">
        <f t="shared" si="4"/>
        <v>8</v>
      </c>
      <c r="AE62">
        <f t="shared" si="5"/>
        <v>15</v>
      </c>
    </row>
    <row r="63">
      <c r="A63" s="20"/>
      <c r="B63" s="20">
        <v>43606.56180924768</v>
      </c>
      <c r="C63" s="1" t="s">
        <v>155</v>
      </c>
      <c r="D63" s="1">
        <v>0.0</v>
      </c>
      <c r="E63" s="1">
        <v>0.0</v>
      </c>
      <c r="F63" s="1">
        <v>0.0</v>
      </c>
      <c r="G63" s="1">
        <v>1.0</v>
      </c>
      <c r="H63" s="1">
        <v>0.0</v>
      </c>
      <c r="I63" s="1">
        <v>1.0</v>
      </c>
      <c r="J63" s="1">
        <v>0.0</v>
      </c>
      <c r="K63" s="1">
        <v>0.0</v>
      </c>
      <c r="L63" s="1">
        <v>1.0</v>
      </c>
      <c r="M63" s="1">
        <v>1.0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36">
        <v>1644.0</v>
      </c>
      <c r="AA63">
        <f t="shared" si="1"/>
        <v>4</v>
      </c>
      <c r="AB63">
        <f t="shared" si="2"/>
        <v>2</v>
      </c>
      <c r="AC63">
        <f t="shared" si="3"/>
        <v>2</v>
      </c>
      <c r="AD63">
        <f t="shared" si="4"/>
        <v>0</v>
      </c>
      <c r="AE63">
        <f t="shared" si="5"/>
        <v>0</v>
      </c>
    </row>
    <row r="64">
      <c r="A64" s="20"/>
      <c r="B64" s="20">
        <v>43606.597473229165</v>
      </c>
      <c r="C64" s="1" t="s">
        <v>861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2.0</v>
      </c>
      <c r="J64" s="1">
        <v>1.0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1">
        <v>1.0</v>
      </c>
      <c r="Q64" s="1">
        <v>0.0</v>
      </c>
      <c r="R64" s="1">
        <v>2.0</v>
      </c>
      <c r="S64" s="1">
        <v>2.0</v>
      </c>
      <c r="T64" s="1">
        <v>0.0</v>
      </c>
      <c r="U64" s="1">
        <v>2.0</v>
      </c>
      <c r="V64" s="1">
        <v>0.0</v>
      </c>
      <c r="W64" s="1">
        <v>0.0</v>
      </c>
      <c r="X64" s="1">
        <v>0.0</v>
      </c>
      <c r="Y64" s="1">
        <v>0.0</v>
      </c>
      <c r="Z64" s="36">
        <v>1917.0</v>
      </c>
      <c r="AA64">
        <f t="shared" si="1"/>
        <v>11</v>
      </c>
      <c r="AB64">
        <f t="shared" si="2"/>
        <v>2</v>
      </c>
      <c r="AC64">
        <f t="shared" si="3"/>
        <v>2</v>
      </c>
      <c r="AD64">
        <f t="shared" si="4"/>
        <v>5</v>
      </c>
      <c r="AE64">
        <f t="shared" si="5"/>
        <v>2</v>
      </c>
    </row>
    <row r="65">
      <c r="A65" s="20"/>
      <c r="B65" s="20">
        <v>43607.4277966088</v>
      </c>
      <c r="C65" s="1" t="s">
        <v>144</v>
      </c>
      <c r="D65" s="1">
        <v>5.0</v>
      </c>
      <c r="E65" s="1">
        <v>0.0</v>
      </c>
      <c r="F65" s="1">
        <v>0.0</v>
      </c>
      <c r="G65" s="1">
        <v>3.0</v>
      </c>
      <c r="H65" s="1">
        <v>5.0</v>
      </c>
      <c r="I65" s="1">
        <v>3.0</v>
      </c>
      <c r="J65" s="1">
        <v>4.0</v>
      </c>
      <c r="K65" s="1">
        <v>5.0</v>
      </c>
      <c r="L65" s="1">
        <v>4.0</v>
      </c>
      <c r="M65" s="1">
        <v>4.0</v>
      </c>
      <c r="N65" s="1">
        <v>3.0</v>
      </c>
      <c r="O65" s="1">
        <v>5.0</v>
      </c>
      <c r="P65" s="1">
        <v>4.0</v>
      </c>
      <c r="Q65" s="1">
        <v>2.0</v>
      </c>
      <c r="R65" s="1">
        <v>4.0</v>
      </c>
      <c r="S65" s="1">
        <v>1.0</v>
      </c>
      <c r="T65" s="1">
        <v>0.0</v>
      </c>
      <c r="U65" s="1">
        <v>4.0</v>
      </c>
      <c r="V65" s="1">
        <v>5.0</v>
      </c>
      <c r="W65" s="1">
        <v>5.0</v>
      </c>
      <c r="X65" s="1">
        <v>4.0</v>
      </c>
      <c r="Y65" s="1">
        <v>3.0</v>
      </c>
      <c r="Z65" s="36">
        <v>1792.0</v>
      </c>
      <c r="AA65">
        <f t="shared" si="1"/>
        <v>73</v>
      </c>
      <c r="AB65">
        <f t="shared" si="2"/>
        <v>27</v>
      </c>
      <c r="AC65">
        <f t="shared" si="3"/>
        <v>17</v>
      </c>
      <c r="AD65">
        <f t="shared" si="4"/>
        <v>11</v>
      </c>
      <c r="AE65">
        <f t="shared" si="5"/>
        <v>18</v>
      </c>
    </row>
    <row r="66">
      <c r="A66" s="20"/>
      <c r="B66" s="20">
        <v>43607.454874953706</v>
      </c>
      <c r="C66" s="1" t="s">
        <v>156</v>
      </c>
      <c r="D66" s="1">
        <v>0.0</v>
      </c>
      <c r="E66" s="1">
        <v>1.0</v>
      </c>
      <c r="F66" s="1">
        <v>0.0</v>
      </c>
      <c r="G66" s="1">
        <v>1.0</v>
      </c>
      <c r="H66" s="1">
        <v>1.0</v>
      </c>
      <c r="I66" s="1">
        <v>0.0</v>
      </c>
      <c r="J66" s="1">
        <v>1.0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36">
        <v>1184.0</v>
      </c>
      <c r="AA66">
        <f t="shared" si="1"/>
        <v>5</v>
      </c>
      <c r="AB66">
        <f t="shared" si="2"/>
        <v>4</v>
      </c>
      <c r="AC66">
        <f t="shared" si="3"/>
        <v>1</v>
      </c>
      <c r="AD66">
        <f t="shared" si="4"/>
        <v>0</v>
      </c>
      <c r="AE66">
        <f t="shared" si="5"/>
        <v>0</v>
      </c>
    </row>
    <row r="67">
      <c r="A67" s="20"/>
      <c r="B67" s="20">
        <v>43608.37264570602</v>
      </c>
      <c r="C67" s="1" t="s">
        <v>125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2.0</v>
      </c>
      <c r="J67" s="1">
        <v>2.0</v>
      </c>
      <c r="K67" s="1">
        <v>0.0</v>
      </c>
      <c r="L67" s="1">
        <v>1.0</v>
      </c>
      <c r="M67" s="1">
        <v>1.0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1.0</v>
      </c>
      <c r="T67" s="1">
        <v>0.0</v>
      </c>
      <c r="U67" s="1">
        <v>0.0</v>
      </c>
      <c r="V67" s="1">
        <v>1.0</v>
      </c>
      <c r="W67" s="1">
        <v>1.0</v>
      </c>
      <c r="X67" s="1">
        <v>1.0</v>
      </c>
      <c r="Y67" s="1">
        <v>1.0</v>
      </c>
      <c r="Z67" s="36">
        <v>1839.0</v>
      </c>
      <c r="AA67">
        <f t="shared" si="1"/>
        <v>11</v>
      </c>
      <c r="AB67">
        <f t="shared" si="2"/>
        <v>3</v>
      </c>
      <c r="AC67">
        <f t="shared" si="3"/>
        <v>4</v>
      </c>
      <c r="AD67">
        <f t="shared" si="4"/>
        <v>1</v>
      </c>
      <c r="AE67">
        <f t="shared" si="5"/>
        <v>3</v>
      </c>
    </row>
    <row r="68">
      <c r="A68" s="20"/>
      <c r="B68" s="20">
        <v>43608.392545208335</v>
      </c>
      <c r="C68" s="1" t="s">
        <v>157</v>
      </c>
      <c r="D68" s="1">
        <v>1.0</v>
      </c>
      <c r="E68" s="1">
        <v>0.0</v>
      </c>
      <c r="F68" s="1">
        <v>0.0</v>
      </c>
      <c r="G68" s="1">
        <v>0.0</v>
      </c>
      <c r="H68" s="1">
        <v>0.0</v>
      </c>
      <c r="I68" s="1">
        <v>2.0</v>
      </c>
      <c r="J68" s="1">
        <v>1.0</v>
      </c>
      <c r="K68" s="1">
        <v>0.0</v>
      </c>
      <c r="L68" s="1">
        <v>0.0</v>
      </c>
      <c r="M68" s="1">
        <v>0.0</v>
      </c>
      <c r="N68" s="1">
        <v>4.0</v>
      </c>
      <c r="O68" s="1">
        <v>4.0</v>
      </c>
      <c r="P68" s="1">
        <v>2.0</v>
      </c>
      <c r="Q68" s="1">
        <v>0.0</v>
      </c>
      <c r="R68" s="1">
        <v>3.0</v>
      </c>
      <c r="S68" s="1">
        <v>1.0</v>
      </c>
      <c r="T68" s="1">
        <v>0.0</v>
      </c>
      <c r="U68" s="1">
        <v>0.0</v>
      </c>
      <c r="V68" s="1">
        <v>0.0</v>
      </c>
      <c r="W68" s="1">
        <v>1.0</v>
      </c>
      <c r="X68" s="1">
        <v>1.0</v>
      </c>
      <c r="Y68" s="1">
        <v>0.0</v>
      </c>
      <c r="Z68" s="36">
        <v>1898.0</v>
      </c>
      <c r="AA68">
        <f t="shared" si="1"/>
        <v>20</v>
      </c>
      <c r="AB68">
        <f t="shared" si="2"/>
        <v>11</v>
      </c>
      <c r="AC68">
        <f t="shared" si="3"/>
        <v>1</v>
      </c>
      <c r="AD68">
        <f t="shared" si="4"/>
        <v>6</v>
      </c>
      <c r="AE68">
        <f t="shared" si="5"/>
        <v>2</v>
      </c>
    </row>
    <row r="69">
      <c r="A69" s="20"/>
      <c r="B69" s="20">
        <v>43608.41679204861</v>
      </c>
      <c r="C69" s="1" t="s">
        <v>158</v>
      </c>
      <c r="D69" s="1">
        <v>3.0</v>
      </c>
      <c r="E69" s="1">
        <v>2.0</v>
      </c>
      <c r="F69" s="1">
        <v>0.0</v>
      </c>
      <c r="G69" s="1">
        <v>3.0</v>
      </c>
      <c r="H69" s="1">
        <v>4.0</v>
      </c>
      <c r="I69" s="1">
        <v>4.0</v>
      </c>
      <c r="J69" s="1">
        <v>2.0</v>
      </c>
      <c r="K69" s="1">
        <v>2.0</v>
      </c>
      <c r="L69" s="1">
        <v>0.0</v>
      </c>
      <c r="M69" s="1">
        <v>6.0</v>
      </c>
      <c r="N69" s="1">
        <v>6.0</v>
      </c>
      <c r="O69" s="1">
        <v>6.0</v>
      </c>
      <c r="P69" s="1">
        <v>5.0</v>
      </c>
      <c r="Q69" s="1">
        <v>4.0</v>
      </c>
      <c r="R69" s="1">
        <v>2.0</v>
      </c>
      <c r="S69" s="1">
        <v>3.0</v>
      </c>
      <c r="T69" s="1">
        <v>5.0</v>
      </c>
      <c r="U69" s="1">
        <v>5.0</v>
      </c>
      <c r="V69" s="1">
        <v>5.0</v>
      </c>
      <c r="W69" s="1">
        <v>4.0</v>
      </c>
      <c r="X69" s="1">
        <v>5.0</v>
      </c>
      <c r="Y69" s="1">
        <v>6.0</v>
      </c>
      <c r="Z69" s="36">
        <v>201.0</v>
      </c>
      <c r="AA69">
        <f t="shared" si="1"/>
        <v>82</v>
      </c>
      <c r="AB69">
        <f t="shared" si="2"/>
        <v>39</v>
      </c>
      <c r="AC69">
        <f t="shared" si="3"/>
        <v>10</v>
      </c>
      <c r="AD69">
        <f t="shared" si="4"/>
        <v>14</v>
      </c>
      <c r="AE69">
        <f t="shared" si="5"/>
        <v>19</v>
      </c>
    </row>
    <row r="70">
      <c r="A70" s="20"/>
      <c r="B70" s="20">
        <v>43608.42567355324</v>
      </c>
      <c r="C70" s="1" t="s">
        <v>159</v>
      </c>
      <c r="D70" s="1">
        <v>3.0</v>
      </c>
      <c r="E70" s="1">
        <v>1.0</v>
      </c>
      <c r="F70" s="1">
        <v>0.0</v>
      </c>
      <c r="G70" s="1">
        <v>0.0</v>
      </c>
      <c r="H70" s="1">
        <v>1.0</v>
      </c>
      <c r="I70" s="1">
        <v>2.0</v>
      </c>
      <c r="J70" s="1">
        <v>6.0</v>
      </c>
      <c r="K70" s="1">
        <v>0.0</v>
      </c>
      <c r="L70" s="1">
        <v>6.0</v>
      </c>
      <c r="M70" s="1">
        <v>4.0</v>
      </c>
      <c r="N70" s="1">
        <v>4.0</v>
      </c>
      <c r="O70" s="1">
        <v>3.0</v>
      </c>
      <c r="P70" s="1">
        <v>2.0</v>
      </c>
      <c r="Q70" s="1">
        <v>3.0</v>
      </c>
      <c r="R70" s="1">
        <v>2.0</v>
      </c>
      <c r="S70" s="1">
        <v>3.0</v>
      </c>
      <c r="T70" s="1">
        <v>6.0</v>
      </c>
      <c r="U70" s="1">
        <v>6.0</v>
      </c>
      <c r="V70" s="1">
        <v>6.0</v>
      </c>
      <c r="W70" s="1">
        <v>3.0</v>
      </c>
      <c r="X70" s="1">
        <v>3.0</v>
      </c>
      <c r="Y70" s="1">
        <v>3.0</v>
      </c>
      <c r="Z70" s="36">
        <v>1052.0</v>
      </c>
      <c r="AA70">
        <f t="shared" si="1"/>
        <v>67</v>
      </c>
      <c r="AB70">
        <f t="shared" si="2"/>
        <v>23</v>
      </c>
      <c r="AC70">
        <f t="shared" si="3"/>
        <v>16</v>
      </c>
      <c r="AD70">
        <f t="shared" si="4"/>
        <v>10</v>
      </c>
      <c r="AE70">
        <f t="shared" si="5"/>
        <v>18</v>
      </c>
    </row>
    <row r="71">
      <c r="A71" s="20"/>
      <c r="B71" s="20">
        <v>43608.42633267361</v>
      </c>
      <c r="C71" s="1" t="s">
        <v>160</v>
      </c>
      <c r="D71" s="1">
        <v>2.0</v>
      </c>
      <c r="E71" s="1">
        <v>2.0</v>
      </c>
      <c r="F71" s="1">
        <v>0.0</v>
      </c>
      <c r="G71" s="1">
        <v>0.0</v>
      </c>
      <c r="H71" s="1">
        <v>0.0</v>
      </c>
      <c r="I71" s="1">
        <v>1.0</v>
      </c>
      <c r="J71" s="1">
        <v>2.0</v>
      </c>
      <c r="K71" s="1">
        <v>2.0</v>
      </c>
      <c r="L71" s="1">
        <v>0.0</v>
      </c>
      <c r="M71" s="1">
        <v>1.0</v>
      </c>
      <c r="N71" s="1">
        <v>0.0</v>
      </c>
      <c r="O71" s="1">
        <v>1.0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1.0</v>
      </c>
      <c r="X71" s="1">
        <v>0.0</v>
      </c>
      <c r="Y71" s="1">
        <v>0.0</v>
      </c>
      <c r="Z71" s="36">
        <v>1583.0</v>
      </c>
      <c r="AA71">
        <f t="shared" si="1"/>
        <v>12</v>
      </c>
      <c r="AB71">
        <f t="shared" si="2"/>
        <v>6</v>
      </c>
      <c r="AC71">
        <f t="shared" si="3"/>
        <v>5</v>
      </c>
      <c r="AD71">
        <f t="shared" si="4"/>
        <v>0</v>
      </c>
      <c r="AE71">
        <f t="shared" si="5"/>
        <v>1</v>
      </c>
    </row>
    <row r="72">
      <c r="A72" s="20"/>
      <c r="B72" s="20">
        <v>43609.41964835648</v>
      </c>
      <c r="C72" s="1" t="s">
        <v>163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1.0</v>
      </c>
      <c r="V72" s="1">
        <v>1.0</v>
      </c>
      <c r="W72" s="1">
        <v>1.0</v>
      </c>
      <c r="X72" s="1">
        <v>1.0</v>
      </c>
      <c r="Y72" s="1">
        <v>0.0</v>
      </c>
      <c r="Z72" s="36">
        <v>1799.0</v>
      </c>
      <c r="AA72">
        <f t="shared" si="1"/>
        <v>4</v>
      </c>
      <c r="AB72">
        <f t="shared" si="2"/>
        <v>0</v>
      </c>
      <c r="AC72">
        <f t="shared" si="3"/>
        <v>0</v>
      </c>
      <c r="AD72">
        <f t="shared" si="4"/>
        <v>0</v>
      </c>
      <c r="AE72">
        <f t="shared" si="5"/>
        <v>4</v>
      </c>
    </row>
    <row r="73">
      <c r="A73" s="20"/>
      <c r="B73" s="20">
        <v>43609.431235543976</v>
      </c>
      <c r="C73" s="1" t="s">
        <v>162</v>
      </c>
      <c r="D73" s="1">
        <v>1.0</v>
      </c>
      <c r="E73" s="1">
        <v>0.0</v>
      </c>
      <c r="F73" s="1">
        <v>0.0</v>
      </c>
      <c r="G73" s="1">
        <v>0.0</v>
      </c>
      <c r="H73" s="1">
        <v>1.0</v>
      </c>
      <c r="I73" s="1">
        <v>4.0</v>
      </c>
      <c r="J73" s="1">
        <v>1.0</v>
      </c>
      <c r="K73" s="1">
        <v>1.0</v>
      </c>
      <c r="L73" s="1">
        <v>5.0</v>
      </c>
      <c r="M73" s="1">
        <v>3.0</v>
      </c>
      <c r="N73" s="1">
        <v>2.0</v>
      </c>
      <c r="O73" s="1">
        <v>2.0</v>
      </c>
      <c r="P73" s="1">
        <v>1.0</v>
      </c>
      <c r="Q73" s="1">
        <v>4.0</v>
      </c>
      <c r="R73" s="1">
        <v>4.0</v>
      </c>
      <c r="S73" s="1">
        <v>3.0</v>
      </c>
      <c r="T73" s="1">
        <v>0.0</v>
      </c>
      <c r="U73" s="1">
        <v>3.0</v>
      </c>
      <c r="V73" s="1">
        <v>3.0</v>
      </c>
      <c r="W73" s="1">
        <v>2.0</v>
      </c>
      <c r="X73" s="1">
        <v>3.0</v>
      </c>
      <c r="Y73" s="1">
        <v>1.0</v>
      </c>
      <c r="Z73" s="36">
        <v>1771.0</v>
      </c>
      <c r="AA73">
        <f t="shared" si="1"/>
        <v>44</v>
      </c>
      <c r="AB73">
        <f t="shared" si="2"/>
        <v>11</v>
      </c>
      <c r="AC73">
        <f t="shared" si="3"/>
        <v>10</v>
      </c>
      <c r="AD73">
        <f t="shared" si="4"/>
        <v>12</v>
      </c>
      <c r="AE73">
        <f t="shared" si="5"/>
        <v>11</v>
      </c>
    </row>
    <row r="74">
      <c r="A74" s="20"/>
      <c r="B74" s="20">
        <v>43609.436758344906</v>
      </c>
      <c r="C74" s="1" t="s">
        <v>161</v>
      </c>
      <c r="D74" s="1">
        <v>1.0</v>
      </c>
      <c r="E74" s="1">
        <v>0.0</v>
      </c>
      <c r="F74" s="1">
        <v>0.0</v>
      </c>
      <c r="G74" s="1">
        <v>0.0</v>
      </c>
      <c r="H74" s="1">
        <v>0.0</v>
      </c>
      <c r="I74" s="1">
        <v>3.0</v>
      </c>
      <c r="J74" s="1">
        <v>0.0</v>
      </c>
      <c r="K74" s="1">
        <v>0.0</v>
      </c>
      <c r="L74" s="1">
        <v>0.0</v>
      </c>
      <c r="M74" s="1">
        <v>0.0</v>
      </c>
      <c r="N74" s="1">
        <v>1.0</v>
      </c>
      <c r="O74" s="1">
        <v>3.0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2.0</v>
      </c>
      <c r="V74" s="1">
        <v>0.0</v>
      </c>
      <c r="W74" s="1">
        <v>0.0</v>
      </c>
      <c r="X74" s="1">
        <v>1.0</v>
      </c>
      <c r="Y74" s="1">
        <v>0.0</v>
      </c>
      <c r="Z74" s="36">
        <v>1715.0</v>
      </c>
      <c r="AA74">
        <f t="shared" si="1"/>
        <v>11</v>
      </c>
      <c r="AB74">
        <f t="shared" si="2"/>
        <v>8</v>
      </c>
      <c r="AC74">
        <f t="shared" si="3"/>
        <v>0</v>
      </c>
      <c r="AD74">
        <f t="shared" si="4"/>
        <v>0</v>
      </c>
      <c r="AE74">
        <f t="shared" si="5"/>
        <v>3</v>
      </c>
    </row>
    <row r="75">
      <c r="A75" s="20"/>
      <c r="B75" s="20">
        <v>43609.48588108797</v>
      </c>
      <c r="C75" s="1" t="s">
        <v>205</v>
      </c>
      <c r="D75" s="1">
        <v>5.0</v>
      </c>
      <c r="E75" s="1">
        <v>0.0</v>
      </c>
      <c r="F75" s="1">
        <v>0.0</v>
      </c>
      <c r="G75" s="1">
        <v>4.0</v>
      </c>
      <c r="H75" s="1">
        <v>1.0</v>
      </c>
      <c r="I75" s="1">
        <v>4.0</v>
      </c>
      <c r="J75" s="1">
        <v>3.0</v>
      </c>
      <c r="K75" s="1">
        <v>2.0</v>
      </c>
      <c r="L75" s="1">
        <v>2.0</v>
      </c>
      <c r="M75" s="1">
        <v>2.0</v>
      </c>
      <c r="N75" s="1">
        <v>4.0</v>
      </c>
      <c r="O75" s="1">
        <v>4.0</v>
      </c>
      <c r="P75" s="1">
        <v>5.0</v>
      </c>
      <c r="Q75" s="1">
        <v>2.0</v>
      </c>
      <c r="R75" s="1">
        <v>2.0</v>
      </c>
      <c r="S75" s="1">
        <v>3.0</v>
      </c>
      <c r="T75" s="1">
        <v>4.0</v>
      </c>
      <c r="U75" s="1">
        <v>2.0</v>
      </c>
      <c r="V75" s="1">
        <v>4.0</v>
      </c>
      <c r="W75" s="1">
        <v>4.0</v>
      </c>
      <c r="X75" s="1">
        <v>4.0</v>
      </c>
      <c r="Y75" s="1">
        <v>0.0</v>
      </c>
      <c r="Z75" s="36">
        <v>1660.0</v>
      </c>
      <c r="AA75">
        <f t="shared" si="1"/>
        <v>61</v>
      </c>
      <c r="AB75">
        <f t="shared" si="2"/>
        <v>26</v>
      </c>
      <c r="AC75">
        <f t="shared" si="3"/>
        <v>9</v>
      </c>
      <c r="AD75">
        <f t="shared" si="4"/>
        <v>12</v>
      </c>
      <c r="AE75">
        <f t="shared" si="5"/>
        <v>14</v>
      </c>
    </row>
    <row r="76">
      <c r="A76" s="20"/>
      <c r="B76" s="20">
        <v>43609.67923243056</v>
      </c>
      <c r="C76" s="1" t="s">
        <v>862</v>
      </c>
      <c r="D76" s="1">
        <v>2.0</v>
      </c>
      <c r="E76" s="1">
        <v>0.0</v>
      </c>
      <c r="F76" s="1">
        <v>0.0</v>
      </c>
      <c r="G76" s="1">
        <v>0.0</v>
      </c>
      <c r="H76" s="1">
        <v>3.0</v>
      </c>
      <c r="I76" s="1">
        <v>6.0</v>
      </c>
      <c r="J76" s="1">
        <v>6.0</v>
      </c>
      <c r="K76" s="1">
        <v>0.0</v>
      </c>
      <c r="L76" s="1">
        <v>2.0</v>
      </c>
      <c r="M76" s="1">
        <v>5.0</v>
      </c>
      <c r="N76" s="1">
        <v>5.0</v>
      </c>
      <c r="O76" s="1">
        <v>0.0</v>
      </c>
      <c r="P76" s="1">
        <v>1.0</v>
      </c>
      <c r="Q76" s="1">
        <v>4.0</v>
      </c>
      <c r="R76" s="1">
        <v>6.0</v>
      </c>
      <c r="S76" s="1">
        <v>4.0</v>
      </c>
      <c r="T76" s="1">
        <v>5.0</v>
      </c>
      <c r="U76" s="1">
        <v>4.0</v>
      </c>
      <c r="V76" s="1">
        <v>6.0</v>
      </c>
      <c r="W76" s="1">
        <v>5.0</v>
      </c>
      <c r="X76" s="1">
        <v>4.0</v>
      </c>
      <c r="Y76" s="1">
        <v>0.0</v>
      </c>
      <c r="Z76" s="36">
        <v>1593.0</v>
      </c>
      <c r="AA76">
        <f t="shared" si="1"/>
        <v>68</v>
      </c>
      <c r="AB76">
        <f t="shared" si="2"/>
        <v>21</v>
      </c>
      <c r="AC76">
        <f t="shared" si="3"/>
        <v>13</v>
      </c>
      <c r="AD76">
        <f t="shared" si="4"/>
        <v>15</v>
      </c>
      <c r="AE76">
        <f t="shared" si="5"/>
        <v>19</v>
      </c>
    </row>
    <row r="77">
      <c r="A77" s="20"/>
      <c r="B77" s="20">
        <v>43612.3758068287</v>
      </c>
      <c r="C77" s="1" t="s">
        <v>164</v>
      </c>
      <c r="D77" s="1">
        <v>5.0</v>
      </c>
      <c r="E77" s="1">
        <v>6.0</v>
      </c>
      <c r="F77" s="1">
        <v>0.0</v>
      </c>
      <c r="G77" s="1">
        <v>1.0</v>
      </c>
      <c r="H77" s="1">
        <v>2.0</v>
      </c>
      <c r="I77" s="1">
        <v>6.0</v>
      </c>
      <c r="J77" s="1">
        <v>6.0</v>
      </c>
      <c r="K77" s="1">
        <v>6.0</v>
      </c>
      <c r="L77" s="1">
        <v>2.0</v>
      </c>
      <c r="M77" s="1">
        <v>6.0</v>
      </c>
      <c r="N77" s="1">
        <v>4.0</v>
      </c>
      <c r="O77" s="1">
        <v>5.0</v>
      </c>
      <c r="P77" s="1">
        <v>6.0</v>
      </c>
      <c r="Q77" s="1">
        <v>4.0</v>
      </c>
      <c r="R77" s="1">
        <v>5.0</v>
      </c>
      <c r="S77" s="1">
        <v>6.0</v>
      </c>
      <c r="T77" s="1">
        <v>0.0</v>
      </c>
      <c r="U77" s="1">
        <v>6.0</v>
      </c>
      <c r="V77" s="1">
        <v>6.0</v>
      </c>
      <c r="W77" s="1">
        <v>6.0</v>
      </c>
      <c r="X77" s="1">
        <v>5.0</v>
      </c>
      <c r="Y77" s="1">
        <v>5.0</v>
      </c>
      <c r="Z77" s="36">
        <v>1927.0</v>
      </c>
      <c r="AA77">
        <f t="shared" si="1"/>
        <v>98</v>
      </c>
      <c r="AB77">
        <f t="shared" si="2"/>
        <v>34</v>
      </c>
      <c r="AC77">
        <f t="shared" si="3"/>
        <v>20</v>
      </c>
      <c r="AD77">
        <f t="shared" si="4"/>
        <v>21</v>
      </c>
      <c r="AE77">
        <f t="shared" si="5"/>
        <v>23</v>
      </c>
    </row>
    <row r="78">
      <c r="A78" s="20"/>
      <c r="B78" s="20">
        <v>43612.44113677084</v>
      </c>
      <c r="C78" s="1" t="s">
        <v>165</v>
      </c>
      <c r="D78" s="1">
        <v>5.0</v>
      </c>
      <c r="E78" s="1">
        <v>0.0</v>
      </c>
      <c r="F78" s="1">
        <v>0.0</v>
      </c>
      <c r="G78" s="1">
        <v>1.0</v>
      </c>
      <c r="H78" s="1">
        <v>0.0</v>
      </c>
      <c r="I78" s="1">
        <v>4.0</v>
      </c>
      <c r="J78" s="1">
        <v>2.0</v>
      </c>
      <c r="K78" s="1">
        <v>5.0</v>
      </c>
      <c r="L78" s="1">
        <v>0.0</v>
      </c>
      <c r="M78" s="1">
        <v>2.0</v>
      </c>
      <c r="N78" s="1">
        <v>6.0</v>
      </c>
      <c r="O78" s="1">
        <v>4.0</v>
      </c>
      <c r="P78" s="1">
        <v>5.0</v>
      </c>
      <c r="Q78" s="1">
        <v>3.0</v>
      </c>
      <c r="R78" s="1">
        <v>3.0</v>
      </c>
      <c r="S78" s="1">
        <v>3.0</v>
      </c>
      <c r="T78" s="1">
        <v>5.0</v>
      </c>
      <c r="U78" s="1">
        <v>6.0</v>
      </c>
      <c r="V78" s="1">
        <v>6.0</v>
      </c>
      <c r="W78" s="1">
        <v>6.0</v>
      </c>
      <c r="X78" s="1">
        <v>6.0</v>
      </c>
      <c r="Y78" s="1">
        <v>3.0</v>
      </c>
      <c r="Z78" s="36">
        <v>1915.0</v>
      </c>
      <c r="AA78">
        <f t="shared" si="1"/>
        <v>75</v>
      </c>
      <c r="AB78">
        <f t="shared" si="2"/>
        <v>28</v>
      </c>
      <c r="AC78">
        <f t="shared" si="3"/>
        <v>9</v>
      </c>
      <c r="AD78">
        <f t="shared" si="4"/>
        <v>14</v>
      </c>
      <c r="AE78">
        <f t="shared" si="5"/>
        <v>24</v>
      </c>
    </row>
    <row r="79">
      <c r="A79" s="20"/>
      <c r="B79" s="20">
        <v>43612.610324340276</v>
      </c>
      <c r="C79" s="1" t="s">
        <v>166</v>
      </c>
      <c r="D79" s="1">
        <v>6.0</v>
      </c>
      <c r="E79" s="1">
        <v>5.0</v>
      </c>
      <c r="F79" s="1">
        <v>1.0</v>
      </c>
      <c r="G79" s="1">
        <v>3.0</v>
      </c>
      <c r="H79" s="1">
        <v>5.0</v>
      </c>
      <c r="I79" s="1">
        <v>6.0</v>
      </c>
      <c r="J79" s="1">
        <v>6.0</v>
      </c>
      <c r="K79" s="1">
        <v>5.0</v>
      </c>
      <c r="L79" s="1">
        <v>6.0</v>
      </c>
      <c r="M79" s="1">
        <v>6.0</v>
      </c>
      <c r="N79" s="1">
        <v>6.0</v>
      </c>
      <c r="O79" s="1">
        <v>5.0</v>
      </c>
      <c r="P79" s="1">
        <v>6.0</v>
      </c>
      <c r="Q79" s="1">
        <v>3.0</v>
      </c>
      <c r="R79" s="1">
        <v>3.0</v>
      </c>
      <c r="S79" s="1">
        <v>5.0</v>
      </c>
      <c r="T79" s="1">
        <v>3.0</v>
      </c>
      <c r="U79" s="1">
        <v>5.0</v>
      </c>
      <c r="V79" s="1">
        <v>5.0</v>
      </c>
      <c r="W79" s="1">
        <v>6.0</v>
      </c>
      <c r="X79" s="1">
        <v>6.0</v>
      </c>
      <c r="Y79" s="1">
        <v>5.0</v>
      </c>
      <c r="Z79" s="36">
        <v>1922.0</v>
      </c>
      <c r="AA79">
        <f t="shared" si="1"/>
        <v>107</v>
      </c>
      <c r="AB79">
        <f t="shared" si="2"/>
        <v>45</v>
      </c>
      <c r="AC79">
        <f t="shared" si="3"/>
        <v>23</v>
      </c>
      <c r="AD79">
        <f t="shared" si="4"/>
        <v>17</v>
      </c>
      <c r="AE79">
        <f t="shared" si="5"/>
        <v>22</v>
      </c>
    </row>
    <row r="80">
      <c r="A80" s="20"/>
      <c r="B80" s="20">
        <v>43612.63536050926</v>
      </c>
      <c r="C80" s="1" t="s">
        <v>167</v>
      </c>
      <c r="D80" s="1">
        <v>1.0</v>
      </c>
      <c r="E80" s="1">
        <v>0.0</v>
      </c>
      <c r="F80" s="1">
        <v>0.0</v>
      </c>
      <c r="G80" s="1">
        <v>1.0</v>
      </c>
      <c r="H80" s="1">
        <v>1.0</v>
      </c>
      <c r="I80" s="1">
        <v>4.0</v>
      </c>
      <c r="J80" s="1">
        <v>0.0</v>
      </c>
      <c r="K80" s="1">
        <v>0.0</v>
      </c>
      <c r="L80" s="1">
        <v>3.0</v>
      </c>
      <c r="M80" s="1">
        <v>3.0</v>
      </c>
      <c r="N80" s="1">
        <v>2.0</v>
      </c>
      <c r="O80" s="1">
        <v>4.0</v>
      </c>
      <c r="P80" s="1">
        <v>4.0</v>
      </c>
      <c r="Q80" s="1">
        <v>2.0</v>
      </c>
      <c r="R80" s="1">
        <v>3.0</v>
      </c>
      <c r="S80" s="1">
        <v>1.0</v>
      </c>
      <c r="T80" s="1">
        <v>1.0</v>
      </c>
      <c r="U80" s="1">
        <v>3.0</v>
      </c>
      <c r="V80" s="1">
        <v>3.0</v>
      </c>
      <c r="W80" s="1">
        <v>2.0</v>
      </c>
      <c r="X80" s="1">
        <v>3.0</v>
      </c>
      <c r="Y80" s="1">
        <v>2.0</v>
      </c>
      <c r="Z80" s="36">
        <v>1146.0</v>
      </c>
      <c r="AA80">
        <f t="shared" si="1"/>
        <v>43</v>
      </c>
      <c r="AB80">
        <f t="shared" si="2"/>
        <v>16</v>
      </c>
      <c r="AC80">
        <f t="shared" si="3"/>
        <v>6</v>
      </c>
      <c r="AD80">
        <f t="shared" si="4"/>
        <v>10</v>
      </c>
      <c r="AE80">
        <f t="shared" si="5"/>
        <v>11</v>
      </c>
    </row>
    <row r="81">
      <c r="A81" s="20"/>
      <c r="B81" s="20">
        <v>43613.43129065972</v>
      </c>
      <c r="C81" s="1" t="s">
        <v>863</v>
      </c>
      <c r="D81" s="1">
        <v>0.0</v>
      </c>
      <c r="E81" s="1">
        <v>1.0</v>
      </c>
      <c r="F81" s="1">
        <v>0.0</v>
      </c>
      <c r="G81" s="1">
        <v>0.0</v>
      </c>
      <c r="H81" s="1">
        <v>1.0</v>
      </c>
      <c r="I81" s="1">
        <v>4.0</v>
      </c>
      <c r="J81" s="1">
        <v>0.0</v>
      </c>
      <c r="K81" s="1">
        <v>0.0</v>
      </c>
      <c r="L81" s="1">
        <v>0.0</v>
      </c>
      <c r="M81" s="1">
        <v>0.0</v>
      </c>
      <c r="N81" s="1">
        <v>1.0</v>
      </c>
      <c r="O81" s="1">
        <v>0.0</v>
      </c>
      <c r="P81" s="1">
        <v>2.0</v>
      </c>
      <c r="Q81" s="1">
        <v>2.0</v>
      </c>
      <c r="R81" s="1">
        <v>1.0</v>
      </c>
      <c r="S81" s="1">
        <v>2.0</v>
      </c>
      <c r="T81" s="1">
        <v>0.0</v>
      </c>
      <c r="U81" s="1">
        <v>2.0</v>
      </c>
      <c r="V81" s="1">
        <v>2.0</v>
      </c>
      <c r="W81" s="1">
        <v>1.0</v>
      </c>
      <c r="X81" s="1">
        <v>1.0</v>
      </c>
      <c r="Y81" s="1">
        <v>0.0</v>
      </c>
      <c r="Z81" s="36">
        <v>282.0</v>
      </c>
      <c r="AA81">
        <f t="shared" si="1"/>
        <v>20</v>
      </c>
      <c r="AB81">
        <f t="shared" si="2"/>
        <v>7</v>
      </c>
      <c r="AC81">
        <f t="shared" si="3"/>
        <v>0</v>
      </c>
      <c r="AD81">
        <f t="shared" si="4"/>
        <v>7</v>
      </c>
      <c r="AE81">
        <f t="shared" si="5"/>
        <v>6</v>
      </c>
    </row>
    <row r="82">
      <c r="A82" s="20"/>
      <c r="B82" s="20">
        <v>43613.505200300926</v>
      </c>
      <c r="C82" s="1" t="s">
        <v>142</v>
      </c>
      <c r="D82" s="1">
        <v>0.0</v>
      </c>
      <c r="E82" s="1">
        <v>0.0</v>
      </c>
      <c r="F82" s="1">
        <v>0.0</v>
      </c>
      <c r="G82" s="1">
        <v>2.0</v>
      </c>
      <c r="H82" s="1">
        <v>2.0</v>
      </c>
      <c r="I82" s="1">
        <v>2.0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1.0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2.0</v>
      </c>
      <c r="V82" s="1">
        <v>1.0</v>
      </c>
      <c r="W82" s="1">
        <v>2.0</v>
      </c>
      <c r="X82" s="1">
        <v>2.0</v>
      </c>
      <c r="Y82" s="1">
        <v>0.0</v>
      </c>
      <c r="Z82" s="36">
        <v>1905.0</v>
      </c>
      <c r="AA82">
        <f t="shared" si="1"/>
        <v>14</v>
      </c>
      <c r="AB82">
        <f t="shared" si="2"/>
        <v>7</v>
      </c>
      <c r="AC82">
        <f t="shared" si="3"/>
        <v>0</v>
      </c>
      <c r="AD82">
        <f t="shared" si="4"/>
        <v>0</v>
      </c>
      <c r="AE82">
        <f t="shared" si="5"/>
        <v>7</v>
      </c>
    </row>
    <row r="83">
      <c r="A83" s="20"/>
      <c r="B83" s="20">
        <v>43613.55847790509</v>
      </c>
      <c r="C83" s="1" t="s">
        <v>169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36">
        <v>1930.0</v>
      </c>
      <c r="AA83">
        <f t="shared" si="1"/>
        <v>0</v>
      </c>
      <c r="AB83">
        <f t="shared" si="2"/>
        <v>0</v>
      </c>
      <c r="AC83">
        <f t="shared" si="3"/>
        <v>0</v>
      </c>
      <c r="AD83">
        <f t="shared" si="4"/>
        <v>0</v>
      </c>
      <c r="AE83">
        <f t="shared" si="5"/>
        <v>0</v>
      </c>
    </row>
    <row r="84">
      <c r="A84" s="20"/>
      <c r="B84" s="20">
        <v>43614.59110896991</v>
      </c>
      <c r="C84" s="1" t="s">
        <v>154</v>
      </c>
      <c r="D84" s="1">
        <v>6.0</v>
      </c>
      <c r="E84" s="1">
        <v>6.0</v>
      </c>
      <c r="F84" s="1">
        <v>0.0</v>
      </c>
      <c r="G84" s="1">
        <v>3.0</v>
      </c>
      <c r="H84" s="1">
        <v>5.0</v>
      </c>
      <c r="I84" s="1">
        <v>6.0</v>
      </c>
      <c r="J84" s="1">
        <v>6.0</v>
      </c>
      <c r="K84" s="1">
        <v>3.0</v>
      </c>
      <c r="L84" s="1">
        <v>3.0</v>
      </c>
      <c r="M84" s="1">
        <v>6.0</v>
      </c>
      <c r="N84" s="1">
        <v>6.0</v>
      </c>
      <c r="O84" s="1">
        <v>6.0</v>
      </c>
      <c r="P84" s="1">
        <v>6.0</v>
      </c>
      <c r="Q84" s="1">
        <v>5.0</v>
      </c>
      <c r="R84" s="1">
        <v>5.0</v>
      </c>
      <c r="S84" s="1">
        <v>6.0</v>
      </c>
      <c r="T84" s="1">
        <v>1.0</v>
      </c>
      <c r="U84" s="1">
        <v>6.0</v>
      </c>
      <c r="V84" s="1">
        <v>6.0</v>
      </c>
      <c r="W84" s="1">
        <v>6.0</v>
      </c>
      <c r="X84" s="1">
        <v>6.0</v>
      </c>
      <c r="Y84" s="1">
        <v>6.0</v>
      </c>
      <c r="Z84" s="36">
        <v>1746.0</v>
      </c>
      <c r="AA84">
        <f t="shared" si="1"/>
        <v>109</v>
      </c>
      <c r="AB84">
        <f t="shared" si="2"/>
        <v>45</v>
      </c>
      <c r="AC84">
        <f t="shared" si="3"/>
        <v>18</v>
      </c>
      <c r="AD84">
        <f t="shared" si="4"/>
        <v>22</v>
      </c>
      <c r="AE84">
        <f t="shared" si="5"/>
        <v>24</v>
      </c>
    </row>
    <row r="85">
      <c r="A85" s="20"/>
      <c r="B85" s="20">
        <v>43614.616739282406</v>
      </c>
      <c r="C85" s="1" t="s">
        <v>170</v>
      </c>
      <c r="D85" s="1">
        <v>5.0</v>
      </c>
      <c r="E85" s="1">
        <v>4.0</v>
      </c>
      <c r="F85" s="1">
        <v>0.0</v>
      </c>
      <c r="G85" s="1">
        <v>3.0</v>
      </c>
      <c r="H85" s="1">
        <v>4.0</v>
      </c>
      <c r="I85" s="1">
        <v>5.0</v>
      </c>
      <c r="J85" s="1">
        <v>3.0</v>
      </c>
      <c r="K85" s="1">
        <v>4.0</v>
      </c>
      <c r="L85" s="1">
        <v>0.0</v>
      </c>
      <c r="M85" s="1">
        <v>4.0</v>
      </c>
      <c r="N85" s="1">
        <v>3.0</v>
      </c>
      <c r="O85" s="1">
        <v>3.0</v>
      </c>
      <c r="P85" s="1">
        <v>4.0</v>
      </c>
      <c r="Q85" s="1">
        <v>6.0</v>
      </c>
      <c r="R85" s="1">
        <v>6.0</v>
      </c>
      <c r="S85" s="1">
        <v>6.0</v>
      </c>
      <c r="T85" s="1">
        <v>5.0</v>
      </c>
      <c r="U85" s="1">
        <v>6.0</v>
      </c>
      <c r="V85" s="1">
        <v>5.0</v>
      </c>
      <c r="W85" s="1">
        <v>5.0</v>
      </c>
      <c r="X85" s="1">
        <v>4.0</v>
      </c>
      <c r="Y85" s="1">
        <v>6.0</v>
      </c>
      <c r="Z85" s="36">
        <v>1932.0</v>
      </c>
      <c r="AA85">
        <f t="shared" si="1"/>
        <v>91</v>
      </c>
      <c r="AB85">
        <f t="shared" si="2"/>
        <v>38</v>
      </c>
      <c r="AC85">
        <f t="shared" si="3"/>
        <v>11</v>
      </c>
      <c r="AD85">
        <f t="shared" si="4"/>
        <v>22</v>
      </c>
      <c r="AE85">
        <f t="shared" si="5"/>
        <v>20</v>
      </c>
    </row>
    <row r="86">
      <c r="A86" s="20"/>
      <c r="B86" s="20">
        <v>43614.66941652777</v>
      </c>
      <c r="C86" s="1" t="s">
        <v>864</v>
      </c>
      <c r="D86" s="1">
        <v>6.0</v>
      </c>
      <c r="E86" s="1">
        <v>4.0</v>
      </c>
      <c r="F86" s="1">
        <v>2.0</v>
      </c>
      <c r="G86" s="1">
        <v>6.0</v>
      </c>
      <c r="H86" s="1">
        <v>5.0</v>
      </c>
      <c r="I86" s="1">
        <v>6.0</v>
      </c>
      <c r="J86" s="1">
        <v>5.0</v>
      </c>
      <c r="K86" s="1">
        <v>6.0</v>
      </c>
      <c r="L86" s="1">
        <v>0.0</v>
      </c>
      <c r="M86" s="1">
        <v>5.0</v>
      </c>
      <c r="N86" s="1">
        <v>5.0</v>
      </c>
      <c r="O86" s="1">
        <v>5.0</v>
      </c>
      <c r="P86" s="1">
        <v>4.0</v>
      </c>
      <c r="Q86" s="1">
        <v>4.0</v>
      </c>
      <c r="R86" s="1">
        <v>2.0</v>
      </c>
      <c r="S86" s="1">
        <v>5.0</v>
      </c>
      <c r="T86" s="1">
        <v>4.0</v>
      </c>
      <c r="U86" s="1">
        <v>6.0</v>
      </c>
      <c r="V86" s="1">
        <v>6.0</v>
      </c>
      <c r="W86" s="1">
        <v>6.0</v>
      </c>
      <c r="X86" s="1">
        <v>6.0</v>
      </c>
      <c r="Y86" s="1">
        <v>3.0</v>
      </c>
      <c r="Z86" s="36">
        <v>1934.0</v>
      </c>
      <c r="AA86">
        <f t="shared" si="1"/>
        <v>101</v>
      </c>
      <c r="AB86">
        <f t="shared" si="2"/>
        <v>46</v>
      </c>
      <c r="AC86">
        <f t="shared" si="3"/>
        <v>16</v>
      </c>
      <c r="AD86">
        <f t="shared" si="4"/>
        <v>15</v>
      </c>
      <c r="AE86">
        <f t="shared" si="5"/>
        <v>24</v>
      </c>
    </row>
    <row r="87">
      <c r="A87" s="20"/>
      <c r="B87" s="20">
        <v>43615.43900564815</v>
      </c>
      <c r="C87" s="1" t="s">
        <v>168</v>
      </c>
      <c r="D87" s="1">
        <v>2.0</v>
      </c>
      <c r="E87" s="1">
        <v>2.0</v>
      </c>
      <c r="F87" s="1">
        <v>0.0</v>
      </c>
      <c r="G87" s="1">
        <v>2.0</v>
      </c>
      <c r="H87" s="1">
        <v>2.0</v>
      </c>
      <c r="I87" s="1">
        <v>3.0</v>
      </c>
      <c r="J87" s="1">
        <v>5.0</v>
      </c>
      <c r="K87" s="1">
        <v>0.0</v>
      </c>
      <c r="L87" s="1">
        <v>4.0</v>
      </c>
      <c r="M87" s="1">
        <v>2.0</v>
      </c>
      <c r="N87" s="1">
        <v>4.0</v>
      </c>
      <c r="O87" s="1">
        <v>5.0</v>
      </c>
      <c r="P87" s="1">
        <v>5.0</v>
      </c>
      <c r="Q87" s="1">
        <v>3.0</v>
      </c>
      <c r="R87" s="1">
        <v>3.0</v>
      </c>
      <c r="S87" s="1">
        <v>5.0</v>
      </c>
      <c r="T87" s="1">
        <v>1.0</v>
      </c>
      <c r="U87" s="1">
        <v>3.0</v>
      </c>
      <c r="V87" s="1">
        <v>2.0</v>
      </c>
      <c r="W87" s="1">
        <v>2.0</v>
      </c>
      <c r="X87" s="1">
        <v>2.0</v>
      </c>
      <c r="Y87" s="1">
        <v>0.0</v>
      </c>
      <c r="Z87" s="36">
        <v>1812.0</v>
      </c>
      <c r="AA87" s="45">
        <f t="shared" si="1"/>
        <v>57</v>
      </c>
      <c r="AB87" s="45">
        <f t="shared" si="2"/>
        <v>21</v>
      </c>
      <c r="AC87" s="45">
        <f t="shared" si="3"/>
        <v>11</v>
      </c>
      <c r="AD87" s="45">
        <f t="shared" si="4"/>
        <v>16</v>
      </c>
      <c r="AE87" s="45">
        <f t="shared" si="5"/>
        <v>9</v>
      </c>
    </row>
    <row r="88">
      <c r="A88" s="20"/>
      <c r="B88" s="20">
        <v>43616.414930659725</v>
      </c>
      <c r="C88" s="1" t="s">
        <v>171</v>
      </c>
      <c r="D88" s="1">
        <v>3.0</v>
      </c>
      <c r="E88" s="1">
        <v>2.0</v>
      </c>
      <c r="F88" s="1">
        <v>0.0</v>
      </c>
      <c r="G88" s="1">
        <v>1.0</v>
      </c>
      <c r="H88" s="1">
        <v>1.0</v>
      </c>
      <c r="I88" s="1">
        <v>2.0</v>
      </c>
      <c r="J88" s="1">
        <v>4.0</v>
      </c>
      <c r="K88" s="1">
        <v>1.0</v>
      </c>
      <c r="L88" s="1">
        <v>4.0</v>
      </c>
      <c r="M88" s="1">
        <v>4.0</v>
      </c>
      <c r="N88" s="1">
        <v>4.0</v>
      </c>
      <c r="O88" s="1">
        <v>0.0</v>
      </c>
      <c r="P88" s="1">
        <v>2.0</v>
      </c>
      <c r="Q88" s="1">
        <v>1.0</v>
      </c>
      <c r="R88" s="1">
        <v>0.0</v>
      </c>
      <c r="S88" s="1">
        <v>1.0</v>
      </c>
      <c r="T88" s="1">
        <v>3.0</v>
      </c>
      <c r="U88" s="1">
        <v>2.0</v>
      </c>
      <c r="V88" s="1">
        <v>2.0</v>
      </c>
      <c r="W88" s="1">
        <v>1.0</v>
      </c>
      <c r="X88" s="1">
        <v>1.0</v>
      </c>
      <c r="Y88" s="1">
        <v>0.0</v>
      </c>
      <c r="Z88" s="36">
        <v>1585.0</v>
      </c>
      <c r="AA88" s="45">
        <f t="shared" si="1"/>
        <v>39</v>
      </c>
      <c r="AB88" s="45">
        <f t="shared" si="2"/>
        <v>16</v>
      </c>
      <c r="AC88" s="45">
        <f t="shared" si="3"/>
        <v>13</v>
      </c>
      <c r="AD88" s="45">
        <f t="shared" si="4"/>
        <v>4</v>
      </c>
      <c r="AE88" s="45">
        <f t="shared" si="5"/>
        <v>6</v>
      </c>
    </row>
    <row r="89">
      <c r="A89" s="20"/>
      <c r="B89" s="20">
        <v>43616.43935835648</v>
      </c>
      <c r="C89" s="1" t="s">
        <v>148</v>
      </c>
      <c r="D89" s="1">
        <v>3.0</v>
      </c>
      <c r="E89" s="1">
        <v>3.0</v>
      </c>
      <c r="F89" s="1">
        <v>0.0</v>
      </c>
      <c r="G89" s="1">
        <v>3.0</v>
      </c>
      <c r="H89" s="1">
        <v>3.0</v>
      </c>
      <c r="I89" s="1">
        <v>3.0</v>
      </c>
      <c r="J89" s="1">
        <v>2.0</v>
      </c>
      <c r="K89" s="1">
        <v>2.0</v>
      </c>
      <c r="L89" s="1">
        <v>3.0</v>
      </c>
      <c r="M89" s="1">
        <v>3.0</v>
      </c>
      <c r="N89" s="1">
        <v>3.0</v>
      </c>
      <c r="O89" s="1">
        <v>4.0</v>
      </c>
      <c r="P89" s="1">
        <v>4.0</v>
      </c>
      <c r="Q89" s="1">
        <v>3.0</v>
      </c>
      <c r="R89" s="1">
        <v>4.0</v>
      </c>
      <c r="S89" s="1">
        <v>5.0</v>
      </c>
      <c r="T89" s="1">
        <v>2.0</v>
      </c>
      <c r="U89" s="1">
        <v>3.0</v>
      </c>
      <c r="V89" s="1">
        <v>3.0</v>
      </c>
      <c r="W89" s="1">
        <v>3.0</v>
      </c>
      <c r="X89" s="1">
        <v>3.0</v>
      </c>
      <c r="Y89" s="1">
        <v>3.0</v>
      </c>
      <c r="Z89" s="36">
        <v>1921.0</v>
      </c>
      <c r="AA89" s="45">
        <f t="shared" si="1"/>
        <v>65</v>
      </c>
      <c r="AB89" s="45">
        <f t="shared" si="2"/>
        <v>27</v>
      </c>
      <c r="AC89" s="45">
        <f t="shared" si="3"/>
        <v>10</v>
      </c>
      <c r="AD89" s="45">
        <f t="shared" si="4"/>
        <v>16</v>
      </c>
      <c r="AE89" s="45">
        <f t="shared" si="5"/>
        <v>12</v>
      </c>
    </row>
    <row r="90">
      <c r="A90" s="20"/>
      <c r="B90" s="20">
        <v>43619.41994681713</v>
      </c>
      <c r="C90" s="1" t="s">
        <v>172</v>
      </c>
      <c r="D90" s="1">
        <v>4.0</v>
      </c>
      <c r="E90" s="1">
        <v>2.0</v>
      </c>
      <c r="F90" s="1">
        <v>0.0</v>
      </c>
      <c r="G90" s="1">
        <v>4.0</v>
      </c>
      <c r="H90" s="1">
        <v>4.0</v>
      </c>
      <c r="I90" s="1">
        <v>2.0</v>
      </c>
      <c r="J90" s="1">
        <v>2.0</v>
      </c>
      <c r="K90" s="1">
        <v>0.0</v>
      </c>
      <c r="L90" s="1">
        <v>2.0</v>
      </c>
      <c r="M90" s="1">
        <v>3.0</v>
      </c>
      <c r="N90" s="1">
        <v>2.0</v>
      </c>
      <c r="O90" s="1">
        <v>5.0</v>
      </c>
      <c r="P90" s="1">
        <v>6.0</v>
      </c>
      <c r="Q90" s="1">
        <v>4.0</v>
      </c>
      <c r="R90" s="1">
        <v>4.0</v>
      </c>
      <c r="S90" s="1">
        <v>5.0</v>
      </c>
      <c r="T90" s="1">
        <v>2.0</v>
      </c>
      <c r="U90" s="1">
        <v>6.0</v>
      </c>
      <c r="V90" s="1">
        <v>5.0</v>
      </c>
      <c r="W90" s="1">
        <v>6.0</v>
      </c>
      <c r="X90" s="1">
        <v>5.0</v>
      </c>
      <c r="Y90" s="1">
        <v>4.0</v>
      </c>
      <c r="Z90" s="36">
        <v>1935.0</v>
      </c>
      <c r="AA90" s="45">
        <f t="shared" si="1"/>
        <v>77</v>
      </c>
      <c r="AB90" s="45">
        <f t="shared" si="2"/>
        <v>29</v>
      </c>
      <c r="AC90" s="45">
        <f t="shared" si="3"/>
        <v>7</v>
      </c>
      <c r="AD90" s="45">
        <f t="shared" si="4"/>
        <v>19</v>
      </c>
      <c r="AE90" s="45">
        <f t="shared" si="5"/>
        <v>22</v>
      </c>
    </row>
    <row r="91">
      <c r="A91" s="20"/>
      <c r="B91" s="20">
        <v>43619.43952475695</v>
      </c>
      <c r="C91" s="1" t="s">
        <v>102</v>
      </c>
      <c r="D91" s="1">
        <v>2.0</v>
      </c>
      <c r="E91" s="1">
        <v>0.0</v>
      </c>
      <c r="F91" s="1">
        <v>0.0</v>
      </c>
      <c r="G91" s="1">
        <v>3.0</v>
      </c>
      <c r="H91" s="1">
        <v>3.0</v>
      </c>
      <c r="I91" s="1">
        <v>1.0</v>
      </c>
      <c r="J91" s="1">
        <v>1.0</v>
      </c>
      <c r="K91" s="1">
        <v>0.0</v>
      </c>
      <c r="L91" s="1">
        <v>2.0</v>
      </c>
      <c r="M91" s="1">
        <v>2.0</v>
      </c>
      <c r="N91" s="1">
        <v>2.0</v>
      </c>
      <c r="O91" s="1">
        <v>1.0</v>
      </c>
      <c r="P91" s="1">
        <v>3.0</v>
      </c>
      <c r="Q91" s="1">
        <v>3.0</v>
      </c>
      <c r="R91" s="1">
        <v>4.0</v>
      </c>
      <c r="S91" s="1">
        <v>4.0</v>
      </c>
      <c r="T91" s="1">
        <v>0.0</v>
      </c>
      <c r="U91" s="1">
        <v>4.0</v>
      </c>
      <c r="V91" s="1">
        <v>3.0</v>
      </c>
      <c r="W91" s="1">
        <v>3.0</v>
      </c>
      <c r="X91" s="1">
        <v>3.0</v>
      </c>
      <c r="Y91" s="1">
        <v>3.0</v>
      </c>
      <c r="Z91" s="36">
        <v>1862.0</v>
      </c>
      <c r="AA91" s="45">
        <f t="shared" si="1"/>
        <v>47</v>
      </c>
      <c r="AB91" s="45">
        <f t="shared" si="2"/>
        <v>15</v>
      </c>
      <c r="AC91" s="45">
        <f t="shared" si="3"/>
        <v>5</v>
      </c>
      <c r="AD91" s="45">
        <f t="shared" si="4"/>
        <v>14</v>
      </c>
      <c r="AE91" s="45">
        <f t="shared" si="5"/>
        <v>13</v>
      </c>
    </row>
    <row r="92">
      <c r="A92" s="20"/>
      <c r="B92" s="20">
        <v>43619.50043818287</v>
      </c>
      <c r="C92" s="1" t="s">
        <v>865</v>
      </c>
      <c r="D92" s="1">
        <v>2.0</v>
      </c>
      <c r="E92" s="1">
        <v>0.0</v>
      </c>
      <c r="F92" s="1">
        <v>0.0</v>
      </c>
      <c r="G92" s="1">
        <v>0.0</v>
      </c>
      <c r="H92" s="1">
        <v>3.0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2.0</v>
      </c>
      <c r="Q92" s="1">
        <v>1.0</v>
      </c>
      <c r="R92" s="1">
        <v>0.0</v>
      </c>
      <c r="S92" s="1">
        <v>1.0</v>
      </c>
      <c r="T92" s="1">
        <v>0.0</v>
      </c>
      <c r="U92" s="1">
        <v>1.0</v>
      </c>
      <c r="V92" s="1">
        <v>4.0</v>
      </c>
      <c r="W92" s="1">
        <v>2.0</v>
      </c>
      <c r="X92" s="1">
        <v>0.0</v>
      </c>
      <c r="Y92" s="1">
        <v>2.0</v>
      </c>
      <c r="Z92" s="36">
        <v>1944.0</v>
      </c>
      <c r="AA92" s="45">
        <f t="shared" si="1"/>
        <v>20</v>
      </c>
      <c r="AB92" s="45">
        <f t="shared" si="2"/>
        <v>9</v>
      </c>
      <c r="AC92" s="45">
        <f t="shared" si="3"/>
        <v>0</v>
      </c>
      <c r="AD92" s="45">
        <f t="shared" si="4"/>
        <v>4</v>
      </c>
      <c r="AE92" s="45">
        <f t="shared" si="5"/>
        <v>7</v>
      </c>
    </row>
    <row r="93">
      <c r="A93" s="20"/>
      <c r="B93" s="20">
        <v>43619.59522315972</v>
      </c>
      <c r="C93" s="1" t="s">
        <v>866</v>
      </c>
      <c r="D93" s="1">
        <v>3.0</v>
      </c>
      <c r="E93" s="1">
        <v>0.0</v>
      </c>
      <c r="F93" s="1">
        <v>0.0</v>
      </c>
      <c r="G93" s="1">
        <v>0.0</v>
      </c>
      <c r="H93" s="1">
        <v>2.0</v>
      </c>
      <c r="I93" s="1">
        <v>2.0</v>
      </c>
      <c r="J93" s="1">
        <v>0.0</v>
      </c>
      <c r="K93" s="1">
        <v>4.0</v>
      </c>
      <c r="L93" s="1">
        <v>0.0</v>
      </c>
      <c r="M93" s="1">
        <v>3.0</v>
      </c>
      <c r="N93" s="1">
        <v>0.0</v>
      </c>
      <c r="O93" s="1">
        <v>2.0</v>
      </c>
      <c r="P93" s="1">
        <v>0.0</v>
      </c>
      <c r="Q93" s="1">
        <v>1.0</v>
      </c>
      <c r="R93" s="1">
        <v>3.0</v>
      </c>
      <c r="S93" s="1">
        <v>1.0</v>
      </c>
      <c r="T93" s="1">
        <v>0.0</v>
      </c>
      <c r="U93" s="1">
        <v>4.0</v>
      </c>
      <c r="V93" s="1">
        <v>4.0</v>
      </c>
      <c r="W93" s="1">
        <v>1.0</v>
      </c>
      <c r="X93" s="1">
        <v>0.0</v>
      </c>
      <c r="Y93" s="1">
        <v>0.0</v>
      </c>
      <c r="Z93" s="36">
        <v>1936.0</v>
      </c>
      <c r="AA93" s="45">
        <f t="shared" si="1"/>
        <v>30</v>
      </c>
      <c r="AB93" s="45">
        <f t="shared" si="2"/>
        <v>9</v>
      </c>
      <c r="AC93" s="45">
        <f t="shared" si="3"/>
        <v>7</v>
      </c>
      <c r="AD93" s="45">
        <f t="shared" si="4"/>
        <v>5</v>
      </c>
      <c r="AE93" s="45">
        <f t="shared" si="5"/>
        <v>9</v>
      </c>
    </row>
    <row r="94">
      <c r="A94" s="20"/>
      <c r="B94" s="20">
        <v>43619.599127800924</v>
      </c>
      <c r="C94" s="1" t="s">
        <v>166</v>
      </c>
      <c r="D94" s="1">
        <v>6.0</v>
      </c>
      <c r="E94" s="1">
        <v>3.0</v>
      </c>
      <c r="F94" s="1">
        <v>0.0</v>
      </c>
      <c r="G94" s="1">
        <v>5.0</v>
      </c>
      <c r="H94" s="1">
        <v>5.0</v>
      </c>
      <c r="I94" s="1">
        <v>6.0</v>
      </c>
      <c r="J94" s="1">
        <v>6.0</v>
      </c>
      <c r="K94" s="1">
        <v>5.0</v>
      </c>
      <c r="L94" s="1">
        <v>5.0</v>
      </c>
      <c r="M94" s="1">
        <v>5.0</v>
      </c>
      <c r="N94" s="1">
        <v>6.0</v>
      </c>
      <c r="O94" s="1">
        <v>5.0</v>
      </c>
      <c r="P94" s="1">
        <v>6.0</v>
      </c>
      <c r="Q94" s="1">
        <v>3.0</v>
      </c>
      <c r="R94" s="1">
        <v>3.0</v>
      </c>
      <c r="S94" s="1">
        <v>5.0</v>
      </c>
      <c r="T94" s="1">
        <v>3.0</v>
      </c>
      <c r="U94" s="1">
        <v>5.0</v>
      </c>
      <c r="V94" s="1">
        <v>5.0</v>
      </c>
      <c r="W94" s="1">
        <v>6.0</v>
      </c>
      <c r="X94" s="1">
        <v>6.0</v>
      </c>
      <c r="Y94" s="1">
        <v>5.0</v>
      </c>
      <c r="Z94" s="36">
        <v>1922.0</v>
      </c>
      <c r="AA94" s="45">
        <f t="shared" si="1"/>
        <v>104</v>
      </c>
      <c r="AB94" s="45">
        <f t="shared" si="2"/>
        <v>44</v>
      </c>
      <c r="AC94" s="45">
        <f t="shared" si="3"/>
        <v>21</v>
      </c>
      <c r="AD94" s="45">
        <f t="shared" si="4"/>
        <v>17</v>
      </c>
      <c r="AE94" s="45">
        <f t="shared" si="5"/>
        <v>22</v>
      </c>
    </row>
    <row r="95">
      <c r="A95" s="20"/>
      <c r="B95" s="20">
        <v>43620.400514849534</v>
      </c>
      <c r="C95" s="1" t="s">
        <v>173</v>
      </c>
      <c r="D95" s="1">
        <v>5.0</v>
      </c>
      <c r="E95" s="1">
        <v>4.0</v>
      </c>
      <c r="F95" s="1">
        <v>3.0</v>
      </c>
      <c r="G95" s="1">
        <v>6.0</v>
      </c>
      <c r="H95" s="1">
        <v>6.0</v>
      </c>
      <c r="I95" s="1">
        <v>5.0</v>
      </c>
      <c r="J95" s="1">
        <v>4.0</v>
      </c>
      <c r="K95" s="1">
        <v>3.0</v>
      </c>
      <c r="L95" s="1">
        <v>4.0</v>
      </c>
      <c r="M95" s="1">
        <v>6.0</v>
      </c>
      <c r="N95" s="1">
        <v>3.0</v>
      </c>
      <c r="O95" s="1">
        <v>6.0</v>
      </c>
      <c r="P95" s="1">
        <v>3.0</v>
      </c>
      <c r="Q95" s="1">
        <v>6.0</v>
      </c>
      <c r="R95" s="1">
        <v>3.0</v>
      </c>
      <c r="S95" s="1">
        <v>5.0</v>
      </c>
      <c r="T95" s="1">
        <v>6.0</v>
      </c>
      <c r="U95" s="1">
        <v>6.0</v>
      </c>
      <c r="V95" s="1">
        <v>6.0</v>
      </c>
      <c r="W95" s="1">
        <v>6.0</v>
      </c>
      <c r="X95" s="1">
        <v>6.0</v>
      </c>
      <c r="Y95" s="1">
        <v>6.0</v>
      </c>
      <c r="Z95" s="36">
        <v>1939.0</v>
      </c>
      <c r="AA95" s="45">
        <f t="shared" si="1"/>
        <v>108</v>
      </c>
      <c r="AB95" s="45">
        <f t="shared" si="2"/>
        <v>50</v>
      </c>
      <c r="AC95" s="45">
        <f t="shared" si="3"/>
        <v>17</v>
      </c>
      <c r="AD95" s="45">
        <f t="shared" si="4"/>
        <v>17</v>
      </c>
      <c r="AE95" s="45">
        <f t="shared" si="5"/>
        <v>24</v>
      </c>
    </row>
    <row r="96">
      <c r="A96" s="20"/>
      <c r="B96" s="20">
        <v>43620.40720612268</v>
      </c>
      <c r="C96" s="1" t="s">
        <v>173</v>
      </c>
      <c r="D96" s="1">
        <v>5.0</v>
      </c>
      <c r="E96" s="1">
        <v>6.0</v>
      </c>
      <c r="F96" s="1">
        <v>4.0</v>
      </c>
      <c r="G96" s="1">
        <v>6.0</v>
      </c>
      <c r="H96" s="1">
        <v>6.0</v>
      </c>
      <c r="I96" s="1">
        <v>6.0</v>
      </c>
      <c r="J96" s="1">
        <v>4.0</v>
      </c>
      <c r="K96" s="1">
        <v>3.0</v>
      </c>
      <c r="L96" s="1">
        <v>4.0</v>
      </c>
      <c r="M96" s="1">
        <v>6.0</v>
      </c>
      <c r="N96" s="1">
        <v>3.0</v>
      </c>
      <c r="O96" s="1">
        <v>5.0</v>
      </c>
      <c r="P96" s="1">
        <v>4.0</v>
      </c>
      <c r="Q96" s="1">
        <v>6.0</v>
      </c>
      <c r="R96" s="1">
        <v>4.0</v>
      </c>
      <c r="S96" s="1">
        <v>5.0</v>
      </c>
      <c r="T96" s="1">
        <v>6.0</v>
      </c>
      <c r="U96" s="1">
        <v>5.0</v>
      </c>
      <c r="V96" s="1">
        <v>6.0</v>
      </c>
      <c r="W96" s="1">
        <v>6.0</v>
      </c>
      <c r="X96" s="1">
        <v>6.0</v>
      </c>
      <c r="Y96" s="1">
        <v>5.0</v>
      </c>
      <c r="Z96" s="36">
        <v>1939.0</v>
      </c>
      <c r="AA96" s="45">
        <f t="shared" si="1"/>
        <v>111</v>
      </c>
      <c r="AB96" s="45">
        <f t="shared" si="2"/>
        <v>52</v>
      </c>
      <c r="AC96" s="45">
        <f t="shared" si="3"/>
        <v>17</v>
      </c>
      <c r="AD96" s="45">
        <f t="shared" si="4"/>
        <v>19</v>
      </c>
      <c r="AE96" s="45">
        <f t="shared" si="5"/>
        <v>23</v>
      </c>
    </row>
    <row r="97">
      <c r="A97" s="20"/>
      <c r="B97" s="20">
        <v>43621.478875</v>
      </c>
      <c r="C97" s="1" t="s">
        <v>176</v>
      </c>
      <c r="D97" s="1">
        <v>3.0</v>
      </c>
      <c r="E97" s="1">
        <v>2.0</v>
      </c>
      <c r="F97" s="1">
        <v>0.0</v>
      </c>
      <c r="G97" s="1">
        <v>2.0</v>
      </c>
      <c r="H97" s="1">
        <v>3.0</v>
      </c>
      <c r="I97" s="1">
        <v>5.0</v>
      </c>
      <c r="J97" s="1">
        <v>6.0</v>
      </c>
      <c r="K97" s="1">
        <v>0.0</v>
      </c>
      <c r="L97" s="1">
        <v>5.0</v>
      </c>
      <c r="M97" s="1">
        <v>0.0</v>
      </c>
      <c r="N97" s="1">
        <v>3.0</v>
      </c>
      <c r="O97" s="1">
        <v>3.0</v>
      </c>
      <c r="P97" s="1">
        <v>4.0</v>
      </c>
      <c r="Q97" s="1">
        <v>4.0</v>
      </c>
      <c r="R97" s="1">
        <v>4.0</v>
      </c>
      <c r="S97" s="1">
        <v>6.0</v>
      </c>
      <c r="T97" s="1">
        <v>4.0</v>
      </c>
      <c r="U97" s="1">
        <v>4.0</v>
      </c>
      <c r="V97" s="1">
        <v>4.0</v>
      </c>
      <c r="W97" s="1">
        <v>5.0</v>
      </c>
      <c r="X97" s="1">
        <v>4.0</v>
      </c>
      <c r="Y97" s="1">
        <v>2.0</v>
      </c>
      <c r="Z97" s="36">
        <v>1169.0</v>
      </c>
      <c r="AA97" s="45">
        <f t="shared" si="1"/>
        <v>73</v>
      </c>
      <c r="AB97" s="45">
        <f t="shared" si="2"/>
        <v>27</v>
      </c>
      <c r="AC97" s="45">
        <f t="shared" si="3"/>
        <v>11</v>
      </c>
      <c r="AD97" s="45">
        <f t="shared" si="4"/>
        <v>18</v>
      </c>
      <c r="AE97" s="45">
        <f t="shared" si="5"/>
        <v>17</v>
      </c>
    </row>
    <row r="98">
      <c r="A98" s="20"/>
      <c r="B98" s="20">
        <v>43621.4915671875</v>
      </c>
      <c r="C98" s="1" t="s">
        <v>174</v>
      </c>
      <c r="D98" s="1">
        <v>4.0</v>
      </c>
      <c r="E98" s="1">
        <v>1.0</v>
      </c>
      <c r="F98" s="1">
        <v>0.0</v>
      </c>
      <c r="G98" s="1">
        <v>0.0</v>
      </c>
      <c r="H98" s="1">
        <v>0.0</v>
      </c>
      <c r="I98" s="1">
        <v>4.0</v>
      </c>
      <c r="J98" s="1">
        <v>3.0</v>
      </c>
      <c r="K98" s="1">
        <v>1.0</v>
      </c>
      <c r="L98" s="1">
        <v>1.0</v>
      </c>
      <c r="M98" s="1">
        <v>1.0</v>
      </c>
      <c r="N98" s="1">
        <v>3.0</v>
      </c>
      <c r="O98" s="1">
        <v>1.0</v>
      </c>
      <c r="P98" s="1">
        <v>3.0</v>
      </c>
      <c r="Q98" s="1">
        <v>3.0</v>
      </c>
      <c r="R98" s="1">
        <v>2.0</v>
      </c>
      <c r="S98" s="1">
        <v>1.0</v>
      </c>
      <c r="T98" s="1">
        <v>0.0</v>
      </c>
      <c r="U98" s="1">
        <v>3.0</v>
      </c>
      <c r="V98" s="1">
        <v>3.0</v>
      </c>
      <c r="W98" s="1">
        <v>1.0</v>
      </c>
      <c r="X98" s="1">
        <v>0.0</v>
      </c>
      <c r="Y98" s="1">
        <v>0.0</v>
      </c>
      <c r="Z98" s="36">
        <v>1940.0</v>
      </c>
      <c r="AA98" s="45">
        <f t="shared" si="1"/>
        <v>35</v>
      </c>
      <c r="AB98" s="45">
        <f t="shared" si="2"/>
        <v>13</v>
      </c>
      <c r="AC98" s="45">
        <f t="shared" si="3"/>
        <v>6</v>
      </c>
      <c r="AD98" s="45">
        <f t="shared" si="4"/>
        <v>9</v>
      </c>
      <c r="AE98" s="45">
        <f t="shared" si="5"/>
        <v>7</v>
      </c>
    </row>
    <row r="99">
      <c r="A99" s="20"/>
      <c r="B99" s="20">
        <v>43621.632196527775</v>
      </c>
      <c r="C99" s="1" t="s">
        <v>177</v>
      </c>
      <c r="D99" s="1">
        <v>5.0</v>
      </c>
      <c r="E99" s="1">
        <v>4.0</v>
      </c>
      <c r="F99" s="1">
        <v>0.0</v>
      </c>
      <c r="G99" s="1">
        <v>3.0</v>
      </c>
      <c r="H99" s="1">
        <v>3.0</v>
      </c>
      <c r="I99" s="1">
        <v>4.0</v>
      </c>
      <c r="J99" s="1">
        <v>4.0</v>
      </c>
      <c r="K99" s="1">
        <v>3.0</v>
      </c>
      <c r="L99" s="1">
        <v>3.0</v>
      </c>
      <c r="M99" s="1">
        <v>5.0</v>
      </c>
      <c r="N99" s="1">
        <v>5.0</v>
      </c>
      <c r="O99" s="1">
        <v>4.0</v>
      </c>
      <c r="P99" s="1">
        <v>3.0</v>
      </c>
      <c r="Q99" s="1">
        <v>2.0</v>
      </c>
      <c r="R99" s="1">
        <v>2.0</v>
      </c>
      <c r="S99" s="1">
        <v>3.0</v>
      </c>
      <c r="T99" s="1">
        <v>4.0</v>
      </c>
      <c r="U99" s="1">
        <v>5.0</v>
      </c>
      <c r="V99" s="1">
        <v>5.0</v>
      </c>
      <c r="W99" s="1">
        <v>4.0</v>
      </c>
      <c r="X99" s="1">
        <v>4.0</v>
      </c>
      <c r="Y99" s="1">
        <v>2.0</v>
      </c>
      <c r="Z99" s="36">
        <v>1938.0</v>
      </c>
      <c r="AA99" s="45">
        <f t="shared" si="1"/>
        <v>77</v>
      </c>
      <c r="AB99" s="45">
        <f t="shared" si="2"/>
        <v>34</v>
      </c>
      <c r="AC99" s="45">
        <f t="shared" si="3"/>
        <v>15</v>
      </c>
      <c r="AD99" s="45">
        <f t="shared" si="4"/>
        <v>10</v>
      </c>
      <c r="AE99" s="45">
        <f t="shared" si="5"/>
        <v>18</v>
      </c>
    </row>
    <row r="100">
      <c r="A100" s="20"/>
      <c r="B100" s="20">
        <v>43622.374180162034</v>
      </c>
      <c r="C100" s="1" t="s">
        <v>178</v>
      </c>
      <c r="D100" s="1">
        <v>3.0</v>
      </c>
      <c r="E100" s="1">
        <v>0.0</v>
      </c>
      <c r="F100" s="1">
        <v>0.0</v>
      </c>
      <c r="G100" s="1">
        <v>0.0</v>
      </c>
      <c r="H100" s="1">
        <v>0.0</v>
      </c>
      <c r="I100" s="1">
        <v>4.0</v>
      </c>
      <c r="J100" s="1">
        <v>1.0</v>
      </c>
      <c r="K100" s="1">
        <v>0.0</v>
      </c>
      <c r="L100" s="1">
        <v>0.0</v>
      </c>
      <c r="M100" s="1">
        <v>3.0</v>
      </c>
      <c r="N100" s="1">
        <v>2.0</v>
      </c>
      <c r="O100" s="1">
        <v>2.0</v>
      </c>
      <c r="P100" s="1">
        <v>5.0</v>
      </c>
      <c r="Q100" s="1">
        <v>4.0</v>
      </c>
      <c r="R100" s="1">
        <v>2.0</v>
      </c>
      <c r="S100" s="1">
        <v>5.0</v>
      </c>
      <c r="T100" s="1">
        <v>0.0</v>
      </c>
      <c r="U100" s="1">
        <v>4.0</v>
      </c>
      <c r="V100" s="1">
        <v>5.0</v>
      </c>
      <c r="W100" s="1">
        <v>5.0</v>
      </c>
      <c r="X100" s="1">
        <v>3.0</v>
      </c>
      <c r="Y100" s="1">
        <v>0.0</v>
      </c>
      <c r="Z100" s="36">
        <v>1942.0</v>
      </c>
      <c r="AA100" s="45">
        <f t="shared" si="1"/>
        <v>48</v>
      </c>
      <c r="AB100" s="45">
        <f t="shared" si="2"/>
        <v>11</v>
      </c>
      <c r="AC100" s="45">
        <f t="shared" si="3"/>
        <v>4</v>
      </c>
      <c r="AD100" s="45">
        <f t="shared" si="4"/>
        <v>16</v>
      </c>
      <c r="AE100" s="45">
        <f t="shared" si="5"/>
        <v>17</v>
      </c>
    </row>
    <row r="101">
      <c r="A101" s="20"/>
      <c r="B101" s="20">
        <v>43622.467334016204</v>
      </c>
      <c r="C101" s="1" t="s">
        <v>104</v>
      </c>
      <c r="D101" s="1">
        <v>5.0</v>
      </c>
      <c r="E101" s="1">
        <v>2.0</v>
      </c>
      <c r="F101" s="1">
        <v>0.0</v>
      </c>
      <c r="G101" s="1">
        <v>3.0</v>
      </c>
      <c r="H101" s="1">
        <v>4.0</v>
      </c>
      <c r="I101" s="1">
        <v>5.0</v>
      </c>
      <c r="J101" s="1">
        <v>4.0</v>
      </c>
      <c r="K101" s="1">
        <v>4.0</v>
      </c>
      <c r="L101" s="1">
        <v>0.0</v>
      </c>
      <c r="M101" s="1">
        <v>2.0</v>
      </c>
      <c r="N101" s="1">
        <v>3.0</v>
      </c>
      <c r="O101" s="1">
        <v>5.0</v>
      </c>
      <c r="P101" s="1">
        <v>5.0</v>
      </c>
      <c r="Q101" s="1">
        <v>5.0</v>
      </c>
      <c r="R101" s="1">
        <v>3.0</v>
      </c>
      <c r="S101" s="1">
        <v>5.0</v>
      </c>
      <c r="T101" s="1">
        <v>5.0</v>
      </c>
      <c r="U101" s="1">
        <v>5.0</v>
      </c>
      <c r="V101" s="1">
        <v>5.0</v>
      </c>
      <c r="W101" s="1">
        <v>5.0</v>
      </c>
      <c r="X101" s="1">
        <v>4.0</v>
      </c>
      <c r="Y101" s="1">
        <v>4.0</v>
      </c>
      <c r="Z101" s="36">
        <v>1872.0</v>
      </c>
      <c r="AA101" s="45">
        <f t="shared" si="1"/>
        <v>83</v>
      </c>
      <c r="AB101" s="45">
        <f t="shared" si="2"/>
        <v>36</v>
      </c>
      <c r="AC101" s="45">
        <f t="shared" si="3"/>
        <v>10</v>
      </c>
      <c r="AD101" s="45">
        <f t="shared" si="4"/>
        <v>18</v>
      </c>
      <c r="AE101" s="45">
        <f t="shared" si="5"/>
        <v>19</v>
      </c>
    </row>
    <row r="102">
      <c r="A102" s="20"/>
      <c r="B102" s="20">
        <v>43626.5379015162</v>
      </c>
      <c r="C102" s="1" t="s">
        <v>181</v>
      </c>
      <c r="D102" s="1">
        <v>5.0</v>
      </c>
      <c r="E102" s="1">
        <v>1.0</v>
      </c>
      <c r="F102" s="1">
        <v>0.0</v>
      </c>
      <c r="G102" s="1">
        <v>1.0</v>
      </c>
      <c r="H102" s="1">
        <v>2.0</v>
      </c>
      <c r="I102" s="1">
        <v>4.0</v>
      </c>
      <c r="J102" s="1">
        <v>2.0</v>
      </c>
      <c r="K102" s="1">
        <v>5.0</v>
      </c>
      <c r="L102" s="1">
        <v>0.0</v>
      </c>
      <c r="M102" s="1">
        <v>5.0</v>
      </c>
      <c r="N102" s="1">
        <v>5.0</v>
      </c>
      <c r="O102" s="1">
        <v>4.0</v>
      </c>
      <c r="P102" s="1">
        <v>1.0</v>
      </c>
      <c r="Q102" s="1">
        <v>1.0</v>
      </c>
      <c r="R102" s="1">
        <v>0.0</v>
      </c>
      <c r="S102" s="1">
        <v>1.0</v>
      </c>
      <c r="T102" s="1">
        <v>0.0</v>
      </c>
      <c r="U102" s="1">
        <v>5.0</v>
      </c>
      <c r="V102" s="1">
        <v>3.0</v>
      </c>
      <c r="W102" s="1">
        <v>4.0</v>
      </c>
      <c r="X102" s="1">
        <v>0.0</v>
      </c>
      <c r="Y102" s="1">
        <v>0.0</v>
      </c>
      <c r="Z102" s="36">
        <v>1948.0</v>
      </c>
      <c r="AA102" s="45">
        <f t="shared" si="1"/>
        <v>49</v>
      </c>
      <c r="AB102" s="45">
        <f t="shared" si="2"/>
        <v>22</v>
      </c>
      <c r="AC102" s="45">
        <f t="shared" si="3"/>
        <v>12</v>
      </c>
      <c r="AD102" s="45">
        <f t="shared" si="4"/>
        <v>3</v>
      </c>
      <c r="AE102" s="45">
        <f t="shared" si="5"/>
        <v>12</v>
      </c>
    </row>
    <row r="103">
      <c r="A103" s="20"/>
      <c r="B103" s="20">
        <v>43626.54511160879</v>
      </c>
      <c r="C103" s="1" t="s">
        <v>867</v>
      </c>
      <c r="D103" s="1">
        <v>4.0</v>
      </c>
      <c r="E103" s="1">
        <v>0.0</v>
      </c>
      <c r="F103" s="1">
        <v>0.0</v>
      </c>
      <c r="G103" s="1">
        <v>2.0</v>
      </c>
      <c r="H103" s="1">
        <v>0.0</v>
      </c>
      <c r="I103" s="1">
        <v>3.0</v>
      </c>
      <c r="J103" s="1">
        <v>6.0</v>
      </c>
      <c r="K103" s="1">
        <v>0.0</v>
      </c>
      <c r="L103" s="1">
        <v>6.0</v>
      </c>
      <c r="M103" s="1">
        <v>3.0</v>
      </c>
      <c r="N103" s="1">
        <v>6.0</v>
      </c>
      <c r="O103" s="1">
        <v>6.0</v>
      </c>
      <c r="P103" s="1">
        <v>6.0</v>
      </c>
      <c r="Q103" s="1">
        <v>5.0</v>
      </c>
      <c r="R103" s="1">
        <v>5.0</v>
      </c>
      <c r="S103" s="1">
        <v>6.0</v>
      </c>
      <c r="T103" s="1">
        <v>0.0</v>
      </c>
      <c r="U103" s="1">
        <v>4.0</v>
      </c>
      <c r="V103" s="1">
        <v>5.0</v>
      </c>
      <c r="W103" s="1">
        <v>4.0</v>
      </c>
      <c r="X103" s="1">
        <v>4.0</v>
      </c>
      <c r="Y103" s="1">
        <v>4.0</v>
      </c>
      <c r="Z103" s="36">
        <v>1945.0</v>
      </c>
      <c r="AA103" s="45">
        <f t="shared" si="1"/>
        <v>79</v>
      </c>
      <c r="AB103" s="45">
        <f t="shared" si="2"/>
        <v>25</v>
      </c>
      <c r="AC103" s="45">
        <f t="shared" si="3"/>
        <v>15</v>
      </c>
      <c r="AD103" s="45">
        <f t="shared" si="4"/>
        <v>22</v>
      </c>
      <c r="AE103" s="45">
        <f t="shared" si="5"/>
        <v>17</v>
      </c>
    </row>
    <row r="104">
      <c r="A104" s="20"/>
      <c r="B104" s="20">
        <v>43626.59445506944</v>
      </c>
      <c r="C104" s="1" t="s">
        <v>194</v>
      </c>
      <c r="D104" s="1">
        <v>2.0</v>
      </c>
      <c r="E104" s="1">
        <v>3.0</v>
      </c>
      <c r="F104" s="1">
        <v>0.0</v>
      </c>
      <c r="G104" s="1">
        <v>2.0</v>
      </c>
      <c r="H104" s="1">
        <v>2.0</v>
      </c>
      <c r="I104" s="1">
        <v>4.0</v>
      </c>
      <c r="J104" s="1">
        <v>1.0</v>
      </c>
      <c r="K104" s="1">
        <v>1.0</v>
      </c>
      <c r="L104" s="1">
        <v>0.0</v>
      </c>
      <c r="M104" s="1">
        <v>3.0</v>
      </c>
      <c r="N104" s="1">
        <v>2.0</v>
      </c>
      <c r="O104" s="1">
        <v>2.0</v>
      </c>
      <c r="P104" s="1">
        <v>3.0</v>
      </c>
      <c r="Q104" s="1">
        <v>2.0</v>
      </c>
      <c r="R104" s="1">
        <v>2.0</v>
      </c>
      <c r="S104" s="1">
        <v>3.0</v>
      </c>
      <c r="T104" s="1">
        <v>0.0</v>
      </c>
      <c r="U104" s="1">
        <v>3.0</v>
      </c>
      <c r="V104" s="1">
        <v>2.0</v>
      </c>
      <c r="W104" s="1">
        <v>2.0</v>
      </c>
      <c r="X104" s="1">
        <v>2.0</v>
      </c>
      <c r="Y104" s="1">
        <v>2.0</v>
      </c>
      <c r="Z104" s="36">
        <v>1821.0</v>
      </c>
      <c r="AA104" s="45">
        <f t="shared" si="1"/>
        <v>43</v>
      </c>
      <c r="AB104" s="45">
        <f t="shared" si="2"/>
        <v>19</v>
      </c>
      <c r="AC104" s="45">
        <f t="shared" si="3"/>
        <v>5</v>
      </c>
      <c r="AD104" s="45">
        <f t="shared" si="4"/>
        <v>10</v>
      </c>
      <c r="AE104" s="45">
        <f t="shared" si="5"/>
        <v>9</v>
      </c>
    </row>
    <row r="105">
      <c r="A105" s="20"/>
      <c r="B105" s="20">
        <v>43627.55400177083</v>
      </c>
      <c r="C105" s="1" t="s">
        <v>182</v>
      </c>
      <c r="D105" s="1">
        <v>4.0</v>
      </c>
      <c r="E105" s="1">
        <v>0.0</v>
      </c>
      <c r="F105" s="1">
        <v>0.0</v>
      </c>
      <c r="G105" s="1">
        <v>2.0</v>
      </c>
      <c r="H105" s="1">
        <v>1.0</v>
      </c>
      <c r="I105" s="1">
        <v>5.0</v>
      </c>
      <c r="J105" s="1">
        <v>0.0</v>
      </c>
      <c r="K105" s="1">
        <v>4.0</v>
      </c>
      <c r="L105" s="1">
        <v>0.0</v>
      </c>
      <c r="M105" s="1">
        <v>2.0</v>
      </c>
      <c r="N105" s="1">
        <v>2.0</v>
      </c>
      <c r="O105" s="1">
        <v>4.0</v>
      </c>
      <c r="P105" s="1">
        <v>4.0</v>
      </c>
      <c r="Q105" s="1">
        <v>4.0</v>
      </c>
      <c r="R105" s="1">
        <v>4.0</v>
      </c>
      <c r="S105" s="1">
        <v>5.0</v>
      </c>
      <c r="T105" s="1">
        <v>0.0</v>
      </c>
      <c r="U105" s="1">
        <v>5.0</v>
      </c>
      <c r="V105" s="1">
        <v>5.0</v>
      </c>
      <c r="W105" s="1">
        <v>5.0</v>
      </c>
      <c r="X105" s="1">
        <v>6.0</v>
      </c>
      <c r="Y105" s="1">
        <v>2.0</v>
      </c>
      <c r="Z105" s="36">
        <v>1906.0</v>
      </c>
      <c r="AA105">
        <f t="shared" si="1"/>
        <v>64</v>
      </c>
      <c r="AB105">
        <f t="shared" si="2"/>
        <v>20</v>
      </c>
      <c r="AC105">
        <f t="shared" si="3"/>
        <v>6</v>
      </c>
      <c r="AD105">
        <f t="shared" si="4"/>
        <v>17</v>
      </c>
      <c r="AE105">
        <f t="shared" si="5"/>
        <v>21</v>
      </c>
    </row>
    <row r="106">
      <c r="A106" s="20"/>
      <c r="B106" s="20">
        <v>43628.56935146991</v>
      </c>
      <c r="C106" s="1" t="s">
        <v>183</v>
      </c>
      <c r="D106" s="1">
        <v>4.0</v>
      </c>
      <c r="E106" s="1">
        <v>3.0</v>
      </c>
      <c r="F106" s="1">
        <v>0.0</v>
      </c>
      <c r="G106" s="1">
        <v>3.0</v>
      </c>
      <c r="H106" s="1">
        <v>4.0</v>
      </c>
      <c r="I106" s="1">
        <v>5.0</v>
      </c>
      <c r="J106" s="1">
        <v>0.0</v>
      </c>
      <c r="K106" s="1">
        <v>1.0</v>
      </c>
      <c r="L106" s="1">
        <v>0.0</v>
      </c>
      <c r="M106" s="1">
        <v>2.0</v>
      </c>
      <c r="N106" s="1">
        <v>5.0</v>
      </c>
      <c r="O106" s="1">
        <v>6.0</v>
      </c>
      <c r="P106" s="1">
        <v>4.0</v>
      </c>
      <c r="Q106" s="1">
        <v>0.0</v>
      </c>
      <c r="R106" s="1">
        <v>0.0</v>
      </c>
      <c r="S106" s="1">
        <v>1.0</v>
      </c>
      <c r="T106" s="1">
        <v>0.0</v>
      </c>
      <c r="U106" s="1">
        <v>2.0</v>
      </c>
      <c r="V106" s="1">
        <v>4.0</v>
      </c>
      <c r="W106" s="1">
        <v>6.0</v>
      </c>
      <c r="X106" s="1">
        <v>4.0</v>
      </c>
      <c r="Y106" s="1">
        <v>3.0</v>
      </c>
      <c r="Z106" s="36">
        <v>1953.0</v>
      </c>
      <c r="AA106">
        <f t="shared" si="1"/>
        <v>57</v>
      </c>
      <c r="AB106">
        <f t="shared" si="2"/>
        <v>33</v>
      </c>
      <c r="AC106">
        <f t="shared" si="3"/>
        <v>3</v>
      </c>
      <c r="AD106">
        <f t="shared" si="4"/>
        <v>5</v>
      </c>
      <c r="AE106">
        <f t="shared" si="5"/>
        <v>16</v>
      </c>
    </row>
    <row r="107">
      <c r="A107" s="20"/>
      <c r="B107" s="20">
        <v>43628.584740509265</v>
      </c>
      <c r="C107" s="1" t="s">
        <v>184</v>
      </c>
      <c r="D107" s="1">
        <v>3.0</v>
      </c>
      <c r="E107" s="1">
        <v>1.0</v>
      </c>
      <c r="F107" s="1">
        <v>0.0</v>
      </c>
      <c r="G107" s="1">
        <v>2.0</v>
      </c>
      <c r="H107" s="1">
        <v>2.0</v>
      </c>
      <c r="I107" s="1">
        <v>4.0</v>
      </c>
      <c r="J107" s="1">
        <v>3.0</v>
      </c>
      <c r="K107" s="1">
        <v>6.0</v>
      </c>
      <c r="L107" s="1">
        <v>0.0</v>
      </c>
      <c r="M107" s="1">
        <v>3.0</v>
      </c>
      <c r="N107" s="1">
        <v>4.0</v>
      </c>
      <c r="O107" s="1">
        <v>2.0</v>
      </c>
      <c r="P107" s="1">
        <v>3.0</v>
      </c>
      <c r="Q107" s="1">
        <v>1.0</v>
      </c>
      <c r="R107" s="1">
        <v>2.0</v>
      </c>
      <c r="S107" s="1">
        <v>1.0</v>
      </c>
      <c r="T107" s="1">
        <v>0.0</v>
      </c>
      <c r="U107" s="1">
        <v>4.0</v>
      </c>
      <c r="V107" s="1">
        <v>4.0</v>
      </c>
      <c r="W107" s="1">
        <v>4.0</v>
      </c>
      <c r="X107" s="1">
        <v>5.0</v>
      </c>
      <c r="Y107" s="1">
        <v>3.0</v>
      </c>
      <c r="Z107" s="36">
        <v>1946.0</v>
      </c>
      <c r="AA107">
        <f t="shared" si="1"/>
        <v>57</v>
      </c>
      <c r="AB107">
        <f t="shared" si="2"/>
        <v>21</v>
      </c>
      <c r="AC107">
        <f t="shared" si="3"/>
        <v>12</v>
      </c>
      <c r="AD107">
        <f t="shared" si="4"/>
        <v>7</v>
      </c>
      <c r="AE107">
        <f t="shared" si="5"/>
        <v>17</v>
      </c>
    </row>
    <row r="108">
      <c r="A108" s="20"/>
      <c r="B108" s="20">
        <v>43629.381705300926</v>
      </c>
      <c r="C108" s="1" t="s">
        <v>151</v>
      </c>
      <c r="D108" s="1">
        <v>2.0</v>
      </c>
      <c r="E108" s="1">
        <v>0.0</v>
      </c>
      <c r="F108" s="1">
        <v>0.0</v>
      </c>
      <c r="G108" s="1">
        <v>0.0</v>
      </c>
      <c r="H108" s="1">
        <v>1.0</v>
      </c>
      <c r="I108" s="1">
        <v>0.0</v>
      </c>
      <c r="J108" s="1">
        <v>1.0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1.0</v>
      </c>
      <c r="X108" s="1">
        <v>1.0</v>
      </c>
      <c r="Y108" s="1">
        <v>0.0</v>
      </c>
      <c r="Z108" s="36">
        <v>91.0</v>
      </c>
      <c r="AA108">
        <f t="shared" si="1"/>
        <v>6</v>
      </c>
      <c r="AB108">
        <f t="shared" si="2"/>
        <v>3</v>
      </c>
      <c r="AC108">
        <f t="shared" si="3"/>
        <v>1</v>
      </c>
      <c r="AD108">
        <f t="shared" si="4"/>
        <v>0</v>
      </c>
      <c r="AE108">
        <f t="shared" si="5"/>
        <v>2</v>
      </c>
    </row>
    <row r="109">
      <c r="A109" s="20"/>
      <c r="B109" s="20">
        <v>43629.588462291664</v>
      </c>
      <c r="C109" s="1" t="s">
        <v>185</v>
      </c>
      <c r="D109" s="1">
        <v>5.0</v>
      </c>
      <c r="E109" s="1">
        <v>1.0</v>
      </c>
      <c r="F109" s="1">
        <v>0.0</v>
      </c>
      <c r="G109" s="1">
        <v>1.0</v>
      </c>
      <c r="H109" s="1">
        <v>1.0</v>
      </c>
      <c r="I109" s="1">
        <v>5.0</v>
      </c>
      <c r="J109" s="1">
        <v>4.0</v>
      </c>
      <c r="K109" s="1">
        <v>2.0</v>
      </c>
      <c r="L109" s="1">
        <v>1.0</v>
      </c>
      <c r="M109" s="1">
        <v>5.0</v>
      </c>
      <c r="N109" s="1">
        <v>1.0</v>
      </c>
      <c r="O109" s="1">
        <v>4.0</v>
      </c>
      <c r="P109" s="1">
        <v>4.0</v>
      </c>
      <c r="Q109" s="1">
        <v>4.0</v>
      </c>
      <c r="R109" s="1">
        <v>4.0</v>
      </c>
      <c r="S109" s="1">
        <v>4.0</v>
      </c>
      <c r="T109" s="1">
        <v>1.0</v>
      </c>
      <c r="U109" s="1">
        <v>5.0</v>
      </c>
      <c r="V109" s="1">
        <v>6.0</v>
      </c>
      <c r="W109" s="1">
        <v>6.0</v>
      </c>
      <c r="X109" s="1">
        <v>5.0</v>
      </c>
      <c r="Y109" s="1">
        <v>1.0</v>
      </c>
      <c r="Z109" s="36">
        <v>1320.0</v>
      </c>
      <c r="AA109">
        <f t="shared" si="1"/>
        <v>70</v>
      </c>
      <c r="AB109">
        <f t="shared" si="2"/>
        <v>20</v>
      </c>
      <c r="AC109">
        <f t="shared" si="3"/>
        <v>12</v>
      </c>
      <c r="AD109">
        <f t="shared" si="4"/>
        <v>16</v>
      </c>
      <c r="AE109">
        <f t="shared" si="5"/>
        <v>22</v>
      </c>
    </row>
    <row r="110">
      <c r="A110" s="20"/>
      <c r="B110" s="20">
        <v>43629.594936828704</v>
      </c>
      <c r="C110" s="1" t="s">
        <v>145</v>
      </c>
      <c r="D110" s="1">
        <v>3.0</v>
      </c>
      <c r="E110" s="1">
        <v>0.0</v>
      </c>
      <c r="F110" s="1">
        <v>0.0</v>
      </c>
      <c r="G110" s="1">
        <v>0.0</v>
      </c>
      <c r="H110" s="1">
        <v>0.0</v>
      </c>
      <c r="I110" s="1">
        <v>2.0</v>
      </c>
      <c r="J110" s="1">
        <v>1.0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2.0</v>
      </c>
      <c r="V110" s="1">
        <v>1.0</v>
      </c>
      <c r="W110" s="1">
        <v>1.0</v>
      </c>
      <c r="X110" s="1">
        <v>1.0</v>
      </c>
      <c r="Y110" s="1">
        <v>0.0</v>
      </c>
      <c r="Z110" s="36">
        <v>1894.0</v>
      </c>
      <c r="AA110">
        <f t="shared" si="1"/>
        <v>11</v>
      </c>
      <c r="AB110">
        <f t="shared" si="2"/>
        <v>5</v>
      </c>
      <c r="AC110">
        <f t="shared" si="3"/>
        <v>1</v>
      </c>
      <c r="AD110">
        <f t="shared" si="4"/>
        <v>0</v>
      </c>
      <c r="AE110">
        <f t="shared" si="5"/>
        <v>5</v>
      </c>
    </row>
    <row r="111">
      <c r="A111" s="20"/>
      <c r="B111" s="20">
        <v>43630.503751875</v>
      </c>
      <c r="C111" s="1" t="s">
        <v>225</v>
      </c>
      <c r="D111" s="1">
        <v>5.0</v>
      </c>
      <c r="E111" s="1">
        <v>3.0</v>
      </c>
      <c r="F111" s="1">
        <v>0.0</v>
      </c>
      <c r="G111" s="1">
        <v>2.0</v>
      </c>
      <c r="H111" s="1">
        <v>5.0</v>
      </c>
      <c r="I111" s="1">
        <v>4.0</v>
      </c>
      <c r="J111" s="1">
        <v>5.0</v>
      </c>
      <c r="K111" s="1">
        <v>1.0</v>
      </c>
      <c r="L111" s="1">
        <v>4.0</v>
      </c>
      <c r="M111" s="1">
        <v>4.0</v>
      </c>
      <c r="N111" s="1">
        <v>6.0</v>
      </c>
      <c r="O111" s="1">
        <v>6.0</v>
      </c>
      <c r="P111" s="1">
        <v>5.0</v>
      </c>
      <c r="Q111" s="1">
        <v>1.0</v>
      </c>
      <c r="R111" s="1">
        <v>1.0</v>
      </c>
      <c r="S111" s="1">
        <v>3.0</v>
      </c>
      <c r="T111" s="1">
        <v>1.0</v>
      </c>
      <c r="U111" s="1">
        <v>2.0</v>
      </c>
      <c r="V111" s="1">
        <v>4.0</v>
      </c>
      <c r="W111" s="1">
        <v>5.0</v>
      </c>
      <c r="X111" s="1">
        <v>2.0</v>
      </c>
      <c r="Y111" s="1">
        <v>3.0</v>
      </c>
      <c r="Z111" s="36">
        <v>1947.0</v>
      </c>
      <c r="AA111">
        <f t="shared" si="1"/>
        <v>72</v>
      </c>
      <c r="AB111">
        <f t="shared" si="2"/>
        <v>35</v>
      </c>
      <c r="AC111">
        <f t="shared" si="3"/>
        <v>14</v>
      </c>
      <c r="AD111">
        <f t="shared" si="4"/>
        <v>10</v>
      </c>
      <c r="AE111">
        <f t="shared" si="5"/>
        <v>13</v>
      </c>
    </row>
    <row r="112">
      <c r="A112" s="20"/>
      <c r="B112" s="20">
        <v>43633.54800920139</v>
      </c>
      <c r="C112" s="1" t="s">
        <v>160</v>
      </c>
      <c r="D112" s="1">
        <v>3.0</v>
      </c>
      <c r="E112" s="1">
        <v>2.0</v>
      </c>
      <c r="F112" s="1">
        <v>0.0</v>
      </c>
      <c r="G112" s="1">
        <v>0.0</v>
      </c>
      <c r="H112" s="1">
        <v>0.0</v>
      </c>
      <c r="I112" s="1">
        <v>5.0</v>
      </c>
      <c r="J112" s="1">
        <v>4.0</v>
      </c>
      <c r="K112" s="1">
        <v>4.0</v>
      </c>
      <c r="L112" s="1">
        <v>1.0</v>
      </c>
      <c r="M112" s="1">
        <v>3.0</v>
      </c>
      <c r="N112" s="1">
        <v>0.0</v>
      </c>
      <c r="O112" s="1">
        <v>4.0</v>
      </c>
      <c r="P112" s="1">
        <v>1.0</v>
      </c>
      <c r="Q112" s="1">
        <v>1.0</v>
      </c>
      <c r="R112" s="1">
        <v>1.0</v>
      </c>
      <c r="S112" s="1">
        <v>0.0</v>
      </c>
      <c r="T112" s="1">
        <v>0.0</v>
      </c>
      <c r="U112" s="1">
        <v>0.0</v>
      </c>
      <c r="V112" s="1">
        <v>1.0</v>
      </c>
      <c r="W112" s="1">
        <v>1.0</v>
      </c>
      <c r="X112" s="1">
        <v>0.0</v>
      </c>
      <c r="Y112" s="1">
        <v>0.0</v>
      </c>
      <c r="Z112" s="36">
        <v>1583.0</v>
      </c>
      <c r="AA112">
        <f t="shared" si="1"/>
        <v>31</v>
      </c>
      <c r="AB112">
        <f t="shared" si="2"/>
        <v>14</v>
      </c>
      <c r="AC112">
        <f t="shared" si="3"/>
        <v>12</v>
      </c>
      <c r="AD112">
        <f t="shared" si="4"/>
        <v>3</v>
      </c>
      <c r="AE112">
        <f t="shared" si="5"/>
        <v>2</v>
      </c>
    </row>
    <row r="113">
      <c r="A113" s="20"/>
      <c r="B113" s="20">
        <v>43633.582465879634</v>
      </c>
      <c r="C113" s="1" t="s">
        <v>186</v>
      </c>
      <c r="D113" s="1">
        <v>4.0</v>
      </c>
      <c r="E113" s="1">
        <v>0.0</v>
      </c>
      <c r="F113" s="1">
        <v>0.0</v>
      </c>
      <c r="G113" s="1">
        <v>0.0</v>
      </c>
      <c r="H113" s="1">
        <v>2.0</v>
      </c>
      <c r="I113" s="1">
        <v>5.0</v>
      </c>
      <c r="J113" s="1">
        <v>4.0</v>
      </c>
      <c r="K113" s="1">
        <v>5.0</v>
      </c>
      <c r="L113" s="1">
        <v>0.0</v>
      </c>
      <c r="M113" s="1">
        <v>4.0</v>
      </c>
      <c r="N113" s="1">
        <v>2.0</v>
      </c>
      <c r="O113" s="1">
        <v>6.0</v>
      </c>
      <c r="P113" s="1">
        <v>4.0</v>
      </c>
      <c r="Q113" s="1">
        <v>2.0</v>
      </c>
      <c r="R113" s="1">
        <v>3.0</v>
      </c>
      <c r="S113" s="1">
        <v>4.0</v>
      </c>
      <c r="T113" s="1">
        <v>0.0</v>
      </c>
      <c r="U113" s="1">
        <v>6.0</v>
      </c>
      <c r="V113" s="1">
        <v>6.0</v>
      </c>
      <c r="W113" s="1">
        <v>6.0</v>
      </c>
      <c r="X113" s="1">
        <v>6.0</v>
      </c>
      <c r="Y113" s="1">
        <v>0.0</v>
      </c>
      <c r="Z113" s="36">
        <v>1931.0</v>
      </c>
      <c r="AA113">
        <f t="shared" si="1"/>
        <v>69</v>
      </c>
      <c r="AB113">
        <f t="shared" si="2"/>
        <v>19</v>
      </c>
      <c r="AC113">
        <f t="shared" si="3"/>
        <v>13</v>
      </c>
      <c r="AD113">
        <f t="shared" si="4"/>
        <v>13</v>
      </c>
      <c r="AE113">
        <f t="shared" si="5"/>
        <v>24</v>
      </c>
    </row>
    <row r="114">
      <c r="A114" s="20"/>
      <c r="B114" s="20">
        <v>43634.417529548606</v>
      </c>
      <c r="C114" s="1" t="s">
        <v>144</v>
      </c>
      <c r="D114" s="1">
        <v>4.0</v>
      </c>
      <c r="E114" s="1">
        <v>1.0</v>
      </c>
      <c r="F114" s="1">
        <v>0.0</v>
      </c>
      <c r="G114" s="1">
        <v>3.0</v>
      </c>
      <c r="H114" s="1">
        <v>2.0</v>
      </c>
      <c r="I114" s="1">
        <v>3.0</v>
      </c>
      <c r="J114" s="1">
        <v>5.0</v>
      </c>
      <c r="K114" s="1">
        <v>1.0</v>
      </c>
      <c r="L114" s="1">
        <v>5.0</v>
      </c>
      <c r="M114" s="1">
        <v>4.0</v>
      </c>
      <c r="N114" s="1">
        <v>4.0</v>
      </c>
      <c r="O114" s="1">
        <v>4.0</v>
      </c>
      <c r="P114" s="1">
        <v>4.0</v>
      </c>
      <c r="Q114" s="1">
        <v>2.0</v>
      </c>
      <c r="R114" s="1">
        <v>4.0</v>
      </c>
      <c r="S114" s="1">
        <v>3.0</v>
      </c>
      <c r="T114" s="1">
        <v>3.0</v>
      </c>
      <c r="U114" s="1">
        <v>3.0</v>
      </c>
      <c r="V114" s="1">
        <v>4.0</v>
      </c>
      <c r="W114" s="1">
        <v>3.0</v>
      </c>
      <c r="X114" s="1">
        <v>4.0</v>
      </c>
      <c r="Y114" s="1">
        <v>3.0</v>
      </c>
      <c r="Z114" s="36">
        <v>1792.0</v>
      </c>
      <c r="AA114">
        <f t="shared" si="1"/>
        <v>69</v>
      </c>
      <c r="AB114">
        <f t="shared" si="2"/>
        <v>27</v>
      </c>
      <c r="AC114">
        <f t="shared" si="3"/>
        <v>15</v>
      </c>
      <c r="AD114">
        <f t="shared" si="4"/>
        <v>13</v>
      </c>
      <c r="AE114">
        <f t="shared" si="5"/>
        <v>14</v>
      </c>
    </row>
    <row r="115">
      <c r="A115" s="20"/>
      <c r="B115" s="20">
        <v>43634.44406054398</v>
      </c>
      <c r="C115" s="1" t="s">
        <v>144</v>
      </c>
      <c r="D115" s="1">
        <v>4.0</v>
      </c>
      <c r="E115" s="1">
        <v>1.0</v>
      </c>
      <c r="F115" s="1">
        <v>0.0</v>
      </c>
      <c r="G115" s="1">
        <v>3.0</v>
      </c>
      <c r="H115" s="1">
        <v>2.0</v>
      </c>
      <c r="I115" s="1">
        <v>3.0</v>
      </c>
      <c r="J115" s="1">
        <v>5.0</v>
      </c>
      <c r="K115" s="1">
        <v>1.0</v>
      </c>
      <c r="L115" s="1">
        <v>5.0</v>
      </c>
      <c r="M115" s="1">
        <v>4.0</v>
      </c>
      <c r="N115" s="1">
        <v>4.0</v>
      </c>
      <c r="O115" s="1">
        <v>4.0</v>
      </c>
      <c r="P115" s="1">
        <v>4.0</v>
      </c>
      <c r="Q115" s="1">
        <v>2.0</v>
      </c>
      <c r="R115" s="1">
        <v>4.0</v>
      </c>
      <c r="S115" s="1">
        <v>3.0</v>
      </c>
      <c r="T115" s="1">
        <v>3.0</v>
      </c>
      <c r="U115" s="1">
        <v>3.0</v>
      </c>
      <c r="V115" s="1">
        <v>4.0</v>
      </c>
      <c r="W115" s="1">
        <v>3.0</v>
      </c>
      <c r="X115" s="1">
        <v>4.0</v>
      </c>
      <c r="Y115" s="1">
        <v>3.0</v>
      </c>
      <c r="Z115" s="36">
        <v>1792.0</v>
      </c>
      <c r="AA115">
        <f t="shared" si="1"/>
        <v>69</v>
      </c>
      <c r="AB115">
        <f t="shared" si="2"/>
        <v>27</v>
      </c>
      <c r="AC115">
        <f t="shared" si="3"/>
        <v>15</v>
      </c>
      <c r="AD115">
        <f t="shared" si="4"/>
        <v>13</v>
      </c>
      <c r="AE115">
        <f t="shared" si="5"/>
        <v>14</v>
      </c>
    </row>
    <row r="116">
      <c r="A116" s="20"/>
      <c r="B116" s="20">
        <v>43634.462512384256</v>
      </c>
      <c r="C116" s="1" t="s">
        <v>106</v>
      </c>
      <c r="D116" s="1">
        <v>2.0</v>
      </c>
      <c r="E116" s="1">
        <v>1.0</v>
      </c>
      <c r="F116" s="1">
        <v>0.0</v>
      </c>
      <c r="G116" s="1">
        <v>2.0</v>
      </c>
      <c r="H116" s="1">
        <v>1.0</v>
      </c>
      <c r="I116" s="1">
        <v>4.0</v>
      </c>
      <c r="J116" s="1">
        <v>5.0</v>
      </c>
      <c r="K116" s="1">
        <v>0.0</v>
      </c>
      <c r="L116" s="1">
        <v>5.0</v>
      </c>
      <c r="M116" s="1">
        <v>1.0</v>
      </c>
      <c r="N116" s="1">
        <v>5.0</v>
      </c>
      <c r="O116" s="1">
        <v>4.0</v>
      </c>
      <c r="P116" s="1">
        <v>4.0</v>
      </c>
      <c r="Q116" s="1">
        <v>2.0</v>
      </c>
      <c r="R116" s="1">
        <v>3.0</v>
      </c>
      <c r="S116" s="1">
        <v>3.0</v>
      </c>
      <c r="T116" s="1">
        <v>1.0</v>
      </c>
      <c r="U116" s="1">
        <v>5.0</v>
      </c>
      <c r="V116" s="1">
        <v>3.0</v>
      </c>
      <c r="W116" s="1">
        <v>4.0</v>
      </c>
      <c r="X116" s="1">
        <v>4.0</v>
      </c>
      <c r="Y116" s="1">
        <v>5.0</v>
      </c>
      <c r="Z116" s="36">
        <v>1770.0</v>
      </c>
      <c r="AA116">
        <f t="shared" si="1"/>
        <v>64</v>
      </c>
      <c r="AB116">
        <f t="shared" si="2"/>
        <v>25</v>
      </c>
      <c r="AC116">
        <f t="shared" si="3"/>
        <v>11</v>
      </c>
      <c r="AD116">
        <f t="shared" si="4"/>
        <v>12</v>
      </c>
      <c r="AE116">
        <f t="shared" si="5"/>
        <v>16</v>
      </c>
    </row>
    <row r="117">
      <c r="A117" s="20"/>
      <c r="B117" s="20">
        <v>43634.620985312504</v>
      </c>
      <c r="C117" s="1" t="s">
        <v>134</v>
      </c>
      <c r="D117" s="1">
        <v>4.0</v>
      </c>
      <c r="E117" s="1">
        <v>0.0</v>
      </c>
      <c r="F117" s="1">
        <v>0.0</v>
      </c>
      <c r="G117" s="1">
        <v>4.0</v>
      </c>
      <c r="H117" s="1">
        <v>3.0</v>
      </c>
      <c r="I117" s="1">
        <v>4.0</v>
      </c>
      <c r="J117" s="1">
        <v>2.0</v>
      </c>
      <c r="K117" s="1">
        <v>0.0</v>
      </c>
      <c r="L117" s="1">
        <v>3.0</v>
      </c>
      <c r="M117" s="1">
        <v>3.0</v>
      </c>
      <c r="N117" s="1">
        <v>3.0</v>
      </c>
      <c r="O117" s="1">
        <v>3.0</v>
      </c>
      <c r="P117" s="1">
        <v>4.0</v>
      </c>
      <c r="Q117" s="1">
        <v>4.0</v>
      </c>
      <c r="R117" s="1">
        <v>3.0</v>
      </c>
      <c r="S117" s="1">
        <v>4.0</v>
      </c>
      <c r="T117" s="1">
        <v>2.0</v>
      </c>
      <c r="U117" s="1">
        <v>3.0</v>
      </c>
      <c r="V117" s="1">
        <v>3.0</v>
      </c>
      <c r="W117" s="1">
        <v>3.0</v>
      </c>
      <c r="X117" s="1">
        <v>3.0</v>
      </c>
      <c r="Y117" s="1">
        <v>4.0</v>
      </c>
      <c r="Z117" s="36">
        <v>1900.0</v>
      </c>
      <c r="AA117">
        <f t="shared" si="1"/>
        <v>62</v>
      </c>
      <c r="AB117">
        <f t="shared" si="2"/>
        <v>27</v>
      </c>
      <c r="AC117">
        <f t="shared" si="3"/>
        <v>8</v>
      </c>
      <c r="AD117">
        <f t="shared" si="4"/>
        <v>15</v>
      </c>
      <c r="AE117">
        <f t="shared" si="5"/>
        <v>12</v>
      </c>
    </row>
    <row r="118">
      <c r="A118" s="20"/>
      <c r="B118" s="20">
        <v>43635.386132025465</v>
      </c>
      <c r="C118" s="1" t="s">
        <v>111</v>
      </c>
      <c r="D118" s="1">
        <v>4.0</v>
      </c>
      <c r="E118" s="1">
        <v>5.0</v>
      </c>
      <c r="F118" s="1">
        <v>0.0</v>
      </c>
      <c r="G118" s="1">
        <v>3.0</v>
      </c>
      <c r="H118" s="1">
        <v>6.0</v>
      </c>
      <c r="I118" s="1">
        <v>6.0</v>
      </c>
      <c r="J118" s="1">
        <v>4.0</v>
      </c>
      <c r="K118" s="1">
        <v>2.0</v>
      </c>
      <c r="L118" s="1">
        <v>0.0</v>
      </c>
      <c r="M118" s="1">
        <v>4.0</v>
      </c>
      <c r="N118" s="1">
        <v>2.0</v>
      </c>
      <c r="O118" s="1">
        <v>3.0</v>
      </c>
      <c r="P118" s="1">
        <v>6.0</v>
      </c>
      <c r="Q118" s="1">
        <v>0.0</v>
      </c>
      <c r="R118" s="1">
        <v>0.0</v>
      </c>
      <c r="S118" s="1">
        <v>6.0</v>
      </c>
      <c r="T118" s="1">
        <v>0.0</v>
      </c>
      <c r="U118" s="1">
        <v>5.0</v>
      </c>
      <c r="V118" s="1">
        <v>6.0</v>
      </c>
      <c r="W118" s="1">
        <v>5.0</v>
      </c>
      <c r="X118" s="1">
        <v>6.0</v>
      </c>
      <c r="Y118" s="1">
        <v>3.0</v>
      </c>
      <c r="Z118" s="36">
        <v>1864.0</v>
      </c>
      <c r="AA118">
        <f t="shared" si="1"/>
        <v>76</v>
      </c>
      <c r="AB118">
        <f t="shared" si="2"/>
        <v>32</v>
      </c>
      <c r="AC118">
        <f t="shared" si="3"/>
        <v>10</v>
      </c>
      <c r="AD118">
        <f t="shared" si="4"/>
        <v>12</v>
      </c>
      <c r="AE118">
        <f t="shared" si="5"/>
        <v>22</v>
      </c>
    </row>
    <row r="119">
      <c r="A119" s="20"/>
      <c r="B119" s="20">
        <v>43635.42539496528</v>
      </c>
      <c r="C119" s="1" t="s">
        <v>187</v>
      </c>
      <c r="D119" s="1">
        <v>5.0</v>
      </c>
      <c r="E119" s="1">
        <v>1.0</v>
      </c>
      <c r="F119" s="1">
        <v>0.0</v>
      </c>
      <c r="G119" s="1">
        <v>2.0</v>
      </c>
      <c r="H119" s="1">
        <v>1.0</v>
      </c>
      <c r="I119" s="1">
        <v>6.0</v>
      </c>
      <c r="J119" s="1">
        <v>6.0</v>
      </c>
      <c r="K119" s="1">
        <v>6.0</v>
      </c>
      <c r="L119" s="1">
        <v>0.0</v>
      </c>
      <c r="M119" s="1">
        <v>3.0</v>
      </c>
      <c r="N119" s="1">
        <v>4.0</v>
      </c>
      <c r="O119" s="1">
        <v>1.0</v>
      </c>
      <c r="P119" s="1">
        <v>3.0</v>
      </c>
      <c r="Q119" s="1">
        <v>5.0</v>
      </c>
      <c r="R119" s="1">
        <v>5.0</v>
      </c>
      <c r="S119" s="1">
        <v>5.0</v>
      </c>
      <c r="T119" s="1">
        <v>0.0</v>
      </c>
      <c r="U119" s="1">
        <v>6.0</v>
      </c>
      <c r="V119" s="1">
        <v>5.0</v>
      </c>
      <c r="W119" s="1">
        <v>5.0</v>
      </c>
      <c r="X119" s="1">
        <v>5.0</v>
      </c>
      <c r="Y119" s="1">
        <v>5.0</v>
      </c>
      <c r="Z119" s="36">
        <v>1951.0</v>
      </c>
      <c r="AA119">
        <f t="shared" si="1"/>
        <v>79</v>
      </c>
      <c r="AB119">
        <f t="shared" si="2"/>
        <v>25</v>
      </c>
      <c r="AC119">
        <f t="shared" si="3"/>
        <v>15</v>
      </c>
      <c r="AD119">
        <f t="shared" si="4"/>
        <v>18</v>
      </c>
      <c r="AE119">
        <f t="shared" si="5"/>
        <v>21</v>
      </c>
    </row>
    <row r="120">
      <c r="A120" s="20"/>
      <c r="B120" s="20">
        <v>43635.467106192125</v>
      </c>
      <c r="C120" s="1" t="s">
        <v>117</v>
      </c>
      <c r="D120" s="1">
        <v>4.0</v>
      </c>
      <c r="E120" s="1">
        <v>3.0</v>
      </c>
      <c r="F120" s="1">
        <v>2.0</v>
      </c>
      <c r="G120" s="1">
        <v>4.0</v>
      </c>
      <c r="H120" s="1">
        <v>4.0</v>
      </c>
      <c r="I120" s="1">
        <v>6.0</v>
      </c>
      <c r="J120" s="1">
        <v>4.0</v>
      </c>
      <c r="K120" s="1">
        <v>0.0</v>
      </c>
      <c r="L120" s="1">
        <v>4.0</v>
      </c>
      <c r="M120" s="1">
        <v>4.0</v>
      </c>
      <c r="N120" s="1">
        <v>4.0</v>
      </c>
      <c r="O120" s="1">
        <v>6.0</v>
      </c>
      <c r="P120" s="1">
        <v>6.0</v>
      </c>
      <c r="Q120" s="1">
        <v>5.0</v>
      </c>
      <c r="R120" s="1">
        <v>6.0</v>
      </c>
      <c r="S120" s="1">
        <v>6.0</v>
      </c>
      <c r="T120" s="1">
        <v>5.0</v>
      </c>
      <c r="U120" s="1">
        <v>6.0</v>
      </c>
      <c r="V120" s="1">
        <v>6.0</v>
      </c>
      <c r="W120" s="1">
        <v>6.0</v>
      </c>
      <c r="X120" s="1">
        <v>4.0</v>
      </c>
      <c r="Y120" s="1">
        <v>2.0</v>
      </c>
      <c r="Z120" s="36">
        <v>1606.0</v>
      </c>
      <c r="AA120">
        <f t="shared" si="1"/>
        <v>97</v>
      </c>
      <c r="AB120">
        <f t="shared" si="2"/>
        <v>40</v>
      </c>
      <c r="AC120">
        <f t="shared" si="3"/>
        <v>12</v>
      </c>
      <c r="AD120">
        <f t="shared" si="4"/>
        <v>23</v>
      </c>
      <c r="AE120">
        <f t="shared" si="5"/>
        <v>22</v>
      </c>
    </row>
    <row r="121">
      <c r="A121" s="20"/>
      <c r="B121" s="20">
        <v>43635.538407569446</v>
      </c>
      <c r="C121" s="1" t="s">
        <v>868</v>
      </c>
      <c r="D121" s="1">
        <v>3.0</v>
      </c>
      <c r="E121" s="1">
        <v>0.0</v>
      </c>
      <c r="F121" s="1">
        <v>0.0</v>
      </c>
      <c r="G121" s="1">
        <v>1.0</v>
      </c>
      <c r="H121" s="1">
        <v>1.0</v>
      </c>
      <c r="I121" s="1">
        <v>3.0</v>
      </c>
      <c r="J121" s="1">
        <v>2.0</v>
      </c>
      <c r="K121" s="1">
        <v>0.0</v>
      </c>
      <c r="L121" s="1">
        <v>3.0</v>
      </c>
      <c r="M121" s="1">
        <v>0.0</v>
      </c>
      <c r="N121" s="1">
        <v>3.0</v>
      </c>
      <c r="O121" s="1">
        <v>0.0</v>
      </c>
      <c r="P121" s="1">
        <v>1.0</v>
      </c>
      <c r="Q121" s="1">
        <v>0.0</v>
      </c>
      <c r="R121" s="1">
        <v>1.0</v>
      </c>
      <c r="S121" s="1">
        <v>1.0</v>
      </c>
      <c r="T121" s="1">
        <v>0.0</v>
      </c>
      <c r="U121" s="1">
        <v>2.0</v>
      </c>
      <c r="V121" s="1">
        <v>1.0</v>
      </c>
      <c r="W121" s="1">
        <v>1.0</v>
      </c>
      <c r="X121" s="1">
        <v>2.0</v>
      </c>
      <c r="Y121" s="1">
        <v>0.0</v>
      </c>
      <c r="Z121" s="36">
        <v>1689.0</v>
      </c>
      <c r="AA121">
        <f t="shared" si="1"/>
        <v>25</v>
      </c>
      <c r="AB121">
        <f t="shared" si="2"/>
        <v>11</v>
      </c>
      <c r="AC121">
        <f t="shared" si="3"/>
        <v>5</v>
      </c>
      <c r="AD121">
        <f t="shared" si="4"/>
        <v>3</v>
      </c>
      <c r="AE121">
        <f t="shared" si="5"/>
        <v>6</v>
      </c>
    </row>
    <row r="122">
      <c r="A122" s="20"/>
      <c r="B122" s="20">
        <v>43635.58956836806</v>
      </c>
      <c r="C122" s="1" t="s">
        <v>142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1.0</v>
      </c>
      <c r="J122" s="1">
        <v>1.0</v>
      </c>
      <c r="K122" s="1">
        <v>0.0</v>
      </c>
      <c r="L122" s="1">
        <v>0.0</v>
      </c>
      <c r="M122" s="1">
        <v>2.0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1.0</v>
      </c>
      <c r="V122" s="1">
        <v>1.0</v>
      </c>
      <c r="W122" s="1">
        <v>1.0</v>
      </c>
      <c r="X122" s="1">
        <v>1.0</v>
      </c>
      <c r="Y122" s="1">
        <v>0.0</v>
      </c>
      <c r="Z122" s="36">
        <v>1905.0</v>
      </c>
      <c r="AA122">
        <f t="shared" si="1"/>
        <v>8</v>
      </c>
      <c r="AB122">
        <f t="shared" si="2"/>
        <v>1</v>
      </c>
      <c r="AC122">
        <f t="shared" si="3"/>
        <v>3</v>
      </c>
      <c r="AD122">
        <f t="shared" si="4"/>
        <v>0</v>
      </c>
      <c r="AE122">
        <f t="shared" si="5"/>
        <v>4</v>
      </c>
    </row>
    <row r="123">
      <c r="A123" s="20"/>
      <c r="B123" s="20">
        <v>43635.6759538426</v>
      </c>
      <c r="C123" s="1" t="s">
        <v>162</v>
      </c>
      <c r="D123" s="1">
        <v>1.0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2.0</v>
      </c>
      <c r="O123" s="1">
        <v>2.0</v>
      </c>
      <c r="P123" s="1">
        <v>1.0</v>
      </c>
      <c r="Q123" s="1">
        <v>0.0</v>
      </c>
      <c r="R123" s="1">
        <v>0.0</v>
      </c>
      <c r="S123" s="1">
        <v>0.0</v>
      </c>
      <c r="T123" s="1">
        <v>0.0</v>
      </c>
      <c r="U123" s="1">
        <v>2.0</v>
      </c>
      <c r="V123" s="1">
        <v>2.0</v>
      </c>
      <c r="W123" s="1">
        <v>1.0</v>
      </c>
      <c r="X123" s="1">
        <v>2.0</v>
      </c>
      <c r="Y123" s="1">
        <v>0.0</v>
      </c>
      <c r="Z123" s="36">
        <v>1771.0</v>
      </c>
      <c r="AA123">
        <f t="shared" si="1"/>
        <v>13</v>
      </c>
      <c r="AB123">
        <f t="shared" si="2"/>
        <v>5</v>
      </c>
      <c r="AC123">
        <f t="shared" si="3"/>
        <v>0</v>
      </c>
      <c r="AD123">
        <f t="shared" si="4"/>
        <v>1</v>
      </c>
      <c r="AE123">
        <f t="shared" si="5"/>
        <v>7</v>
      </c>
    </row>
    <row r="124">
      <c r="A124" s="20"/>
      <c r="B124" s="20">
        <v>43636.391885000005</v>
      </c>
      <c r="C124" s="1" t="s">
        <v>125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3.0</v>
      </c>
      <c r="J124" s="1">
        <v>3.0</v>
      </c>
      <c r="K124" s="1">
        <v>0.0</v>
      </c>
      <c r="L124" s="1">
        <v>5.0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0.0</v>
      </c>
      <c r="S124" s="1">
        <v>1.0</v>
      </c>
      <c r="T124" s="1">
        <v>0.0</v>
      </c>
      <c r="U124" s="1">
        <v>2.0</v>
      </c>
      <c r="V124" s="1">
        <v>2.0</v>
      </c>
      <c r="W124" s="1">
        <v>1.0</v>
      </c>
      <c r="X124" s="1">
        <v>1.0</v>
      </c>
      <c r="Y124" s="1">
        <v>2.0</v>
      </c>
      <c r="Z124" s="36">
        <v>1839.0</v>
      </c>
      <c r="AA124">
        <f t="shared" si="1"/>
        <v>21</v>
      </c>
      <c r="AB124">
        <f t="shared" si="2"/>
        <v>6</v>
      </c>
      <c r="AC124">
        <f t="shared" si="3"/>
        <v>8</v>
      </c>
      <c r="AD124">
        <f t="shared" si="4"/>
        <v>1</v>
      </c>
      <c r="AE124">
        <f t="shared" si="5"/>
        <v>6</v>
      </c>
    </row>
    <row r="125">
      <c r="A125" s="20"/>
      <c r="B125" s="20">
        <v>43636.43654384259</v>
      </c>
      <c r="C125" s="1" t="s">
        <v>189</v>
      </c>
      <c r="D125" s="1">
        <v>2.0</v>
      </c>
      <c r="E125" s="1">
        <v>2.0</v>
      </c>
      <c r="F125" s="1">
        <v>0.0</v>
      </c>
      <c r="G125" s="1">
        <v>5.0</v>
      </c>
      <c r="H125" s="1">
        <v>4.0</v>
      </c>
      <c r="I125" s="1">
        <v>4.0</v>
      </c>
      <c r="J125" s="1">
        <v>3.0</v>
      </c>
      <c r="K125" s="1">
        <v>5.0</v>
      </c>
      <c r="L125" s="1">
        <v>5.0</v>
      </c>
      <c r="M125" s="1">
        <v>5.0</v>
      </c>
      <c r="N125" s="1">
        <v>2.0</v>
      </c>
      <c r="O125" s="1">
        <v>3.0</v>
      </c>
      <c r="P125" s="1">
        <v>2.0</v>
      </c>
      <c r="Q125" s="1">
        <v>2.0</v>
      </c>
      <c r="R125" s="1">
        <v>0.0</v>
      </c>
      <c r="S125" s="1">
        <v>0.0</v>
      </c>
      <c r="T125" s="1">
        <v>0.0</v>
      </c>
      <c r="U125" s="1">
        <v>5.0</v>
      </c>
      <c r="V125" s="1">
        <v>5.0</v>
      </c>
      <c r="W125" s="1">
        <v>4.0</v>
      </c>
      <c r="X125" s="1">
        <v>5.0</v>
      </c>
      <c r="Y125" s="1">
        <v>1.0</v>
      </c>
      <c r="Z125" s="36">
        <v>1950.0</v>
      </c>
      <c r="AA125">
        <f t="shared" si="1"/>
        <v>64</v>
      </c>
      <c r="AB125">
        <f t="shared" si="2"/>
        <v>23</v>
      </c>
      <c r="AC125">
        <f t="shared" si="3"/>
        <v>18</v>
      </c>
      <c r="AD125">
        <f t="shared" si="4"/>
        <v>4</v>
      </c>
      <c r="AE125">
        <f t="shared" si="5"/>
        <v>19</v>
      </c>
    </row>
    <row r="126">
      <c r="A126" s="20"/>
      <c r="B126" s="20">
        <v>43636.47895710648</v>
      </c>
      <c r="C126" s="1" t="s">
        <v>860</v>
      </c>
      <c r="D126" s="1">
        <v>3.0</v>
      </c>
      <c r="E126" s="1">
        <v>1.0</v>
      </c>
      <c r="F126" s="1">
        <v>0.0</v>
      </c>
      <c r="G126" s="1">
        <v>0.0</v>
      </c>
      <c r="H126" s="1">
        <v>2.0</v>
      </c>
      <c r="I126" s="1">
        <v>1.0</v>
      </c>
      <c r="J126" s="1">
        <v>0.0</v>
      </c>
      <c r="K126" s="1">
        <v>1.0</v>
      </c>
      <c r="L126" s="1">
        <v>0.0</v>
      </c>
      <c r="M126" s="1">
        <v>0.0</v>
      </c>
      <c r="N126" s="1">
        <v>0.0</v>
      </c>
      <c r="O126" s="1">
        <v>2.0</v>
      </c>
      <c r="P126" s="1">
        <v>2.0</v>
      </c>
      <c r="Q126" s="1">
        <v>0.0</v>
      </c>
      <c r="R126" s="1">
        <v>0.0</v>
      </c>
      <c r="S126" s="1">
        <v>1.0</v>
      </c>
      <c r="T126" s="1">
        <v>0.0</v>
      </c>
      <c r="U126" s="1">
        <v>0.0</v>
      </c>
      <c r="V126" s="1">
        <v>0.0</v>
      </c>
      <c r="W126" s="1">
        <v>0.0</v>
      </c>
      <c r="X126" s="1">
        <v>2.0</v>
      </c>
      <c r="Y126" s="1">
        <v>1.0</v>
      </c>
      <c r="Z126" s="36">
        <v>1847.0</v>
      </c>
      <c r="AA126">
        <f t="shared" si="1"/>
        <v>16</v>
      </c>
      <c r="AB126">
        <f t="shared" si="2"/>
        <v>10</v>
      </c>
      <c r="AC126">
        <f t="shared" si="3"/>
        <v>1</v>
      </c>
      <c r="AD126">
        <f t="shared" si="4"/>
        <v>3</v>
      </c>
      <c r="AE126">
        <f t="shared" si="5"/>
        <v>2</v>
      </c>
    </row>
    <row r="127">
      <c r="A127" s="20"/>
      <c r="B127" s="20">
        <v>43637.504909282405</v>
      </c>
      <c r="C127" s="1" t="s">
        <v>190</v>
      </c>
      <c r="D127" s="1">
        <v>2.0</v>
      </c>
      <c r="E127" s="1">
        <v>0.0</v>
      </c>
      <c r="F127" s="1">
        <v>0.0</v>
      </c>
      <c r="G127" s="1">
        <v>0.0</v>
      </c>
      <c r="H127" s="1">
        <v>1.0</v>
      </c>
      <c r="I127" s="1">
        <v>2.0</v>
      </c>
      <c r="J127" s="1">
        <v>0.0</v>
      </c>
      <c r="K127" s="1">
        <v>5.0</v>
      </c>
      <c r="L127" s="1">
        <v>0.0</v>
      </c>
      <c r="M127" s="1">
        <v>2.0</v>
      </c>
      <c r="N127" s="1">
        <v>3.0</v>
      </c>
      <c r="O127" s="1">
        <v>0.0</v>
      </c>
      <c r="P127" s="1">
        <v>1.0</v>
      </c>
      <c r="Q127" s="1">
        <v>0.0</v>
      </c>
      <c r="R127" s="1">
        <v>0.0</v>
      </c>
      <c r="S127" s="1">
        <v>1.0</v>
      </c>
      <c r="T127" s="1">
        <v>0.0</v>
      </c>
      <c r="U127" s="1">
        <v>2.0</v>
      </c>
      <c r="V127" s="1">
        <v>2.0</v>
      </c>
      <c r="W127" s="1">
        <v>2.0</v>
      </c>
      <c r="X127" s="1">
        <v>0.0</v>
      </c>
      <c r="Y127" s="1">
        <v>0.0</v>
      </c>
      <c r="Z127" s="36">
        <v>1677.0</v>
      </c>
      <c r="AA127">
        <f t="shared" si="1"/>
        <v>23</v>
      </c>
      <c r="AB127">
        <f t="shared" si="2"/>
        <v>8</v>
      </c>
      <c r="AC127">
        <f t="shared" si="3"/>
        <v>7</v>
      </c>
      <c r="AD127">
        <f t="shared" si="4"/>
        <v>2</v>
      </c>
      <c r="AE127">
        <f t="shared" si="5"/>
        <v>6</v>
      </c>
    </row>
    <row r="128">
      <c r="A128" s="20"/>
      <c r="B128" s="20">
        <v>43637.609831504626</v>
      </c>
      <c r="C128" s="1" t="s">
        <v>191</v>
      </c>
      <c r="D128" s="1">
        <v>3.0</v>
      </c>
      <c r="E128" s="1">
        <v>2.0</v>
      </c>
      <c r="F128" s="1">
        <v>0.0</v>
      </c>
      <c r="G128" s="1">
        <v>2.0</v>
      </c>
      <c r="H128" s="1">
        <v>4.0</v>
      </c>
      <c r="I128" s="1">
        <v>4.0</v>
      </c>
      <c r="J128" s="1">
        <v>0.0</v>
      </c>
      <c r="K128" s="1">
        <v>3.0</v>
      </c>
      <c r="L128" s="1">
        <v>0.0</v>
      </c>
      <c r="M128" s="1">
        <v>3.0</v>
      </c>
      <c r="N128" s="1">
        <v>4.0</v>
      </c>
      <c r="O128" s="1">
        <v>4.0</v>
      </c>
      <c r="P128" s="1">
        <v>4.0</v>
      </c>
      <c r="Q128" s="1">
        <v>3.0</v>
      </c>
      <c r="R128" s="1">
        <v>3.0</v>
      </c>
      <c r="S128" s="1">
        <v>2.0</v>
      </c>
      <c r="T128" s="1">
        <v>0.0</v>
      </c>
      <c r="U128" s="1">
        <v>3.0</v>
      </c>
      <c r="V128" s="1">
        <v>4.0</v>
      </c>
      <c r="W128" s="1">
        <v>5.0</v>
      </c>
      <c r="X128" s="1">
        <v>0.0</v>
      </c>
      <c r="Y128" s="1">
        <v>4.0</v>
      </c>
      <c r="Z128" s="36">
        <v>1959.0</v>
      </c>
      <c r="AA128">
        <f t="shared" si="1"/>
        <v>57</v>
      </c>
      <c r="AB128">
        <f t="shared" si="2"/>
        <v>27</v>
      </c>
      <c r="AC128">
        <f t="shared" si="3"/>
        <v>6</v>
      </c>
      <c r="AD128">
        <f t="shared" si="4"/>
        <v>12</v>
      </c>
      <c r="AE128">
        <f t="shared" si="5"/>
        <v>12</v>
      </c>
    </row>
    <row r="129">
      <c r="A129" s="20"/>
      <c r="B129" s="20">
        <v>43640.58325299769</v>
      </c>
      <c r="C129" s="1" t="s">
        <v>866</v>
      </c>
      <c r="D129" s="1">
        <v>1.0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1.0</v>
      </c>
      <c r="W129" s="1">
        <v>0.0</v>
      </c>
      <c r="X129" s="1">
        <v>0.0</v>
      </c>
      <c r="Y129" s="1">
        <v>0.0</v>
      </c>
      <c r="Z129" s="36">
        <v>1936.0</v>
      </c>
      <c r="AA129">
        <f t="shared" si="1"/>
        <v>2</v>
      </c>
      <c r="AB129">
        <f t="shared" si="2"/>
        <v>1</v>
      </c>
      <c r="AC129">
        <f t="shared" si="3"/>
        <v>0</v>
      </c>
      <c r="AD129">
        <f t="shared" si="4"/>
        <v>0</v>
      </c>
      <c r="AE129">
        <f t="shared" si="5"/>
        <v>1</v>
      </c>
    </row>
    <row r="130">
      <c r="A130" s="20"/>
      <c r="B130" s="20">
        <v>43640.59424694444</v>
      </c>
      <c r="C130" s="1" t="s">
        <v>195</v>
      </c>
      <c r="D130" s="1">
        <v>5.0</v>
      </c>
      <c r="E130" s="1">
        <v>4.0</v>
      </c>
      <c r="F130" s="1">
        <v>0.0</v>
      </c>
      <c r="G130" s="1">
        <v>4.0</v>
      </c>
      <c r="H130" s="1">
        <v>4.0</v>
      </c>
      <c r="I130" s="1">
        <v>5.0</v>
      </c>
      <c r="J130" s="1">
        <v>1.0</v>
      </c>
      <c r="K130" s="1">
        <v>5.0</v>
      </c>
      <c r="L130" s="1">
        <v>0.0</v>
      </c>
      <c r="M130" s="1">
        <v>4.0</v>
      </c>
      <c r="N130" s="1">
        <v>3.0</v>
      </c>
      <c r="O130" s="1">
        <v>3.0</v>
      </c>
      <c r="P130" s="1">
        <v>4.0</v>
      </c>
      <c r="Q130" s="1">
        <v>4.0</v>
      </c>
      <c r="R130" s="1">
        <v>5.0</v>
      </c>
      <c r="S130" s="1">
        <v>4.0</v>
      </c>
      <c r="T130" s="1">
        <v>0.0</v>
      </c>
      <c r="U130" s="1">
        <v>4.0</v>
      </c>
      <c r="V130" s="1">
        <v>5.0</v>
      </c>
      <c r="W130" s="1">
        <v>5.0</v>
      </c>
      <c r="X130" s="1">
        <v>5.0</v>
      </c>
      <c r="Y130" s="1">
        <v>2.0</v>
      </c>
      <c r="Z130" s="36">
        <v>1963.0</v>
      </c>
      <c r="AA130">
        <f t="shared" si="1"/>
        <v>76</v>
      </c>
      <c r="AB130">
        <f t="shared" si="2"/>
        <v>30</v>
      </c>
      <c r="AC130">
        <f t="shared" si="3"/>
        <v>10</v>
      </c>
      <c r="AD130">
        <f t="shared" si="4"/>
        <v>17</v>
      </c>
      <c r="AE130">
        <f t="shared" si="5"/>
        <v>19</v>
      </c>
    </row>
    <row r="131">
      <c r="A131" s="20"/>
      <c r="B131" s="20">
        <v>43640.620721342595</v>
      </c>
      <c r="C131" s="1" t="s">
        <v>196</v>
      </c>
      <c r="D131" s="1">
        <v>3.0</v>
      </c>
      <c r="E131" s="1">
        <v>0.0</v>
      </c>
      <c r="F131" s="1">
        <v>0.0</v>
      </c>
      <c r="G131" s="1">
        <v>0.0</v>
      </c>
      <c r="H131" s="1">
        <v>0.0</v>
      </c>
      <c r="I131" s="1">
        <v>4.0</v>
      </c>
      <c r="J131" s="1">
        <v>5.0</v>
      </c>
      <c r="K131" s="1">
        <v>3.0</v>
      </c>
      <c r="L131" s="1">
        <v>3.0</v>
      </c>
      <c r="M131" s="1">
        <v>4.0</v>
      </c>
      <c r="N131" s="1">
        <v>1.0</v>
      </c>
      <c r="O131" s="1">
        <v>0.0</v>
      </c>
      <c r="P131" s="1">
        <v>5.0</v>
      </c>
      <c r="Q131" s="1">
        <v>4.0</v>
      </c>
      <c r="R131" s="1">
        <v>3.0</v>
      </c>
      <c r="S131" s="1">
        <v>3.0</v>
      </c>
      <c r="T131" s="1">
        <v>0.0</v>
      </c>
      <c r="U131" s="1">
        <v>4.0</v>
      </c>
      <c r="V131" s="1">
        <v>4.0</v>
      </c>
      <c r="W131" s="1">
        <v>3.0</v>
      </c>
      <c r="X131" s="1">
        <v>3.0</v>
      </c>
      <c r="Y131" s="1">
        <v>0.0</v>
      </c>
      <c r="Z131" s="36">
        <v>1955.0</v>
      </c>
      <c r="AA131">
        <f t="shared" si="1"/>
        <v>52</v>
      </c>
      <c r="AB131">
        <f t="shared" si="2"/>
        <v>8</v>
      </c>
      <c r="AC131">
        <f t="shared" si="3"/>
        <v>15</v>
      </c>
      <c r="AD131">
        <f t="shared" si="4"/>
        <v>15</v>
      </c>
      <c r="AE131">
        <f t="shared" si="5"/>
        <v>14</v>
      </c>
    </row>
    <row r="132">
      <c r="A132" s="20"/>
      <c r="B132" s="20">
        <v>43640.795201388886</v>
      </c>
      <c r="C132" s="1" t="s">
        <v>192</v>
      </c>
      <c r="D132" s="1">
        <v>5.0</v>
      </c>
      <c r="E132" s="1">
        <v>4.0</v>
      </c>
      <c r="F132" s="1">
        <v>0.0</v>
      </c>
      <c r="G132" s="1">
        <v>4.0</v>
      </c>
      <c r="H132" s="1">
        <v>4.0</v>
      </c>
      <c r="I132" s="1">
        <v>6.0</v>
      </c>
      <c r="J132" s="1">
        <v>0.0</v>
      </c>
      <c r="K132" s="1">
        <v>3.0</v>
      </c>
      <c r="L132" s="1">
        <v>3.0</v>
      </c>
      <c r="M132" s="1">
        <v>4.0</v>
      </c>
      <c r="N132" s="1">
        <v>4.0</v>
      </c>
      <c r="O132" s="1">
        <v>4.0</v>
      </c>
      <c r="P132" s="1">
        <v>6.0</v>
      </c>
      <c r="Q132" s="1">
        <v>6.0</v>
      </c>
      <c r="R132" s="1">
        <v>6.0</v>
      </c>
      <c r="S132" s="1">
        <v>6.0</v>
      </c>
      <c r="T132" s="1">
        <v>4.0</v>
      </c>
      <c r="U132" s="1">
        <v>6.0</v>
      </c>
      <c r="V132" s="1">
        <v>6.0</v>
      </c>
      <c r="W132" s="1">
        <v>6.0</v>
      </c>
      <c r="X132" s="1">
        <v>6.0</v>
      </c>
      <c r="Y132" s="1">
        <v>5.0</v>
      </c>
      <c r="Z132" s="36">
        <v>1956.0</v>
      </c>
      <c r="AA132">
        <f t="shared" si="1"/>
        <v>98</v>
      </c>
      <c r="AB132">
        <f t="shared" si="2"/>
        <v>40</v>
      </c>
      <c r="AC132">
        <f t="shared" si="3"/>
        <v>10</v>
      </c>
      <c r="AD132">
        <f t="shared" si="4"/>
        <v>24</v>
      </c>
      <c r="AE132">
        <f t="shared" si="5"/>
        <v>24</v>
      </c>
    </row>
    <row r="133">
      <c r="A133" s="20"/>
      <c r="B133" s="20">
        <v>43641.42804993056</v>
      </c>
      <c r="C133" s="1" t="s">
        <v>198</v>
      </c>
      <c r="D133" s="1">
        <v>5.0</v>
      </c>
      <c r="E133" s="1">
        <v>2.0</v>
      </c>
      <c r="F133" s="1">
        <v>0.0</v>
      </c>
      <c r="G133" s="1">
        <v>1.0</v>
      </c>
      <c r="H133" s="1">
        <v>3.0</v>
      </c>
      <c r="I133" s="1">
        <v>5.0</v>
      </c>
      <c r="J133" s="1">
        <v>4.0</v>
      </c>
      <c r="K133" s="1">
        <v>0.0</v>
      </c>
      <c r="L133" s="1">
        <v>4.0</v>
      </c>
      <c r="M133" s="1">
        <v>5.0</v>
      </c>
      <c r="N133" s="1">
        <v>5.0</v>
      </c>
      <c r="O133" s="1">
        <v>6.0</v>
      </c>
      <c r="P133" s="1">
        <v>4.0</v>
      </c>
      <c r="Q133" s="1">
        <v>0.0</v>
      </c>
      <c r="R133" s="1">
        <v>0.0</v>
      </c>
      <c r="S133" s="1">
        <v>3.0</v>
      </c>
      <c r="T133" s="1">
        <v>0.0</v>
      </c>
      <c r="U133" s="1">
        <v>5.0</v>
      </c>
      <c r="V133" s="1">
        <v>5.0</v>
      </c>
      <c r="W133" s="1">
        <v>5.0</v>
      </c>
      <c r="X133" s="1">
        <v>5.0</v>
      </c>
      <c r="Y133" s="1">
        <v>0.0</v>
      </c>
      <c r="Z133" s="36">
        <v>1964.0</v>
      </c>
      <c r="AA133">
        <f t="shared" si="1"/>
        <v>67</v>
      </c>
      <c r="AB133">
        <f t="shared" si="2"/>
        <v>27</v>
      </c>
      <c r="AC133">
        <f t="shared" si="3"/>
        <v>13</v>
      </c>
      <c r="AD133">
        <f t="shared" si="4"/>
        <v>7</v>
      </c>
      <c r="AE133">
        <f t="shared" si="5"/>
        <v>20</v>
      </c>
    </row>
    <row r="134">
      <c r="A134" s="20"/>
      <c r="B134" s="20">
        <v>43641.88665659723</v>
      </c>
      <c r="C134" s="1" t="s">
        <v>197</v>
      </c>
      <c r="D134" s="1">
        <v>5.0</v>
      </c>
      <c r="E134" s="1">
        <v>3.0</v>
      </c>
      <c r="F134" s="1">
        <v>0.0</v>
      </c>
      <c r="G134" s="1">
        <v>2.0</v>
      </c>
      <c r="H134" s="1">
        <v>2.0</v>
      </c>
      <c r="I134" s="1">
        <v>6.0</v>
      </c>
      <c r="J134" s="1">
        <v>5.0</v>
      </c>
      <c r="K134" s="1">
        <v>6.0</v>
      </c>
      <c r="L134" s="1">
        <v>6.0</v>
      </c>
      <c r="M134" s="1">
        <v>5.0</v>
      </c>
      <c r="N134" s="1">
        <v>5.0</v>
      </c>
      <c r="O134" s="1">
        <v>6.0</v>
      </c>
      <c r="P134" s="1">
        <v>5.0</v>
      </c>
      <c r="Q134" s="1">
        <v>5.0</v>
      </c>
      <c r="R134" s="1">
        <v>5.0</v>
      </c>
      <c r="S134" s="1">
        <v>6.0</v>
      </c>
      <c r="T134" s="1">
        <v>5.0</v>
      </c>
      <c r="U134" s="1">
        <v>6.0</v>
      </c>
      <c r="V134" s="1">
        <v>6.0</v>
      </c>
      <c r="W134" s="1">
        <v>6.0</v>
      </c>
      <c r="X134" s="1">
        <v>5.0</v>
      </c>
      <c r="Y134" s="1">
        <v>3.0</v>
      </c>
      <c r="Z134" s="36">
        <v>1962.0</v>
      </c>
      <c r="AA134">
        <f t="shared" si="1"/>
        <v>103</v>
      </c>
      <c r="AB134">
        <f t="shared" si="2"/>
        <v>37</v>
      </c>
      <c r="AC134">
        <f t="shared" si="3"/>
        <v>22</v>
      </c>
      <c r="AD134">
        <f t="shared" si="4"/>
        <v>21</v>
      </c>
      <c r="AE134">
        <f t="shared" si="5"/>
        <v>23</v>
      </c>
    </row>
    <row r="135">
      <c r="A135" s="20"/>
      <c r="B135" s="20">
        <v>43642.59738770833</v>
      </c>
      <c r="C135" s="1" t="s">
        <v>142</v>
      </c>
      <c r="D135" s="1">
        <v>0.0</v>
      </c>
      <c r="E135" s="1">
        <v>0.0</v>
      </c>
      <c r="F135" s="1">
        <v>0.0</v>
      </c>
      <c r="G135" s="1">
        <v>1.0</v>
      </c>
      <c r="H135" s="1">
        <v>1.0</v>
      </c>
      <c r="I135" s="1">
        <v>2.0</v>
      </c>
      <c r="J135" s="1">
        <v>2.0</v>
      </c>
      <c r="K135" s="1">
        <v>0.0</v>
      </c>
      <c r="L135" s="1">
        <v>2.0</v>
      </c>
      <c r="M135" s="1">
        <v>2.0</v>
      </c>
      <c r="N135" s="1">
        <v>0.0</v>
      </c>
      <c r="O135" s="1">
        <v>0.0</v>
      </c>
      <c r="P135" s="1">
        <v>1.0</v>
      </c>
      <c r="Q135" s="1">
        <v>0.0</v>
      </c>
      <c r="R135" s="1">
        <v>0.0</v>
      </c>
      <c r="S135" s="1">
        <v>0.0</v>
      </c>
      <c r="T135" s="1">
        <v>0.0</v>
      </c>
      <c r="U135" s="1">
        <v>2.0</v>
      </c>
      <c r="V135" s="1">
        <v>2.0</v>
      </c>
      <c r="W135" s="1">
        <v>2.0</v>
      </c>
      <c r="X135" s="1">
        <v>2.0</v>
      </c>
      <c r="Y135" s="1">
        <v>0.0</v>
      </c>
      <c r="Z135" s="36">
        <v>1905.0</v>
      </c>
      <c r="AA135">
        <f t="shared" si="1"/>
        <v>19</v>
      </c>
      <c r="AB135">
        <f t="shared" si="2"/>
        <v>4</v>
      </c>
      <c r="AC135">
        <f t="shared" si="3"/>
        <v>6</v>
      </c>
      <c r="AD135">
        <f t="shared" si="4"/>
        <v>1</v>
      </c>
      <c r="AE135">
        <f t="shared" si="5"/>
        <v>8</v>
      </c>
    </row>
    <row r="136">
      <c r="A136" s="20"/>
      <c r="B136" s="20">
        <v>43642.63744219908</v>
      </c>
      <c r="C136" s="1" t="s">
        <v>200</v>
      </c>
      <c r="D136" s="1">
        <v>4.0</v>
      </c>
      <c r="E136" s="1">
        <v>2.0</v>
      </c>
      <c r="F136" s="1">
        <v>0.0</v>
      </c>
      <c r="G136" s="1">
        <v>1.0</v>
      </c>
      <c r="H136" s="1">
        <v>1.0</v>
      </c>
      <c r="I136" s="1">
        <v>6.0</v>
      </c>
      <c r="J136" s="1">
        <v>0.0</v>
      </c>
      <c r="K136" s="1">
        <v>0.0</v>
      </c>
      <c r="L136" s="1">
        <v>5.0</v>
      </c>
      <c r="M136" s="1">
        <v>6.0</v>
      </c>
      <c r="N136" s="1">
        <v>2.0</v>
      </c>
      <c r="O136" s="1">
        <v>2.0</v>
      </c>
      <c r="P136" s="1">
        <v>2.0</v>
      </c>
      <c r="Q136" s="1">
        <v>1.0</v>
      </c>
      <c r="R136" s="1">
        <v>1.0</v>
      </c>
      <c r="S136" s="1">
        <v>1.0</v>
      </c>
      <c r="T136" s="1">
        <v>0.0</v>
      </c>
      <c r="U136" s="1">
        <v>0.0</v>
      </c>
      <c r="V136" s="1">
        <v>4.0</v>
      </c>
      <c r="W136" s="1">
        <v>4.0</v>
      </c>
      <c r="X136" s="1">
        <v>5.0</v>
      </c>
      <c r="Y136" s="1">
        <v>1.0</v>
      </c>
      <c r="Z136" s="36">
        <v>1958.0</v>
      </c>
      <c r="AA136">
        <f t="shared" si="1"/>
        <v>48</v>
      </c>
      <c r="AB136">
        <f t="shared" si="2"/>
        <v>19</v>
      </c>
      <c r="AC136">
        <f t="shared" si="3"/>
        <v>11</v>
      </c>
      <c r="AD136">
        <f t="shared" si="4"/>
        <v>5</v>
      </c>
      <c r="AE136">
        <f t="shared" si="5"/>
        <v>13</v>
      </c>
    </row>
    <row r="137">
      <c r="A137" s="20"/>
      <c r="B137" s="20">
        <v>43643.45386866898</v>
      </c>
      <c r="C137" s="1" t="s">
        <v>168</v>
      </c>
      <c r="D137" s="1">
        <v>0.0</v>
      </c>
      <c r="E137" s="1">
        <v>0.0</v>
      </c>
      <c r="F137" s="1">
        <v>0.0</v>
      </c>
      <c r="G137" s="1">
        <v>1.0</v>
      </c>
      <c r="H137" s="1">
        <v>0.0</v>
      </c>
      <c r="I137" s="1">
        <v>0.0</v>
      </c>
      <c r="J137" s="1">
        <v>4.0</v>
      </c>
      <c r="K137" s="1">
        <v>0.0</v>
      </c>
      <c r="L137" s="1">
        <v>4.0</v>
      </c>
      <c r="M137" s="1">
        <v>1.0</v>
      </c>
      <c r="N137" s="1">
        <v>3.0</v>
      </c>
      <c r="O137" s="1">
        <v>4.0</v>
      </c>
      <c r="P137" s="1">
        <v>1.0</v>
      </c>
      <c r="Q137" s="1">
        <v>0.0</v>
      </c>
      <c r="R137" s="1">
        <v>0.0</v>
      </c>
      <c r="S137" s="1">
        <v>0.0</v>
      </c>
      <c r="T137" s="1">
        <v>2.0</v>
      </c>
      <c r="U137" s="1">
        <v>3.0</v>
      </c>
      <c r="V137" s="1">
        <v>1.0</v>
      </c>
      <c r="W137" s="1">
        <v>1.0</v>
      </c>
      <c r="X137" s="1">
        <v>1.0</v>
      </c>
      <c r="Y137" s="1">
        <v>0.0</v>
      </c>
      <c r="Z137" s="36">
        <v>1812.0</v>
      </c>
      <c r="AA137">
        <f t="shared" si="1"/>
        <v>26</v>
      </c>
      <c r="AB137">
        <f t="shared" si="2"/>
        <v>10</v>
      </c>
      <c r="AC137">
        <f t="shared" si="3"/>
        <v>9</v>
      </c>
      <c r="AD137">
        <f t="shared" si="4"/>
        <v>1</v>
      </c>
      <c r="AE137">
        <f t="shared" si="5"/>
        <v>6</v>
      </c>
    </row>
    <row r="138">
      <c r="A138" s="20"/>
      <c r="B138" s="20">
        <v>43644.35306119213</v>
      </c>
      <c r="C138" s="1" t="s">
        <v>202</v>
      </c>
      <c r="D138" s="1">
        <v>2.0</v>
      </c>
      <c r="E138" s="1">
        <v>3.0</v>
      </c>
      <c r="F138" s="1">
        <v>0.0</v>
      </c>
      <c r="G138" s="1">
        <v>4.0</v>
      </c>
      <c r="H138" s="1">
        <v>5.0</v>
      </c>
      <c r="I138" s="1">
        <v>3.0</v>
      </c>
      <c r="J138" s="1">
        <v>0.0</v>
      </c>
      <c r="K138" s="1">
        <v>5.0</v>
      </c>
      <c r="L138" s="1">
        <v>0.0</v>
      </c>
      <c r="M138" s="1">
        <v>4.0</v>
      </c>
      <c r="N138" s="1">
        <v>2.0</v>
      </c>
      <c r="O138" s="1">
        <v>5.0</v>
      </c>
      <c r="P138" s="1">
        <v>5.0</v>
      </c>
      <c r="Q138" s="1">
        <v>3.0</v>
      </c>
      <c r="R138" s="1">
        <v>5.0</v>
      </c>
      <c r="S138" s="1">
        <v>5.0</v>
      </c>
      <c r="T138" s="1">
        <v>0.0</v>
      </c>
      <c r="U138" s="1">
        <v>5.0</v>
      </c>
      <c r="V138" s="1">
        <v>5.0</v>
      </c>
      <c r="W138" s="1">
        <v>5.0</v>
      </c>
      <c r="X138" s="1">
        <v>5.0</v>
      </c>
      <c r="Y138" s="1">
        <v>5.0</v>
      </c>
      <c r="Z138" s="36">
        <v>1967.0</v>
      </c>
      <c r="AA138">
        <f t="shared" si="1"/>
        <v>76</v>
      </c>
      <c r="AB138">
        <f t="shared" si="2"/>
        <v>29</v>
      </c>
      <c r="AC138">
        <f t="shared" si="3"/>
        <v>9</v>
      </c>
      <c r="AD138">
        <f t="shared" si="4"/>
        <v>18</v>
      </c>
      <c r="AE138">
        <f t="shared" si="5"/>
        <v>20</v>
      </c>
    </row>
    <row r="139">
      <c r="A139" s="20"/>
      <c r="B139" s="20">
        <v>43644.58428762732</v>
      </c>
      <c r="C139" s="1" t="s">
        <v>203</v>
      </c>
      <c r="D139" s="1">
        <v>5.0</v>
      </c>
      <c r="E139" s="1">
        <v>5.0</v>
      </c>
      <c r="F139" s="1">
        <v>2.0</v>
      </c>
      <c r="G139" s="1">
        <v>1.0</v>
      </c>
      <c r="H139" s="1">
        <v>3.0</v>
      </c>
      <c r="I139" s="1">
        <v>6.0</v>
      </c>
      <c r="J139" s="1">
        <v>3.0</v>
      </c>
      <c r="K139" s="1">
        <v>5.0</v>
      </c>
      <c r="L139" s="1">
        <v>1.0</v>
      </c>
      <c r="M139" s="1">
        <v>4.0</v>
      </c>
      <c r="N139" s="1">
        <v>4.0</v>
      </c>
      <c r="O139" s="1">
        <v>2.0</v>
      </c>
      <c r="P139" s="1">
        <v>2.0</v>
      </c>
      <c r="Q139" s="1">
        <v>1.0</v>
      </c>
      <c r="R139" s="1">
        <v>1.0</v>
      </c>
      <c r="S139" s="1">
        <v>0.0</v>
      </c>
      <c r="T139" s="1">
        <v>4.0</v>
      </c>
      <c r="U139" s="1">
        <v>4.0</v>
      </c>
      <c r="V139" s="1">
        <v>5.0</v>
      </c>
      <c r="W139" s="1">
        <v>5.0</v>
      </c>
      <c r="X139" s="1">
        <v>2.0</v>
      </c>
      <c r="Y139" s="1">
        <v>6.0</v>
      </c>
      <c r="Z139" s="36">
        <v>1965.0</v>
      </c>
      <c r="AA139">
        <f t="shared" si="1"/>
        <v>71</v>
      </c>
      <c r="AB139">
        <f t="shared" si="2"/>
        <v>38</v>
      </c>
      <c r="AC139">
        <f t="shared" si="3"/>
        <v>13</v>
      </c>
      <c r="AD139">
        <f t="shared" si="4"/>
        <v>4</v>
      </c>
      <c r="AE139">
        <f t="shared" si="5"/>
        <v>16</v>
      </c>
    </row>
    <row r="140">
      <c r="A140" s="20"/>
      <c r="B140" s="20">
        <v>43645.48601246528</v>
      </c>
      <c r="C140" s="1" t="s">
        <v>121</v>
      </c>
      <c r="D140" s="1">
        <v>6.0</v>
      </c>
      <c r="E140" s="1">
        <v>0.0</v>
      </c>
      <c r="F140" s="1">
        <v>0.0</v>
      </c>
      <c r="G140" s="1">
        <v>1.0</v>
      </c>
      <c r="H140" s="1">
        <v>1.0</v>
      </c>
      <c r="I140" s="1">
        <v>2.0</v>
      </c>
      <c r="J140" s="1">
        <v>1.0</v>
      </c>
      <c r="K140" s="1">
        <v>1.0</v>
      </c>
      <c r="L140" s="1">
        <v>0.0</v>
      </c>
      <c r="M140" s="1">
        <v>2.0</v>
      </c>
      <c r="N140" s="1">
        <v>5.0</v>
      </c>
      <c r="O140" s="1">
        <v>5.0</v>
      </c>
      <c r="P140" s="1">
        <v>2.0</v>
      </c>
      <c r="Q140" s="1">
        <v>4.0</v>
      </c>
      <c r="R140" s="1">
        <v>2.0</v>
      </c>
      <c r="S140" s="1">
        <v>2.0</v>
      </c>
      <c r="T140" s="1">
        <v>0.0</v>
      </c>
      <c r="U140" s="1">
        <v>4.0</v>
      </c>
      <c r="V140" s="1">
        <v>4.0</v>
      </c>
      <c r="W140" s="1">
        <v>5.0</v>
      </c>
      <c r="X140" s="1">
        <v>5.0</v>
      </c>
      <c r="Y140" s="1">
        <v>0.0</v>
      </c>
      <c r="Z140" s="36">
        <v>1802.0</v>
      </c>
      <c r="AA140">
        <f t="shared" si="1"/>
        <v>52</v>
      </c>
      <c r="AB140">
        <f t="shared" si="2"/>
        <v>20</v>
      </c>
      <c r="AC140">
        <f t="shared" si="3"/>
        <v>4</v>
      </c>
      <c r="AD140">
        <f t="shared" si="4"/>
        <v>10</v>
      </c>
      <c r="AE140">
        <f t="shared" si="5"/>
        <v>18</v>
      </c>
    </row>
    <row r="141">
      <c r="A141" s="20"/>
      <c r="B141" s="20">
        <v>43648.43716929398</v>
      </c>
      <c r="C141" s="1" t="s">
        <v>204</v>
      </c>
      <c r="D141" s="1">
        <v>2.0</v>
      </c>
      <c r="E141" s="1">
        <v>0.0</v>
      </c>
      <c r="F141" s="1">
        <v>0.0</v>
      </c>
      <c r="G141" s="1">
        <v>1.0</v>
      </c>
      <c r="H141" s="1">
        <v>1.0</v>
      </c>
      <c r="I141" s="1">
        <v>4.0</v>
      </c>
      <c r="J141" s="1">
        <v>4.0</v>
      </c>
      <c r="K141" s="1">
        <v>2.0</v>
      </c>
      <c r="L141" s="1">
        <v>4.0</v>
      </c>
      <c r="M141" s="1">
        <v>1.0</v>
      </c>
      <c r="N141" s="1">
        <v>4.0</v>
      </c>
      <c r="O141" s="1">
        <v>6.0</v>
      </c>
      <c r="P141" s="1">
        <v>3.0</v>
      </c>
      <c r="Q141" s="1">
        <v>3.0</v>
      </c>
      <c r="R141" s="1">
        <v>3.0</v>
      </c>
      <c r="S141" s="1">
        <v>4.0</v>
      </c>
      <c r="T141" s="1">
        <v>0.0</v>
      </c>
      <c r="U141" s="1">
        <v>4.0</v>
      </c>
      <c r="V141" s="1">
        <v>4.0</v>
      </c>
      <c r="W141" s="1">
        <v>4.0</v>
      </c>
      <c r="X141" s="1">
        <v>4.0</v>
      </c>
      <c r="Y141" s="1">
        <v>4.0</v>
      </c>
      <c r="Z141" s="36">
        <v>1969.0</v>
      </c>
      <c r="AA141">
        <f t="shared" si="1"/>
        <v>62</v>
      </c>
      <c r="AB141">
        <f t="shared" si="2"/>
        <v>22</v>
      </c>
      <c r="AC141">
        <f t="shared" si="3"/>
        <v>11</v>
      </c>
      <c r="AD141">
        <f t="shared" si="4"/>
        <v>13</v>
      </c>
      <c r="AE141">
        <f t="shared" si="5"/>
        <v>16</v>
      </c>
    </row>
    <row r="142">
      <c r="A142" s="20"/>
      <c r="B142" s="20">
        <v>43648.444332025465</v>
      </c>
      <c r="C142" s="1" t="s">
        <v>127</v>
      </c>
      <c r="D142" s="1">
        <v>2.0</v>
      </c>
      <c r="E142" s="1">
        <v>1.0</v>
      </c>
      <c r="F142" s="1">
        <v>0.0</v>
      </c>
      <c r="G142" s="1">
        <v>2.0</v>
      </c>
      <c r="H142" s="1">
        <v>1.0</v>
      </c>
      <c r="I142" s="1">
        <v>3.0</v>
      </c>
      <c r="J142" s="1">
        <v>4.0</v>
      </c>
      <c r="K142" s="1">
        <v>0.0</v>
      </c>
      <c r="L142" s="1">
        <v>1.0</v>
      </c>
      <c r="M142" s="1">
        <v>0.0</v>
      </c>
      <c r="N142" s="1">
        <v>2.0</v>
      </c>
      <c r="O142" s="1">
        <v>3.0</v>
      </c>
      <c r="P142" s="1">
        <v>0.0</v>
      </c>
      <c r="Q142" s="1">
        <v>1.0</v>
      </c>
      <c r="R142" s="1">
        <v>1.0</v>
      </c>
      <c r="S142" s="1">
        <v>2.0</v>
      </c>
      <c r="T142" s="1">
        <v>0.0</v>
      </c>
      <c r="U142" s="1">
        <v>2.0</v>
      </c>
      <c r="V142" s="1">
        <v>3.0</v>
      </c>
      <c r="W142" s="1">
        <v>2.0</v>
      </c>
      <c r="X142" s="1">
        <v>1.0</v>
      </c>
      <c r="Y142" s="1">
        <v>0.0</v>
      </c>
      <c r="Z142" s="36">
        <v>1901.0</v>
      </c>
      <c r="AA142">
        <f t="shared" si="1"/>
        <v>31</v>
      </c>
      <c r="AB142">
        <f t="shared" si="2"/>
        <v>14</v>
      </c>
      <c r="AC142">
        <f t="shared" si="3"/>
        <v>5</v>
      </c>
      <c r="AD142">
        <f t="shared" si="4"/>
        <v>4</v>
      </c>
      <c r="AE142">
        <f t="shared" si="5"/>
        <v>8</v>
      </c>
    </row>
    <row r="143">
      <c r="A143" s="20"/>
      <c r="B143" s="20">
        <v>43648.471763333335</v>
      </c>
      <c r="C143" s="1" t="s">
        <v>205</v>
      </c>
      <c r="D143" s="1">
        <v>5.0</v>
      </c>
      <c r="E143" s="1">
        <v>0.0</v>
      </c>
      <c r="F143" s="1">
        <v>0.0</v>
      </c>
      <c r="G143" s="1">
        <v>4.0</v>
      </c>
      <c r="H143" s="1">
        <v>1.0</v>
      </c>
      <c r="I143" s="1">
        <v>4.0</v>
      </c>
      <c r="J143" s="1">
        <v>1.0</v>
      </c>
      <c r="K143" s="1">
        <v>3.0</v>
      </c>
      <c r="L143" s="1">
        <v>0.0</v>
      </c>
      <c r="M143" s="1">
        <v>3.0</v>
      </c>
      <c r="N143" s="1">
        <v>3.0</v>
      </c>
      <c r="O143" s="1">
        <v>3.0</v>
      </c>
      <c r="P143" s="1">
        <v>4.0</v>
      </c>
      <c r="Q143" s="1">
        <v>3.0</v>
      </c>
      <c r="R143" s="1">
        <v>2.0</v>
      </c>
      <c r="S143" s="1">
        <v>3.0</v>
      </c>
      <c r="T143" s="1">
        <v>1.0</v>
      </c>
      <c r="U143" s="1">
        <v>2.0</v>
      </c>
      <c r="V143" s="1">
        <v>3.0</v>
      </c>
      <c r="W143" s="1">
        <v>3.0</v>
      </c>
      <c r="X143" s="1">
        <v>3.0</v>
      </c>
      <c r="Y143" s="1">
        <v>1.0</v>
      </c>
      <c r="Z143" s="36">
        <v>1660.0</v>
      </c>
      <c r="AA143">
        <f t="shared" si="1"/>
        <v>52</v>
      </c>
      <c r="AB143">
        <f t="shared" si="2"/>
        <v>22</v>
      </c>
      <c r="AC143">
        <f t="shared" si="3"/>
        <v>7</v>
      </c>
      <c r="AD143">
        <f t="shared" si="4"/>
        <v>12</v>
      </c>
      <c r="AE143">
        <f t="shared" si="5"/>
        <v>11</v>
      </c>
    </row>
    <row r="144">
      <c r="A144" s="20"/>
      <c r="B144" s="20">
        <v>43648.68128200232</v>
      </c>
      <c r="C144" s="1" t="s">
        <v>151</v>
      </c>
      <c r="D144" s="1">
        <v>1.0</v>
      </c>
      <c r="E144" s="1">
        <v>0.0</v>
      </c>
      <c r="F144" s="1">
        <v>0.0</v>
      </c>
      <c r="G144" s="1">
        <v>0.0</v>
      </c>
      <c r="H144" s="1">
        <v>1.0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36">
        <v>91.0</v>
      </c>
      <c r="AA144">
        <f t="shared" si="1"/>
        <v>2</v>
      </c>
      <c r="AB144">
        <f t="shared" si="2"/>
        <v>2</v>
      </c>
      <c r="AC144">
        <f t="shared" si="3"/>
        <v>0</v>
      </c>
      <c r="AD144">
        <f t="shared" si="4"/>
        <v>0</v>
      </c>
      <c r="AE144">
        <f t="shared" si="5"/>
        <v>0</v>
      </c>
    </row>
    <row r="145">
      <c r="A145" s="20"/>
      <c r="B145" s="20">
        <v>43649.58858119213</v>
      </c>
      <c r="C145" s="1" t="s">
        <v>198</v>
      </c>
      <c r="D145" s="1">
        <v>1.0</v>
      </c>
      <c r="E145" s="1">
        <v>0.0</v>
      </c>
      <c r="F145" s="1">
        <v>0.0</v>
      </c>
      <c r="G145" s="1">
        <v>0.0</v>
      </c>
      <c r="H145" s="1">
        <v>0.0</v>
      </c>
      <c r="I145" s="1">
        <v>1.0</v>
      </c>
      <c r="J145" s="1">
        <v>0.0</v>
      </c>
      <c r="K145" s="1">
        <v>0.0</v>
      </c>
      <c r="L145" s="1">
        <v>0.0</v>
      </c>
      <c r="M145" s="1">
        <v>1.0</v>
      </c>
      <c r="N145" s="1">
        <v>0.0</v>
      </c>
      <c r="O145" s="1">
        <v>0.0</v>
      </c>
      <c r="P145" s="1">
        <v>2.0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36">
        <v>1964.0</v>
      </c>
      <c r="AA145">
        <f t="shared" si="1"/>
        <v>5</v>
      </c>
      <c r="AB145">
        <f t="shared" si="2"/>
        <v>2</v>
      </c>
      <c r="AC145">
        <f t="shared" si="3"/>
        <v>1</v>
      </c>
      <c r="AD145">
        <f t="shared" si="4"/>
        <v>2</v>
      </c>
      <c r="AE145">
        <f t="shared" si="5"/>
        <v>0</v>
      </c>
    </row>
    <row r="146">
      <c r="A146" s="20"/>
      <c r="B146" s="20">
        <v>43650.399156168976</v>
      </c>
      <c r="C146" s="1" t="s">
        <v>196</v>
      </c>
      <c r="D146" s="1">
        <v>3.0</v>
      </c>
      <c r="E146" s="1">
        <v>0.0</v>
      </c>
      <c r="F146" s="1">
        <v>0.0</v>
      </c>
      <c r="G146" s="1">
        <v>0.0</v>
      </c>
      <c r="H146" s="1">
        <v>1.0</v>
      </c>
      <c r="I146" s="1">
        <v>4.0</v>
      </c>
      <c r="J146" s="1">
        <v>5.0</v>
      </c>
      <c r="K146" s="1">
        <v>0.0</v>
      </c>
      <c r="L146" s="1">
        <v>5.0</v>
      </c>
      <c r="M146" s="1">
        <v>1.0</v>
      </c>
      <c r="N146" s="1">
        <v>0.0</v>
      </c>
      <c r="O146" s="1">
        <v>0.0</v>
      </c>
      <c r="P146" s="1">
        <v>6.0</v>
      </c>
      <c r="Q146" s="1">
        <v>6.0</v>
      </c>
      <c r="R146" s="1">
        <v>6.0</v>
      </c>
      <c r="S146" s="1">
        <v>6.0</v>
      </c>
      <c r="T146" s="1">
        <v>0.0</v>
      </c>
      <c r="U146" s="1">
        <v>4.0</v>
      </c>
      <c r="V146" s="1">
        <v>5.0</v>
      </c>
      <c r="W146" s="1">
        <v>3.0</v>
      </c>
      <c r="X146" s="1">
        <v>3.0</v>
      </c>
      <c r="Y146" s="1">
        <v>0.0</v>
      </c>
      <c r="Z146" s="36">
        <v>1955.0</v>
      </c>
      <c r="AA146">
        <f t="shared" si="1"/>
        <v>58</v>
      </c>
      <c r="AB146">
        <f t="shared" si="2"/>
        <v>8</v>
      </c>
      <c r="AC146">
        <f t="shared" si="3"/>
        <v>11</v>
      </c>
      <c r="AD146">
        <f t="shared" si="4"/>
        <v>24</v>
      </c>
      <c r="AE146">
        <f t="shared" si="5"/>
        <v>15</v>
      </c>
    </row>
    <row r="147">
      <c r="A147" s="20"/>
      <c r="B147" s="20">
        <v>43650.584715335644</v>
      </c>
      <c r="C147" s="1" t="s">
        <v>206</v>
      </c>
      <c r="D147" s="1">
        <v>4.0</v>
      </c>
      <c r="E147" s="1">
        <v>3.0</v>
      </c>
      <c r="F147" s="1">
        <v>0.0</v>
      </c>
      <c r="G147" s="1">
        <v>3.0</v>
      </c>
      <c r="H147" s="1">
        <v>3.0</v>
      </c>
      <c r="I147" s="1">
        <v>3.0</v>
      </c>
      <c r="J147" s="1">
        <v>2.0</v>
      </c>
      <c r="K147" s="1">
        <v>2.0</v>
      </c>
      <c r="L147" s="1">
        <v>2.0</v>
      </c>
      <c r="M147" s="1">
        <v>3.0</v>
      </c>
      <c r="N147" s="1">
        <v>4.0</v>
      </c>
      <c r="O147" s="1">
        <v>3.0</v>
      </c>
      <c r="P147" s="1">
        <v>3.0</v>
      </c>
      <c r="Q147" s="1">
        <v>3.0</v>
      </c>
      <c r="R147" s="1">
        <v>3.0</v>
      </c>
      <c r="S147" s="1">
        <v>2.0</v>
      </c>
      <c r="T147" s="1">
        <v>3.0</v>
      </c>
      <c r="U147" s="1">
        <v>3.0</v>
      </c>
      <c r="V147" s="1">
        <v>3.0</v>
      </c>
      <c r="W147" s="1">
        <v>3.0</v>
      </c>
      <c r="X147" s="1">
        <v>2.0</v>
      </c>
      <c r="Y147" s="1">
        <v>1.0</v>
      </c>
      <c r="Z147" s="36">
        <v>1973.0</v>
      </c>
      <c r="AA147">
        <f t="shared" si="1"/>
        <v>58</v>
      </c>
      <c r="AB147">
        <f t="shared" si="2"/>
        <v>27</v>
      </c>
      <c r="AC147">
        <f t="shared" si="3"/>
        <v>9</v>
      </c>
      <c r="AD147">
        <f t="shared" si="4"/>
        <v>11</v>
      </c>
      <c r="AE147">
        <f t="shared" si="5"/>
        <v>11</v>
      </c>
    </row>
    <row r="148">
      <c r="A148" s="20"/>
      <c r="B148" s="20">
        <v>43650.599068449075</v>
      </c>
      <c r="C148" s="1" t="s">
        <v>207</v>
      </c>
      <c r="D148" s="1">
        <v>4.0</v>
      </c>
      <c r="E148" s="1">
        <v>1.0</v>
      </c>
      <c r="F148" s="1">
        <v>0.0</v>
      </c>
      <c r="G148" s="1">
        <v>2.0</v>
      </c>
      <c r="H148" s="1">
        <v>5.0</v>
      </c>
      <c r="I148" s="1">
        <v>4.0</v>
      </c>
      <c r="J148" s="1">
        <v>2.0</v>
      </c>
      <c r="K148" s="1">
        <v>3.0</v>
      </c>
      <c r="L148" s="1">
        <v>0.0</v>
      </c>
      <c r="M148" s="1">
        <v>4.0</v>
      </c>
      <c r="N148" s="1">
        <v>3.0</v>
      </c>
      <c r="O148" s="1">
        <v>3.0</v>
      </c>
      <c r="P148" s="1">
        <v>4.0</v>
      </c>
      <c r="Q148" s="1">
        <v>4.0</v>
      </c>
      <c r="R148" s="1">
        <v>4.0</v>
      </c>
      <c r="S148" s="1">
        <v>5.0</v>
      </c>
      <c r="T148" s="1">
        <v>0.0</v>
      </c>
      <c r="U148" s="1">
        <v>5.0</v>
      </c>
      <c r="V148" s="1">
        <v>4.0</v>
      </c>
      <c r="W148" s="1">
        <v>5.0</v>
      </c>
      <c r="X148" s="1">
        <v>0.0</v>
      </c>
      <c r="Y148" s="1">
        <v>5.0</v>
      </c>
      <c r="Z148" s="36">
        <v>1977.0</v>
      </c>
      <c r="AA148">
        <f t="shared" si="1"/>
        <v>67</v>
      </c>
      <c r="AB148">
        <f t="shared" si="2"/>
        <v>27</v>
      </c>
      <c r="AC148">
        <f t="shared" si="3"/>
        <v>9</v>
      </c>
      <c r="AD148">
        <f t="shared" si="4"/>
        <v>17</v>
      </c>
      <c r="AE148">
        <f t="shared" si="5"/>
        <v>14</v>
      </c>
    </row>
    <row r="149">
      <c r="A149" s="20"/>
      <c r="B149" s="20">
        <v>43650.67393302084</v>
      </c>
      <c r="C149" s="1" t="s">
        <v>869</v>
      </c>
      <c r="D149" s="1">
        <v>3.0</v>
      </c>
      <c r="E149" s="1">
        <v>0.0</v>
      </c>
      <c r="F149" s="1">
        <v>0.0</v>
      </c>
      <c r="G149" s="1">
        <v>1.0</v>
      </c>
      <c r="H149" s="1">
        <v>3.0</v>
      </c>
      <c r="I149" s="1">
        <v>5.0</v>
      </c>
      <c r="J149" s="1">
        <v>4.0</v>
      </c>
      <c r="K149" s="1">
        <v>2.0</v>
      </c>
      <c r="L149" s="1">
        <v>0.0</v>
      </c>
      <c r="M149" s="1">
        <v>4.0</v>
      </c>
      <c r="N149" s="1">
        <v>2.0</v>
      </c>
      <c r="O149" s="1">
        <v>0.0</v>
      </c>
      <c r="P149" s="1">
        <v>3.0</v>
      </c>
      <c r="Q149" s="1">
        <v>4.0</v>
      </c>
      <c r="R149" s="1">
        <v>1.0</v>
      </c>
      <c r="S149" s="1">
        <v>4.0</v>
      </c>
      <c r="T149" s="1">
        <v>2.0</v>
      </c>
      <c r="U149" s="1">
        <v>4.0</v>
      </c>
      <c r="V149" s="1">
        <v>4.0</v>
      </c>
      <c r="W149" s="1">
        <v>2.0</v>
      </c>
      <c r="X149" s="1">
        <v>2.0</v>
      </c>
      <c r="Y149" s="1">
        <v>2.0</v>
      </c>
      <c r="Z149" s="36">
        <v>956.0</v>
      </c>
      <c r="AA149">
        <f t="shared" si="1"/>
        <v>52</v>
      </c>
      <c r="AB149">
        <f t="shared" si="2"/>
        <v>18</v>
      </c>
      <c r="AC149">
        <f t="shared" si="3"/>
        <v>10</v>
      </c>
      <c r="AD149">
        <f t="shared" si="4"/>
        <v>12</v>
      </c>
      <c r="AE149">
        <f t="shared" si="5"/>
        <v>12</v>
      </c>
    </row>
    <row r="150">
      <c r="A150" s="20"/>
      <c r="B150" s="20">
        <v>43651.5672022338</v>
      </c>
      <c r="C150" s="1" t="s">
        <v>208</v>
      </c>
      <c r="D150" s="1">
        <v>4.0</v>
      </c>
      <c r="E150" s="1">
        <v>1.0</v>
      </c>
      <c r="F150" s="1">
        <v>1.0</v>
      </c>
      <c r="G150" s="1">
        <v>0.0</v>
      </c>
      <c r="H150" s="1">
        <v>0.0</v>
      </c>
      <c r="I150" s="1">
        <v>6.0</v>
      </c>
      <c r="J150" s="1">
        <v>4.0</v>
      </c>
      <c r="K150" s="1">
        <v>6.0</v>
      </c>
      <c r="L150" s="1">
        <v>0.0</v>
      </c>
      <c r="M150" s="1">
        <v>5.0</v>
      </c>
      <c r="N150" s="1">
        <v>6.0</v>
      </c>
      <c r="O150" s="1">
        <v>5.0</v>
      </c>
      <c r="P150" s="1">
        <v>5.0</v>
      </c>
      <c r="Q150" s="1">
        <v>2.0</v>
      </c>
      <c r="R150" s="1">
        <v>2.0</v>
      </c>
      <c r="S150" s="1">
        <v>3.0</v>
      </c>
      <c r="T150" s="1">
        <v>3.0</v>
      </c>
      <c r="U150" s="1">
        <v>5.0</v>
      </c>
      <c r="V150" s="1">
        <v>5.0</v>
      </c>
      <c r="W150" s="1">
        <v>5.0</v>
      </c>
      <c r="X150" s="1">
        <v>5.0</v>
      </c>
      <c r="Y150" s="1">
        <v>6.0</v>
      </c>
      <c r="Z150" s="36">
        <v>1961.0</v>
      </c>
      <c r="AA150">
        <f t="shared" si="1"/>
        <v>79</v>
      </c>
      <c r="AB150">
        <f t="shared" si="2"/>
        <v>32</v>
      </c>
      <c r="AC150">
        <f t="shared" si="3"/>
        <v>15</v>
      </c>
      <c r="AD150">
        <f t="shared" si="4"/>
        <v>12</v>
      </c>
      <c r="AE150">
        <f t="shared" si="5"/>
        <v>20</v>
      </c>
    </row>
    <row r="151">
      <c r="A151" s="20"/>
      <c r="B151" s="20">
        <v>43651.61187100694</v>
      </c>
      <c r="C151" s="1" t="s">
        <v>209</v>
      </c>
      <c r="D151" s="1">
        <v>3.0</v>
      </c>
      <c r="E151" s="1">
        <v>0.0</v>
      </c>
      <c r="F151" s="1">
        <v>0.0</v>
      </c>
      <c r="G151" s="1">
        <v>2.0</v>
      </c>
      <c r="H151" s="1">
        <v>2.0</v>
      </c>
      <c r="I151" s="1">
        <v>2.0</v>
      </c>
      <c r="J151" s="1">
        <v>4.0</v>
      </c>
      <c r="K151" s="1">
        <v>2.0</v>
      </c>
      <c r="L151" s="1">
        <v>3.0</v>
      </c>
      <c r="M151" s="1">
        <v>3.0</v>
      </c>
      <c r="N151" s="1">
        <v>3.0</v>
      </c>
      <c r="O151" s="1">
        <v>5.0</v>
      </c>
      <c r="P151" s="1">
        <v>4.0</v>
      </c>
      <c r="Q151" s="1">
        <v>4.0</v>
      </c>
      <c r="R151" s="1">
        <v>3.0</v>
      </c>
      <c r="S151" s="1">
        <v>4.0</v>
      </c>
      <c r="T151" s="1">
        <v>2.0</v>
      </c>
      <c r="U151" s="1">
        <v>2.0</v>
      </c>
      <c r="V151" s="1">
        <v>3.0</v>
      </c>
      <c r="W151" s="1">
        <v>4.0</v>
      </c>
      <c r="X151" s="1">
        <v>4.0</v>
      </c>
      <c r="Y151" s="1">
        <v>4.0</v>
      </c>
      <c r="Z151" s="36">
        <v>1690.0</v>
      </c>
      <c r="AA151">
        <f t="shared" si="1"/>
        <v>63</v>
      </c>
      <c r="AB151">
        <f t="shared" si="2"/>
        <v>23</v>
      </c>
      <c r="AC151">
        <f t="shared" si="3"/>
        <v>12</v>
      </c>
      <c r="AD151">
        <f t="shared" si="4"/>
        <v>15</v>
      </c>
      <c r="AE151">
        <f t="shared" si="5"/>
        <v>13</v>
      </c>
    </row>
    <row r="152">
      <c r="A152" s="20"/>
      <c r="B152" s="20">
        <v>43654.44822164351</v>
      </c>
      <c r="C152" s="1" t="s">
        <v>210</v>
      </c>
      <c r="D152" s="1">
        <v>2.0</v>
      </c>
      <c r="E152" s="1">
        <v>3.0</v>
      </c>
      <c r="F152" s="1">
        <v>1.0</v>
      </c>
      <c r="G152" s="1">
        <v>4.0</v>
      </c>
      <c r="H152" s="1">
        <v>2.0</v>
      </c>
      <c r="I152" s="1">
        <v>4.0</v>
      </c>
      <c r="J152" s="1">
        <v>0.0</v>
      </c>
      <c r="K152" s="1">
        <v>5.0</v>
      </c>
      <c r="L152" s="1">
        <v>0.0</v>
      </c>
      <c r="M152" s="1">
        <v>1.0</v>
      </c>
      <c r="N152" s="1">
        <v>4.0</v>
      </c>
      <c r="O152" s="1">
        <v>4.0</v>
      </c>
      <c r="P152" s="1">
        <v>2.0</v>
      </c>
      <c r="Q152" s="1">
        <v>1.0</v>
      </c>
      <c r="R152" s="1">
        <v>1.0</v>
      </c>
      <c r="S152" s="1">
        <v>0.0</v>
      </c>
      <c r="T152" s="1">
        <v>2.0</v>
      </c>
      <c r="U152" s="1">
        <v>3.0</v>
      </c>
      <c r="V152" s="1">
        <v>1.0</v>
      </c>
      <c r="W152" s="1">
        <v>2.0</v>
      </c>
      <c r="X152" s="1">
        <v>3.0</v>
      </c>
      <c r="Y152" s="1">
        <v>3.0</v>
      </c>
      <c r="Z152" s="36">
        <v>1869.0</v>
      </c>
      <c r="AA152">
        <f t="shared" si="1"/>
        <v>48</v>
      </c>
      <c r="AB152">
        <f t="shared" si="2"/>
        <v>29</v>
      </c>
      <c r="AC152">
        <f t="shared" si="3"/>
        <v>6</v>
      </c>
      <c r="AD152">
        <f t="shared" si="4"/>
        <v>4</v>
      </c>
      <c r="AE152">
        <f t="shared" si="5"/>
        <v>9</v>
      </c>
    </row>
    <row r="153">
      <c r="A153" s="20"/>
      <c r="B153" s="20">
        <v>43654.476208900465</v>
      </c>
      <c r="C153" s="1" t="s">
        <v>211</v>
      </c>
      <c r="D153" s="1">
        <v>1.0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36">
        <v>1976.0</v>
      </c>
      <c r="AA153">
        <f t="shared" si="1"/>
        <v>1</v>
      </c>
      <c r="AB153">
        <f t="shared" si="2"/>
        <v>1</v>
      </c>
      <c r="AC153">
        <f t="shared" si="3"/>
        <v>0</v>
      </c>
      <c r="AD153">
        <f t="shared" si="4"/>
        <v>0</v>
      </c>
      <c r="AE153">
        <f t="shared" si="5"/>
        <v>0</v>
      </c>
    </row>
    <row r="154">
      <c r="A154" s="20"/>
      <c r="B154" s="20">
        <v>43654.51927017361</v>
      </c>
      <c r="C154" s="1" t="s">
        <v>142</v>
      </c>
      <c r="D154" s="1">
        <v>0.0</v>
      </c>
      <c r="E154" s="1">
        <v>0.0</v>
      </c>
      <c r="F154" s="1">
        <v>0.0</v>
      </c>
      <c r="G154" s="1">
        <v>1.0</v>
      </c>
      <c r="H154" s="1">
        <v>1.0</v>
      </c>
      <c r="I154" s="1">
        <v>2.0</v>
      </c>
      <c r="J154" s="1">
        <v>1.0</v>
      </c>
      <c r="K154" s="1">
        <v>0.0</v>
      </c>
      <c r="L154" s="1">
        <v>2.0</v>
      </c>
      <c r="M154" s="1">
        <v>2.0</v>
      </c>
      <c r="N154" s="1">
        <v>0.0</v>
      </c>
      <c r="O154" s="1">
        <v>0.0</v>
      </c>
      <c r="P154" s="1">
        <v>2.0</v>
      </c>
      <c r="Q154" s="1">
        <v>0.0</v>
      </c>
      <c r="R154" s="1">
        <v>1.0</v>
      </c>
      <c r="S154" s="1">
        <v>0.0</v>
      </c>
      <c r="T154" s="1">
        <v>0.0</v>
      </c>
      <c r="U154" s="1">
        <v>2.0</v>
      </c>
      <c r="V154" s="1">
        <v>2.0</v>
      </c>
      <c r="W154" s="1">
        <v>2.0</v>
      </c>
      <c r="X154" s="1">
        <v>2.0</v>
      </c>
      <c r="Y154" s="1">
        <v>0.0</v>
      </c>
      <c r="Z154" s="36">
        <v>1905.0</v>
      </c>
      <c r="AA154">
        <f t="shared" si="1"/>
        <v>20</v>
      </c>
      <c r="AB154">
        <f t="shared" si="2"/>
        <v>4</v>
      </c>
      <c r="AC154">
        <f t="shared" si="3"/>
        <v>5</v>
      </c>
      <c r="AD154">
        <f t="shared" si="4"/>
        <v>3</v>
      </c>
      <c r="AE154">
        <f t="shared" si="5"/>
        <v>8</v>
      </c>
    </row>
    <row r="155">
      <c r="A155" s="20"/>
      <c r="B155" s="20">
        <v>43654.620623055554</v>
      </c>
      <c r="C155" s="1" t="s">
        <v>870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1.0</v>
      </c>
      <c r="Y155" s="1">
        <v>0.0</v>
      </c>
      <c r="Z155" s="36">
        <v>1568.0</v>
      </c>
      <c r="AA155">
        <f t="shared" si="1"/>
        <v>1</v>
      </c>
      <c r="AB155">
        <f t="shared" si="2"/>
        <v>0</v>
      </c>
      <c r="AC155">
        <f t="shared" si="3"/>
        <v>0</v>
      </c>
      <c r="AD155">
        <f t="shared" si="4"/>
        <v>0</v>
      </c>
      <c r="AE155">
        <f t="shared" si="5"/>
        <v>1</v>
      </c>
    </row>
    <row r="156">
      <c r="A156" s="20"/>
      <c r="B156" s="20">
        <v>43655.411737766204</v>
      </c>
      <c r="C156" s="1" t="s">
        <v>212</v>
      </c>
      <c r="D156" s="1">
        <v>5.0</v>
      </c>
      <c r="E156" s="1">
        <v>5.0</v>
      </c>
      <c r="F156" s="1">
        <v>1.0</v>
      </c>
      <c r="G156" s="1">
        <v>4.0</v>
      </c>
      <c r="H156" s="1">
        <v>3.0</v>
      </c>
      <c r="I156" s="1">
        <v>6.0</v>
      </c>
      <c r="J156" s="1">
        <v>2.0</v>
      </c>
      <c r="K156" s="1">
        <v>2.0</v>
      </c>
      <c r="L156" s="1">
        <v>1.0</v>
      </c>
      <c r="M156" s="1">
        <v>3.0</v>
      </c>
      <c r="N156" s="1">
        <v>2.0</v>
      </c>
      <c r="O156" s="1">
        <v>4.0</v>
      </c>
      <c r="P156" s="1">
        <v>3.0</v>
      </c>
      <c r="Q156" s="1">
        <v>1.0</v>
      </c>
      <c r="R156" s="1">
        <v>3.0</v>
      </c>
      <c r="S156" s="1">
        <v>3.0</v>
      </c>
      <c r="T156" s="1">
        <v>4.0</v>
      </c>
      <c r="U156" s="1">
        <v>5.0</v>
      </c>
      <c r="V156" s="1">
        <v>4.0</v>
      </c>
      <c r="W156" s="1">
        <v>4.0</v>
      </c>
      <c r="X156" s="1">
        <v>4.0</v>
      </c>
      <c r="Y156" s="1">
        <v>4.0</v>
      </c>
      <c r="Z156" s="36">
        <v>1952.0</v>
      </c>
      <c r="AA156">
        <f t="shared" si="1"/>
        <v>73</v>
      </c>
      <c r="AB156">
        <f t="shared" si="2"/>
        <v>38</v>
      </c>
      <c r="AC156">
        <f t="shared" si="3"/>
        <v>8</v>
      </c>
      <c r="AD156">
        <f t="shared" si="4"/>
        <v>10</v>
      </c>
      <c r="AE156">
        <f t="shared" si="5"/>
        <v>17</v>
      </c>
    </row>
    <row r="157">
      <c r="A157" s="20"/>
      <c r="B157" s="20">
        <v>43655.57678988426</v>
      </c>
      <c r="C157" s="1" t="s">
        <v>213</v>
      </c>
      <c r="D157" s="1">
        <v>3.0</v>
      </c>
      <c r="E157" s="1">
        <v>1.0</v>
      </c>
      <c r="F157" s="1">
        <v>0.0</v>
      </c>
      <c r="G157" s="1">
        <v>1.0</v>
      </c>
      <c r="H157" s="1">
        <v>0.0</v>
      </c>
      <c r="I157" s="1">
        <v>6.0</v>
      </c>
      <c r="J157" s="1">
        <v>4.0</v>
      </c>
      <c r="K157" s="1">
        <v>3.0</v>
      </c>
      <c r="L157" s="1">
        <v>3.0</v>
      </c>
      <c r="M157" s="1">
        <v>3.0</v>
      </c>
      <c r="N157" s="1">
        <v>4.0</v>
      </c>
      <c r="O157" s="1">
        <v>1.0</v>
      </c>
      <c r="P157" s="1">
        <v>5.0</v>
      </c>
      <c r="Q157" s="1">
        <v>5.0</v>
      </c>
      <c r="R157" s="1">
        <v>5.0</v>
      </c>
      <c r="S157" s="1">
        <v>4.0</v>
      </c>
      <c r="T157" s="1">
        <v>1.0</v>
      </c>
      <c r="U157" s="1">
        <v>3.0</v>
      </c>
      <c r="V157" s="1">
        <v>6.0</v>
      </c>
      <c r="W157" s="1">
        <v>5.0</v>
      </c>
      <c r="X157" s="1">
        <v>3.0</v>
      </c>
      <c r="Y157" s="1">
        <v>4.0</v>
      </c>
      <c r="Z157" s="36">
        <v>1937.0</v>
      </c>
      <c r="AA157">
        <f t="shared" si="1"/>
        <v>70</v>
      </c>
      <c r="AB157">
        <f t="shared" si="2"/>
        <v>21</v>
      </c>
      <c r="AC157">
        <f t="shared" si="3"/>
        <v>13</v>
      </c>
      <c r="AD157">
        <f t="shared" si="4"/>
        <v>19</v>
      </c>
      <c r="AE157">
        <f t="shared" si="5"/>
        <v>17</v>
      </c>
    </row>
    <row r="158">
      <c r="A158" s="20"/>
      <c r="B158" s="20">
        <v>43656.426623148145</v>
      </c>
      <c r="C158" s="1" t="s">
        <v>125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2.0</v>
      </c>
      <c r="J158" s="1">
        <v>0.0</v>
      </c>
      <c r="K158" s="1">
        <v>0.0</v>
      </c>
      <c r="L158" s="1">
        <v>0.0</v>
      </c>
      <c r="M158" s="1">
        <v>2.0</v>
      </c>
      <c r="N158" s="1">
        <v>3.0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1.0</v>
      </c>
      <c r="V158" s="1">
        <v>1.0</v>
      </c>
      <c r="W158" s="1">
        <v>0.0</v>
      </c>
      <c r="X158" s="1">
        <v>1.0</v>
      </c>
      <c r="Y158" s="1">
        <v>2.0</v>
      </c>
      <c r="Z158" s="36">
        <v>1839.0</v>
      </c>
      <c r="AA158">
        <f t="shared" si="1"/>
        <v>12</v>
      </c>
      <c r="AB158">
        <f t="shared" si="2"/>
        <v>7</v>
      </c>
      <c r="AC158">
        <f t="shared" si="3"/>
        <v>2</v>
      </c>
      <c r="AD158">
        <f t="shared" si="4"/>
        <v>0</v>
      </c>
      <c r="AE158">
        <f t="shared" si="5"/>
        <v>3</v>
      </c>
    </row>
    <row r="159">
      <c r="A159" s="20"/>
      <c r="B159" s="20">
        <v>43656.594048541665</v>
      </c>
      <c r="C159" s="1" t="s">
        <v>217</v>
      </c>
      <c r="D159" s="1">
        <v>4.0</v>
      </c>
      <c r="E159" s="1">
        <v>2.0</v>
      </c>
      <c r="F159" s="1">
        <v>0.0</v>
      </c>
      <c r="G159" s="1">
        <v>1.0</v>
      </c>
      <c r="H159" s="1">
        <v>3.0</v>
      </c>
      <c r="I159" s="1">
        <v>5.0</v>
      </c>
      <c r="J159" s="1">
        <v>4.0</v>
      </c>
      <c r="K159" s="1">
        <v>5.0</v>
      </c>
      <c r="L159" s="1">
        <v>0.0</v>
      </c>
      <c r="M159" s="1">
        <v>5.0</v>
      </c>
      <c r="N159" s="1">
        <v>2.0</v>
      </c>
      <c r="O159" s="1">
        <v>3.0</v>
      </c>
      <c r="P159" s="1">
        <v>2.0</v>
      </c>
      <c r="Q159" s="1">
        <v>5.0</v>
      </c>
      <c r="R159" s="1">
        <v>5.0</v>
      </c>
      <c r="S159" s="1">
        <v>5.0</v>
      </c>
      <c r="T159" s="1">
        <v>0.0</v>
      </c>
      <c r="U159" s="1">
        <v>5.0</v>
      </c>
      <c r="V159" s="1">
        <v>5.0</v>
      </c>
      <c r="W159" s="1">
        <v>3.0</v>
      </c>
      <c r="X159" s="1">
        <v>2.0</v>
      </c>
      <c r="Y159" s="1">
        <v>1.0</v>
      </c>
      <c r="Z159" s="36">
        <v>1981.0</v>
      </c>
      <c r="AA159">
        <f t="shared" si="1"/>
        <v>67</v>
      </c>
      <c r="AB159">
        <f t="shared" si="2"/>
        <v>21</v>
      </c>
      <c r="AC159">
        <f t="shared" si="3"/>
        <v>14</v>
      </c>
      <c r="AD159">
        <f t="shared" si="4"/>
        <v>17</v>
      </c>
      <c r="AE159">
        <f t="shared" si="5"/>
        <v>15</v>
      </c>
    </row>
    <row r="160">
      <c r="A160" s="20"/>
      <c r="B160" s="20">
        <v>43656.61925614583</v>
      </c>
      <c r="C160" s="1" t="s">
        <v>218</v>
      </c>
      <c r="D160" s="1">
        <v>2.0</v>
      </c>
      <c r="E160" s="1">
        <v>0.0</v>
      </c>
      <c r="F160" s="1">
        <v>0.0</v>
      </c>
      <c r="G160" s="1">
        <v>1.0</v>
      </c>
      <c r="H160" s="1">
        <v>1.0</v>
      </c>
      <c r="I160" s="1">
        <v>2.0</v>
      </c>
      <c r="J160" s="1">
        <v>1.0</v>
      </c>
      <c r="K160" s="1">
        <v>0.0</v>
      </c>
      <c r="L160" s="1">
        <v>0.0</v>
      </c>
      <c r="M160" s="1">
        <v>1.0</v>
      </c>
      <c r="N160" s="1">
        <v>1.0</v>
      </c>
      <c r="O160" s="1">
        <v>2.0</v>
      </c>
      <c r="P160" s="1">
        <v>0.0</v>
      </c>
      <c r="Q160" s="1">
        <v>0.0</v>
      </c>
      <c r="R160" s="1">
        <v>1.0</v>
      </c>
      <c r="S160" s="1">
        <v>2.0</v>
      </c>
      <c r="T160" s="1">
        <v>0.0</v>
      </c>
      <c r="U160" s="1">
        <v>1.0</v>
      </c>
      <c r="V160" s="1">
        <v>1.0</v>
      </c>
      <c r="W160" s="1">
        <v>0.0</v>
      </c>
      <c r="X160" s="1">
        <v>0.0</v>
      </c>
      <c r="Y160" s="1">
        <v>0.0</v>
      </c>
      <c r="Z160" s="36">
        <v>1841.0</v>
      </c>
      <c r="AA160">
        <f t="shared" si="1"/>
        <v>16</v>
      </c>
      <c r="AB160">
        <f t="shared" si="2"/>
        <v>9</v>
      </c>
      <c r="AC160">
        <f t="shared" si="3"/>
        <v>2</v>
      </c>
      <c r="AD160">
        <f t="shared" si="4"/>
        <v>3</v>
      </c>
      <c r="AE160">
        <f t="shared" si="5"/>
        <v>2</v>
      </c>
    </row>
    <row r="161">
      <c r="A161" s="20"/>
      <c r="B161" s="20">
        <v>43657.650616087965</v>
      </c>
      <c r="C161" s="1" t="s">
        <v>220</v>
      </c>
      <c r="D161" s="1">
        <v>5.0</v>
      </c>
      <c r="E161" s="1">
        <v>5.0</v>
      </c>
      <c r="F161" s="1">
        <v>0.0</v>
      </c>
      <c r="G161" s="1">
        <v>3.0</v>
      </c>
      <c r="H161" s="1">
        <v>5.0</v>
      </c>
      <c r="I161" s="1">
        <v>5.0</v>
      </c>
      <c r="J161" s="1">
        <v>0.0</v>
      </c>
      <c r="K161" s="1">
        <v>5.0</v>
      </c>
      <c r="L161" s="1">
        <v>0.0</v>
      </c>
      <c r="M161" s="1">
        <v>3.0</v>
      </c>
      <c r="N161" s="1">
        <v>4.0</v>
      </c>
      <c r="O161" s="1">
        <v>4.0</v>
      </c>
      <c r="P161" s="1">
        <v>5.0</v>
      </c>
      <c r="Q161" s="1">
        <v>2.0</v>
      </c>
      <c r="R161" s="1">
        <v>1.0</v>
      </c>
      <c r="S161" s="1">
        <v>5.0</v>
      </c>
      <c r="T161" s="1">
        <v>4.0</v>
      </c>
      <c r="U161" s="1">
        <v>4.0</v>
      </c>
      <c r="V161" s="1">
        <v>6.0</v>
      </c>
      <c r="W161" s="1">
        <v>3.0</v>
      </c>
      <c r="X161" s="1">
        <v>2.0</v>
      </c>
      <c r="Y161" s="1">
        <v>2.0</v>
      </c>
      <c r="Z161" s="36">
        <v>1983.0</v>
      </c>
      <c r="AA161">
        <f t="shared" si="1"/>
        <v>73</v>
      </c>
      <c r="AB161">
        <f t="shared" si="2"/>
        <v>37</v>
      </c>
      <c r="AC161">
        <f t="shared" si="3"/>
        <v>8</v>
      </c>
      <c r="AD161">
        <f t="shared" si="4"/>
        <v>13</v>
      </c>
      <c r="AE161">
        <f t="shared" si="5"/>
        <v>15</v>
      </c>
    </row>
    <row r="162">
      <c r="A162" s="20"/>
      <c r="B162" s="20">
        <v>43658.37144592592</v>
      </c>
      <c r="C162" s="1" t="s">
        <v>221</v>
      </c>
      <c r="D162" s="1">
        <v>6.0</v>
      </c>
      <c r="E162" s="1">
        <v>6.0</v>
      </c>
      <c r="F162" s="1">
        <v>6.0</v>
      </c>
      <c r="G162" s="1">
        <v>5.0</v>
      </c>
      <c r="H162" s="1">
        <v>5.0</v>
      </c>
      <c r="I162" s="1">
        <v>6.0</v>
      </c>
      <c r="J162" s="1">
        <v>5.0</v>
      </c>
      <c r="K162" s="1">
        <v>3.0</v>
      </c>
      <c r="L162" s="1">
        <v>6.0</v>
      </c>
      <c r="M162" s="1">
        <v>6.0</v>
      </c>
      <c r="N162" s="1">
        <v>6.0</v>
      </c>
      <c r="O162" s="1">
        <v>6.0</v>
      </c>
      <c r="P162" s="1">
        <v>5.0</v>
      </c>
      <c r="Q162" s="1">
        <v>6.0</v>
      </c>
      <c r="R162" s="1">
        <v>5.0</v>
      </c>
      <c r="S162" s="1">
        <v>5.0</v>
      </c>
      <c r="T162" s="1">
        <v>5.0</v>
      </c>
      <c r="U162" s="1">
        <v>5.0</v>
      </c>
      <c r="V162" s="1">
        <v>5.0</v>
      </c>
      <c r="W162" s="1">
        <v>6.0</v>
      </c>
      <c r="X162" s="1">
        <v>6.0</v>
      </c>
      <c r="Y162" s="1">
        <v>5.0</v>
      </c>
      <c r="Z162" s="36">
        <v>1978.0</v>
      </c>
      <c r="AA162">
        <f t="shared" si="1"/>
        <v>119</v>
      </c>
      <c r="AB162">
        <f t="shared" si="2"/>
        <v>56</v>
      </c>
      <c r="AC162">
        <f t="shared" si="3"/>
        <v>20</v>
      </c>
      <c r="AD162">
        <f t="shared" si="4"/>
        <v>21</v>
      </c>
      <c r="AE162">
        <f t="shared" si="5"/>
        <v>22</v>
      </c>
    </row>
    <row r="163">
      <c r="A163" s="20"/>
      <c r="B163" s="20">
        <v>43661.42094940972</v>
      </c>
      <c r="C163" s="1" t="s">
        <v>222</v>
      </c>
      <c r="D163" s="1">
        <v>1.0</v>
      </c>
      <c r="E163" s="1">
        <v>0.0</v>
      </c>
      <c r="F163" s="1">
        <v>0.0</v>
      </c>
      <c r="G163" s="1">
        <v>3.0</v>
      </c>
      <c r="H163" s="1">
        <v>3.0</v>
      </c>
      <c r="I163" s="1">
        <v>3.0</v>
      </c>
      <c r="J163" s="1">
        <v>2.0</v>
      </c>
      <c r="K163" s="1">
        <v>1.0</v>
      </c>
      <c r="L163" s="1">
        <v>1.0</v>
      </c>
      <c r="M163" s="1">
        <v>3.0</v>
      </c>
      <c r="N163" s="1">
        <v>3.0</v>
      </c>
      <c r="O163" s="1">
        <v>1.0</v>
      </c>
      <c r="P163" s="1">
        <v>1.0</v>
      </c>
      <c r="Q163" s="1">
        <v>2.0</v>
      </c>
      <c r="R163" s="1">
        <v>2.0</v>
      </c>
      <c r="S163" s="1">
        <v>2.0</v>
      </c>
      <c r="T163" s="1">
        <v>1.0</v>
      </c>
      <c r="U163" s="1">
        <v>3.0</v>
      </c>
      <c r="V163" s="1">
        <v>3.0</v>
      </c>
      <c r="W163" s="1">
        <v>3.0</v>
      </c>
      <c r="X163" s="1">
        <v>2.0</v>
      </c>
      <c r="Y163" s="1">
        <v>2.0</v>
      </c>
      <c r="Z163" s="36">
        <v>1676.0</v>
      </c>
      <c r="AA163">
        <f t="shared" si="1"/>
        <v>42</v>
      </c>
      <c r="AB163">
        <f t="shared" si="2"/>
        <v>17</v>
      </c>
      <c r="AC163">
        <f t="shared" si="3"/>
        <v>7</v>
      </c>
      <c r="AD163">
        <f t="shared" si="4"/>
        <v>7</v>
      </c>
      <c r="AE163">
        <f t="shared" si="5"/>
        <v>11</v>
      </c>
    </row>
    <row r="164">
      <c r="A164" s="20"/>
      <c r="B164" s="20">
        <v>43661.4383012037</v>
      </c>
      <c r="C164" s="1" t="s">
        <v>223</v>
      </c>
      <c r="D164" s="1">
        <v>4.0</v>
      </c>
      <c r="E164" s="1">
        <v>0.0</v>
      </c>
      <c r="F164" s="1">
        <v>0.0</v>
      </c>
      <c r="G164" s="1">
        <v>1.0</v>
      </c>
      <c r="H164" s="1">
        <v>2.0</v>
      </c>
      <c r="I164" s="1">
        <v>2.0</v>
      </c>
      <c r="J164" s="1">
        <v>1.0</v>
      </c>
      <c r="K164" s="1">
        <v>0.0</v>
      </c>
      <c r="L164" s="1">
        <v>2.0</v>
      </c>
      <c r="M164" s="1">
        <v>2.0</v>
      </c>
      <c r="N164" s="1">
        <v>0.0</v>
      </c>
      <c r="O164" s="1">
        <v>0.0</v>
      </c>
      <c r="P164" s="1">
        <v>3.0</v>
      </c>
      <c r="Q164" s="1">
        <v>1.0</v>
      </c>
      <c r="R164" s="1">
        <v>1.0</v>
      </c>
      <c r="S164" s="1">
        <v>0.0</v>
      </c>
      <c r="T164" s="1">
        <v>0.0</v>
      </c>
      <c r="U164" s="1">
        <v>1.0</v>
      </c>
      <c r="V164" s="1">
        <v>4.0</v>
      </c>
      <c r="W164" s="1">
        <v>4.0</v>
      </c>
      <c r="X164" s="1">
        <v>3.0</v>
      </c>
      <c r="Y164" s="1">
        <v>0.0</v>
      </c>
      <c r="Z164" s="36">
        <v>1975.0</v>
      </c>
      <c r="AA164">
        <f t="shared" si="1"/>
        <v>31</v>
      </c>
      <c r="AB164">
        <f t="shared" si="2"/>
        <v>9</v>
      </c>
      <c r="AC164">
        <f t="shared" si="3"/>
        <v>5</v>
      </c>
      <c r="AD164">
        <f t="shared" si="4"/>
        <v>5</v>
      </c>
      <c r="AE164">
        <f t="shared" si="5"/>
        <v>12</v>
      </c>
    </row>
    <row r="165">
      <c r="A165" s="20"/>
      <c r="B165" s="20">
        <v>43661.45786460648</v>
      </c>
      <c r="C165" s="1" t="s">
        <v>106</v>
      </c>
      <c r="D165" s="1">
        <v>4.0</v>
      </c>
      <c r="E165" s="1">
        <v>1.0</v>
      </c>
      <c r="F165" s="1">
        <v>0.0</v>
      </c>
      <c r="G165" s="1">
        <v>0.0</v>
      </c>
      <c r="H165" s="1">
        <v>1.0</v>
      </c>
      <c r="I165" s="1">
        <v>4.0</v>
      </c>
      <c r="J165" s="1">
        <v>6.0</v>
      </c>
      <c r="K165" s="1">
        <v>0.0</v>
      </c>
      <c r="L165" s="1">
        <v>5.0</v>
      </c>
      <c r="M165" s="1">
        <v>2.0</v>
      </c>
      <c r="N165" s="1">
        <v>5.0</v>
      </c>
      <c r="O165" s="1">
        <v>5.0</v>
      </c>
      <c r="P165" s="1">
        <v>5.0</v>
      </c>
      <c r="Q165" s="1">
        <v>5.0</v>
      </c>
      <c r="R165" s="1">
        <v>5.0</v>
      </c>
      <c r="S165" s="1">
        <v>6.0</v>
      </c>
      <c r="T165" s="1">
        <v>2.0</v>
      </c>
      <c r="U165" s="1">
        <v>4.0</v>
      </c>
      <c r="V165" s="1">
        <v>4.0</v>
      </c>
      <c r="W165" s="1">
        <v>4.0</v>
      </c>
      <c r="X165" s="1">
        <v>4.0</v>
      </c>
      <c r="Y165" s="1">
        <v>5.0</v>
      </c>
      <c r="Z165" s="36">
        <v>1770.0</v>
      </c>
      <c r="AA165">
        <f t="shared" si="1"/>
        <v>77</v>
      </c>
      <c r="AB165">
        <f t="shared" si="2"/>
        <v>27</v>
      </c>
      <c r="AC165">
        <f t="shared" si="3"/>
        <v>13</v>
      </c>
      <c r="AD165">
        <f t="shared" si="4"/>
        <v>21</v>
      </c>
      <c r="AE165">
        <f t="shared" si="5"/>
        <v>16</v>
      </c>
    </row>
    <row r="166">
      <c r="A166" s="20"/>
      <c r="B166" s="20">
        <v>43661.535005150465</v>
      </c>
      <c r="C166" s="1" t="s">
        <v>141</v>
      </c>
      <c r="D166" s="1">
        <v>4.0</v>
      </c>
      <c r="E166" s="1">
        <v>5.0</v>
      </c>
      <c r="F166" s="1">
        <v>0.0</v>
      </c>
      <c r="G166" s="1">
        <v>3.0</v>
      </c>
      <c r="H166" s="1">
        <v>4.0</v>
      </c>
      <c r="I166" s="1">
        <v>5.0</v>
      </c>
      <c r="J166" s="1">
        <v>2.0</v>
      </c>
      <c r="K166" s="1">
        <v>6.0</v>
      </c>
      <c r="L166" s="1">
        <v>0.0</v>
      </c>
      <c r="M166" s="1">
        <v>4.0</v>
      </c>
      <c r="N166" s="1">
        <v>3.0</v>
      </c>
      <c r="O166" s="1">
        <v>4.0</v>
      </c>
      <c r="P166" s="1">
        <v>2.0</v>
      </c>
      <c r="Q166" s="1">
        <v>4.0</v>
      </c>
      <c r="R166" s="1">
        <v>3.0</v>
      </c>
      <c r="S166" s="1">
        <v>5.0</v>
      </c>
      <c r="T166" s="1">
        <v>0.0</v>
      </c>
      <c r="U166" s="1">
        <v>3.0</v>
      </c>
      <c r="V166" s="1">
        <v>3.0</v>
      </c>
      <c r="W166" s="1">
        <v>4.0</v>
      </c>
      <c r="X166" s="1">
        <v>4.0</v>
      </c>
      <c r="Y166" s="1">
        <v>1.0</v>
      </c>
      <c r="Z166" s="36">
        <v>1909.0</v>
      </c>
      <c r="AA166">
        <f t="shared" si="1"/>
        <v>69</v>
      </c>
      <c r="AB166">
        <f t="shared" si="2"/>
        <v>29</v>
      </c>
      <c r="AC166">
        <f t="shared" si="3"/>
        <v>12</v>
      </c>
      <c r="AD166">
        <f t="shared" si="4"/>
        <v>14</v>
      </c>
      <c r="AE166">
        <f t="shared" si="5"/>
        <v>14</v>
      </c>
    </row>
    <row r="167">
      <c r="A167" s="20"/>
      <c r="B167" s="20">
        <v>43661.57592775463</v>
      </c>
      <c r="C167" s="1" t="s">
        <v>224</v>
      </c>
      <c r="D167" s="1">
        <v>3.0</v>
      </c>
      <c r="E167" s="1">
        <v>1.0</v>
      </c>
      <c r="F167" s="1">
        <v>0.0</v>
      </c>
      <c r="G167" s="1">
        <v>0.0</v>
      </c>
      <c r="H167" s="1">
        <v>0.0</v>
      </c>
      <c r="I167" s="1">
        <v>3.0</v>
      </c>
      <c r="J167" s="1">
        <v>0.0</v>
      </c>
      <c r="K167" s="1">
        <v>1.0</v>
      </c>
      <c r="L167" s="1">
        <v>0.0</v>
      </c>
      <c r="M167" s="1">
        <v>3.0</v>
      </c>
      <c r="N167" s="1">
        <v>3.0</v>
      </c>
      <c r="O167" s="1">
        <v>1.0</v>
      </c>
      <c r="P167" s="1">
        <v>3.0</v>
      </c>
      <c r="Q167" s="1">
        <v>2.0</v>
      </c>
      <c r="R167" s="1">
        <v>3.0</v>
      </c>
      <c r="S167" s="1">
        <v>2.0</v>
      </c>
      <c r="T167" s="1">
        <v>0.0</v>
      </c>
      <c r="U167" s="1">
        <v>2.0</v>
      </c>
      <c r="V167" s="1">
        <v>3.0</v>
      </c>
      <c r="W167" s="1">
        <v>2.0</v>
      </c>
      <c r="X167" s="1">
        <v>2.0</v>
      </c>
      <c r="Y167" s="1">
        <v>3.0</v>
      </c>
      <c r="Z167" s="36">
        <v>1024.0</v>
      </c>
      <c r="AA167">
        <f t="shared" si="1"/>
        <v>37</v>
      </c>
      <c r="AB167">
        <f t="shared" si="2"/>
        <v>14</v>
      </c>
      <c r="AC167">
        <f t="shared" si="3"/>
        <v>4</v>
      </c>
      <c r="AD167">
        <f t="shared" si="4"/>
        <v>10</v>
      </c>
      <c r="AE167">
        <f t="shared" si="5"/>
        <v>9</v>
      </c>
    </row>
    <row r="168">
      <c r="A168" s="20"/>
      <c r="B168" s="20">
        <v>43662.6319209375</v>
      </c>
      <c r="C168" s="1" t="s">
        <v>225</v>
      </c>
      <c r="D168" s="1">
        <v>5.0</v>
      </c>
      <c r="E168" s="1">
        <v>2.0</v>
      </c>
      <c r="F168" s="1">
        <v>1.0</v>
      </c>
      <c r="G168" s="1">
        <v>0.0</v>
      </c>
      <c r="H168" s="1">
        <v>2.0</v>
      </c>
      <c r="I168" s="1">
        <v>1.0</v>
      </c>
      <c r="J168" s="1">
        <v>1.0</v>
      </c>
      <c r="K168" s="1">
        <v>1.0</v>
      </c>
      <c r="L168" s="1">
        <v>1.0</v>
      </c>
      <c r="M168" s="1">
        <v>0.0</v>
      </c>
      <c r="N168" s="1">
        <v>5.0</v>
      </c>
      <c r="O168" s="1">
        <v>5.0</v>
      </c>
      <c r="P168" s="1">
        <v>3.0</v>
      </c>
      <c r="Q168" s="1">
        <v>0.0</v>
      </c>
      <c r="R168" s="1">
        <v>0.0</v>
      </c>
      <c r="S168" s="1">
        <v>2.0</v>
      </c>
      <c r="T168" s="1">
        <v>0.0</v>
      </c>
      <c r="U168" s="1">
        <v>1.0</v>
      </c>
      <c r="V168" s="1">
        <v>2.0</v>
      </c>
      <c r="W168" s="1">
        <v>3.0</v>
      </c>
      <c r="X168" s="1">
        <v>0.0</v>
      </c>
      <c r="Y168" s="1">
        <v>1.0</v>
      </c>
      <c r="Z168" s="36">
        <v>1947.0</v>
      </c>
      <c r="AA168">
        <f t="shared" si="1"/>
        <v>36</v>
      </c>
      <c r="AB168">
        <f t="shared" si="2"/>
        <v>22</v>
      </c>
      <c r="AC168">
        <f t="shared" si="3"/>
        <v>3</v>
      </c>
      <c r="AD168">
        <f t="shared" si="4"/>
        <v>5</v>
      </c>
      <c r="AE168">
        <f t="shared" si="5"/>
        <v>6</v>
      </c>
    </row>
    <row r="169">
      <c r="A169" s="20"/>
      <c r="B169" s="20">
        <v>43663.41097672454</v>
      </c>
      <c r="C169" s="1" t="s">
        <v>144</v>
      </c>
      <c r="D169" s="1">
        <v>3.0</v>
      </c>
      <c r="E169" s="1">
        <v>0.0</v>
      </c>
      <c r="F169" s="1">
        <v>0.0</v>
      </c>
      <c r="G169" s="1">
        <v>3.0</v>
      </c>
      <c r="H169" s="1">
        <v>2.0</v>
      </c>
      <c r="I169" s="1">
        <v>4.0</v>
      </c>
      <c r="J169" s="1">
        <v>6.0</v>
      </c>
      <c r="K169" s="1">
        <v>0.0</v>
      </c>
      <c r="L169" s="1">
        <v>5.0</v>
      </c>
      <c r="M169" s="1">
        <v>3.0</v>
      </c>
      <c r="N169" s="1">
        <v>4.0</v>
      </c>
      <c r="O169" s="1">
        <v>4.0</v>
      </c>
      <c r="P169" s="1">
        <v>3.0</v>
      </c>
      <c r="Q169" s="1">
        <v>2.0</v>
      </c>
      <c r="R169" s="1">
        <v>2.0</v>
      </c>
      <c r="S169" s="1">
        <v>3.0</v>
      </c>
      <c r="T169" s="1">
        <v>2.0</v>
      </c>
      <c r="U169" s="1">
        <v>4.0</v>
      </c>
      <c r="V169" s="1">
        <v>4.0</v>
      </c>
      <c r="W169" s="1">
        <v>4.0</v>
      </c>
      <c r="X169" s="1">
        <v>5.0</v>
      </c>
      <c r="Y169" s="1">
        <v>4.0</v>
      </c>
      <c r="Z169" s="36">
        <v>1792.0</v>
      </c>
      <c r="AA169">
        <f t="shared" si="1"/>
        <v>67</v>
      </c>
      <c r="AB169">
        <f t="shared" si="2"/>
        <v>26</v>
      </c>
      <c r="AC169">
        <f t="shared" si="3"/>
        <v>14</v>
      </c>
      <c r="AD169">
        <f t="shared" si="4"/>
        <v>10</v>
      </c>
      <c r="AE169">
        <f t="shared" si="5"/>
        <v>17</v>
      </c>
    </row>
    <row r="170">
      <c r="A170" s="20"/>
      <c r="B170" s="20">
        <v>43663.47010074074</v>
      </c>
      <c r="C170" s="1" t="s">
        <v>199</v>
      </c>
      <c r="D170" s="1">
        <v>2.0</v>
      </c>
      <c r="E170" s="1">
        <v>2.0</v>
      </c>
      <c r="F170" s="1">
        <v>0.0</v>
      </c>
      <c r="G170" s="1">
        <v>4.0</v>
      </c>
      <c r="H170" s="1">
        <v>0.0</v>
      </c>
      <c r="I170" s="1">
        <v>6.0</v>
      </c>
      <c r="J170" s="1">
        <v>5.0</v>
      </c>
      <c r="K170" s="1">
        <v>5.0</v>
      </c>
      <c r="L170" s="1">
        <v>5.0</v>
      </c>
      <c r="M170" s="1">
        <v>5.0</v>
      </c>
      <c r="N170" s="1">
        <v>2.0</v>
      </c>
      <c r="O170" s="1">
        <v>6.0</v>
      </c>
      <c r="P170" s="1">
        <v>0.0</v>
      </c>
      <c r="Q170" s="1">
        <v>5.0</v>
      </c>
      <c r="R170" s="1">
        <v>6.0</v>
      </c>
      <c r="S170" s="1">
        <v>6.0</v>
      </c>
      <c r="T170" s="1">
        <v>0.0</v>
      </c>
      <c r="U170" s="1">
        <v>2.0</v>
      </c>
      <c r="V170" s="1">
        <v>4.0</v>
      </c>
      <c r="W170" s="1">
        <v>4.0</v>
      </c>
      <c r="X170" s="1">
        <v>4.0</v>
      </c>
      <c r="Y170" s="1">
        <v>0.0</v>
      </c>
      <c r="Z170" s="36">
        <v>1966.0</v>
      </c>
      <c r="AA170">
        <f t="shared" si="1"/>
        <v>73</v>
      </c>
      <c r="AB170">
        <f t="shared" si="2"/>
        <v>22</v>
      </c>
      <c r="AC170">
        <f t="shared" si="3"/>
        <v>20</v>
      </c>
      <c r="AD170">
        <f t="shared" si="4"/>
        <v>17</v>
      </c>
      <c r="AE170">
        <f t="shared" si="5"/>
        <v>14</v>
      </c>
    </row>
    <row r="171">
      <c r="A171" s="20"/>
      <c r="B171" s="20">
        <v>43663.56195787037</v>
      </c>
      <c r="C171" s="1" t="s">
        <v>226</v>
      </c>
      <c r="D171" s="1">
        <v>4.0</v>
      </c>
      <c r="E171" s="1">
        <v>3.0</v>
      </c>
      <c r="F171" s="1">
        <v>0.0</v>
      </c>
      <c r="G171" s="1">
        <v>4.0</v>
      </c>
      <c r="H171" s="1">
        <v>4.0</v>
      </c>
      <c r="I171" s="1">
        <v>6.0</v>
      </c>
      <c r="J171" s="1">
        <v>0.0</v>
      </c>
      <c r="K171" s="1">
        <v>5.0</v>
      </c>
      <c r="L171" s="1">
        <v>4.0</v>
      </c>
      <c r="M171" s="1">
        <v>4.0</v>
      </c>
      <c r="N171" s="1">
        <v>5.0</v>
      </c>
      <c r="O171" s="1">
        <v>6.0</v>
      </c>
      <c r="P171" s="1">
        <v>4.0</v>
      </c>
      <c r="Q171" s="1">
        <v>1.0</v>
      </c>
      <c r="R171" s="1">
        <v>3.0</v>
      </c>
      <c r="S171" s="1">
        <v>4.0</v>
      </c>
      <c r="T171" s="1">
        <v>0.0</v>
      </c>
      <c r="U171" s="1">
        <v>4.0</v>
      </c>
      <c r="V171" s="1">
        <v>5.0</v>
      </c>
      <c r="W171" s="1">
        <v>5.0</v>
      </c>
      <c r="X171" s="1">
        <v>5.0</v>
      </c>
      <c r="Y171" s="1">
        <v>3.0</v>
      </c>
      <c r="Z171" s="36">
        <v>1972.0</v>
      </c>
      <c r="AA171">
        <f t="shared" si="1"/>
        <v>79</v>
      </c>
      <c r="AB171">
        <f t="shared" si="2"/>
        <v>35</v>
      </c>
      <c r="AC171">
        <f t="shared" si="3"/>
        <v>13</v>
      </c>
      <c r="AD171">
        <f t="shared" si="4"/>
        <v>12</v>
      </c>
      <c r="AE171">
        <f t="shared" si="5"/>
        <v>19</v>
      </c>
    </row>
    <row r="172">
      <c r="A172" s="20"/>
      <c r="B172" s="20">
        <v>43663.57290075232</v>
      </c>
      <c r="C172" s="1" t="s">
        <v>227</v>
      </c>
      <c r="D172" s="1">
        <v>3.0</v>
      </c>
      <c r="E172" s="1">
        <v>0.0</v>
      </c>
      <c r="F172" s="1">
        <v>0.0</v>
      </c>
      <c r="G172" s="1">
        <v>0.0</v>
      </c>
      <c r="H172" s="1">
        <v>0.0</v>
      </c>
      <c r="I172" s="1">
        <v>2.0</v>
      </c>
      <c r="J172" s="1">
        <v>0.0</v>
      </c>
      <c r="K172" s="1">
        <v>2.0</v>
      </c>
      <c r="L172" s="1">
        <v>0.0</v>
      </c>
      <c r="M172" s="1">
        <v>0.0</v>
      </c>
      <c r="N172" s="1">
        <v>0.0</v>
      </c>
      <c r="O172" s="1">
        <v>3.0</v>
      </c>
      <c r="P172" s="1">
        <v>3.0</v>
      </c>
      <c r="Q172" s="1">
        <v>1.0</v>
      </c>
      <c r="R172" s="1">
        <v>0.0</v>
      </c>
      <c r="S172" s="1">
        <v>0.0</v>
      </c>
      <c r="T172" s="1">
        <v>0.0</v>
      </c>
      <c r="U172" s="1">
        <v>1.0</v>
      </c>
      <c r="V172" s="1">
        <v>3.0</v>
      </c>
      <c r="W172" s="1">
        <v>3.0</v>
      </c>
      <c r="X172" s="1">
        <v>2.0</v>
      </c>
      <c r="Y172" s="1">
        <v>1.0</v>
      </c>
      <c r="Z172" s="36">
        <v>1986.0</v>
      </c>
      <c r="AA172">
        <f t="shared" si="1"/>
        <v>24</v>
      </c>
      <c r="AB172">
        <f t="shared" si="2"/>
        <v>9</v>
      </c>
      <c r="AC172">
        <f t="shared" si="3"/>
        <v>2</v>
      </c>
      <c r="AD172">
        <f t="shared" si="4"/>
        <v>4</v>
      </c>
      <c r="AE172">
        <f t="shared" si="5"/>
        <v>9</v>
      </c>
    </row>
    <row r="173">
      <c r="A173" s="20"/>
      <c r="B173" s="20">
        <v>43664.386386134254</v>
      </c>
      <c r="C173" s="1" t="s">
        <v>288</v>
      </c>
      <c r="D173" s="1">
        <v>4.0</v>
      </c>
      <c r="E173" s="1">
        <v>2.0</v>
      </c>
      <c r="F173" s="1">
        <v>0.0</v>
      </c>
      <c r="G173" s="1">
        <v>5.0</v>
      </c>
      <c r="H173" s="1">
        <v>2.0</v>
      </c>
      <c r="I173" s="1">
        <v>5.0</v>
      </c>
      <c r="J173" s="1">
        <v>3.0</v>
      </c>
      <c r="K173" s="1">
        <v>0.0</v>
      </c>
      <c r="L173" s="1">
        <v>3.0</v>
      </c>
      <c r="M173" s="1">
        <v>5.0</v>
      </c>
      <c r="N173" s="1">
        <v>5.0</v>
      </c>
      <c r="O173" s="1">
        <v>5.0</v>
      </c>
      <c r="P173" s="1">
        <v>3.0</v>
      </c>
      <c r="Q173" s="1">
        <v>4.0</v>
      </c>
      <c r="R173" s="1">
        <v>5.0</v>
      </c>
      <c r="S173" s="1">
        <v>3.0</v>
      </c>
      <c r="T173" s="1">
        <v>5.0</v>
      </c>
      <c r="U173" s="1">
        <v>5.0</v>
      </c>
      <c r="V173" s="1">
        <v>6.0</v>
      </c>
      <c r="W173" s="1">
        <v>6.0</v>
      </c>
      <c r="X173" s="1">
        <v>3.0</v>
      </c>
      <c r="Y173" s="1">
        <v>5.0</v>
      </c>
      <c r="Z173" s="36">
        <v>943.0</v>
      </c>
      <c r="AA173">
        <f t="shared" si="1"/>
        <v>84</v>
      </c>
      <c r="AB173">
        <f t="shared" si="2"/>
        <v>38</v>
      </c>
      <c r="AC173">
        <f t="shared" si="3"/>
        <v>11</v>
      </c>
      <c r="AD173">
        <f t="shared" si="4"/>
        <v>15</v>
      </c>
      <c r="AE173">
        <f t="shared" si="5"/>
        <v>20</v>
      </c>
    </row>
    <row r="174">
      <c r="A174" s="20"/>
      <c r="B174" s="20">
        <v>43664.42516396991</v>
      </c>
      <c r="C174" s="1" t="s">
        <v>164</v>
      </c>
      <c r="D174" s="1">
        <v>4.0</v>
      </c>
      <c r="E174" s="1">
        <v>3.0</v>
      </c>
      <c r="F174" s="1">
        <v>0.0</v>
      </c>
      <c r="G174" s="1">
        <v>3.0</v>
      </c>
      <c r="H174" s="1">
        <v>4.0</v>
      </c>
      <c r="I174" s="1">
        <v>4.0</v>
      </c>
      <c r="J174" s="1">
        <v>3.0</v>
      </c>
      <c r="K174" s="1">
        <v>4.0</v>
      </c>
      <c r="L174" s="1">
        <v>0.0</v>
      </c>
      <c r="M174" s="1">
        <v>3.0</v>
      </c>
      <c r="N174" s="1">
        <v>4.0</v>
      </c>
      <c r="O174" s="1">
        <v>4.0</v>
      </c>
      <c r="P174" s="1">
        <v>4.0</v>
      </c>
      <c r="Q174" s="1">
        <v>0.0</v>
      </c>
      <c r="R174" s="1">
        <v>4.0</v>
      </c>
      <c r="S174" s="1">
        <v>3.0</v>
      </c>
      <c r="T174" s="1">
        <v>0.0</v>
      </c>
      <c r="U174" s="1">
        <v>3.0</v>
      </c>
      <c r="V174" s="1">
        <v>4.0</v>
      </c>
      <c r="W174" s="1">
        <v>4.0</v>
      </c>
      <c r="X174" s="1">
        <v>3.0</v>
      </c>
      <c r="Y174" s="1">
        <v>3.0</v>
      </c>
      <c r="Z174" s="36">
        <v>1927.0</v>
      </c>
      <c r="AA174">
        <f t="shared" si="1"/>
        <v>64</v>
      </c>
      <c r="AB174">
        <f t="shared" si="2"/>
        <v>29</v>
      </c>
      <c r="AC174">
        <f t="shared" si="3"/>
        <v>10</v>
      </c>
      <c r="AD174">
        <f t="shared" si="4"/>
        <v>11</v>
      </c>
      <c r="AE174">
        <f t="shared" si="5"/>
        <v>14</v>
      </c>
    </row>
    <row r="175">
      <c r="A175" s="20"/>
      <c r="B175" s="20">
        <v>43664.46444181713</v>
      </c>
      <c r="C175" s="1" t="s">
        <v>111</v>
      </c>
      <c r="D175" s="1">
        <v>4.0</v>
      </c>
      <c r="E175" s="1">
        <v>1.0</v>
      </c>
      <c r="F175" s="1">
        <v>1.0</v>
      </c>
      <c r="G175" s="1">
        <v>4.0</v>
      </c>
      <c r="H175" s="1">
        <v>5.0</v>
      </c>
      <c r="I175" s="1">
        <v>6.0</v>
      </c>
      <c r="J175" s="1">
        <v>5.0</v>
      </c>
      <c r="K175" s="1">
        <v>5.0</v>
      </c>
      <c r="L175" s="1">
        <v>2.0</v>
      </c>
      <c r="M175" s="1">
        <v>5.0</v>
      </c>
      <c r="N175" s="1">
        <v>2.0</v>
      </c>
      <c r="O175" s="1">
        <v>4.0</v>
      </c>
      <c r="P175" s="1">
        <v>6.0</v>
      </c>
      <c r="Q175" s="1">
        <v>4.0</v>
      </c>
      <c r="R175" s="1">
        <v>1.0</v>
      </c>
      <c r="S175" s="1">
        <v>6.0</v>
      </c>
      <c r="T175" s="1">
        <v>0.0</v>
      </c>
      <c r="U175" s="1">
        <v>4.0</v>
      </c>
      <c r="V175" s="1">
        <v>5.0</v>
      </c>
      <c r="W175" s="1">
        <v>5.0</v>
      </c>
      <c r="X175" s="1">
        <v>4.0</v>
      </c>
      <c r="Y175" s="1">
        <v>4.0</v>
      </c>
      <c r="Z175" s="36">
        <v>1864.0</v>
      </c>
      <c r="AA175">
        <f t="shared" si="1"/>
        <v>83</v>
      </c>
      <c r="AB175">
        <f t="shared" si="2"/>
        <v>31</v>
      </c>
      <c r="AC175">
        <f t="shared" si="3"/>
        <v>17</v>
      </c>
      <c r="AD175">
        <f t="shared" si="4"/>
        <v>17</v>
      </c>
      <c r="AE175">
        <f t="shared" si="5"/>
        <v>18</v>
      </c>
    </row>
    <row r="176">
      <c r="A176" s="20"/>
      <c r="B176" s="20">
        <v>43665.442730254625</v>
      </c>
      <c r="C176" s="1" t="s">
        <v>228</v>
      </c>
      <c r="D176" s="1">
        <v>2.0</v>
      </c>
      <c r="E176" s="1">
        <v>1.0</v>
      </c>
      <c r="F176" s="1">
        <v>0.0</v>
      </c>
      <c r="G176" s="1">
        <v>0.0</v>
      </c>
      <c r="H176" s="1">
        <v>2.0</v>
      </c>
      <c r="I176" s="1">
        <v>2.0</v>
      </c>
      <c r="J176" s="1">
        <v>5.0</v>
      </c>
      <c r="K176" s="1">
        <v>0.0</v>
      </c>
      <c r="L176" s="1">
        <v>3.0</v>
      </c>
      <c r="M176" s="1">
        <v>2.0</v>
      </c>
      <c r="N176" s="1">
        <v>1.0</v>
      </c>
      <c r="O176" s="1">
        <v>0.0</v>
      </c>
      <c r="P176" s="1">
        <v>3.0</v>
      </c>
      <c r="Q176" s="1">
        <v>3.0</v>
      </c>
      <c r="R176" s="1">
        <v>0.0</v>
      </c>
      <c r="S176" s="1">
        <v>2.0</v>
      </c>
      <c r="T176" s="1">
        <v>0.0</v>
      </c>
      <c r="U176" s="1">
        <v>4.0</v>
      </c>
      <c r="V176" s="1">
        <v>2.0</v>
      </c>
      <c r="W176" s="1">
        <v>2.0</v>
      </c>
      <c r="X176" s="1">
        <v>2.0</v>
      </c>
      <c r="Y176" s="1">
        <v>0.0</v>
      </c>
      <c r="Z176" s="36">
        <v>1989.0</v>
      </c>
      <c r="AA176">
        <f t="shared" si="1"/>
        <v>36</v>
      </c>
      <c r="AB176">
        <f t="shared" si="2"/>
        <v>8</v>
      </c>
      <c r="AC176">
        <f t="shared" si="3"/>
        <v>10</v>
      </c>
      <c r="AD176">
        <f t="shared" si="4"/>
        <v>8</v>
      </c>
      <c r="AE176">
        <f t="shared" si="5"/>
        <v>10</v>
      </c>
    </row>
    <row r="177">
      <c r="A177" s="20"/>
      <c r="B177" s="20">
        <v>43665.42293596065</v>
      </c>
      <c r="C177" s="1" t="s">
        <v>871</v>
      </c>
      <c r="D177" s="1">
        <v>1.0</v>
      </c>
      <c r="E177" s="1">
        <v>0.0</v>
      </c>
      <c r="F177" s="1">
        <v>0.0</v>
      </c>
      <c r="G177" s="1">
        <v>0.0</v>
      </c>
      <c r="H177" s="1">
        <v>0.0</v>
      </c>
      <c r="I177" s="1">
        <v>3.0</v>
      </c>
      <c r="J177" s="1">
        <v>5.0</v>
      </c>
      <c r="K177" s="1">
        <v>0.0</v>
      </c>
      <c r="L177" s="1">
        <v>5.0</v>
      </c>
      <c r="M177" s="1">
        <v>2.0</v>
      </c>
      <c r="N177" s="1">
        <v>1.0</v>
      </c>
      <c r="O177" s="1">
        <v>1.0</v>
      </c>
      <c r="P177" s="1">
        <v>0.0</v>
      </c>
      <c r="Q177" s="1">
        <v>0.0</v>
      </c>
      <c r="R177" s="1">
        <v>0.0</v>
      </c>
      <c r="S177" s="1">
        <v>0.0</v>
      </c>
      <c r="T177" s="1">
        <v>2.0</v>
      </c>
      <c r="U177" s="1">
        <v>1.0</v>
      </c>
      <c r="V177" s="1">
        <v>1.0</v>
      </c>
      <c r="W177" s="1">
        <v>1.0</v>
      </c>
      <c r="X177" s="1">
        <v>0.0</v>
      </c>
      <c r="Y177" s="1">
        <v>2.0</v>
      </c>
      <c r="Z177" s="36">
        <v>1702.0</v>
      </c>
      <c r="AA177">
        <f t="shared" si="1"/>
        <v>25</v>
      </c>
      <c r="AB177">
        <f t="shared" si="2"/>
        <v>10</v>
      </c>
      <c r="AC177">
        <f t="shared" si="3"/>
        <v>12</v>
      </c>
      <c r="AD177">
        <f t="shared" si="4"/>
        <v>0</v>
      </c>
      <c r="AE177">
        <f t="shared" si="5"/>
        <v>3</v>
      </c>
    </row>
    <row r="178">
      <c r="A178" s="20"/>
      <c r="B178" s="20">
        <v>43665.87191819445</v>
      </c>
      <c r="C178" s="1" t="s">
        <v>229</v>
      </c>
      <c r="D178" s="1">
        <v>2.0</v>
      </c>
      <c r="E178" s="1">
        <v>2.0</v>
      </c>
      <c r="F178" s="1">
        <v>0.0</v>
      </c>
      <c r="G178" s="1">
        <v>2.0</v>
      </c>
      <c r="H178" s="1">
        <v>2.0</v>
      </c>
      <c r="I178" s="1">
        <v>5.0</v>
      </c>
      <c r="J178" s="1">
        <v>1.0</v>
      </c>
      <c r="K178" s="1">
        <v>5.0</v>
      </c>
      <c r="L178" s="1">
        <v>2.0</v>
      </c>
      <c r="M178" s="1">
        <v>6.0</v>
      </c>
      <c r="N178" s="1">
        <v>5.0</v>
      </c>
      <c r="O178" s="1">
        <v>5.0</v>
      </c>
      <c r="P178" s="1">
        <v>6.0</v>
      </c>
      <c r="Q178" s="1">
        <v>6.0</v>
      </c>
      <c r="R178" s="1">
        <v>6.0</v>
      </c>
      <c r="S178" s="1">
        <v>2.0</v>
      </c>
      <c r="T178" s="1">
        <v>1.0</v>
      </c>
      <c r="U178" s="1">
        <v>6.0</v>
      </c>
      <c r="V178" s="1">
        <v>6.0</v>
      </c>
      <c r="W178" s="1">
        <v>5.0</v>
      </c>
      <c r="X178" s="1">
        <v>5.0</v>
      </c>
      <c r="Y178" s="1">
        <v>2.0</v>
      </c>
      <c r="Z178" s="36">
        <v>1985.0</v>
      </c>
      <c r="AA178">
        <f t="shared" si="1"/>
        <v>82</v>
      </c>
      <c r="AB178">
        <f t="shared" si="2"/>
        <v>26</v>
      </c>
      <c r="AC178">
        <f t="shared" si="3"/>
        <v>14</v>
      </c>
      <c r="AD178">
        <f t="shared" si="4"/>
        <v>20</v>
      </c>
      <c r="AE178">
        <f t="shared" si="5"/>
        <v>22</v>
      </c>
    </row>
    <row r="179">
      <c r="A179" s="20"/>
      <c r="B179" s="20">
        <v>43668.430324409725</v>
      </c>
      <c r="C179" s="1" t="s">
        <v>872</v>
      </c>
      <c r="D179" s="1">
        <v>2.0</v>
      </c>
      <c r="E179" s="1">
        <v>0.0</v>
      </c>
      <c r="F179" s="1">
        <v>0.0</v>
      </c>
      <c r="G179" s="1">
        <v>2.0</v>
      </c>
      <c r="H179" s="1">
        <v>0.0</v>
      </c>
      <c r="I179" s="1">
        <v>5.0</v>
      </c>
      <c r="J179" s="1">
        <v>5.0</v>
      </c>
      <c r="K179" s="1">
        <v>0.0</v>
      </c>
      <c r="L179" s="1">
        <v>6.0</v>
      </c>
      <c r="M179" s="1">
        <v>4.0</v>
      </c>
      <c r="N179" s="1">
        <v>1.0</v>
      </c>
      <c r="O179" s="1">
        <v>4.0</v>
      </c>
      <c r="P179" s="1">
        <v>4.0</v>
      </c>
      <c r="Q179" s="1">
        <v>5.0</v>
      </c>
      <c r="R179" s="1">
        <v>4.0</v>
      </c>
      <c r="S179" s="1">
        <v>6.0</v>
      </c>
      <c r="T179" s="1">
        <v>0.0</v>
      </c>
      <c r="U179" s="1">
        <v>3.0</v>
      </c>
      <c r="V179" s="1">
        <v>5.0</v>
      </c>
      <c r="W179" s="1">
        <v>5.0</v>
      </c>
      <c r="X179" s="1">
        <v>5.0</v>
      </c>
      <c r="Y179" s="1">
        <v>0.0</v>
      </c>
      <c r="Z179" s="36">
        <v>330.0</v>
      </c>
      <c r="AA179">
        <f t="shared" si="1"/>
        <v>66</v>
      </c>
      <c r="AB179">
        <f t="shared" si="2"/>
        <v>14</v>
      </c>
      <c r="AC179">
        <f t="shared" si="3"/>
        <v>15</v>
      </c>
      <c r="AD179">
        <f t="shared" si="4"/>
        <v>19</v>
      </c>
      <c r="AE179">
        <f t="shared" si="5"/>
        <v>18</v>
      </c>
    </row>
    <row r="180">
      <c r="A180" s="20"/>
      <c r="B180" s="20">
        <v>43668.600172060185</v>
      </c>
      <c r="C180" s="1" t="s">
        <v>230</v>
      </c>
      <c r="D180" s="1">
        <v>6.0</v>
      </c>
      <c r="E180" s="1">
        <v>6.0</v>
      </c>
      <c r="F180" s="1">
        <v>6.0</v>
      </c>
      <c r="G180" s="1">
        <v>5.0</v>
      </c>
      <c r="H180" s="1">
        <v>6.0</v>
      </c>
      <c r="I180" s="1">
        <v>6.0</v>
      </c>
      <c r="J180" s="1">
        <v>6.0</v>
      </c>
      <c r="K180" s="1">
        <v>0.0</v>
      </c>
      <c r="L180" s="1">
        <v>6.0</v>
      </c>
      <c r="M180" s="1">
        <v>5.0</v>
      </c>
      <c r="N180" s="1">
        <v>6.0</v>
      </c>
      <c r="O180" s="1">
        <v>6.0</v>
      </c>
      <c r="P180" s="1">
        <v>6.0</v>
      </c>
      <c r="Q180" s="1">
        <v>6.0</v>
      </c>
      <c r="R180" s="1">
        <v>6.0</v>
      </c>
      <c r="S180" s="1">
        <v>6.0</v>
      </c>
      <c r="T180" s="1">
        <v>6.0</v>
      </c>
      <c r="U180" s="1">
        <v>6.0</v>
      </c>
      <c r="V180" s="1">
        <v>5.0</v>
      </c>
      <c r="W180" s="1">
        <v>6.0</v>
      </c>
      <c r="X180" s="1">
        <v>6.0</v>
      </c>
      <c r="Y180" s="1">
        <v>5.0</v>
      </c>
      <c r="Z180" s="36">
        <v>1984.0</v>
      </c>
      <c r="AA180">
        <f t="shared" si="1"/>
        <v>122</v>
      </c>
      <c r="AB180">
        <f t="shared" si="2"/>
        <v>58</v>
      </c>
      <c r="AC180">
        <f t="shared" si="3"/>
        <v>17</v>
      </c>
      <c r="AD180">
        <f t="shared" si="4"/>
        <v>24</v>
      </c>
      <c r="AE180">
        <f t="shared" si="5"/>
        <v>23</v>
      </c>
    </row>
    <row r="181">
      <c r="A181" s="20"/>
      <c r="B181" s="20">
        <v>43669.3841929051</v>
      </c>
      <c r="C181" s="1" t="s">
        <v>151</v>
      </c>
      <c r="D181" s="1">
        <v>1.0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36">
        <v>91.0</v>
      </c>
      <c r="AA181">
        <f t="shared" si="1"/>
        <v>1</v>
      </c>
      <c r="AB181">
        <f t="shared" si="2"/>
        <v>1</v>
      </c>
      <c r="AC181">
        <f t="shared" si="3"/>
        <v>0</v>
      </c>
      <c r="AD181">
        <f t="shared" si="4"/>
        <v>0</v>
      </c>
      <c r="AE181">
        <f t="shared" si="5"/>
        <v>0</v>
      </c>
    </row>
    <row r="182">
      <c r="A182" s="20"/>
      <c r="B182" s="20">
        <v>43669.428780902774</v>
      </c>
      <c r="C182" s="1" t="s">
        <v>229</v>
      </c>
      <c r="D182" s="1">
        <v>2.0</v>
      </c>
      <c r="E182" s="1">
        <v>1.0</v>
      </c>
      <c r="F182" s="1">
        <v>0.0</v>
      </c>
      <c r="G182" s="1">
        <v>1.0</v>
      </c>
      <c r="H182" s="1">
        <v>1.0</v>
      </c>
      <c r="I182" s="1">
        <v>5.0</v>
      </c>
      <c r="J182" s="1">
        <v>0.0</v>
      </c>
      <c r="K182" s="1">
        <v>5.0</v>
      </c>
      <c r="L182" s="1">
        <v>1.0</v>
      </c>
      <c r="M182" s="1">
        <v>5.0</v>
      </c>
      <c r="N182" s="1">
        <v>5.0</v>
      </c>
      <c r="O182" s="1">
        <v>4.0</v>
      </c>
      <c r="P182" s="1">
        <v>5.0</v>
      </c>
      <c r="Q182" s="1">
        <v>5.0</v>
      </c>
      <c r="R182" s="1">
        <v>5.0</v>
      </c>
      <c r="S182" s="1">
        <v>0.0</v>
      </c>
      <c r="T182" s="1">
        <v>2.0</v>
      </c>
      <c r="U182" s="1">
        <v>6.0</v>
      </c>
      <c r="V182" s="1">
        <v>6.0</v>
      </c>
      <c r="W182" s="1">
        <v>6.0</v>
      </c>
      <c r="X182" s="1">
        <v>3.0</v>
      </c>
      <c r="Y182" s="1">
        <v>1.0</v>
      </c>
      <c r="Z182" s="36">
        <v>1985.0</v>
      </c>
      <c r="AA182">
        <f t="shared" si="1"/>
        <v>69</v>
      </c>
      <c r="AB182">
        <f t="shared" si="2"/>
        <v>22</v>
      </c>
      <c r="AC182">
        <f t="shared" si="3"/>
        <v>11</v>
      </c>
      <c r="AD182">
        <f t="shared" si="4"/>
        <v>15</v>
      </c>
      <c r="AE182">
        <f t="shared" si="5"/>
        <v>21</v>
      </c>
    </row>
    <row r="183">
      <c r="A183" s="20"/>
      <c r="B183" s="20">
        <v>43669.43710707176</v>
      </c>
      <c r="C183" s="1" t="s">
        <v>135</v>
      </c>
      <c r="D183" s="1">
        <v>5.0</v>
      </c>
      <c r="E183" s="1">
        <v>0.0</v>
      </c>
      <c r="F183" s="1">
        <v>0.0</v>
      </c>
      <c r="G183" s="1">
        <v>4.0</v>
      </c>
      <c r="H183" s="1">
        <v>4.0</v>
      </c>
      <c r="I183" s="1">
        <v>4.0</v>
      </c>
      <c r="J183" s="1">
        <v>5.0</v>
      </c>
      <c r="K183" s="1">
        <v>0.0</v>
      </c>
      <c r="L183" s="1">
        <v>6.0</v>
      </c>
      <c r="M183" s="1">
        <v>2.0</v>
      </c>
      <c r="N183" s="1">
        <v>4.0</v>
      </c>
      <c r="O183" s="1">
        <v>4.0</v>
      </c>
      <c r="P183" s="1">
        <v>5.0</v>
      </c>
      <c r="Q183" s="1">
        <v>6.0</v>
      </c>
      <c r="R183" s="1">
        <v>4.0</v>
      </c>
      <c r="S183" s="1">
        <v>5.0</v>
      </c>
      <c r="T183" s="1">
        <v>1.0</v>
      </c>
      <c r="U183" s="1">
        <v>4.0</v>
      </c>
      <c r="V183" s="1">
        <v>4.0</v>
      </c>
      <c r="W183" s="1">
        <v>5.0</v>
      </c>
      <c r="X183" s="1">
        <v>4.0</v>
      </c>
      <c r="Y183" s="1">
        <v>2.0</v>
      </c>
      <c r="Z183" s="36">
        <v>1887.0</v>
      </c>
      <c r="AA183">
        <f t="shared" si="1"/>
        <v>78</v>
      </c>
      <c r="AB183">
        <f t="shared" si="2"/>
        <v>28</v>
      </c>
      <c r="AC183">
        <f t="shared" si="3"/>
        <v>13</v>
      </c>
      <c r="AD183">
        <f t="shared" si="4"/>
        <v>20</v>
      </c>
      <c r="AE183">
        <f t="shared" si="5"/>
        <v>17</v>
      </c>
    </row>
    <row r="184">
      <c r="A184" s="20"/>
      <c r="B184" s="20">
        <v>43669.52065371528</v>
      </c>
      <c r="C184" s="1" t="s">
        <v>145</v>
      </c>
      <c r="D184" s="1">
        <v>1.0</v>
      </c>
      <c r="E184" s="1">
        <v>0.0</v>
      </c>
      <c r="F184" s="1">
        <v>0.0</v>
      </c>
      <c r="G184" s="1">
        <v>0.0</v>
      </c>
      <c r="H184" s="1">
        <v>1.0</v>
      </c>
      <c r="I184" s="1">
        <v>1.0</v>
      </c>
      <c r="J184" s="1">
        <v>0.0</v>
      </c>
      <c r="K184" s="1">
        <v>0.0</v>
      </c>
      <c r="L184" s="1">
        <v>0.0</v>
      </c>
      <c r="M184" s="1">
        <v>1.0</v>
      </c>
      <c r="N184" s="1">
        <v>0.0</v>
      </c>
      <c r="O184" s="1">
        <v>1.0</v>
      </c>
      <c r="P184" s="1">
        <v>1.0</v>
      </c>
      <c r="Q184" s="1">
        <v>0.0</v>
      </c>
      <c r="R184" s="1">
        <v>0.0</v>
      </c>
      <c r="S184" s="1">
        <v>1.0</v>
      </c>
      <c r="T184" s="1">
        <v>0.0</v>
      </c>
      <c r="U184" s="1">
        <v>1.0</v>
      </c>
      <c r="V184" s="1">
        <v>1.0</v>
      </c>
      <c r="W184" s="1">
        <v>1.0</v>
      </c>
      <c r="X184" s="1">
        <v>2.0</v>
      </c>
      <c r="Y184" s="1">
        <v>0.0</v>
      </c>
      <c r="Z184" s="36">
        <v>1894.0</v>
      </c>
      <c r="AA184">
        <f t="shared" si="1"/>
        <v>12</v>
      </c>
      <c r="AB184">
        <f t="shared" si="2"/>
        <v>4</v>
      </c>
      <c r="AC184">
        <f t="shared" si="3"/>
        <v>1</v>
      </c>
      <c r="AD184">
        <f t="shared" si="4"/>
        <v>2</v>
      </c>
      <c r="AE184">
        <f t="shared" si="5"/>
        <v>5</v>
      </c>
    </row>
    <row r="185">
      <c r="A185" s="20"/>
      <c r="B185" s="20">
        <v>43669.56442135417</v>
      </c>
      <c r="C185" s="1" t="s">
        <v>231</v>
      </c>
      <c r="D185" s="1">
        <v>4.0</v>
      </c>
      <c r="E185" s="1">
        <v>2.0</v>
      </c>
      <c r="F185" s="1">
        <v>0.0</v>
      </c>
      <c r="G185" s="1">
        <v>4.0</v>
      </c>
      <c r="H185" s="1">
        <v>5.0</v>
      </c>
      <c r="I185" s="1">
        <v>4.0</v>
      </c>
      <c r="J185" s="1">
        <v>3.0</v>
      </c>
      <c r="K185" s="1">
        <v>1.0</v>
      </c>
      <c r="L185" s="1">
        <v>1.0</v>
      </c>
      <c r="M185" s="1">
        <v>1.0</v>
      </c>
      <c r="N185" s="1">
        <v>4.0</v>
      </c>
      <c r="O185" s="1">
        <v>5.0</v>
      </c>
      <c r="P185" s="1">
        <v>5.0</v>
      </c>
      <c r="Q185" s="1">
        <v>1.0</v>
      </c>
      <c r="R185" s="1">
        <v>4.0</v>
      </c>
      <c r="S185" s="1">
        <v>2.0</v>
      </c>
      <c r="T185" s="1">
        <v>3.0</v>
      </c>
      <c r="U185" s="1">
        <v>4.0</v>
      </c>
      <c r="V185" s="1">
        <v>5.0</v>
      </c>
      <c r="W185" s="1">
        <v>3.0</v>
      </c>
      <c r="X185" s="1">
        <v>5.0</v>
      </c>
      <c r="Y185" s="1">
        <v>5.0</v>
      </c>
      <c r="Z185" s="36">
        <v>1982.0</v>
      </c>
      <c r="AA185">
        <f t="shared" si="1"/>
        <v>71</v>
      </c>
      <c r="AB185">
        <f t="shared" si="2"/>
        <v>36</v>
      </c>
      <c r="AC185">
        <f t="shared" si="3"/>
        <v>6</v>
      </c>
      <c r="AD185">
        <f t="shared" si="4"/>
        <v>12</v>
      </c>
      <c r="AE185">
        <f t="shared" si="5"/>
        <v>17</v>
      </c>
    </row>
    <row r="186">
      <c r="A186" s="20"/>
      <c r="B186" s="20">
        <v>43670.47298666667</v>
      </c>
      <c r="C186" s="1" t="s">
        <v>150</v>
      </c>
      <c r="D186" s="1">
        <v>3.0</v>
      </c>
      <c r="E186" s="1">
        <v>0.0</v>
      </c>
      <c r="F186" s="1">
        <v>0.0</v>
      </c>
      <c r="G186" s="1">
        <v>3.0</v>
      </c>
      <c r="H186" s="1">
        <v>3.0</v>
      </c>
      <c r="I186" s="1">
        <v>3.0</v>
      </c>
      <c r="J186" s="1">
        <v>5.0</v>
      </c>
      <c r="K186" s="1">
        <v>5.0</v>
      </c>
      <c r="L186" s="1">
        <v>1.0</v>
      </c>
      <c r="M186" s="1">
        <v>3.0</v>
      </c>
      <c r="N186" s="1">
        <v>2.0</v>
      </c>
      <c r="O186" s="1">
        <v>1.0</v>
      </c>
      <c r="P186" s="1">
        <v>3.0</v>
      </c>
      <c r="Q186" s="1">
        <v>4.0</v>
      </c>
      <c r="R186" s="1">
        <v>4.0</v>
      </c>
      <c r="S186" s="1">
        <v>5.0</v>
      </c>
      <c r="T186" s="1">
        <v>0.0</v>
      </c>
      <c r="U186" s="1">
        <v>4.0</v>
      </c>
      <c r="V186" s="1">
        <v>4.0</v>
      </c>
      <c r="W186" s="1">
        <v>4.0</v>
      </c>
      <c r="X186" s="1">
        <v>3.0</v>
      </c>
      <c r="Y186" s="1">
        <v>4.0</v>
      </c>
      <c r="Z186" s="36">
        <v>1925.0</v>
      </c>
      <c r="AA186">
        <f t="shared" si="1"/>
        <v>64</v>
      </c>
      <c r="AB186">
        <f t="shared" si="2"/>
        <v>19</v>
      </c>
      <c r="AC186">
        <f t="shared" si="3"/>
        <v>14</v>
      </c>
      <c r="AD186">
        <f t="shared" si="4"/>
        <v>16</v>
      </c>
      <c r="AE186">
        <f t="shared" si="5"/>
        <v>15</v>
      </c>
    </row>
    <row r="187">
      <c r="A187" s="20"/>
      <c r="B187" s="20">
        <v>43670.635298761576</v>
      </c>
      <c r="C187" s="1" t="s">
        <v>167</v>
      </c>
      <c r="D187" s="1">
        <v>2.0</v>
      </c>
      <c r="E187" s="1">
        <v>1.0</v>
      </c>
      <c r="F187" s="1">
        <v>0.0</v>
      </c>
      <c r="G187" s="1">
        <v>1.0</v>
      </c>
      <c r="H187" s="1">
        <v>1.0</v>
      </c>
      <c r="I187" s="1">
        <v>4.0</v>
      </c>
      <c r="J187" s="1">
        <v>4.0</v>
      </c>
      <c r="K187" s="1">
        <v>0.0</v>
      </c>
      <c r="L187" s="1">
        <v>0.0</v>
      </c>
      <c r="M187" s="1">
        <v>5.0</v>
      </c>
      <c r="N187" s="1">
        <v>4.0</v>
      </c>
      <c r="O187" s="1">
        <v>5.0</v>
      </c>
      <c r="P187" s="1">
        <v>4.0</v>
      </c>
      <c r="Q187" s="1">
        <v>4.0</v>
      </c>
      <c r="R187" s="1">
        <v>3.0</v>
      </c>
      <c r="S187" s="1">
        <v>4.0</v>
      </c>
      <c r="T187" s="1">
        <v>4.0</v>
      </c>
      <c r="U187" s="1">
        <v>4.0</v>
      </c>
      <c r="V187" s="1">
        <v>4.0</v>
      </c>
      <c r="W187" s="1">
        <v>4.0</v>
      </c>
      <c r="X187" s="1">
        <v>3.0</v>
      </c>
      <c r="Y187" s="1">
        <v>2.0</v>
      </c>
      <c r="Z187" s="36">
        <v>1146.0</v>
      </c>
      <c r="AA187">
        <f t="shared" si="1"/>
        <v>63</v>
      </c>
      <c r="AB187">
        <f t="shared" si="2"/>
        <v>24</v>
      </c>
      <c r="AC187">
        <f t="shared" si="3"/>
        <v>9</v>
      </c>
      <c r="AD187">
        <f t="shared" si="4"/>
        <v>15</v>
      </c>
      <c r="AE187">
        <f t="shared" si="5"/>
        <v>15</v>
      </c>
    </row>
    <row r="188">
      <c r="A188" s="20"/>
      <c r="B188" s="20">
        <v>43671.42615892361</v>
      </c>
      <c r="C188" s="1" t="s">
        <v>187</v>
      </c>
      <c r="D188" s="1">
        <v>1.0</v>
      </c>
      <c r="E188" s="1">
        <v>1.0</v>
      </c>
      <c r="F188" s="1">
        <v>0.0</v>
      </c>
      <c r="G188" s="1">
        <v>1.0</v>
      </c>
      <c r="H188" s="1">
        <v>1.0</v>
      </c>
      <c r="I188" s="1">
        <v>4.0</v>
      </c>
      <c r="J188" s="1">
        <v>5.0</v>
      </c>
      <c r="K188" s="1">
        <v>3.0</v>
      </c>
      <c r="L188" s="1">
        <v>0.0</v>
      </c>
      <c r="M188" s="1">
        <v>3.0</v>
      </c>
      <c r="N188" s="1">
        <v>1.0</v>
      </c>
      <c r="O188" s="1">
        <v>0.0</v>
      </c>
      <c r="P188" s="1">
        <v>1.0</v>
      </c>
      <c r="Q188" s="1">
        <v>2.0</v>
      </c>
      <c r="R188" s="1">
        <v>2.0</v>
      </c>
      <c r="S188" s="1">
        <v>3.0</v>
      </c>
      <c r="T188" s="1">
        <v>0.0</v>
      </c>
      <c r="U188" s="1">
        <v>3.0</v>
      </c>
      <c r="V188" s="1">
        <v>2.0</v>
      </c>
      <c r="W188" s="1">
        <v>4.0</v>
      </c>
      <c r="X188" s="1">
        <v>3.0</v>
      </c>
      <c r="Y188" s="1">
        <v>5.0</v>
      </c>
      <c r="Z188" s="36">
        <v>1951.0</v>
      </c>
      <c r="AA188">
        <f t="shared" si="1"/>
        <v>45</v>
      </c>
      <c r="AB188">
        <f t="shared" si="2"/>
        <v>14</v>
      </c>
      <c r="AC188">
        <f t="shared" si="3"/>
        <v>11</v>
      </c>
      <c r="AD188">
        <f t="shared" si="4"/>
        <v>8</v>
      </c>
      <c r="AE188">
        <f t="shared" si="5"/>
        <v>12</v>
      </c>
    </row>
    <row r="189">
      <c r="A189" s="20"/>
      <c r="B189" s="20">
        <v>43671.58962381944</v>
      </c>
      <c r="C189" s="1" t="s">
        <v>194</v>
      </c>
      <c r="D189" s="1">
        <v>2.0</v>
      </c>
      <c r="E189" s="1">
        <v>1.0</v>
      </c>
      <c r="F189" s="1">
        <v>0.0</v>
      </c>
      <c r="G189" s="1">
        <v>2.0</v>
      </c>
      <c r="H189" s="1">
        <v>3.0</v>
      </c>
      <c r="I189" s="1">
        <v>3.0</v>
      </c>
      <c r="J189" s="1">
        <v>2.0</v>
      </c>
      <c r="K189" s="1">
        <v>1.0</v>
      </c>
      <c r="L189" s="1">
        <v>1.0</v>
      </c>
      <c r="M189" s="1">
        <v>2.0</v>
      </c>
      <c r="N189" s="1">
        <v>1.0</v>
      </c>
      <c r="O189" s="1">
        <v>2.0</v>
      </c>
      <c r="P189" s="1">
        <v>3.0</v>
      </c>
      <c r="Q189" s="1">
        <v>2.0</v>
      </c>
      <c r="R189" s="1">
        <v>2.0</v>
      </c>
      <c r="S189" s="1">
        <v>2.0</v>
      </c>
      <c r="T189" s="1">
        <v>2.0</v>
      </c>
      <c r="U189" s="1">
        <v>3.0</v>
      </c>
      <c r="V189" s="1">
        <v>3.0</v>
      </c>
      <c r="W189" s="1">
        <v>3.0</v>
      </c>
      <c r="X189" s="1">
        <v>3.0</v>
      </c>
      <c r="Y189" s="1">
        <v>1.0</v>
      </c>
      <c r="Z189" s="36">
        <v>1821.0</v>
      </c>
      <c r="AA189">
        <f t="shared" si="1"/>
        <v>44</v>
      </c>
      <c r="AB189">
        <f t="shared" si="2"/>
        <v>17</v>
      </c>
      <c r="AC189">
        <f t="shared" si="3"/>
        <v>6</v>
      </c>
      <c r="AD189">
        <f t="shared" si="4"/>
        <v>9</v>
      </c>
      <c r="AE189">
        <f t="shared" si="5"/>
        <v>12</v>
      </c>
    </row>
    <row r="190">
      <c r="A190" s="20"/>
      <c r="B190" s="20">
        <v>43672.42650824074</v>
      </c>
      <c r="C190" s="1" t="s">
        <v>102</v>
      </c>
      <c r="D190" s="1">
        <v>2.0</v>
      </c>
      <c r="E190" s="1">
        <v>0.0</v>
      </c>
      <c r="F190" s="1">
        <v>0.0</v>
      </c>
      <c r="G190" s="1">
        <v>2.0</v>
      </c>
      <c r="H190" s="1">
        <v>2.0</v>
      </c>
      <c r="I190" s="1">
        <v>2.0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3.0</v>
      </c>
      <c r="Q190" s="1">
        <v>3.0</v>
      </c>
      <c r="R190" s="1">
        <v>2.0</v>
      </c>
      <c r="S190" s="1">
        <v>3.0</v>
      </c>
      <c r="T190" s="1">
        <v>0.0</v>
      </c>
      <c r="U190" s="1">
        <v>2.0</v>
      </c>
      <c r="V190" s="1">
        <v>2.0</v>
      </c>
      <c r="W190" s="1">
        <v>1.0</v>
      </c>
      <c r="X190" s="1">
        <v>3.0</v>
      </c>
      <c r="Y190" s="1">
        <v>1.0</v>
      </c>
      <c r="Z190" s="36">
        <v>1862.0</v>
      </c>
      <c r="AA190">
        <f t="shared" si="1"/>
        <v>28</v>
      </c>
      <c r="AB190">
        <f t="shared" si="2"/>
        <v>9</v>
      </c>
      <c r="AC190">
        <f t="shared" si="3"/>
        <v>0</v>
      </c>
      <c r="AD190">
        <f t="shared" si="4"/>
        <v>11</v>
      </c>
      <c r="AE190">
        <f t="shared" si="5"/>
        <v>8</v>
      </c>
    </row>
    <row r="191">
      <c r="A191" s="20"/>
      <c r="B191" s="20">
        <v>43672.50665840278</v>
      </c>
      <c r="C191" s="1" t="s">
        <v>104</v>
      </c>
      <c r="D191" s="1">
        <v>2.0</v>
      </c>
      <c r="E191" s="1">
        <v>0.0</v>
      </c>
      <c r="F191" s="1">
        <v>0.0</v>
      </c>
      <c r="G191" s="1">
        <v>2.0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3.0</v>
      </c>
      <c r="O191" s="1">
        <v>4.0</v>
      </c>
      <c r="P191" s="1">
        <v>4.0</v>
      </c>
      <c r="Q191" s="1">
        <v>1.0</v>
      </c>
      <c r="R191" s="1">
        <v>2.0</v>
      </c>
      <c r="S191" s="1">
        <v>3.0</v>
      </c>
      <c r="T191" s="1">
        <v>2.0</v>
      </c>
      <c r="U191" s="1">
        <v>2.0</v>
      </c>
      <c r="V191" s="1">
        <v>3.0</v>
      </c>
      <c r="W191" s="1">
        <v>4.0</v>
      </c>
      <c r="X191" s="1">
        <v>4.0</v>
      </c>
      <c r="Y191" s="1">
        <v>4.0</v>
      </c>
      <c r="Z191" s="36">
        <v>1872.0</v>
      </c>
      <c r="AA191">
        <f t="shared" si="1"/>
        <v>40</v>
      </c>
      <c r="AB191">
        <f t="shared" si="2"/>
        <v>17</v>
      </c>
      <c r="AC191">
        <f t="shared" si="3"/>
        <v>0</v>
      </c>
      <c r="AD191">
        <f t="shared" si="4"/>
        <v>10</v>
      </c>
      <c r="AE191">
        <f t="shared" si="5"/>
        <v>13</v>
      </c>
    </row>
    <row r="192">
      <c r="A192" s="20"/>
      <c r="B192" s="20">
        <v>43672.61335640046</v>
      </c>
      <c r="C192" s="1" t="s">
        <v>139</v>
      </c>
      <c r="D192" s="1">
        <v>1.0</v>
      </c>
      <c r="E192" s="1">
        <v>0.0</v>
      </c>
      <c r="F192" s="1">
        <v>0.0</v>
      </c>
      <c r="G192" s="1">
        <v>3.0</v>
      </c>
      <c r="H192" s="1">
        <v>3.0</v>
      </c>
      <c r="I192" s="1">
        <v>5.0</v>
      </c>
      <c r="J192" s="1">
        <v>5.0</v>
      </c>
      <c r="K192" s="1">
        <v>6.0</v>
      </c>
      <c r="L192" s="1">
        <v>3.0</v>
      </c>
      <c r="M192" s="1">
        <v>5.0</v>
      </c>
      <c r="N192" s="1">
        <v>4.0</v>
      </c>
      <c r="O192" s="1">
        <v>4.0</v>
      </c>
      <c r="P192" s="1">
        <v>6.0</v>
      </c>
      <c r="Q192" s="1">
        <v>6.0</v>
      </c>
      <c r="R192" s="1">
        <v>5.0</v>
      </c>
      <c r="S192" s="1">
        <v>4.0</v>
      </c>
      <c r="T192" s="1">
        <v>1.0</v>
      </c>
      <c r="U192" s="1">
        <v>5.0</v>
      </c>
      <c r="V192" s="1">
        <v>5.0</v>
      </c>
      <c r="W192" s="1">
        <v>4.0</v>
      </c>
      <c r="X192" s="1">
        <v>3.0</v>
      </c>
      <c r="Y192" s="1">
        <v>4.0</v>
      </c>
      <c r="Z192" s="36">
        <v>1904.0</v>
      </c>
      <c r="AA192">
        <f t="shared" si="1"/>
        <v>82</v>
      </c>
      <c r="AB192">
        <f t="shared" si="2"/>
        <v>25</v>
      </c>
      <c r="AC192">
        <f t="shared" si="3"/>
        <v>19</v>
      </c>
      <c r="AD192">
        <f t="shared" si="4"/>
        <v>21</v>
      </c>
      <c r="AE192">
        <f t="shared" si="5"/>
        <v>17</v>
      </c>
    </row>
    <row r="193">
      <c r="A193" s="20"/>
      <c r="B193" s="20">
        <v>43672.63295856482</v>
      </c>
      <c r="C193" s="1" t="s">
        <v>104</v>
      </c>
      <c r="D193" s="1">
        <v>2.0</v>
      </c>
      <c r="E193" s="1">
        <v>0.0</v>
      </c>
      <c r="F193" s="1">
        <v>0.0</v>
      </c>
      <c r="G193" s="1">
        <v>1.0</v>
      </c>
      <c r="H193" s="1">
        <v>1.0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3.0</v>
      </c>
      <c r="O193" s="1">
        <v>4.0</v>
      </c>
      <c r="P193" s="1">
        <v>5.0</v>
      </c>
      <c r="Q193" s="1">
        <v>1.0</v>
      </c>
      <c r="R193" s="1">
        <v>2.0</v>
      </c>
      <c r="S193" s="1">
        <v>4.0</v>
      </c>
      <c r="T193" s="1">
        <v>2.0</v>
      </c>
      <c r="U193" s="1">
        <v>4.0</v>
      </c>
      <c r="V193" s="1">
        <v>4.0</v>
      </c>
      <c r="W193" s="1">
        <v>4.0</v>
      </c>
      <c r="X193" s="1">
        <v>5.0</v>
      </c>
      <c r="Y193" s="1">
        <v>4.0</v>
      </c>
      <c r="Z193" s="36">
        <v>1872.0</v>
      </c>
      <c r="AA193">
        <f t="shared" si="1"/>
        <v>46</v>
      </c>
      <c r="AB193">
        <f t="shared" si="2"/>
        <v>17</v>
      </c>
      <c r="AC193">
        <f t="shared" si="3"/>
        <v>0</v>
      </c>
      <c r="AD193">
        <f t="shared" si="4"/>
        <v>12</v>
      </c>
      <c r="AE193">
        <f t="shared" si="5"/>
        <v>17</v>
      </c>
    </row>
    <row r="194">
      <c r="A194" s="20"/>
      <c r="B194" s="20">
        <v>43672.675766203705</v>
      </c>
      <c r="C194" s="1" t="s">
        <v>233</v>
      </c>
      <c r="D194" s="1">
        <v>2.0</v>
      </c>
      <c r="E194" s="1">
        <v>1.0</v>
      </c>
      <c r="F194" s="1">
        <v>0.0</v>
      </c>
      <c r="G194" s="1">
        <v>1.0</v>
      </c>
      <c r="H194" s="1">
        <v>1.0</v>
      </c>
      <c r="I194" s="1">
        <v>2.0</v>
      </c>
      <c r="J194" s="1">
        <v>0.0</v>
      </c>
      <c r="K194" s="1">
        <v>0.0</v>
      </c>
      <c r="L194" s="1">
        <v>0.0</v>
      </c>
      <c r="M194" s="1">
        <v>0.0</v>
      </c>
      <c r="N194" s="1">
        <v>4.0</v>
      </c>
      <c r="O194" s="1">
        <v>4.0</v>
      </c>
      <c r="P194" s="1">
        <v>2.0</v>
      </c>
      <c r="Q194" s="1">
        <v>0.0</v>
      </c>
      <c r="R194" s="1">
        <v>1.0</v>
      </c>
      <c r="S194" s="1">
        <v>1.0</v>
      </c>
      <c r="T194" s="1">
        <v>0.0</v>
      </c>
      <c r="U194" s="1">
        <v>0.0</v>
      </c>
      <c r="V194" s="1">
        <v>1.0</v>
      </c>
      <c r="W194" s="1">
        <v>2.0</v>
      </c>
      <c r="X194" s="1">
        <v>2.0</v>
      </c>
      <c r="Y194" s="1">
        <v>0.0</v>
      </c>
      <c r="Z194" s="36" t="s">
        <v>233</v>
      </c>
      <c r="AA194">
        <f t="shared" si="1"/>
        <v>24</v>
      </c>
      <c r="AB194">
        <f t="shared" si="2"/>
        <v>15</v>
      </c>
      <c r="AC194">
        <f t="shared" si="3"/>
        <v>0</v>
      </c>
      <c r="AD194">
        <f t="shared" si="4"/>
        <v>4</v>
      </c>
      <c r="AE194">
        <f t="shared" si="5"/>
        <v>5</v>
      </c>
    </row>
    <row r="195">
      <c r="A195" s="20"/>
      <c r="B195" s="20">
        <v>43675.42393435186</v>
      </c>
      <c r="C195" s="1" t="s">
        <v>222</v>
      </c>
      <c r="D195" s="1">
        <v>0.0</v>
      </c>
      <c r="E195" s="1">
        <v>0.0</v>
      </c>
      <c r="F195" s="1">
        <v>0.0</v>
      </c>
      <c r="G195" s="1">
        <v>2.0</v>
      </c>
      <c r="H195" s="1">
        <v>2.0</v>
      </c>
      <c r="I195" s="1">
        <v>3.0</v>
      </c>
      <c r="J195" s="1">
        <v>1.0</v>
      </c>
      <c r="K195" s="1">
        <v>2.0</v>
      </c>
      <c r="L195" s="1">
        <v>0.0</v>
      </c>
      <c r="M195" s="1">
        <v>2.0</v>
      </c>
      <c r="N195" s="1">
        <v>2.0</v>
      </c>
      <c r="O195" s="1">
        <v>0.0</v>
      </c>
      <c r="P195" s="1">
        <v>2.0</v>
      </c>
      <c r="Q195" s="1">
        <v>1.0</v>
      </c>
      <c r="R195" s="1">
        <v>1.0</v>
      </c>
      <c r="S195" s="1">
        <v>1.0</v>
      </c>
      <c r="T195" s="1">
        <v>0.0</v>
      </c>
      <c r="U195" s="1">
        <v>3.0</v>
      </c>
      <c r="V195" s="1">
        <v>2.0</v>
      </c>
      <c r="W195" s="1">
        <v>2.0</v>
      </c>
      <c r="X195" s="1">
        <v>2.0</v>
      </c>
      <c r="Y195" s="1">
        <v>0.0</v>
      </c>
      <c r="Z195" s="36">
        <v>1676.0</v>
      </c>
      <c r="AA195">
        <f t="shared" si="1"/>
        <v>28</v>
      </c>
      <c r="AB195">
        <f t="shared" si="2"/>
        <v>9</v>
      </c>
      <c r="AC195">
        <f t="shared" si="3"/>
        <v>5</v>
      </c>
      <c r="AD195">
        <f t="shared" si="4"/>
        <v>5</v>
      </c>
      <c r="AE195">
        <f t="shared" si="5"/>
        <v>9</v>
      </c>
    </row>
    <row r="196">
      <c r="A196" s="20"/>
      <c r="B196" s="20">
        <v>43675.463524328705</v>
      </c>
      <c r="C196" s="1" t="s">
        <v>223</v>
      </c>
      <c r="D196" s="1">
        <v>1.0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1.0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2.0</v>
      </c>
      <c r="Q196" s="1">
        <v>0.0</v>
      </c>
      <c r="R196" s="1">
        <v>0.0</v>
      </c>
      <c r="S196" s="1">
        <v>0.0</v>
      </c>
      <c r="T196" s="1">
        <v>0.0</v>
      </c>
      <c r="U196" s="1">
        <v>1.0</v>
      </c>
      <c r="V196" s="1">
        <v>2.0</v>
      </c>
      <c r="W196" s="1">
        <v>2.0</v>
      </c>
      <c r="X196" s="1">
        <v>2.0</v>
      </c>
      <c r="Y196" s="1">
        <v>0.0</v>
      </c>
      <c r="Z196" s="36">
        <v>1975.0</v>
      </c>
      <c r="AA196">
        <f t="shared" si="1"/>
        <v>11</v>
      </c>
      <c r="AB196">
        <f t="shared" si="2"/>
        <v>1</v>
      </c>
      <c r="AC196">
        <f t="shared" si="3"/>
        <v>1</v>
      </c>
      <c r="AD196">
        <f t="shared" si="4"/>
        <v>2</v>
      </c>
      <c r="AE196">
        <f t="shared" si="5"/>
        <v>7</v>
      </c>
    </row>
    <row r="197">
      <c r="A197" s="20"/>
      <c r="B197" s="20">
        <v>43676.42240123842</v>
      </c>
      <c r="C197" s="1" t="s">
        <v>220</v>
      </c>
      <c r="D197" s="1">
        <v>1.0</v>
      </c>
      <c r="E197" s="1">
        <v>2.0</v>
      </c>
      <c r="F197" s="1">
        <v>0.0</v>
      </c>
      <c r="G197" s="1">
        <v>1.0</v>
      </c>
      <c r="H197" s="1">
        <v>2.0</v>
      </c>
      <c r="I197" s="1">
        <v>2.0</v>
      </c>
      <c r="J197" s="1">
        <v>5.0</v>
      </c>
      <c r="K197" s="1">
        <v>0.0</v>
      </c>
      <c r="L197" s="1">
        <v>5.0</v>
      </c>
      <c r="M197" s="1">
        <v>3.0</v>
      </c>
      <c r="N197" s="1">
        <v>2.0</v>
      </c>
      <c r="O197" s="1">
        <v>1.0</v>
      </c>
      <c r="P197" s="1">
        <v>3.0</v>
      </c>
      <c r="Q197" s="1">
        <v>1.0</v>
      </c>
      <c r="R197" s="1">
        <v>0.0</v>
      </c>
      <c r="S197" s="1">
        <v>3.0</v>
      </c>
      <c r="T197" s="1">
        <v>0.0</v>
      </c>
      <c r="U197" s="1">
        <v>1.0</v>
      </c>
      <c r="V197" s="1">
        <v>3.0</v>
      </c>
      <c r="W197" s="1">
        <v>2.0</v>
      </c>
      <c r="X197" s="1">
        <v>3.0</v>
      </c>
      <c r="Y197" s="1">
        <v>0.0</v>
      </c>
      <c r="Z197" s="36">
        <v>1983.0</v>
      </c>
      <c r="AA197">
        <f t="shared" si="1"/>
        <v>40</v>
      </c>
      <c r="AB197">
        <f t="shared" si="2"/>
        <v>11</v>
      </c>
      <c r="AC197">
        <f t="shared" si="3"/>
        <v>13</v>
      </c>
      <c r="AD197">
        <f t="shared" si="4"/>
        <v>7</v>
      </c>
      <c r="AE197">
        <f t="shared" si="5"/>
        <v>9</v>
      </c>
    </row>
    <row r="198">
      <c r="A198" s="20"/>
      <c r="B198" s="20">
        <v>43676.456802546294</v>
      </c>
      <c r="C198" s="1" t="s">
        <v>111</v>
      </c>
      <c r="D198" s="1">
        <v>4.0</v>
      </c>
      <c r="E198" s="1">
        <v>6.0</v>
      </c>
      <c r="F198" s="1">
        <v>3.0</v>
      </c>
      <c r="G198" s="1">
        <v>3.0</v>
      </c>
      <c r="H198" s="1">
        <v>4.0</v>
      </c>
      <c r="I198" s="1">
        <v>6.0</v>
      </c>
      <c r="J198" s="1">
        <v>6.0</v>
      </c>
      <c r="K198" s="1">
        <v>3.0</v>
      </c>
      <c r="L198" s="1">
        <v>1.0</v>
      </c>
      <c r="M198" s="1">
        <v>5.0</v>
      </c>
      <c r="N198" s="1">
        <v>1.0</v>
      </c>
      <c r="O198" s="1">
        <v>2.0</v>
      </c>
      <c r="P198" s="1">
        <v>6.0</v>
      </c>
      <c r="Q198" s="1">
        <v>3.0</v>
      </c>
      <c r="R198" s="1">
        <v>0.0</v>
      </c>
      <c r="S198" s="1">
        <v>6.0</v>
      </c>
      <c r="T198" s="1">
        <v>0.0</v>
      </c>
      <c r="U198" s="1">
        <v>5.0</v>
      </c>
      <c r="V198" s="1">
        <v>5.0</v>
      </c>
      <c r="W198" s="1">
        <v>5.0</v>
      </c>
      <c r="X198" s="1">
        <v>5.0</v>
      </c>
      <c r="Y198" s="1">
        <v>1.0</v>
      </c>
      <c r="Z198" s="36">
        <v>1864.0</v>
      </c>
      <c r="AA198">
        <f t="shared" si="1"/>
        <v>80</v>
      </c>
      <c r="AB198">
        <f t="shared" si="2"/>
        <v>30</v>
      </c>
      <c r="AC198">
        <f t="shared" si="3"/>
        <v>15</v>
      </c>
      <c r="AD198">
        <f t="shared" si="4"/>
        <v>15</v>
      </c>
      <c r="AE198">
        <f t="shared" si="5"/>
        <v>20</v>
      </c>
    </row>
    <row r="199">
      <c r="A199" s="20"/>
      <c r="B199" s="20">
        <v>43676.50786196759</v>
      </c>
      <c r="C199" s="1" t="s">
        <v>165</v>
      </c>
      <c r="D199" s="1">
        <v>3.0</v>
      </c>
      <c r="E199" s="1">
        <v>0.0</v>
      </c>
      <c r="F199" s="1">
        <v>0.0</v>
      </c>
      <c r="G199" s="1">
        <v>0.0</v>
      </c>
      <c r="H199" s="1">
        <v>0.0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5.0</v>
      </c>
      <c r="O199" s="1">
        <v>3.0</v>
      </c>
      <c r="P199" s="1">
        <v>4.0</v>
      </c>
      <c r="Q199" s="1">
        <v>2.0</v>
      </c>
      <c r="R199" s="1">
        <v>2.0</v>
      </c>
      <c r="S199" s="1">
        <v>2.0</v>
      </c>
      <c r="T199" s="1">
        <v>0.0</v>
      </c>
      <c r="U199" s="1">
        <v>4.0</v>
      </c>
      <c r="V199" s="1">
        <v>3.0</v>
      </c>
      <c r="W199" s="1">
        <v>2.0</v>
      </c>
      <c r="X199" s="1">
        <v>2.0</v>
      </c>
      <c r="Y199" s="1">
        <v>0.0</v>
      </c>
      <c r="Z199" s="36">
        <v>1915.0</v>
      </c>
      <c r="AA199">
        <f t="shared" si="1"/>
        <v>33</v>
      </c>
      <c r="AB199">
        <f t="shared" si="2"/>
        <v>12</v>
      </c>
      <c r="AC199">
        <f t="shared" si="3"/>
        <v>0</v>
      </c>
      <c r="AD199">
        <f t="shared" si="4"/>
        <v>10</v>
      </c>
      <c r="AE199">
        <f t="shared" si="5"/>
        <v>11</v>
      </c>
    </row>
    <row r="200">
      <c r="A200" s="20"/>
      <c r="B200" s="20">
        <v>43676.5875890162</v>
      </c>
      <c r="C200" s="1" t="s">
        <v>195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2.0</v>
      </c>
      <c r="L200" s="1">
        <v>0.0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36">
        <v>1963.0</v>
      </c>
      <c r="AA200">
        <f t="shared" si="1"/>
        <v>4</v>
      </c>
      <c r="AB200">
        <f t="shared" si="2"/>
        <v>0</v>
      </c>
      <c r="AC200">
        <f t="shared" si="3"/>
        <v>2</v>
      </c>
      <c r="AD200">
        <f t="shared" si="4"/>
        <v>2</v>
      </c>
      <c r="AE200">
        <f t="shared" si="5"/>
        <v>0</v>
      </c>
    </row>
    <row r="201">
      <c r="A201" s="20"/>
      <c r="B201" s="20">
        <v>43677.42823957176</v>
      </c>
      <c r="C201" s="1" t="s">
        <v>236</v>
      </c>
      <c r="D201" s="1">
        <v>1.0</v>
      </c>
      <c r="E201" s="1">
        <v>0.0</v>
      </c>
      <c r="F201" s="1">
        <v>0.0</v>
      </c>
      <c r="G201" s="1">
        <v>1.0</v>
      </c>
      <c r="H201" s="1">
        <v>2.0</v>
      </c>
      <c r="I201" s="1">
        <v>1.0</v>
      </c>
      <c r="J201" s="1">
        <v>0.0</v>
      </c>
      <c r="K201" s="1">
        <v>2.0</v>
      </c>
      <c r="L201" s="1">
        <v>0.0</v>
      </c>
      <c r="M201" s="1">
        <v>1.0</v>
      </c>
      <c r="N201" s="1">
        <v>0.0</v>
      </c>
      <c r="O201" s="1">
        <v>0.0</v>
      </c>
      <c r="P201" s="1">
        <v>2.0</v>
      </c>
      <c r="Q201" s="1">
        <v>0.0</v>
      </c>
      <c r="R201" s="1">
        <v>0.0</v>
      </c>
      <c r="S201" s="1">
        <v>0.0</v>
      </c>
      <c r="T201" s="1">
        <v>0.0</v>
      </c>
      <c r="U201" s="1">
        <v>2.0</v>
      </c>
      <c r="V201" s="1">
        <v>4.0</v>
      </c>
      <c r="W201" s="1">
        <v>4.0</v>
      </c>
      <c r="X201" s="1">
        <v>4.0</v>
      </c>
      <c r="Y201" s="1">
        <v>0.0</v>
      </c>
      <c r="Z201" s="36">
        <v>1675.0</v>
      </c>
      <c r="AA201">
        <f t="shared" si="1"/>
        <v>24</v>
      </c>
      <c r="AB201">
        <f t="shared" si="2"/>
        <v>5</v>
      </c>
      <c r="AC201">
        <f t="shared" si="3"/>
        <v>3</v>
      </c>
      <c r="AD201">
        <f t="shared" si="4"/>
        <v>2</v>
      </c>
      <c r="AE201">
        <f t="shared" si="5"/>
        <v>14</v>
      </c>
    </row>
    <row r="202">
      <c r="A202" s="20"/>
      <c r="B202" s="20">
        <v>43678.423181307866</v>
      </c>
      <c r="C202" s="1" t="s">
        <v>145</v>
      </c>
      <c r="D202" s="1">
        <v>1.0</v>
      </c>
      <c r="E202" s="1">
        <v>0.0</v>
      </c>
      <c r="F202" s="1">
        <v>0.0</v>
      </c>
      <c r="G202" s="1">
        <v>0.0</v>
      </c>
      <c r="H202" s="1">
        <v>0.0</v>
      </c>
      <c r="I202" s="1">
        <v>3.0</v>
      </c>
      <c r="J202" s="1">
        <v>0.0</v>
      </c>
      <c r="K202" s="1">
        <v>0.0</v>
      </c>
      <c r="L202" s="1">
        <v>0.0</v>
      </c>
      <c r="M202" s="1">
        <v>2.0</v>
      </c>
      <c r="N202" s="1">
        <v>0.0</v>
      </c>
      <c r="O202" s="1">
        <v>0.0</v>
      </c>
      <c r="P202" s="1">
        <v>1.0</v>
      </c>
      <c r="Q202" s="1">
        <v>0.0</v>
      </c>
      <c r="R202" s="1">
        <v>0.0</v>
      </c>
      <c r="S202" s="1">
        <v>0.0</v>
      </c>
      <c r="T202" s="1">
        <v>0.0</v>
      </c>
      <c r="U202" s="1">
        <v>2.0</v>
      </c>
      <c r="V202" s="1">
        <v>1.0</v>
      </c>
      <c r="W202" s="1">
        <v>2.0</v>
      </c>
      <c r="X202" s="1">
        <v>0.0</v>
      </c>
      <c r="Y202" s="1">
        <v>1.0</v>
      </c>
      <c r="Z202" s="36">
        <v>1894.0</v>
      </c>
      <c r="AA202">
        <f t="shared" si="1"/>
        <v>13</v>
      </c>
      <c r="AB202">
        <f t="shared" si="2"/>
        <v>5</v>
      </c>
      <c r="AC202">
        <f t="shared" si="3"/>
        <v>2</v>
      </c>
      <c r="AD202">
        <f t="shared" si="4"/>
        <v>1</v>
      </c>
      <c r="AE202">
        <f t="shared" si="5"/>
        <v>5</v>
      </c>
    </row>
    <row r="203">
      <c r="A203" s="20"/>
      <c r="B203" s="20">
        <v>43678.462985844904</v>
      </c>
      <c r="C203" s="1" t="s">
        <v>139</v>
      </c>
      <c r="D203" s="1">
        <v>2.0</v>
      </c>
      <c r="E203" s="1">
        <v>2.0</v>
      </c>
      <c r="F203" s="1">
        <v>1.0</v>
      </c>
      <c r="G203" s="1">
        <v>2.0</v>
      </c>
      <c r="H203" s="1">
        <v>1.0</v>
      </c>
      <c r="I203" s="1">
        <v>5.0</v>
      </c>
      <c r="J203" s="1">
        <v>5.0</v>
      </c>
      <c r="K203" s="1">
        <v>5.0</v>
      </c>
      <c r="L203" s="1">
        <v>5.0</v>
      </c>
      <c r="M203" s="1">
        <v>1.0</v>
      </c>
      <c r="N203" s="1">
        <v>5.0</v>
      </c>
      <c r="O203" s="1">
        <v>5.0</v>
      </c>
      <c r="P203" s="1">
        <v>5.0</v>
      </c>
      <c r="Q203" s="1">
        <v>3.0</v>
      </c>
      <c r="R203" s="1">
        <v>5.0</v>
      </c>
      <c r="S203" s="1">
        <v>2.0</v>
      </c>
      <c r="T203" s="1">
        <v>4.0</v>
      </c>
      <c r="U203" s="1">
        <v>6.0</v>
      </c>
      <c r="V203" s="1">
        <v>6.0</v>
      </c>
      <c r="W203" s="1">
        <v>6.0</v>
      </c>
      <c r="X203" s="1">
        <v>6.0</v>
      </c>
      <c r="Y203" s="1">
        <v>5.0</v>
      </c>
      <c r="Z203" s="36">
        <v>1904.0</v>
      </c>
      <c r="AA203">
        <f t="shared" si="1"/>
        <v>87</v>
      </c>
      <c r="AB203">
        <f t="shared" si="2"/>
        <v>32</v>
      </c>
      <c r="AC203">
        <f t="shared" si="3"/>
        <v>16</v>
      </c>
      <c r="AD203">
        <f t="shared" si="4"/>
        <v>15</v>
      </c>
      <c r="AE203">
        <f t="shared" si="5"/>
        <v>24</v>
      </c>
    </row>
    <row r="204">
      <c r="A204" s="20"/>
      <c r="B204" s="20">
        <v>43678.49687923611</v>
      </c>
      <c r="C204" s="1" t="s">
        <v>228</v>
      </c>
      <c r="D204" s="1">
        <v>1.0</v>
      </c>
      <c r="E204" s="1">
        <v>0.0</v>
      </c>
      <c r="F204" s="1">
        <v>0.0</v>
      </c>
      <c r="G204" s="1">
        <v>0.0</v>
      </c>
      <c r="H204" s="1">
        <v>1.0</v>
      </c>
      <c r="I204" s="1">
        <v>1.0</v>
      </c>
      <c r="J204" s="1">
        <v>0.0</v>
      </c>
      <c r="K204" s="1">
        <v>0.0</v>
      </c>
      <c r="L204" s="1">
        <v>0.0</v>
      </c>
      <c r="M204" s="1">
        <v>1.0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1.0</v>
      </c>
      <c r="V204" s="1">
        <v>1.0</v>
      </c>
      <c r="W204" s="1">
        <v>1.0</v>
      </c>
      <c r="X204" s="1">
        <v>1.0</v>
      </c>
      <c r="Y204" s="1">
        <v>0.0</v>
      </c>
      <c r="Z204" s="36">
        <v>1989.0</v>
      </c>
      <c r="AA204">
        <f t="shared" si="1"/>
        <v>8</v>
      </c>
      <c r="AB204">
        <f t="shared" si="2"/>
        <v>3</v>
      </c>
      <c r="AC204">
        <f t="shared" si="3"/>
        <v>1</v>
      </c>
      <c r="AD204">
        <f t="shared" si="4"/>
        <v>0</v>
      </c>
      <c r="AE204">
        <f t="shared" si="5"/>
        <v>4</v>
      </c>
    </row>
    <row r="205">
      <c r="A205" s="20"/>
      <c r="B205" s="20">
        <v>43678.56985635417</v>
      </c>
      <c r="C205" s="1" t="s">
        <v>238</v>
      </c>
      <c r="D205" s="1">
        <v>0.0</v>
      </c>
      <c r="E205" s="1">
        <v>0.0</v>
      </c>
      <c r="F205" s="1">
        <v>0.0</v>
      </c>
      <c r="G205" s="1">
        <v>0.0</v>
      </c>
      <c r="H205" s="1">
        <v>2.0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2.0</v>
      </c>
      <c r="O205" s="1">
        <v>2.0</v>
      </c>
      <c r="P205" s="1">
        <v>2.0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36">
        <v>1971.0</v>
      </c>
      <c r="AA205">
        <f t="shared" si="1"/>
        <v>9</v>
      </c>
      <c r="AB205">
        <f t="shared" si="2"/>
        <v>7</v>
      </c>
      <c r="AC205">
        <f t="shared" si="3"/>
        <v>0</v>
      </c>
      <c r="AD205">
        <f t="shared" si="4"/>
        <v>2</v>
      </c>
      <c r="AE205">
        <f t="shared" si="5"/>
        <v>0</v>
      </c>
    </row>
    <row r="206">
      <c r="A206" s="20"/>
      <c r="B206" s="20">
        <v>43678.63206618055</v>
      </c>
      <c r="C206" s="1" t="s">
        <v>133</v>
      </c>
      <c r="D206" s="1">
        <v>5.0</v>
      </c>
      <c r="E206" s="1">
        <v>4.0</v>
      </c>
      <c r="F206" s="1">
        <v>0.0</v>
      </c>
      <c r="G206" s="1">
        <v>2.0</v>
      </c>
      <c r="H206" s="1">
        <v>3.0</v>
      </c>
      <c r="I206" s="1">
        <v>5.0</v>
      </c>
      <c r="J206" s="1">
        <v>1.0</v>
      </c>
      <c r="K206" s="1">
        <v>0.0</v>
      </c>
      <c r="L206" s="1">
        <v>0.0</v>
      </c>
      <c r="M206" s="1">
        <v>2.0</v>
      </c>
      <c r="N206" s="1">
        <v>5.0</v>
      </c>
      <c r="O206" s="1">
        <v>5.0</v>
      </c>
      <c r="P206" s="1">
        <v>5.0</v>
      </c>
      <c r="Q206" s="1">
        <v>5.0</v>
      </c>
      <c r="R206" s="1">
        <v>4.0</v>
      </c>
      <c r="S206" s="1">
        <v>5.0</v>
      </c>
      <c r="T206" s="1">
        <v>0.0</v>
      </c>
      <c r="U206" s="1">
        <v>5.0</v>
      </c>
      <c r="V206" s="1">
        <v>5.0</v>
      </c>
      <c r="W206" s="1">
        <v>5.0</v>
      </c>
      <c r="X206" s="1">
        <v>4.0</v>
      </c>
      <c r="Y206" s="1">
        <v>4.0</v>
      </c>
      <c r="Z206" s="36">
        <v>1903.0</v>
      </c>
      <c r="AA206">
        <f t="shared" si="1"/>
        <v>74</v>
      </c>
      <c r="AB206">
        <f t="shared" si="2"/>
        <v>33</v>
      </c>
      <c r="AC206">
        <f t="shared" si="3"/>
        <v>3</v>
      </c>
      <c r="AD206">
        <f t="shared" si="4"/>
        <v>19</v>
      </c>
      <c r="AE206">
        <f t="shared" si="5"/>
        <v>19</v>
      </c>
    </row>
    <row r="207">
      <c r="A207" s="20"/>
      <c r="B207" s="20">
        <v>43679.38362792824</v>
      </c>
      <c r="C207" s="1" t="s">
        <v>200</v>
      </c>
      <c r="D207" s="1">
        <v>1.0</v>
      </c>
      <c r="E207" s="1">
        <v>0.0</v>
      </c>
      <c r="F207" s="1">
        <v>0.0</v>
      </c>
      <c r="G207" s="1">
        <v>0.0</v>
      </c>
      <c r="H207" s="1">
        <v>1.0</v>
      </c>
      <c r="I207" s="1">
        <v>4.0</v>
      </c>
      <c r="J207" s="1">
        <v>3.0</v>
      </c>
      <c r="K207" s="1">
        <v>0.0</v>
      </c>
      <c r="L207" s="1">
        <v>0.0</v>
      </c>
      <c r="M207" s="1">
        <v>1.0</v>
      </c>
      <c r="N207" s="1">
        <v>0.0</v>
      </c>
      <c r="O207" s="1">
        <v>1.0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1.0</v>
      </c>
      <c r="V207" s="1">
        <v>1.0</v>
      </c>
      <c r="W207" s="1">
        <v>1.0</v>
      </c>
      <c r="X207" s="1">
        <v>1.0</v>
      </c>
      <c r="Y207" s="1">
        <v>1.0</v>
      </c>
      <c r="Z207" s="36">
        <v>1958.0</v>
      </c>
      <c r="AA207">
        <f t="shared" si="1"/>
        <v>16</v>
      </c>
      <c r="AB207">
        <f t="shared" si="2"/>
        <v>8</v>
      </c>
      <c r="AC207">
        <f t="shared" si="3"/>
        <v>4</v>
      </c>
      <c r="AD207">
        <f t="shared" si="4"/>
        <v>0</v>
      </c>
      <c r="AE207">
        <f t="shared" si="5"/>
        <v>4</v>
      </c>
    </row>
    <row r="208">
      <c r="A208" s="20"/>
      <c r="B208" s="20">
        <v>43679.42895035879</v>
      </c>
      <c r="C208" s="1" t="s">
        <v>873</v>
      </c>
      <c r="D208" s="1">
        <v>2.0</v>
      </c>
      <c r="E208" s="1">
        <v>1.0</v>
      </c>
      <c r="F208" s="1">
        <v>0.0</v>
      </c>
      <c r="G208" s="1">
        <v>1.0</v>
      </c>
      <c r="H208" s="1">
        <v>1.0</v>
      </c>
      <c r="I208" s="1">
        <v>2.0</v>
      </c>
      <c r="J208" s="1">
        <v>3.0</v>
      </c>
      <c r="K208" s="1">
        <v>1.0</v>
      </c>
      <c r="L208" s="1">
        <v>2.0</v>
      </c>
      <c r="M208" s="1">
        <v>2.0</v>
      </c>
      <c r="N208" s="1">
        <v>4.0</v>
      </c>
      <c r="O208" s="1">
        <v>2.0</v>
      </c>
      <c r="P208" s="1">
        <v>1.0</v>
      </c>
      <c r="Q208" s="1">
        <v>0.0</v>
      </c>
      <c r="R208" s="1">
        <v>1.0</v>
      </c>
      <c r="S208" s="1">
        <v>0.0</v>
      </c>
      <c r="T208" s="1">
        <v>1.0</v>
      </c>
      <c r="U208" s="1">
        <v>2.0</v>
      </c>
      <c r="V208" s="1">
        <v>2.0</v>
      </c>
      <c r="W208" s="1">
        <v>2.0</v>
      </c>
      <c r="X208" s="1">
        <v>1.0</v>
      </c>
      <c r="Y208" s="1">
        <v>3.0</v>
      </c>
      <c r="Z208" s="36">
        <v>1965.0</v>
      </c>
      <c r="AA208">
        <f t="shared" si="1"/>
        <v>34</v>
      </c>
      <c r="AB208">
        <f t="shared" si="2"/>
        <v>17</v>
      </c>
      <c r="AC208">
        <f t="shared" si="3"/>
        <v>8</v>
      </c>
      <c r="AD208">
        <f t="shared" si="4"/>
        <v>2</v>
      </c>
      <c r="AE208">
        <f t="shared" si="5"/>
        <v>7</v>
      </c>
    </row>
    <row r="209">
      <c r="A209" s="20"/>
      <c r="B209" s="20">
        <v>43679.45936850694</v>
      </c>
      <c r="C209" s="1" t="s">
        <v>874</v>
      </c>
      <c r="D209" s="1">
        <v>1.0</v>
      </c>
      <c r="E209" s="1">
        <v>1.0</v>
      </c>
      <c r="F209" s="1">
        <v>0.0</v>
      </c>
      <c r="G209" s="1">
        <v>2.0</v>
      </c>
      <c r="H209" s="1">
        <v>2.0</v>
      </c>
      <c r="I209" s="1">
        <v>3.0</v>
      </c>
      <c r="J209" s="1">
        <v>1.0</v>
      </c>
      <c r="K209" s="1">
        <v>1.0</v>
      </c>
      <c r="L209" s="1">
        <v>0.0</v>
      </c>
      <c r="M209" s="1">
        <v>1.0</v>
      </c>
      <c r="N209" s="1">
        <v>4.0</v>
      </c>
      <c r="O209" s="1">
        <v>3.0</v>
      </c>
      <c r="P209" s="1">
        <v>4.0</v>
      </c>
      <c r="Q209" s="1">
        <v>1.0</v>
      </c>
      <c r="R209" s="1">
        <v>1.0</v>
      </c>
      <c r="S209" s="1">
        <v>2.0</v>
      </c>
      <c r="T209" s="1">
        <v>2.0</v>
      </c>
      <c r="U209" s="1">
        <v>1.0</v>
      </c>
      <c r="V209" s="1">
        <v>2.0</v>
      </c>
      <c r="W209" s="1">
        <v>3.0</v>
      </c>
      <c r="X209" s="1">
        <v>3.0</v>
      </c>
      <c r="Y209" s="1">
        <v>1.0</v>
      </c>
      <c r="Z209" s="36">
        <v>1883.0</v>
      </c>
      <c r="AA209">
        <f t="shared" si="1"/>
        <v>39</v>
      </c>
      <c r="AB209">
        <f t="shared" si="2"/>
        <v>19</v>
      </c>
      <c r="AC209">
        <f t="shared" si="3"/>
        <v>3</v>
      </c>
      <c r="AD209">
        <f t="shared" si="4"/>
        <v>8</v>
      </c>
      <c r="AE209">
        <f t="shared" si="5"/>
        <v>9</v>
      </c>
    </row>
    <row r="210">
      <c r="A210" s="20"/>
      <c r="B210" s="20">
        <v>43679.5225175</v>
      </c>
      <c r="C210" s="1" t="s">
        <v>239</v>
      </c>
      <c r="D210" s="1">
        <v>2.0</v>
      </c>
      <c r="E210" s="1">
        <v>1.0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1.0</v>
      </c>
      <c r="O210" s="1">
        <v>1.0</v>
      </c>
      <c r="P210" s="1">
        <v>1.0</v>
      </c>
      <c r="Q210" s="1">
        <v>1.0</v>
      </c>
      <c r="R210" s="1">
        <v>0.0</v>
      </c>
      <c r="S210" s="1">
        <v>0.0</v>
      </c>
      <c r="T210" s="1">
        <v>0.0</v>
      </c>
      <c r="U210" s="1">
        <v>1.0</v>
      </c>
      <c r="V210" s="1">
        <v>0.0</v>
      </c>
      <c r="W210" s="1">
        <v>1.0</v>
      </c>
      <c r="X210" s="1">
        <v>1.0</v>
      </c>
      <c r="Y210" s="1">
        <v>0.0</v>
      </c>
      <c r="Z210" s="36">
        <v>1969.0</v>
      </c>
      <c r="AA210">
        <f t="shared" si="1"/>
        <v>10</v>
      </c>
      <c r="AB210">
        <f t="shared" si="2"/>
        <v>5</v>
      </c>
      <c r="AC210">
        <f t="shared" si="3"/>
        <v>0</v>
      </c>
      <c r="AD210">
        <f t="shared" si="4"/>
        <v>2</v>
      </c>
      <c r="AE210">
        <f t="shared" si="5"/>
        <v>3</v>
      </c>
    </row>
    <row r="211">
      <c r="A211" s="20"/>
      <c r="B211" s="20">
        <v>43679.61575239583</v>
      </c>
      <c r="C211" s="1" t="s">
        <v>239</v>
      </c>
      <c r="D211" s="1">
        <v>0.0</v>
      </c>
      <c r="E211" s="1">
        <v>2.0</v>
      </c>
      <c r="F211" s="1">
        <v>0.0</v>
      </c>
      <c r="G211" s="1">
        <v>0.0</v>
      </c>
      <c r="H211" s="1">
        <v>1.0</v>
      </c>
      <c r="I211" s="1">
        <v>3.0</v>
      </c>
      <c r="J211" s="1">
        <v>1.0</v>
      </c>
      <c r="K211" s="1">
        <v>0.0</v>
      </c>
      <c r="L211" s="1">
        <v>1.0</v>
      </c>
      <c r="M211" s="1">
        <v>2.0</v>
      </c>
      <c r="N211" s="1">
        <v>2.0</v>
      </c>
      <c r="O211" s="1">
        <v>0.0</v>
      </c>
      <c r="P211" s="1">
        <v>1.0</v>
      </c>
      <c r="Q211" s="1">
        <v>1.0</v>
      </c>
      <c r="R211" s="1">
        <v>3.0</v>
      </c>
      <c r="S211" s="1">
        <v>2.0</v>
      </c>
      <c r="T211" s="1">
        <v>0.0</v>
      </c>
      <c r="U211" s="1">
        <v>2.0</v>
      </c>
      <c r="V211" s="1">
        <v>2.0</v>
      </c>
      <c r="W211" s="1">
        <v>3.0</v>
      </c>
      <c r="X211" s="1">
        <v>1.0</v>
      </c>
      <c r="Y211" s="1">
        <v>1.0</v>
      </c>
      <c r="Z211" s="36">
        <v>1995.0</v>
      </c>
      <c r="AA211">
        <f t="shared" si="1"/>
        <v>28</v>
      </c>
      <c r="AB211">
        <f t="shared" si="2"/>
        <v>9</v>
      </c>
      <c r="AC211">
        <f t="shared" si="3"/>
        <v>4</v>
      </c>
      <c r="AD211">
        <f t="shared" si="4"/>
        <v>7</v>
      </c>
      <c r="AE211">
        <f t="shared" si="5"/>
        <v>8</v>
      </c>
    </row>
    <row r="212">
      <c r="A212" s="20"/>
      <c r="B212" s="20">
        <v>43679.66960620371</v>
      </c>
      <c r="C212" s="1" t="s">
        <v>240</v>
      </c>
      <c r="D212" s="1">
        <v>4.0</v>
      </c>
      <c r="E212" s="1">
        <v>4.0</v>
      </c>
      <c r="F212" s="1">
        <v>0.0</v>
      </c>
      <c r="G212" s="1">
        <v>0.0</v>
      </c>
      <c r="H212" s="1">
        <v>2.0</v>
      </c>
      <c r="I212" s="1">
        <v>5.0</v>
      </c>
      <c r="J212" s="1">
        <v>5.0</v>
      </c>
      <c r="K212" s="1">
        <v>0.0</v>
      </c>
      <c r="L212" s="1">
        <v>3.0</v>
      </c>
      <c r="M212" s="1">
        <v>1.0</v>
      </c>
      <c r="N212" s="1">
        <v>4.0</v>
      </c>
      <c r="O212" s="1">
        <v>6.0</v>
      </c>
      <c r="P212" s="1">
        <v>5.0</v>
      </c>
      <c r="Q212" s="1">
        <v>1.0</v>
      </c>
      <c r="R212" s="1">
        <v>1.0</v>
      </c>
      <c r="S212" s="1">
        <v>2.0</v>
      </c>
      <c r="T212" s="1">
        <v>2.0</v>
      </c>
      <c r="U212" s="1">
        <v>4.0</v>
      </c>
      <c r="V212" s="1">
        <v>4.0</v>
      </c>
      <c r="W212" s="1">
        <v>4.0</v>
      </c>
      <c r="X212" s="1">
        <v>4.0</v>
      </c>
      <c r="Y212" s="1">
        <v>0.0</v>
      </c>
      <c r="Z212" s="36">
        <v>1708.0</v>
      </c>
      <c r="AA212">
        <f t="shared" si="1"/>
        <v>61</v>
      </c>
      <c r="AB212">
        <f t="shared" si="2"/>
        <v>27</v>
      </c>
      <c r="AC212">
        <f t="shared" si="3"/>
        <v>9</v>
      </c>
      <c r="AD212">
        <f t="shared" si="4"/>
        <v>9</v>
      </c>
      <c r="AE212">
        <f t="shared" si="5"/>
        <v>16</v>
      </c>
    </row>
    <row r="213">
      <c r="A213" s="20"/>
      <c r="B213" s="20">
        <v>43683.41322540509</v>
      </c>
      <c r="C213" s="1" t="s">
        <v>185</v>
      </c>
      <c r="D213" s="1">
        <v>4.0</v>
      </c>
      <c r="E213" s="1">
        <v>1.0</v>
      </c>
      <c r="F213" s="1">
        <v>0.0</v>
      </c>
      <c r="G213" s="1">
        <v>1.0</v>
      </c>
      <c r="H213" s="1">
        <v>1.0</v>
      </c>
      <c r="I213" s="1">
        <v>4.0</v>
      </c>
      <c r="J213" s="1">
        <v>1.0</v>
      </c>
      <c r="K213" s="1">
        <v>2.0</v>
      </c>
      <c r="L213" s="1">
        <v>1.0</v>
      </c>
      <c r="M213" s="1">
        <v>4.0</v>
      </c>
      <c r="N213" s="1">
        <v>1.0</v>
      </c>
      <c r="O213" s="1">
        <v>3.0</v>
      </c>
      <c r="P213" s="1">
        <v>4.0</v>
      </c>
      <c r="Q213" s="1">
        <v>1.0</v>
      </c>
      <c r="R213" s="1">
        <v>1.0</v>
      </c>
      <c r="S213" s="1">
        <v>2.0</v>
      </c>
      <c r="T213" s="1">
        <v>1.0</v>
      </c>
      <c r="U213" s="1">
        <v>4.0</v>
      </c>
      <c r="V213" s="1">
        <v>4.0</v>
      </c>
      <c r="W213" s="1">
        <v>4.0</v>
      </c>
      <c r="X213" s="1">
        <v>4.0</v>
      </c>
      <c r="Y213" s="1">
        <v>4.0</v>
      </c>
      <c r="Z213" s="36">
        <v>1320.0</v>
      </c>
      <c r="AA213">
        <f t="shared" si="1"/>
        <v>52</v>
      </c>
      <c r="AB213">
        <f t="shared" si="2"/>
        <v>20</v>
      </c>
      <c r="AC213">
        <f t="shared" si="3"/>
        <v>8</v>
      </c>
      <c r="AD213">
        <f t="shared" si="4"/>
        <v>8</v>
      </c>
      <c r="AE213">
        <f t="shared" si="5"/>
        <v>16</v>
      </c>
    </row>
    <row r="214">
      <c r="A214" s="20"/>
      <c r="B214" s="20">
        <v>43683.57322959491</v>
      </c>
      <c r="C214" s="1" t="s">
        <v>221</v>
      </c>
      <c r="D214" s="1">
        <v>6.0</v>
      </c>
      <c r="E214" s="1">
        <v>5.0</v>
      </c>
      <c r="F214" s="1">
        <v>5.0</v>
      </c>
      <c r="G214" s="1">
        <v>4.0</v>
      </c>
      <c r="H214" s="1">
        <v>5.0</v>
      </c>
      <c r="I214" s="1">
        <v>6.0</v>
      </c>
      <c r="J214" s="1">
        <v>5.0</v>
      </c>
      <c r="K214" s="1">
        <v>3.0</v>
      </c>
      <c r="L214" s="1">
        <v>6.0</v>
      </c>
      <c r="M214" s="1">
        <v>5.0</v>
      </c>
      <c r="N214" s="1">
        <v>6.0</v>
      </c>
      <c r="O214" s="1">
        <v>6.0</v>
      </c>
      <c r="P214" s="1">
        <v>6.0</v>
      </c>
      <c r="Q214" s="1">
        <v>6.0</v>
      </c>
      <c r="R214" s="1">
        <v>6.0</v>
      </c>
      <c r="S214" s="1">
        <v>6.0</v>
      </c>
      <c r="T214" s="1">
        <v>5.0</v>
      </c>
      <c r="U214" s="1">
        <v>5.0</v>
      </c>
      <c r="V214" s="1">
        <v>5.0</v>
      </c>
      <c r="W214" s="1">
        <v>6.0</v>
      </c>
      <c r="X214" s="1">
        <v>5.0</v>
      </c>
      <c r="Y214" s="1">
        <v>5.0</v>
      </c>
      <c r="Z214" s="36">
        <v>1978.0</v>
      </c>
      <c r="AA214">
        <f t="shared" si="1"/>
        <v>117</v>
      </c>
      <c r="AB214">
        <f t="shared" si="2"/>
        <v>53</v>
      </c>
      <c r="AC214">
        <f t="shared" si="3"/>
        <v>19</v>
      </c>
      <c r="AD214">
        <f t="shared" si="4"/>
        <v>24</v>
      </c>
      <c r="AE214">
        <f t="shared" si="5"/>
        <v>21</v>
      </c>
    </row>
    <row r="215">
      <c r="A215" s="20"/>
      <c r="B215" s="20">
        <v>43683.58356608797</v>
      </c>
      <c r="C215" s="1" t="s">
        <v>241</v>
      </c>
      <c r="D215" s="1">
        <v>5.0</v>
      </c>
      <c r="E215" s="1">
        <v>2.0</v>
      </c>
      <c r="F215" s="1">
        <v>0.0</v>
      </c>
      <c r="G215" s="1">
        <v>4.0</v>
      </c>
      <c r="H215" s="1">
        <v>4.0</v>
      </c>
      <c r="I215" s="1">
        <v>4.0</v>
      </c>
      <c r="J215" s="1">
        <v>5.0</v>
      </c>
      <c r="K215" s="1">
        <v>0.0</v>
      </c>
      <c r="L215" s="1">
        <v>5.0</v>
      </c>
      <c r="M215" s="1">
        <v>3.0</v>
      </c>
      <c r="N215" s="1">
        <v>3.0</v>
      </c>
      <c r="O215" s="1">
        <v>1.0</v>
      </c>
      <c r="P215" s="1">
        <v>4.0</v>
      </c>
      <c r="Q215" s="1">
        <v>5.0</v>
      </c>
      <c r="R215" s="1">
        <v>5.0</v>
      </c>
      <c r="S215" s="1">
        <v>6.0</v>
      </c>
      <c r="T215" s="1">
        <v>3.0</v>
      </c>
      <c r="U215" s="1">
        <v>5.0</v>
      </c>
      <c r="V215" s="1">
        <v>5.0</v>
      </c>
      <c r="W215" s="1">
        <v>5.0</v>
      </c>
      <c r="X215" s="1">
        <v>5.0</v>
      </c>
      <c r="Y215" s="1">
        <v>5.0</v>
      </c>
      <c r="Z215" s="36">
        <v>1994.0</v>
      </c>
      <c r="AA215">
        <f t="shared" si="1"/>
        <v>84</v>
      </c>
      <c r="AB215">
        <f t="shared" si="2"/>
        <v>31</v>
      </c>
      <c r="AC215">
        <f t="shared" si="3"/>
        <v>13</v>
      </c>
      <c r="AD215">
        <f t="shared" si="4"/>
        <v>20</v>
      </c>
      <c r="AE215">
        <f t="shared" si="5"/>
        <v>20</v>
      </c>
    </row>
    <row r="216">
      <c r="A216" s="20"/>
      <c r="B216" s="20">
        <v>43684.50721289351</v>
      </c>
      <c r="C216" s="1" t="s">
        <v>875</v>
      </c>
      <c r="D216" s="1">
        <v>3.0</v>
      </c>
      <c r="E216" s="1">
        <v>0.0</v>
      </c>
      <c r="F216" s="1">
        <v>0.0</v>
      </c>
      <c r="G216" s="1">
        <v>0.0</v>
      </c>
      <c r="H216" s="1">
        <v>1.0</v>
      </c>
      <c r="I216" s="1">
        <v>3.0</v>
      </c>
      <c r="J216" s="1">
        <v>2.0</v>
      </c>
      <c r="K216" s="1">
        <v>0.0</v>
      </c>
      <c r="L216" s="1">
        <v>2.0</v>
      </c>
      <c r="M216" s="1">
        <v>0.0</v>
      </c>
      <c r="N216" s="1">
        <v>0.0</v>
      </c>
      <c r="O216" s="1">
        <v>1.0</v>
      </c>
      <c r="P216" s="1">
        <v>1.0</v>
      </c>
      <c r="Q216" s="1">
        <v>0.0</v>
      </c>
      <c r="R216" s="1">
        <v>0.0</v>
      </c>
      <c r="S216" s="1">
        <v>0.0</v>
      </c>
      <c r="T216" s="1">
        <v>0.0</v>
      </c>
      <c r="U216" s="1">
        <v>1.0</v>
      </c>
      <c r="V216" s="1">
        <v>2.0</v>
      </c>
      <c r="W216" s="1">
        <v>1.0</v>
      </c>
      <c r="X216" s="1">
        <v>0.0</v>
      </c>
      <c r="Y216" s="1">
        <v>0.0</v>
      </c>
      <c r="Z216" s="36">
        <v>1397.0</v>
      </c>
      <c r="AA216">
        <f t="shared" si="1"/>
        <v>17</v>
      </c>
      <c r="AB216">
        <f t="shared" si="2"/>
        <v>8</v>
      </c>
      <c r="AC216">
        <f t="shared" si="3"/>
        <v>4</v>
      </c>
      <c r="AD216">
        <f t="shared" si="4"/>
        <v>1</v>
      </c>
      <c r="AE216">
        <f t="shared" si="5"/>
        <v>4</v>
      </c>
    </row>
    <row r="217">
      <c r="A217" s="20"/>
      <c r="B217" s="20">
        <v>43684.57848805556</v>
      </c>
      <c r="C217" s="1" t="s">
        <v>242</v>
      </c>
      <c r="D217" s="1">
        <v>2.0</v>
      </c>
      <c r="E217" s="1">
        <v>0.0</v>
      </c>
      <c r="F217" s="1">
        <v>0.0</v>
      </c>
      <c r="G217" s="1">
        <v>2.0</v>
      </c>
      <c r="H217" s="1">
        <v>1.0</v>
      </c>
      <c r="I217" s="1">
        <v>2.0</v>
      </c>
      <c r="J217" s="1">
        <v>0.0</v>
      </c>
      <c r="K217" s="1">
        <v>4.0</v>
      </c>
      <c r="L217" s="1">
        <v>0.0</v>
      </c>
      <c r="M217" s="1">
        <v>3.0</v>
      </c>
      <c r="N217" s="1">
        <v>3.0</v>
      </c>
      <c r="O217" s="1">
        <v>2.0</v>
      </c>
      <c r="P217" s="1">
        <v>2.0</v>
      </c>
      <c r="Q217" s="1">
        <v>1.0</v>
      </c>
      <c r="R217" s="1">
        <v>2.0</v>
      </c>
      <c r="S217" s="1">
        <v>1.0</v>
      </c>
      <c r="T217" s="1">
        <v>0.0</v>
      </c>
      <c r="U217" s="1">
        <v>3.0</v>
      </c>
      <c r="V217" s="1">
        <v>4.0</v>
      </c>
      <c r="W217" s="1">
        <v>3.0</v>
      </c>
      <c r="X217" s="1">
        <v>3.0</v>
      </c>
      <c r="Y217" s="1">
        <v>1.0</v>
      </c>
      <c r="Z217" s="36">
        <v>1998.0</v>
      </c>
      <c r="AA217">
        <f t="shared" si="1"/>
        <v>39</v>
      </c>
      <c r="AB217">
        <f t="shared" si="2"/>
        <v>13</v>
      </c>
      <c r="AC217">
        <f t="shared" si="3"/>
        <v>7</v>
      </c>
      <c r="AD217">
        <f t="shared" si="4"/>
        <v>6</v>
      </c>
      <c r="AE217">
        <f t="shared" si="5"/>
        <v>13</v>
      </c>
    </row>
    <row r="218">
      <c r="A218" s="20"/>
      <c r="B218" s="20">
        <v>43685.428607939815</v>
      </c>
      <c r="C218" s="1" t="s">
        <v>232</v>
      </c>
      <c r="D218" s="1">
        <v>3.0</v>
      </c>
      <c r="E218" s="1">
        <v>2.0</v>
      </c>
      <c r="F218" s="1">
        <v>0.0</v>
      </c>
      <c r="G218" s="1">
        <v>3.0</v>
      </c>
      <c r="H218" s="1">
        <v>3.0</v>
      </c>
      <c r="I218" s="1">
        <v>3.0</v>
      </c>
      <c r="J218" s="1">
        <v>1.0</v>
      </c>
      <c r="K218" s="1">
        <v>2.0</v>
      </c>
      <c r="L218" s="1">
        <v>2.0</v>
      </c>
      <c r="M218" s="1">
        <v>3.0</v>
      </c>
      <c r="N218" s="1">
        <v>3.0</v>
      </c>
      <c r="O218" s="1">
        <v>4.0</v>
      </c>
      <c r="P218" s="1">
        <v>4.0</v>
      </c>
      <c r="Q218" s="1">
        <v>3.0</v>
      </c>
      <c r="R218" s="1">
        <v>3.0</v>
      </c>
      <c r="S218" s="1">
        <v>3.0</v>
      </c>
      <c r="T218" s="1">
        <v>1.0</v>
      </c>
      <c r="U218" s="1">
        <v>3.0</v>
      </c>
      <c r="V218" s="1">
        <v>3.0</v>
      </c>
      <c r="W218" s="1">
        <v>3.0</v>
      </c>
      <c r="X218" s="1">
        <v>2.0</v>
      </c>
      <c r="Y218" s="1">
        <v>3.0</v>
      </c>
      <c r="Z218" s="36">
        <v>1921.0</v>
      </c>
      <c r="AA218">
        <f t="shared" si="1"/>
        <v>57</v>
      </c>
      <c r="AB218">
        <f t="shared" si="2"/>
        <v>25</v>
      </c>
      <c r="AC218">
        <f t="shared" si="3"/>
        <v>8</v>
      </c>
      <c r="AD218">
        <f t="shared" si="4"/>
        <v>13</v>
      </c>
      <c r="AE218">
        <f t="shared" si="5"/>
        <v>11</v>
      </c>
    </row>
    <row r="219">
      <c r="A219" s="20"/>
      <c r="B219" s="20">
        <v>43685.51774888889</v>
      </c>
      <c r="C219" s="1" t="s">
        <v>244</v>
      </c>
      <c r="D219" s="1">
        <v>2.0</v>
      </c>
      <c r="E219" s="1">
        <v>0.0</v>
      </c>
      <c r="F219" s="1">
        <v>0.0</v>
      </c>
      <c r="G219" s="1">
        <v>4.0</v>
      </c>
      <c r="H219" s="1">
        <v>5.0</v>
      </c>
      <c r="I219" s="1">
        <v>5.0</v>
      </c>
      <c r="J219" s="1">
        <v>3.0</v>
      </c>
      <c r="K219" s="1">
        <v>3.0</v>
      </c>
      <c r="L219" s="1">
        <v>3.0</v>
      </c>
      <c r="M219" s="1">
        <v>5.0</v>
      </c>
      <c r="N219" s="1">
        <v>4.0</v>
      </c>
      <c r="O219" s="1">
        <v>5.0</v>
      </c>
      <c r="P219" s="1">
        <v>4.0</v>
      </c>
      <c r="Q219" s="1">
        <v>5.0</v>
      </c>
      <c r="R219" s="1">
        <v>4.0</v>
      </c>
      <c r="S219" s="1">
        <v>4.0</v>
      </c>
      <c r="T219" s="1">
        <v>3.0</v>
      </c>
      <c r="U219" s="1">
        <v>6.0</v>
      </c>
      <c r="V219" s="1">
        <v>6.0</v>
      </c>
      <c r="W219" s="1">
        <v>6.0</v>
      </c>
      <c r="X219" s="1">
        <v>5.0</v>
      </c>
      <c r="Y219" s="1">
        <v>1.0</v>
      </c>
      <c r="Z219" s="36">
        <v>1962.0</v>
      </c>
      <c r="AA219">
        <f t="shared" si="1"/>
        <v>83</v>
      </c>
      <c r="AB219">
        <f t="shared" si="2"/>
        <v>29</v>
      </c>
      <c r="AC219">
        <f t="shared" si="3"/>
        <v>14</v>
      </c>
      <c r="AD219">
        <f t="shared" si="4"/>
        <v>17</v>
      </c>
      <c r="AE219">
        <f t="shared" si="5"/>
        <v>23</v>
      </c>
    </row>
    <row r="220">
      <c r="A220" s="20"/>
      <c r="B220" s="20">
        <v>43686.4041190625</v>
      </c>
      <c r="C220" s="1" t="s">
        <v>230</v>
      </c>
      <c r="D220" s="1">
        <v>3.0</v>
      </c>
      <c r="E220" s="1">
        <v>2.0</v>
      </c>
      <c r="F220" s="1">
        <v>0.0</v>
      </c>
      <c r="G220" s="1">
        <v>3.0</v>
      </c>
      <c r="H220" s="1">
        <v>3.0</v>
      </c>
      <c r="I220" s="1">
        <v>4.0</v>
      </c>
      <c r="J220" s="1">
        <v>5.0</v>
      </c>
      <c r="K220" s="1">
        <v>5.0</v>
      </c>
      <c r="L220" s="1">
        <v>5.0</v>
      </c>
      <c r="M220" s="1">
        <v>2.0</v>
      </c>
      <c r="N220" s="1">
        <v>3.0</v>
      </c>
      <c r="O220" s="1">
        <v>3.0</v>
      </c>
      <c r="P220" s="1">
        <v>4.0</v>
      </c>
      <c r="Q220" s="1">
        <v>4.0</v>
      </c>
      <c r="R220" s="1">
        <v>4.0</v>
      </c>
      <c r="S220" s="1">
        <v>4.0</v>
      </c>
      <c r="T220" s="1">
        <v>4.0</v>
      </c>
      <c r="U220" s="1">
        <v>4.0</v>
      </c>
      <c r="V220" s="1">
        <v>3.0</v>
      </c>
      <c r="W220" s="1">
        <v>4.0</v>
      </c>
      <c r="X220" s="1">
        <v>4.0</v>
      </c>
      <c r="Y220" s="1">
        <v>0.0</v>
      </c>
      <c r="Z220" s="36">
        <v>1984.0</v>
      </c>
      <c r="AA220">
        <f t="shared" si="1"/>
        <v>73</v>
      </c>
      <c r="AB220">
        <f t="shared" si="2"/>
        <v>25</v>
      </c>
      <c r="AC220">
        <f t="shared" si="3"/>
        <v>17</v>
      </c>
      <c r="AD220">
        <f t="shared" si="4"/>
        <v>16</v>
      </c>
      <c r="AE220">
        <f t="shared" si="5"/>
        <v>15</v>
      </c>
    </row>
    <row r="221">
      <c r="A221" s="20"/>
      <c r="B221" s="20">
        <v>43686.420249814815</v>
      </c>
      <c r="C221" s="1" t="s">
        <v>131</v>
      </c>
      <c r="D221" s="1">
        <v>5.0</v>
      </c>
      <c r="E221" s="1">
        <v>2.0</v>
      </c>
      <c r="F221" s="1">
        <v>1.0</v>
      </c>
      <c r="G221" s="1">
        <v>5.0</v>
      </c>
      <c r="H221" s="1">
        <v>6.0</v>
      </c>
      <c r="I221" s="1">
        <v>5.0</v>
      </c>
      <c r="J221" s="1">
        <v>4.0</v>
      </c>
      <c r="K221" s="1">
        <v>6.0</v>
      </c>
      <c r="L221" s="1">
        <v>0.0</v>
      </c>
      <c r="M221" s="1">
        <v>6.0</v>
      </c>
      <c r="N221" s="1">
        <v>6.0</v>
      </c>
      <c r="O221" s="1">
        <v>6.0</v>
      </c>
      <c r="P221" s="1">
        <v>6.0</v>
      </c>
      <c r="Q221" s="1">
        <v>6.0</v>
      </c>
      <c r="R221" s="1">
        <v>6.0</v>
      </c>
      <c r="S221" s="1">
        <v>6.0</v>
      </c>
      <c r="T221" s="1">
        <v>0.0</v>
      </c>
      <c r="U221" s="1">
        <v>6.0</v>
      </c>
      <c r="V221" s="1">
        <v>4.0</v>
      </c>
      <c r="W221" s="1">
        <v>6.0</v>
      </c>
      <c r="X221" s="1">
        <v>6.0</v>
      </c>
      <c r="Y221" s="1">
        <v>3.0</v>
      </c>
      <c r="Z221" s="36">
        <v>1871.0</v>
      </c>
      <c r="AA221">
        <f t="shared" si="1"/>
        <v>101</v>
      </c>
      <c r="AB221">
        <f t="shared" si="2"/>
        <v>39</v>
      </c>
      <c r="AC221">
        <f t="shared" si="3"/>
        <v>16</v>
      </c>
      <c r="AD221">
        <f t="shared" si="4"/>
        <v>24</v>
      </c>
      <c r="AE221">
        <f t="shared" si="5"/>
        <v>22</v>
      </c>
    </row>
    <row r="222">
      <c r="A222" s="20"/>
      <c r="B222" s="20">
        <v>43686.43914271991</v>
      </c>
      <c r="C222" s="1" t="s">
        <v>171</v>
      </c>
      <c r="D222" s="1">
        <v>3.0</v>
      </c>
      <c r="E222" s="1">
        <v>3.0</v>
      </c>
      <c r="F222" s="1">
        <v>0.0</v>
      </c>
      <c r="G222" s="1">
        <v>1.0</v>
      </c>
      <c r="H222" s="1">
        <v>1.0</v>
      </c>
      <c r="I222" s="1">
        <v>2.0</v>
      </c>
      <c r="J222" s="1">
        <v>2.0</v>
      </c>
      <c r="K222" s="1">
        <v>4.0</v>
      </c>
      <c r="L222" s="1">
        <v>0.0</v>
      </c>
      <c r="M222" s="1">
        <v>4.0</v>
      </c>
      <c r="N222" s="1">
        <v>3.0</v>
      </c>
      <c r="O222" s="1">
        <v>0.0</v>
      </c>
      <c r="P222" s="1">
        <v>2.0</v>
      </c>
      <c r="Q222" s="1">
        <v>0.0</v>
      </c>
      <c r="R222" s="1">
        <v>0.0</v>
      </c>
      <c r="S222" s="1">
        <v>0.0</v>
      </c>
      <c r="T222" s="1">
        <v>3.0</v>
      </c>
      <c r="U222" s="1">
        <v>2.0</v>
      </c>
      <c r="V222" s="1">
        <v>2.0</v>
      </c>
      <c r="W222" s="1">
        <v>1.0</v>
      </c>
      <c r="X222" s="1">
        <v>1.0</v>
      </c>
      <c r="Y222" s="1">
        <v>0.0</v>
      </c>
      <c r="Z222" s="36">
        <v>1585.0</v>
      </c>
      <c r="AA222">
        <f t="shared" si="1"/>
        <v>34</v>
      </c>
      <c r="AB222">
        <f t="shared" si="2"/>
        <v>16</v>
      </c>
      <c r="AC222">
        <f t="shared" si="3"/>
        <v>10</v>
      </c>
      <c r="AD222">
        <f t="shared" si="4"/>
        <v>2</v>
      </c>
      <c r="AE222">
        <f t="shared" si="5"/>
        <v>6</v>
      </c>
    </row>
    <row r="223">
      <c r="A223" s="20"/>
      <c r="B223" s="20">
        <v>43686.47637081018</v>
      </c>
      <c r="C223" s="1" t="s">
        <v>245</v>
      </c>
      <c r="D223" s="1">
        <v>3.0</v>
      </c>
      <c r="E223" s="1">
        <v>0.0</v>
      </c>
      <c r="F223" s="1">
        <v>0.0</v>
      </c>
      <c r="G223" s="1">
        <v>3.0</v>
      </c>
      <c r="H223" s="1">
        <v>3.0</v>
      </c>
      <c r="I223" s="1">
        <v>3.0</v>
      </c>
      <c r="J223" s="1">
        <v>0.0</v>
      </c>
      <c r="K223" s="1">
        <v>3.0</v>
      </c>
      <c r="L223" s="1">
        <v>0.0</v>
      </c>
      <c r="M223" s="1">
        <v>3.0</v>
      </c>
      <c r="N223" s="1">
        <v>3.0</v>
      </c>
      <c r="O223" s="1">
        <v>3.0</v>
      </c>
      <c r="P223" s="1">
        <v>4.0</v>
      </c>
      <c r="Q223" s="1">
        <v>4.0</v>
      </c>
      <c r="R223" s="1">
        <v>1.0</v>
      </c>
      <c r="S223" s="1">
        <v>5.0</v>
      </c>
      <c r="T223" s="1">
        <v>4.0</v>
      </c>
      <c r="U223" s="1">
        <v>5.0</v>
      </c>
      <c r="V223" s="1">
        <v>5.0</v>
      </c>
      <c r="W223" s="1">
        <v>5.0</v>
      </c>
      <c r="X223" s="1">
        <v>4.0</v>
      </c>
      <c r="Y223" s="1">
        <v>2.0</v>
      </c>
      <c r="Z223" s="36">
        <v>1997.0</v>
      </c>
      <c r="AA223">
        <f t="shared" si="1"/>
        <v>63</v>
      </c>
      <c r="AB223">
        <f t="shared" si="2"/>
        <v>24</v>
      </c>
      <c r="AC223">
        <f t="shared" si="3"/>
        <v>6</v>
      </c>
      <c r="AD223">
        <f t="shared" si="4"/>
        <v>14</v>
      </c>
      <c r="AE223">
        <f t="shared" si="5"/>
        <v>19</v>
      </c>
    </row>
    <row r="224">
      <c r="A224" s="20"/>
      <c r="B224" s="20">
        <v>43689.37917425926</v>
      </c>
      <c r="C224" s="1" t="s">
        <v>192</v>
      </c>
      <c r="D224" s="1">
        <v>4.0</v>
      </c>
      <c r="E224" s="1">
        <v>1.0</v>
      </c>
      <c r="F224" s="1">
        <v>0.0</v>
      </c>
      <c r="G224" s="1">
        <v>4.0</v>
      </c>
      <c r="H224" s="1">
        <v>3.0</v>
      </c>
      <c r="I224" s="1">
        <v>5.0</v>
      </c>
      <c r="J224" s="1">
        <v>0.0</v>
      </c>
      <c r="K224" s="1">
        <v>3.0</v>
      </c>
      <c r="L224" s="1">
        <v>3.0</v>
      </c>
      <c r="M224" s="1">
        <v>4.0</v>
      </c>
      <c r="N224" s="1">
        <v>3.0</v>
      </c>
      <c r="O224" s="1">
        <v>5.0</v>
      </c>
      <c r="P224" s="1">
        <v>5.0</v>
      </c>
      <c r="Q224" s="1">
        <v>5.0</v>
      </c>
      <c r="R224" s="1">
        <v>5.0</v>
      </c>
      <c r="S224" s="1">
        <v>5.0</v>
      </c>
      <c r="T224" s="1">
        <v>0.0</v>
      </c>
      <c r="U224" s="1">
        <v>5.0</v>
      </c>
      <c r="V224" s="1">
        <v>5.0</v>
      </c>
      <c r="W224" s="1">
        <v>5.0</v>
      </c>
      <c r="X224" s="1">
        <v>5.0</v>
      </c>
      <c r="Y224" s="1">
        <v>3.0</v>
      </c>
      <c r="Z224" s="36">
        <v>1956.0</v>
      </c>
      <c r="AA224">
        <f t="shared" si="1"/>
        <v>78</v>
      </c>
      <c r="AB224">
        <f t="shared" si="2"/>
        <v>28</v>
      </c>
      <c r="AC224">
        <f t="shared" si="3"/>
        <v>10</v>
      </c>
      <c r="AD224">
        <f t="shared" si="4"/>
        <v>20</v>
      </c>
      <c r="AE224">
        <f t="shared" si="5"/>
        <v>20</v>
      </c>
    </row>
    <row r="225">
      <c r="A225" s="20"/>
      <c r="B225" s="20">
        <v>43689.43127015047</v>
      </c>
      <c r="C225" s="1" t="s">
        <v>246</v>
      </c>
      <c r="D225" s="1">
        <v>0.0</v>
      </c>
      <c r="E225" s="1">
        <v>2.0</v>
      </c>
      <c r="F225" s="1">
        <v>0.0</v>
      </c>
      <c r="G225" s="1">
        <v>0.0</v>
      </c>
      <c r="H225" s="1">
        <v>0.0</v>
      </c>
      <c r="I225" s="1">
        <v>2.0</v>
      </c>
      <c r="J225" s="1">
        <v>0.0</v>
      </c>
      <c r="K225" s="1">
        <v>0.0</v>
      </c>
      <c r="L225" s="1">
        <v>0.0</v>
      </c>
      <c r="M225" s="1">
        <v>1.0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2.0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36">
        <v>573.0</v>
      </c>
      <c r="AA225">
        <f t="shared" si="1"/>
        <v>7</v>
      </c>
      <c r="AB225">
        <f t="shared" si="2"/>
        <v>4</v>
      </c>
      <c r="AC225">
        <f t="shared" si="3"/>
        <v>1</v>
      </c>
      <c r="AD225">
        <f t="shared" si="4"/>
        <v>2</v>
      </c>
      <c r="AE225">
        <f t="shared" si="5"/>
        <v>0</v>
      </c>
    </row>
    <row r="226">
      <c r="A226" s="20"/>
      <c r="B226" s="20">
        <v>43689.57557341435</v>
      </c>
      <c r="C226" s="1" t="s">
        <v>247</v>
      </c>
      <c r="D226" s="1">
        <v>1.0</v>
      </c>
      <c r="E226" s="1">
        <v>0.0</v>
      </c>
      <c r="F226" s="1">
        <v>0.0</v>
      </c>
      <c r="G226" s="1">
        <v>1.0</v>
      </c>
      <c r="H226" s="1">
        <v>0.0</v>
      </c>
      <c r="I226" s="1">
        <v>2.0</v>
      </c>
      <c r="J226" s="1">
        <v>1.0</v>
      </c>
      <c r="K226" s="1">
        <v>1.0</v>
      </c>
      <c r="L226" s="1">
        <v>0.0</v>
      </c>
      <c r="M226" s="1">
        <v>0.0</v>
      </c>
      <c r="N226" s="1">
        <v>2.0</v>
      </c>
      <c r="O226" s="1">
        <v>2.0</v>
      </c>
      <c r="P226" s="1">
        <v>1.0</v>
      </c>
      <c r="Q226" s="1">
        <v>0.0</v>
      </c>
      <c r="R226" s="1">
        <v>0.0</v>
      </c>
      <c r="S226" s="1">
        <v>1.0</v>
      </c>
      <c r="T226" s="1">
        <v>0.0</v>
      </c>
      <c r="U226" s="1">
        <v>1.0</v>
      </c>
      <c r="V226" s="1">
        <v>1.0</v>
      </c>
      <c r="W226" s="1">
        <v>1.0</v>
      </c>
      <c r="X226" s="1">
        <v>1.0</v>
      </c>
      <c r="Y226" s="1">
        <v>0.0</v>
      </c>
      <c r="Z226" s="36">
        <v>316.0</v>
      </c>
      <c r="AA226">
        <f t="shared" si="1"/>
        <v>16</v>
      </c>
      <c r="AB226">
        <f t="shared" si="2"/>
        <v>8</v>
      </c>
      <c r="AC226">
        <f t="shared" si="3"/>
        <v>2</v>
      </c>
      <c r="AD226">
        <f t="shared" si="4"/>
        <v>2</v>
      </c>
      <c r="AE226">
        <f t="shared" si="5"/>
        <v>4</v>
      </c>
    </row>
    <row r="227">
      <c r="A227" s="20"/>
      <c r="B227" s="20">
        <v>43690.39750423611</v>
      </c>
      <c r="C227" s="1" t="s">
        <v>365</v>
      </c>
      <c r="D227" s="1">
        <v>0.0</v>
      </c>
      <c r="E227" s="1">
        <v>0.0</v>
      </c>
      <c r="F227" s="1">
        <v>0.0</v>
      </c>
      <c r="G227" s="1">
        <v>2.0</v>
      </c>
      <c r="H227" s="1">
        <v>1.0</v>
      </c>
      <c r="I227" s="1">
        <v>2.0</v>
      </c>
      <c r="J227" s="1">
        <v>0.0</v>
      </c>
      <c r="K227" s="1">
        <v>0.0</v>
      </c>
      <c r="L227" s="1">
        <v>0.0</v>
      </c>
      <c r="M227" s="1">
        <v>1.0</v>
      </c>
      <c r="N227" s="1">
        <v>1.0</v>
      </c>
      <c r="O227" s="1">
        <v>3.0</v>
      </c>
      <c r="P227" s="1">
        <v>1.0</v>
      </c>
      <c r="Q227" s="1">
        <v>1.0</v>
      </c>
      <c r="R227" s="1">
        <v>2.0</v>
      </c>
      <c r="S227" s="1">
        <v>2.0</v>
      </c>
      <c r="T227" s="1">
        <v>2.0</v>
      </c>
      <c r="U227" s="1">
        <v>0.0</v>
      </c>
      <c r="V227" s="1">
        <v>0.0</v>
      </c>
      <c r="W227" s="1">
        <v>1.0</v>
      </c>
      <c r="X227" s="1">
        <v>2.0</v>
      </c>
      <c r="Y227" s="1">
        <v>0.0</v>
      </c>
      <c r="Z227" s="36">
        <v>54.0</v>
      </c>
      <c r="AA227">
        <f t="shared" si="1"/>
        <v>21</v>
      </c>
      <c r="AB227">
        <f t="shared" si="2"/>
        <v>11</v>
      </c>
      <c r="AC227">
        <f t="shared" si="3"/>
        <v>1</v>
      </c>
      <c r="AD227">
        <f t="shared" si="4"/>
        <v>6</v>
      </c>
      <c r="AE227">
        <f t="shared" si="5"/>
        <v>3</v>
      </c>
    </row>
    <row r="228">
      <c r="A228" s="20"/>
      <c r="B228" s="20">
        <v>43690.413315474536</v>
      </c>
      <c r="C228" s="1" t="s">
        <v>102</v>
      </c>
      <c r="D228" s="1">
        <v>2.0</v>
      </c>
      <c r="E228" s="1">
        <v>0.0</v>
      </c>
      <c r="F228" s="1">
        <v>0.0</v>
      </c>
      <c r="G228" s="1">
        <v>2.0</v>
      </c>
      <c r="H228" s="1">
        <v>3.0</v>
      </c>
      <c r="I228" s="1">
        <v>3.0</v>
      </c>
      <c r="J228" s="1">
        <v>1.0</v>
      </c>
      <c r="K228" s="1">
        <v>1.0</v>
      </c>
      <c r="L228" s="1">
        <v>3.0</v>
      </c>
      <c r="M228" s="1">
        <v>4.0</v>
      </c>
      <c r="N228" s="1">
        <v>2.0</v>
      </c>
      <c r="O228" s="1">
        <v>3.0</v>
      </c>
      <c r="P228" s="1">
        <v>4.0</v>
      </c>
      <c r="Q228" s="1">
        <v>3.0</v>
      </c>
      <c r="R228" s="1">
        <v>4.0</v>
      </c>
      <c r="S228" s="1">
        <v>3.0</v>
      </c>
      <c r="T228" s="1">
        <v>1.0</v>
      </c>
      <c r="U228" s="1">
        <v>2.0</v>
      </c>
      <c r="V228" s="1">
        <v>3.0</v>
      </c>
      <c r="W228" s="1">
        <v>3.0</v>
      </c>
      <c r="X228" s="1">
        <v>3.0</v>
      </c>
      <c r="Y228" s="1">
        <v>3.0</v>
      </c>
      <c r="Z228" s="36">
        <v>1862.0</v>
      </c>
      <c r="AA228">
        <f t="shared" si="1"/>
        <v>53</v>
      </c>
      <c r="AB228">
        <f t="shared" si="2"/>
        <v>19</v>
      </c>
      <c r="AC228">
        <f t="shared" si="3"/>
        <v>9</v>
      </c>
      <c r="AD228">
        <f t="shared" si="4"/>
        <v>14</v>
      </c>
      <c r="AE228">
        <f t="shared" si="5"/>
        <v>11</v>
      </c>
    </row>
    <row r="229">
      <c r="A229" s="20"/>
      <c r="B229" s="20">
        <v>43690.435596875</v>
      </c>
      <c r="C229" s="1" t="s">
        <v>248</v>
      </c>
      <c r="D229" s="1">
        <v>2.0</v>
      </c>
      <c r="E229" s="1">
        <v>1.0</v>
      </c>
      <c r="F229" s="1">
        <v>0.0</v>
      </c>
      <c r="G229" s="1">
        <v>0.0</v>
      </c>
      <c r="H229" s="1">
        <v>1.0</v>
      </c>
      <c r="I229" s="1">
        <v>3.0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3.0</v>
      </c>
      <c r="P229" s="1">
        <v>2.0</v>
      </c>
      <c r="Q229" s="1">
        <v>0.0</v>
      </c>
      <c r="R229" s="1">
        <v>1.0</v>
      </c>
      <c r="S229" s="1">
        <v>0.0</v>
      </c>
      <c r="T229" s="1">
        <v>0.0</v>
      </c>
      <c r="U229" s="1">
        <v>3.0</v>
      </c>
      <c r="V229" s="1">
        <v>3.0</v>
      </c>
      <c r="W229" s="1">
        <v>2.0</v>
      </c>
      <c r="X229" s="1">
        <v>2.0</v>
      </c>
      <c r="Y229" s="1">
        <v>0.0</v>
      </c>
      <c r="Z229" s="36">
        <v>1991.0</v>
      </c>
      <c r="AA229">
        <f t="shared" si="1"/>
        <v>23</v>
      </c>
      <c r="AB229">
        <f t="shared" si="2"/>
        <v>10</v>
      </c>
      <c r="AC229">
        <f t="shared" si="3"/>
        <v>0</v>
      </c>
      <c r="AD229">
        <f t="shared" si="4"/>
        <v>3</v>
      </c>
      <c r="AE229">
        <f t="shared" si="5"/>
        <v>10</v>
      </c>
    </row>
    <row r="230">
      <c r="A230" s="20"/>
      <c r="B230" s="20">
        <v>43690.579186793984</v>
      </c>
      <c r="C230" s="1" t="s">
        <v>249</v>
      </c>
      <c r="D230" s="1">
        <v>2.0</v>
      </c>
      <c r="E230" s="1">
        <v>1.0</v>
      </c>
      <c r="F230" s="1">
        <v>0.0</v>
      </c>
      <c r="G230" s="1">
        <v>1.0</v>
      </c>
      <c r="H230" s="1">
        <v>2.0</v>
      </c>
      <c r="I230" s="1">
        <v>2.0</v>
      </c>
      <c r="J230" s="1">
        <v>0.0</v>
      </c>
      <c r="K230" s="1">
        <v>0.0</v>
      </c>
      <c r="L230" s="1">
        <v>4.0</v>
      </c>
      <c r="M230" s="1">
        <v>2.0</v>
      </c>
      <c r="N230" s="1">
        <v>1.0</v>
      </c>
      <c r="O230" s="1">
        <v>1.0</v>
      </c>
      <c r="P230" s="1">
        <v>1.0</v>
      </c>
      <c r="Q230" s="1">
        <v>0.0</v>
      </c>
      <c r="R230" s="1">
        <v>0.0</v>
      </c>
      <c r="S230" s="1">
        <v>0.0</v>
      </c>
      <c r="T230" s="1">
        <v>2.0</v>
      </c>
      <c r="U230" s="1">
        <v>2.0</v>
      </c>
      <c r="V230" s="1">
        <v>4.0</v>
      </c>
      <c r="W230" s="1">
        <v>4.0</v>
      </c>
      <c r="X230" s="1">
        <v>4.0</v>
      </c>
      <c r="Y230" s="1">
        <v>1.0</v>
      </c>
      <c r="Z230" s="36">
        <v>1623.0</v>
      </c>
      <c r="AA230">
        <f t="shared" si="1"/>
        <v>34</v>
      </c>
      <c r="AB230">
        <f t="shared" si="2"/>
        <v>13</v>
      </c>
      <c r="AC230">
        <f t="shared" si="3"/>
        <v>6</v>
      </c>
      <c r="AD230">
        <f t="shared" si="4"/>
        <v>1</v>
      </c>
      <c r="AE230">
        <f t="shared" si="5"/>
        <v>14</v>
      </c>
    </row>
    <row r="231">
      <c r="A231" s="20"/>
      <c r="B231" s="20">
        <v>43691.452314050926</v>
      </c>
      <c r="C231" s="1" t="s">
        <v>251</v>
      </c>
      <c r="D231" s="1">
        <v>6.0</v>
      </c>
      <c r="E231" s="1">
        <v>5.0</v>
      </c>
      <c r="F231" s="1">
        <v>2.0</v>
      </c>
      <c r="G231" s="1">
        <v>5.0</v>
      </c>
      <c r="H231" s="1">
        <v>6.0</v>
      </c>
      <c r="I231" s="1">
        <v>6.0</v>
      </c>
      <c r="J231" s="1">
        <v>1.0</v>
      </c>
      <c r="K231" s="1">
        <v>6.0</v>
      </c>
      <c r="L231" s="1">
        <v>0.0</v>
      </c>
      <c r="M231" s="1">
        <v>4.0</v>
      </c>
      <c r="N231" s="1">
        <v>5.0</v>
      </c>
      <c r="O231" s="1">
        <v>5.0</v>
      </c>
      <c r="P231" s="1">
        <v>6.0</v>
      </c>
      <c r="Q231" s="1">
        <v>6.0</v>
      </c>
      <c r="R231" s="1">
        <v>6.0</v>
      </c>
      <c r="S231" s="1">
        <v>5.0</v>
      </c>
      <c r="T231" s="1">
        <v>2.0</v>
      </c>
      <c r="U231" s="1">
        <v>5.0</v>
      </c>
      <c r="V231" s="1">
        <v>6.0</v>
      </c>
      <c r="W231" s="1">
        <v>6.0</v>
      </c>
      <c r="X231" s="1">
        <v>5.0</v>
      </c>
      <c r="Y231" s="1">
        <v>4.0</v>
      </c>
      <c r="Z231" s="36">
        <v>1631.0</v>
      </c>
      <c r="AA231">
        <f t="shared" si="1"/>
        <v>102</v>
      </c>
      <c r="AB231">
        <f t="shared" si="2"/>
        <v>46</v>
      </c>
      <c r="AC231">
        <f t="shared" si="3"/>
        <v>11</v>
      </c>
      <c r="AD231">
        <f t="shared" si="4"/>
        <v>23</v>
      </c>
      <c r="AE231">
        <f t="shared" si="5"/>
        <v>22</v>
      </c>
    </row>
    <row r="232">
      <c r="A232" s="20"/>
      <c r="B232" s="20">
        <v>43691.654101168984</v>
      </c>
      <c r="C232" s="1" t="s">
        <v>150</v>
      </c>
      <c r="D232" s="1">
        <v>1.0</v>
      </c>
      <c r="E232" s="1">
        <v>0.0</v>
      </c>
      <c r="F232" s="1">
        <v>0.0</v>
      </c>
      <c r="G232" s="1">
        <v>2.0</v>
      </c>
      <c r="H232" s="1">
        <v>2.0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2.0</v>
      </c>
      <c r="X232" s="1">
        <v>0.0</v>
      </c>
      <c r="Y232" s="1">
        <v>2.0</v>
      </c>
      <c r="Z232" s="36">
        <v>1925.0</v>
      </c>
      <c r="AA232">
        <f t="shared" si="1"/>
        <v>10</v>
      </c>
      <c r="AB232">
        <f t="shared" si="2"/>
        <v>8</v>
      </c>
      <c r="AC232">
        <f t="shared" si="3"/>
        <v>0</v>
      </c>
      <c r="AD232">
        <f t="shared" si="4"/>
        <v>0</v>
      </c>
      <c r="AE232">
        <f t="shared" si="5"/>
        <v>2</v>
      </c>
    </row>
    <row r="233">
      <c r="A233" s="20"/>
      <c r="B233" s="20">
        <v>43691.67168157407</v>
      </c>
      <c r="C233" s="1" t="s">
        <v>141</v>
      </c>
      <c r="D233" s="1">
        <v>4.0</v>
      </c>
      <c r="E233" s="1">
        <v>3.0</v>
      </c>
      <c r="F233" s="1">
        <v>0.0</v>
      </c>
      <c r="G233" s="1">
        <v>4.0</v>
      </c>
      <c r="H233" s="1">
        <v>2.0</v>
      </c>
      <c r="I233" s="1">
        <v>4.0</v>
      </c>
      <c r="J233" s="1">
        <v>1.0</v>
      </c>
      <c r="K233" s="1">
        <v>5.0</v>
      </c>
      <c r="L233" s="1">
        <v>0.0</v>
      </c>
      <c r="M233" s="1">
        <v>4.0</v>
      </c>
      <c r="N233" s="1">
        <v>5.0</v>
      </c>
      <c r="O233" s="1">
        <v>5.0</v>
      </c>
      <c r="P233" s="1">
        <v>5.0</v>
      </c>
      <c r="Q233" s="1">
        <v>2.0</v>
      </c>
      <c r="R233" s="1">
        <v>1.0</v>
      </c>
      <c r="S233" s="1">
        <v>5.0</v>
      </c>
      <c r="T233" s="1">
        <v>0.0</v>
      </c>
      <c r="U233" s="1">
        <v>4.0</v>
      </c>
      <c r="V233" s="1">
        <v>5.0</v>
      </c>
      <c r="W233" s="1">
        <v>4.0</v>
      </c>
      <c r="X233" s="1">
        <v>3.0</v>
      </c>
      <c r="Y233" s="1">
        <v>1.0</v>
      </c>
      <c r="Z233" s="36">
        <v>1909.0</v>
      </c>
      <c r="AA233">
        <f t="shared" si="1"/>
        <v>67</v>
      </c>
      <c r="AB233">
        <f t="shared" si="2"/>
        <v>28</v>
      </c>
      <c r="AC233">
        <f t="shared" si="3"/>
        <v>10</v>
      </c>
      <c r="AD233">
        <f t="shared" si="4"/>
        <v>13</v>
      </c>
      <c r="AE233">
        <f t="shared" si="5"/>
        <v>16</v>
      </c>
    </row>
    <row r="234">
      <c r="A234" s="20"/>
      <c r="B234" s="20">
        <v>43692.416804374996</v>
      </c>
      <c r="C234" s="1" t="s">
        <v>195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36">
        <v>1963.0</v>
      </c>
      <c r="AA234">
        <f t="shared" si="1"/>
        <v>0</v>
      </c>
      <c r="AB234">
        <f t="shared" si="2"/>
        <v>0</v>
      </c>
      <c r="AC234">
        <f t="shared" si="3"/>
        <v>0</v>
      </c>
      <c r="AD234">
        <f t="shared" si="4"/>
        <v>0</v>
      </c>
      <c r="AE234">
        <f t="shared" si="5"/>
        <v>0</v>
      </c>
    </row>
    <row r="235">
      <c r="A235" s="20"/>
      <c r="B235" s="20">
        <v>43692.41708111111</v>
      </c>
      <c r="C235" s="1" t="s">
        <v>252</v>
      </c>
      <c r="D235" s="1">
        <v>2.0</v>
      </c>
      <c r="E235" s="1">
        <v>0.0</v>
      </c>
      <c r="F235" s="1">
        <v>0.0</v>
      </c>
      <c r="G235" s="1">
        <v>0.0</v>
      </c>
      <c r="H235" s="1">
        <v>0.0</v>
      </c>
      <c r="I235" s="1">
        <v>2.0</v>
      </c>
      <c r="J235" s="1">
        <v>3.0</v>
      </c>
      <c r="K235" s="1">
        <v>3.0</v>
      </c>
      <c r="L235" s="1">
        <v>4.0</v>
      </c>
      <c r="M235" s="1">
        <v>1.0</v>
      </c>
      <c r="N235" s="1">
        <v>1.0</v>
      </c>
      <c r="O235" s="1">
        <v>1.0</v>
      </c>
      <c r="P235" s="1">
        <v>3.0</v>
      </c>
      <c r="Q235" s="1">
        <v>4.0</v>
      </c>
      <c r="R235" s="1">
        <v>3.0</v>
      </c>
      <c r="S235" s="1">
        <v>3.0</v>
      </c>
      <c r="T235" s="1">
        <v>0.0</v>
      </c>
      <c r="U235" s="1">
        <v>4.0</v>
      </c>
      <c r="V235" s="1">
        <v>4.0</v>
      </c>
      <c r="W235" s="1">
        <v>3.0</v>
      </c>
      <c r="X235" s="1">
        <v>3.0</v>
      </c>
      <c r="Y235" s="1">
        <v>0.0</v>
      </c>
      <c r="Z235" s="36">
        <v>2001.0</v>
      </c>
      <c r="AA235">
        <f t="shared" si="1"/>
        <v>44</v>
      </c>
      <c r="AB235">
        <f t="shared" si="2"/>
        <v>6</v>
      </c>
      <c r="AC235">
        <f t="shared" si="3"/>
        <v>11</v>
      </c>
      <c r="AD235">
        <f t="shared" si="4"/>
        <v>13</v>
      </c>
      <c r="AE235">
        <f t="shared" si="5"/>
        <v>14</v>
      </c>
    </row>
    <row r="236">
      <c r="A236" s="20"/>
      <c r="B236" s="20">
        <v>43692.5551203588</v>
      </c>
      <c r="C236" s="1" t="s">
        <v>253</v>
      </c>
      <c r="D236" s="1">
        <v>5.0</v>
      </c>
      <c r="E236" s="1">
        <v>3.0</v>
      </c>
      <c r="F236" s="1">
        <v>1.0</v>
      </c>
      <c r="G236" s="1">
        <v>5.0</v>
      </c>
      <c r="H236" s="1">
        <v>4.0</v>
      </c>
      <c r="I236" s="1">
        <v>4.0</v>
      </c>
      <c r="J236" s="1">
        <v>4.0</v>
      </c>
      <c r="K236" s="1">
        <v>4.0</v>
      </c>
      <c r="L236" s="1">
        <v>4.0</v>
      </c>
      <c r="M236" s="1">
        <v>4.0</v>
      </c>
      <c r="N236" s="1">
        <v>5.0</v>
      </c>
      <c r="O236" s="1">
        <v>5.0</v>
      </c>
      <c r="P236" s="1">
        <v>5.0</v>
      </c>
      <c r="Q236" s="1">
        <v>3.0</v>
      </c>
      <c r="R236" s="1">
        <v>4.0</v>
      </c>
      <c r="S236" s="1">
        <v>4.0</v>
      </c>
      <c r="T236" s="1">
        <v>5.0</v>
      </c>
      <c r="U236" s="1">
        <v>4.0</v>
      </c>
      <c r="V236" s="1">
        <v>5.0</v>
      </c>
      <c r="W236" s="1">
        <v>5.0</v>
      </c>
      <c r="X236" s="1">
        <v>5.0</v>
      </c>
      <c r="Y236" s="1">
        <v>5.0</v>
      </c>
      <c r="Z236" s="36">
        <v>1468.0</v>
      </c>
      <c r="AA236">
        <f t="shared" si="1"/>
        <v>93</v>
      </c>
      <c r="AB236">
        <f t="shared" si="2"/>
        <v>42</v>
      </c>
      <c r="AC236">
        <f t="shared" si="3"/>
        <v>16</v>
      </c>
      <c r="AD236">
        <f t="shared" si="4"/>
        <v>16</v>
      </c>
      <c r="AE236">
        <f t="shared" si="5"/>
        <v>19</v>
      </c>
    </row>
    <row r="237">
      <c r="A237" s="20"/>
      <c r="B237" s="20">
        <v>43693.4609603125</v>
      </c>
      <c r="C237" s="1" t="s">
        <v>254</v>
      </c>
      <c r="D237" s="1">
        <v>4.0</v>
      </c>
      <c r="E237" s="1">
        <v>4.0</v>
      </c>
      <c r="F237" s="1">
        <v>0.0</v>
      </c>
      <c r="G237" s="1">
        <v>5.0</v>
      </c>
      <c r="H237" s="1">
        <v>5.0</v>
      </c>
      <c r="I237" s="1">
        <v>5.0</v>
      </c>
      <c r="J237" s="1">
        <v>5.0</v>
      </c>
      <c r="K237" s="1">
        <v>2.0</v>
      </c>
      <c r="L237" s="1">
        <v>3.0</v>
      </c>
      <c r="M237" s="1">
        <v>5.0</v>
      </c>
      <c r="N237" s="1">
        <v>4.0</v>
      </c>
      <c r="O237" s="1">
        <v>4.0</v>
      </c>
      <c r="P237" s="1">
        <v>4.0</v>
      </c>
      <c r="Q237" s="1">
        <v>4.0</v>
      </c>
      <c r="R237" s="1">
        <v>5.0</v>
      </c>
      <c r="S237" s="1">
        <v>3.0</v>
      </c>
      <c r="T237" s="1">
        <v>3.0</v>
      </c>
      <c r="U237" s="1">
        <v>5.0</v>
      </c>
      <c r="V237" s="1">
        <v>5.0</v>
      </c>
      <c r="W237" s="1">
        <v>5.0</v>
      </c>
      <c r="X237" s="1">
        <v>5.0</v>
      </c>
      <c r="Y237" s="1">
        <v>5.0</v>
      </c>
      <c r="Z237" s="36">
        <v>2005.0</v>
      </c>
      <c r="AA237">
        <f t="shared" si="1"/>
        <v>90</v>
      </c>
      <c r="AB237">
        <f t="shared" si="2"/>
        <v>39</v>
      </c>
      <c r="AC237">
        <f t="shared" si="3"/>
        <v>15</v>
      </c>
      <c r="AD237">
        <f t="shared" si="4"/>
        <v>16</v>
      </c>
      <c r="AE237">
        <f t="shared" si="5"/>
        <v>20</v>
      </c>
    </row>
    <row r="238">
      <c r="A238" s="20"/>
      <c r="B238" s="20">
        <v>43693.46523721065</v>
      </c>
      <c r="C238" s="1" t="s">
        <v>245</v>
      </c>
      <c r="D238" s="1">
        <v>4.0</v>
      </c>
      <c r="E238" s="1">
        <v>0.0</v>
      </c>
      <c r="F238" s="1">
        <v>0.0</v>
      </c>
      <c r="G238" s="1">
        <v>4.0</v>
      </c>
      <c r="H238" s="1">
        <v>4.0</v>
      </c>
      <c r="I238" s="1">
        <v>4.0</v>
      </c>
      <c r="J238" s="1">
        <v>0.0</v>
      </c>
      <c r="K238" s="1">
        <v>5.0</v>
      </c>
      <c r="L238" s="1">
        <v>0.0</v>
      </c>
      <c r="M238" s="1">
        <v>5.0</v>
      </c>
      <c r="N238" s="1">
        <v>6.0</v>
      </c>
      <c r="O238" s="1">
        <v>6.0</v>
      </c>
      <c r="P238" s="1">
        <v>5.0</v>
      </c>
      <c r="Q238" s="1">
        <v>5.0</v>
      </c>
      <c r="R238" s="1">
        <v>3.0</v>
      </c>
      <c r="S238" s="1">
        <v>6.0</v>
      </c>
      <c r="T238" s="1">
        <v>3.0</v>
      </c>
      <c r="U238" s="1">
        <v>6.0</v>
      </c>
      <c r="V238" s="1">
        <v>6.0</v>
      </c>
      <c r="W238" s="1">
        <v>6.0</v>
      </c>
      <c r="X238" s="1">
        <v>5.0</v>
      </c>
      <c r="Y238" s="1">
        <v>3.0</v>
      </c>
      <c r="Z238" s="36">
        <v>1997.0</v>
      </c>
      <c r="AA238">
        <f t="shared" si="1"/>
        <v>86</v>
      </c>
      <c r="AB238">
        <f t="shared" si="2"/>
        <v>34</v>
      </c>
      <c r="AC238">
        <f t="shared" si="3"/>
        <v>10</v>
      </c>
      <c r="AD238">
        <f t="shared" si="4"/>
        <v>19</v>
      </c>
      <c r="AE238">
        <f t="shared" si="5"/>
        <v>23</v>
      </c>
    </row>
    <row r="239">
      <c r="A239" s="20"/>
      <c r="B239" s="20">
        <v>43693.57340982639</v>
      </c>
      <c r="C239" s="1" t="s">
        <v>255</v>
      </c>
      <c r="D239" s="1">
        <v>4.0</v>
      </c>
      <c r="E239" s="1">
        <v>4.0</v>
      </c>
      <c r="F239" s="1">
        <v>1.0</v>
      </c>
      <c r="G239" s="1">
        <v>4.0</v>
      </c>
      <c r="H239" s="1">
        <v>5.0</v>
      </c>
      <c r="I239" s="1">
        <v>6.0</v>
      </c>
      <c r="J239" s="1">
        <v>5.0</v>
      </c>
      <c r="K239" s="1">
        <v>3.0</v>
      </c>
      <c r="L239" s="1">
        <v>5.0</v>
      </c>
      <c r="M239" s="1">
        <v>6.0</v>
      </c>
      <c r="N239" s="1">
        <v>5.0</v>
      </c>
      <c r="O239" s="1">
        <v>5.0</v>
      </c>
      <c r="P239" s="1">
        <v>5.0</v>
      </c>
      <c r="Q239" s="1">
        <v>6.0</v>
      </c>
      <c r="R239" s="1">
        <v>5.0</v>
      </c>
      <c r="S239" s="1">
        <v>6.0</v>
      </c>
      <c r="T239" s="1">
        <v>3.0</v>
      </c>
      <c r="U239" s="1">
        <v>5.0</v>
      </c>
      <c r="V239" s="1">
        <v>5.0</v>
      </c>
      <c r="W239" s="1">
        <v>5.0</v>
      </c>
      <c r="X239" s="1">
        <v>5.0</v>
      </c>
      <c r="Y239" s="1">
        <v>4.0</v>
      </c>
      <c r="Z239" s="36">
        <v>2004.0</v>
      </c>
      <c r="AA239">
        <f t="shared" si="1"/>
        <v>102</v>
      </c>
      <c r="AB239">
        <f t="shared" si="2"/>
        <v>41</v>
      </c>
      <c r="AC239">
        <f t="shared" si="3"/>
        <v>19</v>
      </c>
      <c r="AD239">
        <f t="shared" si="4"/>
        <v>22</v>
      </c>
      <c r="AE239">
        <f t="shared" si="5"/>
        <v>20</v>
      </c>
    </row>
    <row r="240">
      <c r="A240" s="20"/>
      <c r="B240" s="20">
        <v>43696.40972412037</v>
      </c>
      <c r="C240" s="1" t="s">
        <v>239</v>
      </c>
      <c r="D240" s="1">
        <v>0.0</v>
      </c>
      <c r="E240" s="1">
        <v>2.0</v>
      </c>
      <c r="F240" s="1">
        <v>0.0</v>
      </c>
      <c r="G240" s="1">
        <v>1.0</v>
      </c>
      <c r="H240" s="1">
        <v>2.0</v>
      </c>
      <c r="I240" s="1">
        <v>2.0</v>
      </c>
      <c r="J240" s="1">
        <v>2.0</v>
      </c>
      <c r="K240" s="1">
        <v>0.0</v>
      </c>
      <c r="L240" s="1">
        <v>0.0</v>
      </c>
      <c r="M240" s="1">
        <v>1.0</v>
      </c>
      <c r="N240" s="1">
        <v>1.0</v>
      </c>
      <c r="O240" s="1">
        <v>0.0</v>
      </c>
      <c r="P240" s="1">
        <v>0.0</v>
      </c>
      <c r="Q240" s="1">
        <v>0.0</v>
      </c>
      <c r="R240" s="1">
        <v>1.0</v>
      </c>
      <c r="S240" s="1">
        <v>0.0</v>
      </c>
      <c r="T240" s="1">
        <v>0.0</v>
      </c>
      <c r="U240" s="1">
        <v>1.0</v>
      </c>
      <c r="V240" s="1">
        <v>1.0</v>
      </c>
      <c r="W240" s="1">
        <v>2.0</v>
      </c>
      <c r="X240" s="1">
        <v>0.0</v>
      </c>
      <c r="Y240" s="1">
        <v>1.0</v>
      </c>
      <c r="Z240" s="36">
        <v>1995.0</v>
      </c>
      <c r="AA240">
        <f t="shared" si="1"/>
        <v>17</v>
      </c>
      <c r="AB240">
        <f t="shared" si="2"/>
        <v>9</v>
      </c>
      <c r="AC240">
        <f t="shared" si="3"/>
        <v>3</v>
      </c>
      <c r="AD240">
        <f t="shared" si="4"/>
        <v>1</v>
      </c>
      <c r="AE240">
        <f t="shared" si="5"/>
        <v>4</v>
      </c>
    </row>
    <row r="241">
      <c r="A241" s="20"/>
      <c r="B241" s="20">
        <v>43696.43531465278</v>
      </c>
      <c r="C241" s="1" t="s">
        <v>256</v>
      </c>
      <c r="D241" s="1">
        <v>4.0</v>
      </c>
      <c r="E241" s="1">
        <v>2.0</v>
      </c>
      <c r="F241" s="1">
        <v>0.0</v>
      </c>
      <c r="G241" s="1">
        <v>3.0</v>
      </c>
      <c r="H241" s="1">
        <v>4.0</v>
      </c>
      <c r="I241" s="1">
        <v>5.0</v>
      </c>
      <c r="J241" s="1">
        <v>5.0</v>
      </c>
      <c r="K241" s="1">
        <v>3.0</v>
      </c>
      <c r="L241" s="1">
        <v>0.0</v>
      </c>
      <c r="M241" s="1">
        <v>4.0</v>
      </c>
      <c r="N241" s="1">
        <v>4.0</v>
      </c>
      <c r="O241" s="1">
        <v>4.0</v>
      </c>
      <c r="P241" s="1">
        <v>3.0</v>
      </c>
      <c r="Q241" s="1">
        <v>1.0</v>
      </c>
      <c r="R241" s="1">
        <v>0.0</v>
      </c>
      <c r="S241" s="1">
        <v>2.0</v>
      </c>
      <c r="T241" s="1">
        <v>0.0</v>
      </c>
      <c r="U241" s="1">
        <v>5.0</v>
      </c>
      <c r="V241" s="1">
        <v>5.0</v>
      </c>
      <c r="W241" s="1">
        <v>4.0</v>
      </c>
      <c r="X241" s="1">
        <v>3.0</v>
      </c>
      <c r="Y241" s="1">
        <v>1.0</v>
      </c>
      <c r="Z241" s="36">
        <v>2015.0</v>
      </c>
      <c r="AA241">
        <f t="shared" si="1"/>
        <v>62</v>
      </c>
      <c r="AB241">
        <f t="shared" si="2"/>
        <v>27</v>
      </c>
      <c r="AC241">
        <f t="shared" si="3"/>
        <v>12</v>
      </c>
      <c r="AD241">
        <f t="shared" si="4"/>
        <v>6</v>
      </c>
      <c r="AE241">
        <f t="shared" si="5"/>
        <v>17</v>
      </c>
    </row>
    <row r="242">
      <c r="A242" s="20"/>
      <c r="B242" s="20">
        <v>43696.563556608795</v>
      </c>
      <c r="C242" s="1" t="s">
        <v>152</v>
      </c>
      <c r="D242" s="1">
        <v>4.0</v>
      </c>
      <c r="E242" s="1">
        <v>4.0</v>
      </c>
      <c r="F242" s="1">
        <v>2.0</v>
      </c>
      <c r="G242" s="1">
        <v>4.0</v>
      </c>
      <c r="H242" s="1">
        <v>4.0</v>
      </c>
      <c r="I242" s="1">
        <v>5.0</v>
      </c>
      <c r="J242" s="1">
        <v>5.0</v>
      </c>
      <c r="K242" s="1">
        <v>5.0</v>
      </c>
      <c r="L242" s="1">
        <v>3.0</v>
      </c>
      <c r="M242" s="1">
        <v>5.0</v>
      </c>
      <c r="N242" s="1">
        <v>5.0</v>
      </c>
      <c r="O242" s="1">
        <v>4.0</v>
      </c>
      <c r="P242" s="1">
        <v>4.0</v>
      </c>
      <c r="Q242" s="1">
        <v>4.0</v>
      </c>
      <c r="R242" s="1">
        <v>5.0</v>
      </c>
      <c r="S242" s="1">
        <v>4.0</v>
      </c>
      <c r="T242" s="1">
        <v>3.0</v>
      </c>
      <c r="U242" s="1">
        <v>5.0</v>
      </c>
      <c r="V242" s="1">
        <v>5.0</v>
      </c>
      <c r="W242" s="1">
        <v>5.0</v>
      </c>
      <c r="X242" s="1">
        <v>5.0</v>
      </c>
      <c r="Y242" s="1">
        <v>4.0</v>
      </c>
      <c r="Z242" s="36">
        <v>1866.0</v>
      </c>
      <c r="AA242">
        <f t="shared" si="1"/>
        <v>94</v>
      </c>
      <c r="AB242">
        <f t="shared" si="2"/>
        <v>39</v>
      </c>
      <c r="AC242">
        <f t="shared" si="3"/>
        <v>18</v>
      </c>
      <c r="AD242">
        <f t="shared" si="4"/>
        <v>17</v>
      </c>
      <c r="AE242">
        <f t="shared" si="5"/>
        <v>20</v>
      </c>
    </row>
    <row r="243">
      <c r="A243" s="20"/>
      <c r="B243" s="20">
        <v>43696.56610225694</v>
      </c>
      <c r="C243" s="1" t="s">
        <v>127</v>
      </c>
      <c r="D243" s="1">
        <v>3.0</v>
      </c>
      <c r="E243" s="1">
        <v>1.0</v>
      </c>
      <c r="F243" s="1">
        <v>0.0</v>
      </c>
      <c r="G243" s="1">
        <v>2.0</v>
      </c>
      <c r="H243" s="1">
        <v>1.0</v>
      </c>
      <c r="I243" s="1">
        <v>2.0</v>
      </c>
      <c r="J243" s="1">
        <v>3.0</v>
      </c>
      <c r="K243" s="1">
        <v>3.0</v>
      </c>
      <c r="L243" s="1">
        <v>2.0</v>
      </c>
      <c r="M243" s="1">
        <v>0.0</v>
      </c>
      <c r="N243" s="1">
        <v>0.0</v>
      </c>
      <c r="O243" s="1">
        <v>0.0</v>
      </c>
      <c r="P243" s="1">
        <v>1.0</v>
      </c>
      <c r="Q243" s="1">
        <v>1.0</v>
      </c>
      <c r="R243" s="1">
        <v>0.0</v>
      </c>
      <c r="S243" s="1">
        <v>2.0</v>
      </c>
      <c r="T243" s="1">
        <v>0.0</v>
      </c>
      <c r="U243" s="1">
        <v>2.0</v>
      </c>
      <c r="V243" s="1">
        <v>1.0</v>
      </c>
      <c r="W243" s="1">
        <v>2.0</v>
      </c>
      <c r="X243" s="1">
        <v>2.0</v>
      </c>
      <c r="Y243" s="1">
        <v>0.0</v>
      </c>
      <c r="Z243" s="36">
        <v>1901.0</v>
      </c>
      <c r="AA243">
        <f t="shared" si="1"/>
        <v>28</v>
      </c>
      <c r="AB243">
        <f t="shared" si="2"/>
        <v>9</v>
      </c>
      <c r="AC243">
        <f t="shared" si="3"/>
        <v>8</v>
      </c>
      <c r="AD243">
        <f t="shared" si="4"/>
        <v>4</v>
      </c>
      <c r="AE243">
        <f t="shared" si="5"/>
        <v>7</v>
      </c>
    </row>
    <row r="244">
      <c r="A244" s="20"/>
      <c r="B244" s="20">
        <v>43697.392005891204</v>
      </c>
      <c r="C244" s="1" t="s">
        <v>257</v>
      </c>
      <c r="D244" s="1">
        <v>4.0</v>
      </c>
      <c r="E244" s="1">
        <v>2.0</v>
      </c>
      <c r="F244" s="1">
        <v>0.0</v>
      </c>
      <c r="G244" s="1">
        <v>4.0</v>
      </c>
      <c r="H244" s="1">
        <v>3.0</v>
      </c>
      <c r="I244" s="1">
        <v>4.0</v>
      </c>
      <c r="J244" s="1">
        <v>5.0</v>
      </c>
      <c r="K244" s="1">
        <v>2.0</v>
      </c>
      <c r="L244" s="1">
        <v>5.0</v>
      </c>
      <c r="M244" s="1">
        <v>4.0</v>
      </c>
      <c r="N244" s="1">
        <v>2.0</v>
      </c>
      <c r="O244" s="1">
        <v>4.0</v>
      </c>
      <c r="P244" s="1">
        <v>5.0</v>
      </c>
      <c r="Q244" s="1">
        <v>3.0</v>
      </c>
      <c r="R244" s="1">
        <v>3.0</v>
      </c>
      <c r="S244" s="1">
        <v>4.0</v>
      </c>
      <c r="T244" s="1">
        <v>4.0</v>
      </c>
      <c r="U244" s="1">
        <v>4.0</v>
      </c>
      <c r="V244" s="1">
        <v>4.0</v>
      </c>
      <c r="W244" s="1">
        <v>3.0</v>
      </c>
      <c r="X244" s="1">
        <v>4.0</v>
      </c>
      <c r="Y244" s="1">
        <v>4.0</v>
      </c>
      <c r="Z244" s="36">
        <v>1558.0</v>
      </c>
      <c r="AA244">
        <f t="shared" si="1"/>
        <v>77</v>
      </c>
      <c r="AB244">
        <f t="shared" si="2"/>
        <v>31</v>
      </c>
      <c r="AC244">
        <f t="shared" si="3"/>
        <v>16</v>
      </c>
      <c r="AD244">
        <f t="shared" si="4"/>
        <v>15</v>
      </c>
      <c r="AE244">
        <f t="shared" si="5"/>
        <v>15</v>
      </c>
    </row>
    <row r="245">
      <c r="A245" s="20"/>
      <c r="B245" s="20">
        <v>43697.44639655093</v>
      </c>
      <c r="C245" s="1" t="s">
        <v>258</v>
      </c>
      <c r="D245" s="1">
        <v>4.0</v>
      </c>
      <c r="E245" s="1">
        <v>4.0</v>
      </c>
      <c r="F245" s="1">
        <v>0.0</v>
      </c>
      <c r="G245" s="1">
        <v>4.0</v>
      </c>
      <c r="H245" s="1">
        <v>5.0</v>
      </c>
      <c r="I245" s="1">
        <v>5.0</v>
      </c>
      <c r="J245" s="1">
        <v>5.0</v>
      </c>
      <c r="K245" s="1">
        <v>5.0</v>
      </c>
      <c r="L245" s="1">
        <v>0.0</v>
      </c>
      <c r="M245" s="1">
        <v>4.0</v>
      </c>
      <c r="N245" s="1">
        <v>4.0</v>
      </c>
      <c r="O245" s="1">
        <v>5.0</v>
      </c>
      <c r="P245" s="1">
        <v>3.0</v>
      </c>
      <c r="Q245" s="1">
        <v>3.0</v>
      </c>
      <c r="R245" s="1">
        <v>0.0</v>
      </c>
      <c r="S245" s="1">
        <v>6.0</v>
      </c>
      <c r="T245" s="1">
        <v>5.0</v>
      </c>
      <c r="U245" s="1">
        <v>5.0</v>
      </c>
      <c r="V245" s="1">
        <v>4.0</v>
      </c>
      <c r="W245" s="1">
        <v>5.0</v>
      </c>
      <c r="X245" s="1">
        <v>5.0</v>
      </c>
      <c r="Y245" s="1">
        <v>0.0</v>
      </c>
      <c r="Z245" s="36">
        <v>2002.0</v>
      </c>
      <c r="AA245">
        <f t="shared" si="1"/>
        <v>81</v>
      </c>
      <c r="AB245">
        <f t="shared" si="2"/>
        <v>36</v>
      </c>
      <c r="AC245">
        <f t="shared" si="3"/>
        <v>14</v>
      </c>
      <c r="AD245">
        <f t="shared" si="4"/>
        <v>12</v>
      </c>
      <c r="AE245">
        <f t="shared" si="5"/>
        <v>19</v>
      </c>
    </row>
    <row r="246">
      <c r="A246" s="20"/>
      <c r="B246" s="20">
        <v>43697.464569918986</v>
      </c>
      <c r="C246" s="1" t="s">
        <v>99</v>
      </c>
      <c r="D246" s="1">
        <v>2.0</v>
      </c>
      <c r="E246" s="1">
        <v>1.0</v>
      </c>
      <c r="F246" s="1">
        <v>0.0</v>
      </c>
      <c r="G246" s="1">
        <v>1.0</v>
      </c>
      <c r="H246" s="1">
        <v>1.0</v>
      </c>
      <c r="I246" s="1">
        <v>3.0</v>
      </c>
      <c r="J246" s="1">
        <v>1.0</v>
      </c>
      <c r="K246" s="1">
        <v>0.0</v>
      </c>
      <c r="L246" s="1">
        <v>0.0</v>
      </c>
      <c r="M246" s="1">
        <v>1.0</v>
      </c>
      <c r="N246" s="1">
        <v>0.0</v>
      </c>
      <c r="O246" s="1">
        <v>1.0</v>
      </c>
      <c r="P246" s="1">
        <v>1.0</v>
      </c>
      <c r="Q246" s="1">
        <v>0.0</v>
      </c>
      <c r="R246" s="1">
        <v>2.0</v>
      </c>
      <c r="S246" s="1">
        <v>1.0</v>
      </c>
      <c r="T246" s="1">
        <v>0.0</v>
      </c>
      <c r="U246" s="1">
        <v>1.0</v>
      </c>
      <c r="V246" s="1">
        <v>2.0</v>
      </c>
      <c r="W246" s="1">
        <v>2.0</v>
      </c>
      <c r="X246" s="1">
        <v>2.0</v>
      </c>
      <c r="Y246" s="1">
        <v>0.0</v>
      </c>
      <c r="Z246" s="36">
        <v>1834.0</v>
      </c>
      <c r="AA246">
        <f t="shared" si="1"/>
        <v>22</v>
      </c>
      <c r="AB246">
        <f t="shared" si="2"/>
        <v>9</v>
      </c>
      <c r="AC246">
        <f t="shared" si="3"/>
        <v>2</v>
      </c>
      <c r="AD246">
        <f t="shared" si="4"/>
        <v>4</v>
      </c>
      <c r="AE246">
        <f t="shared" si="5"/>
        <v>7</v>
      </c>
    </row>
    <row r="247">
      <c r="A247" s="20"/>
      <c r="B247" s="20">
        <v>43697.59033664352</v>
      </c>
      <c r="C247" s="1" t="s">
        <v>876</v>
      </c>
      <c r="D247" s="1">
        <v>1.0</v>
      </c>
      <c r="E247" s="1">
        <v>0.0</v>
      </c>
      <c r="F247" s="1">
        <v>0.0</v>
      </c>
      <c r="G247" s="1">
        <v>0.0</v>
      </c>
      <c r="H247" s="1">
        <v>0.0</v>
      </c>
      <c r="I247" s="1">
        <v>1.0</v>
      </c>
      <c r="J247" s="1">
        <v>0.0</v>
      </c>
      <c r="K247" s="1">
        <v>0.0</v>
      </c>
      <c r="L247" s="1">
        <v>0.0</v>
      </c>
      <c r="M247" s="1">
        <v>1.0</v>
      </c>
      <c r="N247" s="1">
        <v>2.0</v>
      </c>
      <c r="O247" s="1">
        <v>0.0</v>
      </c>
      <c r="P247" s="1">
        <v>1.0</v>
      </c>
      <c r="Q247" s="1">
        <v>0.0</v>
      </c>
      <c r="R247" s="1">
        <v>0.0</v>
      </c>
      <c r="S247" s="1">
        <v>1.0</v>
      </c>
      <c r="T247" s="1">
        <v>0.0</v>
      </c>
      <c r="U247" s="1">
        <v>0.0</v>
      </c>
      <c r="V247" s="1">
        <v>1.0</v>
      </c>
      <c r="W247" s="1">
        <v>0.0</v>
      </c>
      <c r="X247" s="1">
        <v>1.0</v>
      </c>
      <c r="Y247" s="1">
        <v>0.0</v>
      </c>
      <c r="Z247" s="36">
        <v>1810.0</v>
      </c>
      <c r="AA247">
        <f t="shared" si="1"/>
        <v>9</v>
      </c>
      <c r="AB247">
        <f t="shared" si="2"/>
        <v>4</v>
      </c>
      <c r="AC247">
        <f t="shared" si="3"/>
        <v>1</v>
      </c>
      <c r="AD247">
        <f t="shared" si="4"/>
        <v>2</v>
      </c>
      <c r="AE247">
        <f t="shared" si="5"/>
        <v>2</v>
      </c>
    </row>
    <row r="248">
      <c r="A248" s="20"/>
      <c r="B248" s="20">
        <v>43698.42688099537</v>
      </c>
      <c r="C248" s="1" t="s">
        <v>259</v>
      </c>
      <c r="D248" s="1">
        <v>5.0</v>
      </c>
      <c r="E248" s="1">
        <v>5.0</v>
      </c>
      <c r="F248" s="1">
        <v>6.0</v>
      </c>
      <c r="G248" s="1">
        <v>5.0</v>
      </c>
      <c r="H248" s="1">
        <v>4.0</v>
      </c>
      <c r="I248" s="1">
        <v>5.0</v>
      </c>
      <c r="J248" s="1">
        <v>5.0</v>
      </c>
      <c r="K248" s="1">
        <v>0.0</v>
      </c>
      <c r="L248" s="1">
        <v>5.0</v>
      </c>
      <c r="M248" s="1">
        <v>0.0</v>
      </c>
      <c r="N248" s="1">
        <v>2.0</v>
      </c>
      <c r="O248" s="1">
        <v>3.0</v>
      </c>
      <c r="P248" s="1">
        <v>6.0</v>
      </c>
      <c r="Q248" s="1">
        <v>6.0</v>
      </c>
      <c r="R248" s="1">
        <v>5.0</v>
      </c>
      <c r="S248" s="1">
        <v>6.0</v>
      </c>
      <c r="T248" s="1">
        <v>5.0</v>
      </c>
      <c r="U248" s="1">
        <v>4.0</v>
      </c>
      <c r="V248" s="1">
        <v>0.0</v>
      </c>
      <c r="W248" s="1">
        <v>3.0</v>
      </c>
      <c r="X248" s="1">
        <v>3.0</v>
      </c>
      <c r="Y248" s="1">
        <v>3.0</v>
      </c>
      <c r="Z248" s="36">
        <v>2007.0</v>
      </c>
      <c r="AA248">
        <f t="shared" si="1"/>
        <v>86</v>
      </c>
      <c r="AB248">
        <f t="shared" si="2"/>
        <v>43</v>
      </c>
      <c r="AC248">
        <f t="shared" si="3"/>
        <v>10</v>
      </c>
      <c r="AD248">
        <f t="shared" si="4"/>
        <v>23</v>
      </c>
      <c r="AE248">
        <f t="shared" si="5"/>
        <v>10</v>
      </c>
    </row>
    <row r="249">
      <c r="A249" s="20"/>
      <c r="B249" s="20">
        <v>43698.42726459491</v>
      </c>
      <c r="C249" s="1" t="s">
        <v>141</v>
      </c>
      <c r="D249" s="1">
        <v>4.0</v>
      </c>
      <c r="E249" s="1">
        <v>2.0</v>
      </c>
      <c r="F249" s="1">
        <v>0.0</v>
      </c>
      <c r="G249" s="1">
        <v>3.0</v>
      </c>
      <c r="H249" s="1">
        <v>4.0</v>
      </c>
      <c r="I249" s="1">
        <v>4.0</v>
      </c>
      <c r="J249" s="1">
        <v>1.0</v>
      </c>
      <c r="K249" s="1">
        <v>1.0</v>
      </c>
      <c r="L249" s="1">
        <v>3.0</v>
      </c>
      <c r="M249" s="1">
        <v>2.0</v>
      </c>
      <c r="N249" s="1">
        <v>3.0</v>
      </c>
      <c r="O249" s="1">
        <v>5.0</v>
      </c>
      <c r="P249" s="1">
        <v>5.0</v>
      </c>
      <c r="Q249" s="1">
        <v>2.0</v>
      </c>
      <c r="R249" s="1">
        <v>6.0</v>
      </c>
      <c r="S249" s="1">
        <v>6.0</v>
      </c>
      <c r="T249" s="1">
        <v>4.0</v>
      </c>
      <c r="U249" s="1">
        <v>3.0</v>
      </c>
      <c r="V249" s="1">
        <v>3.0</v>
      </c>
      <c r="W249" s="1">
        <v>3.0</v>
      </c>
      <c r="X249" s="1">
        <v>5.0</v>
      </c>
      <c r="Y249" s="1">
        <v>5.0</v>
      </c>
      <c r="Z249" s="36">
        <v>1909.0</v>
      </c>
      <c r="AA249">
        <f t="shared" si="1"/>
        <v>74</v>
      </c>
      <c r="AB249">
        <f t="shared" si="2"/>
        <v>34</v>
      </c>
      <c r="AC249">
        <f t="shared" si="3"/>
        <v>7</v>
      </c>
      <c r="AD249">
        <f t="shared" si="4"/>
        <v>19</v>
      </c>
      <c r="AE249">
        <f t="shared" si="5"/>
        <v>14</v>
      </c>
    </row>
    <row r="250">
      <c r="A250" s="20"/>
      <c r="B250" s="20">
        <v>43698.45614797453</v>
      </c>
      <c r="C250" s="1" t="s">
        <v>187</v>
      </c>
      <c r="D250" s="1">
        <v>1.0</v>
      </c>
      <c r="E250" s="1">
        <v>1.0</v>
      </c>
      <c r="F250" s="1">
        <v>0.0</v>
      </c>
      <c r="G250" s="1">
        <v>1.0</v>
      </c>
      <c r="H250" s="1">
        <v>0.0</v>
      </c>
      <c r="I250" s="1">
        <v>3.0</v>
      </c>
      <c r="J250" s="1">
        <v>5.0</v>
      </c>
      <c r="K250" s="1">
        <v>4.0</v>
      </c>
      <c r="L250" s="1">
        <v>0.0</v>
      </c>
      <c r="M250" s="1">
        <v>1.0</v>
      </c>
      <c r="N250" s="1">
        <v>1.0</v>
      </c>
      <c r="O250" s="1">
        <v>0.0</v>
      </c>
      <c r="P250" s="1">
        <v>1.0</v>
      </c>
      <c r="Q250" s="1">
        <v>1.0</v>
      </c>
      <c r="R250" s="1">
        <v>2.0</v>
      </c>
      <c r="S250" s="1">
        <v>1.0</v>
      </c>
      <c r="T250" s="1">
        <v>0.0</v>
      </c>
      <c r="U250" s="1">
        <v>3.0</v>
      </c>
      <c r="V250" s="1">
        <v>1.0</v>
      </c>
      <c r="W250" s="1">
        <v>2.0</v>
      </c>
      <c r="X250" s="1">
        <v>2.0</v>
      </c>
      <c r="Y250" s="1">
        <v>4.0</v>
      </c>
      <c r="Z250" s="36">
        <v>1951.0</v>
      </c>
      <c r="AA250">
        <f t="shared" si="1"/>
        <v>34</v>
      </c>
      <c r="AB250">
        <f t="shared" si="2"/>
        <v>11</v>
      </c>
      <c r="AC250">
        <f t="shared" si="3"/>
        <v>10</v>
      </c>
      <c r="AD250">
        <f t="shared" si="4"/>
        <v>5</v>
      </c>
      <c r="AE250">
        <f t="shared" si="5"/>
        <v>8</v>
      </c>
    </row>
    <row r="251">
      <c r="A251" s="20"/>
      <c r="B251" s="20">
        <v>43698.6244125463</v>
      </c>
      <c r="C251" s="1" t="s">
        <v>260</v>
      </c>
      <c r="D251" s="1">
        <v>5.0</v>
      </c>
      <c r="E251" s="1">
        <v>3.0</v>
      </c>
      <c r="F251" s="1">
        <v>3.0</v>
      </c>
      <c r="G251" s="1">
        <v>4.0</v>
      </c>
      <c r="H251" s="1">
        <v>4.0</v>
      </c>
      <c r="I251" s="1">
        <v>4.0</v>
      </c>
      <c r="J251" s="1">
        <v>2.0</v>
      </c>
      <c r="K251" s="1">
        <v>5.0</v>
      </c>
      <c r="L251" s="1">
        <v>0.0</v>
      </c>
      <c r="M251" s="1">
        <v>3.0</v>
      </c>
      <c r="N251" s="1">
        <v>5.0</v>
      </c>
      <c r="O251" s="1">
        <v>5.0</v>
      </c>
      <c r="P251" s="1">
        <v>4.0</v>
      </c>
      <c r="Q251" s="1">
        <v>4.0</v>
      </c>
      <c r="R251" s="1">
        <v>4.0</v>
      </c>
      <c r="S251" s="1">
        <v>4.0</v>
      </c>
      <c r="T251" s="1">
        <v>2.0</v>
      </c>
      <c r="U251" s="1">
        <v>5.0</v>
      </c>
      <c r="V251" s="1">
        <v>5.0</v>
      </c>
      <c r="W251" s="1">
        <v>5.0</v>
      </c>
      <c r="X251" s="1">
        <v>5.0</v>
      </c>
      <c r="Y251" s="1">
        <v>4.0</v>
      </c>
      <c r="Z251" s="36">
        <v>1993.0</v>
      </c>
      <c r="AA251">
        <f t="shared" si="1"/>
        <v>85</v>
      </c>
      <c r="AB251">
        <f t="shared" si="2"/>
        <v>39</v>
      </c>
      <c r="AC251">
        <f t="shared" si="3"/>
        <v>10</v>
      </c>
      <c r="AD251">
        <f t="shared" si="4"/>
        <v>16</v>
      </c>
      <c r="AE251">
        <f t="shared" si="5"/>
        <v>20</v>
      </c>
    </row>
    <row r="252">
      <c r="A252" s="20"/>
      <c r="B252" s="20">
        <v>43698.66303489583</v>
      </c>
      <c r="C252" s="1" t="s">
        <v>261</v>
      </c>
      <c r="D252" s="1">
        <v>5.0</v>
      </c>
      <c r="E252" s="1">
        <v>4.0</v>
      </c>
      <c r="F252" s="1">
        <v>0.0</v>
      </c>
      <c r="G252" s="1">
        <v>2.0</v>
      </c>
      <c r="H252" s="1">
        <v>5.0</v>
      </c>
      <c r="I252" s="1">
        <v>5.0</v>
      </c>
      <c r="J252" s="1">
        <v>2.0</v>
      </c>
      <c r="K252" s="1">
        <v>0.0</v>
      </c>
      <c r="L252" s="1">
        <v>3.0</v>
      </c>
      <c r="M252" s="1">
        <v>4.0</v>
      </c>
      <c r="N252" s="1">
        <v>5.0</v>
      </c>
      <c r="O252" s="1">
        <v>4.0</v>
      </c>
      <c r="P252" s="1">
        <v>6.0</v>
      </c>
      <c r="Q252" s="1">
        <v>6.0</v>
      </c>
      <c r="R252" s="1">
        <v>5.0</v>
      </c>
      <c r="S252" s="1">
        <v>6.0</v>
      </c>
      <c r="T252" s="1">
        <v>0.0</v>
      </c>
      <c r="U252" s="1">
        <v>3.0</v>
      </c>
      <c r="V252" s="1">
        <v>5.0</v>
      </c>
      <c r="W252" s="1">
        <v>4.0</v>
      </c>
      <c r="X252" s="1">
        <v>4.0</v>
      </c>
      <c r="Y252" s="1">
        <v>4.0</v>
      </c>
      <c r="Z252" s="36">
        <v>2003.0</v>
      </c>
      <c r="AA252">
        <f t="shared" si="1"/>
        <v>82</v>
      </c>
      <c r="AB252">
        <f t="shared" si="2"/>
        <v>34</v>
      </c>
      <c r="AC252">
        <f t="shared" si="3"/>
        <v>9</v>
      </c>
      <c r="AD252">
        <f t="shared" si="4"/>
        <v>23</v>
      </c>
      <c r="AE252">
        <f t="shared" si="5"/>
        <v>16</v>
      </c>
    </row>
    <row r="253">
      <c r="A253" s="20"/>
      <c r="B253" s="20">
        <v>43699.35174185185</v>
      </c>
      <c r="C253" s="1" t="s">
        <v>262</v>
      </c>
      <c r="D253" s="1">
        <v>3.0</v>
      </c>
      <c r="E253" s="1">
        <v>0.0</v>
      </c>
      <c r="F253" s="1">
        <v>0.0</v>
      </c>
      <c r="G253" s="1">
        <v>1.0</v>
      </c>
      <c r="H253" s="1">
        <v>1.0</v>
      </c>
      <c r="I253" s="1">
        <v>4.0</v>
      </c>
      <c r="J253" s="1">
        <v>0.0</v>
      </c>
      <c r="K253" s="1">
        <v>3.0</v>
      </c>
      <c r="L253" s="1">
        <v>0.0</v>
      </c>
      <c r="M253" s="1">
        <v>2.0</v>
      </c>
      <c r="N253" s="1">
        <v>0.0</v>
      </c>
      <c r="O253" s="1">
        <v>2.0</v>
      </c>
      <c r="P253" s="1">
        <v>4.0</v>
      </c>
      <c r="Q253" s="1">
        <v>0.0</v>
      </c>
      <c r="R253" s="1">
        <v>2.0</v>
      </c>
      <c r="S253" s="1">
        <v>2.0</v>
      </c>
      <c r="T253" s="1">
        <v>0.0</v>
      </c>
      <c r="U253" s="1">
        <v>3.0</v>
      </c>
      <c r="V253" s="1">
        <v>4.0</v>
      </c>
      <c r="W253" s="1">
        <v>3.0</v>
      </c>
      <c r="X253" s="1">
        <v>3.0</v>
      </c>
      <c r="Y253" s="1">
        <v>0.0</v>
      </c>
      <c r="Z253" s="36">
        <v>529.0</v>
      </c>
      <c r="AA253">
        <f t="shared" si="1"/>
        <v>37</v>
      </c>
      <c r="AB253">
        <f t="shared" si="2"/>
        <v>11</v>
      </c>
      <c r="AC253">
        <f t="shared" si="3"/>
        <v>5</v>
      </c>
      <c r="AD253">
        <f t="shared" si="4"/>
        <v>8</v>
      </c>
      <c r="AE253">
        <f t="shared" si="5"/>
        <v>13</v>
      </c>
    </row>
    <row r="254">
      <c r="A254" s="20"/>
      <c r="B254" s="20">
        <v>43699.464092361115</v>
      </c>
      <c r="C254" s="1" t="s">
        <v>239</v>
      </c>
      <c r="D254" s="1">
        <v>1.0</v>
      </c>
      <c r="E254" s="1">
        <v>2.0</v>
      </c>
      <c r="F254" s="1">
        <v>0.0</v>
      </c>
      <c r="G254" s="1">
        <v>2.0</v>
      </c>
      <c r="H254" s="1">
        <v>2.0</v>
      </c>
      <c r="I254" s="1">
        <v>3.0</v>
      </c>
      <c r="J254" s="1">
        <v>2.0</v>
      </c>
      <c r="K254" s="1">
        <v>1.0</v>
      </c>
      <c r="L254" s="1">
        <v>1.0</v>
      </c>
      <c r="M254" s="1">
        <v>2.0</v>
      </c>
      <c r="N254" s="1">
        <v>1.0</v>
      </c>
      <c r="O254" s="1">
        <v>0.0</v>
      </c>
      <c r="P254" s="1">
        <v>1.0</v>
      </c>
      <c r="Q254" s="1">
        <v>0.0</v>
      </c>
      <c r="R254" s="1">
        <v>2.0</v>
      </c>
      <c r="S254" s="1">
        <v>0.0</v>
      </c>
      <c r="T254" s="1">
        <v>0.0</v>
      </c>
      <c r="U254" s="1">
        <v>2.0</v>
      </c>
      <c r="V254" s="1">
        <v>1.0</v>
      </c>
      <c r="W254" s="1">
        <v>3.0</v>
      </c>
      <c r="X254" s="1">
        <v>0.0</v>
      </c>
      <c r="Y254" s="1">
        <v>1.0</v>
      </c>
      <c r="Z254" s="36">
        <v>1995.0</v>
      </c>
      <c r="AA254">
        <f t="shared" si="1"/>
        <v>27</v>
      </c>
      <c r="AB254">
        <f t="shared" si="2"/>
        <v>12</v>
      </c>
      <c r="AC254">
        <f t="shared" si="3"/>
        <v>6</v>
      </c>
      <c r="AD254">
        <f t="shared" si="4"/>
        <v>3</v>
      </c>
      <c r="AE254">
        <f t="shared" si="5"/>
        <v>6</v>
      </c>
    </row>
    <row r="255">
      <c r="A255" s="20"/>
      <c r="B255" s="20">
        <v>43699.48129574074</v>
      </c>
      <c r="C255" s="1" t="s">
        <v>172</v>
      </c>
      <c r="D255" s="1">
        <v>0.0</v>
      </c>
      <c r="E255" s="1">
        <v>1.0</v>
      </c>
      <c r="F255" s="1">
        <v>0.0</v>
      </c>
      <c r="G255" s="1">
        <v>0.0</v>
      </c>
      <c r="H255" s="1">
        <v>1.0</v>
      </c>
      <c r="I255" s="1">
        <v>1.0</v>
      </c>
      <c r="J255" s="1">
        <v>0.0</v>
      </c>
      <c r="K255" s="1">
        <v>0.0</v>
      </c>
      <c r="L255" s="1">
        <v>1.0</v>
      </c>
      <c r="M255" s="1">
        <v>0.0</v>
      </c>
      <c r="N255" s="1">
        <v>0.0</v>
      </c>
      <c r="O255" s="1">
        <v>4.0</v>
      </c>
      <c r="P255" s="1">
        <v>3.0</v>
      </c>
      <c r="Q255" s="1">
        <v>2.0</v>
      </c>
      <c r="R255" s="1">
        <v>0.0</v>
      </c>
      <c r="S255" s="1">
        <v>0.0</v>
      </c>
      <c r="T255" s="1">
        <v>0.0</v>
      </c>
      <c r="U255" s="1">
        <v>0.0</v>
      </c>
      <c r="V255" s="1">
        <v>1.0</v>
      </c>
      <c r="W255" s="1">
        <v>1.0</v>
      </c>
      <c r="X255" s="1">
        <v>2.0</v>
      </c>
      <c r="Y255" s="1">
        <v>0.0</v>
      </c>
      <c r="Z255" s="36">
        <v>1935.0</v>
      </c>
      <c r="AA255">
        <f t="shared" si="1"/>
        <v>17</v>
      </c>
      <c r="AB255">
        <f t="shared" si="2"/>
        <v>7</v>
      </c>
      <c r="AC255">
        <f t="shared" si="3"/>
        <v>1</v>
      </c>
      <c r="AD255">
        <f t="shared" si="4"/>
        <v>5</v>
      </c>
      <c r="AE255">
        <f t="shared" si="5"/>
        <v>4</v>
      </c>
    </row>
    <row r="256">
      <c r="A256" s="20"/>
      <c r="B256" s="20">
        <v>43699.48728530093</v>
      </c>
      <c r="C256" s="1" t="s">
        <v>877</v>
      </c>
      <c r="D256" s="1">
        <v>2.0</v>
      </c>
      <c r="E256" s="1">
        <v>0.0</v>
      </c>
      <c r="F256" s="1">
        <v>0.0</v>
      </c>
      <c r="G256" s="1">
        <v>4.0</v>
      </c>
      <c r="H256" s="1">
        <v>4.0</v>
      </c>
      <c r="I256" s="1">
        <v>3.0</v>
      </c>
      <c r="J256" s="1">
        <v>3.0</v>
      </c>
      <c r="K256" s="1">
        <v>0.0</v>
      </c>
      <c r="L256" s="1">
        <v>3.0</v>
      </c>
      <c r="M256" s="1">
        <v>4.0</v>
      </c>
      <c r="N256" s="1">
        <v>0.0</v>
      </c>
      <c r="O256" s="1">
        <v>0.0</v>
      </c>
      <c r="P256" s="1">
        <v>3.0</v>
      </c>
      <c r="Q256" s="1">
        <v>1.0</v>
      </c>
      <c r="R256" s="1">
        <v>1.0</v>
      </c>
      <c r="S256" s="1">
        <v>0.0</v>
      </c>
      <c r="T256" s="1">
        <v>0.0</v>
      </c>
      <c r="U256" s="1">
        <v>2.0</v>
      </c>
      <c r="V256" s="1">
        <v>3.0</v>
      </c>
      <c r="W256" s="1">
        <v>1.0</v>
      </c>
      <c r="X256" s="1">
        <v>3.0</v>
      </c>
      <c r="Y256" s="1">
        <v>0.0</v>
      </c>
      <c r="Z256" s="36">
        <v>2008.0</v>
      </c>
      <c r="AA256">
        <f t="shared" si="1"/>
        <v>37</v>
      </c>
      <c r="AB256">
        <f t="shared" si="2"/>
        <v>13</v>
      </c>
      <c r="AC256">
        <f t="shared" si="3"/>
        <v>10</v>
      </c>
      <c r="AD256">
        <f t="shared" si="4"/>
        <v>5</v>
      </c>
      <c r="AE256">
        <f t="shared" si="5"/>
        <v>9</v>
      </c>
    </row>
    <row r="257">
      <c r="A257" s="20"/>
      <c r="B257" s="20">
        <v>43699.54817045139</v>
      </c>
      <c r="C257" s="1" t="s">
        <v>160</v>
      </c>
      <c r="D257" s="1">
        <v>3.0</v>
      </c>
      <c r="E257" s="1">
        <v>1.0</v>
      </c>
      <c r="F257" s="1">
        <v>0.0</v>
      </c>
      <c r="G257" s="1">
        <v>0.0</v>
      </c>
      <c r="H257" s="1">
        <v>0.0</v>
      </c>
      <c r="I257" s="1">
        <v>3.0</v>
      </c>
      <c r="J257" s="1">
        <v>3.0</v>
      </c>
      <c r="K257" s="1">
        <v>0.0</v>
      </c>
      <c r="L257" s="1">
        <v>3.0</v>
      </c>
      <c r="M257" s="1">
        <v>3.0</v>
      </c>
      <c r="N257" s="1">
        <v>0.0</v>
      </c>
      <c r="O257" s="1">
        <v>3.0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2.0</v>
      </c>
      <c r="V257" s="1">
        <v>1.0</v>
      </c>
      <c r="W257" s="1">
        <v>2.0</v>
      </c>
      <c r="X257" s="1">
        <v>0.0</v>
      </c>
      <c r="Y257" s="1">
        <v>0.0</v>
      </c>
      <c r="Z257" s="36">
        <v>1583.0</v>
      </c>
      <c r="AA257">
        <f t="shared" si="1"/>
        <v>24</v>
      </c>
      <c r="AB257">
        <f t="shared" si="2"/>
        <v>10</v>
      </c>
      <c r="AC257">
        <f t="shared" si="3"/>
        <v>9</v>
      </c>
      <c r="AD257">
        <f t="shared" si="4"/>
        <v>0</v>
      </c>
      <c r="AE257">
        <f t="shared" si="5"/>
        <v>5</v>
      </c>
    </row>
    <row r="258">
      <c r="A258" s="20"/>
      <c r="B258" s="20">
        <v>43703.422860590275</v>
      </c>
      <c r="C258" s="1" t="s">
        <v>264</v>
      </c>
      <c r="D258" s="1">
        <v>0.0</v>
      </c>
      <c r="E258" s="1">
        <v>0.0</v>
      </c>
      <c r="F258" s="1">
        <v>0.0</v>
      </c>
      <c r="G258" s="1">
        <v>0.0</v>
      </c>
      <c r="H258" s="1">
        <v>1.0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36">
        <v>2010.0</v>
      </c>
      <c r="AA258">
        <f t="shared" si="1"/>
        <v>1</v>
      </c>
      <c r="AB258">
        <f t="shared" si="2"/>
        <v>1</v>
      </c>
      <c r="AC258">
        <f t="shared" si="3"/>
        <v>0</v>
      </c>
      <c r="AD258">
        <f t="shared" si="4"/>
        <v>0</v>
      </c>
      <c r="AE258">
        <f t="shared" si="5"/>
        <v>0</v>
      </c>
    </row>
    <row r="259">
      <c r="A259" s="20"/>
      <c r="B259" s="20">
        <v>43703.48681144676</v>
      </c>
      <c r="C259" s="1" t="s">
        <v>137</v>
      </c>
      <c r="D259" s="1">
        <v>1.0</v>
      </c>
      <c r="E259" s="1">
        <v>2.0</v>
      </c>
      <c r="F259" s="1">
        <v>0.0</v>
      </c>
      <c r="G259" s="1">
        <v>1.0</v>
      </c>
      <c r="H259" s="1">
        <v>2.0</v>
      </c>
      <c r="I259" s="1">
        <v>2.0</v>
      </c>
      <c r="J259" s="1">
        <v>0.0</v>
      </c>
      <c r="K259" s="1">
        <v>2.0</v>
      </c>
      <c r="L259" s="1">
        <v>1.0</v>
      </c>
      <c r="M259" s="1">
        <v>3.0</v>
      </c>
      <c r="N259" s="1">
        <v>3.0</v>
      </c>
      <c r="O259" s="1">
        <v>3.0</v>
      </c>
      <c r="P259" s="1">
        <v>4.0</v>
      </c>
      <c r="Q259" s="1">
        <v>1.0</v>
      </c>
      <c r="R259" s="1">
        <v>1.0</v>
      </c>
      <c r="S259" s="1">
        <v>1.0</v>
      </c>
      <c r="T259" s="1">
        <v>2.0</v>
      </c>
      <c r="U259" s="1">
        <v>3.0</v>
      </c>
      <c r="V259" s="1">
        <v>3.0</v>
      </c>
      <c r="W259" s="1">
        <v>5.0</v>
      </c>
      <c r="X259" s="1">
        <v>4.0</v>
      </c>
      <c r="Y259" s="1">
        <v>2.0</v>
      </c>
      <c r="Z259" s="36">
        <v>1883.0</v>
      </c>
      <c r="AA259">
        <f t="shared" si="1"/>
        <v>46</v>
      </c>
      <c r="AB259">
        <f t="shared" si="2"/>
        <v>18</v>
      </c>
      <c r="AC259">
        <f t="shared" si="3"/>
        <v>6</v>
      </c>
      <c r="AD259">
        <f t="shared" si="4"/>
        <v>7</v>
      </c>
      <c r="AE259">
        <f t="shared" si="5"/>
        <v>15</v>
      </c>
    </row>
    <row r="260">
      <c r="A260" s="20"/>
      <c r="B260" s="20">
        <v>43703.53514118056</v>
      </c>
      <c r="C260" s="1" t="s">
        <v>206</v>
      </c>
      <c r="D260" s="1">
        <v>3.0</v>
      </c>
      <c r="E260" s="1">
        <v>2.0</v>
      </c>
      <c r="F260" s="1">
        <v>0.0</v>
      </c>
      <c r="G260" s="1">
        <v>3.0</v>
      </c>
      <c r="H260" s="1">
        <v>2.0</v>
      </c>
      <c r="I260" s="1">
        <v>3.0</v>
      </c>
      <c r="J260" s="1">
        <v>0.0</v>
      </c>
      <c r="K260" s="1">
        <v>0.0</v>
      </c>
      <c r="L260" s="1">
        <v>0.0</v>
      </c>
      <c r="M260" s="1">
        <v>2.0</v>
      </c>
      <c r="N260" s="1">
        <v>3.0</v>
      </c>
      <c r="O260" s="1">
        <v>3.0</v>
      </c>
      <c r="P260" s="1">
        <v>2.0</v>
      </c>
      <c r="Q260" s="1">
        <v>1.0</v>
      </c>
      <c r="R260" s="1">
        <v>1.0</v>
      </c>
      <c r="S260" s="1">
        <v>1.0</v>
      </c>
      <c r="T260" s="1">
        <v>1.0</v>
      </c>
      <c r="U260" s="1">
        <v>3.0</v>
      </c>
      <c r="V260" s="1">
        <v>3.0</v>
      </c>
      <c r="W260" s="1">
        <v>3.0</v>
      </c>
      <c r="X260" s="1">
        <v>4.0</v>
      </c>
      <c r="Y260" s="1">
        <v>0.0</v>
      </c>
      <c r="Z260" s="36">
        <v>1973.0</v>
      </c>
      <c r="AA260">
        <f t="shared" si="1"/>
        <v>40</v>
      </c>
      <c r="AB260">
        <f t="shared" si="2"/>
        <v>20</v>
      </c>
      <c r="AC260">
        <f t="shared" si="3"/>
        <v>2</v>
      </c>
      <c r="AD260">
        <f t="shared" si="4"/>
        <v>5</v>
      </c>
      <c r="AE260">
        <f t="shared" si="5"/>
        <v>13</v>
      </c>
    </row>
    <row r="261">
      <c r="A261" s="20"/>
      <c r="B261" s="20">
        <v>43703.626154259255</v>
      </c>
      <c r="C261" s="1" t="s">
        <v>265</v>
      </c>
      <c r="D261" s="1">
        <v>5.0</v>
      </c>
      <c r="E261" s="1">
        <v>0.0</v>
      </c>
      <c r="F261" s="1">
        <v>0.0</v>
      </c>
      <c r="G261" s="1">
        <v>4.0</v>
      </c>
      <c r="H261" s="1">
        <v>0.0</v>
      </c>
      <c r="I261" s="1">
        <v>4.0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4.0</v>
      </c>
      <c r="P261" s="1">
        <v>3.0</v>
      </c>
      <c r="Q261" s="1">
        <v>0.0</v>
      </c>
      <c r="R261" s="1">
        <v>0.0</v>
      </c>
      <c r="S261" s="1">
        <v>0.0</v>
      </c>
      <c r="T261" s="1">
        <v>0.0</v>
      </c>
      <c r="U261" s="1">
        <v>3.0</v>
      </c>
      <c r="V261" s="1">
        <v>3.0</v>
      </c>
      <c r="W261" s="1">
        <v>4.0</v>
      </c>
      <c r="X261" s="1">
        <v>0.0</v>
      </c>
      <c r="Y261" s="1">
        <v>3.0</v>
      </c>
      <c r="Z261" s="36">
        <v>2018.0</v>
      </c>
      <c r="AA261">
        <f t="shared" si="1"/>
        <v>33</v>
      </c>
      <c r="AB261">
        <f t="shared" si="2"/>
        <v>20</v>
      </c>
      <c r="AC261">
        <f t="shared" si="3"/>
        <v>0</v>
      </c>
      <c r="AD261">
        <f t="shared" si="4"/>
        <v>3</v>
      </c>
      <c r="AE261">
        <f t="shared" si="5"/>
        <v>10</v>
      </c>
    </row>
    <row r="262">
      <c r="A262" s="20"/>
      <c r="B262" s="20">
        <v>43703.638707986116</v>
      </c>
      <c r="C262" s="1" t="s">
        <v>266</v>
      </c>
      <c r="D262" s="1">
        <v>4.0</v>
      </c>
      <c r="E262" s="1">
        <v>3.0</v>
      </c>
      <c r="F262" s="1">
        <v>0.0</v>
      </c>
      <c r="G262" s="1">
        <v>1.0</v>
      </c>
      <c r="H262" s="1">
        <v>2.0</v>
      </c>
      <c r="I262" s="1">
        <v>4.0</v>
      </c>
      <c r="J262" s="1">
        <v>6.0</v>
      </c>
      <c r="K262" s="1">
        <v>2.0</v>
      </c>
      <c r="L262" s="1">
        <v>0.0</v>
      </c>
      <c r="M262" s="1">
        <v>5.0</v>
      </c>
      <c r="N262" s="1">
        <v>3.0</v>
      </c>
      <c r="O262" s="1">
        <v>2.0</v>
      </c>
      <c r="P262" s="1">
        <v>3.0</v>
      </c>
      <c r="Q262" s="1">
        <v>4.0</v>
      </c>
      <c r="R262" s="1">
        <v>2.0</v>
      </c>
      <c r="S262" s="1">
        <v>5.0</v>
      </c>
      <c r="T262" s="1">
        <v>2.0</v>
      </c>
      <c r="U262" s="1">
        <v>3.0</v>
      </c>
      <c r="V262" s="1">
        <v>5.0</v>
      </c>
      <c r="W262" s="1">
        <v>4.0</v>
      </c>
      <c r="X262" s="1">
        <v>4.0</v>
      </c>
      <c r="Y262" s="1">
        <v>2.0</v>
      </c>
      <c r="Z262" s="36">
        <v>2011.0</v>
      </c>
      <c r="AA262">
        <f t="shared" si="1"/>
        <v>66</v>
      </c>
      <c r="AB262">
        <f t="shared" si="2"/>
        <v>23</v>
      </c>
      <c r="AC262">
        <f t="shared" si="3"/>
        <v>13</v>
      </c>
      <c r="AD262">
        <f t="shared" si="4"/>
        <v>14</v>
      </c>
      <c r="AE262">
        <f t="shared" si="5"/>
        <v>16</v>
      </c>
    </row>
    <row r="263">
      <c r="A263" s="20"/>
      <c r="B263" s="20">
        <v>43703.6715046875</v>
      </c>
      <c r="C263" s="1" t="s">
        <v>202</v>
      </c>
      <c r="D263" s="1">
        <v>2.0</v>
      </c>
      <c r="E263" s="1">
        <v>1.0</v>
      </c>
      <c r="F263" s="1">
        <v>0.0</v>
      </c>
      <c r="G263" s="1">
        <v>0.0</v>
      </c>
      <c r="H263" s="1">
        <v>2.0</v>
      </c>
      <c r="I263" s="1">
        <v>3.0</v>
      </c>
      <c r="J263" s="1">
        <v>0.0</v>
      </c>
      <c r="K263" s="1">
        <v>4.0</v>
      </c>
      <c r="L263" s="1">
        <v>0.0</v>
      </c>
      <c r="M263" s="1">
        <v>3.0</v>
      </c>
      <c r="N263" s="1">
        <v>3.0</v>
      </c>
      <c r="O263" s="1">
        <v>4.0</v>
      </c>
      <c r="P263" s="1">
        <v>3.0</v>
      </c>
      <c r="Q263" s="1">
        <v>2.0</v>
      </c>
      <c r="R263" s="1">
        <v>3.0</v>
      </c>
      <c r="S263" s="1">
        <v>3.0</v>
      </c>
      <c r="T263" s="1">
        <v>0.0</v>
      </c>
      <c r="U263" s="1">
        <v>3.0</v>
      </c>
      <c r="V263" s="1">
        <v>3.0</v>
      </c>
      <c r="W263" s="1">
        <v>3.0</v>
      </c>
      <c r="X263" s="1">
        <v>4.0</v>
      </c>
      <c r="Y263" s="1">
        <v>3.0</v>
      </c>
      <c r="Z263" s="36">
        <v>1967.0</v>
      </c>
      <c r="AA263">
        <f t="shared" si="1"/>
        <v>49</v>
      </c>
      <c r="AB263">
        <f t="shared" si="2"/>
        <v>18</v>
      </c>
      <c r="AC263">
        <f t="shared" si="3"/>
        <v>7</v>
      </c>
      <c r="AD263">
        <f t="shared" si="4"/>
        <v>11</v>
      </c>
      <c r="AE263">
        <f t="shared" si="5"/>
        <v>13</v>
      </c>
    </row>
    <row r="264">
      <c r="A264" s="20"/>
      <c r="B264" s="20">
        <v>43704.42362768519</v>
      </c>
      <c r="C264" s="1" t="s">
        <v>268</v>
      </c>
      <c r="D264" s="1">
        <v>4.0</v>
      </c>
      <c r="E264" s="1">
        <v>5.0</v>
      </c>
      <c r="F264" s="1">
        <v>3.0</v>
      </c>
      <c r="G264" s="1">
        <v>0.0</v>
      </c>
      <c r="H264" s="1">
        <v>2.0</v>
      </c>
      <c r="I264" s="1">
        <v>3.0</v>
      </c>
      <c r="J264" s="1">
        <v>1.0</v>
      </c>
      <c r="K264" s="1">
        <v>0.0</v>
      </c>
      <c r="L264" s="1">
        <v>0.0</v>
      </c>
      <c r="M264" s="1">
        <v>2.0</v>
      </c>
      <c r="N264" s="1">
        <v>2.0</v>
      </c>
      <c r="O264" s="1">
        <v>3.0</v>
      </c>
      <c r="P264" s="1">
        <v>2.0</v>
      </c>
      <c r="Q264" s="1">
        <v>3.0</v>
      </c>
      <c r="R264" s="1">
        <v>4.0</v>
      </c>
      <c r="S264" s="1">
        <v>1.0</v>
      </c>
      <c r="T264" s="1">
        <v>0.0</v>
      </c>
      <c r="U264" s="1">
        <v>1.0</v>
      </c>
      <c r="V264" s="1">
        <v>3.0</v>
      </c>
      <c r="W264" s="1">
        <v>0.0</v>
      </c>
      <c r="X264" s="1">
        <v>0.0</v>
      </c>
      <c r="Y264" s="1">
        <v>0.0</v>
      </c>
      <c r="Z264" s="36">
        <v>2012.0</v>
      </c>
      <c r="AA264">
        <f t="shared" si="1"/>
        <v>39</v>
      </c>
      <c r="AB264">
        <f t="shared" si="2"/>
        <v>22</v>
      </c>
      <c r="AC264">
        <f t="shared" si="3"/>
        <v>3</v>
      </c>
      <c r="AD264">
        <f t="shared" si="4"/>
        <v>10</v>
      </c>
      <c r="AE264">
        <f t="shared" si="5"/>
        <v>4</v>
      </c>
    </row>
    <row r="265">
      <c r="A265" s="20"/>
      <c r="B265" s="20">
        <v>43704.45206069444</v>
      </c>
      <c r="C265" s="1" t="s">
        <v>269</v>
      </c>
      <c r="D265" s="1">
        <v>4.0</v>
      </c>
      <c r="E265" s="1">
        <v>5.0</v>
      </c>
      <c r="F265" s="1">
        <v>2.0</v>
      </c>
      <c r="G265" s="1">
        <v>6.0</v>
      </c>
      <c r="H265" s="1">
        <v>4.0</v>
      </c>
      <c r="I265" s="1">
        <v>6.0</v>
      </c>
      <c r="J265" s="1">
        <v>6.0</v>
      </c>
      <c r="K265" s="1">
        <v>0.0</v>
      </c>
      <c r="L265" s="1">
        <v>6.0</v>
      </c>
      <c r="M265" s="1">
        <v>1.0</v>
      </c>
      <c r="N265" s="1">
        <v>4.0</v>
      </c>
      <c r="O265" s="1">
        <v>6.0</v>
      </c>
      <c r="P265" s="1">
        <v>6.0</v>
      </c>
      <c r="Q265" s="1">
        <v>5.0</v>
      </c>
      <c r="R265" s="1">
        <v>3.0</v>
      </c>
      <c r="S265" s="1">
        <v>6.0</v>
      </c>
      <c r="T265" s="1">
        <v>0.0</v>
      </c>
      <c r="U265" s="1">
        <v>6.0</v>
      </c>
      <c r="V265" s="1">
        <v>2.0</v>
      </c>
      <c r="W265" s="1">
        <v>4.0</v>
      </c>
      <c r="X265" s="1">
        <v>0.0</v>
      </c>
      <c r="Y265" s="1">
        <v>6.0</v>
      </c>
      <c r="Z265" s="36">
        <v>1505.0</v>
      </c>
      <c r="AA265">
        <f t="shared" si="1"/>
        <v>88</v>
      </c>
      <c r="AB265">
        <f t="shared" si="2"/>
        <v>43</v>
      </c>
      <c r="AC265">
        <f t="shared" si="3"/>
        <v>13</v>
      </c>
      <c r="AD265">
        <f t="shared" si="4"/>
        <v>20</v>
      </c>
      <c r="AE265">
        <f t="shared" si="5"/>
        <v>12</v>
      </c>
    </row>
    <row r="266">
      <c r="A266" s="20"/>
      <c r="B266" s="20">
        <v>43704.546871377315</v>
      </c>
      <c r="C266" s="1" t="s">
        <v>878</v>
      </c>
      <c r="D266" s="1">
        <v>2.0</v>
      </c>
      <c r="E266" s="1">
        <v>1.0</v>
      </c>
      <c r="F266" s="1">
        <v>0.0</v>
      </c>
      <c r="G266" s="1">
        <v>0.0</v>
      </c>
      <c r="H266" s="1">
        <v>0.0</v>
      </c>
      <c r="I266" s="1">
        <v>3.0</v>
      </c>
      <c r="J266" s="1">
        <v>5.0</v>
      </c>
      <c r="K266" s="1">
        <v>1.0</v>
      </c>
      <c r="L266" s="1">
        <v>5.0</v>
      </c>
      <c r="M266" s="1">
        <v>2.0</v>
      </c>
      <c r="N266" s="1">
        <v>3.0</v>
      </c>
      <c r="O266" s="1">
        <v>4.0</v>
      </c>
      <c r="P266" s="1">
        <v>5.0</v>
      </c>
      <c r="Q266" s="1">
        <v>1.0</v>
      </c>
      <c r="R266" s="1">
        <v>0.0</v>
      </c>
      <c r="S266" s="1">
        <v>3.0</v>
      </c>
      <c r="T266" s="1">
        <v>6.0</v>
      </c>
      <c r="U266" s="1">
        <v>2.0</v>
      </c>
      <c r="V266" s="1">
        <v>3.0</v>
      </c>
      <c r="W266" s="1">
        <v>4.0</v>
      </c>
      <c r="X266" s="1">
        <v>4.0</v>
      </c>
      <c r="Y266" s="1">
        <v>5.0</v>
      </c>
      <c r="Z266" s="36">
        <v>2019.0</v>
      </c>
      <c r="AA266">
        <f t="shared" si="1"/>
        <v>59</v>
      </c>
      <c r="AB266">
        <f t="shared" si="2"/>
        <v>24</v>
      </c>
      <c r="AC266">
        <f t="shared" si="3"/>
        <v>13</v>
      </c>
      <c r="AD266">
        <f t="shared" si="4"/>
        <v>9</v>
      </c>
      <c r="AE266">
        <f t="shared" si="5"/>
        <v>13</v>
      </c>
    </row>
    <row r="267">
      <c r="A267" s="20"/>
      <c r="B267" s="20">
        <v>43705.41852601852</v>
      </c>
      <c r="C267" s="1" t="s">
        <v>270</v>
      </c>
      <c r="D267" s="1">
        <v>3.0</v>
      </c>
      <c r="E267" s="1">
        <v>1.0</v>
      </c>
      <c r="F267" s="1">
        <v>0.0</v>
      </c>
      <c r="G267" s="1">
        <v>3.0</v>
      </c>
      <c r="H267" s="1">
        <v>3.0</v>
      </c>
      <c r="I267" s="1">
        <v>4.0</v>
      </c>
      <c r="J267" s="1">
        <v>0.0</v>
      </c>
      <c r="K267" s="1">
        <v>2.0</v>
      </c>
      <c r="L267" s="1">
        <v>0.0</v>
      </c>
      <c r="M267" s="1">
        <v>3.0</v>
      </c>
      <c r="N267" s="1">
        <v>5.0</v>
      </c>
      <c r="O267" s="1">
        <v>5.0</v>
      </c>
      <c r="P267" s="1">
        <v>4.0</v>
      </c>
      <c r="Q267" s="1">
        <v>2.0</v>
      </c>
      <c r="R267" s="1">
        <v>1.0</v>
      </c>
      <c r="S267" s="1">
        <v>2.0</v>
      </c>
      <c r="T267" s="1">
        <v>0.0</v>
      </c>
      <c r="U267" s="1">
        <v>5.0</v>
      </c>
      <c r="V267" s="1">
        <v>6.0</v>
      </c>
      <c r="W267" s="1">
        <v>5.0</v>
      </c>
      <c r="X267" s="1">
        <v>6.0</v>
      </c>
      <c r="Y267" s="1">
        <v>3.0</v>
      </c>
      <c r="Z267" s="36">
        <v>2025.0</v>
      </c>
      <c r="AA267">
        <f t="shared" si="1"/>
        <v>63</v>
      </c>
      <c r="AB267">
        <f t="shared" si="2"/>
        <v>27</v>
      </c>
      <c r="AC267">
        <f t="shared" si="3"/>
        <v>5</v>
      </c>
      <c r="AD267">
        <f t="shared" si="4"/>
        <v>9</v>
      </c>
      <c r="AE267">
        <f t="shared" si="5"/>
        <v>22</v>
      </c>
    </row>
    <row r="268">
      <c r="A268" s="20"/>
      <c r="B268" s="20">
        <v>43705.599233182875</v>
      </c>
      <c r="C268" s="1" t="s">
        <v>271</v>
      </c>
      <c r="D268" s="1">
        <v>5.0</v>
      </c>
      <c r="E268" s="1">
        <v>2.0</v>
      </c>
      <c r="F268" s="1">
        <v>0.0</v>
      </c>
      <c r="G268" s="1">
        <v>3.0</v>
      </c>
      <c r="H268" s="1">
        <v>5.0</v>
      </c>
      <c r="I268" s="1">
        <v>6.0</v>
      </c>
      <c r="J268" s="1">
        <v>5.0</v>
      </c>
      <c r="K268" s="1">
        <v>0.0</v>
      </c>
      <c r="L268" s="1">
        <v>5.0</v>
      </c>
      <c r="M268" s="1">
        <v>5.0</v>
      </c>
      <c r="N268" s="1">
        <v>5.0</v>
      </c>
      <c r="O268" s="1">
        <v>6.0</v>
      </c>
      <c r="P268" s="1">
        <v>5.0</v>
      </c>
      <c r="Q268" s="1">
        <v>4.0</v>
      </c>
      <c r="R268" s="1">
        <v>3.0</v>
      </c>
      <c r="S268" s="1">
        <v>3.0</v>
      </c>
      <c r="T268" s="1">
        <v>2.0</v>
      </c>
      <c r="U268" s="1">
        <v>5.0</v>
      </c>
      <c r="V268" s="1">
        <v>5.0</v>
      </c>
      <c r="W268" s="1">
        <v>5.0</v>
      </c>
      <c r="X268" s="1">
        <v>3.0</v>
      </c>
      <c r="Y268" s="1">
        <v>4.0</v>
      </c>
      <c r="Z268" s="36">
        <v>2022.0</v>
      </c>
      <c r="AA268">
        <f t="shared" si="1"/>
        <v>86</v>
      </c>
      <c r="AB268">
        <f t="shared" si="2"/>
        <v>38</v>
      </c>
      <c r="AC268">
        <f t="shared" si="3"/>
        <v>15</v>
      </c>
      <c r="AD268">
        <f t="shared" si="4"/>
        <v>15</v>
      </c>
      <c r="AE268">
        <f t="shared" si="5"/>
        <v>18</v>
      </c>
    </row>
    <row r="269">
      <c r="A269" s="20"/>
      <c r="B269" s="20">
        <v>43705.62387101851</v>
      </c>
      <c r="C269" s="1" t="s">
        <v>150</v>
      </c>
      <c r="D269" s="1">
        <v>2.0</v>
      </c>
      <c r="E269" s="1">
        <v>0.0</v>
      </c>
      <c r="F269" s="1">
        <v>0.0</v>
      </c>
      <c r="G269" s="1">
        <v>3.0</v>
      </c>
      <c r="H269" s="1">
        <v>2.0</v>
      </c>
      <c r="I269" s="1">
        <v>1.0</v>
      </c>
      <c r="J269" s="1">
        <v>0.0</v>
      </c>
      <c r="K269" s="1">
        <v>0.0</v>
      </c>
      <c r="L269" s="1">
        <v>0.0</v>
      </c>
      <c r="M269" s="1">
        <v>0.0</v>
      </c>
      <c r="N269" s="1">
        <v>1.0</v>
      </c>
      <c r="O269" s="1">
        <v>0.0</v>
      </c>
      <c r="P269" s="1">
        <v>0.0</v>
      </c>
      <c r="Q269" s="1">
        <v>0.0</v>
      </c>
      <c r="R269" s="1">
        <v>2.0</v>
      </c>
      <c r="S269" s="1">
        <v>2.0</v>
      </c>
      <c r="T269" s="1">
        <v>0.0</v>
      </c>
      <c r="U269" s="1">
        <v>1.0</v>
      </c>
      <c r="V269" s="1">
        <v>1.0</v>
      </c>
      <c r="W269" s="1">
        <v>2.0</v>
      </c>
      <c r="X269" s="1">
        <v>1.0</v>
      </c>
      <c r="Y269" s="1">
        <v>1.0</v>
      </c>
      <c r="Z269" s="36">
        <v>1925.0</v>
      </c>
      <c r="AA269">
        <f t="shared" si="1"/>
        <v>19</v>
      </c>
      <c r="AB269">
        <f t="shared" si="2"/>
        <v>10</v>
      </c>
      <c r="AC269">
        <f t="shared" si="3"/>
        <v>0</v>
      </c>
      <c r="AD269">
        <f t="shared" si="4"/>
        <v>4</v>
      </c>
      <c r="AE269">
        <f t="shared" si="5"/>
        <v>5</v>
      </c>
    </row>
    <row r="270">
      <c r="A270" s="20"/>
      <c r="B270" s="20">
        <v>43706.59331936343</v>
      </c>
      <c r="C270" s="1" t="s">
        <v>272</v>
      </c>
      <c r="D270" s="1">
        <v>0.0</v>
      </c>
      <c r="E270" s="1">
        <v>0.0</v>
      </c>
      <c r="F270" s="1">
        <v>0.0</v>
      </c>
      <c r="G270" s="1">
        <v>3.0</v>
      </c>
      <c r="H270" s="1">
        <v>3.0</v>
      </c>
      <c r="I270" s="1">
        <v>4.0</v>
      </c>
      <c r="J270" s="1">
        <v>1.0</v>
      </c>
      <c r="K270" s="1">
        <v>0.0</v>
      </c>
      <c r="L270" s="1">
        <v>4.0</v>
      </c>
      <c r="M270" s="1">
        <v>4.0</v>
      </c>
      <c r="N270" s="1">
        <v>0.0</v>
      </c>
      <c r="O270" s="1">
        <v>0.0</v>
      </c>
      <c r="P270" s="1">
        <v>1.0</v>
      </c>
      <c r="Q270" s="1">
        <v>1.0</v>
      </c>
      <c r="R270" s="1">
        <v>0.0</v>
      </c>
      <c r="S270" s="1">
        <v>2.0</v>
      </c>
      <c r="T270" s="1">
        <v>4.0</v>
      </c>
      <c r="U270" s="1">
        <v>2.0</v>
      </c>
      <c r="V270" s="1">
        <v>2.0</v>
      </c>
      <c r="W270" s="1">
        <v>2.0</v>
      </c>
      <c r="X270" s="1">
        <v>2.0</v>
      </c>
      <c r="Y270" s="1">
        <v>0.0</v>
      </c>
      <c r="Z270" s="36">
        <v>2006.0</v>
      </c>
      <c r="AA270">
        <f t="shared" si="1"/>
        <v>35</v>
      </c>
      <c r="AB270">
        <f t="shared" si="2"/>
        <v>14</v>
      </c>
      <c r="AC270">
        <f t="shared" si="3"/>
        <v>9</v>
      </c>
      <c r="AD270">
        <f t="shared" si="4"/>
        <v>4</v>
      </c>
      <c r="AE270">
        <f t="shared" si="5"/>
        <v>8</v>
      </c>
    </row>
    <row r="271">
      <c r="A271" s="20"/>
      <c r="B271" s="20">
        <v>43706.684915844904</v>
      </c>
      <c r="C271" s="1" t="s">
        <v>184</v>
      </c>
      <c r="D271" s="1">
        <v>0.0</v>
      </c>
      <c r="E271" s="1">
        <v>1.0</v>
      </c>
      <c r="F271" s="1">
        <v>0.0</v>
      </c>
      <c r="G271" s="1">
        <v>0.0</v>
      </c>
      <c r="H271" s="1">
        <v>1.0</v>
      </c>
      <c r="I271" s="1">
        <v>1.0</v>
      </c>
      <c r="J271" s="1">
        <v>0.0</v>
      </c>
      <c r="K271" s="1">
        <v>0.0</v>
      </c>
      <c r="L271" s="1">
        <v>0.0</v>
      </c>
      <c r="M271" s="1">
        <v>0.0</v>
      </c>
      <c r="N271" s="1">
        <v>1.0</v>
      </c>
      <c r="O271" s="1">
        <v>2.0</v>
      </c>
      <c r="P271" s="1">
        <v>2.0</v>
      </c>
      <c r="Q271" s="1">
        <v>0.0</v>
      </c>
      <c r="R271" s="1">
        <v>1.0</v>
      </c>
      <c r="S271" s="1">
        <v>0.0</v>
      </c>
      <c r="T271" s="1">
        <v>0.0</v>
      </c>
      <c r="U271" s="1">
        <v>0.0</v>
      </c>
      <c r="V271" s="1">
        <v>1.0</v>
      </c>
      <c r="W271" s="1">
        <v>1.0</v>
      </c>
      <c r="X271" s="1">
        <v>2.0</v>
      </c>
      <c r="Y271" s="1">
        <v>1.0</v>
      </c>
      <c r="Z271" s="36">
        <v>1946.0</v>
      </c>
      <c r="AA271">
        <f t="shared" si="1"/>
        <v>14</v>
      </c>
      <c r="AB271">
        <f t="shared" si="2"/>
        <v>7</v>
      </c>
      <c r="AC271">
        <f t="shared" si="3"/>
        <v>0</v>
      </c>
      <c r="AD271">
        <f t="shared" si="4"/>
        <v>3</v>
      </c>
      <c r="AE271">
        <f t="shared" si="5"/>
        <v>4</v>
      </c>
    </row>
    <row r="272">
      <c r="A272" s="20"/>
      <c r="B272" s="20">
        <v>43707.45399858797</v>
      </c>
      <c r="C272" s="1" t="s">
        <v>879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1.0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1.0</v>
      </c>
      <c r="Y272" s="1">
        <v>0.0</v>
      </c>
      <c r="Z272" s="36">
        <v>2024.0</v>
      </c>
      <c r="AA272">
        <f t="shared" si="1"/>
        <v>2</v>
      </c>
      <c r="AB272">
        <f t="shared" si="2"/>
        <v>0</v>
      </c>
      <c r="AC272">
        <f t="shared" si="3"/>
        <v>1</v>
      </c>
      <c r="AD272">
        <f t="shared" si="4"/>
        <v>0</v>
      </c>
      <c r="AE272">
        <f t="shared" si="5"/>
        <v>1</v>
      </c>
    </row>
    <row r="273">
      <c r="A273" s="20"/>
      <c r="B273" s="20">
        <v>43711.4081394213</v>
      </c>
      <c r="C273" s="1" t="s">
        <v>220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2.0</v>
      </c>
      <c r="J273" s="1">
        <v>2.0</v>
      </c>
      <c r="K273" s="1">
        <v>0.0</v>
      </c>
      <c r="L273" s="1">
        <v>0.0</v>
      </c>
      <c r="M273" s="1">
        <v>0.0</v>
      </c>
      <c r="N273" s="1">
        <v>5.0</v>
      </c>
      <c r="O273" s="1">
        <v>3.0</v>
      </c>
      <c r="P273" s="1">
        <v>2.0</v>
      </c>
      <c r="Q273" s="1">
        <v>0.0</v>
      </c>
      <c r="R273" s="1">
        <v>0.0</v>
      </c>
      <c r="S273" s="1">
        <v>1.0</v>
      </c>
      <c r="T273" s="1">
        <v>3.0</v>
      </c>
      <c r="U273" s="1">
        <v>1.0</v>
      </c>
      <c r="V273" s="1">
        <v>1.0</v>
      </c>
      <c r="W273" s="1">
        <v>0.0</v>
      </c>
      <c r="X273" s="1">
        <v>1.0</v>
      </c>
      <c r="Y273" s="1">
        <v>0.0</v>
      </c>
      <c r="Z273" s="36">
        <v>1983.0</v>
      </c>
      <c r="AA273">
        <f t="shared" si="1"/>
        <v>21</v>
      </c>
      <c r="AB273">
        <f t="shared" si="2"/>
        <v>13</v>
      </c>
      <c r="AC273">
        <f t="shared" si="3"/>
        <v>2</v>
      </c>
      <c r="AD273">
        <f t="shared" si="4"/>
        <v>3</v>
      </c>
      <c r="AE273">
        <f t="shared" si="5"/>
        <v>3</v>
      </c>
    </row>
    <row r="274">
      <c r="A274" s="20"/>
      <c r="B274" s="20">
        <v>43711.64309525463</v>
      </c>
      <c r="C274" s="1" t="s">
        <v>133</v>
      </c>
      <c r="D274" s="1">
        <v>6.0</v>
      </c>
      <c r="E274" s="1">
        <v>4.0</v>
      </c>
      <c r="F274" s="1">
        <v>0.0</v>
      </c>
      <c r="G274" s="1">
        <v>3.0</v>
      </c>
      <c r="H274" s="1">
        <v>4.0</v>
      </c>
      <c r="I274" s="1">
        <v>5.0</v>
      </c>
      <c r="J274" s="1">
        <v>0.0</v>
      </c>
      <c r="K274" s="1">
        <v>0.0</v>
      </c>
      <c r="L274" s="1">
        <v>0.0</v>
      </c>
      <c r="M274" s="1">
        <v>4.0</v>
      </c>
      <c r="N274" s="1">
        <v>6.0</v>
      </c>
      <c r="O274" s="1">
        <v>6.0</v>
      </c>
      <c r="P274" s="1">
        <v>5.0</v>
      </c>
      <c r="Q274" s="1">
        <v>4.0</v>
      </c>
      <c r="R274" s="1">
        <v>4.0</v>
      </c>
      <c r="S274" s="1">
        <v>5.0</v>
      </c>
      <c r="T274" s="1">
        <v>0.0</v>
      </c>
      <c r="U274" s="1">
        <v>5.0</v>
      </c>
      <c r="V274" s="1">
        <v>5.0</v>
      </c>
      <c r="W274" s="1">
        <v>5.0</v>
      </c>
      <c r="X274" s="1">
        <v>5.0</v>
      </c>
      <c r="Y274" s="1">
        <v>3.0</v>
      </c>
      <c r="Z274" s="36">
        <v>1903.0</v>
      </c>
      <c r="AA274">
        <f t="shared" si="1"/>
        <v>79</v>
      </c>
      <c r="AB274">
        <f t="shared" si="2"/>
        <v>37</v>
      </c>
      <c r="AC274">
        <f t="shared" si="3"/>
        <v>4</v>
      </c>
      <c r="AD274">
        <f t="shared" si="4"/>
        <v>18</v>
      </c>
      <c r="AE274">
        <f t="shared" si="5"/>
        <v>20</v>
      </c>
    </row>
    <row r="275">
      <c r="A275" s="20"/>
      <c r="B275" s="20">
        <v>43711.66952791667</v>
      </c>
      <c r="C275" s="1" t="s">
        <v>202</v>
      </c>
      <c r="D275" s="1">
        <v>2.0</v>
      </c>
      <c r="E275" s="1">
        <v>0.0</v>
      </c>
      <c r="F275" s="1">
        <v>0.0</v>
      </c>
      <c r="G275" s="1">
        <v>0.0</v>
      </c>
      <c r="H275" s="1">
        <v>2.0</v>
      </c>
      <c r="I275" s="1">
        <v>2.0</v>
      </c>
      <c r="J275" s="1">
        <v>0.0</v>
      </c>
      <c r="K275" s="1">
        <v>0.0</v>
      </c>
      <c r="L275" s="1">
        <v>0.0</v>
      </c>
      <c r="M275" s="1">
        <v>2.0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2.0</v>
      </c>
      <c r="V275" s="1">
        <v>2.0</v>
      </c>
      <c r="W275" s="1">
        <v>1.0</v>
      </c>
      <c r="X275" s="1">
        <v>2.0</v>
      </c>
      <c r="Y275" s="1">
        <v>2.0</v>
      </c>
      <c r="Z275" s="36">
        <v>1967.0</v>
      </c>
      <c r="AA275">
        <f t="shared" si="1"/>
        <v>17</v>
      </c>
      <c r="AB275">
        <f t="shared" si="2"/>
        <v>8</v>
      </c>
      <c r="AC275">
        <f t="shared" si="3"/>
        <v>2</v>
      </c>
      <c r="AD275">
        <f t="shared" si="4"/>
        <v>0</v>
      </c>
      <c r="AE275">
        <f t="shared" si="5"/>
        <v>7</v>
      </c>
    </row>
    <row r="276">
      <c r="A276" s="20"/>
      <c r="B276" s="20">
        <v>43712.41198761574</v>
      </c>
      <c r="C276" s="1" t="s">
        <v>273</v>
      </c>
      <c r="D276" s="1">
        <v>5.0</v>
      </c>
      <c r="E276" s="1">
        <v>4.0</v>
      </c>
      <c r="F276" s="1">
        <v>0.0</v>
      </c>
      <c r="G276" s="1">
        <v>0.0</v>
      </c>
      <c r="H276" s="1">
        <v>0.0</v>
      </c>
      <c r="I276" s="1">
        <v>6.0</v>
      </c>
      <c r="J276" s="1">
        <v>4.0</v>
      </c>
      <c r="K276" s="1">
        <v>6.0</v>
      </c>
      <c r="L276" s="1">
        <v>1.0</v>
      </c>
      <c r="M276" s="1">
        <v>6.0</v>
      </c>
      <c r="N276" s="1">
        <v>3.0</v>
      </c>
      <c r="O276" s="1">
        <v>5.0</v>
      </c>
      <c r="P276" s="1">
        <v>5.0</v>
      </c>
      <c r="Q276" s="1">
        <v>3.0</v>
      </c>
      <c r="R276" s="1">
        <v>5.0</v>
      </c>
      <c r="S276" s="1">
        <v>4.0</v>
      </c>
      <c r="T276" s="1">
        <v>0.0</v>
      </c>
      <c r="U276" s="1">
        <v>5.0</v>
      </c>
      <c r="V276" s="1">
        <v>5.0</v>
      </c>
      <c r="W276" s="1">
        <v>5.0</v>
      </c>
      <c r="X276" s="1">
        <v>5.0</v>
      </c>
      <c r="Y276" s="1">
        <v>5.0</v>
      </c>
      <c r="Z276" s="36">
        <v>2028.0</v>
      </c>
      <c r="AA276">
        <f t="shared" si="1"/>
        <v>82</v>
      </c>
      <c r="AB276">
        <f t="shared" si="2"/>
        <v>28</v>
      </c>
      <c r="AC276">
        <f t="shared" si="3"/>
        <v>17</v>
      </c>
      <c r="AD276">
        <f t="shared" si="4"/>
        <v>17</v>
      </c>
      <c r="AE276">
        <f t="shared" si="5"/>
        <v>20</v>
      </c>
    </row>
    <row r="277">
      <c r="A277" s="20"/>
      <c r="B277" s="20">
        <v>43712.67292383102</v>
      </c>
      <c r="C277" s="1" t="s">
        <v>228</v>
      </c>
      <c r="D277" s="1">
        <v>0.0</v>
      </c>
      <c r="E277" s="1">
        <v>0.0</v>
      </c>
      <c r="F277" s="1">
        <v>0.0</v>
      </c>
      <c r="G277" s="1">
        <v>0.0</v>
      </c>
      <c r="H277" s="1">
        <v>1.0</v>
      </c>
      <c r="I277" s="1">
        <v>2.0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1.0</v>
      </c>
      <c r="V277" s="1">
        <v>1.0</v>
      </c>
      <c r="W277" s="1">
        <v>0.0</v>
      </c>
      <c r="X277" s="1">
        <v>1.0</v>
      </c>
      <c r="Y277" s="1">
        <v>0.0</v>
      </c>
      <c r="Z277" s="36">
        <v>1989.0</v>
      </c>
      <c r="AA277">
        <f t="shared" si="1"/>
        <v>6</v>
      </c>
      <c r="AB277">
        <f t="shared" si="2"/>
        <v>3</v>
      </c>
      <c r="AC277">
        <f t="shared" si="3"/>
        <v>0</v>
      </c>
      <c r="AD277">
        <f t="shared" si="4"/>
        <v>0</v>
      </c>
      <c r="AE277">
        <f t="shared" si="5"/>
        <v>3</v>
      </c>
    </row>
    <row r="278">
      <c r="A278" s="20"/>
      <c r="B278" s="20">
        <v>43713.58806329861</v>
      </c>
      <c r="C278" s="1" t="s">
        <v>134</v>
      </c>
      <c r="D278" s="1">
        <v>4.0</v>
      </c>
      <c r="E278" s="1">
        <v>0.0</v>
      </c>
      <c r="F278" s="1">
        <v>0.0</v>
      </c>
      <c r="G278" s="1">
        <v>3.0</v>
      </c>
      <c r="H278" s="1">
        <v>2.0</v>
      </c>
      <c r="I278" s="1">
        <v>4.0</v>
      </c>
      <c r="J278" s="1">
        <v>3.0</v>
      </c>
      <c r="K278" s="1">
        <v>2.0</v>
      </c>
      <c r="L278" s="1">
        <v>3.0</v>
      </c>
      <c r="M278" s="1">
        <v>3.0</v>
      </c>
      <c r="N278" s="1">
        <v>3.0</v>
      </c>
      <c r="O278" s="1">
        <v>4.0</v>
      </c>
      <c r="P278" s="1">
        <v>4.0</v>
      </c>
      <c r="Q278" s="1">
        <v>3.0</v>
      </c>
      <c r="R278" s="1">
        <v>3.0</v>
      </c>
      <c r="S278" s="1">
        <v>3.0</v>
      </c>
      <c r="T278" s="1">
        <v>4.0</v>
      </c>
      <c r="U278" s="1">
        <v>4.0</v>
      </c>
      <c r="V278" s="1">
        <v>3.0</v>
      </c>
      <c r="W278" s="1">
        <v>4.0</v>
      </c>
      <c r="X278" s="1">
        <v>3.0</v>
      </c>
      <c r="Y278" s="1">
        <v>4.0</v>
      </c>
      <c r="Z278" s="36">
        <v>1900.0</v>
      </c>
      <c r="AA278">
        <f t="shared" si="1"/>
        <v>66</v>
      </c>
      <c r="AB278">
        <f t="shared" si="2"/>
        <v>28</v>
      </c>
      <c r="AC278">
        <f t="shared" si="3"/>
        <v>11</v>
      </c>
      <c r="AD278">
        <f t="shared" si="4"/>
        <v>13</v>
      </c>
      <c r="AE278">
        <f t="shared" si="5"/>
        <v>14</v>
      </c>
    </row>
    <row r="279">
      <c r="A279" s="20"/>
      <c r="B279" s="20">
        <v>43714.46284097222</v>
      </c>
      <c r="C279" s="1" t="s">
        <v>117</v>
      </c>
      <c r="D279" s="1">
        <v>2.0</v>
      </c>
      <c r="E279" s="1">
        <v>0.0</v>
      </c>
      <c r="F279" s="1">
        <v>0.0</v>
      </c>
      <c r="G279" s="1">
        <v>3.0</v>
      </c>
      <c r="H279" s="1">
        <v>2.0</v>
      </c>
      <c r="I279" s="1">
        <v>4.0</v>
      </c>
      <c r="J279" s="1">
        <v>4.0</v>
      </c>
      <c r="K279" s="1">
        <v>0.0</v>
      </c>
      <c r="L279" s="1">
        <v>3.0</v>
      </c>
      <c r="M279" s="1">
        <v>3.0</v>
      </c>
      <c r="N279" s="1">
        <v>3.0</v>
      </c>
      <c r="O279" s="1">
        <v>4.0</v>
      </c>
      <c r="P279" s="1">
        <v>5.0</v>
      </c>
      <c r="Q279" s="1">
        <v>4.0</v>
      </c>
      <c r="R279" s="1">
        <v>4.0</v>
      </c>
      <c r="S279" s="1">
        <v>4.0</v>
      </c>
      <c r="T279" s="1">
        <v>3.0</v>
      </c>
      <c r="U279" s="1">
        <v>5.0</v>
      </c>
      <c r="V279" s="1">
        <v>5.0</v>
      </c>
      <c r="W279" s="1">
        <v>6.0</v>
      </c>
      <c r="X279" s="1">
        <v>5.0</v>
      </c>
      <c r="Y279" s="1">
        <v>3.0</v>
      </c>
      <c r="Z279" s="36">
        <v>1606.0</v>
      </c>
      <c r="AA279">
        <f t="shared" si="1"/>
        <v>72</v>
      </c>
      <c r="AB279">
        <f t="shared" si="2"/>
        <v>24</v>
      </c>
      <c r="AC279">
        <f t="shared" si="3"/>
        <v>10</v>
      </c>
      <c r="AD279">
        <f t="shared" si="4"/>
        <v>17</v>
      </c>
      <c r="AE279">
        <f t="shared" si="5"/>
        <v>21</v>
      </c>
    </row>
    <row r="280">
      <c r="A280" s="20"/>
      <c r="B280" s="20">
        <v>43716.50954429398</v>
      </c>
      <c r="C280" s="1" t="s">
        <v>275</v>
      </c>
      <c r="D280" s="1">
        <v>4.0</v>
      </c>
      <c r="E280" s="1">
        <v>5.0</v>
      </c>
      <c r="F280" s="1">
        <v>0.0</v>
      </c>
      <c r="G280" s="1">
        <v>5.0</v>
      </c>
      <c r="H280" s="1">
        <v>5.0</v>
      </c>
      <c r="I280" s="1">
        <v>5.0</v>
      </c>
      <c r="J280" s="1">
        <v>6.0</v>
      </c>
      <c r="K280" s="1">
        <v>0.0</v>
      </c>
      <c r="L280" s="1">
        <v>6.0</v>
      </c>
      <c r="M280" s="1">
        <v>6.0</v>
      </c>
      <c r="N280" s="1">
        <v>5.0</v>
      </c>
      <c r="O280" s="1">
        <v>4.0</v>
      </c>
      <c r="P280" s="1">
        <v>4.0</v>
      </c>
      <c r="Q280" s="1">
        <v>4.0</v>
      </c>
      <c r="R280" s="1">
        <v>6.0</v>
      </c>
      <c r="S280" s="1">
        <v>6.0</v>
      </c>
      <c r="T280" s="1">
        <v>4.0</v>
      </c>
      <c r="U280" s="1">
        <v>4.0</v>
      </c>
      <c r="V280" s="1">
        <v>5.0</v>
      </c>
      <c r="W280" s="1">
        <v>3.0</v>
      </c>
      <c r="X280" s="1">
        <v>4.0</v>
      </c>
      <c r="Y280" s="1">
        <v>5.0</v>
      </c>
      <c r="Z280" s="36">
        <v>2033.0</v>
      </c>
      <c r="AA280">
        <f t="shared" si="1"/>
        <v>96</v>
      </c>
      <c r="AB280">
        <f t="shared" si="2"/>
        <v>42</v>
      </c>
      <c r="AC280">
        <f t="shared" si="3"/>
        <v>18</v>
      </c>
      <c r="AD280">
        <f t="shared" si="4"/>
        <v>20</v>
      </c>
      <c r="AE280">
        <f t="shared" si="5"/>
        <v>16</v>
      </c>
    </row>
    <row r="281">
      <c r="A281" s="20"/>
      <c r="B281" s="20">
        <v>43717.450800590275</v>
      </c>
      <c r="C281" s="1" t="s">
        <v>276</v>
      </c>
      <c r="D281" s="1">
        <v>4.0</v>
      </c>
      <c r="E281" s="1">
        <v>2.0</v>
      </c>
      <c r="F281" s="1">
        <v>2.0</v>
      </c>
      <c r="G281" s="1">
        <v>4.0</v>
      </c>
      <c r="H281" s="1">
        <v>6.0</v>
      </c>
      <c r="I281" s="1">
        <v>6.0</v>
      </c>
      <c r="J281" s="1">
        <v>3.0</v>
      </c>
      <c r="K281" s="1">
        <v>0.0</v>
      </c>
      <c r="L281" s="1">
        <v>4.0</v>
      </c>
      <c r="M281" s="1">
        <v>6.0</v>
      </c>
      <c r="N281" s="1">
        <v>6.0</v>
      </c>
      <c r="O281" s="1">
        <v>6.0</v>
      </c>
      <c r="P281" s="1">
        <v>6.0</v>
      </c>
      <c r="Q281" s="1">
        <v>6.0</v>
      </c>
      <c r="R281" s="1">
        <v>6.0</v>
      </c>
      <c r="S281" s="1">
        <v>6.0</v>
      </c>
      <c r="T281" s="1">
        <v>5.0</v>
      </c>
      <c r="U281" s="1">
        <v>6.0</v>
      </c>
      <c r="V281" s="1">
        <v>6.0</v>
      </c>
      <c r="W281" s="1">
        <v>6.0</v>
      </c>
      <c r="X281" s="1">
        <v>6.0</v>
      </c>
      <c r="Y281" s="1">
        <v>5.0</v>
      </c>
      <c r="Z281" s="36">
        <v>1941.0</v>
      </c>
      <c r="AA281">
        <f t="shared" si="1"/>
        <v>107</v>
      </c>
      <c r="AB281">
        <f t="shared" si="2"/>
        <v>46</v>
      </c>
      <c r="AC281">
        <f t="shared" si="3"/>
        <v>13</v>
      </c>
      <c r="AD281">
        <f t="shared" si="4"/>
        <v>24</v>
      </c>
      <c r="AE281">
        <f t="shared" si="5"/>
        <v>24</v>
      </c>
    </row>
    <row r="282">
      <c r="A282" s="20"/>
      <c r="B282" s="20">
        <v>43718.589984108796</v>
      </c>
      <c r="C282" s="1" t="s">
        <v>277</v>
      </c>
      <c r="D282" s="1">
        <v>5.0</v>
      </c>
      <c r="E282" s="1">
        <v>4.0</v>
      </c>
      <c r="F282" s="1">
        <v>0.0</v>
      </c>
      <c r="G282" s="1">
        <v>4.0</v>
      </c>
      <c r="H282" s="1">
        <v>3.0</v>
      </c>
      <c r="I282" s="1">
        <v>4.0</v>
      </c>
      <c r="J282" s="1">
        <v>3.0</v>
      </c>
      <c r="K282" s="1">
        <v>0.0</v>
      </c>
      <c r="L282" s="1">
        <v>3.0</v>
      </c>
      <c r="M282" s="1">
        <v>3.0</v>
      </c>
      <c r="N282" s="1">
        <v>3.0</v>
      </c>
      <c r="O282" s="1">
        <v>4.0</v>
      </c>
      <c r="P282" s="1">
        <v>4.0</v>
      </c>
      <c r="Q282" s="1">
        <v>4.0</v>
      </c>
      <c r="R282" s="1">
        <v>4.0</v>
      </c>
      <c r="S282" s="1">
        <v>4.0</v>
      </c>
      <c r="T282" s="1">
        <v>3.0</v>
      </c>
      <c r="U282" s="1">
        <v>3.0</v>
      </c>
      <c r="V282" s="1">
        <v>3.0</v>
      </c>
      <c r="W282" s="1">
        <v>3.0</v>
      </c>
      <c r="X282" s="1">
        <v>3.0</v>
      </c>
      <c r="Y282" s="1">
        <v>4.0</v>
      </c>
      <c r="Z282" s="36">
        <v>1582.0</v>
      </c>
      <c r="AA282">
        <f t="shared" si="1"/>
        <v>71</v>
      </c>
      <c r="AB282">
        <f t="shared" si="2"/>
        <v>34</v>
      </c>
      <c r="AC282">
        <f t="shared" si="3"/>
        <v>9</v>
      </c>
      <c r="AD282">
        <f t="shared" si="4"/>
        <v>16</v>
      </c>
      <c r="AE282">
        <f t="shared" si="5"/>
        <v>12</v>
      </c>
    </row>
    <row r="283">
      <c r="A283" s="20"/>
      <c r="B283" s="20">
        <v>43719.42603606482</v>
      </c>
      <c r="C283" s="1" t="s">
        <v>232</v>
      </c>
      <c r="D283" s="1">
        <v>2.0</v>
      </c>
      <c r="E283" s="1">
        <v>3.0</v>
      </c>
      <c r="F283" s="1">
        <v>0.0</v>
      </c>
      <c r="G283" s="1">
        <v>3.0</v>
      </c>
      <c r="H283" s="1">
        <v>3.0</v>
      </c>
      <c r="I283" s="1">
        <v>3.0</v>
      </c>
      <c r="J283" s="1">
        <v>2.0</v>
      </c>
      <c r="K283" s="1">
        <v>2.0</v>
      </c>
      <c r="L283" s="1">
        <v>2.0</v>
      </c>
      <c r="M283" s="1">
        <v>3.0</v>
      </c>
      <c r="N283" s="1">
        <v>3.0</v>
      </c>
      <c r="O283" s="1">
        <v>3.0</v>
      </c>
      <c r="P283" s="1">
        <v>3.0</v>
      </c>
      <c r="Q283" s="1">
        <v>3.0</v>
      </c>
      <c r="R283" s="1">
        <v>3.0</v>
      </c>
      <c r="S283" s="1">
        <v>3.0</v>
      </c>
      <c r="T283" s="1">
        <v>0.0</v>
      </c>
      <c r="U283" s="1">
        <v>2.0</v>
      </c>
      <c r="V283" s="1">
        <v>3.0</v>
      </c>
      <c r="W283" s="1">
        <v>2.0</v>
      </c>
      <c r="X283" s="1">
        <v>2.0</v>
      </c>
      <c r="Y283" s="1">
        <v>3.0</v>
      </c>
      <c r="Z283" s="36">
        <v>1921.0</v>
      </c>
      <c r="AA283">
        <f t="shared" si="1"/>
        <v>53</v>
      </c>
      <c r="AB283">
        <f t="shared" si="2"/>
        <v>23</v>
      </c>
      <c r="AC283">
        <f t="shared" si="3"/>
        <v>9</v>
      </c>
      <c r="AD283">
        <f t="shared" si="4"/>
        <v>12</v>
      </c>
      <c r="AE283">
        <f t="shared" si="5"/>
        <v>9</v>
      </c>
    </row>
    <row r="284">
      <c r="A284" s="20"/>
      <c r="B284" s="20">
        <v>43719.64904012732</v>
      </c>
      <c r="C284" s="1" t="s">
        <v>880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36">
        <v>2035.0</v>
      </c>
      <c r="AA284" s="45">
        <f t="shared" si="1"/>
        <v>0</v>
      </c>
      <c r="AB284" s="45">
        <f t="shared" si="2"/>
        <v>0</v>
      </c>
      <c r="AC284" s="45">
        <f t="shared" si="3"/>
        <v>0</v>
      </c>
      <c r="AD284" s="45">
        <f t="shared" si="4"/>
        <v>0</v>
      </c>
      <c r="AE284" s="45">
        <f t="shared" si="5"/>
        <v>0</v>
      </c>
    </row>
    <row r="285">
      <c r="A285" s="20"/>
      <c r="B285" s="20">
        <v>43719.695037673606</v>
      </c>
      <c r="C285" s="1" t="s">
        <v>250</v>
      </c>
      <c r="D285" s="1">
        <v>2.0</v>
      </c>
      <c r="E285" s="1">
        <v>1.0</v>
      </c>
      <c r="F285" s="1">
        <v>0.0</v>
      </c>
      <c r="G285" s="1">
        <v>1.0</v>
      </c>
      <c r="H285" s="1">
        <v>1.0</v>
      </c>
      <c r="I285" s="1">
        <v>1.0</v>
      </c>
      <c r="J285" s="1">
        <v>0.0</v>
      </c>
      <c r="K285" s="1">
        <v>1.0</v>
      </c>
      <c r="L285" s="1">
        <v>0.0</v>
      </c>
      <c r="M285" s="1">
        <v>1.0</v>
      </c>
      <c r="N285" s="1">
        <v>1.0</v>
      </c>
      <c r="O285" s="1">
        <v>1.0</v>
      </c>
      <c r="P285" s="1">
        <v>0.0</v>
      </c>
      <c r="Q285" s="1">
        <v>0.0</v>
      </c>
      <c r="R285" s="1">
        <v>1.0</v>
      </c>
      <c r="S285" s="1">
        <v>0.0</v>
      </c>
      <c r="T285" s="1">
        <v>0.0</v>
      </c>
      <c r="U285" s="1">
        <v>1.0</v>
      </c>
      <c r="V285" s="1">
        <v>0.0</v>
      </c>
      <c r="W285" s="1">
        <v>1.0</v>
      </c>
      <c r="X285" s="1">
        <v>2.0</v>
      </c>
      <c r="Y285" s="1">
        <v>1.0</v>
      </c>
      <c r="Z285" s="36">
        <v>1934.0</v>
      </c>
      <c r="AA285" s="45">
        <f t="shared" si="1"/>
        <v>16</v>
      </c>
      <c r="AB285" s="45">
        <f t="shared" si="2"/>
        <v>9</v>
      </c>
      <c r="AC285" s="45">
        <f t="shared" si="3"/>
        <v>2</v>
      </c>
      <c r="AD285" s="45">
        <f t="shared" si="4"/>
        <v>1</v>
      </c>
      <c r="AE285" s="45">
        <f t="shared" si="5"/>
        <v>4</v>
      </c>
    </row>
    <row r="286">
      <c r="A286" s="20"/>
      <c r="B286" s="20">
        <v>43719.71609909722</v>
      </c>
      <c r="C286" s="1" t="s">
        <v>881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3.0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36">
        <v>2030.0</v>
      </c>
      <c r="AA286" s="45">
        <f t="shared" si="1"/>
        <v>3</v>
      </c>
      <c r="AB286" s="45">
        <f t="shared" si="2"/>
        <v>3</v>
      </c>
      <c r="AC286" s="45">
        <f t="shared" si="3"/>
        <v>0</v>
      </c>
      <c r="AD286" s="45">
        <f t="shared" si="4"/>
        <v>0</v>
      </c>
      <c r="AE286" s="45">
        <f t="shared" si="5"/>
        <v>0</v>
      </c>
    </row>
    <row r="287">
      <c r="A287" s="20"/>
      <c r="B287" s="20">
        <v>43719.850529965275</v>
      </c>
      <c r="C287" s="1" t="s">
        <v>881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36">
        <v>2029.0</v>
      </c>
      <c r="AA287" s="45">
        <f t="shared" si="1"/>
        <v>0</v>
      </c>
      <c r="AB287" s="45">
        <f t="shared" si="2"/>
        <v>0</v>
      </c>
      <c r="AC287" s="45">
        <f t="shared" si="3"/>
        <v>0</v>
      </c>
      <c r="AD287" s="45">
        <f t="shared" si="4"/>
        <v>0</v>
      </c>
      <c r="AE287" s="45">
        <f t="shared" si="5"/>
        <v>0</v>
      </c>
    </row>
    <row r="288">
      <c r="A288" s="20"/>
      <c r="B288" s="20">
        <v>43720.44278824074</v>
      </c>
      <c r="C288" s="1" t="s">
        <v>279</v>
      </c>
      <c r="D288" s="1">
        <v>4.0</v>
      </c>
      <c r="E288" s="1">
        <v>2.0</v>
      </c>
      <c r="F288" s="1">
        <v>0.0</v>
      </c>
      <c r="G288" s="1">
        <v>4.0</v>
      </c>
      <c r="H288" s="1">
        <v>2.0</v>
      </c>
      <c r="I288" s="1">
        <v>5.0</v>
      </c>
      <c r="J288" s="1">
        <v>0.0</v>
      </c>
      <c r="K288" s="1">
        <v>0.0</v>
      </c>
      <c r="L288" s="1">
        <v>5.0</v>
      </c>
      <c r="M288" s="1">
        <v>3.0</v>
      </c>
      <c r="N288" s="1">
        <v>4.0</v>
      </c>
      <c r="O288" s="1">
        <v>0.0</v>
      </c>
      <c r="P288" s="1">
        <v>4.0</v>
      </c>
      <c r="Q288" s="1">
        <v>3.0</v>
      </c>
      <c r="R288" s="1">
        <v>2.0</v>
      </c>
      <c r="S288" s="1">
        <v>4.0</v>
      </c>
      <c r="T288" s="1">
        <v>0.0</v>
      </c>
      <c r="U288" s="1">
        <v>4.0</v>
      </c>
      <c r="V288" s="1">
        <v>0.0</v>
      </c>
      <c r="W288" s="1">
        <v>3.0</v>
      </c>
      <c r="X288" s="1">
        <v>4.0</v>
      </c>
      <c r="Y288" s="1">
        <v>4.0</v>
      </c>
      <c r="Z288" s="36">
        <v>1688.0</v>
      </c>
      <c r="AA288">
        <f t="shared" si="1"/>
        <v>57</v>
      </c>
      <c r="AB288">
        <f t="shared" si="2"/>
        <v>25</v>
      </c>
      <c r="AC288">
        <f t="shared" si="3"/>
        <v>8</v>
      </c>
      <c r="AD288">
        <f t="shared" si="4"/>
        <v>13</v>
      </c>
      <c r="AE288">
        <f t="shared" si="5"/>
        <v>11</v>
      </c>
    </row>
    <row r="289">
      <c r="A289" s="20"/>
      <c r="B289" s="20">
        <v>43721.48788885417</v>
      </c>
      <c r="C289" s="1" t="s">
        <v>280</v>
      </c>
      <c r="D289" s="1">
        <v>4.0</v>
      </c>
      <c r="E289" s="1">
        <v>4.0</v>
      </c>
      <c r="F289" s="1">
        <v>0.0</v>
      </c>
      <c r="G289" s="1">
        <v>0.0</v>
      </c>
      <c r="H289" s="1">
        <v>2.0</v>
      </c>
      <c r="I289" s="1">
        <v>4.0</v>
      </c>
      <c r="J289" s="1">
        <v>0.0</v>
      </c>
      <c r="K289" s="1">
        <v>2.0</v>
      </c>
      <c r="L289" s="1">
        <v>4.0</v>
      </c>
      <c r="M289" s="1">
        <v>4.0</v>
      </c>
      <c r="N289" s="1">
        <v>5.0</v>
      </c>
      <c r="O289" s="1">
        <v>5.0</v>
      </c>
      <c r="P289" s="1">
        <v>3.0</v>
      </c>
      <c r="Q289" s="1">
        <v>5.0</v>
      </c>
      <c r="R289" s="1">
        <v>4.0</v>
      </c>
      <c r="S289" s="1">
        <v>5.0</v>
      </c>
      <c r="T289" s="1">
        <v>0.0</v>
      </c>
      <c r="U289" s="1">
        <v>4.0</v>
      </c>
      <c r="V289" s="1">
        <v>0.0</v>
      </c>
      <c r="W289" s="1">
        <v>2.0</v>
      </c>
      <c r="X289" s="1">
        <v>3.0</v>
      </c>
      <c r="Y289" s="1">
        <v>4.0</v>
      </c>
      <c r="Z289" s="36">
        <v>2023.0</v>
      </c>
      <c r="AA289">
        <f t="shared" si="1"/>
        <v>64</v>
      </c>
      <c r="AB289">
        <f t="shared" si="2"/>
        <v>28</v>
      </c>
      <c r="AC289">
        <f t="shared" si="3"/>
        <v>10</v>
      </c>
      <c r="AD289">
        <f t="shared" si="4"/>
        <v>17</v>
      </c>
      <c r="AE289">
        <f t="shared" si="5"/>
        <v>9</v>
      </c>
    </row>
    <row r="290">
      <c r="A290" s="20"/>
      <c r="B290" s="20">
        <v>43724.50003604167</v>
      </c>
      <c r="C290" s="1" t="s">
        <v>281</v>
      </c>
      <c r="D290" s="1">
        <v>2.0</v>
      </c>
      <c r="E290" s="1">
        <v>4.0</v>
      </c>
      <c r="F290" s="1">
        <v>0.0</v>
      </c>
      <c r="G290" s="1">
        <v>3.0</v>
      </c>
      <c r="H290" s="1">
        <v>2.0</v>
      </c>
      <c r="I290" s="1">
        <v>2.0</v>
      </c>
      <c r="J290" s="1">
        <v>5.0</v>
      </c>
      <c r="K290" s="1">
        <v>1.0</v>
      </c>
      <c r="L290" s="1">
        <v>5.0</v>
      </c>
      <c r="M290" s="1">
        <v>3.0</v>
      </c>
      <c r="N290" s="1">
        <v>3.0</v>
      </c>
      <c r="O290" s="1">
        <v>5.0</v>
      </c>
      <c r="P290" s="1">
        <v>5.0</v>
      </c>
      <c r="Q290" s="1">
        <v>3.0</v>
      </c>
      <c r="R290" s="1">
        <v>4.0</v>
      </c>
      <c r="S290" s="1">
        <v>4.0</v>
      </c>
      <c r="T290" s="1">
        <v>0.0</v>
      </c>
      <c r="U290" s="1">
        <v>3.0</v>
      </c>
      <c r="V290" s="1">
        <v>2.0</v>
      </c>
      <c r="W290" s="1">
        <v>2.0</v>
      </c>
      <c r="X290" s="1">
        <v>2.0</v>
      </c>
      <c r="Y290" s="1">
        <v>5.0</v>
      </c>
      <c r="Z290" s="36">
        <v>2037.0</v>
      </c>
      <c r="AA290">
        <f t="shared" si="1"/>
        <v>65</v>
      </c>
      <c r="AB290">
        <f t="shared" si="2"/>
        <v>26</v>
      </c>
      <c r="AC290">
        <f t="shared" si="3"/>
        <v>14</v>
      </c>
      <c r="AD290">
        <f t="shared" si="4"/>
        <v>16</v>
      </c>
      <c r="AE290">
        <f t="shared" si="5"/>
        <v>9</v>
      </c>
    </row>
    <row r="291">
      <c r="A291" s="20"/>
      <c r="B291" s="20">
        <v>43725.51970950232</v>
      </c>
      <c r="C291" s="1" t="s">
        <v>137</v>
      </c>
      <c r="D291" s="1">
        <v>3.0</v>
      </c>
      <c r="E291" s="1">
        <v>3.0</v>
      </c>
      <c r="F291" s="1">
        <v>0.0</v>
      </c>
      <c r="G291" s="1">
        <v>1.0</v>
      </c>
      <c r="H291" s="1">
        <v>2.0</v>
      </c>
      <c r="I291" s="1">
        <v>3.0</v>
      </c>
      <c r="J291" s="1">
        <v>0.0</v>
      </c>
      <c r="K291" s="1">
        <v>3.0</v>
      </c>
      <c r="L291" s="1">
        <v>2.0</v>
      </c>
      <c r="M291" s="1">
        <v>1.0</v>
      </c>
      <c r="N291" s="1">
        <v>5.0</v>
      </c>
      <c r="O291" s="1">
        <v>3.0</v>
      </c>
      <c r="P291" s="1">
        <v>4.0</v>
      </c>
      <c r="Q291" s="1">
        <v>3.0</v>
      </c>
      <c r="R291" s="1">
        <v>3.0</v>
      </c>
      <c r="S291" s="1">
        <v>2.0</v>
      </c>
      <c r="T291" s="1">
        <v>2.0</v>
      </c>
      <c r="U291" s="1">
        <v>3.0</v>
      </c>
      <c r="V291" s="1">
        <v>2.0</v>
      </c>
      <c r="W291" s="1">
        <v>2.0</v>
      </c>
      <c r="X291" s="1">
        <v>4.0</v>
      </c>
      <c r="Y291" s="1">
        <v>2.0</v>
      </c>
      <c r="Z291" s="36">
        <v>1883.0</v>
      </c>
      <c r="AA291">
        <f t="shared" si="1"/>
        <v>53</v>
      </c>
      <c r="AB291">
        <f t="shared" si="2"/>
        <v>24</v>
      </c>
      <c r="AC291">
        <f t="shared" si="3"/>
        <v>6</v>
      </c>
      <c r="AD291">
        <f t="shared" si="4"/>
        <v>12</v>
      </c>
      <c r="AE291">
        <f t="shared" si="5"/>
        <v>11</v>
      </c>
    </row>
    <row r="292">
      <c r="A292" s="20"/>
      <c r="B292" s="20">
        <v>43726.350382847224</v>
      </c>
      <c r="C292" s="1" t="s">
        <v>137</v>
      </c>
      <c r="D292" s="1">
        <v>3.0</v>
      </c>
      <c r="E292" s="1">
        <v>3.0</v>
      </c>
      <c r="F292" s="1">
        <v>0.0</v>
      </c>
      <c r="G292" s="1">
        <v>1.0</v>
      </c>
      <c r="H292" s="1">
        <v>2.0</v>
      </c>
      <c r="I292" s="1">
        <v>3.0</v>
      </c>
      <c r="J292" s="1">
        <v>0.0</v>
      </c>
      <c r="K292" s="1">
        <v>3.0</v>
      </c>
      <c r="L292" s="1">
        <v>2.0</v>
      </c>
      <c r="M292" s="1">
        <v>1.0</v>
      </c>
      <c r="N292" s="1">
        <v>5.0</v>
      </c>
      <c r="O292" s="1">
        <v>3.0</v>
      </c>
      <c r="P292" s="1">
        <v>4.0</v>
      </c>
      <c r="Q292" s="1">
        <v>3.0</v>
      </c>
      <c r="R292" s="1">
        <v>3.0</v>
      </c>
      <c r="S292" s="1">
        <v>2.0</v>
      </c>
      <c r="T292" s="1">
        <v>2.0</v>
      </c>
      <c r="U292" s="1">
        <v>3.0</v>
      </c>
      <c r="V292" s="1">
        <v>2.0</v>
      </c>
      <c r="W292" s="1">
        <v>2.0</v>
      </c>
      <c r="X292" s="1">
        <v>4.0</v>
      </c>
      <c r="Y292" s="1">
        <v>2.0</v>
      </c>
      <c r="Z292" s="36">
        <v>1883.0</v>
      </c>
      <c r="AA292">
        <f t="shared" si="1"/>
        <v>53</v>
      </c>
      <c r="AB292">
        <f t="shared" si="2"/>
        <v>24</v>
      </c>
      <c r="AC292">
        <f t="shared" si="3"/>
        <v>6</v>
      </c>
      <c r="AD292">
        <f t="shared" si="4"/>
        <v>12</v>
      </c>
      <c r="AE292">
        <f t="shared" si="5"/>
        <v>11</v>
      </c>
    </row>
    <row r="293">
      <c r="A293" s="20"/>
      <c r="B293" s="20">
        <v>43726.35765740741</v>
      </c>
      <c r="C293" s="1" t="s">
        <v>282</v>
      </c>
      <c r="D293" s="1">
        <v>3.0</v>
      </c>
      <c r="E293" s="1">
        <v>1.0</v>
      </c>
      <c r="F293" s="1">
        <v>0.0</v>
      </c>
      <c r="G293" s="1">
        <v>2.0</v>
      </c>
      <c r="H293" s="1">
        <v>0.0</v>
      </c>
      <c r="I293" s="1">
        <v>4.0</v>
      </c>
      <c r="J293" s="1">
        <v>4.0</v>
      </c>
      <c r="K293" s="1">
        <v>0.0</v>
      </c>
      <c r="L293" s="1">
        <v>4.0</v>
      </c>
      <c r="M293" s="1">
        <v>4.0</v>
      </c>
      <c r="N293" s="1">
        <v>3.0</v>
      </c>
      <c r="O293" s="1">
        <v>1.0</v>
      </c>
      <c r="P293" s="1">
        <v>1.0</v>
      </c>
      <c r="Q293" s="1">
        <v>4.0</v>
      </c>
      <c r="R293" s="1">
        <v>4.0</v>
      </c>
      <c r="S293" s="1">
        <v>3.0</v>
      </c>
      <c r="T293" s="1">
        <v>0.0</v>
      </c>
      <c r="U293" s="1">
        <v>4.0</v>
      </c>
      <c r="V293" s="1">
        <v>4.0</v>
      </c>
      <c r="W293" s="1">
        <v>4.0</v>
      </c>
      <c r="X293" s="1">
        <v>3.0</v>
      </c>
      <c r="Y293" s="1">
        <v>0.0</v>
      </c>
      <c r="Z293" s="36">
        <v>2040.0</v>
      </c>
      <c r="AA293">
        <f t="shared" si="1"/>
        <v>53</v>
      </c>
      <c r="AB293">
        <f t="shared" si="2"/>
        <v>14</v>
      </c>
      <c r="AC293">
        <f t="shared" si="3"/>
        <v>12</v>
      </c>
      <c r="AD293">
        <f t="shared" si="4"/>
        <v>12</v>
      </c>
      <c r="AE293">
        <f t="shared" si="5"/>
        <v>15</v>
      </c>
    </row>
    <row r="294">
      <c r="A294" s="20"/>
      <c r="B294" s="20">
        <v>43727.340213206015</v>
      </c>
      <c r="C294" s="1" t="s">
        <v>231</v>
      </c>
      <c r="D294" s="1">
        <v>0.0</v>
      </c>
      <c r="E294" s="1">
        <v>0.0</v>
      </c>
      <c r="F294" s="1">
        <v>0.0</v>
      </c>
      <c r="G294" s="1">
        <v>1.0</v>
      </c>
      <c r="H294" s="1">
        <v>1.0</v>
      </c>
      <c r="I294" s="1">
        <v>0.0</v>
      </c>
      <c r="J294" s="1">
        <v>1.0</v>
      </c>
      <c r="K294" s="1">
        <v>0.0</v>
      </c>
      <c r="L294" s="1">
        <v>0.0</v>
      </c>
      <c r="M294" s="1">
        <v>0.0</v>
      </c>
      <c r="N294" s="1">
        <v>2.0</v>
      </c>
      <c r="O294" s="1">
        <v>2.0</v>
      </c>
      <c r="P294" s="1">
        <v>1.0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1.0</v>
      </c>
      <c r="Y294" s="1">
        <v>0.0</v>
      </c>
      <c r="Z294" s="36">
        <v>1982.0</v>
      </c>
      <c r="AA294">
        <f t="shared" si="1"/>
        <v>9</v>
      </c>
      <c r="AB294">
        <f t="shared" si="2"/>
        <v>6</v>
      </c>
      <c r="AC294">
        <f t="shared" si="3"/>
        <v>1</v>
      </c>
      <c r="AD294">
        <f t="shared" si="4"/>
        <v>1</v>
      </c>
      <c r="AE294">
        <f t="shared" si="5"/>
        <v>1</v>
      </c>
    </row>
    <row r="295">
      <c r="A295" s="20"/>
      <c r="B295" s="20">
        <v>43727.427973831014</v>
      </c>
      <c r="C295" s="1" t="s">
        <v>187</v>
      </c>
      <c r="D295" s="1">
        <v>1.0</v>
      </c>
      <c r="E295" s="1">
        <v>1.0</v>
      </c>
      <c r="F295" s="1">
        <v>0.0</v>
      </c>
      <c r="G295" s="1">
        <v>0.0</v>
      </c>
      <c r="H295" s="1">
        <v>0.0</v>
      </c>
      <c r="I295" s="1">
        <v>3.0</v>
      </c>
      <c r="J295" s="1">
        <v>5.0</v>
      </c>
      <c r="K295" s="1">
        <v>4.0</v>
      </c>
      <c r="L295" s="1">
        <v>2.0</v>
      </c>
      <c r="M295" s="1">
        <v>0.0</v>
      </c>
      <c r="N295" s="1">
        <v>0.0</v>
      </c>
      <c r="O295" s="1">
        <v>0.0</v>
      </c>
      <c r="P295" s="1">
        <v>0.0</v>
      </c>
      <c r="Q295" s="1">
        <v>2.0</v>
      </c>
      <c r="R295" s="1">
        <v>2.0</v>
      </c>
      <c r="S295" s="1">
        <v>3.0</v>
      </c>
      <c r="T295" s="1">
        <v>0.0</v>
      </c>
      <c r="U295" s="1">
        <v>3.0</v>
      </c>
      <c r="V295" s="1">
        <v>3.0</v>
      </c>
      <c r="W295" s="1">
        <v>2.0</v>
      </c>
      <c r="X295" s="1">
        <v>2.0</v>
      </c>
      <c r="Y295" s="1">
        <v>0.0</v>
      </c>
      <c r="Z295" s="36">
        <v>1951.0</v>
      </c>
      <c r="AA295">
        <f t="shared" si="1"/>
        <v>33</v>
      </c>
      <c r="AB295">
        <f t="shared" si="2"/>
        <v>5</v>
      </c>
      <c r="AC295">
        <f t="shared" si="3"/>
        <v>11</v>
      </c>
      <c r="AD295">
        <f t="shared" si="4"/>
        <v>7</v>
      </c>
      <c r="AE295">
        <f t="shared" si="5"/>
        <v>10</v>
      </c>
    </row>
    <row r="296">
      <c r="A296" s="20"/>
      <c r="B296" s="20">
        <v>43727.53498082176</v>
      </c>
      <c r="C296" s="1" t="s">
        <v>142</v>
      </c>
      <c r="D296" s="1">
        <v>0.0</v>
      </c>
      <c r="E296" s="1">
        <v>0.0</v>
      </c>
      <c r="F296" s="1">
        <v>0.0</v>
      </c>
      <c r="G296" s="1">
        <v>1.0</v>
      </c>
      <c r="H296" s="1">
        <v>1.0</v>
      </c>
      <c r="I296" s="1">
        <v>2.0</v>
      </c>
      <c r="J296" s="1">
        <v>3.0</v>
      </c>
      <c r="K296" s="1">
        <v>0.0</v>
      </c>
      <c r="L296" s="1">
        <v>3.0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1.0</v>
      </c>
      <c r="W296" s="1">
        <v>1.0</v>
      </c>
      <c r="X296" s="1">
        <v>1.0</v>
      </c>
      <c r="Y296" s="1">
        <v>0.0</v>
      </c>
      <c r="Z296" s="36">
        <v>1905.0</v>
      </c>
      <c r="AA296">
        <f t="shared" si="1"/>
        <v>13</v>
      </c>
      <c r="AB296">
        <f t="shared" si="2"/>
        <v>4</v>
      </c>
      <c r="AC296">
        <f t="shared" si="3"/>
        <v>6</v>
      </c>
      <c r="AD296">
        <f t="shared" si="4"/>
        <v>0</v>
      </c>
      <c r="AE296">
        <f t="shared" si="5"/>
        <v>3</v>
      </c>
    </row>
    <row r="297">
      <c r="A297" s="20"/>
      <c r="B297" s="20">
        <v>43727.58913357639</v>
      </c>
      <c r="C297" s="1" t="s">
        <v>283</v>
      </c>
      <c r="D297" s="1">
        <v>3.0</v>
      </c>
      <c r="E297" s="1">
        <v>3.0</v>
      </c>
      <c r="F297" s="1">
        <v>0.0</v>
      </c>
      <c r="G297" s="1">
        <v>4.0</v>
      </c>
      <c r="H297" s="1">
        <v>3.0</v>
      </c>
      <c r="I297" s="1">
        <v>4.0</v>
      </c>
      <c r="J297" s="1">
        <v>4.0</v>
      </c>
      <c r="K297" s="1">
        <v>4.0</v>
      </c>
      <c r="L297" s="1">
        <v>2.0</v>
      </c>
      <c r="M297" s="1">
        <v>2.0</v>
      </c>
      <c r="N297" s="1">
        <v>2.0</v>
      </c>
      <c r="O297" s="1">
        <v>3.0</v>
      </c>
      <c r="P297" s="1">
        <v>5.0</v>
      </c>
      <c r="Q297" s="1">
        <v>2.0</v>
      </c>
      <c r="R297" s="1">
        <v>1.0</v>
      </c>
      <c r="S297" s="1">
        <v>2.0</v>
      </c>
      <c r="T297" s="1">
        <v>0.0</v>
      </c>
      <c r="U297" s="1">
        <v>4.0</v>
      </c>
      <c r="V297" s="1">
        <v>5.0</v>
      </c>
      <c r="W297" s="1">
        <v>5.0</v>
      </c>
      <c r="X297" s="1">
        <v>5.0</v>
      </c>
      <c r="Y297" s="1">
        <v>5.0</v>
      </c>
      <c r="Z297" s="36">
        <v>2046.0</v>
      </c>
      <c r="AA297">
        <f t="shared" si="1"/>
        <v>68</v>
      </c>
      <c r="AB297">
        <f t="shared" si="2"/>
        <v>27</v>
      </c>
      <c r="AC297">
        <f t="shared" si="3"/>
        <v>12</v>
      </c>
      <c r="AD297">
        <f t="shared" si="4"/>
        <v>10</v>
      </c>
      <c r="AE297">
        <f t="shared" si="5"/>
        <v>19</v>
      </c>
    </row>
    <row r="298">
      <c r="A298" s="20"/>
      <c r="B298" s="20">
        <v>43727.605775856486</v>
      </c>
      <c r="C298" s="1" t="s">
        <v>284</v>
      </c>
      <c r="D298" s="1">
        <v>5.0</v>
      </c>
      <c r="E298" s="1">
        <v>5.0</v>
      </c>
      <c r="F298" s="1">
        <v>4.0</v>
      </c>
      <c r="G298" s="1">
        <v>4.0</v>
      </c>
      <c r="H298" s="1">
        <v>4.0</v>
      </c>
      <c r="I298" s="1">
        <v>6.0</v>
      </c>
      <c r="J298" s="1">
        <v>5.0</v>
      </c>
      <c r="K298" s="1">
        <v>5.0</v>
      </c>
      <c r="L298" s="1">
        <v>0.0</v>
      </c>
      <c r="M298" s="1">
        <v>5.0</v>
      </c>
      <c r="N298" s="1">
        <v>5.0</v>
      </c>
      <c r="O298" s="1">
        <v>5.0</v>
      </c>
      <c r="P298" s="1">
        <v>6.0</v>
      </c>
      <c r="Q298" s="1">
        <v>5.0</v>
      </c>
      <c r="R298" s="1">
        <v>6.0</v>
      </c>
      <c r="S298" s="1">
        <v>6.0</v>
      </c>
      <c r="T298" s="1">
        <v>3.0</v>
      </c>
      <c r="U298" s="1">
        <v>6.0</v>
      </c>
      <c r="V298" s="1">
        <v>6.0</v>
      </c>
      <c r="W298" s="1">
        <v>6.0</v>
      </c>
      <c r="X298" s="1">
        <v>5.0</v>
      </c>
      <c r="Y298" s="1">
        <v>4.0</v>
      </c>
      <c r="Z298" s="36">
        <v>2042.0</v>
      </c>
      <c r="AA298">
        <f t="shared" si="1"/>
        <v>106</v>
      </c>
      <c r="AB298">
        <f t="shared" si="2"/>
        <v>45</v>
      </c>
      <c r="AC298">
        <f t="shared" si="3"/>
        <v>15</v>
      </c>
      <c r="AD298">
        <f t="shared" si="4"/>
        <v>23</v>
      </c>
      <c r="AE298">
        <f t="shared" si="5"/>
        <v>23</v>
      </c>
    </row>
    <row r="299">
      <c r="A299" s="20"/>
      <c r="B299" s="20">
        <v>43728.65110607639</v>
      </c>
      <c r="C299" s="1" t="s">
        <v>882</v>
      </c>
      <c r="D299" s="1">
        <v>1.0</v>
      </c>
      <c r="E299" s="1">
        <v>0.0</v>
      </c>
      <c r="F299" s="1">
        <v>0.0</v>
      </c>
      <c r="G299" s="1">
        <v>0.0</v>
      </c>
      <c r="H299" s="1">
        <v>0.0</v>
      </c>
      <c r="I299" s="1">
        <v>3.0</v>
      </c>
      <c r="J299" s="1">
        <v>0.0</v>
      </c>
      <c r="K299" s="1">
        <v>0.0</v>
      </c>
      <c r="L299" s="1">
        <v>0.0</v>
      </c>
      <c r="M299" s="1">
        <v>2.0</v>
      </c>
      <c r="N299" s="1">
        <v>1.0</v>
      </c>
      <c r="O299" s="1">
        <v>4.0</v>
      </c>
      <c r="P299" s="1">
        <v>1.0</v>
      </c>
      <c r="Q299" s="1">
        <v>1.0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1.0</v>
      </c>
      <c r="X299" s="1">
        <v>0.0</v>
      </c>
      <c r="Y299" s="1">
        <v>0.0</v>
      </c>
      <c r="Z299" s="36">
        <v>1986.0</v>
      </c>
      <c r="AA299">
        <f t="shared" si="1"/>
        <v>14</v>
      </c>
      <c r="AB299">
        <f t="shared" si="2"/>
        <v>9</v>
      </c>
      <c r="AC299">
        <f t="shared" si="3"/>
        <v>2</v>
      </c>
      <c r="AD299">
        <f t="shared" si="4"/>
        <v>2</v>
      </c>
      <c r="AE299">
        <f t="shared" si="5"/>
        <v>1</v>
      </c>
    </row>
    <row r="300">
      <c r="A300" s="20"/>
      <c r="B300" s="20">
        <v>43731.42303771991</v>
      </c>
      <c r="C300" s="1" t="s">
        <v>285</v>
      </c>
      <c r="D300" s="1">
        <v>1.0</v>
      </c>
      <c r="E300" s="1">
        <v>0.0</v>
      </c>
      <c r="F300" s="1">
        <v>0.0</v>
      </c>
      <c r="G300" s="1">
        <v>1.0</v>
      </c>
      <c r="H300" s="1">
        <v>1.0</v>
      </c>
      <c r="I300" s="1">
        <v>3.0</v>
      </c>
      <c r="J300" s="1">
        <v>4.0</v>
      </c>
      <c r="K300" s="1">
        <v>2.0</v>
      </c>
      <c r="L300" s="1">
        <v>1.0</v>
      </c>
      <c r="M300" s="1">
        <v>3.0</v>
      </c>
      <c r="N300" s="1">
        <v>1.0</v>
      </c>
      <c r="O300" s="1">
        <v>1.0</v>
      </c>
      <c r="P300" s="1">
        <v>3.0</v>
      </c>
      <c r="Q300" s="1">
        <v>0.0</v>
      </c>
      <c r="R300" s="1">
        <v>0.0</v>
      </c>
      <c r="S300" s="1">
        <v>2.0</v>
      </c>
      <c r="T300" s="1">
        <v>0.0</v>
      </c>
      <c r="U300" s="1">
        <v>2.0</v>
      </c>
      <c r="V300" s="1">
        <v>2.0</v>
      </c>
      <c r="W300" s="1">
        <v>2.0</v>
      </c>
      <c r="X300" s="1">
        <v>2.0</v>
      </c>
      <c r="Y300" s="1">
        <v>3.0</v>
      </c>
      <c r="Z300" s="36">
        <v>1927.0</v>
      </c>
      <c r="AA300">
        <f t="shared" si="1"/>
        <v>34</v>
      </c>
      <c r="AB300">
        <f t="shared" si="2"/>
        <v>11</v>
      </c>
      <c r="AC300">
        <f t="shared" si="3"/>
        <v>10</v>
      </c>
      <c r="AD300">
        <f t="shared" si="4"/>
        <v>5</v>
      </c>
      <c r="AE300">
        <f t="shared" si="5"/>
        <v>8</v>
      </c>
    </row>
    <row r="301">
      <c r="A301" s="20"/>
      <c r="B301" s="20">
        <v>43731.491033171296</v>
      </c>
      <c r="C301" s="1" t="s">
        <v>286</v>
      </c>
      <c r="D301" s="1">
        <v>6.0</v>
      </c>
      <c r="E301" s="1">
        <v>6.0</v>
      </c>
      <c r="F301" s="1">
        <v>6.0</v>
      </c>
      <c r="G301" s="1">
        <v>6.0</v>
      </c>
      <c r="H301" s="1">
        <v>6.0</v>
      </c>
      <c r="I301" s="1">
        <v>6.0</v>
      </c>
      <c r="J301" s="1">
        <v>6.0</v>
      </c>
      <c r="K301" s="1">
        <v>0.0</v>
      </c>
      <c r="L301" s="1">
        <v>6.0</v>
      </c>
      <c r="M301" s="1">
        <v>6.0</v>
      </c>
      <c r="N301" s="1">
        <v>6.0</v>
      </c>
      <c r="O301" s="1">
        <v>6.0</v>
      </c>
      <c r="P301" s="1">
        <v>6.0</v>
      </c>
      <c r="Q301" s="1">
        <v>6.0</v>
      </c>
      <c r="R301" s="1">
        <v>6.0</v>
      </c>
      <c r="S301" s="1">
        <v>6.0</v>
      </c>
      <c r="T301" s="1">
        <v>6.0</v>
      </c>
      <c r="U301" s="1">
        <v>6.0</v>
      </c>
      <c r="V301" s="1">
        <v>6.0</v>
      </c>
      <c r="W301" s="1">
        <v>6.0</v>
      </c>
      <c r="X301" s="1">
        <v>6.0</v>
      </c>
      <c r="Y301" s="1">
        <v>6.0</v>
      </c>
      <c r="Z301" s="36">
        <v>2045.0</v>
      </c>
      <c r="AA301">
        <f t="shared" si="1"/>
        <v>126</v>
      </c>
      <c r="AB301">
        <f t="shared" si="2"/>
        <v>60</v>
      </c>
      <c r="AC301">
        <f t="shared" si="3"/>
        <v>18</v>
      </c>
      <c r="AD301">
        <f t="shared" si="4"/>
        <v>24</v>
      </c>
      <c r="AE301">
        <f t="shared" si="5"/>
        <v>24</v>
      </c>
    </row>
    <row r="302">
      <c r="A302" s="20"/>
      <c r="B302" s="20">
        <v>43731.695237465276</v>
      </c>
      <c r="C302" s="1" t="s">
        <v>104</v>
      </c>
      <c r="D302" s="1">
        <v>4.0</v>
      </c>
      <c r="E302" s="1">
        <v>0.0</v>
      </c>
      <c r="F302" s="1">
        <v>0.0</v>
      </c>
      <c r="G302" s="1">
        <v>3.0</v>
      </c>
      <c r="H302" s="1">
        <v>3.0</v>
      </c>
      <c r="I302" s="1">
        <v>2.0</v>
      </c>
      <c r="J302" s="1">
        <v>0.0</v>
      </c>
      <c r="K302" s="1">
        <v>0.0</v>
      </c>
      <c r="L302" s="1">
        <v>2.0</v>
      </c>
      <c r="M302" s="1">
        <v>0.0</v>
      </c>
      <c r="N302" s="1">
        <v>1.0</v>
      </c>
      <c r="O302" s="1">
        <v>5.0</v>
      </c>
      <c r="P302" s="1">
        <v>5.0</v>
      </c>
      <c r="Q302" s="1">
        <v>1.0</v>
      </c>
      <c r="R302" s="1">
        <v>4.0</v>
      </c>
      <c r="S302" s="1">
        <v>5.0</v>
      </c>
      <c r="T302" s="1">
        <v>2.0</v>
      </c>
      <c r="U302" s="1">
        <v>3.0</v>
      </c>
      <c r="V302" s="1">
        <v>3.0</v>
      </c>
      <c r="W302" s="1">
        <v>4.0</v>
      </c>
      <c r="X302" s="1">
        <v>4.0</v>
      </c>
      <c r="Y302" s="1">
        <v>2.0</v>
      </c>
      <c r="Z302" s="36">
        <v>1872.0</v>
      </c>
      <c r="AA302">
        <f t="shared" si="1"/>
        <v>53</v>
      </c>
      <c r="AB302">
        <f t="shared" si="2"/>
        <v>22</v>
      </c>
      <c r="AC302">
        <f t="shared" si="3"/>
        <v>2</v>
      </c>
      <c r="AD302">
        <f t="shared" si="4"/>
        <v>15</v>
      </c>
      <c r="AE302">
        <f t="shared" si="5"/>
        <v>14</v>
      </c>
    </row>
    <row r="303">
      <c r="A303" s="20"/>
      <c r="B303" s="20">
        <v>43733.36694165509</v>
      </c>
      <c r="C303" s="1" t="s">
        <v>228</v>
      </c>
      <c r="D303" s="1">
        <v>1.0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1.0</v>
      </c>
      <c r="Q303" s="1">
        <v>1.0</v>
      </c>
      <c r="R303" s="1">
        <v>0.0</v>
      </c>
      <c r="S303" s="1">
        <v>0.0</v>
      </c>
      <c r="T303" s="1">
        <v>0.0</v>
      </c>
      <c r="U303" s="1">
        <v>1.0</v>
      </c>
      <c r="V303" s="1">
        <v>1.0</v>
      </c>
      <c r="W303" s="1">
        <v>1.0</v>
      </c>
      <c r="X303" s="1">
        <v>1.0</v>
      </c>
      <c r="Y303" s="1">
        <v>0.0</v>
      </c>
      <c r="Z303" s="36">
        <v>1989.0</v>
      </c>
      <c r="AA303">
        <f t="shared" si="1"/>
        <v>7</v>
      </c>
      <c r="AB303">
        <f t="shared" si="2"/>
        <v>1</v>
      </c>
      <c r="AC303">
        <f t="shared" si="3"/>
        <v>0</v>
      </c>
      <c r="AD303">
        <f t="shared" si="4"/>
        <v>2</v>
      </c>
      <c r="AE303">
        <f t="shared" si="5"/>
        <v>4</v>
      </c>
    </row>
    <row r="304">
      <c r="A304" s="20"/>
      <c r="B304" s="20">
        <v>43733.47204637731</v>
      </c>
      <c r="C304" s="1" t="s">
        <v>287</v>
      </c>
      <c r="D304" s="1">
        <v>4.0</v>
      </c>
      <c r="E304" s="1">
        <v>0.0</v>
      </c>
      <c r="F304" s="1">
        <v>0.0</v>
      </c>
      <c r="G304" s="1">
        <v>2.0</v>
      </c>
      <c r="H304" s="1">
        <v>1.0</v>
      </c>
      <c r="I304" s="1">
        <v>4.0</v>
      </c>
      <c r="J304" s="1">
        <v>3.0</v>
      </c>
      <c r="K304" s="1">
        <v>0.0</v>
      </c>
      <c r="L304" s="1">
        <v>0.0</v>
      </c>
      <c r="M304" s="1">
        <v>4.0</v>
      </c>
      <c r="N304" s="1">
        <v>5.0</v>
      </c>
      <c r="O304" s="1">
        <v>3.0</v>
      </c>
      <c r="P304" s="1">
        <v>3.0</v>
      </c>
      <c r="Q304" s="1">
        <v>2.0</v>
      </c>
      <c r="R304" s="1">
        <v>3.0</v>
      </c>
      <c r="S304" s="1">
        <v>2.0</v>
      </c>
      <c r="T304" s="1">
        <v>1.0</v>
      </c>
      <c r="U304" s="1">
        <v>4.0</v>
      </c>
      <c r="V304" s="1">
        <v>4.0</v>
      </c>
      <c r="W304" s="1">
        <v>4.0</v>
      </c>
      <c r="X304" s="1">
        <v>2.0</v>
      </c>
      <c r="Y304" s="1">
        <v>4.0</v>
      </c>
      <c r="Z304" s="36">
        <v>2047.0</v>
      </c>
      <c r="AA304">
        <f t="shared" si="1"/>
        <v>55</v>
      </c>
      <c r="AB304">
        <f t="shared" si="2"/>
        <v>24</v>
      </c>
      <c r="AC304">
        <f t="shared" si="3"/>
        <v>7</v>
      </c>
      <c r="AD304">
        <f t="shared" si="4"/>
        <v>10</v>
      </c>
      <c r="AE304">
        <f t="shared" si="5"/>
        <v>14</v>
      </c>
    </row>
    <row r="305">
      <c r="A305" s="20"/>
      <c r="B305" s="20">
        <v>43734.44655997685</v>
      </c>
      <c r="C305" s="1" t="s">
        <v>289</v>
      </c>
      <c r="D305" s="1">
        <v>2.0</v>
      </c>
      <c r="E305" s="1">
        <v>0.0</v>
      </c>
      <c r="F305" s="1">
        <v>0.0</v>
      </c>
      <c r="G305" s="1">
        <v>1.0</v>
      </c>
      <c r="H305" s="1">
        <v>0.0</v>
      </c>
      <c r="I305" s="1">
        <v>4.0</v>
      </c>
      <c r="J305" s="1">
        <v>4.0</v>
      </c>
      <c r="K305" s="1">
        <v>3.0</v>
      </c>
      <c r="L305" s="1">
        <v>0.0</v>
      </c>
      <c r="M305" s="1">
        <v>1.0</v>
      </c>
      <c r="N305" s="1">
        <v>2.0</v>
      </c>
      <c r="O305" s="1">
        <v>3.0</v>
      </c>
      <c r="P305" s="1">
        <v>5.0</v>
      </c>
      <c r="Q305" s="1">
        <v>4.0</v>
      </c>
      <c r="R305" s="1">
        <v>4.0</v>
      </c>
      <c r="S305" s="1">
        <v>5.0</v>
      </c>
      <c r="T305" s="1">
        <v>0.0</v>
      </c>
      <c r="U305" s="1">
        <v>2.0</v>
      </c>
      <c r="V305" s="1">
        <v>1.0</v>
      </c>
      <c r="W305" s="1">
        <v>1.0</v>
      </c>
      <c r="X305" s="1">
        <v>2.0</v>
      </c>
      <c r="Y305" s="1">
        <v>0.0</v>
      </c>
      <c r="Z305" s="36">
        <v>2048.0</v>
      </c>
      <c r="AA305">
        <f t="shared" si="1"/>
        <v>44</v>
      </c>
      <c r="AB305">
        <f t="shared" si="2"/>
        <v>12</v>
      </c>
      <c r="AC305">
        <f t="shared" si="3"/>
        <v>8</v>
      </c>
      <c r="AD305">
        <f t="shared" si="4"/>
        <v>18</v>
      </c>
      <c r="AE305">
        <f t="shared" si="5"/>
        <v>6</v>
      </c>
    </row>
    <row r="306">
      <c r="A306" s="20"/>
      <c r="B306" s="20">
        <v>43735.4446812963</v>
      </c>
      <c r="C306" s="1" t="s">
        <v>290</v>
      </c>
      <c r="D306" s="1">
        <v>3.0</v>
      </c>
      <c r="E306" s="1">
        <v>0.0</v>
      </c>
      <c r="F306" s="1">
        <v>0.0</v>
      </c>
      <c r="G306" s="1">
        <v>1.0</v>
      </c>
      <c r="H306" s="1">
        <v>2.0</v>
      </c>
      <c r="I306" s="1">
        <v>2.0</v>
      </c>
      <c r="J306" s="1">
        <v>0.0</v>
      </c>
      <c r="K306" s="1">
        <v>1.0</v>
      </c>
      <c r="L306" s="1">
        <v>0.0</v>
      </c>
      <c r="M306" s="1">
        <v>2.0</v>
      </c>
      <c r="N306" s="1">
        <v>1.0</v>
      </c>
      <c r="O306" s="1">
        <v>1.0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1.0</v>
      </c>
      <c r="V306" s="1">
        <v>2.0</v>
      </c>
      <c r="W306" s="1">
        <v>2.0</v>
      </c>
      <c r="X306" s="1">
        <v>2.0</v>
      </c>
      <c r="Y306" s="1">
        <v>3.0</v>
      </c>
      <c r="Z306" s="36">
        <v>2051.0</v>
      </c>
      <c r="AA306">
        <f t="shared" si="1"/>
        <v>23</v>
      </c>
      <c r="AB306">
        <f t="shared" si="2"/>
        <v>13</v>
      </c>
      <c r="AC306">
        <f t="shared" si="3"/>
        <v>3</v>
      </c>
      <c r="AD306">
        <f t="shared" si="4"/>
        <v>0</v>
      </c>
      <c r="AE306">
        <f t="shared" si="5"/>
        <v>7</v>
      </c>
    </row>
    <row r="307">
      <c r="A307" s="20"/>
      <c r="B307" s="20">
        <v>43735.64965825231</v>
      </c>
      <c r="C307" s="1" t="s">
        <v>883</v>
      </c>
      <c r="D307" s="1">
        <v>4.0</v>
      </c>
      <c r="E307" s="1">
        <v>4.0</v>
      </c>
      <c r="F307" s="1">
        <v>0.0</v>
      </c>
      <c r="G307" s="1">
        <v>3.0</v>
      </c>
      <c r="H307" s="1">
        <v>5.0</v>
      </c>
      <c r="I307" s="1">
        <v>5.0</v>
      </c>
      <c r="J307" s="1">
        <v>4.0</v>
      </c>
      <c r="K307" s="1">
        <v>1.0</v>
      </c>
      <c r="L307" s="1">
        <v>4.0</v>
      </c>
      <c r="M307" s="1">
        <v>5.0</v>
      </c>
      <c r="N307" s="1">
        <v>4.0</v>
      </c>
      <c r="O307" s="1">
        <v>4.0</v>
      </c>
      <c r="P307" s="1">
        <v>4.0</v>
      </c>
      <c r="Q307" s="1">
        <v>3.0</v>
      </c>
      <c r="R307" s="1">
        <v>5.0</v>
      </c>
      <c r="S307" s="1">
        <v>4.0</v>
      </c>
      <c r="T307" s="1">
        <v>3.0</v>
      </c>
      <c r="U307" s="1">
        <v>5.0</v>
      </c>
      <c r="V307" s="1">
        <v>5.0</v>
      </c>
      <c r="W307" s="1">
        <v>5.0</v>
      </c>
      <c r="X307" s="1">
        <v>4.0</v>
      </c>
      <c r="Y307" s="1">
        <v>3.0</v>
      </c>
      <c r="Z307" s="36">
        <v>2052.0</v>
      </c>
      <c r="AA307">
        <f t="shared" si="1"/>
        <v>84</v>
      </c>
      <c r="AB307">
        <f t="shared" si="2"/>
        <v>35</v>
      </c>
      <c r="AC307">
        <f t="shared" si="3"/>
        <v>14</v>
      </c>
      <c r="AD307">
        <f t="shared" si="4"/>
        <v>16</v>
      </c>
      <c r="AE307">
        <f t="shared" si="5"/>
        <v>19</v>
      </c>
    </row>
    <row r="308">
      <c r="A308" s="20"/>
      <c r="B308" s="20">
        <v>43738.458097696755</v>
      </c>
      <c r="C308" s="1" t="s">
        <v>291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36">
        <v>195.0</v>
      </c>
      <c r="AA308">
        <f t="shared" si="1"/>
        <v>0</v>
      </c>
      <c r="AB308">
        <f t="shared" si="2"/>
        <v>0</v>
      </c>
      <c r="AC308">
        <f t="shared" si="3"/>
        <v>0</v>
      </c>
      <c r="AD308">
        <f t="shared" si="4"/>
        <v>0</v>
      </c>
      <c r="AE308">
        <f t="shared" si="5"/>
        <v>0</v>
      </c>
    </row>
    <row r="309">
      <c r="A309" s="20"/>
      <c r="B309" s="20">
        <v>43738.4590697338</v>
      </c>
      <c r="C309" s="1" t="s">
        <v>244</v>
      </c>
      <c r="D309" s="1">
        <v>2.0</v>
      </c>
      <c r="E309" s="1">
        <v>0.0</v>
      </c>
      <c r="F309" s="1">
        <v>0.0</v>
      </c>
      <c r="G309" s="1">
        <v>2.0</v>
      </c>
      <c r="H309" s="1">
        <v>2.0</v>
      </c>
      <c r="I309" s="1">
        <v>4.0</v>
      </c>
      <c r="J309" s="1">
        <v>4.0</v>
      </c>
      <c r="K309" s="1">
        <v>3.0</v>
      </c>
      <c r="L309" s="1">
        <v>4.0</v>
      </c>
      <c r="M309" s="1">
        <v>4.0</v>
      </c>
      <c r="N309" s="1">
        <v>3.0</v>
      </c>
      <c r="O309" s="1">
        <v>3.0</v>
      </c>
      <c r="P309" s="1">
        <v>3.0</v>
      </c>
      <c r="Q309" s="1">
        <v>3.0</v>
      </c>
      <c r="R309" s="1">
        <v>2.0</v>
      </c>
      <c r="S309" s="1">
        <v>4.0</v>
      </c>
      <c r="T309" s="1">
        <v>4.0</v>
      </c>
      <c r="U309" s="1">
        <v>3.0</v>
      </c>
      <c r="V309" s="1">
        <v>4.0</v>
      </c>
      <c r="W309" s="1">
        <v>3.0</v>
      </c>
      <c r="X309" s="1">
        <v>4.0</v>
      </c>
      <c r="Y309" s="1">
        <v>2.0</v>
      </c>
      <c r="Z309" s="36">
        <v>1962.0</v>
      </c>
      <c r="AA309">
        <f t="shared" si="1"/>
        <v>63</v>
      </c>
      <c r="AB309">
        <f t="shared" si="2"/>
        <v>22</v>
      </c>
      <c r="AC309">
        <f t="shared" si="3"/>
        <v>15</v>
      </c>
      <c r="AD309">
        <f t="shared" si="4"/>
        <v>12</v>
      </c>
      <c r="AE309">
        <f t="shared" si="5"/>
        <v>14</v>
      </c>
    </row>
    <row r="310">
      <c r="A310" s="20"/>
      <c r="B310" s="20">
        <v>43738.6189803125</v>
      </c>
      <c r="C310" s="1" t="s">
        <v>878</v>
      </c>
      <c r="D310" s="1">
        <v>1.0</v>
      </c>
      <c r="E310" s="1">
        <v>1.0</v>
      </c>
      <c r="F310" s="1">
        <v>0.0</v>
      </c>
      <c r="G310" s="1">
        <v>0.0</v>
      </c>
      <c r="H310" s="1">
        <v>1.0</v>
      </c>
      <c r="I310" s="1">
        <v>0.0</v>
      </c>
      <c r="J310" s="1">
        <v>1.0</v>
      </c>
      <c r="K310" s="1">
        <v>0.0</v>
      </c>
      <c r="L310" s="1">
        <v>0.0</v>
      </c>
      <c r="M310" s="1">
        <v>0.0</v>
      </c>
      <c r="N310" s="1">
        <v>1.0</v>
      </c>
      <c r="O310" s="1">
        <v>1.0</v>
      </c>
      <c r="P310" s="1">
        <v>0.0</v>
      </c>
      <c r="Q310" s="1">
        <v>0.0</v>
      </c>
      <c r="R310" s="1">
        <v>0.0</v>
      </c>
      <c r="S310" s="1">
        <v>0.0</v>
      </c>
      <c r="T310" s="1">
        <v>1.0</v>
      </c>
      <c r="U310" s="1">
        <v>0.0</v>
      </c>
      <c r="V310" s="1">
        <v>0.0</v>
      </c>
      <c r="W310" s="1">
        <v>1.0</v>
      </c>
      <c r="X310" s="1">
        <v>1.0</v>
      </c>
      <c r="Y310" s="1">
        <v>0.0</v>
      </c>
      <c r="Z310" s="36">
        <v>2019.0</v>
      </c>
      <c r="AA310">
        <f t="shared" si="1"/>
        <v>9</v>
      </c>
      <c r="AB310">
        <f t="shared" si="2"/>
        <v>6</v>
      </c>
      <c r="AC310">
        <f t="shared" si="3"/>
        <v>1</v>
      </c>
      <c r="AD310">
        <f t="shared" si="4"/>
        <v>0</v>
      </c>
      <c r="AE310">
        <f t="shared" si="5"/>
        <v>2</v>
      </c>
    </row>
    <row r="311">
      <c r="A311" s="20"/>
      <c r="B311" s="20">
        <v>43739.43694353009</v>
      </c>
      <c r="C311" s="1" t="s">
        <v>134</v>
      </c>
      <c r="D311" s="1">
        <v>3.0</v>
      </c>
      <c r="E311" s="1">
        <v>3.0</v>
      </c>
      <c r="F311" s="1">
        <v>0.0</v>
      </c>
      <c r="G311" s="1">
        <v>3.0</v>
      </c>
      <c r="H311" s="1">
        <v>2.0</v>
      </c>
      <c r="I311" s="1">
        <v>4.0</v>
      </c>
      <c r="J311" s="1">
        <v>2.0</v>
      </c>
      <c r="K311" s="1">
        <v>2.0</v>
      </c>
      <c r="L311" s="1">
        <v>4.0</v>
      </c>
      <c r="M311" s="1">
        <v>2.0</v>
      </c>
      <c r="N311" s="1">
        <v>4.0</v>
      </c>
      <c r="O311" s="1">
        <v>5.0</v>
      </c>
      <c r="P311" s="1">
        <v>5.0</v>
      </c>
      <c r="Q311" s="1">
        <v>2.0</v>
      </c>
      <c r="R311" s="1">
        <v>4.0</v>
      </c>
      <c r="S311" s="1">
        <v>3.0</v>
      </c>
      <c r="T311" s="1">
        <v>2.0</v>
      </c>
      <c r="U311" s="1">
        <v>4.0</v>
      </c>
      <c r="V311" s="1">
        <v>4.0</v>
      </c>
      <c r="W311" s="1">
        <v>4.0</v>
      </c>
      <c r="X311" s="1">
        <v>4.0</v>
      </c>
      <c r="Y311" s="1">
        <v>5.0</v>
      </c>
      <c r="Z311" s="36">
        <v>1900.0</v>
      </c>
      <c r="AA311">
        <f t="shared" si="1"/>
        <v>71</v>
      </c>
      <c r="AB311">
        <f t="shared" si="2"/>
        <v>31</v>
      </c>
      <c r="AC311">
        <f t="shared" si="3"/>
        <v>10</v>
      </c>
      <c r="AD311">
        <f t="shared" si="4"/>
        <v>14</v>
      </c>
      <c r="AE311">
        <f t="shared" si="5"/>
        <v>16</v>
      </c>
    </row>
    <row r="312">
      <c r="A312" s="20"/>
      <c r="B312" s="20">
        <v>43739.52569247685</v>
      </c>
      <c r="C312" s="1" t="s">
        <v>884</v>
      </c>
      <c r="D312" s="1">
        <v>3.0</v>
      </c>
      <c r="E312" s="1">
        <v>1.0</v>
      </c>
      <c r="F312" s="1">
        <v>0.0</v>
      </c>
      <c r="G312" s="1">
        <v>3.0</v>
      </c>
      <c r="H312" s="1">
        <v>5.0</v>
      </c>
      <c r="I312" s="1">
        <v>5.0</v>
      </c>
      <c r="J312" s="1">
        <v>2.0</v>
      </c>
      <c r="K312" s="1">
        <v>6.0</v>
      </c>
      <c r="L312" s="1">
        <v>0.0</v>
      </c>
      <c r="M312" s="1">
        <v>5.0</v>
      </c>
      <c r="N312" s="1">
        <v>2.0</v>
      </c>
      <c r="O312" s="1">
        <v>3.0</v>
      </c>
      <c r="P312" s="1">
        <v>4.0</v>
      </c>
      <c r="Q312" s="1">
        <v>5.0</v>
      </c>
      <c r="R312" s="1">
        <v>2.0</v>
      </c>
      <c r="S312" s="1">
        <v>4.0</v>
      </c>
      <c r="T312" s="1">
        <v>2.0</v>
      </c>
      <c r="U312" s="1">
        <v>6.0</v>
      </c>
      <c r="V312" s="1">
        <v>6.0</v>
      </c>
      <c r="W312" s="1">
        <v>6.0</v>
      </c>
      <c r="X312" s="1">
        <v>4.0</v>
      </c>
      <c r="Y312" s="1">
        <v>4.0</v>
      </c>
      <c r="Z312" s="36">
        <v>2054.0</v>
      </c>
      <c r="AA312">
        <f t="shared" si="1"/>
        <v>78</v>
      </c>
      <c r="AB312">
        <f t="shared" si="2"/>
        <v>28</v>
      </c>
      <c r="AC312">
        <f t="shared" si="3"/>
        <v>13</v>
      </c>
      <c r="AD312">
        <f t="shared" si="4"/>
        <v>15</v>
      </c>
      <c r="AE312">
        <f t="shared" si="5"/>
        <v>22</v>
      </c>
    </row>
    <row r="313">
      <c r="A313" s="20"/>
      <c r="B313" s="20">
        <v>43739.56188690972</v>
      </c>
      <c r="C313" s="1" t="s">
        <v>292</v>
      </c>
      <c r="D313" s="1">
        <v>5.0</v>
      </c>
      <c r="E313" s="1">
        <v>2.0</v>
      </c>
      <c r="F313" s="1">
        <v>0.0</v>
      </c>
      <c r="G313" s="1">
        <v>3.0</v>
      </c>
      <c r="H313" s="1">
        <v>5.0</v>
      </c>
      <c r="I313" s="1">
        <v>3.0</v>
      </c>
      <c r="J313" s="1">
        <v>3.0</v>
      </c>
      <c r="K313" s="1">
        <v>4.0</v>
      </c>
      <c r="L313" s="1">
        <v>2.0</v>
      </c>
      <c r="M313" s="1">
        <v>3.0</v>
      </c>
      <c r="N313" s="1">
        <v>6.0</v>
      </c>
      <c r="O313" s="1">
        <v>5.0</v>
      </c>
      <c r="P313" s="1">
        <v>5.0</v>
      </c>
      <c r="Q313" s="1">
        <v>3.0</v>
      </c>
      <c r="R313" s="1">
        <v>2.0</v>
      </c>
      <c r="S313" s="1">
        <v>4.0</v>
      </c>
      <c r="T313" s="1">
        <v>4.0</v>
      </c>
      <c r="U313" s="1">
        <v>4.0</v>
      </c>
      <c r="V313" s="1">
        <v>6.0</v>
      </c>
      <c r="W313" s="1">
        <v>4.0</v>
      </c>
      <c r="X313" s="1">
        <v>3.0</v>
      </c>
      <c r="Y313" s="1">
        <v>6.0</v>
      </c>
      <c r="Z313" s="36">
        <v>2058.0</v>
      </c>
      <c r="AA313">
        <f t="shared" si="1"/>
        <v>82</v>
      </c>
      <c r="AB313">
        <f t="shared" si="2"/>
        <v>39</v>
      </c>
      <c r="AC313">
        <f t="shared" si="3"/>
        <v>12</v>
      </c>
      <c r="AD313">
        <f t="shared" si="4"/>
        <v>14</v>
      </c>
      <c r="AE313">
        <f t="shared" si="5"/>
        <v>17</v>
      </c>
    </row>
    <row r="314">
      <c r="A314" s="20"/>
      <c r="B314" s="20">
        <v>43740.42390917824</v>
      </c>
      <c r="C314" s="1" t="s">
        <v>293</v>
      </c>
      <c r="D314" s="1">
        <v>3.0</v>
      </c>
      <c r="E314" s="1">
        <v>0.0</v>
      </c>
      <c r="F314" s="1">
        <v>0.0</v>
      </c>
      <c r="G314" s="1">
        <v>3.0</v>
      </c>
      <c r="H314" s="1">
        <v>3.0</v>
      </c>
      <c r="I314" s="1">
        <v>3.0</v>
      </c>
      <c r="J314" s="1">
        <v>1.0</v>
      </c>
      <c r="K314" s="1">
        <v>0.0</v>
      </c>
      <c r="L314" s="1">
        <v>4.0</v>
      </c>
      <c r="M314" s="1">
        <v>3.0</v>
      </c>
      <c r="N314" s="1">
        <v>1.0</v>
      </c>
      <c r="O314" s="1">
        <v>2.0</v>
      </c>
      <c r="P314" s="1">
        <v>2.0</v>
      </c>
      <c r="Q314" s="1">
        <v>0.0</v>
      </c>
      <c r="R314" s="1">
        <v>0.0</v>
      </c>
      <c r="S314" s="1">
        <v>1.0</v>
      </c>
      <c r="T314" s="1">
        <v>0.0</v>
      </c>
      <c r="U314" s="1">
        <v>3.0</v>
      </c>
      <c r="V314" s="1">
        <v>3.0</v>
      </c>
      <c r="W314" s="1">
        <v>2.0</v>
      </c>
      <c r="X314" s="1">
        <v>1.0</v>
      </c>
      <c r="Y314" s="1">
        <v>2.0</v>
      </c>
      <c r="Z314" s="36">
        <v>772.0</v>
      </c>
      <c r="AA314">
        <f t="shared" si="1"/>
        <v>37</v>
      </c>
      <c r="AB314">
        <f t="shared" si="2"/>
        <v>17</v>
      </c>
      <c r="AC314">
        <f t="shared" si="3"/>
        <v>8</v>
      </c>
      <c r="AD314">
        <f t="shared" si="4"/>
        <v>3</v>
      </c>
      <c r="AE314">
        <f t="shared" si="5"/>
        <v>9</v>
      </c>
    </row>
    <row r="315">
      <c r="A315" s="20"/>
      <c r="B315" s="20">
        <v>43741.40590894676</v>
      </c>
      <c r="C315" s="1" t="s">
        <v>294</v>
      </c>
      <c r="D315" s="1">
        <v>5.0</v>
      </c>
      <c r="E315" s="1">
        <v>4.0</v>
      </c>
      <c r="F315" s="1">
        <v>0.0</v>
      </c>
      <c r="G315" s="1">
        <v>4.0</v>
      </c>
      <c r="H315" s="1">
        <v>4.0</v>
      </c>
      <c r="I315" s="1">
        <v>6.0</v>
      </c>
      <c r="J315" s="1">
        <v>5.0</v>
      </c>
      <c r="K315" s="1">
        <v>5.0</v>
      </c>
      <c r="L315" s="1">
        <v>5.0</v>
      </c>
      <c r="M315" s="1">
        <v>5.0</v>
      </c>
      <c r="N315" s="1">
        <v>5.0</v>
      </c>
      <c r="O315" s="1">
        <v>6.0</v>
      </c>
      <c r="P315" s="1">
        <v>6.0</v>
      </c>
      <c r="Q315" s="1">
        <v>1.0</v>
      </c>
      <c r="R315" s="1">
        <v>2.0</v>
      </c>
      <c r="S315" s="1">
        <v>4.0</v>
      </c>
      <c r="T315" s="1">
        <v>5.0</v>
      </c>
      <c r="U315" s="1">
        <v>6.0</v>
      </c>
      <c r="V315" s="1">
        <v>6.0</v>
      </c>
      <c r="W315" s="1">
        <v>6.0</v>
      </c>
      <c r="X315" s="1">
        <v>6.0</v>
      </c>
      <c r="Y315" s="1">
        <v>5.0</v>
      </c>
      <c r="Z315" s="36">
        <v>2057.0</v>
      </c>
      <c r="AA315">
        <f t="shared" si="1"/>
        <v>101</v>
      </c>
      <c r="AB315">
        <f t="shared" si="2"/>
        <v>44</v>
      </c>
      <c r="AC315">
        <f t="shared" si="3"/>
        <v>20</v>
      </c>
      <c r="AD315">
        <f t="shared" si="4"/>
        <v>13</v>
      </c>
      <c r="AE315">
        <f t="shared" si="5"/>
        <v>24</v>
      </c>
    </row>
    <row r="316">
      <c r="A316" s="20"/>
      <c r="B316" s="20">
        <v>43741.48796517361</v>
      </c>
      <c r="C316" s="1" t="s">
        <v>165</v>
      </c>
      <c r="D316" s="1">
        <v>2.0</v>
      </c>
      <c r="E316" s="1">
        <v>0.0</v>
      </c>
      <c r="F316" s="1">
        <v>0.0</v>
      </c>
      <c r="G316" s="1">
        <v>2.0</v>
      </c>
      <c r="H316" s="1">
        <v>0.0</v>
      </c>
      <c r="I316" s="1">
        <v>2.0</v>
      </c>
      <c r="J316" s="1">
        <v>0.0</v>
      </c>
      <c r="K316" s="1">
        <v>1.0</v>
      </c>
      <c r="L316" s="1">
        <v>0.0</v>
      </c>
      <c r="M316" s="1">
        <v>1.0</v>
      </c>
      <c r="N316" s="1">
        <v>5.0</v>
      </c>
      <c r="O316" s="1">
        <v>5.0</v>
      </c>
      <c r="P316" s="1">
        <v>5.0</v>
      </c>
      <c r="Q316" s="1">
        <v>3.0</v>
      </c>
      <c r="R316" s="1">
        <v>3.0</v>
      </c>
      <c r="S316" s="1">
        <v>3.0</v>
      </c>
      <c r="T316" s="1">
        <v>0.0</v>
      </c>
      <c r="U316" s="1">
        <v>5.0</v>
      </c>
      <c r="V316" s="1">
        <v>5.0</v>
      </c>
      <c r="W316" s="1">
        <v>5.0</v>
      </c>
      <c r="X316" s="1">
        <v>5.0</v>
      </c>
      <c r="Y316" s="1">
        <v>5.0</v>
      </c>
      <c r="Z316" s="36">
        <v>1915.0</v>
      </c>
      <c r="AA316">
        <f t="shared" si="1"/>
        <v>57</v>
      </c>
      <c r="AB316">
        <f t="shared" si="2"/>
        <v>21</v>
      </c>
      <c r="AC316">
        <f t="shared" si="3"/>
        <v>2</v>
      </c>
      <c r="AD316">
        <f t="shared" si="4"/>
        <v>14</v>
      </c>
      <c r="AE316">
        <f t="shared" si="5"/>
        <v>20</v>
      </c>
    </row>
    <row r="317">
      <c r="A317" s="20"/>
      <c r="B317" s="20">
        <v>43741.504200324074</v>
      </c>
      <c r="C317" s="1" t="s">
        <v>885</v>
      </c>
      <c r="D317" s="1">
        <v>3.0</v>
      </c>
      <c r="E317" s="1">
        <v>4.0</v>
      </c>
      <c r="F317" s="1">
        <v>0.0</v>
      </c>
      <c r="G317" s="1">
        <v>3.0</v>
      </c>
      <c r="H317" s="1">
        <v>4.0</v>
      </c>
      <c r="I317" s="1">
        <v>3.0</v>
      </c>
      <c r="J317" s="1">
        <v>3.0</v>
      </c>
      <c r="K317" s="1">
        <v>2.0</v>
      </c>
      <c r="L317" s="1">
        <v>2.0</v>
      </c>
      <c r="M317" s="1">
        <v>1.0</v>
      </c>
      <c r="N317" s="1">
        <v>3.0</v>
      </c>
      <c r="O317" s="1">
        <v>2.0</v>
      </c>
      <c r="P317" s="1">
        <v>2.0</v>
      </c>
      <c r="Q317" s="1">
        <v>0.0</v>
      </c>
      <c r="R317" s="1">
        <v>1.0</v>
      </c>
      <c r="S317" s="1">
        <v>2.0</v>
      </c>
      <c r="T317" s="1">
        <v>0.0</v>
      </c>
      <c r="U317" s="1">
        <v>3.0</v>
      </c>
      <c r="V317" s="1">
        <v>3.0</v>
      </c>
      <c r="W317" s="1">
        <v>4.0</v>
      </c>
      <c r="X317" s="1">
        <v>3.0</v>
      </c>
      <c r="Y317" s="1">
        <v>3.0</v>
      </c>
      <c r="Z317" s="36">
        <v>1943.0</v>
      </c>
      <c r="AA317">
        <f t="shared" si="1"/>
        <v>51</v>
      </c>
      <c r="AB317">
        <f t="shared" si="2"/>
        <v>25</v>
      </c>
      <c r="AC317">
        <f t="shared" si="3"/>
        <v>8</v>
      </c>
      <c r="AD317">
        <f t="shared" si="4"/>
        <v>5</v>
      </c>
      <c r="AE317">
        <f t="shared" si="5"/>
        <v>13</v>
      </c>
    </row>
    <row r="318">
      <c r="A318" s="20"/>
      <c r="B318" s="20">
        <v>43741.57902229167</v>
      </c>
      <c r="C318" s="1" t="s">
        <v>295</v>
      </c>
      <c r="D318" s="1">
        <v>4.0</v>
      </c>
      <c r="E318" s="1">
        <v>0.0</v>
      </c>
      <c r="F318" s="1">
        <v>0.0</v>
      </c>
      <c r="G318" s="1">
        <v>6.0</v>
      </c>
      <c r="H318" s="1">
        <v>4.0</v>
      </c>
      <c r="I318" s="1">
        <v>4.0</v>
      </c>
      <c r="J318" s="1">
        <v>4.0</v>
      </c>
      <c r="K318" s="1">
        <v>2.0</v>
      </c>
      <c r="L318" s="1">
        <v>2.0</v>
      </c>
      <c r="M318" s="1">
        <v>4.0</v>
      </c>
      <c r="N318" s="1">
        <v>4.0</v>
      </c>
      <c r="O318" s="1">
        <v>5.0</v>
      </c>
      <c r="P318" s="1">
        <v>4.0</v>
      </c>
      <c r="Q318" s="1">
        <v>4.0</v>
      </c>
      <c r="R318" s="1">
        <v>4.0</v>
      </c>
      <c r="S318" s="1">
        <v>5.0</v>
      </c>
      <c r="T318" s="1">
        <v>1.0</v>
      </c>
      <c r="U318" s="1">
        <v>5.0</v>
      </c>
      <c r="V318" s="1">
        <v>6.0</v>
      </c>
      <c r="W318" s="1">
        <v>6.0</v>
      </c>
      <c r="X318" s="1">
        <v>5.0</v>
      </c>
      <c r="Y318" s="1">
        <v>4.0</v>
      </c>
      <c r="Z318" s="36">
        <v>2059.0</v>
      </c>
      <c r="AA318">
        <f t="shared" si="1"/>
        <v>83</v>
      </c>
      <c r="AB318">
        <f t="shared" si="2"/>
        <v>32</v>
      </c>
      <c r="AC318">
        <f t="shared" si="3"/>
        <v>12</v>
      </c>
      <c r="AD318">
        <f t="shared" si="4"/>
        <v>17</v>
      </c>
      <c r="AE318">
        <f t="shared" si="5"/>
        <v>22</v>
      </c>
    </row>
    <row r="319">
      <c r="A319" s="20"/>
      <c r="B319" s="20">
        <v>43741.63782560185</v>
      </c>
      <c r="C319" s="1" t="s">
        <v>296</v>
      </c>
      <c r="D319" s="1">
        <v>4.0</v>
      </c>
      <c r="E319" s="1">
        <v>3.0</v>
      </c>
      <c r="F319" s="1">
        <v>1.0</v>
      </c>
      <c r="G319" s="1">
        <v>1.0</v>
      </c>
      <c r="H319" s="1">
        <v>3.0</v>
      </c>
      <c r="I319" s="1">
        <v>3.0</v>
      </c>
      <c r="J319" s="1">
        <v>4.0</v>
      </c>
      <c r="K319" s="1">
        <v>1.0</v>
      </c>
      <c r="L319" s="1">
        <v>4.0</v>
      </c>
      <c r="M319" s="1">
        <v>4.0</v>
      </c>
      <c r="N319" s="1">
        <v>5.0</v>
      </c>
      <c r="O319" s="1">
        <v>4.0</v>
      </c>
      <c r="P319" s="1">
        <v>6.0</v>
      </c>
      <c r="Q319" s="1">
        <v>5.0</v>
      </c>
      <c r="R319" s="1">
        <v>5.0</v>
      </c>
      <c r="S319" s="1">
        <v>5.0</v>
      </c>
      <c r="T319" s="1">
        <v>1.0</v>
      </c>
      <c r="U319" s="1">
        <v>6.0</v>
      </c>
      <c r="V319" s="1">
        <v>5.0</v>
      </c>
      <c r="W319" s="1">
        <v>5.0</v>
      </c>
      <c r="X319" s="1">
        <v>2.0</v>
      </c>
      <c r="Y319" s="1">
        <v>3.0</v>
      </c>
      <c r="Z319" s="36">
        <v>2044.0</v>
      </c>
      <c r="AA319">
        <f t="shared" si="1"/>
        <v>80</v>
      </c>
      <c r="AB319">
        <f t="shared" si="2"/>
        <v>28</v>
      </c>
      <c r="AC319">
        <f t="shared" si="3"/>
        <v>13</v>
      </c>
      <c r="AD319">
        <f t="shared" si="4"/>
        <v>21</v>
      </c>
      <c r="AE319">
        <f t="shared" si="5"/>
        <v>18</v>
      </c>
    </row>
    <row r="320">
      <c r="A320" s="20"/>
      <c r="B320" s="20">
        <v>43742.46077975695</v>
      </c>
      <c r="C320" s="1" t="s">
        <v>886</v>
      </c>
      <c r="D320" s="1">
        <v>4.0</v>
      </c>
      <c r="E320" s="1">
        <v>2.0</v>
      </c>
      <c r="F320" s="1">
        <v>0.0</v>
      </c>
      <c r="G320" s="1">
        <v>3.0</v>
      </c>
      <c r="H320" s="1">
        <v>3.0</v>
      </c>
      <c r="I320" s="1">
        <v>3.0</v>
      </c>
      <c r="J320" s="1">
        <v>4.0</v>
      </c>
      <c r="K320" s="1">
        <v>0.0</v>
      </c>
      <c r="L320" s="1">
        <v>3.0</v>
      </c>
      <c r="M320" s="1">
        <v>4.0</v>
      </c>
      <c r="N320" s="1">
        <v>0.0</v>
      </c>
      <c r="O320" s="1">
        <v>1.0</v>
      </c>
      <c r="P320" s="1">
        <v>2.0</v>
      </c>
      <c r="Q320" s="1">
        <v>0.0</v>
      </c>
      <c r="R320" s="1">
        <v>0.0</v>
      </c>
      <c r="S320" s="1">
        <v>0.0</v>
      </c>
      <c r="T320" s="1">
        <v>4.0</v>
      </c>
      <c r="U320" s="1">
        <v>2.0</v>
      </c>
      <c r="V320" s="1">
        <v>1.0</v>
      </c>
      <c r="W320" s="1">
        <v>1.0</v>
      </c>
      <c r="X320" s="1">
        <v>1.0</v>
      </c>
      <c r="Y320" s="1">
        <v>0.0</v>
      </c>
      <c r="Z320" s="36">
        <v>2063.0</v>
      </c>
      <c r="AA320">
        <f t="shared" si="1"/>
        <v>38</v>
      </c>
      <c r="AB320">
        <f t="shared" si="2"/>
        <v>20</v>
      </c>
      <c r="AC320">
        <f t="shared" si="3"/>
        <v>11</v>
      </c>
      <c r="AD320">
        <f t="shared" si="4"/>
        <v>2</v>
      </c>
      <c r="AE320">
        <f t="shared" si="5"/>
        <v>5</v>
      </c>
    </row>
    <row r="321">
      <c r="A321" s="20"/>
      <c r="B321" s="20">
        <v>43742.494988819446</v>
      </c>
      <c r="C321" s="1" t="s">
        <v>141</v>
      </c>
      <c r="D321" s="1">
        <v>2.0</v>
      </c>
      <c r="E321" s="1">
        <v>0.0</v>
      </c>
      <c r="F321" s="1">
        <v>0.0</v>
      </c>
      <c r="G321" s="1">
        <v>2.0</v>
      </c>
      <c r="H321" s="1">
        <v>2.0</v>
      </c>
      <c r="I321" s="1">
        <v>3.0</v>
      </c>
      <c r="J321" s="1">
        <v>1.0</v>
      </c>
      <c r="K321" s="1">
        <v>1.0</v>
      </c>
      <c r="L321" s="1">
        <v>5.0</v>
      </c>
      <c r="M321" s="1">
        <v>1.0</v>
      </c>
      <c r="N321" s="1">
        <v>4.0</v>
      </c>
      <c r="O321" s="1">
        <v>3.0</v>
      </c>
      <c r="P321" s="1">
        <v>0.0</v>
      </c>
      <c r="Q321" s="1">
        <v>0.0</v>
      </c>
      <c r="R321" s="1">
        <v>0.0</v>
      </c>
      <c r="S321" s="1">
        <v>0.0</v>
      </c>
      <c r="T321" s="1">
        <v>2.0</v>
      </c>
      <c r="U321" s="1">
        <v>1.0</v>
      </c>
      <c r="V321" s="1">
        <v>2.0</v>
      </c>
      <c r="W321" s="1">
        <v>1.0</v>
      </c>
      <c r="X321" s="1">
        <v>2.0</v>
      </c>
      <c r="Y321" s="1">
        <v>2.0</v>
      </c>
      <c r="Z321" s="36">
        <v>1909.0</v>
      </c>
      <c r="AA321">
        <f t="shared" si="1"/>
        <v>34</v>
      </c>
      <c r="AB321">
        <f t="shared" si="2"/>
        <v>20</v>
      </c>
      <c r="AC321">
        <f t="shared" si="3"/>
        <v>8</v>
      </c>
      <c r="AD321">
        <f t="shared" si="4"/>
        <v>0</v>
      </c>
      <c r="AE321">
        <f t="shared" si="5"/>
        <v>6</v>
      </c>
    </row>
    <row r="322">
      <c r="A322" s="20"/>
      <c r="B322" s="20">
        <v>43742.52350800926</v>
      </c>
      <c r="C322" s="1" t="s">
        <v>298</v>
      </c>
      <c r="D322" s="1">
        <v>4.0</v>
      </c>
      <c r="E322" s="1">
        <v>5.0</v>
      </c>
      <c r="F322" s="1">
        <v>0.0</v>
      </c>
      <c r="G322" s="1">
        <v>3.0</v>
      </c>
      <c r="H322" s="1">
        <v>5.0</v>
      </c>
      <c r="I322" s="1">
        <v>5.0</v>
      </c>
      <c r="J322" s="1">
        <v>6.0</v>
      </c>
      <c r="K322" s="1">
        <v>0.0</v>
      </c>
      <c r="L322" s="1">
        <v>6.0</v>
      </c>
      <c r="M322" s="1">
        <v>3.0</v>
      </c>
      <c r="N322" s="1">
        <v>4.0</v>
      </c>
      <c r="O322" s="1">
        <v>4.0</v>
      </c>
      <c r="P322" s="1">
        <v>6.0</v>
      </c>
      <c r="Q322" s="1">
        <v>4.0</v>
      </c>
      <c r="R322" s="1">
        <v>4.0</v>
      </c>
      <c r="S322" s="1">
        <v>6.0</v>
      </c>
      <c r="T322" s="1">
        <v>4.0</v>
      </c>
      <c r="U322" s="1">
        <v>5.0</v>
      </c>
      <c r="V322" s="1">
        <v>5.0</v>
      </c>
      <c r="W322" s="1">
        <v>5.0</v>
      </c>
      <c r="X322" s="1">
        <v>4.0</v>
      </c>
      <c r="Y322" s="1">
        <v>5.0</v>
      </c>
      <c r="Z322" s="36">
        <v>2049.0</v>
      </c>
      <c r="AA322">
        <f t="shared" si="1"/>
        <v>93</v>
      </c>
      <c r="AB322">
        <f t="shared" si="2"/>
        <v>39</v>
      </c>
      <c r="AC322">
        <f t="shared" si="3"/>
        <v>15</v>
      </c>
      <c r="AD322">
        <f t="shared" si="4"/>
        <v>20</v>
      </c>
      <c r="AE322">
        <f t="shared" si="5"/>
        <v>19</v>
      </c>
    </row>
    <row r="323">
      <c r="A323" s="20"/>
      <c r="B323" s="20">
        <v>43745.38782722222</v>
      </c>
      <c r="C323" s="1" t="s">
        <v>144</v>
      </c>
      <c r="D323" s="1">
        <v>4.0</v>
      </c>
      <c r="E323" s="1">
        <v>0.0</v>
      </c>
      <c r="F323" s="1">
        <v>0.0</v>
      </c>
      <c r="G323" s="1">
        <v>3.0</v>
      </c>
      <c r="H323" s="1">
        <v>2.0</v>
      </c>
      <c r="I323" s="1">
        <v>5.0</v>
      </c>
      <c r="J323" s="1">
        <v>6.0</v>
      </c>
      <c r="K323" s="1">
        <v>0.0</v>
      </c>
      <c r="L323" s="1">
        <v>6.0</v>
      </c>
      <c r="M323" s="1">
        <v>4.0</v>
      </c>
      <c r="N323" s="1">
        <v>4.0</v>
      </c>
      <c r="O323" s="1">
        <v>4.0</v>
      </c>
      <c r="P323" s="1">
        <v>4.0</v>
      </c>
      <c r="Q323" s="1">
        <v>3.0</v>
      </c>
      <c r="R323" s="1">
        <v>1.0</v>
      </c>
      <c r="S323" s="1">
        <v>1.0</v>
      </c>
      <c r="T323" s="1">
        <v>1.0</v>
      </c>
      <c r="U323" s="1">
        <v>4.0</v>
      </c>
      <c r="V323" s="1">
        <v>5.0</v>
      </c>
      <c r="W323" s="1">
        <v>3.0</v>
      </c>
      <c r="X323" s="1">
        <v>3.0</v>
      </c>
      <c r="Y323" s="1">
        <v>4.0</v>
      </c>
      <c r="Z323" s="36">
        <v>1792.0</v>
      </c>
      <c r="AA323">
        <f t="shared" si="1"/>
        <v>67</v>
      </c>
      <c r="AB323">
        <f t="shared" si="2"/>
        <v>27</v>
      </c>
      <c r="AC323">
        <f t="shared" si="3"/>
        <v>16</v>
      </c>
      <c r="AD323">
        <f t="shared" si="4"/>
        <v>9</v>
      </c>
      <c r="AE323">
        <f t="shared" si="5"/>
        <v>15</v>
      </c>
    </row>
    <row r="324">
      <c r="A324" s="20"/>
      <c r="B324" s="20">
        <v>43745.38997778935</v>
      </c>
      <c r="C324" s="1" t="s">
        <v>144</v>
      </c>
      <c r="D324" s="1">
        <v>4.0</v>
      </c>
      <c r="E324" s="1">
        <v>0.0</v>
      </c>
      <c r="F324" s="1">
        <v>0.0</v>
      </c>
      <c r="G324" s="1">
        <v>3.0</v>
      </c>
      <c r="H324" s="1">
        <v>2.0</v>
      </c>
      <c r="I324" s="1">
        <v>5.0</v>
      </c>
      <c r="J324" s="1">
        <v>6.0</v>
      </c>
      <c r="K324" s="1">
        <v>0.0</v>
      </c>
      <c r="L324" s="1">
        <v>6.0</v>
      </c>
      <c r="M324" s="1">
        <v>4.0</v>
      </c>
      <c r="N324" s="1">
        <v>4.0</v>
      </c>
      <c r="O324" s="1">
        <v>4.0</v>
      </c>
      <c r="P324" s="1">
        <v>4.0</v>
      </c>
      <c r="Q324" s="1">
        <v>3.0</v>
      </c>
      <c r="R324" s="1">
        <v>1.0</v>
      </c>
      <c r="S324" s="1">
        <v>1.0</v>
      </c>
      <c r="T324" s="1">
        <v>1.0</v>
      </c>
      <c r="U324" s="1">
        <v>4.0</v>
      </c>
      <c r="V324" s="1">
        <v>5.0</v>
      </c>
      <c r="W324" s="1">
        <v>3.0</v>
      </c>
      <c r="X324" s="1">
        <v>3.0</v>
      </c>
      <c r="Y324" s="1">
        <v>4.0</v>
      </c>
      <c r="Z324" s="36">
        <v>1792.0</v>
      </c>
      <c r="AA324">
        <f t="shared" si="1"/>
        <v>67</v>
      </c>
      <c r="AB324">
        <f t="shared" si="2"/>
        <v>27</v>
      </c>
      <c r="AC324">
        <f t="shared" si="3"/>
        <v>16</v>
      </c>
      <c r="AD324">
        <f t="shared" si="4"/>
        <v>9</v>
      </c>
      <c r="AE324">
        <f t="shared" si="5"/>
        <v>15</v>
      </c>
    </row>
    <row r="325">
      <c r="A325" s="20"/>
      <c r="B325" s="20">
        <v>43745.40813701389</v>
      </c>
      <c r="C325" s="1" t="s">
        <v>258</v>
      </c>
      <c r="D325" s="1">
        <v>4.0</v>
      </c>
      <c r="E325" s="1">
        <v>1.0</v>
      </c>
      <c r="F325" s="1">
        <v>0.0</v>
      </c>
      <c r="G325" s="1">
        <v>4.0</v>
      </c>
      <c r="H325" s="1">
        <v>1.0</v>
      </c>
      <c r="I325" s="1">
        <v>4.0</v>
      </c>
      <c r="J325" s="1">
        <v>1.0</v>
      </c>
      <c r="K325" s="1">
        <v>1.0</v>
      </c>
      <c r="L325" s="1">
        <v>4.0</v>
      </c>
      <c r="M325" s="1">
        <v>1.0</v>
      </c>
      <c r="N325" s="1">
        <v>5.0</v>
      </c>
      <c r="O325" s="1">
        <v>5.0</v>
      </c>
      <c r="P325" s="1">
        <v>3.0</v>
      </c>
      <c r="Q325" s="1">
        <v>3.0</v>
      </c>
      <c r="R325" s="1">
        <v>1.0</v>
      </c>
      <c r="S325" s="1">
        <v>3.0</v>
      </c>
      <c r="T325" s="1">
        <v>2.0</v>
      </c>
      <c r="U325" s="1">
        <v>3.0</v>
      </c>
      <c r="V325" s="1">
        <v>2.0</v>
      </c>
      <c r="W325" s="1">
        <v>2.0</v>
      </c>
      <c r="X325" s="1">
        <v>2.0</v>
      </c>
      <c r="Y325" s="1">
        <v>2.0</v>
      </c>
      <c r="Z325" s="36">
        <v>2002.0</v>
      </c>
      <c r="AA325">
        <f t="shared" si="1"/>
        <v>54</v>
      </c>
      <c r="AB325">
        <f t="shared" si="2"/>
        <v>28</v>
      </c>
      <c r="AC325">
        <f t="shared" si="3"/>
        <v>7</v>
      </c>
      <c r="AD325">
        <f t="shared" si="4"/>
        <v>10</v>
      </c>
      <c r="AE325">
        <f t="shared" si="5"/>
        <v>9</v>
      </c>
    </row>
    <row r="326">
      <c r="A326" s="20"/>
      <c r="B326" s="20">
        <v>43746.59254628472</v>
      </c>
      <c r="C326" s="1" t="s">
        <v>300</v>
      </c>
      <c r="D326" s="1">
        <v>1.0</v>
      </c>
      <c r="E326" s="1">
        <v>0.0</v>
      </c>
      <c r="F326" s="1">
        <v>0.0</v>
      </c>
      <c r="G326" s="1">
        <v>1.0</v>
      </c>
      <c r="H326" s="1">
        <v>0.0</v>
      </c>
      <c r="I326" s="1">
        <v>1.0</v>
      </c>
      <c r="J326" s="1">
        <v>0.0</v>
      </c>
      <c r="K326" s="1">
        <v>0.0</v>
      </c>
      <c r="L326" s="1">
        <v>0.0</v>
      </c>
      <c r="M326" s="1">
        <v>0.0</v>
      </c>
      <c r="N326" s="1">
        <v>1.0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1.0</v>
      </c>
      <c r="V326" s="1">
        <v>1.0</v>
      </c>
      <c r="W326" s="1">
        <v>0.0</v>
      </c>
      <c r="X326" s="1">
        <v>0.0</v>
      </c>
      <c r="Y326" s="1">
        <v>0.0</v>
      </c>
      <c r="Z326" s="36">
        <v>2060.0</v>
      </c>
      <c r="AA326">
        <f t="shared" si="1"/>
        <v>6</v>
      </c>
      <c r="AB326">
        <f t="shared" si="2"/>
        <v>4</v>
      </c>
      <c r="AC326">
        <f t="shared" si="3"/>
        <v>0</v>
      </c>
      <c r="AD326">
        <f t="shared" si="4"/>
        <v>0</v>
      </c>
      <c r="AE326">
        <f t="shared" si="5"/>
        <v>2</v>
      </c>
    </row>
    <row r="327">
      <c r="A327" s="20"/>
      <c r="B327" s="20">
        <v>43746.631645925925</v>
      </c>
      <c r="C327" s="1" t="s">
        <v>301</v>
      </c>
      <c r="D327" s="1">
        <v>5.0</v>
      </c>
      <c r="E327" s="1">
        <v>4.0</v>
      </c>
      <c r="F327" s="1">
        <v>0.0</v>
      </c>
      <c r="G327" s="1">
        <v>2.0</v>
      </c>
      <c r="H327" s="1">
        <v>6.0</v>
      </c>
      <c r="I327" s="1">
        <v>6.0</v>
      </c>
      <c r="J327" s="1">
        <v>6.0</v>
      </c>
      <c r="K327" s="1">
        <v>6.0</v>
      </c>
      <c r="L327" s="1">
        <v>6.0</v>
      </c>
      <c r="M327" s="1">
        <v>6.0</v>
      </c>
      <c r="N327" s="1">
        <v>4.0</v>
      </c>
      <c r="O327" s="1">
        <v>6.0</v>
      </c>
      <c r="P327" s="1">
        <v>5.0</v>
      </c>
      <c r="Q327" s="1">
        <v>5.0</v>
      </c>
      <c r="R327" s="1">
        <v>6.0</v>
      </c>
      <c r="S327" s="1">
        <v>4.0</v>
      </c>
      <c r="T327" s="1">
        <v>5.0</v>
      </c>
      <c r="U327" s="1">
        <v>6.0</v>
      </c>
      <c r="V327" s="1">
        <v>6.0</v>
      </c>
      <c r="W327" s="1">
        <v>6.0</v>
      </c>
      <c r="X327" s="1">
        <v>6.0</v>
      </c>
      <c r="Y327" s="1">
        <v>6.0</v>
      </c>
      <c r="Z327" s="36">
        <v>2066.0</v>
      </c>
      <c r="AA327">
        <f t="shared" si="1"/>
        <v>112</v>
      </c>
      <c r="AB327">
        <f t="shared" si="2"/>
        <v>44</v>
      </c>
      <c r="AC327">
        <f t="shared" si="3"/>
        <v>24</v>
      </c>
      <c r="AD327">
        <f t="shared" si="4"/>
        <v>20</v>
      </c>
      <c r="AE327">
        <f t="shared" si="5"/>
        <v>24</v>
      </c>
    </row>
    <row r="328">
      <c r="A328" s="20"/>
      <c r="B328" s="20">
        <v>43747.46042081018</v>
      </c>
      <c r="C328" s="1" t="s">
        <v>302</v>
      </c>
      <c r="D328" s="1">
        <v>1.0</v>
      </c>
      <c r="E328" s="1">
        <v>0.0</v>
      </c>
      <c r="F328" s="1">
        <v>0.0</v>
      </c>
      <c r="G328" s="1">
        <v>3.0</v>
      </c>
      <c r="H328" s="1">
        <v>3.0</v>
      </c>
      <c r="I328" s="1">
        <v>4.0</v>
      </c>
      <c r="J328" s="1">
        <v>0.0</v>
      </c>
      <c r="K328" s="1">
        <v>6.0</v>
      </c>
      <c r="L328" s="1">
        <v>0.0</v>
      </c>
      <c r="M328" s="1">
        <v>2.0</v>
      </c>
      <c r="N328" s="1">
        <v>3.0</v>
      </c>
      <c r="O328" s="1">
        <v>4.0</v>
      </c>
      <c r="P328" s="1">
        <v>3.0</v>
      </c>
      <c r="Q328" s="1">
        <v>0.0</v>
      </c>
      <c r="R328" s="1">
        <v>0.0</v>
      </c>
      <c r="S328" s="1">
        <v>2.0</v>
      </c>
      <c r="T328" s="1">
        <v>1.0</v>
      </c>
      <c r="U328" s="1">
        <v>3.0</v>
      </c>
      <c r="V328" s="1">
        <v>4.0</v>
      </c>
      <c r="W328" s="1">
        <v>4.0</v>
      </c>
      <c r="X328" s="1">
        <v>4.0</v>
      </c>
      <c r="Y328" s="1">
        <v>0.0</v>
      </c>
      <c r="Z328" s="36">
        <v>2061.0</v>
      </c>
      <c r="AA328">
        <f t="shared" si="1"/>
        <v>47</v>
      </c>
      <c r="AB328">
        <f t="shared" si="2"/>
        <v>19</v>
      </c>
      <c r="AC328">
        <f t="shared" si="3"/>
        <v>8</v>
      </c>
      <c r="AD328">
        <f t="shared" si="4"/>
        <v>5</v>
      </c>
      <c r="AE328">
        <f t="shared" si="5"/>
        <v>15</v>
      </c>
    </row>
    <row r="329">
      <c r="A329" s="20"/>
      <c r="B329" s="20">
        <v>43748.453135497686</v>
      </c>
      <c r="C329" s="1" t="s">
        <v>131</v>
      </c>
      <c r="D329" s="1">
        <v>4.0</v>
      </c>
      <c r="E329" s="1">
        <v>1.0</v>
      </c>
      <c r="F329" s="1">
        <v>0.0</v>
      </c>
      <c r="G329" s="1">
        <v>3.0</v>
      </c>
      <c r="H329" s="1">
        <v>2.0</v>
      </c>
      <c r="I329" s="1">
        <v>3.0</v>
      </c>
      <c r="J329" s="1">
        <v>1.0</v>
      </c>
      <c r="K329" s="1">
        <v>6.0</v>
      </c>
      <c r="L329" s="1">
        <v>0.0</v>
      </c>
      <c r="M329" s="1">
        <v>2.0</v>
      </c>
      <c r="N329" s="1">
        <v>6.0</v>
      </c>
      <c r="O329" s="1">
        <v>2.0</v>
      </c>
      <c r="P329" s="1">
        <v>4.0</v>
      </c>
      <c r="Q329" s="1">
        <v>5.0</v>
      </c>
      <c r="R329" s="1">
        <v>5.0</v>
      </c>
      <c r="S329" s="1">
        <v>6.0</v>
      </c>
      <c r="T329" s="1">
        <v>1.0</v>
      </c>
      <c r="U329" s="1">
        <v>6.0</v>
      </c>
      <c r="V329" s="1">
        <v>4.0</v>
      </c>
      <c r="W329" s="1">
        <v>4.0</v>
      </c>
      <c r="X329" s="1">
        <v>5.0</v>
      </c>
      <c r="Y329" s="1">
        <v>2.0</v>
      </c>
      <c r="Z329" s="36">
        <v>1871.0</v>
      </c>
      <c r="AA329">
        <f t="shared" si="1"/>
        <v>72</v>
      </c>
      <c r="AB329">
        <f t="shared" si="2"/>
        <v>24</v>
      </c>
      <c r="AC329">
        <f t="shared" si="3"/>
        <v>9</v>
      </c>
      <c r="AD329">
        <f t="shared" si="4"/>
        <v>20</v>
      </c>
      <c r="AE329">
        <f t="shared" si="5"/>
        <v>19</v>
      </c>
    </row>
    <row r="330">
      <c r="A330" s="20"/>
      <c r="B330" s="20">
        <v>43748.668620509256</v>
      </c>
      <c r="C330" s="1" t="s">
        <v>262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6.0</v>
      </c>
      <c r="K330" s="1">
        <v>0.0</v>
      </c>
      <c r="L330" s="1">
        <v>4.0</v>
      </c>
      <c r="M330" s="1">
        <v>4.0</v>
      </c>
      <c r="N330" s="1">
        <v>2.0</v>
      </c>
      <c r="O330" s="1">
        <v>3.0</v>
      </c>
      <c r="P330" s="1">
        <v>6.0</v>
      </c>
      <c r="Q330" s="1">
        <v>0.0</v>
      </c>
      <c r="R330" s="1">
        <v>6.0</v>
      </c>
      <c r="S330" s="1">
        <v>1.0</v>
      </c>
      <c r="T330" s="1">
        <v>0.0</v>
      </c>
      <c r="U330" s="1">
        <v>0.0</v>
      </c>
      <c r="V330" s="1">
        <v>0.0</v>
      </c>
      <c r="W330" s="1">
        <v>0.0</v>
      </c>
      <c r="X330" s="1">
        <v>2.0</v>
      </c>
      <c r="Y330" s="1">
        <v>3.0</v>
      </c>
      <c r="Z330" s="36">
        <v>2056.0</v>
      </c>
      <c r="AA330">
        <f t="shared" si="1"/>
        <v>37</v>
      </c>
      <c r="AB330">
        <f t="shared" si="2"/>
        <v>8</v>
      </c>
      <c r="AC330">
        <f t="shared" si="3"/>
        <v>14</v>
      </c>
      <c r="AD330">
        <f t="shared" si="4"/>
        <v>13</v>
      </c>
      <c r="AE330">
        <f t="shared" si="5"/>
        <v>2</v>
      </c>
    </row>
    <row r="331">
      <c r="A331" s="20"/>
      <c r="B331" s="20">
        <v>43749.626782997686</v>
      </c>
      <c r="C331" s="1" t="s">
        <v>249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1.0</v>
      </c>
      <c r="M331" s="1">
        <v>1.0</v>
      </c>
      <c r="N331" s="1">
        <v>0.0</v>
      </c>
      <c r="O331" s="1">
        <v>0.0</v>
      </c>
      <c r="P331" s="1">
        <v>1.0</v>
      </c>
      <c r="Q331" s="1">
        <v>0.0</v>
      </c>
      <c r="R331" s="1">
        <v>0.0</v>
      </c>
      <c r="S331" s="1">
        <v>0.0</v>
      </c>
      <c r="T331" s="1">
        <v>0.0</v>
      </c>
      <c r="U331" s="1">
        <v>1.0</v>
      </c>
      <c r="V331" s="1">
        <v>1.0</v>
      </c>
      <c r="W331" s="1">
        <v>1.0</v>
      </c>
      <c r="X331" s="1">
        <v>0.0</v>
      </c>
      <c r="Y331" s="1">
        <v>1.0</v>
      </c>
      <c r="Z331" s="36">
        <v>1623.0</v>
      </c>
      <c r="AA331">
        <f t="shared" si="1"/>
        <v>7</v>
      </c>
      <c r="AB331">
        <f t="shared" si="2"/>
        <v>1</v>
      </c>
      <c r="AC331">
        <f t="shared" si="3"/>
        <v>2</v>
      </c>
      <c r="AD331">
        <f t="shared" si="4"/>
        <v>1</v>
      </c>
      <c r="AE331">
        <f t="shared" si="5"/>
        <v>3</v>
      </c>
    </row>
    <row r="332">
      <c r="A332" s="20"/>
      <c r="B332" s="20">
        <v>43753.40125092593</v>
      </c>
      <c r="C332" s="1" t="s">
        <v>303</v>
      </c>
      <c r="D332" s="1">
        <v>6.0</v>
      </c>
      <c r="E332" s="1">
        <v>2.0</v>
      </c>
      <c r="F332" s="1">
        <v>0.0</v>
      </c>
      <c r="G332" s="1">
        <v>2.0</v>
      </c>
      <c r="H332" s="1">
        <v>3.0</v>
      </c>
      <c r="I332" s="1">
        <v>6.0</v>
      </c>
      <c r="J332" s="1">
        <v>5.0</v>
      </c>
      <c r="K332" s="1">
        <v>6.0</v>
      </c>
      <c r="L332" s="1">
        <v>0.0</v>
      </c>
      <c r="M332" s="1">
        <v>6.0</v>
      </c>
      <c r="N332" s="1">
        <v>2.0</v>
      </c>
      <c r="O332" s="1">
        <v>5.0</v>
      </c>
      <c r="P332" s="1">
        <v>6.0</v>
      </c>
      <c r="Q332" s="1">
        <v>4.0</v>
      </c>
      <c r="R332" s="1">
        <v>6.0</v>
      </c>
      <c r="S332" s="1">
        <v>6.0</v>
      </c>
      <c r="T332" s="1">
        <v>2.0</v>
      </c>
      <c r="U332" s="1">
        <v>6.0</v>
      </c>
      <c r="V332" s="1">
        <v>6.0</v>
      </c>
      <c r="W332" s="1">
        <v>6.0</v>
      </c>
      <c r="X332" s="1">
        <v>1.0</v>
      </c>
      <c r="Y332" s="1">
        <v>1.0</v>
      </c>
      <c r="Z332" s="36">
        <v>2072.0</v>
      </c>
      <c r="AA332">
        <f t="shared" si="1"/>
        <v>87</v>
      </c>
      <c r="AB332">
        <f t="shared" si="2"/>
        <v>29</v>
      </c>
      <c r="AC332">
        <f t="shared" si="3"/>
        <v>17</v>
      </c>
      <c r="AD332">
        <f t="shared" si="4"/>
        <v>22</v>
      </c>
      <c r="AE332">
        <f t="shared" si="5"/>
        <v>19</v>
      </c>
    </row>
    <row r="333">
      <c r="A333" s="20"/>
      <c r="B333" s="20">
        <v>43754.42269516204</v>
      </c>
      <c r="C333" s="1" t="s">
        <v>232</v>
      </c>
      <c r="D333" s="1">
        <v>1.0</v>
      </c>
      <c r="E333" s="1">
        <v>1.0</v>
      </c>
      <c r="F333" s="1">
        <v>0.0</v>
      </c>
      <c r="G333" s="1">
        <v>2.0</v>
      </c>
      <c r="H333" s="1">
        <v>2.0</v>
      </c>
      <c r="I333" s="1">
        <v>2.0</v>
      </c>
      <c r="J333" s="1">
        <v>1.0</v>
      </c>
      <c r="K333" s="1">
        <v>2.0</v>
      </c>
      <c r="L333" s="1">
        <v>1.0</v>
      </c>
      <c r="M333" s="1">
        <v>1.0</v>
      </c>
      <c r="N333" s="1">
        <v>2.0</v>
      </c>
      <c r="O333" s="1">
        <v>3.0</v>
      </c>
      <c r="P333" s="1">
        <v>3.0</v>
      </c>
      <c r="Q333" s="1">
        <v>2.0</v>
      </c>
      <c r="R333" s="1">
        <v>2.0</v>
      </c>
      <c r="S333" s="1">
        <v>2.0</v>
      </c>
      <c r="T333" s="1">
        <v>0.0</v>
      </c>
      <c r="U333" s="1">
        <v>2.0</v>
      </c>
      <c r="V333" s="1">
        <v>2.0</v>
      </c>
      <c r="W333" s="1">
        <v>2.0</v>
      </c>
      <c r="X333" s="1">
        <v>2.0</v>
      </c>
      <c r="Y333" s="1">
        <v>1.0</v>
      </c>
      <c r="Z333" s="36">
        <v>1921.0</v>
      </c>
      <c r="AA333">
        <f t="shared" si="1"/>
        <v>36</v>
      </c>
      <c r="AB333">
        <f t="shared" si="2"/>
        <v>14</v>
      </c>
      <c r="AC333">
        <f t="shared" si="3"/>
        <v>5</v>
      </c>
      <c r="AD333">
        <f t="shared" si="4"/>
        <v>9</v>
      </c>
      <c r="AE333">
        <f t="shared" si="5"/>
        <v>8</v>
      </c>
    </row>
    <row r="334">
      <c r="A334" s="20"/>
      <c r="B334" s="20">
        <v>43754.523765254635</v>
      </c>
      <c r="C334" s="1" t="s">
        <v>142</v>
      </c>
      <c r="D334" s="1">
        <v>0.0</v>
      </c>
      <c r="E334" s="1">
        <v>0.0</v>
      </c>
      <c r="F334" s="1">
        <v>0.0</v>
      </c>
      <c r="G334" s="1">
        <v>1.0</v>
      </c>
      <c r="H334" s="1">
        <v>0.0</v>
      </c>
      <c r="I334" s="1">
        <v>2.0</v>
      </c>
      <c r="J334" s="1">
        <v>1.0</v>
      </c>
      <c r="K334" s="1">
        <v>0.0</v>
      </c>
      <c r="L334" s="1">
        <v>0.0</v>
      </c>
      <c r="M334" s="1">
        <v>2.0</v>
      </c>
      <c r="N334" s="1">
        <v>0.0</v>
      </c>
      <c r="O334" s="1">
        <v>1.0</v>
      </c>
      <c r="P334" s="1">
        <v>2.0</v>
      </c>
      <c r="Q334" s="1">
        <v>0.0</v>
      </c>
      <c r="R334" s="1">
        <v>0.0</v>
      </c>
      <c r="S334" s="1">
        <v>0.0</v>
      </c>
      <c r="T334" s="1">
        <v>0.0</v>
      </c>
      <c r="U334" s="1">
        <v>1.0</v>
      </c>
      <c r="V334" s="1">
        <v>1.0</v>
      </c>
      <c r="W334" s="1">
        <v>1.0</v>
      </c>
      <c r="X334" s="1">
        <v>2.0</v>
      </c>
      <c r="Y334" s="1">
        <v>0.0</v>
      </c>
      <c r="Z334" s="36">
        <v>1905.0</v>
      </c>
      <c r="AA334">
        <f t="shared" si="1"/>
        <v>14</v>
      </c>
      <c r="AB334">
        <f t="shared" si="2"/>
        <v>4</v>
      </c>
      <c r="AC334">
        <f t="shared" si="3"/>
        <v>3</v>
      </c>
      <c r="AD334">
        <f t="shared" si="4"/>
        <v>2</v>
      </c>
      <c r="AE334">
        <f t="shared" si="5"/>
        <v>5</v>
      </c>
    </row>
    <row r="335">
      <c r="A335" s="20"/>
      <c r="B335" s="20">
        <v>43755.41701520833</v>
      </c>
      <c r="C335" s="1" t="s">
        <v>304</v>
      </c>
      <c r="D335" s="1">
        <v>2.0</v>
      </c>
      <c r="E335" s="1">
        <v>1.0</v>
      </c>
      <c r="F335" s="1">
        <v>0.0</v>
      </c>
      <c r="G335" s="1">
        <v>0.0</v>
      </c>
      <c r="H335" s="1">
        <v>0.0</v>
      </c>
      <c r="I335" s="1">
        <v>0.0</v>
      </c>
      <c r="J335" s="1">
        <v>5.0</v>
      </c>
      <c r="K335" s="1">
        <v>2.0</v>
      </c>
      <c r="L335" s="1">
        <v>0.0</v>
      </c>
      <c r="M335" s="1">
        <v>0.0</v>
      </c>
      <c r="N335" s="1">
        <v>0.0</v>
      </c>
      <c r="O335" s="1">
        <v>3.0</v>
      </c>
      <c r="P335" s="1">
        <v>0.0</v>
      </c>
      <c r="Q335" s="1">
        <v>0.0</v>
      </c>
      <c r="R335" s="1">
        <v>1.0</v>
      </c>
      <c r="S335" s="1">
        <v>1.0</v>
      </c>
      <c r="T335" s="1">
        <v>0.0</v>
      </c>
      <c r="U335" s="1">
        <v>1.0</v>
      </c>
      <c r="V335" s="1">
        <v>2.0</v>
      </c>
      <c r="W335" s="1">
        <v>3.0</v>
      </c>
      <c r="X335" s="1">
        <v>1.0</v>
      </c>
      <c r="Y335" s="1">
        <v>0.0</v>
      </c>
      <c r="Z335" s="36">
        <v>2073.0</v>
      </c>
      <c r="AA335">
        <f t="shared" si="1"/>
        <v>22</v>
      </c>
      <c r="AB335">
        <f t="shared" si="2"/>
        <v>6</v>
      </c>
      <c r="AC335">
        <f t="shared" si="3"/>
        <v>7</v>
      </c>
      <c r="AD335">
        <f t="shared" si="4"/>
        <v>2</v>
      </c>
      <c r="AE335">
        <f t="shared" si="5"/>
        <v>7</v>
      </c>
    </row>
    <row r="336">
      <c r="A336" s="20"/>
      <c r="B336" s="20">
        <v>43756.35710849537</v>
      </c>
      <c r="C336" s="1" t="s">
        <v>305</v>
      </c>
      <c r="D336" s="1">
        <v>2.0</v>
      </c>
      <c r="E336" s="1">
        <v>0.0</v>
      </c>
      <c r="F336" s="1">
        <v>0.0</v>
      </c>
      <c r="G336" s="1">
        <v>1.0</v>
      </c>
      <c r="H336" s="1">
        <v>1.0</v>
      </c>
      <c r="I336" s="1">
        <v>3.0</v>
      </c>
      <c r="J336" s="1">
        <v>3.0</v>
      </c>
      <c r="K336" s="1">
        <v>0.0</v>
      </c>
      <c r="L336" s="1">
        <v>2.0</v>
      </c>
      <c r="M336" s="1">
        <v>0.0</v>
      </c>
      <c r="N336" s="1">
        <v>4.0</v>
      </c>
      <c r="O336" s="1">
        <v>3.0</v>
      </c>
      <c r="P336" s="1">
        <v>0.0</v>
      </c>
      <c r="Q336" s="1">
        <v>0.0</v>
      </c>
      <c r="R336" s="1">
        <v>0.0</v>
      </c>
      <c r="S336" s="1">
        <v>1.0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3.0</v>
      </c>
      <c r="Z336" s="36">
        <v>1202.0</v>
      </c>
      <c r="AA336">
        <f t="shared" si="1"/>
        <v>23</v>
      </c>
      <c r="AB336">
        <f t="shared" si="2"/>
        <v>17</v>
      </c>
      <c r="AC336">
        <f t="shared" si="3"/>
        <v>5</v>
      </c>
      <c r="AD336">
        <f t="shared" si="4"/>
        <v>1</v>
      </c>
      <c r="AE336">
        <f t="shared" si="5"/>
        <v>0</v>
      </c>
    </row>
    <row r="337">
      <c r="A337" s="20"/>
      <c r="B337" s="20">
        <v>43756.52363384259</v>
      </c>
      <c r="C337" s="1" t="s">
        <v>135</v>
      </c>
      <c r="D337" s="1">
        <v>6.0</v>
      </c>
      <c r="E337" s="1">
        <v>1.0</v>
      </c>
      <c r="F337" s="1">
        <v>0.0</v>
      </c>
      <c r="G337" s="1">
        <v>4.0</v>
      </c>
      <c r="H337" s="1">
        <v>4.0</v>
      </c>
      <c r="I337" s="1">
        <v>5.0</v>
      </c>
      <c r="J337" s="1">
        <v>6.0</v>
      </c>
      <c r="K337" s="1">
        <v>1.0</v>
      </c>
      <c r="L337" s="1">
        <v>6.0</v>
      </c>
      <c r="M337" s="1">
        <v>5.0</v>
      </c>
      <c r="N337" s="1">
        <v>6.0</v>
      </c>
      <c r="O337" s="1">
        <v>5.0</v>
      </c>
      <c r="P337" s="1">
        <v>6.0</v>
      </c>
      <c r="Q337" s="1">
        <v>6.0</v>
      </c>
      <c r="R337" s="1">
        <v>5.0</v>
      </c>
      <c r="S337" s="1">
        <v>6.0</v>
      </c>
      <c r="T337" s="1">
        <v>1.0</v>
      </c>
      <c r="U337" s="1">
        <v>6.0</v>
      </c>
      <c r="V337" s="1">
        <v>5.0</v>
      </c>
      <c r="W337" s="1">
        <v>5.0</v>
      </c>
      <c r="X337" s="1">
        <v>5.0</v>
      </c>
      <c r="Y337" s="1">
        <v>4.0</v>
      </c>
      <c r="Z337" s="36">
        <v>1887.0</v>
      </c>
      <c r="AA337">
        <f t="shared" si="1"/>
        <v>98</v>
      </c>
      <c r="AB337">
        <f t="shared" si="2"/>
        <v>36</v>
      </c>
      <c r="AC337">
        <f t="shared" si="3"/>
        <v>18</v>
      </c>
      <c r="AD337">
        <f t="shared" si="4"/>
        <v>23</v>
      </c>
      <c r="AE337">
        <f t="shared" si="5"/>
        <v>21</v>
      </c>
    </row>
    <row r="338">
      <c r="A338" s="20"/>
      <c r="B338" s="20">
        <v>43756.57934434028</v>
      </c>
      <c r="C338" s="1" t="s">
        <v>887</v>
      </c>
      <c r="D338" s="1">
        <v>4.0</v>
      </c>
      <c r="E338" s="1">
        <v>3.0</v>
      </c>
      <c r="F338" s="1">
        <v>0.0</v>
      </c>
      <c r="G338" s="1">
        <v>0.0</v>
      </c>
      <c r="H338" s="1">
        <v>3.0</v>
      </c>
      <c r="I338" s="1">
        <v>4.0</v>
      </c>
      <c r="J338" s="1">
        <v>0.0</v>
      </c>
      <c r="K338" s="1">
        <v>2.0</v>
      </c>
      <c r="L338" s="1">
        <v>0.0</v>
      </c>
      <c r="M338" s="1">
        <v>2.0</v>
      </c>
      <c r="N338" s="1">
        <v>1.0</v>
      </c>
      <c r="O338" s="1">
        <v>3.0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36">
        <v>2075.0</v>
      </c>
      <c r="AA338">
        <f t="shared" si="1"/>
        <v>22</v>
      </c>
      <c r="AB338">
        <f t="shared" si="2"/>
        <v>18</v>
      </c>
      <c r="AC338">
        <f t="shared" si="3"/>
        <v>4</v>
      </c>
      <c r="AD338">
        <f t="shared" si="4"/>
        <v>0</v>
      </c>
      <c r="AE338">
        <f t="shared" si="5"/>
        <v>0</v>
      </c>
    </row>
    <row r="339">
      <c r="A339" s="20"/>
      <c r="B339" s="20">
        <v>43756.64048847222</v>
      </c>
      <c r="C339" s="1" t="s">
        <v>306</v>
      </c>
      <c r="D339" s="1">
        <v>2.0</v>
      </c>
      <c r="E339" s="1">
        <v>0.0</v>
      </c>
      <c r="F339" s="1">
        <v>0.0</v>
      </c>
      <c r="G339" s="1">
        <v>1.0</v>
      </c>
      <c r="H339" s="1">
        <v>1.0</v>
      </c>
      <c r="I339" s="1">
        <v>3.0</v>
      </c>
      <c r="J339" s="1">
        <v>4.0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4.0</v>
      </c>
      <c r="Q339" s="1">
        <v>4.0</v>
      </c>
      <c r="R339" s="1">
        <v>3.0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2.0</v>
      </c>
      <c r="Y339" s="1">
        <v>0.0</v>
      </c>
      <c r="Z339" s="36">
        <v>2053.0</v>
      </c>
      <c r="AA339">
        <f t="shared" si="1"/>
        <v>24</v>
      </c>
      <c r="AB339">
        <f t="shared" si="2"/>
        <v>7</v>
      </c>
      <c r="AC339">
        <f t="shared" si="3"/>
        <v>4</v>
      </c>
      <c r="AD339">
        <f t="shared" si="4"/>
        <v>11</v>
      </c>
      <c r="AE339">
        <f t="shared" si="5"/>
        <v>2</v>
      </c>
    </row>
    <row r="340">
      <c r="A340" s="20"/>
      <c r="B340" s="20">
        <v>43759.413845636576</v>
      </c>
      <c r="C340" s="1" t="s">
        <v>307</v>
      </c>
      <c r="D340" s="1">
        <v>3.0</v>
      </c>
      <c r="E340" s="1">
        <v>2.0</v>
      </c>
      <c r="F340" s="1">
        <v>0.0</v>
      </c>
      <c r="G340" s="1">
        <v>0.0</v>
      </c>
      <c r="H340" s="1">
        <v>1.0</v>
      </c>
      <c r="I340" s="1">
        <v>3.0</v>
      </c>
      <c r="J340" s="1">
        <v>0.0</v>
      </c>
      <c r="K340" s="1">
        <v>4.0</v>
      </c>
      <c r="L340" s="1">
        <v>0.0</v>
      </c>
      <c r="M340" s="1">
        <v>3.0</v>
      </c>
      <c r="N340" s="1">
        <v>5.0</v>
      </c>
      <c r="O340" s="1">
        <v>5.0</v>
      </c>
      <c r="P340" s="1">
        <v>4.0</v>
      </c>
      <c r="Q340" s="1">
        <v>0.0</v>
      </c>
      <c r="R340" s="1">
        <v>5.0</v>
      </c>
      <c r="S340" s="1">
        <v>2.0</v>
      </c>
      <c r="T340" s="1">
        <v>0.0</v>
      </c>
      <c r="U340" s="1">
        <v>5.0</v>
      </c>
      <c r="V340" s="1">
        <v>5.0</v>
      </c>
      <c r="W340" s="1">
        <v>5.0</v>
      </c>
      <c r="X340" s="1">
        <v>0.0</v>
      </c>
      <c r="Y340" s="1">
        <v>0.0</v>
      </c>
      <c r="Z340" s="36">
        <v>2070.0</v>
      </c>
      <c r="AA340">
        <f t="shared" si="1"/>
        <v>52</v>
      </c>
      <c r="AB340">
        <f t="shared" si="2"/>
        <v>19</v>
      </c>
      <c r="AC340">
        <f t="shared" si="3"/>
        <v>7</v>
      </c>
      <c r="AD340">
        <f t="shared" si="4"/>
        <v>11</v>
      </c>
      <c r="AE340">
        <f t="shared" si="5"/>
        <v>15</v>
      </c>
    </row>
    <row r="341">
      <c r="A341" s="20"/>
      <c r="B341" s="20">
        <v>43759.42719094908</v>
      </c>
      <c r="C341" s="1" t="s">
        <v>307</v>
      </c>
      <c r="D341" s="1">
        <v>4.0</v>
      </c>
      <c r="E341" s="1">
        <v>3.0</v>
      </c>
      <c r="F341" s="1">
        <v>0.0</v>
      </c>
      <c r="G341" s="1">
        <v>0.0</v>
      </c>
      <c r="H341" s="1">
        <v>1.0</v>
      </c>
      <c r="I341" s="1">
        <v>3.0</v>
      </c>
      <c r="J341" s="1">
        <v>0.0</v>
      </c>
      <c r="K341" s="1">
        <v>4.0</v>
      </c>
      <c r="L341" s="1">
        <v>0.0</v>
      </c>
      <c r="M341" s="1">
        <v>2.0</v>
      </c>
      <c r="N341" s="1">
        <v>5.0</v>
      </c>
      <c r="O341" s="1">
        <v>5.0</v>
      </c>
      <c r="P341" s="1">
        <v>4.0</v>
      </c>
      <c r="Q341" s="1">
        <v>4.0</v>
      </c>
      <c r="R341" s="1">
        <v>4.0</v>
      </c>
      <c r="S341" s="1">
        <v>6.0</v>
      </c>
      <c r="T341" s="1">
        <v>0.0</v>
      </c>
      <c r="U341" s="1">
        <v>3.0</v>
      </c>
      <c r="V341" s="1">
        <v>3.0</v>
      </c>
      <c r="W341" s="1">
        <v>4.0</v>
      </c>
      <c r="X341" s="1">
        <v>4.0</v>
      </c>
      <c r="Y341" s="1">
        <v>0.0</v>
      </c>
      <c r="Z341" s="36">
        <v>2070.0</v>
      </c>
      <c r="AA341">
        <f t="shared" si="1"/>
        <v>59</v>
      </c>
      <c r="AB341">
        <f t="shared" si="2"/>
        <v>21</v>
      </c>
      <c r="AC341">
        <f t="shared" si="3"/>
        <v>6</v>
      </c>
      <c r="AD341">
        <f t="shared" si="4"/>
        <v>18</v>
      </c>
      <c r="AE341">
        <f t="shared" si="5"/>
        <v>14</v>
      </c>
    </row>
    <row r="342">
      <c r="A342" s="20"/>
      <c r="B342" s="20">
        <v>43759.687737824075</v>
      </c>
      <c r="C342" s="1" t="s">
        <v>250</v>
      </c>
      <c r="D342" s="1">
        <v>1.0</v>
      </c>
      <c r="E342" s="1">
        <v>0.0</v>
      </c>
      <c r="F342" s="1">
        <v>0.0</v>
      </c>
      <c r="G342" s="1">
        <v>1.0</v>
      </c>
      <c r="H342" s="1">
        <v>1.0</v>
      </c>
      <c r="I342" s="1">
        <v>0.0</v>
      </c>
      <c r="J342" s="1">
        <v>0.0</v>
      </c>
      <c r="K342" s="1">
        <v>0.0</v>
      </c>
      <c r="L342" s="1">
        <v>0.0</v>
      </c>
      <c r="M342" s="1">
        <v>1.0</v>
      </c>
      <c r="N342" s="1">
        <v>0.0</v>
      </c>
      <c r="O342" s="1">
        <v>1.0</v>
      </c>
      <c r="P342" s="1">
        <v>0.0</v>
      </c>
      <c r="Q342" s="1">
        <v>0.0</v>
      </c>
      <c r="R342" s="1">
        <v>1.0</v>
      </c>
      <c r="S342" s="1">
        <v>0.0</v>
      </c>
      <c r="T342" s="1">
        <v>0.0</v>
      </c>
      <c r="U342" s="1">
        <v>0.0</v>
      </c>
      <c r="V342" s="1">
        <v>0.0</v>
      </c>
      <c r="W342" s="1">
        <v>1.0</v>
      </c>
      <c r="X342" s="1">
        <v>1.0</v>
      </c>
      <c r="Y342" s="1">
        <v>0.0</v>
      </c>
      <c r="Z342" s="36">
        <v>1934.0</v>
      </c>
      <c r="AA342">
        <f t="shared" si="1"/>
        <v>8</v>
      </c>
      <c r="AB342">
        <f t="shared" si="2"/>
        <v>4</v>
      </c>
      <c r="AC342">
        <f t="shared" si="3"/>
        <v>1</v>
      </c>
      <c r="AD342">
        <f t="shared" si="4"/>
        <v>1</v>
      </c>
      <c r="AE342">
        <f t="shared" si="5"/>
        <v>2</v>
      </c>
    </row>
    <row r="343">
      <c r="A343" s="20"/>
      <c r="B343" s="20">
        <v>43760.448626620375</v>
      </c>
      <c r="C343" s="1" t="s">
        <v>134</v>
      </c>
      <c r="D343" s="1">
        <v>0.0</v>
      </c>
      <c r="E343" s="1">
        <v>0.0</v>
      </c>
      <c r="F343" s="1">
        <v>0.0</v>
      </c>
      <c r="G343" s="1">
        <v>1.0</v>
      </c>
      <c r="H343" s="1">
        <v>1.0</v>
      </c>
      <c r="I343" s="1">
        <v>2.0</v>
      </c>
      <c r="J343" s="1">
        <v>0.0</v>
      </c>
      <c r="K343" s="1">
        <v>1.0</v>
      </c>
      <c r="L343" s="1">
        <v>0.0</v>
      </c>
      <c r="M343" s="1">
        <v>0.0</v>
      </c>
      <c r="N343" s="1">
        <v>2.0</v>
      </c>
      <c r="O343" s="1">
        <v>1.0</v>
      </c>
      <c r="P343" s="1">
        <v>0.0</v>
      </c>
      <c r="Q343" s="1">
        <v>0.0</v>
      </c>
      <c r="R343" s="1">
        <v>0.0</v>
      </c>
      <c r="S343" s="1">
        <v>0.0</v>
      </c>
      <c r="T343" s="1">
        <v>1.0</v>
      </c>
      <c r="U343" s="1">
        <v>1.0</v>
      </c>
      <c r="V343" s="1">
        <v>0.0</v>
      </c>
      <c r="W343" s="1">
        <v>1.0</v>
      </c>
      <c r="X343" s="1">
        <v>0.0</v>
      </c>
      <c r="Y343" s="1">
        <v>4.0</v>
      </c>
      <c r="Z343" s="36">
        <v>1900.0</v>
      </c>
      <c r="AA343">
        <f t="shared" si="1"/>
        <v>15</v>
      </c>
      <c r="AB343">
        <f t="shared" si="2"/>
        <v>12</v>
      </c>
      <c r="AC343">
        <f t="shared" si="3"/>
        <v>1</v>
      </c>
      <c r="AD343">
        <f t="shared" si="4"/>
        <v>0</v>
      </c>
      <c r="AE343">
        <f t="shared" si="5"/>
        <v>2</v>
      </c>
    </row>
    <row r="344">
      <c r="A344" s="20"/>
      <c r="B344" s="20">
        <v>43761.40692954861</v>
      </c>
      <c r="C344" s="1" t="s">
        <v>226</v>
      </c>
      <c r="D344" s="1">
        <v>3.0</v>
      </c>
      <c r="E344" s="1">
        <v>0.0</v>
      </c>
      <c r="F344" s="1">
        <v>0.0</v>
      </c>
      <c r="G344" s="1">
        <v>3.0</v>
      </c>
      <c r="H344" s="1">
        <v>2.0</v>
      </c>
      <c r="I344" s="1">
        <v>5.0</v>
      </c>
      <c r="J344" s="1">
        <v>2.0</v>
      </c>
      <c r="K344" s="1">
        <v>5.0</v>
      </c>
      <c r="L344" s="1">
        <v>0.0</v>
      </c>
      <c r="M344" s="1">
        <v>4.0</v>
      </c>
      <c r="N344" s="1">
        <v>5.0</v>
      </c>
      <c r="O344" s="1">
        <v>6.0</v>
      </c>
      <c r="P344" s="1">
        <v>4.0</v>
      </c>
      <c r="Q344" s="1">
        <v>3.0</v>
      </c>
      <c r="R344" s="1">
        <v>4.0</v>
      </c>
      <c r="S344" s="1">
        <v>4.0</v>
      </c>
      <c r="T344" s="1">
        <v>0.0</v>
      </c>
      <c r="U344" s="1">
        <v>4.0</v>
      </c>
      <c r="V344" s="1">
        <v>4.0</v>
      </c>
      <c r="W344" s="1">
        <v>5.0</v>
      </c>
      <c r="X344" s="1">
        <v>5.0</v>
      </c>
      <c r="Y344" s="1">
        <v>1.0</v>
      </c>
      <c r="Z344" s="36">
        <v>1972.0</v>
      </c>
      <c r="AA344">
        <f t="shared" si="1"/>
        <v>69</v>
      </c>
      <c r="AB344">
        <f t="shared" si="2"/>
        <v>25</v>
      </c>
      <c r="AC344">
        <f t="shared" si="3"/>
        <v>11</v>
      </c>
      <c r="AD344">
        <f t="shared" si="4"/>
        <v>15</v>
      </c>
      <c r="AE344">
        <f t="shared" si="5"/>
        <v>18</v>
      </c>
    </row>
    <row r="345">
      <c r="A345" s="20"/>
      <c r="B345" s="20">
        <v>43761.466341747684</v>
      </c>
      <c r="C345" s="1" t="s">
        <v>223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1.0</v>
      </c>
      <c r="Q345" s="1">
        <v>0.0</v>
      </c>
      <c r="R345" s="1">
        <v>1.0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36">
        <v>1975.0</v>
      </c>
      <c r="AA345">
        <f t="shared" si="1"/>
        <v>2</v>
      </c>
      <c r="AB345">
        <f t="shared" si="2"/>
        <v>0</v>
      </c>
      <c r="AC345">
        <f t="shared" si="3"/>
        <v>0</v>
      </c>
      <c r="AD345">
        <f t="shared" si="4"/>
        <v>2</v>
      </c>
      <c r="AE345">
        <f t="shared" si="5"/>
        <v>0</v>
      </c>
    </row>
    <row r="346">
      <c r="A346" s="20"/>
      <c r="B346" s="20">
        <v>43761.542942326385</v>
      </c>
      <c r="C346" s="1" t="s">
        <v>167</v>
      </c>
      <c r="D346" s="1">
        <v>4.0</v>
      </c>
      <c r="E346" s="1">
        <v>5.0</v>
      </c>
      <c r="F346" s="1">
        <v>3.0</v>
      </c>
      <c r="G346" s="1">
        <v>1.0</v>
      </c>
      <c r="H346" s="1">
        <v>1.0</v>
      </c>
      <c r="I346" s="1">
        <v>4.0</v>
      </c>
      <c r="J346" s="1">
        <v>2.0</v>
      </c>
      <c r="K346" s="1">
        <v>0.0</v>
      </c>
      <c r="L346" s="1">
        <v>1.0</v>
      </c>
      <c r="M346" s="1">
        <v>4.0</v>
      </c>
      <c r="N346" s="1">
        <v>4.0</v>
      </c>
      <c r="O346" s="1">
        <v>3.0</v>
      </c>
      <c r="P346" s="1">
        <v>3.0</v>
      </c>
      <c r="Q346" s="1">
        <v>2.0</v>
      </c>
      <c r="R346" s="1">
        <v>3.0</v>
      </c>
      <c r="S346" s="1">
        <v>3.0</v>
      </c>
      <c r="T346" s="1">
        <v>1.0</v>
      </c>
      <c r="U346" s="1">
        <v>4.0</v>
      </c>
      <c r="V346" s="1">
        <v>4.0</v>
      </c>
      <c r="W346" s="1">
        <v>4.0</v>
      </c>
      <c r="X346" s="1">
        <v>3.0</v>
      </c>
      <c r="Y346" s="1">
        <v>2.0</v>
      </c>
      <c r="Z346" s="36">
        <v>1146.0</v>
      </c>
      <c r="AA346">
        <f t="shared" si="1"/>
        <v>61</v>
      </c>
      <c r="AB346">
        <f t="shared" si="2"/>
        <v>28</v>
      </c>
      <c r="AC346">
        <f t="shared" si="3"/>
        <v>7</v>
      </c>
      <c r="AD346">
        <f t="shared" si="4"/>
        <v>11</v>
      </c>
      <c r="AE346">
        <f t="shared" si="5"/>
        <v>15</v>
      </c>
    </row>
    <row r="347">
      <c r="A347" s="20"/>
      <c r="B347" s="20">
        <v>43762.42952997686</v>
      </c>
      <c r="C347" s="1" t="s">
        <v>245</v>
      </c>
      <c r="D347" s="1">
        <v>2.0</v>
      </c>
      <c r="E347" s="1">
        <v>1.0</v>
      </c>
      <c r="F347" s="1">
        <v>0.0</v>
      </c>
      <c r="G347" s="1">
        <v>1.0</v>
      </c>
      <c r="H347" s="1">
        <v>2.0</v>
      </c>
      <c r="I347" s="1">
        <v>4.0</v>
      </c>
      <c r="J347" s="1">
        <v>0.0</v>
      </c>
      <c r="K347" s="1">
        <v>0.0</v>
      </c>
      <c r="L347" s="1">
        <v>0.0</v>
      </c>
      <c r="M347" s="1">
        <v>4.0</v>
      </c>
      <c r="N347" s="1">
        <v>2.0</v>
      </c>
      <c r="O347" s="1">
        <v>3.0</v>
      </c>
      <c r="P347" s="1">
        <v>3.0</v>
      </c>
      <c r="Q347" s="1">
        <v>1.0</v>
      </c>
      <c r="R347" s="1">
        <v>1.0</v>
      </c>
      <c r="S347" s="1">
        <v>2.0</v>
      </c>
      <c r="T347" s="1">
        <v>1.0</v>
      </c>
      <c r="U347" s="1">
        <v>3.0</v>
      </c>
      <c r="V347" s="1">
        <v>3.0</v>
      </c>
      <c r="W347" s="1">
        <v>4.0</v>
      </c>
      <c r="X347" s="1">
        <v>6.0</v>
      </c>
      <c r="Y347" s="1">
        <v>2.0</v>
      </c>
      <c r="Z347" s="36">
        <v>1997.0</v>
      </c>
      <c r="AA347">
        <f t="shared" si="1"/>
        <v>45</v>
      </c>
      <c r="AB347">
        <f t="shared" si="2"/>
        <v>18</v>
      </c>
      <c r="AC347">
        <f t="shared" si="3"/>
        <v>4</v>
      </c>
      <c r="AD347">
        <f t="shared" si="4"/>
        <v>7</v>
      </c>
      <c r="AE347">
        <f t="shared" si="5"/>
        <v>16</v>
      </c>
    </row>
    <row r="348">
      <c r="A348" s="20"/>
      <c r="B348" s="20">
        <v>43762.43853883102</v>
      </c>
      <c r="C348" s="1" t="s">
        <v>165</v>
      </c>
      <c r="D348" s="1">
        <v>2.0</v>
      </c>
      <c r="E348" s="1">
        <v>0.0</v>
      </c>
      <c r="F348" s="1">
        <v>0.0</v>
      </c>
      <c r="G348" s="1">
        <v>2.0</v>
      </c>
      <c r="H348" s="1">
        <v>0.0</v>
      </c>
      <c r="I348" s="1">
        <v>0.0</v>
      </c>
      <c r="J348" s="1">
        <v>0.0</v>
      </c>
      <c r="K348" s="1">
        <v>2.0</v>
      </c>
      <c r="L348" s="1">
        <v>0.0</v>
      </c>
      <c r="M348" s="1">
        <v>0.0</v>
      </c>
      <c r="N348" s="1">
        <v>4.0</v>
      </c>
      <c r="O348" s="1">
        <v>3.0</v>
      </c>
      <c r="P348" s="1">
        <v>2.0</v>
      </c>
      <c r="Q348" s="1">
        <v>1.0</v>
      </c>
      <c r="R348" s="1">
        <v>1.0</v>
      </c>
      <c r="S348" s="1">
        <v>1.0</v>
      </c>
      <c r="T348" s="1">
        <v>0.0</v>
      </c>
      <c r="U348" s="1">
        <v>2.0</v>
      </c>
      <c r="V348" s="1">
        <v>2.0</v>
      </c>
      <c r="W348" s="1">
        <v>2.0</v>
      </c>
      <c r="X348" s="1">
        <v>2.0</v>
      </c>
      <c r="Y348" s="1">
        <v>1.0</v>
      </c>
      <c r="Z348" s="36">
        <v>1915.0</v>
      </c>
      <c r="AA348">
        <f t="shared" si="1"/>
        <v>27</v>
      </c>
      <c r="AB348">
        <f t="shared" si="2"/>
        <v>12</v>
      </c>
      <c r="AC348">
        <f t="shared" si="3"/>
        <v>2</v>
      </c>
      <c r="AD348">
        <f t="shared" si="4"/>
        <v>5</v>
      </c>
      <c r="AE348">
        <f t="shared" si="5"/>
        <v>8</v>
      </c>
    </row>
    <row r="349">
      <c r="A349" s="20"/>
      <c r="B349" s="20">
        <v>43762.53022826389</v>
      </c>
      <c r="C349" s="1" t="s">
        <v>268</v>
      </c>
      <c r="D349" s="1">
        <v>0.0</v>
      </c>
      <c r="E349" s="1">
        <v>1.0</v>
      </c>
      <c r="F349" s="1">
        <v>0.0</v>
      </c>
      <c r="G349" s="1">
        <v>0.0</v>
      </c>
      <c r="H349" s="1">
        <v>1.0</v>
      </c>
      <c r="I349" s="1">
        <v>3.0</v>
      </c>
      <c r="J349" s="1">
        <v>0.0</v>
      </c>
      <c r="K349" s="1">
        <v>0.0</v>
      </c>
      <c r="L349" s="1">
        <v>5.0</v>
      </c>
      <c r="M349" s="1">
        <v>5.0</v>
      </c>
      <c r="N349" s="1">
        <v>0.0</v>
      </c>
      <c r="O349" s="1">
        <v>1.0</v>
      </c>
      <c r="P349" s="1">
        <v>3.0</v>
      </c>
      <c r="Q349" s="1">
        <v>5.0</v>
      </c>
      <c r="R349" s="1">
        <v>5.0</v>
      </c>
      <c r="S349" s="1">
        <v>4.0</v>
      </c>
      <c r="T349" s="1">
        <v>0.0</v>
      </c>
      <c r="U349" s="1">
        <v>0.0</v>
      </c>
      <c r="V349" s="1">
        <v>2.0</v>
      </c>
      <c r="W349" s="1">
        <v>1.0</v>
      </c>
      <c r="X349" s="1">
        <v>0.0</v>
      </c>
      <c r="Y349" s="1">
        <v>0.0</v>
      </c>
      <c r="Z349" s="36">
        <v>2012.0</v>
      </c>
      <c r="AA349">
        <f t="shared" si="1"/>
        <v>36</v>
      </c>
      <c r="AB349">
        <f t="shared" si="2"/>
        <v>6</v>
      </c>
      <c r="AC349">
        <f t="shared" si="3"/>
        <v>10</v>
      </c>
      <c r="AD349">
        <f t="shared" si="4"/>
        <v>17</v>
      </c>
      <c r="AE349">
        <f t="shared" si="5"/>
        <v>3</v>
      </c>
    </row>
    <row r="350">
      <c r="A350" s="20"/>
      <c r="B350" s="20">
        <v>43762.54200783565</v>
      </c>
      <c r="C350" s="1" t="s">
        <v>888</v>
      </c>
      <c r="D350" s="1">
        <v>0.0</v>
      </c>
      <c r="E350" s="1">
        <v>0.0</v>
      </c>
      <c r="F350" s="1">
        <v>0.0</v>
      </c>
      <c r="G350" s="1">
        <v>2.0</v>
      </c>
      <c r="H350" s="1">
        <v>0.0</v>
      </c>
      <c r="I350" s="1">
        <v>3.0</v>
      </c>
      <c r="J350" s="1">
        <v>3.0</v>
      </c>
      <c r="K350" s="1">
        <v>0.0</v>
      </c>
      <c r="L350" s="1">
        <v>4.0</v>
      </c>
      <c r="M350" s="1">
        <v>0.0</v>
      </c>
      <c r="N350" s="1">
        <v>0.0</v>
      </c>
      <c r="O350" s="1">
        <v>0.0</v>
      </c>
      <c r="P350" s="1">
        <v>1.0</v>
      </c>
      <c r="Q350" s="1">
        <v>1.0</v>
      </c>
      <c r="R350" s="1">
        <v>1.0</v>
      </c>
      <c r="S350" s="1">
        <v>3.0</v>
      </c>
      <c r="T350" s="1">
        <v>2.0</v>
      </c>
      <c r="U350" s="1">
        <v>3.0</v>
      </c>
      <c r="V350" s="1">
        <v>3.0</v>
      </c>
      <c r="W350" s="1">
        <v>3.0</v>
      </c>
      <c r="X350" s="1">
        <v>5.0</v>
      </c>
      <c r="Y350" s="1">
        <v>0.0</v>
      </c>
      <c r="Z350" s="36">
        <v>2077.0</v>
      </c>
      <c r="AA350">
        <f t="shared" si="1"/>
        <v>34</v>
      </c>
      <c r="AB350">
        <f t="shared" si="2"/>
        <v>7</v>
      </c>
      <c r="AC350">
        <f t="shared" si="3"/>
        <v>7</v>
      </c>
      <c r="AD350">
        <f t="shared" si="4"/>
        <v>6</v>
      </c>
      <c r="AE350">
        <f t="shared" si="5"/>
        <v>14</v>
      </c>
    </row>
    <row r="351">
      <c r="A351" s="20"/>
      <c r="B351" s="20">
        <v>43763.37304175926</v>
      </c>
      <c r="C351" s="1" t="s">
        <v>308</v>
      </c>
      <c r="D351" s="1">
        <v>0.0</v>
      </c>
      <c r="E351" s="1">
        <v>0.0</v>
      </c>
      <c r="F351" s="1">
        <v>0.0</v>
      </c>
      <c r="G351" s="1">
        <v>3.0</v>
      </c>
      <c r="H351" s="1">
        <v>1.0</v>
      </c>
      <c r="I351" s="1">
        <v>3.0</v>
      </c>
      <c r="J351" s="1">
        <v>0.0</v>
      </c>
      <c r="K351" s="1">
        <v>0.0</v>
      </c>
      <c r="L351" s="1">
        <v>0.0</v>
      </c>
      <c r="M351" s="1">
        <v>3.0</v>
      </c>
      <c r="N351" s="1">
        <v>2.0</v>
      </c>
      <c r="O351" s="1">
        <v>2.0</v>
      </c>
      <c r="P351" s="1">
        <v>1.0</v>
      </c>
      <c r="Q351" s="1">
        <v>0.0</v>
      </c>
      <c r="R351" s="1">
        <v>1.0</v>
      </c>
      <c r="S351" s="1">
        <v>0.0</v>
      </c>
      <c r="T351" s="1">
        <v>0.0</v>
      </c>
      <c r="U351" s="1">
        <v>2.0</v>
      </c>
      <c r="V351" s="1">
        <v>2.0</v>
      </c>
      <c r="W351" s="1">
        <v>0.0</v>
      </c>
      <c r="X351" s="1">
        <v>0.0</v>
      </c>
      <c r="Y351" s="1">
        <v>3.0</v>
      </c>
      <c r="Z351" s="36">
        <v>2064.0</v>
      </c>
      <c r="AA351">
        <f t="shared" si="1"/>
        <v>23</v>
      </c>
      <c r="AB351">
        <f t="shared" si="2"/>
        <v>14</v>
      </c>
      <c r="AC351">
        <f t="shared" si="3"/>
        <v>3</v>
      </c>
      <c r="AD351">
        <f t="shared" si="4"/>
        <v>2</v>
      </c>
      <c r="AE351">
        <f t="shared" si="5"/>
        <v>4</v>
      </c>
    </row>
    <row r="352">
      <c r="A352" s="20"/>
      <c r="B352" s="20">
        <v>43763.4479430787</v>
      </c>
      <c r="C352" s="1" t="s">
        <v>309</v>
      </c>
      <c r="D352" s="1">
        <v>3.0</v>
      </c>
      <c r="E352" s="1">
        <v>0.0</v>
      </c>
      <c r="F352" s="1">
        <v>0.0</v>
      </c>
      <c r="G352" s="1">
        <v>0.0</v>
      </c>
      <c r="H352" s="1">
        <v>2.0</v>
      </c>
      <c r="I352" s="1">
        <v>5.0</v>
      </c>
      <c r="J352" s="1">
        <v>0.0</v>
      </c>
      <c r="K352" s="1">
        <v>3.0</v>
      </c>
      <c r="L352" s="1">
        <v>0.0</v>
      </c>
      <c r="M352" s="1">
        <v>3.0</v>
      </c>
      <c r="N352" s="1">
        <v>6.0</v>
      </c>
      <c r="O352" s="1">
        <v>6.0</v>
      </c>
      <c r="P352" s="1">
        <v>3.0</v>
      </c>
      <c r="Q352" s="1">
        <v>2.0</v>
      </c>
      <c r="R352" s="1">
        <v>2.0</v>
      </c>
      <c r="S352" s="1">
        <v>2.0</v>
      </c>
      <c r="T352" s="1">
        <v>0.0</v>
      </c>
      <c r="U352" s="1">
        <v>5.0</v>
      </c>
      <c r="V352" s="1">
        <v>6.0</v>
      </c>
      <c r="W352" s="1">
        <v>6.0</v>
      </c>
      <c r="X352" s="1">
        <v>6.0</v>
      </c>
      <c r="Y352" s="1">
        <v>4.0</v>
      </c>
      <c r="Z352" s="36">
        <v>2083.0</v>
      </c>
      <c r="AA352">
        <f t="shared" si="1"/>
        <v>64</v>
      </c>
      <c r="AB352">
        <f t="shared" si="2"/>
        <v>26</v>
      </c>
      <c r="AC352">
        <f t="shared" si="3"/>
        <v>6</v>
      </c>
      <c r="AD352">
        <f t="shared" si="4"/>
        <v>9</v>
      </c>
      <c r="AE352">
        <f t="shared" si="5"/>
        <v>23</v>
      </c>
    </row>
    <row r="353">
      <c r="A353" s="20"/>
      <c r="B353" s="20">
        <v>43763.545222754634</v>
      </c>
      <c r="C353" s="1" t="s">
        <v>310</v>
      </c>
      <c r="D353" s="1">
        <v>1.0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1.0</v>
      </c>
      <c r="P353" s="1">
        <v>1.0</v>
      </c>
      <c r="Q353" s="1">
        <v>1.0</v>
      </c>
      <c r="R353" s="1">
        <v>0.0</v>
      </c>
      <c r="S353" s="1">
        <v>1.0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36">
        <v>57.0</v>
      </c>
      <c r="AA353">
        <f t="shared" si="1"/>
        <v>5</v>
      </c>
      <c r="AB353">
        <f t="shared" si="2"/>
        <v>2</v>
      </c>
      <c r="AC353">
        <f t="shared" si="3"/>
        <v>0</v>
      </c>
      <c r="AD353">
        <f t="shared" si="4"/>
        <v>3</v>
      </c>
      <c r="AE353">
        <f t="shared" si="5"/>
        <v>0</v>
      </c>
    </row>
    <row r="354">
      <c r="A354" s="20"/>
      <c r="B354" s="20">
        <v>43763.58551989583</v>
      </c>
      <c r="C354" s="1" t="s">
        <v>311</v>
      </c>
      <c r="D354" s="1">
        <v>5.0</v>
      </c>
      <c r="E354" s="1">
        <v>0.0</v>
      </c>
      <c r="F354" s="1">
        <v>0.0</v>
      </c>
      <c r="G354" s="1">
        <v>0.0</v>
      </c>
      <c r="H354" s="1">
        <v>2.0</v>
      </c>
      <c r="I354" s="1">
        <v>4.0</v>
      </c>
      <c r="J354" s="1">
        <v>0.0</v>
      </c>
      <c r="K354" s="1">
        <v>3.0</v>
      </c>
      <c r="L354" s="1">
        <v>0.0</v>
      </c>
      <c r="M354" s="1">
        <v>0.0</v>
      </c>
      <c r="N354" s="1">
        <v>5.0</v>
      </c>
      <c r="O354" s="1">
        <v>5.0</v>
      </c>
      <c r="P354" s="1">
        <v>1.0</v>
      </c>
      <c r="Q354" s="1">
        <v>0.0</v>
      </c>
      <c r="R354" s="1">
        <v>0.0</v>
      </c>
      <c r="S354" s="1">
        <v>1.0</v>
      </c>
      <c r="T354" s="1">
        <v>4.0</v>
      </c>
      <c r="U354" s="1">
        <v>1.0</v>
      </c>
      <c r="V354" s="1">
        <v>4.0</v>
      </c>
      <c r="W354" s="1">
        <v>5.0</v>
      </c>
      <c r="X354" s="1">
        <v>3.0</v>
      </c>
      <c r="Y354" s="1">
        <v>4.0</v>
      </c>
      <c r="Z354" s="36">
        <v>2074.0</v>
      </c>
      <c r="AA354">
        <f t="shared" si="1"/>
        <v>47</v>
      </c>
      <c r="AB354">
        <f t="shared" si="2"/>
        <v>29</v>
      </c>
      <c r="AC354">
        <f t="shared" si="3"/>
        <v>3</v>
      </c>
      <c r="AD354">
        <f t="shared" si="4"/>
        <v>2</v>
      </c>
      <c r="AE354">
        <f t="shared" si="5"/>
        <v>13</v>
      </c>
    </row>
    <row r="355">
      <c r="A355" s="20"/>
      <c r="B355" s="20">
        <v>43766.63912767361</v>
      </c>
      <c r="C355" s="1" t="s">
        <v>889</v>
      </c>
      <c r="D355" s="1">
        <v>1.0</v>
      </c>
      <c r="E355" s="1">
        <v>1.0</v>
      </c>
      <c r="F355" s="1">
        <v>0.0</v>
      </c>
      <c r="G355" s="1">
        <v>0.0</v>
      </c>
      <c r="H355" s="1">
        <v>0.0</v>
      </c>
      <c r="I355" s="1">
        <v>1.0</v>
      </c>
      <c r="J355" s="1">
        <v>0.0</v>
      </c>
      <c r="K355" s="1">
        <v>0.0</v>
      </c>
      <c r="L355" s="1">
        <v>0.0</v>
      </c>
      <c r="M355" s="1">
        <v>1.0</v>
      </c>
      <c r="N355" s="1">
        <v>2.0</v>
      </c>
      <c r="O355" s="1">
        <v>2.0</v>
      </c>
      <c r="P355" s="1">
        <v>3.0</v>
      </c>
      <c r="Q355" s="1">
        <v>0.0</v>
      </c>
      <c r="R355" s="1">
        <v>2.0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36">
        <v>1102.0</v>
      </c>
      <c r="AA355">
        <f t="shared" si="1"/>
        <v>13</v>
      </c>
      <c r="AB355">
        <f t="shared" si="2"/>
        <v>7</v>
      </c>
      <c r="AC355">
        <f t="shared" si="3"/>
        <v>1</v>
      </c>
      <c r="AD355">
        <f t="shared" si="4"/>
        <v>5</v>
      </c>
      <c r="AE355">
        <f t="shared" si="5"/>
        <v>0</v>
      </c>
    </row>
    <row r="356">
      <c r="A356" s="20"/>
      <c r="B356" s="20">
        <v>43767.43716099537</v>
      </c>
      <c r="C356" s="1" t="s">
        <v>312</v>
      </c>
      <c r="D356" s="1">
        <v>3.0</v>
      </c>
      <c r="E356" s="1">
        <v>2.0</v>
      </c>
      <c r="F356" s="1">
        <v>0.0</v>
      </c>
      <c r="G356" s="1">
        <v>1.0</v>
      </c>
      <c r="H356" s="1">
        <v>3.0</v>
      </c>
      <c r="I356" s="1">
        <v>1.0</v>
      </c>
      <c r="J356" s="1">
        <v>0.0</v>
      </c>
      <c r="K356" s="1">
        <v>0.0</v>
      </c>
      <c r="L356" s="1">
        <v>0.0</v>
      </c>
      <c r="M356" s="1">
        <v>0.0</v>
      </c>
      <c r="N356" s="1">
        <v>1.0</v>
      </c>
      <c r="O356" s="1">
        <v>1.0</v>
      </c>
      <c r="P356" s="1">
        <v>1.0</v>
      </c>
      <c r="Q356" s="1">
        <v>1.0</v>
      </c>
      <c r="R356" s="1">
        <v>1.0</v>
      </c>
      <c r="S356" s="1">
        <v>2.0</v>
      </c>
      <c r="T356" s="1">
        <v>0.0</v>
      </c>
      <c r="U356" s="1">
        <v>0.0</v>
      </c>
      <c r="V356" s="1">
        <v>2.0</v>
      </c>
      <c r="W356" s="1">
        <v>1.0</v>
      </c>
      <c r="X356" s="1">
        <v>0.0</v>
      </c>
      <c r="Y356" s="1">
        <v>0.0</v>
      </c>
      <c r="Z356" s="36">
        <v>2092.0</v>
      </c>
      <c r="AA356">
        <f t="shared" si="1"/>
        <v>20</v>
      </c>
      <c r="AB356">
        <f t="shared" si="2"/>
        <v>12</v>
      </c>
      <c r="AC356">
        <f t="shared" si="3"/>
        <v>0</v>
      </c>
      <c r="AD356">
        <f t="shared" si="4"/>
        <v>5</v>
      </c>
      <c r="AE356">
        <f t="shared" si="5"/>
        <v>3</v>
      </c>
    </row>
    <row r="357">
      <c r="A357" s="20"/>
      <c r="B357" s="20">
        <v>43767.442510925925</v>
      </c>
      <c r="C357" s="1" t="s">
        <v>890</v>
      </c>
      <c r="D357" s="1">
        <v>1.0</v>
      </c>
      <c r="E357" s="1">
        <v>0.0</v>
      </c>
      <c r="F357" s="1">
        <v>0.0</v>
      </c>
      <c r="G357" s="1">
        <v>0.0</v>
      </c>
      <c r="H357" s="1">
        <v>1.0</v>
      </c>
      <c r="I357" s="1">
        <v>0.0</v>
      </c>
      <c r="J357" s="1">
        <v>0.0</v>
      </c>
      <c r="K357" s="1">
        <v>0.0</v>
      </c>
      <c r="L357" s="1">
        <v>3.0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1.0</v>
      </c>
      <c r="X357" s="1">
        <v>0.0</v>
      </c>
      <c r="Y357" s="1">
        <v>0.0</v>
      </c>
      <c r="Z357" s="36">
        <v>2091.0</v>
      </c>
      <c r="AA357">
        <f t="shared" si="1"/>
        <v>6</v>
      </c>
      <c r="AB357">
        <f t="shared" si="2"/>
        <v>2</v>
      </c>
      <c r="AC357">
        <f t="shared" si="3"/>
        <v>3</v>
      </c>
      <c r="AD357">
        <f t="shared" si="4"/>
        <v>0</v>
      </c>
      <c r="AE357">
        <f t="shared" si="5"/>
        <v>1</v>
      </c>
    </row>
    <row r="358">
      <c r="A358" s="20"/>
      <c r="B358" s="20">
        <v>43767.62991527778</v>
      </c>
      <c r="C358" s="1" t="s">
        <v>303</v>
      </c>
      <c r="D358" s="1">
        <v>1.0</v>
      </c>
      <c r="E358" s="1">
        <v>2.0</v>
      </c>
      <c r="F358" s="1">
        <v>0.0</v>
      </c>
      <c r="G358" s="1">
        <v>1.0</v>
      </c>
      <c r="H358" s="1">
        <v>1.0</v>
      </c>
      <c r="I358" s="1">
        <v>1.0</v>
      </c>
      <c r="J358" s="1">
        <v>2.0</v>
      </c>
      <c r="K358" s="1">
        <v>0.0</v>
      </c>
      <c r="L358" s="1">
        <v>0.0</v>
      </c>
      <c r="M358" s="1">
        <v>0.0</v>
      </c>
      <c r="N358" s="1">
        <v>1.0</v>
      </c>
      <c r="O358" s="1">
        <v>2.0</v>
      </c>
      <c r="P358" s="1">
        <v>5.0</v>
      </c>
      <c r="Q358" s="1">
        <v>4.0</v>
      </c>
      <c r="R358" s="1">
        <v>6.0</v>
      </c>
      <c r="S358" s="1">
        <v>5.0</v>
      </c>
      <c r="T358" s="1">
        <v>0.0</v>
      </c>
      <c r="U358" s="1">
        <v>1.0</v>
      </c>
      <c r="V358" s="1">
        <v>2.0</v>
      </c>
      <c r="W358" s="1">
        <v>3.0</v>
      </c>
      <c r="X358" s="1">
        <v>0.0</v>
      </c>
      <c r="Y358" s="1">
        <v>0.0</v>
      </c>
      <c r="Z358" s="36">
        <v>2072.0</v>
      </c>
      <c r="AA358">
        <f t="shared" si="1"/>
        <v>37</v>
      </c>
      <c r="AB358">
        <f t="shared" si="2"/>
        <v>9</v>
      </c>
      <c r="AC358">
        <f t="shared" si="3"/>
        <v>2</v>
      </c>
      <c r="AD358">
        <f t="shared" si="4"/>
        <v>20</v>
      </c>
      <c r="AE358">
        <f t="shared" si="5"/>
        <v>6</v>
      </c>
    </row>
    <row r="359">
      <c r="A359" s="20"/>
      <c r="B359" s="20">
        <v>43768.40570310185</v>
      </c>
      <c r="C359" s="1" t="s">
        <v>238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1.0</v>
      </c>
      <c r="O359" s="1">
        <v>1.0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36">
        <v>1971.0</v>
      </c>
      <c r="AA359">
        <f t="shared" si="1"/>
        <v>2</v>
      </c>
      <c r="AB359">
        <f t="shared" si="2"/>
        <v>2</v>
      </c>
      <c r="AC359">
        <f t="shared" si="3"/>
        <v>0</v>
      </c>
      <c r="AD359">
        <f t="shared" si="4"/>
        <v>0</v>
      </c>
      <c r="AE359">
        <f t="shared" si="5"/>
        <v>0</v>
      </c>
    </row>
    <row r="360">
      <c r="A360" s="20"/>
      <c r="B360" s="20">
        <v>43769.410345219905</v>
      </c>
      <c r="C360" s="1" t="s">
        <v>313</v>
      </c>
      <c r="D360" s="1">
        <v>3.0</v>
      </c>
      <c r="E360" s="1">
        <v>3.0</v>
      </c>
      <c r="F360" s="1">
        <v>0.0</v>
      </c>
      <c r="G360" s="1">
        <v>4.0</v>
      </c>
      <c r="H360" s="1">
        <v>4.0</v>
      </c>
      <c r="I360" s="1">
        <v>4.0</v>
      </c>
      <c r="J360" s="1">
        <v>0.0</v>
      </c>
      <c r="K360" s="1">
        <v>3.0</v>
      </c>
      <c r="L360" s="1">
        <v>0.0</v>
      </c>
      <c r="M360" s="1">
        <v>3.0</v>
      </c>
      <c r="N360" s="1">
        <v>4.0</v>
      </c>
      <c r="O360" s="1">
        <v>5.0</v>
      </c>
      <c r="P360" s="1">
        <v>4.0</v>
      </c>
      <c r="Q360" s="1">
        <v>2.0</v>
      </c>
      <c r="R360" s="1">
        <v>1.0</v>
      </c>
      <c r="S360" s="1">
        <v>0.0</v>
      </c>
      <c r="T360" s="1">
        <v>0.0</v>
      </c>
      <c r="U360" s="1">
        <v>3.0</v>
      </c>
      <c r="V360" s="1">
        <v>5.0</v>
      </c>
      <c r="W360" s="1">
        <v>4.0</v>
      </c>
      <c r="X360" s="1">
        <v>5.0</v>
      </c>
      <c r="Y360" s="1">
        <v>0.0</v>
      </c>
      <c r="Z360" s="36">
        <v>1666.0</v>
      </c>
      <c r="AA360">
        <f t="shared" si="1"/>
        <v>57</v>
      </c>
      <c r="AB360">
        <f t="shared" si="2"/>
        <v>27</v>
      </c>
      <c r="AC360">
        <f t="shared" si="3"/>
        <v>6</v>
      </c>
      <c r="AD360">
        <f t="shared" si="4"/>
        <v>7</v>
      </c>
      <c r="AE360">
        <f t="shared" si="5"/>
        <v>17</v>
      </c>
    </row>
    <row r="361">
      <c r="A361" s="20"/>
      <c r="B361" s="20">
        <v>43769.5743663426</v>
      </c>
      <c r="C361" s="1" t="s">
        <v>314</v>
      </c>
      <c r="D361" s="1">
        <v>5.0</v>
      </c>
      <c r="E361" s="1">
        <v>5.0</v>
      </c>
      <c r="F361" s="1">
        <v>0.0</v>
      </c>
      <c r="G361" s="1">
        <v>4.0</v>
      </c>
      <c r="H361" s="1">
        <v>4.0</v>
      </c>
      <c r="I361" s="1">
        <v>6.0</v>
      </c>
      <c r="J361" s="1">
        <v>4.0</v>
      </c>
      <c r="K361" s="1">
        <v>6.0</v>
      </c>
      <c r="L361" s="1">
        <v>0.0</v>
      </c>
      <c r="M361" s="1">
        <v>6.0</v>
      </c>
      <c r="N361" s="1">
        <v>6.0</v>
      </c>
      <c r="O361" s="1">
        <v>5.0</v>
      </c>
      <c r="P361" s="1">
        <v>6.0</v>
      </c>
      <c r="Q361" s="1">
        <v>5.0</v>
      </c>
      <c r="R361" s="1">
        <v>5.0</v>
      </c>
      <c r="S361" s="1">
        <v>6.0</v>
      </c>
      <c r="T361" s="1">
        <v>3.0</v>
      </c>
      <c r="U361" s="1">
        <v>6.0</v>
      </c>
      <c r="V361" s="1">
        <v>6.0</v>
      </c>
      <c r="W361" s="1">
        <v>6.0</v>
      </c>
      <c r="X361" s="1">
        <v>6.0</v>
      </c>
      <c r="Y361" s="1">
        <v>6.0</v>
      </c>
      <c r="Z361" s="36">
        <v>2093.0</v>
      </c>
      <c r="AA361">
        <f t="shared" si="1"/>
        <v>106</v>
      </c>
      <c r="AB361">
        <f t="shared" si="2"/>
        <v>44</v>
      </c>
      <c r="AC361">
        <f t="shared" si="3"/>
        <v>16</v>
      </c>
      <c r="AD361">
        <f t="shared" si="4"/>
        <v>22</v>
      </c>
      <c r="AE361">
        <f t="shared" si="5"/>
        <v>24</v>
      </c>
    </row>
    <row r="362">
      <c r="A362" s="20"/>
      <c r="B362" s="20">
        <v>43769.626319745366</v>
      </c>
      <c r="C362" s="1" t="s">
        <v>290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1.0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1.0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1.0</v>
      </c>
      <c r="Y362" s="1">
        <v>0.0</v>
      </c>
      <c r="Z362" s="36">
        <v>2051.0</v>
      </c>
      <c r="AA362">
        <f t="shared" si="1"/>
        <v>3</v>
      </c>
      <c r="AB362">
        <f t="shared" si="2"/>
        <v>1</v>
      </c>
      <c r="AC362">
        <f t="shared" si="3"/>
        <v>0</v>
      </c>
      <c r="AD362">
        <f t="shared" si="4"/>
        <v>1</v>
      </c>
      <c r="AE362">
        <f t="shared" si="5"/>
        <v>1</v>
      </c>
    </row>
    <row r="363">
      <c r="A363" s="20"/>
      <c r="B363" s="20">
        <v>43773.38322054398</v>
      </c>
      <c r="C363" s="1" t="s">
        <v>106</v>
      </c>
      <c r="D363" s="1">
        <v>2.0</v>
      </c>
      <c r="E363" s="1">
        <v>0.0</v>
      </c>
      <c r="F363" s="1">
        <v>0.0</v>
      </c>
      <c r="G363" s="1">
        <v>1.0</v>
      </c>
      <c r="H363" s="1">
        <v>1.0</v>
      </c>
      <c r="I363" s="1">
        <v>4.0</v>
      </c>
      <c r="J363" s="1">
        <v>3.0</v>
      </c>
      <c r="K363" s="1">
        <v>0.0</v>
      </c>
      <c r="L363" s="1">
        <v>4.0</v>
      </c>
      <c r="M363" s="1">
        <v>0.0</v>
      </c>
      <c r="N363" s="1">
        <v>4.0</v>
      </c>
      <c r="O363" s="1">
        <v>4.0</v>
      </c>
      <c r="P363" s="1">
        <v>5.0</v>
      </c>
      <c r="Q363" s="1">
        <v>3.0</v>
      </c>
      <c r="R363" s="1">
        <v>4.0</v>
      </c>
      <c r="S363" s="1">
        <v>4.0</v>
      </c>
      <c r="T363" s="1">
        <v>1.0</v>
      </c>
      <c r="U363" s="1">
        <v>4.0</v>
      </c>
      <c r="V363" s="1">
        <v>3.0</v>
      </c>
      <c r="W363" s="1">
        <v>3.0</v>
      </c>
      <c r="X363" s="1">
        <v>4.0</v>
      </c>
      <c r="Y363" s="1">
        <v>4.0</v>
      </c>
      <c r="Z363" s="36">
        <v>1770.0</v>
      </c>
      <c r="AA363">
        <f t="shared" si="1"/>
        <v>58</v>
      </c>
      <c r="AB363">
        <f t="shared" si="2"/>
        <v>21</v>
      </c>
      <c r="AC363">
        <f t="shared" si="3"/>
        <v>7</v>
      </c>
      <c r="AD363">
        <f t="shared" si="4"/>
        <v>16</v>
      </c>
      <c r="AE363">
        <f t="shared" si="5"/>
        <v>14</v>
      </c>
    </row>
    <row r="364">
      <c r="A364" s="20"/>
      <c r="B364" s="20">
        <v>43773.60319417824</v>
      </c>
      <c r="C364" s="1" t="s">
        <v>150</v>
      </c>
      <c r="D364" s="1">
        <v>3.0</v>
      </c>
      <c r="E364" s="1">
        <v>0.0</v>
      </c>
      <c r="F364" s="1">
        <v>0.0</v>
      </c>
      <c r="G364" s="1">
        <v>1.0</v>
      </c>
      <c r="H364" s="1">
        <v>0.0</v>
      </c>
      <c r="I364" s="1">
        <v>2.0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2.0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36">
        <v>1925.0</v>
      </c>
      <c r="AA364">
        <f t="shared" si="1"/>
        <v>8</v>
      </c>
      <c r="AB364">
        <f t="shared" si="2"/>
        <v>6</v>
      </c>
      <c r="AC364">
        <f t="shared" si="3"/>
        <v>0</v>
      </c>
      <c r="AD364">
        <f t="shared" si="4"/>
        <v>2</v>
      </c>
      <c r="AE364">
        <f t="shared" si="5"/>
        <v>0</v>
      </c>
    </row>
    <row r="365">
      <c r="A365" s="20"/>
      <c r="B365" s="20">
        <v>43773.66930060185</v>
      </c>
      <c r="C365" s="1" t="s">
        <v>883</v>
      </c>
      <c r="D365" s="1">
        <v>4.0</v>
      </c>
      <c r="E365" s="1">
        <v>4.0</v>
      </c>
      <c r="F365" s="1">
        <v>0.0</v>
      </c>
      <c r="G365" s="1">
        <v>3.0</v>
      </c>
      <c r="H365" s="1">
        <v>4.0</v>
      </c>
      <c r="I365" s="1">
        <v>5.0</v>
      </c>
      <c r="J365" s="1">
        <v>5.0</v>
      </c>
      <c r="K365" s="1">
        <v>0.0</v>
      </c>
      <c r="L365" s="1">
        <v>5.0</v>
      </c>
      <c r="M365" s="1">
        <v>4.0</v>
      </c>
      <c r="N365" s="1">
        <v>3.0</v>
      </c>
      <c r="O365" s="1">
        <v>3.0</v>
      </c>
      <c r="P365" s="1">
        <v>4.0</v>
      </c>
      <c r="Q365" s="1">
        <v>4.0</v>
      </c>
      <c r="R365" s="1">
        <v>4.0</v>
      </c>
      <c r="S365" s="1">
        <v>5.0</v>
      </c>
      <c r="T365" s="1">
        <v>0.0</v>
      </c>
      <c r="U365" s="1">
        <v>5.0</v>
      </c>
      <c r="V365" s="1">
        <v>5.0</v>
      </c>
      <c r="W365" s="1">
        <v>5.0</v>
      </c>
      <c r="X365" s="1">
        <v>4.0</v>
      </c>
      <c r="Y365" s="1">
        <v>2.0</v>
      </c>
      <c r="Z365" s="36">
        <v>2052.0</v>
      </c>
      <c r="AA365">
        <f t="shared" si="1"/>
        <v>78</v>
      </c>
      <c r="AB365">
        <f t="shared" si="2"/>
        <v>28</v>
      </c>
      <c r="AC365">
        <f t="shared" si="3"/>
        <v>14</v>
      </c>
      <c r="AD365">
        <f t="shared" si="4"/>
        <v>17</v>
      </c>
      <c r="AE365">
        <f t="shared" si="5"/>
        <v>19</v>
      </c>
    </row>
    <row r="366">
      <c r="A366" s="20"/>
      <c r="B366" s="20">
        <v>43773.687746157404</v>
      </c>
      <c r="C366" s="1" t="s">
        <v>250</v>
      </c>
      <c r="D366" s="1">
        <v>2.0</v>
      </c>
      <c r="E366" s="1">
        <v>1.0</v>
      </c>
      <c r="F366" s="1">
        <v>0.0</v>
      </c>
      <c r="G366" s="1">
        <v>1.0</v>
      </c>
      <c r="H366" s="1">
        <v>2.0</v>
      </c>
      <c r="I366" s="1">
        <v>2.0</v>
      </c>
      <c r="J366" s="1">
        <v>1.0</v>
      </c>
      <c r="K366" s="1">
        <v>1.0</v>
      </c>
      <c r="L366" s="1">
        <v>1.0</v>
      </c>
      <c r="M366" s="1">
        <v>1.0</v>
      </c>
      <c r="N366" s="1">
        <v>1.0</v>
      </c>
      <c r="O366" s="1">
        <v>1.0</v>
      </c>
      <c r="P366" s="1">
        <v>1.0</v>
      </c>
      <c r="Q366" s="1">
        <v>0.0</v>
      </c>
      <c r="R366" s="1">
        <v>1.0</v>
      </c>
      <c r="S366" s="1">
        <v>0.0</v>
      </c>
      <c r="T366" s="1">
        <v>0.0</v>
      </c>
      <c r="U366" s="1">
        <v>1.0</v>
      </c>
      <c r="V366" s="1">
        <v>1.0</v>
      </c>
      <c r="W366" s="1">
        <v>2.0</v>
      </c>
      <c r="X366" s="1">
        <v>2.0</v>
      </c>
      <c r="Y366" s="1">
        <v>1.0</v>
      </c>
      <c r="Z366" s="36">
        <v>1934.0</v>
      </c>
      <c r="AA366">
        <f t="shared" si="1"/>
        <v>23</v>
      </c>
      <c r="AB366">
        <f t="shared" si="2"/>
        <v>11</v>
      </c>
      <c r="AC366">
        <f t="shared" si="3"/>
        <v>4</v>
      </c>
      <c r="AD366">
        <f t="shared" si="4"/>
        <v>2</v>
      </c>
      <c r="AE366">
        <f t="shared" si="5"/>
        <v>6</v>
      </c>
    </row>
    <row r="367">
      <c r="A367" s="20"/>
      <c r="B367" s="20">
        <v>43774.48049940972</v>
      </c>
      <c r="C367" s="1" t="s">
        <v>316</v>
      </c>
      <c r="D367" s="1">
        <v>3.0</v>
      </c>
      <c r="E367" s="1">
        <v>5.0</v>
      </c>
      <c r="F367" s="1">
        <v>0.0</v>
      </c>
      <c r="G367" s="1">
        <v>4.0</v>
      </c>
      <c r="H367" s="1">
        <v>5.0</v>
      </c>
      <c r="I367" s="1">
        <v>4.0</v>
      </c>
      <c r="J367" s="1">
        <v>3.0</v>
      </c>
      <c r="K367" s="1">
        <v>5.0</v>
      </c>
      <c r="L367" s="1">
        <v>2.0</v>
      </c>
      <c r="M367" s="1">
        <v>4.0</v>
      </c>
      <c r="N367" s="1">
        <v>5.0</v>
      </c>
      <c r="O367" s="1">
        <v>5.0</v>
      </c>
      <c r="P367" s="1">
        <v>5.0</v>
      </c>
      <c r="Q367" s="1">
        <v>2.0</v>
      </c>
      <c r="R367" s="1">
        <v>5.0</v>
      </c>
      <c r="S367" s="1">
        <v>4.0</v>
      </c>
      <c r="T367" s="1">
        <v>6.0</v>
      </c>
      <c r="U367" s="1">
        <v>6.0</v>
      </c>
      <c r="V367" s="1">
        <v>1.0</v>
      </c>
      <c r="W367" s="1">
        <v>4.0</v>
      </c>
      <c r="X367" s="1">
        <v>3.0</v>
      </c>
      <c r="Y367" s="1">
        <v>4.0</v>
      </c>
      <c r="Z367" s="36">
        <v>2103.0</v>
      </c>
      <c r="AA367">
        <f t="shared" si="1"/>
        <v>85</v>
      </c>
      <c r="AB367">
        <f t="shared" si="2"/>
        <v>41</v>
      </c>
      <c r="AC367">
        <f t="shared" si="3"/>
        <v>14</v>
      </c>
      <c r="AD367">
        <f t="shared" si="4"/>
        <v>16</v>
      </c>
      <c r="AE367">
        <f t="shared" si="5"/>
        <v>14</v>
      </c>
    </row>
    <row r="368">
      <c r="A368" s="20"/>
      <c r="B368" s="20">
        <v>43774.56541667824</v>
      </c>
      <c r="C368" s="1" t="s">
        <v>317</v>
      </c>
      <c r="D368" s="1">
        <v>1.0</v>
      </c>
      <c r="E368" s="1">
        <v>0.0</v>
      </c>
      <c r="F368" s="1">
        <v>0.0</v>
      </c>
      <c r="G368" s="1">
        <v>0.0</v>
      </c>
      <c r="H368" s="1">
        <v>0.0</v>
      </c>
      <c r="I368" s="1">
        <v>4.0</v>
      </c>
      <c r="J368" s="1">
        <v>5.0</v>
      </c>
      <c r="K368" s="1">
        <v>6.0</v>
      </c>
      <c r="L368" s="1">
        <v>3.0</v>
      </c>
      <c r="M368" s="1">
        <v>1.0</v>
      </c>
      <c r="N368" s="1">
        <v>2.0</v>
      </c>
      <c r="O368" s="1">
        <v>0.0</v>
      </c>
      <c r="P368" s="1">
        <v>0.0</v>
      </c>
      <c r="Q368" s="1">
        <v>0.0</v>
      </c>
      <c r="R368" s="1">
        <v>1.0</v>
      </c>
      <c r="S368" s="1">
        <v>0.0</v>
      </c>
      <c r="T368" s="1">
        <v>0.0</v>
      </c>
      <c r="U368" s="1">
        <v>1.0</v>
      </c>
      <c r="V368" s="1">
        <v>1.0</v>
      </c>
      <c r="W368" s="1">
        <v>2.0</v>
      </c>
      <c r="X368" s="1">
        <v>1.0</v>
      </c>
      <c r="Y368" s="1">
        <v>0.0</v>
      </c>
      <c r="Z368" s="36">
        <v>2087.0</v>
      </c>
      <c r="AA368">
        <f t="shared" si="1"/>
        <v>28</v>
      </c>
      <c r="AB368">
        <f t="shared" si="2"/>
        <v>7</v>
      </c>
      <c r="AC368">
        <f t="shared" si="3"/>
        <v>15</v>
      </c>
      <c r="AD368">
        <f t="shared" si="4"/>
        <v>1</v>
      </c>
      <c r="AE368">
        <f t="shared" si="5"/>
        <v>5</v>
      </c>
    </row>
    <row r="369">
      <c r="A369" s="20"/>
      <c r="B369" s="20">
        <v>43775.59374846065</v>
      </c>
      <c r="C369" s="1" t="s">
        <v>273</v>
      </c>
      <c r="D369" s="1">
        <v>3.0</v>
      </c>
      <c r="E369" s="1">
        <v>5.0</v>
      </c>
      <c r="F369" s="1">
        <v>0.0</v>
      </c>
      <c r="G369" s="1">
        <v>4.0</v>
      </c>
      <c r="H369" s="1">
        <v>4.0</v>
      </c>
      <c r="I369" s="1">
        <v>6.0</v>
      </c>
      <c r="J369" s="1">
        <v>2.0</v>
      </c>
      <c r="K369" s="1">
        <v>6.0</v>
      </c>
      <c r="L369" s="1">
        <v>0.0</v>
      </c>
      <c r="M369" s="1">
        <v>5.0</v>
      </c>
      <c r="N369" s="1">
        <v>4.0</v>
      </c>
      <c r="O369" s="1">
        <v>5.0</v>
      </c>
      <c r="P369" s="1">
        <v>3.0</v>
      </c>
      <c r="Q369" s="1">
        <v>1.0</v>
      </c>
      <c r="R369" s="1">
        <v>3.0</v>
      </c>
      <c r="S369" s="1">
        <v>2.0</v>
      </c>
      <c r="T369" s="1">
        <v>0.0</v>
      </c>
      <c r="U369" s="1">
        <v>4.0</v>
      </c>
      <c r="V369" s="1">
        <v>4.0</v>
      </c>
      <c r="W369" s="1">
        <v>4.0</v>
      </c>
      <c r="X369" s="1">
        <v>2.0</v>
      </c>
      <c r="Y369" s="1">
        <v>1.0</v>
      </c>
      <c r="Z369" s="36">
        <v>2028.0</v>
      </c>
      <c r="AA369">
        <f t="shared" si="1"/>
        <v>68</v>
      </c>
      <c r="AB369">
        <f t="shared" si="2"/>
        <v>32</v>
      </c>
      <c r="AC369">
        <f t="shared" si="3"/>
        <v>13</v>
      </c>
      <c r="AD369">
        <f t="shared" si="4"/>
        <v>9</v>
      </c>
      <c r="AE369">
        <f t="shared" si="5"/>
        <v>14</v>
      </c>
    </row>
    <row r="370">
      <c r="A370" s="20"/>
      <c r="B370" s="20">
        <v>43776.58991070602</v>
      </c>
      <c r="C370" s="1" t="s">
        <v>290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36">
        <v>2051.0</v>
      </c>
      <c r="AA370">
        <f t="shared" si="1"/>
        <v>0</v>
      </c>
      <c r="AB370">
        <f t="shared" si="2"/>
        <v>0</v>
      </c>
      <c r="AC370">
        <f t="shared" si="3"/>
        <v>0</v>
      </c>
      <c r="AD370">
        <f t="shared" si="4"/>
        <v>0</v>
      </c>
      <c r="AE370">
        <f t="shared" si="5"/>
        <v>0</v>
      </c>
    </row>
    <row r="371">
      <c r="A371" s="20"/>
      <c r="B371" s="20">
        <v>43777.40765969908</v>
      </c>
      <c r="C371" s="1" t="s">
        <v>318</v>
      </c>
      <c r="D371" s="1">
        <v>6.0</v>
      </c>
      <c r="E371" s="1">
        <v>6.0</v>
      </c>
      <c r="F371" s="1">
        <v>6.0</v>
      </c>
      <c r="G371" s="1">
        <v>4.0</v>
      </c>
      <c r="H371" s="1">
        <v>4.0</v>
      </c>
      <c r="I371" s="1">
        <v>2.0</v>
      </c>
      <c r="J371" s="1">
        <v>3.0</v>
      </c>
      <c r="K371" s="1">
        <v>4.0</v>
      </c>
      <c r="L371" s="1">
        <v>6.0</v>
      </c>
      <c r="M371" s="1">
        <v>5.0</v>
      </c>
      <c r="N371" s="1">
        <v>4.0</v>
      </c>
      <c r="O371" s="1">
        <v>2.0</v>
      </c>
      <c r="P371" s="1">
        <v>6.0</v>
      </c>
      <c r="Q371" s="1">
        <v>4.0</v>
      </c>
      <c r="R371" s="1">
        <v>5.0</v>
      </c>
      <c r="S371" s="1">
        <v>5.0</v>
      </c>
      <c r="T371" s="1">
        <v>2.0</v>
      </c>
      <c r="U371" s="1">
        <v>2.0</v>
      </c>
      <c r="V371" s="1">
        <v>5.0</v>
      </c>
      <c r="W371" s="1">
        <v>5.0</v>
      </c>
      <c r="X371" s="1">
        <v>5.0</v>
      </c>
      <c r="Y371" s="1">
        <v>2.0</v>
      </c>
      <c r="Z371" s="36">
        <v>2102.0</v>
      </c>
      <c r="AA371">
        <f t="shared" si="1"/>
        <v>93</v>
      </c>
      <c r="AB371">
        <f t="shared" si="2"/>
        <v>38</v>
      </c>
      <c r="AC371">
        <f t="shared" si="3"/>
        <v>18</v>
      </c>
      <c r="AD371">
        <f t="shared" si="4"/>
        <v>20</v>
      </c>
      <c r="AE371">
        <f t="shared" si="5"/>
        <v>17</v>
      </c>
    </row>
    <row r="372">
      <c r="A372" s="20"/>
      <c r="B372" s="20">
        <v>43777.555200104165</v>
      </c>
      <c r="C372" s="1" t="s">
        <v>287</v>
      </c>
      <c r="D372" s="1">
        <v>3.0</v>
      </c>
      <c r="E372" s="1">
        <v>0.0</v>
      </c>
      <c r="F372" s="1">
        <v>0.0</v>
      </c>
      <c r="G372" s="1">
        <v>1.0</v>
      </c>
      <c r="H372" s="1">
        <v>1.0</v>
      </c>
      <c r="I372" s="1">
        <v>3.0</v>
      </c>
      <c r="J372" s="1">
        <v>3.0</v>
      </c>
      <c r="K372" s="1">
        <v>4.0</v>
      </c>
      <c r="L372" s="1">
        <v>0.0</v>
      </c>
      <c r="M372" s="1">
        <v>3.0</v>
      </c>
      <c r="N372" s="1">
        <v>4.0</v>
      </c>
      <c r="O372" s="1">
        <v>4.0</v>
      </c>
      <c r="P372" s="1">
        <v>2.0</v>
      </c>
      <c r="Q372" s="1">
        <v>1.0</v>
      </c>
      <c r="R372" s="1">
        <v>1.0</v>
      </c>
      <c r="S372" s="1">
        <v>1.0</v>
      </c>
      <c r="T372" s="1">
        <v>0.0</v>
      </c>
      <c r="U372" s="1">
        <v>3.0</v>
      </c>
      <c r="V372" s="1">
        <v>3.0</v>
      </c>
      <c r="W372" s="1">
        <v>3.0</v>
      </c>
      <c r="X372" s="1">
        <v>3.0</v>
      </c>
      <c r="Y372" s="1">
        <v>1.0</v>
      </c>
      <c r="Z372" s="36">
        <v>2047.0</v>
      </c>
      <c r="AA372">
        <f t="shared" si="1"/>
        <v>44</v>
      </c>
      <c r="AB372">
        <f t="shared" si="2"/>
        <v>17</v>
      </c>
      <c r="AC372">
        <f t="shared" si="3"/>
        <v>10</v>
      </c>
      <c r="AD372">
        <f t="shared" si="4"/>
        <v>5</v>
      </c>
      <c r="AE372">
        <f t="shared" si="5"/>
        <v>12</v>
      </c>
    </row>
    <row r="373">
      <c r="A373" s="20"/>
      <c r="B373" s="20">
        <v>43781.476474131945</v>
      </c>
      <c r="C373" s="1" t="s">
        <v>319</v>
      </c>
      <c r="D373" s="1">
        <v>0.0</v>
      </c>
      <c r="E373" s="1">
        <v>0.0</v>
      </c>
      <c r="F373" s="1">
        <v>0.0</v>
      </c>
      <c r="G373" s="1">
        <v>3.0</v>
      </c>
      <c r="H373" s="1">
        <v>3.0</v>
      </c>
      <c r="I373" s="1">
        <v>4.0</v>
      </c>
      <c r="J373" s="1">
        <v>5.0</v>
      </c>
      <c r="K373" s="1">
        <v>5.0</v>
      </c>
      <c r="L373" s="1">
        <v>5.0</v>
      </c>
      <c r="M373" s="1">
        <v>4.0</v>
      </c>
      <c r="N373" s="1">
        <v>5.0</v>
      </c>
      <c r="O373" s="1">
        <v>5.0</v>
      </c>
      <c r="P373" s="1">
        <v>5.0</v>
      </c>
      <c r="Q373" s="1">
        <v>6.0</v>
      </c>
      <c r="R373" s="1">
        <v>3.0</v>
      </c>
      <c r="S373" s="1">
        <v>6.0</v>
      </c>
      <c r="T373" s="1">
        <v>0.0</v>
      </c>
      <c r="U373" s="1">
        <v>3.0</v>
      </c>
      <c r="V373" s="1">
        <v>3.0</v>
      </c>
      <c r="W373" s="1">
        <v>3.0</v>
      </c>
      <c r="X373" s="1">
        <v>5.0</v>
      </c>
      <c r="Y373" s="1">
        <v>3.0</v>
      </c>
      <c r="Z373" s="36">
        <v>2098.0</v>
      </c>
      <c r="AA373">
        <f t="shared" si="1"/>
        <v>76</v>
      </c>
      <c r="AB373">
        <f t="shared" si="2"/>
        <v>23</v>
      </c>
      <c r="AC373">
        <f t="shared" si="3"/>
        <v>19</v>
      </c>
      <c r="AD373">
        <f t="shared" si="4"/>
        <v>20</v>
      </c>
      <c r="AE373">
        <f t="shared" si="5"/>
        <v>14</v>
      </c>
    </row>
    <row r="374">
      <c r="A374" s="20"/>
      <c r="B374" s="20">
        <v>43781.50666528935</v>
      </c>
      <c r="C374" s="1" t="s">
        <v>872</v>
      </c>
      <c r="D374" s="1">
        <v>1.0</v>
      </c>
      <c r="E374" s="1">
        <v>0.0</v>
      </c>
      <c r="F374" s="1">
        <v>0.0</v>
      </c>
      <c r="G374" s="1">
        <v>0.0</v>
      </c>
      <c r="H374" s="1">
        <v>0.0</v>
      </c>
      <c r="I374" s="1">
        <v>4.0</v>
      </c>
      <c r="J374" s="1">
        <v>5.0</v>
      </c>
      <c r="K374" s="1">
        <v>2.0</v>
      </c>
      <c r="L374" s="1">
        <v>4.0</v>
      </c>
      <c r="M374" s="1">
        <v>2.0</v>
      </c>
      <c r="N374" s="1">
        <v>0.0</v>
      </c>
      <c r="O374" s="1">
        <v>4.0</v>
      </c>
      <c r="P374" s="1">
        <v>5.0</v>
      </c>
      <c r="Q374" s="1">
        <v>5.0</v>
      </c>
      <c r="R374" s="1">
        <v>5.0</v>
      </c>
      <c r="S374" s="1">
        <v>5.0</v>
      </c>
      <c r="T374" s="1">
        <v>0.0</v>
      </c>
      <c r="U374" s="1">
        <v>4.0</v>
      </c>
      <c r="V374" s="1">
        <v>4.0</v>
      </c>
      <c r="W374" s="1">
        <v>3.0</v>
      </c>
      <c r="X374" s="1">
        <v>4.0</v>
      </c>
      <c r="Y374" s="1">
        <v>0.0</v>
      </c>
      <c r="Z374" s="36">
        <v>330.0</v>
      </c>
      <c r="AA374">
        <f t="shared" si="1"/>
        <v>57</v>
      </c>
      <c r="AB374">
        <f t="shared" si="2"/>
        <v>9</v>
      </c>
      <c r="AC374">
        <f t="shared" si="3"/>
        <v>13</v>
      </c>
      <c r="AD374">
        <f t="shared" si="4"/>
        <v>20</v>
      </c>
      <c r="AE374">
        <f t="shared" si="5"/>
        <v>15</v>
      </c>
    </row>
    <row r="375">
      <c r="A375" s="20"/>
      <c r="B375" s="20">
        <v>43782.351359259264</v>
      </c>
      <c r="C375" s="1" t="s">
        <v>260</v>
      </c>
      <c r="D375" s="1">
        <v>4.0</v>
      </c>
      <c r="E375" s="1">
        <v>2.0</v>
      </c>
      <c r="F375" s="1">
        <v>2.0</v>
      </c>
      <c r="G375" s="1">
        <v>3.0</v>
      </c>
      <c r="H375" s="1">
        <v>3.0</v>
      </c>
      <c r="I375" s="1">
        <v>4.0</v>
      </c>
      <c r="J375" s="1">
        <v>2.0</v>
      </c>
      <c r="K375" s="1">
        <v>4.0</v>
      </c>
      <c r="L375" s="1">
        <v>2.0</v>
      </c>
      <c r="M375" s="1">
        <v>3.0</v>
      </c>
      <c r="N375" s="1">
        <v>5.0</v>
      </c>
      <c r="O375" s="1">
        <v>2.0</v>
      </c>
      <c r="P375" s="1">
        <v>4.0</v>
      </c>
      <c r="Q375" s="1">
        <v>4.0</v>
      </c>
      <c r="R375" s="1">
        <v>4.0</v>
      </c>
      <c r="S375" s="1">
        <v>4.0</v>
      </c>
      <c r="T375" s="1">
        <v>2.0</v>
      </c>
      <c r="U375" s="1">
        <v>5.0</v>
      </c>
      <c r="V375" s="1">
        <v>4.0</v>
      </c>
      <c r="W375" s="1">
        <v>5.0</v>
      </c>
      <c r="X375" s="1">
        <v>4.0</v>
      </c>
      <c r="Y375" s="1">
        <v>4.0</v>
      </c>
      <c r="Z375" s="36">
        <v>1993.0</v>
      </c>
      <c r="AA375">
        <f t="shared" si="1"/>
        <v>76</v>
      </c>
      <c r="AB375">
        <f t="shared" si="2"/>
        <v>31</v>
      </c>
      <c r="AC375">
        <f t="shared" si="3"/>
        <v>11</v>
      </c>
      <c r="AD375">
        <f t="shared" si="4"/>
        <v>16</v>
      </c>
      <c r="AE375">
        <f t="shared" si="5"/>
        <v>18</v>
      </c>
    </row>
    <row r="376">
      <c r="A376" s="20"/>
      <c r="B376" s="20">
        <v>43782.36713799769</v>
      </c>
      <c r="C376" s="1" t="s">
        <v>260</v>
      </c>
      <c r="D376" s="1">
        <v>4.0</v>
      </c>
      <c r="E376" s="1">
        <v>2.0</v>
      </c>
      <c r="F376" s="1">
        <v>2.0</v>
      </c>
      <c r="G376" s="1">
        <v>3.0</v>
      </c>
      <c r="H376" s="1">
        <v>3.0</v>
      </c>
      <c r="I376" s="1">
        <v>4.0</v>
      </c>
      <c r="J376" s="1">
        <v>2.0</v>
      </c>
      <c r="K376" s="1">
        <v>4.0</v>
      </c>
      <c r="L376" s="1">
        <v>2.0</v>
      </c>
      <c r="M376" s="1">
        <v>3.0</v>
      </c>
      <c r="N376" s="1">
        <v>5.0</v>
      </c>
      <c r="O376" s="1">
        <v>2.0</v>
      </c>
      <c r="P376" s="1">
        <v>4.0</v>
      </c>
      <c r="Q376" s="1">
        <v>4.0</v>
      </c>
      <c r="R376" s="1">
        <v>4.0</v>
      </c>
      <c r="S376" s="1">
        <v>4.0</v>
      </c>
      <c r="T376" s="1">
        <v>2.0</v>
      </c>
      <c r="U376" s="1">
        <v>5.0</v>
      </c>
      <c r="V376" s="1">
        <v>4.0</v>
      </c>
      <c r="W376" s="1">
        <v>5.0</v>
      </c>
      <c r="X376" s="1">
        <v>4.0</v>
      </c>
      <c r="Y376" s="1">
        <v>4.0</v>
      </c>
      <c r="Z376" s="36">
        <v>1993.0</v>
      </c>
      <c r="AA376">
        <f t="shared" si="1"/>
        <v>76</v>
      </c>
      <c r="AB376">
        <f t="shared" si="2"/>
        <v>31</v>
      </c>
      <c r="AC376">
        <f t="shared" si="3"/>
        <v>11</v>
      </c>
      <c r="AD376">
        <f t="shared" si="4"/>
        <v>16</v>
      </c>
      <c r="AE376">
        <f t="shared" si="5"/>
        <v>18</v>
      </c>
    </row>
    <row r="377">
      <c r="A377" s="20"/>
      <c r="B377" s="20">
        <v>43782.4129359838</v>
      </c>
      <c r="C377" s="1" t="s">
        <v>226</v>
      </c>
      <c r="D377" s="1">
        <v>2.0</v>
      </c>
      <c r="E377" s="1">
        <v>0.0</v>
      </c>
      <c r="F377" s="1">
        <v>0.0</v>
      </c>
      <c r="G377" s="1">
        <v>2.0</v>
      </c>
      <c r="H377" s="1">
        <v>2.0</v>
      </c>
      <c r="I377" s="1">
        <v>5.0</v>
      </c>
      <c r="J377" s="1">
        <v>0.0</v>
      </c>
      <c r="K377" s="1">
        <v>6.0</v>
      </c>
      <c r="L377" s="1">
        <v>0.0</v>
      </c>
      <c r="M377" s="1">
        <v>4.0</v>
      </c>
      <c r="N377" s="1">
        <v>4.0</v>
      </c>
      <c r="O377" s="1">
        <v>4.0</v>
      </c>
      <c r="P377" s="1">
        <v>1.0</v>
      </c>
      <c r="Q377" s="1">
        <v>2.0</v>
      </c>
      <c r="R377" s="1">
        <v>2.0</v>
      </c>
      <c r="S377" s="1">
        <v>4.0</v>
      </c>
      <c r="T377" s="1">
        <v>0.0</v>
      </c>
      <c r="U377" s="1">
        <v>5.0</v>
      </c>
      <c r="V377" s="1">
        <v>4.0</v>
      </c>
      <c r="W377" s="1">
        <v>5.0</v>
      </c>
      <c r="X377" s="1">
        <v>5.0</v>
      </c>
      <c r="Y377" s="1">
        <v>2.0</v>
      </c>
      <c r="Z377" s="36">
        <v>1972.0</v>
      </c>
      <c r="AA377">
        <f t="shared" si="1"/>
        <v>59</v>
      </c>
      <c r="AB377">
        <f t="shared" si="2"/>
        <v>21</v>
      </c>
      <c r="AC377">
        <f t="shared" si="3"/>
        <v>10</v>
      </c>
      <c r="AD377">
        <f t="shared" si="4"/>
        <v>9</v>
      </c>
      <c r="AE377">
        <f t="shared" si="5"/>
        <v>19</v>
      </c>
    </row>
    <row r="378">
      <c r="A378" s="20"/>
      <c r="B378" s="20">
        <v>43782.42180751158</v>
      </c>
      <c r="C378" s="1" t="s">
        <v>232</v>
      </c>
      <c r="D378" s="1">
        <v>3.0</v>
      </c>
      <c r="E378" s="1">
        <v>1.0</v>
      </c>
      <c r="F378" s="1">
        <v>0.0</v>
      </c>
      <c r="G378" s="1">
        <v>3.0</v>
      </c>
      <c r="H378" s="1">
        <v>2.0</v>
      </c>
      <c r="I378" s="1">
        <v>2.0</v>
      </c>
      <c r="J378" s="1">
        <v>1.0</v>
      </c>
      <c r="K378" s="1">
        <v>1.0</v>
      </c>
      <c r="L378" s="1">
        <v>1.0</v>
      </c>
      <c r="M378" s="1">
        <v>1.0</v>
      </c>
      <c r="N378" s="1">
        <v>2.0</v>
      </c>
      <c r="O378" s="1">
        <v>3.0</v>
      </c>
      <c r="P378" s="1">
        <v>3.0</v>
      </c>
      <c r="Q378" s="1">
        <v>3.0</v>
      </c>
      <c r="R378" s="1">
        <v>3.0</v>
      </c>
      <c r="S378" s="1">
        <v>2.0</v>
      </c>
      <c r="T378" s="1">
        <v>0.0</v>
      </c>
      <c r="U378" s="1">
        <v>2.0</v>
      </c>
      <c r="V378" s="1">
        <v>2.0</v>
      </c>
      <c r="W378" s="1">
        <v>2.0</v>
      </c>
      <c r="X378" s="1">
        <v>2.0</v>
      </c>
      <c r="Y378" s="1">
        <v>2.0</v>
      </c>
      <c r="Z378" s="36">
        <v>1921.0</v>
      </c>
      <c r="AA378">
        <f t="shared" si="1"/>
        <v>41</v>
      </c>
      <c r="AB378">
        <f t="shared" si="2"/>
        <v>18</v>
      </c>
      <c r="AC378">
        <f t="shared" si="3"/>
        <v>4</v>
      </c>
      <c r="AD378">
        <f t="shared" si="4"/>
        <v>11</v>
      </c>
      <c r="AE378">
        <f t="shared" si="5"/>
        <v>8</v>
      </c>
    </row>
    <row r="379">
      <c r="A379" s="20"/>
      <c r="B379" s="20">
        <v>43782.459610983795</v>
      </c>
      <c r="C379" s="1" t="s">
        <v>261</v>
      </c>
      <c r="D379" s="1">
        <v>6.0</v>
      </c>
      <c r="E379" s="1">
        <v>5.0</v>
      </c>
      <c r="F379" s="1">
        <v>0.0</v>
      </c>
      <c r="G379" s="1">
        <v>3.0</v>
      </c>
      <c r="H379" s="1">
        <v>3.0</v>
      </c>
      <c r="I379" s="1">
        <v>5.0</v>
      </c>
      <c r="J379" s="1">
        <v>5.0</v>
      </c>
      <c r="K379" s="1">
        <v>0.0</v>
      </c>
      <c r="L379" s="1">
        <v>5.0</v>
      </c>
      <c r="M379" s="1">
        <v>5.0</v>
      </c>
      <c r="N379" s="1">
        <v>5.0</v>
      </c>
      <c r="O379" s="1">
        <v>4.0</v>
      </c>
      <c r="P379" s="1">
        <v>6.0</v>
      </c>
      <c r="Q379" s="1">
        <v>6.0</v>
      </c>
      <c r="R379" s="1">
        <v>5.0</v>
      </c>
      <c r="S379" s="1">
        <v>6.0</v>
      </c>
      <c r="T379" s="1">
        <v>4.0</v>
      </c>
      <c r="U379" s="1">
        <v>6.0</v>
      </c>
      <c r="V379" s="1">
        <v>6.0</v>
      </c>
      <c r="W379" s="1">
        <v>6.0</v>
      </c>
      <c r="X379" s="1">
        <v>5.0</v>
      </c>
      <c r="Y379" s="1">
        <v>6.0</v>
      </c>
      <c r="Z379" s="36">
        <v>2003.0</v>
      </c>
      <c r="AA379">
        <f t="shared" si="1"/>
        <v>102</v>
      </c>
      <c r="AB379">
        <f t="shared" si="2"/>
        <v>41</v>
      </c>
      <c r="AC379">
        <f t="shared" si="3"/>
        <v>15</v>
      </c>
      <c r="AD379">
        <f t="shared" si="4"/>
        <v>23</v>
      </c>
      <c r="AE379">
        <f t="shared" si="5"/>
        <v>23</v>
      </c>
    </row>
    <row r="380">
      <c r="A380" s="20"/>
      <c r="B380" s="20">
        <v>43783.42626241899</v>
      </c>
      <c r="C380" s="1" t="s">
        <v>301</v>
      </c>
      <c r="D380" s="1">
        <v>5.0</v>
      </c>
      <c r="E380" s="1">
        <v>5.0</v>
      </c>
      <c r="F380" s="1">
        <v>0.0</v>
      </c>
      <c r="G380" s="1">
        <v>5.0</v>
      </c>
      <c r="H380" s="1">
        <v>5.0</v>
      </c>
      <c r="I380" s="1">
        <v>5.0</v>
      </c>
      <c r="J380" s="1">
        <v>2.0</v>
      </c>
      <c r="K380" s="1">
        <v>6.0</v>
      </c>
      <c r="L380" s="1">
        <v>0.0</v>
      </c>
      <c r="M380" s="1">
        <v>4.0</v>
      </c>
      <c r="N380" s="1">
        <v>4.0</v>
      </c>
      <c r="O380" s="1">
        <v>5.0</v>
      </c>
      <c r="P380" s="1">
        <v>4.0</v>
      </c>
      <c r="Q380" s="1">
        <v>3.0</v>
      </c>
      <c r="R380" s="1">
        <v>4.0</v>
      </c>
      <c r="S380" s="1">
        <v>5.0</v>
      </c>
      <c r="T380" s="1">
        <v>5.0</v>
      </c>
      <c r="U380" s="1">
        <v>5.0</v>
      </c>
      <c r="V380" s="1">
        <v>5.0</v>
      </c>
      <c r="W380" s="1">
        <v>4.0</v>
      </c>
      <c r="X380" s="1">
        <v>5.0</v>
      </c>
      <c r="Y380" s="1">
        <v>5.0</v>
      </c>
      <c r="Z380" s="36">
        <v>2066.0</v>
      </c>
      <c r="AA380">
        <f t="shared" si="1"/>
        <v>91</v>
      </c>
      <c r="AB380">
        <f t="shared" si="2"/>
        <v>44</v>
      </c>
      <c r="AC380">
        <f t="shared" si="3"/>
        <v>12</v>
      </c>
      <c r="AD380">
        <f t="shared" si="4"/>
        <v>16</v>
      </c>
      <c r="AE380">
        <f t="shared" si="5"/>
        <v>19</v>
      </c>
    </row>
    <row r="381">
      <c r="A381" s="20"/>
      <c r="B381" s="20">
        <v>43783.53790215278</v>
      </c>
      <c r="C381" s="1" t="s">
        <v>196</v>
      </c>
      <c r="D381" s="1">
        <v>1.0</v>
      </c>
      <c r="E381" s="1">
        <v>1.0</v>
      </c>
      <c r="F381" s="1">
        <v>0.0</v>
      </c>
      <c r="G381" s="1">
        <v>0.0</v>
      </c>
      <c r="H381" s="1">
        <v>0.0</v>
      </c>
      <c r="I381" s="1">
        <v>2.0</v>
      </c>
      <c r="J381" s="1">
        <v>4.0</v>
      </c>
      <c r="K381" s="1">
        <v>0.0</v>
      </c>
      <c r="L381" s="1">
        <v>5.0</v>
      </c>
      <c r="M381" s="1">
        <v>1.0</v>
      </c>
      <c r="N381" s="1">
        <v>0.0</v>
      </c>
      <c r="O381" s="1">
        <v>0.0</v>
      </c>
      <c r="P381" s="1">
        <v>1.0</v>
      </c>
      <c r="Q381" s="1">
        <v>2.0</v>
      </c>
      <c r="R381" s="1">
        <v>2.0</v>
      </c>
      <c r="S381" s="1">
        <v>0.0</v>
      </c>
      <c r="T381" s="1">
        <v>0.0</v>
      </c>
      <c r="U381" s="1">
        <v>0.0</v>
      </c>
      <c r="V381" s="1">
        <v>0.0</v>
      </c>
      <c r="W381" s="1">
        <v>1.0</v>
      </c>
      <c r="X381" s="1">
        <v>1.0</v>
      </c>
      <c r="Y381" s="1">
        <v>0.0</v>
      </c>
      <c r="Z381" s="36">
        <v>1955.0</v>
      </c>
      <c r="AA381">
        <f t="shared" si="1"/>
        <v>21</v>
      </c>
      <c r="AB381">
        <f t="shared" si="2"/>
        <v>4</v>
      </c>
      <c r="AC381">
        <f t="shared" si="3"/>
        <v>10</v>
      </c>
      <c r="AD381">
        <f t="shared" si="4"/>
        <v>5</v>
      </c>
      <c r="AE381">
        <f t="shared" si="5"/>
        <v>2</v>
      </c>
    </row>
    <row r="382">
      <c r="A382" s="20"/>
      <c r="B382" s="20">
        <v>43783.57689964121</v>
      </c>
      <c r="C382" s="1" t="s">
        <v>320</v>
      </c>
      <c r="D382" s="1">
        <v>6.0</v>
      </c>
      <c r="E382" s="1">
        <v>3.0</v>
      </c>
      <c r="F382" s="1">
        <v>2.0</v>
      </c>
      <c r="G382" s="1">
        <v>6.0</v>
      </c>
      <c r="H382" s="1">
        <v>6.0</v>
      </c>
      <c r="I382" s="1">
        <v>6.0</v>
      </c>
      <c r="J382" s="1">
        <v>6.0</v>
      </c>
      <c r="K382" s="1">
        <v>1.0</v>
      </c>
      <c r="L382" s="1">
        <v>6.0</v>
      </c>
      <c r="M382" s="1">
        <v>6.0</v>
      </c>
      <c r="N382" s="1">
        <v>6.0</v>
      </c>
      <c r="O382" s="1">
        <v>6.0</v>
      </c>
      <c r="P382" s="1">
        <v>6.0</v>
      </c>
      <c r="Q382" s="1">
        <v>4.0</v>
      </c>
      <c r="R382" s="1">
        <v>4.0</v>
      </c>
      <c r="S382" s="1">
        <v>4.0</v>
      </c>
      <c r="T382" s="1">
        <v>6.0</v>
      </c>
      <c r="U382" s="1">
        <v>6.0</v>
      </c>
      <c r="V382" s="1">
        <v>6.0</v>
      </c>
      <c r="W382" s="1">
        <v>6.0</v>
      </c>
      <c r="X382" s="1">
        <v>6.0</v>
      </c>
      <c r="Y382" s="1">
        <v>6.0</v>
      </c>
      <c r="Z382" s="36">
        <v>2104.0</v>
      </c>
      <c r="AA382">
        <f t="shared" si="1"/>
        <v>114</v>
      </c>
      <c r="AB382">
        <f t="shared" si="2"/>
        <v>53</v>
      </c>
      <c r="AC382">
        <f t="shared" si="3"/>
        <v>19</v>
      </c>
      <c r="AD382">
        <f t="shared" si="4"/>
        <v>18</v>
      </c>
      <c r="AE382">
        <f t="shared" si="5"/>
        <v>24</v>
      </c>
    </row>
    <row r="383">
      <c r="A383" s="20"/>
      <c r="B383" s="20">
        <v>43783.58744856482</v>
      </c>
      <c r="C383" s="1" t="s">
        <v>192</v>
      </c>
      <c r="D383" s="1">
        <v>4.0</v>
      </c>
      <c r="E383" s="1">
        <v>0.0</v>
      </c>
      <c r="F383" s="1">
        <v>0.0</v>
      </c>
      <c r="G383" s="1">
        <v>2.0</v>
      </c>
      <c r="H383" s="1">
        <v>2.0</v>
      </c>
      <c r="I383" s="1">
        <v>4.0</v>
      </c>
      <c r="J383" s="1">
        <v>0.0</v>
      </c>
      <c r="K383" s="1">
        <v>0.0</v>
      </c>
      <c r="L383" s="1">
        <v>5.0</v>
      </c>
      <c r="M383" s="1">
        <v>3.0</v>
      </c>
      <c r="N383" s="1">
        <v>3.0</v>
      </c>
      <c r="O383" s="1">
        <v>4.0</v>
      </c>
      <c r="P383" s="1">
        <v>2.0</v>
      </c>
      <c r="Q383" s="1">
        <v>0.0</v>
      </c>
      <c r="R383" s="1">
        <v>1.0</v>
      </c>
      <c r="S383" s="1">
        <v>1.0</v>
      </c>
      <c r="T383" s="1">
        <v>0.0</v>
      </c>
      <c r="U383" s="1">
        <v>3.0</v>
      </c>
      <c r="V383" s="1">
        <v>4.0</v>
      </c>
      <c r="W383" s="1">
        <v>4.0</v>
      </c>
      <c r="X383" s="1">
        <v>3.0</v>
      </c>
      <c r="Y383" s="1">
        <v>1.0</v>
      </c>
      <c r="Z383" s="36">
        <v>1956.0</v>
      </c>
      <c r="AA383">
        <f t="shared" si="1"/>
        <v>46</v>
      </c>
      <c r="AB383">
        <f t="shared" si="2"/>
        <v>20</v>
      </c>
      <c r="AC383">
        <f t="shared" si="3"/>
        <v>8</v>
      </c>
      <c r="AD383">
        <f t="shared" si="4"/>
        <v>4</v>
      </c>
      <c r="AE383">
        <f t="shared" si="5"/>
        <v>14</v>
      </c>
    </row>
    <row r="384">
      <c r="A384" s="20"/>
      <c r="B384" s="20">
        <v>43784.42103737268</v>
      </c>
      <c r="C384" s="1" t="s">
        <v>141</v>
      </c>
      <c r="D384" s="1">
        <v>4.0</v>
      </c>
      <c r="E384" s="1">
        <v>1.0</v>
      </c>
      <c r="F384" s="1">
        <v>0.0</v>
      </c>
      <c r="G384" s="1">
        <v>5.0</v>
      </c>
      <c r="H384" s="1">
        <v>3.0</v>
      </c>
      <c r="I384" s="1">
        <v>2.0</v>
      </c>
      <c r="J384" s="1">
        <v>1.0</v>
      </c>
      <c r="K384" s="1">
        <v>0.0</v>
      </c>
      <c r="L384" s="1">
        <v>4.0</v>
      </c>
      <c r="M384" s="1">
        <v>2.0</v>
      </c>
      <c r="N384" s="1">
        <v>4.0</v>
      </c>
      <c r="O384" s="1">
        <v>5.0</v>
      </c>
      <c r="P384" s="1">
        <v>4.0</v>
      </c>
      <c r="Q384" s="1">
        <v>6.0</v>
      </c>
      <c r="R384" s="1">
        <v>4.0</v>
      </c>
      <c r="S384" s="1">
        <v>6.0</v>
      </c>
      <c r="T384" s="1">
        <v>4.0</v>
      </c>
      <c r="U384" s="1">
        <v>3.0</v>
      </c>
      <c r="V384" s="1">
        <v>4.0</v>
      </c>
      <c r="W384" s="1">
        <v>4.0</v>
      </c>
      <c r="X384" s="1">
        <v>5.0</v>
      </c>
      <c r="Y384" s="1">
        <v>1.0</v>
      </c>
      <c r="Z384" s="36">
        <v>1909.0</v>
      </c>
      <c r="AA384">
        <f t="shared" si="1"/>
        <v>72</v>
      </c>
      <c r="AB384">
        <f t="shared" si="2"/>
        <v>29</v>
      </c>
      <c r="AC384">
        <f t="shared" si="3"/>
        <v>7</v>
      </c>
      <c r="AD384">
        <f t="shared" si="4"/>
        <v>20</v>
      </c>
      <c r="AE384">
        <f t="shared" si="5"/>
        <v>16</v>
      </c>
    </row>
    <row r="385">
      <c r="A385" s="20"/>
      <c r="B385" s="20">
        <v>43784.455996840275</v>
      </c>
      <c r="C385" s="1" t="s">
        <v>137</v>
      </c>
      <c r="D385" s="1">
        <v>1.0</v>
      </c>
      <c r="E385" s="1">
        <v>2.0</v>
      </c>
      <c r="F385" s="1">
        <v>0.0</v>
      </c>
      <c r="G385" s="1">
        <v>3.0</v>
      </c>
      <c r="H385" s="1">
        <v>3.0</v>
      </c>
      <c r="I385" s="1">
        <v>4.0</v>
      </c>
      <c r="J385" s="1">
        <v>1.0</v>
      </c>
      <c r="K385" s="1">
        <v>0.0</v>
      </c>
      <c r="L385" s="1">
        <v>2.0</v>
      </c>
      <c r="M385" s="1">
        <v>2.0</v>
      </c>
      <c r="N385" s="1">
        <v>4.0</v>
      </c>
      <c r="O385" s="1">
        <v>4.0</v>
      </c>
      <c r="P385" s="1">
        <v>4.0</v>
      </c>
      <c r="Q385" s="1">
        <v>4.0</v>
      </c>
      <c r="R385" s="1">
        <v>2.0</v>
      </c>
      <c r="S385" s="1">
        <v>2.0</v>
      </c>
      <c r="T385" s="1">
        <v>1.0</v>
      </c>
      <c r="U385" s="1">
        <v>4.0</v>
      </c>
      <c r="V385" s="1">
        <v>4.0</v>
      </c>
      <c r="W385" s="1">
        <v>3.0</v>
      </c>
      <c r="X385" s="1">
        <v>3.0</v>
      </c>
      <c r="Y385" s="1">
        <v>2.0</v>
      </c>
      <c r="Z385" s="36">
        <v>1883.0</v>
      </c>
      <c r="AA385">
        <f t="shared" si="1"/>
        <v>55</v>
      </c>
      <c r="AB385">
        <f t="shared" si="2"/>
        <v>24</v>
      </c>
      <c r="AC385">
        <f t="shared" si="3"/>
        <v>5</v>
      </c>
      <c r="AD385">
        <f t="shared" si="4"/>
        <v>12</v>
      </c>
      <c r="AE385">
        <f t="shared" si="5"/>
        <v>14</v>
      </c>
    </row>
    <row r="386">
      <c r="A386" s="20"/>
      <c r="B386" s="20">
        <v>43787.44957091435</v>
      </c>
      <c r="C386" s="1" t="s">
        <v>321</v>
      </c>
      <c r="D386" s="1">
        <v>4.0</v>
      </c>
      <c r="E386" s="1">
        <v>2.0</v>
      </c>
      <c r="F386" s="1">
        <v>0.0</v>
      </c>
      <c r="G386" s="1">
        <v>3.0</v>
      </c>
      <c r="H386" s="1">
        <v>4.0</v>
      </c>
      <c r="I386" s="1">
        <v>6.0</v>
      </c>
      <c r="J386" s="1">
        <v>6.0</v>
      </c>
      <c r="K386" s="1">
        <v>6.0</v>
      </c>
      <c r="L386" s="1">
        <v>0.0</v>
      </c>
      <c r="M386" s="1">
        <v>4.0</v>
      </c>
      <c r="N386" s="1">
        <v>2.0</v>
      </c>
      <c r="O386" s="1">
        <v>5.0</v>
      </c>
      <c r="P386" s="1">
        <v>4.0</v>
      </c>
      <c r="Q386" s="1">
        <v>4.0</v>
      </c>
      <c r="R386" s="1">
        <v>5.0</v>
      </c>
      <c r="S386" s="1">
        <v>3.0</v>
      </c>
      <c r="T386" s="1">
        <v>3.0</v>
      </c>
      <c r="U386" s="1">
        <v>5.0</v>
      </c>
      <c r="V386" s="1">
        <v>6.0</v>
      </c>
      <c r="W386" s="1">
        <v>5.0</v>
      </c>
      <c r="X386" s="1">
        <v>6.0</v>
      </c>
      <c r="Y386" s="1">
        <v>4.0</v>
      </c>
      <c r="Z386" s="36">
        <v>2105.0</v>
      </c>
      <c r="AA386">
        <f t="shared" si="1"/>
        <v>87</v>
      </c>
      <c r="AB386">
        <f t="shared" si="2"/>
        <v>33</v>
      </c>
      <c r="AC386">
        <f t="shared" si="3"/>
        <v>16</v>
      </c>
      <c r="AD386">
        <f t="shared" si="4"/>
        <v>16</v>
      </c>
      <c r="AE386">
        <f t="shared" si="5"/>
        <v>22</v>
      </c>
    </row>
    <row r="387">
      <c r="A387" s="20"/>
      <c r="B387" s="20">
        <v>43788.44595123843</v>
      </c>
      <c r="C387" s="1" t="s">
        <v>322</v>
      </c>
      <c r="D387" s="1">
        <v>5.0</v>
      </c>
      <c r="E387" s="1">
        <v>2.0</v>
      </c>
      <c r="F387" s="1">
        <v>0.0</v>
      </c>
      <c r="G387" s="1">
        <v>2.0</v>
      </c>
      <c r="H387" s="1">
        <v>3.0</v>
      </c>
      <c r="I387" s="1">
        <v>4.0</v>
      </c>
      <c r="J387" s="1">
        <v>6.0</v>
      </c>
      <c r="K387" s="1">
        <v>0.0</v>
      </c>
      <c r="L387" s="1">
        <v>6.0</v>
      </c>
      <c r="M387" s="1">
        <v>3.0</v>
      </c>
      <c r="N387" s="1">
        <v>2.0</v>
      </c>
      <c r="O387" s="1">
        <v>5.0</v>
      </c>
      <c r="P387" s="1">
        <v>5.0</v>
      </c>
      <c r="Q387" s="1">
        <v>4.0</v>
      </c>
      <c r="R387" s="1">
        <v>4.0</v>
      </c>
      <c r="S387" s="1">
        <v>3.0</v>
      </c>
      <c r="T387" s="1">
        <v>1.0</v>
      </c>
      <c r="U387" s="1">
        <v>5.0</v>
      </c>
      <c r="V387" s="1">
        <v>5.0</v>
      </c>
      <c r="W387" s="1">
        <v>5.0</v>
      </c>
      <c r="X387" s="1">
        <v>2.0</v>
      </c>
      <c r="Y387" s="1">
        <v>1.0</v>
      </c>
      <c r="Z387" s="36">
        <v>2110.0</v>
      </c>
      <c r="AA387">
        <f t="shared" si="1"/>
        <v>73</v>
      </c>
      <c r="AB387">
        <f t="shared" si="2"/>
        <v>25</v>
      </c>
      <c r="AC387">
        <f t="shared" si="3"/>
        <v>15</v>
      </c>
      <c r="AD387">
        <f t="shared" si="4"/>
        <v>16</v>
      </c>
      <c r="AE387">
        <f t="shared" si="5"/>
        <v>17</v>
      </c>
    </row>
    <row r="388">
      <c r="A388" s="20"/>
      <c r="B388" s="20">
        <v>43789.420503518515</v>
      </c>
      <c r="C388" s="1" t="s">
        <v>171</v>
      </c>
      <c r="D388" s="1">
        <v>2.0</v>
      </c>
      <c r="E388" s="1">
        <v>0.0</v>
      </c>
      <c r="F388" s="1">
        <v>0.0</v>
      </c>
      <c r="G388" s="1">
        <v>1.0</v>
      </c>
      <c r="H388" s="1">
        <v>1.0</v>
      </c>
      <c r="I388" s="1">
        <v>5.0</v>
      </c>
      <c r="J388" s="1">
        <v>1.0</v>
      </c>
      <c r="K388" s="1">
        <v>5.0</v>
      </c>
      <c r="L388" s="1">
        <v>0.0</v>
      </c>
      <c r="M388" s="1">
        <v>5.0</v>
      </c>
      <c r="N388" s="1">
        <v>4.0</v>
      </c>
      <c r="O388" s="1">
        <v>0.0</v>
      </c>
      <c r="P388" s="1">
        <v>1.0</v>
      </c>
      <c r="Q388" s="1">
        <v>0.0</v>
      </c>
      <c r="R388" s="1">
        <v>1.0</v>
      </c>
      <c r="S388" s="1">
        <v>0.0</v>
      </c>
      <c r="T388" s="1">
        <v>4.0</v>
      </c>
      <c r="U388" s="1">
        <v>4.0</v>
      </c>
      <c r="V388" s="1">
        <v>3.0</v>
      </c>
      <c r="W388" s="1">
        <v>3.0</v>
      </c>
      <c r="X388" s="1">
        <v>0.0</v>
      </c>
      <c r="Y388" s="1">
        <v>1.0</v>
      </c>
      <c r="Z388" s="36">
        <v>1585.0</v>
      </c>
      <c r="AA388">
        <f t="shared" si="1"/>
        <v>41</v>
      </c>
      <c r="AB388">
        <f t="shared" si="2"/>
        <v>18</v>
      </c>
      <c r="AC388">
        <f t="shared" si="3"/>
        <v>11</v>
      </c>
      <c r="AD388">
        <f t="shared" si="4"/>
        <v>2</v>
      </c>
      <c r="AE388">
        <f t="shared" si="5"/>
        <v>10</v>
      </c>
    </row>
    <row r="389">
      <c r="A389" s="20"/>
      <c r="B389" s="20">
        <v>43790.44966302083</v>
      </c>
      <c r="C389" s="1" t="s">
        <v>323</v>
      </c>
      <c r="D389" s="1">
        <v>2.0</v>
      </c>
      <c r="E389" s="1">
        <v>2.0</v>
      </c>
      <c r="F389" s="1">
        <v>0.0</v>
      </c>
      <c r="G389" s="1">
        <v>1.0</v>
      </c>
      <c r="H389" s="1">
        <v>1.0</v>
      </c>
      <c r="I389" s="1">
        <v>4.0</v>
      </c>
      <c r="J389" s="1">
        <v>1.0</v>
      </c>
      <c r="K389" s="1">
        <v>4.0</v>
      </c>
      <c r="L389" s="1">
        <v>0.0</v>
      </c>
      <c r="M389" s="1">
        <v>4.0</v>
      </c>
      <c r="N389" s="1">
        <v>2.0</v>
      </c>
      <c r="O389" s="1">
        <v>2.0</v>
      </c>
      <c r="P389" s="1">
        <v>4.0</v>
      </c>
      <c r="Q389" s="1">
        <v>4.0</v>
      </c>
      <c r="R389" s="1">
        <v>4.0</v>
      </c>
      <c r="S389" s="1">
        <v>4.0</v>
      </c>
      <c r="T389" s="1">
        <v>1.0</v>
      </c>
      <c r="U389" s="1">
        <v>5.0</v>
      </c>
      <c r="V389" s="1">
        <v>2.0</v>
      </c>
      <c r="W389" s="1">
        <v>3.0</v>
      </c>
      <c r="X389" s="1">
        <v>4.0</v>
      </c>
      <c r="Y389" s="1">
        <v>0.0</v>
      </c>
      <c r="Z389" s="36">
        <v>2068.0</v>
      </c>
      <c r="AA389">
        <f t="shared" si="1"/>
        <v>54</v>
      </c>
      <c r="AB389">
        <f t="shared" si="2"/>
        <v>15</v>
      </c>
      <c r="AC389">
        <f t="shared" si="3"/>
        <v>9</v>
      </c>
      <c r="AD389">
        <f t="shared" si="4"/>
        <v>16</v>
      </c>
      <c r="AE389">
        <f t="shared" si="5"/>
        <v>14</v>
      </c>
    </row>
    <row r="390">
      <c r="A390" s="20"/>
      <c r="B390" s="20">
        <v>43790.56719613426</v>
      </c>
      <c r="C390" s="1" t="s">
        <v>324</v>
      </c>
      <c r="D390" s="1">
        <v>4.0</v>
      </c>
      <c r="E390" s="1">
        <v>5.0</v>
      </c>
      <c r="F390" s="1">
        <v>3.0</v>
      </c>
      <c r="G390" s="1">
        <v>4.0</v>
      </c>
      <c r="H390" s="1">
        <v>5.0</v>
      </c>
      <c r="I390" s="1">
        <v>5.0</v>
      </c>
      <c r="J390" s="1">
        <v>6.0</v>
      </c>
      <c r="K390" s="1">
        <v>5.0</v>
      </c>
      <c r="L390" s="1">
        <v>5.0</v>
      </c>
      <c r="M390" s="1">
        <v>5.0</v>
      </c>
      <c r="N390" s="1">
        <v>4.0</v>
      </c>
      <c r="O390" s="1">
        <v>3.0</v>
      </c>
      <c r="P390" s="1">
        <v>4.0</v>
      </c>
      <c r="Q390" s="1">
        <v>6.0</v>
      </c>
      <c r="R390" s="1">
        <v>6.0</v>
      </c>
      <c r="S390" s="1">
        <v>6.0</v>
      </c>
      <c r="T390" s="1">
        <v>4.0</v>
      </c>
      <c r="U390" s="1">
        <v>5.0</v>
      </c>
      <c r="V390" s="1">
        <v>6.0</v>
      </c>
      <c r="W390" s="1">
        <v>6.0</v>
      </c>
      <c r="X390" s="1">
        <v>5.0</v>
      </c>
      <c r="Y390" s="1">
        <v>5.0</v>
      </c>
      <c r="Z390" s="36">
        <v>2116.0</v>
      </c>
      <c r="AA390">
        <f t="shared" si="1"/>
        <v>107</v>
      </c>
      <c r="AB390">
        <f t="shared" si="2"/>
        <v>42</v>
      </c>
      <c r="AC390">
        <f t="shared" si="3"/>
        <v>21</v>
      </c>
      <c r="AD390">
        <f t="shared" si="4"/>
        <v>22</v>
      </c>
      <c r="AE390">
        <f t="shared" si="5"/>
        <v>22</v>
      </c>
    </row>
    <row r="391">
      <c r="A391" s="20"/>
      <c r="B391" s="20">
        <v>43794.390530578705</v>
      </c>
      <c r="C391" s="1" t="s">
        <v>325</v>
      </c>
      <c r="D391" s="1">
        <v>2.0</v>
      </c>
      <c r="E391" s="1">
        <v>2.0</v>
      </c>
      <c r="F391" s="1">
        <v>0.0</v>
      </c>
      <c r="G391" s="1">
        <v>4.0</v>
      </c>
      <c r="H391" s="1">
        <v>4.0</v>
      </c>
      <c r="I391" s="1">
        <v>6.0</v>
      </c>
      <c r="J391" s="1">
        <v>0.0</v>
      </c>
      <c r="K391" s="1">
        <v>3.0</v>
      </c>
      <c r="L391" s="1">
        <v>0.0</v>
      </c>
      <c r="M391" s="1">
        <v>5.0</v>
      </c>
      <c r="N391" s="1">
        <v>3.0</v>
      </c>
      <c r="O391" s="1">
        <v>3.0</v>
      </c>
      <c r="P391" s="1">
        <v>2.0</v>
      </c>
      <c r="Q391" s="1">
        <v>2.0</v>
      </c>
      <c r="R391" s="1">
        <v>4.0</v>
      </c>
      <c r="S391" s="1">
        <v>0.0</v>
      </c>
      <c r="T391" s="1">
        <v>0.0</v>
      </c>
      <c r="U391" s="1">
        <v>4.0</v>
      </c>
      <c r="V391" s="1">
        <v>5.0</v>
      </c>
      <c r="W391" s="1">
        <v>3.0</v>
      </c>
      <c r="X391" s="1">
        <v>5.0</v>
      </c>
      <c r="Y391" s="1">
        <v>0.0</v>
      </c>
      <c r="Z391" s="36">
        <v>2120.0</v>
      </c>
      <c r="AA391">
        <f t="shared" si="1"/>
        <v>57</v>
      </c>
      <c r="AB391">
        <f t="shared" si="2"/>
        <v>24</v>
      </c>
      <c r="AC391">
        <f t="shared" si="3"/>
        <v>8</v>
      </c>
      <c r="AD391">
        <f t="shared" si="4"/>
        <v>8</v>
      </c>
      <c r="AE391">
        <f t="shared" si="5"/>
        <v>17</v>
      </c>
    </row>
    <row r="392">
      <c r="A392" s="20"/>
      <c r="B392" s="20">
        <v>43794.48175549768</v>
      </c>
      <c r="C392" s="1" t="s">
        <v>326</v>
      </c>
      <c r="D392" s="1">
        <v>5.0</v>
      </c>
      <c r="E392" s="1">
        <v>4.0</v>
      </c>
      <c r="F392" s="1">
        <v>0.0</v>
      </c>
      <c r="G392" s="1">
        <v>4.0</v>
      </c>
      <c r="H392" s="1">
        <v>4.0</v>
      </c>
      <c r="I392" s="1">
        <v>3.0</v>
      </c>
      <c r="J392" s="1">
        <v>2.0</v>
      </c>
      <c r="K392" s="1">
        <v>4.0</v>
      </c>
      <c r="L392" s="1">
        <v>0.0</v>
      </c>
      <c r="M392" s="1">
        <v>3.0</v>
      </c>
      <c r="N392" s="1">
        <v>6.0</v>
      </c>
      <c r="O392" s="1">
        <v>5.0</v>
      </c>
      <c r="P392" s="1">
        <v>4.0</v>
      </c>
      <c r="Q392" s="1">
        <v>4.0</v>
      </c>
      <c r="R392" s="1">
        <v>5.0</v>
      </c>
      <c r="S392" s="1">
        <v>4.0</v>
      </c>
      <c r="T392" s="1">
        <v>4.0</v>
      </c>
      <c r="U392" s="1">
        <v>4.0</v>
      </c>
      <c r="V392" s="1">
        <v>5.0</v>
      </c>
      <c r="W392" s="1">
        <v>5.0</v>
      </c>
      <c r="X392" s="1">
        <v>4.0</v>
      </c>
      <c r="Y392" s="1">
        <v>3.0</v>
      </c>
      <c r="Z392" s="36">
        <v>2121.0</v>
      </c>
      <c r="AA392">
        <f t="shared" si="1"/>
        <v>82</v>
      </c>
      <c r="AB392">
        <f t="shared" si="2"/>
        <v>38</v>
      </c>
      <c r="AC392">
        <f t="shared" si="3"/>
        <v>9</v>
      </c>
      <c r="AD392">
        <f t="shared" si="4"/>
        <v>17</v>
      </c>
      <c r="AE392">
        <f t="shared" si="5"/>
        <v>18</v>
      </c>
    </row>
    <row r="393">
      <c r="A393" s="20"/>
      <c r="B393" s="20">
        <v>43794.57405638889</v>
      </c>
      <c r="C393" s="1" t="s">
        <v>327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3.0</v>
      </c>
      <c r="J393" s="1">
        <v>2.0</v>
      </c>
      <c r="K393" s="1">
        <v>2.0</v>
      </c>
      <c r="L393" s="1">
        <v>0.0</v>
      </c>
      <c r="M393" s="1">
        <v>1.0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2.0</v>
      </c>
      <c r="V393" s="1">
        <v>2.0</v>
      </c>
      <c r="W393" s="1">
        <v>4.0</v>
      </c>
      <c r="X393" s="1">
        <v>4.0</v>
      </c>
      <c r="Y393" s="1">
        <v>0.0</v>
      </c>
      <c r="Z393" s="36">
        <v>1855.0</v>
      </c>
      <c r="AA393">
        <f t="shared" si="1"/>
        <v>20</v>
      </c>
      <c r="AB393">
        <f t="shared" si="2"/>
        <v>3</v>
      </c>
      <c r="AC393">
        <f t="shared" si="3"/>
        <v>5</v>
      </c>
      <c r="AD393">
        <f t="shared" si="4"/>
        <v>0</v>
      </c>
      <c r="AE393">
        <f t="shared" si="5"/>
        <v>12</v>
      </c>
    </row>
    <row r="394">
      <c r="A394" s="20"/>
      <c r="B394" s="20">
        <v>43794.607088460645</v>
      </c>
      <c r="C394" s="1" t="s">
        <v>891</v>
      </c>
      <c r="D394" s="1">
        <v>3.0</v>
      </c>
      <c r="E394" s="1">
        <v>1.0</v>
      </c>
      <c r="F394" s="1">
        <v>0.0</v>
      </c>
      <c r="G394" s="1">
        <v>4.0</v>
      </c>
      <c r="H394" s="1">
        <v>4.0</v>
      </c>
      <c r="I394" s="1">
        <v>5.0</v>
      </c>
      <c r="J394" s="1">
        <v>6.0</v>
      </c>
      <c r="K394" s="1">
        <v>3.0</v>
      </c>
      <c r="L394" s="1">
        <v>5.0</v>
      </c>
      <c r="M394" s="1">
        <v>4.0</v>
      </c>
      <c r="N394" s="1">
        <v>2.0</v>
      </c>
      <c r="O394" s="1">
        <v>5.0</v>
      </c>
      <c r="P394" s="1">
        <v>3.0</v>
      </c>
      <c r="Q394" s="1">
        <v>5.0</v>
      </c>
      <c r="R394" s="1">
        <v>5.0</v>
      </c>
      <c r="S394" s="1">
        <v>5.0</v>
      </c>
      <c r="T394" s="1">
        <v>1.0</v>
      </c>
      <c r="U394" s="1">
        <v>5.0</v>
      </c>
      <c r="V394" s="1">
        <v>5.0</v>
      </c>
      <c r="W394" s="1">
        <v>5.0</v>
      </c>
      <c r="X394" s="1">
        <v>3.0</v>
      </c>
      <c r="Y394" s="1">
        <v>2.0</v>
      </c>
      <c r="Z394" s="36">
        <v>2122.0</v>
      </c>
      <c r="AA394">
        <f t="shared" si="1"/>
        <v>81</v>
      </c>
      <c r="AB394">
        <f t="shared" si="2"/>
        <v>27</v>
      </c>
      <c r="AC394">
        <f t="shared" si="3"/>
        <v>18</v>
      </c>
      <c r="AD394">
        <f t="shared" si="4"/>
        <v>18</v>
      </c>
      <c r="AE394">
        <f t="shared" si="5"/>
        <v>18</v>
      </c>
    </row>
    <row r="395">
      <c r="A395" s="20"/>
      <c r="B395" s="20">
        <v>43794.64317898148</v>
      </c>
      <c r="C395" s="1" t="s">
        <v>252</v>
      </c>
      <c r="D395" s="1">
        <v>1.0</v>
      </c>
      <c r="E395" s="1">
        <v>0.0</v>
      </c>
      <c r="F395" s="1">
        <v>0.0</v>
      </c>
      <c r="G395" s="1">
        <v>1.0</v>
      </c>
      <c r="H395" s="1">
        <v>1.0</v>
      </c>
      <c r="I395" s="1">
        <v>2.0</v>
      </c>
      <c r="J395" s="1">
        <v>2.0</v>
      </c>
      <c r="K395" s="1">
        <v>0.0</v>
      </c>
      <c r="L395" s="1">
        <v>0.0</v>
      </c>
      <c r="M395" s="1">
        <v>0.0</v>
      </c>
      <c r="N395" s="1">
        <v>1.0</v>
      </c>
      <c r="O395" s="1">
        <v>1.0</v>
      </c>
      <c r="P395" s="1">
        <v>2.0</v>
      </c>
      <c r="Q395" s="1">
        <v>2.0</v>
      </c>
      <c r="R395" s="1">
        <v>2.0</v>
      </c>
      <c r="S395" s="1">
        <v>2.0</v>
      </c>
      <c r="T395" s="1">
        <v>0.0</v>
      </c>
      <c r="U395" s="1">
        <v>0.0</v>
      </c>
      <c r="V395" s="1">
        <v>1.0</v>
      </c>
      <c r="W395" s="1">
        <v>1.0</v>
      </c>
      <c r="X395" s="1">
        <v>1.0</v>
      </c>
      <c r="Y395" s="1">
        <v>0.0</v>
      </c>
      <c r="Z395" s="36">
        <v>2001.0</v>
      </c>
      <c r="AA395">
        <f t="shared" si="1"/>
        <v>20</v>
      </c>
      <c r="AB395">
        <f t="shared" si="2"/>
        <v>7</v>
      </c>
      <c r="AC395">
        <f t="shared" si="3"/>
        <v>2</v>
      </c>
      <c r="AD395">
        <f t="shared" si="4"/>
        <v>8</v>
      </c>
      <c r="AE395">
        <f t="shared" si="5"/>
        <v>3</v>
      </c>
    </row>
    <row r="396">
      <c r="A396" s="20"/>
      <c r="B396" s="20">
        <v>43795.42822973379</v>
      </c>
      <c r="C396" s="1" t="s">
        <v>307</v>
      </c>
      <c r="D396" s="1">
        <v>1.0</v>
      </c>
      <c r="E396" s="1">
        <v>0.0</v>
      </c>
      <c r="F396" s="1">
        <v>0.0</v>
      </c>
      <c r="G396" s="1">
        <v>0.0</v>
      </c>
      <c r="H396" s="1">
        <v>0.0</v>
      </c>
      <c r="I396" s="1">
        <v>1.0</v>
      </c>
      <c r="J396" s="1">
        <v>0.0</v>
      </c>
      <c r="K396" s="1">
        <v>3.0</v>
      </c>
      <c r="L396" s="1">
        <v>0.0</v>
      </c>
      <c r="M396" s="1">
        <v>2.0</v>
      </c>
      <c r="N396" s="1">
        <v>1.0</v>
      </c>
      <c r="O396" s="1">
        <v>1.0</v>
      </c>
      <c r="P396" s="1">
        <v>1.0</v>
      </c>
      <c r="Q396" s="1">
        <v>1.0</v>
      </c>
      <c r="R396" s="1">
        <v>3.0</v>
      </c>
      <c r="S396" s="1">
        <v>1.0</v>
      </c>
      <c r="T396" s="1">
        <v>0.0</v>
      </c>
      <c r="U396" s="1">
        <v>2.0</v>
      </c>
      <c r="V396" s="1">
        <v>3.0</v>
      </c>
      <c r="W396" s="1">
        <v>4.0</v>
      </c>
      <c r="X396" s="1">
        <v>1.0</v>
      </c>
      <c r="Y396" s="1">
        <v>0.0</v>
      </c>
      <c r="Z396" s="36">
        <v>2070.0</v>
      </c>
      <c r="AA396">
        <f t="shared" si="1"/>
        <v>25</v>
      </c>
      <c r="AB396">
        <f t="shared" si="2"/>
        <v>4</v>
      </c>
      <c r="AC396">
        <f t="shared" si="3"/>
        <v>5</v>
      </c>
      <c r="AD396">
        <f t="shared" si="4"/>
        <v>6</v>
      </c>
      <c r="AE396">
        <f t="shared" si="5"/>
        <v>10</v>
      </c>
    </row>
    <row r="397">
      <c r="A397" s="20"/>
      <c r="B397" s="20">
        <v>43795.5547758912</v>
      </c>
      <c r="C397" s="1" t="s">
        <v>314</v>
      </c>
      <c r="D397" s="1">
        <v>4.0</v>
      </c>
      <c r="E397" s="1">
        <v>3.0</v>
      </c>
      <c r="F397" s="1">
        <v>0.0</v>
      </c>
      <c r="G397" s="1">
        <v>4.0</v>
      </c>
      <c r="H397" s="1">
        <v>4.0</v>
      </c>
      <c r="I397" s="1">
        <v>5.0</v>
      </c>
      <c r="J397" s="1">
        <v>1.0</v>
      </c>
      <c r="K397" s="1">
        <v>5.0</v>
      </c>
      <c r="L397" s="1">
        <v>0.0</v>
      </c>
      <c r="M397" s="1">
        <v>6.0</v>
      </c>
      <c r="N397" s="1">
        <v>6.0</v>
      </c>
      <c r="O397" s="1">
        <v>5.0</v>
      </c>
      <c r="P397" s="1">
        <v>6.0</v>
      </c>
      <c r="Q397" s="1">
        <v>5.0</v>
      </c>
      <c r="R397" s="1">
        <v>5.0</v>
      </c>
      <c r="S397" s="1">
        <v>4.0</v>
      </c>
      <c r="T397" s="1">
        <v>1.0</v>
      </c>
      <c r="U397" s="1">
        <v>5.0</v>
      </c>
      <c r="V397" s="1">
        <v>6.0</v>
      </c>
      <c r="W397" s="1">
        <v>6.0</v>
      </c>
      <c r="X397" s="1">
        <v>6.0</v>
      </c>
      <c r="Y397" s="1">
        <v>4.0</v>
      </c>
      <c r="Z397" s="36">
        <v>2093.0</v>
      </c>
      <c r="AA397">
        <f t="shared" si="1"/>
        <v>91</v>
      </c>
      <c r="AB397">
        <f t="shared" si="2"/>
        <v>36</v>
      </c>
      <c r="AC397">
        <f t="shared" si="3"/>
        <v>12</v>
      </c>
      <c r="AD397">
        <f t="shared" si="4"/>
        <v>20</v>
      </c>
      <c r="AE397">
        <f t="shared" si="5"/>
        <v>23</v>
      </c>
    </row>
    <row r="398">
      <c r="A398" s="20"/>
      <c r="B398" s="20">
        <v>43796.428378240744</v>
      </c>
      <c r="C398" s="1" t="s">
        <v>328</v>
      </c>
      <c r="D398" s="1">
        <v>5.0</v>
      </c>
      <c r="E398" s="1">
        <v>4.0</v>
      </c>
      <c r="F398" s="1">
        <v>4.0</v>
      </c>
      <c r="G398" s="1">
        <v>5.0</v>
      </c>
      <c r="H398" s="1">
        <v>4.0</v>
      </c>
      <c r="I398" s="1">
        <v>6.0</v>
      </c>
      <c r="J398" s="1">
        <v>4.0</v>
      </c>
      <c r="K398" s="1">
        <v>3.0</v>
      </c>
      <c r="L398" s="1">
        <v>3.0</v>
      </c>
      <c r="M398" s="1">
        <v>3.0</v>
      </c>
      <c r="N398" s="1">
        <v>5.0</v>
      </c>
      <c r="O398" s="1">
        <v>5.0</v>
      </c>
      <c r="P398" s="1">
        <v>6.0</v>
      </c>
      <c r="Q398" s="1">
        <v>6.0</v>
      </c>
      <c r="R398" s="1">
        <v>3.0</v>
      </c>
      <c r="S398" s="1">
        <v>6.0</v>
      </c>
      <c r="T398" s="1">
        <v>3.0</v>
      </c>
      <c r="U398" s="1">
        <v>5.0</v>
      </c>
      <c r="V398" s="1">
        <v>5.0</v>
      </c>
      <c r="W398" s="1">
        <v>5.0</v>
      </c>
      <c r="X398" s="1">
        <v>5.0</v>
      </c>
      <c r="Y398" s="1">
        <v>4.0</v>
      </c>
      <c r="Z398" s="36">
        <v>2126.0</v>
      </c>
      <c r="AA398">
        <f t="shared" si="1"/>
        <v>99</v>
      </c>
      <c r="AB398">
        <f t="shared" si="2"/>
        <v>45</v>
      </c>
      <c r="AC398">
        <f t="shared" si="3"/>
        <v>13</v>
      </c>
      <c r="AD398">
        <f t="shared" si="4"/>
        <v>21</v>
      </c>
      <c r="AE398">
        <f t="shared" si="5"/>
        <v>20</v>
      </c>
    </row>
    <row r="399">
      <c r="A399" s="20"/>
      <c r="B399" s="20">
        <v>43796.58742116898</v>
      </c>
      <c r="C399" s="1" t="s">
        <v>329</v>
      </c>
      <c r="D399" s="1">
        <v>5.0</v>
      </c>
      <c r="E399" s="1">
        <v>1.0</v>
      </c>
      <c r="F399" s="1">
        <v>1.0</v>
      </c>
      <c r="G399" s="1">
        <v>4.0</v>
      </c>
      <c r="H399" s="1">
        <v>3.0</v>
      </c>
      <c r="I399" s="1">
        <v>4.0</v>
      </c>
      <c r="J399" s="1">
        <v>5.0</v>
      </c>
      <c r="K399" s="1">
        <v>1.0</v>
      </c>
      <c r="L399" s="1">
        <v>4.0</v>
      </c>
      <c r="M399" s="1">
        <v>3.0</v>
      </c>
      <c r="N399" s="1">
        <v>4.0</v>
      </c>
      <c r="O399" s="1">
        <v>5.0</v>
      </c>
      <c r="P399" s="1">
        <v>5.0</v>
      </c>
      <c r="Q399" s="1">
        <v>4.0</v>
      </c>
      <c r="R399" s="1">
        <v>4.0</v>
      </c>
      <c r="S399" s="1">
        <v>5.0</v>
      </c>
      <c r="T399" s="1">
        <v>1.0</v>
      </c>
      <c r="U399" s="1">
        <v>3.0</v>
      </c>
      <c r="V399" s="1">
        <v>5.0</v>
      </c>
      <c r="W399" s="1">
        <v>4.0</v>
      </c>
      <c r="X399" s="1">
        <v>3.0</v>
      </c>
      <c r="Y399" s="1">
        <v>2.0</v>
      </c>
      <c r="Z399" s="36">
        <v>2128.0</v>
      </c>
      <c r="AA399">
        <f t="shared" si="1"/>
        <v>76</v>
      </c>
      <c r="AB399">
        <f t="shared" si="2"/>
        <v>30</v>
      </c>
      <c r="AC399">
        <f t="shared" si="3"/>
        <v>13</v>
      </c>
      <c r="AD399">
        <f t="shared" si="4"/>
        <v>18</v>
      </c>
      <c r="AE399">
        <f t="shared" si="5"/>
        <v>15</v>
      </c>
    </row>
    <row r="400">
      <c r="A400" s="20"/>
      <c r="B400" s="20">
        <v>43797.372045543976</v>
      </c>
      <c r="C400" s="1" t="s">
        <v>330</v>
      </c>
      <c r="D400" s="1">
        <v>1.0</v>
      </c>
      <c r="E400" s="1">
        <v>0.0</v>
      </c>
      <c r="F400" s="1">
        <v>0.0</v>
      </c>
      <c r="G400" s="1">
        <v>0.0</v>
      </c>
      <c r="H400" s="1">
        <v>0.0</v>
      </c>
      <c r="I400" s="1">
        <v>1.0</v>
      </c>
      <c r="J400" s="1">
        <v>0.0</v>
      </c>
      <c r="K400" s="1">
        <v>0.0</v>
      </c>
      <c r="L400" s="1">
        <v>2.0</v>
      </c>
      <c r="M400" s="1">
        <v>0.0</v>
      </c>
      <c r="N400" s="1">
        <v>0.0</v>
      </c>
      <c r="O400" s="1">
        <v>3.0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1.0</v>
      </c>
      <c r="Z400" s="36">
        <v>2106.0</v>
      </c>
      <c r="AA400">
        <f t="shared" si="1"/>
        <v>8</v>
      </c>
      <c r="AB400">
        <f t="shared" si="2"/>
        <v>6</v>
      </c>
      <c r="AC400">
        <f t="shared" si="3"/>
        <v>2</v>
      </c>
      <c r="AD400">
        <f t="shared" si="4"/>
        <v>0</v>
      </c>
      <c r="AE400">
        <f t="shared" si="5"/>
        <v>0</v>
      </c>
    </row>
    <row r="401">
      <c r="A401" s="20"/>
      <c r="B401" s="20">
        <v>43797.374179618055</v>
      </c>
      <c r="C401" s="1" t="s">
        <v>331</v>
      </c>
      <c r="D401" s="1">
        <v>2.0</v>
      </c>
      <c r="E401" s="1">
        <v>0.0</v>
      </c>
      <c r="F401" s="1">
        <v>0.0</v>
      </c>
      <c r="G401" s="1">
        <v>0.0</v>
      </c>
      <c r="H401" s="1">
        <v>0.0</v>
      </c>
      <c r="I401" s="1">
        <v>2.0</v>
      </c>
      <c r="J401" s="1">
        <v>3.0</v>
      </c>
      <c r="K401" s="1">
        <v>0.0</v>
      </c>
      <c r="L401" s="1">
        <v>3.0</v>
      </c>
      <c r="M401" s="1">
        <v>0.0</v>
      </c>
      <c r="N401" s="1">
        <v>3.0</v>
      </c>
      <c r="O401" s="1">
        <v>0.0</v>
      </c>
      <c r="P401" s="1">
        <v>1.0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36">
        <v>2109.0</v>
      </c>
      <c r="AA401">
        <f t="shared" si="1"/>
        <v>14</v>
      </c>
      <c r="AB401">
        <f t="shared" si="2"/>
        <v>7</v>
      </c>
      <c r="AC401">
        <f t="shared" si="3"/>
        <v>6</v>
      </c>
      <c r="AD401">
        <f t="shared" si="4"/>
        <v>1</v>
      </c>
      <c r="AE401">
        <f t="shared" si="5"/>
        <v>0</v>
      </c>
    </row>
    <row r="402">
      <c r="A402" s="20"/>
      <c r="B402" s="20">
        <v>43797.43974819445</v>
      </c>
      <c r="C402" s="1" t="s">
        <v>892</v>
      </c>
      <c r="D402" s="1">
        <v>4.0</v>
      </c>
      <c r="E402" s="1">
        <v>4.0</v>
      </c>
      <c r="F402" s="1">
        <v>0.0</v>
      </c>
      <c r="G402" s="1">
        <v>3.0</v>
      </c>
      <c r="H402" s="1">
        <v>3.0</v>
      </c>
      <c r="I402" s="1">
        <v>4.0</v>
      </c>
      <c r="J402" s="1">
        <v>4.0</v>
      </c>
      <c r="K402" s="1">
        <v>4.0</v>
      </c>
      <c r="L402" s="1">
        <v>0.0</v>
      </c>
      <c r="M402" s="1">
        <v>4.0</v>
      </c>
      <c r="N402" s="1">
        <v>3.0</v>
      </c>
      <c r="O402" s="1">
        <v>4.0</v>
      </c>
      <c r="P402" s="1">
        <v>5.0</v>
      </c>
      <c r="Q402" s="1">
        <v>5.0</v>
      </c>
      <c r="R402" s="1">
        <v>5.0</v>
      </c>
      <c r="S402" s="1">
        <v>6.0</v>
      </c>
      <c r="T402" s="1">
        <v>2.0</v>
      </c>
      <c r="U402" s="1">
        <v>5.0</v>
      </c>
      <c r="V402" s="1">
        <v>5.0</v>
      </c>
      <c r="W402" s="1">
        <v>5.0</v>
      </c>
      <c r="X402" s="1">
        <v>5.0</v>
      </c>
      <c r="Y402" s="1">
        <v>3.0</v>
      </c>
      <c r="Z402" s="36">
        <v>2124.0</v>
      </c>
      <c r="AA402">
        <f t="shared" si="1"/>
        <v>83</v>
      </c>
      <c r="AB402">
        <f t="shared" si="2"/>
        <v>30</v>
      </c>
      <c r="AC402">
        <f t="shared" si="3"/>
        <v>12</v>
      </c>
      <c r="AD402">
        <f t="shared" si="4"/>
        <v>21</v>
      </c>
      <c r="AE402">
        <f t="shared" si="5"/>
        <v>20</v>
      </c>
    </row>
    <row r="403">
      <c r="A403" s="20"/>
      <c r="B403" s="20">
        <v>43797.501353078704</v>
      </c>
      <c r="C403" s="1" t="s">
        <v>301</v>
      </c>
      <c r="D403" s="1">
        <v>5.0</v>
      </c>
      <c r="E403" s="1">
        <v>6.0</v>
      </c>
      <c r="F403" s="1">
        <v>0.0</v>
      </c>
      <c r="G403" s="1">
        <v>5.0</v>
      </c>
      <c r="H403" s="1">
        <v>6.0</v>
      </c>
      <c r="I403" s="1">
        <v>6.0</v>
      </c>
      <c r="J403" s="1">
        <v>6.0</v>
      </c>
      <c r="K403" s="1">
        <v>0.0</v>
      </c>
      <c r="L403" s="1">
        <v>6.0</v>
      </c>
      <c r="M403" s="1">
        <v>5.0</v>
      </c>
      <c r="N403" s="1">
        <v>5.0</v>
      </c>
      <c r="O403" s="1">
        <v>6.0</v>
      </c>
      <c r="P403" s="1">
        <v>5.0</v>
      </c>
      <c r="Q403" s="1">
        <v>5.0</v>
      </c>
      <c r="R403" s="1">
        <v>5.0</v>
      </c>
      <c r="S403" s="1">
        <v>6.0</v>
      </c>
      <c r="T403" s="1">
        <v>6.0</v>
      </c>
      <c r="U403" s="1">
        <v>6.0</v>
      </c>
      <c r="V403" s="1">
        <v>6.0</v>
      </c>
      <c r="W403" s="1">
        <v>6.0</v>
      </c>
      <c r="X403" s="1">
        <v>5.0</v>
      </c>
      <c r="Y403" s="1">
        <v>6.0</v>
      </c>
      <c r="Z403" s="36">
        <v>2066.0</v>
      </c>
      <c r="AA403" s="45">
        <f t="shared" si="1"/>
        <v>112</v>
      </c>
      <c r="AB403" s="45">
        <f t="shared" si="2"/>
        <v>51</v>
      </c>
      <c r="AC403" s="45">
        <f t="shared" si="3"/>
        <v>17</v>
      </c>
      <c r="AD403" s="45">
        <f t="shared" si="4"/>
        <v>21</v>
      </c>
      <c r="AE403" s="45">
        <f t="shared" si="5"/>
        <v>23</v>
      </c>
    </row>
    <row r="404">
      <c r="A404" s="20"/>
      <c r="B404" s="20">
        <v>43797.54018222222</v>
      </c>
      <c r="C404" s="1" t="s">
        <v>868</v>
      </c>
      <c r="D404" s="1">
        <v>1.0</v>
      </c>
      <c r="E404" s="1">
        <v>0.0</v>
      </c>
      <c r="F404" s="1">
        <v>0.0</v>
      </c>
      <c r="G404" s="1">
        <v>2.0</v>
      </c>
      <c r="H404" s="1">
        <v>1.0</v>
      </c>
      <c r="I404" s="1">
        <v>2.0</v>
      </c>
      <c r="J404" s="1">
        <v>0.0</v>
      </c>
      <c r="K404" s="1">
        <v>5.0</v>
      </c>
      <c r="L404" s="1">
        <v>0.0</v>
      </c>
      <c r="M404" s="1">
        <v>0.0</v>
      </c>
      <c r="N404" s="1">
        <v>1.0</v>
      </c>
      <c r="O404" s="1">
        <v>1.0</v>
      </c>
      <c r="P404" s="1">
        <v>3.0</v>
      </c>
      <c r="Q404" s="1">
        <v>0.0</v>
      </c>
      <c r="R404" s="1">
        <v>1.0</v>
      </c>
      <c r="S404" s="1">
        <v>4.0</v>
      </c>
      <c r="T404" s="1">
        <v>0.0</v>
      </c>
      <c r="U404" s="1">
        <v>3.0</v>
      </c>
      <c r="V404" s="1">
        <v>2.0</v>
      </c>
      <c r="W404" s="1">
        <v>2.0</v>
      </c>
      <c r="X404" s="1">
        <v>3.0</v>
      </c>
      <c r="Y404" s="1">
        <v>0.0</v>
      </c>
      <c r="Z404" s="36">
        <v>1689.0</v>
      </c>
      <c r="AA404" s="45">
        <f t="shared" si="1"/>
        <v>31</v>
      </c>
      <c r="AB404" s="45">
        <f t="shared" si="2"/>
        <v>8</v>
      </c>
      <c r="AC404" s="45">
        <f t="shared" si="3"/>
        <v>5</v>
      </c>
      <c r="AD404" s="45">
        <f t="shared" si="4"/>
        <v>8</v>
      </c>
      <c r="AE404" s="45">
        <f t="shared" si="5"/>
        <v>10</v>
      </c>
    </row>
    <row r="405">
      <c r="A405" s="20"/>
      <c r="B405" s="20">
        <v>43797.645200706014</v>
      </c>
      <c r="C405" s="1" t="s">
        <v>290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36">
        <v>2051.0</v>
      </c>
      <c r="AA405" s="45">
        <f t="shared" si="1"/>
        <v>0</v>
      </c>
      <c r="AB405" s="45">
        <f t="shared" si="2"/>
        <v>0</v>
      </c>
      <c r="AC405" s="45">
        <f t="shared" si="3"/>
        <v>0</v>
      </c>
      <c r="AD405" s="45">
        <f t="shared" si="4"/>
        <v>0</v>
      </c>
      <c r="AE405" s="45">
        <f t="shared" si="5"/>
        <v>0</v>
      </c>
    </row>
    <row r="406">
      <c r="A406" s="20"/>
      <c r="B406" s="20">
        <v>43798.575248124995</v>
      </c>
      <c r="C406" s="1" t="s">
        <v>249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36">
        <v>1623.0</v>
      </c>
      <c r="AA406" s="45">
        <f t="shared" si="1"/>
        <v>0</v>
      </c>
      <c r="AB406" s="45">
        <f t="shared" si="2"/>
        <v>0</v>
      </c>
      <c r="AC406" s="45">
        <f t="shared" si="3"/>
        <v>0</v>
      </c>
      <c r="AD406" s="45">
        <f t="shared" si="4"/>
        <v>0</v>
      </c>
      <c r="AE406" s="45">
        <f t="shared" si="5"/>
        <v>0</v>
      </c>
    </row>
    <row r="407">
      <c r="A407" s="20"/>
      <c r="B407" s="20">
        <v>43798.58124216435</v>
      </c>
      <c r="C407" s="1" t="s">
        <v>333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3.0</v>
      </c>
      <c r="M407" s="1">
        <v>1.0</v>
      </c>
      <c r="N407" s="1">
        <v>0.0</v>
      </c>
      <c r="O407" s="1">
        <v>0.0</v>
      </c>
      <c r="P407" s="1">
        <v>1.0</v>
      </c>
      <c r="Q407" s="1">
        <v>0.0</v>
      </c>
      <c r="R407" s="1">
        <v>0.0</v>
      </c>
      <c r="S407" s="1">
        <v>0.0</v>
      </c>
      <c r="T407" s="1">
        <v>3.0</v>
      </c>
      <c r="U407" s="1">
        <v>1.0</v>
      </c>
      <c r="V407" s="1">
        <v>1.0</v>
      </c>
      <c r="W407" s="1">
        <v>2.0</v>
      </c>
      <c r="X407" s="1">
        <v>4.0</v>
      </c>
      <c r="Y407" s="1">
        <v>0.0</v>
      </c>
      <c r="Z407" s="36">
        <v>2133.0</v>
      </c>
      <c r="AA407" s="45">
        <f t="shared" si="1"/>
        <v>16</v>
      </c>
      <c r="AB407" s="45">
        <f t="shared" si="2"/>
        <v>3</v>
      </c>
      <c r="AC407" s="45">
        <f t="shared" si="3"/>
        <v>4</v>
      </c>
      <c r="AD407" s="45">
        <f t="shared" si="4"/>
        <v>1</v>
      </c>
      <c r="AE407" s="45">
        <f t="shared" si="5"/>
        <v>8</v>
      </c>
    </row>
    <row r="408">
      <c r="A408" s="20"/>
      <c r="B408" s="20">
        <v>43798.6587309375</v>
      </c>
      <c r="C408" s="1" t="s">
        <v>893</v>
      </c>
      <c r="D408" s="1">
        <v>2.0</v>
      </c>
      <c r="E408" s="1">
        <v>0.0</v>
      </c>
      <c r="F408" s="1">
        <v>0.0</v>
      </c>
      <c r="G408" s="1">
        <v>0.0</v>
      </c>
      <c r="H408" s="1">
        <v>0.0</v>
      </c>
      <c r="I408" s="1">
        <v>6.0</v>
      </c>
      <c r="J408" s="1">
        <v>6.0</v>
      </c>
      <c r="K408" s="1">
        <v>6.0</v>
      </c>
      <c r="L408" s="1">
        <v>5.0</v>
      </c>
      <c r="M408" s="1">
        <v>6.0</v>
      </c>
      <c r="N408" s="1">
        <v>0.0</v>
      </c>
      <c r="O408" s="1">
        <v>0.0</v>
      </c>
      <c r="P408" s="1">
        <v>2.0</v>
      </c>
      <c r="Q408" s="1">
        <v>4.0</v>
      </c>
      <c r="R408" s="1">
        <v>1.0</v>
      </c>
      <c r="S408" s="1">
        <v>4.0</v>
      </c>
      <c r="T408" s="1">
        <v>0.0</v>
      </c>
      <c r="U408" s="1">
        <v>3.0</v>
      </c>
      <c r="V408" s="1">
        <v>0.0</v>
      </c>
      <c r="W408" s="1">
        <v>5.0</v>
      </c>
      <c r="X408" s="1">
        <v>1.0</v>
      </c>
      <c r="Y408" s="1">
        <v>0.0</v>
      </c>
      <c r="Z408" s="36">
        <v>2100.0</v>
      </c>
      <c r="AA408" s="45">
        <f t="shared" si="1"/>
        <v>51</v>
      </c>
      <c r="AB408" s="45">
        <f t="shared" si="2"/>
        <v>8</v>
      </c>
      <c r="AC408" s="45">
        <f t="shared" si="3"/>
        <v>23</v>
      </c>
      <c r="AD408" s="45">
        <f t="shared" si="4"/>
        <v>11</v>
      </c>
      <c r="AE408" s="45">
        <f t="shared" si="5"/>
        <v>9</v>
      </c>
    </row>
    <row r="409">
      <c r="A409" s="20"/>
      <c r="B409" s="20">
        <v>43801.42905568287</v>
      </c>
      <c r="C409" s="1" t="s">
        <v>335</v>
      </c>
      <c r="D409" s="1">
        <v>4.0</v>
      </c>
      <c r="E409" s="1">
        <v>0.0</v>
      </c>
      <c r="F409" s="1">
        <v>0.0</v>
      </c>
      <c r="G409" s="1">
        <v>5.0</v>
      </c>
      <c r="H409" s="1">
        <v>4.0</v>
      </c>
      <c r="I409" s="1">
        <v>5.0</v>
      </c>
      <c r="J409" s="1">
        <v>6.0</v>
      </c>
      <c r="K409" s="1">
        <v>3.0</v>
      </c>
      <c r="L409" s="1">
        <v>3.0</v>
      </c>
      <c r="M409" s="1">
        <v>5.0</v>
      </c>
      <c r="N409" s="1">
        <v>4.0</v>
      </c>
      <c r="O409" s="1">
        <v>5.0</v>
      </c>
      <c r="P409" s="1">
        <v>5.0</v>
      </c>
      <c r="Q409" s="1">
        <v>5.0</v>
      </c>
      <c r="R409" s="1">
        <v>5.0</v>
      </c>
      <c r="S409" s="1">
        <v>5.0</v>
      </c>
      <c r="T409" s="1">
        <v>0.0</v>
      </c>
      <c r="U409" s="1">
        <v>6.0</v>
      </c>
      <c r="V409" s="1">
        <v>6.0</v>
      </c>
      <c r="W409" s="1">
        <v>6.0</v>
      </c>
      <c r="X409" s="1">
        <v>6.0</v>
      </c>
      <c r="Y409" s="1">
        <v>6.0</v>
      </c>
      <c r="Z409" s="36">
        <v>2301.0</v>
      </c>
      <c r="AA409" s="45">
        <f t="shared" si="1"/>
        <v>94</v>
      </c>
      <c r="AB409" s="45">
        <f t="shared" si="2"/>
        <v>33</v>
      </c>
      <c r="AC409" s="45">
        <f t="shared" si="3"/>
        <v>17</v>
      </c>
      <c r="AD409" s="45">
        <f t="shared" si="4"/>
        <v>20</v>
      </c>
      <c r="AE409" s="45">
        <f t="shared" si="5"/>
        <v>24</v>
      </c>
    </row>
    <row r="410">
      <c r="A410" s="20"/>
      <c r="B410" s="20">
        <v>43801.43627288194</v>
      </c>
      <c r="C410" s="1" t="s">
        <v>336</v>
      </c>
      <c r="D410" s="1">
        <v>3.0</v>
      </c>
      <c r="E410" s="1">
        <v>2.0</v>
      </c>
      <c r="F410" s="1">
        <v>0.0</v>
      </c>
      <c r="G410" s="1">
        <v>0.0</v>
      </c>
      <c r="H410" s="1">
        <v>2.0</v>
      </c>
      <c r="I410" s="1">
        <v>4.0</v>
      </c>
      <c r="J410" s="1">
        <v>3.0</v>
      </c>
      <c r="K410" s="1">
        <v>4.0</v>
      </c>
      <c r="L410" s="1">
        <v>0.0</v>
      </c>
      <c r="M410" s="1">
        <v>3.0</v>
      </c>
      <c r="N410" s="1">
        <v>1.0</v>
      </c>
      <c r="O410" s="1">
        <v>1.0</v>
      </c>
      <c r="P410" s="1">
        <v>2.0</v>
      </c>
      <c r="Q410" s="1">
        <v>1.0</v>
      </c>
      <c r="R410" s="1">
        <v>4.0</v>
      </c>
      <c r="S410" s="1">
        <v>2.0</v>
      </c>
      <c r="T410" s="1">
        <v>0.0</v>
      </c>
      <c r="U410" s="1">
        <v>2.0</v>
      </c>
      <c r="V410" s="1">
        <v>4.0</v>
      </c>
      <c r="W410" s="1">
        <v>3.0</v>
      </c>
      <c r="X410" s="1">
        <v>0.0</v>
      </c>
      <c r="Y410" s="1">
        <v>1.0</v>
      </c>
      <c r="Z410" s="36">
        <v>2114.0</v>
      </c>
      <c r="AA410" s="45">
        <f t="shared" si="1"/>
        <v>42</v>
      </c>
      <c r="AB410" s="45">
        <f t="shared" si="2"/>
        <v>14</v>
      </c>
      <c r="AC410" s="45">
        <f t="shared" si="3"/>
        <v>10</v>
      </c>
      <c r="AD410" s="45">
        <f t="shared" si="4"/>
        <v>9</v>
      </c>
      <c r="AE410" s="45">
        <f t="shared" si="5"/>
        <v>9</v>
      </c>
    </row>
    <row r="411">
      <c r="A411" s="20"/>
      <c r="B411" s="20">
        <v>43801.489589571764</v>
      </c>
      <c r="C411" s="1" t="s">
        <v>337</v>
      </c>
      <c r="D411" s="1">
        <v>3.0</v>
      </c>
      <c r="E411" s="1">
        <v>0.0</v>
      </c>
      <c r="F411" s="1">
        <v>0.0</v>
      </c>
      <c r="G411" s="1">
        <v>2.0</v>
      </c>
      <c r="H411" s="1">
        <v>0.0</v>
      </c>
      <c r="I411" s="1">
        <v>3.0</v>
      </c>
      <c r="J411" s="1">
        <v>4.0</v>
      </c>
      <c r="K411" s="1">
        <v>0.0</v>
      </c>
      <c r="L411" s="1">
        <v>3.0</v>
      </c>
      <c r="M411" s="1">
        <v>2.0</v>
      </c>
      <c r="N411" s="1">
        <v>1.0</v>
      </c>
      <c r="O411" s="1">
        <v>2.0</v>
      </c>
      <c r="P411" s="1">
        <v>3.0</v>
      </c>
      <c r="Q411" s="1">
        <v>4.0</v>
      </c>
      <c r="R411" s="1">
        <v>1.0</v>
      </c>
      <c r="S411" s="1">
        <v>4.0</v>
      </c>
      <c r="T411" s="1">
        <v>0.0</v>
      </c>
      <c r="U411" s="1">
        <v>3.0</v>
      </c>
      <c r="V411" s="1">
        <v>2.0</v>
      </c>
      <c r="W411" s="1">
        <v>1.0</v>
      </c>
      <c r="X411" s="1">
        <v>1.0</v>
      </c>
      <c r="Y411" s="1">
        <v>0.0</v>
      </c>
      <c r="Z411" s="36">
        <v>2111.0</v>
      </c>
      <c r="AA411" s="45">
        <f t="shared" si="1"/>
        <v>39</v>
      </c>
      <c r="AB411" s="45">
        <f t="shared" si="2"/>
        <v>11</v>
      </c>
      <c r="AC411" s="45">
        <f t="shared" si="3"/>
        <v>9</v>
      </c>
      <c r="AD411" s="45">
        <f t="shared" si="4"/>
        <v>12</v>
      </c>
      <c r="AE411" s="45">
        <f t="shared" si="5"/>
        <v>7</v>
      </c>
    </row>
    <row r="412">
      <c r="A412" s="20"/>
      <c r="B412" s="20">
        <v>43801.518118078704</v>
      </c>
      <c r="C412" s="1" t="s">
        <v>334</v>
      </c>
      <c r="D412" s="1">
        <v>3.0</v>
      </c>
      <c r="E412" s="1">
        <v>1.0</v>
      </c>
      <c r="F412" s="1">
        <v>0.0</v>
      </c>
      <c r="G412" s="1">
        <v>1.0</v>
      </c>
      <c r="H412" s="1">
        <v>2.0</v>
      </c>
      <c r="I412" s="1">
        <v>4.0</v>
      </c>
      <c r="J412" s="1">
        <v>3.0</v>
      </c>
      <c r="K412" s="1">
        <v>4.0</v>
      </c>
      <c r="L412" s="1">
        <v>3.0</v>
      </c>
      <c r="M412" s="1">
        <v>3.0</v>
      </c>
      <c r="N412" s="1">
        <v>2.0</v>
      </c>
      <c r="O412" s="1">
        <v>3.0</v>
      </c>
      <c r="P412" s="1">
        <v>3.0</v>
      </c>
      <c r="Q412" s="1">
        <v>3.0</v>
      </c>
      <c r="R412" s="1">
        <v>3.0</v>
      </c>
      <c r="S412" s="1">
        <v>4.0</v>
      </c>
      <c r="T412" s="1">
        <v>2.0</v>
      </c>
      <c r="U412" s="1">
        <v>4.0</v>
      </c>
      <c r="V412" s="1">
        <v>3.0</v>
      </c>
      <c r="W412" s="1">
        <v>4.0</v>
      </c>
      <c r="X412" s="1">
        <v>4.0</v>
      </c>
      <c r="Y412" s="1">
        <v>3.0</v>
      </c>
      <c r="Z412" s="36">
        <v>2112.0</v>
      </c>
      <c r="AA412" s="45">
        <f t="shared" si="1"/>
        <v>62</v>
      </c>
      <c r="AB412" s="45">
        <f t="shared" si="2"/>
        <v>21</v>
      </c>
      <c r="AC412" s="45">
        <f t="shared" si="3"/>
        <v>13</v>
      </c>
      <c r="AD412" s="45">
        <f t="shared" si="4"/>
        <v>13</v>
      </c>
      <c r="AE412" s="45">
        <f t="shared" si="5"/>
        <v>15</v>
      </c>
    </row>
    <row r="413">
      <c r="A413" s="20"/>
      <c r="B413" s="20">
        <v>43801.56921101852</v>
      </c>
      <c r="C413" s="1" t="s">
        <v>338</v>
      </c>
      <c r="D413" s="1">
        <v>6.0</v>
      </c>
      <c r="E413" s="1">
        <v>6.0</v>
      </c>
      <c r="F413" s="1">
        <v>0.0</v>
      </c>
      <c r="G413" s="1">
        <v>6.0</v>
      </c>
      <c r="H413" s="1">
        <v>6.0</v>
      </c>
      <c r="I413" s="1">
        <v>6.0</v>
      </c>
      <c r="J413" s="1">
        <v>5.0</v>
      </c>
      <c r="K413" s="1">
        <v>5.0</v>
      </c>
      <c r="L413" s="1">
        <v>0.0</v>
      </c>
      <c r="M413" s="1">
        <v>5.0</v>
      </c>
      <c r="N413" s="1">
        <v>1.0</v>
      </c>
      <c r="O413" s="1">
        <v>6.0</v>
      </c>
      <c r="P413" s="1">
        <v>6.0</v>
      </c>
      <c r="Q413" s="1">
        <v>6.0</v>
      </c>
      <c r="R413" s="1">
        <v>6.0</v>
      </c>
      <c r="S413" s="1">
        <v>6.0</v>
      </c>
      <c r="T413" s="1">
        <v>4.0</v>
      </c>
      <c r="U413" s="1">
        <v>6.0</v>
      </c>
      <c r="V413" s="1">
        <v>6.0</v>
      </c>
      <c r="W413" s="1">
        <v>4.0</v>
      </c>
      <c r="X413" s="1">
        <v>2.0</v>
      </c>
      <c r="Y413" s="1">
        <v>0.0</v>
      </c>
      <c r="Z413" s="36">
        <v>2125.0</v>
      </c>
      <c r="AA413" s="45">
        <f t="shared" si="1"/>
        <v>98</v>
      </c>
      <c r="AB413" s="45">
        <f t="shared" si="2"/>
        <v>41</v>
      </c>
      <c r="AC413" s="45">
        <f t="shared" si="3"/>
        <v>15</v>
      </c>
      <c r="AD413" s="45">
        <f t="shared" si="4"/>
        <v>24</v>
      </c>
      <c r="AE413" s="45">
        <f t="shared" si="5"/>
        <v>18</v>
      </c>
    </row>
    <row r="414">
      <c r="A414" s="20"/>
      <c r="B414" s="20">
        <v>43801.589466261576</v>
      </c>
      <c r="C414" s="1" t="s">
        <v>270</v>
      </c>
      <c r="D414" s="1">
        <v>4.0</v>
      </c>
      <c r="E414" s="1">
        <v>0.0</v>
      </c>
      <c r="F414" s="1">
        <v>0.0</v>
      </c>
      <c r="G414" s="1">
        <v>5.0</v>
      </c>
      <c r="H414" s="1">
        <v>5.0</v>
      </c>
      <c r="I414" s="1">
        <v>6.0</v>
      </c>
      <c r="J414" s="1">
        <v>0.0</v>
      </c>
      <c r="K414" s="1">
        <v>4.0</v>
      </c>
      <c r="L414" s="1">
        <v>0.0</v>
      </c>
      <c r="M414" s="1">
        <v>4.0</v>
      </c>
      <c r="N414" s="1">
        <v>6.0</v>
      </c>
      <c r="O414" s="1">
        <v>5.0</v>
      </c>
      <c r="P414" s="1">
        <v>5.0</v>
      </c>
      <c r="Q414" s="1">
        <v>3.0</v>
      </c>
      <c r="R414" s="1">
        <v>3.0</v>
      </c>
      <c r="S414" s="1">
        <v>4.0</v>
      </c>
      <c r="T414" s="1">
        <v>0.0</v>
      </c>
      <c r="U414" s="1">
        <v>4.0</v>
      </c>
      <c r="V414" s="1">
        <v>4.0</v>
      </c>
      <c r="W414" s="1">
        <v>5.0</v>
      </c>
      <c r="X414" s="1">
        <v>5.0</v>
      </c>
      <c r="Y414" s="1">
        <v>5.0</v>
      </c>
      <c r="Z414" s="36">
        <v>2025.0</v>
      </c>
      <c r="AA414" s="45">
        <f t="shared" si="1"/>
        <v>77</v>
      </c>
      <c r="AB414" s="45">
        <f t="shared" si="2"/>
        <v>36</v>
      </c>
      <c r="AC414" s="45">
        <f t="shared" si="3"/>
        <v>8</v>
      </c>
      <c r="AD414" s="45">
        <f t="shared" si="4"/>
        <v>15</v>
      </c>
      <c r="AE414" s="45">
        <f t="shared" si="5"/>
        <v>18</v>
      </c>
    </row>
    <row r="415">
      <c r="A415" s="20"/>
      <c r="B415" s="20">
        <v>43801.614945231486</v>
      </c>
      <c r="C415" s="1" t="s">
        <v>191</v>
      </c>
      <c r="D415" s="1">
        <v>2.0</v>
      </c>
      <c r="E415" s="1">
        <v>3.0</v>
      </c>
      <c r="F415" s="1">
        <v>0.0</v>
      </c>
      <c r="G415" s="1">
        <v>3.0</v>
      </c>
      <c r="H415" s="1">
        <v>4.0</v>
      </c>
      <c r="I415" s="1">
        <v>3.0</v>
      </c>
      <c r="J415" s="1">
        <v>0.0</v>
      </c>
      <c r="K415" s="1">
        <v>1.0</v>
      </c>
      <c r="L415" s="1">
        <v>0.0</v>
      </c>
      <c r="M415" s="1">
        <v>1.0</v>
      </c>
      <c r="N415" s="1">
        <v>3.0</v>
      </c>
      <c r="O415" s="1">
        <v>4.0</v>
      </c>
      <c r="P415" s="1">
        <v>3.0</v>
      </c>
      <c r="Q415" s="1">
        <v>1.0</v>
      </c>
      <c r="R415" s="1">
        <v>2.0</v>
      </c>
      <c r="S415" s="1">
        <v>2.0</v>
      </c>
      <c r="T415" s="1">
        <v>0.0</v>
      </c>
      <c r="U415" s="1">
        <v>2.0</v>
      </c>
      <c r="V415" s="1">
        <v>3.0</v>
      </c>
      <c r="W415" s="1">
        <v>4.0</v>
      </c>
      <c r="X415" s="1">
        <v>3.0</v>
      </c>
      <c r="Y415" s="1">
        <v>3.0</v>
      </c>
      <c r="Z415" s="36">
        <v>1959.0</v>
      </c>
      <c r="AA415" s="45">
        <f t="shared" si="1"/>
        <v>47</v>
      </c>
      <c r="AB415" s="45">
        <f t="shared" si="2"/>
        <v>25</v>
      </c>
      <c r="AC415" s="45">
        <f t="shared" si="3"/>
        <v>2</v>
      </c>
      <c r="AD415" s="45">
        <f t="shared" si="4"/>
        <v>8</v>
      </c>
      <c r="AE415" s="45">
        <f t="shared" si="5"/>
        <v>12</v>
      </c>
    </row>
    <row r="416">
      <c r="A416" s="20"/>
      <c r="B416" s="20">
        <v>43801.67697486111</v>
      </c>
      <c r="C416" s="1" t="s">
        <v>269</v>
      </c>
      <c r="D416" s="1">
        <v>0.0</v>
      </c>
      <c r="E416" s="1">
        <v>0.0</v>
      </c>
      <c r="F416" s="1">
        <v>0.0</v>
      </c>
      <c r="G416" s="1">
        <v>3.0</v>
      </c>
      <c r="H416" s="1">
        <v>0.0</v>
      </c>
      <c r="I416" s="1">
        <v>0.0</v>
      </c>
      <c r="J416" s="1">
        <v>6.0</v>
      </c>
      <c r="K416" s="1">
        <v>0.0</v>
      </c>
      <c r="L416" s="1">
        <v>3.0</v>
      </c>
      <c r="M416" s="1">
        <v>0.0</v>
      </c>
      <c r="N416" s="1">
        <v>0.0</v>
      </c>
      <c r="O416" s="1">
        <v>5.0</v>
      </c>
      <c r="P416" s="1">
        <v>4.0</v>
      </c>
      <c r="Q416" s="1">
        <v>5.0</v>
      </c>
      <c r="R416" s="1">
        <v>4.0</v>
      </c>
      <c r="S416" s="1">
        <v>4.0</v>
      </c>
      <c r="T416" s="1">
        <v>0.0</v>
      </c>
      <c r="U416" s="1">
        <v>5.0</v>
      </c>
      <c r="V416" s="1">
        <v>2.0</v>
      </c>
      <c r="W416" s="1">
        <v>6.0</v>
      </c>
      <c r="X416" s="1">
        <v>3.0</v>
      </c>
      <c r="Y416" s="1">
        <v>1.0</v>
      </c>
      <c r="Z416" s="36">
        <v>1505.0</v>
      </c>
      <c r="AA416" s="45">
        <f t="shared" si="1"/>
        <v>51</v>
      </c>
      <c r="AB416" s="45">
        <f t="shared" si="2"/>
        <v>9</v>
      </c>
      <c r="AC416" s="45">
        <f t="shared" si="3"/>
        <v>9</v>
      </c>
      <c r="AD416" s="45">
        <f t="shared" si="4"/>
        <v>17</v>
      </c>
      <c r="AE416" s="45">
        <f t="shared" si="5"/>
        <v>16</v>
      </c>
    </row>
    <row r="417">
      <c r="A417" s="20"/>
      <c r="B417" s="20">
        <v>43802.440466643515</v>
      </c>
      <c r="C417" s="1" t="s">
        <v>884</v>
      </c>
      <c r="D417" s="1">
        <v>3.0</v>
      </c>
      <c r="E417" s="1">
        <v>0.0</v>
      </c>
      <c r="F417" s="1">
        <v>0.0</v>
      </c>
      <c r="G417" s="1">
        <v>1.0</v>
      </c>
      <c r="H417" s="1">
        <v>0.0</v>
      </c>
      <c r="I417" s="1">
        <v>3.0</v>
      </c>
      <c r="J417" s="1">
        <v>2.0</v>
      </c>
      <c r="K417" s="1">
        <v>1.0</v>
      </c>
      <c r="L417" s="1">
        <v>4.0</v>
      </c>
      <c r="M417" s="1">
        <v>4.0</v>
      </c>
      <c r="N417" s="1">
        <v>3.0</v>
      </c>
      <c r="O417" s="1">
        <v>3.0</v>
      </c>
      <c r="P417" s="1">
        <v>3.0</v>
      </c>
      <c r="Q417" s="1">
        <v>2.0</v>
      </c>
      <c r="R417" s="1">
        <v>1.0</v>
      </c>
      <c r="S417" s="1">
        <v>2.0</v>
      </c>
      <c r="T417" s="1">
        <v>0.0</v>
      </c>
      <c r="U417" s="1">
        <v>3.0</v>
      </c>
      <c r="V417" s="1">
        <v>3.0</v>
      </c>
      <c r="W417" s="1">
        <v>1.0</v>
      </c>
      <c r="X417" s="1">
        <v>0.0</v>
      </c>
      <c r="Y417" s="1">
        <v>3.0</v>
      </c>
      <c r="Z417" s="36">
        <v>2054.0</v>
      </c>
      <c r="AA417" s="45">
        <f t="shared" si="1"/>
        <v>42</v>
      </c>
      <c r="AB417" s="45">
        <f t="shared" si="2"/>
        <v>16</v>
      </c>
      <c r="AC417" s="45">
        <f t="shared" si="3"/>
        <v>11</v>
      </c>
      <c r="AD417" s="45">
        <f t="shared" si="4"/>
        <v>8</v>
      </c>
      <c r="AE417" s="45">
        <f t="shared" si="5"/>
        <v>7</v>
      </c>
    </row>
    <row r="418">
      <c r="A418" s="20"/>
      <c r="B418" s="20">
        <v>43802.5699834375</v>
      </c>
      <c r="C418" s="1" t="s">
        <v>315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1.0</v>
      </c>
      <c r="J418" s="1">
        <v>1.0</v>
      </c>
      <c r="K418" s="1">
        <v>3.0</v>
      </c>
      <c r="L418" s="1">
        <v>0.0</v>
      </c>
      <c r="M418" s="1">
        <v>2.0</v>
      </c>
      <c r="N418" s="1">
        <v>0.0</v>
      </c>
      <c r="O418" s="1">
        <v>0.0</v>
      </c>
      <c r="P418" s="1">
        <v>2.0</v>
      </c>
      <c r="Q418" s="1">
        <v>2.0</v>
      </c>
      <c r="R418" s="1">
        <v>3.0</v>
      </c>
      <c r="S418" s="1">
        <v>3.0</v>
      </c>
      <c r="T418" s="1">
        <v>0.0</v>
      </c>
      <c r="U418" s="1">
        <v>0.0</v>
      </c>
      <c r="V418" s="1">
        <v>0.0</v>
      </c>
      <c r="W418" s="1">
        <v>2.0</v>
      </c>
      <c r="X418" s="1">
        <v>1.0</v>
      </c>
      <c r="Y418" s="1">
        <v>1.0</v>
      </c>
      <c r="Z418" s="36">
        <v>2086.0</v>
      </c>
      <c r="AA418" s="45">
        <f t="shared" si="1"/>
        <v>21</v>
      </c>
      <c r="AB418" s="45">
        <f t="shared" si="2"/>
        <v>2</v>
      </c>
      <c r="AC418" s="45">
        <f t="shared" si="3"/>
        <v>6</v>
      </c>
      <c r="AD418" s="45">
        <f t="shared" si="4"/>
        <v>10</v>
      </c>
      <c r="AE418" s="45">
        <f t="shared" si="5"/>
        <v>3</v>
      </c>
    </row>
    <row r="419">
      <c r="A419" s="20"/>
      <c r="B419" s="20">
        <v>43803.333800277775</v>
      </c>
      <c r="C419" s="1" t="s">
        <v>887</v>
      </c>
      <c r="D419" s="1">
        <v>4.0</v>
      </c>
      <c r="E419" s="1">
        <v>1.0</v>
      </c>
      <c r="F419" s="1">
        <v>0.0</v>
      </c>
      <c r="G419" s="1">
        <v>1.0</v>
      </c>
      <c r="H419" s="1">
        <v>1.0</v>
      </c>
      <c r="I419" s="1">
        <v>3.0</v>
      </c>
      <c r="J419" s="1">
        <v>0.0</v>
      </c>
      <c r="K419" s="1">
        <v>0.0</v>
      </c>
      <c r="L419" s="1">
        <v>0.0</v>
      </c>
      <c r="M419" s="1">
        <v>4.0</v>
      </c>
      <c r="N419" s="1">
        <v>1.0</v>
      </c>
      <c r="O419" s="1">
        <v>1.0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1.0</v>
      </c>
      <c r="V419" s="1">
        <v>0.0</v>
      </c>
      <c r="W419" s="1">
        <v>4.0</v>
      </c>
      <c r="X419" s="1">
        <v>0.0</v>
      </c>
      <c r="Y419" s="1">
        <v>0.0</v>
      </c>
      <c r="Z419" s="36">
        <v>2075.0</v>
      </c>
      <c r="AA419" s="45">
        <f t="shared" si="1"/>
        <v>21</v>
      </c>
      <c r="AB419" s="45">
        <f t="shared" si="2"/>
        <v>12</v>
      </c>
      <c r="AC419" s="45">
        <f t="shared" si="3"/>
        <v>4</v>
      </c>
      <c r="AD419" s="45">
        <f t="shared" si="4"/>
        <v>0</v>
      </c>
      <c r="AE419" s="45">
        <f t="shared" si="5"/>
        <v>5</v>
      </c>
    </row>
    <row r="420">
      <c r="A420" s="20"/>
      <c r="B420" s="20">
        <v>43803.39463329861</v>
      </c>
      <c r="C420" s="1" t="s">
        <v>244</v>
      </c>
      <c r="D420" s="1">
        <v>4.0</v>
      </c>
      <c r="E420" s="1">
        <v>0.0</v>
      </c>
      <c r="F420" s="1">
        <v>0.0</v>
      </c>
      <c r="G420" s="1">
        <v>2.0</v>
      </c>
      <c r="H420" s="1">
        <v>2.0</v>
      </c>
      <c r="I420" s="1">
        <v>4.0</v>
      </c>
      <c r="J420" s="1">
        <v>1.0</v>
      </c>
      <c r="K420" s="1">
        <v>4.0</v>
      </c>
      <c r="L420" s="1">
        <v>2.0</v>
      </c>
      <c r="M420" s="1">
        <v>4.0</v>
      </c>
      <c r="N420" s="1">
        <v>3.0</v>
      </c>
      <c r="O420" s="1">
        <v>3.0</v>
      </c>
      <c r="P420" s="1">
        <v>2.0</v>
      </c>
      <c r="Q420" s="1">
        <v>2.0</v>
      </c>
      <c r="R420" s="1">
        <v>4.0</v>
      </c>
      <c r="S420" s="1">
        <v>3.0</v>
      </c>
      <c r="T420" s="1">
        <v>5.0</v>
      </c>
      <c r="U420" s="1">
        <v>3.0</v>
      </c>
      <c r="V420" s="1">
        <v>3.0</v>
      </c>
      <c r="W420" s="1">
        <v>3.0</v>
      </c>
      <c r="X420" s="1">
        <v>4.0</v>
      </c>
      <c r="Y420" s="1">
        <v>1.0</v>
      </c>
      <c r="Z420" s="36">
        <v>1962.0</v>
      </c>
      <c r="AA420" s="45">
        <f t="shared" si="1"/>
        <v>59</v>
      </c>
      <c r="AB420" s="45">
        <f t="shared" si="2"/>
        <v>24</v>
      </c>
      <c r="AC420" s="45">
        <f t="shared" si="3"/>
        <v>11</v>
      </c>
      <c r="AD420" s="45">
        <f t="shared" si="4"/>
        <v>11</v>
      </c>
      <c r="AE420" s="45">
        <f t="shared" si="5"/>
        <v>13</v>
      </c>
    </row>
    <row r="421">
      <c r="A421" s="20"/>
      <c r="B421" s="20">
        <v>43804.4283747338</v>
      </c>
      <c r="C421" s="1" t="s">
        <v>340</v>
      </c>
      <c r="D421" s="1">
        <v>4.0</v>
      </c>
      <c r="E421" s="1">
        <v>4.0</v>
      </c>
      <c r="F421" s="1">
        <v>0.0</v>
      </c>
      <c r="G421" s="1">
        <v>3.0</v>
      </c>
      <c r="H421" s="1">
        <v>1.0</v>
      </c>
      <c r="I421" s="1">
        <v>4.0</v>
      </c>
      <c r="J421" s="1">
        <v>1.0</v>
      </c>
      <c r="K421" s="1">
        <v>3.0</v>
      </c>
      <c r="L421" s="1">
        <v>0.0</v>
      </c>
      <c r="M421" s="1">
        <v>3.0</v>
      </c>
      <c r="N421" s="1">
        <v>5.0</v>
      </c>
      <c r="O421" s="1">
        <v>5.0</v>
      </c>
      <c r="P421" s="1">
        <v>4.0</v>
      </c>
      <c r="Q421" s="1">
        <v>3.0</v>
      </c>
      <c r="R421" s="1">
        <v>3.0</v>
      </c>
      <c r="S421" s="1">
        <v>4.0</v>
      </c>
      <c r="T421" s="1">
        <v>1.0</v>
      </c>
      <c r="U421" s="1">
        <v>5.0</v>
      </c>
      <c r="V421" s="1">
        <v>5.0</v>
      </c>
      <c r="W421" s="1">
        <v>3.0</v>
      </c>
      <c r="X421" s="1">
        <v>4.0</v>
      </c>
      <c r="Y421" s="1">
        <v>1.0</v>
      </c>
      <c r="Z421" s="36">
        <v>2127.0</v>
      </c>
      <c r="AA421" s="45">
        <f t="shared" si="1"/>
        <v>66</v>
      </c>
      <c r="AB421" s="45">
        <f t="shared" si="2"/>
        <v>28</v>
      </c>
      <c r="AC421" s="45">
        <f t="shared" si="3"/>
        <v>7</v>
      </c>
      <c r="AD421" s="45">
        <f t="shared" si="4"/>
        <v>14</v>
      </c>
      <c r="AE421" s="45">
        <f t="shared" si="5"/>
        <v>17</v>
      </c>
    </row>
    <row r="422">
      <c r="A422" s="20"/>
      <c r="B422" s="20">
        <v>43804.63813388889</v>
      </c>
      <c r="C422" s="1" t="s">
        <v>340</v>
      </c>
      <c r="D422" s="1">
        <v>4.0</v>
      </c>
      <c r="E422" s="1">
        <v>4.0</v>
      </c>
      <c r="F422" s="1">
        <v>0.0</v>
      </c>
      <c r="G422" s="1">
        <v>3.0</v>
      </c>
      <c r="H422" s="1">
        <v>1.0</v>
      </c>
      <c r="I422" s="1">
        <v>4.0</v>
      </c>
      <c r="J422" s="1">
        <v>1.0</v>
      </c>
      <c r="K422" s="1">
        <v>3.0</v>
      </c>
      <c r="L422" s="1">
        <v>0.0</v>
      </c>
      <c r="M422" s="1">
        <v>3.0</v>
      </c>
      <c r="N422" s="1">
        <v>5.0</v>
      </c>
      <c r="O422" s="1">
        <v>5.0</v>
      </c>
      <c r="P422" s="1">
        <v>4.0</v>
      </c>
      <c r="Q422" s="1">
        <v>3.0</v>
      </c>
      <c r="R422" s="1">
        <v>3.0</v>
      </c>
      <c r="S422" s="1">
        <v>4.0</v>
      </c>
      <c r="T422" s="1">
        <v>1.0</v>
      </c>
      <c r="U422" s="1">
        <v>5.0</v>
      </c>
      <c r="V422" s="1">
        <v>5.0</v>
      </c>
      <c r="W422" s="1">
        <v>3.0</v>
      </c>
      <c r="X422" s="1">
        <v>4.0</v>
      </c>
      <c r="Y422" s="1">
        <v>1.0</v>
      </c>
      <c r="Z422" s="36">
        <v>2127.0</v>
      </c>
      <c r="AA422" s="45">
        <f t="shared" si="1"/>
        <v>66</v>
      </c>
      <c r="AB422" s="45">
        <f t="shared" si="2"/>
        <v>28</v>
      </c>
      <c r="AC422" s="45">
        <f t="shared" si="3"/>
        <v>7</v>
      </c>
      <c r="AD422" s="45">
        <f t="shared" si="4"/>
        <v>14</v>
      </c>
      <c r="AE422" s="45">
        <f t="shared" si="5"/>
        <v>17</v>
      </c>
    </row>
    <row r="423">
      <c r="A423" s="20"/>
      <c r="B423" s="20">
        <v>43804.65830408565</v>
      </c>
      <c r="C423" s="1" t="s">
        <v>883</v>
      </c>
      <c r="D423" s="1">
        <v>4.0</v>
      </c>
      <c r="E423" s="1">
        <v>4.0</v>
      </c>
      <c r="F423" s="1">
        <v>0.0</v>
      </c>
      <c r="G423" s="1">
        <v>2.0</v>
      </c>
      <c r="H423" s="1">
        <v>4.0</v>
      </c>
      <c r="I423" s="1">
        <v>5.0</v>
      </c>
      <c r="J423" s="1">
        <v>5.0</v>
      </c>
      <c r="K423" s="1">
        <v>0.0</v>
      </c>
      <c r="L423" s="1">
        <v>5.0</v>
      </c>
      <c r="M423" s="1">
        <v>5.0</v>
      </c>
      <c r="N423" s="1">
        <v>3.0</v>
      </c>
      <c r="O423" s="1">
        <v>4.0</v>
      </c>
      <c r="P423" s="1">
        <v>5.0</v>
      </c>
      <c r="Q423" s="1">
        <v>5.0</v>
      </c>
      <c r="R423" s="1">
        <v>4.0</v>
      </c>
      <c r="S423" s="1">
        <v>5.0</v>
      </c>
      <c r="T423" s="1">
        <v>0.0</v>
      </c>
      <c r="U423" s="1">
        <v>6.0</v>
      </c>
      <c r="V423" s="1">
        <v>4.0</v>
      </c>
      <c r="W423" s="1">
        <v>5.0</v>
      </c>
      <c r="X423" s="1">
        <v>2.0</v>
      </c>
      <c r="Y423" s="1">
        <v>3.0</v>
      </c>
      <c r="Z423" s="36">
        <v>2052.0</v>
      </c>
      <c r="AA423" s="45">
        <f t="shared" si="1"/>
        <v>80</v>
      </c>
      <c r="AB423" s="45">
        <f t="shared" si="2"/>
        <v>29</v>
      </c>
      <c r="AC423" s="45">
        <f t="shared" si="3"/>
        <v>15</v>
      </c>
      <c r="AD423" s="45">
        <f t="shared" si="4"/>
        <v>19</v>
      </c>
      <c r="AE423" s="45">
        <f t="shared" si="5"/>
        <v>17</v>
      </c>
    </row>
    <row r="424">
      <c r="A424" s="20"/>
      <c r="B424" s="20">
        <v>43804.69906791666</v>
      </c>
      <c r="C424" s="1" t="s">
        <v>266</v>
      </c>
      <c r="D424" s="1">
        <v>1.0</v>
      </c>
      <c r="E424" s="1">
        <v>0.0</v>
      </c>
      <c r="F424" s="1">
        <v>0.0</v>
      </c>
      <c r="G424" s="1">
        <v>1.0</v>
      </c>
      <c r="H424" s="1">
        <v>1.0</v>
      </c>
      <c r="I424" s="1">
        <v>4.0</v>
      </c>
      <c r="J424" s="1">
        <v>0.0</v>
      </c>
      <c r="K424" s="1">
        <v>0.0</v>
      </c>
      <c r="L424" s="1">
        <v>0.0</v>
      </c>
      <c r="M424" s="1">
        <v>3.0</v>
      </c>
      <c r="N424" s="1">
        <v>2.0</v>
      </c>
      <c r="O424" s="1">
        <v>1.0</v>
      </c>
      <c r="P424" s="1">
        <v>3.0</v>
      </c>
      <c r="Q424" s="1">
        <v>2.0</v>
      </c>
      <c r="R424" s="1">
        <v>1.0</v>
      </c>
      <c r="S424" s="1">
        <v>1.0</v>
      </c>
      <c r="T424" s="1">
        <v>0.0</v>
      </c>
      <c r="U424" s="1">
        <v>2.0</v>
      </c>
      <c r="V424" s="1">
        <v>3.0</v>
      </c>
      <c r="W424" s="1">
        <v>3.0</v>
      </c>
      <c r="X424" s="1">
        <v>2.0</v>
      </c>
      <c r="Y424" s="1">
        <v>3.0</v>
      </c>
      <c r="Z424" s="36">
        <v>2011.0</v>
      </c>
      <c r="AA424" s="45">
        <f t="shared" si="1"/>
        <v>33</v>
      </c>
      <c r="AB424" s="45">
        <f t="shared" si="2"/>
        <v>13</v>
      </c>
      <c r="AC424" s="45">
        <f t="shared" si="3"/>
        <v>3</v>
      </c>
      <c r="AD424" s="45">
        <f t="shared" si="4"/>
        <v>7</v>
      </c>
      <c r="AE424" s="45">
        <f t="shared" si="5"/>
        <v>10</v>
      </c>
    </row>
    <row r="425">
      <c r="A425" s="20"/>
      <c r="B425" s="20">
        <v>43805.43089351852</v>
      </c>
      <c r="C425" s="1" t="s">
        <v>222</v>
      </c>
      <c r="D425" s="1">
        <v>0.0</v>
      </c>
      <c r="E425" s="1">
        <v>0.0</v>
      </c>
      <c r="F425" s="1">
        <v>0.0</v>
      </c>
      <c r="G425" s="1">
        <v>2.0</v>
      </c>
      <c r="H425" s="1">
        <v>3.0</v>
      </c>
      <c r="I425" s="1">
        <v>4.0</v>
      </c>
      <c r="J425" s="1">
        <v>3.0</v>
      </c>
      <c r="K425" s="1">
        <v>4.0</v>
      </c>
      <c r="L425" s="1">
        <v>1.0</v>
      </c>
      <c r="M425" s="1">
        <v>3.0</v>
      </c>
      <c r="N425" s="1">
        <v>2.0</v>
      </c>
      <c r="O425" s="1">
        <v>0.0</v>
      </c>
      <c r="P425" s="1">
        <v>2.0</v>
      </c>
      <c r="Q425" s="1">
        <v>2.0</v>
      </c>
      <c r="R425" s="1">
        <v>2.0</v>
      </c>
      <c r="S425" s="1">
        <v>2.0</v>
      </c>
      <c r="T425" s="1">
        <v>0.0</v>
      </c>
      <c r="U425" s="1">
        <v>4.0</v>
      </c>
      <c r="V425" s="1">
        <v>3.0</v>
      </c>
      <c r="W425" s="1">
        <v>3.0</v>
      </c>
      <c r="X425" s="1">
        <v>4.0</v>
      </c>
      <c r="Y425" s="1">
        <v>1.0</v>
      </c>
      <c r="Z425" s="36">
        <v>1676.0</v>
      </c>
      <c r="AA425" s="45">
        <f t="shared" si="1"/>
        <v>45</v>
      </c>
      <c r="AB425" s="45">
        <f t="shared" si="2"/>
        <v>12</v>
      </c>
      <c r="AC425" s="45">
        <f t="shared" si="3"/>
        <v>11</v>
      </c>
      <c r="AD425" s="45">
        <f t="shared" si="4"/>
        <v>8</v>
      </c>
      <c r="AE425" s="45">
        <f t="shared" si="5"/>
        <v>14</v>
      </c>
    </row>
    <row r="426">
      <c r="A426" s="20"/>
      <c r="B426" s="20">
        <v>43805.43892190972</v>
      </c>
      <c r="C426" s="1" t="s">
        <v>341</v>
      </c>
      <c r="D426" s="1">
        <v>0.0</v>
      </c>
      <c r="E426" s="1">
        <v>0.0</v>
      </c>
      <c r="F426" s="1">
        <v>0.0</v>
      </c>
      <c r="G426" s="1">
        <v>4.0</v>
      </c>
      <c r="H426" s="1">
        <v>0.0</v>
      </c>
      <c r="I426" s="1">
        <v>5.0</v>
      </c>
      <c r="J426" s="1">
        <v>6.0</v>
      </c>
      <c r="K426" s="1">
        <v>0.0</v>
      </c>
      <c r="L426" s="1">
        <v>5.0</v>
      </c>
      <c r="M426" s="1">
        <v>2.0</v>
      </c>
      <c r="N426" s="1">
        <v>5.0</v>
      </c>
      <c r="O426" s="1">
        <v>5.0</v>
      </c>
      <c r="P426" s="1">
        <v>6.0</v>
      </c>
      <c r="Q426" s="1">
        <v>4.0</v>
      </c>
      <c r="R426" s="1">
        <v>2.0</v>
      </c>
      <c r="S426" s="1">
        <v>4.0</v>
      </c>
      <c r="T426" s="1">
        <v>4.0</v>
      </c>
      <c r="U426" s="1">
        <v>5.0</v>
      </c>
      <c r="V426" s="1">
        <v>6.0</v>
      </c>
      <c r="W426" s="1">
        <v>6.0</v>
      </c>
      <c r="X426" s="1">
        <v>6.0</v>
      </c>
      <c r="Y426" s="1">
        <v>4.0</v>
      </c>
      <c r="Z426" s="36">
        <v>2115.0</v>
      </c>
      <c r="AA426" s="45">
        <f t="shared" si="1"/>
        <v>79</v>
      </c>
      <c r="AB426" s="45">
        <f t="shared" si="2"/>
        <v>27</v>
      </c>
      <c r="AC426" s="45">
        <f t="shared" si="3"/>
        <v>13</v>
      </c>
      <c r="AD426" s="45">
        <f t="shared" si="4"/>
        <v>16</v>
      </c>
      <c r="AE426" s="45">
        <f t="shared" si="5"/>
        <v>23</v>
      </c>
    </row>
    <row r="427">
      <c r="A427" s="20"/>
      <c r="B427" s="20">
        <v>43805.57294694445</v>
      </c>
      <c r="C427" s="1" t="s">
        <v>342</v>
      </c>
      <c r="D427" s="1">
        <v>2.0</v>
      </c>
      <c r="E427" s="1">
        <v>1.0</v>
      </c>
      <c r="F427" s="1">
        <v>0.0</v>
      </c>
      <c r="G427" s="1">
        <v>0.0</v>
      </c>
      <c r="H427" s="1">
        <v>2.0</v>
      </c>
      <c r="I427" s="1">
        <v>4.0</v>
      </c>
      <c r="J427" s="1">
        <v>4.0</v>
      </c>
      <c r="K427" s="1">
        <v>1.0</v>
      </c>
      <c r="L427" s="1">
        <v>4.0</v>
      </c>
      <c r="M427" s="1">
        <v>5.0</v>
      </c>
      <c r="N427" s="1">
        <v>2.0</v>
      </c>
      <c r="O427" s="1">
        <v>4.0</v>
      </c>
      <c r="P427" s="1">
        <v>5.0</v>
      </c>
      <c r="Q427" s="1">
        <v>2.0</v>
      </c>
      <c r="R427" s="1">
        <v>1.0</v>
      </c>
      <c r="S427" s="1">
        <v>5.0</v>
      </c>
      <c r="T427" s="1">
        <v>0.0</v>
      </c>
      <c r="U427" s="1">
        <v>5.0</v>
      </c>
      <c r="V427" s="1">
        <v>5.0</v>
      </c>
      <c r="W427" s="1">
        <v>5.0</v>
      </c>
      <c r="X427" s="1">
        <v>5.0</v>
      </c>
      <c r="Y427" s="1">
        <v>2.0</v>
      </c>
      <c r="Z427" s="36">
        <v>2119.0</v>
      </c>
      <c r="AA427" s="45">
        <f t="shared" si="1"/>
        <v>64</v>
      </c>
      <c r="AB427" s="45">
        <f t="shared" si="2"/>
        <v>17</v>
      </c>
      <c r="AC427" s="45">
        <f t="shared" si="3"/>
        <v>14</v>
      </c>
      <c r="AD427" s="45">
        <f t="shared" si="4"/>
        <v>13</v>
      </c>
      <c r="AE427" s="45">
        <f t="shared" si="5"/>
        <v>20</v>
      </c>
    </row>
    <row r="428">
      <c r="A428" s="20"/>
      <c r="B428" s="20">
        <v>43808.350473240745</v>
      </c>
      <c r="C428" s="1" t="s">
        <v>343</v>
      </c>
      <c r="D428" s="1">
        <v>5.0</v>
      </c>
      <c r="E428" s="1">
        <v>3.0</v>
      </c>
      <c r="F428" s="1">
        <v>0.0</v>
      </c>
      <c r="G428" s="1">
        <v>4.0</v>
      </c>
      <c r="H428" s="1">
        <v>5.0</v>
      </c>
      <c r="I428" s="1">
        <v>3.0</v>
      </c>
      <c r="J428" s="1">
        <v>5.0</v>
      </c>
      <c r="K428" s="1">
        <v>5.0</v>
      </c>
      <c r="L428" s="1">
        <v>0.0</v>
      </c>
      <c r="M428" s="1">
        <v>3.0</v>
      </c>
      <c r="N428" s="1">
        <v>5.0</v>
      </c>
      <c r="O428" s="1">
        <v>4.0</v>
      </c>
      <c r="P428" s="1">
        <v>4.0</v>
      </c>
      <c r="Q428" s="1">
        <v>2.0</v>
      </c>
      <c r="R428" s="1">
        <v>4.0</v>
      </c>
      <c r="S428" s="1">
        <v>2.0</v>
      </c>
      <c r="T428" s="1">
        <v>0.0</v>
      </c>
      <c r="U428" s="1">
        <v>4.0</v>
      </c>
      <c r="V428" s="1">
        <v>5.0</v>
      </c>
      <c r="W428" s="1">
        <v>6.0</v>
      </c>
      <c r="X428" s="1">
        <v>3.0</v>
      </c>
      <c r="Y428" s="1">
        <v>5.0</v>
      </c>
      <c r="Z428" s="36">
        <v>2136.0</v>
      </c>
      <c r="AA428" s="45">
        <f t="shared" si="1"/>
        <v>77</v>
      </c>
      <c r="AB428" s="45">
        <f t="shared" si="2"/>
        <v>34</v>
      </c>
      <c r="AC428" s="45">
        <f t="shared" si="3"/>
        <v>13</v>
      </c>
      <c r="AD428" s="45">
        <f t="shared" si="4"/>
        <v>12</v>
      </c>
      <c r="AE428" s="45">
        <f t="shared" si="5"/>
        <v>18</v>
      </c>
    </row>
    <row r="429">
      <c r="A429" s="20"/>
      <c r="B429" s="20">
        <v>43808.35053140046</v>
      </c>
      <c r="C429" s="1" t="s">
        <v>343</v>
      </c>
      <c r="D429" s="1">
        <v>5.0</v>
      </c>
      <c r="E429" s="1">
        <v>3.0</v>
      </c>
      <c r="F429" s="1">
        <v>0.0</v>
      </c>
      <c r="G429" s="1">
        <v>4.0</v>
      </c>
      <c r="H429" s="1">
        <v>5.0</v>
      </c>
      <c r="I429" s="1">
        <v>3.0</v>
      </c>
      <c r="J429" s="1">
        <v>5.0</v>
      </c>
      <c r="K429" s="1">
        <v>5.0</v>
      </c>
      <c r="L429" s="1">
        <v>0.0</v>
      </c>
      <c r="M429" s="1">
        <v>3.0</v>
      </c>
      <c r="N429" s="1">
        <v>5.0</v>
      </c>
      <c r="O429" s="1">
        <v>4.0</v>
      </c>
      <c r="P429" s="1">
        <v>4.0</v>
      </c>
      <c r="Q429" s="1">
        <v>2.0</v>
      </c>
      <c r="R429" s="1">
        <v>4.0</v>
      </c>
      <c r="S429" s="1">
        <v>2.0</v>
      </c>
      <c r="T429" s="1">
        <v>0.0</v>
      </c>
      <c r="U429" s="1">
        <v>4.0</v>
      </c>
      <c r="V429" s="1">
        <v>5.0</v>
      </c>
      <c r="W429" s="1">
        <v>6.0</v>
      </c>
      <c r="X429" s="1">
        <v>3.0</v>
      </c>
      <c r="Y429" s="1">
        <v>5.0</v>
      </c>
      <c r="Z429" s="36">
        <v>2136.0</v>
      </c>
      <c r="AA429" s="45">
        <f t="shared" si="1"/>
        <v>77</v>
      </c>
      <c r="AB429" s="45">
        <f t="shared" si="2"/>
        <v>34</v>
      </c>
      <c r="AC429" s="45">
        <f t="shared" si="3"/>
        <v>13</v>
      </c>
      <c r="AD429" s="45">
        <f t="shared" si="4"/>
        <v>12</v>
      </c>
      <c r="AE429" s="45">
        <f t="shared" si="5"/>
        <v>18</v>
      </c>
    </row>
    <row r="430">
      <c r="A430" s="20"/>
      <c r="B430" s="20">
        <v>43808.42746502315</v>
      </c>
      <c r="C430" s="1" t="s">
        <v>232</v>
      </c>
      <c r="D430" s="1">
        <v>3.0</v>
      </c>
      <c r="E430" s="1">
        <v>2.0</v>
      </c>
      <c r="F430" s="1">
        <v>0.0</v>
      </c>
      <c r="G430" s="1">
        <v>3.0</v>
      </c>
      <c r="H430" s="1">
        <v>3.0</v>
      </c>
      <c r="I430" s="1">
        <v>2.0</v>
      </c>
      <c r="J430" s="1">
        <v>2.0</v>
      </c>
      <c r="K430" s="1">
        <v>3.0</v>
      </c>
      <c r="L430" s="1">
        <v>2.0</v>
      </c>
      <c r="M430" s="1">
        <v>2.0</v>
      </c>
      <c r="N430" s="1">
        <v>2.0</v>
      </c>
      <c r="O430" s="1">
        <v>3.0</v>
      </c>
      <c r="P430" s="1">
        <v>3.0</v>
      </c>
      <c r="Q430" s="1">
        <v>2.0</v>
      </c>
      <c r="R430" s="1">
        <v>2.0</v>
      </c>
      <c r="S430" s="1">
        <v>3.0</v>
      </c>
      <c r="T430" s="1">
        <v>1.0</v>
      </c>
      <c r="U430" s="1">
        <v>2.0</v>
      </c>
      <c r="V430" s="1">
        <v>3.0</v>
      </c>
      <c r="W430" s="1">
        <v>3.0</v>
      </c>
      <c r="X430" s="1">
        <v>2.0</v>
      </c>
      <c r="Y430" s="1">
        <v>2.0</v>
      </c>
      <c r="Z430" s="36">
        <v>1921.0</v>
      </c>
      <c r="AA430" s="45">
        <f t="shared" si="1"/>
        <v>50</v>
      </c>
      <c r="AB430" s="45">
        <f t="shared" si="2"/>
        <v>21</v>
      </c>
      <c r="AC430" s="45">
        <f t="shared" si="3"/>
        <v>9</v>
      </c>
      <c r="AD430" s="45">
        <f t="shared" si="4"/>
        <v>10</v>
      </c>
      <c r="AE430" s="45">
        <f t="shared" si="5"/>
        <v>10</v>
      </c>
    </row>
    <row r="431">
      <c r="A431" s="20"/>
      <c r="B431" s="20">
        <v>43808.54455122685</v>
      </c>
      <c r="C431" s="1" t="s">
        <v>283</v>
      </c>
      <c r="D431" s="1">
        <v>1.0</v>
      </c>
      <c r="E431" s="1">
        <v>1.0</v>
      </c>
      <c r="F431" s="1">
        <v>0.0</v>
      </c>
      <c r="G431" s="1">
        <v>2.0</v>
      </c>
      <c r="H431" s="1">
        <v>2.0</v>
      </c>
      <c r="I431" s="1">
        <v>3.0</v>
      </c>
      <c r="J431" s="1">
        <v>3.0</v>
      </c>
      <c r="K431" s="1">
        <v>0.0</v>
      </c>
      <c r="L431" s="1">
        <v>4.0</v>
      </c>
      <c r="M431" s="1">
        <v>0.0</v>
      </c>
      <c r="N431" s="1">
        <v>1.0</v>
      </c>
      <c r="O431" s="1">
        <v>1.0</v>
      </c>
      <c r="P431" s="1">
        <v>1.0</v>
      </c>
      <c r="Q431" s="1">
        <v>1.0</v>
      </c>
      <c r="R431" s="1">
        <v>0.0</v>
      </c>
      <c r="S431" s="1">
        <v>0.0</v>
      </c>
      <c r="T431" s="1">
        <v>0.0</v>
      </c>
      <c r="U431" s="1">
        <v>2.0</v>
      </c>
      <c r="V431" s="1">
        <v>0.0</v>
      </c>
      <c r="W431" s="1">
        <v>4.0</v>
      </c>
      <c r="X431" s="1">
        <v>4.0</v>
      </c>
      <c r="Y431" s="1">
        <v>3.0</v>
      </c>
      <c r="Z431" s="36">
        <v>2046.0</v>
      </c>
      <c r="AA431" s="45">
        <f t="shared" si="1"/>
        <v>33</v>
      </c>
      <c r="AB431" s="45">
        <f t="shared" si="2"/>
        <v>14</v>
      </c>
      <c r="AC431" s="45">
        <f t="shared" si="3"/>
        <v>7</v>
      </c>
      <c r="AD431" s="45">
        <f t="shared" si="4"/>
        <v>2</v>
      </c>
      <c r="AE431" s="45">
        <f t="shared" si="5"/>
        <v>10</v>
      </c>
    </row>
    <row r="432">
      <c r="A432" s="20"/>
      <c r="B432" s="20">
        <v>43808.617511550925</v>
      </c>
      <c r="C432" s="1" t="s">
        <v>344</v>
      </c>
      <c r="D432" s="1">
        <v>4.0</v>
      </c>
      <c r="E432" s="1">
        <v>0.0</v>
      </c>
      <c r="F432" s="1">
        <v>0.0</v>
      </c>
      <c r="G432" s="1">
        <v>0.0</v>
      </c>
      <c r="H432" s="1">
        <v>1.0</v>
      </c>
      <c r="I432" s="1">
        <v>2.0</v>
      </c>
      <c r="J432" s="1">
        <v>5.0</v>
      </c>
      <c r="K432" s="1">
        <v>0.0</v>
      </c>
      <c r="L432" s="1">
        <v>5.0</v>
      </c>
      <c r="M432" s="1">
        <v>1.0</v>
      </c>
      <c r="N432" s="1">
        <v>3.0</v>
      </c>
      <c r="O432" s="1">
        <v>5.0</v>
      </c>
      <c r="P432" s="1">
        <v>3.0</v>
      </c>
      <c r="Q432" s="1">
        <v>3.0</v>
      </c>
      <c r="R432" s="1">
        <v>4.0</v>
      </c>
      <c r="S432" s="1">
        <v>1.0</v>
      </c>
      <c r="T432" s="1">
        <v>1.0</v>
      </c>
      <c r="U432" s="1">
        <v>2.0</v>
      </c>
      <c r="V432" s="1">
        <v>1.0</v>
      </c>
      <c r="W432" s="1">
        <v>1.0</v>
      </c>
      <c r="X432" s="1">
        <v>0.0</v>
      </c>
      <c r="Y432" s="1">
        <v>0.0</v>
      </c>
      <c r="Z432" s="36">
        <v>2134.0</v>
      </c>
      <c r="AA432" s="45">
        <f t="shared" si="1"/>
        <v>42</v>
      </c>
      <c r="AB432" s="45">
        <f t="shared" si="2"/>
        <v>16</v>
      </c>
      <c r="AC432" s="45">
        <f t="shared" si="3"/>
        <v>11</v>
      </c>
      <c r="AD432" s="45">
        <f t="shared" si="4"/>
        <v>11</v>
      </c>
      <c r="AE432" s="45">
        <f t="shared" si="5"/>
        <v>4</v>
      </c>
    </row>
    <row r="433">
      <c r="A433" s="20"/>
      <c r="B433" s="20">
        <v>43809.38523320602</v>
      </c>
      <c r="C433" s="1" t="s">
        <v>304</v>
      </c>
      <c r="D433" s="1">
        <v>3.0</v>
      </c>
      <c r="E433" s="1">
        <v>0.0</v>
      </c>
      <c r="F433" s="1">
        <v>0.0</v>
      </c>
      <c r="G433" s="1">
        <v>1.0</v>
      </c>
      <c r="H433" s="1">
        <v>1.0</v>
      </c>
      <c r="I433" s="1">
        <v>4.0</v>
      </c>
      <c r="J433" s="1">
        <v>5.0</v>
      </c>
      <c r="K433" s="1">
        <v>0.0</v>
      </c>
      <c r="L433" s="1">
        <v>2.0</v>
      </c>
      <c r="M433" s="1">
        <v>4.0</v>
      </c>
      <c r="N433" s="1">
        <v>4.0</v>
      </c>
      <c r="O433" s="1">
        <v>4.0</v>
      </c>
      <c r="P433" s="1">
        <v>2.0</v>
      </c>
      <c r="Q433" s="1">
        <v>1.0</v>
      </c>
      <c r="R433" s="1">
        <v>4.0</v>
      </c>
      <c r="S433" s="1">
        <v>4.0</v>
      </c>
      <c r="T433" s="1">
        <v>1.0</v>
      </c>
      <c r="U433" s="1">
        <v>5.0</v>
      </c>
      <c r="V433" s="1">
        <v>5.0</v>
      </c>
      <c r="W433" s="1">
        <v>5.0</v>
      </c>
      <c r="X433" s="1">
        <v>5.0</v>
      </c>
      <c r="Y433" s="1">
        <v>1.0</v>
      </c>
      <c r="Z433" s="36">
        <v>2073.0</v>
      </c>
      <c r="AA433" s="45">
        <f t="shared" si="1"/>
        <v>61</v>
      </c>
      <c r="AB433" s="45">
        <f t="shared" si="2"/>
        <v>19</v>
      </c>
      <c r="AC433" s="45">
        <f t="shared" si="3"/>
        <v>11</v>
      </c>
      <c r="AD433" s="45">
        <f t="shared" si="4"/>
        <v>11</v>
      </c>
      <c r="AE433" s="45">
        <f t="shared" si="5"/>
        <v>20</v>
      </c>
    </row>
    <row r="434">
      <c r="A434" s="20"/>
      <c r="B434" s="20">
        <v>43809.43739422454</v>
      </c>
      <c r="C434" s="1" t="s">
        <v>317</v>
      </c>
      <c r="D434" s="1">
        <v>0.0</v>
      </c>
      <c r="E434" s="1">
        <v>0.0</v>
      </c>
      <c r="F434" s="1">
        <v>0.0</v>
      </c>
      <c r="G434" s="1">
        <v>0.0</v>
      </c>
      <c r="H434" s="1">
        <v>1.0</v>
      </c>
      <c r="I434" s="1">
        <v>3.0</v>
      </c>
      <c r="J434" s="1">
        <v>1.0</v>
      </c>
      <c r="K434" s="1">
        <v>0.0</v>
      </c>
      <c r="L434" s="1">
        <v>3.0</v>
      </c>
      <c r="M434" s="1">
        <v>1.0</v>
      </c>
      <c r="N434" s="1">
        <v>1.0</v>
      </c>
      <c r="O434" s="1">
        <v>1.0</v>
      </c>
      <c r="P434" s="1">
        <v>1.0</v>
      </c>
      <c r="Q434" s="1">
        <v>1.0</v>
      </c>
      <c r="R434" s="1">
        <v>0.0</v>
      </c>
      <c r="S434" s="1">
        <v>0.0</v>
      </c>
      <c r="T434" s="1">
        <v>0.0</v>
      </c>
      <c r="U434" s="1">
        <v>1.0</v>
      </c>
      <c r="V434" s="1">
        <v>1.0</v>
      </c>
      <c r="W434" s="1">
        <v>2.0</v>
      </c>
      <c r="X434" s="1">
        <v>1.0</v>
      </c>
      <c r="Y434" s="1">
        <v>0.0</v>
      </c>
      <c r="Z434" s="36">
        <v>2087.0</v>
      </c>
      <c r="AA434" s="45">
        <f t="shared" si="1"/>
        <v>18</v>
      </c>
      <c r="AB434" s="45">
        <f t="shared" si="2"/>
        <v>6</v>
      </c>
      <c r="AC434" s="45">
        <f t="shared" si="3"/>
        <v>5</v>
      </c>
      <c r="AD434" s="45">
        <f t="shared" si="4"/>
        <v>2</v>
      </c>
      <c r="AE434" s="45">
        <f t="shared" si="5"/>
        <v>5</v>
      </c>
    </row>
    <row r="435">
      <c r="A435" s="20"/>
      <c r="B435" s="20">
        <v>43809.58299563658</v>
      </c>
      <c r="C435" s="1" t="s">
        <v>345</v>
      </c>
      <c r="D435" s="1">
        <v>6.0</v>
      </c>
      <c r="E435" s="1">
        <v>3.0</v>
      </c>
      <c r="F435" s="1">
        <v>0.0</v>
      </c>
      <c r="G435" s="1">
        <v>5.0</v>
      </c>
      <c r="H435" s="1">
        <v>6.0</v>
      </c>
      <c r="I435" s="1">
        <v>6.0</v>
      </c>
      <c r="J435" s="1">
        <v>6.0</v>
      </c>
      <c r="K435" s="1">
        <v>6.0</v>
      </c>
      <c r="L435" s="1">
        <v>6.0</v>
      </c>
      <c r="M435" s="1">
        <v>3.0</v>
      </c>
      <c r="N435" s="1">
        <v>6.0</v>
      </c>
      <c r="O435" s="1">
        <v>6.0</v>
      </c>
      <c r="P435" s="1">
        <v>6.0</v>
      </c>
      <c r="Q435" s="1">
        <v>6.0</v>
      </c>
      <c r="R435" s="1">
        <v>6.0</v>
      </c>
      <c r="S435" s="1">
        <v>6.0</v>
      </c>
      <c r="T435" s="1">
        <v>5.0</v>
      </c>
      <c r="U435" s="1">
        <v>6.0</v>
      </c>
      <c r="V435" s="1">
        <v>6.0</v>
      </c>
      <c r="W435" s="1">
        <v>6.0</v>
      </c>
      <c r="X435" s="1">
        <v>6.0</v>
      </c>
      <c r="Y435" s="1">
        <v>6.0</v>
      </c>
      <c r="Z435" s="36">
        <v>2137.0</v>
      </c>
      <c r="AA435" s="45">
        <f t="shared" si="1"/>
        <v>118</v>
      </c>
      <c r="AB435" s="45">
        <f t="shared" si="2"/>
        <v>49</v>
      </c>
      <c r="AC435" s="45">
        <f t="shared" si="3"/>
        <v>21</v>
      </c>
      <c r="AD435" s="45">
        <f t="shared" si="4"/>
        <v>24</v>
      </c>
      <c r="AE435" s="45">
        <f t="shared" si="5"/>
        <v>24</v>
      </c>
    </row>
    <row r="436">
      <c r="A436" s="20"/>
      <c r="B436" s="20">
        <v>43810.37493311343</v>
      </c>
      <c r="C436" s="1" t="s">
        <v>346</v>
      </c>
      <c r="D436" s="1">
        <v>6.0</v>
      </c>
      <c r="E436" s="1">
        <v>5.0</v>
      </c>
      <c r="F436" s="1">
        <v>1.0</v>
      </c>
      <c r="G436" s="1">
        <v>4.0</v>
      </c>
      <c r="H436" s="1">
        <v>4.0</v>
      </c>
      <c r="I436" s="1">
        <v>6.0</v>
      </c>
      <c r="J436" s="1">
        <v>6.0</v>
      </c>
      <c r="K436" s="1">
        <v>2.0</v>
      </c>
      <c r="L436" s="1">
        <v>5.0</v>
      </c>
      <c r="M436" s="1">
        <v>6.0</v>
      </c>
      <c r="N436" s="1">
        <v>6.0</v>
      </c>
      <c r="O436" s="1">
        <v>6.0</v>
      </c>
      <c r="P436" s="1">
        <v>4.0</v>
      </c>
      <c r="Q436" s="1">
        <v>4.0</v>
      </c>
      <c r="R436" s="1">
        <v>3.0</v>
      </c>
      <c r="S436" s="1">
        <v>6.0</v>
      </c>
      <c r="T436" s="1">
        <v>2.0</v>
      </c>
      <c r="U436" s="1">
        <v>6.0</v>
      </c>
      <c r="V436" s="1">
        <v>6.0</v>
      </c>
      <c r="W436" s="1">
        <v>6.0</v>
      </c>
      <c r="X436" s="1">
        <v>6.0</v>
      </c>
      <c r="Y436" s="1">
        <v>5.0</v>
      </c>
      <c r="Z436" s="36">
        <v>2138.0</v>
      </c>
      <c r="AA436" s="45">
        <f t="shared" si="1"/>
        <v>105</v>
      </c>
      <c r="AB436" s="45">
        <f t="shared" si="2"/>
        <v>45</v>
      </c>
      <c r="AC436" s="45">
        <f t="shared" si="3"/>
        <v>19</v>
      </c>
      <c r="AD436" s="45">
        <f t="shared" si="4"/>
        <v>17</v>
      </c>
      <c r="AE436" s="45">
        <f t="shared" si="5"/>
        <v>24</v>
      </c>
    </row>
    <row r="437">
      <c r="A437" s="20"/>
      <c r="B437" s="20">
        <v>43811.4314815625</v>
      </c>
      <c r="C437" s="1" t="s">
        <v>242</v>
      </c>
      <c r="D437" s="1">
        <v>1.0</v>
      </c>
      <c r="E437" s="1">
        <v>4.0</v>
      </c>
      <c r="F437" s="1">
        <v>0.0</v>
      </c>
      <c r="G437" s="1">
        <v>0.0</v>
      </c>
      <c r="H437" s="1">
        <v>0.0</v>
      </c>
      <c r="I437" s="1">
        <v>3.0</v>
      </c>
      <c r="J437" s="1">
        <v>0.0</v>
      </c>
      <c r="K437" s="1">
        <v>2.0</v>
      </c>
      <c r="L437" s="1">
        <v>0.0</v>
      </c>
      <c r="M437" s="1">
        <v>2.0</v>
      </c>
      <c r="N437" s="1">
        <v>4.0</v>
      </c>
      <c r="O437" s="1">
        <v>3.0</v>
      </c>
      <c r="P437" s="1">
        <v>1.0</v>
      </c>
      <c r="Q437" s="1">
        <v>1.0</v>
      </c>
      <c r="R437" s="1">
        <v>3.0</v>
      </c>
      <c r="S437" s="1">
        <v>1.0</v>
      </c>
      <c r="T437" s="1">
        <v>0.0</v>
      </c>
      <c r="U437" s="1">
        <v>2.0</v>
      </c>
      <c r="V437" s="1">
        <v>3.0</v>
      </c>
      <c r="W437" s="1">
        <v>4.0</v>
      </c>
      <c r="X437" s="1">
        <v>3.0</v>
      </c>
      <c r="Y437" s="1">
        <v>3.0</v>
      </c>
      <c r="Z437" s="36">
        <v>1998.0</v>
      </c>
      <c r="AA437" s="45">
        <f t="shared" si="1"/>
        <v>40</v>
      </c>
      <c r="AB437" s="45">
        <f t="shared" si="2"/>
        <v>18</v>
      </c>
      <c r="AC437" s="45">
        <f t="shared" si="3"/>
        <v>4</v>
      </c>
      <c r="AD437" s="45">
        <f t="shared" si="4"/>
        <v>6</v>
      </c>
      <c r="AE437" s="45">
        <f t="shared" si="5"/>
        <v>12</v>
      </c>
    </row>
    <row r="438">
      <c r="A438" s="20"/>
      <c r="B438" s="20">
        <v>43811.51080844908</v>
      </c>
      <c r="C438" s="1" t="s">
        <v>347</v>
      </c>
      <c r="D438" s="1">
        <v>6.0</v>
      </c>
      <c r="E438" s="1">
        <v>6.0</v>
      </c>
      <c r="F438" s="1">
        <v>3.0</v>
      </c>
      <c r="G438" s="1">
        <v>3.0</v>
      </c>
      <c r="H438" s="1">
        <v>5.0</v>
      </c>
      <c r="I438" s="1">
        <v>6.0</v>
      </c>
      <c r="J438" s="1">
        <v>6.0</v>
      </c>
      <c r="K438" s="1">
        <v>0.0</v>
      </c>
      <c r="L438" s="1">
        <v>6.0</v>
      </c>
      <c r="M438" s="1">
        <v>6.0</v>
      </c>
      <c r="N438" s="1">
        <v>5.0</v>
      </c>
      <c r="O438" s="1">
        <v>5.0</v>
      </c>
      <c r="P438" s="1">
        <v>6.0</v>
      </c>
      <c r="Q438" s="1">
        <v>6.0</v>
      </c>
      <c r="R438" s="1">
        <v>6.0</v>
      </c>
      <c r="S438" s="1">
        <v>6.0</v>
      </c>
      <c r="T438" s="1">
        <v>6.0</v>
      </c>
      <c r="U438" s="1">
        <v>6.0</v>
      </c>
      <c r="V438" s="1">
        <v>6.0</v>
      </c>
      <c r="W438" s="1">
        <v>6.0</v>
      </c>
      <c r="X438" s="1">
        <v>6.0</v>
      </c>
      <c r="Y438" s="1">
        <v>5.0</v>
      </c>
      <c r="Z438" s="36">
        <v>2129.0</v>
      </c>
      <c r="AA438" s="45">
        <f t="shared" si="1"/>
        <v>116</v>
      </c>
      <c r="AB438" s="45">
        <f t="shared" si="2"/>
        <v>50</v>
      </c>
      <c r="AC438" s="45">
        <f t="shared" si="3"/>
        <v>18</v>
      </c>
      <c r="AD438" s="45">
        <f t="shared" si="4"/>
        <v>24</v>
      </c>
      <c r="AE438" s="45">
        <f t="shared" si="5"/>
        <v>24</v>
      </c>
    </row>
    <row r="439">
      <c r="A439" s="20"/>
      <c r="B439" s="20">
        <v>43811.552824722225</v>
      </c>
      <c r="C439" s="1" t="s">
        <v>314</v>
      </c>
      <c r="D439" s="1">
        <v>5.0</v>
      </c>
      <c r="E439" s="1">
        <v>5.0</v>
      </c>
      <c r="F439" s="1">
        <v>1.0</v>
      </c>
      <c r="G439" s="1">
        <v>4.0</v>
      </c>
      <c r="H439" s="1">
        <v>4.0</v>
      </c>
      <c r="I439" s="1">
        <v>6.0</v>
      </c>
      <c r="J439" s="1">
        <v>1.0</v>
      </c>
      <c r="K439" s="1">
        <v>5.0</v>
      </c>
      <c r="L439" s="1">
        <v>2.0</v>
      </c>
      <c r="M439" s="1">
        <v>6.0</v>
      </c>
      <c r="N439" s="1">
        <v>6.0</v>
      </c>
      <c r="O439" s="1">
        <v>5.0</v>
      </c>
      <c r="P439" s="1">
        <v>6.0</v>
      </c>
      <c r="Q439" s="1">
        <v>5.0</v>
      </c>
      <c r="R439" s="1">
        <v>5.0</v>
      </c>
      <c r="S439" s="1">
        <v>6.0</v>
      </c>
      <c r="T439" s="1">
        <v>3.0</v>
      </c>
      <c r="U439" s="1">
        <v>6.0</v>
      </c>
      <c r="V439" s="1">
        <v>6.0</v>
      </c>
      <c r="W439" s="1">
        <v>6.0</v>
      </c>
      <c r="X439" s="1">
        <v>6.0</v>
      </c>
      <c r="Y439" s="1">
        <v>5.0</v>
      </c>
      <c r="Z439" s="36">
        <v>2093.0</v>
      </c>
      <c r="AA439" s="45">
        <f t="shared" si="1"/>
        <v>104</v>
      </c>
      <c r="AB439" s="45">
        <f t="shared" si="2"/>
        <v>44</v>
      </c>
      <c r="AC439" s="45">
        <f t="shared" si="3"/>
        <v>14</v>
      </c>
      <c r="AD439" s="45">
        <f t="shared" si="4"/>
        <v>22</v>
      </c>
      <c r="AE439" s="45">
        <f t="shared" si="5"/>
        <v>24</v>
      </c>
    </row>
    <row r="440">
      <c r="A440" s="20"/>
      <c r="B440" s="20">
        <v>43811.622752800926</v>
      </c>
      <c r="C440" s="1" t="s">
        <v>321</v>
      </c>
      <c r="D440" s="1">
        <v>3.0</v>
      </c>
      <c r="E440" s="1">
        <v>3.0</v>
      </c>
      <c r="F440" s="1">
        <v>0.0</v>
      </c>
      <c r="G440" s="1">
        <v>4.0</v>
      </c>
      <c r="H440" s="1">
        <v>4.0</v>
      </c>
      <c r="I440" s="1">
        <v>6.0</v>
      </c>
      <c r="J440" s="1">
        <v>6.0</v>
      </c>
      <c r="K440" s="1">
        <v>6.0</v>
      </c>
      <c r="L440" s="1">
        <v>0.0</v>
      </c>
      <c r="M440" s="1">
        <v>5.0</v>
      </c>
      <c r="N440" s="1">
        <v>0.0</v>
      </c>
      <c r="O440" s="1">
        <v>5.0</v>
      </c>
      <c r="P440" s="1">
        <v>5.0</v>
      </c>
      <c r="Q440" s="1">
        <v>5.0</v>
      </c>
      <c r="R440" s="1">
        <v>4.0</v>
      </c>
      <c r="S440" s="1">
        <v>2.0</v>
      </c>
      <c r="T440" s="1">
        <v>4.0</v>
      </c>
      <c r="U440" s="1">
        <v>5.0</v>
      </c>
      <c r="V440" s="1">
        <v>6.0</v>
      </c>
      <c r="W440" s="1">
        <v>5.0</v>
      </c>
      <c r="X440" s="1">
        <v>5.0</v>
      </c>
      <c r="Y440" s="1">
        <v>3.0</v>
      </c>
      <c r="Z440" s="36">
        <v>2105.0</v>
      </c>
      <c r="AA440" s="45">
        <f t="shared" si="1"/>
        <v>86</v>
      </c>
      <c r="AB440" s="45">
        <f t="shared" si="2"/>
        <v>32</v>
      </c>
      <c r="AC440" s="45">
        <f t="shared" si="3"/>
        <v>17</v>
      </c>
      <c r="AD440" s="45">
        <f t="shared" si="4"/>
        <v>16</v>
      </c>
      <c r="AE440" s="45">
        <f t="shared" si="5"/>
        <v>21</v>
      </c>
    </row>
    <row r="441">
      <c r="A441" s="20"/>
      <c r="B441" s="20">
        <v>43811.69682693287</v>
      </c>
      <c r="C441" s="1" t="s">
        <v>276</v>
      </c>
      <c r="D441" s="1">
        <v>0.0</v>
      </c>
      <c r="E441" s="1">
        <v>0.0</v>
      </c>
      <c r="F441" s="1">
        <v>0.0</v>
      </c>
      <c r="G441" s="1">
        <v>1.0</v>
      </c>
      <c r="H441" s="1">
        <v>1.0</v>
      </c>
      <c r="I441" s="1">
        <v>0.0</v>
      </c>
      <c r="J441" s="1">
        <v>3.0</v>
      </c>
      <c r="K441" s="1">
        <v>0.0</v>
      </c>
      <c r="L441" s="1">
        <v>3.0</v>
      </c>
      <c r="M441" s="1">
        <v>0.0</v>
      </c>
      <c r="N441" s="1">
        <v>3.0</v>
      </c>
      <c r="O441" s="1">
        <v>0.0</v>
      </c>
      <c r="P441" s="1">
        <v>0.0</v>
      </c>
      <c r="Q441" s="1">
        <v>6.0</v>
      </c>
      <c r="R441" s="1">
        <v>3.0</v>
      </c>
      <c r="S441" s="1">
        <v>6.0</v>
      </c>
      <c r="T441" s="1">
        <v>0.0</v>
      </c>
      <c r="U441" s="1">
        <v>0.0</v>
      </c>
      <c r="V441" s="1">
        <v>0.0</v>
      </c>
      <c r="W441" s="1">
        <v>2.0</v>
      </c>
      <c r="X441" s="1">
        <v>0.0</v>
      </c>
      <c r="Y441" s="1">
        <v>0.0</v>
      </c>
      <c r="Z441" s="36">
        <v>1941.0</v>
      </c>
      <c r="AA441" s="45">
        <f t="shared" si="1"/>
        <v>28</v>
      </c>
      <c r="AB441" s="45">
        <f t="shared" si="2"/>
        <v>5</v>
      </c>
      <c r="AC441" s="45">
        <f t="shared" si="3"/>
        <v>6</v>
      </c>
      <c r="AD441" s="45">
        <f t="shared" si="4"/>
        <v>15</v>
      </c>
      <c r="AE441" s="45">
        <f t="shared" si="5"/>
        <v>2</v>
      </c>
    </row>
    <row r="442">
      <c r="A442" s="20"/>
      <c r="B442" s="20">
        <v>43811.80904277778</v>
      </c>
      <c r="C442" s="1" t="s">
        <v>348</v>
      </c>
      <c r="D442" s="1">
        <v>4.0</v>
      </c>
      <c r="E442" s="1">
        <v>0.0</v>
      </c>
      <c r="F442" s="1">
        <v>0.0</v>
      </c>
      <c r="G442" s="1">
        <v>2.0</v>
      </c>
      <c r="H442" s="1">
        <v>1.0</v>
      </c>
      <c r="I442" s="1">
        <v>4.0</v>
      </c>
      <c r="J442" s="1">
        <v>6.0</v>
      </c>
      <c r="K442" s="1">
        <v>2.0</v>
      </c>
      <c r="L442" s="1">
        <v>2.0</v>
      </c>
      <c r="M442" s="1">
        <v>1.0</v>
      </c>
      <c r="N442" s="1">
        <v>3.0</v>
      </c>
      <c r="O442" s="1">
        <v>3.0</v>
      </c>
      <c r="P442" s="1">
        <v>4.0</v>
      </c>
      <c r="Q442" s="1">
        <v>4.0</v>
      </c>
      <c r="R442" s="1">
        <v>5.0</v>
      </c>
      <c r="S442" s="1">
        <v>3.0</v>
      </c>
      <c r="T442" s="1">
        <v>2.0</v>
      </c>
      <c r="U442" s="1">
        <v>5.0</v>
      </c>
      <c r="V442" s="1">
        <v>6.0</v>
      </c>
      <c r="W442" s="1">
        <v>6.0</v>
      </c>
      <c r="X442" s="1">
        <v>3.0</v>
      </c>
      <c r="Y442" s="1">
        <v>4.0</v>
      </c>
      <c r="Z442" s="36">
        <v>2130.0</v>
      </c>
      <c r="AA442" s="45">
        <f t="shared" si="1"/>
        <v>70</v>
      </c>
      <c r="AB442" s="45">
        <f t="shared" si="2"/>
        <v>23</v>
      </c>
      <c r="AC442" s="45">
        <f t="shared" si="3"/>
        <v>11</v>
      </c>
      <c r="AD442" s="45">
        <f t="shared" si="4"/>
        <v>16</v>
      </c>
      <c r="AE442" s="45">
        <f t="shared" si="5"/>
        <v>20</v>
      </c>
    </row>
    <row r="443">
      <c r="A443" s="20"/>
      <c r="B443" s="20">
        <v>43812.414595925926</v>
      </c>
      <c r="C443" s="1" t="s">
        <v>141</v>
      </c>
      <c r="D443" s="1">
        <v>1.0</v>
      </c>
      <c r="E443" s="1">
        <v>1.0</v>
      </c>
      <c r="F443" s="1">
        <v>0.0</v>
      </c>
      <c r="G443" s="1">
        <v>2.0</v>
      </c>
      <c r="H443" s="1">
        <v>1.0</v>
      </c>
      <c r="I443" s="1">
        <v>2.0</v>
      </c>
      <c r="J443" s="1">
        <v>0.0</v>
      </c>
      <c r="K443" s="1">
        <v>0.0</v>
      </c>
      <c r="L443" s="1">
        <v>4.0</v>
      </c>
      <c r="M443" s="1">
        <v>1.0</v>
      </c>
      <c r="N443" s="1">
        <v>3.0</v>
      </c>
      <c r="O443" s="1">
        <v>3.0</v>
      </c>
      <c r="P443" s="1">
        <v>1.0</v>
      </c>
      <c r="Q443" s="1">
        <v>0.0</v>
      </c>
      <c r="R443" s="1">
        <v>0.0</v>
      </c>
      <c r="S443" s="1">
        <v>1.0</v>
      </c>
      <c r="T443" s="1">
        <v>0.0</v>
      </c>
      <c r="U443" s="1">
        <v>1.0</v>
      </c>
      <c r="V443" s="1">
        <v>1.0</v>
      </c>
      <c r="W443" s="1">
        <v>1.0</v>
      </c>
      <c r="X443" s="1">
        <v>2.0</v>
      </c>
      <c r="Y443" s="1">
        <v>0.0</v>
      </c>
      <c r="Z443" s="36">
        <v>1909.0</v>
      </c>
      <c r="AA443" s="45">
        <f t="shared" si="1"/>
        <v>25</v>
      </c>
      <c r="AB443" s="45">
        <f t="shared" si="2"/>
        <v>13</v>
      </c>
      <c r="AC443" s="45">
        <f t="shared" si="3"/>
        <v>5</v>
      </c>
      <c r="AD443" s="45">
        <f t="shared" si="4"/>
        <v>2</v>
      </c>
      <c r="AE443" s="45">
        <f t="shared" si="5"/>
        <v>5</v>
      </c>
    </row>
    <row r="444">
      <c r="A444" s="20"/>
      <c r="B444" s="20">
        <v>43812.468785254634</v>
      </c>
      <c r="C444" s="1" t="s">
        <v>261</v>
      </c>
      <c r="D444" s="1">
        <v>5.0</v>
      </c>
      <c r="E444" s="1">
        <v>4.0</v>
      </c>
      <c r="F444" s="1">
        <v>0.0</v>
      </c>
      <c r="G444" s="1">
        <v>4.0</v>
      </c>
      <c r="H444" s="1">
        <v>6.0</v>
      </c>
      <c r="I444" s="1">
        <v>6.0</v>
      </c>
      <c r="J444" s="1">
        <v>6.0</v>
      </c>
      <c r="K444" s="1">
        <v>0.0</v>
      </c>
      <c r="L444" s="1">
        <v>6.0</v>
      </c>
      <c r="M444" s="1">
        <v>4.0</v>
      </c>
      <c r="N444" s="1">
        <v>5.0</v>
      </c>
      <c r="O444" s="1">
        <v>4.0</v>
      </c>
      <c r="P444" s="1">
        <v>6.0</v>
      </c>
      <c r="Q444" s="1">
        <v>6.0</v>
      </c>
      <c r="R444" s="1">
        <v>6.0</v>
      </c>
      <c r="S444" s="1">
        <v>6.0</v>
      </c>
      <c r="T444" s="1">
        <v>4.0</v>
      </c>
      <c r="U444" s="1">
        <v>6.0</v>
      </c>
      <c r="V444" s="1">
        <v>5.0</v>
      </c>
      <c r="W444" s="1">
        <v>6.0</v>
      </c>
      <c r="X444" s="1">
        <v>6.0</v>
      </c>
      <c r="Y444" s="1">
        <v>5.0</v>
      </c>
      <c r="Z444" s="36">
        <v>2003.0</v>
      </c>
      <c r="AA444" s="45">
        <f t="shared" si="1"/>
        <v>106</v>
      </c>
      <c r="AB444" s="45">
        <f t="shared" si="2"/>
        <v>43</v>
      </c>
      <c r="AC444" s="45">
        <f t="shared" si="3"/>
        <v>16</v>
      </c>
      <c r="AD444" s="45">
        <f t="shared" si="4"/>
        <v>24</v>
      </c>
      <c r="AE444" s="45">
        <f t="shared" si="5"/>
        <v>23</v>
      </c>
    </row>
    <row r="445">
      <c r="A445" s="20"/>
      <c r="B445" s="20">
        <v>43815.38037054398</v>
      </c>
      <c r="C445" s="1" t="s">
        <v>349</v>
      </c>
      <c r="D445" s="1">
        <v>0.0</v>
      </c>
      <c r="E445" s="1">
        <v>0.0</v>
      </c>
      <c r="F445" s="1">
        <v>0.0</v>
      </c>
      <c r="G445" s="1">
        <v>1.0</v>
      </c>
      <c r="H445" s="1">
        <v>1.0</v>
      </c>
      <c r="I445" s="1">
        <v>1.0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1.0</v>
      </c>
      <c r="P445" s="1">
        <v>0.0</v>
      </c>
      <c r="Q445" s="1">
        <v>0.0</v>
      </c>
      <c r="R445" s="1">
        <v>1.0</v>
      </c>
      <c r="S445" s="1">
        <v>0.0</v>
      </c>
      <c r="T445" s="1">
        <v>0.0</v>
      </c>
      <c r="U445" s="1">
        <v>0.0</v>
      </c>
      <c r="V445" s="1">
        <v>2.0</v>
      </c>
      <c r="W445" s="1">
        <v>1.0</v>
      </c>
      <c r="X445" s="1">
        <v>0.0</v>
      </c>
      <c r="Y445" s="1">
        <v>0.0</v>
      </c>
      <c r="Z445" s="36">
        <v>1435.0</v>
      </c>
      <c r="AA445" s="45">
        <f t="shared" si="1"/>
        <v>8</v>
      </c>
      <c r="AB445" s="45">
        <f t="shared" si="2"/>
        <v>4</v>
      </c>
      <c r="AC445" s="45">
        <f t="shared" si="3"/>
        <v>0</v>
      </c>
      <c r="AD445" s="45">
        <f t="shared" si="4"/>
        <v>1</v>
      </c>
      <c r="AE445" s="45">
        <f t="shared" si="5"/>
        <v>3</v>
      </c>
    </row>
    <row r="446">
      <c r="A446" s="20"/>
      <c r="B446" s="20">
        <v>43815.48306086806</v>
      </c>
      <c r="C446" s="1" t="s">
        <v>349</v>
      </c>
      <c r="D446" s="1">
        <v>0.0</v>
      </c>
      <c r="E446" s="1">
        <v>0.0</v>
      </c>
      <c r="F446" s="1">
        <v>0.0</v>
      </c>
      <c r="G446" s="1">
        <v>1.0</v>
      </c>
      <c r="H446" s="1">
        <v>1.0</v>
      </c>
      <c r="I446" s="1">
        <v>1.0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1.0</v>
      </c>
      <c r="P446" s="1">
        <v>0.0</v>
      </c>
      <c r="Q446" s="1">
        <v>0.0</v>
      </c>
      <c r="R446" s="1">
        <v>1.0</v>
      </c>
      <c r="S446" s="1">
        <v>0.0</v>
      </c>
      <c r="T446" s="1">
        <v>0.0</v>
      </c>
      <c r="U446" s="1">
        <v>0.0</v>
      </c>
      <c r="V446" s="1">
        <v>2.0</v>
      </c>
      <c r="W446" s="1">
        <v>1.0</v>
      </c>
      <c r="X446" s="1">
        <v>0.0</v>
      </c>
      <c r="Y446" s="1">
        <v>0.0</v>
      </c>
      <c r="Z446" s="36">
        <v>1435.0</v>
      </c>
      <c r="AA446" s="45">
        <f t="shared" si="1"/>
        <v>8</v>
      </c>
      <c r="AB446" s="45">
        <f t="shared" si="2"/>
        <v>4</v>
      </c>
      <c r="AC446" s="45">
        <f t="shared" si="3"/>
        <v>0</v>
      </c>
      <c r="AD446" s="45">
        <f t="shared" si="4"/>
        <v>1</v>
      </c>
      <c r="AE446" s="45">
        <f t="shared" si="5"/>
        <v>3</v>
      </c>
    </row>
    <row r="447">
      <c r="A447" s="20"/>
      <c r="B447" s="20">
        <v>43815.4898985301</v>
      </c>
      <c r="C447" s="1" t="s">
        <v>303</v>
      </c>
      <c r="D447" s="1">
        <v>2.0</v>
      </c>
      <c r="E447" s="1">
        <v>0.0</v>
      </c>
      <c r="F447" s="1">
        <v>0.0</v>
      </c>
      <c r="G447" s="1">
        <v>0.0</v>
      </c>
      <c r="H447" s="1">
        <v>0.0</v>
      </c>
      <c r="I447" s="1">
        <v>3.0</v>
      </c>
      <c r="J447" s="1">
        <v>2.0</v>
      </c>
      <c r="K447" s="1">
        <v>2.0</v>
      </c>
      <c r="L447" s="1">
        <v>0.0</v>
      </c>
      <c r="M447" s="1">
        <v>2.0</v>
      </c>
      <c r="N447" s="1">
        <v>0.0</v>
      </c>
      <c r="O447" s="1">
        <v>3.0</v>
      </c>
      <c r="P447" s="1">
        <v>2.0</v>
      </c>
      <c r="Q447" s="1">
        <v>1.0</v>
      </c>
      <c r="R447" s="1">
        <v>2.0</v>
      </c>
      <c r="S447" s="1">
        <v>4.0</v>
      </c>
      <c r="T447" s="1">
        <v>0.0</v>
      </c>
      <c r="U447" s="1">
        <v>1.0</v>
      </c>
      <c r="V447" s="1">
        <v>2.0</v>
      </c>
      <c r="W447" s="1">
        <v>2.0</v>
      </c>
      <c r="X447" s="1">
        <v>0.0</v>
      </c>
      <c r="Y447" s="1">
        <v>0.0</v>
      </c>
      <c r="Z447" s="36">
        <v>2072.0</v>
      </c>
      <c r="AA447" s="45">
        <f t="shared" si="1"/>
        <v>28</v>
      </c>
      <c r="AB447" s="45">
        <f t="shared" si="2"/>
        <v>8</v>
      </c>
      <c r="AC447" s="45">
        <f t="shared" si="3"/>
        <v>6</v>
      </c>
      <c r="AD447" s="45">
        <f t="shared" si="4"/>
        <v>9</v>
      </c>
      <c r="AE447" s="45">
        <f t="shared" si="5"/>
        <v>5</v>
      </c>
    </row>
    <row r="448">
      <c r="A448" s="20"/>
      <c r="B448" s="20">
        <v>43816.497626157405</v>
      </c>
      <c r="C448" s="1" t="s">
        <v>311</v>
      </c>
      <c r="D448" s="1">
        <v>1.0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1.0</v>
      </c>
      <c r="O448" s="1">
        <v>2.0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1.0</v>
      </c>
      <c r="W448" s="1">
        <v>1.0</v>
      </c>
      <c r="X448" s="1">
        <v>0.0</v>
      </c>
      <c r="Y448" s="1">
        <v>2.0</v>
      </c>
      <c r="Z448" s="36">
        <v>2074.0</v>
      </c>
      <c r="AA448" s="45">
        <f t="shared" si="1"/>
        <v>8</v>
      </c>
      <c r="AB448" s="45">
        <f t="shared" si="2"/>
        <v>6</v>
      </c>
      <c r="AC448" s="45">
        <f t="shared" si="3"/>
        <v>0</v>
      </c>
      <c r="AD448" s="45">
        <f t="shared" si="4"/>
        <v>0</v>
      </c>
      <c r="AE448" s="45">
        <f t="shared" si="5"/>
        <v>2</v>
      </c>
    </row>
    <row r="449">
      <c r="A449" s="20"/>
      <c r="B449" s="20">
        <v>43817.38927013889</v>
      </c>
      <c r="C449" s="1" t="s">
        <v>350</v>
      </c>
      <c r="D449" s="1">
        <v>3.0</v>
      </c>
      <c r="E449" s="1">
        <v>1.0</v>
      </c>
      <c r="F449" s="1">
        <v>0.0</v>
      </c>
      <c r="G449" s="1">
        <v>3.0</v>
      </c>
      <c r="H449" s="1">
        <v>2.0</v>
      </c>
      <c r="I449" s="1">
        <v>5.0</v>
      </c>
      <c r="J449" s="1">
        <v>6.0</v>
      </c>
      <c r="K449" s="1">
        <v>1.0</v>
      </c>
      <c r="L449" s="1">
        <v>6.0</v>
      </c>
      <c r="M449" s="1">
        <v>5.0</v>
      </c>
      <c r="N449" s="1">
        <v>5.0</v>
      </c>
      <c r="O449" s="1">
        <v>4.0</v>
      </c>
      <c r="P449" s="1">
        <v>5.0</v>
      </c>
      <c r="Q449" s="1">
        <v>4.0</v>
      </c>
      <c r="R449" s="1">
        <v>5.0</v>
      </c>
      <c r="S449" s="1">
        <v>6.0</v>
      </c>
      <c r="T449" s="1">
        <v>0.0</v>
      </c>
      <c r="U449" s="1">
        <v>5.0</v>
      </c>
      <c r="V449" s="1">
        <v>5.0</v>
      </c>
      <c r="W449" s="1">
        <v>5.0</v>
      </c>
      <c r="X449" s="1">
        <v>4.0</v>
      </c>
      <c r="Y449" s="1">
        <v>3.0</v>
      </c>
      <c r="Z449" s="36">
        <v>2143.0</v>
      </c>
      <c r="AA449" s="45">
        <f t="shared" si="1"/>
        <v>83</v>
      </c>
      <c r="AB449" s="45">
        <f t="shared" si="2"/>
        <v>26</v>
      </c>
      <c r="AC449" s="45">
        <f t="shared" si="3"/>
        <v>18</v>
      </c>
      <c r="AD449" s="45">
        <f t="shared" si="4"/>
        <v>20</v>
      </c>
      <c r="AE449" s="45">
        <f t="shared" si="5"/>
        <v>19</v>
      </c>
    </row>
    <row r="450">
      <c r="A450" s="20"/>
      <c r="B450" s="20">
        <v>43817.58742052084</v>
      </c>
      <c r="C450" s="1" t="s">
        <v>890</v>
      </c>
      <c r="D450" s="1">
        <v>1.0</v>
      </c>
      <c r="E450" s="1">
        <v>0.0</v>
      </c>
      <c r="F450" s="1">
        <v>0.0</v>
      </c>
      <c r="G450" s="1">
        <v>0.0</v>
      </c>
      <c r="H450" s="1">
        <v>1.0</v>
      </c>
      <c r="I450" s="1">
        <v>1.0</v>
      </c>
      <c r="J450" s="1">
        <v>1.0</v>
      </c>
      <c r="K450" s="1">
        <v>0.0</v>
      </c>
      <c r="L450" s="1">
        <v>1.0</v>
      </c>
      <c r="M450" s="1">
        <v>0.0</v>
      </c>
      <c r="N450" s="1">
        <v>1.0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36">
        <v>2091.0</v>
      </c>
      <c r="AA450" s="45">
        <f t="shared" si="1"/>
        <v>6</v>
      </c>
      <c r="AB450" s="45">
        <f t="shared" si="2"/>
        <v>4</v>
      </c>
      <c r="AC450" s="45">
        <f t="shared" si="3"/>
        <v>2</v>
      </c>
      <c r="AD450" s="45">
        <f t="shared" si="4"/>
        <v>0</v>
      </c>
      <c r="AE450" s="45">
        <f t="shared" si="5"/>
        <v>0</v>
      </c>
    </row>
    <row r="451">
      <c r="A451" s="20"/>
      <c r="B451" s="20">
        <v>43829.43061112269</v>
      </c>
      <c r="C451" s="1" t="s">
        <v>351</v>
      </c>
      <c r="D451" s="1">
        <v>2.0</v>
      </c>
      <c r="E451" s="1">
        <v>1.0</v>
      </c>
      <c r="F451" s="1">
        <v>0.0</v>
      </c>
      <c r="G451" s="1">
        <v>2.0</v>
      </c>
      <c r="H451" s="1">
        <v>3.0</v>
      </c>
      <c r="I451" s="1">
        <v>5.0</v>
      </c>
      <c r="J451" s="1">
        <v>5.0</v>
      </c>
      <c r="K451" s="1">
        <v>2.0</v>
      </c>
      <c r="L451" s="1">
        <v>5.0</v>
      </c>
      <c r="M451" s="1">
        <v>4.0</v>
      </c>
      <c r="N451" s="1">
        <v>4.0</v>
      </c>
      <c r="O451" s="1">
        <v>4.0</v>
      </c>
      <c r="P451" s="1">
        <v>5.0</v>
      </c>
      <c r="Q451" s="1">
        <v>5.0</v>
      </c>
      <c r="R451" s="1">
        <v>5.0</v>
      </c>
      <c r="S451" s="1">
        <v>5.0</v>
      </c>
      <c r="T451" s="1">
        <v>0.0</v>
      </c>
      <c r="U451" s="1">
        <v>4.0</v>
      </c>
      <c r="V451" s="1">
        <v>5.0</v>
      </c>
      <c r="W451" s="1">
        <v>5.0</v>
      </c>
      <c r="X451" s="1">
        <v>5.0</v>
      </c>
      <c r="Y451" s="1">
        <v>0.0</v>
      </c>
      <c r="Z451" s="36">
        <v>2145.0</v>
      </c>
      <c r="AA451" s="45">
        <f t="shared" si="1"/>
        <v>76</v>
      </c>
      <c r="AB451" s="45">
        <f t="shared" si="2"/>
        <v>21</v>
      </c>
      <c r="AC451" s="45">
        <f t="shared" si="3"/>
        <v>16</v>
      </c>
      <c r="AD451" s="45">
        <f t="shared" si="4"/>
        <v>20</v>
      </c>
      <c r="AE451" s="45">
        <f t="shared" si="5"/>
        <v>19</v>
      </c>
    </row>
    <row r="452">
      <c r="A452" s="20"/>
      <c r="B452" s="20">
        <v>43829.472516215275</v>
      </c>
      <c r="C452" s="1" t="s">
        <v>234</v>
      </c>
      <c r="D452" s="1">
        <v>0.0</v>
      </c>
      <c r="E452" s="1">
        <v>1.0</v>
      </c>
      <c r="F452" s="1">
        <v>0.0</v>
      </c>
      <c r="G452" s="1">
        <v>1.0</v>
      </c>
      <c r="H452" s="1">
        <v>1.0</v>
      </c>
      <c r="I452" s="1">
        <v>2.0</v>
      </c>
      <c r="J452" s="1">
        <v>0.0</v>
      </c>
      <c r="K452" s="1">
        <v>0.0</v>
      </c>
      <c r="L452" s="1">
        <v>1.0</v>
      </c>
      <c r="M452" s="1">
        <v>1.0</v>
      </c>
      <c r="N452" s="1">
        <v>2.0</v>
      </c>
      <c r="O452" s="1">
        <v>4.0</v>
      </c>
      <c r="P452" s="1">
        <v>4.0</v>
      </c>
      <c r="Q452" s="1">
        <v>0.0</v>
      </c>
      <c r="R452" s="1">
        <v>0.0</v>
      </c>
      <c r="S452" s="1">
        <v>0.0</v>
      </c>
      <c r="T452" s="1">
        <v>0.0</v>
      </c>
      <c r="U452" s="1">
        <v>1.0</v>
      </c>
      <c r="V452" s="1">
        <v>2.0</v>
      </c>
      <c r="W452" s="1">
        <v>2.0</v>
      </c>
      <c r="X452" s="1">
        <v>1.0</v>
      </c>
      <c r="Y452" s="1">
        <v>2.0</v>
      </c>
      <c r="Z452" s="36">
        <v>1399.0</v>
      </c>
      <c r="AA452" s="45">
        <f t="shared" si="1"/>
        <v>25</v>
      </c>
      <c r="AB452" s="45">
        <f t="shared" si="2"/>
        <v>13</v>
      </c>
      <c r="AC452" s="45">
        <f t="shared" si="3"/>
        <v>2</v>
      </c>
      <c r="AD452" s="45">
        <f t="shared" si="4"/>
        <v>4</v>
      </c>
      <c r="AE452" s="45">
        <f t="shared" si="5"/>
        <v>6</v>
      </c>
    </row>
    <row r="453">
      <c r="A453" s="20"/>
      <c r="B453" s="20">
        <v>43829.51830267361</v>
      </c>
      <c r="C453" s="1" t="s">
        <v>351</v>
      </c>
      <c r="D453" s="1">
        <v>2.0</v>
      </c>
      <c r="E453" s="1">
        <v>1.0</v>
      </c>
      <c r="F453" s="1">
        <v>0.0</v>
      </c>
      <c r="G453" s="1">
        <v>2.0</v>
      </c>
      <c r="H453" s="1">
        <v>3.0</v>
      </c>
      <c r="I453" s="1">
        <v>5.0</v>
      </c>
      <c r="J453" s="1">
        <v>5.0</v>
      </c>
      <c r="K453" s="1">
        <v>2.0</v>
      </c>
      <c r="L453" s="1">
        <v>5.0</v>
      </c>
      <c r="M453" s="1">
        <v>4.0</v>
      </c>
      <c r="N453" s="1">
        <v>4.0</v>
      </c>
      <c r="O453" s="1">
        <v>4.0</v>
      </c>
      <c r="P453" s="1">
        <v>5.0</v>
      </c>
      <c r="Q453" s="1">
        <v>5.0</v>
      </c>
      <c r="R453" s="1">
        <v>5.0</v>
      </c>
      <c r="S453" s="1">
        <v>5.0</v>
      </c>
      <c r="T453" s="1">
        <v>0.0</v>
      </c>
      <c r="U453" s="1">
        <v>4.0</v>
      </c>
      <c r="V453" s="1">
        <v>5.0</v>
      </c>
      <c r="W453" s="1">
        <v>5.0</v>
      </c>
      <c r="X453" s="1">
        <v>5.0</v>
      </c>
      <c r="Y453" s="1">
        <v>0.0</v>
      </c>
      <c r="Z453" s="36">
        <v>2145.0</v>
      </c>
      <c r="AA453" s="45">
        <f t="shared" si="1"/>
        <v>76</v>
      </c>
      <c r="AB453" s="45">
        <f t="shared" si="2"/>
        <v>21</v>
      </c>
      <c r="AC453" s="45">
        <f t="shared" si="3"/>
        <v>16</v>
      </c>
      <c r="AD453" s="45">
        <f t="shared" si="4"/>
        <v>20</v>
      </c>
      <c r="AE453" s="45">
        <f t="shared" si="5"/>
        <v>19</v>
      </c>
    </row>
    <row r="454">
      <c r="A454" s="20"/>
      <c r="B454" s="20">
        <v>43829.56205648148</v>
      </c>
      <c r="C454" s="1" t="s">
        <v>352</v>
      </c>
      <c r="D454" s="1">
        <v>3.0</v>
      </c>
      <c r="E454" s="1">
        <v>0.0</v>
      </c>
      <c r="F454" s="1">
        <v>0.0</v>
      </c>
      <c r="G454" s="1">
        <v>2.0</v>
      </c>
      <c r="H454" s="1">
        <v>3.0</v>
      </c>
      <c r="I454" s="1">
        <v>4.0</v>
      </c>
      <c r="J454" s="1">
        <v>3.0</v>
      </c>
      <c r="K454" s="1">
        <v>2.0</v>
      </c>
      <c r="L454" s="1">
        <v>4.0</v>
      </c>
      <c r="M454" s="1">
        <v>2.0</v>
      </c>
      <c r="N454" s="1">
        <v>3.0</v>
      </c>
      <c r="O454" s="1">
        <v>3.0</v>
      </c>
      <c r="P454" s="1">
        <v>5.0</v>
      </c>
      <c r="Q454" s="1">
        <v>2.0</v>
      </c>
      <c r="R454" s="1">
        <v>3.0</v>
      </c>
      <c r="S454" s="1">
        <v>4.0</v>
      </c>
      <c r="T454" s="1">
        <v>2.0</v>
      </c>
      <c r="U454" s="1">
        <v>3.0</v>
      </c>
      <c r="V454" s="1">
        <v>2.0</v>
      </c>
      <c r="W454" s="1">
        <v>3.0</v>
      </c>
      <c r="X454" s="1">
        <v>3.0</v>
      </c>
      <c r="Y454" s="1">
        <v>3.0</v>
      </c>
      <c r="Z454" s="36">
        <v>2140.0</v>
      </c>
      <c r="AA454" s="45">
        <f t="shared" si="1"/>
        <v>59</v>
      </c>
      <c r="AB454" s="45">
        <f t="shared" si="2"/>
        <v>23</v>
      </c>
      <c r="AC454" s="45">
        <f t="shared" si="3"/>
        <v>11</v>
      </c>
      <c r="AD454" s="45">
        <f t="shared" si="4"/>
        <v>14</v>
      </c>
      <c r="AE454" s="45">
        <f t="shared" si="5"/>
        <v>11</v>
      </c>
    </row>
    <row r="455">
      <c r="A455" s="20"/>
      <c r="B455" s="20">
        <v>43830.600628125</v>
      </c>
      <c r="C455" s="1" t="s">
        <v>334</v>
      </c>
      <c r="D455" s="1">
        <v>4.0</v>
      </c>
      <c r="E455" s="1">
        <v>3.0</v>
      </c>
      <c r="F455" s="1">
        <v>0.0</v>
      </c>
      <c r="G455" s="1">
        <v>2.0</v>
      </c>
      <c r="H455" s="1">
        <v>2.0</v>
      </c>
      <c r="I455" s="1">
        <v>3.0</v>
      </c>
      <c r="J455" s="1">
        <v>4.0</v>
      </c>
      <c r="K455" s="1">
        <v>2.0</v>
      </c>
      <c r="L455" s="1">
        <v>4.0</v>
      </c>
      <c r="M455" s="1">
        <v>3.0</v>
      </c>
      <c r="N455" s="1">
        <v>2.0</v>
      </c>
      <c r="O455" s="1">
        <v>4.0</v>
      </c>
      <c r="P455" s="1">
        <v>4.0</v>
      </c>
      <c r="Q455" s="1">
        <v>5.0</v>
      </c>
      <c r="R455" s="1">
        <v>4.0</v>
      </c>
      <c r="S455" s="1">
        <v>5.0</v>
      </c>
      <c r="T455" s="1">
        <v>3.0</v>
      </c>
      <c r="U455" s="1">
        <v>4.0</v>
      </c>
      <c r="V455" s="1">
        <v>3.0</v>
      </c>
      <c r="W455" s="1">
        <v>4.0</v>
      </c>
      <c r="X455" s="1">
        <v>3.0</v>
      </c>
      <c r="Y455" s="1">
        <v>3.0</v>
      </c>
      <c r="Z455" s="36">
        <v>2112.0</v>
      </c>
      <c r="AA455" s="45">
        <f t="shared" si="1"/>
        <v>71</v>
      </c>
      <c r="AB455" s="45">
        <f t="shared" si="2"/>
        <v>26</v>
      </c>
      <c r="AC455" s="45">
        <f t="shared" si="3"/>
        <v>13</v>
      </c>
      <c r="AD455" s="45">
        <f t="shared" si="4"/>
        <v>18</v>
      </c>
      <c r="AE455" s="45">
        <f t="shared" si="5"/>
        <v>14</v>
      </c>
    </row>
    <row r="456">
      <c r="A456" s="20"/>
      <c r="B456" s="20">
        <v>43830.63406833333</v>
      </c>
      <c r="C456" s="1" t="s">
        <v>353</v>
      </c>
      <c r="D456" s="1">
        <v>4.0</v>
      </c>
      <c r="E456" s="1">
        <v>4.0</v>
      </c>
      <c r="F456" s="1">
        <v>0.0</v>
      </c>
      <c r="G456" s="1">
        <v>1.0</v>
      </c>
      <c r="H456" s="1">
        <v>5.0</v>
      </c>
      <c r="I456" s="1">
        <v>5.0</v>
      </c>
      <c r="J456" s="1">
        <v>6.0</v>
      </c>
      <c r="K456" s="1">
        <v>3.0</v>
      </c>
      <c r="L456" s="1">
        <v>4.0</v>
      </c>
      <c r="M456" s="1">
        <v>4.0</v>
      </c>
      <c r="N456" s="1">
        <v>5.0</v>
      </c>
      <c r="O456" s="1">
        <v>3.0</v>
      </c>
      <c r="P456" s="1">
        <v>4.0</v>
      </c>
      <c r="Q456" s="1">
        <v>3.0</v>
      </c>
      <c r="R456" s="1">
        <v>3.0</v>
      </c>
      <c r="S456" s="1">
        <v>3.0</v>
      </c>
      <c r="T456" s="1">
        <v>3.0</v>
      </c>
      <c r="U456" s="1">
        <v>4.0</v>
      </c>
      <c r="V456" s="1">
        <v>3.0</v>
      </c>
      <c r="W456" s="1">
        <v>4.0</v>
      </c>
      <c r="X456" s="1">
        <v>4.0</v>
      </c>
      <c r="Y456" s="1">
        <v>2.0</v>
      </c>
      <c r="Z456" s="36">
        <v>2147.0</v>
      </c>
      <c r="AA456" s="45">
        <f t="shared" si="1"/>
        <v>77</v>
      </c>
      <c r="AB456" s="45">
        <f t="shared" si="2"/>
        <v>32</v>
      </c>
      <c r="AC456" s="45">
        <f t="shared" si="3"/>
        <v>17</v>
      </c>
      <c r="AD456" s="45">
        <f t="shared" si="4"/>
        <v>13</v>
      </c>
      <c r="AE456" s="45">
        <f t="shared" si="5"/>
        <v>15</v>
      </c>
    </row>
    <row r="457">
      <c r="A457" s="20"/>
      <c r="B457" s="20">
        <v>43832.40489636574</v>
      </c>
      <c r="C457" s="1" t="s">
        <v>343</v>
      </c>
      <c r="D457" s="1">
        <v>1.0</v>
      </c>
      <c r="E457" s="1">
        <v>0.0</v>
      </c>
      <c r="F457" s="1">
        <v>0.0</v>
      </c>
      <c r="G457" s="1">
        <v>0.0</v>
      </c>
      <c r="H457" s="1">
        <v>0.0</v>
      </c>
      <c r="I457" s="1">
        <v>1.0</v>
      </c>
      <c r="J457" s="1">
        <v>0.0</v>
      </c>
      <c r="K457" s="1">
        <v>2.0</v>
      </c>
      <c r="L457" s="1">
        <v>0.0</v>
      </c>
      <c r="M457" s="1">
        <v>1.0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2.0</v>
      </c>
      <c r="V457" s="1">
        <v>2.0</v>
      </c>
      <c r="W457" s="1">
        <v>1.0</v>
      </c>
      <c r="X457" s="1">
        <v>1.0</v>
      </c>
      <c r="Y457" s="1">
        <v>0.0</v>
      </c>
      <c r="Z457" s="36">
        <v>2136.0</v>
      </c>
      <c r="AA457" s="45">
        <f t="shared" si="1"/>
        <v>11</v>
      </c>
      <c r="AB457" s="45">
        <f t="shared" si="2"/>
        <v>2</v>
      </c>
      <c r="AC457" s="45">
        <f t="shared" si="3"/>
        <v>3</v>
      </c>
      <c r="AD457" s="45">
        <f t="shared" si="4"/>
        <v>0</v>
      </c>
      <c r="AE457" s="45">
        <f t="shared" si="5"/>
        <v>6</v>
      </c>
    </row>
    <row r="458">
      <c r="A458" s="20"/>
      <c r="B458" s="20">
        <v>43833.513264733796</v>
      </c>
      <c r="C458" s="1" t="s">
        <v>281</v>
      </c>
      <c r="D458" s="1">
        <v>2.0</v>
      </c>
      <c r="E458" s="1">
        <v>1.0</v>
      </c>
      <c r="F458" s="1">
        <v>0.0</v>
      </c>
      <c r="G458" s="1">
        <v>2.0</v>
      </c>
      <c r="H458" s="1">
        <v>1.0</v>
      </c>
      <c r="I458" s="1">
        <v>2.0</v>
      </c>
      <c r="J458" s="1">
        <v>0.0</v>
      </c>
      <c r="K458" s="1">
        <v>3.0</v>
      </c>
      <c r="L458" s="1">
        <v>5.0</v>
      </c>
      <c r="M458" s="1">
        <v>2.0</v>
      </c>
      <c r="N458" s="1">
        <v>2.0</v>
      </c>
      <c r="O458" s="1">
        <v>4.0</v>
      </c>
      <c r="P458" s="1">
        <v>2.0</v>
      </c>
      <c r="Q458" s="1">
        <v>2.0</v>
      </c>
      <c r="R458" s="1">
        <v>1.0</v>
      </c>
      <c r="S458" s="1">
        <v>3.0</v>
      </c>
      <c r="T458" s="1">
        <v>1.0</v>
      </c>
      <c r="U458" s="1">
        <v>4.0</v>
      </c>
      <c r="V458" s="1">
        <v>1.0</v>
      </c>
      <c r="W458" s="1">
        <v>1.0</v>
      </c>
      <c r="X458" s="1">
        <v>1.0</v>
      </c>
      <c r="Y458" s="1">
        <v>1.0</v>
      </c>
      <c r="Z458" s="36">
        <v>2037.0</v>
      </c>
      <c r="AA458" s="45">
        <f t="shared" si="1"/>
        <v>41</v>
      </c>
      <c r="AB458" s="45">
        <f t="shared" si="2"/>
        <v>16</v>
      </c>
      <c r="AC458" s="45">
        <f t="shared" si="3"/>
        <v>10</v>
      </c>
      <c r="AD458" s="45">
        <f t="shared" si="4"/>
        <v>8</v>
      </c>
      <c r="AE458" s="45">
        <f t="shared" si="5"/>
        <v>7</v>
      </c>
    </row>
    <row r="459">
      <c r="A459" s="20"/>
      <c r="B459" s="20">
        <v>43836.39132633102</v>
      </c>
      <c r="C459" s="1" t="s">
        <v>323</v>
      </c>
      <c r="D459" s="1">
        <v>3.0</v>
      </c>
      <c r="E459" s="1">
        <v>3.0</v>
      </c>
      <c r="F459" s="1">
        <v>0.0</v>
      </c>
      <c r="G459" s="1">
        <v>1.0</v>
      </c>
      <c r="H459" s="1">
        <v>4.0</v>
      </c>
      <c r="I459" s="1">
        <v>5.0</v>
      </c>
      <c r="J459" s="1">
        <v>3.0</v>
      </c>
      <c r="K459" s="1">
        <v>5.0</v>
      </c>
      <c r="L459" s="1">
        <v>2.0</v>
      </c>
      <c r="M459" s="1">
        <v>5.0</v>
      </c>
      <c r="N459" s="1">
        <v>2.0</v>
      </c>
      <c r="O459" s="1">
        <v>2.0</v>
      </c>
      <c r="P459" s="1">
        <v>5.0</v>
      </c>
      <c r="Q459" s="1">
        <v>5.0</v>
      </c>
      <c r="R459" s="1">
        <v>5.0</v>
      </c>
      <c r="S459" s="1">
        <v>5.0</v>
      </c>
      <c r="T459" s="1">
        <v>1.0</v>
      </c>
      <c r="U459" s="1">
        <v>4.0</v>
      </c>
      <c r="V459" s="1">
        <v>4.0</v>
      </c>
      <c r="W459" s="1">
        <v>4.0</v>
      </c>
      <c r="X459" s="1">
        <v>5.0</v>
      </c>
      <c r="Y459" s="1">
        <v>1.0</v>
      </c>
      <c r="Z459" s="36">
        <v>2068.0</v>
      </c>
      <c r="AA459" s="45">
        <f t="shared" si="1"/>
        <v>74</v>
      </c>
      <c r="AB459" s="45">
        <f t="shared" si="2"/>
        <v>22</v>
      </c>
      <c r="AC459" s="45">
        <f t="shared" si="3"/>
        <v>15</v>
      </c>
      <c r="AD459" s="45">
        <f t="shared" si="4"/>
        <v>20</v>
      </c>
      <c r="AE459" s="45">
        <f t="shared" si="5"/>
        <v>17</v>
      </c>
    </row>
    <row r="460">
      <c r="A460" s="20"/>
      <c r="B460" s="20">
        <v>43836.42404766203</v>
      </c>
      <c r="C460" s="1" t="s">
        <v>273</v>
      </c>
      <c r="D460" s="1">
        <v>4.0</v>
      </c>
      <c r="E460" s="1">
        <v>4.0</v>
      </c>
      <c r="F460" s="1">
        <v>0.0</v>
      </c>
      <c r="G460" s="1">
        <v>4.0</v>
      </c>
      <c r="H460" s="1">
        <v>3.0</v>
      </c>
      <c r="I460" s="1">
        <v>5.0</v>
      </c>
      <c r="J460" s="1">
        <v>2.0</v>
      </c>
      <c r="K460" s="1">
        <v>4.0</v>
      </c>
      <c r="L460" s="1">
        <v>1.0</v>
      </c>
      <c r="M460" s="1">
        <v>4.0</v>
      </c>
      <c r="N460" s="1">
        <v>4.0</v>
      </c>
      <c r="O460" s="1">
        <v>5.0</v>
      </c>
      <c r="P460" s="1">
        <v>4.0</v>
      </c>
      <c r="Q460" s="1">
        <v>2.0</v>
      </c>
      <c r="R460" s="1">
        <v>4.0</v>
      </c>
      <c r="S460" s="1">
        <v>2.0</v>
      </c>
      <c r="T460" s="1">
        <v>1.0</v>
      </c>
      <c r="U460" s="1">
        <v>4.0</v>
      </c>
      <c r="V460" s="1">
        <v>5.0</v>
      </c>
      <c r="W460" s="1">
        <v>5.0</v>
      </c>
      <c r="X460" s="1">
        <v>5.0</v>
      </c>
      <c r="Y460" s="1">
        <v>1.0</v>
      </c>
      <c r="Z460" s="36">
        <v>2028.0</v>
      </c>
      <c r="AA460" s="45">
        <f t="shared" si="1"/>
        <v>73</v>
      </c>
      <c r="AB460" s="45">
        <f t="shared" si="2"/>
        <v>31</v>
      </c>
      <c r="AC460" s="45">
        <f t="shared" si="3"/>
        <v>11</v>
      </c>
      <c r="AD460" s="45">
        <f t="shared" si="4"/>
        <v>12</v>
      </c>
      <c r="AE460" s="45">
        <f t="shared" si="5"/>
        <v>19</v>
      </c>
    </row>
    <row r="461">
      <c r="A461" s="20"/>
      <c r="B461" s="20">
        <v>43837.431858055555</v>
      </c>
      <c r="C461" s="1" t="s">
        <v>232</v>
      </c>
      <c r="D461" s="1">
        <v>2.0</v>
      </c>
      <c r="E461" s="1">
        <v>2.0</v>
      </c>
      <c r="F461" s="1">
        <v>0.0</v>
      </c>
      <c r="G461" s="1">
        <v>2.0</v>
      </c>
      <c r="H461" s="1">
        <v>2.0</v>
      </c>
      <c r="I461" s="1">
        <v>3.0</v>
      </c>
      <c r="J461" s="1">
        <v>1.0</v>
      </c>
      <c r="K461" s="1">
        <v>1.0</v>
      </c>
      <c r="L461" s="1">
        <v>1.0</v>
      </c>
      <c r="M461" s="1">
        <v>1.0</v>
      </c>
      <c r="N461" s="1">
        <v>2.0</v>
      </c>
      <c r="O461" s="1">
        <v>3.0</v>
      </c>
      <c r="P461" s="1">
        <v>2.0</v>
      </c>
      <c r="Q461" s="1">
        <v>3.0</v>
      </c>
      <c r="R461" s="1">
        <v>2.0</v>
      </c>
      <c r="S461" s="1">
        <v>2.0</v>
      </c>
      <c r="T461" s="1">
        <v>1.0</v>
      </c>
      <c r="U461" s="1">
        <v>2.0</v>
      </c>
      <c r="V461" s="1">
        <v>2.0</v>
      </c>
      <c r="W461" s="1">
        <v>2.0</v>
      </c>
      <c r="X461" s="1">
        <v>2.0</v>
      </c>
      <c r="Y461" s="1">
        <v>3.0</v>
      </c>
      <c r="Z461" s="36">
        <v>1921.0</v>
      </c>
      <c r="AA461" s="45">
        <f t="shared" si="1"/>
        <v>41</v>
      </c>
      <c r="AB461" s="45">
        <f t="shared" si="2"/>
        <v>20</v>
      </c>
      <c r="AC461" s="45">
        <f t="shared" si="3"/>
        <v>4</v>
      </c>
      <c r="AD461" s="45">
        <f t="shared" si="4"/>
        <v>9</v>
      </c>
      <c r="AE461" s="45">
        <f t="shared" si="5"/>
        <v>8</v>
      </c>
    </row>
    <row r="462">
      <c r="A462" s="20"/>
      <c r="B462" s="20">
        <v>43837.47671260417</v>
      </c>
      <c r="C462" s="1" t="s">
        <v>307</v>
      </c>
      <c r="D462" s="1">
        <v>3.0</v>
      </c>
      <c r="E462" s="1">
        <v>4.0</v>
      </c>
      <c r="F462" s="1">
        <v>0.0</v>
      </c>
      <c r="G462" s="1">
        <v>0.0</v>
      </c>
      <c r="H462" s="1">
        <v>2.0</v>
      </c>
      <c r="I462" s="1">
        <v>4.0</v>
      </c>
      <c r="J462" s="1">
        <v>3.0</v>
      </c>
      <c r="K462" s="1">
        <v>0.0</v>
      </c>
      <c r="L462" s="1">
        <v>3.0</v>
      </c>
      <c r="M462" s="1">
        <v>3.0</v>
      </c>
      <c r="N462" s="1">
        <v>4.0</v>
      </c>
      <c r="O462" s="1">
        <v>4.0</v>
      </c>
      <c r="P462" s="1">
        <v>1.0</v>
      </c>
      <c r="Q462" s="1">
        <v>4.0</v>
      </c>
      <c r="R462" s="1">
        <v>2.0</v>
      </c>
      <c r="S462" s="1">
        <v>0.0</v>
      </c>
      <c r="T462" s="1">
        <v>0.0</v>
      </c>
      <c r="U462" s="1">
        <v>0.0</v>
      </c>
      <c r="V462" s="1">
        <v>4.0</v>
      </c>
      <c r="W462" s="1">
        <v>3.0</v>
      </c>
      <c r="X462" s="1">
        <v>2.0</v>
      </c>
      <c r="Y462" s="1">
        <v>0.0</v>
      </c>
      <c r="Z462" s="36">
        <v>2070.0</v>
      </c>
      <c r="AA462" s="45">
        <f t="shared" si="1"/>
        <v>46</v>
      </c>
      <c r="AB462" s="45">
        <f t="shared" si="2"/>
        <v>21</v>
      </c>
      <c r="AC462" s="45">
        <f t="shared" si="3"/>
        <v>9</v>
      </c>
      <c r="AD462" s="45">
        <f t="shared" si="4"/>
        <v>7</v>
      </c>
      <c r="AE462" s="45">
        <f t="shared" si="5"/>
        <v>9</v>
      </c>
    </row>
    <row r="463">
      <c r="A463" s="20"/>
      <c r="B463" s="20">
        <v>43837.498817569445</v>
      </c>
      <c r="C463" s="1" t="s">
        <v>309</v>
      </c>
      <c r="D463" s="1">
        <v>5.0</v>
      </c>
      <c r="E463" s="1">
        <v>0.0</v>
      </c>
      <c r="F463" s="1">
        <v>0.0</v>
      </c>
      <c r="G463" s="1">
        <v>6.0</v>
      </c>
      <c r="H463" s="1">
        <v>4.0</v>
      </c>
      <c r="I463" s="1">
        <v>6.0</v>
      </c>
      <c r="J463" s="1">
        <v>6.0</v>
      </c>
      <c r="K463" s="1">
        <v>0.0</v>
      </c>
      <c r="L463" s="1">
        <v>6.0</v>
      </c>
      <c r="M463" s="1">
        <v>6.0</v>
      </c>
      <c r="N463" s="1">
        <v>4.0</v>
      </c>
      <c r="O463" s="1">
        <v>4.0</v>
      </c>
      <c r="P463" s="1">
        <v>5.0</v>
      </c>
      <c r="Q463" s="1">
        <v>4.0</v>
      </c>
      <c r="R463" s="1">
        <v>4.0</v>
      </c>
      <c r="S463" s="1">
        <v>3.0</v>
      </c>
      <c r="T463" s="1">
        <v>6.0</v>
      </c>
      <c r="U463" s="1">
        <v>6.0</v>
      </c>
      <c r="V463" s="1">
        <v>6.0</v>
      </c>
      <c r="W463" s="1">
        <v>6.0</v>
      </c>
      <c r="X463" s="1">
        <v>6.0</v>
      </c>
      <c r="Y463" s="1">
        <v>5.0</v>
      </c>
      <c r="Z463" s="36">
        <v>2083.0</v>
      </c>
      <c r="AA463" s="45">
        <f t="shared" si="1"/>
        <v>98</v>
      </c>
      <c r="AB463" s="45">
        <f t="shared" si="2"/>
        <v>40</v>
      </c>
      <c r="AC463" s="45">
        <f t="shared" si="3"/>
        <v>18</v>
      </c>
      <c r="AD463" s="45">
        <f t="shared" si="4"/>
        <v>16</v>
      </c>
      <c r="AE463" s="45">
        <f t="shared" si="5"/>
        <v>24</v>
      </c>
    </row>
    <row r="464">
      <c r="A464" s="20"/>
      <c r="B464" s="20">
        <v>43837.54945900463</v>
      </c>
      <c r="C464" s="1" t="s">
        <v>317</v>
      </c>
      <c r="D464" s="1">
        <v>2.0</v>
      </c>
      <c r="E464" s="1">
        <v>0.0</v>
      </c>
      <c r="F464" s="1">
        <v>0.0</v>
      </c>
      <c r="G464" s="1">
        <v>1.0</v>
      </c>
      <c r="H464" s="1">
        <v>2.0</v>
      </c>
      <c r="I464" s="1">
        <v>3.0</v>
      </c>
      <c r="J464" s="1">
        <v>3.0</v>
      </c>
      <c r="K464" s="1">
        <v>5.0</v>
      </c>
      <c r="L464" s="1">
        <v>3.0</v>
      </c>
      <c r="M464" s="1">
        <v>2.0</v>
      </c>
      <c r="N464" s="1">
        <v>2.0</v>
      </c>
      <c r="O464" s="1">
        <v>3.0</v>
      </c>
      <c r="P464" s="1">
        <v>1.0</v>
      </c>
      <c r="Q464" s="1">
        <v>1.0</v>
      </c>
      <c r="R464" s="1">
        <v>1.0</v>
      </c>
      <c r="S464" s="1">
        <v>2.0</v>
      </c>
      <c r="T464" s="1">
        <v>0.0</v>
      </c>
      <c r="U464" s="1">
        <v>2.0</v>
      </c>
      <c r="V464" s="1">
        <v>2.0</v>
      </c>
      <c r="W464" s="1">
        <v>4.0</v>
      </c>
      <c r="X464" s="1">
        <v>1.0</v>
      </c>
      <c r="Y464" s="1">
        <v>1.0</v>
      </c>
      <c r="Z464" s="36">
        <v>2087.0</v>
      </c>
      <c r="AA464" s="45">
        <f t="shared" si="1"/>
        <v>41</v>
      </c>
      <c r="AB464" s="45">
        <f t="shared" si="2"/>
        <v>14</v>
      </c>
      <c r="AC464" s="45">
        <f t="shared" si="3"/>
        <v>13</v>
      </c>
      <c r="AD464" s="45">
        <f t="shared" si="4"/>
        <v>5</v>
      </c>
      <c r="AE464" s="45">
        <f t="shared" si="5"/>
        <v>9</v>
      </c>
    </row>
    <row r="465">
      <c r="A465" s="20"/>
      <c r="B465" s="20">
        <v>43837.59529858796</v>
      </c>
      <c r="C465" s="1" t="s">
        <v>354</v>
      </c>
      <c r="D465" s="1">
        <v>1.0</v>
      </c>
      <c r="E465" s="1">
        <v>0.0</v>
      </c>
      <c r="F465" s="1">
        <v>0.0</v>
      </c>
      <c r="G465" s="1">
        <v>2.0</v>
      </c>
      <c r="H465" s="1">
        <v>3.0</v>
      </c>
      <c r="I465" s="1">
        <v>5.0</v>
      </c>
      <c r="J465" s="1">
        <v>3.0</v>
      </c>
      <c r="K465" s="1">
        <v>0.0</v>
      </c>
      <c r="L465" s="1">
        <v>4.0</v>
      </c>
      <c r="M465" s="1">
        <v>4.0</v>
      </c>
      <c r="N465" s="1">
        <v>2.0</v>
      </c>
      <c r="O465" s="1">
        <v>3.0</v>
      </c>
      <c r="P465" s="1">
        <v>1.0</v>
      </c>
      <c r="Q465" s="1">
        <v>1.0</v>
      </c>
      <c r="R465" s="1">
        <v>1.0</v>
      </c>
      <c r="S465" s="1">
        <v>1.0</v>
      </c>
      <c r="T465" s="1">
        <v>0.0</v>
      </c>
      <c r="U465" s="1">
        <v>3.0</v>
      </c>
      <c r="V465" s="1">
        <v>5.0</v>
      </c>
      <c r="W465" s="1">
        <v>5.0</v>
      </c>
      <c r="X465" s="1">
        <v>5.0</v>
      </c>
      <c r="Y465" s="1">
        <v>0.0</v>
      </c>
      <c r="Z465" s="36">
        <v>2156.0</v>
      </c>
      <c r="AA465" s="45">
        <f t="shared" si="1"/>
        <v>49</v>
      </c>
      <c r="AB465" s="45">
        <f t="shared" si="2"/>
        <v>16</v>
      </c>
      <c r="AC465" s="45">
        <f t="shared" si="3"/>
        <v>11</v>
      </c>
      <c r="AD465" s="45">
        <f t="shared" si="4"/>
        <v>4</v>
      </c>
      <c r="AE465" s="45">
        <f t="shared" si="5"/>
        <v>18</v>
      </c>
    </row>
    <row r="466">
      <c r="A466" s="20"/>
      <c r="B466" s="20">
        <v>43838.35645881944</v>
      </c>
      <c r="C466" s="1" t="s">
        <v>260</v>
      </c>
      <c r="D466" s="1">
        <v>4.0</v>
      </c>
      <c r="E466" s="1">
        <v>0.0</v>
      </c>
      <c r="F466" s="1">
        <v>0.0</v>
      </c>
      <c r="G466" s="1">
        <v>4.0</v>
      </c>
      <c r="H466" s="1">
        <v>2.0</v>
      </c>
      <c r="I466" s="1">
        <v>4.0</v>
      </c>
      <c r="J466" s="1">
        <v>2.0</v>
      </c>
      <c r="K466" s="1">
        <v>2.0</v>
      </c>
      <c r="L466" s="1">
        <v>2.0</v>
      </c>
      <c r="M466" s="1">
        <v>2.0</v>
      </c>
      <c r="N466" s="1">
        <v>4.0</v>
      </c>
      <c r="O466" s="1">
        <v>4.0</v>
      </c>
      <c r="P466" s="1">
        <v>3.0</v>
      </c>
      <c r="Q466" s="1">
        <v>4.0</v>
      </c>
      <c r="R466" s="1">
        <v>4.0</v>
      </c>
      <c r="S466" s="1">
        <v>4.0</v>
      </c>
      <c r="T466" s="1">
        <v>0.0</v>
      </c>
      <c r="U466" s="1">
        <v>4.0</v>
      </c>
      <c r="V466" s="1">
        <v>4.0</v>
      </c>
      <c r="W466" s="1">
        <v>4.0</v>
      </c>
      <c r="X466" s="1">
        <v>4.0</v>
      </c>
      <c r="Y466" s="1">
        <v>4.0</v>
      </c>
      <c r="Z466" s="36">
        <v>1993.0</v>
      </c>
      <c r="AA466" s="45">
        <f t="shared" si="1"/>
        <v>65</v>
      </c>
      <c r="AB466" s="45">
        <f t="shared" si="2"/>
        <v>26</v>
      </c>
      <c r="AC466" s="45">
        <f t="shared" si="3"/>
        <v>8</v>
      </c>
      <c r="AD466" s="45">
        <f t="shared" si="4"/>
        <v>15</v>
      </c>
      <c r="AE466" s="45">
        <f t="shared" si="5"/>
        <v>16</v>
      </c>
    </row>
    <row r="467">
      <c r="A467" s="20"/>
      <c r="B467" s="20">
        <v>43838.431732268524</v>
      </c>
      <c r="C467" s="1" t="s">
        <v>335</v>
      </c>
      <c r="D467" s="1">
        <v>4.0</v>
      </c>
      <c r="E467" s="1">
        <v>0.0</v>
      </c>
      <c r="F467" s="1">
        <v>0.0</v>
      </c>
      <c r="G467" s="1">
        <v>4.0</v>
      </c>
      <c r="H467" s="1">
        <v>0.0</v>
      </c>
      <c r="I467" s="1">
        <v>4.0</v>
      </c>
      <c r="J467" s="1">
        <v>5.0</v>
      </c>
      <c r="K467" s="1">
        <v>0.0</v>
      </c>
      <c r="L467" s="1">
        <v>5.0</v>
      </c>
      <c r="M467" s="1">
        <v>4.0</v>
      </c>
      <c r="N467" s="1">
        <v>5.0</v>
      </c>
      <c r="O467" s="1">
        <v>6.0</v>
      </c>
      <c r="P467" s="1">
        <v>5.0</v>
      </c>
      <c r="Q467" s="1">
        <v>3.0</v>
      </c>
      <c r="R467" s="1">
        <v>3.0</v>
      </c>
      <c r="S467" s="1">
        <v>5.0</v>
      </c>
      <c r="T467" s="1">
        <v>0.0</v>
      </c>
      <c r="U467" s="1">
        <v>5.0</v>
      </c>
      <c r="V467" s="1">
        <v>5.0</v>
      </c>
      <c r="W467" s="1">
        <v>6.0</v>
      </c>
      <c r="X467" s="1">
        <v>5.0</v>
      </c>
      <c r="Y467" s="1">
        <v>6.0</v>
      </c>
      <c r="Z467" s="36">
        <v>2131.0</v>
      </c>
      <c r="AA467" s="45">
        <f t="shared" si="1"/>
        <v>80</v>
      </c>
      <c r="AB467" s="45">
        <f t="shared" si="2"/>
        <v>29</v>
      </c>
      <c r="AC467" s="45">
        <f t="shared" si="3"/>
        <v>14</v>
      </c>
      <c r="AD467" s="45">
        <f t="shared" si="4"/>
        <v>16</v>
      </c>
      <c r="AE467" s="45">
        <f t="shared" si="5"/>
        <v>21</v>
      </c>
    </row>
    <row r="468">
      <c r="A468" s="20"/>
      <c r="B468" s="20">
        <v>43838.468064016204</v>
      </c>
      <c r="C468" s="1" t="s">
        <v>884</v>
      </c>
      <c r="D468" s="1">
        <v>2.0</v>
      </c>
      <c r="E468" s="1">
        <v>0.0</v>
      </c>
      <c r="F468" s="1">
        <v>0.0</v>
      </c>
      <c r="G468" s="1">
        <v>1.0</v>
      </c>
      <c r="H468" s="1">
        <v>0.0</v>
      </c>
      <c r="I468" s="1">
        <v>1.0</v>
      </c>
      <c r="J468" s="1">
        <v>0.0</v>
      </c>
      <c r="K468" s="1">
        <v>0.0</v>
      </c>
      <c r="L468" s="1">
        <v>0.0</v>
      </c>
      <c r="M468" s="1">
        <v>1.0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1.0</v>
      </c>
      <c r="U468" s="1">
        <v>0.0</v>
      </c>
      <c r="V468" s="1">
        <v>0.0</v>
      </c>
      <c r="W468" s="1">
        <v>1.0</v>
      </c>
      <c r="X468" s="1">
        <v>0.0</v>
      </c>
      <c r="Y468" s="1">
        <v>1.0</v>
      </c>
      <c r="Z468" s="36">
        <v>2054.0</v>
      </c>
      <c r="AA468" s="45">
        <f t="shared" si="1"/>
        <v>8</v>
      </c>
      <c r="AB468" s="45">
        <f t="shared" si="2"/>
        <v>6</v>
      </c>
      <c r="AC468" s="45">
        <f t="shared" si="3"/>
        <v>1</v>
      </c>
      <c r="AD468" s="45">
        <f t="shared" si="4"/>
        <v>0</v>
      </c>
      <c r="AE468" s="45">
        <f t="shared" si="5"/>
        <v>1</v>
      </c>
    </row>
    <row r="469">
      <c r="A469" s="20"/>
      <c r="B469" s="20">
        <v>43838.6004471412</v>
      </c>
      <c r="C469" s="1" t="s">
        <v>355</v>
      </c>
      <c r="D469" s="1">
        <v>6.0</v>
      </c>
      <c r="E469" s="1">
        <v>5.0</v>
      </c>
      <c r="F469" s="1">
        <v>5.0</v>
      </c>
      <c r="G469" s="1">
        <v>5.0</v>
      </c>
      <c r="H469" s="1">
        <v>5.0</v>
      </c>
      <c r="I469" s="1">
        <v>6.0</v>
      </c>
      <c r="J469" s="1">
        <v>6.0</v>
      </c>
      <c r="K469" s="1">
        <v>6.0</v>
      </c>
      <c r="L469" s="1">
        <v>6.0</v>
      </c>
      <c r="M469" s="1">
        <v>6.0</v>
      </c>
      <c r="N469" s="1">
        <v>4.0</v>
      </c>
      <c r="O469" s="1">
        <v>6.0</v>
      </c>
      <c r="P469" s="1">
        <v>6.0</v>
      </c>
      <c r="Q469" s="1">
        <v>4.0</v>
      </c>
      <c r="R469" s="1">
        <v>6.0</v>
      </c>
      <c r="S469" s="1">
        <v>6.0</v>
      </c>
      <c r="T469" s="1">
        <v>4.0</v>
      </c>
      <c r="U469" s="1">
        <v>5.0</v>
      </c>
      <c r="V469" s="1">
        <v>5.0</v>
      </c>
      <c r="W469" s="1">
        <v>5.0</v>
      </c>
      <c r="X469" s="1">
        <v>5.0</v>
      </c>
      <c r="Y469" s="1">
        <v>5.0</v>
      </c>
      <c r="Z469" s="36">
        <v>2154.0</v>
      </c>
      <c r="AA469" s="45">
        <f t="shared" si="1"/>
        <v>117</v>
      </c>
      <c r="AB469" s="45">
        <f t="shared" si="2"/>
        <v>51</v>
      </c>
      <c r="AC469" s="45">
        <f t="shared" si="3"/>
        <v>24</v>
      </c>
      <c r="AD469" s="45">
        <f t="shared" si="4"/>
        <v>22</v>
      </c>
      <c r="AE469" s="45">
        <f t="shared" si="5"/>
        <v>20</v>
      </c>
    </row>
    <row r="470">
      <c r="A470" s="20"/>
      <c r="B470" s="20">
        <v>43838.63541769676</v>
      </c>
      <c r="C470" s="1" t="s">
        <v>894</v>
      </c>
      <c r="D470" s="1">
        <v>2.0</v>
      </c>
      <c r="E470" s="1">
        <v>1.0</v>
      </c>
      <c r="F470" s="1">
        <v>0.0</v>
      </c>
      <c r="G470" s="1">
        <v>1.0</v>
      </c>
      <c r="H470" s="1">
        <v>0.0</v>
      </c>
      <c r="I470" s="1">
        <v>2.0</v>
      </c>
      <c r="J470" s="1">
        <v>0.0</v>
      </c>
      <c r="K470" s="1">
        <v>1.0</v>
      </c>
      <c r="L470" s="1">
        <v>0.0</v>
      </c>
      <c r="M470" s="1">
        <v>1.0</v>
      </c>
      <c r="N470" s="1">
        <v>0.0</v>
      </c>
      <c r="O470" s="1">
        <v>0.0</v>
      </c>
      <c r="P470" s="1">
        <v>2.0</v>
      </c>
      <c r="Q470" s="1">
        <v>1.0</v>
      </c>
      <c r="R470" s="1">
        <v>2.0</v>
      </c>
      <c r="S470" s="1">
        <v>1.0</v>
      </c>
      <c r="T470" s="1">
        <v>0.0</v>
      </c>
      <c r="U470" s="1">
        <v>0.0</v>
      </c>
      <c r="V470" s="1">
        <v>0.0</v>
      </c>
      <c r="W470" s="1">
        <v>1.0</v>
      </c>
      <c r="X470" s="1">
        <v>0.0</v>
      </c>
      <c r="Y470" s="1">
        <v>1.0</v>
      </c>
      <c r="Z470" s="36">
        <v>2144.0</v>
      </c>
      <c r="AA470" s="45">
        <f t="shared" si="1"/>
        <v>16</v>
      </c>
      <c r="AB470" s="45">
        <f t="shared" si="2"/>
        <v>7</v>
      </c>
      <c r="AC470" s="45">
        <f t="shared" si="3"/>
        <v>2</v>
      </c>
      <c r="AD470" s="45">
        <f t="shared" si="4"/>
        <v>6</v>
      </c>
      <c r="AE470" s="45">
        <f t="shared" si="5"/>
        <v>1</v>
      </c>
    </row>
    <row r="471">
      <c r="A471" s="20"/>
      <c r="B471" s="20">
        <v>43839.33745171296</v>
      </c>
      <c r="C471" s="1" t="s">
        <v>322</v>
      </c>
      <c r="D471" s="1">
        <v>2.0</v>
      </c>
      <c r="E471" s="1">
        <v>0.0</v>
      </c>
      <c r="F471" s="1">
        <v>0.0</v>
      </c>
      <c r="G471" s="1">
        <v>1.0</v>
      </c>
      <c r="H471" s="1">
        <v>2.0</v>
      </c>
      <c r="I471" s="1">
        <v>3.0</v>
      </c>
      <c r="J471" s="1">
        <v>5.0</v>
      </c>
      <c r="K471" s="1">
        <v>0.0</v>
      </c>
      <c r="L471" s="1">
        <v>4.0</v>
      </c>
      <c r="M471" s="1">
        <v>3.0</v>
      </c>
      <c r="N471" s="1">
        <v>3.0</v>
      </c>
      <c r="O471" s="1">
        <v>3.0</v>
      </c>
      <c r="P471" s="1">
        <v>3.0</v>
      </c>
      <c r="Q471" s="1">
        <v>3.0</v>
      </c>
      <c r="R471" s="1">
        <v>3.0</v>
      </c>
      <c r="S471" s="1">
        <v>4.0</v>
      </c>
      <c r="T471" s="1">
        <v>0.0</v>
      </c>
      <c r="U471" s="1">
        <v>4.0</v>
      </c>
      <c r="V471" s="1">
        <v>4.0</v>
      </c>
      <c r="W471" s="1">
        <v>3.0</v>
      </c>
      <c r="X471" s="1">
        <v>3.0</v>
      </c>
      <c r="Y471" s="1">
        <v>2.0</v>
      </c>
      <c r="Z471" s="36">
        <v>2110.0</v>
      </c>
      <c r="AA471" s="45">
        <f t="shared" si="1"/>
        <v>55</v>
      </c>
      <c r="AB471" s="45">
        <f t="shared" si="2"/>
        <v>16</v>
      </c>
      <c r="AC471" s="45">
        <f t="shared" si="3"/>
        <v>12</v>
      </c>
      <c r="AD471" s="45">
        <f t="shared" si="4"/>
        <v>13</v>
      </c>
      <c r="AE471" s="45">
        <f t="shared" si="5"/>
        <v>14</v>
      </c>
    </row>
    <row r="472">
      <c r="A472" s="20"/>
      <c r="B472" s="20">
        <v>43839.45789957176</v>
      </c>
      <c r="C472" s="1" t="s">
        <v>895</v>
      </c>
      <c r="D472" s="1">
        <v>2.0</v>
      </c>
      <c r="E472" s="1">
        <v>0.0</v>
      </c>
      <c r="F472" s="1">
        <v>0.0</v>
      </c>
      <c r="G472" s="1">
        <v>1.0</v>
      </c>
      <c r="H472" s="1">
        <v>1.0</v>
      </c>
      <c r="I472" s="1">
        <v>2.0</v>
      </c>
      <c r="J472" s="1">
        <v>3.0</v>
      </c>
      <c r="K472" s="1">
        <v>0.0</v>
      </c>
      <c r="L472" s="1">
        <v>1.0</v>
      </c>
      <c r="M472" s="1">
        <v>0.0</v>
      </c>
      <c r="N472" s="1">
        <v>3.0</v>
      </c>
      <c r="O472" s="1">
        <v>1.0</v>
      </c>
      <c r="P472" s="1">
        <v>0.0</v>
      </c>
      <c r="Q472" s="1">
        <v>0.0</v>
      </c>
      <c r="R472" s="1">
        <v>1.0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2.0</v>
      </c>
      <c r="Y472" s="1">
        <v>0.0</v>
      </c>
      <c r="Z472" s="36">
        <v>2141.0</v>
      </c>
      <c r="AA472" s="45">
        <f t="shared" si="1"/>
        <v>17</v>
      </c>
      <c r="AB472" s="45">
        <f t="shared" si="2"/>
        <v>10</v>
      </c>
      <c r="AC472" s="45">
        <f t="shared" si="3"/>
        <v>4</v>
      </c>
      <c r="AD472" s="45">
        <f t="shared" si="4"/>
        <v>1</v>
      </c>
      <c r="AE472" s="45">
        <f t="shared" si="5"/>
        <v>2</v>
      </c>
    </row>
    <row r="473">
      <c r="A473" s="20"/>
      <c r="B473" s="20">
        <v>43840.416701574075</v>
      </c>
      <c r="C473" s="1" t="s">
        <v>217</v>
      </c>
      <c r="D473" s="1">
        <v>1.0</v>
      </c>
      <c r="E473" s="1">
        <v>0.0</v>
      </c>
      <c r="F473" s="1">
        <v>0.0</v>
      </c>
      <c r="G473" s="1">
        <v>4.0</v>
      </c>
      <c r="H473" s="1">
        <v>3.0</v>
      </c>
      <c r="I473" s="1">
        <v>2.0</v>
      </c>
      <c r="J473" s="1">
        <v>1.0</v>
      </c>
      <c r="K473" s="1">
        <v>0.0</v>
      </c>
      <c r="L473" s="1">
        <v>4.0</v>
      </c>
      <c r="M473" s="1">
        <v>2.0</v>
      </c>
      <c r="N473" s="1">
        <v>1.0</v>
      </c>
      <c r="O473" s="1">
        <v>3.0</v>
      </c>
      <c r="P473" s="1">
        <v>1.0</v>
      </c>
      <c r="Q473" s="1">
        <v>0.0</v>
      </c>
      <c r="R473" s="1">
        <v>1.0</v>
      </c>
      <c r="S473" s="1">
        <v>0.0</v>
      </c>
      <c r="T473" s="1">
        <v>1.0</v>
      </c>
      <c r="U473" s="1">
        <v>1.0</v>
      </c>
      <c r="V473" s="1">
        <v>1.0</v>
      </c>
      <c r="W473" s="1">
        <v>1.0</v>
      </c>
      <c r="X473" s="1">
        <v>1.0</v>
      </c>
      <c r="Y473" s="1">
        <v>4.0</v>
      </c>
      <c r="Z473" s="36">
        <v>1909.0</v>
      </c>
      <c r="AA473" s="45">
        <f t="shared" si="1"/>
        <v>32</v>
      </c>
      <c r="AB473" s="45">
        <f t="shared" si="2"/>
        <v>19</v>
      </c>
      <c r="AC473" s="45">
        <f t="shared" si="3"/>
        <v>7</v>
      </c>
      <c r="AD473" s="45">
        <f t="shared" si="4"/>
        <v>2</v>
      </c>
      <c r="AE473" s="45">
        <f t="shared" si="5"/>
        <v>4</v>
      </c>
    </row>
    <row r="474">
      <c r="A474" s="20"/>
      <c r="B474" s="20">
        <v>43843.37166671296</v>
      </c>
      <c r="C474" s="1" t="s">
        <v>356</v>
      </c>
      <c r="D474" s="1">
        <v>3.0</v>
      </c>
      <c r="E474" s="1">
        <v>0.0</v>
      </c>
      <c r="F474" s="1">
        <v>0.0</v>
      </c>
      <c r="G474" s="1">
        <v>1.0</v>
      </c>
      <c r="H474" s="1">
        <v>1.0</v>
      </c>
      <c r="I474" s="1">
        <v>4.0</v>
      </c>
      <c r="J474" s="1">
        <v>0.0</v>
      </c>
      <c r="K474" s="1">
        <v>5.0</v>
      </c>
      <c r="L474" s="1">
        <v>0.0</v>
      </c>
      <c r="M474" s="1">
        <v>0.0</v>
      </c>
      <c r="N474" s="1">
        <v>1.0</v>
      </c>
      <c r="O474" s="1">
        <v>6.0</v>
      </c>
      <c r="P474" s="1">
        <v>3.0</v>
      </c>
      <c r="Q474" s="1">
        <v>2.0</v>
      </c>
      <c r="R474" s="1">
        <v>0.0</v>
      </c>
      <c r="S474" s="1">
        <v>3.0</v>
      </c>
      <c r="T474" s="1">
        <v>2.0</v>
      </c>
      <c r="U474" s="1">
        <v>6.0</v>
      </c>
      <c r="V474" s="1">
        <v>2.0</v>
      </c>
      <c r="W474" s="1">
        <v>1.0</v>
      </c>
      <c r="X474" s="1">
        <v>0.0</v>
      </c>
      <c r="Y474" s="1">
        <v>0.0</v>
      </c>
      <c r="Z474" s="36">
        <v>2153.0</v>
      </c>
      <c r="AA474" s="45">
        <f t="shared" si="1"/>
        <v>40</v>
      </c>
      <c r="AB474" s="45">
        <f t="shared" si="2"/>
        <v>18</v>
      </c>
      <c r="AC474" s="45">
        <f t="shared" si="3"/>
        <v>5</v>
      </c>
      <c r="AD474" s="45">
        <f t="shared" si="4"/>
        <v>8</v>
      </c>
      <c r="AE474" s="45">
        <f t="shared" si="5"/>
        <v>9</v>
      </c>
    </row>
    <row r="475">
      <c r="A475" s="20"/>
      <c r="B475" s="20">
        <v>43843.379597638894</v>
      </c>
      <c r="C475" s="1" t="s">
        <v>316</v>
      </c>
      <c r="D475" s="1">
        <v>4.0</v>
      </c>
      <c r="E475" s="1">
        <v>2.0</v>
      </c>
      <c r="F475" s="1">
        <v>0.0</v>
      </c>
      <c r="G475" s="1">
        <v>5.0</v>
      </c>
      <c r="H475" s="1">
        <v>3.0</v>
      </c>
      <c r="I475" s="1">
        <v>6.0</v>
      </c>
      <c r="J475" s="1">
        <v>5.0</v>
      </c>
      <c r="K475" s="1">
        <v>2.0</v>
      </c>
      <c r="L475" s="1">
        <v>5.0</v>
      </c>
      <c r="M475" s="1">
        <v>2.0</v>
      </c>
      <c r="N475" s="1">
        <v>2.0</v>
      </c>
      <c r="O475" s="1">
        <v>3.0</v>
      </c>
      <c r="P475" s="1">
        <v>4.0</v>
      </c>
      <c r="Q475" s="1">
        <v>3.0</v>
      </c>
      <c r="R475" s="1">
        <v>5.0</v>
      </c>
      <c r="S475" s="1">
        <v>3.0</v>
      </c>
      <c r="T475" s="1">
        <v>5.0</v>
      </c>
      <c r="U475" s="1">
        <v>6.0</v>
      </c>
      <c r="V475" s="1">
        <v>5.0</v>
      </c>
      <c r="W475" s="1">
        <v>4.0</v>
      </c>
      <c r="X475" s="1">
        <v>2.0</v>
      </c>
      <c r="Y475" s="1">
        <v>1.0</v>
      </c>
      <c r="Z475" s="36">
        <v>2103.0</v>
      </c>
      <c r="AA475" s="45">
        <f t="shared" si="1"/>
        <v>77</v>
      </c>
      <c r="AB475" s="45">
        <f t="shared" si="2"/>
        <v>31</v>
      </c>
      <c r="AC475" s="45">
        <f t="shared" si="3"/>
        <v>14</v>
      </c>
      <c r="AD475" s="45">
        <f t="shared" si="4"/>
        <v>15</v>
      </c>
      <c r="AE475" s="45">
        <f t="shared" si="5"/>
        <v>17</v>
      </c>
    </row>
    <row r="476">
      <c r="A476" s="20"/>
      <c r="B476" s="20">
        <v>43843.52806182871</v>
      </c>
      <c r="C476" s="1" t="s">
        <v>357</v>
      </c>
      <c r="D476" s="1">
        <v>2.0</v>
      </c>
      <c r="E476" s="1">
        <v>3.0</v>
      </c>
      <c r="F476" s="1">
        <v>0.0</v>
      </c>
      <c r="G476" s="1">
        <v>3.0</v>
      </c>
      <c r="H476" s="1">
        <v>4.0</v>
      </c>
      <c r="I476" s="1">
        <v>3.0</v>
      </c>
      <c r="J476" s="1">
        <v>0.0</v>
      </c>
      <c r="K476" s="1">
        <v>0.0</v>
      </c>
      <c r="L476" s="1">
        <v>0.0</v>
      </c>
      <c r="M476" s="1">
        <v>3.0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36">
        <v>2155.0</v>
      </c>
      <c r="AA476" s="45">
        <f t="shared" si="1"/>
        <v>18</v>
      </c>
      <c r="AB476" s="45">
        <f t="shared" si="2"/>
        <v>15</v>
      </c>
      <c r="AC476" s="45">
        <f t="shared" si="3"/>
        <v>3</v>
      </c>
      <c r="AD476" s="45">
        <f t="shared" si="4"/>
        <v>0</v>
      </c>
      <c r="AE476" s="45">
        <f t="shared" si="5"/>
        <v>0</v>
      </c>
    </row>
    <row r="477">
      <c r="A477" s="20"/>
      <c r="B477" s="20">
        <v>43844.44963780092</v>
      </c>
      <c r="C477" s="1" t="s">
        <v>891</v>
      </c>
      <c r="D477" s="1">
        <v>4.0</v>
      </c>
      <c r="E477" s="1">
        <v>0.0</v>
      </c>
      <c r="F477" s="1">
        <v>0.0</v>
      </c>
      <c r="G477" s="1">
        <v>3.0</v>
      </c>
      <c r="H477" s="1">
        <v>4.0</v>
      </c>
      <c r="I477" s="1">
        <v>5.0</v>
      </c>
      <c r="J477" s="1">
        <v>5.0</v>
      </c>
      <c r="K477" s="1">
        <v>4.0</v>
      </c>
      <c r="L477" s="1">
        <v>3.0</v>
      </c>
      <c r="M477" s="1">
        <v>5.0</v>
      </c>
      <c r="N477" s="1">
        <v>2.0</v>
      </c>
      <c r="O477" s="1">
        <v>4.0</v>
      </c>
      <c r="P477" s="1">
        <v>2.0</v>
      </c>
      <c r="Q477" s="1">
        <v>5.0</v>
      </c>
      <c r="R477" s="1">
        <v>4.0</v>
      </c>
      <c r="S477" s="1">
        <v>3.0</v>
      </c>
      <c r="T477" s="1">
        <v>0.0</v>
      </c>
      <c r="U477" s="1">
        <v>4.0</v>
      </c>
      <c r="V477" s="1">
        <v>5.0</v>
      </c>
      <c r="W477" s="1">
        <v>5.0</v>
      </c>
      <c r="X477" s="1">
        <v>4.0</v>
      </c>
      <c r="Y477" s="1">
        <v>3.0</v>
      </c>
      <c r="Z477" s="36">
        <v>2122.0</v>
      </c>
      <c r="AA477" s="45">
        <f t="shared" si="1"/>
        <v>74</v>
      </c>
      <c r="AB477" s="45">
        <f t="shared" si="2"/>
        <v>25</v>
      </c>
      <c r="AC477" s="45">
        <f t="shared" si="3"/>
        <v>17</v>
      </c>
      <c r="AD477" s="45">
        <f t="shared" si="4"/>
        <v>14</v>
      </c>
      <c r="AE477" s="45">
        <f t="shared" si="5"/>
        <v>18</v>
      </c>
    </row>
    <row r="478">
      <c r="A478" s="20"/>
      <c r="B478" s="20">
        <v>43844.55515914352</v>
      </c>
      <c r="C478" s="1" t="s">
        <v>287</v>
      </c>
      <c r="D478" s="1">
        <v>2.0</v>
      </c>
      <c r="E478" s="1">
        <v>0.0</v>
      </c>
      <c r="F478" s="1">
        <v>0.0</v>
      </c>
      <c r="G478" s="1">
        <v>1.0</v>
      </c>
      <c r="H478" s="1">
        <v>2.0</v>
      </c>
      <c r="I478" s="1">
        <v>4.0</v>
      </c>
      <c r="J478" s="1">
        <v>4.0</v>
      </c>
      <c r="K478" s="1">
        <v>4.0</v>
      </c>
      <c r="L478" s="1">
        <v>1.0</v>
      </c>
      <c r="M478" s="1">
        <v>4.0</v>
      </c>
      <c r="N478" s="1">
        <v>4.0</v>
      </c>
      <c r="O478" s="1">
        <v>3.0</v>
      </c>
      <c r="P478" s="1">
        <v>3.0</v>
      </c>
      <c r="Q478" s="1">
        <v>3.0</v>
      </c>
      <c r="R478" s="1">
        <v>2.0</v>
      </c>
      <c r="S478" s="1">
        <v>3.0</v>
      </c>
      <c r="T478" s="1">
        <v>3.0</v>
      </c>
      <c r="U478" s="1">
        <v>3.0</v>
      </c>
      <c r="V478" s="1">
        <v>3.0</v>
      </c>
      <c r="W478" s="1">
        <v>3.0</v>
      </c>
      <c r="X478" s="1">
        <v>3.0</v>
      </c>
      <c r="Y478" s="1">
        <v>3.0</v>
      </c>
      <c r="Z478" s="36">
        <v>2047.0</v>
      </c>
      <c r="AA478" s="45">
        <f t="shared" si="1"/>
        <v>58</v>
      </c>
      <c r="AB478" s="45">
        <f t="shared" si="2"/>
        <v>22</v>
      </c>
      <c r="AC478" s="45">
        <f t="shared" si="3"/>
        <v>13</v>
      </c>
      <c r="AD478" s="45">
        <f t="shared" si="4"/>
        <v>11</v>
      </c>
      <c r="AE478" s="45">
        <f t="shared" si="5"/>
        <v>12</v>
      </c>
    </row>
    <row r="479">
      <c r="A479" s="20"/>
      <c r="B479" s="20">
        <v>43844.64898543981</v>
      </c>
      <c r="C479" s="1" t="s">
        <v>290</v>
      </c>
      <c r="D479" s="1">
        <v>3.0</v>
      </c>
      <c r="E479" s="1">
        <v>2.0</v>
      </c>
      <c r="F479" s="1">
        <v>0.0</v>
      </c>
      <c r="G479" s="1">
        <v>3.0</v>
      </c>
      <c r="H479" s="1">
        <v>4.0</v>
      </c>
      <c r="I479" s="1">
        <v>5.0</v>
      </c>
      <c r="J479" s="1">
        <v>0.0</v>
      </c>
      <c r="K479" s="1">
        <v>5.0</v>
      </c>
      <c r="L479" s="1">
        <v>0.0</v>
      </c>
      <c r="M479" s="1">
        <v>4.0</v>
      </c>
      <c r="N479" s="1">
        <v>0.0</v>
      </c>
      <c r="O479" s="1">
        <v>0.0</v>
      </c>
      <c r="P479" s="1">
        <v>0.0</v>
      </c>
      <c r="Q479" s="1">
        <v>2.0</v>
      </c>
      <c r="R479" s="1">
        <v>2.0</v>
      </c>
      <c r="S479" s="1">
        <v>4.0</v>
      </c>
      <c r="T479" s="1">
        <v>4.0</v>
      </c>
      <c r="U479" s="1">
        <v>4.0</v>
      </c>
      <c r="V479" s="1">
        <v>4.0</v>
      </c>
      <c r="W479" s="1">
        <v>4.0</v>
      </c>
      <c r="X479" s="1">
        <v>0.0</v>
      </c>
      <c r="Y479" s="1">
        <v>4.0</v>
      </c>
      <c r="Z479" s="36">
        <v>2051.0</v>
      </c>
      <c r="AA479" s="45">
        <f t="shared" si="1"/>
        <v>54</v>
      </c>
      <c r="AB479" s="45">
        <f t="shared" si="2"/>
        <v>25</v>
      </c>
      <c r="AC479" s="45">
        <f t="shared" si="3"/>
        <v>9</v>
      </c>
      <c r="AD479" s="45">
        <f t="shared" si="4"/>
        <v>8</v>
      </c>
      <c r="AE479" s="45">
        <f t="shared" si="5"/>
        <v>12</v>
      </c>
    </row>
    <row r="480">
      <c r="A480" s="20"/>
      <c r="B480" s="20">
        <v>43844.841697118056</v>
      </c>
      <c r="C480" s="1" t="s">
        <v>172</v>
      </c>
      <c r="D480" s="1">
        <v>2.0</v>
      </c>
      <c r="E480" s="1">
        <v>1.0</v>
      </c>
      <c r="F480" s="1">
        <v>0.0</v>
      </c>
      <c r="G480" s="1">
        <v>2.0</v>
      </c>
      <c r="H480" s="1">
        <v>2.0</v>
      </c>
      <c r="I480" s="1">
        <v>1.0</v>
      </c>
      <c r="J480" s="1">
        <v>2.0</v>
      </c>
      <c r="K480" s="1">
        <v>1.0</v>
      </c>
      <c r="L480" s="1">
        <v>0.0</v>
      </c>
      <c r="M480" s="1">
        <v>0.0</v>
      </c>
      <c r="N480" s="1">
        <v>0.0</v>
      </c>
      <c r="O480" s="1">
        <v>4.0</v>
      </c>
      <c r="P480" s="1">
        <v>1.0</v>
      </c>
      <c r="Q480" s="1">
        <v>1.0</v>
      </c>
      <c r="R480" s="1">
        <v>0.0</v>
      </c>
      <c r="S480" s="1">
        <v>0.0</v>
      </c>
      <c r="T480" s="1">
        <v>0.0</v>
      </c>
      <c r="U480" s="1">
        <v>1.0</v>
      </c>
      <c r="V480" s="1">
        <v>2.0</v>
      </c>
      <c r="W480" s="1">
        <v>2.0</v>
      </c>
      <c r="X480" s="1">
        <v>2.0</v>
      </c>
      <c r="Y480" s="1">
        <v>1.0</v>
      </c>
      <c r="Z480" s="36">
        <v>1935.0</v>
      </c>
      <c r="AA480" s="45">
        <f t="shared" si="1"/>
        <v>25</v>
      </c>
      <c r="AB480" s="45">
        <f t="shared" si="2"/>
        <v>13</v>
      </c>
      <c r="AC480" s="45">
        <f t="shared" si="3"/>
        <v>3</v>
      </c>
      <c r="AD480" s="45">
        <f t="shared" si="4"/>
        <v>2</v>
      </c>
      <c r="AE480" s="45">
        <f t="shared" si="5"/>
        <v>7</v>
      </c>
    </row>
    <row r="481">
      <c r="A481" s="20"/>
      <c r="B481" s="20">
        <v>43845.46208886574</v>
      </c>
      <c r="C481" s="1" t="s">
        <v>359</v>
      </c>
      <c r="D481" s="1">
        <v>4.0</v>
      </c>
      <c r="E481" s="1">
        <v>0.0</v>
      </c>
      <c r="F481" s="1">
        <v>0.0</v>
      </c>
      <c r="G481" s="1">
        <v>0.0</v>
      </c>
      <c r="H481" s="1">
        <v>0.0</v>
      </c>
      <c r="I481" s="1">
        <v>3.0</v>
      </c>
      <c r="J481" s="1">
        <v>0.0</v>
      </c>
      <c r="K481" s="1">
        <v>6.0</v>
      </c>
      <c r="L481" s="1">
        <v>0.0</v>
      </c>
      <c r="M481" s="1">
        <v>4.0</v>
      </c>
      <c r="N481" s="1">
        <v>5.0</v>
      </c>
      <c r="O481" s="1">
        <v>4.0</v>
      </c>
      <c r="P481" s="1">
        <v>3.0</v>
      </c>
      <c r="Q481" s="1">
        <v>3.0</v>
      </c>
      <c r="R481" s="1">
        <v>4.0</v>
      </c>
      <c r="S481" s="1">
        <v>3.0</v>
      </c>
      <c r="T481" s="1">
        <v>0.0</v>
      </c>
      <c r="U481" s="1">
        <v>4.0</v>
      </c>
      <c r="V481" s="1">
        <v>5.0</v>
      </c>
      <c r="W481" s="1">
        <v>5.0</v>
      </c>
      <c r="X481" s="1">
        <v>5.0</v>
      </c>
      <c r="Y481" s="1">
        <v>4.0</v>
      </c>
      <c r="Z481" s="36">
        <v>2159.0</v>
      </c>
      <c r="AA481" s="45">
        <f t="shared" si="1"/>
        <v>62</v>
      </c>
      <c r="AB481" s="45">
        <f t="shared" si="2"/>
        <v>20</v>
      </c>
      <c r="AC481" s="45">
        <f t="shared" si="3"/>
        <v>10</v>
      </c>
      <c r="AD481" s="45">
        <f t="shared" si="4"/>
        <v>13</v>
      </c>
      <c r="AE481" s="45">
        <f t="shared" si="5"/>
        <v>19</v>
      </c>
    </row>
    <row r="482">
      <c r="A482" s="20"/>
      <c r="B482" s="20">
        <v>43846.35461796296</v>
      </c>
      <c r="C482" s="1" t="s">
        <v>129</v>
      </c>
      <c r="D482" s="1">
        <v>4.0</v>
      </c>
      <c r="E482" s="1">
        <v>2.0</v>
      </c>
      <c r="F482" s="1">
        <v>0.0</v>
      </c>
      <c r="G482" s="1">
        <v>4.0</v>
      </c>
      <c r="H482" s="1">
        <v>3.0</v>
      </c>
      <c r="I482" s="1">
        <v>5.0</v>
      </c>
      <c r="J482" s="1">
        <v>5.0</v>
      </c>
      <c r="K482" s="1">
        <v>5.0</v>
      </c>
      <c r="L482" s="1">
        <v>1.0</v>
      </c>
      <c r="M482" s="1">
        <v>5.0</v>
      </c>
      <c r="N482" s="1">
        <v>3.0</v>
      </c>
      <c r="O482" s="1">
        <v>1.0</v>
      </c>
      <c r="P482" s="1">
        <v>4.0</v>
      </c>
      <c r="Q482" s="1">
        <v>3.0</v>
      </c>
      <c r="R482" s="1">
        <v>2.0</v>
      </c>
      <c r="S482" s="1">
        <v>2.0</v>
      </c>
      <c r="T482" s="1">
        <v>0.0</v>
      </c>
      <c r="U482" s="1">
        <v>4.0</v>
      </c>
      <c r="V482" s="1">
        <v>5.0</v>
      </c>
      <c r="W482" s="1">
        <v>5.0</v>
      </c>
      <c r="X482" s="1">
        <v>5.0</v>
      </c>
      <c r="Y482" s="1">
        <v>4.0</v>
      </c>
      <c r="Z482" s="36">
        <v>1594.0</v>
      </c>
      <c r="AA482" s="45">
        <f t="shared" si="1"/>
        <v>72</v>
      </c>
      <c r="AB482" s="45">
        <f t="shared" si="2"/>
        <v>26</v>
      </c>
      <c r="AC482" s="45">
        <f t="shared" si="3"/>
        <v>16</v>
      </c>
      <c r="AD482" s="45">
        <f t="shared" si="4"/>
        <v>11</v>
      </c>
      <c r="AE482" s="45">
        <f t="shared" si="5"/>
        <v>19</v>
      </c>
    </row>
    <row r="483">
      <c r="A483" s="20"/>
      <c r="B483" s="20">
        <v>43846.39876033565</v>
      </c>
      <c r="C483" s="1" t="s">
        <v>294</v>
      </c>
      <c r="D483" s="1">
        <v>1.0</v>
      </c>
      <c r="E483" s="1">
        <v>0.0</v>
      </c>
      <c r="F483" s="1">
        <v>0.0</v>
      </c>
      <c r="G483" s="1">
        <v>2.0</v>
      </c>
      <c r="H483" s="1">
        <v>0.0</v>
      </c>
      <c r="I483" s="1">
        <v>6.0</v>
      </c>
      <c r="J483" s="1">
        <v>0.0</v>
      </c>
      <c r="K483" s="1">
        <v>6.0</v>
      </c>
      <c r="L483" s="1">
        <v>0.0</v>
      </c>
      <c r="M483" s="1">
        <v>5.0</v>
      </c>
      <c r="N483" s="1">
        <v>5.0</v>
      </c>
      <c r="O483" s="1">
        <v>5.0</v>
      </c>
      <c r="P483" s="1">
        <v>6.0</v>
      </c>
      <c r="Q483" s="1">
        <v>0.0</v>
      </c>
      <c r="R483" s="1">
        <v>1.0</v>
      </c>
      <c r="S483" s="1">
        <v>4.0</v>
      </c>
      <c r="T483" s="1">
        <v>1.0</v>
      </c>
      <c r="U483" s="1">
        <v>6.0</v>
      </c>
      <c r="V483" s="1">
        <v>4.0</v>
      </c>
      <c r="W483" s="1">
        <v>5.0</v>
      </c>
      <c r="X483" s="1">
        <v>5.0</v>
      </c>
      <c r="Y483" s="1">
        <v>0.0</v>
      </c>
      <c r="Z483" s="36">
        <v>2057.0</v>
      </c>
      <c r="AA483" s="45">
        <f t="shared" si="1"/>
        <v>62</v>
      </c>
      <c r="AB483" s="45">
        <f t="shared" si="2"/>
        <v>20</v>
      </c>
      <c r="AC483" s="45">
        <f t="shared" si="3"/>
        <v>11</v>
      </c>
      <c r="AD483" s="45">
        <f t="shared" si="4"/>
        <v>11</v>
      </c>
      <c r="AE483" s="45">
        <f t="shared" si="5"/>
        <v>20</v>
      </c>
    </row>
    <row r="484">
      <c r="A484" s="20"/>
      <c r="B484" s="20">
        <v>43846.41008259259</v>
      </c>
      <c r="C484" s="1" t="s">
        <v>360</v>
      </c>
      <c r="D484" s="1">
        <v>0.0</v>
      </c>
      <c r="E484" s="1">
        <v>0.0</v>
      </c>
      <c r="F484" s="1">
        <v>0.0</v>
      </c>
      <c r="G484" s="1">
        <v>2.0</v>
      </c>
      <c r="H484" s="1">
        <v>0.0</v>
      </c>
      <c r="I484" s="1">
        <v>1.0</v>
      </c>
      <c r="J484" s="1">
        <v>0.0</v>
      </c>
      <c r="K484" s="1">
        <v>2.0</v>
      </c>
      <c r="L484" s="1">
        <v>2.0</v>
      </c>
      <c r="M484" s="1">
        <v>0.0</v>
      </c>
      <c r="N484" s="1">
        <v>0.0</v>
      </c>
      <c r="O484" s="1">
        <v>4.0</v>
      </c>
      <c r="P484" s="1">
        <v>4.0</v>
      </c>
      <c r="Q484" s="1">
        <v>5.0</v>
      </c>
      <c r="R484" s="1">
        <v>3.0</v>
      </c>
      <c r="S484" s="1">
        <v>3.0</v>
      </c>
      <c r="T484" s="1">
        <v>1.0</v>
      </c>
      <c r="U484" s="1">
        <v>4.0</v>
      </c>
      <c r="V484" s="1">
        <v>3.0</v>
      </c>
      <c r="W484" s="1">
        <v>2.0</v>
      </c>
      <c r="X484" s="1">
        <v>4.0</v>
      </c>
      <c r="Y484" s="1">
        <v>1.0</v>
      </c>
      <c r="Z484" s="36">
        <v>2152.0</v>
      </c>
      <c r="AA484" s="45">
        <f t="shared" si="1"/>
        <v>41</v>
      </c>
      <c r="AB484" s="45">
        <f t="shared" si="2"/>
        <v>9</v>
      </c>
      <c r="AC484" s="45">
        <f t="shared" si="3"/>
        <v>4</v>
      </c>
      <c r="AD484" s="45">
        <f t="shared" si="4"/>
        <v>15</v>
      </c>
      <c r="AE484" s="45">
        <f t="shared" si="5"/>
        <v>13</v>
      </c>
    </row>
    <row r="485">
      <c r="A485" s="20"/>
      <c r="B485" s="20">
        <v>43846.56597913195</v>
      </c>
      <c r="C485" s="1" t="s">
        <v>361</v>
      </c>
      <c r="D485" s="1">
        <v>5.0</v>
      </c>
      <c r="E485" s="1">
        <v>4.0</v>
      </c>
      <c r="F485" s="1">
        <v>2.0</v>
      </c>
      <c r="G485" s="1">
        <v>3.0</v>
      </c>
      <c r="H485" s="1">
        <v>4.0</v>
      </c>
      <c r="I485" s="1">
        <v>5.0</v>
      </c>
      <c r="J485" s="1">
        <v>5.0</v>
      </c>
      <c r="K485" s="1">
        <v>3.0</v>
      </c>
      <c r="L485" s="1">
        <v>3.0</v>
      </c>
      <c r="M485" s="1">
        <v>5.0</v>
      </c>
      <c r="N485" s="1">
        <v>5.0</v>
      </c>
      <c r="O485" s="1">
        <v>6.0</v>
      </c>
      <c r="P485" s="1">
        <v>6.0</v>
      </c>
      <c r="Q485" s="1">
        <v>5.0</v>
      </c>
      <c r="R485" s="1">
        <v>5.0</v>
      </c>
      <c r="S485" s="1">
        <v>5.0</v>
      </c>
      <c r="T485" s="1">
        <v>6.0</v>
      </c>
      <c r="U485" s="1">
        <v>6.0</v>
      </c>
      <c r="V485" s="1">
        <v>6.0</v>
      </c>
      <c r="W485" s="1">
        <v>6.0</v>
      </c>
      <c r="X485" s="1">
        <v>6.0</v>
      </c>
      <c r="Y485" s="1">
        <v>4.0</v>
      </c>
      <c r="Z485" s="36">
        <v>2157.0</v>
      </c>
      <c r="AA485" s="45">
        <f t="shared" si="1"/>
        <v>105</v>
      </c>
      <c r="AB485" s="45">
        <f t="shared" si="2"/>
        <v>44</v>
      </c>
      <c r="AC485" s="45">
        <f t="shared" si="3"/>
        <v>16</v>
      </c>
      <c r="AD485" s="45">
        <f t="shared" si="4"/>
        <v>21</v>
      </c>
      <c r="AE485" s="45">
        <f t="shared" si="5"/>
        <v>24</v>
      </c>
    </row>
    <row r="486">
      <c r="A486" s="20"/>
      <c r="B486" s="20">
        <v>43846.6440144213</v>
      </c>
      <c r="C486" s="1" t="s">
        <v>362</v>
      </c>
      <c r="D486" s="1">
        <v>2.0</v>
      </c>
      <c r="E486" s="1">
        <v>0.0</v>
      </c>
      <c r="F486" s="1">
        <v>0.0</v>
      </c>
      <c r="G486" s="1">
        <v>1.0</v>
      </c>
      <c r="H486" s="1">
        <v>0.0</v>
      </c>
      <c r="I486" s="1">
        <v>1.0</v>
      </c>
      <c r="J486" s="1">
        <v>2.0</v>
      </c>
      <c r="K486" s="1">
        <v>0.0</v>
      </c>
      <c r="L486" s="1">
        <v>3.0</v>
      </c>
      <c r="M486" s="1">
        <v>1.0</v>
      </c>
      <c r="N486" s="1">
        <v>3.0</v>
      </c>
      <c r="O486" s="1">
        <v>3.0</v>
      </c>
      <c r="P486" s="1">
        <v>4.0</v>
      </c>
      <c r="Q486" s="1">
        <v>1.0</v>
      </c>
      <c r="R486" s="1">
        <v>1.0</v>
      </c>
      <c r="S486" s="1">
        <v>3.0</v>
      </c>
      <c r="T486" s="1">
        <v>0.0</v>
      </c>
      <c r="U486" s="1">
        <v>1.0</v>
      </c>
      <c r="V486" s="1">
        <v>1.0</v>
      </c>
      <c r="W486" s="1">
        <v>1.0</v>
      </c>
      <c r="X486" s="1">
        <v>2.0</v>
      </c>
      <c r="Y486" s="1">
        <v>1.0</v>
      </c>
      <c r="Z486" s="36">
        <v>2128.0</v>
      </c>
      <c r="AA486" s="45">
        <f t="shared" si="1"/>
        <v>31</v>
      </c>
      <c r="AB486" s="45">
        <f t="shared" si="2"/>
        <v>11</v>
      </c>
      <c r="AC486" s="45">
        <f t="shared" si="3"/>
        <v>6</v>
      </c>
      <c r="AD486" s="45">
        <f t="shared" si="4"/>
        <v>9</v>
      </c>
      <c r="AE486" s="45">
        <f t="shared" si="5"/>
        <v>5</v>
      </c>
    </row>
    <row r="487">
      <c r="A487" s="20"/>
      <c r="B487" s="20">
        <v>43847.48240149306</v>
      </c>
      <c r="C487" s="1" t="s">
        <v>363</v>
      </c>
      <c r="D487" s="1">
        <v>4.0</v>
      </c>
      <c r="E487" s="1">
        <v>3.0</v>
      </c>
      <c r="F487" s="1">
        <v>2.0</v>
      </c>
      <c r="G487" s="1">
        <v>0.0</v>
      </c>
      <c r="H487" s="1">
        <v>1.0</v>
      </c>
      <c r="I487" s="1">
        <v>4.0</v>
      </c>
      <c r="J487" s="1">
        <v>4.0</v>
      </c>
      <c r="K487" s="1">
        <v>3.0</v>
      </c>
      <c r="L487" s="1">
        <v>3.0</v>
      </c>
      <c r="M487" s="1">
        <v>3.0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3.0</v>
      </c>
      <c r="V487" s="1">
        <v>3.0</v>
      </c>
      <c r="W487" s="1">
        <v>4.0</v>
      </c>
      <c r="X487" s="1">
        <v>3.0</v>
      </c>
      <c r="Y487" s="1">
        <v>2.0</v>
      </c>
      <c r="Z487" s="36">
        <v>2165.0</v>
      </c>
      <c r="AA487" s="45">
        <f t="shared" si="1"/>
        <v>42</v>
      </c>
      <c r="AB487" s="45">
        <f t="shared" si="2"/>
        <v>16</v>
      </c>
      <c r="AC487" s="45">
        <f t="shared" si="3"/>
        <v>13</v>
      </c>
      <c r="AD487" s="45">
        <f t="shared" si="4"/>
        <v>0</v>
      </c>
      <c r="AE487" s="45">
        <f t="shared" si="5"/>
        <v>13</v>
      </c>
    </row>
    <row r="488">
      <c r="A488" s="20"/>
      <c r="B488" s="20">
        <v>43847.62519892361</v>
      </c>
      <c r="C488" s="1" t="s">
        <v>160</v>
      </c>
      <c r="D488" s="1">
        <v>4.0</v>
      </c>
      <c r="E488" s="1">
        <v>0.0</v>
      </c>
      <c r="F488" s="1">
        <v>0.0</v>
      </c>
      <c r="G488" s="1">
        <v>1.0</v>
      </c>
      <c r="H488" s="1">
        <v>0.0</v>
      </c>
      <c r="I488" s="1">
        <v>5.0</v>
      </c>
      <c r="J488" s="1">
        <v>4.0</v>
      </c>
      <c r="K488" s="1">
        <v>3.0</v>
      </c>
      <c r="L488" s="1">
        <v>3.0</v>
      </c>
      <c r="M488" s="1">
        <v>5.0</v>
      </c>
      <c r="N488" s="1">
        <v>1.0</v>
      </c>
      <c r="O488" s="1">
        <v>3.0</v>
      </c>
      <c r="P488" s="1">
        <v>2.0</v>
      </c>
      <c r="Q488" s="1">
        <v>5.0</v>
      </c>
      <c r="R488" s="1">
        <v>3.0</v>
      </c>
      <c r="S488" s="1">
        <v>5.0</v>
      </c>
      <c r="T488" s="1">
        <v>0.0</v>
      </c>
      <c r="U488" s="1">
        <v>1.0</v>
      </c>
      <c r="V488" s="1">
        <v>4.0</v>
      </c>
      <c r="W488" s="1">
        <v>3.0</v>
      </c>
      <c r="X488" s="1">
        <v>0.0</v>
      </c>
      <c r="Y488" s="1">
        <v>0.0</v>
      </c>
      <c r="Z488" s="36">
        <v>1583.0</v>
      </c>
      <c r="AA488" s="45">
        <f t="shared" si="1"/>
        <v>52</v>
      </c>
      <c r="AB488" s="45">
        <f t="shared" si="2"/>
        <v>14</v>
      </c>
      <c r="AC488" s="45">
        <f t="shared" si="3"/>
        <v>15</v>
      </c>
      <c r="AD488" s="45">
        <f t="shared" si="4"/>
        <v>15</v>
      </c>
      <c r="AE488" s="45">
        <f t="shared" si="5"/>
        <v>8</v>
      </c>
    </row>
    <row r="489">
      <c r="A489" s="20"/>
      <c r="B489" s="20">
        <v>43848.72675325231</v>
      </c>
      <c r="C489" s="1" t="s">
        <v>364</v>
      </c>
      <c r="D489" s="1">
        <v>1.0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1.0</v>
      </c>
      <c r="N489" s="1">
        <v>0.0</v>
      </c>
      <c r="O489" s="1">
        <v>0.0</v>
      </c>
      <c r="P489" s="1">
        <v>1.0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1.0</v>
      </c>
      <c r="W489" s="1">
        <v>0.0</v>
      </c>
      <c r="X489" s="1">
        <v>0.0</v>
      </c>
      <c r="Y489" s="1">
        <v>0.0</v>
      </c>
      <c r="Z489" s="36">
        <v>1745.0</v>
      </c>
      <c r="AA489" s="45">
        <f t="shared" si="1"/>
        <v>4</v>
      </c>
      <c r="AB489" s="45">
        <f t="shared" si="2"/>
        <v>1</v>
      </c>
      <c r="AC489" s="45">
        <f t="shared" si="3"/>
        <v>1</v>
      </c>
      <c r="AD489" s="45">
        <f t="shared" si="4"/>
        <v>1</v>
      </c>
      <c r="AE489" s="45">
        <f t="shared" si="5"/>
        <v>1</v>
      </c>
    </row>
    <row r="490">
      <c r="A490" s="20"/>
      <c r="B490" s="20">
        <v>43850.45028887731</v>
      </c>
      <c r="C490" s="1" t="s">
        <v>325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2.0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1.0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36">
        <v>2120.0</v>
      </c>
      <c r="AA490" s="45">
        <f t="shared" si="1"/>
        <v>3</v>
      </c>
      <c r="AB490" s="45">
        <f t="shared" si="2"/>
        <v>2</v>
      </c>
      <c r="AC490" s="45">
        <f t="shared" si="3"/>
        <v>0</v>
      </c>
      <c r="AD490" s="45">
        <f t="shared" si="4"/>
        <v>1</v>
      </c>
      <c r="AE490" s="45">
        <f t="shared" si="5"/>
        <v>0</v>
      </c>
    </row>
    <row r="491">
      <c r="A491" s="20"/>
      <c r="B491" s="20">
        <v>43850.55157003472</v>
      </c>
      <c r="C491" s="1" t="s">
        <v>365</v>
      </c>
      <c r="D491" s="1">
        <v>1.0</v>
      </c>
      <c r="E491" s="1">
        <v>0.0</v>
      </c>
      <c r="F491" s="1">
        <v>0.0</v>
      </c>
      <c r="G491" s="1">
        <v>3.0</v>
      </c>
      <c r="H491" s="1">
        <v>0.0</v>
      </c>
      <c r="I491" s="1">
        <v>3.0</v>
      </c>
      <c r="J491" s="1">
        <v>0.0</v>
      </c>
      <c r="K491" s="1">
        <v>3.0</v>
      </c>
      <c r="L491" s="1">
        <v>0.0</v>
      </c>
      <c r="M491" s="1">
        <v>3.0</v>
      </c>
      <c r="N491" s="1">
        <v>0.0</v>
      </c>
      <c r="O491" s="1">
        <v>4.0</v>
      </c>
      <c r="P491" s="1">
        <v>4.0</v>
      </c>
      <c r="Q491" s="1">
        <v>2.0</v>
      </c>
      <c r="R491" s="1">
        <v>3.0</v>
      </c>
      <c r="S491" s="1">
        <v>3.0</v>
      </c>
      <c r="T491" s="1">
        <v>3.0</v>
      </c>
      <c r="U491" s="1">
        <v>0.0</v>
      </c>
      <c r="V491" s="1">
        <v>0.0</v>
      </c>
      <c r="W491" s="1">
        <v>3.0</v>
      </c>
      <c r="X491" s="1">
        <v>4.0</v>
      </c>
      <c r="Y491" s="1">
        <v>3.0</v>
      </c>
      <c r="Z491" s="36">
        <v>54.0</v>
      </c>
      <c r="AA491" s="45">
        <f t="shared" si="1"/>
        <v>42</v>
      </c>
      <c r="AB491" s="45">
        <f t="shared" si="2"/>
        <v>17</v>
      </c>
      <c r="AC491" s="45">
        <f t="shared" si="3"/>
        <v>6</v>
      </c>
      <c r="AD491" s="45">
        <f t="shared" si="4"/>
        <v>12</v>
      </c>
      <c r="AE491" s="45">
        <f t="shared" si="5"/>
        <v>7</v>
      </c>
    </row>
    <row r="492">
      <c r="A492" s="20"/>
      <c r="B492" s="20">
        <v>43850.565458564815</v>
      </c>
      <c r="C492" s="1" t="s">
        <v>324</v>
      </c>
      <c r="D492" s="1">
        <v>3.0</v>
      </c>
      <c r="E492" s="1">
        <v>2.0</v>
      </c>
      <c r="F492" s="1">
        <v>0.0</v>
      </c>
      <c r="G492" s="1">
        <v>1.0</v>
      </c>
      <c r="H492" s="1">
        <v>1.0</v>
      </c>
      <c r="I492" s="1">
        <v>3.0</v>
      </c>
      <c r="J492" s="1">
        <v>3.0</v>
      </c>
      <c r="K492" s="1">
        <v>2.0</v>
      </c>
      <c r="L492" s="1">
        <v>4.0</v>
      </c>
      <c r="M492" s="1">
        <v>3.0</v>
      </c>
      <c r="N492" s="1">
        <v>2.0</v>
      </c>
      <c r="O492" s="1">
        <v>2.0</v>
      </c>
      <c r="P492" s="1">
        <v>2.0</v>
      </c>
      <c r="Q492" s="1">
        <v>3.0</v>
      </c>
      <c r="R492" s="1">
        <v>3.0</v>
      </c>
      <c r="S492" s="1">
        <v>4.0</v>
      </c>
      <c r="T492" s="1">
        <v>1.0</v>
      </c>
      <c r="U492" s="1">
        <v>4.0</v>
      </c>
      <c r="V492" s="1">
        <v>4.0</v>
      </c>
      <c r="W492" s="1">
        <v>4.0</v>
      </c>
      <c r="X492" s="1">
        <v>4.0</v>
      </c>
      <c r="Y492" s="1">
        <v>1.0</v>
      </c>
      <c r="Z492" s="36">
        <v>2116.0</v>
      </c>
      <c r="AA492" s="45">
        <f t="shared" si="1"/>
        <v>56</v>
      </c>
      <c r="AB492" s="45">
        <f t="shared" si="2"/>
        <v>16</v>
      </c>
      <c r="AC492" s="45">
        <f t="shared" si="3"/>
        <v>12</v>
      </c>
      <c r="AD492" s="45">
        <f t="shared" si="4"/>
        <v>12</v>
      </c>
      <c r="AE492" s="45">
        <f t="shared" si="5"/>
        <v>16</v>
      </c>
    </row>
    <row r="493">
      <c r="A493" s="20"/>
      <c r="B493" s="20">
        <v>43851.60154121528</v>
      </c>
      <c r="C493" s="1" t="s">
        <v>343</v>
      </c>
      <c r="D493" s="1">
        <v>0.0</v>
      </c>
      <c r="E493" s="1">
        <v>0.0</v>
      </c>
      <c r="F493" s="1">
        <v>0.0</v>
      </c>
      <c r="G493" s="1">
        <v>1.0</v>
      </c>
      <c r="H493" s="1">
        <v>0.0</v>
      </c>
      <c r="I493" s="1">
        <v>1.0</v>
      </c>
      <c r="J493" s="1">
        <v>0.0</v>
      </c>
      <c r="K493" s="1">
        <v>0.0</v>
      </c>
      <c r="L493" s="1">
        <v>0.0</v>
      </c>
      <c r="M493" s="1">
        <v>1.0</v>
      </c>
      <c r="N493" s="1">
        <v>1.0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1.0</v>
      </c>
      <c r="W493" s="1">
        <v>1.0</v>
      </c>
      <c r="X493" s="1">
        <v>0.0</v>
      </c>
      <c r="Y493" s="1">
        <v>1.0</v>
      </c>
      <c r="Z493" s="36">
        <v>2136.0</v>
      </c>
      <c r="AA493" s="45">
        <f t="shared" si="1"/>
        <v>7</v>
      </c>
      <c r="AB493" s="45">
        <f t="shared" si="2"/>
        <v>4</v>
      </c>
      <c r="AC493" s="45">
        <f t="shared" si="3"/>
        <v>1</v>
      </c>
      <c r="AD493" s="45">
        <f t="shared" si="4"/>
        <v>0</v>
      </c>
      <c r="AE493" s="45">
        <f t="shared" si="5"/>
        <v>2</v>
      </c>
    </row>
    <row r="494">
      <c r="A494" s="20"/>
      <c r="B494" s="20">
        <v>43852.40684232639</v>
      </c>
      <c r="C494" s="1" t="s">
        <v>338</v>
      </c>
      <c r="D494" s="1">
        <v>6.0</v>
      </c>
      <c r="E494" s="1">
        <v>5.0</v>
      </c>
      <c r="F494" s="1">
        <v>0.0</v>
      </c>
      <c r="G494" s="1">
        <v>5.0</v>
      </c>
      <c r="H494" s="1">
        <v>6.0</v>
      </c>
      <c r="I494" s="1">
        <v>5.0</v>
      </c>
      <c r="J494" s="1">
        <v>6.0</v>
      </c>
      <c r="K494" s="1">
        <v>5.0</v>
      </c>
      <c r="L494" s="1">
        <v>6.0</v>
      </c>
      <c r="M494" s="1">
        <v>6.0</v>
      </c>
      <c r="N494" s="1">
        <v>0.0</v>
      </c>
      <c r="O494" s="1">
        <v>6.0</v>
      </c>
      <c r="P494" s="1">
        <v>6.0</v>
      </c>
      <c r="Q494" s="1">
        <v>6.0</v>
      </c>
      <c r="R494" s="1">
        <v>6.0</v>
      </c>
      <c r="S494" s="1">
        <v>5.0</v>
      </c>
      <c r="T494" s="1">
        <v>6.0</v>
      </c>
      <c r="U494" s="1">
        <v>5.0</v>
      </c>
      <c r="V494" s="1">
        <v>6.0</v>
      </c>
      <c r="W494" s="1">
        <v>5.0</v>
      </c>
      <c r="X494" s="1">
        <v>5.0</v>
      </c>
      <c r="Y494" s="1">
        <v>1.0</v>
      </c>
      <c r="Z494" s="36">
        <v>2125.0</v>
      </c>
      <c r="AA494" s="45">
        <f t="shared" si="1"/>
        <v>107</v>
      </c>
      <c r="AB494" s="45">
        <f t="shared" si="2"/>
        <v>40</v>
      </c>
      <c r="AC494" s="45">
        <f t="shared" si="3"/>
        <v>23</v>
      </c>
      <c r="AD494" s="45">
        <f t="shared" si="4"/>
        <v>23</v>
      </c>
      <c r="AE494" s="45">
        <f t="shared" si="5"/>
        <v>21</v>
      </c>
    </row>
    <row r="495">
      <c r="A495" s="20"/>
      <c r="B495" s="20">
        <v>43852.83582755787</v>
      </c>
      <c r="C495" s="1" t="s">
        <v>154</v>
      </c>
      <c r="D495" s="1">
        <v>5.0</v>
      </c>
      <c r="E495" s="1">
        <v>4.0</v>
      </c>
      <c r="F495" s="1">
        <v>0.0</v>
      </c>
      <c r="G495" s="1">
        <v>4.0</v>
      </c>
      <c r="H495" s="1">
        <v>5.0</v>
      </c>
      <c r="I495" s="1">
        <v>6.0</v>
      </c>
      <c r="J495" s="1">
        <v>6.0</v>
      </c>
      <c r="K495" s="1">
        <v>0.0</v>
      </c>
      <c r="L495" s="1">
        <v>4.0</v>
      </c>
      <c r="M495" s="1">
        <v>3.0</v>
      </c>
      <c r="N495" s="1">
        <v>5.0</v>
      </c>
      <c r="O495" s="1">
        <v>5.0</v>
      </c>
      <c r="P495" s="1">
        <v>6.0</v>
      </c>
      <c r="Q495" s="1">
        <v>4.0</v>
      </c>
      <c r="R495" s="1">
        <v>6.0</v>
      </c>
      <c r="S495" s="1">
        <v>4.0</v>
      </c>
      <c r="T495" s="1">
        <v>0.0</v>
      </c>
      <c r="U495" s="1">
        <v>3.0</v>
      </c>
      <c r="V495" s="1">
        <v>4.0</v>
      </c>
      <c r="W495" s="1">
        <v>5.0</v>
      </c>
      <c r="X495" s="1">
        <v>5.0</v>
      </c>
      <c r="Y495" s="1">
        <v>6.0</v>
      </c>
      <c r="Z495" s="36">
        <v>1746.0</v>
      </c>
      <c r="AA495" s="45">
        <f t="shared" si="1"/>
        <v>90</v>
      </c>
      <c r="AB495" s="45">
        <f t="shared" si="2"/>
        <v>40</v>
      </c>
      <c r="AC495" s="45">
        <f t="shared" si="3"/>
        <v>13</v>
      </c>
      <c r="AD495" s="45">
        <f t="shared" si="4"/>
        <v>20</v>
      </c>
      <c r="AE495" s="45">
        <f t="shared" si="5"/>
        <v>17</v>
      </c>
    </row>
    <row r="496">
      <c r="A496" s="20"/>
      <c r="B496" s="20">
        <v>43853.45169043982</v>
      </c>
      <c r="C496" s="1" t="s">
        <v>326</v>
      </c>
      <c r="D496" s="1">
        <v>5.0</v>
      </c>
      <c r="E496" s="1">
        <v>4.0</v>
      </c>
      <c r="F496" s="1">
        <v>0.0</v>
      </c>
      <c r="G496" s="1">
        <v>4.0</v>
      </c>
      <c r="H496" s="1">
        <v>3.0</v>
      </c>
      <c r="I496" s="1">
        <v>4.0</v>
      </c>
      <c r="J496" s="1">
        <v>2.0</v>
      </c>
      <c r="K496" s="1">
        <v>3.0</v>
      </c>
      <c r="L496" s="1">
        <v>3.0</v>
      </c>
      <c r="M496" s="1">
        <v>3.0</v>
      </c>
      <c r="N496" s="1">
        <v>4.0</v>
      </c>
      <c r="O496" s="1">
        <v>4.0</v>
      </c>
      <c r="P496" s="1">
        <v>4.0</v>
      </c>
      <c r="Q496" s="1">
        <v>4.0</v>
      </c>
      <c r="R496" s="1">
        <v>4.0</v>
      </c>
      <c r="S496" s="1">
        <v>5.0</v>
      </c>
      <c r="T496" s="1">
        <v>4.0</v>
      </c>
      <c r="U496" s="1">
        <v>4.0</v>
      </c>
      <c r="V496" s="1">
        <v>4.0</v>
      </c>
      <c r="W496" s="1">
        <v>5.0</v>
      </c>
      <c r="X496" s="1">
        <v>3.0</v>
      </c>
      <c r="Y496" s="1">
        <v>3.0</v>
      </c>
      <c r="Z496" s="36">
        <v>2121.0</v>
      </c>
      <c r="AA496" s="45">
        <f t="shared" si="1"/>
        <v>79</v>
      </c>
      <c r="AB496" s="45">
        <f t="shared" si="2"/>
        <v>35</v>
      </c>
      <c r="AC496" s="45">
        <f t="shared" si="3"/>
        <v>11</v>
      </c>
      <c r="AD496" s="45">
        <f t="shared" si="4"/>
        <v>17</v>
      </c>
      <c r="AE496" s="45">
        <f t="shared" si="5"/>
        <v>16</v>
      </c>
    </row>
    <row r="497">
      <c r="A497" s="20"/>
      <c r="B497" s="20">
        <v>43853.55046521991</v>
      </c>
      <c r="C497" s="1" t="s">
        <v>332</v>
      </c>
      <c r="D497" s="1">
        <v>5.0</v>
      </c>
      <c r="E497" s="1">
        <v>5.0</v>
      </c>
      <c r="F497" s="1">
        <v>0.0</v>
      </c>
      <c r="G497" s="1">
        <v>4.0</v>
      </c>
      <c r="H497" s="1">
        <v>5.0</v>
      </c>
      <c r="I497" s="1">
        <v>5.0</v>
      </c>
      <c r="J497" s="1">
        <v>4.0</v>
      </c>
      <c r="K497" s="1">
        <v>4.0</v>
      </c>
      <c r="L497" s="1">
        <v>0.0</v>
      </c>
      <c r="M497" s="1">
        <v>5.0</v>
      </c>
      <c r="N497" s="1">
        <v>4.0</v>
      </c>
      <c r="O497" s="1">
        <v>4.0</v>
      </c>
      <c r="P497" s="1">
        <v>3.0</v>
      </c>
      <c r="Q497" s="1">
        <v>4.0</v>
      </c>
      <c r="R497" s="1">
        <v>4.0</v>
      </c>
      <c r="S497" s="1">
        <v>5.0</v>
      </c>
      <c r="T497" s="1">
        <v>4.0</v>
      </c>
      <c r="U497" s="1">
        <v>5.0</v>
      </c>
      <c r="V497" s="1">
        <v>5.0</v>
      </c>
      <c r="W497" s="1">
        <v>5.0</v>
      </c>
      <c r="X497" s="1">
        <v>4.0</v>
      </c>
      <c r="Y497" s="1">
        <v>4.0</v>
      </c>
      <c r="Z497" s="36">
        <v>2124.0</v>
      </c>
      <c r="AA497" s="45">
        <f t="shared" si="1"/>
        <v>88</v>
      </c>
      <c r="AB497" s="45">
        <f t="shared" si="2"/>
        <v>40</v>
      </c>
      <c r="AC497" s="45">
        <f t="shared" si="3"/>
        <v>13</v>
      </c>
      <c r="AD497" s="45">
        <f t="shared" si="4"/>
        <v>16</v>
      </c>
      <c r="AE497" s="45">
        <f t="shared" si="5"/>
        <v>19</v>
      </c>
    </row>
    <row r="498">
      <c r="A498" s="20"/>
      <c r="B498" s="20">
        <v>43853.575628252314</v>
      </c>
      <c r="C498" s="1" t="s">
        <v>366</v>
      </c>
      <c r="D498" s="1">
        <v>0.0</v>
      </c>
      <c r="E498" s="1">
        <v>0.0</v>
      </c>
      <c r="F498" s="1">
        <v>0.0</v>
      </c>
      <c r="G498" s="1">
        <v>1.0</v>
      </c>
      <c r="H498" s="1">
        <v>4.0</v>
      </c>
      <c r="I498" s="1">
        <v>1.0</v>
      </c>
      <c r="J498" s="1">
        <v>0.0</v>
      </c>
      <c r="K498" s="1">
        <v>0.0</v>
      </c>
      <c r="L498" s="1">
        <v>0.0</v>
      </c>
      <c r="M498" s="1">
        <v>0.0</v>
      </c>
      <c r="N498" s="1">
        <v>1.0</v>
      </c>
      <c r="O498" s="1">
        <v>0.0</v>
      </c>
      <c r="P498" s="1">
        <v>0.0</v>
      </c>
      <c r="Q498" s="1">
        <v>1.0</v>
      </c>
      <c r="R498" s="1">
        <v>0.0</v>
      </c>
      <c r="S498" s="1">
        <v>1.0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36">
        <v>1461.0</v>
      </c>
      <c r="AA498" s="45">
        <f t="shared" si="1"/>
        <v>9</v>
      </c>
      <c r="AB498" s="45">
        <f t="shared" si="2"/>
        <v>7</v>
      </c>
      <c r="AC498" s="45">
        <f t="shared" si="3"/>
        <v>0</v>
      </c>
      <c r="AD498" s="45">
        <f t="shared" si="4"/>
        <v>2</v>
      </c>
      <c r="AE498" s="45">
        <f t="shared" si="5"/>
        <v>0</v>
      </c>
    </row>
    <row r="499">
      <c r="A499" s="20"/>
      <c r="B499" s="20">
        <v>43853.58574991898</v>
      </c>
      <c r="C499" s="1" t="s">
        <v>367</v>
      </c>
      <c r="D499" s="1">
        <v>0.0</v>
      </c>
      <c r="E499" s="1">
        <v>1.0</v>
      </c>
      <c r="F499" s="1">
        <v>0.0</v>
      </c>
      <c r="G499" s="1">
        <v>3.0</v>
      </c>
      <c r="H499" s="1">
        <v>2.0</v>
      </c>
      <c r="I499" s="1">
        <v>3.0</v>
      </c>
      <c r="J499" s="1">
        <v>0.0</v>
      </c>
      <c r="K499" s="1">
        <v>0.0</v>
      </c>
      <c r="L499" s="1">
        <v>3.0</v>
      </c>
      <c r="M499" s="1">
        <v>4.0</v>
      </c>
      <c r="N499" s="1">
        <v>2.0</v>
      </c>
      <c r="O499" s="1">
        <v>0.0</v>
      </c>
      <c r="P499" s="1">
        <v>0.0</v>
      </c>
      <c r="Q499" s="1">
        <v>2.0</v>
      </c>
      <c r="R499" s="1">
        <v>4.0</v>
      </c>
      <c r="S499" s="1">
        <v>0.0</v>
      </c>
      <c r="T499" s="1">
        <v>0.0</v>
      </c>
      <c r="U499" s="1">
        <v>0.0</v>
      </c>
      <c r="V499" s="1">
        <v>4.0</v>
      </c>
      <c r="W499" s="1">
        <v>3.0</v>
      </c>
      <c r="X499" s="1">
        <v>3.0</v>
      </c>
      <c r="Y499" s="1">
        <v>0.0</v>
      </c>
      <c r="Z499" s="36">
        <v>2151.0</v>
      </c>
      <c r="AA499" s="45">
        <f t="shared" si="1"/>
        <v>34</v>
      </c>
      <c r="AB499" s="45">
        <f t="shared" si="2"/>
        <v>11</v>
      </c>
      <c r="AC499" s="45">
        <f t="shared" si="3"/>
        <v>7</v>
      </c>
      <c r="AD499" s="45">
        <f t="shared" si="4"/>
        <v>6</v>
      </c>
      <c r="AE499" s="45">
        <f t="shared" si="5"/>
        <v>10</v>
      </c>
    </row>
    <row r="500">
      <c r="A500" s="20"/>
      <c r="B500" s="20">
        <v>43853.59374546296</v>
      </c>
      <c r="C500" s="1" t="s">
        <v>348</v>
      </c>
      <c r="D500" s="1">
        <v>4.0</v>
      </c>
      <c r="E500" s="1">
        <v>0.0</v>
      </c>
      <c r="F500" s="1">
        <v>0.0</v>
      </c>
      <c r="G500" s="1">
        <v>1.0</v>
      </c>
      <c r="H500" s="1">
        <v>0.0</v>
      </c>
      <c r="I500" s="1">
        <v>4.0</v>
      </c>
      <c r="J500" s="1">
        <v>4.0</v>
      </c>
      <c r="K500" s="1">
        <v>1.0</v>
      </c>
      <c r="L500" s="1">
        <v>3.0</v>
      </c>
      <c r="M500" s="1">
        <v>1.0</v>
      </c>
      <c r="N500" s="1">
        <v>3.0</v>
      </c>
      <c r="O500" s="1">
        <v>0.0</v>
      </c>
      <c r="P500" s="1">
        <v>2.0</v>
      </c>
      <c r="Q500" s="1">
        <v>3.0</v>
      </c>
      <c r="R500" s="1">
        <v>4.0</v>
      </c>
      <c r="S500" s="1">
        <v>1.0</v>
      </c>
      <c r="T500" s="1">
        <v>0.0</v>
      </c>
      <c r="U500" s="1">
        <v>3.0</v>
      </c>
      <c r="V500" s="1">
        <v>4.0</v>
      </c>
      <c r="W500" s="1">
        <v>4.0</v>
      </c>
      <c r="X500" s="1">
        <v>2.0</v>
      </c>
      <c r="Y500" s="1">
        <v>2.0</v>
      </c>
      <c r="Z500" s="36">
        <v>2130.0</v>
      </c>
      <c r="AA500" s="45">
        <f t="shared" si="1"/>
        <v>46</v>
      </c>
      <c r="AB500" s="45">
        <f t="shared" si="2"/>
        <v>14</v>
      </c>
      <c r="AC500" s="45">
        <f t="shared" si="3"/>
        <v>9</v>
      </c>
      <c r="AD500" s="45">
        <f t="shared" si="4"/>
        <v>10</v>
      </c>
      <c r="AE500" s="45">
        <f t="shared" si="5"/>
        <v>13</v>
      </c>
    </row>
    <row r="501">
      <c r="A501" s="20"/>
      <c r="B501" s="20">
        <v>43853.66984986111</v>
      </c>
      <c r="C501" s="1" t="s">
        <v>883</v>
      </c>
      <c r="D501" s="1">
        <v>1.0</v>
      </c>
      <c r="E501" s="1">
        <v>0.0</v>
      </c>
      <c r="F501" s="1">
        <v>0.0</v>
      </c>
      <c r="G501" s="1">
        <v>1.0</v>
      </c>
      <c r="H501" s="1">
        <v>1.0</v>
      </c>
      <c r="I501" s="1">
        <v>3.0</v>
      </c>
      <c r="J501" s="1">
        <v>4.0</v>
      </c>
      <c r="K501" s="1">
        <v>0.0</v>
      </c>
      <c r="L501" s="1">
        <v>4.0</v>
      </c>
      <c r="M501" s="1">
        <v>3.0</v>
      </c>
      <c r="N501" s="1">
        <v>2.0</v>
      </c>
      <c r="O501" s="1">
        <v>1.0</v>
      </c>
      <c r="P501" s="1">
        <v>4.0</v>
      </c>
      <c r="Q501" s="1">
        <v>5.0</v>
      </c>
      <c r="R501" s="1">
        <v>2.0</v>
      </c>
      <c r="S501" s="1">
        <v>5.0</v>
      </c>
      <c r="T501" s="1">
        <v>0.0</v>
      </c>
      <c r="U501" s="1">
        <v>4.0</v>
      </c>
      <c r="V501" s="1">
        <v>3.0</v>
      </c>
      <c r="W501" s="1">
        <v>2.0</v>
      </c>
      <c r="X501" s="1">
        <v>2.0</v>
      </c>
      <c r="Y501" s="1">
        <v>0.0</v>
      </c>
      <c r="Z501" s="36">
        <v>2052.0</v>
      </c>
      <c r="AA501" s="45">
        <f t="shared" si="1"/>
        <v>47</v>
      </c>
      <c r="AB501" s="45">
        <f t="shared" si="2"/>
        <v>9</v>
      </c>
      <c r="AC501" s="45">
        <f t="shared" si="3"/>
        <v>11</v>
      </c>
      <c r="AD501" s="45">
        <f t="shared" si="4"/>
        <v>16</v>
      </c>
      <c r="AE501" s="45">
        <f t="shared" si="5"/>
        <v>11</v>
      </c>
    </row>
    <row r="502">
      <c r="A502" s="20"/>
      <c r="B502" s="20">
        <v>43854.456011076385</v>
      </c>
      <c r="C502" s="1" t="s">
        <v>367</v>
      </c>
      <c r="D502" s="1">
        <v>0.0</v>
      </c>
      <c r="E502" s="1">
        <v>1.0</v>
      </c>
      <c r="F502" s="1">
        <v>0.0</v>
      </c>
      <c r="G502" s="1">
        <v>3.0</v>
      </c>
      <c r="H502" s="1">
        <v>2.0</v>
      </c>
      <c r="I502" s="1">
        <v>3.0</v>
      </c>
      <c r="J502" s="1">
        <v>0.0</v>
      </c>
      <c r="K502" s="1">
        <v>0.0</v>
      </c>
      <c r="L502" s="1">
        <v>3.0</v>
      </c>
      <c r="M502" s="1">
        <v>4.0</v>
      </c>
      <c r="N502" s="1">
        <v>2.0</v>
      </c>
      <c r="O502" s="1">
        <v>0.0</v>
      </c>
      <c r="P502" s="1">
        <v>0.0</v>
      </c>
      <c r="Q502" s="1">
        <v>2.0</v>
      </c>
      <c r="R502" s="1">
        <v>4.0</v>
      </c>
      <c r="S502" s="1">
        <v>0.0</v>
      </c>
      <c r="T502" s="1">
        <v>0.0</v>
      </c>
      <c r="U502" s="1">
        <v>0.0</v>
      </c>
      <c r="V502" s="1">
        <v>4.0</v>
      </c>
      <c r="W502" s="1">
        <v>3.0</v>
      </c>
      <c r="X502" s="1">
        <v>3.0</v>
      </c>
      <c r="Y502" s="1">
        <v>0.0</v>
      </c>
      <c r="Z502" s="36">
        <v>2151.0</v>
      </c>
      <c r="AA502" s="45">
        <f t="shared" si="1"/>
        <v>34</v>
      </c>
      <c r="AB502" s="45">
        <f t="shared" si="2"/>
        <v>11</v>
      </c>
      <c r="AC502" s="45">
        <f t="shared" si="3"/>
        <v>7</v>
      </c>
      <c r="AD502" s="45">
        <f t="shared" si="4"/>
        <v>6</v>
      </c>
      <c r="AE502" s="45">
        <f t="shared" si="5"/>
        <v>10</v>
      </c>
    </row>
    <row r="503">
      <c r="A503" s="20"/>
      <c r="B503" s="20">
        <v>43854.47245361111</v>
      </c>
      <c r="C503" s="1" t="s">
        <v>281</v>
      </c>
      <c r="D503" s="1">
        <v>3.0</v>
      </c>
      <c r="E503" s="1">
        <v>3.0</v>
      </c>
      <c r="F503" s="1">
        <v>0.0</v>
      </c>
      <c r="G503" s="1">
        <v>3.0</v>
      </c>
      <c r="H503" s="1">
        <v>2.0</v>
      </c>
      <c r="I503" s="1">
        <v>3.0</v>
      </c>
      <c r="J503" s="1">
        <v>3.0</v>
      </c>
      <c r="K503" s="1">
        <v>3.0</v>
      </c>
      <c r="L503" s="1">
        <v>4.0</v>
      </c>
      <c r="M503" s="1">
        <v>4.0</v>
      </c>
      <c r="N503" s="1">
        <v>3.0</v>
      </c>
      <c r="O503" s="1">
        <v>3.0</v>
      </c>
      <c r="P503" s="1">
        <v>4.0</v>
      </c>
      <c r="Q503" s="1">
        <v>3.0</v>
      </c>
      <c r="R503" s="1">
        <v>2.0</v>
      </c>
      <c r="S503" s="1">
        <v>3.0</v>
      </c>
      <c r="T503" s="1">
        <v>1.0</v>
      </c>
      <c r="U503" s="1">
        <v>2.0</v>
      </c>
      <c r="V503" s="1">
        <v>2.0</v>
      </c>
      <c r="W503" s="1">
        <v>2.0</v>
      </c>
      <c r="X503" s="1">
        <v>2.0</v>
      </c>
      <c r="Y503" s="1">
        <v>3.0</v>
      </c>
      <c r="Z503" s="36">
        <v>2037.0</v>
      </c>
      <c r="AA503" s="45">
        <f t="shared" si="1"/>
        <v>58</v>
      </c>
      <c r="AB503" s="45">
        <f t="shared" si="2"/>
        <v>24</v>
      </c>
      <c r="AC503" s="45">
        <f t="shared" si="3"/>
        <v>14</v>
      </c>
      <c r="AD503" s="45">
        <f t="shared" si="4"/>
        <v>12</v>
      </c>
      <c r="AE503" s="45">
        <f t="shared" si="5"/>
        <v>8</v>
      </c>
    </row>
    <row r="504">
      <c r="A504" s="20"/>
      <c r="B504" s="20">
        <v>43854.58724493056</v>
      </c>
      <c r="C504" s="1" t="s">
        <v>346</v>
      </c>
      <c r="D504" s="1">
        <v>4.0</v>
      </c>
      <c r="E504" s="1">
        <v>1.0</v>
      </c>
      <c r="F504" s="1">
        <v>0.0</v>
      </c>
      <c r="G504" s="1">
        <v>2.0</v>
      </c>
      <c r="H504" s="1">
        <v>1.0</v>
      </c>
      <c r="I504" s="1">
        <v>3.0</v>
      </c>
      <c r="J504" s="1">
        <v>5.0</v>
      </c>
      <c r="K504" s="1">
        <v>3.0</v>
      </c>
      <c r="L504" s="1">
        <v>6.0</v>
      </c>
      <c r="M504" s="1">
        <v>4.0</v>
      </c>
      <c r="N504" s="1">
        <v>4.0</v>
      </c>
      <c r="O504" s="1">
        <v>5.0</v>
      </c>
      <c r="P504" s="1">
        <v>0.0</v>
      </c>
      <c r="Q504" s="1">
        <v>0.0</v>
      </c>
      <c r="R504" s="1">
        <v>0.0</v>
      </c>
      <c r="S504" s="1">
        <v>0.0</v>
      </c>
      <c r="T504" s="1">
        <v>1.0</v>
      </c>
      <c r="U504" s="1">
        <v>1.0</v>
      </c>
      <c r="V504" s="1">
        <v>2.0</v>
      </c>
      <c r="W504" s="1">
        <v>2.0</v>
      </c>
      <c r="X504" s="1">
        <v>5.0</v>
      </c>
      <c r="Y504" s="1">
        <v>1.0</v>
      </c>
      <c r="Z504" s="36">
        <v>2138.0</v>
      </c>
      <c r="AA504" s="45">
        <f t="shared" si="1"/>
        <v>50</v>
      </c>
      <c r="AB504" s="45">
        <f t="shared" si="2"/>
        <v>22</v>
      </c>
      <c r="AC504" s="45">
        <f t="shared" si="3"/>
        <v>18</v>
      </c>
      <c r="AD504" s="45">
        <f t="shared" si="4"/>
        <v>0</v>
      </c>
      <c r="AE504" s="45">
        <f t="shared" si="5"/>
        <v>10</v>
      </c>
    </row>
    <row r="505">
      <c r="A505" s="20"/>
      <c r="B505" s="20">
        <v>43854.6265059838</v>
      </c>
      <c r="C505" s="1" t="s">
        <v>292</v>
      </c>
      <c r="D505" s="1">
        <v>6.0</v>
      </c>
      <c r="E505" s="1">
        <v>0.0</v>
      </c>
      <c r="F505" s="1">
        <v>0.0</v>
      </c>
      <c r="G505" s="1">
        <v>2.0</v>
      </c>
      <c r="H505" s="1">
        <v>3.0</v>
      </c>
      <c r="I505" s="1">
        <v>2.0</v>
      </c>
      <c r="J505" s="1">
        <v>6.0</v>
      </c>
      <c r="K505" s="1">
        <v>0.0</v>
      </c>
      <c r="L505" s="1">
        <v>6.0</v>
      </c>
      <c r="M505" s="1">
        <v>3.0</v>
      </c>
      <c r="N505" s="1">
        <v>4.0</v>
      </c>
      <c r="O505" s="1">
        <v>4.0</v>
      </c>
      <c r="P505" s="1">
        <v>4.0</v>
      </c>
      <c r="Q505" s="1">
        <v>4.0</v>
      </c>
      <c r="R505" s="1">
        <v>1.0</v>
      </c>
      <c r="S505" s="1">
        <v>4.0</v>
      </c>
      <c r="T505" s="1">
        <v>5.0</v>
      </c>
      <c r="U505" s="1">
        <v>4.0</v>
      </c>
      <c r="V505" s="1">
        <v>5.0</v>
      </c>
      <c r="W505" s="1">
        <v>5.0</v>
      </c>
      <c r="X505" s="1">
        <v>5.0</v>
      </c>
      <c r="Y505" s="1">
        <v>5.0</v>
      </c>
      <c r="Z505" s="36">
        <v>2058.0</v>
      </c>
      <c r="AA505" s="45">
        <f t="shared" si="1"/>
        <v>78</v>
      </c>
      <c r="AB505" s="45">
        <f t="shared" si="2"/>
        <v>31</v>
      </c>
      <c r="AC505" s="45">
        <f t="shared" si="3"/>
        <v>15</v>
      </c>
      <c r="AD505" s="45">
        <f t="shared" si="4"/>
        <v>13</v>
      </c>
      <c r="AE505" s="45">
        <f t="shared" si="5"/>
        <v>19</v>
      </c>
    </row>
    <row r="506">
      <c r="A506" s="20"/>
      <c r="B506" s="20">
        <v>43855.54758274306</v>
      </c>
      <c r="C506" s="1" t="s">
        <v>233</v>
      </c>
      <c r="D506" s="1">
        <v>2.0</v>
      </c>
      <c r="E506" s="1">
        <v>1.0</v>
      </c>
      <c r="F506" s="1">
        <v>0.0</v>
      </c>
      <c r="G506" s="1">
        <v>0.0</v>
      </c>
      <c r="H506" s="1">
        <v>0.0</v>
      </c>
      <c r="I506" s="1">
        <v>3.0</v>
      </c>
      <c r="J506" s="1">
        <v>1.0</v>
      </c>
      <c r="K506" s="1">
        <v>0.0</v>
      </c>
      <c r="L506" s="1">
        <v>1.0</v>
      </c>
      <c r="M506" s="1">
        <v>0.0</v>
      </c>
      <c r="N506" s="1">
        <v>5.0</v>
      </c>
      <c r="O506" s="1">
        <v>4.0</v>
      </c>
      <c r="P506" s="1">
        <v>2.0</v>
      </c>
      <c r="Q506" s="1">
        <v>0.0</v>
      </c>
      <c r="R506" s="1">
        <v>1.0</v>
      </c>
      <c r="S506" s="1">
        <v>1.0</v>
      </c>
      <c r="T506" s="1">
        <v>0.0</v>
      </c>
      <c r="U506" s="1">
        <v>0.0</v>
      </c>
      <c r="V506" s="1">
        <v>0.0</v>
      </c>
      <c r="W506" s="1">
        <v>1.0</v>
      </c>
      <c r="X506" s="1">
        <v>1.0</v>
      </c>
      <c r="Y506" s="1">
        <v>0.0</v>
      </c>
      <c r="Z506" s="36">
        <v>1398.0</v>
      </c>
      <c r="AA506" s="45">
        <f t="shared" si="1"/>
        <v>23</v>
      </c>
      <c r="AB506" s="45">
        <f t="shared" si="2"/>
        <v>15</v>
      </c>
      <c r="AC506" s="45">
        <f t="shared" si="3"/>
        <v>2</v>
      </c>
      <c r="AD506" s="45">
        <f t="shared" si="4"/>
        <v>4</v>
      </c>
      <c r="AE506" s="45">
        <f t="shared" si="5"/>
        <v>2</v>
      </c>
    </row>
    <row r="507">
      <c r="A507" s="20"/>
      <c r="B507" s="20">
        <v>43857.57230306713</v>
      </c>
      <c r="C507" s="1" t="s">
        <v>104</v>
      </c>
      <c r="D507" s="1">
        <v>5.0</v>
      </c>
      <c r="E507" s="1">
        <v>3.0</v>
      </c>
      <c r="F507" s="1">
        <v>1.0</v>
      </c>
      <c r="G507" s="1">
        <v>3.0</v>
      </c>
      <c r="H507" s="1">
        <v>2.0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2.0</v>
      </c>
      <c r="O507" s="1">
        <v>4.0</v>
      </c>
      <c r="P507" s="1">
        <v>4.0</v>
      </c>
      <c r="Q507" s="1">
        <v>2.0</v>
      </c>
      <c r="R507" s="1">
        <v>3.0</v>
      </c>
      <c r="S507" s="1">
        <v>4.0</v>
      </c>
      <c r="T507" s="1">
        <v>2.0</v>
      </c>
      <c r="U507" s="1">
        <v>0.0</v>
      </c>
      <c r="V507" s="1">
        <v>5.0</v>
      </c>
      <c r="W507" s="1">
        <v>6.0</v>
      </c>
      <c r="X507" s="1">
        <v>6.0</v>
      </c>
      <c r="Y507" s="1">
        <v>4.0</v>
      </c>
      <c r="Z507" s="36">
        <v>1872.0</v>
      </c>
      <c r="AA507" s="45">
        <f t="shared" si="1"/>
        <v>56</v>
      </c>
      <c r="AB507" s="45">
        <f t="shared" si="2"/>
        <v>26</v>
      </c>
      <c r="AC507" s="45">
        <f t="shared" si="3"/>
        <v>0</v>
      </c>
      <c r="AD507" s="45">
        <f t="shared" si="4"/>
        <v>13</v>
      </c>
      <c r="AE507" s="45">
        <f t="shared" si="5"/>
        <v>17</v>
      </c>
    </row>
    <row r="508">
      <c r="A508" s="20"/>
      <c r="B508" s="20">
        <v>43857.58990291666</v>
      </c>
      <c r="C508" s="1" t="s">
        <v>369</v>
      </c>
      <c r="D508" s="1">
        <v>2.0</v>
      </c>
      <c r="E508" s="1">
        <v>0.0</v>
      </c>
      <c r="F508" s="1">
        <v>0.0</v>
      </c>
      <c r="G508" s="1">
        <v>2.0</v>
      </c>
      <c r="H508" s="1">
        <v>0.0</v>
      </c>
      <c r="I508" s="1">
        <v>1.0</v>
      </c>
      <c r="J508" s="1">
        <v>2.0</v>
      </c>
      <c r="K508" s="1">
        <v>0.0</v>
      </c>
      <c r="L508" s="1">
        <v>0.0</v>
      </c>
      <c r="M508" s="1">
        <v>0.0</v>
      </c>
      <c r="N508" s="1">
        <v>1.0</v>
      </c>
      <c r="O508" s="1">
        <v>3.0</v>
      </c>
      <c r="P508" s="1">
        <v>0.0</v>
      </c>
      <c r="Q508" s="1">
        <v>0.0</v>
      </c>
      <c r="R508" s="1">
        <v>1.0</v>
      </c>
      <c r="S508" s="1">
        <v>0.0</v>
      </c>
      <c r="T508" s="1">
        <v>0.0</v>
      </c>
      <c r="U508" s="1">
        <v>3.0</v>
      </c>
      <c r="V508" s="1">
        <v>2.0</v>
      </c>
      <c r="W508" s="1">
        <v>3.0</v>
      </c>
      <c r="X508" s="1">
        <v>3.0</v>
      </c>
      <c r="Y508" s="1">
        <v>0.0</v>
      </c>
      <c r="Z508" s="36">
        <v>222.0</v>
      </c>
      <c r="AA508" s="45">
        <f t="shared" si="1"/>
        <v>23</v>
      </c>
      <c r="AB508" s="45">
        <f t="shared" si="2"/>
        <v>9</v>
      </c>
      <c r="AC508" s="45">
        <f t="shared" si="3"/>
        <v>2</v>
      </c>
      <c r="AD508" s="45">
        <f t="shared" si="4"/>
        <v>1</v>
      </c>
      <c r="AE508" s="45">
        <f t="shared" si="5"/>
        <v>11</v>
      </c>
    </row>
    <row r="509">
      <c r="A509" s="20"/>
      <c r="B509" s="20">
        <v>43857.62021302083</v>
      </c>
      <c r="C509" s="1" t="s">
        <v>893</v>
      </c>
      <c r="D509" s="1">
        <v>2.0</v>
      </c>
      <c r="E509" s="1">
        <v>0.0</v>
      </c>
      <c r="F509" s="1">
        <v>0.0</v>
      </c>
      <c r="G509" s="1">
        <v>1.0</v>
      </c>
      <c r="H509" s="1">
        <v>2.0</v>
      </c>
      <c r="I509" s="1">
        <v>1.0</v>
      </c>
      <c r="J509" s="1">
        <v>5.0</v>
      </c>
      <c r="K509" s="1">
        <v>5.0</v>
      </c>
      <c r="L509" s="1">
        <v>5.0</v>
      </c>
      <c r="M509" s="1">
        <v>1.0</v>
      </c>
      <c r="N509" s="1">
        <v>0.0</v>
      </c>
      <c r="O509" s="1">
        <v>2.0</v>
      </c>
      <c r="P509" s="1">
        <v>1.0</v>
      </c>
      <c r="Q509" s="1">
        <v>2.0</v>
      </c>
      <c r="R509" s="1">
        <v>0.0</v>
      </c>
      <c r="S509" s="1">
        <v>0.0</v>
      </c>
      <c r="T509" s="1">
        <v>0.0</v>
      </c>
      <c r="U509" s="1">
        <v>1.0</v>
      </c>
      <c r="V509" s="1">
        <v>1.0</v>
      </c>
      <c r="W509" s="1">
        <v>0.0</v>
      </c>
      <c r="X509" s="1">
        <v>2.0</v>
      </c>
      <c r="Y509" s="1">
        <v>1.0</v>
      </c>
      <c r="Z509" s="36">
        <v>2100.0</v>
      </c>
      <c r="AA509" s="45">
        <f t="shared" si="1"/>
        <v>32</v>
      </c>
      <c r="AB509" s="45">
        <f t="shared" si="2"/>
        <v>9</v>
      </c>
      <c r="AC509" s="45">
        <f t="shared" si="3"/>
        <v>16</v>
      </c>
      <c r="AD509" s="45">
        <f t="shared" si="4"/>
        <v>3</v>
      </c>
      <c r="AE509" s="45">
        <f t="shared" si="5"/>
        <v>4</v>
      </c>
    </row>
    <row r="510">
      <c r="A510" s="20"/>
      <c r="B510" s="20">
        <v>43857.68864075231</v>
      </c>
      <c r="C510" s="1" t="s">
        <v>250</v>
      </c>
      <c r="D510" s="1">
        <v>3.0</v>
      </c>
      <c r="E510" s="1">
        <v>0.0</v>
      </c>
      <c r="F510" s="1">
        <v>0.0</v>
      </c>
      <c r="G510" s="1">
        <v>1.0</v>
      </c>
      <c r="H510" s="1">
        <v>1.0</v>
      </c>
      <c r="I510" s="1">
        <v>2.0</v>
      </c>
      <c r="J510" s="1">
        <v>3.0</v>
      </c>
      <c r="K510" s="1">
        <v>1.0</v>
      </c>
      <c r="L510" s="1">
        <v>0.0</v>
      </c>
      <c r="M510" s="1">
        <v>1.0</v>
      </c>
      <c r="N510" s="1">
        <v>0.0</v>
      </c>
      <c r="O510" s="1">
        <v>2.0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2.0</v>
      </c>
      <c r="X510" s="1">
        <v>1.0</v>
      </c>
      <c r="Y510" s="1">
        <v>2.0</v>
      </c>
      <c r="Z510" s="36">
        <v>1934.0</v>
      </c>
      <c r="AA510" s="45">
        <f t="shared" si="1"/>
        <v>19</v>
      </c>
      <c r="AB510" s="45">
        <f t="shared" si="2"/>
        <v>11</v>
      </c>
      <c r="AC510" s="45">
        <f t="shared" si="3"/>
        <v>5</v>
      </c>
      <c r="AD510" s="45">
        <f t="shared" si="4"/>
        <v>0</v>
      </c>
      <c r="AE510" s="45">
        <f t="shared" si="5"/>
        <v>3</v>
      </c>
    </row>
    <row r="511">
      <c r="A511" s="20"/>
      <c r="B511" s="20">
        <v>43858.445871504635</v>
      </c>
      <c r="C511" s="1" t="s">
        <v>294</v>
      </c>
      <c r="D511" s="1">
        <v>3.0</v>
      </c>
      <c r="E511" s="1">
        <v>0.0</v>
      </c>
      <c r="F511" s="1">
        <v>0.0</v>
      </c>
      <c r="G511" s="1">
        <v>2.0</v>
      </c>
      <c r="H511" s="1">
        <v>2.0</v>
      </c>
      <c r="I511" s="1">
        <v>5.0</v>
      </c>
      <c r="J511" s="1">
        <v>2.0</v>
      </c>
      <c r="K511" s="1">
        <v>5.0</v>
      </c>
      <c r="L511" s="1">
        <v>1.0</v>
      </c>
      <c r="M511" s="1">
        <v>6.0</v>
      </c>
      <c r="N511" s="1">
        <v>4.0</v>
      </c>
      <c r="O511" s="1">
        <v>4.0</v>
      </c>
      <c r="P511" s="1">
        <v>6.0</v>
      </c>
      <c r="Q511" s="1">
        <v>1.0</v>
      </c>
      <c r="R511" s="1">
        <v>0.0</v>
      </c>
      <c r="S511" s="1">
        <v>4.0</v>
      </c>
      <c r="T511" s="1">
        <v>1.0</v>
      </c>
      <c r="U511" s="1">
        <v>5.0</v>
      </c>
      <c r="V511" s="1">
        <v>5.0</v>
      </c>
      <c r="W511" s="1">
        <v>5.0</v>
      </c>
      <c r="X511" s="1">
        <v>5.0</v>
      </c>
      <c r="Y511" s="1">
        <v>4.0</v>
      </c>
      <c r="Z511" s="36">
        <v>2057.0</v>
      </c>
      <c r="AA511" s="45">
        <f t="shared" si="1"/>
        <v>70</v>
      </c>
      <c r="AB511" s="45">
        <f t="shared" si="2"/>
        <v>25</v>
      </c>
      <c r="AC511" s="45">
        <f t="shared" si="3"/>
        <v>14</v>
      </c>
      <c r="AD511" s="45">
        <f t="shared" si="4"/>
        <v>11</v>
      </c>
      <c r="AE511" s="45">
        <f t="shared" si="5"/>
        <v>20</v>
      </c>
    </row>
    <row r="512">
      <c r="A512" s="20"/>
      <c r="B512" s="20">
        <v>43858.57062082176</v>
      </c>
      <c r="C512" s="1" t="s">
        <v>304</v>
      </c>
      <c r="D512" s="1">
        <v>2.0</v>
      </c>
      <c r="E512" s="1">
        <v>0.0</v>
      </c>
      <c r="F512" s="1">
        <v>0.0</v>
      </c>
      <c r="G512" s="1">
        <v>0.0</v>
      </c>
      <c r="H512" s="1">
        <v>0.0</v>
      </c>
      <c r="I512" s="1">
        <v>4.0</v>
      </c>
      <c r="J512" s="1">
        <v>3.0</v>
      </c>
      <c r="K512" s="1">
        <v>4.0</v>
      </c>
      <c r="L512" s="1">
        <v>0.0</v>
      </c>
      <c r="M512" s="1">
        <v>3.0</v>
      </c>
      <c r="N512" s="1">
        <v>1.0</v>
      </c>
      <c r="O512" s="1">
        <v>0.0</v>
      </c>
      <c r="P512" s="1">
        <v>4.0</v>
      </c>
      <c r="Q512" s="1">
        <v>0.0</v>
      </c>
      <c r="R512" s="1">
        <v>2.0</v>
      </c>
      <c r="S512" s="1">
        <v>0.0</v>
      </c>
      <c r="T512" s="1">
        <v>0.0</v>
      </c>
      <c r="U512" s="1">
        <v>5.0</v>
      </c>
      <c r="V512" s="1">
        <v>4.0</v>
      </c>
      <c r="W512" s="1">
        <v>3.0</v>
      </c>
      <c r="X512" s="1">
        <v>4.0</v>
      </c>
      <c r="Y512" s="1">
        <v>0.0</v>
      </c>
      <c r="Z512" s="36">
        <v>2073.0</v>
      </c>
      <c r="AA512" s="45">
        <f t="shared" si="1"/>
        <v>39</v>
      </c>
      <c r="AB512" s="45">
        <f t="shared" si="2"/>
        <v>7</v>
      </c>
      <c r="AC512" s="45">
        <f t="shared" si="3"/>
        <v>10</v>
      </c>
      <c r="AD512" s="45">
        <f t="shared" si="4"/>
        <v>6</v>
      </c>
      <c r="AE512" s="45">
        <f t="shared" si="5"/>
        <v>16</v>
      </c>
    </row>
    <row r="513">
      <c r="A513" s="20"/>
      <c r="B513" s="20">
        <v>43858.61547454861</v>
      </c>
      <c r="C513" s="1" t="s">
        <v>253</v>
      </c>
      <c r="D513" s="1">
        <v>2.0</v>
      </c>
      <c r="E513" s="1">
        <v>1.0</v>
      </c>
      <c r="F513" s="1">
        <v>0.0</v>
      </c>
      <c r="G513" s="1">
        <v>4.0</v>
      </c>
      <c r="H513" s="1">
        <v>4.0</v>
      </c>
      <c r="I513" s="1">
        <v>4.0</v>
      </c>
      <c r="J513" s="1">
        <v>1.0</v>
      </c>
      <c r="K513" s="1">
        <v>1.0</v>
      </c>
      <c r="L513" s="1">
        <v>2.0</v>
      </c>
      <c r="M513" s="1">
        <v>3.0</v>
      </c>
      <c r="N513" s="1">
        <v>4.0</v>
      </c>
      <c r="O513" s="1">
        <v>5.0</v>
      </c>
      <c r="P513" s="1">
        <v>4.0</v>
      </c>
      <c r="Q513" s="1">
        <v>2.0</v>
      </c>
      <c r="R513" s="1">
        <v>4.0</v>
      </c>
      <c r="S513" s="1">
        <v>2.0</v>
      </c>
      <c r="T513" s="1">
        <v>4.0</v>
      </c>
      <c r="U513" s="1">
        <v>4.0</v>
      </c>
      <c r="V513" s="1">
        <v>4.0</v>
      </c>
      <c r="W513" s="1">
        <v>4.0</v>
      </c>
      <c r="X513" s="1">
        <v>4.0</v>
      </c>
      <c r="Y513" s="1">
        <v>4.0</v>
      </c>
      <c r="Z513" s="36">
        <v>1468.0</v>
      </c>
      <c r="AA513" s="45">
        <f t="shared" si="1"/>
        <v>67</v>
      </c>
      <c r="AB513" s="45">
        <f t="shared" si="2"/>
        <v>32</v>
      </c>
      <c r="AC513" s="45">
        <f t="shared" si="3"/>
        <v>7</v>
      </c>
      <c r="AD513" s="45">
        <f t="shared" si="4"/>
        <v>12</v>
      </c>
      <c r="AE513" s="45">
        <f t="shared" si="5"/>
        <v>16</v>
      </c>
    </row>
    <row r="514">
      <c r="A514" s="20"/>
      <c r="B514" s="20">
        <v>43858.66540732639</v>
      </c>
      <c r="C514" s="1" t="s">
        <v>887</v>
      </c>
      <c r="D514" s="1">
        <v>2.0</v>
      </c>
      <c r="E514" s="1">
        <v>0.0</v>
      </c>
      <c r="F514" s="1">
        <v>0.0</v>
      </c>
      <c r="G514" s="1">
        <v>0.0</v>
      </c>
      <c r="H514" s="1">
        <v>1.0</v>
      </c>
      <c r="I514" s="1">
        <v>1.0</v>
      </c>
      <c r="J514" s="1">
        <v>0.0</v>
      </c>
      <c r="K514" s="1">
        <v>0.0</v>
      </c>
      <c r="L514" s="1">
        <v>0.0</v>
      </c>
      <c r="M514" s="1">
        <v>0.0</v>
      </c>
      <c r="N514" s="1">
        <v>1.0</v>
      </c>
      <c r="O514" s="1">
        <v>2.0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1.0</v>
      </c>
      <c r="X514" s="1">
        <v>0.0</v>
      </c>
      <c r="Y514" s="1">
        <v>0.0</v>
      </c>
      <c r="Z514" s="36">
        <v>2075.0</v>
      </c>
      <c r="AA514" s="45">
        <f t="shared" si="1"/>
        <v>8</v>
      </c>
      <c r="AB514" s="45">
        <f t="shared" si="2"/>
        <v>7</v>
      </c>
      <c r="AC514" s="45">
        <f t="shared" si="3"/>
        <v>0</v>
      </c>
      <c r="AD514" s="45">
        <f t="shared" si="4"/>
        <v>0</v>
      </c>
      <c r="AE514" s="45">
        <f t="shared" si="5"/>
        <v>1</v>
      </c>
    </row>
    <row r="515">
      <c r="A515" s="20"/>
      <c r="B515" s="20">
        <v>43859.57094982639</v>
      </c>
      <c r="C515" s="1" t="s">
        <v>276</v>
      </c>
      <c r="D515" s="1">
        <v>0.0</v>
      </c>
      <c r="E515" s="1">
        <v>0.0</v>
      </c>
      <c r="F515" s="1">
        <v>0.0</v>
      </c>
      <c r="G515" s="1">
        <v>3.0</v>
      </c>
      <c r="H515" s="1">
        <v>1.0</v>
      </c>
      <c r="I515" s="1">
        <v>5.0</v>
      </c>
      <c r="J515" s="1">
        <v>4.0</v>
      </c>
      <c r="K515" s="1">
        <v>0.0</v>
      </c>
      <c r="L515" s="1">
        <v>5.0</v>
      </c>
      <c r="M515" s="1">
        <v>5.0</v>
      </c>
      <c r="N515" s="1">
        <v>3.0</v>
      </c>
      <c r="O515" s="1">
        <v>0.0</v>
      </c>
      <c r="P515" s="1">
        <v>6.0</v>
      </c>
      <c r="Q515" s="1">
        <v>6.0</v>
      </c>
      <c r="R515" s="1">
        <v>3.0</v>
      </c>
      <c r="S515" s="1">
        <v>6.0</v>
      </c>
      <c r="T515" s="1">
        <v>0.0</v>
      </c>
      <c r="U515" s="1">
        <v>5.0</v>
      </c>
      <c r="V515" s="1">
        <v>5.0</v>
      </c>
      <c r="W515" s="1">
        <v>6.0</v>
      </c>
      <c r="X515" s="1">
        <v>5.0</v>
      </c>
      <c r="Y515" s="1">
        <v>0.0</v>
      </c>
      <c r="Z515" s="36">
        <v>1941.0</v>
      </c>
      <c r="AA515" s="45">
        <f t="shared" si="1"/>
        <v>68</v>
      </c>
      <c r="AB515" s="45">
        <f t="shared" si="2"/>
        <v>12</v>
      </c>
      <c r="AC515" s="45">
        <f t="shared" si="3"/>
        <v>14</v>
      </c>
      <c r="AD515" s="45">
        <f t="shared" si="4"/>
        <v>21</v>
      </c>
      <c r="AE515" s="45">
        <f t="shared" si="5"/>
        <v>21</v>
      </c>
    </row>
    <row r="516">
      <c r="A516" s="20"/>
      <c r="B516" s="20">
        <v>43859.632083969904</v>
      </c>
      <c r="C516" s="1" t="s">
        <v>196</v>
      </c>
      <c r="D516" s="1">
        <v>3.0</v>
      </c>
      <c r="E516" s="1">
        <v>0.0</v>
      </c>
      <c r="F516" s="1">
        <v>0.0</v>
      </c>
      <c r="G516" s="1">
        <v>0.0</v>
      </c>
      <c r="H516" s="1">
        <v>1.0</v>
      </c>
      <c r="I516" s="1">
        <v>3.0</v>
      </c>
      <c r="J516" s="1">
        <v>4.0</v>
      </c>
      <c r="K516" s="1">
        <v>1.0</v>
      </c>
      <c r="L516" s="1">
        <v>4.0</v>
      </c>
      <c r="M516" s="1">
        <v>3.0</v>
      </c>
      <c r="N516" s="1">
        <v>1.0</v>
      </c>
      <c r="O516" s="1">
        <v>1.0</v>
      </c>
      <c r="P516" s="1">
        <v>1.0</v>
      </c>
      <c r="Q516" s="1">
        <v>3.0</v>
      </c>
      <c r="R516" s="1">
        <v>3.0</v>
      </c>
      <c r="S516" s="1">
        <v>3.0</v>
      </c>
      <c r="T516" s="1">
        <v>0.0</v>
      </c>
      <c r="U516" s="1">
        <v>3.0</v>
      </c>
      <c r="V516" s="1">
        <v>2.0</v>
      </c>
      <c r="W516" s="1">
        <v>3.0</v>
      </c>
      <c r="X516" s="1">
        <v>1.0</v>
      </c>
      <c r="Y516" s="1">
        <v>0.0</v>
      </c>
      <c r="Z516" s="36">
        <v>1955.0</v>
      </c>
      <c r="AA516" s="45">
        <f t="shared" si="1"/>
        <v>40</v>
      </c>
      <c r="AB516" s="45">
        <f t="shared" si="2"/>
        <v>9</v>
      </c>
      <c r="AC516" s="45">
        <f t="shared" si="3"/>
        <v>12</v>
      </c>
      <c r="AD516" s="45">
        <f t="shared" si="4"/>
        <v>10</v>
      </c>
      <c r="AE516" s="45">
        <f t="shared" si="5"/>
        <v>9</v>
      </c>
    </row>
    <row r="517">
      <c r="A517" s="20"/>
      <c r="B517" s="20">
        <v>43859.64952071759</v>
      </c>
      <c r="C517" s="1" t="s">
        <v>370</v>
      </c>
      <c r="D517" s="1">
        <v>4.0</v>
      </c>
      <c r="E517" s="1">
        <v>0.0</v>
      </c>
      <c r="F517" s="1">
        <v>0.0</v>
      </c>
      <c r="G517" s="1">
        <v>2.0</v>
      </c>
      <c r="H517" s="1">
        <v>3.0</v>
      </c>
      <c r="I517" s="1">
        <v>3.0</v>
      </c>
      <c r="J517" s="1">
        <v>5.0</v>
      </c>
      <c r="K517" s="1">
        <v>3.0</v>
      </c>
      <c r="L517" s="1">
        <v>3.0</v>
      </c>
      <c r="M517" s="1">
        <v>3.0</v>
      </c>
      <c r="N517" s="1">
        <v>4.0</v>
      </c>
      <c r="O517" s="1">
        <v>6.0</v>
      </c>
      <c r="P517" s="1">
        <v>5.0</v>
      </c>
      <c r="Q517" s="1">
        <v>5.0</v>
      </c>
      <c r="R517" s="1">
        <v>6.0</v>
      </c>
      <c r="S517" s="1">
        <v>6.0</v>
      </c>
      <c r="T517" s="1">
        <v>0.0</v>
      </c>
      <c r="U517" s="1">
        <v>2.0</v>
      </c>
      <c r="V517" s="1">
        <v>6.0</v>
      </c>
      <c r="W517" s="1">
        <v>4.0</v>
      </c>
      <c r="X517" s="1">
        <v>4.0</v>
      </c>
      <c r="Y517" s="1">
        <v>1.0</v>
      </c>
      <c r="Z517" s="36">
        <v>2180.0</v>
      </c>
      <c r="AA517" s="45">
        <f t="shared" si="1"/>
        <v>75</v>
      </c>
      <c r="AB517" s="45">
        <f t="shared" si="2"/>
        <v>23</v>
      </c>
      <c r="AC517" s="45">
        <f t="shared" si="3"/>
        <v>14</v>
      </c>
      <c r="AD517" s="45">
        <f t="shared" si="4"/>
        <v>22</v>
      </c>
      <c r="AE517" s="45">
        <f t="shared" si="5"/>
        <v>16</v>
      </c>
    </row>
    <row r="518">
      <c r="A518" s="20"/>
      <c r="B518" s="20">
        <v>43860.38300877315</v>
      </c>
      <c r="C518" s="1" t="s">
        <v>192</v>
      </c>
      <c r="D518" s="1">
        <v>3.0</v>
      </c>
      <c r="E518" s="1">
        <v>1.0</v>
      </c>
      <c r="F518" s="1">
        <v>0.0</v>
      </c>
      <c r="G518" s="1">
        <v>0.0</v>
      </c>
      <c r="H518" s="1">
        <v>1.0</v>
      </c>
      <c r="I518" s="1">
        <v>2.0</v>
      </c>
      <c r="J518" s="1">
        <v>0.0</v>
      </c>
      <c r="K518" s="1">
        <v>2.0</v>
      </c>
      <c r="L518" s="1">
        <v>1.0</v>
      </c>
      <c r="M518" s="1">
        <v>1.0</v>
      </c>
      <c r="N518" s="1">
        <v>2.0</v>
      </c>
      <c r="O518" s="1">
        <v>2.0</v>
      </c>
      <c r="P518" s="1">
        <v>1.0</v>
      </c>
      <c r="Q518" s="1">
        <v>0.0</v>
      </c>
      <c r="R518" s="1">
        <v>0.0</v>
      </c>
      <c r="S518" s="1">
        <v>1.0</v>
      </c>
      <c r="T518" s="1">
        <v>0.0</v>
      </c>
      <c r="U518" s="1">
        <v>2.0</v>
      </c>
      <c r="V518" s="1">
        <v>2.0</v>
      </c>
      <c r="W518" s="1">
        <v>2.0</v>
      </c>
      <c r="X518" s="1">
        <v>2.0</v>
      </c>
      <c r="Y518" s="1">
        <v>0.0</v>
      </c>
      <c r="Z518" s="36">
        <v>1956.0</v>
      </c>
      <c r="AA518" s="45">
        <f t="shared" si="1"/>
        <v>25</v>
      </c>
      <c r="AB518" s="45">
        <f t="shared" si="2"/>
        <v>11</v>
      </c>
      <c r="AC518" s="45">
        <f t="shared" si="3"/>
        <v>4</v>
      </c>
      <c r="AD518" s="45">
        <f t="shared" si="4"/>
        <v>2</v>
      </c>
      <c r="AE518" s="45">
        <f t="shared" si="5"/>
        <v>8</v>
      </c>
    </row>
    <row r="519">
      <c r="A519" s="20"/>
      <c r="B519" s="20">
        <v>43860.408498425924</v>
      </c>
      <c r="C519" s="1" t="s">
        <v>130</v>
      </c>
      <c r="D519" s="1">
        <v>4.0</v>
      </c>
      <c r="E519" s="1">
        <v>3.0</v>
      </c>
      <c r="F519" s="1">
        <v>1.0</v>
      </c>
      <c r="G519" s="1">
        <v>5.0</v>
      </c>
      <c r="H519" s="1">
        <v>4.0</v>
      </c>
      <c r="I519" s="1">
        <v>6.0</v>
      </c>
      <c r="J519" s="1">
        <v>5.0</v>
      </c>
      <c r="K519" s="1">
        <v>0.0</v>
      </c>
      <c r="L519" s="1">
        <v>5.0</v>
      </c>
      <c r="M519" s="1">
        <v>4.0</v>
      </c>
      <c r="N519" s="1">
        <v>1.0</v>
      </c>
      <c r="O519" s="1">
        <v>4.0</v>
      </c>
      <c r="P519" s="1">
        <v>4.0</v>
      </c>
      <c r="Q519" s="1">
        <v>4.0</v>
      </c>
      <c r="R519" s="1">
        <v>4.0</v>
      </c>
      <c r="S519" s="1">
        <v>4.0</v>
      </c>
      <c r="T519" s="1">
        <v>2.0</v>
      </c>
      <c r="U519" s="1">
        <v>4.0</v>
      </c>
      <c r="V519" s="1">
        <v>4.0</v>
      </c>
      <c r="W519" s="1">
        <v>4.0</v>
      </c>
      <c r="X519" s="1">
        <v>4.0</v>
      </c>
      <c r="Y519" s="1">
        <v>4.0</v>
      </c>
      <c r="Z519" s="36">
        <v>1784.0</v>
      </c>
      <c r="AA519" s="45">
        <f t="shared" si="1"/>
        <v>80</v>
      </c>
      <c r="AB519" s="45">
        <f t="shared" si="2"/>
        <v>34</v>
      </c>
      <c r="AC519" s="45">
        <f t="shared" si="3"/>
        <v>14</v>
      </c>
      <c r="AD519" s="45">
        <f t="shared" si="4"/>
        <v>16</v>
      </c>
      <c r="AE519" s="45">
        <f t="shared" si="5"/>
        <v>16</v>
      </c>
    </row>
    <row r="520">
      <c r="A520" s="20"/>
      <c r="B520" s="20">
        <v>43860.55802387731</v>
      </c>
      <c r="C520" s="1" t="s">
        <v>254</v>
      </c>
      <c r="D520" s="1">
        <v>5.0</v>
      </c>
      <c r="E520" s="1">
        <v>3.0</v>
      </c>
      <c r="F520" s="1">
        <v>0.0</v>
      </c>
      <c r="G520" s="1">
        <v>3.0</v>
      </c>
      <c r="H520" s="1">
        <v>1.0</v>
      </c>
      <c r="I520" s="1">
        <v>4.0</v>
      </c>
      <c r="J520" s="1">
        <v>1.0</v>
      </c>
      <c r="K520" s="1">
        <v>3.0</v>
      </c>
      <c r="L520" s="1">
        <v>4.0</v>
      </c>
      <c r="M520" s="1">
        <v>5.0</v>
      </c>
      <c r="N520" s="1">
        <v>5.0</v>
      </c>
      <c r="O520" s="1">
        <v>4.0</v>
      </c>
      <c r="P520" s="1">
        <v>4.0</v>
      </c>
      <c r="Q520" s="1">
        <v>3.0</v>
      </c>
      <c r="R520" s="1">
        <v>5.0</v>
      </c>
      <c r="S520" s="1">
        <v>3.0</v>
      </c>
      <c r="T520" s="1">
        <v>3.0</v>
      </c>
      <c r="U520" s="1">
        <v>5.0</v>
      </c>
      <c r="V520" s="1">
        <v>5.0</v>
      </c>
      <c r="W520" s="1">
        <v>4.0</v>
      </c>
      <c r="X520" s="1">
        <v>4.0</v>
      </c>
      <c r="Y520" s="1">
        <v>5.0</v>
      </c>
      <c r="Z520" s="36">
        <v>2005.0</v>
      </c>
      <c r="AA520" s="45">
        <f t="shared" si="1"/>
        <v>79</v>
      </c>
      <c r="AB520" s="45">
        <f t="shared" si="2"/>
        <v>33</v>
      </c>
      <c r="AC520" s="45">
        <f t="shared" si="3"/>
        <v>13</v>
      </c>
      <c r="AD520" s="45">
        <f t="shared" si="4"/>
        <v>15</v>
      </c>
      <c r="AE520" s="45">
        <f t="shared" si="5"/>
        <v>18</v>
      </c>
    </row>
    <row r="521">
      <c r="A521" s="20"/>
      <c r="B521" s="20">
        <v>43860.56231631944</v>
      </c>
      <c r="C521" s="1" t="s">
        <v>371</v>
      </c>
      <c r="D521" s="1">
        <v>1.0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3.0</v>
      </c>
      <c r="K521" s="1">
        <v>0.0</v>
      </c>
      <c r="L521" s="1">
        <v>2.0</v>
      </c>
      <c r="M521" s="1">
        <v>0.0</v>
      </c>
      <c r="N521" s="1">
        <v>0.0</v>
      </c>
      <c r="O521" s="1">
        <v>0.0</v>
      </c>
      <c r="P521" s="1">
        <v>1.0</v>
      </c>
      <c r="Q521" s="1">
        <v>1.0</v>
      </c>
      <c r="R521" s="1">
        <v>0.0</v>
      </c>
      <c r="S521" s="1">
        <v>2.0</v>
      </c>
      <c r="T521" s="1">
        <v>0.0</v>
      </c>
      <c r="U521" s="1">
        <v>0.0</v>
      </c>
      <c r="V521" s="1">
        <v>1.0</v>
      </c>
      <c r="W521" s="1">
        <v>1.0</v>
      </c>
      <c r="X521" s="1">
        <v>1.0</v>
      </c>
      <c r="Y521" s="1">
        <v>0.0</v>
      </c>
      <c r="Z521" s="36">
        <v>2169.0</v>
      </c>
      <c r="AA521" s="45">
        <f t="shared" si="1"/>
        <v>13</v>
      </c>
      <c r="AB521" s="45">
        <f t="shared" si="2"/>
        <v>1</v>
      </c>
      <c r="AC521" s="45">
        <f t="shared" si="3"/>
        <v>5</v>
      </c>
      <c r="AD521" s="45">
        <f t="shared" si="4"/>
        <v>4</v>
      </c>
      <c r="AE521" s="45">
        <f t="shared" si="5"/>
        <v>3</v>
      </c>
    </row>
    <row r="522">
      <c r="A522" s="20"/>
      <c r="B522" s="20">
        <v>43861.65241216435</v>
      </c>
      <c r="C522" s="1" t="s">
        <v>896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1.0</v>
      </c>
      <c r="L522" s="1">
        <v>0.0</v>
      </c>
      <c r="M522" s="1">
        <v>0.0</v>
      </c>
      <c r="N522" s="1">
        <v>6.0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1.0</v>
      </c>
      <c r="Z522" s="36">
        <v>1387.0</v>
      </c>
      <c r="AA522" s="45">
        <f t="shared" si="1"/>
        <v>8</v>
      </c>
      <c r="AB522" s="45">
        <f t="shared" si="2"/>
        <v>7</v>
      </c>
      <c r="AC522" s="45">
        <f t="shared" si="3"/>
        <v>1</v>
      </c>
      <c r="AD522" s="45">
        <f t="shared" si="4"/>
        <v>0</v>
      </c>
      <c r="AE522" s="45">
        <f t="shared" si="5"/>
        <v>0</v>
      </c>
    </row>
    <row r="523">
      <c r="A523" s="20"/>
      <c r="B523" s="20">
        <v>43864.4110614699</v>
      </c>
      <c r="C523" s="1" t="s">
        <v>372</v>
      </c>
      <c r="D523" s="1">
        <v>1.0</v>
      </c>
      <c r="E523" s="1">
        <v>0.0</v>
      </c>
      <c r="F523" s="1">
        <v>0.0</v>
      </c>
      <c r="G523" s="1">
        <v>2.0</v>
      </c>
      <c r="H523" s="1">
        <v>2.0</v>
      </c>
      <c r="I523" s="1">
        <v>4.0</v>
      </c>
      <c r="J523" s="1">
        <v>0.0</v>
      </c>
      <c r="K523" s="1">
        <v>0.0</v>
      </c>
      <c r="L523" s="1">
        <v>4.0</v>
      </c>
      <c r="M523" s="1">
        <v>0.0</v>
      </c>
      <c r="N523" s="1">
        <v>4.0</v>
      </c>
      <c r="O523" s="1">
        <v>0.0</v>
      </c>
      <c r="P523" s="1">
        <v>2.0</v>
      </c>
      <c r="Q523" s="1">
        <v>4.0</v>
      </c>
      <c r="R523" s="1">
        <v>0.0</v>
      </c>
      <c r="S523" s="1">
        <v>4.0</v>
      </c>
      <c r="T523" s="1">
        <v>0.0</v>
      </c>
      <c r="U523" s="1">
        <v>3.0</v>
      </c>
      <c r="V523" s="1">
        <v>3.0</v>
      </c>
      <c r="W523" s="1">
        <v>0.0</v>
      </c>
      <c r="X523" s="1">
        <v>2.0</v>
      </c>
      <c r="Y523" s="1">
        <v>0.0</v>
      </c>
      <c r="Z523" s="36">
        <v>2170.0</v>
      </c>
      <c r="AA523" s="45">
        <f t="shared" si="1"/>
        <v>35</v>
      </c>
      <c r="AB523" s="45">
        <f t="shared" si="2"/>
        <v>13</v>
      </c>
      <c r="AC523" s="45">
        <f t="shared" si="3"/>
        <v>4</v>
      </c>
      <c r="AD523" s="45">
        <f t="shared" si="4"/>
        <v>10</v>
      </c>
      <c r="AE523" s="45">
        <f t="shared" si="5"/>
        <v>8</v>
      </c>
    </row>
    <row r="524">
      <c r="A524" s="20"/>
      <c r="B524" s="20">
        <v>43864.421938472224</v>
      </c>
      <c r="C524" s="1" t="s">
        <v>896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1.0</v>
      </c>
      <c r="L524" s="1">
        <v>0.0</v>
      </c>
      <c r="M524" s="1">
        <v>0.0</v>
      </c>
      <c r="N524" s="1">
        <v>6.0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1.0</v>
      </c>
      <c r="Z524" s="36">
        <v>1387.0</v>
      </c>
      <c r="AA524" s="45">
        <f t="shared" si="1"/>
        <v>8</v>
      </c>
      <c r="AB524" s="45">
        <f t="shared" si="2"/>
        <v>7</v>
      </c>
      <c r="AC524" s="45">
        <f t="shared" si="3"/>
        <v>1</v>
      </c>
      <c r="AD524" s="45">
        <f t="shared" si="4"/>
        <v>0</v>
      </c>
      <c r="AE524" s="45">
        <f t="shared" si="5"/>
        <v>0</v>
      </c>
    </row>
    <row r="525">
      <c r="A525" s="20"/>
      <c r="B525" s="20">
        <v>43864.42822775463</v>
      </c>
      <c r="C525" s="1" t="s">
        <v>232</v>
      </c>
      <c r="D525" s="1">
        <v>2.0</v>
      </c>
      <c r="E525" s="1">
        <v>3.0</v>
      </c>
      <c r="F525" s="1">
        <v>0.0</v>
      </c>
      <c r="G525" s="1">
        <v>2.0</v>
      </c>
      <c r="H525" s="1">
        <v>3.0</v>
      </c>
      <c r="I525" s="1">
        <v>2.0</v>
      </c>
      <c r="J525" s="1">
        <v>1.0</v>
      </c>
      <c r="K525" s="1">
        <v>2.0</v>
      </c>
      <c r="L525" s="1">
        <v>1.0</v>
      </c>
      <c r="M525" s="1">
        <v>2.0</v>
      </c>
      <c r="N525" s="1">
        <v>2.0</v>
      </c>
      <c r="O525" s="1">
        <v>2.0</v>
      </c>
      <c r="P525" s="1">
        <v>2.0</v>
      </c>
      <c r="Q525" s="1">
        <v>2.0</v>
      </c>
      <c r="R525" s="1">
        <v>3.0</v>
      </c>
      <c r="S525" s="1">
        <v>2.0</v>
      </c>
      <c r="T525" s="1">
        <v>1.0</v>
      </c>
      <c r="U525" s="1">
        <v>2.0</v>
      </c>
      <c r="V525" s="1">
        <v>2.0</v>
      </c>
      <c r="W525" s="1">
        <v>2.0</v>
      </c>
      <c r="X525" s="1">
        <v>1.0</v>
      </c>
      <c r="Y525" s="1">
        <v>2.0</v>
      </c>
      <c r="Z525" s="36">
        <v>1921.0</v>
      </c>
      <c r="AA525" s="45">
        <f t="shared" si="1"/>
        <v>41</v>
      </c>
      <c r="AB525" s="45">
        <f t="shared" si="2"/>
        <v>19</v>
      </c>
      <c r="AC525" s="45">
        <f t="shared" si="3"/>
        <v>6</v>
      </c>
      <c r="AD525" s="45">
        <f t="shared" si="4"/>
        <v>9</v>
      </c>
      <c r="AE525" s="45">
        <f t="shared" si="5"/>
        <v>7</v>
      </c>
    </row>
    <row r="526">
      <c r="A526" s="20"/>
      <c r="B526" s="20">
        <v>43864.48862430555</v>
      </c>
      <c r="C526" s="1" t="s">
        <v>373</v>
      </c>
      <c r="D526" s="1">
        <v>4.0</v>
      </c>
      <c r="E526" s="1">
        <v>0.0</v>
      </c>
      <c r="F526" s="1">
        <v>0.0</v>
      </c>
      <c r="G526" s="1">
        <v>4.0</v>
      </c>
      <c r="H526" s="1">
        <v>3.0</v>
      </c>
      <c r="I526" s="1">
        <v>6.0</v>
      </c>
      <c r="J526" s="1">
        <v>0.0</v>
      </c>
      <c r="K526" s="1">
        <v>0.0</v>
      </c>
      <c r="L526" s="1">
        <v>4.0</v>
      </c>
      <c r="M526" s="1">
        <v>3.0</v>
      </c>
      <c r="N526" s="1">
        <v>4.0</v>
      </c>
      <c r="O526" s="1">
        <v>3.0</v>
      </c>
      <c r="P526" s="1">
        <v>2.0</v>
      </c>
      <c r="Q526" s="1">
        <v>4.0</v>
      </c>
      <c r="R526" s="1">
        <v>4.0</v>
      </c>
      <c r="S526" s="1">
        <v>5.0</v>
      </c>
      <c r="T526" s="1">
        <v>6.0</v>
      </c>
      <c r="U526" s="1">
        <v>5.0</v>
      </c>
      <c r="V526" s="1">
        <v>5.0</v>
      </c>
      <c r="W526" s="1">
        <v>5.0</v>
      </c>
      <c r="X526" s="1">
        <v>5.0</v>
      </c>
      <c r="Y526" s="1">
        <v>5.0</v>
      </c>
      <c r="Z526" s="36">
        <v>2161.0</v>
      </c>
      <c r="AA526" s="45">
        <f t="shared" si="1"/>
        <v>77</v>
      </c>
      <c r="AB526" s="45">
        <f t="shared" si="2"/>
        <v>35</v>
      </c>
      <c r="AC526" s="45">
        <f t="shared" si="3"/>
        <v>7</v>
      </c>
      <c r="AD526" s="45">
        <f t="shared" si="4"/>
        <v>15</v>
      </c>
      <c r="AE526" s="45">
        <f t="shared" si="5"/>
        <v>20</v>
      </c>
    </row>
    <row r="527">
      <c r="A527" s="20"/>
      <c r="B527" s="20">
        <v>43864.54467053241</v>
      </c>
      <c r="C527" s="1" t="s">
        <v>374</v>
      </c>
      <c r="D527" s="1">
        <v>4.0</v>
      </c>
      <c r="E527" s="1">
        <v>1.0</v>
      </c>
      <c r="F527" s="1">
        <v>0.0</v>
      </c>
      <c r="G527" s="1">
        <v>3.0</v>
      </c>
      <c r="H527" s="1">
        <v>4.0</v>
      </c>
      <c r="I527" s="1">
        <v>4.0</v>
      </c>
      <c r="J527" s="1">
        <v>5.0</v>
      </c>
      <c r="K527" s="1">
        <v>2.0</v>
      </c>
      <c r="L527" s="1">
        <v>4.0</v>
      </c>
      <c r="M527" s="1">
        <v>4.0</v>
      </c>
      <c r="N527" s="1">
        <v>5.0</v>
      </c>
      <c r="O527" s="1">
        <v>5.0</v>
      </c>
      <c r="P527" s="1">
        <v>4.0</v>
      </c>
      <c r="Q527" s="1">
        <v>4.0</v>
      </c>
      <c r="R527" s="1">
        <v>5.0</v>
      </c>
      <c r="S527" s="1">
        <v>4.0</v>
      </c>
      <c r="T527" s="1">
        <v>2.0</v>
      </c>
      <c r="U527" s="1">
        <v>4.0</v>
      </c>
      <c r="V527" s="1">
        <v>5.0</v>
      </c>
      <c r="W527" s="1">
        <v>4.0</v>
      </c>
      <c r="X527" s="1">
        <v>4.0</v>
      </c>
      <c r="Y527" s="1">
        <v>5.0</v>
      </c>
      <c r="Z527" s="36">
        <v>2181.0</v>
      </c>
      <c r="AA527" s="45">
        <f t="shared" si="1"/>
        <v>82</v>
      </c>
      <c r="AB527" s="45">
        <f t="shared" si="2"/>
        <v>33</v>
      </c>
      <c r="AC527" s="45">
        <f t="shared" si="3"/>
        <v>15</v>
      </c>
      <c r="AD527" s="45">
        <f t="shared" si="4"/>
        <v>17</v>
      </c>
      <c r="AE527" s="45">
        <f t="shared" si="5"/>
        <v>17</v>
      </c>
    </row>
    <row r="528">
      <c r="A528" s="20"/>
      <c r="B528" s="20">
        <v>43864.547388148145</v>
      </c>
      <c r="C528" s="1" t="s">
        <v>375</v>
      </c>
      <c r="D528" s="1">
        <v>3.0</v>
      </c>
      <c r="E528" s="1">
        <v>0.0</v>
      </c>
      <c r="F528" s="1">
        <v>0.0</v>
      </c>
      <c r="G528" s="1">
        <v>2.0</v>
      </c>
      <c r="H528" s="1">
        <v>2.0</v>
      </c>
      <c r="I528" s="1">
        <v>4.0</v>
      </c>
      <c r="J528" s="1">
        <v>4.0</v>
      </c>
      <c r="K528" s="1">
        <v>3.0</v>
      </c>
      <c r="L528" s="1">
        <v>3.0</v>
      </c>
      <c r="M528" s="1">
        <v>4.0</v>
      </c>
      <c r="N528" s="1">
        <v>3.0</v>
      </c>
      <c r="O528" s="1">
        <v>5.0</v>
      </c>
      <c r="P528" s="1">
        <v>4.0</v>
      </c>
      <c r="Q528" s="1">
        <v>3.0</v>
      </c>
      <c r="R528" s="1">
        <v>2.0</v>
      </c>
      <c r="S528" s="1">
        <v>2.0</v>
      </c>
      <c r="T528" s="1">
        <v>4.0</v>
      </c>
      <c r="U528" s="1">
        <v>4.0</v>
      </c>
      <c r="V528" s="1">
        <v>4.0</v>
      </c>
      <c r="W528" s="1">
        <v>4.0</v>
      </c>
      <c r="X528" s="1">
        <v>4.0</v>
      </c>
      <c r="Y528" s="1">
        <v>3.0</v>
      </c>
      <c r="Z528" s="36">
        <v>2164.0</v>
      </c>
      <c r="AA528" s="45">
        <f t="shared" si="1"/>
        <v>67</v>
      </c>
      <c r="AB528" s="45">
        <f t="shared" si="2"/>
        <v>26</v>
      </c>
      <c r="AC528" s="45">
        <f t="shared" si="3"/>
        <v>14</v>
      </c>
      <c r="AD528" s="45">
        <f t="shared" si="4"/>
        <v>11</v>
      </c>
      <c r="AE528" s="45">
        <f t="shared" si="5"/>
        <v>16</v>
      </c>
    </row>
    <row r="529">
      <c r="A529" s="20"/>
      <c r="B529" s="20">
        <v>43864.57479034722</v>
      </c>
      <c r="C529" s="1" t="s">
        <v>376</v>
      </c>
      <c r="D529" s="1">
        <v>3.0</v>
      </c>
      <c r="E529" s="1">
        <v>0.0</v>
      </c>
      <c r="F529" s="1">
        <v>0.0</v>
      </c>
      <c r="G529" s="1">
        <v>2.0</v>
      </c>
      <c r="H529" s="1">
        <v>1.0</v>
      </c>
      <c r="I529" s="1">
        <v>4.0</v>
      </c>
      <c r="J529" s="1">
        <v>3.0</v>
      </c>
      <c r="K529" s="1">
        <v>0.0</v>
      </c>
      <c r="L529" s="1">
        <v>2.0</v>
      </c>
      <c r="M529" s="1">
        <v>3.0</v>
      </c>
      <c r="N529" s="1">
        <v>4.0</v>
      </c>
      <c r="O529" s="1">
        <v>4.0</v>
      </c>
      <c r="P529" s="1">
        <v>5.0</v>
      </c>
      <c r="Q529" s="1">
        <v>5.0</v>
      </c>
      <c r="R529" s="1">
        <v>5.0</v>
      </c>
      <c r="S529" s="1">
        <v>6.0</v>
      </c>
      <c r="T529" s="1">
        <v>1.0</v>
      </c>
      <c r="U529" s="1">
        <v>6.0</v>
      </c>
      <c r="V529" s="1">
        <v>6.0</v>
      </c>
      <c r="W529" s="1">
        <v>5.0</v>
      </c>
      <c r="X529" s="1">
        <v>5.0</v>
      </c>
      <c r="Y529" s="1">
        <v>1.0</v>
      </c>
      <c r="Z529" s="36">
        <v>2175.0</v>
      </c>
      <c r="AA529" s="45">
        <f t="shared" si="1"/>
        <v>71</v>
      </c>
      <c r="AB529" s="45">
        <f t="shared" si="2"/>
        <v>20</v>
      </c>
      <c r="AC529" s="45">
        <f t="shared" si="3"/>
        <v>8</v>
      </c>
      <c r="AD529" s="45">
        <f t="shared" si="4"/>
        <v>21</v>
      </c>
      <c r="AE529" s="45">
        <f t="shared" si="5"/>
        <v>22</v>
      </c>
    </row>
    <row r="530">
      <c r="A530" s="20"/>
      <c r="B530" s="20">
        <v>43865.45243568287</v>
      </c>
      <c r="C530" s="1" t="s">
        <v>377</v>
      </c>
      <c r="D530" s="1">
        <v>4.0</v>
      </c>
      <c r="E530" s="1">
        <v>0.0</v>
      </c>
      <c r="F530" s="1">
        <v>0.0</v>
      </c>
      <c r="G530" s="1">
        <v>0.0</v>
      </c>
      <c r="H530" s="1">
        <v>4.0</v>
      </c>
      <c r="I530" s="1">
        <v>5.0</v>
      </c>
      <c r="J530" s="1">
        <v>3.0</v>
      </c>
      <c r="K530" s="1">
        <v>4.0</v>
      </c>
      <c r="L530" s="1">
        <v>0.0</v>
      </c>
      <c r="M530" s="1">
        <v>5.0</v>
      </c>
      <c r="N530" s="1">
        <v>0.0</v>
      </c>
      <c r="O530" s="1">
        <v>4.0</v>
      </c>
      <c r="P530" s="1">
        <v>2.0</v>
      </c>
      <c r="Q530" s="1">
        <v>1.0</v>
      </c>
      <c r="R530" s="1">
        <v>1.0</v>
      </c>
      <c r="S530" s="1">
        <v>1.0</v>
      </c>
      <c r="T530" s="1">
        <v>0.0</v>
      </c>
      <c r="U530" s="1">
        <v>1.0</v>
      </c>
      <c r="V530" s="1">
        <v>5.0</v>
      </c>
      <c r="W530" s="1">
        <v>3.0</v>
      </c>
      <c r="X530" s="1">
        <v>1.0</v>
      </c>
      <c r="Y530" s="1">
        <v>0.0</v>
      </c>
      <c r="Z530" s="36">
        <v>1448.0</v>
      </c>
      <c r="AA530" s="45">
        <f t="shared" si="1"/>
        <v>44</v>
      </c>
      <c r="AB530" s="45">
        <f t="shared" si="2"/>
        <v>17</v>
      </c>
      <c r="AC530" s="45">
        <f t="shared" si="3"/>
        <v>12</v>
      </c>
      <c r="AD530" s="45">
        <f t="shared" si="4"/>
        <v>5</v>
      </c>
      <c r="AE530" s="45">
        <f t="shared" si="5"/>
        <v>10</v>
      </c>
    </row>
    <row r="531">
      <c r="A531" s="20"/>
      <c r="B531" s="20">
        <v>43865.5666158449</v>
      </c>
      <c r="C531" s="1" t="s">
        <v>378</v>
      </c>
      <c r="D531" s="1">
        <v>5.0</v>
      </c>
      <c r="E531" s="1">
        <v>0.0</v>
      </c>
      <c r="F531" s="1">
        <v>0.0</v>
      </c>
      <c r="G531" s="1">
        <v>1.0</v>
      </c>
      <c r="H531" s="1">
        <v>0.0</v>
      </c>
      <c r="I531" s="1">
        <v>5.0</v>
      </c>
      <c r="J531" s="1">
        <v>5.0</v>
      </c>
      <c r="K531" s="1">
        <v>5.0</v>
      </c>
      <c r="L531" s="1">
        <v>1.0</v>
      </c>
      <c r="M531" s="1">
        <v>5.0</v>
      </c>
      <c r="N531" s="1">
        <v>4.0</v>
      </c>
      <c r="O531" s="1">
        <v>3.0</v>
      </c>
      <c r="P531" s="1">
        <v>4.0</v>
      </c>
      <c r="Q531" s="1">
        <v>5.0</v>
      </c>
      <c r="R531" s="1">
        <v>4.0</v>
      </c>
      <c r="S531" s="1">
        <v>5.0</v>
      </c>
      <c r="T531" s="1">
        <v>4.0</v>
      </c>
      <c r="U531" s="1">
        <v>4.0</v>
      </c>
      <c r="V531" s="1">
        <v>4.0</v>
      </c>
      <c r="W531" s="1">
        <v>4.0</v>
      </c>
      <c r="X531" s="1">
        <v>4.0</v>
      </c>
      <c r="Y531" s="1">
        <v>1.0</v>
      </c>
      <c r="Z531" s="36">
        <v>2171.0</v>
      </c>
      <c r="AA531" s="45">
        <f t="shared" si="1"/>
        <v>73</v>
      </c>
      <c r="AB531" s="45">
        <f t="shared" si="2"/>
        <v>23</v>
      </c>
      <c r="AC531" s="45">
        <f t="shared" si="3"/>
        <v>16</v>
      </c>
      <c r="AD531" s="45">
        <f t="shared" si="4"/>
        <v>18</v>
      </c>
      <c r="AE531" s="45">
        <f t="shared" si="5"/>
        <v>16</v>
      </c>
    </row>
    <row r="532">
      <c r="A532" s="20"/>
      <c r="B532" s="20">
        <v>43865.70320347222</v>
      </c>
      <c r="C532" s="1" t="s">
        <v>379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2.0</v>
      </c>
      <c r="J532" s="1">
        <v>0.0</v>
      </c>
      <c r="K532" s="1">
        <v>2.0</v>
      </c>
      <c r="L532" s="1">
        <v>0.0</v>
      </c>
      <c r="M532" s="1">
        <v>2.0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1.0</v>
      </c>
      <c r="V532" s="1">
        <v>1.0</v>
      </c>
      <c r="W532" s="1">
        <v>1.0</v>
      </c>
      <c r="X532" s="1">
        <v>2.0</v>
      </c>
      <c r="Y532" s="1">
        <v>1.0</v>
      </c>
      <c r="Z532" s="36">
        <v>1927.0</v>
      </c>
      <c r="AA532" s="45">
        <f t="shared" si="1"/>
        <v>12</v>
      </c>
      <c r="AB532" s="45">
        <f t="shared" si="2"/>
        <v>3</v>
      </c>
      <c r="AC532" s="45">
        <f t="shared" si="3"/>
        <v>4</v>
      </c>
      <c r="AD532" s="45">
        <f t="shared" si="4"/>
        <v>0</v>
      </c>
      <c r="AE532" s="45">
        <f t="shared" si="5"/>
        <v>5</v>
      </c>
    </row>
    <row r="533">
      <c r="A533" s="20"/>
      <c r="B533" s="20">
        <v>43866.34235342593</v>
      </c>
      <c r="C533" s="1" t="s">
        <v>260</v>
      </c>
      <c r="D533" s="1">
        <v>3.0</v>
      </c>
      <c r="E533" s="1">
        <v>0.0</v>
      </c>
      <c r="F533" s="1">
        <v>0.0</v>
      </c>
      <c r="G533" s="1">
        <v>3.0</v>
      </c>
      <c r="H533" s="1">
        <v>2.0</v>
      </c>
      <c r="I533" s="1">
        <v>3.0</v>
      </c>
      <c r="J533" s="1">
        <v>0.0</v>
      </c>
      <c r="K533" s="1">
        <v>5.0</v>
      </c>
      <c r="L533" s="1">
        <v>0.0</v>
      </c>
      <c r="M533" s="1">
        <v>4.0</v>
      </c>
      <c r="N533" s="1">
        <v>3.0</v>
      </c>
      <c r="O533" s="1">
        <v>1.0</v>
      </c>
      <c r="P533" s="1">
        <v>2.0</v>
      </c>
      <c r="Q533" s="1">
        <v>3.0</v>
      </c>
      <c r="R533" s="1">
        <v>3.0</v>
      </c>
      <c r="S533" s="1">
        <v>3.0</v>
      </c>
      <c r="T533" s="1">
        <v>0.0</v>
      </c>
      <c r="U533" s="1">
        <v>4.0</v>
      </c>
      <c r="V533" s="1">
        <v>4.0</v>
      </c>
      <c r="W533" s="1">
        <v>4.0</v>
      </c>
      <c r="X533" s="1">
        <v>4.0</v>
      </c>
      <c r="Y533" s="1">
        <v>3.0</v>
      </c>
      <c r="Z533" s="36">
        <v>1993.0</v>
      </c>
      <c r="AA533" s="45">
        <f t="shared" si="1"/>
        <v>54</v>
      </c>
      <c r="AB533" s="45">
        <f t="shared" si="2"/>
        <v>18</v>
      </c>
      <c r="AC533" s="45">
        <f t="shared" si="3"/>
        <v>9</v>
      </c>
      <c r="AD533" s="45">
        <f t="shared" si="4"/>
        <v>11</v>
      </c>
      <c r="AE533" s="45">
        <f t="shared" si="5"/>
        <v>16</v>
      </c>
    </row>
    <row r="534">
      <c r="A534" s="20"/>
      <c r="B534" s="20">
        <v>43866.40643991898</v>
      </c>
      <c r="C534" s="1" t="s">
        <v>334</v>
      </c>
      <c r="D534" s="1">
        <v>3.0</v>
      </c>
      <c r="E534" s="1">
        <v>1.0</v>
      </c>
      <c r="F534" s="1">
        <v>0.0</v>
      </c>
      <c r="G534" s="1">
        <v>2.0</v>
      </c>
      <c r="H534" s="1">
        <v>2.0</v>
      </c>
      <c r="I534" s="1">
        <v>3.0</v>
      </c>
      <c r="J534" s="1">
        <v>3.0</v>
      </c>
      <c r="K534" s="1">
        <v>2.0</v>
      </c>
      <c r="L534" s="1">
        <v>3.0</v>
      </c>
      <c r="M534" s="1">
        <v>2.0</v>
      </c>
      <c r="N534" s="1">
        <v>2.0</v>
      </c>
      <c r="O534" s="1">
        <v>3.0</v>
      </c>
      <c r="P534" s="1">
        <v>3.0</v>
      </c>
      <c r="Q534" s="1">
        <v>3.0</v>
      </c>
      <c r="R534" s="1">
        <v>2.0</v>
      </c>
      <c r="S534" s="1">
        <v>3.0</v>
      </c>
      <c r="T534" s="1">
        <v>1.0</v>
      </c>
      <c r="U534" s="1">
        <v>2.0</v>
      </c>
      <c r="V534" s="1">
        <v>2.0</v>
      </c>
      <c r="W534" s="1">
        <v>3.0</v>
      </c>
      <c r="X534" s="1">
        <v>2.0</v>
      </c>
      <c r="Y534" s="1">
        <v>2.0</v>
      </c>
      <c r="Z534" s="36">
        <v>2112.0</v>
      </c>
      <c r="AA534" s="45">
        <f t="shared" si="1"/>
        <v>49</v>
      </c>
      <c r="AB534" s="45">
        <f t="shared" si="2"/>
        <v>19</v>
      </c>
      <c r="AC534" s="45">
        <f t="shared" si="3"/>
        <v>10</v>
      </c>
      <c r="AD534" s="45">
        <f t="shared" si="4"/>
        <v>11</v>
      </c>
      <c r="AE534" s="45">
        <f t="shared" si="5"/>
        <v>9</v>
      </c>
    </row>
    <row r="535">
      <c r="A535" s="20"/>
      <c r="B535" s="20">
        <v>43866.59997408565</v>
      </c>
      <c r="C535" s="1" t="s">
        <v>380</v>
      </c>
      <c r="D535" s="1">
        <v>2.0</v>
      </c>
      <c r="E535" s="1">
        <v>0.0</v>
      </c>
      <c r="F535" s="1">
        <v>0.0</v>
      </c>
      <c r="G535" s="1">
        <v>0.0</v>
      </c>
      <c r="H535" s="1">
        <v>0.0</v>
      </c>
      <c r="I535" s="1">
        <v>4.0</v>
      </c>
      <c r="J535" s="1">
        <v>5.0</v>
      </c>
      <c r="K535" s="1">
        <v>0.0</v>
      </c>
      <c r="L535" s="1">
        <v>3.0</v>
      </c>
      <c r="M535" s="1">
        <v>3.0</v>
      </c>
      <c r="N535" s="1">
        <v>2.0</v>
      </c>
      <c r="O535" s="1">
        <v>1.0</v>
      </c>
      <c r="P535" s="1">
        <v>1.0</v>
      </c>
      <c r="Q535" s="1">
        <v>0.0</v>
      </c>
      <c r="R535" s="1">
        <v>2.0</v>
      </c>
      <c r="S535" s="1">
        <v>0.0</v>
      </c>
      <c r="T535" s="1">
        <v>0.0</v>
      </c>
      <c r="U535" s="1">
        <v>3.0</v>
      </c>
      <c r="V535" s="1">
        <v>3.0</v>
      </c>
      <c r="W535" s="1">
        <v>3.0</v>
      </c>
      <c r="X535" s="1">
        <v>2.0</v>
      </c>
      <c r="Y535" s="1">
        <v>0.0</v>
      </c>
      <c r="Z535" s="36">
        <v>2167.0</v>
      </c>
      <c r="AA535" s="45">
        <f t="shared" si="1"/>
        <v>34</v>
      </c>
      <c r="AB535" s="45">
        <f t="shared" si="2"/>
        <v>9</v>
      </c>
      <c r="AC535" s="45">
        <f t="shared" si="3"/>
        <v>11</v>
      </c>
      <c r="AD535" s="45">
        <f t="shared" si="4"/>
        <v>3</v>
      </c>
      <c r="AE535" s="45">
        <f t="shared" si="5"/>
        <v>11</v>
      </c>
    </row>
    <row r="536">
      <c r="A536" s="20"/>
      <c r="B536" s="20">
        <v>43867.45987711806</v>
      </c>
      <c r="C536" s="1" t="s">
        <v>891</v>
      </c>
      <c r="D536" s="1">
        <v>2.0</v>
      </c>
      <c r="E536" s="1">
        <v>0.0</v>
      </c>
      <c r="F536" s="1">
        <v>0.0</v>
      </c>
      <c r="G536" s="1">
        <v>5.0</v>
      </c>
      <c r="H536" s="1">
        <v>5.0</v>
      </c>
      <c r="I536" s="1">
        <v>6.0</v>
      </c>
      <c r="J536" s="1">
        <v>5.0</v>
      </c>
      <c r="K536" s="1">
        <v>5.0</v>
      </c>
      <c r="L536" s="1">
        <v>5.0</v>
      </c>
      <c r="M536" s="1">
        <v>5.0</v>
      </c>
      <c r="N536" s="1">
        <v>3.0</v>
      </c>
      <c r="O536" s="1">
        <v>4.0</v>
      </c>
      <c r="P536" s="1">
        <v>3.0</v>
      </c>
      <c r="Q536" s="1">
        <v>5.0</v>
      </c>
      <c r="R536" s="1">
        <v>4.0</v>
      </c>
      <c r="S536" s="1">
        <v>4.0</v>
      </c>
      <c r="T536" s="1">
        <v>0.0</v>
      </c>
      <c r="U536" s="1">
        <v>4.0</v>
      </c>
      <c r="V536" s="1">
        <v>6.0</v>
      </c>
      <c r="W536" s="1">
        <v>6.0</v>
      </c>
      <c r="X536" s="1">
        <v>5.0</v>
      </c>
      <c r="Y536" s="1">
        <v>3.0</v>
      </c>
      <c r="Z536" s="36">
        <v>2122.0</v>
      </c>
      <c r="AA536" s="45">
        <f t="shared" si="1"/>
        <v>85</v>
      </c>
      <c r="AB536" s="45">
        <f t="shared" si="2"/>
        <v>28</v>
      </c>
      <c r="AC536" s="45">
        <f t="shared" si="3"/>
        <v>20</v>
      </c>
      <c r="AD536" s="45">
        <f t="shared" si="4"/>
        <v>16</v>
      </c>
      <c r="AE536" s="45">
        <f t="shared" si="5"/>
        <v>21</v>
      </c>
    </row>
    <row r="537">
      <c r="A537" s="20"/>
      <c r="B537" s="20">
        <v>43867.580169953704</v>
      </c>
      <c r="C537" s="1" t="s">
        <v>359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3.0</v>
      </c>
      <c r="J537" s="1">
        <v>5.0</v>
      </c>
      <c r="K537" s="1">
        <v>3.0</v>
      </c>
      <c r="L537" s="1">
        <v>3.0</v>
      </c>
      <c r="M537" s="1">
        <v>4.0</v>
      </c>
      <c r="N537" s="1">
        <v>4.0</v>
      </c>
      <c r="O537" s="1">
        <v>4.0</v>
      </c>
      <c r="P537" s="1">
        <v>4.0</v>
      </c>
      <c r="Q537" s="1">
        <v>3.0</v>
      </c>
      <c r="R537" s="1">
        <v>3.0</v>
      </c>
      <c r="S537" s="1">
        <v>3.0</v>
      </c>
      <c r="T537" s="1">
        <v>0.0</v>
      </c>
      <c r="U537" s="1">
        <v>3.0</v>
      </c>
      <c r="V537" s="1">
        <v>4.0</v>
      </c>
      <c r="W537" s="1">
        <v>5.0</v>
      </c>
      <c r="X537" s="1">
        <v>4.0</v>
      </c>
      <c r="Y537" s="1">
        <v>4.0</v>
      </c>
      <c r="Z537" s="36">
        <v>2159.0</v>
      </c>
      <c r="AA537" s="45">
        <f t="shared" si="1"/>
        <v>59</v>
      </c>
      <c r="AB537" s="45">
        <f t="shared" si="2"/>
        <v>15</v>
      </c>
      <c r="AC537" s="45">
        <f t="shared" si="3"/>
        <v>15</v>
      </c>
      <c r="AD537" s="45">
        <f t="shared" si="4"/>
        <v>13</v>
      </c>
      <c r="AE537" s="45">
        <f t="shared" si="5"/>
        <v>16</v>
      </c>
    </row>
    <row r="538">
      <c r="A538" s="20"/>
      <c r="B538" s="20">
        <v>43867.59037237268</v>
      </c>
      <c r="C538" s="1" t="s">
        <v>381</v>
      </c>
      <c r="D538" s="1">
        <v>5.0</v>
      </c>
      <c r="E538" s="1">
        <v>5.0</v>
      </c>
      <c r="F538" s="1">
        <v>3.0</v>
      </c>
      <c r="G538" s="1">
        <v>5.0</v>
      </c>
      <c r="H538" s="1">
        <v>5.0</v>
      </c>
      <c r="I538" s="1">
        <v>5.0</v>
      </c>
      <c r="J538" s="1">
        <v>5.0</v>
      </c>
      <c r="K538" s="1">
        <v>0.0</v>
      </c>
      <c r="L538" s="1">
        <v>5.0</v>
      </c>
      <c r="M538" s="1">
        <v>5.0</v>
      </c>
      <c r="N538" s="1">
        <v>3.0</v>
      </c>
      <c r="O538" s="1">
        <v>5.0</v>
      </c>
      <c r="P538" s="1">
        <v>5.0</v>
      </c>
      <c r="Q538" s="1">
        <v>5.0</v>
      </c>
      <c r="R538" s="1">
        <v>5.0</v>
      </c>
      <c r="S538" s="1">
        <v>5.0</v>
      </c>
      <c r="T538" s="1">
        <v>4.0</v>
      </c>
      <c r="U538" s="1">
        <v>4.0</v>
      </c>
      <c r="V538" s="1">
        <v>5.0</v>
      </c>
      <c r="W538" s="1">
        <v>5.0</v>
      </c>
      <c r="X538" s="1">
        <v>5.0</v>
      </c>
      <c r="Y538" s="1">
        <v>5.0</v>
      </c>
      <c r="Z538" s="36">
        <v>2185.0</v>
      </c>
      <c r="AA538" s="45">
        <f t="shared" si="1"/>
        <v>99</v>
      </c>
      <c r="AB538" s="45">
        <f t="shared" si="2"/>
        <v>45</v>
      </c>
      <c r="AC538" s="45">
        <f t="shared" si="3"/>
        <v>15</v>
      </c>
      <c r="AD538" s="45">
        <f t="shared" si="4"/>
        <v>20</v>
      </c>
      <c r="AE538" s="45">
        <f t="shared" si="5"/>
        <v>19</v>
      </c>
    </row>
    <row r="539">
      <c r="A539" s="20"/>
      <c r="B539" s="20">
        <v>43867.597290949074</v>
      </c>
      <c r="C539" s="1" t="s">
        <v>341</v>
      </c>
      <c r="D539" s="1">
        <v>2.0</v>
      </c>
      <c r="E539" s="1">
        <v>0.0</v>
      </c>
      <c r="F539" s="1">
        <v>0.0</v>
      </c>
      <c r="G539" s="1">
        <v>2.0</v>
      </c>
      <c r="H539" s="1">
        <v>0.0</v>
      </c>
      <c r="I539" s="1">
        <v>5.0</v>
      </c>
      <c r="J539" s="1">
        <v>5.0</v>
      </c>
      <c r="K539" s="1">
        <v>1.0</v>
      </c>
      <c r="L539" s="1">
        <v>5.0</v>
      </c>
      <c r="M539" s="1">
        <v>4.0</v>
      </c>
      <c r="N539" s="1">
        <v>4.0</v>
      </c>
      <c r="O539" s="1">
        <v>5.0</v>
      </c>
      <c r="P539" s="1">
        <v>6.0</v>
      </c>
      <c r="Q539" s="1">
        <v>4.0</v>
      </c>
      <c r="R539" s="1">
        <v>3.0</v>
      </c>
      <c r="S539" s="1">
        <v>3.0</v>
      </c>
      <c r="T539" s="1">
        <v>2.0</v>
      </c>
      <c r="U539" s="1">
        <v>5.0</v>
      </c>
      <c r="V539" s="1">
        <v>6.0</v>
      </c>
      <c r="W539" s="1">
        <v>6.0</v>
      </c>
      <c r="X539" s="1">
        <v>6.0</v>
      </c>
      <c r="Y539" s="1">
        <v>6.0</v>
      </c>
      <c r="Z539" s="36">
        <v>2115.0</v>
      </c>
      <c r="AA539" s="45">
        <f t="shared" si="1"/>
        <v>80</v>
      </c>
      <c r="AB539" s="45">
        <f t="shared" si="2"/>
        <v>26</v>
      </c>
      <c r="AC539" s="45">
        <f t="shared" si="3"/>
        <v>15</v>
      </c>
      <c r="AD539" s="45">
        <f t="shared" si="4"/>
        <v>16</v>
      </c>
      <c r="AE539" s="45">
        <f t="shared" si="5"/>
        <v>23</v>
      </c>
    </row>
    <row r="540">
      <c r="A540" s="20"/>
      <c r="B540" s="20">
        <v>43867.85778590278</v>
      </c>
      <c r="C540" s="1" t="s">
        <v>897</v>
      </c>
      <c r="D540" s="1">
        <v>2.0</v>
      </c>
      <c r="E540" s="1">
        <v>0.0</v>
      </c>
      <c r="F540" s="1">
        <v>0.0</v>
      </c>
      <c r="G540" s="1">
        <v>0.0</v>
      </c>
      <c r="H540" s="1">
        <v>0.0</v>
      </c>
      <c r="I540" s="1">
        <v>1.0</v>
      </c>
      <c r="J540" s="1">
        <v>1.0</v>
      </c>
      <c r="K540" s="1">
        <v>0.0</v>
      </c>
      <c r="L540" s="1">
        <v>1.0</v>
      </c>
      <c r="M540" s="1">
        <v>1.0</v>
      </c>
      <c r="N540" s="1">
        <v>0.0</v>
      </c>
      <c r="O540" s="1">
        <v>1.0</v>
      </c>
      <c r="P540" s="1">
        <v>3.0</v>
      </c>
      <c r="Q540" s="1">
        <v>0.0</v>
      </c>
      <c r="R540" s="1">
        <v>1.0</v>
      </c>
      <c r="S540" s="1">
        <v>2.0</v>
      </c>
      <c r="T540" s="1">
        <v>0.0</v>
      </c>
      <c r="U540" s="1">
        <v>2.0</v>
      </c>
      <c r="V540" s="1">
        <v>1.0</v>
      </c>
      <c r="W540" s="1">
        <v>1.0</v>
      </c>
      <c r="X540" s="1">
        <v>1.0</v>
      </c>
      <c r="Y540" s="1">
        <v>0.0</v>
      </c>
      <c r="Z540" s="36">
        <v>2184.0</v>
      </c>
      <c r="AA540" s="45">
        <f t="shared" si="1"/>
        <v>18</v>
      </c>
      <c r="AB540" s="45">
        <f t="shared" si="2"/>
        <v>4</v>
      </c>
      <c r="AC540" s="45">
        <f t="shared" si="3"/>
        <v>3</v>
      </c>
      <c r="AD540" s="45">
        <f t="shared" si="4"/>
        <v>6</v>
      </c>
      <c r="AE540" s="45">
        <f t="shared" si="5"/>
        <v>5</v>
      </c>
    </row>
    <row r="541">
      <c r="A541" s="20"/>
      <c r="B541" s="20">
        <v>43868.43520798611</v>
      </c>
      <c r="C541" s="1" t="s">
        <v>323</v>
      </c>
      <c r="D541" s="1">
        <v>5.0</v>
      </c>
      <c r="E541" s="1">
        <v>4.0</v>
      </c>
      <c r="F541" s="1">
        <v>0.0</v>
      </c>
      <c r="G541" s="1">
        <v>1.0</v>
      </c>
      <c r="H541" s="1">
        <v>2.0</v>
      </c>
      <c r="I541" s="1">
        <v>5.0</v>
      </c>
      <c r="J541" s="1">
        <v>1.0</v>
      </c>
      <c r="K541" s="1">
        <v>1.0</v>
      </c>
      <c r="L541" s="1">
        <v>0.0</v>
      </c>
      <c r="M541" s="1">
        <v>5.0</v>
      </c>
      <c r="N541" s="1">
        <v>2.0</v>
      </c>
      <c r="O541" s="1">
        <v>2.0</v>
      </c>
      <c r="P541" s="1">
        <v>3.0</v>
      </c>
      <c r="Q541" s="1">
        <v>3.0</v>
      </c>
      <c r="R541" s="1">
        <v>3.0</v>
      </c>
      <c r="S541" s="1">
        <v>3.0</v>
      </c>
      <c r="T541" s="1">
        <v>0.0</v>
      </c>
      <c r="U541" s="1">
        <v>4.0</v>
      </c>
      <c r="V541" s="1">
        <v>2.0</v>
      </c>
      <c r="W541" s="1">
        <v>1.0</v>
      </c>
      <c r="X541" s="1">
        <v>5.0</v>
      </c>
      <c r="Y541" s="1">
        <v>1.0</v>
      </c>
      <c r="Z541" s="36">
        <v>2068.0</v>
      </c>
      <c r="AA541" s="45">
        <f t="shared" si="1"/>
        <v>53</v>
      </c>
      <c r="AB541" s="45">
        <f t="shared" si="2"/>
        <v>22</v>
      </c>
      <c r="AC541" s="45">
        <f t="shared" si="3"/>
        <v>7</v>
      </c>
      <c r="AD541" s="45">
        <f t="shared" si="4"/>
        <v>12</v>
      </c>
      <c r="AE541" s="45">
        <f t="shared" si="5"/>
        <v>12</v>
      </c>
    </row>
    <row r="542">
      <c r="A542" s="20"/>
      <c r="B542" s="20">
        <v>43871.422944756945</v>
      </c>
      <c r="C542" s="1" t="s">
        <v>367</v>
      </c>
      <c r="D542" s="1">
        <v>2.0</v>
      </c>
      <c r="E542" s="1">
        <v>0.0</v>
      </c>
      <c r="F542" s="1">
        <v>0.0</v>
      </c>
      <c r="G542" s="1">
        <v>2.0</v>
      </c>
      <c r="H542" s="1">
        <v>0.0</v>
      </c>
      <c r="I542" s="1">
        <v>5.0</v>
      </c>
      <c r="J542" s="1">
        <v>2.0</v>
      </c>
      <c r="K542" s="1">
        <v>5.0</v>
      </c>
      <c r="L542" s="1">
        <v>0.0</v>
      </c>
      <c r="M542" s="1">
        <v>4.0</v>
      </c>
      <c r="N542" s="1">
        <v>2.0</v>
      </c>
      <c r="O542" s="1">
        <v>0.0</v>
      </c>
      <c r="P542" s="1">
        <v>0.0</v>
      </c>
      <c r="Q542" s="1">
        <v>0.0</v>
      </c>
      <c r="R542" s="1">
        <v>1.0</v>
      </c>
      <c r="S542" s="1">
        <v>0.0</v>
      </c>
      <c r="T542" s="1">
        <v>0.0</v>
      </c>
      <c r="U542" s="1">
        <v>0.0</v>
      </c>
      <c r="V542" s="1">
        <v>6.0</v>
      </c>
      <c r="W542" s="1">
        <v>6.0</v>
      </c>
      <c r="X542" s="1">
        <v>4.0</v>
      </c>
      <c r="Y542" s="1">
        <v>0.0</v>
      </c>
      <c r="Z542" s="36">
        <v>2151.0</v>
      </c>
      <c r="AA542" s="45">
        <f t="shared" si="1"/>
        <v>39</v>
      </c>
      <c r="AB542" s="45">
        <f t="shared" si="2"/>
        <v>11</v>
      </c>
      <c r="AC542" s="45">
        <f t="shared" si="3"/>
        <v>11</v>
      </c>
      <c r="AD542" s="45">
        <f t="shared" si="4"/>
        <v>1</v>
      </c>
      <c r="AE542" s="45">
        <f t="shared" si="5"/>
        <v>16</v>
      </c>
    </row>
    <row r="543">
      <c r="A543" s="20"/>
      <c r="B543" s="20">
        <v>43871.42444516203</v>
      </c>
      <c r="C543" s="1" t="s">
        <v>898</v>
      </c>
      <c r="D543" s="1">
        <v>3.0</v>
      </c>
      <c r="E543" s="1">
        <v>3.0</v>
      </c>
      <c r="F543" s="1">
        <v>0.0</v>
      </c>
      <c r="G543" s="1">
        <v>3.0</v>
      </c>
      <c r="H543" s="1">
        <v>4.0</v>
      </c>
      <c r="I543" s="1">
        <v>5.0</v>
      </c>
      <c r="J543" s="1">
        <v>5.0</v>
      </c>
      <c r="K543" s="1">
        <v>4.0</v>
      </c>
      <c r="L543" s="1">
        <v>1.0</v>
      </c>
      <c r="M543" s="1">
        <v>4.0</v>
      </c>
      <c r="N543" s="1">
        <v>5.0</v>
      </c>
      <c r="O543" s="1">
        <v>3.0</v>
      </c>
      <c r="P543" s="1">
        <v>5.0</v>
      </c>
      <c r="Q543" s="1">
        <v>3.0</v>
      </c>
      <c r="R543" s="1">
        <v>1.0</v>
      </c>
      <c r="S543" s="1">
        <v>4.0</v>
      </c>
      <c r="T543" s="1">
        <v>1.0</v>
      </c>
      <c r="U543" s="1">
        <v>4.0</v>
      </c>
      <c r="V543" s="1">
        <v>4.0</v>
      </c>
      <c r="W543" s="1">
        <v>4.0</v>
      </c>
      <c r="X543" s="1">
        <v>1.0</v>
      </c>
      <c r="Y543" s="1">
        <v>3.0</v>
      </c>
      <c r="Z543" s="36">
        <v>2188.0</v>
      </c>
      <c r="AA543" s="45">
        <f t="shared" si="1"/>
        <v>70</v>
      </c>
      <c r="AB543" s="45">
        <f t="shared" si="2"/>
        <v>30</v>
      </c>
      <c r="AC543" s="45">
        <f t="shared" si="3"/>
        <v>14</v>
      </c>
      <c r="AD543" s="45">
        <f t="shared" si="4"/>
        <v>13</v>
      </c>
      <c r="AE543" s="45">
        <f t="shared" si="5"/>
        <v>13</v>
      </c>
    </row>
    <row r="544">
      <c r="A544" s="20"/>
      <c r="B544" s="20">
        <v>43871.5501934375</v>
      </c>
      <c r="C544" s="1" t="s">
        <v>382</v>
      </c>
      <c r="D544" s="1">
        <v>3.0</v>
      </c>
      <c r="E544" s="1">
        <v>1.0</v>
      </c>
      <c r="F544" s="1">
        <v>0.0</v>
      </c>
      <c r="G544" s="1">
        <v>0.0</v>
      </c>
      <c r="H544" s="1">
        <v>3.0</v>
      </c>
      <c r="I544" s="1">
        <v>5.0</v>
      </c>
      <c r="J544" s="1">
        <v>4.0</v>
      </c>
      <c r="K544" s="1">
        <v>4.0</v>
      </c>
      <c r="L544" s="1">
        <v>0.0</v>
      </c>
      <c r="M544" s="1">
        <v>4.0</v>
      </c>
      <c r="N544" s="1">
        <v>2.0</v>
      </c>
      <c r="O544" s="1">
        <v>1.0</v>
      </c>
      <c r="P544" s="1">
        <v>2.0</v>
      </c>
      <c r="Q544" s="1">
        <v>6.0</v>
      </c>
      <c r="R544" s="1">
        <v>4.0</v>
      </c>
      <c r="S544" s="1">
        <v>5.0</v>
      </c>
      <c r="T544" s="1">
        <v>2.0</v>
      </c>
      <c r="U544" s="1">
        <v>4.0</v>
      </c>
      <c r="V544" s="1">
        <v>4.0</v>
      </c>
      <c r="W544" s="1">
        <v>4.0</v>
      </c>
      <c r="X544" s="1">
        <v>4.0</v>
      </c>
      <c r="Y544" s="1">
        <v>3.0</v>
      </c>
      <c r="Z544" s="36">
        <v>2190.0</v>
      </c>
      <c r="AA544" s="45">
        <f t="shared" si="1"/>
        <v>65</v>
      </c>
      <c r="AB544" s="45">
        <f t="shared" si="2"/>
        <v>20</v>
      </c>
      <c r="AC544" s="45">
        <f t="shared" si="3"/>
        <v>12</v>
      </c>
      <c r="AD544" s="45">
        <f t="shared" si="4"/>
        <v>17</v>
      </c>
      <c r="AE544" s="45">
        <f t="shared" si="5"/>
        <v>16</v>
      </c>
    </row>
    <row r="545">
      <c r="A545" s="20"/>
      <c r="B545" s="20">
        <v>43871.55252481482</v>
      </c>
      <c r="C545" s="1" t="s">
        <v>383</v>
      </c>
      <c r="D545" s="1">
        <v>4.0</v>
      </c>
      <c r="E545" s="1">
        <v>1.0</v>
      </c>
      <c r="F545" s="1">
        <v>0.0</v>
      </c>
      <c r="G545" s="1">
        <v>0.0</v>
      </c>
      <c r="H545" s="1">
        <v>2.0</v>
      </c>
      <c r="I545" s="1">
        <v>3.0</v>
      </c>
      <c r="J545" s="1">
        <v>0.0</v>
      </c>
      <c r="K545" s="1">
        <v>5.0</v>
      </c>
      <c r="L545" s="1">
        <v>0.0</v>
      </c>
      <c r="M545" s="1">
        <v>0.0</v>
      </c>
      <c r="N545" s="1">
        <v>4.0</v>
      </c>
      <c r="O545" s="1">
        <v>6.0</v>
      </c>
      <c r="P545" s="1">
        <v>5.0</v>
      </c>
      <c r="Q545" s="1">
        <v>5.0</v>
      </c>
      <c r="R545" s="1">
        <v>5.0</v>
      </c>
      <c r="S545" s="1">
        <v>6.0</v>
      </c>
      <c r="T545" s="1">
        <v>0.0</v>
      </c>
      <c r="U545" s="1">
        <v>4.0</v>
      </c>
      <c r="V545" s="1">
        <v>5.0</v>
      </c>
      <c r="W545" s="1">
        <v>5.0</v>
      </c>
      <c r="X545" s="1">
        <v>5.0</v>
      </c>
      <c r="Y545" s="1">
        <v>0.0</v>
      </c>
      <c r="Z545" s="36">
        <v>2182.0</v>
      </c>
      <c r="AA545" s="45">
        <f t="shared" si="1"/>
        <v>65</v>
      </c>
      <c r="AB545" s="45">
        <f t="shared" si="2"/>
        <v>20</v>
      </c>
      <c r="AC545" s="45">
        <f t="shared" si="3"/>
        <v>5</v>
      </c>
      <c r="AD545" s="45">
        <f t="shared" si="4"/>
        <v>21</v>
      </c>
      <c r="AE545" s="45">
        <f t="shared" si="5"/>
        <v>19</v>
      </c>
    </row>
    <row r="546">
      <c r="A546" s="20"/>
      <c r="B546" s="20">
        <v>43872.45746792824</v>
      </c>
      <c r="C546" s="1" t="s">
        <v>317</v>
      </c>
      <c r="D546" s="1">
        <v>1.0</v>
      </c>
      <c r="E546" s="1">
        <v>0.0</v>
      </c>
      <c r="F546" s="1">
        <v>0.0</v>
      </c>
      <c r="G546" s="1">
        <v>0.0</v>
      </c>
      <c r="H546" s="1">
        <v>0.0</v>
      </c>
      <c r="I546" s="1">
        <v>2.0</v>
      </c>
      <c r="J546" s="1">
        <v>0.0</v>
      </c>
      <c r="K546" s="1">
        <v>3.0</v>
      </c>
      <c r="L546" s="1">
        <v>1.0</v>
      </c>
      <c r="M546" s="1">
        <v>1.0</v>
      </c>
      <c r="N546" s="1">
        <v>1.0</v>
      </c>
      <c r="O546" s="1">
        <v>2.0</v>
      </c>
      <c r="P546" s="1">
        <v>0.0</v>
      </c>
      <c r="Q546" s="1">
        <v>1.0</v>
      </c>
      <c r="R546" s="1">
        <v>0.0</v>
      </c>
      <c r="S546" s="1">
        <v>1.0</v>
      </c>
      <c r="T546" s="1">
        <v>0.0</v>
      </c>
      <c r="U546" s="1">
        <v>1.0</v>
      </c>
      <c r="V546" s="1">
        <v>1.0</v>
      </c>
      <c r="W546" s="1">
        <v>3.0</v>
      </c>
      <c r="X546" s="1">
        <v>0.0</v>
      </c>
      <c r="Y546" s="1">
        <v>0.0</v>
      </c>
      <c r="Z546" s="36">
        <v>2087.0</v>
      </c>
      <c r="AA546" s="45">
        <f t="shared" si="1"/>
        <v>18</v>
      </c>
      <c r="AB546" s="45">
        <f t="shared" si="2"/>
        <v>6</v>
      </c>
      <c r="AC546" s="45">
        <f t="shared" si="3"/>
        <v>5</v>
      </c>
      <c r="AD546" s="45">
        <f t="shared" si="4"/>
        <v>2</v>
      </c>
      <c r="AE546" s="45">
        <f t="shared" si="5"/>
        <v>5</v>
      </c>
    </row>
    <row r="547">
      <c r="A547" s="20"/>
      <c r="B547" s="20">
        <v>43872.52240353009</v>
      </c>
      <c r="C547" s="1" t="s">
        <v>317</v>
      </c>
      <c r="D547" s="1">
        <v>1.0</v>
      </c>
      <c r="E547" s="1">
        <v>0.0</v>
      </c>
      <c r="F547" s="1">
        <v>0.0</v>
      </c>
      <c r="G547" s="1">
        <v>0.0</v>
      </c>
      <c r="H547" s="1">
        <v>0.0</v>
      </c>
      <c r="I547" s="1">
        <v>2.0</v>
      </c>
      <c r="J547" s="1">
        <v>0.0</v>
      </c>
      <c r="K547" s="1">
        <v>3.0</v>
      </c>
      <c r="L547" s="1">
        <v>1.0</v>
      </c>
      <c r="M547" s="1">
        <v>1.0</v>
      </c>
      <c r="N547" s="1">
        <v>1.0</v>
      </c>
      <c r="O547" s="1">
        <v>2.0</v>
      </c>
      <c r="P547" s="1">
        <v>0.0</v>
      </c>
      <c r="Q547" s="1">
        <v>1.0</v>
      </c>
      <c r="R547" s="1">
        <v>0.0</v>
      </c>
      <c r="S547" s="1">
        <v>1.0</v>
      </c>
      <c r="T547" s="1">
        <v>0.0</v>
      </c>
      <c r="U547" s="1">
        <v>1.0</v>
      </c>
      <c r="V547" s="1">
        <v>1.0</v>
      </c>
      <c r="W547" s="1">
        <v>3.0</v>
      </c>
      <c r="X547" s="1">
        <v>0.0</v>
      </c>
      <c r="Y547" s="1">
        <v>0.0</v>
      </c>
      <c r="Z547" s="36">
        <v>2087.0</v>
      </c>
      <c r="AA547" s="45">
        <f t="shared" si="1"/>
        <v>18</v>
      </c>
      <c r="AB547" s="45">
        <f t="shared" si="2"/>
        <v>6</v>
      </c>
      <c r="AC547" s="45">
        <f t="shared" si="3"/>
        <v>5</v>
      </c>
      <c r="AD547" s="45">
        <f t="shared" si="4"/>
        <v>2</v>
      </c>
      <c r="AE547" s="45">
        <f t="shared" si="5"/>
        <v>5</v>
      </c>
    </row>
    <row r="548">
      <c r="A548" s="20"/>
      <c r="B548" s="20">
        <v>43872.537344282406</v>
      </c>
      <c r="C548" s="1" t="s">
        <v>261</v>
      </c>
      <c r="D548" s="1">
        <v>1.0</v>
      </c>
      <c r="E548" s="1">
        <v>2.0</v>
      </c>
      <c r="F548" s="1">
        <v>0.0</v>
      </c>
      <c r="G548" s="1">
        <v>1.0</v>
      </c>
      <c r="H548" s="1">
        <v>4.0</v>
      </c>
      <c r="I548" s="1">
        <v>5.0</v>
      </c>
      <c r="J548" s="1">
        <v>3.0</v>
      </c>
      <c r="K548" s="1">
        <v>0.0</v>
      </c>
      <c r="L548" s="1">
        <v>4.0</v>
      </c>
      <c r="M548" s="1">
        <v>4.0</v>
      </c>
      <c r="N548" s="1">
        <v>4.0</v>
      </c>
      <c r="O548" s="1">
        <v>6.0</v>
      </c>
      <c r="P548" s="1">
        <v>6.0</v>
      </c>
      <c r="Q548" s="1">
        <v>5.0</v>
      </c>
      <c r="R548" s="1">
        <v>5.0</v>
      </c>
      <c r="S548" s="1">
        <v>5.0</v>
      </c>
      <c r="T548" s="1">
        <v>0.0</v>
      </c>
      <c r="U548" s="1">
        <v>4.0</v>
      </c>
      <c r="V548" s="1">
        <v>3.0</v>
      </c>
      <c r="W548" s="1">
        <v>3.0</v>
      </c>
      <c r="X548" s="1">
        <v>4.0</v>
      </c>
      <c r="Y548" s="1">
        <v>2.0</v>
      </c>
      <c r="Z548" s="36">
        <v>2003.0</v>
      </c>
      <c r="AA548" s="45">
        <f t="shared" si="1"/>
        <v>71</v>
      </c>
      <c r="AB548" s="45">
        <f t="shared" si="2"/>
        <v>25</v>
      </c>
      <c r="AC548" s="45">
        <f t="shared" si="3"/>
        <v>11</v>
      </c>
      <c r="AD548" s="45">
        <f t="shared" si="4"/>
        <v>21</v>
      </c>
      <c r="AE548" s="45">
        <f t="shared" si="5"/>
        <v>14</v>
      </c>
    </row>
    <row r="549">
      <c r="A549" s="20"/>
      <c r="B549" s="20">
        <v>43872.551537384265</v>
      </c>
      <c r="C549" s="1" t="s">
        <v>321</v>
      </c>
      <c r="D549" s="1">
        <v>3.0</v>
      </c>
      <c r="E549" s="1">
        <v>0.0</v>
      </c>
      <c r="F549" s="1">
        <v>0.0</v>
      </c>
      <c r="G549" s="1">
        <v>2.0</v>
      </c>
      <c r="H549" s="1">
        <v>0.0</v>
      </c>
      <c r="I549" s="1">
        <v>2.0</v>
      </c>
      <c r="J549" s="1">
        <v>6.0</v>
      </c>
      <c r="K549" s="1">
        <v>4.0</v>
      </c>
      <c r="L549" s="1">
        <v>0.0</v>
      </c>
      <c r="M549" s="1">
        <v>1.0</v>
      </c>
      <c r="N549" s="1">
        <v>0.0</v>
      </c>
      <c r="O549" s="1">
        <v>5.0</v>
      </c>
      <c r="P549" s="1">
        <v>4.0</v>
      </c>
      <c r="Q549" s="1">
        <v>2.0</v>
      </c>
      <c r="R549" s="1">
        <v>2.0</v>
      </c>
      <c r="S549" s="1">
        <v>2.0</v>
      </c>
      <c r="T549" s="1">
        <v>2.0</v>
      </c>
      <c r="U549" s="1">
        <v>2.0</v>
      </c>
      <c r="V549" s="1">
        <v>2.0</v>
      </c>
      <c r="W549" s="1">
        <v>2.0</v>
      </c>
      <c r="X549" s="1">
        <v>4.0</v>
      </c>
      <c r="Y549" s="1">
        <v>3.0</v>
      </c>
      <c r="Z549" s="36">
        <v>2105.0</v>
      </c>
      <c r="AA549" s="45">
        <f t="shared" si="1"/>
        <v>48</v>
      </c>
      <c r="AB549" s="45">
        <f t="shared" si="2"/>
        <v>17</v>
      </c>
      <c r="AC549" s="45">
        <f t="shared" si="3"/>
        <v>11</v>
      </c>
      <c r="AD549" s="45">
        <f t="shared" si="4"/>
        <v>10</v>
      </c>
      <c r="AE549" s="45">
        <f t="shared" si="5"/>
        <v>10</v>
      </c>
    </row>
    <row r="550">
      <c r="A550" s="20"/>
      <c r="B550" s="20">
        <v>43873.48273650463</v>
      </c>
      <c r="C550" s="1" t="s">
        <v>384</v>
      </c>
      <c r="D550" s="1">
        <v>4.0</v>
      </c>
      <c r="E550" s="1">
        <v>4.0</v>
      </c>
      <c r="F550" s="1">
        <v>0.0</v>
      </c>
      <c r="G550" s="1">
        <v>4.0</v>
      </c>
      <c r="H550" s="1">
        <v>4.0</v>
      </c>
      <c r="I550" s="1">
        <v>5.0</v>
      </c>
      <c r="J550" s="1">
        <v>4.0</v>
      </c>
      <c r="K550" s="1">
        <v>0.0</v>
      </c>
      <c r="L550" s="1">
        <v>4.0</v>
      </c>
      <c r="M550" s="1">
        <v>4.0</v>
      </c>
      <c r="N550" s="1">
        <v>3.0</v>
      </c>
      <c r="O550" s="1">
        <v>5.0</v>
      </c>
      <c r="P550" s="1">
        <v>4.0</v>
      </c>
      <c r="Q550" s="1">
        <v>2.0</v>
      </c>
      <c r="R550" s="1">
        <v>3.0</v>
      </c>
      <c r="S550" s="1">
        <v>3.0</v>
      </c>
      <c r="T550" s="1">
        <v>0.0</v>
      </c>
      <c r="U550" s="1">
        <v>6.0</v>
      </c>
      <c r="V550" s="1">
        <v>6.0</v>
      </c>
      <c r="W550" s="1">
        <v>6.0</v>
      </c>
      <c r="X550" s="1">
        <v>4.0</v>
      </c>
      <c r="Y550" s="1">
        <v>2.0</v>
      </c>
      <c r="Z550" s="36">
        <v>2194.0</v>
      </c>
      <c r="AA550" s="45">
        <f t="shared" si="1"/>
        <v>77</v>
      </c>
      <c r="AB550" s="45">
        <f t="shared" si="2"/>
        <v>31</v>
      </c>
      <c r="AC550" s="45">
        <f t="shared" si="3"/>
        <v>12</v>
      </c>
      <c r="AD550" s="45">
        <f t="shared" si="4"/>
        <v>12</v>
      </c>
      <c r="AE550" s="45">
        <f t="shared" si="5"/>
        <v>22</v>
      </c>
    </row>
    <row r="551">
      <c r="A551" s="20"/>
      <c r="B551" s="20">
        <v>43874.362697951394</v>
      </c>
      <c r="C551" s="1" t="s">
        <v>328</v>
      </c>
      <c r="D551" s="1">
        <v>5.0</v>
      </c>
      <c r="E551" s="1">
        <v>4.0</v>
      </c>
      <c r="F551" s="1">
        <v>4.0</v>
      </c>
      <c r="G551" s="1">
        <v>4.0</v>
      </c>
      <c r="H551" s="1">
        <v>3.0</v>
      </c>
      <c r="I551" s="1">
        <v>4.0</v>
      </c>
      <c r="J551" s="1">
        <v>3.0</v>
      </c>
      <c r="K551" s="1">
        <v>3.0</v>
      </c>
      <c r="L551" s="1">
        <v>3.0</v>
      </c>
      <c r="M551" s="1">
        <v>4.0</v>
      </c>
      <c r="N551" s="1">
        <v>4.0</v>
      </c>
      <c r="O551" s="1">
        <v>4.0</v>
      </c>
      <c r="P551" s="1">
        <v>4.0</v>
      </c>
      <c r="Q551" s="1">
        <v>4.0</v>
      </c>
      <c r="R551" s="1">
        <v>4.0</v>
      </c>
      <c r="S551" s="1">
        <v>4.0</v>
      </c>
      <c r="T551" s="1">
        <v>4.0</v>
      </c>
      <c r="U551" s="1">
        <v>4.0</v>
      </c>
      <c r="V551" s="1">
        <v>4.0</v>
      </c>
      <c r="W551" s="1">
        <v>5.0</v>
      </c>
      <c r="X551" s="1">
        <v>5.0</v>
      </c>
      <c r="Y551" s="1">
        <v>4.0</v>
      </c>
      <c r="Z551" s="36">
        <v>2126.0</v>
      </c>
      <c r="AA551" s="45">
        <f t="shared" si="1"/>
        <v>87</v>
      </c>
      <c r="AB551" s="45">
        <f t="shared" si="2"/>
        <v>40</v>
      </c>
      <c r="AC551" s="45">
        <f t="shared" si="3"/>
        <v>13</v>
      </c>
      <c r="AD551" s="45">
        <f t="shared" si="4"/>
        <v>16</v>
      </c>
      <c r="AE551" s="45">
        <f t="shared" si="5"/>
        <v>18</v>
      </c>
    </row>
    <row r="552">
      <c r="A552" s="20"/>
      <c r="B552" s="20">
        <v>43874.56882043982</v>
      </c>
      <c r="C552" s="1" t="s">
        <v>385</v>
      </c>
      <c r="D552" s="1">
        <v>4.0</v>
      </c>
      <c r="E552" s="1">
        <v>4.0</v>
      </c>
      <c r="F552" s="1">
        <v>0.0</v>
      </c>
      <c r="G552" s="1">
        <v>4.0</v>
      </c>
      <c r="H552" s="1">
        <v>4.0</v>
      </c>
      <c r="I552" s="1">
        <v>3.0</v>
      </c>
      <c r="J552" s="1">
        <v>5.0</v>
      </c>
      <c r="K552" s="1">
        <v>2.0</v>
      </c>
      <c r="L552" s="1">
        <v>2.0</v>
      </c>
      <c r="M552" s="1">
        <v>4.0</v>
      </c>
      <c r="N552" s="1">
        <v>3.0</v>
      </c>
      <c r="O552" s="1">
        <v>3.0</v>
      </c>
      <c r="P552" s="1">
        <v>2.0</v>
      </c>
      <c r="Q552" s="1">
        <v>2.0</v>
      </c>
      <c r="R552" s="1">
        <v>3.0</v>
      </c>
      <c r="S552" s="1">
        <v>2.0</v>
      </c>
      <c r="T552" s="1">
        <v>0.0</v>
      </c>
      <c r="U552" s="1">
        <v>3.0</v>
      </c>
      <c r="V552" s="1">
        <v>3.0</v>
      </c>
      <c r="W552" s="1">
        <v>3.0</v>
      </c>
      <c r="X552" s="1">
        <v>3.0</v>
      </c>
      <c r="Y552" s="1">
        <v>4.0</v>
      </c>
      <c r="Z552" s="36">
        <v>2196.0</v>
      </c>
      <c r="AA552" s="45">
        <f t="shared" si="1"/>
        <v>63</v>
      </c>
      <c r="AB552" s="45">
        <f t="shared" si="2"/>
        <v>29</v>
      </c>
      <c r="AC552" s="45">
        <f t="shared" si="3"/>
        <v>13</v>
      </c>
      <c r="AD552" s="45">
        <f t="shared" si="4"/>
        <v>9</v>
      </c>
      <c r="AE552" s="45">
        <f t="shared" si="5"/>
        <v>12</v>
      </c>
    </row>
    <row r="553">
      <c r="A553" s="20"/>
      <c r="B553" s="20">
        <v>43874.59028362269</v>
      </c>
      <c r="C553" s="1" t="s">
        <v>386</v>
      </c>
      <c r="D553" s="1">
        <v>4.0</v>
      </c>
      <c r="E553" s="1">
        <v>3.0</v>
      </c>
      <c r="F553" s="1">
        <v>0.0</v>
      </c>
      <c r="G553" s="1">
        <v>3.0</v>
      </c>
      <c r="H553" s="1">
        <v>4.0</v>
      </c>
      <c r="I553" s="1">
        <v>4.0</v>
      </c>
      <c r="J553" s="1">
        <v>1.0</v>
      </c>
      <c r="K553" s="1">
        <v>1.0</v>
      </c>
      <c r="L553" s="1">
        <v>5.0</v>
      </c>
      <c r="M553" s="1">
        <v>1.0</v>
      </c>
      <c r="N553" s="1">
        <v>2.0</v>
      </c>
      <c r="O553" s="1">
        <v>4.0</v>
      </c>
      <c r="P553" s="1">
        <v>4.0</v>
      </c>
      <c r="Q553" s="1">
        <v>2.0</v>
      </c>
      <c r="R553" s="1">
        <v>3.0</v>
      </c>
      <c r="S553" s="1">
        <v>3.0</v>
      </c>
      <c r="T553" s="1">
        <v>1.0</v>
      </c>
      <c r="U553" s="1">
        <v>3.0</v>
      </c>
      <c r="V553" s="1">
        <v>4.0</v>
      </c>
      <c r="W553" s="1">
        <v>4.0</v>
      </c>
      <c r="X553" s="1">
        <v>4.0</v>
      </c>
      <c r="Y553" s="1">
        <v>1.0</v>
      </c>
      <c r="Z553" s="36">
        <v>2183.0</v>
      </c>
      <c r="AA553" s="45">
        <f t="shared" si="1"/>
        <v>61</v>
      </c>
      <c r="AB553" s="45">
        <f t="shared" si="2"/>
        <v>26</v>
      </c>
      <c r="AC553" s="45">
        <f t="shared" si="3"/>
        <v>8</v>
      </c>
      <c r="AD553" s="45">
        <f t="shared" si="4"/>
        <v>12</v>
      </c>
      <c r="AE553" s="45">
        <f t="shared" si="5"/>
        <v>15</v>
      </c>
    </row>
    <row r="554">
      <c r="A554" s="20"/>
      <c r="B554" s="20">
        <v>43874.59226841435</v>
      </c>
      <c r="C554" s="1" t="s">
        <v>320</v>
      </c>
      <c r="D554" s="1">
        <v>3.0</v>
      </c>
      <c r="E554" s="1">
        <v>0.0</v>
      </c>
      <c r="F554" s="1">
        <v>0.0</v>
      </c>
      <c r="G554" s="1">
        <v>2.0</v>
      </c>
      <c r="H554" s="1">
        <v>3.0</v>
      </c>
      <c r="I554" s="1">
        <v>5.0</v>
      </c>
      <c r="J554" s="1">
        <v>5.0</v>
      </c>
      <c r="K554" s="1">
        <v>0.0</v>
      </c>
      <c r="L554" s="1">
        <v>3.0</v>
      </c>
      <c r="M554" s="1">
        <v>1.0</v>
      </c>
      <c r="N554" s="1">
        <v>3.0</v>
      </c>
      <c r="O554" s="1">
        <v>3.0</v>
      </c>
      <c r="P554" s="1">
        <v>2.0</v>
      </c>
      <c r="Q554" s="1">
        <v>0.0</v>
      </c>
      <c r="R554" s="1">
        <v>2.0</v>
      </c>
      <c r="S554" s="1">
        <v>1.0</v>
      </c>
      <c r="T554" s="1">
        <v>2.0</v>
      </c>
      <c r="U554" s="1">
        <v>5.0</v>
      </c>
      <c r="V554" s="1">
        <v>5.0</v>
      </c>
      <c r="W554" s="1">
        <v>4.0</v>
      </c>
      <c r="X554" s="1">
        <v>3.0</v>
      </c>
      <c r="Y554" s="1">
        <v>0.0</v>
      </c>
      <c r="Z554" s="36">
        <v>2104.0</v>
      </c>
      <c r="AA554" s="45">
        <f t="shared" si="1"/>
        <v>52</v>
      </c>
      <c r="AB554" s="45">
        <f t="shared" si="2"/>
        <v>21</v>
      </c>
      <c r="AC554" s="45">
        <f t="shared" si="3"/>
        <v>9</v>
      </c>
      <c r="AD554" s="45">
        <f t="shared" si="4"/>
        <v>5</v>
      </c>
      <c r="AE554" s="45">
        <f t="shared" si="5"/>
        <v>17</v>
      </c>
    </row>
    <row r="555">
      <c r="A555" s="20"/>
      <c r="B555" s="20">
        <v>43875.62270458334</v>
      </c>
      <c r="C555" s="1" t="s">
        <v>387</v>
      </c>
      <c r="D555" s="1">
        <v>5.0</v>
      </c>
      <c r="E555" s="1">
        <v>0.0</v>
      </c>
      <c r="F555" s="1">
        <v>0.0</v>
      </c>
      <c r="G555" s="1">
        <v>2.0</v>
      </c>
      <c r="H555" s="1">
        <v>1.0</v>
      </c>
      <c r="I555" s="1">
        <v>5.0</v>
      </c>
      <c r="J555" s="1">
        <v>6.0</v>
      </c>
      <c r="K555" s="1">
        <v>6.0</v>
      </c>
      <c r="L555" s="1">
        <v>0.0</v>
      </c>
      <c r="M555" s="1">
        <v>5.0</v>
      </c>
      <c r="N555" s="1">
        <v>6.0</v>
      </c>
      <c r="O555" s="1">
        <v>6.0</v>
      </c>
      <c r="P555" s="1">
        <v>5.0</v>
      </c>
      <c r="Q555" s="1">
        <v>5.0</v>
      </c>
      <c r="R555" s="1">
        <v>4.0</v>
      </c>
      <c r="S555" s="1">
        <v>6.0</v>
      </c>
      <c r="T555" s="1">
        <v>4.0</v>
      </c>
      <c r="U555" s="1">
        <v>6.0</v>
      </c>
      <c r="V555" s="1">
        <v>6.0</v>
      </c>
      <c r="W555" s="1">
        <v>6.0</v>
      </c>
      <c r="X555" s="1">
        <v>6.0</v>
      </c>
      <c r="Y555" s="1">
        <v>4.0</v>
      </c>
      <c r="Z555" s="36">
        <v>2199.0</v>
      </c>
      <c r="AA555" s="45">
        <f t="shared" si="1"/>
        <v>94</v>
      </c>
      <c r="AB555" s="45">
        <f t="shared" si="2"/>
        <v>33</v>
      </c>
      <c r="AC555" s="45">
        <f t="shared" si="3"/>
        <v>17</v>
      </c>
      <c r="AD555" s="45">
        <f t="shared" si="4"/>
        <v>20</v>
      </c>
      <c r="AE555" s="45">
        <f t="shared" si="5"/>
        <v>24</v>
      </c>
    </row>
    <row r="556">
      <c r="A556" s="20"/>
      <c r="B556" s="20">
        <v>43879.54758697917</v>
      </c>
      <c r="C556" s="1" t="s">
        <v>324</v>
      </c>
      <c r="D556" s="1">
        <v>2.0</v>
      </c>
      <c r="E556" s="1">
        <v>2.0</v>
      </c>
      <c r="F556" s="1">
        <v>0.0</v>
      </c>
      <c r="G556" s="1">
        <v>2.0</v>
      </c>
      <c r="H556" s="1">
        <v>1.0</v>
      </c>
      <c r="I556" s="1">
        <v>4.0</v>
      </c>
      <c r="J556" s="1">
        <v>4.0</v>
      </c>
      <c r="K556" s="1">
        <v>1.0</v>
      </c>
      <c r="L556" s="1">
        <v>4.0</v>
      </c>
      <c r="M556" s="1">
        <v>1.0</v>
      </c>
      <c r="N556" s="1">
        <v>1.0</v>
      </c>
      <c r="O556" s="1">
        <v>2.0</v>
      </c>
      <c r="P556" s="1">
        <v>2.0</v>
      </c>
      <c r="Q556" s="1">
        <v>2.0</v>
      </c>
      <c r="R556" s="1">
        <v>2.0</v>
      </c>
      <c r="S556" s="1">
        <v>3.0</v>
      </c>
      <c r="T556" s="1">
        <v>0.0</v>
      </c>
      <c r="U556" s="1">
        <v>4.0</v>
      </c>
      <c r="V556" s="1">
        <v>4.0</v>
      </c>
      <c r="W556" s="1">
        <v>5.0</v>
      </c>
      <c r="X556" s="1">
        <v>4.0</v>
      </c>
      <c r="Y556" s="1">
        <v>2.0</v>
      </c>
      <c r="Z556" s="36">
        <v>2116.0</v>
      </c>
      <c r="AA556" s="45">
        <f t="shared" si="1"/>
        <v>52</v>
      </c>
      <c r="AB556" s="45">
        <f t="shared" si="2"/>
        <v>16</v>
      </c>
      <c r="AC556" s="45">
        <f t="shared" si="3"/>
        <v>10</v>
      </c>
      <c r="AD556" s="45">
        <f t="shared" si="4"/>
        <v>9</v>
      </c>
      <c r="AE556" s="45">
        <f t="shared" si="5"/>
        <v>17</v>
      </c>
    </row>
    <row r="557">
      <c r="A557" s="20"/>
      <c r="B557" s="20">
        <v>43880.46867767361</v>
      </c>
      <c r="C557" s="1" t="s">
        <v>335</v>
      </c>
      <c r="D557" s="1">
        <v>3.0</v>
      </c>
      <c r="E557" s="1">
        <v>0.0</v>
      </c>
      <c r="F557" s="1">
        <v>0.0</v>
      </c>
      <c r="G557" s="1">
        <v>2.0</v>
      </c>
      <c r="H557" s="1">
        <v>2.0</v>
      </c>
      <c r="I557" s="1">
        <v>4.0</v>
      </c>
      <c r="J557" s="1">
        <v>3.0</v>
      </c>
      <c r="K557" s="1">
        <v>3.0</v>
      </c>
      <c r="L557" s="1">
        <v>4.0</v>
      </c>
      <c r="M557" s="1">
        <v>2.0</v>
      </c>
      <c r="N557" s="1">
        <v>5.0</v>
      </c>
      <c r="O557" s="1">
        <v>5.0</v>
      </c>
      <c r="P557" s="1">
        <v>6.0</v>
      </c>
      <c r="Q557" s="1">
        <v>4.0</v>
      </c>
      <c r="R557" s="1">
        <v>3.0</v>
      </c>
      <c r="S557" s="1">
        <v>4.0</v>
      </c>
      <c r="T557" s="1">
        <v>0.0</v>
      </c>
      <c r="U557" s="1">
        <v>3.0</v>
      </c>
      <c r="V557" s="1">
        <v>3.0</v>
      </c>
      <c r="W557" s="1">
        <v>4.0</v>
      </c>
      <c r="X557" s="1">
        <v>3.0</v>
      </c>
      <c r="Y557" s="1">
        <v>5.0</v>
      </c>
      <c r="Z557" s="36">
        <v>2131.0</v>
      </c>
      <c r="AA557" s="45">
        <f t="shared" si="1"/>
        <v>68</v>
      </c>
      <c r="AB557" s="45">
        <f t="shared" si="2"/>
        <v>26</v>
      </c>
      <c r="AC557" s="45">
        <f t="shared" si="3"/>
        <v>12</v>
      </c>
      <c r="AD557" s="45">
        <f t="shared" si="4"/>
        <v>17</v>
      </c>
      <c r="AE557" s="45">
        <f t="shared" si="5"/>
        <v>13</v>
      </c>
    </row>
    <row r="558">
      <c r="A558" s="20"/>
      <c r="B558" s="20">
        <v>43880.570872951386</v>
      </c>
      <c r="C558" s="1" t="s">
        <v>388</v>
      </c>
      <c r="D558" s="1">
        <v>6.0</v>
      </c>
      <c r="E558" s="1">
        <v>6.0</v>
      </c>
      <c r="F558" s="1">
        <v>5.0</v>
      </c>
      <c r="G558" s="1">
        <v>5.0</v>
      </c>
      <c r="H558" s="1">
        <v>5.0</v>
      </c>
      <c r="I558" s="1">
        <v>6.0</v>
      </c>
      <c r="J558" s="1">
        <v>6.0</v>
      </c>
      <c r="K558" s="1">
        <v>1.0</v>
      </c>
      <c r="L558" s="1">
        <v>5.0</v>
      </c>
      <c r="M558" s="1">
        <v>2.0</v>
      </c>
      <c r="N558" s="1">
        <v>5.0</v>
      </c>
      <c r="O558" s="1">
        <v>5.0</v>
      </c>
      <c r="P558" s="1">
        <v>5.0</v>
      </c>
      <c r="Q558" s="1">
        <v>4.0</v>
      </c>
      <c r="R558" s="1">
        <v>4.0</v>
      </c>
      <c r="S558" s="1">
        <v>5.0</v>
      </c>
      <c r="T558" s="1">
        <v>5.0</v>
      </c>
      <c r="U558" s="1">
        <v>5.0</v>
      </c>
      <c r="V558" s="1">
        <v>5.0</v>
      </c>
      <c r="W558" s="1">
        <v>5.0</v>
      </c>
      <c r="X558" s="1">
        <v>3.0</v>
      </c>
      <c r="Y558" s="1">
        <v>5.0</v>
      </c>
      <c r="Z558" s="36">
        <v>2200.0</v>
      </c>
      <c r="AA558" s="45">
        <f t="shared" si="1"/>
        <v>103</v>
      </c>
      <c r="AB558" s="45">
        <f t="shared" si="2"/>
        <v>53</v>
      </c>
      <c r="AC558" s="45">
        <f t="shared" si="3"/>
        <v>14</v>
      </c>
      <c r="AD558" s="45">
        <f t="shared" si="4"/>
        <v>18</v>
      </c>
      <c r="AE558" s="45">
        <f t="shared" si="5"/>
        <v>18</v>
      </c>
    </row>
    <row r="559">
      <c r="A559" s="20"/>
      <c r="B559" s="20">
        <v>43881.34849413195</v>
      </c>
      <c r="C559" s="1" t="s">
        <v>389</v>
      </c>
      <c r="D559" s="1">
        <v>4.0</v>
      </c>
      <c r="E559" s="1">
        <v>0.0</v>
      </c>
      <c r="F559" s="1">
        <v>0.0</v>
      </c>
      <c r="G559" s="1">
        <v>2.0</v>
      </c>
      <c r="H559" s="1">
        <v>1.0</v>
      </c>
      <c r="I559" s="1">
        <v>3.0</v>
      </c>
      <c r="J559" s="1">
        <v>1.0</v>
      </c>
      <c r="K559" s="1">
        <v>0.0</v>
      </c>
      <c r="L559" s="1">
        <v>2.0</v>
      </c>
      <c r="M559" s="1">
        <v>2.0</v>
      </c>
      <c r="N559" s="1">
        <v>1.0</v>
      </c>
      <c r="O559" s="1">
        <v>0.0</v>
      </c>
      <c r="P559" s="1">
        <v>3.0</v>
      </c>
      <c r="Q559" s="1">
        <v>0.0</v>
      </c>
      <c r="R559" s="1">
        <v>1.0</v>
      </c>
      <c r="S559" s="1">
        <v>0.0</v>
      </c>
      <c r="T559" s="1">
        <v>0.0</v>
      </c>
      <c r="U559" s="1">
        <v>1.0</v>
      </c>
      <c r="V559" s="1">
        <v>5.0</v>
      </c>
      <c r="W559" s="1">
        <v>5.0</v>
      </c>
      <c r="X559" s="1">
        <v>3.0</v>
      </c>
      <c r="Y559" s="1">
        <v>5.0</v>
      </c>
      <c r="Z559" s="36">
        <v>2195.0</v>
      </c>
      <c r="AA559" s="45">
        <f t="shared" si="1"/>
        <v>39</v>
      </c>
      <c r="AB559" s="45">
        <f t="shared" si="2"/>
        <v>16</v>
      </c>
      <c r="AC559" s="45">
        <f t="shared" si="3"/>
        <v>5</v>
      </c>
      <c r="AD559" s="45">
        <f t="shared" si="4"/>
        <v>4</v>
      </c>
      <c r="AE559" s="45">
        <f t="shared" si="5"/>
        <v>14</v>
      </c>
    </row>
    <row r="560">
      <c r="A560" s="20"/>
      <c r="B560" s="20">
        <v>43881.39083243055</v>
      </c>
      <c r="C560" s="1" t="s">
        <v>899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2.0</v>
      </c>
      <c r="Z560" s="36">
        <v>2172.0</v>
      </c>
      <c r="AA560" s="45">
        <f t="shared" si="1"/>
        <v>2</v>
      </c>
      <c r="AB560" s="45">
        <f t="shared" si="2"/>
        <v>2</v>
      </c>
      <c r="AC560" s="45">
        <f t="shared" si="3"/>
        <v>0</v>
      </c>
      <c r="AD560" s="45">
        <f t="shared" si="4"/>
        <v>0</v>
      </c>
      <c r="AE560" s="45">
        <f t="shared" si="5"/>
        <v>0</v>
      </c>
    </row>
    <row r="561">
      <c r="A561" s="20"/>
      <c r="B561" s="20">
        <v>43881.56764001158</v>
      </c>
      <c r="C561" s="1" t="s">
        <v>390</v>
      </c>
      <c r="D561" s="1">
        <v>5.0</v>
      </c>
      <c r="E561" s="1">
        <v>4.0</v>
      </c>
      <c r="F561" s="1">
        <v>2.0</v>
      </c>
      <c r="G561" s="1">
        <v>5.0</v>
      </c>
      <c r="H561" s="1">
        <v>5.0</v>
      </c>
      <c r="I561" s="1">
        <v>5.0</v>
      </c>
      <c r="J561" s="1">
        <v>5.0</v>
      </c>
      <c r="K561" s="1">
        <v>4.0</v>
      </c>
      <c r="L561" s="1">
        <v>5.0</v>
      </c>
      <c r="M561" s="1">
        <v>5.0</v>
      </c>
      <c r="N561" s="1">
        <v>5.0</v>
      </c>
      <c r="O561" s="1">
        <v>5.0</v>
      </c>
      <c r="P561" s="1">
        <v>5.0</v>
      </c>
      <c r="Q561" s="1">
        <v>4.0</v>
      </c>
      <c r="R561" s="1">
        <v>4.0</v>
      </c>
      <c r="S561" s="1">
        <v>5.0</v>
      </c>
      <c r="T561" s="1">
        <v>5.0</v>
      </c>
      <c r="U561" s="1">
        <v>5.0</v>
      </c>
      <c r="V561" s="1">
        <v>5.0</v>
      </c>
      <c r="W561" s="1">
        <v>5.0</v>
      </c>
      <c r="X561" s="1">
        <v>5.0</v>
      </c>
      <c r="Y561" s="1">
        <v>5.0</v>
      </c>
      <c r="Z561" s="36">
        <v>2191.0</v>
      </c>
      <c r="AA561" s="45">
        <f t="shared" si="1"/>
        <v>103</v>
      </c>
      <c r="AB561" s="45">
        <f t="shared" si="2"/>
        <v>46</v>
      </c>
      <c r="AC561" s="45">
        <f t="shared" si="3"/>
        <v>19</v>
      </c>
      <c r="AD561" s="45">
        <f t="shared" si="4"/>
        <v>18</v>
      </c>
      <c r="AE561" s="45">
        <f t="shared" si="5"/>
        <v>20</v>
      </c>
    </row>
    <row r="562">
      <c r="A562" s="20"/>
      <c r="B562" s="20">
        <v>43881.57542256944</v>
      </c>
      <c r="C562" s="1" t="s">
        <v>354</v>
      </c>
      <c r="D562" s="1">
        <v>1.0</v>
      </c>
      <c r="E562" s="1">
        <v>0.0</v>
      </c>
      <c r="F562" s="1">
        <v>0.0</v>
      </c>
      <c r="G562" s="1">
        <v>1.0</v>
      </c>
      <c r="H562" s="1">
        <v>0.0</v>
      </c>
      <c r="I562" s="1">
        <v>3.0</v>
      </c>
      <c r="J562" s="1">
        <v>0.0</v>
      </c>
      <c r="K562" s="1">
        <v>4.0</v>
      </c>
      <c r="L562" s="1">
        <v>0.0</v>
      </c>
      <c r="M562" s="1">
        <v>3.0</v>
      </c>
      <c r="N562" s="1">
        <v>2.0</v>
      </c>
      <c r="O562" s="1">
        <v>1.0</v>
      </c>
      <c r="P562" s="1">
        <v>1.0</v>
      </c>
      <c r="Q562" s="1">
        <v>0.0</v>
      </c>
      <c r="R562" s="1">
        <v>2.0</v>
      </c>
      <c r="S562" s="1">
        <v>0.0</v>
      </c>
      <c r="T562" s="1">
        <v>1.0</v>
      </c>
      <c r="U562" s="1">
        <v>3.0</v>
      </c>
      <c r="V562" s="1">
        <v>3.0</v>
      </c>
      <c r="W562" s="1">
        <v>3.0</v>
      </c>
      <c r="X562" s="1">
        <v>1.0</v>
      </c>
      <c r="Y562" s="1">
        <v>0.0</v>
      </c>
      <c r="Z562" s="36">
        <v>2156.0</v>
      </c>
      <c r="AA562" s="45">
        <f t="shared" si="1"/>
        <v>29</v>
      </c>
      <c r="AB562" s="45">
        <f t="shared" si="2"/>
        <v>9</v>
      </c>
      <c r="AC562" s="45">
        <f t="shared" si="3"/>
        <v>7</v>
      </c>
      <c r="AD562" s="45">
        <f t="shared" si="4"/>
        <v>3</v>
      </c>
      <c r="AE562" s="45">
        <f t="shared" si="5"/>
        <v>10</v>
      </c>
    </row>
    <row r="563">
      <c r="A563" s="20"/>
      <c r="B563" s="20">
        <v>43881.65296998843</v>
      </c>
      <c r="C563" s="1" t="s">
        <v>330</v>
      </c>
      <c r="D563" s="1">
        <v>1.0</v>
      </c>
      <c r="E563" s="1">
        <v>0.0</v>
      </c>
      <c r="F563" s="1">
        <v>0.0</v>
      </c>
      <c r="G563" s="1">
        <v>0.0</v>
      </c>
      <c r="H563" s="1">
        <v>0.0</v>
      </c>
      <c r="I563" s="1">
        <v>1.0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1.0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36">
        <v>2106.0</v>
      </c>
      <c r="AA563" s="45">
        <f t="shared" si="1"/>
        <v>3</v>
      </c>
      <c r="AB563" s="45">
        <f t="shared" si="2"/>
        <v>3</v>
      </c>
      <c r="AC563" s="45">
        <f t="shared" si="3"/>
        <v>0</v>
      </c>
      <c r="AD563" s="45">
        <f t="shared" si="4"/>
        <v>0</v>
      </c>
      <c r="AE563" s="45">
        <f t="shared" si="5"/>
        <v>0</v>
      </c>
    </row>
    <row r="564">
      <c r="A564" s="20"/>
      <c r="B564" s="20">
        <v>43881.65957065972</v>
      </c>
      <c r="C564" s="1" t="s">
        <v>883</v>
      </c>
      <c r="D564" s="1">
        <v>3.0</v>
      </c>
      <c r="E564" s="1">
        <v>0.0</v>
      </c>
      <c r="F564" s="1">
        <v>0.0</v>
      </c>
      <c r="G564" s="1">
        <v>1.0</v>
      </c>
      <c r="H564" s="1">
        <v>1.0</v>
      </c>
      <c r="I564" s="1">
        <v>4.0</v>
      </c>
      <c r="J564" s="1">
        <v>3.0</v>
      </c>
      <c r="K564" s="1">
        <v>0.0</v>
      </c>
      <c r="L564" s="1">
        <v>3.0</v>
      </c>
      <c r="M564" s="1">
        <v>4.0</v>
      </c>
      <c r="N564" s="1">
        <v>1.0</v>
      </c>
      <c r="O564" s="1">
        <v>2.0</v>
      </c>
      <c r="P564" s="1">
        <v>5.0</v>
      </c>
      <c r="Q564" s="1">
        <v>5.0</v>
      </c>
      <c r="R564" s="1">
        <v>5.0</v>
      </c>
      <c r="S564" s="1">
        <v>5.0</v>
      </c>
      <c r="T564" s="1">
        <v>0.0</v>
      </c>
      <c r="U564" s="1">
        <v>4.0</v>
      </c>
      <c r="V564" s="1">
        <v>0.0</v>
      </c>
      <c r="W564" s="1">
        <v>4.0</v>
      </c>
      <c r="X564" s="1">
        <v>2.0</v>
      </c>
      <c r="Y564" s="1">
        <v>1.0</v>
      </c>
      <c r="Z564" s="36">
        <v>2052.0</v>
      </c>
      <c r="AA564" s="45">
        <f t="shared" si="1"/>
        <v>53</v>
      </c>
      <c r="AB564" s="45">
        <f t="shared" si="2"/>
        <v>13</v>
      </c>
      <c r="AC564" s="45">
        <f t="shared" si="3"/>
        <v>10</v>
      </c>
      <c r="AD564" s="45">
        <f t="shared" si="4"/>
        <v>20</v>
      </c>
      <c r="AE564" s="45">
        <f t="shared" si="5"/>
        <v>10</v>
      </c>
    </row>
    <row r="565">
      <c r="A565" s="20"/>
      <c r="B565" s="20">
        <v>43882.60642916667</v>
      </c>
      <c r="C565" s="1" t="s">
        <v>314</v>
      </c>
      <c r="D565" s="1">
        <v>4.0</v>
      </c>
      <c r="E565" s="1">
        <v>2.0</v>
      </c>
      <c r="F565" s="1">
        <v>0.0</v>
      </c>
      <c r="G565" s="1">
        <v>3.0</v>
      </c>
      <c r="H565" s="1">
        <v>4.0</v>
      </c>
      <c r="I565" s="1">
        <v>3.0</v>
      </c>
      <c r="J565" s="1">
        <v>0.0</v>
      </c>
      <c r="K565" s="1">
        <v>6.0</v>
      </c>
      <c r="L565" s="1">
        <v>0.0</v>
      </c>
      <c r="M565" s="1">
        <v>5.0</v>
      </c>
      <c r="N565" s="1">
        <v>6.0</v>
      </c>
      <c r="O565" s="1">
        <v>5.0</v>
      </c>
      <c r="P565" s="1">
        <v>6.0</v>
      </c>
      <c r="Q565" s="1">
        <v>4.0</v>
      </c>
      <c r="R565" s="1">
        <v>4.0</v>
      </c>
      <c r="S565" s="1">
        <v>6.0</v>
      </c>
      <c r="T565" s="1">
        <v>1.0</v>
      </c>
      <c r="U565" s="1">
        <v>6.0</v>
      </c>
      <c r="V565" s="1">
        <v>6.0</v>
      </c>
      <c r="W565" s="1">
        <v>6.0</v>
      </c>
      <c r="X565" s="1">
        <v>6.0</v>
      </c>
      <c r="Y565" s="1">
        <v>6.0</v>
      </c>
      <c r="Z565" s="36">
        <v>2093.0</v>
      </c>
      <c r="AA565" s="45">
        <f t="shared" si="1"/>
        <v>89</v>
      </c>
      <c r="AB565" s="45">
        <f t="shared" si="2"/>
        <v>34</v>
      </c>
      <c r="AC565" s="45">
        <f t="shared" si="3"/>
        <v>11</v>
      </c>
      <c r="AD565" s="45">
        <f t="shared" si="4"/>
        <v>20</v>
      </c>
      <c r="AE565" s="45">
        <f t="shared" si="5"/>
        <v>24</v>
      </c>
    </row>
    <row r="566">
      <c r="A566" s="20"/>
      <c r="B566" s="20">
        <v>43882.706074814814</v>
      </c>
      <c r="C566" s="1" t="s">
        <v>266</v>
      </c>
      <c r="D566" s="1">
        <v>1.0</v>
      </c>
      <c r="E566" s="1">
        <v>0.0</v>
      </c>
      <c r="F566" s="1">
        <v>0.0</v>
      </c>
      <c r="G566" s="1">
        <v>1.0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2.0</v>
      </c>
      <c r="N566" s="1">
        <v>1.0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2.0</v>
      </c>
      <c r="W566" s="1">
        <v>1.0</v>
      </c>
      <c r="X566" s="1">
        <v>2.0</v>
      </c>
      <c r="Y566" s="1">
        <v>0.0</v>
      </c>
      <c r="Z566" s="36">
        <v>2011.0</v>
      </c>
      <c r="AA566" s="45">
        <f t="shared" si="1"/>
        <v>10</v>
      </c>
      <c r="AB566" s="45">
        <f t="shared" si="2"/>
        <v>3</v>
      </c>
      <c r="AC566" s="45">
        <f t="shared" si="3"/>
        <v>2</v>
      </c>
      <c r="AD566" s="45">
        <f t="shared" si="4"/>
        <v>0</v>
      </c>
      <c r="AE566" s="45">
        <f t="shared" si="5"/>
        <v>5</v>
      </c>
    </row>
    <row r="567">
      <c r="A567" s="20"/>
      <c r="B567" s="20">
        <v>43885.55707587963</v>
      </c>
      <c r="C567" s="1" t="s">
        <v>346</v>
      </c>
      <c r="D567" s="1">
        <v>4.0</v>
      </c>
      <c r="E567" s="1">
        <v>1.0</v>
      </c>
      <c r="F567" s="1">
        <v>0.0</v>
      </c>
      <c r="G567" s="1">
        <v>2.0</v>
      </c>
      <c r="H567" s="1">
        <v>0.0</v>
      </c>
      <c r="I567" s="1">
        <v>4.0</v>
      </c>
      <c r="J567" s="1">
        <v>2.0</v>
      </c>
      <c r="K567" s="1">
        <v>2.0</v>
      </c>
      <c r="L567" s="1">
        <v>2.0</v>
      </c>
      <c r="M567" s="1">
        <v>3.0</v>
      </c>
      <c r="N567" s="1">
        <v>2.0</v>
      </c>
      <c r="O567" s="1">
        <v>5.0</v>
      </c>
      <c r="P567" s="1">
        <v>1.0</v>
      </c>
      <c r="Q567" s="1">
        <v>2.0</v>
      </c>
      <c r="R567" s="1">
        <v>1.0</v>
      </c>
      <c r="S567" s="1">
        <v>0.0</v>
      </c>
      <c r="T567" s="1">
        <v>1.0</v>
      </c>
      <c r="U567" s="1">
        <v>2.0</v>
      </c>
      <c r="V567" s="1">
        <v>1.0</v>
      </c>
      <c r="W567" s="1">
        <v>2.0</v>
      </c>
      <c r="X567" s="1">
        <v>1.0</v>
      </c>
      <c r="Y567" s="1">
        <v>2.0</v>
      </c>
      <c r="Z567" s="36">
        <v>2138.0</v>
      </c>
      <c r="AA567" s="45">
        <f t="shared" si="1"/>
        <v>40</v>
      </c>
      <c r="AB567" s="45">
        <f t="shared" si="2"/>
        <v>21</v>
      </c>
      <c r="AC567" s="45">
        <f t="shared" si="3"/>
        <v>9</v>
      </c>
      <c r="AD567" s="45">
        <f t="shared" si="4"/>
        <v>4</v>
      </c>
      <c r="AE567" s="45">
        <f t="shared" si="5"/>
        <v>6</v>
      </c>
    </row>
    <row r="568">
      <c r="A568" s="20"/>
      <c r="B568" s="20">
        <v>43886.461171944444</v>
      </c>
      <c r="C568" s="1" t="s">
        <v>337</v>
      </c>
      <c r="D568" s="1">
        <v>2.0</v>
      </c>
      <c r="E568" s="1">
        <v>0.0</v>
      </c>
      <c r="F568" s="1">
        <v>0.0</v>
      </c>
      <c r="G568" s="1">
        <v>2.0</v>
      </c>
      <c r="H568" s="1">
        <v>1.0</v>
      </c>
      <c r="I568" s="1">
        <v>5.0</v>
      </c>
      <c r="J568" s="1">
        <v>5.0</v>
      </c>
      <c r="K568" s="1">
        <v>0.0</v>
      </c>
      <c r="L568" s="1">
        <v>5.0</v>
      </c>
      <c r="M568" s="1">
        <v>1.0</v>
      </c>
      <c r="N568" s="1">
        <v>1.0</v>
      </c>
      <c r="O568" s="1">
        <v>5.0</v>
      </c>
      <c r="P568" s="1">
        <v>6.0</v>
      </c>
      <c r="Q568" s="1">
        <v>5.0</v>
      </c>
      <c r="R568" s="1">
        <v>3.0</v>
      </c>
      <c r="S568" s="1">
        <v>5.0</v>
      </c>
      <c r="T568" s="1">
        <v>3.0</v>
      </c>
      <c r="U568" s="1">
        <v>6.0</v>
      </c>
      <c r="V568" s="1">
        <v>4.0</v>
      </c>
      <c r="W568" s="1">
        <v>4.0</v>
      </c>
      <c r="X568" s="1">
        <v>4.0</v>
      </c>
      <c r="Y568" s="1">
        <v>3.0</v>
      </c>
      <c r="Z568" s="36">
        <v>2111.0</v>
      </c>
      <c r="AA568" s="45">
        <f t="shared" si="1"/>
        <v>70</v>
      </c>
      <c r="AB568" s="45">
        <f t="shared" si="2"/>
        <v>22</v>
      </c>
      <c r="AC568" s="45">
        <f t="shared" si="3"/>
        <v>11</v>
      </c>
      <c r="AD568" s="45">
        <f t="shared" si="4"/>
        <v>19</v>
      </c>
      <c r="AE568" s="45">
        <f t="shared" si="5"/>
        <v>18</v>
      </c>
    </row>
    <row r="569">
      <c r="A569" s="20"/>
      <c r="B569" s="20">
        <v>43886.510211608795</v>
      </c>
      <c r="C569" s="1" t="s">
        <v>294</v>
      </c>
      <c r="D569" s="1">
        <v>0.0</v>
      </c>
      <c r="E569" s="1">
        <v>0.0</v>
      </c>
      <c r="F569" s="1">
        <v>0.0</v>
      </c>
      <c r="G569" s="1">
        <v>2.0</v>
      </c>
      <c r="H569" s="1">
        <v>2.0</v>
      </c>
      <c r="I569" s="1">
        <v>5.0</v>
      </c>
      <c r="J569" s="1">
        <v>0.0</v>
      </c>
      <c r="K569" s="1">
        <v>0.0</v>
      </c>
      <c r="L569" s="1">
        <v>4.0</v>
      </c>
      <c r="M569" s="1">
        <v>3.0</v>
      </c>
      <c r="N569" s="1">
        <v>4.0</v>
      </c>
      <c r="O569" s="1">
        <v>1.0</v>
      </c>
      <c r="P569" s="1">
        <v>4.0</v>
      </c>
      <c r="Q569" s="1">
        <v>0.0</v>
      </c>
      <c r="R569" s="1">
        <v>0.0</v>
      </c>
      <c r="S569" s="1">
        <v>0.0</v>
      </c>
      <c r="T569" s="1">
        <v>0.0</v>
      </c>
      <c r="U569" s="1">
        <v>4.0</v>
      </c>
      <c r="V569" s="1">
        <v>4.0</v>
      </c>
      <c r="W569" s="1">
        <v>4.0</v>
      </c>
      <c r="X569" s="1">
        <v>2.0</v>
      </c>
      <c r="Y569" s="1">
        <v>4.0</v>
      </c>
      <c r="Z569" s="36">
        <v>2057.0</v>
      </c>
      <c r="AA569" s="45">
        <f t="shared" si="1"/>
        <v>43</v>
      </c>
      <c r="AB569" s="45">
        <f t="shared" si="2"/>
        <v>18</v>
      </c>
      <c r="AC569" s="45">
        <f t="shared" si="3"/>
        <v>7</v>
      </c>
      <c r="AD569" s="45">
        <f t="shared" si="4"/>
        <v>4</v>
      </c>
      <c r="AE569" s="45">
        <f t="shared" si="5"/>
        <v>14</v>
      </c>
    </row>
    <row r="570">
      <c r="A570" s="20"/>
      <c r="B570" s="20">
        <v>43887.3962184375</v>
      </c>
      <c r="C570" s="1" t="s">
        <v>391</v>
      </c>
      <c r="D570" s="1">
        <v>5.0</v>
      </c>
      <c r="E570" s="1">
        <v>6.0</v>
      </c>
      <c r="F570" s="1">
        <v>3.0</v>
      </c>
      <c r="G570" s="1">
        <v>0.0</v>
      </c>
      <c r="H570" s="1">
        <v>6.0</v>
      </c>
      <c r="I570" s="1">
        <v>4.0</v>
      </c>
      <c r="J570" s="1">
        <v>3.0</v>
      </c>
      <c r="K570" s="1">
        <v>0.0</v>
      </c>
      <c r="L570" s="1">
        <v>6.0</v>
      </c>
      <c r="M570" s="1">
        <v>4.0</v>
      </c>
      <c r="N570" s="1">
        <v>6.0</v>
      </c>
      <c r="O570" s="1">
        <v>0.0</v>
      </c>
      <c r="P570" s="1">
        <v>5.0</v>
      </c>
      <c r="Q570" s="1">
        <v>3.0</v>
      </c>
      <c r="R570" s="1">
        <v>6.0</v>
      </c>
      <c r="S570" s="1">
        <v>6.0</v>
      </c>
      <c r="T570" s="1">
        <v>0.0</v>
      </c>
      <c r="U570" s="1">
        <v>4.0</v>
      </c>
      <c r="V570" s="1">
        <v>4.0</v>
      </c>
      <c r="W570" s="1">
        <v>4.0</v>
      </c>
      <c r="X570" s="1">
        <v>4.0</v>
      </c>
      <c r="Y570" s="1">
        <v>0.0</v>
      </c>
      <c r="Z570" s="36">
        <v>2205.0</v>
      </c>
      <c r="AA570" s="45">
        <f t="shared" si="1"/>
        <v>79</v>
      </c>
      <c r="AB570" s="45">
        <f t="shared" si="2"/>
        <v>30</v>
      </c>
      <c r="AC570" s="45">
        <f t="shared" si="3"/>
        <v>13</v>
      </c>
      <c r="AD570" s="45">
        <f t="shared" si="4"/>
        <v>20</v>
      </c>
      <c r="AE570" s="45">
        <f t="shared" si="5"/>
        <v>16</v>
      </c>
    </row>
    <row r="571">
      <c r="A571" s="20"/>
      <c r="B571" s="20">
        <v>43887.409047152774</v>
      </c>
      <c r="C571" s="1" t="s">
        <v>392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1.0</v>
      </c>
      <c r="J571" s="1">
        <v>0.0</v>
      </c>
      <c r="K571" s="1">
        <v>0.0</v>
      </c>
      <c r="L571" s="1">
        <v>2.0</v>
      </c>
      <c r="M571" s="1">
        <v>3.0</v>
      </c>
      <c r="N571" s="1">
        <v>0.0</v>
      </c>
      <c r="O571" s="1">
        <v>0.0</v>
      </c>
      <c r="P571" s="1">
        <v>4.0</v>
      </c>
      <c r="Q571" s="1">
        <v>3.0</v>
      </c>
      <c r="R571" s="1">
        <v>3.0</v>
      </c>
      <c r="S571" s="1">
        <v>4.0</v>
      </c>
      <c r="T571" s="1">
        <v>0.0</v>
      </c>
      <c r="U571" s="1">
        <v>1.0</v>
      </c>
      <c r="V571" s="1">
        <v>3.0</v>
      </c>
      <c r="W571" s="1">
        <v>2.0</v>
      </c>
      <c r="X571" s="1">
        <v>3.0</v>
      </c>
      <c r="Y571" s="1">
        <v>0.0</v>
      </c>
      <c r="Z571" s="36">
        <v>2193.0</v>
      </c>
      <c r="AA571" s="45">
        <f t="shared" si="1"/>
        <v>29</v>
      </c>
      <c r="AB571" s="45">
        <f t="shared" si="2"/>
        <v>1</v>
      </c>
      <c r="AC571" s="45">
        <f t="shared" si="3"/>
        <v>5</v>
      </c>
      <c r="AD571" s="45">
        <f t="shared" si="4"/>
        <v>14</v>
      </c>
      <c r="AE571" s="45">
        <f t="shared" si="5"/>
        <v>9</v>
      </c>
    </row>
    <row r="572">
      <c r="A572" s="20"/>
      <c r="B572" s="20">
        <v>43887.42123173611</v>
      </c>
      <c r="C572" s="1" t="s">
        <v>393</v>
      </c>
      <c r="D572" s="1">
        <v>0.0</v>
      </c>
      <c r="E572" s="1">
        <v>3.0</v>
      </c>
      <c r="F572" s="1">
        <v>0.0</v>
      </c>
      <c r="G572" s="1">
        <v>3.0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4.0</v>
      </c>
      <c r="O572" s="1">
        <v>3.0</v>
      </c>
      <c r="P572" s="1">
        <v>2.0</v>
      </c>
      <c r="Q572" s="1">
        <v>2.0</v>
      </c>
      <c r="R572" s="1">
        <v>2.0</v>
      </c>
      <c r="S572" s="1">
        <v>3.0</v>
      </c>
      <c r="T572" s="1">
        <v>0.0</v>
      </c>
      <c r="U572" s="1">
        <v>2.0</v>
      </c>
      <c r="V572" s="1">
        <v>1.0</v>
      </c>
      <c r="W572" s="1">
        <v>2.0</v>
      </c>
      <c r="X572" s="1">
        <v>3.0</v>
      </c>
      <c r="Y572" s="1">
        <v>4.0</v>
      </c>
      <c r="Z572" s="36">
        <v>2197.0</v>
      </c>
      <c r="AA572" s="45">
        <f t="shared" si="1"/>
        <v>34</v>
      </c>
      <c r="AB572" s="45">
        <f t="shared" si="2"/>
        <v>17</v>
      </c>
      <c r="AC572" s="45">
        <f t="shared" si="3"/>
        <v>0</v>
      </c>
      <c r="AD572" s="45">
        <f t="shared" si="4"/>
        <v>9</v>
      </c>
      <c r="AE572" s="45">
        <f t="shared" si="5"/>
        <v>8</v>
      </c>
    </row>
    <row r="573">
      <c r="A573" s="20"/>
      <c r="B573" s="20">
        <v>43887.59955543981</v>
      </c>
      <c r="C573" s="1" t="s">
        <v>394</v>
      </c>
      <c r="D573" s="1">
        <v>5.0</v>
      </c>
      <c r="E573" s="1">
        <v>5.0</v>
      </c>
      <c r="F573" s="1">
        <v>4.0</v>
      </c>
      <c r="G573" s="1">
        <v>5.0</v>
      </c>
      <c r="H573" s="1">
        <v>5.0</v>
      </c>
      <c r="I573" s="1">
        <v>6.0</v>
      </c>
      <c r="J573" s="1">
        <v>6.0</v>
      </c>
      <c r="K573" s="1">
        <v>0.0</v>
      </c>
      <c r="L573" s="1">
        <v>6.0</v>
      </c>
      <c r="M573" s="1">
        <v>6.0</v>
      </c>
      <c r="N573" s="1">
        <v>6.0</v>
      </c>
      <c r="O573" s="1">
        <v>6.0</v>
      </c>
      <c r="P573" s="1">
        <v>3.0</v>
      </c>
      <c r="Q573" s="1">
        <v>4.0</v>
      </c>
      <c r="R573" s="1">
        <v>4.0</v>
      </c>
      <c r="S573" s="1">
        <v>5.0</v>
      </c>
      <c r="T573" s="1">
        <v>5.0</v>
      </c>
      <c r="U573" s="1">
        <v>6.0</v>
      </c>
      <c r="V573" s="1">
        <v>5.0</v>
      </c>
      <c r="W573" s="1">
        <v>6.0</v>
      </c>
      <c r="X573" s="1">
        <v>6.0</v>
      </c>
      <c r="Y573" s="1">
        <v>5.0</v>
      </c>
      <c r="Z573" s="36">
        <v>2203.0</v>
      </c>
      <c r="AA573" s="45">
        <f t="shared" si="1"/>
        <v>109</v>
      </c>
      <c r="AB573" s="45">
        <f t="shared" si="2"/>
        <v>52</v>
      </c>
      <c r="AC573" s="45">
        <f t="shared" si="3"/>
        <v>18</v>
      </c>
      <c r="AD573" s="45">
        <f t="shared" si="4"/>
        <v>16</v>
      </c>
      <c r="AE573" s="45">
        <f t="shared" si="5"/>
        <v>23</v>
      </c>
    </row>
    <row r="574">
      <c r="A574" s="20"/>
      <c r="B574" s="20">
        <v>43887.61378428241</v>
      </c>
      <c r="C574" s="1" t="s">
        <v>332</v>
      </c>
      <c r="D574" s="1">
        <v>4.0</v>
      </c>
      <c r="E574" s="1">
        <v>0.0</v>
      </c>
      <c r="F574" s="1">
        <v>0.0</v>
      </c>
      <c r="G574" s="1">
        <v>3.0</v>
      </c>
      <c r="H574" s="1">
        <v>2.0</v>
      </c>
      <c r="I574" s="1">
        <v>5.0</v>
      </c>
      <c r="J574" s="1">
        <v>0.0</v>
      </c>
      <c r="K574" s="1">
        <v>4.0</v>
      </c>
      <c r="L574" s="1">
        <v>0.0</v>
      </c>
      <c r="M574" s="1">
        <v>4.0</v>
      </c>
      <c r="N574" s="1">
        <v>4.0</v>
      </c>
      <c r="O574" s="1">
        <v>3.0</v>
      </c>
      <c r="P574" s="1">
        <v>4.0</v>
      </c>
      <c r="Q574" s="1">
        <v>3.0</v>
      </c>
      <c r="R574" s="1">
        <v>4.0</v>
      </c>
      <c r="S574" s="1">
        <v>3.0</v>
      </c>
      <c r="T574" s="1">
        <v>1.0</v>
      </c>
      <c r="U574" s="1">
        <v>5.0</v>
      </c>
      <c r="V574" s="1">
        <v>4.0</v>
      </c>
      <c r="W574" s="1">
        <v>4.0</v>
      </c>
      <c r="X574" s="1">
        <v>4.0</v>
      </c>
      <c r="Y574" s="1">
        <v>4.0</v>
      </c>
      <c r="Z574" s="36">
        <v>2124.0</v>
      </c>
      <c r="AA574" s="45">
        <f t="shared" si="1"/>
        <v>65</v>
      </c>
      <c r="AB574" s="45">
        <f t="shared" si="2"/>
        <v>26</v>
      </c>
      <c r="AC574" s="45">
        <f t="shared" si="3"/>
        <v>8</v>
      </c>
      <c r="AD574" s="45">
        <f t="shared" si="4"/>
        <v>14</v>
      </c>
      <c r="AE574" s="45">
        <f t="shared" si="5"/>
        <v>17</v>
      </c>
    </row>
    <row r="575">
      <c r="A575" s="20"/>
      <c r="B575" s="20">
        <v>43888.398954282406</v>
      </c>
      <c r="C575" s="1" t="s">
        <v>395</v>
      </c>
      <c r="D575" s="1">
        <v>4.0</v>
      </c>
      <c r="E575" s="1">
        <v>3.0</v>
      </c>
      <c r="F575" s="1">
        <v>0.0</v>
      </c>
      <c r="G575" s="1">
        <v>4.0</v>
      </c>
      <c r="H575" s="1">
        <v>3.0</v>
      </c>
      <c r="I575" s="1">
        <v>5.0</v>
      </c>
      <c r="J575" s="1">
        <v>1.0</v>
      </c>
      <c r="K575" s="1">
        <v>6.0</v>
      </c>
      <c r="L575" s="1">
        <v>0.0</v>
      </c>
      <c r="M575" s="1">
        <v>3.0</v>
      </c>
      <c r="N575" s="1">
        <v>6.0</v>
      </c>
      <c r="O575" s="1">
        <v>6.0</v>
      </c>
      <c r="P575" s="1">
        <v>5.0</v>
      </c>
      <c r="Q575" s="1">
        <v>5.0</v>
      </c>
      <c r="R575" s="1">
        <v>6.0</v>
      </c>
      <c r="S575" s="1">
        <v>2.0</v>
      </c>
      <c r="T575" s="1">
        <v>6.0</v>
      </c>
      <c r="U575" s="1">
        <v>5.0</v>
      </c>
      <c r="V575" s="1">
        <v>4.0</v>
      </c>
      <c r="W575" s="1">
        <v>4.0</v>
      </c>
      <c r="X575" s="1">
        <v>3.0</v>
      </c>
      <c r="Y575" s="1">
        <v>3.0</v>
      </c>
      <c r="Z575" s="36">
        <v>2208.0</v>
      </c>
      <c r="AA575" s="45">
        <f t="shared" si="1"/>
        <v>84</v>
      </c>
      <c r="AB575" s="45">
        <f t="shared" si="2"/>
        <v>40</v>
      </c>
      <c r="AC575" s="45">
        <f t="shared" si="3"/>
        <v>10</v>
      </c>
      <c r="AD575" s="45">
        <f t="shared" si="4"/>
        <v>18</v>
      </c>
      <c r="AE575" s="45">
        <f t="shared" si="5"/>
        <v>16</v>
      </c>
    </row>
    <row r="576">
      <c r="A576" s="20"/>
      <c r="B576" s="20">
        <v>43888.450845949075</v>
      </c>
      <c r="C576" s="1" t="s">
        <v>326</v>
      </c>
      <c r="D576" s="1">
        <v>4.0</v>
      </c>
      <c r="E576" s="1">
        <v>4.0</v>
      </c>
      <c r="F576" s="1">
        <v>0.0</v>
      </c>
      <c r="G576" s="1">
        <v>4.0</v>
      </c>
      <c r="H576" s="1">
        <v>2.0</v>
      </c>
      <c r="I576" s="1">
        <v>3.0</v>
      </c>
      <c r="J576" s="1">
        <v>1.0</v>
      </c>
      <c r="K576" s="1">
        <v>0.0</v>
      </c>
      <c r="L576" s="1">
        <v>5.0</v>
      </c>
      <c r="M576" s="1">
        <v>2.0</v>
      </c>
      <c r="N576" s="1">
        <v>4.0</v>
      </c>
      <c r="O576" s="1">
        <v>3.0</v>
      </c>
      <c r="P576" s="1">
        <v>4.0</v>
      </c>
      <c r="Q576" s="1">
        <v>3.0</v>
      </c>
      <c r="R576" s="1">
        <v>4.0</v>
      </c>
      <c r="S576" s="1">
        <v>3.0</v>
      </c>
      <c r="T576" s="1">
        <v>1.0</v>
      </c>
      <c r="U576" s="1">
        <v>3.0</v>
      </c>
      <c r="V576" s="1">
        <v>4.0</v>
      </c>
      <c r="W576" s="1">
        <v>4.0</v>
      </c>
      <c r="X576" s="1">
        <v>4.0</v>
      </c>
      <c r="Y576" s="1">
        <v>0.0</v>
      </c>
      <c r="Z576" s="36">
        <v>2121.0</v>
      </c>
      <c r="AA576" s="45">
        <f t="shared" si="1"/>
        <v>62</v>
      </c>
      <c r="AB576" s="45">
        <f t="shared" si="2"/>
        <v>25</v>
      </c>
      <c r="AC576" s="45">
        <f t="shared" si="3"/>
        <v>8</v>
      </c>
      <c r="AD576" s="45">
        <f t="shared" si="4"/>
        <v>14</v>
      </c>
      <c r="AE576" s="45">
        <f t="shared" si="5"/>
        <v>15</v>
      </c>
    </row>
    <row r="577">
      <c r="A577" s="20"/>
      <c r="B577" s="20">
        <v>43888.543614270835</v>
      </c>
      <c r="C577" s="1" t="s">
        <v>396</v>
      </c>
      <c r="D577" s="1">
        <v>3.0</v>
      </c>
      <c r="E577" s="1">
        <v>0.0</v>
      </c>
      <c r="F577" s="1">
        <v>0.0</v>
      </c>
      <c r="G577" s="1">
        <v>2.0</v>
      </c>
      <c r="H577" s="1">
        <v>2.0</v>
      </c>
      <c r="I577" s="1">
        <v>2.0</v>
      </c>
      <c r="J577" s="1">
        <v>4.0</v>
      </c>
      <c r="K577" s="1">
        <v>0.0</v>
      </c>
      <c r="L577" s="1">
        <v>4.0</v>
      </c>
      <c r="M577" s="1">
        <v>0.0</v>
      </c>
      <c r="N577" s="1">
        <v>1.0</v>
      </c>
      <c r="O577" s="1">
        <v>5.0</v>
      </c>
      <c r="P577" s="1">
        <v>4.0</v>
      </c>
      <c r="Q577" s="1">
        <v>4.0</v>
      </c>
      <c r="R577" s="1">
        <v>4.0</v>
      </c>
      <c r="S577" s="1">
        <v>4.0</v>
      </c>
      <c r="T577" s="1">
        <v>0.0</v>
      </c>
      <c r="U577" s="1">
        <v>4.0</v>
      </c>
      <c r="V577" s="1">
        <v>3.0</v>
      </c>
      <c r="W577" s="1">
        <v>3.0</v>
      </c>
      <c r="X577" s="1">
        <v>3.0</v>
      </c>
      <c r="Y577" s="1">
        <v>1.0</v>
      </c>
      <c r="Z577" s="36">
        <v>2198.0</v>
      </c>
      <c r="AA577" s="45">
        <f t="shared" si="1"/>
        <v>53</v>
      </c>
      <c r="AB577" s="45">
        <f t="shared" si="2"/>
        <v>16</v>
      </c>
      <c r="AC577" s="45">
        <f t="shared" si="3"/>
        <v>8</v>
      </c>
      <c r="AD577" s="45">
        <f t="shared" si="4"/>
        <v>16</v>
      </c>
      <c r="AE577" s="45">
        <f t="shared" si="5"/>
        <v>13</v>
      </c>
    </row>
    <row r="578">
      <c r="A578" s="20"/>
      <c r="B578" s="20">
        <v>43889.37815445602</v>
      </c>
      <c r="C578" s="1" t="s">
        <v>363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1.0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36">
        <v>2165.0</v>
      </c>
      <c r="AA578" s="45">
        <f t="shared" si="1"/>
        <v>1</v>
      </c>
      <c r="AB578" s="45">
        <f t="shared" si="2"/>
        <v>0</v>
      </c>
      <c r="AC578" s="45">
        <f t="shared" si="3"/>
        <v>1</v>
      </c>
      <c r="AD578" s="45">
        <f t="shared" si="4"/>
        <v>0</v>
      </c>
      <c r="AE578" s="45">
        <f t="shared" si="5"/>
        <v>0</v>
      </c>
    </row>
    <row r="579">
      <c r="A579" s="20"/>
      <c r="B579" s="20">
        <v>43889.63069563657</v>
      </c>
      <c r="C579" s="1" t="s">
        <v>292</v>
      </c>
      <c r="D579" s="1">
        <v>3.0</v>
      </c>
      <c r="E579" s="1">
        <v>1.0</v>
      </c>
      <c r="F579" s="1">
        <v>0.0</v>
      </c>
      <c r="G579" s="1">
        <v>4.0</v>
      </c>
      <c r="H579" s="1">
        <v>4.0</v>
      </c>
      <c r="I579" s="1">
        <v>3.0</v>
      </c>
      <c r="J579" s="1">
        <v>6.0</v>
      </c>
      <c r="K579" s="1">
        <v>0.0</v>
      </c>
      <c r="L579" s="1">
        <v>6.0</v>
      </c>
      <c r="M579" s="1">
        <v>2.0</v>
      </c>
      <c r="N579" s="1">
        <v>4.0</v>
      </c>
      <c r="O579" s="1">
        <v>5.0</v>
      </c>
      <c r="P579" s="1">
        <v>5.0</v>
      </c>
      <c r="Q579" s="1">
        <v>4.0</v>
      </c>
      <c r="R579" s="1">
        <v>2.0</v>
      </c>
      <c r="S579" s="1">
        <v>4.0</v>
      </c>
      <c r="T579" s="1">
        <v>5.0</v>
      </c>
      <c r="U579" s="1">
        <v>3.0</v>
      </c>
      <c r="V579" s="1">
        <v>5.0</v>
      </c>
      <c r="W579" s="1">
        <v>5.0</v>
      </c>
      <c r="X579" s="1">
        <v>6.0</v>
      </c>
      <c r="Y579" s="1">
        <v>6.0</v>
      </c>
      <c r="Z579" s="36">
        <v>2058.0</v>
      </c>
      <c r="AA579" s="45">
        <f t="shared" si="1"/>
        <v>83</v>
      </c>
      <c r="AB579" s="45">
        <f t="shared" si="2"/>
        <v>35</v>
      </c>
      <c r="AC579" s="45">
        <f t="shared" si="3"/>
        <v>14</v>
      </c>
      <c r="AD579" s="45">
        <f t="shared" si="4"/>
        <v>15</v>
      </c>
      <c r="AE579" s="45">
        <f t="shared" si="5"/>
        <v>19</v>
      </c>
    </row>
    <row r="580">
      <c r="A580" s="20"/>
      <c r="B580" s="20">
        <v>43892.51186413194</v>
      </c>
      <c r="C580" s="1" t="s">
        <v>397</v>
      </c>
      <c r="D580" s="1">
        <v>2.0</v>
      </c>
      <c r="E580" s="1">
        <v>1.0</v>
      </c>
      <c r="F580" s="1">
        <v>0.0</v>
      </c>
      <c r="G580" s="1">
        <v>3.0</v>
      </c>
      <c r="H580" s="1">
        <v>3.0</v>
      </c>
      <c r="I580" s="1">
        <v>3.0</v>
      </c>
      <c r="J580" s="1">
        <v>0.0</v>
      </c>
      <c r="K580" s="1">
        <v>4.0</v>
      </c>
      <c r="L580" s="1">
        <v>0.0</v>
      </c>
      <c r="M580" s="1">
        <v>3.0</v>
      </c>
      <c r="N580" s="1">
        <v>4.0</v>
      </c>
      <c r="O580" s="1">
        <v>4.0</v>
      </c>
      <c r="P580" s="1">
        <v>3.0</v>
      </c>
      <c r="Q580" s="1">
        <v>1.0</v>
      </c>
      <c r="R580" s="1">
        <v>3.0</v>
      </c>
      <c r="S580" s="1">
        <v>2.0</v>
      </c>
      <c r="T580" s="1">
        <v>0.0</v>
      </c>
      <c r="U580" s="1">
        <v>3.0</v>
      </c>
      <c r="V580" s="1">
        <v>4.0</v>
      </c>
      <c r="W580" s="1">
        <v>3.0</v>
      </c>
      <c r="X580" s="1">
        <v>3.0</v>
      </c>
      <c r="Y580" s="1">
        <v>5.0</v>
      </c>
      <c r="Z580" s="36">
        <v>2206.0</v>
      </c>
      <c r="AA580" s="45">
        <f t="shared" si="1"/>
        <v>54</v>
      </c>
      <c r="AB580" s="45">
        <f t="shared" si="2"/>
        <v>25</v>
      </c>
      <c r="AC580" s="45">
        <f t="shared" si="3"/>
        <v>7</v>
      </c>
      <c r="AD580" s="45">
        <f t="shared" si="4"/>
        <v>9</v>
      </c>
      <c r="AE580" s="45">
        <f t="shared" si="5"/>
        <v>13</v>
      </c>
    </row>
    <row r="581">
      <c r="A581" s="20"/>
      <c r="B581" s="20">
        <v>43893.39564703703</v>
      </c>
      <c r="C581" s="1" t="s">
        <v>398</v>
      </c>
      <c r="D581" s="1">
        <v>3.0</v>
      </c>
      <c r="E581" s="1">
        <v>5.0</v>
      </c>
      <c r="F581" s="1">
        <v>0.0</v>
      </c>
      <c r="G581" s="1">
        <v>4.0</v>
      </c>
      <c r="H581" s="1">
        <v>4.0</v>
      </c>
      <c r="I581" s="1">
        <v>6.0</v>
      </c>
      <c r="J581" s="1">
        <v>3.0</v>
      </c>
      <c r="K581" s="1">
        <v>4.0</v>
      </c>
      <c r="L581" s="1">
        <v>0.0</v>
      </c>
      <c r="M581" s="1">
        <v>3.0</v>
      </c>
      <c r="N581" s="1">
        <v>4.0</v>
      </c>
      <c r="O581" s="1">
        <v>4.0</v>
      </c>
      <c r="P581" s="1">
        <v>5.0</v>
      </c>
      <c r="Q581" s="1">
        <v>6.0</v>
      </c>
      <c r="R581" s="1">
        <v>5.0</v>
      </c>
      <c r="S581" s="1">
        <v>5.0</v>
      </c>
      <c r="T581" s="1">
        <v>1.0</v>
      </c>
      <c r="U581" s="1">
        <v>4.0</v>
      </c>
      <c r="V581" s="1">
        <v>4.0</v>
      </c>
      <c r="W581" s="1">
        <v>4.0</v>
      </c>
      <c r="X581" s="1">
        <v>2.0</v>
      </c>
      <c r="Y581" s="1">
        <v>1.0</v>
      </c>
      <c r="Z581" s="36">
        <v>819.0</v>
      </c>
      <c r="AA581" s="45">
        <f t="shared" si="1"/>
        <v>77</v>
      </c>
      <c r="AB581" s="45">
        <f t="shared" si="2"/>
        <v>32</v>
      </c>
      <c r="AC581" s="45">
        <f t="shared" si="3"/>
        <v>10</v>
      </c>
      <c r="AD581" s="45">
        <f t="shared" si="4"/>
        <v>21</v>
      </c>
      <c r="AE581" s="45">
        <f t="shared" si="5"/>
        <v>14</v>
      </c>
    </row>
    <row r="582">
      <c r="A582" s="20"/>
      <c r="B582" s="20">
        <v>43893.52676666666</v>
      </c>
      <c r="C582" s="1" t="s">
        <v>301</v>
      </c>
      <c r="D582" s="1">
        <v>1.0</v>
      </c>
      <c r="E582" s="1">
        <v>0.0</v>
      </c>
      <c r="F582" s="1">
        <v>0.0</v>
      </c>
      <c r="G582" s="1">
        <v>0.0</v>
      </c>
      <c r="H582" s="1">
        <v>3.0</v>
      </c>
      <c r="I582" s="1">
        <v>3.0</v>
      </c>
      <c r="J582" s="1">
        <v>3.0</v>
      </c>
      <c r="K582" s="1">
        <v>4.0</v>
      </c>
      <c r="L582" s="1">
        <v>0.0</v>
      </c>
      <c r="M582" s="1">
        <v>2.0</v>
      </c>
      <c r="N582" s="1">
        <v>2.0</v>
      </c>
      <c r="O582" s="1">
        <v>4.0</v>
      </c>
      <c r="P582" s="1">
        <v>3.0</v>
      </c>
      <c r="Q582" s="1">
        <v>3.0</v>
      </c>
      <c r="R582" s="1">
        <v>3.0</v>
      </c>
      <c r="S582" s="1">
        <v>3.0</v>
      </c>
      <c r="T582" s="1">
        <v>3.0</v>
      </c>
      <c r="U582" s="1">
        <v>3.0</v>
      </c>
      <c r="V582" s="1">
        <v>2.0</v>
      </c>
      <c r="W582" s="1">
        <v>3.0</v>
      </c>
      <c r="X582" s="1">
        <v>4.0</v>
      </c>
      <c r="Y582" s="1">
        <v>4.0</v>
      </c>
      <c r="Z582" s="36">
        <v>2066.0</v>
      </c>
      <c r="AA582" s="45">
        <f t="shared" si="1"/>
        <v>53</v>
      </c>
      <c r="AB582" s="45">
        <f t="shared" si="2"/>
        <v>20</v>
      </c>
      <c r="AC582" s="45">
        <f t="shared" si="3"/>
        <v>9</v>
      </c>
      <c r="AD582" s="45">
        <f t="shared" si="4"/>
        <v>12</v>
      </c>
      <c r="AE582" s="45">
        <f t="shared" si="5"/>
        <v>12</v>
      </c>
    </row>
    <row r="583">
      <c r="A583" s="20"/>
      <c r="B583" s="20">
        <v>43893.532183877316</v>
      </c>
      <c r="C583" s="1" t="s">
        <v>316</v>
      </c>
      <c r="D583" s="1">
        <v>2.0</v>
      </c>
      <c r="E583" s="1">
        <v>1.0</v>
      </c>
      <c r="F583" s="1">
        <v>0.0</v>
      </c>
      <c r="G583" s="1">
        <v>4.0</v>
      </c>
      <c r="H583" s="1">
        <v>3.0</v>
      </c>
      <c r="I583" s="1">
        <v>4.0</v>
      </c>
      <c r="J583" s="1">
        <v>1.0</v>
      </c>
      <c r="K583" s="1">
        <v>1.0</v>
      </c>
      <c r="L583" s="1">
        <v>0.0</v>
      </c>
      <c r="M583" s="1">
        <v>1.0</v>
      </c>
      <c r="N583" s="1">
        <v>1.0</v>
      </c>
      <c r="O583" s="1">
        <v>1.0</v>
      </c>
      <c r="P583" s="1">
        <v>3.0</v>
      </c>
      <c r="Q583" s="1">
        <v>0.0</v>
      </c>
      <c r="R583" s="1">
        <v>3.0</v>
      </c>
      <c r="S583" s="1">
        <v>2.0</v>
      </c>
      <c r="T583" s="1">
        <v>2.0</v>
      </c>
      <c r="U583" s="1">
        <v>4.0</v>
      </c>
      <c r="V583" s="1">
        <v>3.0</v>
      </c>
      <c r="W583" s="1">
        <v>2.0</v>
      </c>
      <c r="X583" s="1">
        <v>1.0</v>
      </c>
      <c r="Y583" s="1">
        <v>0.0</v>
      </c>
      <c r="Z583" s="36">
        <v>2103.0</v>
      </c>
      <c r="AA583" s="45">
        <f t="shared" si="1"/>
        <v>39</v>
      </c>
      <c r="AB583" s="45">
        <f t="shared" si="2"/>
        <v>18</v>
      </c>
      <c r="AC583" s="45">
        <f t="shared" si="3"/>
        <v>3</v>
      </c>
      <c r="AD583" s="45">
        <f t="shared" si="4"/>
        <v>8</v>
      </c>
      <c r="AE583" s="45">
        <f t="shared" si="5"/>
        <v>10</v>
      </c>
    </row>
    <row r="584">
      <c r="A584" s="20"/>
      <c r="B584" s="20">
        <v>43894.370264375</v>
      </c>
      <c r="C584" s="1" t="s">
        <v>898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1.0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1.0</v>
      </c>
      <c r="Q584" s="1">
        <v>0.0</v>
      </c>
      <c r="R584" s="1">
        <v>0.0</v>
      </c>
      <c r="S584" s="1">
        <v>0.0</v>
      </c>
      <c r="T584" s="1">
        <v>0.0</v>
      </c>
      <c r="U584" s="1">
        <v>1.0</v>
      </c>
      <c r="V584" s="1">
        <v>0.0</v>
      </c>
      <c r="W584" s="1">
        <v>0.0</v>
      </c>
      <c r="X584" s="1">
        <v>0.0</v>
      </c>
      <c r="Y584" s="1">
        <v>0.0</v>
      </c>
      <c r="Z584" s="36">
        <v>2188.0</v>
      </c>
      <c r="AA584" s="45">
        <f t="shared" si="1"/>
        <v>3</v>
      </c>
      <c r="AB584" s="45">
        <f t="shared" si="2"/>
        <v>1</v>
      </c>
      <c r="AC584" s="45">
        <f t="shared" si="3"/>
        <v>0</v>
      </c>
      <c r="AD584" s="45">
        <f t="shared" si="4"/>
        <v>1</v>
      </c>
      <c r="AE584" s="45">
        <f t="shared" si="5"/>
        <v>1</v>
      </c>
    </row>
    <row r="585">
      <c r="A585" s="20"/>
      <c r="B585" s="20">
        <v>43894.41016302083</v>
      </c>
      <c r="C585" s="1" t="s">
        <v>303</v>
      </c>
      <c r="D585" s="1">
        <v>4.0</v>
      </c>
      <c r="E585" s="1">
        <v>0.0</v>
      </c>
      <c r="F585" s="1">
        <v>0.0</v>
      </c>
      <c r="G585" s="1">
        <v>0.0</v>
      </c>
      <c r="H585" s="1">
        <v>0.0</v>
      </c>
      <c r="I585" s="1">
        <v>2.0</v>
      </c>
      <c r="J585" s="1">
        <v>5.0</v>
      </c>
      <c r="K585" s="1">
        <v>0.0</v>
      </c>
      <c r="L585" s="1">
        <v>1.0</v>
      </c>
      <c r="M585" s="1">
        <v>0.0</v>
      </c>
      <c r="N585" s="1">
        <v>0.0</v>
      </c>
      <c r="O585" s="1">
        <v>2.0</v>
      </c>
      <c r="P585" s="1">
        <v>2.0</v>
      </c>
      <c r="Q585" s="1">
        <v>1.0</v>
      </c>
      <c r="R585" s="1">
        <v>1.0</v>
      </c>
      <c r="S585" s="1">
        <v>3.0</v>
      </c>
      <c r="T585" s="1">
        <v>0.0</v>
      </c>
      <c r="U585" s="1">
        <v>3.0</v>
      </c>
      <c r="V585" s="1">
        <v>5.0</v>
      </c>
      <c r="W585" s="1">
        <v>3.0</v>
      </c>
      <c r="X585" s="1">
        <v>0.0</v>
      </c>
      <c r="Y585" s="1">
        <v>0.0</v>
      </c>
      <c r="Z585" s="36">
        <v>2072.0</v>
      </c>
      <c r="AA585" s="45">
        <f t="shared" si="1"/>
        <v>32</v>
      </c>
      <c r="AB585" s="45">
        <f t="shared" si="2"/>
        <v>8</v>
      </c>
      <c r="AC585" s="45">
        <f t="shared" si="3"/>
        <v>6</v>
      </c>
      <c r="AD585" s="45">
        <f t="shared" si="4"/>
        <v>7</v>
      </c>
      <c r="AE585" s="45">
        <f t="shared" si="5"/>
        <v>11</v>
      </c>
    </row>
    <row r="586">
      <c r="A586" s="20"/>
      <c r="B586" s="20">
        <v>43894.66621144676</v>
      </c>
      <c r="C586" s="1" t="s">
        <v>334</v>
      </c>
      <c r="D586" s="1">
        <v>3.0</v>
      </c>
      <c r="E586" s="1">
        <v>1.0</v>
      </c>
      <c r="F586" s="1">
        <v>0.0</v>
      </c>
      <c r="G586" s="1">
        <v>3.0</v>
      </c>
      <c r="H586" s="1">
        <v>3.0</v>
      </c>
      <c r="I586" s="1">
        <v>4.0</v>
      </c>
      <c r="J586" s="1">
        <v>4.0</v>
      </c>
      <c r="K586" s="1">
        <v>4.0</v>
      </c>
      <c r="L586" s="1">
        <v>4.0</v>
      </c>
      <c r="M586" s="1">
        <v>3.0</v>
      </c>
      <c r="N586" s="1">
        <v>3.0</v>
      </c>
      <c r="O586" s="1">
        <v>4.0</v>
      </c>
      <c r="P586" s="1">
        <v>4.0</v>
      </c>
      <c r="Q586" s="1">
        <v>5.0</v>
      </c>
      <c r="R586" s="1">
        <v>4.0</v>
      </c>
      <c r="S586" s="1">
        <v>5.0</v>
      </c>
      <c r="T586" s="1">
        <v>4.0</v>
      </c>
      <c r="U586" s="1">
        <v>4.0</v>
      </c>
      <c r="V586" s="1">
        <v>4.0</v>
      </c>
      <c r="W586" s="1">
        <v>4.0</v>
      </c>
      <c r="X586" s="1">
        <v>3.0</v>
      </c>
      <c r="Y586" s="1">
        <v>3.0</v>
      </c>
      <c r="Z586" s="36">
        <v>2112.0</v>
      </c>
      <c r="AA586" s="45">
        <f t="shared" si="1"/>
        <v>76</v>
      </c>
      <c r="AB586" s="45">
        <f t="shared" si="2"/>
        <v>28</v>
      </c>
      <c r="AC586" s="45">
        <f t="shared" si="3"/>
        <v>15</v>
      </c>
      <c r="AD586" s="45">
        <f t="shared" si="4"/>
        <v>18</v>
      </c>
      <c r="AE586" s="45">
        <f t="shared" si="5"/>
        <v>15</v>
      </c>
    </row>
    <row r="587">
      <c r="A587" s="20"/>
      <c r="B587" s="20">
        <v>43895.37199148149</v>
      </c>
      <c r="C587" s="1" t="s">
        <v>305</v>
      </c>
      <c r="D587" s="1">
        <v>3.0</v>
      </c>
      <c r="E587" s="1">
        <v>0.0</v>
      </c>
      <c r="F587" s="1">
        <v>0.0</v>
      </c>
      <c r="G587" s="1">
        <v>2.0</v>
      </c>
      <c r="H587" s="1">
        <v>2.0</v>
      </c>
      <c r="I587" s="1">
        <v>5.0</v>
      </c>
      <c r="J587" s="1">
        <v>4.0</v>
      </c>
      <c r="K587" s="1">
        <v>0.0</v>
      </c>
      <c r="L587" s="1">
        <v>5.0</v>
      </c>
      <c r="M587" s="1">
        <v>1.0</v>
      </c>
      <c r="N587" s="1">
        <v>4.0</v>
      </c>
      <c r="O587" s="1">
        <v>4.0</v>
      </c>
      <c r="P587" s="1">
        <v>4.0</v>
      </c>
      <c r="Q587" s="1">
        <v>1.0</v>
      </c>
      <c r="R587" s="1">
        <v>1.0</v>
      </c>
      <c r="S587" s="1">
        <v>5.0</v>
      </c>
      <c r="T587" s="1">
        <v>0.0</v>
      </c>
      <c r="U587" s="1">
        <v>2.0</v>
      </c>
      <c r="V587" s="1">
        <v>0.0</v>
      </c>
      <c r="W587" s="1">
        <v>1.0</v>
      </c>
      <c r="X587" s="1">
        <v>2.0</v>
      </c>
      <c r="Y587" s="1">
        <v>4.0</v>
      </c>
      <c r="Z587" s="36">
        <v>2102.0</v>
      </c>
      <c r="AA587" s="45">
        <f t="shared" si="1"/>
        <v>50</v>
      </c>
      <c r="AB587" s="45">
        <f t="shared" si="2"/>
        <v>24</v>
      </c>
      <c r="AC587" s="45">
        <f t="shared" si="3"/>
        <v>10</v>
      </c>
      <c r="AD587" s="45">
        <f t="shared" si="4"/>
        <v>11</v>
      </c>
      <c r="AE587" s="45">
        <f t="shared" si="5"/>
        <v>5</v>
      </c>
    </row>
    <row r="588">
      <c r="A588" s="20"/>
      <c r="B588" s="20">
        <v>43895.41457158564</v>
      </c>
      <c r="C588" s="1" t="s">
        <v>399</v>
      </c>
      <c r="D588" s="1">
        <v>4.0</v>
      </c>
      <c r="E588" s="1">
        <v>4.0</v>
      </c>
      <c r="F588" s="1">
        <v>0.0</v>
      </c>
      <c r="G588" s="1">
        <v>3.0</v>
      </c>
      <c r="H588" s="1">
        <v>3.0</v>
      </c>
      <c r="I588" s="1">
        <v>3.0</v>
      </c>
      <c r="J588" s="1">
        <v>5.0</v>
      </c>
      <c r="K588" s="1">
        <v>0.0</v>
      </c>
      <c r="L588" s="1">
        <v>4.0</v>
      </c>
      <c r="M588" s="1">
        <v>2.0</v>
      </c>
      <c r="N588" s="1">
        <v>3.0</v>
      </c>
      <c r="O588" s="1">
        <v>3.0</v>
      </c>
      <c r="P588" s="1">
        <v>3.0</v>
      </c>
      <c r="Q588" s="1">
        <v>3.0</v>
      </c>
      <c r="R588" s="1">
        <v>3.0</v>
      </c>
      <c r="S588" s="1">
        <v>3.0</v>
      </c>
      <c r="T588" s="1">
        <v>3.0</v>
      </c>
      <c r="U588" s="1">
        <v>3.0</v>
      </c>
      <c r="V588" s="1">
        <v>4.0</v>
      </c>
      <c r="W588" s="1">
        <v>4.0</v>
      </c>
      <c r="X588" s="1">
        <v>4.0</v>
      </c>
      <c r="Y588" s="1">
        <v>3.0</v>
      </c>
      <c r="Z588" s="36">
        <v>2049.0</v>
      </c>
      <c r="AA588" s="45">
        <f t="shared" si="1"/>
        <v>67</v>
      </c>
      <c r="AB588" s="45">
        <f t="shared" si="2"/>
        <v>29</v>
      </c>
      <c r="AC588" s="45">
        <f t="shared" si="3"/>
        <v>11</v>
      </c>
      <c r="AD588" s="45">
        <f t="shared" si="4"/>
        <v>12</v>
      </c>
      <c r="AE588" s="45">
        <f t="shared" si="5"/>
        <v>15</v>
      </c>
    </row>
    <row r="589">
      <c r="A589" s="20"/>
      <c r="B589" s="20">
        <v>43895.46293613426</v>
      </c>
      <c r="C589" s="1" t="s">
        <v>323</v>
      </c>
      <c r="D589" s="1">
        <v>4.0</v>
      </c>
      <c r="E589" s="1">
        <v>3.0</v>
      </c>
      <c r="F589" s="1">
        <v>0.0</v>
      </c>
      <c r="G589" s="1">
        <v>1.0</v>
      </c>
      <c r="H589" s="1">
        <v>3.0</v>
      </c>
      <c r="I589" s="1">
        <v>5.0</v>
      </c>
      <c r="J589" s="1">
        <v>2.0</v>
      </c>
      <c r="K589" s="1">
        <v>2.0</v>
      </c>
      <c r="L589" s="1">
        <v>1.0</v>
      </c>
      <c r="M589" s="1">
        <v>3.0</v>
      </c>
      <c r="N589" s="1">
        <v>3.0</v>
      </c>
      <c r="O589" s="1">
        <v>3.0</v>
      </c>
      <c r="P589" s="1">
        <v>4.0</v>
      </c>
      <c r="Q589" s="1">
        <v>4.0</v>
      </c>
      <c r="R589" s="1">
        <v>4.0</v>
      </c>
      <c r="S589" s="1">
        <v>4.0</v>
      </c>
      <c r="T589" s="1">
        <v>1.0</v>
      </c>
      <c r="U589" s="1">
        <v>2.0</v>
      </c>
      <c r="V589" s="1">
        <v>2.0</v>
      </c>
      <c r="W589" s="1">
        <v>2.0</v>
      </c>
      <c r="X589" s="1">
        <v>3.0</v>
      </c>
      <c r="Y589" s="1">
        <v>2.0</v>
      </c>
      <c r="Z589" s="36">
        <v>2068.0</v>
      </c>
      <c r="AA589" s="45">
        <f t="shared" si="1"/>
        <v>58</v>
      </c>
      <c r="AB589" s="45">
        <f t="shared" si="2"/>
        <v>25</v>
      </c>
      <c r="AC589" s="45">
        <f t="shared" si="3"/>
        <v>8</v>
      </c>
      <c r="AD589" s="45">
        <f t="shared" si="4"/>
        <v>16</v>
      </c>
      <c r="AE589" s="45">
        <f t="shared" si="5"/>
        <v>9</v>
      </c>
    </row>
    <row r="590">
      <c r="A590" s="20"/>
      <c r="B590" s="20">
        <v>43896.360061238425</v>
      </c>
      <c r="C590" s="1" t="s">
        <v>400</v>
      </c>
      <c r="D590" s="1">
        <v>4.0</v>
      </c>
      <c r="E590" s="1">
        <v>0.0</v>
      </c>
      <c r="F590" s="1">
        <v>0.0</v>
      </c>
      <c r="G590" s="1">
        <v>1.0</v>
      </c>
      <c r="H590" s="1">
        <v>0.0</v>
      </c>
      <c r="I590" s="1">
        <v>6.0</v>
      </c>
      <c r="J590" s="1">
        <v>0.0</v>
      </c>
      <c r="K590" s="1">
        <v>0.0</v>
      </c>
      <c r="L590" s="1">
        <v>6.0</v>
      </c>
      <c r="M590" s="1">
        <v>4.0</v>
      </c>
      <c r="N590" s="1">
        <v>5.0</v>
      </c>
      <c r="O590" s="1">
        <v>5.0</v>
      </c>
      <c r="P590" s="1">
        <v>6.0</v>
      </c>
      <c r="Q590" s="1">
        <v>4.0</v>
      </c>
      <c r="R590" s="1">
        <v>6.0</v>
      </c>
      <c r="S590" s="1">
        <v>6.0</v>
      </c>
      <c r="T590" s="1">
        <v>0.0</v>
      </c>
      <c r="U590" s="1">
        <v>3.0</v>
      </c>
      <c r="V590" s="1">
        <v>1.0</v>
      </c>
      <c r="W590" s="1">
        <v>2.0</v>
      </c>
      <c r="X590" s="1">
        <v>3.0</v>
      </c>
      <c r="Y590" s="1">
        <v>0.0</v>
      </c>
      <c r="Z590" s="36">
        <v>2216.0</v>
      </c>
      <c r="AA590" s="45">
        <f t="shared" si="1"/>
        <v>62</v>
      </c>
      <c r="AB590" s="45">
        <f t="shared" si="2"/>
        <v>21</v>
      </c>
      <c r="AC590" s="45">
        <f t="shared" si="3"/>
        <v>10</v>
      </c>
      <c r="AD590" s="45">
        <f t="shared" si="4"/>
        <v>22</v>
      </c>
      <c r="AE590" s="45">
        <f t="shared" si="5"/>
        <v>9</v>
      </c>
    </row>
    <row r="591">
      <c r="A591" s="20"/>
      <c r="B591" s="20">
        <v>43896.36095673611</v>
      </c>
      <c r="C591" s="1" t="s">
        <v>322</v>
      </c>
      <c r="D591" s="1">
        <v>2.0</v>
      </c>
      <c r="E591" s="1">
        <v>0.0</v>
      </c>
      <c r="F591" s="1">
        <v>0.0</v>
      </c>
      <c r="G591" s="1">
        <v>1.0</v>
      </c>
      <c r="H591" s="1">
        <v>2.0</v>
      </c>
      <c r="I591" s="1">
        <v>4.0</v>
      </c>
      <c r="J591" s="1">
        <v>3.0</v>
      </c>
      <c r="K591" s="1">
        <v>3.0</v>
      </c>
      <c r="L591" s="1">
        <v>3.0</v>
      </c>
      <c r="M591" s="1">
        <v>3.0</v>
      </c>
      <c r="N591" s="1">
        <v>1.0</v>
      </c>
      <c r="O591" s="1">
        <v>2.0</v>
      </c>
      <c r="P591" s="1">
        <v>3.0</v>
      </c>
      <c r="Q591" s="1">
        <v>3.0</v>
      </c>
      <c r="R591" s="1">
        <v>3.0</v>
      </c>
      <c r="S591" s="1">
        <v>3.0</v>
      </c>
      <c r="T591" s="1">
        <v>1.0</v>
      </c>
      <c r="U591" s="1">
        <v>3.0</v>
      </c>
      <c r="V591" s="1">
        <v>3.0</v>
      </c>
      <c r="W591" s="1">
        <v>3.0</v>
      </c>
      <c r="X591" s="1">
        <v>3.0</v>
      </c>
      <c r="Y591" s="1">
        <v>2.0</v>
      </c>
      <c r="Z591" s="36">
        <v>2110.0</v>
      </c>
      <c r="AA591" s="45">
        <f t="shared" si="1"/>
        <v>51</v>
      </c>
      <c r="AB591" s="45">
        <f t="shared" si="2"/>
        <v>15</v>
      </c>
      <c r="AC591" s="45">
        <f t="shared" si="3"/>
        <v>12</v>
      </c>
      <c r="AD591" s="45">
        <f t="shared" si="4"/>
        <v>12</v>
      </c>
      <c r="AE591" s="45">
        <f t="shared" si="5"/>
        <v>12</v>
      </c>
    </row>
    <row r="592">
      <c r="A592" s="20"/>
      <c r="B592" s="20">
        <v>43896.44206256945</v>
      </c>
      <c r="C592" s="1" t="s">
        <v>141</v>
      </c>
      <c r="D592" s="1">
        <v>2.0</v>
      </c>
      <c r="E592" s="1">
        <v>1.0</v>
      </c>
      <c r="F592" s="1">
        <v>0.0</v>
      </c>
      <c r="G592" s="1">
        <v>2.0</v>
      </c>
      <c r="H592" s="1">
        <v>3.0</v>
      </c>
      <c r="I592" s="1">
        <v>2.0</v>
      </c>
      <c r="J592" s="1">
        <v>2.0</v>
      </c>
      <c r="K592" s="1">
        <v>0.0</v>
      </c>
      <c r="L592" s="1">
        <v>4.0</v>
      </c>
      <c r="M592" s="1">
        <v>1.0</v>
      </c>
      <c r="N592" s="1">
        <v>2.0</v>
      </c>
      <c r="O592" s="1">
        <v>1.0</v>
      </c>
      <c r="P592" s="1">
        <v>0.0</v>
      </c>
      <c r="Q592" s="1">
        <v>0.0</v>
      </c>
      <c r="R592" s="1">
        <v>0.0</v>
      </c>
      <c r="S592" s="1">
        <v>0.0</v>
      </c>
      <c r="T592" s="1">
        <v>3.0</v>
      </c>
      <c r="U592" s="1">
        <v>1.0</v>
      </c>
      <c r="V592" s="1">
        <v>1.0</v>
      </c>
      <c r="W592" s="1">
        <v>1.0</v>
      </c>
      <c r="X592" s="1">
        <v>2.0</v>
      </c>
      <c r="Y592" s="1">
        <v>2.0</v>
      </c>
      <c r="Z592" s="36">
        <v>1909.0</v>
      </c>
      <c r="AA592" s="45">
        <f t="shared" si="1"/>
        <v>30</v>
      </c>
      <c r="AB592" s="45">
        <f t="shared" si="2"/>
        <v>18</v>
      </c>
      <c r="AC592" s="45">
        <f t="shared" si="3"/>
        <v>7</v>
      </c>
      <c r="AD592" s="45">
        <f t="shared" si="4"/>
        <v>0</v>
      </c>
      <c r="AE592" s="45">
        <f t="shared" si="5"/>
        <v>5</v>
      </c>
    </row>
    <row r="593">
      <c r="A593" s="20"/>
      <c r="B593" s="20">
        <v>43896.49173693287</v>
      </c>
      <c r="C593" s="1" t="s">
        <v>401</v>
      </c>
      <c r="D593" s="1">
        <v>3.0</v>
      </c>
      <c r="E593" s="1">
        <v>1.0</v>
      </c>
      <c r="F593" s="1">
        <v>0.0</v>
      </c>
      <c r="G593" s="1">
        <v>2.0</v>
      </c>
      <c r="H593" s="1">
        <v>2.0</v>
      </c>
      <c r="I593" s="1">
        <v>5.0</v>
      </c>
      <c r="J593" s="1">
        <v>5.0</v>
      </c>
      <c r="K593" s="1">
        <v>5.0</v>
      </c>
      <c r="L593" s="1">
        <v>5.0</v>
      </c>
      <c r="M593" s="1">
        <v>1.0</v>
      </c>
      <c r="N593" s="1">
        <v>1.0</v>
      </c>
      <c r="O593" s="1">
        <v>5.0</v>
      </c>
      <c r="P593" s="1">
        <v>6.0</v>
      </c>
      <c r="Q593" s="1">
        <v>3.0</v>
      </c>
      <c r="R593" s="1">
        <v>1.0</v>
      </c>
      <c r="S593" s="1">
        <v>5.0</v>
      </c>
      <c r="T593" s="1">
        <v>3.0</v>
      </c>
      <c r="U593" s="1">
        <v>3.0</v>
      </c>
      <c r="V593" s="1">
        <v>2.0</v>
      </c>
      <c r="W593" s="1">
        <v>5.0</v>
      </c>
      <c r="X593" s="1">
        <v>6.0</v>
      </c>
      <c r="Y593" s="1">
        <v>1.0</v>
      </c>
      <c r="Z593" s="36">
        <v>2214.0</v>
      </c>
      <c r="AA593" s="45">
        <f t="shared" si="1"/>
        <v>70</v>
      </c>
      <c r="AB593" s="45">
        <f t="shared" si="2"/>
        <v>23</v>
      </c>
      <c r="AC593" s="45">
        <f t="shared" si="3"/>
        <v>16</v>
      </c>
      <c r="AD593" s="45">
        <f t="shared" si="4"/>
        <v>15</v>
      </c>
      <c r="AE593" s="45">
        <f t="shared" si="5"/>
        <v>16</v>
      </c>
    </row>
    <row r="594">
      <c r="A594" s="20"/>
      <c r="B594" s="20">
        <v>43896.58569457176</v>
      </c>
      <c r="C594" s="1" t="s">
        <v>137</v>
      </c>
      <c r="D594" s="1">
        <v>1.0</v>
      </c>
      <c r="E594" s="1">
        <v>4.0</v>
      </c>
      <c r="F594" s="1">
        <v>0.0</v>
      </c>
      <c r="G594" s="1">
        <v>2.0</v>
      </c>
      <c r="H594" s="1">
        <v>3.0</v>
      </c>
      <c r="I594" s="1">
        <v>2.0</v>
      </c>
      <c r="J594" s="1">
        <v>1.0</v>
      </c>
      <c r="K594" s="1">
        <v>0.0</v>
      </c>
      <c r="L594" s="1">
        <v>3.0</v>
      </c>
      <c r="M594" s="1">
        <v>4.0</v>
      </c>
      <c r="N594" s="1">
        <v>5.0</v>
      </c>
      <c r="O594" s="1">
        <v>5.0</v>
      </c>
      <c r="P594" s="1">
        <v>5.0</v>
      </c>
      <c r="Q594" s="1">
        <v>5.0</v>
      </c>
      <c r="R594" s="1">
        <v>2.0</v>
      </c>
      <c r="S594" s="1">
        <v>5.0</v>
      </c>
      <c r="T594" s="1">
        <v>2.0</v>
      </c>
      <c r="U594" s="1">
        <v>3.0</v>
      </c>
      <c r="V594" s="1">
        <v>5.0</v>
      </c>
      <c r="W594" s="1">
        <v>5.0</v>
      </c>
      <c r="X594" s="1">
        <v>5.0</v>
      </c>
      <c r="Y594" s="1">
        <v>2.0</v>
      </c>
      <c r="Z594" s="36">
        <v>1883.0</v>
      </c>
      <c r="AA594" s="45">
        <f t="shared" si="1"/>
        <v>69</v>
      </c>
      <c r="AB594" s="45">
        <f t="shared" si="2"/>
        <v>26</v>
      </c>
      <c r="AC594" s="45">
        <f t="shared" si="3"/>
        <v>8</v>
      </c>
      <c r="AD594" s="45">
        <f t="shared" si="4"/>
        <v>17</v>
      </c>
      <c r="AE594" s="45">
        <f t="shared" si="5"/>
        <v>18</v>
      </c>
    </row>
    <row r="595">
      <c r="A595" s="20"/>
      <c r="B595" s="20">
        <v>43896.617951203705</v>
      </c>
      <c r="C595" s="1" t="s">
        <v>402</v>
      </c>
      <c r="D595" s="1">
        <v>3.0</v>
      </c>
      <c r="E595" s="1">
        <v>1.0</v>
      </c>
      <c r="F595" s="1">
        <v>0.0</v>
      </c>
      <c r="G595" s="1">
        <v>3.0</v>
      </c>
      <c r="H595" s="1">
        <v>2.0</v>
      </c>
      <c r="I595" s="1">
        <v>2.0</v>
      </c>
      <c r="J595" s="1">
        <v>3.0</v>
      </c>
      <c r="K595" s="1">
        <v>2.0</v>
      </c>
      <c r="L595" s="1">
        <v>2.0</v>
      </c>
      <c r="M595" s="1">
        <v>3.0</v>
      </c>
      <c r="N595" s="1">
        <v>3.0</v>
      </c>
      <c r="O595" s="1">
        <v>3.0</v>
      </c>
      <c r="P595" s="1">
        <v>2.0</v>
      </c>
      <c r="Q595" s="1">
        <v>0.0</v>
      </c>
      <c r="R595" s="1">
        <v>0.0</v>
      </c>
      <c r="S595" s="1">
        <v>0.0</v>
      </c>
      <c r="T595" s="1">
        <v>0.0</v>
      </c>
      <c r="U595" s="1">
        <v>3.0</v>
      </c>
      <c r="V595" s="1">
        <v>2.0</v>
      </c>
      <c r="W595" s="1">
        <v>3.0</v>
      </c>
      <c r="X595" s="1">
        <v>3.0</v>
      </c>
      <c r="Y595" s="1">
        <v>5.0</v>
      </c>
      <c r="Z595" s="36">
        <v>2210.0</v>
      </c>
      <c r="AA595" s="45">
        <f t="shared" si="1"/>
        <v>45</v>
      </c>
      <c r="AB595" s="45">
        <f t="shared" si="2"/>
        <v>22</v>
      </c>
      <c r="AC595" s="45">
        <f t="shared" si="3"/>
        <v>10</v>
      </c>
      <c r="AD595" s="45">
        <f t="shared" si="4"/>
        <v>2</v>
      </c>
      <c r="AE595" s="45">
        <f t="shared" si="5"/>
        <v>11</v>
      </c>
    </row>
    <row r="596">
      <c r="A596" s="20"/>
      <c r="B596" s="20">
        <v>43899.431429178236</v>
      </c>
      <c r="C596" s="1" t="s">
        <v>307</v>
      </c>
      <c r="D596" s="1">
        <v>4.0</v>
      </c>
      <c r="E596" s="1">
        <v>2.0</v>
      </c>
      <c r="F596" s="1">
        <v>0.0</v>
      </c>
      <c r="G596" s="1">
        <v>0.0</v>
      </c>
      <c r="H596" s="1">
        <v>1.0</v>
      </c>
      <c r="I596" s="1">
        <v>5.0</v>
      </c>
      <c r="J596" s="1">
        <v>0.0</v>
      </c>
      <c r="K596" s="1">
        <v>0.0</v>
      </c>
      <c r="L596" s="1">
        <v>4.0</v>
      </c>
      <c r="M596" s="1">
        <v>3.0</v>
      </c>
      <c r="N596" s="1">
        <v>3.0</v>
      </c>
      <c r="O596" s="1">
        <v>3.0</v>
      </c>
      <c r="P596" s="1">
        <v>0.0</v>
      </c>
      <c r="Q596" s="1">
        <v>2.0</v>
      </c>
      <c r="R596" s="1">
        <v>2.0</v>
      </c>
      <c r="S596" s="1">
        <v>0.0</v>
      </c>
      <c r="T596" s="1">
        <v>0.0</v>
      </c>
      <c r="U596" s="1">
        <v>3.0</v>
      </c>
      <c r="V596" s="1">
        <v>4.0</v>
      </c>
      <c r="W596" s="1">
        <v>3.0</v>
      </c>
      <c r="X596" s="1">
        <v>3.0</v>
      </c>
      <c r="Y596" s="1">
        <v>0.0</v>
      </c>
      <c r="Z596" s="36">
        <v>2070.0</v>
      </c>
      <c r="AA596" s="45">
        <f t="shared" si="1"/>
        <v>42</v>
      </c>
      <c r="AB596" s="45">
        <f t="shared" si="2"/>
        <v>18</v>
      </c>
      <c r="AC596" s="45">
        <f t="shared" si="3"/>
        <v>7</v>
      </c>
      <c r="AD596" s="45">
        <f t="shared" si="4"/>
        <v>4</v>
      </c>
      <c r="AE596" s="45">
        <f t="shared" si="5"/>
        <v>13</v>
      </c>
    </row>
    <row r="597">
      <c r="A597" s="20"/>
      <c r="B597" s="20">
        <v>43900.360386886576</v>
      </c>
      <c r="C597" s="1" t="s">
        <v>403</v>
      </c>
      <c r="D597" s="1">
        <v>1.0</v>
      </c>
      <c r="E597" s="1">
        <v>1.0</v>
      </c>
      <c r="F597" s="1">
        <v>0.0</v>
      </c>
      <c r="G597" s="1">
        <v>3.0</v>
      </c>
      <c r="H597" s="1">
        <v>1.0</v>
      </c>
      <c r="I597" s="1">
        <v>2.0</v>
      </c>
      <c r="J597" s="1">
        <v>1.0</v>
      </c>
      <c r="K597" s="1">
        <v>1.0</v>
      </c>
      <c r="L597" s="1">
        <v>2.0</v>
      </c>
      <c r="M597" s="1">
        <v>2.0</v>
      </c>
      <c r="N597" s="1">
        <v>3.0</v>
      </c>
      <c r="O597" s="1">
        <v>3.0</v>
      </c>
      <c r="P597" s="1">
        <v>3.0</v>
      </c>
      <c r="Q597" s="1">
        <v>3.0</v>
      </c>
      <c r="R597" s="1">
        <v>3.0</v>
      </c>
      <c r="S597" s="1">
        <v>2.0</v>
      </c>
      <c r="T597" s="1">
        <v>1.0</v>
      </c>
      <c r="U597" s="1">
        <v>3.0</v>
      </c>
      <c r="V597" s="1">
        <v>3.0</v>
      </c>
      <c r="W597" s="1">
        <v>3.0</v>
      </c>
      <c r="X597" s="1">
        <v>2.0</v>
      </c>
      <c r="Y597" s="1">
        <v>0.0</v>
      </c>
      <c r="Z597" s="36">
        <v>2218.0</v>
      </c>
      <c r="AA597" s="45">
        <f t="shared" si="1"/>
        <v>43</v>
      </c>
      <c r="AB597" s="45">
        <f t="shared" si="2"/>
        <v>15</v>
      </c>
      <c r="AC597" s="45">
        <f t="shared" si="3"/>
        <v>6</v>
      </c>
      <c r="AD597" s="45">
        <f t="shared" si="4"/>
        <v>11</v>
      </c>
      <c r="AE597" s="45">
        <f t="shared" si="5"/>
        <v>11</v>
      </c>
    </row>
    <row r="598">
      <c r="A598" s="20"/>
      <c r="B598" s="20">
        <v>43900.560213969904</v>
      </c>
      <c r="C598" s="1" t="s">
        <v>320</v>
      </c>
      <c r="D598" s="1">
        <v>1.0</v>
      </c>
      <c r="E598" s="1">
        <v>0.0</v>
      </c>
      <c r="F598" s="1">
        <v>0.0</v>
      </c>
      <c r="G598" s="1">
        <v>1.0</v>
      </c>
      <c r="H598" s="1">
        <v>2.0</v>
      </c>
      <c r="I598" s="1">
        <v>3.0</v>
      </c>
      <c r="J598" s="1">
        <v>4.0</v>
      </c>
      <c r="K598" s="1">
        <v>4.0</v>
      </c>
      <c r="L598" s="1">
        <v>0.0</v>
      </c>
      <c r="M598" s="1">
        <v>3.0</v>
      </c>
      <c r="N598" s="1">
        <v>1.0</v>
      </c>
      <c r="O598" s="1">
        <v>1.0</v>
      </c>
      <c r="P598" s="1">
        <v>3.0</v>
      </c>
      <c r="Q598" s="1">
        <v>0.0</v>
      </c>
      <c r="R598" s="1">
        <v>3.0</v>
      </c>
      <c r="S598" s="1">
        <v>2.0</v>
      </c>
      <c r="T598" s="1">
        <v>3.0</v>
      </c>
      <c r="U598" s="1">
        <v>2.0</v>
      </c>
      <c r="V598" s="1">
        <v>4.0</v>
      </c>
      <c r="W598" s="1">
        <v>2.0</v>
      </c>
      <c r="X598" s="1">
        <v>3.0</v>
      </c>
      <c r="Y598" s="1">
        <v>0.0</v>
      </c>
      <c r="Z598" s="36">
        <v>2104.0</v>
      </c>
      <c r="AA598" s="45">
        <f t="shared" si="1"/>
        <v>42</v>
      </c>
      <c r="AB598" s="45">
        <f t="shared" si="2"/>
        <v>12</v>
      </c>
      <c r="AC598" s="45">
        <f t="shared" si="3"/>
        <v>11</v>
      </c>
      <c r="AD598" s="45">
        <f t="shared" si="4"/>
        <v>8</v>
      </c>
      <c r="AE598" s="45">
        <f t="shared" si="5"/>
        <v>11</v>
      </c>
    </row>
    <row r="599">
      <c r="A599" s="20"/>
      <c r="B599" s="20">
        <v>43901.35830346065</v>
      </c>
      <c r="C599" s="1" t="s">
        <v>124</v>
      </c>
      <c r="D599" s="1">
        <v>2.0</v>
      </c>
      <c r="E599" s="1">
        <v>0.0</v>
      </c>
      <c r="F599" s="1">
        <v>0.0</v>
      </c>
      <c r="G599" s="1">
        <v>1.0</v>
      </c>
      <c r="H599" s="1">
        <v>0.0</v>
      </c>
      <c r="I599" s="1">
        <v>0.0</v>
      </c>
      <c r="J599" s="1">
        <v>0.0</v>
      </c>
      <c r="K599" s="1">
        <v>1.0</v>
      </c>
      <c r="L599" s="1">
        <v>0.0</v>
      </c>
      <c r="M599" s="1">
        <v>0.0</v>
      </c>
      <c r="N599" s="1">
        <v>1.0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1.0</v>
      </c>
      <c r="Z599" s="36">
        <v>1877.0</v>
      </c>
      <c r="AA599" s="45">
        <f t="shared" si="1"/>
        <v>6</v>
      </c>
      <c r="AB599" s="45">
        <f t="shared" si="2"/>
        <v>5</v>
      </c>
      <c r="AC599" s="45">
        <f t="shared" si="3"/>
        <v>1</v>
      </c>
      <c r="AD599" s="45">
        <f t="shared" si="4"/>
        <v>0</v>
      </c>
      <c r="AE599" s="45">
        <f t="shared" si="5"/>
        <v>0</v>
      </c>
    </row>
    <row r="600">
      <c r="A600" s="20"/>
      <c r="B600" s="20">
        <v>43901.450769641204</v>
      </c>
      <c r="C600" s="1" t="s">
        <v>404</v>
      </c>
      <c r="D600" s="1">
        <v>3.0</v>
      </c>
      <c r="E600" s="1">
        <v>0.0</v>
      </c>
      <c r="F600" s="1">
        <v>0.0</v>
      </c>
      <c r="G600" s="1">
        <v>0.0</v>
      </c>
      <c r="H600" s="1">
        <v>0.0</v>
      </c>
      <c r="I600" s="1">
        <v>3.0</v>
      </c>
      <c r="J600" s="1">
        <v>0.0</v>
      </c>
      <c r="K600" s="1">
        <v>5.0</v>
      </c>
      <c r="L600" s="1">
        <v>0.0</v>
      </c>
      <c r="M600" s="1">
        <v>3.0</v>
      </c>
      <c r="N600" s="1">
        <v>3.0</v>
      </c>
      <c r="O600" s="1">
        <v>3.0</v>
      </c>
      <c r="P600" s="1">
        <v>6.0</v>
      </c>
      <c r="Q600" s="1">
        <v>0.0</v>
      </c>
      <c r="R600" s="1">
        <v>3.0</v>
      </c>
      <c r="S600" s="1">
        <v>3.0</v>
      </c>
      <c r="T600" s="1">
        <v>0.0</v>
      </c>
      <c r="U600" s="1">
        <v>3.0</v>
      </c>
      <c r="V600" s="1">
        <v>2.0</v>
      </c>
      <c r="W600" s="1">
        <v>2.0</v>
      </c>
      <c r="X600" s="1">
        <v>6.0</v>
      </c>
      <c r="Y600" s="1">
        <v>4.0</v>
      </c>
      <c r="Z600" s="36">
        <v>947.0</v>
      </c>
      <c r="AA600" s="45">
        <f t="shared" si="1"/>
        <v>49</v>
      </c>
      <c r="AB600" s="45">
        <f t="shared" si="2"/>
        <v>16</v>
      </c>
      <c r="AC600" s="45">
        <f t="shared" si="3"/>
        <v>8</v>
      </c>
      <c r="AD600" s="45">
        <f t="shared" si="4"/>
        <v>12</v>
      </c>
      <c r="AE600" s="45">
        <f t="shared" si="5"/>
        <v>13</v>
      </c>
    </row>
    <row r="601">
      <c r="A601" s="20"/>
      <c r="B601" s="20">
        <v>43901.458223634254</v>
      </c>
      <c r="C601" s="1" t="s">
        <v>405</v>
      </c>
      <c r="D601" s="1">
        <v>3.0</v>
      </c>
      <c r="E601" s="1">
        <v>0.0</v>
      </c>
      <c r="F601" s="1">
        <v>0.0</v>
      </c>
      <c r="G601" s="1">
        <v>3.0</v>
      </c>
      <c r="H601" s="1">
        <v>5.0</v>
      </c>
      <c r="I601" s="1">
        <v>5.0</v>
      </c>
      <c r="J601" s="1">
        <v>0.0</v>
      </c>
      <c r="K601" s="1">
        <v>3.0</v>
      </c>
      <c r="L601" s="1">
        <v>0.0</v>
      </c>
      <c r="M601" s="1">
        <v>3.0</v>
      </c>
      <c r="N601" s="1">
        <v>4.0</v>
      </c>
      <c r="O601" s="1">
        <v>4.0</v>
      </c>
      <c r="P601" s="1">
        <v>2.0</v>
      </c>
      <c r="Q601" s="1">
        <v>0.0</v>
      </c>
      <c r="R601" s="1">
        <v>0.0</v>
      </c>
      <c r="S601" s="1">
        <v>0.0</v>
      </c>
      <c r="T601" s="1">
        <v>0.0</v>
      </c>
      <c r="U601" s="1">
        <v>3.0</v>
      </c>
      <c r="V601" s="1">
        <v>5.0</v>
      </c>
      <c r="W601" s="1">
        <v>5.0</v>
      </c>
      <c r="X601" s="1">
        <v>4.0</v>
      </c>
      <c r="Y601" s="1">
        <v>6.0</v>
      </c>
      <c r="Z601" s="36">
        <v>2219.0</v>
      </c>
      <c r="AA601" s="45">
        <f t="shared" si="1"/>
        <v>55</v>
      </c>
      <c r="AB601" s="45">
        <f t="shared" si="2"/>
        <v>30</v>
      </c>
      <c r="AC601" s="45">
        <f t="shared" si="3"/>
        <v>6</v>
      </c>
      <c r="AD601" s="45">
        <f t="shared" si="4"/>
        <v>2</v>
      </c>
      <c r="AE601" s="45">
        <f t="shared" si="5"/>
        <v>17</v>
      </c>
    </row>
    <row r="602">
      <c r="A602" s="20"/>
      <c r="B602" s="20">
        <v>43901.54847947917</v>
      </c>
      <c r="C602" s="1" t="s">
        <v>406</v>
      </c>
      <c r="D602" s="1">
        <v>3.0</v>
      </c>
      <c r="E602" s="1">
        <v>2.0</v>
      </c>
      <c r="F602" s="1">
        <v>0.0</v>
      </c>
      <c r="G602" s="1">
        <v>2.0</v>
      </c>
      <c r="H602" s="1">
        <v>2.0</v>
      </c>
      <c r="I602" s="1">
        <v>2.0</v>
      </c>
      <c r="J602" s="1">
        <v>0.0</v>
      </c>
      <c r="K602" s="1">
        <v>2.0</v>
      </c>
      <c r="L602" s="1">
        <v>0.0</v>
      </c>
      <c r="M602" s="1">
        <v>0.0</v>
      </c>
      <c r="N602" s="1">
        <v>3.0</v>
      </c>
      <c r="O602" s="1">
        <v>3.0</v>
      </c>
      <c r="P602" s="1">
        <v>2.0</v>
      </c>
      <c r="Q602" s="1">
        <v>0.0</v>
      </c>
      <c r="R602" s="1">
        <v>2.0</v>
      </c>
      <c r="S602" s="1">
        <v>2.0</v>
      </c>
      <c r="T602" s="1">
        <v>0.0</v>
      </c>
      <c r="U602" s="1">
        <v>2.0</v>
      </c>
      <c r="V602" s="1">
        <v>3.0</v>
      </c>
      <c r="W602" s="1">
        <v>3.0</v>
      </c>
      <c r="X602" s="1">
        <v>3.0</v>
      </c>
      <c r="Y602" s="1">
        <v>3.0</v>
      </c>
      <c r="Z602" s="36">
        <v>2182.0</v>
      </c>
      <c r="AA602" s="45">
        <f t="shared" si="1"/>
        <v>39</v>
      </c>
      <c r="AB602" s="45">
        <f t="shared" si="2"/>
        <v>20</v>
      </c>
      <c r="AC602" s="45">
        <f t="shared" si="3"/>
        <v>2</v>
      </c>
      <c r="AD602" s="45">
        <f t="shared" si="4"/>
        <v>6</v>
      </c>
      <c r="AE602" s="45">
        <f t="shared" si="5"/>
        <v>11</v>
      </c>
    </row>
    <row r="603">
      <c r="A603" s="20"/>
      <c r="B603" s="20">
        <v>43901.91810098379</v>
      </c>
      <c r="C603" s="1" t="s">
        <v>329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1.0</v>
      </c>
      <c r="J603" s="1">
        <v>1.0</v>
      </c>
      <c r="K603" s="1">
        <v>0.0</v>
      </c>
      <c r="L603" s="1">
        <v>1.0</v>
      </c>
      <c r="M603" s="1">
        <v>1.0</v>
      </c>
      <c r="N603" s="1">
        <v>0.0</v>
      </c>
      <c r="O603" s="1">
        <v>2.0</v>
      </c>
      <c r="P603" s="1">
        <v>1.0</v>
      </c>
      <c r="Q603" s="1">
        <v>1.0</v>
      </c>
      <c r="R603" s="1">
        <v>1.0</v>
      </c>
      <c r="S603" s="1">
        <v>1.0</v>
      </c>
      <c r="T603" s="1">
        <v>0.0</v>
      </c>
      <c r="U603" s="1">
        <v>0.0</v>
      </c>
      <c r="V603" s="1">
        <v>1.0</v>
      </c>
      <c r="W603" s="1">
        <v>1.0</v>
      </c>
      <c r="X603" s="1">
        <v>1.0</v>
      </c>
      <c r="Y603" s="1">
        <v>0.0</v>
      </c>
      <c r="Z603" s="36">
        <v>2128.0</v>
      </c>
      <c r="AA603" s="45">
        <f t="shared" si="1"/>
        <v>13</v>
      </c>
      <c r="AB603" s="45">
        <f t="shared" si="2"/>
        <v>3</v>
      </c>
      <c r="AC603" s="45">
        <f t="shared" si="3"/>
        <v>3</v>
      </c>
      <c r="AD603" s="45">
        <f t="shared" si="4"/>
        <v>4</v>
      </c>
      <c r="AE603" s="45">
        <f t="shared" si="5"/>
        <v>3</v>
      </c>
    </row>
    <row r="604">
      <c r="A604" s="20"/>
      <c r="B604" s="20">
        <v>43902.34166255787</v>
      </c>
      <c r="C604" s="1" t="s">
        <v>406</v>
      </c>
      <c r="D604" s="1">
        <v>3.0</v>
      </c>
      <c r="E604" s="1">
        <v>2.0</v>
      </c>
      <c r="F604" s="1">
        <v>0.0</v>
      </c>
      <c r="G604" s="1">
        <v>2.0</v>
      </c>
      <c r="H604" s="1">
        <v>2.0</v>
      </c>
      <c r="I604" s="1">
        <v>2.0</v>
      </c>
      <c r="J604" s="1">
        <v>0.0</v>
      </c>
      <c r="K604" s="1">
        <v>2.0</v>
      </c>
      <c r="L604" s="1">
        <v>0.0</v>
      </c>
      <c r="M604" s="1">
        <v>0.0</v>
      </c>
      <c r="N604" s="1">
        <v>3.0</v>
      </c>
      <c r="O604" s="1">
        <v>3.0</v>
      </c>
      <c r="P604" s="1">
        <v>2.0</v>
      </c>
      <c r="Q604" s="1">
        <v>0.0</v>
      </c>
      <c r="R604" s="1">
        <v>2.0</v>
      </c>
      <c r="S604" s="1">
        <v>2.0</v>
      </c>
      <c r="T604" s="1">
        <v>0.0</v>
      </c>
      <c r="U604" s="1">
        <v>2.0</v>
      </c>
      <c r="V604" s="1">
        <v>3.0</v>
      </c>
      <c r="W604" s="1">
        <v>3.0</v>
      </c>
      <c r="X604" s="1">
        <v>3.0</v>
      </c>
      <c r="Y604" s="1">
        <v>3.0</v>
      </c>
      <c r="Z604" s="36">
        <v>2182.0</v>
      </c>
      <c r="AA604" s="45">
        <f t="shared" si="1"/>
        <v>39</v>
      </c>
      <c r="AB604" s="45">
        <f t="shared" si="2"/>
        <v>20</v>
      </c>
      <c r="AC604" s="45">
        <f t="shared" si="3"/>
        <v>2</v>
      </c>
      <c r="AD604" s="45">
        <f t="shared" si="4"/>
        <v>6</v>
      </c>
      <c r="AE604" s="45">
        <f t="shared" si="5"/>
        <v>11</v>
      </c>
    </row>
    <row r="605">
      <c r="A605" s="20"/>
      <c r="B605" s="20">
        <v>43902.38333090278</v>
      </c>
      <c r="C605" s="1" t="s">
        <v>891</v>
      </c>
      <c r="D605" s="1">
        <v>2.0</v>
      </c>
      <c r="E605" s="1">
        <v>0.0</v>
      </c>
      <c r="F605" s="1">
        <v>0.0</v>
      </c>
      <c r="G605" s="1">
        <v>4.0</v>
      </c>
      <c r="H605" s="1">
        <v>4.0</v>
      </c>
      <c r="I605" s="1">
        <v>6.0</v>
      </c>
      <c r="J605" s="1">
        <v>2.0</v>
      </c>
      <c r="K605" s="1">
        <v>5.0</v>
      </c>
      <c r="L605" s="1">
        <v>0.0</v>
      </c>
      <c r="M605" s="1">
        <v>5.0</v>
      </c>
      <c r="N605" s="1">
        <v>2.0</v>
      </c>
      <c r="O605" s="1">
        <v>3.0</v>
      </c>
      <c r="P605" s="1">
        <v>2.0</v>
      </c>
      <c r="Q605" s="1">
        <v>4.0</v>
      </c>
      <c r="R605" s="1">
        <v>4.0</v>
      </c>
      <c r="S605" s="1">
        <v>4.0</v>
      </c>
      <c r="T605" s="1">
        <v>0.0</v>
      </c>
      <c r="U605" s="1">
        <v>4.0</v>
      </c>
      <c r="V605" s="1">
        <v>5.0</v>
      </c>
      <c r="W605" s="1">
        <v>5.0</v>
      </c>
      <c r="X605" s="1">
        <v>3.0</v>
      </c>
      <c r="Y605" s="1">
        <v>3.0</v>
      </c>
      <c r="Z605" s="36">
        <v>2122.0</v>
      </c>
      <c r="AA605" s="45">
        <f t="shared" si="1"/>
        <v>67</v>
      </c>
      <c r="AB605" s="45">
        <f t="shared" si="2"/>
        <v>24</v>
      </c>
      <c r="AC605" s="45">
        <f t="shared" si="3"/>
        <v>12</v>
      </c>
      <c r="AD605" s="45">
        <f t="shared" si="4"/>
        <v>14</v>
      </c>
      <c r="AE605" s="45">
        <f t="shared" si="5"/>
        <v>17</v>
      </c>
    </row>
    <row r="606">
      <c r="A606" s="20"/>
      <c r="B606" s="20">
        <v>43902.50594498843</v>
      </c>
      <c r="C606" s="1" t="s">
        <v>382</v>
      </c>
      <c r="D606" s="1">
        <v>2.0</v>
      </c>
      <c r="E606" s="1">
        <v>0.0</v>
      </c>
      <c r="F606" s="1">
        <v>0.0</v>
      </c>
      <c r="G606" s="1">
        <v>2.0</v>
      </c>
      <c r="H606" s="1">
        <v>1.0</v>
      </c>
      <c r="I606" s="1">
        <v>3.0</v>
      </c>
      <c r="J606" s="1">
        <v>3.0</v>
      </c>
      <c r="K606" s="1">
        <v>1.0</v>
      </c>
      <c r="L606" s="1">
        <v>0.0</v>
      </c>
      <c r="M606" s="1">
        <v>2.0</v>
      </c>
      <c r="N606" s="1">
        <v>1.0</v>
      </c>
      <c r="O606" s="1">
        <v>0.0</v>
      </c>
      <c r="P606" s="1">
        <v>2.0</v>
      </c>
      <c r="Q606" s="1">
        <v>1.0</v>
      </c>
      <c r="R606" s="1">
        <v>0.0</v>
      </c>
      <c r="S606" s="1">
        <v>2.0</v>
      </c>
      <c r="T606" s="1">
        <v>0.0</v>
      </c>
      <c r="U606" s="1">
        <v>1.0</v>
      </c>
      <c r="V606" s="1">
        <v>2.0</v>
      </c>
      <c r="W606" s="1">
        <v>1.0</v>
      </c>
      <c r="X606" s="1">
        <v>2.0</v>
      </c>
      <c r="Y606" s="1">
        <v>1.0</v>
      </c>
      <c r="Z606" s="36">
        <v>2190.0</v>
      </c>
      <c r="AA606" s="45">
        <f t="shared" si="1"/>
        <v>27</v>
      </c>
      <c r="AB606" s="45">
        <f t="shared" si="2"/>
        <v>10</v>
      </c>
      <c r="AC606" s="45">
        <f t="shared" si="3"/>
        <v>6</v>
      </c>
      <c r="AD606" s="45">
        <f t="shared" si="4"/>
        <v>5</v>
      </c>
      <c r="AE606" s="45">
        <f t="shared" si="5"/>
        <v>6</v>
      </c>
    </row>
    <row r="607">
      <c r="A607" s="20"/>
      <c r="B607" s="20">
        <v>43902.572651608796</v>
      </c>
      <c r="C607" s="1" t="s">
        <v>407</v>
      </c>
      <c r="D607" s="1">
        <v>4.0</v>
      </c>
      <c r="E607" s="1">
        <v>3.0</v>
      </c>
      <c r="F607" s="1">
        <v>0.0</v>
      </c>
      <c r="G607" s="1">
        <v>1.0</v>
      </c>
      <c r="H607" s="1">
        <v>1.0</v>
      </c>
      <c r="I607" s="1">
        <v>5.0</v>
      </c>
      <c r="J607" s="1">
        <v>3.0</v>
      </c>
      <c r="K607" s="1">
        <v>5.0</v>
      </c>
      <c r="L607" s="1">
        <v>0.0</v>
      </c>
      <c r="M607" s="1">
        <v>5.0</v>
      </c>
      <c r="N607" s="1">
        <v>5.0</v>
      </c>
      <c r="O607" s="1">
        <v>2.0</v>
      </c>
      <c r="P607" s="1">
        <v>6.0</v>
      </c>
      <c r="Q607" s="1">
        <v>4.0</v>
      </c>
      <c r="R607" s="1">
        <v>5.0</v>
      </c>
      <c r="S607" s="1">
        <v>6.0</v>
      </c>
      <c r="T607" s="1">
        <v>0.0</v>
      </c>
      <c r="U607" s="1">
        <v>6.0</v>
      </c>
      <c r="V607" s="1">
        <v>5.0</v>
      </c>
      <c r="W607" s="1">
        <v>4.0</v>
      </c>
      <c r="X607" s="1">
        <v>4.0</v>
      </c>
      <c r="Y607" s="1">
        <v>2.0</v>
      </c>
      <c r="Z607" s="36">
        <v>2212.0</v>
      </c>
      <c r="AA607" s="45">
        <f t="shared" si="1"/>
        <v>76</v>
      </c>
      <c r="AB607" s="45">
        <f t="shared" si="2"/>
        <v>23</v>
      </c>
      <c r="AC607" s="45">
        <f t="shared" si="3"/>
        <v>13</v>
      </c>
      <c r="AD607" s="45">
        <f t="shared" si="4"/>
        <v>21</v>
      </c>
      <c r="AE607" s="45">
        <f t="shared" si="5"/>
        <v>19</v>
      </c>
    </row>
    <row r="608">
      <c r="A608" s="20"/>
      <c r="B608" s="20">
        <v>43903.41171417824</v>
      </c>
      <c r="C608" s="1" t="s">
        <v>408</v>
      </c>
      <c r="D608" s="1">
        <v>1.0</v>
      </c>
      <c r="E608" s="1">
        <v>0.0</v>
      </c>
      <c r="F608" s="1">
        <v>0.0</v>
      </c>
      <c r="G608" s="1">
        <v>2.0</v>
      </c>
      <c r="H608" s="1">
        <v>2.0</v>
      </c>
      <c r="I608" s="1">
        <v>5.0</v>
      </c>
      <c r="J608" s="1">
        <v>1.0</v>
      </c>
      <c r="K608" s="1">
        <v>2.0</v>
      </c>
      <c r="L608" s="1">
        <v>5.0</v>
      </c>
      <c r="M608" s="1">
        <v>4.0</v>
      </c>
      <c r="N608" s="1">
        <v>4.0</v>
      </c>
      <c r="O608" s="1">
        <v>5.0</v>
      </c>
      <c r="P608" s="1">
        <v>3.0</v>
      </c>
      <c r="Q608" s="1">
        <v>3.0</v>
      </c>
      <c r="R608" s="1">
        <v>2.0</v>
      </c>
      <c r="S608" s="1">
        <v>4.0</v>
      </c>
      <c r="T608" s="1">
        <v>4.0</v>
      </c>
      <c r="U608" s="1">
        <v>4.0</v>
      </c>
      <c r="V608" s="1">
        <v>4.0</v>
      </c>
      <c r="W608" s="1">
        <v>4.0</v>
      </c>
      <c r="X608" s="1">
        <v>5.0</v>
      </c>
      <c r="Y608" s="1">
        <v>3.0</v>
      </c>
      <c r="Z608" s="36">
        <v>2204.0</v>
      </c>
      <c r="AA608" s="45">
        <f t="shared" si="1"/>
        <v>67</v>
      </c>
      <c r="AB608" s="45">
        <f t="shared" si="2"/>
        <v>26</v>
      </c>
      <c r="AC608" s="45">
        <f t="shared" si="3"/>
        <v>12</v>
      </c>
      <c r="AD608" s="45">
        <f t="shared" si="4"/>
        <v>12</v>
      </c>
      <c r="AE608" s="45">
        <f t="shared" si="5"/>
        <v>17</v>
      </c>
    </row>
    <row r="609">
      <c r="A609" s="20"/>
      <c r="B609" s="20">
        <v>43903.517952395836</v>
      </c>
      <c r="C609" s="1" t="s">
        <v>900</v>
      </c>
      <c r="D609" s="1">
        <v>2.0</v>
      </c>
      <c r="E609" s="1">
        <v>0.0</v>
      </c>
      <c r="F609" s="1">
        <v>0.0</v>
      </c>
      <c r="G609" s="1">
        <v>1.0</v>
      </c>
      <c r="H609" s="1">
        <v>1.0</v>
      </c>
      <c r="I609" s="1">
        <v>2.0</v>
      </c>
      <c r="J609" s="1">
        <v>0.0</v>
      </c>
      <c r="K609" s="1">
        <v>3.0</v>
      </c>
      <c r="L609" s="1">
        <v>0.0</v>
      </c>
      <c r="M609" s="1">
        <v>0.0</v>
      </c>
      <c r="N609" s="1">
        <v>0.0</v>
      </c>
      <c r="O609" s="1">
        <v>1.0</v>
      </c>
      <c r="P609" s="1">
        <v>0.0</v>
      </c>
      <c r="Q609" s="1">
        <v>0.0</v>
      </c>
      <c r="R609" s="1">
        <v>1.0</v>
      </c>
      <c r="S609" s="1">
        <v>0.0</v>
      </c>
      <c r="T609" s="1">
        <v>1.0</v>
      </c>
      <c r="U609" s="1">
        <v>1.0</v>
      </c>
      <c r="V609" s="1">
        <v>0.0</v>
      </c>
      <c r="W609" s="1">
        <v>2.0</v>
      </c>
      <c r="X609" s="1">
        <v>0.0</v>
      </c>
      <c r="Y609" s="1">
        <v>0.0</v>
      </c>
      <c r="Z609" s="36">
        <v>2220.0</v>
      </c>
      <c r="AA609" s="45">
        <f t="shared" si="1"/>
        <v>15</v>
      </c>
      <c r="AB609" s="45">
        <f t="shared" si="2"/>
        <v>8</v>
      </c>
      <c r="AC609" s="45">
        <f t="shared" si="3"/>
        <v>3</v>
      </c>
      <c r="AD609" s="45">
        <f t="shared" si="4"/>
        <v>1</v>
      </c>
      <c r="AE609" s="45">
        <f t="shared" si="5"/>
        <v>3</v>
      </c>
    </row>
    <row r="610">
      <c r="A610" s="20"/>
      <c r="B610" s="20">
        <v>43903.60486076389</v>
      </c>
      <c r="C610" s="1" t="s">
        <v>409</v>
      </c>
      <c r="D610" s="1">
        <v>5.0</v>
      </c>
      <c r="E610" s="1">
        <v>4.0</v>
      </c>
      <c r="F610" s="1">
        <v>0.0</v>
      </c>
      <c r="G610" s="1">
        <v>4.0</v>
      </c>
      <c r="H610" s="1">
        <v>3.0</v>
      </c>
      <c r="I610" s="1">
        <v>4.0</v>
      </c>
      <c r="J610" s="1">
        <v>4.0</v>
      </c>
      <c r="K610" s="1">
        <v>5.0</v>
      </c>
      <c r="L610" s="1">
        <v>3.0</v>
      </c>
      <c r="M610" s="1">
        <v>4.0</v>
      </c>
      <c r="N610" s="1">
        <v>5.0</v>
      </c>
      <c r="O610" s="1">
        <v>5.0</v>
      </c>
      <c r="P610" s="1">
        <v>4.0</v>
      </c>
      <c r="Q610" s="1">
        <v>3.0</v>
      </c>
      <c r="R610" s="1">
        <v>2.0</v>
      </c>
      <c r="S610" s="1">
        <v>3.0</v>
      </c>
      <c r="T610" s="1">
        <v>1.0</v>
      </c>
      <c r="U610" s="1">
        <v>3.0</v>
      </c>
      <c r="V610" s="1">
        <v>5.0</v>
      </c>
      <c r="W610" s="1">
        <v>5.0</v>
      </c>
      <c r="X610" s="1">
        <v>5.0</v>
      </c>
      <c r="Y610" s="1">
        <v>5.0</v>
      </c>
      <c r="Z610" s="36">
        <v>2227.0</v>
      </c>
      <c r="AA610" s="45">
        <f t="shared" si="1"/>
        <v>82</v>
      </c>
      <c r="AB610" s="45">
        <f t="shared" si="2"/>
        <v>36</v>
      </c>
      <c r="AC610" s="45">
        <f t="shared" si="3"/>
        <v>16</v>
      </c>
      <c r="AD610" s="45">
        <f t="shared" si="4"/>
        <v>12</v>
      </c>
      <c r="AE610" s="45">
        <f t="shared" si="5"/>
        <v>18</v>
      </c>
    </row>
    <row r="611">
      <c r="A611" s="20"/>
      <c r="B611" s="20">
        <v>43904.82705054399</v>
      </c>
      <c r="C611" s="1" t="s">
        <v>131</v>
      </c>
      <c r="D611" s="1">
        <v>2.0</v>
      </c>
      <c r="E611" s="1">
        <v>1.0</v>
      </c>
      <c r="F611" s="1">
        <v>0.0</v>
      </c>
      <c r="G611" s="1">
        <v>2.0</v>
      </c>
      <c r="H611" s="1">
        <v>2.0</v>
      </c>
      <c r="I611" s="1">
        <v>3.0</v>
      </c>
      <c r="J611" s="1">
        <v>2.0</v>
      </c>
      <c r="K611" s="1">
        <v>3.0</v>
      </c>
      <c r="L611" s="1">
        <v>3.0</v>
      </c>
      <c r="M611" s="1">
        <v>0.0</v>
      </c>
      <c r="N611" s="1">
        <v>3.0</v>
      </c>
      <c r="O611" s="1">
        <v>2.0</v>
      </c>
      <c r="P611" s="1">
        <v>3.0</v>
      </c>
      <c r="Q611" s="1">
        <v>3.0</v>
      </c>
      <c r="R611" s="1">
        <v>3.0</v>
      </c>
      <c r="S611" s="1">
        <v>3.0</v>
      </c>
      <c r="T611" s="1">
        <v>1.0</v>
      </c>
      <c r="U611" s="1">
        <v>5.0</v>
      </c>
      <c r="V611" s="1">
        <v>4.0</v>
      </c>
      <c r="W611" s="1">
        <v>4.0</v>
      </c>
      <c r="X611" s="1">
        <v>5.0</v>
      </c>
      <c r="Y611" s="1">
        <v>3.0</v>
      </c>
      <c r="Z611" s="36">
        <v>1871.0</v>
      </c>
      <c r="AA611" s="45">
        <f t="shared" si="1"/>
        <v>57</v>
      </c>
      <c r="AB611" s="45">
        <f t="shared" si="2"/>
        <v>19</v>
      </c>
      <c r="AC611" s="45">
        <f t="shared" si="3"/>
        <v>8</v>
      </c>
      <c r="AD611" s="45">
        <f t="shared" si="4"/>
        <v>12</v>
      </c>
      <c r="AE611" s="45">
        <f t="shared" si="5"/>
        <v>18</v>
      </c>
    </row>
    <row r="612">
      <c r="A612" s="20"/>
      <c r="B612" s="20">
        <v>43905.591764467594</v>
      </c>
      <c r="C612" s="1" t="s">
        <v>410</v>
      </c>
      <c r="D612" s="1">
        <v>4.0</v>
      </c>
      <c r="E612" s="1">
        <v>1.0</v>
      </c>
      <c r="F612" s="1">
        <v>0.0</v>
      </c>
      <c r="G612" s="1">
        <v>1.0</v>
      </c>
      <c r="H612" s="1">
        <v>1.0</v>
      </c>
      <c r="I612" s="1">
        <v>4.0</v>
      </c>
      <c r="J612" s="1">
        <v>4.0</v>
      </c>
      <c r="K612" s="1">
        <v>0.0</v>
      </c>
      <c r="L612" s="1">
        <v>3.0</v>
      </c>
      <c r="M612" s="1">
        <v>3.0</v>
      </c>
      <c r="N612" s="1">
        <v>0.0</v>
      </c>
      <c r="O612" s="1">
        <v>0.0</v>
      </c>
      <c r="P612" s="1">
        <v>3.0</v>
      </c>
      <c r="Q612" s="1">
        <v>4.0</v>
      </c>
      <c r="R612" s="1">
        <v>4.0</v>
      </c>
      <c r="S612" s="1">
        <v>4.0</v>
      </c>
      <c r="T612" s="1">
        <v>0.0</v>
      </c>
      <c r="U612" s="1">
        <v>4.0</v>
      </c>
      <c r="V612" s="1">
        <v>5.0</v>
      </c>
      <c r="W612" s="1">
        <v>5.0</v>
      </c>
      <c r="X612" s="1">
        <v>5.0</v>
      </c>
      <c r="Y612" s="1">
        <v>0.0</v>
      </c>
      <c r="Z612" s="36">
        <v>2189.0</v>
      </c>
      <c r="AA612" s="45">
        <f t="shared" si="1"/>
        <v>55</v>
      </c>
      <c r="AB612" s="45">
        <f t="shared" si="2"/>
        <v>11</v>
      </c>
      <c r="AC612" s="45">
        <f t="shared" si="3"/>
        <v>10</v>
      </c>
      <c r="AD612" s="45">
        <f t="shared" si="4"/>
        <v>15</v>
      </c>
      <c r="AE612" s="45">
        <f t="shared" si="5"/>
        <v>19</v>
      </c>
    </row>
    <row r="613">
      <c r="A613" s="20"/>
      <c r="B613" s="20">
        <v>43905.84213424769</v>
      </c>
      <c r="C613" s="1" t="s">
        <v>348</v>
      </c>
      <c r="D613" s="1">
        <v>2.0</v>
      </c>
      <c r="E613" s="1">
        <v>0.0</v>
      </c>
      <c r="F613" s="1">
        <v>0.0</v>
      </c>
      <c r="G613" s="1">
        <v>0.0</v>
      </c>
      <c r="H613" s="1">
        <v>0.0</v>
      </c>
      <c r="I613" s="1">
        <v>3.0</v>
      </c>
      <c r="J613" s="1">
        <v>0.0</v>
      </c>
      <c r="K613" s="1">
        <v>0.0</v>
      </c>
      <c r="L613" s="1">
        <v>2.0</v>
      </c>
      <c r="M613" s="1">
        <v>0.0</v>
      </c>
      <c r="N613" s="1">
        <v>2.0</v>
      </c>
      <c r="O613" s="1">
        <v>0.0</v>
      </c>
      <c r="P613" s="1">
        <v>1.0</v>
      </c>
      <c r="Q613" s="1">
        <v>2.0</v>
      </c>
      <c r="R613" s="1">
        <v>3.0</v>
      </c>
      <c r="S613" s="1">
        <v>0.0</v>
      </c>
      <c r="T613" s="1">
        <v>2.0</v>
      </c>
      <c r="U613" s="1">
        <v>2.0</v>
      </c>
      <c r="V613" s="1">
        <v>1.0</v>
      </c>
      <c r="W613" s="1">
        <v>1.0</v>
      </c>
      <c r="X613" s="1">
        <v>1.0</v>
      </c>
      <c r="Y613" s="1">
        <v>0.0</v>
      </c>
      <c r="Z613" s="36">
        <v>2130.0</v>
      </c>
      <c r="AA613" s="45">
        <f t="shared" si="1"/>
        <v>22</v>
      </c>
      <c r="AB613" s="45">
        <f t="shared" si="2"/>
        <v>9</v>
      </c>
      <c r="AC613" s="45">
        <f t="shared" si="3"/>
        <v>2</v>
      </c>
      <c r="AD613" s="45">
        <f t="shared" si="4"/>
        <v>6</v>
      </c>
      <c r="AE613" s="45">
        <f t="shared" si="5"/>
        <v>5</v>
      </c>
    </row>
    <row r="614">
      <c r="A614" s="20"/>
      <c r="B614" s="20">
        <v>43906.52734052083</v>
      </c>
      <c r="C614" s="1" t="s">
        <v>142</v>
      </c>
      <c r="D614" s="1">
        <v>0.0</v>
      </c>
      <c r="E614" s="1">
        <v>0.0</v>
      </c>
      <c r="F614" s="1">
        <v>0.0</v>
      </c>
      <c r="G614" s="1">
        <v>3.0</v>
      </c>
      <c r="H614" s="1">
        <v>1.0</v>
      </c>
      <c r="I614" s="1">
        <v>2.0</v>
      </c>
      <c r="J614" s="1">
        <v>0.0</v>
      </c>
      <c r="K614" s="1">
        <v>0.0</v>
      </c>
      <c r="L614" s="1">
        <v>0.0</v>
      </c>
      <c r="M614" s="1">
        <v>1.0</v>
      </c>
      <c r="N614" s="1">
        <v>1.0</v>
      </c>
      <c r="O614" s="1">
        <v>0.0</v>
      </c>
      <c r="P614" s="1">
        <v>1.0</v>
      </c>
      <c r="Q614" s="1">
        <v>0.0</v>
      </c>
      <c r="R614" s="1">
        <v>1.0</v>
      </c>
      <c r="S614" s="1">
        <v>0.0</v>
      </c>
      <c r="T614" s="1">
        <v>0.0</v>
      </c>
      <c r="U614" s="1">
        <v>1.0</v>
      </c>
      <c r="V614" s="1">
        <v>1.0</v>
      </c>
      <c r="W614" s="1">
        <v>2.0</v>
      </c>
      <c r="X614" s="1">
        <v>1.0</v>
      </c>
      <c r="Y614" s="1">
        <v>0.0</v>
      </c>
      <c r="Z614" s="36">
        <v>1905.0</v>
      </c>
      <c r="AA614" s="45">
        <f t="shared" si="1"/>
        <v>15</v>
      </c>
      <c r="AB614" s="45">
        <f t="shared" si="2"/>
        <v>7</v>
      </c>
      <c r="AC614" s="45">
        <f t="shared" si="3"/>
        <v>1</v>
      </c>
      <c r="AD614" s="45">
        <f t="shared" si="4"/>
        <v>2</v>
      </c>
      <c r="AE614" s="45">
        <f t="shared" si="5"/>
        <v>5</v>
      </c>
    </row>
    <row r="615">
      <c r="A615" s="20"/>
      <c r="B615" s="20">
        <v>43907.41901082176</v>
      </c>
      <c r="C615" s="1" t="s">
        <v>411</v>
      </c>
      <c r="D615" s="1">
        <v>0.0</v>
      </c>
      <c r="E615" s="1">
        <v>1.0</v>
      </c>
      <c r="F615" s="1">
        <v>1.0</v>
      </c>
      <c r="G615" s="1">
        <v>1.0</v>
      </c>
      <c r="H615" s="1">
        <v>1.0</v>
      </c>
      <c r="I615" s="1">
        <v>2.0</v>
      </c>
      <c r="J615" s="1">
        <v>1.0</v>
      </c>
      <c r="K615" s="1">
        <v>1.0</v>
      </c>
      <c r="L615" s="1">
        <v>0.0</v>
      </c>
      <c r="M615" s="1">
        <v>0.0</v>
      </c>
      <c r="N615" s="1">
        <v>0.0</v>
      </c>
      <c r="O615" s="1">
        <v>0.0</v>
      </c>
      <c r="P615" s="1">
        <v>1.0</v>
      </c>
      <c r="Q615" s="1">
        <v>0.0</v>
      </c>
      <c r="R615" s="1">
        <v>0.0</v>
      </c>
      <c r="S615" s="1">
        <v>0.0</v>
      </c>
      <c r="T615" s="1">
        <v>0.0</v>
      </c>
      <c r="U615" s="1">
        <v>1.0</v>
      </c>
      <c r="V615" s="1">
        <v>2.0</v>
      </c>
      <c r="W615" s="1">
        <v>2.0</v>
      </c>
      <c r="X615" s="1">
        <v>2.0</v>
      </c>
      <c r="Y615" s="1">
        <v>1.0</v>
      </c>
      <c r="Z615" s="36">
        <v>2202.0</v>
      </c>
      <c r="AA615" s="45">
        <f t="shared" si="1"/>
        <v>17</v>
      </c>
      <c r="AB615" s="45">
        <f t="shared" si="2"/>
        <v>7</v>
      </c>
      <c r="AC615" s="45">
        <f t="shared" si="3"/>
        <v>2</v>
      </c>
      <c r="AD615" s="45">
        <f t="shared" si="4"/>
        <v>1</v>
      </c>
      <c r="AE615" s="45">
        <f t="shared" si="5"/>
        <v>7</v>
      </c>
    </row>
    <row r="616">
      <c r="A616" s="1" t="b">
        <v>1</v>
      </c>
      <c r="B616" s="20">
        <v>43916.62032478009</v>
      </c>
      <c r="C616" s="1" t="s">
        <v>342</v>
      </c>
      <c r="D616" s="1">
        <v>2.0</v>
      </c>
      <c r="E616" s="1">
        <v>0.0</v>
      </c>
      <c r="F616" s="1">
        <v>0.0</v>
      </c>
      <c r="G616" s="1">
        <v>2.0</v>
      </c>
      <c r="H616" s="1">
        <v>2.0</v>
      </c>
      <c r="I616" s="1">
        <v>2.0</v>
      </c>
      <c r="J616" s="1">
        <v>2.0</v>
      </c>
      <c r="K616" s="1">
        <v>2.0</v>
      </c>
      <c r="L616" s="1">
        <v>2.0</v>
      </c>
      <c r="M616" s="1">
        <v>2.0</v>
      </c>
      <c r="N616" s="1">
        <v>0.0</v>
      </c>
      <c r="O616" s="1">
        <v>0.0</v>
      </c>
      <c r="P616" s="1">
        <v>2.0</v>
      </c>
      <c r="Q616" s="1">
        <v>0.0</v>
      </c>
      <c r="R616" s="1">
        <v>1.0</v>
      </c>
      <c r="S616" s="1">
        <v>2.0</v>
      </c>
      <c r="T616" s="1">
        <v>0.0</v>
      </c>
      <c r="U616" s="1">
        <v>2.0</v>
      </c>
      <c r="V616" s="1">
        <v>1.0</v>
      </c>
      <c r="W616" s="1">
        <v>2.0</v>
      </c>
      <c r="X616" s="1">
        <v>3.0</v>
      </c>
      <c r="Y616" s="1">
        <v>1.0</v>
      </c>
      <c r="Z616" s="36">
        <v>2119.0</v>
      </c>
      <c r="AA616" s="45">
        <f t="shared" si="1"/>
        <v>30</v>
      </c>
      <c r="AB616" s="45">
        <f t="shared" si="2"/>
        <v>9</v>
      </c>
      <c r="AC616" s="45">
        <f t="shared" si="3"/>
        <v>8</v>
      </c>
      <c r="AD616" s="45">
        <f t="shared" si="4"/>
        <v>5</v>
      </c>
      <c r="AE616" s="45">
        <f t="shared" si="5"/>
        <v>8</v>
      </c>
    </row>
    <row r="617">
      <c r="A617" s="1" t="b">
        <v>1</v>
      </c>
      <c r="B617" s="20">
        <v>43921.47655207176</v>
      </c>
      <c r="C617" s="1" t="s">
        <v>316</v>
      </c>
      <c r="D617" s="1">
        <v>1.0</v>
      </c>
      <c r="E617" s="1">
        <v>1.0</v>
      </c>
      <c r="F617" s="1">
        <v>0.0</v>
      </c>
      <c r="G617" s="1">
        <v>4.0</v>
      </c>
      <c r="H617" s="1">
        <v>0.0</v>
      </c>
      <c r="I617" s="1">
        <v>3.0</v>
      </c>
      <c r="J617" s="1">
        <v>1.0</v>
      </c>
      <c r="K617" s="1">
        <v>1.0</v>
      </c>
      <c r="L617" s="1">
        <v>0.0</v>
      </c>
      <c r="M617" s="1">
        <v>0.0</v>
      </c>
      <c r="N617" s="1">
        <v>1.0</v>
      </c>
      <c r="O617" s="1">
        <v>1.0</v>
      </c>
      <c r="P617" s="1">
        <v>3.0</v>
      </c>
      <c r="Q617" s="1">
        <v>0.0</v>
      </c>
      <c r="R617" s="1">
        <v>2.0</v>
      </c>
      <c r="S617" s="1">
        <v>1.0</v>
      </c>
      <c r="T617" s="1">
        <v>0.0</v>
      </c>
      <c r="U617" s="1">
        <v>4.0</v>
      </c>
      <c r="V617" s="1">
        <v>3.0</v>
      </c>
      <c r="W617" s="1">
        <v>2.0</v>
      </c>
      <c r="X617" s="1">
        <v>1.0</v>
      </c>
      <c r="Y617" s="1">
        <v>0.0</v>
      </c>
      <c r="Z617" s="36">
        <v>2103.0</v>
      </c>
      <c r="AA617" s="45">
        <f t="shared" si="1"/>
        <v>29</v>
      </c>
      <c r="AB617" s="45">
        <f t="shared" si="2"/>
        <v>11</v>
      </c>
      <c r="AC617" s="45">
        <f t="shared" si="3"/>
        <v>2</v>
      </c>
      <c r="AD617" s="45">
        <f t="shared" si="4"/>
        <v>6</v>
      </c>
      <c r="AE617" s="45">
        <f t="shared" si="5"/>
        <v>10</v>
      </c>
    </row>
    <row r="618">
      <c r="A618" s="1" t="b">
        <v>1</v>
      </c>
      <c r="B618" s="20">
        <v>43921.74540005787</v>
      </c>
      <c r="C618" s="1" t="s">
        <v>412</v>
      </c>
      <c r="D618" s="1">
        <v>5.0</v>
      </c>
      <c r="E618" s="1">
        <v>0.0</v>
      </c>
      <c r="F618" s="1">
        <v>0.0</v>
      </c>
      <c r="G618" s="1">
        <v>1.0</v>
      </c>
      <c r="H618" s="1">
        <v>1.0</v>
      </c>
      <c r="I618" s="1">
        <v>4.0</v>
      </c>
      <c r="J618" s="1">
        <v>4.0</v>
      </c>
      <c r="K618" s="1">
        <v>4.0</v>
      </c>
      <c r="L618" s="1">
        <v>2.0</v>
      </c>
      <c r="M618" s="1">
        <v>5.0</v>
      </c>
      <c r="N618" s="1">
        <v>5.0</v>
      </c>
      <c r="O618" s="1">
        <v>5.0</v>
      </c>
      <c r="P618" s="1">
        <v>5.0</v>
      </c>
      <c r="Q618" s="1">
        <v>5.0</v>
      </c>
      <c r="R618" s="1">
        <v>5.0</v>
      </c>
      <c r="S618" s="1">
        <v>6.0</v>
      </c>
      <c r="T618" s="1">
        <v>5.0</v>
      </c>
      <c r="U618" s="1">
        <v>5.0</v>
      </c>
      <c r="V618" s="1">
        <v>5.0</v>
      </c>
      <c r="W618" s="1">
        <v>5.0</v>
      </c>
      <c r="X618" s="1">
        <v>4.0</v>
      </c>
      <c r="Y618" s="1">
        <v>2.0</v>
      </c>
      <c r="Z618" s="36">
        <v>2233.0</v>
      </c>
      <c r="AA618" s="45">
        <f t="shared" si="1"/>
        <v>83</v>
      </c>
      <c r="AB618" s="45">
        <f t="shared" si="2"/>
        <v>28</v>
      </c>
      <c r="AC618" s="45">
        <f t="shared" si="3"/>
        <v>15</v>
      </c>
      <c r="AD618" s="45">
        <f t="shared" si="4"/>
        <v>21</v>
      </c>
      <c r="AE618" s="45">
        <f t="shared" si="5"/>
        <v>19</v>
      </c>
    </row>
    <row r="619">
      <c r="A619" s="1" t="b">
        <v>1</v>
      </c>
      <c r="B619" s="1" t="s">
        <v>901</v>
      </c>
      <c r="C619" s="1" t="s">
        <v>304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1.0</v>
      </c>
      <c r="J619" s="1">
        <v>3.0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1.0</v>
      </c>
      <c r="V619" s="1">
        <v>1.0</v>
      </c>
      <c r="W619" s="1">
        <v>1.0</v>
      </c>
      <c r="X619" s="1">
        <v>3.0</v>
      </c>
      <c r="Y619" s="1">
        <v>0.0</v>
      </c>
      <c r="Z619" s="36">
        <v>2073.0</v>
      </c>
      <c r="AA619" s="45">
        <f t="shared" si="1"/>
        <v>10</v>
      </c>
      <c r="AB619" s="45">
        <f t="shared" si="2"/>
        <v>1</v>
      </c>
      <c r="AC619" s="45">
        <f t="shared" si="3"/>
        <v>3</v>
      </c>
      <c r="AD619" s="45">
        <f t="shared" si="4"/>
        <v>0</v>
      </c>
      <c r="AE619" s="45">
        <f t="shared" si="5"/>
        <v>6</v>
      </c>
    </row>
    <row r="620">
      <c r="A620" s="1" t="b">
        <v>1</v>
      </c>
      <c r="B620" s="20">
        <v>43923.497339548616</v>
      </c>
      <c r="C620" s="1" t="s">
        <v>378</v>
      </c>
      <c r="D620" s="1">
        <v>2.0</v>
      </c>
      <c r="E620" s="1">
        <v>0.0</v>
      </c>
      <c r="F620" s="1">
        <v>0.0</v>
      </c>
      <c r="G620" s="1">
        <v>2.0</v>
      </c>
      <c r="H620" s="1">
        <v>1.0</v>
      </c>
      <c r="I620" s="1">
        <v>1.0</v>
      </c>
      <c r="J620" s="1">
        <v>3.0</v>
      </c>
      <c r="K620" s="1">
        <v>2.0</v>
      </c>
      <c r="L620" s="1">
        <v>2.0</v>
      </c>
      <c r="M620" s="1">
        <v>1.0</v>
      </c>
      <c r="N620" s="1">
        <v>1.0</v>
      </c>
      <c r="O620" s="1">
        <v>0.0</v>
      </c>
      <c r="P620" s="1">
        <v>1.0</v>
      </c>
      <c r="Q620" s="1">
        <v>1.0</v>
      </c>
      <c r="R620" s="1">
        <v>0.0</v>
      </c>
      <c r="S620" s="1">
        <v>1.0</v>
      </c>
      <c r="T620" s="1">
        <v>0.0</v>
      </c>
      <c r="U620" s="1">
        <v>0.0</v>
      </c>
      <c r="V620" s="1">
        <v>1.0</v>
      </c>
      <c r="W620" s="1">
        <v>1.0</v>
      </c>
      <c r="X620" s="1">
        <v>2.0</v>
      </c>
      <c r="Y620" s="1">
        <v>0.0</v>
      </c>
      <c r="Z620" s="36">
        <v>2171.0</v>
      </c>
      <c r="AA620" s="45">
        <f t="shared" si="1"/>
        <v>22</v>
      </c>
      <c r="AB620" s="45">
        <f t="shared" si="2"/>
        <v>7</v>
      </c>
      <c r="AC620" s="45">
        <f t="shared" si="3"/>
        <v>8</v>
      </c>
      <c r="AD620" s="45">
        <f t="shared" si="4"/>
        <v>3</v>
      </c>
      <c r="AE620" s="45">
        <f t="shared" si="5"/>
        <v>4</v>
      </c>
    </row>
    <row r="621">
      <c r="A621" s="1" t="b">
        <v>1</v>
      </c>
      <c r="B621" s="20">
        <v>43926.77239679398</v>
      </c>
      <c r="C621" s="1" t="s">
        <v>902</v>
      </c>
      <c r="D621" s="1">
        <v>2.0</v>
      </c>
      <c r="E621" s="1">
        <v>0.0</v>
      </c>
      <c r="F621" s="1">
        <v>0.0</v>
      </c>
      <c r="G621" s="1">
        <v>0.0</v>
      </c>
      <c r="H621" s="1">
        <v>1.0</v>
      </c>
      <c r="I621" s="1">
        <v>5.0</v>
      </c>
      <c r="J621" s="1">
        <v>4.0</v>
      </c>
      <c r="K621" s="1">
        <v>4.0</v>
      </c>
      <c r="L621" s="1">
        <v>0.0</v>
      </c>
      <c r="M621" s="1">
        <v>4.0</v>
      </c>
      <c r="N621" s="1">
        <v>1.0</v>
      </c>
      <c r="O621" s="1">
        <v>1.0</v>
      </c>
      <c r="P621" s="1">
        <v>4.0</v>
      </c>
      <c r="Q621" s="1">
        <v>2.0</v>
      </c>
      <c r="R621" s="1">
        <v>2.0</v>
      </c>
      <c r="S621" s="1">
        <v>1.0</v>
      </c>
      <c r="T621" s="1">
        <v>0.0</v>
      </c>
      <c r="U621" s="1">
        <v>3.0</v>
      </c>
      <c r="V621" s="1">
        <v>2.0</v>
      </c>
      <c r="W621" s="1">
        <v>2.0</v>
      </c>
      <c r="X621" s="1">
        <v>1.0</v>
      </c>
      <c r="Y621" s="1">
        <v>1.0</v>
      </c>
      <c r="Z621" s="36">
        <v>2228.0</v>
      </c>
      <c r="AA621" s="45">
        <f t="shared" si="1"/>
        <v>40</v>
      </c>
      <c r="AB621" s="45">
        <f t="shared" si="2"/>
        <v>11</v>
      </c>
      <c r="AC621" s="45">
        <f t="shared" si="3"/>
        <v>12</v>
      </c>
      <c r="AD621" s="45">
        <f t="shared" si="4"/>
        <v>9</v>
      </c>
      <c r="AE621" s="45">
        <f t="shared" si="5"/>
        <v>8</v>
      </c>
    </row>
    <row r="622">
      <c r="A622" s="1" t="b">
        <v>1</v>
      </c>
      <c r="B622" s="20">
        <v>43927.87032865741</v>
      </c>
      <c r="C622" s="1" t="s">
        <v>415</v>
      </c>
      <c r="D622" s="1">
        <v>5.0</v>
      </c>
      <c r="E622" s="1">
        <v>0.0</v>
      </c>
      <c r="F622" s="1">
        <v>0.0</v>
      </c>
      <c r="G622" s="1">
        <v>0.0</v>
      </c>
      <c r="H622" s="1">
        <v>3.0</v>
      </c>
      <c r="I622" s="1">
        <v>5.0</v>
      </c>
      <c r="J622" s="1">
        <v>0.0</v>
      </c>
      <c r="K622" s="1">
        <v>4.0</v>
      </c>
      <c r="L622" s="1">
        <v>0.0</v>
      </c>
      <c r="M622" s="1">
        <v>4.0</v>
      </c>
      <c r="N622" s="1">
        <v>5.0</v>
      </c>
      <c r="O622" s="1">
        <v>3.0</v>
      </c>
      <c r="P622" s="1">
        <v>4.0</v>
      </c>
      <c r="Q622" s="1">
        <v>3.0</v>
      </c>
      <c r="R622" s="1">
        <v>0.0</v>
      </c>
      <c r="S622" s="1">
        <v>2.0</v>
      </c>
      <c r="T622" s="1">
        <v>0.0</v>
      </c>
      <c r="U622" s="1">
        <v>4.0</v>
      </c>
      <c r="V622" s="1">
        <v>4.0</v>
      </c>
      <c r="W622" s="1">
        <v>4.0</v>
      </c>
      <c r="X622" s="1">
        <v>3.0</v>
      </c>
      <c r="Y622" s="1">
        <v>0.0</v>
      </c>
      <c r="Z622" s="36">
        <v>2235.0</v>
      </c>
      <c r="AA622" s="45">
        <f t="shared" si="1"/>
        <v>53</v>
      </c>
      <c r="AB622" s="45">
        <f t="shared" si="2"/>
        <v>21</v>
      </c>
      <c r="AC622" s="45">
        <f t="shared" si="3"/>
        <v>8</v>
      </c>
      <c r="AD622" s="45">
        <f t="shared" si="4"/>
        <v>9</v>
      </c>
      <c r="AE622" s="45">
        <f t="shared" si="5"/>
        <v>15</v>
      </c>
    </row>
    <row r="623">
      <c r="A623" s="1" t="b">
        <v>1</v>
      </c>
      <c r="B623" s="20">
        <v>43929.6968955787</v>
      </c>
      <c r="C623" s="1" t="s">
        <v>307</v>
      </c>
      <c r="D623" s="1">
        <v>5.0</v>
      </c>
      <c r="E623" s="1">
        <v>5.0</v>
      </c>
      <c r="F623" s="1">
        <v>0.0</v>
      </c>
      <c r="G623" s="1">
        <v>0.0</v>
      </c>
      <c r="H623" s="1">
        <v>1.0</v>
      </c>
      <c r="I623" s="1">
        <v>4.0</v>
      </c>
      <c r="J623" s="1">
        <v>0.0</v>
      </c>
      <c r="K623" s="1">
        <v>1.0</v>
      </c>
      <c r="L623" s="1">
        <v>1.0</v>
      </c>
      <c r="M623" s="1">
        <v>4.0</v>
      </c>
      <c r="N623" s="1">
        <v>4.0</v>
      </c>
      <c r="O623" s="1">
        <v>4.0</v>
      </c>
      <c r="P623" s="1">
        <v>4.0</v>
      </c>
      <c r="Q623" s="1">
        <v>3.0</v>
      </c>
      <c r="R623" s="1">
        <v>3.0</v>
      </c>
      <c r="S623" s="1">
        <v>2.0</v>
      </c>
      <c r="T623" s="1">
        <v>0.0</v>
      </c>
      <c r="U623" s="1">
        <v>4.0</v>
      </c>
      <c r="V623" s="1">
        <v>3.0</v>
      </c>
      <c r="W623" s="1">
        <v>3.0</v>
      </c>
      <c r="X623" s="1">
        <v>2.0</v>
      </c>
      <c r="Y623" s="1">
        <v>0.0</v>
      </c>
      <c r="Z623" s="36">
        <v>2070.0</v>
      </c>
      <c r="AA623" s="45">
        <f t="shared" si="1"/>
        <v>53</v>
      </c>
      <c r="AB623" s="45">
        <f t="shared" si="2"/>
        <v>23</v>
      </c>
      <c r="AC623" s="45">
        <f t="shared" si="3"/>
        <v>6</v>
      </c>
      <c r="AD623" s="45">
        <f t="shared" si="4"/>
        <v>12</v>
      </c>
      <c r="AE623" s="45">
        <f t="shared" si="5"/>
        <v>12</v>
      </c>
    </row>
    <row r="624">
      <c r="A624" s="1" t="b">
        <v>1</v>
      </c>
      <c r="B624" s="20">
        <v>43929.78028929398</v>
      </c>
      <c r="C624" s="1" t="s">
        <v>414</v>
      </c>
      <c r="D624" s="1">
        <v>6.0</v>
      </c>
      <c r="E624" s="1">
        <v>1.0</v>
      </c>
      <c r="F624" s="1">
        <v>0.0</v>
      </c>
      <c r="G624" s="1">
        <v>3.0</v>
      </c>
      <c r="H624" s="1">
        <v>4.0</v>
      </c>
      <c r="I624" s="1">
        <v>4.0</v>
      </c>
      <c r="J624" s="1">
        <v>5.0</v>
      </c>
      <c r="K624" s="1">
        <v>0.0</v>
      </c>
      <c r="L624" s="1">
        <v>6.0</v>
      </c>
      <c r="M624" s="1">
        <v>4.0</v>
      </c>
      <c r="N624" s="1">
        <v>4.0</v>
      </c>
      <c r="O624" s="1">
        <v>5.0</v>
      </c>
      <c r="P624" s="1">
        <v>5.0</v>
      </c>
      <c r="Q624" s="1">
        <v>4.0</v>
      </c>
      <c r="R624" s="1">
        <v>5.0</v>
      </c>
      <c r="S624" s="1">
        <v>5.0</v>
      </c>
      <c r="T624" s="1">
        <v>2.0</v>
      </c>
      <c r="U624" s="1">
        <v>5.0</v>
      </c>
      <c r="V624" s="1">
        <v>5.0</v>
      </c>
      <c r="W624" s="1">
        <v>5.0</v>
      </c>
      <c r="X624" s="1">
        <v>5.0</v>
      </c>
      <c r="Y624" s="1">
        <v>1.0</v>
      </c>
      <c r="Z624" s="36">
        <v>2223.0</v>
      </c>
      <c r="AA624" s="45">
        <f t="shared" si="1"/>
        <v>84</v>
      </c>
      <c r="AB624" s="45">
        <f t="shared" si="2"/>
        <v>30</v>
      </c>
      <c r="AC624" s="45">
        <f t="shared" si="3"/>
        <v>15</v>
      </c>
      <c r="AD624" s="45">
        <f t="shared" si="4"/>
        <v>19</v>
      </c>
      <c r="AE624" s="45">
        <f t="shared" si="5"/>
        <v>20</v>
      </c>
    </row>
    <row r="625">
      <c r="A625" s="1" t="b">
        <v>1</v>
      </c>
      <c r="B625" s="20">
        <v>43929.79003704861</v>
      </c>
      <c r="C625" s="1" t="s">
        <v>416</v>
      </c>
      <c r="D625" s="1">
        <v>4.0</v>
      </c>
      <c r="E625" s="1">
        <v>2.0</v>
      </c>
      <c r="F625" s="1">
        <v>0.0</v>
      </c>
      <c r="G625" s="1">
        <v>3.0</v>
      </c>
      <c r="H625" s="1">
        <v>5.0</v>
      </c>
      <c r="I625" s="1">
        <v>4.0</v>
      </c>
      <c r="J625" s="1">
        <v>5.0</v>
      </c>
      <c r="K625" s="1">
        <v>0.0</v>
      </c>
      <c r="L625" s="1">
        <v>3.0</v>
      </c>
      <c r="M625" s="1">
        <v>3.0</v>
      </c>
      <c r="N625" s="1">
        <v>4.0</v>
      </c>
      <c r="O625" s="1">
        <v>4.0</v>
      </c>
      <c r="P625" s="1">
        <v>4.0</v>
      </c>
      <c r="Q625" s="1">
        <v>3.0</v>
      </c>
      <c r="R625" s="1">
        <v>5.0</v>
      </c>
      <c r="S625" s="1">
        <v>5.0</v>
      </c>
      <c r="T625" s="1">
        <v>1.0</v>
      </c>
      <c r="U625" s="1">
        <v>5.0</v>
      </c>
      <c r="V625" s="1">
        <v>5.0</v>
      </c>
      <c r="W625" s="1">
        <v>5.0</v>
      </c>
      <c r="X625" s="1">
        <v>5.0</v>
      </c>
      <c r="Y625" s="1">
        <v>3.0</v>
      </c>
      <c r="Z625" s="36">
        <v>2221.0</v>
      </c>
      <c r="AA625" s="45">
        <f t="shared" si="1"/>
        <v>78</v>
      </c>
      <c r="AB625" s="45">
        <f t="shared" si="2"/>
        <v>30</v>
      </c>
      <c r="AC625" s="45">
        <f t="shared" si="3"/>
        <v>11</v>
      </c>
      <c r="AD625" s="45">
        <f t="shared" si="4"/>
        <v>17</v>
      </c>
      <c r="AE625" s="45">
        <f t="shared" si="5"/>
        <v>20</v>
      </c>
    </row>
    <row r="626">
      <c r="A626" s="1" t="b">
        <v>1</v>
      </c>
      <c r="B626" s="20">
        <v>43934.43360040509</v>
      </c>
      <c r="C626" s="1" t="s">
        <v>417</v>
      </c>
      <c r="D626" s="1">
        <v>3.0</v>
      </c>
      <c r="E626" s="1">
        <v>0.0</v>
      </c>
      <c r="F626" s="1">
        <v>0.0</v>
      </c>
      <c r="G626" s="1">
        <v>2.0</v>
      </c>
      <c r="H626" s="1">
        <v>4.0</v>
      </c>
      <c r="I626" s="1">
        <v>5.0</v>
      </c>
      <c r="J626" s="1">
        <v>5.0</v>
      </c>
      <c r="K626" s="1">
        <v>5.0</v>
      </c>
      <c r="L626" s="1">
        <v>0.0</v>
      </c>
      <c r="M626" s="1">
        <v>1.0</v>
      </c>
      <c r="N626" s="1">
        <v>2.0</v>
      </c>
      <c r="O626" s="1">
        <v>2.0</v>
      </c>
      <c r="P626" s="1">
        <v>3.0</v>
      </c>
      <c r="Q626" s="1">
        <v>3.0</v>
      </c>
      <c r="R626" s="1">
        <v>3.0</v>
      </c>
      <c r="S626" s="1">
        <v>4.0</v>
      </c>
      <c r="T626" s="1">
        <v>0.0</v>
      </c>
      <c r="U626" s="1">
        <v>5.0</v>
      </c>
      <c r="V626" s="1">
        <v>5.0</v>
      </c>
      <c r="W626" s="1">
        <v>5.0</v>
      </c>
      <c r="X626" s="1">
        <v>5.0</v>
      </c>
      <c r="Y626" s="1">
        <v>0.0</v>
      </c>
      <c r="Z626" s="36">
        <v>2238.0</v>
      </c>
      <c r="AA626" s="45">
        <f t="shared" si="1"/>
        <v>62</v>
      </c>
      <c r="AB626" s="45">
        <f t="shared" si="2"/>
        <v>18</v>
      </c>
      <c r="AC626" s="45">
        <f t="shared" si="3"/>
        <v>11</v>
      </c>
      <c r="AD626" s="45">
        <f t="shared" si="4"/>
        <v>13</v>
      </c>
      <c r="AE626" s="45">
        <f t="shared" si="5"/>
        <v>20</v>
      </c>
    </row>
    <row r="627">
      <c r="A627" s="1" t="b">
        <v>1</v>
      </c>
      <c r="B627" s="20">
        <v>43934.62874851852</v>
      </c>
      <c r="C627" s="1" t="s">
        <v>281</v>
      </c>
      <c r="D627" s="1">
        <v>2.0</v>
      </c>
      <c r="E627" s="1">
        <v>1.0</v>
      </c>
      <c r="F627" s="1">
        <v>0.0</v>
      </c>
      <c r="G627" s="1">
        <v>2.0</v>
      </c>
      <c r="H627" s="1">
        <v>0.0</v>
      </c>
      <c r="I627" s="1">
        <v>3.0</v>
      </c>
      <c r="J627" s="1">
        <v>1.0</v>
      </c>
      <c r="K627" s="1">
        <v>2.0</v>
      </c>
      <c r="L627" s="1">
        <v>4.0</v>
      </c>
      <c r="M627" s="1">
        <v>5.0</v>
      </c>
      <c r="N627" s="1">
        <v>3.0</v>
      </c>
      <c r="O627" s="1">
        <v>3.0</v>
      </c>
      <c r="P627" s="1">
        <v>4.0</v>
      </c>
      <c r="Q627" s="1">
        <v>3.0</v>
      </c>
      <c r="R627" s="1">
        <v>2.0</v>
      </c>
      <c r="S627" s="1">
        <v>3.0</v>
      </c>
      <c r="T627" s="1">
        <v>0.0</v>
      </c>
      <c r="U627" s="1">
        <v>3.0</v>
      </c>
      <c r="V627" s="1">
        <v>2.0</v>
      </c>
      <c r="W627" s="1">
        <v>2.0</v>
      </c>
      <c r="X627" s="1">
        <v>1.0</v>
      </c>
      <c r="Y627" s="1">
        <v>3.0</v>
      </c>
      <c r="Z627" s="36">
        <v>2037.0</v>
      </c>
      <c r="AA627" s="45">
        <f t="shared" si="1"/>
        <v>49</v>
      </c>
      <c r="AB627" s="45">
        <f t="shared" si="2"/>
        <v>17</v>
      </c>
      <c r="AC627" s="45">
        <f t="shared" si="3"/>
        <v>12</v>
      </c>
      <c r="AD627" s="45">
        <f t="shared" si="4"/>
        <v>12</v>
      </c>
      <c r="AE627" s="45">
        <f t="shared" si="5"/>
        <v>8</v>
      </c>
    </row>
    <row r="628">
      <c r="A628" s="1" t="b">
        <v>1</v>
      </c>
      <c r="B628" s="20">
        <v>43935.529024131945</v>
      </c>
      <c r="C628" s="1" t="s">
        <v>301</v>
      </c>
      <c r="D628" s="1">
        <v>2.0</v>
      </c>
      <c r="E628" s="1">
        <v>2.0</v>
      </c>
      <c r="F628" s="1">
        <v>0.0</v>
      </c>
      <c r="G628" s="1">
        <v>2.0</v>
      </c>
      <c r="H628" s="1">
        <v>4.0</v>
      </c>
      <c r="I628" s="1">
        <v>6.0</v>
      </c>
      <c r="J628" s="1">
        <v>2.0</v>
      </c>
      <c r="K628" s="1">
        <v>6.0</v>
      </c>
      <c r="L628" s="1">
        <v>0.0</v>
      </c>
      <c r="M628" s="1">
        <v>4.0</v>
      </c>
      <c r="N628" s="1">
        <v>3.0</v>
      </c>
      <c r="O628" s="1">
        <v>4.0</v>
      </c>
      <c r="P628" s="1">
        <v>5.0</v>
      </c>
      <c r="Q628" s="1">
        <v>2.0</v>
      </c>
      <c r="R628" s="1">
        <v>3.0</v>
      </c>
      <c r="S628" s="1">
        <v>4.0</v>
      </c>
      <c r="T628" s="1">
        <v>1.0</v>
      </c>
      <c r="U628" s="1">
        <v>4.0</v>
      </c>
      <c r="V628" s="1">
        <v>4.0</v>
      </c>
      <c r="W628" s="1">
        <v>4.0</v>
      </c>
      <c r="X628" s="1">
        <v>3.0</v>
      </c>
      <c r="Y628" s="1">
        <v>5.0</v>
      </c>
      <c r="Z628" s="36">
        <v>2066.0</v>
      </c>
      <c r="AA628" s="45">
        <f t="shared" si="1"/>
        <v>70</v>
      </c>
      <c r="AB628" s="45">
        <f t="shared" si="2"/>
        <v>29</v>
      </c>
      <c r="AC628" s="45">
        <f t="shared" si="3"/>
        <v>12</v>
      </c>
      <c r="AD628" s="45">
        <f t="shared" si="4"/>
        <v>14</v>
      </c>
      <c r="AE628" s="45">
        <f t="shared" si="5"/>
        <v>15</v>
      </c>
    </row>
    <row r="629">
      <c r="A629" s="1" t="b">
        <v>1</v>
      </c>
      <c r="B629" s="20">
        <v>43936.644427997686</v>
      </c>
      <c r="C629" s="1" t="s">
        <v>418</v>
      </c>
      <c r="D629" s="1">
        <v>4.0</v>
      </c>
      <c r="E629" s="1">
        <v>4.0</v>
      </c>
      <c r="F629" s="1">
        <v>3.0</v>
      </c>
      <c r="G629" s="1">
        <v>0.0</v>
      </c>
      <c r="H629" s="1">
        <v>3.0</v>
      </c>
      <c r="I629" s="1">
        <v>4.0</v>
      </c>
      <c r="J629" s="1">
        <v>2.0</v>
      </c>
      <c r="K629" s="1">
        <v>2.0</v>
      </c>
      <c r="L629" s="1">
        <v>3.0</v>
      </c>
      <c r="M629" s="1">
        <v>5.0</v>
      </c>
      <c r="N629" s="1">
        <v>2.0</v>
      </c>
      <c r="O629" s="1">
        <v>1.0</v>
      </c>
      <c r="P629" s="1">
        <v>3.0</v>
      </c>
      <c r="Q629" s="1">
        <v>4.0</v>
      </c>
      <c r="R629" s="1">
        <v>2.0</v>
      </c>
      <c r="S629" s="1">
        <v>4.0</v>
      </c>
      <c r="T629" s="1">
        <v>0.0</v>
      </c>
      <c r="U629" s="1">
        <v>3.0</v>
      </c>
      <c r="V629" s="1">
        <v>2.0</v>
      </c>
      <c r="W629" s="1">
        <v>3.0</v>
      </c>
      <c r="X629" s="1">
        <v>1.0</v>
      </c>
      <c r="Y629" s="1">
        <v>2.0</v>
      </c>
      <c r="Z629" s="36">
        <v>2052.0</v>
      </c>
      <c r="AA629" s="45">
        <f t="shared" si="1"/>
        <v>57</v>
      </c>
      <c r="AB629" s="45">
        <f t="shared" si="2"/>
        <v>23</v>
      </c>
      <c r="AC629" s="45">
        <f t="shared" si="3"/>
        <v>12</v>
      </c>
      <c r="AD629" s="45">
        <f t="shared" si="4"/>
        <v>13</v>
      </c>
      <c r="AE629" s="45">
        <f t="shared" si="5"/>
        <v>9</v>
      </c>
    </row>
    <row r="630">
      <c r="A630" s="1" t="b">
        <v>1</v>
      </c>
      <c r="B630" s="20">
        <v>43937.47796333334</v>
      </c>
      <c r="C630" s="1" t="s">
        <v>409</v>
      </c>
      <c r="D630" s="1">
        <v>0.0</v>
      </c>
      <c r="E630" s="1">
        <v>0.0</v>
      </c>
      <c r="F630" s="1">
        <v>0.0</v>
      </c>
      <c r="G630" s="1">
        <v>1.0</v>
      </c>
      <c r="H630" s="1">
        <v>0.0</v>
      </c>
      <c r="I630" s="1">
        <v>1.0</v>
      </c>
      <c r="J630" s="1">
        <v>1.0</v>
      </c>
      <c r="K630" s="1">
        <v>0.0</v>
      </c>
      <c r="L630" s="1">
        <v>0.0</v>
      </c>
      <c r="M630" s="1">
        <v>0.0</v>
      </c>
      <c r="N630" s="1">
        <v>2.0</v>
      </c>
      <c r="O630" s="1">
        <v>2.0</v>
      </c>
      <c r="P630" s="1">
        <v>0.0</v>
      </c>
      <c r="Q630" s="1">
        <v>0.0</v>
      </c>
      <c r="R630" s="1">
        <v>0.0</v>
      </c>
      <c r="S630" s="1">
        <v>1.0</v>
      </c>
      <c r="T630" s="1">
        <v>0.0</v>
      </c>
      <c r="U630" s="1">
        <v>0.0</v>
      </c>
      <c r="V630" s="1">
        <v>0.0</v>
      </c>
      <c r="W630" s="1">
        <v>0.0</v>
      </c>
      <c r="X630" s="1">
        <v>3.0</v>
      </c>
      <c r="Y630" s="1">
        <v>0.0</v>
      </c>
      <c r="Z630" s="36">
        <v>2227.0</v>
      </c>
      <c r="AA630" s="45">
        <f t="shared" si="1"/>
        <v>11</v>
      </c>
      <c r="AB630" s="45">
        <f t="shared" si="2"/>
        <v>6</v>
      </c>
      <c r="AC630" s="45">
        <f t="shared" si="3"/>
        <v>1</v>
      </c>
      <c r="AD630" s="45">
        <f t="shared" si="4"/>
        <v>1</v>
      </c>
      <c r="AE630" s="45">
        <f t="shared" si="5"/>
        <v>3</v>
      </c>
    </row>
    <row r="631">
      <c r="A631" s="1" t="b">
        <v>1</v>
      </c>
      <c r="B631" s="20">
        <v>43940.657058530094</v>
      </c>
      <c r="C631" s="1" t="s">
        <v>420</v>
      </c>
      <c r="D631" s="1">
        <v>5.0</v>
      </c>
      <c r="E631" s="1">
        <v>4.0</v>
      </c>
      <c r="F631" s="1">
        <v>1.0</v>
      </c>
      <c r="G631" s="1">
        <v>4.0</v>
      </c>
      <c r="H631" s="1">
        <v>5.0</v>
      </c>
      <c r="I631" s="1">
        <v>6.0</v>
      </c>
      <c r="J631" s="1">
        <v>6.0</v>
      </c>
      <c r="K631" s="1">
        <v>0.0</v>
      </c>
      <c r="L631" s="1">
        <v>6.0</v>
      </c>
      <c r="M631" s="1">
        <v>4.0</v>
      </c>
      <c r="N631" s="1">
        <v>4.0</v>
      </c>
      <c r="O631" s="1">
        <v>2.0</v>
      </c>
      <c r="P631" s="1">
        <v>6.0</v>
      </c>
      <c r="Q631" s="1">
        <v>4.0</v>
      </c>
      <c r="R631" s="1">
        <v>4.0</v>
      </c>
      <c r="S631" s="1">
        <v>5.0</v>
      </c>
      <c r="T631" s="1">
        <v>4.0</v>
      </c>
      <c r="U631" s="1">
        <v>6.0</v>
      </c>
      <c r="V631" s="1">
        <v>6.0</v>
      </c>
      <c r="W631" s="1">
        <v>6.0</v>
      </c>
      <c r="X631" s="1">
        <v>6.0</v>
      </c>
      <c r="Y631" s="1">
        <v>5.0</v>
      </c>
      <c r="Z631" s="36">
        <v>2239.0</v>
      </c>
      <c r="AA631" s="45">
        <f t="shared" si="1"/>
        <v>99</v>
      </c>
      <c r="AB631" s="45">
        <f t="shared" si="2"/>
        <v>40</v>
      </c>
      <c r="AC631" s="45">
        <f t="shared" si="3"/>
        <v>16</v>
      </c>
      <c r="AD631" s="45">
        <f t="shared" si="4"/>
        <v>19</v>
      </c>
      <c r="AE631" s="45">
        <f t="shared" si="5"/>
        <v>24</v>
      </c>
    </row>
    <row r="632">
      <c r="A632" s="1" t="b">
        <v>1</v>
      </c>
      <c r="B632" s="20">
        <v>43941.363482835644</v>
      </c>
      <c r="C632" s="1" t="s">
        <v>421</v>
      </c>
      <c r="D632" s="1">
        <v>3.0</v>
      </c>
      <c r="E632" s="1">
        <v>1.0</v>
      </c>
      <c r="F632" s="1">
        <v>0.0</v>
      </c>
      <c r="G632" s="1">
        <v>3.0</v>
      </c>
      <c r="H632" s="1">
        <v>3.0</v>
      </c>
      <c r="I632" s="1">
        <v>4.0</v>
      </c>
      <c r="J632" s="1">
        <v>5.0</v>
      </c>
      <c r="K632" s="1">
        <v>0.0</v>
      </c>
      <c r="L632" s="1">
        <v>3.0</v>
      </c>
      <c r="M632" s="1">
        <v>0.0</v>
      </c>
      <c r="N632" s="1">
        <v>3.0</v>
      </c>
      <c r="O632" s="1">
        <v>5.0</v>
      </c>
      <c r="P632" s="1">
        <v>5.0</v>
      </c>
      <c r="Q632" s="1">
        <v>3.0</v>
      </c>
      <c r="R632" s="1">
        <v>3.0</v>
      </c>
      <c r="S632" s="1">
        <v>5.0</v>
      </c>
      <c r="T632" s="1">
        <v>0.0</v>
      </c>
      <c r="U632" s="1">
        <v>3.0</v>
      </c>
      <c r="V632" s="1">
        <v>5.0</v>
      </c>
      <c r="W632" s="1">
        <v>5.0</v>
      </c>
      <c r="X632" s="1">
        <v>5.0</v>
      </c>
      <c r="Y632" s="1">
        <v>5.0</v>
      </c>
      <c r="Z632" s="36">
        <v>2222.0</v>
      </c>
      <c r="AA632" s="45">
        <f t="shared" si="1"/>
        <v>69</v>
      </c>
      <c r="AB632" s="45">
        <f t="shared" si="2"/>
        <v>27</v>
      </c>
      <c r="AC632" s="45">
        <f t="shared" si="3"/>
        <v>8</v>
      </c>
      <c r="AD632" s="45">
        <f t="shared" si="4"/>
        <v>16</v>
      </c>
      <c r="AE632" s="45">
        <f t="shared" si="5"/>
        <v>18</v>
      </c>
    </row>
    <row r="633">
      <c r="A633" s="1" t="b">
        <v>1</v>
      </c>
      <c r="B633" s="20">
        <v>43941.609866666666</v>
      </c>
      <c r="C633" s="1" t="s">
        <v>419</v>
      </c>
      <c r="D633" s="1">
        <v>2.0</v>
      </c>
      <c r="E633" s="1">
        <v>0.0</v>
      </c>
      <c r="F633" s="1">
        <v>0.0</v>
      </c>
      <c r="G633" s="1">
        <v>4.0</v>
      </c>
      <c r="H633" s="1">
        <v>1.0</v>
      </c>
      <c r="I633" s="1">
        <v>5.0</v>
      </c>
      <c r="J633" s="1">
        <v>6.0</v>
      </c>
      <c r="K633" s="1">
        <v>0.0</v>
      </c>
      <c r="L633" s="1">
        <v>5.0</v>
      </c>
      <c r="M633" s="1">
        <v>0.0</v>
      </c>
      <c r="N633" s="1">
        <v>5.0</v>
      </c>
      <c r="O633" s="1">
        <v>4.0</v>
      </c>
      <c r="P633" s="1">
        <v>2.0</v>
      </c>
      <c r="Q633" s="1">
        <v>0.0</v>
      </c>
      <c r="R633" s="1">
        <v>0.0</v>
      </c>
      <c r="S633" s="1">
        <v>0.0</v>
      </c>
      <c r="T633" s="1">
        <v>5.0</v>
      </c>
      <c r="U633" s="1">
        <v>0.0</v>
      </c>
      <c r="V633" s="1">
        <v>4.0</v>
      </c>
      <c r="W633" s="1">
        <v>4.0</v>
      </c>
      <c r="X633" s="1">
        <v>3.0</v>
      </c>
      <c r="Y633" s="1">
        <v>0.0</v>
      </c>
      <c r="Z633" s="36">
        <v>2240.0</v>
      </c>
      <c r="AA633" s="45">
        <f t="shared" si="1"/>
        <v>50</v>
      </c>
      <c r="AB633" s="45">
        <f t="shared" si="2"/>
        <v>26</v>
      </c>
      <c r="AC633" s="45">
        <f t="shared" si="3"/>
        <v>11</v>
      </c>
      <c r="AD633" s="45">
        <f t="shared" si="4"/>
        <v>2</v>
      </c>
      <c r="AE633" s="45">
        <f t="shared" si="5"/>
        <v>11</v>
      </c>
    </row>
    <row r="634">
      <c r="A634" s="1" t="b">
        <v>1</v>
      </c>
      <c r="B634" s="20">
        <v>43942.486764490735</v>
      </c>
      <c r="C634" s="1" t="s">
        <v>406</v>
      </c>
      <c r="D634" s="1">
        <v>2.0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1.0</v>
      </c>
      <c r="O634" s="1">
        <v>1.0</v>
      </c>
      <c r="P634" s="1">
        <v>3.0</v>
      </c>
      <c r="Q634" s="1">
        <v>1.0</v>
      </c>
      <c r="R634" s="1">
        <v>0.0</v>
      </c>
      <c r="S634" s="1">
        <v>2.0</v>
      </c>
      <c r="T634" s="1">
        <v>0.0</v>
      </c>
      <c r="U634" s="1">
        <v>0.0</v>
      </c>
      <c r="V634" s="1">
        <v>1.0</v>
      </c>
      <c r="W634" s="1">
        <v>0.0</v>
      </c>
      <c r="X634" s="1">
        <v>1.0</v>
      </c>
      <c r="Y634" s="1">
        <v>1.0</v>
      </c>
      <c r="Z634" s="36">
        <v>2182.0</v>
      </c>
      <c r="AA634" s="45">
        <f t="shared" si="1"/>
        <v>13</v>
      </c>
      <c r="AB634" s="45">
        <f t="shared" si="2"/>
        <v>5</v>
      </c>
      <c r="AC634" s="45">
        <f t="shared" si="3"/>
        <v>0</v>
      </c>
      <c r="AD634" s="45">
        <f t="shared" si="4"/>
        <v>6</v>
      </c>
      <c r="AE634" s="45">
        <f t="shared" si="5"/>
        <v>2</v>
      </c>
    </row>
    <row r="635">
      <c r="A635" s="1" t="b">
        <v>1</v>
      </c>
      <c r="B635" s="20">
        <v>43942.6732559375</v>
      </c>
      <c r="C635" s="1" t="s">
        <v>381</v>
      </c>
      <c r="D635" s="1">
        <v>3.0</v>
      </c>
      <c r="E635" s="1">
        <v>3.0</v>
      </c>
      <c r="F635" s="1">
        <v>0.0</v>
      </c>
      <c r="G635" s="1">
        <v>3.0</v>
      </c>
      <c r="H635" s="1">
        <v>3.0</v>
      </c>
      <c r="I635" s="1">
        <v>3.0</v>
      </c>
      <c r="J635" s="1">
        <v>3.0</v>
      </c>
      <c r="K635" s="1">
        <v>0.0</v>
      </c>
      <c r="L635" s="1">
        <v>3.0</v>
      </c>
      <c r="M635" s="1">
        <v>3.0</v>
      </c>
      <c r="N635" s="1">
        <v>0.0</v>
      </c>
      <c r="O635" s="1">
        <v>3.0</v>
      </c>
      <c r="P635" s="1">
        <v>2.0</v>
      </c>
      <c r="Q635" s="1">
        <v>1.0</v>
      </c>
      <c r="R635" s="1">
        <v>2.0</v>
      </c>
      <c r="S635" s="1">
        <v>2.0</v>
      </c>
      <c r="T635" s="1">
        <v>2.0</v>
      </c>
      <c r="U635" s="1">
        <v>3.0</v>
      </c>
      <c r="V635" s="1">
        <v>3.0</v>
      </c>
      <c r="W635" s="1">
        <v>3.0</v>
      </c>
      <c r="X635" s="1">
        <v>3.0</v>
      </c>
      <c r="Y635" s="1">
        <v>3.0</v>
      </c>
      <c r="Z635" s="36">
        <v>2185.0</v>
      </c>
      <c r="AA635" s="45">
        <f t="shared" si="1"/>
        <v>51</v>
      </c>
      <c r="AB635" s="45">
        <f t="shared" si="2"/>
        <v>23</v>
      </c>
      <c r="AC635" s="45">
        <f t="shared" si="3"/>
        <v>9</v>
      </c>
      <c r="AD635" s="45">
        <f t="shared" si="4"/>
        <v>7</v>
      </c>
      <c r="AE635" s="45">
        <f t="shared" si="5"/>
        <v>12</v>
      </c>
    </row>
    <row r="636">
      <c r="A636" s="1" t="b">
        <v>1</v>
      </c>
      <c r="B636" s="20">
        <v>43944.493274479166</v>
      </c>
      <c r="C636" s="1" t="s">
        <v>378</v>
      </c>
      <c r="D636" s="1">
        <v>1.0</v>
      </c>
      <c r="E636" s="1">
        <v>0.0</v>
      </c>
      <c r="F636" s="1">
        <v>0.0</v>
      </c>
      <c r="G636" s="1">
        <v>2.0</v>
      </c>
      <c r="H636" s="1">
        <v>1.0</v>
      </c>
      <c r="I636" s="1">
        <v>5.0</v>
      </c>
      <c r="J636" s="1">
        <v>5.0</v>
      </c>
      <c r="K636" s="1">
        <v>5.0</v>
      </c>
      <c r="L636" s="1">
        <v>3.0</v>
      </c>
      <c r="M636" s="1">
        <v>4.0</v>
      </c>
      <c r="N636" s="1">
        <v>3.0</v>
      </c>
      <c r="O636" s="1">
        <v>1.0</v>
      </c>
      <c r="P636" s="1">
        <v>1.0</v>
      </c>
      <c r="Q636" s="1">
        <v>2.0</v>
      </c>
      <c r="R636" s="1">
        <v>0.0</v>
      </c>
      <c r="S636" s="1">
        <v>1.0</v>
      </c>
      <c r="T636" s="1">
        <v>3.0</v>
      </c>
      <c r="U636" s="1">
        <v>2.0</v>
      </c>
      <c r="V636" s="1">
        <v>2.0</v>
      </c>
      <c r="W636" s="1">
        <v>2.0</v>
      </c>
      <c r="X636" s="1">
        <v>3.0</v>
      </c>
      <c r="Y636" s="1">
        <v>0.0</v>
      </c>
      <c r="Z636" s="36">
        <v>2171.0</v>
      </c>
      <c r="AA636" s="45">
        <f t="shared" si="1"/>
        <v>46</v>
      </c>
      <c r="AB636" s="45">
        <f t="shared" si="2"/>
        <v>16</v>
      </c>
      <c r="AC636" s="45">
        <f t="shared" si="3"/>
        <v>17</v>
      </c>
      <c r="AD636" s="45">
        <f t="shared" si="4"/>
        <v>4</v>
      </c>
      <c r="AE636" s="45">
        <f t="shared" si="5"/>
        <v>9</v>
      </c>
    </row>
    <row r="637">
      <c r="A637" s="1" t="b">
        <v>1</v>
      </c>
      <c r="B637" s="20">
        <v>43944.61415609954</v>
      </c>
      <c r="C637" s="1" t="s">
        <v>332</v>
      </c>
      <c r="D637" s="1">
        <v>3.0</v>
      </c>
      <c r="E637" s="1">
        <v>0.0</v>
      </c>
      <c r="F637" s="1">
        <v>0.0</v>
      </c>
      <c r="G637" s="1">
        <v>0.0</v>
      </c>
      <c r="H637" s="1">
        <v>0.0</v>
      </c>
      <c r="I637" s="1">
        <v>3.0</v>
      </c>
      <c r="J637" s="1">
        <v>0.0</v>
      </c>
      <c r="K637" s="1">
        <v>3.0</v>
      </c>
      <c r="L637" s="1">
        <v>0.0</v>
      </c>
      <c r="M637" s="1">
        <v>1.0</v>
      </c>
      <c r="N637" s="1">
        <v>2.0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3.0</v>
      </c>
      <c r="V637" s="1">
        <v>3.0</v>
      </c>
      <c r="W637" s="1">
        <v>3.0</v>
      </c>
      <c r="X637" s="1">
        <v>3.0</v>
      </c>
      <c r="Y637" s="1">
        <v>2.0</v>
      </c>
      <c r="Z637" s="36">
        <v>2124.0</v>
      </c>
      <c r="AA637" s="45">
        <f t="shared" si="1"/>
        <v>26</v>
      </c>
      <c r="AB637" s="45">
        <f t="shared" si="2"/>
        <v>10</v>
      </c>
      <c r="AC637" s="45">
        <f t="shared" si="3"/>
        <v>4</v>
      </c>
      <c r="AD637" s="45">
        <f t="shared" si="4"/>
        <v>0</v>
      </c>
      <c r="AE637" s="45">
        <f t="shared" si="5"/>
        <v>12</v>
      </c>
    </row>
    <row r="638">
      <c r="A638" s="1" t="b">
        <v>1</v>
      </c>
      <c r="B638" s="20">
        <v>43945.48815619213</v>
      </c>
      <c r="C638" s="1" t="s">
        <v>323</v>
      </c>
      <c r="D638" s="1">
        <v>3.0</v>
      </c>
      <c r="E638" s="1">
        <v>2.0</v>
      </c>
      <c r="F638" s="1">
        <v>0.0</v>
      </c>
      <c r="G638" s="1">
        <v>1.0</v>
      </c>
      <c r="H638" s="1">
        <v>2.0</v>
      </c>
      <c r="I638" s="1">
        <v>3.0</v>
      </c>
      <c r="J638" s="1">
        <v>1.0</v>
      </c>
      <c r="K638" s="1">
        <v>0.0</v>
      </c>
      <c r="L638" s="1">
        <v>0.0</v>
      </c>
      <c r="M638" s="1">
        <v>1.0</v>
      </c>
      <c r="N638" s="1">
        <v>1.0</v>
      </c>
      <c r="O638" s="1">
        <v>1.0</v>
      </c>
      <c r="P638" s="1">
        <v>2.0</v>
      </c>
      <c r="Q638" s="1">
        <v>3.0</v>
      </c>
      <c r="R638" s="1">
        <v>2.0</v>
      </c>
      <c r="S638" s="1">
        <v>2.0</v>
      </c>
      <c r="T638" s="1">
        <v>0.0</v>
      </c>
      <c r="U638" s="1">
        <v>4.0</v>
      </c>
      <c r="V638" s="1">
        <v>1.0</v>
      </c>
      <c r="W638" s="1">
        <v>2.0</v>
      </c>
      <c r="X638" s="1">
        <v>1.0</v>
      </c>
      <c r="Y638" s="1">
        <v>2.0</v>
      </c>
      <c r="Z638" s="36">
        <v>2068.0</v>
      </c>
      <c r="AA638" s="45">
        <f t="shared" si="1"/>
        <v>34</v>
      </c>
      <c r="AB638" s="45">
        <f t="shared" si="2"/>
        <v>15</v>
      </c>
      <c r="AC638" s="45">
        <f t="shared" si="3"/>
        <v>2</v>
      </c>
      <c r="AD638" s="45">
        <f t="shared" si="4"/>
        <v>9</v>
      </c>
      <c r="AE638" s="45">
        <f t="shared" si="5"/>
        <v>8</v>
      </c>
    </row>
    <row r="639">
      <c r="A639" s="1" t="b">
        <v>1</v>
      </c>
      <c r="B639" s="20">
        <v>43947.918464201386</v>
      </c>
      <c r="C639" s="1" t="s">
        <v>422</v>
      </c>
      <c r="D639" s="1">
        <v>5.0</v>
      </c>
      <c r="E639" s="1">
        <v>4.0</v>
      </c>
      <c r="F639" s="1">
        <v>0.0</v>
      </c>
      <c r="G639" s="1">
        <v>5.0</v>
      </c>
      <c r="H639" s="1">
        <v>5.0</v>
      </c>
      <c r="I639" s="1">
        <v>5.0</v>
      </c>
      <c r="J639" s="1">
        <v>1.0</v>
      </c>
      <c r="K639" s="1">
        <v>0.0</v>
      </c>
      <c r="L639" s="1">
        <v>0.0</v>
      </c>
      <c r="M639" s="1">
        <v>2.0</v>
      </c>
      <c r="N639" s="1">
        <v>4.0</v>
      </c>
      <c r="O639" s="1">
        <v>5.0</v>
      </c>
      <c r="P639" s="1">
        <v>4.0</v>
      </c>
      <c r="Q639" s="1">
        <v>2.0</v>
      </c>
      <c r="R639" s="1">
        <v>2.0</v>
      </c>
      <c r="S639" s="1">
        <v>1.0</v>
      </c>
      <c r="T639" s="1">
        <v>1.0</v>
      </c>
      <c r="U639" s="1">
        <v>4.0</v>
      </c>
      <c r="V639" s="1">
        <v>4.0</v>
      </c>
      <c r="W639" s="1">
        <v>4.0</v>
      </c>
      <c r="X639" s="1">
        <v>4.0</v>
      </c>
      <c r="Y639" s="1">
        <v>5.0</v>
      </c>
      <c r="Z639" s="36">
        <v>2244.0</v>
      </c>
      <c r="AA639" s="45">
        <f t="shared" si="1"/>
        <v>67</v>
      </c>
      <c r="AB639" s="45">
        <f t="shared" si="2"/>
        <v>39</v>
      </c>
      <c r="AC639" s="45">
        <f t="shared" si="3"/>
        <v>3</v>
      </c>
      <c r="AD639" s="45">
        <f t="shared" si="4"/>
        <v>9</v>
      </c>
      <c r="AE639" s="45">
        <f t="shared" si="5"/>
        <v>16</v>
      </c>
    </row>
    <row r="640">
      <c r="A640" s="1" t="b">
        <v>1</v>
      </c>
      <c r="B640" s="20">
        <v>43948.436534050925</v>
      </c>
      <c r="C640" s="1" t="s">
        <v>333</v>
      </c>
      <c r="D640" s="1">
        <v>1.0</v>
      </c>
      <c r="E640" s="1">
        <v>0.0</v>
      </c>
      <c r="F640" s="1">
        <v>0.0</v>
      </c>
      <c r="G640" s="1">
        <v>1.0</v>
      </c>
      <c r="H640" s="1">
        <v>0.0</v>
      </c>
      <c r="I640" s="1">
        <v>1.0</v>
      </c>
      <c r="J640" s="1">
        <v>0.0</v>
      </c>
      <c r="K640" s="1">
        <v>2.0</v>
      </c>
      <c r="L640" s="1">
        <v>0.0</v>
      </c>
      <c r="M640" s="1">
        <v>1.0</v>
      </c>
      <c r="N640" s="1">
        <v>0.0</v>
      </c>
      <c r="O640" s="1">
        <v>0.0</v>
      </c>
      <c r="P640" s="1">
        <v>1.0</v>
      </c>
      <c r="Q640" s="1">
        <v>0.0</v>
      </c>
      <c r="R640" s="1">
        <v>0.0</v>
      </c>
      <c r="S640" s="1">
        <v>0.0</v>
      </c>
      <c r="T640" s="1">
        <v>0.0</v>
      </c>
      <c r="U640" s="1">
        <v>2.0</v>
      </c>
      <c r="V640" s="1">
        <v>1.0</v>
      </c>
      <c r="W640" s="1">
        <v>1.0</v>
      </c>
      <c r="X640" s="1">
        <v>2.0</v>
      </c>
      <c r="Y640" s="1">
        <v>0.0</v>
      </c>
      <c r="Z640" s="36">
        <v>2133.0</v>
      </c>
      <c r="AA640" s="45">
        <f t="shared" si="1"/>
        <v>13</v>
      </c>
      <c r="AB640" s="45">
        <f t="shared" si="2"/>
        <v>3</v>
      </c>
      <c r="AC640" s="45">
        <f t="shared" si="3"/>
        <v>3</v>
      </c>
      <c r="AD640" s="45">
        <f t="shared" si="4"/>
        <v>1</v>
      </c>
      <c r="AE640" s="45">
        <f t="shared" si="5"/>
        <v>6</v>
      </c>
    </row>
    <row r="641">
      <c r="A641" s="1" t="b">
        <v>1</v>
      </c>
      <c r="B641" s="20">
        <v>43948.49232149306</v>
      </c>
      <c r="C641" s="1" t="s">
        <v>423</v>
      </c>
      <c r="D641" s="1">
        <v>2.0</v>
      </c>
      <c r="E641" s="1">
        <v>1.0</v>
      </c>
      <c r="F641" s="1">
        <v>0.0</v>
      </c>
      <c r="G641" s="1">
        <v>1.0</v>
      </c>
      <c r="H641" s="1">
        <v>3.0</v>
      </c>
      <c r="I641" s="1">
        <v>3.0</v>
      </c>
      <c r="J641" s="1">
        <v>1.0</v>
      </c>
      <c r="K641" s="1">
        <v>0.0</v>
      </c>
      <c r="L641" s="1">
        <v>5.0</v>
      </c>
      <c r="M641" s="1">
        <v>3.0</v>
      </c>
      <c r="N641" s="1">
        <v>2.0</v>
      </c>
      <c r="O641" s="1">
        <v>4.0</v>
      </c>
      <c r="P641" s="1">
        <v>0.0</v>
      </c>
      <c r="Q641" s="1">
        <v>1.0</v>
      </c>
      <c r="R641" s="1">
        <v>0.0</v>
      </c>
      <c r="S641" s="1">
        <v>3.0</v>
      </c>
      <c r="T641" s="1">
        <v>3.0</v>
      </c>
      <c r="U641" s="1">
        <v>5.0</v>
      </c>
      <c r="V641" s="1">
        <v>5.0</v>
      </c>
      <c r="W641" s="1">
        <v>3.0</v>
      </c>
      <c r="X641" s="1">
        <v>4.0</v>
      </c>
      <c r="Y641" s="1">
        <v>4.0</v>
      </c>
      <c r="Z641" s="36">
        <v>2242.0</v>
      </c>
      <c r="AA641" s="45">
        <f t="shared" si="1"/>
        <v>53</v>
      </c>
      <c r="AB641" s="45">
        <f t="shared" si="2"/>
        <v>23</v>
      </c>
      <c r="AC641" s="45">
        <f t="shared" si="3"/>
        <v>9</v>
      </c>
      <c r="AD641" s="45">
        <f t="shared" si="4"/>
        <v>4</v>
      </c>
      <c r="AE641" s="45">
        <f t="shared" si="5"/>
        <v>17</v>
      </c>
    </row>
    <row r="642">
      <c r="A642" s="1" t="b">
        <v>1</v>
      </c>
      <c r="B642" s="20">
        <v>43949.45549438657</v>
      </c>
      <c r="C642" s="1" t="s">
        <v>891</v>
      </c>
      <c r="D642" s="1">
        <v>1.0</v>
      </c>
      <c r="E642" s="1">
        <v>0.0</v>
      </c>
      <c r="F642" s="1">
        <v>0.0</v>
      </c>
      <c r="G642" s="1">
        <v>2.0</v>
      </c>
      <c r="H642" s="1">
        <v>2.0</v>
      </c>
      <c r="I642" s="1">
        <v>3.0</v>
      </c>
      <c r="J642" s="1">
        <v>2.0</v>
      </c>
      <c r="K642" s="1">
        <v>2.0</v>
      </c>
      <c r="L642" s="1">
        <v>1.0</v>
      </c>
      <c r="M642" s="1">
        <v>3.0</v>
      </c>
      <c r="N642" s="1">
        <v>1.0</v>
      </c>
      <c r="O642" s="1">
        <v>2.0</v>
      </c>
      <c r="P642" s="1">
        <v>1.0</v>
      </c>
      <c r="Q642" s="1">
        <v>2.0</v>
      </c>
      <c r="R642" s="1">
        <v>1.0</v>
      </c>
      <c r="S642" s="1">
        <v>2.0</v>
      </c>
      <c r="T642" s="1">
        <v>0.0</v>
      </c>
      <c r="U642" s="1">
        <v>2.0</v>
      </c>
      <c r="V642" s="1">
        <v>2.0</v>
      </c>
      <c r="W642" s="1">
        <v>2.0</v>
      </c>
      <c r="X642" s="1">
        <v>1.0</v>
      </c>
      <c r="Y642" s="1">
        <v>1.0</v>
      </c>
      <c r="Z642" s="36">
        <v>2122.0</v>
      </c>
      <c r="AA642" s="45">
        <f t="shared" si="1"/>
        <v>33</v>
      </c>
      <c r="AB642" s="45">
        <f t="shared" si="2"/>
        <v>12</v>
      </c>
      <c r="AC642" s="45">
        <f t="shared" si="3"/>
        <v>8</v>
      </c>
      <c r="AD642" s="45">
        <f t="shared" si="4"/>
        <v>6</v>
      </c>
      <c r="AE642" s="45">
        <f t="shared" si="5"/>
        <v>7</v>
      </c>
    </row>
    <row r="643">
      <c r="A643" s="1" t="b">
        <v>1</v>
      </c>
      <c r="B643" s="20">
        <v>43949.594530856484</v>
      </c>
      <c r="C643" s="1" t="s">
        <v>273</v>
      </c>
      <c r="D643" s="1">
        <v>2.0</v>
      </c>
      <c r="E643" s="1">
        <v>2.0</v>
      </c>
      <c r="F643" s="1">
        <v>0.0</v>
      </c>
      <c r="G643" s="1">
        <v>2.0</v>
      </c>
      <c r="H643" s="1">
        <v>3.0</v>
      </c>
      <c r="I643" s="1">
        <v>6.0</v>
      </c>
      <c r="J643" s="1">
        <v>6.0</v>
      </c>
      <c r="K643" s="1">
        <v>2.0</v>
      </c>
      <c r="L643" s="1">
        <v>5.0</v>
      </c>
      <c r="M643" s="1">
        <v>4.0</v>
      </c>
      <c r="N643" s="1">
        <v>5.0</v>
      </c>
      <c r="O643" s="1">
        <v>4.0</v>
      </c>
      <c r="P643" s="1">
        <v>4.0</v>
      </c>
      <c r="Q643" s="1">
        <v>5.0</v>
      </c>
      <c r="R643" s="1">
        <v>5.0</v>
      </c>
      <c r="S643" s="1">
        <v>4.0</v>
      </c>
      <c r="T643" s="1">
        <v>2.0</v>
      </c>
      <c r="U643" s="1">
        <v>5.0</v>
      </c>
      <c r="V643" s="1">
        <v>5.0</v>
      </c>
      <c r="W643" s="1">
        <v>4.0</v>
      </c>
      <c r="X643" s="1">
        <v>3.0</v>
      </c>
      <c r="Y643" s="1">
        <v>1.0</v>
      </c>
      <c r="Z643" s="36">
        <v>2028.0</v>
      </c>
      <c r="AA643" s="45">
        <f t="shared" si="1"/>
        <v>79</v>
      </c>
      <c r="AB643" s="45">
        <f t="shared" si="2"/>
        <v>27</v>
      </c>
      <c r="AC643" s="45">
        <f t="shared" si="3"/>
        <v>17</v>
      </c>
      <c r="AD643" s="45">
        <f t="shared" si="4"/>
        <v>18</v>
      </c>
      <c r="AE643" s="45">
        <f t="shared" si="5"/>
        <v>17</v>
      </c>
    </row>
    <row r="644">
      <c r="A644" s="1" t="b">
        <v>1</v>
      </c>
      <c r="B644" s="20">
        <v>43950.43605321759</v>
      </c>
      <c r="C644" s="1" t="s">
        <v>260</v>
      </c>
      <c r="D644" s="1">
        <v>3.0</v>
      </c>
      <c r="E644" s="1">
        <v>0.0</v>
      </c>
      <c r="F644" s="1">
        <v>0.0</v>
      </c>
      <c r="G644" s="1">
        <v>1.0</v>
      </c>
      <c r="H644" s="1">
        <v>1.0</v>
      </c>
      <c r="I644" s="1">
        <v>1.0</v>
      </c>
      <c r="J644" s="1">
        <v>0.0</v>
      </c>
      <c r="K644" s="1">
        <v>0.0</v>
      </c>
      <c r="L644" s="1">
        <v>0.0</v>
      </c>
      <c r="M644" s="1">
        <v>0.0</v>
      </c>
      <c r="N644" s="1">
        <v>3.0</v>
      </c>
      <c r="O644" s="1">
        <v>1.0</v>
      </c>
      <c r="P644" s="1">
        <v>1.0</v>
      </c>
      <c r="Q644" s="1">
        <v>2.0</v>
      </c>
      <c r="R644" s="1">
        <v>0.0</v>
      </c>
      <c r="S644" s="1">
        <v>2.0</v>
      </c>
      <c r="T644" s="1">
        <v>0.0</v>
      </c>
      <c r="U644" s="1">
        <v>2.0</v>
      </c>
      <c r="V644" s="1">
        <v>3.0</v>
      </c>
      <c r="W644" s="1">
        <v>2.0</v>
      </c>
      <c r="X644" s="1">
        <v>2.0</v>
      </c>
      <c r="Y644" s="1">
        <v>0.0</v>
      </c>
      <c r="Z644" s="36">
        <v>1993.0</v>
      </c>
      <c r="AA644" s="45">
        <f t="shared" si="1"/>
        <v>24</v>
      </c>
      <c r="AB644" s="45">
        <f t="shared" si="2"/>
        <v>10</v>
      </c>
      <c r="AC644" s="45">
        <f t="shared" si="3"/>
        <v>0</v>
      </c>
      <c r="AD644" s="45">
        <f t="shared" si="4"/>
        <v>5</v>
      </c>
      <c r="AE644" s="45">
        <f t="shared" si="5"/>
        <v>9</v>
      </c>
    </row>
    <row r="645">
      <c r="A645" s="1" t="b">
        <v>1</v>
      </c>
      <c r="B645" s="20">
        <v>43950.48360407408</v>
      </c>
      <c r="C645" s="1" t="s">
        <v>276</v>
      </c>
      <c r="D645" s="1">
        <v>5.0</v>
      </c>
      <c r="E645" s="1">
        <v>3.0</v>
      </c>
      <c r="F645" s="1">
        <v>0.0</v>
      </c>
      <c r="G645" s="1">
        <v>2.0</v>
      </c>
      <c r="H645" s="1">
        <v>3.0</v>
      </c>
      <c r="I645" s="1">
        <v>4.0</v>
      </c>
      <c r="J645" s="1">
        <v>0.0</v>
      </c>
      <c r="K645" s="1">
        <v>0.0</v>
      </c>
      <c r="L645" s="1">
        <v>0.0</v>
      </c>
      <c r="M645" s="1">
        <v>4.0</v>
      </c>
      <c r="N645" s="1">
        <v>6.0</v>
      </c>
      <c r="O645" s="1">
        <v>0.0</v>
      </c>
      <c r="P645" s="1">
        <v>6.0</v>
      </c>
      <c r="Q645" s="1">
        <v>5.0</v>
      </c>
      <c r="R645" s="1">
        <v>3.0</v>
      </c>
      <c r="S645" s="1">
        <v>6.0</v>
      </c>
      <c r="T645" s="1">
        <v>4.0</v>
      </c>
      <c r="U645" s="1">
        <v>4.0</v>
      </c>
      <c r="V645" s="1">
        <v>4.0</v>
      </c>
      <c r="W645" s="1">
        <v>4.0</v>
      </c>
      <c r="X645" s="1">
        <v>6.0</v>
      </c>
      <c r="Y645" s="1">
        <v>3.0</v>
      </c>
      <c r="Z645" s="36">
        <v>1941.0</v>
      </c>
      <c r="AA645" s="45">
        <f t="shared" si="1"/>
        <v>72</v>
      </c>
      <c r="AB645" s="45">
        <f t="shared" si="2"/>
        <v>30</v>
      </c>
      <c r="AC645" s="45">
        <f t="shared" si="3"/>
        <v>4</v>
      </c>
      <c r="AD645" s="45">
        <f t="shared" si="4"/>
        <v>20</v>
      </c>
      <c r="AE645" s="45">
        <f t="shared" si="5"/>
        <v>18</v>
      </c>
    </row>
    <row r="646">
      <c r="A646" s="1" t="b">
        <v>1</v>
      </c>
      <c r="B646" s="20">
        <v>43951.29346925926</v>
      </c>
      <c r="C646" s="1" t="s">
        <v>408</v>
      </c>
      <c r="D646" s="1">
        <v>2.0</v>
      </c>
      <c r="E646" s="1">
        <v>2.0</v>
      </c>
      <c r="F646" s="1">
        <v>0.0</v>
      </c>
      <c r="G646" s="1">
        <v>3.0</v>
      </c>
      <c r="H646" s="1">
        <v>3.0</v>
      </c>
      <c r="I646" s="1">
        <v>4.0</v>
      </c>
      <c r="J646" s="1">
        <v>0.0</v>
      </c>
      <c r="K646" s="1">
        <v>3.0</v>
      </c>
      <c r="L646" s="1">
        <v>3.0</v>
      </c>
      <c r="M646" s="1">
        <v>3.0</v>
      </c>
      <c r="N646" s="1">
        <v>4.0</v>
      </c>
      <c r="O646" s="1">
        <v>4.0</v>
      </c>
      <c r="P646" s="1">
        <v>4.0</v>
      </c>
      <c r="Q646" s="1">
        <v>4.0</v>
      </c>
      <c r="R646" s="1">
        <v>4.0</v>
      </c>
      <c r="S646" s="1">
        <v>3.0</v>
      </c>
      <c r="T646" s="1">
        <v>4.0</v>
      </c>
      <c r="U646" s="1">
        <v>4.0</v>
      </c>
      <c r="V646" s="1">
        <v>4.0</v>
      </c>
      <c r="W646" s="1">
        <v>4.0</v>
      </c>
      <c r="X646" s="1">
        <v>4.0</v>
      </c>
      <c r="Y646" s="1">
        <v>2.0</v>
      </c>
      <c r="Z646" s="36">
        <v>2204.0</v>
      </c>
      <c r="AA646" s="45">
        <f t="shared" si="1"/>
        <v>68</v>
      </c>
      <c r="AB646" s="45">
        <f t="shared" si="2"/>
        <v>28</v>
      </c>
      <c r="AC646" s="45">
        <f t="shared" si="3"/>
        <v>9</v>
      </c>
      <c r="AD646" s="45">
        <f t="shared" si="4"/>
        <v>15</v>
      </c>
      <c r="AE646" s="45">
        <f t="shared" si="5"/>
        <v>16</v>
      </c>
    </row>
    <row r="647">
      <c r="A647" s="57" t="b">
        <v>1</v>
      </c>
      <c r="B647" s="58">
        <v>43952.42451135417</v>
      </c>
      <c r="C647" s="57" t="s">
        <v>405</v>
      </c>
      <c r="D647" s="57">
        <v>3.0</v>
      </c>
      <c r="E647" s="57">
        <v>0.0</v>
      </c>
      <c r="F647" s="57">
        <v>0.0</v>
      </c>
      <c r="G647" s="57">
        <v>5.0</v>
      </c>
      <c r="H647" s="57">
        <v>5.0</v>
      </c>
      <c r="I647" s="57">
        <v>5.0</v>
      </c>
      <c r="J647" s="57">
        <v>0.0</v>
      </c>
      <c r="K647" s="57">
        <v>0.0</v>
      </c>
      <c r="L647" s="57">
        <v>0.0</v>
      </c>
      <c r="M647" s="57">
        <v>5.0</v>
      </c>
      <c r="N647" s="57">
        <v>0.0</v>
      </c>
      <c r="O647" s="57">
        <v>0.0</v>
      </c>
      <c r="P647" s="57">
        <v>5.0</v>
      </c>
      <c r="Q647" s="57">
        <v>3.0</v>
      </c>
      <c r="R647" s="57">
        <v>0.0</v>
      </c>
      <c r="S647" s="57">
        <v>3.0</v>
      </c>
      <c r="T647" s="57">
        <v>0.0</v>
      </c>
      <c r="U647" s="57">
        <v>5.0</v>
      </c>
      <c r="V647" s="57">
        <v>5.0</v>
      </c>
      <c r="W647" s="57">
        <v>5.0</v>
      </c>
      <c r="X647" s="57">
        <v>5.0</v>
      </c>
      <c r="Y647" s="57">
        <v>6.0</v>
      </c>
      <c r="Z647" s="36">
        <v>2219.0</v>
      </c>
      <c r="AA647" s="45">
        <f t="shared" si="1"/>
        <v>60</v>
      </c>
      <c r="AB647" s="45">
        <f t="shared" si="2"/>
        <v>24</v>
      </c>
      <c r="AC647" s="45">
        <f t="shared" si="3"/>
        <v>5</v>
      </c>
      <c r="AD647" s="45">
        <f t="shared" si="4"/>
        <v>11</v>
      </c>
      <c r="AE647" s="45">
        <f t="shared" si="5"/>
        <v>20</v>
      </c>
      <c r="AF647" s="59"/>
    </row>
    <row r="648">
      <c r="A648" s="1" t="b">
        <v>1</v>
      </c>
      <c r="B648" s="20">
        <v>43952.42632863426</v>
      </c>
      <c r="C648" s="1" t="s">
        <v>399</v>
      </c>
      <c r="D648" s="1">
        <v>4.0</v>
      </c>
      <c r="E648" s="1">
        <v>0.0</v>
      </c>
      <c r="F648" s="1">
        <v>0.0</v>
      </c>
      <c r="G648" s="1">
        <v>2.0</v>
      </c>
      <c r="H648" s="1">
        <v>3.0</v>
      </c>
      <c r="I648" s="1">
        <v>6.0</v>
      </c>
      <c r="J648" s="1">
        <v>3.0</v>
      </c>
      <c r="K648" s="1">
        <v>0.0</v>
      </c>
      <c r="L648" s="1">
        <v>6.0</v>
      </c>
      <c r="M648" s="1">
        <v>3.0</v>
      </c>
      <c r="N648" s="1">
        <v>2.0</v>
      </c>
      <c r="O648" s="1">
        <v>3.0</v>
      </c>
      <c r="P648" s="1">
        <v>4.0</v>
      </c>
      <c r="Q648" s="1">
        <v>1.0</v>
      </c>
      <c r="R648" s="1">
        <v>1.0</v>
      </c>
      <c r="S648" s="1">
        <v>3.0</v>
      </c>
      <c r="T648" s="1">
        <v>5.0</v>
      </c>
      <c r="U648" s="1">
        <v>4.0</v>
      </c>
      <c r="V648" s="1">
        <v>4.0</v>
      </c>
      <c r="W648" s="1">
        <v>4.0</v>
      </c>
      <c r="X648" s="1">
        <v>3.0</v>
      </c>
      <c r="Y648" s="1">
        <v>2.0</v>
      </c>
      <c r="Z648" s="36">
        <v>2049.0</v>
      </c>
      <c r="AA648" s="45">
        <f t="shared" si="1"/>
        <v>63</v>
      </c>
      <c r="AB648" s="45">
        <f t="shared" si="2"/>
        <v>27</v>
      </c>
      <c r="AC648" s="45">
        <f t="shared" si="3"/>
        <v>12</v>
      </c>
      <c r="AD648" s="45">
        <f t="shared" si="4"/>
        <v>9</v>
      </c>
      <c r="AE648" s="45">
        <f t="shared" si="5"/>
        <v>15</v>
      </c>
    </row>
    <row r="649">
      <c r="A649" s="1" t="b">
        <v>1</v>
      </c>
      <c r="B649" s="20">
        <v>43952.46286511574</v>
      </c>
      <c r="C649" s="1" t="s">
        <v>328</v>
      </c>
      <c r="D649" s="1">
        <v>4.0</v>
      </c>
      <c r="E649" s="1">
        <v>3.0</v>
      </c>
      <c r="F649" s="1">
        <v>3.0</v>
      </c>
      <c r="G649" s="1">
        <v>3.0</v>
      </c>
      <c r="H649" s="1">
        <v>4.0</v>
      </c>
      <c r="I649" s="1">
        <v>4.0</v>
      </c>
      <c r="J649" s="1">
        <v>3.0</v>
      </c>
      <c r="K649" s="1">
        <v>2.0</v>
      </c>
      <c r="L649" s="1">
        <v>3.0</v>
      </c>
      <c r="M649" s="1">
        <v>4.0</v>
      </c>
      <c r="N649" s="1">
        <v>3.0</v>
      </c>
      <c r="O649" s="1">
        <v>3.0</v>
      </c>
      <c r="P649" s="1">
        <v>5.0</v>
      </c>
      <c r="Q649" s="1">
        <v>5.0</v>
      </c>
      <c r="R649" s="1">
        <v>3.0</v>
      </c>
      <c r="S649" s="1">
        <v>5.0</v>
      </c>
      <c r="T649" s="1">
        <v>3.0</v>
      </c>
      <c r="U649" s="1">
        <v>3.0</v>
      </c>
      <c r="V649" s="1">
        <v>5.0</v>
      </c>
      <c r="W649" s="1">
        <v>5.0</v>
      </c>
      <c r="X649" s="1">
        <v>3.0</v>
      </c>
      <c r="Y649" s="1">
        <v>3.0</v>
      </c>
      <c r="Z649" s="36">
        <v>2126.0</v>
      </c>
      <c r="AA649" s="45">
        <f t="shared" si="1"/>
        <v>79</v>
      </c>
      <c r="AB649" s="45">
        <f t="shared" si="2"/>
        <v>33</v>
      </c>
      <c r="AC649" s="45">
        <f t="shared" si="3"/>
        <v>12</v>
      </c>
      <c r="AD649" s="45">
        <f t="shared" si="4"/>
        <v>18</v>
      </c>
      <c r="AE649" s="45">
        <f t="shared" si="5"/>
        <v>16</v>
      </c>
    </row>
    <row r="650">
      <c r="A650" s="1" t="b">
        <v>1</v>
      </c>
      <c r="B650" s="20">
        <v>43953.41726934028</v>
      </c>
      <c r="C650" s="1" t="s">
        <v>424</v>
      </c>
      <c r="D650" s="1">
        <v>0.0</v>
      </c>
      <c r="E650" s="1">
        <v>4.0</v>
      </c>
      <c r="F650" s="1">
        <v>0.0</v>
      </c>
      <c r="G650" s="1">
        <v>3.0</v>
      </c>
      <c r="H650" s="1">
        <v>3.0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2.0</v>
      </c>
      <c r="O650" s="1">
        <v>1.0</v>
      </c>
      <c r="P650" s="1">
        <v>3.0</v>
      </c>
      <c r="Q650" s="1">
        <v>1.0</v>
      </c>
      <c r="R650" s="1">
        <v>1.0</v>
      </c>
      <c r="S650" s="1">
        <v>1.0</v>
      </c>
      <c r="T650" s="1">
        <v>0.0</v>
      </c>
      <c r="U650" s="1">
        <v>2.0</v>
      </c>
      <c r="V650" s="1">
        <v>0.0</v>
      </c>
      <c r="W650" s="1">
        <v>1.0</v>
      </c>
      <c r="X650" s="1">
        <v>1.0</v>
      </c>
      <c r="Y650" s="1">
        <v>6.0</v>
      </c>
      <c r="Z650" s="36">
        <v>2197.0</v>
      </c>
      <c r="AA650" s="45">
        <f t="shared" si="1"/>
        <v>29</v>
      </c>
      <c r="AB650" s="45">
        <f t="shared" si="2"/>
        <v>19</v>
      </c>
      <c r="AC650" s="45">
        <f t="shared" si="3"/>
        <v>0</v>
      </c>
      <c r="AD650" s="45">
        <f t="shared" si="4"/>
        <v>6</v>
      </c>
      <c r="AE650" s="45">
        <f t="shared" si="5"/>
        <v>4</v>
      </c>
    </row>
    <row r="651">
      <c r="A651" s="1" t="b">
        <v>1</v>
      </c>
      <c r="B651" s="20">
        <v>43954.65427427083</v>
      </c>
      <c r="C651" s="1" t="s">
        <v>317</v>
      </c>
      <c r="D651" s="1">
        <v>1.0</v>
      </c>
      <c r="E651" s="1">
        <v>0.0</v>
      </c>
      <c r="F651" s="1">
        <v>0.0</v>
      </c>
      <c r="G651" s="1">
        <v>0.0</v>
      </c>
      <c r="H651" s="1">
        <v>1.0</v>
      </c>
      <c r="I651" s="1">
        <v>2.0</v>
      </c>
      <c r="J651" s="1">
        <v>1.0</v>
      </c>
      <c r="K651" s="1">
        <v>1.0</v>
      </c>
      <c r="L651" s="1">
        <v>0.0</v>
      </c>
      <c r="M651" s="1">
        <v>2.0</v>
      </c>
      <c r="N651" s="1">
        <v>2.0</v>
      </c>
      <c r="O651" s="1">
        <v>0.0</v>
      </c>
      <c r="P651" s="1">
        <v>3.0</v>
      </c>
      <c r="Q651" s="1">
        <v>3.0</v>
      </c>
      <c r="R651" s="1">
        <v>0.0</v>
      </c>
      <c r="S651" s="1">
        <v>3.0</v>
      </c>
      <c r="T651" s="1">
        <v>0.0</v>
      </c>
      <c r="U651" s="1">
        <v>1.0</v>
      </c>
      <c r="V651" s="1">
        <v>1.0</v>
      </c>
      <c r="W651" s="1">
        <v>3.0</v>
      </c>
      <c r="X651" s="1">
        <v>0.0</v>
      </c>
      <c r="Y651" s="1">
        <v>0.0</v>
      </c>
      <c r="Z651" s="36">
        <v>2087.0</v>
      </c>
      <c r="AA651" s="45">
        <f t="shared" si="1"/>
        <v>24</v>
      </c>
      <c r="AB651" s="45">
        <f t="shared" si="2"/>
        <v>6</v>
      </c>
      <c r="AC651" s="45">
        <f t="shared" si="3"/>
        <v>4</v>
      </c>
      <c r="AD651" s="45">
        <f t="shared" si="4"/>
        <v>9</v>
      </c>
      <c r="AE651" s="45">
        <f t="shared" si="5"/>
        <v>5</v>
      </c>
    </row>
    <row r="652">
      <c r="A652" s="1" t="b">
        <v>1</v>
      </c>
      <c r="B652" s="20">
        <v>43955.467082476855</v>
      </c>
      <c r="C652" s="1" t="s">
        <v>426</v>
      </c>
      <c r="D652" s="1">
        <v>5.0</v>
      </c>
      <c r="E652" s="1">
        <v>0.0</v>
      </c>
      <c r="F652" s="1">
        <v>0.0</v>
      </c>
      <c r="G652" s="1">
        <v>4.0</v>
      </c>
      <c r="H652" s="1">
        <v>4.0</v>
      </c>
      <c r="I652" s="1">
        <v>3.0</v>
      </c>
      <c r="J652" s="1">
        <v>3.0</v>
      </c>
      <c r="K652" s="1">
        <v>0.0</v>
      </c>
      <c r="L652" s="1">
        <v>5.0</v>
      </c>
      <c r="M652" s="1">
        <v>4.0</v>
      </c>
      <c r="N652" s="1">
        <v>3.0</v>
      </c>
      <c r="O652" s="1">
        <v>3.0</v>
      </c>
      <c r="P652" s="1">
        <v>4.0</v>
      </c>
      <c r="Q652" s="1">
        <v>6.0</v>
      </c>
      <c r="R652" s="1">
        <v>3.0</v>
      </c>
      <c r="S652" s="1">
        <v>5.0</v>
      </c>
      <c r="T652" s="1">
        <v>3.0</v>
      </c>
      <c r="U652" s="1">
        <v>5.0</v>
      </c>
      <c r="V652" s="1">
        <v>6.0</v>
      </c>
      <c r="W652" s="1">
        <v>5.0</v>
      </c>
      <c r="X652" s="1">
        <v>5.0</v>
      </c>
      <c r="Y652" s="1">
        <v>3.0</v>
      </c>
      <c r="Z652" s="36">
        <v>247.0</v>
      </c>
      <c r="AA652" s="45">
        <f t="shared" si="1"/>
        <v>79</v>
      </c>
      <c r="AB652" s="45">
        <f t="shared" si="2"/>
        <v>28</v>
      </c>
      <c r="AC652" s="45">
        <f t="shared" si="3"/>
        <v>12</v>
      </c>
      <c r="AD652" s="45">
        <f t="shared" si="4"/>
        <v>18</v>
      </c>
      <c r="AE652" s="45">
        <f t="shared" si="5"/>
        <v>21</v>
      </c>
    </row>
    <row r="653">
      <c r="A653" s="1" t="b">
        <v>1</v>
      </c>
      <c r="B653" s="20">
        <v>43955.73739954861</v>
      </c>
      <c r="C653" s="1" t="s">
        <v>427</v>
      </c>
      <c r="D653" s="1">
        <v>3.0</v>
      </c>
      <c r="E653" s="1">
        <v>0.0</v>
      </c>
      <c r="F653" s="1">
        <v>0.0</v>
      </c>
      <c r="G653" s="1">
        <v>1.0</v>
      </c>
      <c r="H653" s="1">
        <v>1.0</v>
      </c>
      <c r="I653" s="1">
        <v>2.0</v>
      </c>
      <c r="J653" s="1">
        <v>0.0</v>
      </c>
      <c r="K653" s="1">
        <v>2.0</v>
      </c>
      <c r="L653" s="1">
        <v>0.0</v>
      </c>
      <c r="M653" s="1">
        <v>2.0</v>
      </c>
      <c r="N653" s="1">
        <v>4.0</v>
      </c>
      <c r="O653" s="1">
        <v>2.0</v>
      </c>
      <c r="P653" s="1">
        <v>2.0</v>
      </c>
      <c r="Q653" s="1">
        <v>2.0</v>
      </c>
      <c r="R653" s="1">
        <v>3.0</v>
      </c>
      <c r="S653" s="1">
        <v>0.0</v>
      </c>
      <c r="T653" s="1">
        <v>0.0</v>
      </c>
      <c r="U653" s="1">
        <v>3.0</v>
      </c>
      <c r="V653" s="1">
        <v>5.0</v>
      </c>
      <c r="W653" s="1">
        <v>3.0</v>
      </c>
      <c r="X653" s="1">
        <v>1.0</v>
      </c>
      <c r="Y653" s="1">
        <v>0.0</v>
      </c>
      <c r="Z653" s="36">
        <v>2243.0</v>
      </c>
      <c r="AA653" s="45">
        <f t="shared" si="1"/>
        <v>36</v>
      </c>
      <c r="AB653" s="45">
        <f t="shared" si="2"/>
        <v>13</v>
      </c>
      <c r="AC653" s="45">
        <f t="shared" si="3"/>
        <v>4</v>
      </c>
      <c r="AD653" s="45">
        <f t="shared" si="4"/>
        <v>7</v>
      </c>
      <c r="AE653" s="45">
        <f t="shared" si="5"/>
        <v>12</v>
      </c>
    </row>
    <row r="654">
      <c r="A654" s="57" t="b">
        <v>1</v>
      </c>
      <c r="B654" s="58">
        <v>43956.40255125</v>
      </c>
      <c r="C654" s="57" t="s">
        <v>416</v>
      </c>
      <c r="D654" s="57">
        <v>3.0</v>
      </c>
      <c r="E654" s="57">
        <v>3.0</v>
      </c>
      <c r="F654" s="57">
        <v>0.0</v>
      </c>
      <c r="G654" s="57">
        <v>3.0</v>
      </c>
      <c r="H654" s="57">
        <v>4.0</v>
      </c>
      <c r="I654" s="57">
        <v>4.0</v>
      </c>
      <c r="J654" s="57">
        <v>0.0</v>
      </c>
      <c r="K654" s="57">
        <v>0.0</v>
      </c>
      <c r="L654" s="57">
        <v>1.0</v>
      </c>
      <c r="M654" s="57">
        <v>4.0</v>
      </c>
      <c r="N654" s="57">
        <v>2.0</v>
      </c>
      <c r="O654" s="57">
        <v>3.0</v>
      </c>
      <c r="P654" s="57">
        <v>3.0</v>
      </c>
      <c r="Q654" s="57">
        <v>2.0</v>
      </c>
      <c r="R654" s="57">
        <v>2.0</v>
      </c>
      <c r="S654" s="57">
        <v>4.0</v>
      </c>
      <c r="T654" s="57">
        <v>1.0</v>
      </c>
      <c r="U654" s="57">
        <v>3.0</v>
      </c>
      <c r="V654" s="57">
        <v>4.0</v>
      </c>
      <c r="W654" s="57">
        <v>3.0</v>
      </c>
      <c r="X654" s="57">
        <v>2.0</v>
      </c>
      <c r="Y654" s="57">
        <v>3.0</v>
      </c>
      <c r="Z654" s="36">
        <v>2221.0</v>
      </c>
      <c r="AA654" s="45">
        <f t="shared" si="1"/>
        <v>54</v>
      </c>
      <c r="AB654" s="45">
        <f t="shared" si="2"/>
        <v>26</v>
      </c>
      <c r="AC654" s="45">
        <f t="shared" si="3"/>
        <v>5</v>
      </c>
      <c r="AD654" s="45">
        <f t="shared" si="4"/>
        <v>11</v>
      </c>
      <c r="AE654" s="45">
        <f t="shared" si="5"/>
        <v>12</v>
      </c>
      <c r="AF654" s="59"/>
    </row>
    <row r="655">
      <c r="A655" s="1" t="b">
        <v>1</v>
      </c>
      <c r="B655" s="20">
        <v>43957.587382881946</v>
      </c>
      <c r="C655" s="1" t="s">
        <v>137</v>
      </c>
      <c r="D655" s="1">
        <v>1.0</v>
      </c>
      <c r="E655" s="1">
        <v>3.0</v>
      </c>
      <c r="F655" s="1">
        <v>0.0</v>
      </c>
      <c r="G655" s="1">
        <v>1.0</v>
      </c>
      <c r="H655" s="1">
        <v>1.0</v>
      </c>
      <c r="I655" s="1">
        <v>3.0</v>
      </c>
      <c r="J655" s="1">
        <v>0.0</v>
      </c>
      <c r="K655" s="1">
        <v>1.0</v>
      </c>
      <c r="L655" s="1">
        <v>1.0</v>
      </c>
      <c r="M655" s="1">
        <v>3.0</v>
      </c>
      <c r="N655" s="1">
        <v>5.0</v>
      </c>
      <c r="O655" s="1">
        <v>5.0</v>
      </c>
      <c r="P655" s="1">
        <v>6.0</v>
      </c>
      <c r="Q655" s="1">
        <v>4.0</v>
      </c>
      <c r="R655" s="1">
        <v>3.0</v>
      </c>
      <c r="S655" s="1">
        <v>3.0</v>
      </c>
      <c r="T655" s="1">
        <v>2.0</v>
      </c>
      <c r="U655" s="1">
        <v>3.0</v>
      </c>
      <c r="V655" s="1">
        <v>5.0</v>
      </c>
      <c r="W655" s="1">
        <v>5.0</v>
      </c>
      <c r="X655" s="1">
        <v>5.0</v>
      </c>
      <c r="Y655" s="1">
        <v>5.0</v>
      </c>
      <c r="Z655" s="36">
        <v>1883.0</v>
      </c>
      <c r="AA655" s="45">
        <f t="shared" si="1"/>
        <v>65</v>
      </c>
      <c r="AB655" s="45">
        <f t="shared" si="2"/>
        <v>26</v>
      </c>
      <c r="AC655" s="45">
        <f t="shared" si="3"/>
        <v>5</v>
      </c>
      <c r="AD655" s="45">
        <f t="shared" si="4"/>
        <v>16</v>
      </c>
      <c r="AE655" s="45">
        <f t="shared" si="5"/>
        <v>18</v>
      </c>
    </row>
    <row r="656">
      <c r="A656" s="1" t="b">
        <v>1</v>
      </c>
      <c r="B656" s="20">
        <v>43957.85806200231</v>
      </c>
      <c r="C656" s="1" t="s">
        <v>428</v>
      </c>
      <c r="D656" s="1">
        <v>6.0</v>
      </c>
      <c r="E656" s="1">
        <v>0.0</v>
      </c>
      <c r="F656" s="1">
        <v>0.0</v>
      </c>
      <c r="G656" s="1">
        <v>0.0</v>
      </c>
      <c r="H656" s="1">
        <v>1.0</v>
      </c>
      <c r="I656" s="1">
        <v>1.0</v>
      </c>
      <c r="J656" s="1">
        <v>5.0</v>
      </c>
      <c r="K656" s="1">
        <v>0.0</v>
      </c>
      <c r="L656" s="1">
        <v>4.0</v>
      </c>
      <c r="M656" s="1">
        <v>2.0</v>
      </c>
      <c r="N656" s="1">
        <v>3.0</v>
      </c>
      <c r="O656" s="1">
        <v>4.0</v>
      </c>
      <c r="P656" s="1">
        <v>5.0</v>
      </c>
      <c r="Q656" s="1">
        <v>2.0</v>
      </c>
      <c r="R656" s="1">
        <v>3.0</v>
      </c>
      <c r="S656" s="1">
        <v>3.0</v>
      </c>
      <c r="T656" s="1">
        <v>0.0</v>
      </c>
      <c r="U656" s="1">
        <v>2.0</v>
      </c>
      <c r="V656" s="1">
        <v>2.0</v>
      </c>
      <c r="W656" s="1">
        <v>3.0</v>
      </c>
      <c r="X656" s="1">
        <v>2.0</v>
      </c>
      <c r="Y656" s="1">
        <v>0.0</v>
      </c>
      <c r="Z656" s="36">
        <v>2247.0</v>
      </c>
      <c r="AA656" s="45">
        <f t="shared" si="1"/>
        <v>48</v>
      </c>
      <c r="AB656" s="45">
        <f t="shared" si="2"/>
        <v>15</v>
      </c>
      <c r="AC656" s="45">
        <f t="shared" si="3"/>
        <v>11</v>
      </c>
      <c r="AD656" s="45">
        <f t="shared" si="4"/>
        <v>13</v>
      </c>
      <c r="AE656" s="45">
        <f t="shared" si="5"/>
        <v>9</v>
      </c>
    </row>
    <row r="657">
      <c r="A657" s="1" t="b">
        <v>1</v>
      </c>
      <c r="B657" s="20">
        <v>43958.52627508102</v>
      </c>
      <c r="C657" s="1" t="s">
        <v>429</v>
      </c>
      <c r="D657" s="1">
        <v>6.0</v>
      </c>
      <c r="E657" s="1">
        <v>4.0</v>
      </c>
      <c r="F657" s="1">
        <v>1.0</v>
      </c>
      <c r="G657" s="1">
        <v>4.0</v>
      </c>
      <c r="H657" s="1">
        <v>6.0</v>
      </c>
      <c r="I657" s="1">
        <v>6.0</v>
      </c>
      <c r="J657" s="1">
        <v>6.0</v>
      </c>
      <c r="K657" s="1">
        <v>3.0</v>
      </c>
      <c r="L657" s="1">
        <v>3.0</v>
      </c>
      <c r="M657" s="1">
        <v>6.0</v>
      </c>
      <c r="N657" s="1">
        <v>4.0</v>
      </c>
      <c r="O657" s="1">
        <v>2.0</v>
      </c>
      <c r="P657" s="1">
        <v>6.0</v>
      </c>
      <c r="Q657" s="1">
        <v>6.0</v>
      </c>
      <c r="R657" s="1">
        <v>6.0</v>
      </c>
      <c r="S657" s="1">
        <v>6.0</v>
      </c>
      <c r="T657" s="1">
        <v>0.0</v>
      </c>
      <c r="U657" s="1">
        <v>6.0</v>
      </c>
      <c r="V657" s="1">
        <v>6.0</v>
      </c>
      <c r="W657" s="1">
        <v>6.0</v>
      </c>
      <c r="X657" s="1">
        <v>6.0</v>
      </c>
      <c r="Y657" s="1">
        <v>2.0</v>
      </c>
      <c r="Z657" s="36">
        <v>2245.0</v>
      </c>
      <c r="AA657" s="45">
        <f t="shared" si="1"/>
        <v>101</v>
      </c>
      <c r="AB657" s="45">
        <f t="shared" si="2"/>
        <v>35</v>
      </c>
      <c r="AC657" s="45">
        <f t="shared" si="3"/>
        <v>18</v>
      </c>
      <c r="AD657" s="45">
        <f t="shared" si="4"/>
        <v>24</v>
      </c>
      <c r="AE657" s="45">
        <f t="shared" si="5"/>
        <v>24</v>
      </c>
    </row>
    <row r="658">
      <c r="A658" s="48" t="b">
        <v>1</v>
      </c>
      <c r="B658" s="49">
        <v>43960.107975729166</v>
      </c>
      <c r="C658" s="48" t="s">
        <v>320</v>
      </c>
      <c r="D658" s="48">
        <v>1.0</v>
      </c>
      <c r="E658" s="48">
        <v>0.0</v>
      </c>
      <c r="F658" s="48">
        <v>0.0</v>
      </c>
      <c r="G658" s="48">
        <v>1.0</v>
      </c>
      <c r="H658" s="48">
        <v>0.0</v>
      </c>
      <c r="I658" s="48">
        <v>1.0</v>
      </c>
      <c r="J658" s="48">
        <v>0.0</v>
      </c>
      <c r="K658" s="48">
        <v>0.0</v>
      </c>
      <c r="L658" s="48">
        <v>0.0</v>
      </c>
      <c r="M658" s="48">
        <v>0.0</v>
      </c>
      <c r="N658" s="48">
        <v>0.0</v>
      </c>
      <c r="O658" s="48">
        <v>1.0</v>
      </c>
      <c r="P658" s="48">
        <v>1.0</v>
      </c>
      <c r="Q658" s="48">
        <v>0.0</v>
      </c>
      <c r="R658" s="48">
        <v>0.0</v>
      </c>
      <c r="S658" s="48">
        <v>0.0</v>
      </c>
      <c r="T658" s="48">
        <v>0.0</v>
      </c>
      <c r="U658" s="48">
        <v>0.0</v>
      </c>
      <c r="V658" s="48">
        <v>0.0</v>
      </c>
      <c r="W658" s="48">
        <v>0.0</v>
      </c>
      <c r="X658" s="48">
        <v>0.0</v>
      </c>
      <c r="Y658" s="18">
        <v>1.0</v>
      </c>
      <c r="Z658" s="55">
        <v>2104.0</v>
      </c>
      <c r="AA658" s="56">
        <f t="shared" si="1"/>
        <v>6</v>
      </c>
      <c r="AB658" s="56">
        <f t="shared" si="2"/>
        <v>5</v>
      </c>
      <c r="AC658" s="56">
        <f t="shared" si="3"/>
        <v>0</v>
      </c>
      <c r="AD658" s="56">
        <f t="shared" si="4"/>
        <v>1</v>
      </c>
      <c r="AE658" s="56">
        <f t="shared" si="5"/>
        <v>0</v>
      </c>
      <c r="AF658" s="53"/>
    </row>
    <row r="659">
      <c r="A659" s="18" t="b">
        <v>1</v>
      </c>
      <c r="B659" s="54">
        <v>43961.65130907408</v>
      </c>
      <c r="C659" s="18" t="s">
        <v>385</v>
      </c>
      <c r="D659" s="18">
        <v>0.0</v>
      </c>
      <c r="E659" s="18">
        <v>0.0</v>
      </c>
      <c r="F659" s="18">
        <v>0.0</v>
      </c>
      <c r="G659" s="18">
        <v>3.0</v>
      </c>
      <c r="H659" s="18">
        <v>0.0</v>
      </c>
      <c r="I659" s="18">
        <v>0.0</v>
      </c>
      <c r="J659" s="18">
        <v>0.0</v>
      </c>
      <c r="K659" s="18">
        <v>3.0</v>
      </c>
      <c r="L659" s="18">
        <v>3.0</v>
      </c>
      <c r="M659" s="18">
        <v>0.0</v>
      </c>
      <c r="N659" s="18">
        <v>2.0</v>
      </c>
      <c r="O659" s="18">
        <v>2.0</v>
      </c>
      <c r="P659" s="18">
        <v>0.0</v>
      </c>
      <c r="Q659" s="18">
        <v>0.0</v>
      </c>
      <c r="R659" s="18">
        <v>0.0</v>
      </c>
      <c r="S659" s="18">
        <v>0.0</v>
      </c>
      <c r="T659" s="18">
        <v>0.0</v>
      </c>
      <c r="U659" s="18">
        <v>0.0</v>
      </c>
      <c r="V659" s="18">
        <v>0.0</v>
      </c>
      <c r="W659" s="18">
        <v>0.0</v>
      </c>
      <c r="X659" s="18">
        <v>0.0</v>
      </c>
      <c r="Y659" s="18">
        <v>0.0</v>
      </c>
      <c r="Z659" s="55">
        <v>2196.0</v>
      </c>
      <c r="AA659" s="56">
        <f t="shared" si="1"/>
        <v>13</v>
      </c>
      <c r="AB659" s="56">
        <f t="shared" si="2"/>
        <v>7</v>
      </c>
      <c r="AC659" s="56">
        <f t="shared" si="3"/>
        <v>6</v>
      </c>
      <c r="AD659" s="56">
        <f t="shared" si="4"/>
        <v>0</v>
      </c>
      <c r="AE659" s="56">
        <f t="shared" si="5"/>
        <v>0</v>
      </c>
      <c r="AF659" s="9"/>
    </row>
    <row r="660">
      <c r="A660" s="57" t="b">
        <v>1</v>
      </c>
      <c r="B660" s="58">
        <v>43962.63546322916</v>
      </c>
      <c r="C660" s="57" t="s">
        <v>254</v>
      </c>
      <c r="D660" s="57">
        <v>2.0</v>
      </c>
      <c r="E660" s="57">
        <v>2.0</v>
      </c>
      <c r="F660" s="57">
        <v>0.0</v>
      </c>
      <c r="G660" s="57">
        <v>1.0</v>
      </c>
      <c r="H660" s="57">
        <v>2.0</v>
      </c>
      <c r="I660" s="57">
        <v>4.0</v>
      </c>
      <c r="J660" s="57">
        <v>1.0</v>
      </c>
      <c r="K660" s="57">
        <v>2.0</v>
      </c>
      <c r="L660" s="57">
        <v>2.0</v>
      </c>
      <c r="M660" s="57">
        <v>5.0</v>
      </c>
      <c r="N660" s="57">
        <v>4.0</v>
      </c>
      <c r="O660" s="57">
        <v>4.0</v>
      </c>
      <c r="P660" s="57">
        <v>4.0</v>
      </c>
      <c r="Q660" s="57">
        <v>2.0</v>
      </c>
      <c r="R660" s="57">
        <v>2.0</v>
      </c>
      <c r="S660" s="57">
        <v>2.0</v>
      </c>
      <c r="T660" s="57">
        <v>4.0</v>
      </c>
      <c r="U660" s="57">
        <v>4.0</v>
      </c>
      <c r="V660" s="57">
        <v>4.0</v>
      </c>
      <c r="W660" s="57">
        <v>4.0</v>
      </c>
      <c r="X660" s="57">
        <v>3.0</v>
      </c>
      <c r="Y660" s="57">
        <v>3.0</v>
      </c>
      <c r="Z660" s="36">
        <v>2005.0</v>
      </c>
      <c r="AA660" s="56">
        <f t="shared" si="1"/>
        <v>61</v>
      </c>
      <c r="AB660" s="56">
        <f t="shared" si="2"/>
        <v>26</v>
      </c>
      <c r="AC660" s="56">
        <f t="shared" si="3"/>
        <v>10</v>
      </c>
      <c r="AD660" s="56">
        <f t="shared" si="4"/>
        <v>10</v>
      </c>
      <c r="AE660" s="56">
        <f t="shared" si="5"/>
        <v>15</v>
      </c>
      <c r="AF660" s="59"/>
    </row>
    <row r="661">
      <c r="A661" s="1" t="b">
        <v>1</v>
      </c>
      <c r="B661" s="20">
        <v>43963.42421092592</v>
      </c>
      <c r="C661" s="1" t="s">
        <v>903</v>
      </c>
      <c r="D661" s="1">
        <v>2.0</v>
      </c>
      <c r="E661" s="1">
        <v>0.0</v>
      </c>
      <c r="F661" s="1">
        <v>0.0</v>
      </c>
      <c r="G661" s="1">
        <v>3.0</v>
      </c>
      <c r="H661" s="1">
        <v>3.0</v>
      </c>
      <c r="I661" s="1">
        <v>5.0</v>
      </c>
      <c r="J661" s="1">
        <v>4.0</v>
      </c>
      <c r="K661" s="1">
        <v>4.0</v>
      </c>
      <c r="L661" s="1">
        <v>3.0</v>
      </c>
      <c r="M661" s="1">
        <v>4.0</v>
      </c>
      <c r="N661" s="1">
        <v>1.0</v>
      </c>
      <c r="O661" s="1">
        <v>2.0</v>
      </c>
      <c r="P661" s="1">
        <v>2.0</v>
      </c>
      <c r="Q661" s="1">
        <v>4.0</v>
      </c>
      <c r="R661" s="1">
        <v>3.0</v>
      </c>
      <c r="S661" s="1">
        <v>3.0</v>
      </c>
      <c r="T661" s="1">
        <v>0.0</v>
      </c>
      <c r="U661" s="1">
        <v>3.0</v>
      </c>
      <c r="V661" s="1">
        <v>4.0</v>
      </c>
      <c r="W661" s="1">
        <v>4.0</v>
      </c>
      <c r="X661" s="1">
        <v>3.0</v>
      </c>
      <c r="Y661" s="1">
        <v>2.0</v>
      </c>
      <c r="Z661" s="36">
        <v>2122.0</v>
      </c>
      <c r="AA661" s="45">
        <f t="shared" si="1"/>
        <v>59</v>
      </c>
      <c r="AB661" s="45">
        <f t="shared" si="2"/>
        <v>18</v>
      </c>
      <c r="AC661" s="45">
        <f t="shared" si="3"/>
        <v>15</v>
      </c>
      <c r="AD661" s="45">
        <f t="shared" si="4"/>
        <v>12</v>
      </c>
      <c r="AE661" s="45">
        <f t="shared" si="5"/>
        <v>14</v>
      </c>
    </row>
    <row r="662">
      <c r="A662" s="1" t="b">
        <v>1</v>
      </c>
      <c r="B662" s="20">
        <v>43963.44775422454</v>
      </c>
      <c r="C662" s="1" t="s">
        <v>387</v>
      </c>
      <c r="D662" s="1">
        <v>6.0</v>
      </c>
      <c r="E662" s="1">
        <v>0.0</v>
      </c>
      <c r="F662" s="1">
        <v>0.0</v>
      </c>
      <c r="G662" s="1">
        <v>3.0</v>
      </c>
      <c r="H662" s="1">
        <v>5.0</v>
      </c>
      <c r="I662" s="1">
        <v>6.0</v>
      </c>
      <c r="J662" s="1">
        <v>3.0</v>
      </c>
      <c r="K662" s="1">
        <v>6.0</v>
      </c>
      <c r="L662" s="1">
        <v>3.0</v>
      </c>
      <c r="M662" s="1">
        <v>6.0</v>
      </c>
      <c r="N662" s="1">
        <v>6.0</v>
      </c>
      <c r="O662" s="1">
        <v>6.0</v>
      </c>
      <c r="P662" s="1">
        <v>5.0</v>
      </c>
      <c r="Q662" s="1">
        <v>6.0</v>
      </c>
      <c r="R662" s="1">
        <v>5.0</v>
      </c>
      <c r="S662" s="1">
        <v>6.0</v>
      </c>
      <c r="T662" s="1">
        <v>0.0</v>
      </c>
      <c r="U662" s="1">
        <v>6.0</v>
      </c>
      <c r="V662" s="1">
        <v>6.0</v>
      </c>
      <c r="W662" s="1">
        <v>6.0</v>
      </c>
      <c r="X662" s="1">
        <v>6.0</v>
      </c>
      <c r="Y662" s="1">
        <v>2.0</v>
      </c>
      <c r="Z662" s="36">
        <v>2199.0</v>
      </c>
      <c r="AA662" s="45">
        <f t="shared" si="1"/>
        <v>98</v>
      </c>
      <c r="AB662" s="45">
        <f t="shared" si="2"/>
        <v>34</v>
      </c>
      <c r="AC662" s="45">
        <f t="shared" si="3"/>
        <v>18</v>
      </c>
      <c r="AD662" s="45">
        <f t="shared" si="4"/>
        <v>22</v>
      </c>
      <c r="AE662" s="45">
        <f t="shared" si="5"/>
        <v>24</v>
      </c>
    </row>
    <row r="663">
      <c r="A663" s="1" t="b">
        <v>1</v>
      </c>
      <c r="B663" s="20">
        <v>43965.60438159722</v>
      </c>
      <c r="C663" s="1" t="s">
        <v>406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1.0</v>
      </c>
      <c r="J663" s="1">
        <v>0.0</v>
      </c>
      <c r="K663" s="1">
        <v>0.0</v>
      </c>
      <c r="L663" s="1">
        <v>0.0</v>
      </c>
      <c r="M663" s="1">
        <v>0.0</v>
      </c>
      <c r="N663" s="1">
        <v>2.0</v>
      </c>
      <c r="O663" s="1">
        <v>2.0</v>
      </c>
      <c r="P663" s="1">
        <v>0.0</v>
      </c>
      <c r="Q663" s="1">
        <v>1.0</v>
      </c>
      <c r="R663" s="1">
        <v>0.0</v>
      </c>
      <c r="S663" s="1">
        <v>1.0</v>
      </c>
      <c r="T663" s="1">
        <v>0.0</v>
      </c>
      <c r="U663" s="1">
        <v>1.0</v>
      </c>
      <c r="V663" s="1">
        <v>2.0</v>
      </c>
      <c r="W663" s="1">
        <v>1.0</v>
      </c>
      <c r="X663" s="1">
        <v>1.0</v>
      </c>
      <c r="Y663" s="1">
        <v>2.0</v>
      </c>
      <c r="Z663" s="36">
        <v>2182.0</v>
      </c>
      <c r="AA663" s="45">
        <f t="shared" si="1"/>
        <v>14</v>
      </c>
      <c r="AB663" s="45">
        <f t="shared" si="2"/>
        <v>7</v>
      </c>
      <c r="AC663" s="45">
        <f t="shared" si="3"/>
        <v>0</v>
      </c>
      <c r="AD663" s="45">
        <f t="shared" si="4"/>
        <v>2</v>
      </c>
      <c r="AE663" s="45">
        <f t="shared" si="5"/>
        <v>5</v>
      </c>
    </row>
    <row r="664">
      <c r="A664" s="1" t="b">
        <v>1</v>
      </c>
      <c r="B664" s="20">
        <v>43965.63590130787</v>
      </c>
      <c r="C664" s="1" t="s">
        <v>346</v>
      </c>
      <c r="D664" s="1">
        <v>0.0</v>
      </c>
      <c r="E664" s="1">
        <v>2.0</v>
      </c>
      <c r="F664" s="1">
        <v>0.0</v>
      </c>
      <c r="G664" s="1">
        <v>1.0</v>
      </c>
      <c r="H664" s="1">
        <v>1.0</v>
      </c>
      <c r="I664" s="1">
        <v>1.0</v>
      </c>
      <c r="J664" s="1">
        <v>0.0</v>
      </c>
      <c r="K664" s="1">
        <v>2.0</v>
      </c>
      <c r="L664" s="1">
        <v>0.0</v>
      </c>
      <c r="M664" s="1">
        <v>0.0</v>
      </c>
      <c r="N664" s="1">
        <v>2.0</v>
      </c>
      <c r="O664" s="1">
        <v>2.0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1.0</v>
      </c>
      <c r="V664" s="1">
        <v>1.0</v>
      </c>
      <c r="W664" s="1">
        <v>1.0</v>
      </c>
      <c r="X664" s="1">
        <v>1.0</v>
      </c>
      <c r="Y664" s="1">
        <v>0.0</v>
      </c>
      <c r="Z664" s="36">
        <v>2138.0</v>
      </c>
      <c r="AA664" s="45">
        <f t="shared" si="1"/>
        <v>15</v>
      </c>
      <c r="AB664" s="45">
        <f t="shared" si="2"/>
        <v>9</v>
      </c>
      <c r="AC664" s="45">
        <f t="shared" si="3"/>
        <v>2</v>
      </c>
      <c r="AD664" s="45">
        <f t="shared" si="4"/>
        <v>0</v>
      </c>
      <c r="AE664" s="45">
        <f t="shared" si="5"/>
        <v>4</v>
      </c>
    </row>
    <row r="665">
      <c r="A665" s="1" t="b">
        <v>1</v>
      </c>
      <c r="B665" s="20">
        <v>43970.40262743055</v>
      </c>
      <c r="C665" s="1" t="s">
        <v>418</v>
      </c>
      <c r="D665" s="1">
        <v>1.0</v>
      </c>
      <c r="E665" s="1">
        <v>0.0</v>
      </c>
      <c r="F665" s="1">
        <v>0.0</v>
      </c>
      <c r="G665" s="1">
        <v>0.0</v>
      </c>
      <c r="H665" s="1">
        <v>0.0</v>
      </c>
      <c r="I665" s="1">
        <v>3.0</v>
      </c>
      <c r="J665" s="1">
        <v>2.0</v>
      </c>
      <c r="K665" s="1">
        <v>0.0</v>
      </c>
      <c r="L665" s="1">
        <v>3.0</v>
      </c>
      <c r="M665" s="1">
        <v>3.0</v>
      </c>
      <c r="N665" s="1">
        <v>1.0</v>
      </c>
      <c r="O665" s="1">
        <v>1.0</v>
      </c>
      <c r="P665" s="1">
        <v>2.0</v>
      </c>
      <c r="Q665" s="1">
        <v>3.0</v>
      </c>
      <c r="R665" s="1">
        <v>2.0</v>
      </c>
      <c r="S665" s="1">
        <v>2.0</v>
      </c>
      <c r="T665" s="1">
        <v>0.0</v>
      </c>
      <c r="U665" s="1">
        <v>1.0</v>
      </c>
      <c r="V665" s="1">
        <v>3.0</v>
      </c>
      <c r="W665" s="1">
        <v>4.0</v>
      </c>
      <c r="X665" s="1">
        <v>0.0</v>
      </c>
      <c r="Y665" s="1">
        <v>0.0</v>
      </c>
      <c r="Z665" s="36">
        <v>2052.0</v>
      </c>
      <c r="AA665" s="45">
        <f t="shared" si="1"/>
        <v>31</v>
      </c>
      <c r="AB665" s="45">
        <f t="shared" si="2"/>
        <v>6</v>
      </c>
      <c r="AC665" s="45">
        <f t="shared" si="3"/>
        <v>8</v>
      </c>
      <c r="AD665" s="45">
        <f t="shared" si="4"/>
        <v>9</v>
      </c>
      <c r="AE665" s="45">
        <f t="shared" si="5"/>
        <v>8</v>
      </c>
    </row>
    <row r="666">
      <c r="A666" s="1" t="b">
        <v>1</v>
      </c>
      <c r="B666" s="20">
        <v>43970.70634121528</v>
      </c>
      <c r="C666" s="1" t="s">
        <v>904</v>
      </c>
      <c r="D666" s="1">
        <v>3.0</v>
      </c>
      <c r="E666" s="1">
        <v>0.0</v>
      </c>
      <c r="F666" s="1">
        <v>0.0</v>
      </c>
      <c r="G666" s="1">
        <v>0.0</v>
      </c>
      <c r="H666" s="1">
        <v>1.0</v>
      </c>
      <c r="I666" s="1">
        <v>0.0</v>
      </c>
      <c r="J666" s="1">
        <v>1.0</v>
      </c>
      <c r="K666" s="1">
        <v>0.0</v>
      </c>
      <c r="L666" s="1">
        <v>0.0</v>
      </c>
      <c r="M666" s="1">
        <v>0.0</v>
      </c>
      <c r="N666" s="1">
        <v>0.0</v>
      </c>
      <c r="O666" s="1">
        <v>1.0</v>
      </c>
      <c r="P666" s="1">
        <v>6.0</v>
      </c>
      <c r="Q666" s="1">
        <v>5.0</v>
      </c>
      <c r="R666" s="1">
        <v>4.0</v>
      </c>
      <c r="S666" s="1">
        <v>6.0</v>
      </c>
      <c r="T666" s="1">
        <v>0.0</v>
      </c>
      <c r="U666" s="1">
        <v>0.0</v>
      </c>
      <c r="V666" s="1">
        <v>0.0</v>
      </c>
      <c r="W666" s="1">
        <v>5.0</v>
      </c>
      <c r="X666" s="1">
        <v>0.0</v>
      </c>
      <c r="Y666" s="1">
        <v>0.0</v>
      </c>
      <c r="Z666" s="36">
        <v>2251.0</v>
      </c>
      <c r="AA666" s="45">
        <f t="shared" si="1"/>
        <v>32</v>
      </c>
      <c r="AB666" s="45">
        <f t="shared" si="2"/>
        <v>5</v>
      </c>
      <c r="AC666" s="45">
        <f t="shared" si="3"/>
        <v>1</v>
      </c>
      <c r="AD666" s="45">
        <f t="shared" si="4"/>
        <v>21</v>
      </c>
      <c r="AE666" s="45">
        <f t="shared" si="5"/>
        <v>5</v>
      </c>
    </row>
    <row r="667">
      <c r="A667" s="1" t="b">
        <v>1</v>
      </c>
      <c r="B667" s="20">
        <v>43971.404306331024</v>
      </c>
      <c r="C667" s="1" t="s">
        <v>421</v>
      </c>
      <c r="D667" s="1">
        <v>5.0</v>
      </c>
      <c r="E667" s="1">
        <v>3.0</v>
      </c>
      <c r="F667" s="1">
        <v>0.0</v>
      </c>
      <c r="G667" s="1">
        <v>5.0</v>
      </c>
      <c r="H667" s="1">
        <v>4.0</v>
      </c>
      <c r="I667" s="1">
        <v>4.0</v>
      </c>
      <c r="J667" s="1">
        <v>4.0</v>
      </c>
      <c r="K667" s="1">
        <v>0.0</v>
      </c>
      <c r="L667" s="1">
        <v>3.0</v>
      </c>
      <c r="M667" s="1">
        <v>3.0</v>
      </c>
      <c r="N667" s="1">
        <v>4.0</v>
      </c>
      <c r="O667" s="1">
        <v>5.0</v>
      </c>
      <c r="P667" s="1">
        <v>5.0</v>
      </c>
      <c r="Q667" s="1">
        <v>4.0</v>
      </c>
      <c r="R667" s="1">
        <v>3.0</v>
      </c>
      <c r="S667" s="1">
        <v>4.0</v>
      </c>
      <c r="T667" s="1">
        <v>0.0</v>
      </c>
      <c r="U667" s="1">
        <v>3.0</v>
      </c>
      <c r="V667" s="1">
        <v>3.0</v>
      </c>
      <c r="W667" s="1">
        <v>4.0</v>
      </c>
      <c r="X667" s="1">
        <v>1.0</v>
      </c>
      <c r="Y667" s="1">
        <v>4.0</v>
      </c>
      <c r="Z667" s="36">
        <v>2222.0</v>
      </c>
      <c r="AA667" s="45">
        <f t="shared" si="1"/>
        <v>71</v>
      </c>
      <c r="AB667" s="45">
        <f t="shared" si="2"/>
        <v>34</v>
      </c>
      <c r="AC667" s="45">
        <f t="shared" si="3"/>
        <v>10</v>
      </c>
      <c r="AD667" s="45">
        <f t="shared" si="4"/>
        <v>16</v>
      </c>
      <c r="AE667" s="45">
        <f t="shared" si="5"/>
        <v>11</v>
      </c>
    </row>
    <row r="668">
      <c r="A668" s="1" t="b">
        <v>1</v>
      </c>
      <c r="B668" s="20">
        <v>43971.60866034722</v>
      </c>
      <c r="C668" s="1" t="s">
        <v>419</v>
      </c>
      <c r="D668" s="1">
        <v>2.0</v>
      </c>
      <c r="E668" s="1">
        <v>0.0</v>
      </c>
      <c r="F668" s="1">
        <v>0.0</v>
      </c>
      <c r="G668" s="1">
        <v>3.0</v>
      </c>
      <c r="H668" s="1">
        <v>1.0</v>
      </c>
      <c r="I668" s="1">
        <v>4.0</v>
      </c>
      <c r="J668" s="1">
        <v>5.0</v>
      </c>
      <c r="K668" s="1">
        <v>0.0</v>
      </c>
      <c r="L668" s="1">
        <v>4.0</v>
      </c>
      <c r="M668" s="1">
        <v>2.0</v>
      </c>
      <c r="N668" s="1">
        <v>4.0</v>
      </c>
      <c r="O668" s="1">
        <v>4.0</v>
      </c>
      <c r="P668" s="1">
        <v>3.0</v>
      </c>
      <c r="Q668" s="1">
        <v>1.0</v>
      </c>
      <c r="R668" s="1">
        <v>2.0</v>
      </c>
      <c r="S668" s="1">
        <v>1.0</v>
      </c>
      <c r="T668" s="1">
        <v>3.0</v>
      </c>
      <c r="U668" s="1">
        <v>2.0</v>
      </c>
      <c r="V668" s="1">
        <v>3.0</v>
      </c>
      <c r="W668" s="1">
        <v>3.0</v>
      </c>
      <c r="X668" s="1">
        <v>3.0</v>
      </c>
      <c r="Y668" s="1">
        <v>1.0</v>
      </c>
      <c r="Z668" s="36">
        <v>2240.0</v>
      </c>
      <c r="AA668" s="45">
        <f t="shared" si="1"/>
        <v>51</v>
      </c>
      <c r="AB668" s="45">
        <f t="shared" si="2"/>
        <v>22</v>
      </c>
      <c r="AC668" s="45">
        <f t="shared" si="3"/>
        <v>11</v>
      </c>
      <c r="AD668" s="45">
        <f t="shared" si="4"/>
        <v>7</v>
      </c>
      <c r="AE668" s="45">
        <f t="shared" si="5"/>
        <v>11</v>
      </c>
    </row>
    <row r="669">
      <c r="A669" s="1" t="b">
        <v>1</v>
      </c>
      <c r="B669" s="20">
        <v>43972.58034033565</v>
      </c>
      <c r="C669" s="1" t="s">
        <v>142</v>
      </c>
      <c r="D669" s="1">
        <v>0.0</v>
      </c>
      <c r="E669" s="1">
        <v>3.0</v>
      </c>
      <c r="F669" s="1">
        <v>0.0</v>
      </c>
      <c r="G669" s="1">
        <v>1.0</v>
      </c>
      <c r="H669" s="1">
        <v>2.0</v>
      </c>
      <c r="I669" s="1">
        <v>2.0</v>
      </c>
      <c r="J669" s="1">
        <v>0.0</v>
      </c>
      <c r="K669" s="1">
        <v>0.0</v>
      </c>
      <c r="L669" s="1">
        <v>0.0</v>
      </c>
      <c r="M669" s="1">
        <v>1.0</v>
      </c>
      <c r="N669" s="1">
        <v>1.0</v>
      </c>
      <c r="O669" s="1">
        <v>1.0</v>
      </c>
      <c r="P669" s="1">
        <v>2.0</v>
      </c>
      <c r="Q669" s="1">
        <v>1.0</v>
      </c>
      <c r="R669" s="1">
        <v>2.0</v>
      </c>
      <c r="S669" s="1">
        <v>1.0</v>
      </c>
      <c r="T669" s="1">
        <v>0.0</v>
      </c>
      <c r="U669" s="1">
        <v>1.0</v>
      </c>
      <c r="V669" s="1">
        <v>1.0</v>
      </c>
      <c r="W669" s="1">
        <v>2.0</v>
      </c>
      <c r="X669" s="1">
        <v>2.0</v>
      </c>
      <c r="Y669" s="1">
        <v>1.0</v>
      </c>
      <c r="Z669" s="91">
        <v>1905.0</v>
      </c>
      <c r="AA669" s="45">
        <f t="shared" si="1"/>
        <v>24</v>
      </c>
      <c r="AB669" s="45">
        <f t="shared" si="2"/>
        <v>11</v>
      </c>
      <c r="AC669" s="45">
        <f t="shared" si="3"/>
        <v>1</v>
      </c>
      <c r="AD669" s="45">
        <f t="shared" si="4"/>
        <v>6</v>
      </c>
      <c r="AE669" s="45">
        <f t="shared" si="5"/>
        <v>6</v>
      </c>
    </row>
    <row r="670">
      <c r="A670" s="1" t="b">
        <v>1</v>
      </c>
      <c r="B670" s="20">
        <v>43974.591388217596</v>
      </c>
      <c r="C670" s="1" t="s">
        <v>431</v>
      </c>
      <c r="D670" s="1">
        <v>1.0</v>
      </c>
      <c r="E670" s="1">
        <v>0.0</v>
      </c>
      <c r="F670" s="1">
        <v>0.0</v>
      </c>
      <c r="G670" s="1">
        <v>0.0</v>
      </c>
      <c r="H670" s="1">
        <v>0.0</v>
      </c>
      <c r="I670" s="1">
        <v>4.0</v>
      </c>
      <c r="J670" s="1">
        <v>6.0</v>
      </c>
      <c r="K670" s="1">
        <v>1.0</v>
      </c>
      <c r="L670" s="1">
        <v>0.0</v>
      </c>
      <c r="M670" s="1">
        <v>0.0</v>
      </c>
      <c r="N670" s="1">
        <v>0.0</v>
      </c>
      <c r="O670" s="1">
        <v>0.0</v>
      </c>
      <c r="P670" s="1">
        <v>3.0</v>
      </c>
      <c r="Q670" s="1">
        <v>3.0</v>
      </c>
      <c r="R670" s="1">
        <v>4.0</v>
      </c>
      <c r="S670" s="1">
        <v>5.0</v>
      </c>
      <c r="T670" s="1">
        <v>0.0</v>
      </c>
      <c r="U670" s="1">
        <v>5.0</v>
      </c>
      <c r="V670" s="1">
        <v>3.0</v>
      </c>
      <c r="W670" s="1">
        <v>3.0</v>
      </c>
      <c r="X670" s="1">
        <v>3.0</v>
      </c>
      <c r="Y670" s="1">
        <v>0.0</v>
      </c>
      <c r="Z670" s="36">
        <v>2252.0</v>
      </c>
      <c r="AA670" s="45">
        <f t="shared" si="1"/>
        <v>41</v>
      </c>
      <c r="AB670" s="45">
        <f t="shared" si="2"/>
        <v>5</v>
      </c>
      <c r="AC670" s="45">
        <f t="shared" si="3"/>
        <v>7</v>
      </c>
      <c r="AD670" s="45">
        <f t="shared" si="4"/>
        <v>15</v>
      </c>
      <c r="AE670" s="45">
        <f t="shared" si="5"/>
        <v>14</v>
      </c>
    </row>
    <row r="671">
      <c r="A671" s="1" t="b">
        <v>1</v>
      </c>
      <c r="B671" s="20">
        <v>43975.59639525463</v>
      </c>
      <c r="C671" s="1" t="s">
        <v>332</v>
      </c>
      <c r="D671" s="1">
        <v>0.0</v>
      </c>
      <c r="E671" s="1">
        <v>0.0</v>
      </c>
      <c r="F671" s="1">
        <v>0.0</v>
      </c>
      <c r="G671" s="1">
        <v>1.0</v>
      </c>
      <c r="H671" s="1">
        <v>0.0</v>
      </c>
      <c r="I671" s="1">
        <v>1.0</v>
      </c>
      <c r="J671" s="1">
        <v>0.0</v>
      </c>
      <c r="K671" s="1">
        <v>3.0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36">
        <v>2124.0</v>
      </c>
      <c r="AA671" s="45">
        <f t="shared" si="1"/>
        <v>5</v>
      </c>
      <c r="AB671" s="45">
        <f t="shared" si="2"/>
        <v>2</v>
      </c>
      <c r="AC671" s="45">
        <f t="shared" si="3"/>
        <v>3</v>
      </c>
      <c r="AD671" s="45">
        <f t="shared" si="4"/>
        <v>0</v>
      </c>
      <c r="AE671" s="45">
        <f t="shared" si="5"/>
        <v>0</v>
      </c>
    </row>
    <row r="672">
      <c r="A672" s="1" t="b">
        <v>1</v>
      </c>
      <c r="B672" s="20">
        <v>43976.57246613426</v>
      </c>
      <c r="C672" s="1" t="s">
        <v>432</v>
      </c>
      <c r="D672" s="1">
        <v>5.0</v>
      </c>
      <c r="E672" s="1">
        <v>5.0</v>
      </c>
      <c r="F672" s="1">
        <v>4.0</v>
      </c>
      <c r="G672" s="1">
        <v>5.0</v>
      </c>
      <c r="H672" s="1">
        <v>5.0</v>
      </c>
      <c r="I672" s="1">
        <v>5.0</v>
      </c>
      <c r="J672" s="1">
        <v>4.0</v>
      </c>
      <c r="K672" s="1">
        <v>4.0</v>
      </c>
      <c r="L672" s="1">
        <v>2.0</v>
      </c>
      <c r="M672" s="1">
        <v>4.0</v>
      </c>
      <c r="N672" s="1">
        <v>5.0</v>
      </c>
      <c r="O672" s="1">
        <v>3.0</v>
      </c>
      <c r="P672" s="1">
        <v>5.0</v>
      </c>
      <c r="Q672" s="1">
        <v>5.0</v>
      </c>
      <c r="R672" s="1">
        <v>4.0</v>
      </c>
      <c r="S672" s="1">
        <v>5.0</v>
      </c>
      <c r="T672" s="1">
        <v>4.0</v>
      </c>
      <c r="U672" s="1">
        <v>6.0</v>
      </c>
      <c r="V672" s="1">
        <v>6.0</v>
      </c>
      <c r="W672" s="1">
        <v>6.0</v>
      </c>
      <c r="X672" s="1">
        <v>6.0</v>
      </c>
      <c r="Y672" s="1">
        <v>6.0</v>
      </c>
      <c r="Z672" s="36">
        <v>2250.0</v>
      </c>
      <c r="AA672" s="45">
        <f t="shared" si="1"/>
        <v>104</v>
      </c>
      <c r="AB672" s="45">
        <f t="shared" si="2"/>
        <v>47</v>
      </c>
      <c r="AC672" s="45">
        <f t="shared" si="3"/>
        <v>14</v>
      </c>
      <c r="AD672" s="45">
        <f t="shared" si="4"/>
        <v>19</v>
      </c>
      <c r="AE672" s="45">
        <f t="shared" si="5"/>
        <v>24</v>
      </c>
    </row>
    <row r="673">
      <c r="A673" s="1" t="b">
        <v>1</v>
      </c>
      <c r="B673" s="20">
        <v>43976.649745069444</v>
      </c>
      <c r="C673" s="1" t="s">
        <v>348</v>
      </c>
      <c r="D673" s="1">
        <v>4.0</v>
      </c>
      <c r="E673" s="1">
        <v>0.0</v>
      </c>
      <c r="F673" s="1">
        <v>0.0</v>
      </c>
      <c r="G673" s="1">
        <v>0.0</v>
      </c>
      <c r="H673" s="1">
        <v>0.0</v>
      </c>
      <c r="I673" s="1">
        <v>3.0</v>
      </c>
      <c r="J673" s="1">
        <v>2.0</v>
      </c>
      <c r="K673" s="1">
        <v>0.0</v>
      </c>
      <c r="L673" s="1">
        <v>0.0</v>
      </c>
      <c r="M673" s="1">
        <v>2.0</v>
      </c>
      <c r="N673" s="1">
        <v>0.0</v>
      </c>
      <c r="O673" s="1">
        <v>0.0</v>
      </c>
      <c r="P673" s="1">
        <v>0.0</v>
      </c>
      <c r="Q673" s="1">
        <v>2.0</v>
      </c>
      <c r="R673" s="1">
        <v>2.0</v>
      </c>
      <c r="S673" s="1">
        <v>0.0</v>
      </c>
      <c r="T673" s="1">
        <v>0.0</v>
      </c>
      <c r="U673" s="1">
        <v>3.0</v>
      </c>
      <c r="V673" s="1">
        <v>2.0</v>
      </c>
      <c r="W673" s="1">
        <v>1.0</v>
      </c>
      <c r="X673" s="1">
        <v>1.0</v>
      </c>
      <c r="Y673" s="1">
        <v>0.0</v>
      </c>
      <c r="Z673" s="36">
        <v>2130.0</v>
      </c>
      <c r="AA673" s="45">
        <f t="shared" si="1"/>
        <v>22</v>
      </c>
      <c r="AB673" s="45">
        <f t="shared" si="2"/>
        <v>7</v>
      </c>
      <c r="AC673" s="45">
        <f t="shared" si="3"/>
        <v>4</v>
      </c>
      <c r="AD673" s="45">
        <f t="shared" si="4"/>
        <v>4</v>
      </c>
      <c r="AE673" s="45">
        <f t="shared" si="5"/>
        <v>7</v>
      </c>
    </row>
    <row r="674">
      <c r="A674" s="1" t="b">
        <v>1</v>
      </c>
      <c r="B674" s="20">
        <v>43977.41684859953</v>
      </c>
      <c r="C674" s="1" t="s">
        <v>323</v>
      </c>
      <c r="D674" s="1">
        <v>4.0</v>
      </c>
      <c r="E674" s="1">
        <v>2.0</v>
      </c>
      <c r="F674" s="1">
        <v>0.0</v>
      </c>
      <c r="G674" s="1">
        <v>2.0</v>
      </c>
      <c r="H674" s="1">
        <v>2.0</v>
      </c>
      <c r="I674" s="1">
        <v>4.0</v>
      </c>
      <c r="J674" s="1">
        <v>1.0</v>
      </c>
      <c r="K674" s="1">
        <v>3.0</v>
      </c>
      <c r="L674" s="1">
        <v>2.0</v>
      </c>
      <c r="M674" s="1">
        <v>3.0</v>
      </c>
      <c r="N674" s="1">
        <v>3.0</v>
      </c>
      <c r="O674" s="1">
        <v>3.0</v>
      </c>
      <c r="P674" s="1">
        <v>4.0</v>
      </c>
      <c r="Q674" s="1">
        <v>4.0</v>
      </c>
      <c r="R674" s="1">
        <v>4.0</v>
      </c>
      <c r="S674" s="1">
        <v>2.0</v>
      </c>
      <c r="T674" s="1">
        <v>2.0</v>
      </c>
      <c r="U674" s="1">
        <v>3.0</v>
      </c>
      <c r="V674" s="1">
        <v>2.0</v>
      </c>
      <c r="W674" s="1">
        <v>3.0</v>
      </c>
      <c r="X674" s="1">
        <v>3.0</v>
      </c>
      <c r="Y674" s="1">
        <v>1.0</v>
      </c>
      <c r="Z674" s="36">
        <v>2068.0</v>
      </c>
      <c r="AA674" s="45">
        <f t="shared" si="1"/>
        <v>57</v>
      </c>
      <c r="AB674" s="45">
        <f t="shared" si="2"/>
        <v>23</v>
      </c>
      <c r="AC674" s="45">
        <f t="shared" si="3"/>
        <v>9</v>
      </c>
      <c r="AD674" s="45">
        <f t="shared" si="4"/>
        <v>14</v>
      </c>
      <c r="AE674" s="45">
        <f t="shared" si="5"/>
        <v>11</v>
      </c>
    </row>
    <row r="675">
      <c r="A675" s="1" t="b">
        <v>1</v>
      </c>
      <c r="B675" s="20">
        <v>43977.53939173611</v>
      </c>
      <c r="C675" s="1" t="s">
        <v>354</v>
      </c>
      <c r="D675" s="1">
        <v>3.0</v>
      </c>
      <c r="E675" s="1">
        <v>1.0</v>
      </c>
      <c r="F675" s="1">
        <v>0.0</v>
      </c>
      <c r="G675" s="1">
        <v>1.0</v>
      </c>
      <c r="H675" s="1">
        <v>1.0</v>
      </c>
      <c r="I675" s="1">
        <v>3.0</v>
      </c>
      <c r="J675" s="1">
        <v>4.0</v>
      </c>
      <c r="K675" s="1">
        <v>0.0</v>
      </c>
      <c r="L675" s="1">
        <v>5.0</v>
      </c>
      <c r="M675" s="1">
        <v>4.0</v>
      </c>
      <c r="N675" s="1">
        <v>1.0</v>
      </c>
      <c r="O675" s="1">
        <v>0.0</v>
      </c>
      <c r="P675" s="1">
        <v>0.0</v>
      </c>
      <c r="Q675" s="1">
        <v>1.0</v>
      </c>
      <c r="R675" s="1">
        <v>0.0</v>
      </c>
      <c r="S675" s="1">
        <v>2.0</v>
      </c>
      <c r="T675" s="1">
        <v>0.0</v>
      </c>
      <c r="U675" s="1">
        <v>4.0</v>
      </c>
      <c r="V675" s="1">
        <v>4.0</v>
      </c>
      <c r="W675" s="1">
        <v>4.0</v>
      </c>
      <c r="X675" s="1">
        <v>4.0</v>
      </c>
      <c r="Y675" s="1">
        <v>0.0</v>
      </c>
      <c r="Z675" s="36">
        <v>2156.0</v>
      </c>
      <c r="AA675" s="45">
        <f t="shared" si="1"/>
        <v>42</v>
      </c>
      <c r="AB675" s="45">
        <f t="shared" si="2"/>
        <v>10</v>
      </c>
      <c r="AC675" s="45">
        <f t="shared" si="3"/>
        <v>13</v>
      </c>
      <c r="AD675" s="45">
        <f t="shared" si="4"/>
        <v>3</v>
      </c>
      <c r="AE675" s="45">
        <f t="shared" si="5"/>
        <v>16</v>
      </c>
    </row>
    <row r="676">
      <c r="A676" s="1" t="b">
        <v>1</v>
      </c>
      <c r="B676" s="20">
        <v>43977.712257673615</v>
      </c>
      <c r="C676" s="1" t="s">
        <v>417</v>
      </c>
      <c r="D676" s="1">
        <v>2.0</v>
      </c>
      <c r="E676" s="1">
        <v>0.0</v>
      </c>
      <c r="F676" s="1">
        <v>0.0</v>
      </c>
      <c r="G676" s="1">
        <v>2.0</v>
      </c>
      <c r="H676" s="1">
        <v>2.0</v>
      </c>
      <c r="I676" s="1">
        <v>3.0</v>
      </c>
      <c r="J676" s="1">
        <v>2.0</v>
      </c>
      <c r="K676" s="1">
        <v>1.0</v>
      </c>
      <c r="L676" s="1">
        <v>2.0</v>
      </c>
      <c r="M676" s="1">
        <v>0.0</v>
      </c>
      <c r="N676" s="1">
        <v>1.0</v>
      </c>
      <c r="O676" s="1">
        <v>1.0</v>
      </c>
      <c r="P676" s="1">
        <v>2.0</v>
      </c>
      <c r="Q676" s="1">
        <v>1.0</v>
      </c>
      <c r="R676" s="1">
        <v>1.0</v>
      </c>
      <c r="S676" s="1">
        <v>1.0</v>
      </c>
      <c r="T676" s="1">
        <v>0.0</v>
      </c>
      <c r="U676" s="1">
        <v>2.0</v>
      </c>
      <c r="V676" s="1">
        <v>2.0</v>
      </c>
      <c r="W676" s="1">
        <v>1.0</v>
      </c>
      <c r="X676" s="1">
        <v>3.0</v>
      </c>
      <c r="Y676" s="1">
        <v>1.0</v>
      </c>
      <c r="Z676" s="36">
        <v>2238.0</v>
      </c>
      <c r="AA676" s="45">
        <f t="shared" si="1"/>
        <v>30</v>
      </c>
      <c r="AB676" s="45">
        <f t="shared" si="2"/>
        <v>12</v>
      </c>
      <c r="AC676" s="45">
        <f t="shared" si="3"/>
        <v>5</v>
      </c>
      <c r="AD676" s="45">
        <f t="shared" si="4"/>
        <v>5</v>
      </c>
      <c r="AE676" s="45">
        <f t="shared" si="5"/>
        <v>8</v>
      </c>
    </row>
    <row r="677">
      <c r="A677" s="1" t="b">
        <v>1</v>
      </c>
      <c r="B677" s="20">
        <v>43978.415588379634</v>
      </c>
      <c r="C677" s="1" t="s">
        <v>399</v>
      </c>
      <c r="D677" s="1">
        <v>1.0</v>
      </c>
      <c r="E677" s="1">
        <v>0.0</v>
      </c>
      <c r="F677" s="1">
        <v>0.0</v>
      </c>
      <c r="G677" s="1">
        <v>2.0</v>
      </c>
      <c r="H677" s="1">
        <v>1.0</v>
      </c>
      <c r="I677" s="1">
        <v>1.0</v>
      </c>
      <c r="J677" s="1">
        <v>5.0</v>
      </c>
      <c r="K677" s="1">
        <v>0.0</v>
      </c>
      <c r="L677" s="1">
        <v>0.0</v>
      </c>
      <c r="M677" s="1">
        <v>0.0</v>
      </c>
      <c r="N677" s="1">
        <v>2.0</v>
      </c>
      <c r="O677" s="1">
        <v>2.0</v>
      </c>
      <c r="P677" s="1">
        <v>1.0</v>
      </c>
      <c r="Q677" s="1">
        <v>1.0</v>
      </c>
      <c r="R677" s="1">
        <v>1.0</v>
      </c>
      <c r="S677" s="1">
        <v>0.0</v>
      </c>
      <c r="T677" s="1">
        <v>2.0</v>
      </c>
      <c r="U677" s="1">
        <v>0.0</v>
      </c>
      <c r="V677" s="1">
        <v>1.0</v>
      </c>
      <c r="W677" s="1">
        <v>1.0</v>
      </c>
      <c r="X677" s="1">
        <v>1.0</v>
      </c>
      <c r="Y677" s="1">
        <v>1.0</v>
      </c>
      <c r="Z677" s="36">
        <v>2049.0</v>
      </c>
      <c r="AA677" s="45">
        <f t="shared" si="1"/>
        <v>23</v>
      </c>
      <c r="AB677" s="45">
        <f t="shared" si="2"/>
        <v>12</v>
      </c>
      <c r="AC677" s="45">
        <f t="shared" si="3"/>
        <v>5</v>
      </c>
      <c r="AD677" s="45">
        <f t="shared" si="4"/>
        <v>3</v>
      </c>
      <c r="AE677" s="45">
        <f t="shared" si="5"/>
        <v>3</v>
      </c>
    </row>
    <row r="678">
      <c r="A678" s="1" t="b">
        <v>1</v>
      </c>
      <c r="B678" s="20">
        <v>43978.44222745371</v>
      </c>
      <c r="C678" s="1" t="s">
        <v>381</v>
      </c>
      <c r="D678" s="1">
        <v>3.0</v>
      </c>
      <c r="E678" s="1">
        <v>4.0</v>
      </c>
      <c r="F678" s="1">
        <v>1.0</v>
      </c>
      <c r="G678" s="1">
        <v>3.0</v>
      </c>
      <c r="H678" s="1">
        <v>4.0</v>
      </c>
      <c r="I678" s="1">
        <v>3.0</v>
      </c>
      <c r="J678" s="1">
        <v>3.0</v>
      </c>
      <c r="K678" s="1">
        <v>0.0</v>
      </c>
      <c r="L678" s="1">
        <v>3.0</v>
      </c>
      <c r="M678" s="1">
        <v>2.0</v>
      </c>
      <c r="N678" s="1">
        <v>0.0</v>
      </c>
      <c r="O678" s="1">
        <v>3.0</v>
      </c>
      <c r="P678" s="1">
        <v>1.0</v>
      </c>
      <c r="Q678" s="1">
        <v>1.0</v>
      </c>
      <c r="R678" s="1">
        <v>1.0</v>
      </c>
      <c r="S678" s="1">
        <v>1.0</v>
      </c>
      <c r="T678" s="1">
        <v>0.0</v>
      </c>
      <c r="U678" s="1">
        <v>3.0</v>
      </c>
      <c r="V678" s="1">
        <v>2.0</v>
      </c>
      <c r="W678" s="1">
        <v>2.0</v>
      </c>
      <c r="X678" s="1">
        <v>2.0</v>
      </c>
      <c r="Y678" s="1">
        <v>3.0</v>
      </c>
      <c r="Z678" s="36">
        <v>2185.0</v>
      </c>
      <c r="AA678" s="45">
        <f t="shared" si="1"/>
        <v>45</v>
      </c>
      <c r="AB678" s="45">
        <f t="shared" si="2"/>
        <v>24</v>
      </c>
      <c r="AC678" s="45">
        <f t="shared" si="3"/>
        <v>8</v>
      </c>
      <c r="AD678" s="45">
        <f t="shared" si="4"/>
        <v>4</v>
      </c>
      <c r="AE678" s="45">
        <f t="shared" si="5"/>
        <v>9</v>
      </c>
    </row>
    <row r="679">
      <c r="A679" s="1" t="b">
        <v>1</v>
      </c>
      <c r="B679" s="20">
        <v>43979.51005349537</v>
      </c>
      <c r="C679" s="1" t="s">
        <v>433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5.0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36">
        <v>2253.0</v>
      </c>
      <c r="AA679" s="45">
        <f t="shared" si="1"/>
        <v>5</v>
      </c>
      <c r="AB679" s="45">
        <f t="shared" si="2"/>
        <v>0</v>
      </c>
      <c r="AC679" s="45">
        <f t="shared" si="3"/>
        <v>5</v>
      </c>
      <c r="AD679" s="45">
        <f t="shared" si="4"/>
        <v>0</v>
      </c>
      <c r="AE679" s="45">
        <f t="shared" si="5"/>
        <v>0</v>
      </c>
    </row>
    <row r="680">
      <c r="A680" s="1" t="b">
        <v>1</v>
      </c>
      <c r="B680" s="20">
        <v>43979.55242111111</v>
      </c>
      <c r="C680" s="1" t="s">
        <v>400</v>
      </c>
      <c r="D680" s="1">
        <v>1.0</v>
      </c>
      <c r="E680" s="1">
        <v>0.0</v>
      </c>
      <c r="F680" s="1">
        <v>0.0</v>
      </c>
      <c r="G680" s="1">
        <v>2.0</v>
      </c>
      <c r="H680" s="1">
        <v>1.0</v>
      </c>
      <c r="I680" s="1">
        <v>3.0</v>
      </c>
      <c r="J680" s="1">
        <v>0.0</v>
      </c>
      <c r="K680" s="1">
        <v>2.0</v>
      </c>
      <c r="L680" s="1">
        <v>0.0</v>
      </c>
      <c r="M680" s="1">
        <v>1.0</v>
      </c>
      <c r="N680" s="1">
        <v>4.0</v>
      </c>
      <c r="O680" s="1">
        <v>5.0</v>
      </c>
      <c r="P680" s="1">
        <v>4.0</v>
      </c>
      <c r="Q680" s="1">
        <v>3.0</v>
      </c>
      <c r="R680" s="1">
        <v>1.0</v>
      </c>
      <c r="S680" s="1">
        <v>5.0</v>
      </c>
      <c r="T680" s="1">
        <v>0.0</v>
      </c>
      <c r="U680" s="1">
        <v>2.0</v>
      </c>
      <c r="V680" s="1">
        <v>1.0</v>
      </c>
      <c r="W680" s="1">
        <v>3.0</v>
      </c>
      <c r="X680" s="1">
        <v>2.0</v>
      </c>
      <c r="Y680" s="1">
        <v>0.0</v>
      </c>
      <c r="Z680" s="36">
        <v>2216.0</v>
      </c>
      <c r="AA680" s="45">
        <f t="shared" si="1"/>
        <v>40</v>
      </c>
      <c r="AB680" s="45">
        <f t="shared" si="2"/>
        <v>16</v>
      </c>
      <c r="AC680" s="45">
        <f t="shared" si="3"/>
        <v>3</v>
      </c>
      <c r="AD680" s="45">
        <f t="shared" si="4"/>
        <v>13</v>
      </c>
      <c r="AE680" s="45">
        <f t="shared" si="5"/>
        <v>8</v>
      </c>
    </row>
    <row r="681">
      <c r="A681" s="1" t="b">
        <v>1</v>
      </c>
      <c r="B681" s="20">
        <v>43982.57999334491</v>
      </c>
      <c r="C681" s="1" t="s">
        <v>412</v>
      </c>
      <c r="D681" s="1">
        <v>3.0</v>
      </c>
      <c r="E681" s="1">
        <v>0.0</v>
      </c>
      <c r="F681" s="1">
        <v>0.0</v>
      </c>
      <c r="G681" s="1">
        <v>1.0</v>
      </c>
      <c r="H681" s="1">
        <v>1.0</v>
      </c>
      <c r="I681" s="1">
        <v>1.0</v>
      </c>
      <c r="J681" s="1">
        <v>0.0</v>
      </c>
      <c r="K681" s="1">
        <v>0.0</v>
      </c>
      <c r="L681" s="1">
        <v>0.0</v>
      </c>
      <c r="M681" s="1">
        <v>1.0</v>
      </c>
      <c r="N681" s="1">
        <v>1.0</v>
      </c>
      <c r="O681" s="1">
        <v>1.0</v>
      </c>
      <c r="P681" s="1">
        <v>1.0</v>
      </c>
      <c r="Q681" s="1">
        <v>0.0</v>
      </c>
      <c r="R681" s="1">
        <v>0.0</v>
      </c>
      <c r="S681" s="1">
        <v>0.0</v>
      </c>
      <c r="T681" s="1">
        <v>0.0</v>
      </c>
      <c r="U681" s="1">
        <v>1.0</v>
      </c>
      <c r="V681" s="1">
        <v>0.0</v>
      </c>
      <c r="W681" s="1">
        <v>0.0</v>
      </c>
      <c r="X681" s="1">
        <v>0.0</v>
      </c>
      <c r="Y681" s="1">
        <v>1.0</v>
      </c>
      <c r="Z681" s="36">
        <v>2233.0</v>
      </c>
      <c r="AA681" s="45">
        <f t="shared" si="1"/>
        <v>12</v>
      </c>
      <c r="AB681" s="45">
        <f t="shared" si="2"/>
        <v>9</v>
      </c>
      <c r="AC681" s="45">
        <f t="shared" si="3"/>
        <v>1</v>
      </c>
      <c r="AD681" s="45">
        <f t="shared" si="4"/>
        <v>1</v>
      </c>
      <c r="AE681" s="45">
        <f t="shared" si="5"/>
        <v>1</v>
      </c>
    </row>
    <row r="682">
      <c r="A682" s="1" t="b">
        <v>1</v>
      </c>
      <c r="B682" s="20">
        <v>43982.72319127315</v>
      </c>
      <c r="C682" s="1" t="s">
        <v>334</v>
      </c>
      <c r="D682" s="1">
        <v>4.0</v>
      </c>
      <c r="E682" s="1">
        <v>3.0</v>
      </c>
      <c r="F682" s="1">
        <v>0.0</v>
      </c>
      <c r="G682" s="1">
        <v>3.0</v>
      </c>
      <c r="H682" s="1">
        <v>3.0</v>
      </c>
      <c r="I682" s="1">
        <v>4.0</v>
      </c>
      <c r="J682" s="1">
        <v>3.0</v>
      </c>
      <c r="K682" s="1">
        <v>3.0</v>
      </c>
      <c r="L682" s="1">
        <v>3.0</v>
      </c>
      <c r="M682" s="1">
        <v>3.0</v>
      </c>
      <c r="N682" s="1">
        <v>2.0</v>
      </c>
      <c r="O682" s="1">
        <v>3.0</v>
      </c>
      <c r="P682" s="1">
        <v>4.0</v>
      </c>
      <c r="Q682" s="1">
        <v>3.0</v>
      </c>
      <c r="R682" s="1">
        <v>4.0</v>
      </c>
      <c r="S682" s="1">
        <v>3.0</v>
      </c>
      <c r="T682" s="1">
        <v>2.0</v>
      </c>
      <c r="U682" s="1">
        <v>3.0</v>
      </c>
      <c r="V682" s="1">
        <v>3.0</v>
      </c>
      <c r="W682" s="1">
        <v>4.0</v>
      </c>
      <c r="X682" s="1">
        <v>3.0</v>
      </c>
      <c r="Y682" s="1">
        <v>4.0</v>
      </c>
      <c r="Z682" s="36">
        <v>2112.0</v>
      </c>
      <c r="AA682" s="45">
        <f t="shared" si="1"/>
        <v>67</v>
      </c>
      <c r="AB682" s="45">
        <f t="shared" si="2"/>
        <v>28</v>
      </c>
      <c r="AC682" s="45">
        <f t="shared" si="3"/>
        <v>12</v>
      </c>
      <c r="AD682" s="45">
        <f t="shared" si="4"/>
        <v>14</v>
      </c>
      <c r="AE682" s="45">
        <f t="shared" si="5"/>
        <v>13</v>
      </c>
    </row>
    <row r="683">
      <c r="A683" s="1" t="b">
        <v>1</v>
      </c>
      <c r="B683" s="20">
        <v>43982.87514578704</v>
      </c>
      <c r="C683" s="1" t="s">
        <v>423</v>
      </c>
      <c r="D683" s="1">
        <v>3.0</v>
      </c>
      <c r="E683" s="1">
        <v>2.0</v>
      </c>
      <c r="F683" s="1">
        <v>0.0</v>
      </c>
      <c r="G683" s="1">
        <v>2.0</v>
      </c>
      <c r="H683" s="1">
        <v>3.0</v>
      </c>
      <c r="I683" s="1">
        <v>4.0</v>
      </c>
      <c r="J683" s="1">
        <v>0.0</v>
      </c>
      <c r="K683" s="1">
        <v>0.0</v>
      </c>
      <c r="L683" s="1">
        <v>5.0</v>
      </c>
      <c r="M683" s="1">
        <v>4.0</v>
      </c>
      <c r="N683" s="1">
        <v>3.0</v>
      </c>
      <c r="O683" s="1">
        <v>3.0</v>
      </c>
      <c r="P683" s="1">
        <v>2.0</v>
      </c>
      <c r="Q683" s="1">
        <v>2.0</v>
      </c>
      <c r="R683" s="1">
        <v>1.0</v>
      </c>
      <c r="S683" s="1">
        <v>4.0</v>
      </c>
      <c r="T683" s="1">
        <v>1.0</v>
      </c>
      <c r="U683" s="1">
        <v>4.0</v>
      </c>
      <c r="V683" s="1">
        <v>4.0</v>
      </c>
      <c r="W683" s="1">
        <v>3.0</v>
      </c>
      <c r="X683" s="1">
        <v>3.0</v>
      </c>
      <c r="Y683" s="1">
        <v>5.0</v>
      </c>
      <c r="Z683" s="36">
        <v>2242.0</v>
      </c>
      <c r="AA683" s="45">
        <f t="shared" si="1"/>
        <v>58</v>
      </c>
      <c r="AB683" s="45">
        <f t="shared" si="2"/>
        <v>26</v>
      </c>
      <c r="AC683" s="45">
        <f t="shared" si="3"/>
        <v>9</v>
      </c>
      <c r="AD683" s="45">
        <f t="shared" si="4"/>
        <v>9</v>
      </c>
      <c r="AE683" s="45">
        <f t="shared" si="5"/>
        <v>14</v>
      </c>
    </row>
    <row r="684">
      <c r="A684" s="1" t="b">
        <v>1</v>
      </c>
      <c r="B684" s="20">
        <v>43983.347331192126</v>
      </c>
      <c r="C684" s="1" t="s">
        <v>333</v>
      </c>
      <c r="D684" s="1">
        <v>2.0</v>
      </c>
      <c r="E684" s="1">
        <v>0.0</v>
      </c>
      <c r="F684" s="1">
        <v>0.0</v>
      </c>
      <c r="G684" s="1">
        <v>0.0</v>
      </c>
      <c r="H684" s="1">
        <v>0.0</v>
      </c>
      <c r="I684" s="1">
        <v>1.0</v>
      </c>
      <c r="J684" s="1">
        <v>0.0</v>
      </c>
      <c r="K684" s="1">
        <v>2.0</v>
      </c>
      <c r="L684" s="1">
        <v>3.0</v>
      </c>
      <c r="M684" s="1">
        <v>2.0</v>
      </c>
      <c r="N684" s="1">
        <v>0.0</v>
      </c>
      <c r="O684" s="1">
        <v>1.0</v>
      </c>
      <c r="P684" s="1">
        <v>4.0</v>
      </c>
      <c r="Q684" s="1">
        <v>0.0</v>
      </c>
      <c r="R684" s="1">
        <v>0.0</v>
      </c>
      <c r="S684" s="1">
        <v>0.0</v>
      </c>
      <c r="T684" s="1">
        <v>2.0</v>
      </c>
      <c r="U684" s="1">
        <v>1.0</v>
      </c>
      <c r="V684" s="1">
        <v>1.0</v>
      </c>
      <c r="W684" s="1">
        <v>1.0</v>
      </c>
      <c r="X684" s="1">
        <v>3.0</v>
      </c>
      <c r="Y684" s="1">
        <v>0.0</v>
      </c>
      <c r="Z684" s="36">
        <v>2133.0</v>
      </c>
      <c r="AA684" s="45">
        <f t="shared" si="1"/>
        <v>23</v>
      </c>
      <c r="AB684" s="45">
        <f t="shared" si="2"/>
        <v>6</v>
      </c>
      <c r="AC684" s="45">
        <f t="shared" si="3"/>
        <v>7</v>
      </c>
      <c r="AD684" s="45">
        <f t="shared" si="4"/>
        <v>4</v>
      </c>
      <c r="AE684" s="45">
        <f t="shared" si="5"/>
        <v>6</v>
      </c>
    </row>
    <row r="685">
      <c r="A685" s="1" t="b">
        <v>1</v>
      </c>
      <c r="B685" s="20">
        <v>43983.60227</v>
      </c>
      <c r="C685" s="1" t="s">
        <v>329</v>
      </c>
      <c r="D685" s="1">
        <v>1.0</v>
      </c>
      <c r="E685" s="1">
        <v>0.0</v>
      </c>
      <c r="F685" s="1">
        <v>0.0</v>
      </c>
      <c r="G685" s="1">
        <v>0.0</v>
      </c>
      <c r="H685" s="1">
        <v>0.0</v>
      </c>
      <c r="I685" s="1">
        <v>1.0</v>
      </c>
      <c r="J685" s="1">
        <v>1.0</v>
      </c>
      <c r="K685" s="1">
        <v>0.0</v>
      </c>
      <c r="L685" s="1">
        <v>2.0</v>
      </c>
      <c r="M685" s="1">
        <v>1.0</v>
      </c>
      <c r="N685" s="1">
        <v>1.0</v>
      </c>
      <c r="O685" s="1">
        <v>2.0</v>
      </c>
      <c r="P685" s="1">
        <v>1.0</v>
      </c>
      <c r="Q685" s="1">
        <v>0.0</v>
      </c>
      <c r="R685" s="1">
        <v>0.0</v>
      </c>
      <c r="S685" s="1">
        <v>1.0</v>
      </c>
      <c r="T685" s="1">
        <v>0.0</v>
      </c>
      <c r="U685" s="1">
        <v>0.0</v>
      </c>
      <c r="V685" s="1">
        <v>0.0</v>
      </c>
      <c r="W685" s="1">
        <v>0.0</v>
      </c>
      <c r="X685" s="1">
        <v>1.0</v>
      </c>
      <c r="Y685" s="1">
        <v>0.0</v>
      </c>
      <c r="Z685" s="36">
        <v>2128.0</v>
      </c>
      <c r="AA685" s="45">
        <f t="shared" si="1"/>
        <v>12</v>
      </c>
      <c r="AB685" s="45">
        <f t="shared" si="2"/>
        <v>5</v>
      </c>
      <c r="AC685" s="45">
        <f t="shared" si="3"/>
        <v>4</v>
      </c>
      <c r="AD685" s="45">
        <f t="shared" si="4"/>
        <v>2</v>
      </c>
      <c r="AE685" s="45">
        <f t="shared" si="5"/>
        <v>1</v>
      </c>
    </row>
    <row r="686">
      <c r="A686" s="1" t="b">
        <v>1</v>
      </c>
      <c r="B686" s="20">
        <v>43983.62855920139</v>
      </c>
      <c r="C686" s="1" t="s">
        <v>903</v>
      </c>
      <c r="D686" s="1">
        <v>1.0</v>
      </c>
      <c r="E686" s="1">
        <v>0.0</v>
      </c>
      <c r="F686" s="1">
        <v>0.0</v>
      </c>
      <c r="G686" s="1">
        <v>3.0</v>
      </c>
      <c r="H686" s="1">
        <v>4.0</v>
      </c>
      <c r="I686" s="1">
        <v>5.0</v>
      </c>
      <c r="J686" s="1">
        <v>5.0</v>
      </c>
      <c r="K686" s="1">
        <v>3.0</v>
      </c>
      <c r="L686" s="1">
        <v>4.0</v>
      </c>
      <c r="M686" s="1">
        <v>4.0</v>
      </c>
      <c r="N686" s="1">
        <v>1.0</v>
      </c>
      <c r="O686" s="1">
        <v>2.0</v>
      </c>
      <c r="P686" s="1">
        <v>3.0</v>
      </c>
      <c r="Q686" s="1">
        <v>4.0</v>
      </c>
      <c r="R686" s="1">
        <v>3.0</v>
      </c>
      <c r="S686" s="1">
        <v>5.0</v>
      </c>
      <c r="T686" s="1">
        <v>0.0</v>
      </c>
      <c r="U686" s="1">
        <v>4.0</v>
      </c>
      <c r="V686" s="1">
        <v>5.0</v>
      </c>
      <c r="W686" s="1">
        <v>5.0</v>
      </c>
      <c r="X686" s="1">
        <v>3.0</v>
      </c>
      <c r="Y686" s="1">
        <v>3.0</v>
      </c>
      <c r="Z686" s="36">
        <v>2122.0</v>
      </c>
      <c r="AA686" s="45">
        <f t="shared" si="1"/>
        <v>67</v>
      </c>
      <c r="AB686" s="45">
        <f t="shared" si="2"/>
        <v>19</v>
      </c>
      <c r="AC686" s="45">
        <f t="shared" si="3"/>
        <v>16</v>
      </c>
      <c r="AD686" s="45">
        <f t="shared" si="4"/>
        <v>15</v>
      </c>
      <c r="AE686" s="45">
        <f t="shared" si="5"/>
        <v>17</v>
      </c>
    </row>
    <row r="687">
      <c r="A687" s="1" t="b">
        <v>1</v>
      </c>
      <c r="B687" s="20">
        <v>43983.89014993055</v>
      </c>
      <c r="C687" s="1" t="s">
        <v>434</v>
      </c>
      <c r="D687" s="1">
        <v>5.0</v>
      </c>
      <c r="E687" s="1">
        <v>1.0</v>
      </c>
      <c r="F687" s="1">
        <v>0.0</v>
      </c>
      <c r="G687" s="1">
        <v>3.0</v>
      </c>
      <c r="H687" s="1">
        <v>2.0</v>
      </c>
      <c r="I687" s="1">
        <v>4.0</v>
      </c>
      <c r="J687" s="1">
        <v>2.0</v>
      </c>
      <c r="K687" s="1">
        <v>4.0</v>
      </c>
      <c r="L687" s="1">
        <v>0.0</v>
      </c>
      <c r="M687" s="1">
        <v>4.0</v>
      </c>
      <c r="N687" s="1">
        <v>4.0</v>
      </c>
      <c r="O687" s="1">
        <v>5.0</v>
      </c>
      <c r="P687" s="1">
        <v>5.0</v>
      </c>
      <c r="Q687" s="1">
        <v>4.0</v>
      </c>
      <c r="R687" s="1">
        <v>4.0</v>
      </c>
      <c r="S687" s="1">
        <v>5.0</v>
      </c>
      <c r="T687" s="1">
        <v>1.0</v>
      </c>
      <c r="U687" s="1">
        <v>6.0</v>
      </c>
      <c r="V687" s="1">
        <v>5.0</v>
      </c>
      <c r="W687" s="1">
        <v>5.0</v>
      </c>
      <c r="X687" s="1">
        <v>4.0</v>
      </c>
      <c r="Y687" s="1">
        <v>2.0</v>
      </c>
      <c r="Z687" s="36">
        <v>2256.0</v>
      </c>
      <c r="AA687" s="45">
        <f t="shared" si="1"/>
        <v>75</v>
      </c>
      <c r="AB687" s="45">
        <f t="shared" si="2"/>
        <v>27</v>
      </c>
      <c r="AC687" s="45">
        <f t="shared" si="3"/>
        <v>10</v>
      </c>
      <c r="AD687" s="45">
        <f t="shared" si="4"/>
        <v>18</v>
      </c>
      <c r="AE687" s="45">
        <f t="shared" si="5"/>
        <v>20</v>
      </c>
    </row>
    <row r="688">
      <c r="A688" s="1" t="b">
        <v>1</v>
      </c>
      <c r="B688" s="20">
        <v>43983.93000600694</v>
      </c>
      <c r="C688" s="1" t="s">
        <v>260</v>
      </c>
      <c r="D688" s="1">
        <v>3.0</v>
      </c>
      <c r="E688" s="1">
        <v>1.0</v>
      </c>
      <c r="F688" s="1">
        <v>1.0</v>
      </c>
      <c r="G688" s="1">
        <v>3.0</v>
      </c>
      <c r="H688" s="1">
        <v>3.0</v>
      </c>
      <c r="I688" s="1">
        <v>3.0</v>
      </c>
      <c r="J688" s="1">
        <v>2.0</v>
      </c>
      <c r="K688" s="1">
        <v>2.0</v>
      </c>
      <c r="L688" s="1">
        <v>2.0</v>
      </c>
      <c r="M688" s="1">
        <v>3.0</v>
      </c>
      <c r="N688" s="1">
        <v>5.0</v>
      </c>
      <c r="O688" s="1">
        <v>2.0</v>
      </c>
      <c r="P688" s="1">
        <v>4.0</v>
      </c>
      <c r="Q688" s="1">
        <v>4.0</v>
      </c>
      <c r="R688" s="1">
        <v>3.0</v>
      </c>
      <c r="S688" s="1">
        <v>4.0</v>
      </c>
      <c r="T688" s="1">
        <v>1.0</v>
      </c>
      <c r="U688" s="1">
        <v>4.0</v>
      </c>
      <c r="V688" s="1">
        <v>4.0</v>
      </c>
      <c r="W688" s="1">
        <v>4.0</v>
      </c>
      <c r="X688" s="1">
        <v>4.0</v>
      </c>
      <c r="Y688" s="1">
        <v>1.0</v>
      </c>
      <c r="Z688" s="36">
        <v>1993.0</v>
      </c>
      <c r="AA688" s="45">
        <f t="shared" si="1"/>
        <v>63</v>
      </c>
      <c r="AB688" s="45">
        <f t="shared" si="2"/>
        <v>23</v>
      </c>
      <c r="AC688" s="45">
        <f t="shared" si="3"/>
        <v>9</v>
      </c>
      <c r="AD688" s="45">
        <f t="shared" si="4"/>
        <v>15</v>
      </c>
      <c r="AE688" s="45">
        <f t="shared" si="5"/>
        <v>16</v>
      </c>
    </row>
    <row r="689">
      <c r="A689" s="1" t="b">
        <v>1</v>
      </c>
      <c r="B689" s="20">
        <v>43984.56290510416</v>
      </c>
      <c r="C689" s="1" t="s">
        <v>435</v>
      </c>
      <c r="D689" s="1">
        <v>2.0</v>
      </c>
      <c r="E689" s="1">
        <v>2.0</v>
      </c>
      <c r="F689" s="1">
        <v>0.0</v>
      </c>
      <c r="G689" s="1">
        <v>3.0</v>
      </c>
      <c r="H689" s="1">
        <v>3.0</v>
      </c>
      <c r="I689" s="1">
        <v>4.0</v>
      </c>
      <c r="J689" s="1">
        <v>3.0</v>
      </c>
      <c r="K689" s="1">
        <v>3.0</v>
      </c>
      <c r="L689" s="1">
        <v>0.0</v>
      </c>
      <c r="M689" s="1">
        <v>3.0</v>
      </c>
      <c r="N689" s="1">
        <v>4.0</v>
      </c>
      <c r="O689" s="1">
        <v>4.0</v>
      </c>
      <c r="P689" s="1">
        <v>3.0</v>
      </c>
      <c r="Q689" s="1">
        <v>4.0</v>
      </c>
      <c r="R689" s="1">
        <v>3.0</v>
      </c>
      <c r="S689" s="1">
        <v>3.0</v>
      </c>
      <c r="T689" s="1">
        <v>0.0</v>
      </c>
      <c r="U689" s="1">
        <v>4.0</v>
      </c>
      <c r="V689" s="1">
        <v>3.0</v>
      </c>
      <c r="W689" s="1">
        <v>3.0</v>
      </c>
      <c r="X689" s="1">
        <v>1.0</v>
      </c>
      <c r="Y689" s="1">
        <v>0.0</v>
      </c>
      <c r="Z689" s="36">
        <v>2237.0</v>
      </c>
      <c r="AA689" s="45">
        <f t="shared" si="1"/>
        <v>55</v>
      </c>
      <c r="AB689" s="45">
        <f t="shared" si="2"/>
        <v>22</v>
      </c>
      <c r="AC689" s="45">
        <f t="shared" si="3"/>
        <v>9</v>
      </c>
      <c r="AD689" s="45">
        <f t="shared" si="4"/>
        <v>13</v>
      </c>
      <c r="AE689" s="45">
        <f t="shared" si="5"/>
        <v>11</v>
      </c>
    </row>
    <row r="690">
      <c r="A690" s="1" t="b">
        <v>1</v>
      </c>
      <c r="B690" s="20">
        <v>43984.585022141204</v>
      </c>
      <c r="C690" s="1" t="s">
        <v>436</v>
      </c>
      <c r="D690" s="1">
        <v>4.0</v>
      </c>
      <c r="E690" s="1">
        <v>0.0</v>
      </c>
      <c r="F690" s="1">
        <v>0.0</v>
      </c>
      <c r="G690" s="1">
        <v>2.0</v>
      </c>
      <c r="H690" s="1">
        <v>5.0</v>
      </c>
      <c r="I690" s="1">
        <v>4.0</v>
      </c>
      <c r="J690" s="1">
        <v>2.0</v>
      </c>
      <c r="K690" s="1">
        <v>2.0</v>
      </c>
      <c r="L690" s="1">
        <v>5.0</v>
      </c>
      <c r="M690" s="1">
        <v>0.0</v>
      </c>
      <c r="N690" s="1">
        <v>1.0</v>
      </c>
      <c r="O690" s="1">
        <v>0.0</v>
      </c>
      <c r="P690" s="1">
        <v>1.0</v>
      </c>
      <c r="Q690" s="1">
        <v>4.0</v>
      </c>
      <c r="R690" s="1">
        <v>3.0</v>
      </c>
      <c r="S690" s="1">
        <v>4.0</v>
      </c>
      <c r="T690" s="1">
        <v>0.0</v>
      </c>
      <c r="U690" s="1">
        <v>5.0</v>
      </c>
      <c r="V690" s="1">
        <v>1.0</v>
      </c>
      <c r="W690" s="1">
        <v>1.0</v>
      </c>
      <c r="X690" s="1">
        <v>1.0</v>
      </c>
      <c r="Y690" s="1">
        <v>3.0</v>
      </c>
      <c r="Z690" s="36">
        <v>2257.0</v>
      </c>
      <c r="AA690" s="45">
        <f t="shared" si="1"/>
        <v>48</v>
      </c>
      <c r="AB690" s="45">
        <f t="shared" si="2"/>
        <v>19</v>
      </c>
      <c r="AC690" s="45">
        <f t="shared" si="3"/>
        <v>9</v>
      </c>
      <c r="AD690" s="45">
        <f t="shared" si="4"/>
        <v>12</v>
      </c>
      <c r="AE690" s="45">
        <f t="shared" si="5"/>
        <v>8</v>
      </c>
    </row>
    <row r="691">
      <c r="A691" s="1" t="b">
        <v>1</v>
      </c>
      <c r="B691" s="20">
        <v>43984.63793858796</v>
      </c>
      <c r="C691" s="1" t="s">
        <v>424</v>
      </c>
      <c r="D691" s="1">
        <v>0.0</v>
      </c>
      <c r="E691" s="1">
        <v>4.0</v>
      </c>
      <c r="F691" s="1">
        <v>0.0</v>
      </c>
      <c r="G691" s="1">
        <v>6.0</v>
      </c>
      <c r="H691" s="1">
        <v>4.0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2.0</v>
      </c>
      <c r="O691" s="1">
        <v>1.0</v>
      </c>
      <c r="P691" s="1">
        <v>4.0</v>
      </c>
      <c r="Q691" s="1">
        <v>2.0</v>
      </c>
      <c r="R691" s="1">
        <v>0.0</v>
      </c>
      <c r="S691" s="1">
        <v>2.0</v>
      </c>
      <c r="T691" s="1">
        <v>0.0</v>
      </c>
      <c r="U691" s="1">
        <v>0.0</v>
      </c>
      <c r="V691" s="1">
        <v>0.0</v>
      </c>
      <c r="W691" s="1">
        <v>1.0</v>
      </c>
      <c r="X691" s="1">
        <v>2.0</v>
      </c>
      <c r="Y691" s="1">
        <v>6.0</v>
      </c>
      <c r="Z691" s="36">
        <v>2917.0</v>
      </c>
      <c r="AA691" s="45">
        <f t="shared" si="1"/>
        <v>34</v>
      </c>
      <c r="AB691" s="45">
        <f t="shared" si="2"/>
        <v>23</v>
      </c>
      <c r="AC691" s="45">
        <f t="shared" si="3"/>
        <v>0</v>
      </c>
      <c r="AD691" s="45">
        <f t="shared" si="4"/>
        <v>8</v>
      </c>
      <c r="AE691" s="45">
        <f t="shared" si="5"/>
        <v>3</v>
      </c>
    </row>
    <row r="692">
      <c r="A692" s="1" t="b">
        <v>1</v>
      </c>
      <c r="B692" s="20">
        <v>43985.34375060185</v>
      </c>
      <c r="C692" s="1" t="s">
        <v>905</v>
      </c>
      <c r="D692" s="1">
        <v>1.0</v>
      </c>
      <c r="E692" s="1">
        <v>0.0</v>
      </c>
      <c r="F692" s="1">
        <v>0.0</v>
      </c>
      <c r="G692" s="1">
        <v>0.0</v>
      </c>
      <c r="H692" s="1">
        <v>0.0</v>
      </c>
      <c r="I692" s="1">
        <v>2.0</v>
      </c>
      <c r="J692" s="1">
        <v>2.0</v>
      </c>
      <c r="K692" s="1">
        <v>0.0</v>
      </c>
      <c r="L692" s="1">
        <v>2.0</v>
      </c>
      <c r="M692" s="1">
        <v>2.0</v>
      </c>
      <c r="N692" s="1">
        <v>1.0</v>
      </c>
      <c r="O692" s="1">
        <v>1.0</v>
      </c>
      <c r="P692" s="1">
        <v>1.0</v>
      </c>
      <c r="Q692" s="1">
        <v>0.0</v>
      </c>
      <c r="R692" s="1">
        <v>0.0</v>
      </c>
      <c r="S692" s="1">
        <v>0.0</v>
      </c>
      <c r="T692" s="1">
        <v>1.0</v>
      </c>
      <c r="U692" s="1">
        <v>1.0</v>
      </c>
      <c r="V692" s="1">
        <v>3.0</v>
      </c>
      <c r="W692" s="1">
        <v>2.0</v>
      </c>
      <c r="X692" s="1">
        <v>1.0</v>
      </c>
      <c r="Y692" s="1">
        <v>0.0</v>
      </c>
      <c r="Z692" s="36">
        <v>2212.0</v>
      </c>
      <c r="AA692" s="45">
        <f t="shared" si="1"/>
        <v>20</v>
      </c>
      <c r="AB692" s="45">
        <f t="shared" si="2"/>
        <v>6</v>
      </c>
      <c r="AC692" s="45">
        <f t="shared" si="3"/>
        <v>6</v>
      </c>
      <c r="AD692" s="45">
        <f t="shared" si="4"/>
        <v>1</v>
      </c>
      <c r="AE692" s="45">
        <f t="shared" si="5"/>
        <v>7</v>
      </c>
    </row>
    <row r="693">
      <c r="A693" s="92"/>
      <c r="B693" s="93">
        <v>43985.41008004629</v>
      </c>
      <c r="C693" s="94" t="s">
        <v>436</v>
      </c>
      <c r="D693" s="94">
        <v>6.0</v>
      </c>
      <c r="E693" s="94">
        <v>3.0</v>
      </c>
      <c r="F693" s="94">
        <v>0.0</v>
      </c>
      <c r="G693" s="94">
        <v>4.0</v>
      </c>
      <c r="H693" s="94">
        <v>5.0</v>
      </c>
      <c r="I693" s="94">
        <v>6.0</v>
      </c>
      <c r="J693" s="94">
        <v>5.0</v>
      </c>
      <c r="K693" s="94">
        <v>1.0</v>
      </c>
      <c r="L693" s="94">
        <v>6.0</v>
      </c>
      <c r="M693" s="94">
        <v>3.0</v>
      </c>
      <c r="N693" s="94">
        <v>5.0</v>
      </c>
      <c r="O693" s="94">
        <v>4.0</v>
      </c>
      <c r="P693" s="94">
        <v>5.0</v>
      </c>
      <c r="Q693" s="94">
        <v>6.0</v>
      </c>
      <c r="R693" s="94">
        <v>5.0</v>
      </c>
      <c r="S693" s="94">
        <v>6.0</v>
      </c>
      <c r="T693" s="94">
        <v>3.0</v>
      </c>
      <c r="U693" s="94">
        <v>6.0</v>
      </c>
      <c r="V693" s="94">
        <v>5.0</v>
      </c>
      <c r="W693" s="94">
        <v>5.0</v>
      </c>
      <c r="X693" s="94">
        <v>5.0</v>
      </c>
      <c r="Y693" s="94">
        <v>4.0</v>
      </c>
      <c r="Z693" s="95">
        <v>2257.0</v>
      </c>
      <c r="AA693" s="96">
        <f t="shared" si="1"/>
        <v>98</v>
      </c>
      <c r="AB693" s="96">
        <f t="shared" si="2"/>
        <v>40</v>
      </c>
      <c r="AC693" s="96">
        <f t="shared" si="3"/>
        <v>15</v>
      </c>
      <c r="AD693" s="96">
        <f t="shared" si="4"/>
        <v>22</v>
      </c>
      <c r="AE693" s="96">
        <f t="shared" si="5"/>
        <v>21</v>
      </c>
      <c r="AF693" s="92"/>
    </row>
    <row r="694">
      <c r="A694" s="1" t="b">
        <v>1</v>
      </c>
      <c r="B694" s="20">
        <v>43985.411790694445</v>
      </c>
      <c r="C694" s="1" t="s">
        <v>436</v>
      </c>
      <c r="D694" s="1">
        <v>6.0</v>
      </c>
      <c r="E694" s="1">
        <v>2.0</v>
      </c>
      <c r="F694" s="1">
        <v>0.0</v>
      </c>
      <c r="G694" s="1">
        <v>5.0</v>
      </c>
      <c r="H694" s="1">
        <v>6.0</v>
      </c>
      <c r="I694" s="1">
        <v>6.0</v>
      </c>
      <c r="J694" s="1">
        <v>5.0</v>
      </c>
      <c r="K694" s="1">
        <v>2.0</v>
      </c>
      <c r="L694" s="1">
        <v>6.0</v>
      </c>
      <c r="M694" s="1">
        <v>4.0</v>
      </c>
      <c r="N694" s="1">
        <v>5.0</v>
      </c>
      <c r="O694" s="1">
        <v>4.0</v>
      </c>
      <c r="P694" s="1">
        <v>5.0</v>
      </c>
      <c r="Q694" s="1">
        <v>6.0</v>
      </c>
      <c r="R694" s="1">
        <v>5.0</v>
      </c>
      <c r="S694" s="1">
        <v>6.0</v>
      </c>
      <c r="T694" s="1">
        <v>2.0</v>
      </c>
      <c r="U694" s="1">
        <v>6.0</v>
      </c>
      <c r="V694" s="1">
        <v>5.0</v>
      </c>
      <c r="W694" s="1">
        <v>5.0</v>
      </c>
      <c r="X694" s="1">
        <v>5.0</v>
      </c>
      <c r="Y694" s="1">
        <v>4.0</v>
      </c>
      <c r="Z694" s="36">
        <v>2257.0</v>
      </c>
      <c r="AA694" s="45">
        <f t="shared" si="1"/>
        <v>100</v>
      </c>
      <c r="AB694" s="45">
        <f t="shared" si="2"/>
        <v>40</v>
      </c>
      <c r="AC694" s="45">
        <f t="shared" si="3"/>
        <v>17</v>
      </c>
      <c r="AD694" s="45">
        <f t="shared" si="4"/>
        <v>22</v>
      </c>
      <c r="AE694" s="45">
        <f t="shared" si="5"/>
        <v>21</v>
      </c>
    </row>
    <row r="695">
      <c r="A695" s="1" t="b">
        <v>1</v>
      </c>
      <c r="B695" s="20">
        <v>43986.44765940972</v>
      </c>
      <c r="C695" s="1" t="s">
        <v>141</v>
      </c>
      <c r="D695" s="1">
        <v>1.0</v>
      </c>
      <c r="E695" s="1">
        <v>1.0</v>
      </c>
      <c r="F695" s="1">
        <v>0.0</v>
      </c>
      <c r="G695" s="1">
        <v>1.0</v>
      </c>
      <c r="H695" s="1">
        <v>1.0</v>
      </c>
      <c r="I695" s="1">
        <v>1.0</v>
      </c>
      <c r="J695" s="1">
        <v>0.0</v>
      </c>
      <c r="K695" s="1">
        <v>0.0</v>
      </c>
      <c r="L695" s="1">
        <v>0.0</v>
      </c>
      <c r="M695" s="1">
        <v>1.0</v>
      </c>
      <c r="N695" s="1">
        <v>2.0</v>
      </c>
      <c r="O695" s="1">
        <v>2.0</v>
      </c>
      <c r="P695" s="1">
        <v>2.0</v>
      </c>
      <c r="Q695" s="1">
        <v>0.0</v>
      </c>
      <c r="R695" s="1">
        <v>0.0</v>
      </c>
      <c r="S695" s="1">
        <v>1.0</v>
      </c>
      <c r="T695" s="1">
        <v>1.0</v>
      </c>
      <c r="U695" s="1">
        <v>1.0</v>
      </c>
      <c r="V695" s="1">
        <v>1.0</v>
      </c>
      <c r="W695" s="1">
        <v>1.0</v>
      </c>
      <c r="X695" s="1">
        <v>0.0</v>
      </c>
      <c r="Y695" s="1">
        <v>0.0</v>
      </c>
      <c r="Z695" s="36">
        <v>1909.0</v>
      </c>
      <c r="AA695" s="45">
        <f t="shared" si="1"/>
        <v>17</v>
      </c>
      <c r="AB695" s="45">
        <f t="shared" si="2"/>
        <v>10</v>
      </c>
      <c r="AC695" s="45">
        <f t="shared" si="3"/>
        <v>1</v>
      </c>
      <c r="AD695" s="45">
        <f t="shared" si="4"/>
        <v>3</v>
      </c>
      <c r="AE695" s="45">
        <f t="shared" si="5"/>
        <v>3</v>
      </c>
    </row>
    <row r="696">
      <c r="A696" s="1" t="b">
        <v>1</v>
      </c>
      <c r="B696" s="20">
        <v>43986.54329209491</v>
      </c>
      <c r="C696" s="1" t="s">
        <v>409</v>
      </c>
      <c r="D696" s="1">
        <v>2.0</v>
      </c>
      <c r="E696" s="1">
        <v>1.0</v>
      </c>
      <c r="F696" s="1">
        <v>0.0</v>
      </c>
      <c r="G696" s="1">
        <v>0.0</v>
      </c>
      <c r="H696" s="1">
        <v>2.0</v>
      </c>
      <c r="I696" s="1">
        <v>0.0</v>
      </c>
      <c r="J696" s="1">
        <v>2.0</v>
      </c>
      <c r="K696" s="1">
        <v>0.0</v>
      </c>
      <c r="L696" s="1">
        <v>0.0</v>
      </c>
      <c r="M696" s="1">
        <v>0.0</v>
      </c>
      <c r="N696" s="1">
        <v>2.0</v>
      </c>
      <c r="O696" s="1">
        <v>1.0</v>
      </c>
      <c r="P696" s="1">
        <v>1.0</v>
      </c>
      <c r="Q696" s="1">
        <v>0.0</v>
      </c>
      <c r="R696" s="1">
        <v>1.0</v>
      </c>
      <c r="S696" s="1">
        <v>0.0</v>
      </c>
      <c r="T696" s="1">
        <v>0.0</v>
      </c>
      <c r="U696" s="1">
        <v>0.0</v>
      </c>
      <c r="V696" s="1">
        <v>2.0</v>
      </c>
      <c r="W696" s="1">
        <v>2.0</v>
      </c>
      <c r="X696" s="1">
        <v>2.0</v>
      </c>
      <c r="Y696" s="1">
        <v>3.0</v>
      </c>
      <c r="Z696" s="36">
        <v>2227.0</v>
      </c>
      <c r="AA696" s="45">
        <f t="shared" si="1"/>
        <v>21</v>
      </c>
      <c r="AB696" s="45">
        <f t="shared" si="2"/>
        <v>11</v>
      </c>
      <c r="AC696" s="45">
        <f t="shared" si="3"/>
        <v>2</v>
      </c>
      <c r="AD696" s="45">
        <f t="shared" si="4"/>
        <v>2</v>
      </c>
      <c r="AE696" s="45">
        <f t="shared" si="5"/>
        <v>6</v>
      </c>
    </row>
    <row r="697">
      <c r="A697" s="1" t="b">
        <v>1</v>
      </c>
      <c r="B697" s="20">
        <v>43986.97356131945</v>
      </c>
      <c r="C697" s="1" t="s">
        <v>329</v>
      </c>
      <c r="D697" s="1">
        <v>1.0</v>
      </c>
      <c r="E697" s="1">
        <v>0.0</v>
      </c>
      <c r="F697" s="1">
        <v>0.0</v>
      </c>
      <c r="G697" s="1">
        <v>0.0</v>
      </c>
      <c r="H697" s="1">
        <v>0.0</v>
      </c>
      <c r="I697" s="1">
        <v>1.0</v>
      </c>
      <c r="J697" s="1">
        <v>1.0</v>
      </c>
      <c r="K697" s="1">
        <v>0.0</v>
      </c>
      <c r="L697" s="1">
        <v>2.0</v>
      </c>
      <c r="M697" s="1">
        <v>1.0</v>
      </c>
      <c r="N697" s="1">
        <v>1.0</v>
      </c>
      <c r="O697" s="1">
        <v>2.0</v>
      </c>
      <c r="P697" s="1">
        <v>1.0</v>
      </c>
      <c r="Q697" s="1">
        <v>0.0</v>
      </c>
      <c r="R697" s="1">
        <v>0.0</v>
      </c>
      <c r="S697" s="1">
        <v>1.0</v>
      </c>
      <c r="T697" s="1">
        <v>0.0</v>
      </c>
      <c r="U697" s="1">
        <v>0.0</v>
      </c>
      <c r="V697" s="1">
        <v>0.0</v>
      </c>
      <c r="W697" s="1">
        <v>0.0</v>
      </c>
      <c r="X697" s="1">
        <v>1.0</v>
      </c>
      <c r="Y697" s="1">
        <v>0.0</v>
      </c>
      <c r="Z697" s="36">
        <v>2128.0</v>
      </c>
      <c r="AA697" s="45">
        <f t="shared" si="1"/>
        <v>12</v>
      </c>
      <c r="AB697" s="45">
        <f t="shared" si="2"/>
        <v>5</v>
      </c>
      <c r="AC697" s="45">
        <f t="shared" si="3"/>
        <v>4</v>
      </c>
      <c r="AD697" s="45">
        <f t="shared" si="4"/>
        <v>2</v>
      </c>
      <c r="AE697" s="45">
        <f t="shared" si="5"/>
        <v>1</v>
      </c>
    </row>
    <row r="698">
      <c r="A698" s="1" t="b">
        <v>1</v>
      </c>
      <c r="B698" s="20">
        <v>43987.64088788195</v>
      </c>
      <c r="C698" s="1" t="s">
        <v>273</v>
      </c>
      <c r="D698" s="1">
        <v>3.0</v>
      </c>
      <c r="E698" s="1">
        <v>1.0</v>
      </c>
      <c r="F698" s="1">
        <v>0.0</v>
      </c>
      <c r="G698" s="1">
        <v>3.0</v>
      </c>
      <c r="H698" s="1">
        <v>2.0</v>
      </c>
      <c r="I698" s="1">
        <v>5.0</v>
      </c>
      <c r="J698" s="1">
        <v>4.0</v>
      </c>
      <c r="K698" s="1">
        <v>3.0</v>
      </c>
      <c r="L698" s="1">
        <v>4.0</v>
      </c>
      <c r="M698" s="1">
        <v>5.0</v>
      </c>
      <c r="N698" s="1">
        <v>5.0</v>
      </c>
      <c r="O698" s="1">
        <v>4.0</v>
      </c>
      <c r="P698" s="1">
        <v>4.0</v>
      </c>
      <c r="Q698" s="1">
        <v>2.0</v>
      </c>
      <c r="R698" s="1">
        <v>4.0</v>
      </c>
      <c r="S698" s="1">
        <v>3.0</v>
      </c>
      <c r="T698" s="1">
        <v>0.0</v>
      </c>
      <c r="U698" s="1">
        <v>5.0</v>
      </c>
      <c r="V698" s="1">
        <v>5.0</v>
      </c>
      <c r="W698" s="1">
        <v>4.0</v>
      </c>
      <c r="X698" s="1">
        <v>4.0</v>
      </c>
      <c r="Y698" s="1">
        <v>2.0</v>
      </c>
      <c r="Z698" s="36">
        <v>2028.0</v>
      </c>
      <c r="AA698" s="45">
        <f t="shared" si="1"/>
        <v>72</v>
      </c>
      <c r="AB698" s="45">
        <f t="shared" si="2"/>
        <v>25</v>
      </c>
      <c r="AC698" s="45">
        <f t="shared" si="3"/>
        <v>16</v>
      </c>
      <c r="AD698" s="45">
        <f t="shared" si="4"/>
        <v>13</v>
      </c>
      <c r="AE698" s="45">
        <f t="shared" si="5"/>
        <v>18</v>
      </c>
    </row>
    <row r="699">
      <c r="A699" s="1" t="b">
        <v>1</v>
      </c>
      <c r="B699" s="20">
        <v>43988.58024541667</v>
      </c>
      <c r="C699" s="1" t="s">
        <v>144</v>
      </c>
      <c r="D699" s="1">
        <v>4.0</v>
      </c>
      <c r="E699" s="1">
        <v>0.0</v>
      </c>
      <c r="F699" s="1">
        <v>0.0</v>
      </c>
      <c r="G699" s="1">
        <v>2.0</v>
      </c>
      <c r="H699" s="1">
        <v>3.0</v>
      </c>
      <c r="I699" s="1">
        <v>4.0</v>
      </c>
      <c r="J699" s="1">
        <v>5.0</v>
      </c>
      <c r="K699" s="1">
        <v>0.0</v>
      </c>
      <c r="L699" s="1">
        <v>5.0</v>
      </c>
      <c r="M699" s="1">
        <v>4.0</v>
      </c>
      <c r="N699" s="1">
        <v>5.0</v>
      </c>
      <c r="O699" s="1">
        <v>5.0</v>
      </c>
      <c r="P699" s="1">
        <v>2.0</v>
      </c>
      <c r="Q699" s="1">
        <v>0.0</v>
      </c>
      <c r="R699" s="1">
        <v>0.0</v>
      </c>
      <c r="S699" s="1">
        <v>0.0</v>
      </c>
      <c r="T699" s="1">
        <v>1.0</v>
      </c>
      <c r="U699" s="1">
        <v>3.0</v>
      </c>
      <c r="V699" s="1">
        <v>4.0</v>
      </c>
      <c r="W699" s="1">
        <v>5.0</v>
      </c>
      <c r="X699" s="1">
        <v>3.0</v>
      </c>
      <c r="Y699" s="1">
        <v>4.0</v>
      </c>
      <c r="Z699" s="36">
        <v>1792.0</v>
      </c>
      <c r="AA699" s="45">
        <f t="shared" si="1"/>
        <v>59</v>
      </c>
      <c r="AB699" s="45">
        <f t="shared" si="2"/>
        <v>28</v>
      </c>
      <c r="AC699" s="45">
        <f t="shared" si="3"/>
        <v>14</v>
      </c>
      <c r="AD699" s="45">
        <f t="shared" si="4"/>
        <v>2</v>
      </c>
      <c r="AE699" s="45">
        <f t="shared" si="5"/>
        <v>15</v>
      </c>
    </row>
    <row r="700">
      <c r="A700" s="1" t="b">
        <v>1</v>
      </c>
      <c r="B700" s="20">
        <v>43988.6660941088</v>
      </c>
      <c r="C700" s="1" t="s">
        <v>228</v>
      </c>
      <c r="D700" s="1">
        <v>2.0</v>
      </c>
      <c r="E700" s="1">
        <v>1.0</v>
      </c>
      <c r="F700" s="1">
        <v>0.0</v>
      </c>
      <c r="G700" s="1">
        <v>0.0</v>
      </c>
      <c r="H700" s="1">
        <v>4.0</v>
      </c>
      <c r="I700" s="1">
        <v>3.0</v>
      </c>
      <c r="J700" s="1">
        <v>1.0</v>
      </c>
      <c r="K700" s="1">
        <v>3.0</v>
      </c>
      <c r="L700" s="1">
        <v>0.0</v>
      </c>
      <c r="M700" s="1">
        <v>3.0</v>
      </c>
      <c r="N700" s="1">
        <v>2.0</v>
      </c>
      <c r="O700" s="1">
        <v>3.0</v>
      </c>
      <c r="P700" s="1">
        <v>3.0</v>
      </c>
      <c r="Q700" s="1">
        <v>2.0</v>
      </c>
      <c r="R700" s="1">
        <v>1.0</v>
      </c>
      <c r="S700" s="1">
        <v>4.0</v>
      </c>
      <c r="T700" s="1">
        <v>0.0</v>
      </c>
      <c r="U700" s="1">
        <v>5.0</v>
      </c>
      <c r="V700" s="1">
        <v>5.0</v>
      </c>
      <c r="W700" s="1">
        <v>3.0</v>
      </c>
      <c r="X700" s="1">
        <v>2.0</v>
      </c>
      <c r="Y700" s="1">
        <v>1.0</v>
      </c>
      <c r="Z700" s="36">
        <v>1989.0</v>
      </c>
      <c r="AA700" s="45">
        <f t="shared" si="1"/>
        <v>48</v>
      </c>
      <c r="AB700" s="45">
        <f t="shared" si="2"/>
        <v>16</v>
      </c>
      <c r="AC700" s="45">
        <f t="shared" si="3"/>
        <v>7</v>
      </c>
      <c r="AD700" s="45">
        <f t="shared" si="4"/>
        <v>10</v>
      </c>
      <c r="AE700" s="45">
        <f t="shared" si="5"/>
        <v>15</v>
      </c>
    </row>
    <row r="701">
      <c r="A701" s="1" t="b">
        <v>1</v>
      </c>
      <c r="B701" s="20">
        <v>43989.477638564815</v>
      </c>
      <c r="C701" s="1" t="s">
        <v>427</v>
      </c>
      <c r="D701" s="1">
        <v>3.0</v>
      </c>
      <c r="E701" s="1">
        <v>0.0</v>
      </c>
      <c r="F701" s="1">
        <v>0.0</v>
      </c>
      <c r="G701" s="1">
        <v>1.0</v>
      </c>
      <c r="H701" s="1">
        <v>2.0</v>
      </c>
      <c r="I701" s="1">
        <v>1.0</v>
      </c>
      <c r="J701" s="1">
        <v>0.0</v>
      </c>
      <c r="K701" s="1">
        <v>3.0</v>
      </c>
      <c r="L701" s="1">
        <v>0.0</v>
      </c>
      <c r="M701" s="1">
        <v>1.0</v>
      </c>
      <c r="N701" s="1">
        <v>3.0</v>
      </c>
      <c r="O701" s="1">
        <v>2.0</v>
      </c>
      <c r="P701" s="1">
        <v>4.0</v>
      </c>
      <c r="Q701" s="1">
        <v>2.0</v>
      </c>
      <c r="R701" s="1">
        <v>1.0</v>
      </c>
      <c r="S701" s="1">
        <v>1.0</v>
      </c>
      <c r="T701" s="1">
        <v>0.0</v>
      </c>
      <c r="U701" s="1">
        <v>3.0</v>
      </c>
      <c r="V701" s="1">
        <v>4.0</v>
      </c>
      <c r="W701" s="1">
        <v>4.0</v>
      </c>
      <c r="X701" s="1">
        <v>3.0</v>
      </c>
      <c r="Y701" s="1">
        <v>0.0</v>
      </c>
      <c r="Z701" s="36">
        <v>2243.0</v>
      </c>
      <c r="AA701" s="45">
        <f t="shared" si="1"/>
        <v>38</v>
      </c>
      <c r="AB701" s="45">
        <f t="shared" si="2"/>
        <v>12</v>
      </c>
      <c r="AC701" s="45">
        <f t="shared" si="3"/>
        <v>4</v>
      </c>
      <c r="AD701" s="45">
        <f t="shared" si="4"/>
        <v>8</v>
      </c>
      <c r="AE701" s="45">
        <f t="shared" si="5"/>
        <v>14</v>
      </c>
    </row>
    <row r="702">
      <c r="A702" s="1" t="b">
        <v>1</v>
      </c>
      <c r="B702" s="20">
        <v>43990.51735247685</v>
      </c>
      <c r="C702" s="1" t="s">
        <v>438</v>
      </c>
      <c r="D702" s="1">
        <v>4.0</v>
      </c>
      <c r="E702" s="1">
        <v>5.0</v>
      </c>
      <c r="F702" s="1">
        <v>0.0</v>
      </c>
      <c r="G702" s="1">
        <v>5.0</v>
      </c>
      <c r="H702" s="1">
        <v>4.0</v>
      </c>
      <c r="I702" s="1">
        <v>4.0</v>
      </c>
      <c r="J702" s="1">
        <v>1.0</v>
      </c>
      <c r="K702" s="1">
        <v>5.0</v>
      </c>
      <c r="L702" s="1">
        <v>0.0</v>
      </c>
      <c r="M702" s="1">
        <v>5.0</v>
      </c>
      <c r="N702" s="1">
        <v>3.0</v>
      </c>
      <c r="O702" s="1">
        <v>4.0</v>
      </c>
      <c r="P702" s="1">
        <v>4.0</v>
      </c>
      <c r="Q702" s="1">
        <v>4.0</v>
      </c>
      <c r="R702" s="1">
        <v>1.0</v>
      </c>
      <c r="S702" s="1">
        <v>6.0</v>
      </c>
      <c r="T702" s="1">
        <v>1.0</v>
      </c>
      <c r="U702" s="1">
        <v>5.0</v>
      </c>
      <c r="V702" s="1">
        <v>5.0</v>
      </c>
      <c r="W702" s="1">
        <v>5.0</v>
      </c>
      <c r="X702" s="1">
        <v>5.0</v>
      </c>
      <c r="Y702" s="1">
        <v>1.0</v>
      </c>
      <c r="Z702" s="36">
        <v>2246.0</v>
      </c>
      <c r="AA702" s="45">
        <f t="shared" si="1"/>
        <v>77</v>
      </c>
      <c r="AB702" s="45">
        <f t="shared" si="2"/>
        <v>31</v>
      </c>
      <c r="AC702" s="45">
        <f t="shared" si="3"/>
        <v>11</v>
      </c>
      <c r="AD702" s="45">
        <f t="shared" si="4"/>
        <v>15</v>
      </c>
      <c r="AE702" s="45">
        <f t="shared" si="5"/>
        <v>20</v>
      </c>
    </row>
    <row r="703">
      <c r="A703" s="1" t="b">
        <v>1</v>
      </c>
      <c r="B703" s="20">
        <v>43990.56965168982</v>
      </c>
      <c r="C703" s="1" t="s">
        <v>281</v>
      </c>
      <c r="D703" s="1">
        <v>2.0</v>
      </c>
      <c r="E703" s="1">
        <v>2.0</v>
      </c>
      <c r="F703" s="1">
        <v>0.0</v>
      </c>
      <c r="G703" s="1">
        <v>3.0</v>
      </c>
      <c r="H703" s="1">
        <v>3.0</v>
      </c>
      <c r="I703" s="1">
        <v>4.0</v>
      </c>
      <c r="J703" s="1">
        <v>3.0</v>
      </c>
      <c r="K703" s="1">
        <v>0.0</v>
      </c>
      <c r="L703" s="1">
        <v>4.0</v>
      </c>
      <c r="M703" s="1">
        <v>5.0</v>
      </c>
      <c r="N703" s="1">
        <v>4.0</v>
      </c>
      <c r="O703" s="1">
        <v>4.0</v>
      </c>
      <c r="P703" s="1">
        <v>5.0</v>
      </c>
      <c r="Q703" s="1">
        <v>2.0</v>
      </c>
      <c r="R703" s="1">
        <v>2.0</v>
      </c>
      <c r="S703" s="1">
        <v>3.0</v>
      </c>
      <c r="T703" s="1">
        <v>3.0</v>
      </c>
      <c r="U703" s="1">
        <v>4.0</v>
      </c>
      <c r="V703" s="1">
        <v>1.0</v>
      </c>
      <c r="W703" s="1">
        <v>3.0</v>
      </c>
      <c r="X703" s="1">
        <v>1.0</v>
      </c>
      <c r="Y703" s="1">
        <v>3.0</v>
      </c>
      <c r="Z703" s="36">
        <v>2037.0</v>
      </c>
      <c r="AA703" s="45">
        <f t="shared" si="1"/>
        <v>61</v>
      </c>
      <c r="AB703" s="45">
        <f t="shared" si="2"/>
        <v>28</v>
      </c>
      <c r="AC703" s="45">
        <f t="shared" si="3"/>
        <v>12</v>
      </c>
      <c r="AD703" s="45">
        <f t="shared" si="4"/>
        <v>12</v>
      </c>
      <c r="AE703" s="45">
        <f t="shared" si="5"/>
        <v>9</v>
      </c>
    </row>
    <row r="704">
      <c r="A704" s="1" t="b">
        <v>1</v>
      </c>
      <c r="B704" s="20">
        <v>43991.44331484954</v>
      </c>
      <c r="C704" s="1" t="s">
        <v>906</v>
      </c>
      <c r="D704" s="1">
        <v>4.0</v>
      </c>
      <c r="E704" s="1">
        <v>1.0</v>
      </c>
      <c r="F704" s="1">
        <v>0.0</v>
      </c>
      <c r="G704" s="1">
        <v>3.0</v>
      </c>
      <c r="H704" s="1">
        <v>3.0</v>
      </c>
      <c r="I704" s="1">
        <v>5.0</v>
      </c>
      <c r="J704" s="1">
        <v>1.0</v>
      </c>
      <c r="K704" s="1">
        <v>4.0</v>
      </c>
      <c r="L704" s="1">
        <v>1.0</v>
      </c>
      <c r="M704" s="1">
        <v>4.0</v>
      </c>
      <c r="N704" s="1">
        <v>3.0</v>
      </c>
      <c r="O704" s="1">
        <v>4.0</v>
      </c>
      <c r="P704" s="1">
        <v>3.0</v>
      </c>
      <c r="Q704" s="1">
        <v>4.0</v>
      </c>
      <c r="R704" s="1">
        <v>5.0</v>
      </c>
      <c r="S704" s="1">
        <v>5.0</v>
      </c>
      <c r="T704" s="1">
        <v>1.0</v>
      </c>
      <c r="U704" s="1">
        <v>3.0</v>
      </c>
      <c r="V704" s="1">
        <v>3.0</v>
      </c>
      <c r="W704" s="1">
        <v>5.0</v>
      </c>
      <c r="X704" s="1">
        <v>6.0</v>
      </c>
      <c r="Y704" s="1">
        <v>4.0</v>
      </c>
      <c r="Z704" s="36">
        <v>1317.0</v>
      </c>
      <c r="AA704" s="45">
        <f t="shared" si="1"/>
        <v>72</v>
      </c>
      <c r="AB704" s="45">
        <f t="shared" si="2"/>
        <v>28</v>
      </c>
      <c r="AC704" s="45">
        <f t="shared" si="3"/>
        <v>10</v>
      </c>
      <c r="AD704" s="45">
        <f t="shared" si="4"/>
        <v>17</v>
      </c>
      <c r="AE704" s="45">
        <f t="shared" si="5"/>
        <v>17</v>
      </c>
    </row>
    <row r="705">
      <c r="A705" s="1" t="b">
        <v>1</v>
      </c>
      <c r="B705" s="20">
        <v>43991.629990960646</v>
      </c>
      <c r="C705" s="1" t="s">
        <v>239</v>
      </c>
      <c r="D705" s="1">
        <v>3.0</v>
      </c>
      <c r="E705" s="1">
        <v>2.0</v>
      </c>
      <c r="F705" s="1">
        <v>0.0</v>
      </c>
      <c r="G705" s="1">
        <v>1.0</v>
      </c>
      <c r="H705" s="1">
        <v>2.0</v>
      </c>
      <c r="I705" s="1">
        <v>3.0</v>
      </c>
      <c r="J705" s="1">
        <v>2.0</v>
      </c>
      <c r="K705" s="1">
        <v>0.0</v>
      </c>
      <c r="L705" s="1">
        <v>0.0</v>
      </c>
      <c r="M705" s="1">
        <v>2.0</v>
      </c>
      <c r="N705" s="1">
        <v>1.0</v>
      </c>
      <c r="O705" s="1">
        <v>1.0</v>
      </c>
      <c r="P705" s="1">
        <v>1.0</v>
      </c>
      <c r="Q705" s="1">
        <v>0.0</v>
      </c>
      <c r="R705" s="1">
        <v>2.0</v>
      </c>
      <c r="S705" s="1">
        <v>0.0</v>
      </c>
      <c r="T705" s="1">
        <v>1.0</v>
      </c>
      <c r="U705" s="1">
        <v>1.0</v>
      </c>
      <c r="V705" s="1">
        <v>1.0</v>
      </c>
      <c r="W705" s="1">
        <v>2.0</v>
      </c>
      <c r="X705" s="1">
        <v>1.0</v>
      </c>
      <c r="Y705" s="1">
        <v>2.0</v>
      </c>
      <c r="Z705" s="36">
        <v>1995.0</v>
      </c>
      <c r="AA705" s="45">
        <f t="shared" si="1"/>
        <v>28</v>
      </c>
      <c r="AB705" s="45">
        <f t="shared" si="2"/>
        <v>16</v>
      </c>
      <c r="AC705" s="45">
        <f t="shared" si="3"/>
        <v>4</v>
      </c>
      <c r="AD705" s="45">
        <f t="shared" si="4"/>
        <v>3</v>
      </c>
      <c r="AE705" s="45">
        <f t="shared" si="5"/>
        <v>5</v>
      </c>
    </row>
    <row r="706">
      <c r="A706" s="1" t="b">
        <v>1</v>
      </c>
      <c r="B706" s="20">
        <v>43992.50109443287</v>
      </c>
      <c r="C706" s="1" t="s">
        <v>421</v>
      </c>
      <c r="D706" s="1">
        <v>4.0</v>
      </c>
      <c r="E706" s="1">
        <v>2.0</v>
      </c>
      <c r="F706" s="1">
        <v>0.0</v>
      </c>
      <c r="G706" s="1">
        <v>2.0</v>
      </c>
      <c r="H706" s="1">
        <v>2.0</v>
      </c>
      <c r="I706" s="1">
        <v>4.0</v>
      </c>
      <c r="J706" s="1">
        <v>5.0</v>
      </c>
      <c r="K706" s="1">
        <v>0.0</v>
      </c>
      <c r="L706" s="1">
        <v>3.0</v>
      </c>
      <c r="M706" s="1">
        <v>3.0</v>
      </c>
      <c r="N706" s="1">
        <v>3.0</v>
      </c>
      <c r="O706" s="1">
        <v>5.0</v>
      </c>
      <c r="P706" s="1">
        <v>5.0</v>
      </c>
      <c r="Q706" s="1">
        <v>3.0</v>
      </c>
      <c r="R706" s="1">
        <v>2.0</v>
      </c>
      <c r="S706" s="1">
        <v>3.0</v>
      </c>
      <c r="T706" s="1">
        <v>0.0</v>
      </c>
      <c r="U706" s="1">
        <v>2.0</v>
      </c>
      <c r="V706" s="1">
        <v>3.0</v>
      </c>
      <c r="W706" s="1">
        <v>4.0</v>
      </c>
      <c r="X706" s="1">
        <v>1.0</v>
      </c>
      <c r="Y706" s="1">
        <v>4.0</v>
      </c>
      <c r="Z706" s="36">
        <v>2222.0</v>
      </c>
      <c r="AA706" s="45">
        <f t="shared" si="1"/>
        <v>60</v>
      </c>
      <c r="AB706" s="45">
        <f t="shared" si="2"/>
        <v>26</v>
      </c>
      <c r="AC706" s="45">
        <f t="shared" si="3"/>
        <v>11</v>
      </c>
      <c r="AD706" s="45">
        <f t="shared" si="4"/>
        <v>13</v>
      </c>
      <c r="AE706" s="45">
        <f t="shared" si="5"/>
        <v>10</v>
      </c>
    </row>
    <row r="707">
      <c r="A707" s="1" t="b">
        <v>1</v>
      </c>
      <c r="B707" s="20">
        <v>43994.406996157406</v>
      </c>
      <c r="C707" s="1" t="s">
        <v>385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36">
        <v>2196.0</v>
      </c>
      <c r="AA707" s="45">
        <f t="shared" si="1"/>
        <v>0</v>
      </c>
      <c r="AB707" s="45">
        <f t="shared" si="2"/>
        <v>0</v>
      </c>
      <c r="AC707" s="45">
        <f t="shared" si="3"/>
        <v>0</v>
      </c>
      <c r="AD707" s="45">
        <f t="shared" si="4"/>
        <v>0</v>
      </c>
      <c r="AE707" s="45">
        <f t="shared" si="5"/>
        <v>0</v>
      </c>
    </row>
    <row r="708">
      <c r="A708" s="1" t="b">
        <v>1</v>
      </c>
      <c r="B708" s="20">
        <v>43994.4553041551</v>
      </c>
      <c r="C708" s="1" t="s">
        <v>373</v>
      </c>
      <c r="D708" s="1">
        <v>3.0</v>
      </c>
      <c r="E708" s="1">
        <v>3.0</v>
      </c>
      <c r="F708" s="1">
        <v>1.0</v>
      </c>
      <c r="G708" s="1">
        <v>3.0</v>
      </c>
      <c r="H708" s="1">
        <v>3.0</v>
      </c>
      <c r="I708" s="1">
        <v>4.0</v>
      </c>
      <c r="J708" s="1">
        <v>2.0</v>
      </c>
      <c r="K708" s="1">
        <v>1.0</v>
      </c>
      <c r="L708" s="1">
        <v>4.0</v>
      </c>
      <c r="M708" s="1">
        <v>3.0</v>
      </c>
      <c r="N708" s="1">
        <v>3.0</v>
      </c>
      <c r="O708" s="1">
        <v>4.0</v>
      </c>
      <c r="P708" s="1">
        <v>3.0</v>
      </c>
      <c r="Q708" s="1">
        <v>1.0</v>
      </c>
      <c r="R708" s="1">
        <v>1.0</v>
      </c>
      <c r="S708" s="1">
        <v>1.0</v>
      </c>
      <c r="T708" s="1">
        <v>4.0</v>
      </c>
      <c r="U708" s="1">
        <v>3.0</v>
      </c>
      <c r="V708" s="1">
        <v>3.0</v>
      </c>
      <c r="W708" s="1">
        <v>3.0</v>
      </c>
      <c r="X708" s="1">
        <v>3.0</v>
      </c>
      <c r="Y708" s="1">
        <v>4.0</v>
      </c>
      <c r="Z708" s="36">
        <v>2161.0</v>
      </c>
      <c r="AA708" s="45">
        <f t="shared" si="1"/>
        <v>60</v>
      </c>
      <c r="AB708" s="45">
        <f t="shared" si="2"/>
        <v>32</v>
      </c>
      <c r="AC708" s="45">
        <f t="shared" si="3"/>
        <v>10</v>
      </c>
      <c r="AD708" s="45">
        <f t="shared" si="4"/>
        <v>6</v>
      </c>
      <c r="AE708" s="45">
        <f t="shared" si="5"/>
        <v>12</v>
      </c>
    </row>
    <row r="709">
      <c r="A709" s="1" t="b">
        <v>1</v>
      </c>
      <c r="B709" s="20">
        <v>43995.521377083336</v>
      </c>
      <c r="C709" s="1" t="s">
        <v>439</v>
      </c>
      <c r="D709" s="1">
        <v>3.0</v>
      </c>
      <c r="E709" s="1">
        <v>0.0</v>
      </c>
      <c r="F709" s="1">
        <v>3.0</v>
      </c>
      <c r="G709" s="1">
        <v>0.0</v>
      </c>
      <c r="H709" s="1">
        <v>0.0</v>
      </c>
      <c r="I709" s="1">
        <v>3.0</v>
      </c>
      <c r="J709" s="1">
        <v>3.0</v>
      </c>
      <c r="K709" s="1">
        <v>6.0</v>
      </c>
      <c r="L709" s="1">
        <v>0.0</v>
      </c>
      <c r="M709" s="1">
        <v>0.0</v>
      </c>
      <c r="N709" s="1">
        <v>0.0</v>
      </c>
      <c r="O709" s="1">
        <v>0.0</v>
      </c>
      <c r="P709" s="1">
        <v>3.0</v>
      </c>
      <c r="Q709" s="1">
        <v>6.0</v>
      </c>
      <c r="R709" s="1">
        <v>0.0</v>
      </c>
      <c r="S709" s="1">
        <v>6.0</v>
      </c>
      <c r="T709" s="1">
        <v>3.0</v>
      </c>
      <c r="U709" s="1">
        <v>6.0</v>
      </c>
      <c r="V709" s="1">
        <v>4.0</v>
      </c>
      <c r="W709" s="1">
        <v>2.0</v>
      </c>
      <c r="X709" s="1">
        <v>2.0</v>
      </c>
      <c r="Y709" s="1">
        <v>0.0</v>
      </c>
      <c r="Z709" s="36">
        <v>2260.0</v>
      </c>
      <c r="AA709" s="45">
        <f t="shared" si="1"/>
        <v>50</v>
      </c>
      <c r="AB709" s="45">
        <f t="shared" si="2"/>
        <v>12</v>
      </c>
      <c r="AC709" s="45">
        <f t="shared" si="3"/>
        <v>9</v>
      </c>
      <c r="AD709" s="45">
        <f t="shared" si="4"/>
        <v>15</v>
      </c>
      <c r="AE709" s="45">
        <f t="shared" si="5"/>
        <v>14</v>
      </c>
    </row>
    <row r="710">
      <c r="A710" s="1" t="b">
        <v>1</v>
      </c>
      <c r="B710" s="20">
        <v>43995.934071944444</v>
      </c>
      <c r="C710" s="1" t="s">
        <v>440</v>
      </c>
      <c r="D710" s="1">
        <v>4.0</v>
      </c>
      <c r="E710" s="1">
        <v>4.0</v>
      </c>
      <c r="F710" s="1">
        <v>0.0</v>
      </c>
      <c r="G710" s="1">
        <v>0.0</v>
      </c>
      <c r="H710" s="1">
        <v>1.0</v>
      </c>
      <c r="I710" s="1">
        <v>1.0</v>
      </c>
      <c r="J710" s="1">
        <v>6.0</v>
      </c>
      <c r="K710" s="1">
        <v>0.0</v>
      </c>
      <c r="L710" s="1">
        <v>4.0</v>
      </c>
      <c r="M710" s="1">
        <v>0.0</v>
      </c>
      <c r="N710" s="1">
        <v>0.0</v>
      </c>
      <c r="O710" s="1">
        <v>3.0</v>
      </c>
      <c r="P710" s="1">
        <v>1.0</v>
      </c>
      <c r="Q710" s="1">
        <v>3.0</v>
      </c>
      <c r="R710" s="1">
        <v>1.0</v>
      </c>
      <c r="S710" s="1">
        <v>4.0</v>
      </c>
      <c r="T710" s="1">
        <v>0.0</v>
      </c>
      <c r="U710" s="1">
        <v>3.0</v>
      </c>
      <c r="V710" s="1">
        <v>0.0</v>
      </c>
      <c r="W710" s="1">
        <v>0.0</v>
      </c>
      <c r="X710" s="1">
        <v>0.0</v>
      </c>
      <c r="Y710" s="1">
        <v>0.0</v>
      </c>
      <c r="Z710" s="36">
        <v>2259.0</v>
      </c>
      <c r="AA710" s="45">
        <f t="shared" si="1"/>
        <v>35</v>
      </c>
      <c r="AB710" s="45">
        <f t="shared" si="2"/>
        <v>13</v>
      </c>
      <c r="AC710" s="45">
        <f t="shared" si="3"/>
        <v>10</v>
      </c>
      <c r="AD710" s="45">
        <f t="shared" si="4"/>
        <v>9</v>
      </c>
      <c r="AE710" s="45">
        <f t="shared" si="5"/>
        <v>3</v>
      </c>
    </row>
    <row r="711">
      <c r="A711" s="1" t="b">
        <v>1</v>
      </c>
      <c r="B711" s="20">
        <v>43996.57726298611</v>
      </c>
      <c r="C711" s="1" t="s">
        <v>328</v>
      </c>
      <c r="D711" s="1">
        <v>4.0</v>
      </c>
      <c r="E711" s="1">
        <v>4.0</v>
      </c>
      <c r="F711" s="1">
        <v>4.0</v>
      </c>
      <c r="G711" s="1">
        <v>4.0</v>
      </c>
      <c r="H711" s="1">
        <v>3.0</v>
      </c>
      <c r="I711" s="1">
        <v>4.0</v>
      </c>
      <c r="J711" s="1">
        <v>2.0</v>
      </c>
      <c r="K711" s="1">
        <v>3.0</v>
      </c>
      <c r="L711" s="1">
        <v>3.0</v>
      </c>
      <c r="M711" s="1">
        <v>4.0</v>
      </c>
      <c r="N711" s="1">
        <v>4.0</v>
      </c>
      <c r="O711" s="1">
        <v>3.0</v>
      </c>
      <c r="P711" s="1">
        <v>5.0</v>
      </c>
      <c r="Q711" s="1">
        <v>6.0</v>
      </c>
      <c r="R711" s="1">
        <v>3.0</v>
      </c>
      <c r="S711" s="1">
        <v>6.0</v>
      </c>
      <c r="T711" s="1">
        <v>3.0</v>
      </c>
      <c r="U711" s="1">
        <v>3.0</v>
      </c>
      <c r="V711" s="1">
        <v>4.0</v>
      </c>
      <c r="W711" s="1">
        <v>3.0</v>
      </c>
      <c r="X711" s="1">
        <v>3.0</v>
      </c>
      <c r="Y711" s="1">
        <v>3.0</v>
      </c>
      <c r="Z711" s="36">
        <v>2126.0</v>
      </c>
      <c r="AA711" s="45">
        <f t="shared" si="1"/>
        <v>81</v>
      </c>
      <c r="AB711" s="45">
        <f t="shared" si="2"/>
        <v>36</v>
      </c>
      <c r="AC711" s="45">
        <f t="shared" si="3"/>
        <v>12</v>
      </c>
      <c r="AD711" s="45">
        <f t="shared" si="4"/>
        <v>20</v>
      </c>
      <c r="AE711" s="45">
        <f t="shared" si="5"/>
        <v>13</v>
      </c>
    </row>
    <row r="712">
      <c r="A712" s="1" t="b">
        <v>1</v>
      </c>
      <c r="B712" s="20">
        <v>43998.47481825232</v>
      </c>
      <c r="C712" s="1" t="s">
        <v>402</v>
      </c>
      <c r="D712" s="1">
        <v>3.0</v>
      </c>
      <c r="E712" s="1">
        <v>2.0</v>
      </c>
      <c r="F712" s="1">
        <v>0.0</v>
      </c>
      <c r="G712" s="1">
        <v>3.0</v>
      </c>
      <c r="H712" s="1">
        <v>1.0</v>
      </c>
      <c r="I712" s="1">
        <v>3.0</v>
      </c>
      <c r="J712" s="1">
        <v>4.0</v>
      </c>
      <c r="K712" s="1">
        <v>2.0</v>
      </c>
      <c r="L712" s="1">
        <v>3.0</v>
      </c>
      <c r="M712" s="1">
        <v>3.0</v>
      </c>
      <c r="N712" s="1">
        <v>3.0</v>
      </c>
      <c r="O712" s="1">
        <v>3.0</v>
      </c>
      <c r="P712" s="1">
        <v>3.0</v>
      </c>
      <c r="Q712" s="1">
        <v>0.0</v>
      </c>
      <c r="R712" s="1">
        <v>0.0</v>
      </c>
      <c r="S712" s="1">
        <v>0.0</v>
      </c>
      <c r="T712" s="1">
        <v>0.0</v>
      </c>
      <c r="U712" s="1">
        <v>4.0</v>
      </c>
      <c r="V712" s="1">
        <v>1.0</v>
      </c>
      <c r="W712" s="1">
        <v>2.0</v>
      </c>
      <c r="X712" s="1">
        <v>3.0</v>
      </c>
      <c r="Y712" s="1">
        <v>6.0</v>
      </c>
      <c r="Z712" s="36">
        <v>2210.0</v>
      </c>
      <c r="AA712" s="45">
        <f t="shared" si="1"/>
        <v>49</v>
      </c>
      <c r="AB712" s="45">
        <f t="shared" si="2"/>
        <v>24</v>
      </c>
      <c r="AC712" s="45">
        <f t="shared" si="3"/>
        <v>12</v>
      </c>
      <c r="AD712" s="45">
        <f t="shared" si="4"/>
        <v>3</v>
      </c>
      <c r="AE712" s="45">
        <f t="shared" si="5"/>
        <v>10</v>
      </c>
    </row>
    <row r="713">
      <c r="A713" s="1" t="b">
        <v>1</v>
      </c>
      <c r="B713" s="20">
        <v>43998.68920491898</v>
      </c>
      <c r="C713" s="1" t="s">
        <v>373</v>
      </c>
      <c r="D713" s="1">
        <v>3.0</v>
      </c>
      <c r="E713" s="1">
        <v>3.0</v>
      </c>
      <c r="F713" s="1">
        <v>1.0</v>
      </c>
      <c r="G713" s="1">
        <v>3.0</v>
      </c>
      <c r="H713" s="1">
        <v>3.0</v>
      </c>
      <c r="I713" s="1">
        <v>4.0</v>
      </c>
      <c r="J713" s="1">
        <v>2.0</v>
      </c>
      <c r="K713" s="1">
        <v>1.0</v>
      </c>
      <c r="L713" s="1">
        <v>4.0</v>
      </c>
      <c r="M713" s="1">
        <v>3.0</v>
      </c>
      <c r="N713" s="1">
        <v>3.0</v>
      </c>
      <c r="O713" s="1">
        <v>4.0</v>
      </c>
      <c r="P713" s="1">
        <v>3.0</v>
      </c>
      <c r="Q713" s="1">
        <v>1.0</v>
      </c>
      <c r="R713" s="1">
        <v>1.0</v>
      </c>
      <c r="S713" s="1">
        <v>1.0</v>
      </c>
      <c r="T713" s="1">
        <v>4.0</v>
      </c>
      <c r="U713" s="1">
        <v>3.0</v>
      </c>
      <c r="V713" s="1">
        <v>3.0</v>
      </c>
      <c r="W713" s="1">
        <v>3.0</v>
      </c>
      <c r="X713" s="1">
        <v>3.0</v>
      </c>
      <c r="Y713" s="1">
        <v>4.0</v>
      </c>
      <c r="Z713" s="36">
        <v>2161.0</v>
      </c>
      <c r="AA713" s="45">
        <f t="shared" si="1"/>
        <v>60</v>
      </c>
      <c r="AB713" s="45">
        <f t="shared" si="2"/>
        <v>32</v>
      </c>
      <c r="AC713" s="45">
        <f t="shared" si="3"/>
        <v>10</v>
      </c>
      <c r="AD713" s="45">
        <f t="shared" si="4"/>
        <v>6</v>
      </c>
      <c r="AE713" s="45">
        <f t="shared" si="5"/>
        <v>12</v>
      </c>
    </row>
    <row r="714">
      <c r="A714" s="1" t="b">
        <v>1</v>
      </c>
      <c r="B714" s="20">
        <v>43999.55148648148</v>
      </c>
      <c r="C714" s="1" t="s">
        <v>104</v>
      </c>
      <c r="D714" s="1">
        <v>4.0</v>
      </c>
      <c r="E714" s="1">
        <v>4.0</v>
      </c>
      <c r="F714" s="1">
        <v>0.0</v>
      </c>
      <c r="G714" s="1">
        <v>4.0</v>
      </c>
      <c r="H714" s="1">
        <v>3.0</v>
      </c>
      <c r="I714" s="1">
        <v>3.0</v>
      </c>
      <c r="J714" s="1">
        <v>0.0</v>
      </c>
      <c r="K714" s="1">
        <v>0.0</v>
      </c>
      <c r="L714" s="1">
        <v>3.0</v>
      </c>
      <c r="M714" s="1">
        <v>2.0</v>
      </c>
      <c r="N714" s="1">
        <v>3.0</v>
      </c>
      <c r="O714" s="1">
        <v>3.0</v>
      </c>
      <c r="P714" s="1">
        <v>2.0</v>
      </c>
      <c r="Q714" s="1">
        <v>1.0</v>
      </c>
      <c r="R714" s="1">
        <v>2.0</v>
      </c>
      <c r="S714" s="1">
        <v>3.0</v>
      </c>
      <c r="T714" s="1">
        <v>3.0</v>
      </c>
      <c r="U714" s="1">
        <v>3.0</v>
      </c>
      <c r="V714" s="1">
        <v>4.0</v>
      </c>
      <c r="W714" s="1">
        <v>4.0</v>
      </c>
      <c r="X714" s="1">
        <v>4.0</v>
      </c>
      <c r="Y714" s="1">
        <v>4.0</v>
      </c>
      <c r="Z714" s="36">
        <v>1872.0</v>
      </c>
      <c r="AA714" s="45">
        <f t="shared" si="1"/>
        <v>59</v>
      </c>
      <c r="AB714" s="45">
        <f t="shared" si="2"/>
        <v>31</v>
      </c>
      <c r="AC714" s="45">
        <f t="shared" si="3"/>
        <v>5</v>
      </c>
      <c r="AD714" s="45">
        <f t="shared" si="4"/>
        <v>8</v>
      </c>
      <c r="AE714" s="45">
        <f t="shared" si="5"/>
        <v>15</v>
      </c>
    </row>
    <row r="715">
      <c r="A715" s="1" t="b">
        <v>1</v>
      </c>
      <c r="B715" s="20">
        <v>44000.44957753472</v>
      </c>
      <c r="C715" s="1" t="s">
        <v>426</v>
      </c>
      <c r="D715" s="1">
        <v>3.0</v>
      </c>
      <c r="E715" s="1">
        <v>1.0</v>
      </c>
      <c r="F715" s="1">
        <v>0.0</v>
      </c>
      <c r="G715" s="1">
        <v>6.0</v>
      </c>
      <c r="H715" s="1">
        <v>4.0</v>
      </c>
      <c r="I715" s="1">
        <v>6.0</v>
      </c>
      <c r="J715" s="1">
        <v>6.0</v>
      </c>
      <c r="K715" s="1">
        <v>2.0</v>
      </c>
      <c r="L715" s="1">
        <v>5.0</v>
      </c>
      <c r="M715" s="1">
        <v>4.0</v>
      </c>
      <c r="N715" s="1">
        <v>4.0</v>
      </c>
      <c r="O715" s="1">
        <v>4.0</v>
      </c>
      <c r="P715" s="1">
        <v>4.0</v>
      </c>
      <c r="Q715" s="1">
        <v>6.0</v>
      </c>
      <c r="R715" s="1">
        <v>3.0</v>
      </c>
      <c r="S715" s="1">
        <v>6.0</v>
      </c>
      <c r="T715" s="1">
        <v>4.0</v>
      </c>
      <c r="U715" s="1">
        <v>6.0</v>
      </c>
      <c r="V715" s="1">
        <v>6.0</v>
      </c>
      <c r="W715" s="1">
        <v>6.0</v>
      </c>
      <c r="X715" s="1">
        <v>6.0</v>
      </c>
      <c r="Y715" s="1">
        <v>5.0</v>
      </c>
      <c r="Z715" s="36">
        <v>247.0</v>
      </c>
      <c r="AA715" s="45">
        <f t="shared" si="1"/>
        <v>97</v>
      </c>
      <c r="AB715" s="45">
        <f t="shared" si="2"/>
        <v>37</v>
      </c>
      <c r="AC715" s="45">
        <f t="shared" si="3"/>
        <v>17</v>
      </c>
      <c r="AD715" s="45">
        <f t="shared" si="4"/>
        <v>19</v>
      </c>
      <c r="AE715" s="45">
        <f t="shared" si="5"/>
        <v>24</v>
      </c>
    </row>
    <row r="716">
      <c r="A716" t="b">
        <v>0</v>
      </c>
      <c r="B716" s="20">
        <v>44000.56935657407</v>
      </c>
      <c r="C716" s="1" t="s">
        <v>321</v>
      </c>
      <c r="D716" s="1">
        <v>4.0</v>
      </c>
      <c r="E716" s="1">
        <v>2.0</v>
      </c>
      <c r="F716" s="1">
        <v>0.0</v>
      </c>
      <c r="G716" s="1">
        <v>2.0</v>
      </c>
      <c r="H716" s="1">
        <v>4.0</v>
      </c>
      <c r="I716" s="1">
        <v>6.0</v>
      </c>
      <c r="J716" s="1">
        <v>6.0</v>
      </c>
      <c r="K716" s="1">
        <v>3.0</v>
      </c>
      <c r="L716" s="1">
        <v>6.0</v>
      </c>
      <c r="M716" s="1">
        <v>6.0</v>
      </c>
      <c r="N716" s="1">
        <v>0.0</v>
      </c>
      <c r="O716" s="1">
        <v>6.0</v>
      </c>
      <c r="P716" s="1">
        <v>6.0</v>
      </c>
      <c r="Q716" s="1">
        <v>6.0</v>
      </c>
      <c r="R716" s="1">
        <v>6.0</v>
      </c>
      <c r="S716" s="1">
        <v>6.0</v>
      </c>
      <c r="T716" s="1">
        <v>6.0</v>
      </c>
      <c r="U716" s="1">
        <v>6.0</v>
      </c>
      <c r="V716" s="1">
        <v>1.0</v>
      </c>
      <c r="W716" s="1">
        <v>6.0</v>
      </c>
      <c r="X716" s="1">
        <v>6.0</v>
      </c>
      <c r="Y716" s="1">
        <v>5.0</v>
      </c>
      <c r="Z716" s="36">
        <v>2105.0</v>
      </c>
      <c r="AA716" s="45">
        <f t="shared" si="1"/>
        <v>99</v>
      </c>
      <c r="AB716" s="45">
        <f t="shared" si="2"/>
        <v>35</v>
      </c>
      <c r="AC716" s="45">
        <f t="shared" si="3"/>
        <v>21</v>
      </c>
      <c r="AD716" s="45">
        <f t="shared" si="4"/>
        <v>24</v>
      </c>
      <c r="AE716" s="45">
        <f t="shared" si="5"/>
        <v>19</v>
      </c>
    </row>
    <row r="717">
      <c r="A717" s="1" t="b">
        <v>1</v>
      </c>
      <c r="B717" s="20">
        <v>44001.47038429398</v>
      </c>
      <c r="C717" s="1" t="s">
        <v>322</v>
      </c>
      <c r="D717" s="1">
        <v>2.0</v>
      </c>
      <c r="E717" s="1">
        <v>1.0</v>
      </c>
      <c r="F717" s="1">
        <v>0.0</v>
      </c>
      <c r="G717" s="1">
        <v>1.0</v>
      </c>
      <c r="H717" s="1">
        <v>1.0</v>
      </c>
      <c r="I717" s="1">
        <v>3.0</v>
      </c>
      <c r="J717" s="1">
        <v>4.0</v>
      </c>
      <c r="K717" s="1">
        <v>2.0</v>
      </c>
      <c r="L717" s="1">
        <v>3.0</v>
      </c>
      <c r="M717" s="1">
        <v>3.0</v>
      </c>
      <c r="N717" s="1">
        <v>2.0</v>
      </c>
      <c r="O717" s="1">
        <v>3.0</v>
      </c>
      <c r="P717" s="1">
        <v>3.0</v>
      </c>
      <c r="Q717" s="1">
        <v>4.0</v>
      </c>
      <c r="R717" s="1">
        <v>4.0</v>
      </c>
      <c r="S717" s="1">
        <v>5.0</v>
      </c>
      <c r="T717" s="1">
        <v>1.0</v>
      </c>
      <c r="U717" s="1">
        <v>3.0</v>
      </c>
      <c r="V717" s="1">
        <v>3.0</v>
      </c>
      <c r="W717" s="1">
        <v>4.0</v>
      </c>
      <c r="X717" s="1">
        <v>3.0</v>
      </c>
      <c r="Y717" s="1">
        <v>2.0</v>
      </c>
      <c r="Z717" s="36">
        <v>2110.0</v>
      </c>
      <c r="AA717" s="45">
        <f t="shared" si="1"/>
        <v>57</v>
      </c>
      <c r="AB717" s="45">
        <f t="shared" si="2"/>
        <v>16</v>
      </c>
      <c r="AC717" s="45">
        <f t="shared" si="3"/>
        <v>12</v>
      </c>
      <c r="AD717" s="45">
        <f t="shared" si="4"/>
        <v>16</v>
      </c>
      <c r="AE717" s="45">
        <f t="shared" si="5"/>
        <v>13</v>
      </c>
    </row>
    <row r="718">
      <c r="A718" s="1" t="b">
        <v>1</v>
      </c>
      <c r="B718" s="20">
        <v>44001.59581828704</v>
      </c>
      <c r="C718" s="1" t="s">
        <v>907</v>
      </c>
      <c r="D718" s="1">
        <v>2.0</v>
      </c>
      <c r="E718" s="1">
        <v>5.0</v>
      </c>
      <c r="F718" s="1">
        <v>0.0</v>
      </c>
      <c r="G718" s="1">
        <v>3.0</v>
      </c>
      <c r="H718" s="1">
        <v>2.0</v>
      </c>
      <c r="I718" s="1">
        <v>3.0</v>
      </c>
      <c r="J718" s="1">
        <v>5.0</v>
      </c>
      <c r="K718" s="1">
        <v>0.0</v>
      </c>
      <c r="L718" s="1">
        <v>2.0</v>
      </c>
      <c r="M718" s="1">
        <v>1.0</v>
      </c>
      <c r="N718" s="1">
        <v>0.0</v>
      </c>
      <c r="O718" s="1">
        <v>1.0</v>
      </c>
      <c r="P718" s="1">
        <v>0.0</v>
      </c>
      <c r="Q718" s="1">
        <v>3.0</v>
      </c>
      <c r="R718" s="1">
        <v>0.0</v>
      </c>
      <c r="S718" s="1">
        <v>1.0</v>
      </c>
      <c r="T718" s="1">
        <v>0.0</v>
      </c>
      <c r="U718" s="1">
        <v>0.0</v>
      </c>
      <c r="V718" s="1">
        <v>1.0</v>
      </c>
      <c r="W718" s="1">
        <v>1.0</v>
      </c>
      <c r="X718" s="1">
        <v>0.0</v>
      </c>
      <c r="Y718" s="1">
        <v>2.0</v>
      </c>
      <c r="Z718" s="36">
        <v>2268.0</v>
      </c>
      <c r="AA718" s="45">
        <f t="shared" si="1"/>
        <v>32</v>
      </c>
      <c r="AB718" s="45">
        <f t="shared" si="2"/>
        <v>18</v>
      </c>
      <c r="AC718" s="45">
        <f t="shared" si="3"/>
        <v>8</v>
      </c>
      <c r="AD718" s="45">
        <f t="shared" si="4"/>
        <v>4</v>
      </c>
      <c r="AE718" s="45">
        <f t="shared" si="5"/>
        <v>2</v>
      </c>
    </row>
    <row r="719">
      <c r="A719" s="1" t="b">
        <v>1</v>
      </c>
      <c r="B719" s="20">
        <v>44003.95086300926</v>
      </c>
      <c r="C719" s="1" t="s">
        <v>317</v>
      </c>
      <c r="D719" s="1">
        <v>2.0</v>
      </c>
      <c r="E719" s="1">
        <v>0.0</v>
      </c>
      <c r="F719" s="1">
        <v>0.0</v>
      </c>
      <c r="G719" s="1">
        <v>2.0</v>
      </c>
      <c r="H719" s="1">
        <v>1.0</v>
      </c>
      <c r="I719" s="1">
        <v>4.0</v>
      </c>
      <c r="J719" s="1">
        <v>1.0</v>
      </c>
      <c r="K719" s="1">
        <v>0.0</v>
      </c>
      <c r="L719" s="1">
        <v>3.0</v>
      </c>
      <c r="M719" s="1">
        <v>4.0</v>
      </c>
      <c r="N719" s="1">
        <v>2.0</v>
      </c>
      <c r="O719" s="1">
        <v>2.0</v>
      </c>
      <c r="P719" s="1">
        <v>2.0</v>
      </c>
      <c r="Q719" s="1">
        <v>3.0</v>
      </c>
      <c r="R719" s="1">
        <v>0.0</v>
      </c>
      <c r="S719" s="1">
        <v>0.0</v>
      </c>
      <c r="T719" s="1">
        <v>2.0</v>
      </c>
      <c r="U719" s="1">
        <v>1.0</v>
      </c>
      <c r="V719" s="1">
        <v>2.0</v>
      </c>
      <c r="W719" s="1">
        <v>4.0</v>
      </c>
      <c r="X719" s="1">
        <v>1.0</v>
      </c>
      <c r="Y719" s="1">
        <v>0.0</v>
      </c>
      <c r="Z719" s="36">
        <v>2087.0</v>
      </c>
      <c r="AA719" s="45">
        <f t="shared" si="1"/>
        <v>36</v>
      </c>
      <c r="AB719" s="45">
        <f t="shared" si="2"/>
        <v>15</v>
      </c>
      <c r="AC719" s="45">
        <f t="shared" si="3"/>
        <v>8</v>
      </c>
      <c r="AD719" s="45">
        <f t="shared" si="4"/>
        <v>5</v>
      </c>
      <c r="AE719" s="45">
        <f t="shared" si="5"/>
        <v>8</v>
      </c>
    </row>
    <row r="720">
      <c r="A720" s="1" t="b">
        <v>1</v>
      </c>
      <c r="B720" s="20">
        <v>44005.82239646991</v>
      </c>
      <c r="C720" s="1" t="s">
        <v>320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1.0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1.0</v>
      </c>
      <c r="Y720" s="1">
        <v>0.0</v>
      </c>
      <c r="Z720" s="36">
        <v>2104.0</v>
      </c>
      <c r="AA720" s="45">
        <f t="shared" si="1"/>
        <v>2</v>
      </c>
      <c r="AB720" s="45">
        <f t="shared" si="2"/>
        <v>1</v>
      </c>
      <c r="AC720" s="45">
        <f t="shared" si="3"/>
        <v>0</v>
      </c>
      <c r="AD720" s="45">
        <f t="shared" si="4"/>
        <v>0</v>
      </c>
      <c r="AE720" s="45">
        <f t="shared" si="5"/>
        <v>1</v>
      </c>
    </row>
    <row r="721">
      <c r="A721" s="1" t="b">
        <v>1</v>
      </c>
      <c r="B721" s="20">
        <v>44005.82753055556</v>
      </c>
      <c r="C721" s="1" t="s">
        <v>442</v>
      </c>
      <c r="D721" s="1">
        <v>4.0</v>
      </c>
      <c r="E721" s="1">
        <v>3.0</v>
      </c>
      <c r="F721" s="1">
        <v>0.0</v>
      </c>
      <c r="G721" s="1">
        <v>2.0</v>
      </c>
      <c r="H721" s="1">
        <v>5.0</v>
      </c>
      <c r="I721" s="1">
        <v>5.0</v>
      </c>
      <c r="J721" s="1">
        <v>0.0</v>
      </c>
      <c r="K721" s="1">
        <v>6.0</v>
      </c>
      <c r="L721" s="1">
        <v>0.0</v>
      </c>
      <c r="M721" s="1">
        <v>4.0</v>
      </c>
      <c r="N721" s="1">
        <v>4.0</v>
      </c>
      <c r="O721" s="1">
        <v>1.0</v>
      </c>
      <c r="P721" s="1">
        <v>4.0</v>
      </c>
      <c r="Q721" s="1">
        <v>3.0</v>
      </c>
      <c r="R721" s="1">
        <v>4.0</v>
      </c>
      <c r="S721" s="1">
        <v>3.0</v>
      </c>
      <c r="T721" s="1">
        <v>0.0</v>
      </c>
      <c r="U721" s="1">
        <v>4.0</v>
      </c>
      <c r="V721" s="1">
        <v>5.0</v>
      </c>
      <c r="W721" s="1">
        <v>5.0</v>
      </c>
      <c r="X721" s="1">
        <v>6.0</v>
      </c>
      <c r="Y721" s="1">
        <v>0.0</v>
      </c>
      <c r="Z721" s="36">
        <v>2270.0</v>
      </c>
      <c r="AA721" s="45">
        <f t="shared" si="1"/>
        <v>68</v>
      </c>
      <c r="AB721" s="45">
        <f t="shared" si="2"/>
        <v>24</v>
      </c>
      <c r="AC721" s="45">
        <f t="shared" si="3"/>
        <v>10</v>
      </c>
      <c r="AD721" s="45">
        <f t="shared" si="4"/>
        <v>14</v>
      </c>
      <c r="AE721" s="45">
        <f t="shared" si="5"/>
        <v>20</v>
      </c>
    </row>
    <row r="722">
      <c r="A722" s="1" t="b">
        <v>1</v>
      </c>
      <c r="B722" s="20">
        <v>44006.354989444444</v>
      </c>
      <c r="C722" s="1" t="s">
        <v>133</v>
      </c>
      <c r="D722" s="1">
        <v>6.0</v>
      </c>
      <c r="E722" s="1">
        <v>4.0</v>
      </c>
      <c r="F722" s="1">
        <v>0.0</v>
      </c>
      <c r="G722" s="1">
        <v>4.0</v>
      </c>
      <c r="H722" s="1">
        <v>4.0</v>
      </c>
      <c r="I722" s="1">
        <v>6.0</v>
      </c>
      <c r="J722" s="1">
        <v>3.0</v>
      </c>
      <c r="K722" s="1">
        <v>0.0</v>
      </c>
      <c r="L722" s="1">
        <v>0.0</v>
      </c>
      <c r="M722" s="1">
        <v>4.0</v>
      </c>
      <c r="N722" s="1">
        <v>5.0</v>
      </c>
      <c r="O722" s="1">
        <v>5.0</v>
      </c>
      <c r="P722" s="1">
        <v>5.0</v>
      </c>
      <c r="Q722" s="1">
        <v>3.0</v>
      </c>
      <c r="R722" s="1">
        <v>3.0</v>
      </c>
      <c r="S722" s="1">
        <v>5.0</v>
      </c>
      <c r="T722" s="1">
        <v>2.0</v>
      </c>
      <c r="U722" s="1">
        <v>6.0</v>
      </c>
      <c r="V722" s="1">
        <v>6.0</v>
      </c>
      <c r="W722" s="1">
        <v>6.0</v>
      </c>
      <c r="X722" s="1">
        <v>6.0</v>
      </c>
      <c r="Y722" s="1">
        <v>3.0</v>
      </c>
      <c r="Z722" s="36">
        <v>1903.0</v>
      </c>
      <c r="AA722" s="45">
        <f t="shared" si="1"/>
        <v>86</v>
      </c>
      <c r="AB722" s="45">
        <f t="shared" si="2"/>
        <v>39</v>
      </c>
      <c r="AC722" s="45">
        <f t="shared" si="3"/>
        <v>7</v>
      </c>
      <c r="AD722" s="45">
        <f t="shared" si="4"/>
        <v>16</v>
      </c>
      <c r="AE722" s="45">
        <f t="shared" si="5"/>
        <v>24</v>
      </c>
    </row>
    <row r="723">
      <c r="A723" s="1" t="b">
        <v>1</v>
      </c>
      <c r="B723" s="20">
        <v>44006.39827265046</v>
      </c>
      <c r="C723" s="1" t="s">
        <v>442</v>
      </c>
      <c r="D723" s="1">
        <v>4.0</v>
      </c>
      <c r="E723" s="1">
        <v>3.0</v>
      </c>
      <c r="F723" s="1">
        <v>0.0</v>
      </c>
      <c r="G723" s="1">
        <v>2.0</v>
      </c>
      <c r="H723" s="1">
        <v>5.0</v>
      </c>
      <c r="I723" s="1">
        <v>5.0</v>
      </c>
      <c r="J723" s="1">
        <v>0.0</v>
      </c>
      <c r="K723" s="1">
        <v>6.0</v>
      </c>
      <c r="L723" s="1">
        <v>0.0</v>
      </c>
      <c r="M723" s="1">
        <v>4.0</v>
      </c>
      <c r="N723" s="1">
        <v>4.0</v>
      </c>
      <c r="O723" s="1">
        <v>1.0</v>
      </c>
      <c r="P723" s="1">
        <v>4.0</v>
      </c>
      <c r="Q723" s="1">
        <v>3.0</v>
      </c>
      <c r="R723" s="1">
        <v>4.0</v>
      </c>
      <c r="S723" s="1">
        <v>3.0</v>
      </c>
      <c r="T723" s="1">
        <v>0.0</v>
      </c>
      <c r="U723" s="1">
        <v>4.0</v>
      </c>
      <c r="V723" s="1">
        <v>5.0</v>
      </c>
      <c r="W723" s="1">
        <v>5.0</v>
      </c>
      <c r="X723" s="1">
        <v>6.0</v>
      </c>
      <c r="Y723" s="1">
        <v>0.0</v>
      </c>
      <c r="Z723" s="36">
        <v>2270.0</v>
      </c>
      <c r="AA723" s="45">
        <f t="shared" si="1"/>
        <v>68</v>
      </c>
      <c r="AB723" s="45">
        <f t="shared" si="2"/>
        <v>24</v>
      </c>
      <c r="AC723" s="45">
        <f t="shared" si="3"/>
        <v>10</v>
      </c>
      <c r="AD723" s="45">
        <f t="shared" si="4"/>
        <v>14</v>
      </c>
      <c r="AE723" s="45">
        <f t="shared" si="5"/>
        <v>20</v>
      </c>
    </row>
    <row r="724">
      <c r="A724" s="1" t="b">
        <v>1</v>
      </c>
      <c r="B724" s="20">
        <v>44007.51539327546</v>
      </c>
      <c r="C724" s="1" t="s">
        <v>416</v>
      </c>
      <c r="D724" s="1">
        <v>3.0</v>
      </c>
      <c r="E724" s="1">
        <v>3.0</v>
      </c>
      <c r="F724" s="1">
        <v>1.0</v>
      </c>
      <c r="G724" s="1">
        <v>1.0</v>
      </c>
      <c r="H724" s="1">
        <v>4.0</v>
      </c>
      <c r="I724" s="1">
        <v>5.0</v>
      </c>
      <c r="J724" s="1">
        <v>1.0</v>
      </c>
      <c r="K724" s="1">
        <v>0.0</v>
      </c>
      <c r="L724" s="1">
        <v>2.0</v>
      </c>
      <c r="M724" s="1">
        <v>5.0</v>
      </c>
      <c r="N724" s="1">
        <v>2.0</v>
      </c>
      <c r="O724" s="1">
        <v>4.0</v>
      </c>
      <c r="P724" s="1">
        <v>3.0</v>
      </c>
      <c r="Q724" s="1">
        <v>3.0</v>
      </c>
      <c r="R724" s="1">
        <v>3.0</v>
      </c>
      <c r="S724" s="1">
        <v>4.0</v>
      </c>
      <c r="T724" s="1">
        <v>2.0</v>
      </c>
      <c r="U724" s="1">
        <v>4.0</v>
      </c>
      <c r="V724" s="1">
        <v>5.0</v>
      </c>
      <c r="W724" s="1">
        <v>5.0</v>
      </c>
      <c r="X724" s="1">
        <v>4.0</v>
      </c>
      <c r="Y724" s="1">
        <v>2.0</v>
      </c>
      <c r="Z724" s="36">
        <v>2221.0</v>
      </c>
      <c r="AA724" s="45">
        <f t="shared" si="1"/>
        <v>66</v>
      </c>
      <c r="AB724" s="45">
        <f t="shared" si="2"/>
        <v>27</v>
      </c>
      <c r="AC724" s="45">
        <f t="shared" si="3"/>
        <v>8</v>
      </c>
      <c r="AD724" s="45">
        <f t="shared" si="4"/>
        <v>13</v>
      </c>
      <c r="AE724" s="45">
        <f t="shared" si="5"/>
        <v>18</v>
      </c>
    </row>
    <row r="725">
      <c r="A725" s="1" t="b">
        <v>1</v>
      </c>
      <c r="B725" s="20">
        <v>44007.716370462964</v>
      </c>
      <c r="C725" s="1" t="s">
        <v>141</v>
      </c>
      <c r="D725" s="1">
        <v>3.0</v>
      </c>
      <c r="E725" s="1">
        <v>4.0</v>
      </c>
      <c r="F725" s="1">
        <v>0.0</v>
      </c>
      <c r="G725" s="1">
        <v>1.0</v>
      </c>
      <c r="H725" s="1">
        <v>3.0</v>
      </c>
      <c r="I725" s="1">
        <v>2.0</v>
      </c>
      <c r="J725" s="1">
        <v>1.0</v>
      </c>
      <c r="K725" s="1">
        <v>0.0</v>
      </c>
      <c r="L725" s="1">
        <v>0.0</v>
      </c>
      <c r="M725" s="1">
        <v>2.0</v>
      </c>
      <c r="N725" s="1">
        <v>4.0</v>
      </c>
      <c r="O725" s="1">
        <v>4.0</v>
      </c>
      <c r="P725" s="1">
        <v>1.0</v>
      </c>
      <c r="Q725" s="1">
        <v>0.0</v>
      </c>
      <c r="R725" s="1">
        <v>0.0</v>
      </c>
      <c r="S725" s="1">
        <v>0.0</v>
      </c>
      <c r="T725" s="1">
        <v>2.0</v>
      </c>
      <c r="U725" s="1">
        <v>2.0</v>
      </c>
      <c r="V725" s="1">
        <v>2.0</v>
      </c>
      <c r="W725" s="1">
        <v>2.0</v>
      </c>
      <c r="X725" s="1">
        <v>3.0</v>
      </c>
      <c r="Y725" s="1">
        <v>3.0</v>
      </c>
      <c r="Z725" s="36">
        <v>1909.0</v>
      </c>
      <c r="AA725" s="45">
        <f t="shared" si="1"/>
        <v>39</v>
      </c>
      <c r="AB725" s="45">
        <f t="shared" si="2"/>
        <v>26</v>
      </c>
      <c r="AC725" s="45">
        <f t="shared" si="3"/>
        <v>3</v>
      </c>
      <c r="AD725" s="45">
        <f t="shared" si="4"/>
        <v>1</v>
      </c>
      <c r="AE725" s="45">
        <f t="shared" si="5"/>
        <v>9</v>
      </c>
    </row>
    <row r="726">
      <c r="A726" s="1" t="b">
        <v>1</v>
      </c>
      <c r="B726" s="20">
        <v>44008.432670787035</v>
      </c>
      <c r="C726" s="1" t="s">
        <v>381</v>
      </c>
      <c r="D726" s="1">
        <v>3.0</v>
      </c>
      <c r="E726" s="1">
        <v>4.0</v>
      </c>
      <c r="F726" s="1">
        <v>0.0</v>
      </c>
      <c r="G726" s="1">
        <v>3.0</v>
      </c>
      <c r="H726" s="1">
        <v>3.0</v>
      </c>
      <c r="I726" s="1">
        <v>3.0</v>
      </c>
      <c r="J726" s="1">
        <v>3.0</v>
      </c>
      <c r="K726" s="1">
        <v>0.0</v>
      </c>
      <c r="L726" s="1">
        <v>2.0</v>
      </c>
      <c r="M726" s="1">
        <v>1.0</v>
      </c>
      <c r="N726" s="1">
        <v>0.0</v>
      </c>
      <c r="O726" s="1">
        <v>4.0</v>
      </c>
      <c r="P726" s="1">
        <v>2.0</v>
      </c>
      <c r="Q726" s="1">
        <v>1.0</v>
      </c>
      <c r="R726" s="1">
        <v>1.0</v>
      </c>
      <c r="S726" s="1">
        <v>2.0</v>
      </c>
      <c r="T726" s="1">
        <v>0.0</v>
      </c>
      <c r="U726" s="1">
        <v>3.0</v>
      </c>
      <c r="V726" s="1">
        <v>3.0</v>
      </c>
      <c r="W726" s="1">
        <v>3.0</v>
      </c>
      <c r="X726" s="1">
        <v>3.0</v>
      </c>
      <c r="Y726" s="1">
        <v>3.0</v>
      </c>
      <c r="Z726" s="36">
        <v>2185.0</v>
      </c>
      <c r="AA726" s="45">
        <f t="shared" si="1"/>
        <v>47</v>
      </c>
      <c r="AB726" s="45">
        <f t="shared" si="2"/>
        <v>23</v>
      </c>
      <c r="AC726" s="45">
        <f t="shared" si="3"/>
        <v>6</v>
      </c>
      <c r="AD726" s="45">
        <f t="shared" si="4"/>
        <v>6</v>
      </c>
      <c r="AE726" s="45">
        <f t="shared" si="5"/>
        <v>12</v>
      </c>
    </row>
    <row r="727">
      <c r="A727" s="1" t="b">
        <v>1</v>
      </c>
      <c r="B727" s="20">
        <v>44008.4586706713</v>
      </c>
      <c r="C727" s="1" t="s">
        <v>908</v>
      </c>
      <c r="D727" s="1">
        <v>4.0</v>
      </c>
      <c r="E727" s="1">
        <v>0.0</v>
      </c>
      <c r="F727" s="1">
        <v>0.0</v>
      </c>
      <c r="G727" s="1">
        <v>2.0</v>
      </c>
      <c r="H727" s="1">
        <v>4.0</v>
      </c>
      <c r="I727" s="1">
        <v>4.0</v>
      </c>
      <c r="J727" s="1">
        <v>6.0</v>
      </c>
      <c r="K727" s="1">
        <v>3.0</v>
      </c>
      <c r="L727" s="1">
        <v>5.0</v>
      </c>
      <c r="M727" s="1">
        <v>3.0</v>
      </c>
      <c r="N727" s="1">
        <v>4.0</v>
      </c>
      <c r="O727" s="1">
        <v>1.0</v>
      </c>
      <c r="P727" s="1">
        <v>4.0</v>
      </c>
      <c r="Q727" s="1">
        <v>4.0</v>
      </c>
      <c r="R727" s="1">
        <v>0.0</v>
      </c>
      <c r="S727" s="1">
        <v>5.0</v>
      </c>
      <c r="T727" s="1">
        <v>0.0</v>
      </c>
      <c r="U727" s="1">
        <v>4.0</v>
      </c>
      <c r="V727" s="1">
        <v>4.0</v>
      </c>
      <c r="W727" s="1">
        <v>4.0</v>
      </c>
      <c r="X727" s="1">
        <v>4.0</v>
      </c>
      <c r="Y727" s="1">
        <v>0.0</v>
      </c>
      <c r="Z727" s="36">
        <v>2269.0</v>
      </c>
      <c r="AA727" s="45">
        <f t="shared" si="1"/>
        <v>65</v>
      </c>
      <c r="AB727" s="45">
        <f t="shared" si="2"/>
        <v>19</v>
      </c>
      <c r="AC727" s="45">
        <f t="shared" si="3"/>
        <v>17</v>
      </c>
      <c r="AD727" s="45">
        <f t="shared" si="4"/>
        <v>13</v>
      </c>
      <c r="AE727" s="45">
        <f t="shared" si="5"/>
        <v>16</v>
      </c>
    </row>
    <row r="728">
      <c r="A728" s="1" t="b">
        <v>1</v>
      </c>
      <c r="B728" s="20">
        <v>44008.5986346875</v>
      </c>
      <c r="C728" s="1" t="s">
        <v>423</v>
      </c>
      <c r="D728" s="1">
        <v>1.0</v>
      </c>
      <c r="E728" s="1">
        <v>0.0</v>
      </c>
      <c r="F728" s="1">
        <v>0.0</v>
      </c>
      <c r="G728" s="1">
        <v>1.0</v>
      </c>
      <c r="H728" s="1">
        <v>1.0</v>
      </c>
      <c r="I728" s="1">
        <v>3.0</v>
      </c>
      <c r="J728" s="1">
        <v>0.0</v>
      </c>
      <c r="K728" s="1">
        <v>0.0</v>
      </c>
      <c r="L728" s="1">
        <v>3.0</v>
      </c>
      <c r="M728" s="1">
        <v>4.0</v>
      </c>
      <c r="N728" s="1">
        <v>1.0</v>
      </c>
      <c r="O728" s="1">
        <v>1.0</v>
      </c>
      <c r="P728" s="1">
        <v>0.0</v>
      </c>
      <c r="Q728" s="1">
        <v>1.0</v>
      </c>
      <c r="R728" s="1">
        <v>0.0</v>
      </c>
      <c r="S728" s="1">
        <v>3.0</v>
      </c>
      <c r="T728" s="1">
        <v>1.0</v>
      </c>
      <c r="U728" s="1">
        <v>2.0</v>
      </c>
      <c r="V728" s="1">
        <v>2.0</v>
      </c>
      <c r="W728" s="1">
        <v>1.0</v>
      </c>
      <c r="X728" s="1">
        <v>2.0</v>
      </c>
      <c r="Y728" s="1">
        <v>3.0</v>
      </c>
      <c r="Z728" s="36">
        <v>2242.0</v>
      </c>
      <c r="AA728" s="45">
        <f t="shared" si="1"/>
        <v>30</v>
      </c>
      <c r="AB728" s="45">
        <f t="shared" si="2"/>
        <v>12</v>
      </c>
      <c r="AC728" s="45">
        <f t="shared" si="3"/>
        <v>7</v>
      </c>
      <c r="AD728" s="45">
        <f t="shared" si="4"/>
        <v>4</v>
      </c>
      <c r="AE728" s="45">
        <f t="shared" si="5"/>
        <v>7</v>
      </c>
    </row>
    <row r="729">
      <c r="A729" s="1" t="b">
        <v>1</v>
      </c>
      <c r="B729" s="20">
        <v>44010.85102244213</v>
      </c>
      <c r="C729" s="1" t="s">
        <v>445</v>
      </c>
      <c r="D729" s="1">
        <v>3.0</v>
      </c>
      <c r="E729" s="1">
        <v>0.0</v>
      </c>
      <c r="F729" s="1">
        <v>0.0</v>
      </c>
      <c r="G729" s="1">
        <v>2.0</v>
      </c>
      <c r="H729" s="1">
        <v>2.0</v>
      </c>
      <c r="I729" s="1">
        <v>3.0</v>
      </c>
      <c r="J729" s="1">
        <v>5.0</v>
      </c>
      <c r="K729" s="1">
        <v>0.0</v>
      </c>
      <c r="L729" s="1">
        <v>2.0</v>
      </c>
      <c r="M729" s="1">
        <v>0.0</v>
      </c>
      <c r="N729" s="1">
        <v>1.0</v>
      </c>
      <c r="O729" s="1">
        <v>2.0</v>
      </c>
      <c r="P729" s="1">
        <v>4.0</v>
      </c>
      <c r="Q729" s="1">
        <v>1.0</v>
      </c>
      <c r="R729" s="1">
        <v>2.0</v>
      </c>
      <c r="S729" s="1">
        <v>0.0</v>
      </c>
      <c r="T729" s="1">
        <v>0.0</v>
      </c>
      <c r="U729" s="1">
        <v>1.0</v>
      </c>
      <c r="V729" s="1">
        <v>2.0</v>
      </c>
      <c r="W729" s="1">
        <v>3.0</v>
      </c>
      <c r="X729" s="1">
        <v>2.0</v>
      </c>
      <c r="Y729" s="1">
        <v>1.0</v>
      </c>
      <c r="Z729" s="36">
        <v>2.0200629E7</v>
      </c>
      <c r="AA729" s="45">
        <f t="shared" si="1"/>
        <v>36</v>
      </c>
      <c r="AB729" s="45">
        <f t="shared" si="2"/>
        <v>14</v>
      </c>
      <c r="AC729" s="45">
        <f t="shared" si="3"/>
        <v>7</v>
      </c>
      <c r="AD729" s="45">
        <f t="shared" si="4"/>
        <v>7</v>
      </c>
      <c r="AE729" s="45">
        <f t="shared" si="5"/>
        <v>8</v>
      </c>
    </row>
    <row r="730">
      <c r="A730" s="1" t="b">
        <v>1</v>
      </c>
      <c r="B730" s="20">
        <v>44011.42668679398</v>
      </c>
      <c r="C730" s="1" t="s">
        <v>444</v>
      </c>
      <c r="D730" s="1">
        <v>3.0</v>
      </c>
      <c r="E730" s="1">
        <v>4.0</v>
      </c>
      <c r="F730" s="1">
        <v>0.0</v>
      </c>
      <c r="G730" s="1">
        <v>1.0</v>
      </c>
      <c r="H730" s="1">
        <v>2.0</v>
      </c>
      <c r="I730" s="1">
        <v>2.0</v>
      </c>
      <c r="J730" s="1">
        <v>4.0</v>
      </c>
      <c r="K730" s="1">
        <v>1.0</v>
      </c>
      <c r="L730" s="1">
        <v>1.0</v>
      </c>
      <c r="M730" s="1">
        <v>2.0</v>
      </c>
      <c r="N730" s="1">
        <v>3.0</v>
      </c>
      <c r="O730" s="1">
        <v>4.0</v>
      </c>
      <c r="P730" s="1">
        <v>4.0</v>
      </c>
      <c r="Q730" s="1">
        <v>3.0</v>
      </c>
      <c r="R730" s="1">
        <v>0.0</v>
      </c>
      <c r="S730" s="1">
        <v>0.0</v>
      </c>
      <c r="T730" s="1">
        <v>0.0</v>
      </c>
      <c r="U730" s="1">
        <v>3.0</v>
      </c>
      <c r="V730" s="1">
        <v>4.0</v>
      </c>
      <c r="W730" s="1">
        <v>4.0</v>
      </c>
      <c r="X730" s="1">
        <v>2.0</v>
      </c>
      <c r="Y730" s="1">
        <v>1.0</v>
      </c>
      <c r="Z730" s="36">
        <v>2271.0</v>
      </c>
      <c r="AA730" s="45">
        <f t="shared" si="1"/>
        <v>48</v>
      </c>
      <c r="AB730" s="45">
        <f t="shared" si="2"/>
        <v>20</v>
      </c>
      <c r="AC730" s="45">
        <f t="shared" si="3"/>
        <v>8</v>
      </c>
      <c r="AD730" s="45">
        <f t="shared" si="4"/>
        <v>7</v>
      </c>
      <c r="AE730" s="45">
        <f t="shared" si="5"/>
        <v>13</v>
      </c>
    </row>
    <row r="731">
      <c r="A731" s="1" t="b">
        <v>1</v>
      </c>
      <c r="B731" s="20">
        <v>44011.50985928241</v>
      </c>
      <c r="C731" s="1" t="s">
        <v>385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36">
        <v>2196.0</v>
      </c>
      <c r="AA731" s="45">
        <f t="shared" si="1"/>
        <v>0</v>
      </c>
      <c r="AB731" s="45">
        <f t="shared" si="2"/>
        <v>0</v>
      </c>
      <c r="AC731" s="45">
        <f t="shared" si="3"/>
        <v>0</v>
      </c>
      <c r="AD731" s="45">
        <f t="shared" si="4"/>
        <v>0</v>
      </c>
      <c r="AE731" s="45">
        <f t="shared" si="5"/>
        <v>0</v>
      </c>
    </row>
    <row r="732">
      <c r="A732" s="1" t="b">
        <v>1</v>
      </c>
      <c r="B732" s="20">
        <v>44011.57096188657</v>
      </c>
      <c r="C732" s="1" t="s">
        <v>374</v>
      </c>
      <c r="D732" s="1">
        <v>3.0</v>
      </c>
      <c r="E732" s="1">
        <v>4.0</v>
      </c>
      <c r="F732" s="1">
        <v>0.0</v>
      </c>
      <c r="G732" s="1">
        <v>4.0</v>
      </c>
      <c r="H732" s="1">
        <v>5.0</v>
      </c>
      <c r="I732" s="1">
        <v>4.0</v>
      </c>
      <c r="J732" s="1">
        <v>0.0</v>
      </c>
      <c r="K732" s="1">
        <v>4.0</v>
      </c>
      <c r="L732" s="1">
        <v>0.0</v>
      </c>
      <c r="M732" s="1">
        <v>4.0</v>
      </c>
      <c r="N732" s="1">
        <v>3.0</v>
      </c>
      <c r="O732" s="1">
        <v>4.0</v>
      </c>
      <c r="P732" s="1">
        <v>2.0</v>
      </c>
      <c r="Q732" s="1">
        <v>3.0</v>
      </c>
      <c r="R732" s="1">
        <v>3.0</v>
      </c>
      <c r="S732" s="1">
        <v>4.0</v>
      </c>
      <c r="T732" s="1">
        <v>0.0</v>
      </c>
      <c r="U732" s="1">
        <v>5.0</v>
      </c>
      <c r="V732" s="1">
        <v>4.0</v>
      </c>
      <c r="W732" s="1">
        <v>2.0</v>
      </c>
      <c r="X732" s="1">
        <v>5.0</v>
      </c>
      <c r="Y732" s="1">
        <v>4.0</v>
      </c>
      <c r="Z732" s="36">
        <v>2181.0</v>
      </c>
      <c r="AA732" s="45">
        <f t="shared" si="1"/>
        <v>67</v>
      </c>
      <c r="AB732" s="45">
        <f t="shared" si="2"/>
        <v>31</v>
      </c>
      <c r="AC732" s="45">
        <f t="shared" si="3"/>
        <v>8</v>
      </c>
      <c r="AD732" s="45">
        <f t="shared" si="4"/>
        <v>12</v>
      </c>
      <c r="AE732" s="45">
        <f t="shared" si="5"/>
        <v>16</v>
      </c>
    </row>
    <row r="733">
      <c r="A733" s="1" t="b">
        <v>1</v>
      </c>
      <c r="B733" s="20">
        <v>44011.76190287037</v>
      </c>
      <c r="C733" s="1" t="s">
        <v>446</v>
      </c>
      <c r="D733" s="1">
        <v>5.0</v>
      </c>
      <c r="E733" s="1">
        <v>0.0</v>
      </c>
      <c r="F733" s="1">
        <v>0.0</v>
      </c>
      <c r="G733" s="1">
        <v>4.0</v>
      </c>
      <c r="H733" s="1">
        <v>4.0</v>
      </c>
      <c r="I733" s="1">
        <v>5.0</v>
      </c>
      <c r="J733" s="1">
        <v>4.0</v>
      </c>
      <c r="K733" s="1">
        <v>0.0</v>
      </c>
      <c r="L733" s="1">
        <v>1.0</v>
      </c>
      <c r="M733" s="1">
        <v>3.0</v>
      </c>
      <c r="N733" s="1">
        <v>5.0</v>
      </c>
      <c r="O733" s="1">
        <v>4.0</v>
      </c>
      <c r="P733" s="1">
        <v>4.0</v>
      </c>
      <c r="Q733" s="1">
        <v>2.0</v>
      </c>
      <c r="R733" s="1">
        <v>4.0</v>
      </c>
      <c r="S733" s="1">
        <v>0.0</v>
      </c>
      <c r="T733" s="1">
        <v>4.0</v>
      </c>
      <c r="U733" s="1">
        <v>4.0</v>
      </c>
      <c r="V733" s="1">
        <v>3.0</v>
      </c>
      <c r="W733" s="1">
        <v>3.0</v>
      </c>
      <c r="X733" s="1">
        <v>3.0</v>
      </c>
      <c r="Y733" s="1">
        <v>3.0</v>
      </c>
      <c r="Z733" s="36">
        <v>1153.0</v>
      </c>
      <c r="AA733" s="45">
        <f t="shared" si="1"/>
        <v>65</v>
      </c>
      <c r="AB733" s="45">
        <f t="shared" si="2"/>
        <v>34</v>
      </c>
      <c r="AC733" s="45">
        <f t="shared" si="3"/>
        <v>8</v>
      </c>
      <c r="AD733" s="45">
        <f t="shared" si="4"/>
        <v>10</v>
      </c>
      <c r="AE733" s="45">
        <f t="shared" si="5"/>
        <v>13</v>
      </c>
    </row>
    <row r="734">
      <c r="A734" s="1" t="b">
        <v>1</v>
      </c>
      <c r="B734" s="20">
        <v>44012.44039395833</v>
      </c>
      <c r="C734" s="1" t="s">
        <v>412</v>
      </c>
      <c r="D734" s="1">
        <v>1.0</v>
      </c>
      <c r="E734" s="1">
        <v>0.0</v>
      </c>
      <c r="F734" s="1">
        <v>0.0</v>
      </c>
      <c r="G734" s="1">
        <v>1.0</v>
      </c>
      <c r="H734" s="1">
        <v>1.0</v>
      </c>
      <c r="I734" s="1">
        <v>0.0</v>
      </c>
      <c r="J734" s="1">
        <v>1.0</v>
      </c>
      <c r="K734" s="1">
        <v>0.0</v>
      </c>
      <c r="L734" s="1">
        <v>1.0</v>
      </c>
      <c r="M734" s="1">
        <v>0.0</v>
      </c>
      <c r="N734" s="1">
        <v>0.0</v>
      </c>
      <c r="O734" s="1">
        <v>1.0</v>
      </c>
      <c r="P734" s="1">
        <v>1.0</v>
      </c>
      <c r="Q734" s="1">
        <v>0.0</v>
      </c>
      <c r="R734" s="1">
        <v>1.0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36">
        <v>2233.0</v>
      </c>
      <c r="AA734" s="45">
        <f t="shared" si="1"/>
        <v>8</v>
      </c>
      <c r="AB734" s="45">
        <f t="shared" si="2"/>
        <v>4</v>
      </c>
      <c r="AC734" s="45">
        <f t="shared" si="3"/>
        <v>2</v>
      </c>
      <c r="AD734" s="45">
        <f t="shared" si="4"/>
        <v>2</v>
      </c>
      <c r="AE734" s="45">
        <f t="shared" si="5"/>
        <v>0</v>
      </c>
    </row>
    <row r="735">
      <c r="A735" s="1" t="b">
        <v>1</v>
      </c>
      <c r="B735" s="20">
        <v>44012.44286152778</v>
      </c>
      <c r="C735" s="1" t="s">
        <v>433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1.0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36">
        <v>2253.0</v>
      </c>
      <c r="AA735" s="45">
        <f t="shared" si="1"/>
        <v>1</v>
      </c>
      <c r="AB735" s="45">
        <f t="shared" si="2"/>
        <v>0</v>
      </c>
      <c r="AC735" s="45">
        <f t="shared" si="3"/>
        <v>0</v>
      </c>
      <c r="AD735" s="45">
        <f t="shared" si="4"/>
        <v>1</v>
      </c>
      <c r="AE735" s="45">
        <f t="shared" si="5"/>
        <v>0</v>
      </c>
    </row>
    <row r="736">
      <c r="A736" t="b">
        <v>0</v>
      </c>
      <c r="B736" s="20">
        <v>44012.44971696759</v>
      </c>
      <c r="C736" s="1" t="s">
        <v>426</v>
      </c>
      <c r="D736" s="1">
        <v>5.0</v>
      </c>
      <c r="E736" s="1">
        <v>0.0</v>
      </c>
      <c r="F736" s="1">
        <v>0.0</v>
      </c>
      <c r="G736" s="1">
        <v>5.0</v>
      </c>
      <c r="H736" s="1">
        <v>4.0</v>
      </c>
      <c r="I736" s="1">
        <v>5.0</v>
      </c>
      <c r="J736" s="1">
        <v>0.0</v>
      </c>
      <c r="K736" s="1">
        <v>0.0</v>
      </c>
      <c r="L736" s="1">
        <v>0.0</v>
      </c>
      <c r="M736" s="1">
        <v>4.0</v>
      </c>
      <c r="N736" s="1">
        <v>0.0</v>
      </c>
      <c r="O736" s="1">
        <v>0.0</v>
      </c>
      <c r="P736" s="1">
        <v>4.0</v>
      </c>
      <c r="Q736" s="1">
        <v>5.0</v>
      </c>
      <c r="R736" s="1">
        <v>0.0</v>
      </c>
      <c r="S736" s="1">
        <v>4.0</v>
      </c>
      <c r="T736" s="1">
        <v>5.0</v>
      </c>
      <c r="U736" s="1">
        <v>5.0</v>
      </c>
      <c r="V736" s="1">
        <v>5.0</v>
      </c>
      <c r="W736" s="1">
        <v>6.0</v>
      </c>
      <c r="X736" s="1">
        <v>4.0</v>
      </c>
      <c r="Y736" s="1">
        <v>1.0</v>
      </c>
      <c r="Z736" s="36">
        <v>247.0</v>
      </c>
      <c r="AA736" s="45">
        <f t="shared" si="1"/>
        <v>62</v>
      </c>
      <c r="AB736" s="45">
        <f t="shared" si="2"/>
        <v>25</v>
      </c>
      <c r="AC736" s="45">
        <f t="shared" si="3"/>
        <v>4</v>
      </c>
      <c r="AD736" s="45">
        <f t="shared" si="4"/>
        <v>13</v>
      </c>
      <c r="AE736" s="45">
        <f t="shared" si="5"/>
        <v>20</v>
      </c>
    </row>
    <row r="737">
      <c r="A737" s="1" t="b">
        <v>1</v>
      </c>
      <c r="B737" s="20">
        <v>44012.465118692126</v>
      </c>
      <c r="C737" s="1" t="s">
        <v>417</v>
      </c>
      <c r="D737" s="1">
        <v>1.0</v>
      </c>
      <c r="E737" s="1">
        <v>0.0</v>
      </c>
      <c r="F737" s="1">
        <v>0.0</v>
      </c>
      <c r="G737" s="1">
        <v>1.0</v>
      </c>
      <c r="H737" s="1">
        <v>1.0</v>
      </c>
      <c r="I737" s="1">
        <v>2.0</v>
      </c>
      <c r="J737" s="1">
        <v>1.0</v>
      </c>
      <c r="K737" s="1">
        <v>0.0</v>
      </c>
      <c r="L737" s="1">
        <v>0.0</v>
      </c>
      <c r="M737" s="1">
        <v>0.0</v>
      </c>
      <c r="N737" s="1">
        <v>1.0</v>
      </c>
      <c r="O737" s="1">
        <v>1.0</v>
      </c>
      <c r="P737" s="1">
        <v>1.0</v>
      </c>
      <c r="Q737" s="1">
        <v>1.0</v>
      </c>
      <c r="R737" s="1">
        <v>1.0</v>
      </c>
      <c r="S737" s="1">
        <v>1.0</v>
      </c>
      <c r="T737" s="1">
        <v>0.0</v>
      </c>
      <c r="U737" s="1">
        <v>2.0</v>
      </c>
      <c r="V737" s="1">
        <v>2.0</v>
      </c>
      <c r="W737" s="1">
        <v>1.0</v>
      </c>
      <c r="X737" s="1">
        <v>2.0</v>
      </c>
      <c r="Y737" s="1">
        <v>0.0</v>
      </c>
      <c r="Z737" s="36">
        <v>2238.0</v>
      </c>
      <c r="AA737" s="45">
        <f t="shared" si="1"/>
        <v>19</v>
      </c>
      <c r="AB737" s="45">
        <f t="shared" si="2"/>
        <v>7</v>
      </c>
      <c r="AC737" s="45">
        <f t="shared" si="3"/>
        <v>1</v>
      </c>
      <c r="AD737" s="45">
        <f t="shared" si="4"/>
        <v>4</v>
      </c>
      <c r="AE737" s="45">
        <f t="shared" si="5"/>
        <v>7</v>
      </c>
    </row>
    <row r="738">
      <c r="A738" s="1" t="b">
        <v>1</v>
      </c>
      <c r="B738" s="20">
        <v>44012.49272576389</v>
      </c>
      <c r="C738" s="1" t="s">
        <v>447</v>
      </c>
      <c r="D738" s="1">
        <v>2.0</v>
      </c>
      <c r="E738" s="1">
        <v>2.0</v>
      </c>
      <c r="F738" s="1">
        <v>0.0</v>
      </c>
      <c r="G738" s="1">
        <v>1.0</v>
      </c>
      <c r="H738" s="1">
        <v>2.0</v>
      </c>
      <c r="I738" s="1">
        <v>2.0</v>
      </c>
      <c r="J738" s="1">
        <v>3.0</v>
      </c>
      <c r="K738" s="1">
        <v>0.0</v>
      </c>
      <c r="L738" s="1">
        <v>3.0</v>
      </c>
      <c r="M738" s="1">
        <v>2.0</v>
      </c>
      <c r="N738" s="1">
        <v>0.0</v>
      </c>
      <c r="O738" s="1">
        <v>0.0</v>
      </c>
      <c r="P738" s="1">
        <v>1.0</v>
      </c>
      <c r="Q738" s="1">
        <v>0.0</v>
      </c>
      <c r="R738" s="1">
        <v>2.0</v>
      </c>
      <c r="S738" s="1">
        <v>0.0</v>
      </c>
      <c r="T738" s="1">
        <v>0.0</v>
      </c>
      <c r="U738" s="1">
        <v>1.0</v>
      </c>
      <c r="V738" s="1">
        <v>2.0</v>
      </c>
      <c r="W738" s="1">
        <v>1.0</v>
      </c>
      <c r="X738" s="1">
        <v>1.0</v>
      </c>
      <c r="Y738" s="1">
        <v>0.0</v>
      </c>
      <c r="Z738" s="36">
        <v>846.0</v>
      </c>
      <c r="AA738" s="45">
        <f t="shared" si="1"/>
        <v>25</v>
      </c>
      <c r="AB738" s="45">
        <f t="shared" si="2"/>
        <v>9</v>
      </c>
      <c r="AC738" s="45">
        <f t="shared" si="3"/>
        <v>8</v>
      </c>
      <c r="AD738" s="45">
        <f t="shared" si="4"/>
        <v>3</v>
      </c>
      <c r="AE738" s="45">
        <f t="shared" si="5"/>
        <v>5</v>
      </c>
    </row>
    <row r="739">
      <c r="A739" s="1" t="b">
        <v>1</v>
      </c>
      <c r="B739" s="20">
        <v>44014.60054017361</v>
      </c>
      <c r="C739" s="1" t="s">
        <v>273</v>
      </c>
      <c r="D739" s="1">
        <v>4.0</v>
      </c>
      <c r="E739" s="1">
        <v>4.0</v>
      </c>
      <c r="F739" s="1">
        <v>0.0</v>
      </c>
      <c r="G739" s="1">
        <v>2.0</v>
      </c>
      <c r="H739" s="1">
        <v>2.0</v>
      </c>
      <c r="I739" s="1">
        <v>5.0</v>
      </c>
      <c r="J739" s="1">
        <v>1.0</v>
      </c>
      <c r="K739" s="1">
        <v>3.0</v>
      </c>
      <c r="L739" s="1">
        <v>1.0</v>
      </c>
      <c r="M739" s="1">
        <v>5.0</v>
      </c>
      <c r="N739" s="1">
        <v>5.0</v>
      </c>
      <c r="O739" s="1">
        <v>5.0</v>
      </c>
      <c r="P739" s="1">
        <v>5.0</v>
      </c>
      <c r="Q739" s="1">
        <v>1.0</v>
      </c>
      <c r="R739" s="1">
        <v>4.0</v>
      </c>
      <c r="S739" s="1">
        <v>4.0</v>
      </c>
      <c r="T739" s="1">
        <v>0.0</v>
      </c>
      <c r="U739" s="1">
        <v>5.0</v>
      </c>
      <c r="V739" s="1">
        <v>5.0</v>
      </c>
      <c r="W739" s="1">
        <v>5.0</v>
      </c>
      <c r="X739" s="1">
        <v>5.0</v>
      </c>
      <c r="Y739" s="1">
        <v>3.0</v>
      </c>
      <c r="Z739" s="36">
        <v>2028.0</v>
      </c>
      <c r="AA739" s="45">
        <f t="shared" si="1"/>
        <v>74</v>
      </c>
      <c r="AB739" s="45">
        <f t="shared" si="2"/>
        <v>30</v>
      </c>
      <c r="AC739" s="45">
        <f t="shared" si="3"/>
        <v>10</v>
      </c>
      <c r="AD739" s="45">
        <f t="shared" si="4"/>
        <v>14</v>
      </c>
      <c r="AE739" s="45">
        <f t="shared" si="5"/>
        <v>20</v>
      </c>
    </row>
    <row r="740">
      <c r="A740" s="1" t="b">
        <v>1</v>
      </c>
      <c r="B740" s="20">
        <v>44015.41887065972</v>
      </c>
      <c r="C740" s="1" t="s">
        <v>348</v>
      </c>
      <c r="D740" s="1">
        <v>3.0</v>
      </c>
      <c r="E740" s="1">
        <v>0.0</v>
      </c>
      <c r="F740" s="1">
        <v>0.0</v>
      </c>
      <c r="G740" s="1">
        <v>0.0</v>
      </c>
      <c r="H740" s="1">
        <v>0.0</v>
      </c>
      <c r="I740" s="1">
        <v>2.0</v>
      </c>
      <c r="J740" s="1">
        <v>0.0</v>
      </c>
      <c r="K740" s="1">
        <v>0.0</v>
      </c>
      <c r="L740" s="1">
        <v>2.0</v>
      </c>
      <c r="M740" s="1">
        <v>0.0</v>
      </c>
      <c r="N740" s="1">
        <v>0.0</v>
      </c>
      <c r="O740" s="1">
        <v>0.0</v>
      </c>
      <c r="P740" s="1">
        <v>0.0</v>
      </c>
      <c r="Q740" s="1">
        <v>1.0</v>
      </c>
      <c r="R740" s="1">
        <v>2.0</v>
      </c>
      <c r="S740" s="1">
        <v>0.0</v>
      </c>
      <c r="T740" s="1">
        <v>0.0</v>
      </c>
      <c r="U740" s="1">
        <v>2.0</v>
      </c>
      <c r="V740" s="1">
        <v>2.0</v>
      </c>
      <c r="W740" s="1">
        <v>0.0</v>
      </c>
      <c r="X740" s="1">
        <v>1.0</v>
      </c>
      <c r="Y740" s="1">
        <v>0.0</v>
      </c>
      <c r="Z740" s="36">
        <v>2130.0</v>
      </c>
      <c r="AA740" s="45">
        <f t="shared" si="1"/>
        <v>15</v>
      </c>
      <c r="AB740" s="45">
        <f t="shared" si="2"/>
        <v>5</v>
      </c>
      <c r="AC740" s="45">
        <f t="shared" si="3"/>
        <v>2</v>
      </c>
      <c r="AD740" s="45">
        <f t="shared" si="4"/>
        <v>3</v>
      </c>
      <c r="AE740" s="45">
        <f t="shared" si="5"/>
        <v>5</v>
      </c>
    </row>
    <row r="741">
      <c r="A741" s="1" t="b">
        <v>1</v>
      </c>
      <c r="B741" s="20">
        <v>44015.49099168982</v>
      </c>
      <c r="C741" s="1" t="s">
        <v>448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5.0</v>
      </c>
      <c r="J741" s="1">
        <v>4.0</v>
      </c>
      <c r="K741" s="1">
        <v>0.0</v>
      </c>
      <c r="L741" s="1">
        <v>3.0</v>
      </c>
      <c r="M741" s="1">
        <v>5.0</v>
      </c>
      <c r="N741" s="1">
        <v>1.0</v>
      </c>
      <c r="O741" s="1">
        <v>3.0</v>
      </c>
      <c r="P741" s="1">
        <v>5.0</v>
      </c>
      <c r="Q741" s="1">
        <v>0.0</v>
      </c>
      <c r="R741" s="1">
        <v>0.0</v>
      </c>
      <c r="S741" s="1">
        <v>2.0</v>
      </c>
      <c r="T741" s="1">
        <v>0.0</v>
      </c>
      <c r="U741" s="1">
        <v>5.0</v>
      </c>
      <c r="V741" s="1">
        <v>5.0</v>
      </c>
      <c r="W741" s="1">
        <v>5.0</v>
      </c>
      <c r="X741" s="1">
        <v>1.0</v>
      </c>
      <c r="Y741" s="1">
        <v>1.0</v>
      </c>
      <c r="Z741" s="36">
        <v>2264.0</v>
      </c>
      <c r="AA741" s="45">
        <f t="shared" si="1"/>
        <v>45</v>
      </c>
      <c r="AB741" s="45">
        <f t="shared" si="2"/>
        <v>10</v>
      </c>
      <c r="AC741" s="45">
        <f t="shared" si="3"/>
        <v>12</v>
      </c>
      <c r="AD741" s="45">
        <f t="shared" si="4"/>
        <v>7</v>
      </c>
      <c r="AE741" s="45">
        <f t="shared" si="5"/>
        <v>16</v>
      </c>
    </row>
    <row r="742">
      <c r="A742" t="b">
        <v>0</v>
      </c>
      <c r="B742" s="20">
        <v>44015.50138483796</v>
      </c>
      <c r="C742" s="1" t="s">
        <v>449</v>
      </c>
      <c r="D742" s="1">
        <v>4.0</v>
      </c>
      <c r="E742" s="1">
        <v>1.0</v>
      </c>
      <c r="F742" s="1">
        <v>0.0</v>
      </c>
      <c r="G742" s="1">
        <v>2.0</v>
      </c>
      <c r="H742" s="1">
        <v>2.0</v>
      </c>
      <c r="I742" s="1">
        <v>5.0</v>
      </c>
      <c r="J742" s="1">
        <v>5.0</v>
      </c>
      <c r="K742" s="1">
        <v>0.0</v>
      </c>
      <c r="L742" s="1">
        <v>3.0</v>
      </c>
      <c r="M742" s="1">
        <v>4.0</v>
      </c>
      <c r="N742" s="1">
        <v>4.0</v>
      </c>
      <c r="O742" s="1">
        <v>4.0</v>
      </c>
      <c r="P742" s="1">
        <v>1.0</v>
      </c>
      <c r="Q742" s="1">
        <v>1.0</v>
      </c>
      <c r="R742" s="1">
        <v>1.0</v>
      </c>
      <c r="S742" s="1">
        <v>1.0</v>
      </c>
      <c r="T742" s="1">
        <v>0.0</v>
      </c>
      <c r="U742" s="1">
        <v>3.0</v>
      </c>
      <c r="V742" s="1">
        <v>3.0</v>
      </c>
      <c r="W742" s="1">
        <v>3.0</v>
      </c>
      <c r="X742" s="1">
        <v>3.0</v>
      </c>
      <c r="Y742" s="1">
        <v>1.0</v>
      </c>
      <c r="Z742" s="36">
        <v>2273.0</v>
      </c>
      <c r="AA742" s="45">
        <f t="shared" si="1"/>
        <v>51</v>
      </c>
      <c r="AB742" s="45">
        <f t="shared" si="2"/>
        <v>23</v>
      </c>
      <c r="AC742" s="45">
        <f t="shared" si="3"/>
        <v>12</v>
      </c>
      <c r="AD742" s="45">
        <f t="shared" si="4"/>
        <v>4</v>
      </c>
      <c r="AE742" s="45">
        <f t="shared" si="5"/>
        <v>12</v>
      </c>
    </row>
    <row r="743">
      <c r="A743" s="1" t="b">
        <v>1</v>
      </c>
      <c r="B743" s="20">
        <v>44015.653393009256</v>
      </c>
      <c r="C743" s="1" t="s">
        <v>450</v>
      </c>
      <c r="D743" s="1">
        <v>6.0</v>
      </c>
      <c r="E743" s="1">
        <v>4.0</v>
      </c>
      <c r="F743" s="1">
        <v>0.0</v>
      </c>
      <c r="G743" s="1">
        <v>4.0</v>
      </c>
      <c r="H743" s="1">
        <v>4.0</v>
      </c>
      <c r="I743" s="1">
        <v>4.0</v>
      </c>
      <c r="J743" s="1">
        <v>5.0</v>
      </c>
      <c r="K743" s="1">
        <v>0.0</v>
      </c>
      <c r="L743" s="1">
        <v>5.0</v>
      </c>
      <c r="M743" s="1">
        <v>4.0</v>
      </c>
      <c r="N743" s="1">
        <v>6.0</v>
      </c>
      <c r="O743" s="1">
        <v>6.0</v>
      </c>
      <c r="P743" s="1">
        <v>4.0</v>
      </c>
      <c r="Q743" s="1">
        <v>3.0</v>
      </c>
      <c r="R743" s="1">
        <v>2.0</v>
      </c>
      <c r="S743" s="1">
        <v>3.0</v>
      </c>
      <c r="T743" s="1">
        <v>6.0</v>
      </c>
      <c r="U743" s="1">
        <v>4.0</v>
      </c>
      <c r="V743" s="1">
        <v>4.0</v>
      </c>
      <c r="W743" s="1">
        <v>5.0</v>
      </c>
      <c r="X743" s="1">
        <v>5.0</v>
      </c>
      <c r="Y743" s="1">
        <v>6.0</v>
      </c>
      <c r="Z743" s="36">
        <v>2225.0</v>
      </c>
      <c r="AA743" s="45">
        <f t="shared" si="1"/>
        <v>90</v>
      </c>
      <c r="AB743" s="45">
        <f t="shared" si="2"/>
        <v>46</v>
      </c>
      <c r="AC743" s="45">
        <f t="shared" si="3"/>
        <v>14</v>
      </c>
      <c r="AD743" s="45">
        <f t="shared" si="4"/>
        <v>12</v>
      </c>
      <c r="AE743" s="45">
        <f t="shared" si="5"/>
        <v>18</v>
      </c>
    </row>
    <row r="744">
      <c r="A744" s="1" t="b">
        <v>1</v>
      </c>
      <c r="B744" s="20">
        <v>44016.4969742824</v>
      </c>
      <c r="C744" s="1" t="s">
        <v>334</v>
      </c>
      <c r="D744" s="1">
        <v>3.0</v>
      </c>
      <c r="E744" s="1">
        <v>1.0</v>
      </c>
      <c r="F744" s="1">
        <v>0.0</v>
      </c>
      <c r="G744" s="1">
        <v>2.0</v>
      </c>
      <c r="H744" s="1">
        <v>2.0</v>
      </c>
      <c r="I744" s="1">
        <v>3.0</v>
      </c>
      <c r="J744" s="1">
        <v>2.0</v>
      </c>
      <c r="K744" s="1">
        <v>2.0</v>
      </c>
      <c r="L744" s="1">
        <v>4.0</v>
      </c>
      <c r="M744" s="1">
        <v>3.0</v>
      </c>
      <c r="N744" s="1">
        <v>2.0</v>
      </c>
      <c r="O744" s="1">
        <v>3.0</v>
      </c>
      <c r="P744" s="1">
        <v>3.0</v>
      </c>
      <c r="Q744" s="1">
        <v>3.0</v>
      </c>
      <c r="R744" s="1">
        <v>3.0</v>
      </c>
      <c r="S744" s="1">
        <v>3.0</v>
      </c>
      <c r="T744" s="1">
        <v>2.0</v>
      </c>
      <c r="U744" s="1">
        <v>3.0</v>
      </c>
      <c r="V744" s="1">
        <v>3.0</v>
      </c>
      <c r="W744" s="1">
        <v>2.0</v>
      </c>
      <c r="X744" s="1">
        <v>4.0</v>
      </c>
      <c r="Y744" s="1">
        <v>2.0</v>
      </c>
      <c r="Z744" s="36">
        <v>2113.0</v>
      </c>
      <c r="AA744" s="45">
        <f t="shared" si="1"/>
        <v>55</v>
      </c>
      <c r="AB744" s="45">
        <f t="shared" si="2"/>
        <v>20</v>
      </c>
      <c r="AC744" s="45">
        <f t="shared" si="3"/>
        <v>11</v>
      </c>
      <c r="AD744" s="45">
        <f t="shared" si="4"/>
        <v>12</v>
      </c>
      <c r="AE744" s="45">
        <f t="shared" si="5"/>
        <v>12</v>
      </c>
    </row>
    <row r="745">
      <c r="A745" s="1" t="b">
        <v>1</v>
      </c>
      <c r="B745" s="20">
        <v>44017.380731400466</v>
      </c>
      <c r="C745" s="1" t="s">
        <v>451</v>
      </c>
      <c r="D745" s="1">
        <v>3.0</v>
      </c>
      <c r="E745" s="1">
        <v>3.0</v>
      </c>
      <c r="F745" s="1">
        <v>0.0</v>
      </c>
      <c r="G745" s="1">
        <v>1.0</v>
      </c>
      <c r="H745" s="1">
        <v>3.0</v>
      </c>
      <c r="I745" s="1">
        <v>4.0</v>
      </c>
      <c r="J745" s="1">
        <v>1.0</v>
      </c>
      <c r="K745" s="1">
        <v>3.0</v>
      </c>
      <c r="L745" s="1">
        <v>0.0</v>
      </c>
      <c r="M745" s="1">
        <v>2.0</v>
      </c>
      <c r="N745" s="1">
        <v>4.0</v>
      </c>
      <c r="O745" s="1">
        <v>4.0</v>
      </c>
      <c r="P745" s="1">
        <v>2.0</v>
      </c>
      <c r="Q745" s="1">
        <v>4.0</v>
      </c>
      <c r="R745" s="1">
        <v>3.0</v>
      </c>
      <c r="S745" s="1">
        <v>5.0</v>
      </c>
      <c r="T745" s="1">
        <v>0.0</v>
      </c>
      <c r="U745" s="1">
        <v>3.0</v>
      </c>
      <c r="V745" s="1">
        <v>4.0</v>
      </c>
      <c r="W745" s="1">
        <v>4.0</v>
      </c>
      <c r="X745" s="1">
        <v>5.0</v>
      </c>
      <c r="Y745" s="1">
        <v>1.0</v>
      </c>
      <c r="Z745" s="36">
        <v>2279.0</v>
      </c>
      <c r="AA745" s="45">
        <f t="shared" si="1"/>
        <v>59</v>
      </c>
      <c r="AB745" s="45">
        <f t="shared" si="2"/>
        <v>23</v>
      </c>
      <c r="AC745" s="45">
        <f t="shared" si="3"/>
        <v>6</v>
      </c>
      <c r="AD745" s="45">
        <f t="shared" si="4"/>
        <v>14</v>
      </c>
      <c r="AE745" s="45">
        <f t="shared" si="5"/>
        <v>16</v>
      </c>
    </row>
    <row r="746">
      <c r="A746" s="1" t="b">
        <v>1</v>
      </c>
      <c r="B746" s="20">
        <v>44017.4774346412</v>
      </c>
      <c r="C746" s="1" t="s">
        <v>407</v>
      </c>
      <c r="D746" s="1">
        <v>2.0</v>
      </c>
      <c r="E746" s="1">
        <v>1.0</v>
      </c>
      <c r="F746" s="1">
        <v>0.0</v>
      </c>
      <c r="G746" s="1">
        <v>0.0</v>
      </c>
      <c r="H746" s="1">
        <v>0.0</v>
      </c>
      <c r="I746" s="1">
        <v>2.0</v>
      </c>
      <c r="J746" s="1">
        <v>2.0</v>
      </c>
      <c r="K746" s="1">
        <v>0.0</v>
      </c>
      <c r="L746" s="1">
        <v>5.0</v>
      </c>
      <c r="M746" s="1">
        <v>4.0</v>
      </c>
      <c r="N746" s="1">
        <v>4.0</v>
      </c>
      <c r="O746" s="1">
        <v>3.0</v>
      </c>
      <c r="P746" s="1">
        <v>4.0</v>
      </c>
      <c r="Q746" s="1">
        <v>2.0</v>
      </c>
      <c r="R746" s="1">
        <v>0.0</v>
      </c>
      <c r="S746" s="1">
        <v>4.0</v>
      </c>
      <c r="T746" s="1">
        <v>0.0</v>
      </c>
      <c r="U746" s="1">
        <v>3.0</v>
      </c>
      <c r="V746" s="1">
        <v>3.0</v>
      </c>
      <c r="W746" s="1">
        <v>4.0</v>
      </c>
      <c r="X746" s="1">
        <v>2.0</v>
      </c>
      <c r="Y746" s="1">
        <v>4.0</v>
      </c>
      <c r="Z746" s="36">
        <v>2212.0</v>
      </c>
      <c r="AA746" s="45">
        <f t="shared" si="1"/>
        <v>49</v>
      </c>
      <c r="AB746" s="45">
        <f t="shared" si="2"/>
        <v>16</v>
      </c>
      <c r="AC746" s="45">
        <f t="shared" si="3"/>
        <v>11</v>
      </c>
      <c r="AD746" s="45">
        <f t="shared" si="4"/>
        <v>10</v>
      </c>
      <c r="AE746" s="45">
        <f t="shared" si="5"/>
        <v>12</v>
      </c>
    </row>
    <row r="747">
      <c r="A747" s="1" t="b">
        <v>1</v>
      </c>
      <c r="B747" s="20">
        <v>44018.36738700232</v>
      </c>
      <c r="C747" s="1" t="s">
        <v>452</v>
      </c>
      <c r="D747" s="1">
        <v>5.0</v>
      </c>
      <c r="E747" s="1">
        <v>2.0</v>
      </c>
      <c r="F747" s="1">
        <v>0.0</v>
      </c>
      <c r="G747" s="1">
        <v>0.0</v>
      </c>
      <c r="H747" s="1">
        <v>1.0</v>
      </c>
      <c r="I747" s="1">
        <v>6.0</v>
      </c>
      <c r="J747" s="1">
        <v>5.0</v>
      </c>
      <c r="K747" s="1">
        <v>2.0</v>
      </c>
      <c r="L747" s="1">
        <v>4.0</v>
      </c>
      <c r="M747" s="1">
        <v>3.0</v>
      </c>
      <c r="N747" s="1">
        <v>6.0</v>
      </c>
      <c r="O747" s="1">
        <v>4.0</v>
      </c>
      <c r="P747" s="1">
        <v>6.0</v>
      </c>
      <c r="Q747" s="1">
        <v>6.0</v>
      </c>
      <c r="R747" s="1">
        <v>6.0</v>
      </c>
      <c r="S747" s="1">
        <v>6.0</v>
      </c>
      <c r="T747" s="1">
        <v>3.0</v>
      </c>
      <c r="U747" s="1">
        <v>5.0</v>
      </c>
      <c r="V747" s="1">
        <v>6.0</v>
      </c>
      <c r="W747" s="1">
        <v>6.0</v>
      </c>
      <c r="X747" s="1">
        <v>6.0</v>
      </c>
      <c r="Y747" s="1">
        <v>2.0</v>
      </c>
      <c r="Z747" s="36">
        <v>2265.0</v>
      </c>
      <c r="AA747" s="45">
        <f t="shared" si="1"/>
        <v>90</v>
      </c>
      <c r="AB747" s="45">
        <f t="shared" si="2"/>
        <v>29</v>
      </c>
      <c r="AC747" s="45">
        <f t="shared" si="3"/>
        <v>14</v>
      </c>
      <c r="AD747" s="45">
        <f t="shared" si="4"/>
        <v>24</v>
      </c>
      <c r="AE747" s="45">
        <f t="shared" si="5"/>
        <v>23</v>
      </c>
    </row>
    <row r="748">
      <c r="A748" s="1" t="b">
        <v>1</v>
      </c>
      <c r="B748" s="20">
        <v>44018.509447199074</v>
      </c>
      <c r="C748" s="1" t="s">
        <v>354</v>
      </c>
      <c r="D748" s="1">
        <v>4.0</v>
      </c>
      <c r="E748" s="1">
        <v>1.0</v>
      </c>
      <c r="F748" s="1">
        <v>0.0</v>
      </c>
      <c r="G748" s="1">
        <v>0.0</v>
      </c>
      <c r="H748" s="1">
        <v>1.0</v>
      </c>
      <c r="I748" s="1">
        <v>5.0</v>
      </c>
      <c r="J748" s="1">
        <v>5.0</v>
      </c>
      <c r="K748" s="1">
        <v>0.0</v>
      </c>
      <c r="L748" s="1">
        <v>5.0</v>
      </c>
      <c r="M748" s="1">
        <v>4.0</v>
      </c>
      <c r="N748" s="1">
        <v>3.0</v>
      </c>
      <c r="O748" s="1">
        <v>2.0</v>
      </c>
      <c r="P748" s="1">
        <v>1.0</v>
      </c>
      <c r="Q748" s="1">
        <v>1.0</v>
      </c>
      <c r="R748" s="1">
        <v>1.0</v>
      </c>
      <c r="S748" s="1">
        <v>1.0</v>
      </c>
      <c r="T748" s="1">
        <v>0.0</v>
      </c>
      <c r="U748" s="1">
        <v>3.0</v>
      </c>
      <c r="V748" s="1">
        <v>3.0</v>
      </c>
      <c r="W748" s="1">
        <v>2.0</v>
      </c>
      <c r="X748" s="1">
        <v>2.0</v>
      </c>
      <c r="Y748" s="1">
        <v>2.0</v>
      </c>
      <c r="Z748" s="36">
        <v>2156.0</v>
      </c>
      <c r="AA748" s="45">
        <f t="shared" si="1"/>
        <v>46</v>
      </c>
      <c r="AB748" s="45">
        <f t="shared" si="2"/>
        <v>18</v>
      </c>
      <c r="AC748" s="45">
        <f t="shared" si="3"/>
        <v>14</v>
      </c>
      <c r="AD748" s="45">
        <f t="shared" si="4"/>
        <v>4</v>
      </c>
      <c r="AE748" s="45">
        <f t="shared" si="5"/>
        <v>10</v>
      </c>
    </row>
    <row r="749">
      <c r="A749" s="1" t="b">
        <v>1</v>
      </c>
      <c r="B749" s="20">
        <v>44020.4933553588</v>
      </c>
      <c r="C749" s="1" t="s">
        <v>323</v>
      </c>
      <c r="D749" s="1">
        <v>5.0</v>
      </c>
      <c r="E749" s="1">
        <v>4.0</v>
      </c>
      <c r="F749" s="1">
        <v>0.0</v>
      </c>
      <c r="G749" s="1">
        <v>1.0</v>
      </c>
      <c r="H749" s="1">
        <v>3.0</v>
      </c>
      <c r="I749" s="1">
        <v>5.0</v>
      </c>
      <c r="J749" s="1">
        <v>1.0</v>
      </c>
      <c r="K749" s="1">
        <v>3.0</v>
      </c>
      <c r="L749" s="1">
        <v>3.0</v>
      </c>
      <c r="M749" s="1">
        <v>4.0</v>
      </c>
      <c r="N749" s="1">
        <v>4.0</v>
      </c>
      <c r="O749" s="1">
        <v>4.0</v>
      </c>
      <c r="P749" s="1">
        <v>5.0</v>
      </c>
      <c r="Q749" s="1">
        <v>5.0</v>
      </c>
      <c r="R749" s="1">
        <v>3.0</v>
      </c>
      <c r="S749" s="1">
        <v>5.0</v>
      </c>
      <c r="T749" s="1">
        <v>1.0</v>
      </c>
      <c r="U749" s="1">
        <v>4.0</v>
      </c>
      <c r="V749" s="1">
        <v>3.0</v>
      </c>
      <c r="W749" s="1">
        <v>3.0</v>
      </c>
      <c r="X749" s="1">
        <v>3.0</v>
      </c>
      <c r="Y749" s="1">
        <v>2.0</v>
      </c>
      <c r="Z749" s="36">
        <v>2068.0</v>
      </c>
      <c r="AA749" s="45">
        <f t="shared" si="1"/>
        <v>71</v>
      </c>
      <c r="AB749" s="45">
        <f t="shared" si="2"/>
        <v>29</v>
      </c>
      <c r="AC749" s="45">
        <f t="shared" si="3"/>
        <v>11</v>
      </c>
      <c r="AD749" s="45">
        <f t="shared" si="4"/>
        <v>18</v>
      </c>
      <c r="AE749" s="45">
        <f t="shared" si="5"/>
        <v>13</v>
      </c>
    </row>
    <row r="750">
      <c r="A750" s="1" t="b">
        <v>1</v>
      </c>
      <c r="B750" s="20">
        <v>44020.68189335648</v>
      </c>
      <c r="C750" s="1" t="s">
        <v>276</v>
      </c>
      <c r="D750" s="1">
        <v>3.0</v>
      </c>
      <c r="E750" s="1">
        <v>0.0</v>
      </c>
      <c r="F750" s="1">
        <v>0.0</v>
      </c>
      <c r="G750" s="1">
        <v>2.0</v>
      </c>
      <c r="H750" s="1">
        <v>0.0</v>
      </c>
      <c r="I750" s="1">
        <v>2.0</v>
      </c>
      <c r="J750" s="1">
        <v>1.0</v>
      </c>
      <c r="K750" s="1">
        <v>0.0</v>
      </c>
      <c r="L750" s="1">
        <v>2.0</v>
      </c>
      <c r="M750" s="1">
        <v>3.0</v>
      </c>
      <c r="N750" s="1">
        <v>5.0</v>
      </c>
      <c r="O750" s="1">
        <v>0.0</v>
      </c>
      <c r="P750" s="1">
        <v>3.0</v>
      </c>
      <c r="Q750" s="1">
        <v>3.0</v>
      </c>
      <c r="R750" s="1">
        <v>1.0</v>
      </c>
      <c r="S750" s="1">
        <v>2.0</v>
      </c>
      <c r="T750" s="1">
        <v>1.0</v>
      </c>
      <c r="U750" s="1">
        <v>2.0</v>
      </c>
      <c r="V750" s="1">
        <v>2.0</v>
      </c>
      <c r="W750" s="1">
        <v>2.0</v>
      </c>
      <c r="X750" s="1">
        <v>4.0</v>
      </c>
      <c r="Y750" s="1">
        <v>1.0</v>
      </c>
      <c r="Z750" s="36">
        <v>1941.0</v>
      </c>
      <c r="AA750" s="45">
        <f t="shared" si="1"/>
        <v>39</v>
      </c>
      <c r="AB750" s="45">
        <f t="shared" si="2"/>
        <v>14</v>
      </c>
      <c r="AC750" s="45">
        <f t="shared" si="3"/>
        <v>6</v>
      </c>
      <c r="AD750" s="45">
        <f t="shared" si="4"/>
        <v>9</v>
      </c>
      <c r="AE750" s="45">
        <f t="shared" si="5"/>
        <v>10</v>
      </c>
    </row>
    <row r="751">
      <c r="A751" s="1" t="b">
        <v>1</v>
      </c>
      <c r="B751" s="20">
        <v>44022.449516747685</v>
      </c>
      <c r="C751" s="1" t="s">
        <v>453</v>
      </c>
      <c r="D751" s="1">
        <v>2.0</v>
      </c>
      <c r="E751" s="1">
        <v>0.0</v>
      </c>
      <c r="F751" s="1">
        <v>0.0</v>
      </c>
      <c r="G751" s="1">
        <v>0.0</v>
      </c>
      <c r="H751" s="1">
        <v>0.0</v>
      </c>
      <c r="I751" s="1">
        <v>1.0</v>
      </c>
      <c r="J751" s="1">
        <v>0.0</v>
      </c>
      <c r="K751" s="1">
        <v>0.0</v>
      </c>
      <c r="L751" s="1">
        <v>0.0</v>
      </c>
      <c r="M751" s="1">
        <v>0.0</v>
      </c>
      <c r="N751" s="1">
        <v>2.0</v>
      </c>
      <c r="O751" s="1">
        <v>0.0</v>
      </c>
      <c r="P751" s="1">
        <v>0.0</v>
      </c>
      <c r="Q751" s="1">
        <v>0.0</v>
      </c>
      <c r="R751" s="1">
        <v>0.0</v>
      </c>
      <c r="S751" s="1">
        <v>1.0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36">
        <v>153.0</v>
      </c>
      <c r="AA751" s="45">
        <f t="shared" si="1"/>
        <v>6</v>
      </c>
      <c r="AB751" s="45">
        <f t="shared" si="2"/>
        <v>5</v>
      </c>
      <c r="AC751" s="45">
        <f t="shared" si="3"/>
        <v>0</v>
      </c>
      <c r="AD751" s="45">
        <f t="shared" si="4"/>
        <v>1</v>
      </c>
      <c r="AE751" s="45">
        <f t="shared" si="5"/>
        <v>0</v>
      </c>
    </row>
    <row r="752">
      <c r="A752" s="1" t="b">
        <v>1</v>
      </c>
      <c r="B752" s="20">
        <v>44022.489272349536</v>
      </c>
      <c r="C752" s="1" t="s">
        <v>454</v>
      </c>
      <c r="D752" s="1">
        <v>4.0</v>
      </c>
      <c r="E752" s="1">
        <v>3.0</v>
      </c>
      <c r="F752" s="1">
        <v>0.0</v>
      </c>
      <c r="G752" s="1">
        <v>1.0</v>
      </c>
      <c r="H752" s="1">
        <v>1.0</v>
      </c>
      <c r="I752" s="1">
        <v>5.0</v>
      </c>
      <c r="J752" s="1">
        <v>6.0</v>
      </c>
      <c r="K752" s="1">
        <v>3.0</v>
      </c>
      <c r="L752" s="1">
        <v>5.0</v>
      </c>
      <c r="M752" s="1">
        <v>4.0</v>
      </c>
      <c r="N752" s="1">
        <v>0.0</v>
      </c>
      <c r="O752" s="1">
        <v>4.0</v>
      </c>
      <c r="P752" s="1">
        <v>4.0</v>
      </c>
      <c r="Q752" s="1">
        <v>5.0</v>
      </c>
      <c r="R752" s="1">
        <v>0.0</v>
      </c>
      <c r="S752" s="1">
        <v>4.0</v>
      </c>
      <c r="T752" s="1">
        <v>0.0</v>
      </c>
      <c r="U752" s="1">
        <v>6.0</v>
      </c>
      <c r="V752" s="1">
        <v>0.0</v>
      </c>
      <c r="W752" s="1">
        <v>1.0</v>
      </c>
      <c r="X752" s="1">
        <v>2.0</v>
      </c>
      <c r="Y752" s="1">
        <v>0.0</v>
      </c>
      <c r="Z752" s="36">
        <v>2284.0</v>
      </c>
      <c r="AA752" s="45">
        <f t="shared" si="1"/>
        <v>58</v>
      </c>
      <c r="AB752" s="45">
        <f t="shared" si="2"/>
        <v>18</v>
      </c>
      <c r="AC752" s="45">
        <f t="shared" si="3"/>
        <v>18</v>
      </c>
      <c r="AD752" s="45">
        <f t="shared" si="4"/>
        <v>13</v>
      </c>
      <c r="AE752" s="45">
        <f t="shared" si="5"/>
        <v>9</v>
      </c>
    </row>
    <row r="753">
      <c r="A753" s="1" t="b">
        <v>1</v>
      </c>
      <c r="B753" s="20">
        <v>44022.50926813658</v>
      </c>
      <c r="C753" s="1" t="s">
        <v>144</v>
      </c>
      <c r="D753" s="1">
        <v>3.0</v>
      </c>
      <c r="E753" s="1">
        <v>0.0</v>
      </c>
      <c r="F753" s="1">
        <v>0.0</v>
      </c>
      <c r="G753" s="1">
        <v>2.0</v>
      </c>
      <c r="H753" s="1">
        <v>2.0</v>
      </c>
      <c r="I753" s="1">
        <v>5.0</v>
      </c>
      <c r="J753" s="1">
        <v>5.0</v>
      </c>
      <c r="K753" s="1">
        <v>0.0</v>
      </c>
      <c r="L753" s="1">
        <v>5.0</v>
      </c>
      <c r="M753" s="1">
        <v>5.0</v>
      </c>
      <c r="N753" s="1">
        <v>3.0</v>
      </c>
      <c r="O753" s="1">
        <v>4.0</v>
      </c>
      <c r="P753" s="1">
        <v>3.0</v>
      </c>
      <c r="Q753" s="1">
        <v>1.0</v>
      </c>
      <c r="R753" s="1">
        <v>2.0</v>
      </c>
      <c r="S753" s="1">
        <v>1.0</v>
      </c>
      <c r="T753" s="1">
        <v>3.0</v>
      </c>
      <c r="U753" s="1">
        <v>4.0</v>
      </c>
      <c r="V753" s="1">
        <v>4.0</v>
      </c>
      <c r="W753" s="1">
        <v>4.0</v>
      </c>
      <c r="X753" s="1">
        <v>4.0</v>
      </c>
      <c r="Y753" s="1">
        <v>2.0</v>
      </c>
      <c r="Z753" s="36">
        <v>1792.0</v>
      </c>
      <c r="AA753" s="45">
        <f t="shared" si="1"/>
        <v>62</v>
      </c>
      <c r="AB753" s="45">
        <f t="shared" si="2"/>
        <v>24</v>
      </c>
      <c r="AC753" s="45">
        <f t="shared" si="3"/>
        <v>15</v>
      </c>
      <c r="AD753" s="45">
        <f t="shared" si="4"/>
        <v>7</v>
      </c>
      <c r="AE753" s="45">
        <f t="shared" si="5"/>
        <v>16</v>
      </c>
    </row>
    <row r="754">
      <c r="A754" s="1" t="b">
        <v>1</v>
      </c>
      <c r="B754" s="20">
        <v>44022.57314616899</v>
      </c>
      <c r="C754" s="1" t="s">
        <v>254</v>
      </c>
      <c r="D754" s="1">
        <v>4.0</v>
      </c>
      <c r="E754" s="1">
        <v>3.0</v>
      </c>
      <c r="F754" s="1">
        <v>0.0</v>
      </c>
      <c r="G754" s="1">
        <v>2.0</v>
      </c>
      <c r="H754" s="1">
        <v>2.0</v>
      </c>
      <c r="I754" s="1">
        <v>3.0</v>
      </c>
      <c r="J754" s="1">
        <v>5.0</v>
      </c>
      <c r="K754" s="1">
        <v>2.0</v>
      </c>
      <c r="L754" s="1">
        <v>4.0</v>
      </c>
      <c r="M754" s="1">
        <v>3.0</v>
      </c>
      <c r="N754" s="1">
        <v>3.0</v>
      </c>
      <c r="O754" s="1">
        <v>3.0</v>
      </c>
      <c r="P754" s="1">
        <v>3.0</v>
      </c>
      <c r="Q754" s="1">
        <v>3.0</v>
      </c>
      <c r="R754" s="1">
        <v>3.0</v>
      </c>
      <c r="S754" s="1">
        <v>2.0</v>
      </c>
      <c r="T754" s="1">
        <v>3.0</v>
      </c>
      <c r="U754" s="1">
        <v>4.0</v>
      </c>
      <c r="V754" s="1">
        <v>4.0</v>
      </c>
      <c r="W754" s="1">
        <v>4.0</v>
      </c>
      <c r="X754" s="1">
        <v>4.0</v>
      </c>
      <c r="Y754" s="1">
        <v>4.0</v>
      </c>
      <c r="Z754" s="36">
        <v>1.0</v>
      </c>
      <c r="AA754" s="45">
        <f t="shared" si="1"/>
        <v>68</v>
      </c>
      <c r="AB754" s="45">
        <f t="shared" si="2"/>
        <v>27</v>
      </c>
      <c r="AC754" s="45">
        <f t="shared" si="3"/>
        <v>14</v>
      </c>
      <c r="AD754" s="45">
        <f t="shared" si="4"/>
        <v>11</v>
      </c>
      <c r="AE754" s="45">
        <f t="shared" si="5"/>
        <v>16</v>
      </c>
    </row>
    <row r="755">
      <c r="A755" s="1" t="b">
        <v>1</v>
      </c>
      <c r="B755" s="20">
        <v>44024.63781670139</v>
      </c>
      <c r="C755" s="1" t="s">
        <v>455</v>
      </c>
      <c r="D755" s="1">
        <v>3.0</v>
      </c>
      <c r="E755" s="1">
        <v>2.0</v>
      </c>
      <c r="F755" s="1">
        <v>0.0</v>
      </c>
      <c r="G755" s="1">
        <v>1.0</v>
      </c>
      <c r="H755" s="1">
        <v>1.0</v>
      </c>
      <c r="I755" s="1">
        <v>5.0</v>
      </c>
      <c r="J755" s="1">
        <v>6.0</v>
      </c>
      <c r="K755" s="1">
        <v>0.0</v>
      </c>
      <c r="L755" s="1">
        <v>0.0</v>
      </c>
      <c r="M755" s="1">
        <v>5.0</v>
      </c>
      <c r="N755" s="1">
        <v>5.0</v>
      </c>
      <c r="O755" s="1">
        <v>5.0</v>
      </c>
      <c r="P755" s="1">
        <v>1.0</v>
      </c>
      <c r="Q755" s="1">
        <v>5.0</v>
      </c>
      <c r="R755" s="1">
        <v>5.0</v>
      </c>
      <c r="S755" s="1">
        <v>0.0</v>
      </c>
      <c r="T755" s="1">
        <v>1.0</v>
      </c>
      <c r="U755" s="1">
        <v>2.0</v>
      </c>
      <c r="V755" s="1">
        <v>2.0</v>
      </c>
      <c r="W755" s="1">
        <v>2.0</v>
      </c>
      <c r="X755" s="1">
        <v>2.0</v>
      </c>
      <c r="Y755" s="1">
        <v>0.0</v>
      </c>
      <c r="Z755" s="36">
        <v>2142.0</v>
      </c>
      <c r="AA755" s="45">
        <f t="shared" si="1"/>
        <v>53</v>
      </c>
      <c r="AB755" s="45">
        <f t="shared" si="2"/>
        <v>23</v>
      </c>
      <c r="AC755" s="45">
        <f t="shared" si="3"/>
        <v>11</v>
      </c>
      <c r="AD755" s="45">
        <f t="shared" si="4"/>
        <v>11</v>
      </c>
      <c r="AE755" s="45">
        <f t="shared" si="5"/>
        <v>8</v>
      </c>
    </row>
    <row r="756">
      <c r="A756" s="1" t="b">
        <v>1</v>
      </c>
      <c r="B756" s="20">
        <v>44025.38748802083</v>
      </c>
      <c r="C756" s="1" t="s">
        <v>456</v>
      </c>
      <c r="D756" s="1">
        <v>2.0</v>
      </c>
      <c r="E756" s="1">
        <v>0.0</v>
      </c>
      <c r="F756" s="1">
        <v>0.0</v>
      </c>
      <c r="G756" s="1">
        <v>1.0</v>
      </c>
      <c r="H756" s="1">
        <v>2.0</v>
      </c>
      <c r="I756" s="1">
        <v>4.0</v>
      </c>
      <c r="J756" s="1">
        <v>5.0</v>
      </c>
      <c r="K756" s="1">
        <v>0.0</v>
      </c>
      <c r="L756" s="1">
        <v>5.0</v>
      </c>
      <c r="M756" s="1">
        <v>3.0</v>
      </c>
      <c r="N756" s="1">
        <v>3.0</v>
      </c>
      <c r="O756" s="1">
        <v>4.0</v>
      </c>
      <c r="P756" s="1">
        <v>5.0</v>
      </c>
      <c r="Q756" s="1">
        <v>5.0</v>
      </c>
      <c r="R756" s="1">
        <v>5.0</v>
      </c>
      <c r="S756" s="1">
        <v>5.0</v>
      </c>
      <c r="T756" s="1">
        <v>0.0</v>
      </c>
      <c r="U756" s="1">
        <v>4.0</v>
      </c>
      <c r="V756" s="1">
        <v>4.0</v>
      </c>
      <c r="W756" s="1">
        <v>4.0</v>
      </c>
      <c r="X756" s="1">
        <v>5.0</v>
      </c>
      <c r="Y756" s="1">
        <v>0.0</v>
      </c>
      <c r="Z756" s="36">
        <v>2274.0</v>
      </c>
      <c r="AA756" s="45">
        <f t="shared" si="1"/>
        <v>66</v>
      </c>
      <c r="AB756" s="45">
        <f t="shared" si="2"/>
        <v>16</v>
      </c>
      <c r="AC756" s="45">
        <f t="shared" si="3"/>
        <v>13</v>
      </c>
      <c r="AD756" s="45">
        <f t="shared" si="4"/>
        <v>20</v>
      </c>
      <c r="AE756" s="45">
        <f t="shared" si="5"/>
        <v>17</v>
      </c>
    </row>
    <row r="757">
      <c r="A757" s="1" t="b">
        <v>1</v>
      </c>
      <c r="B757" s="20">
        <v>44025.65340773149</v>
      </c>
      <c r="C757" s="1" t="s">
        <v>457</v>
      </c>
      <c r="D757" s="1">
        <v>2.0</v>
      </c>
      <c r="E757" s="1">
        <v>0.0</v>
      </c>
      <c r="F757" s="1">
        <v>0.0</v>
      </c>
      <c r="G757" s="1">
        <v>0.0</v>
      </c>
      <c r="H757" s="1">
        <v>1.0</v>
      </c>
      <c r="I757" s="1">
        <v>1.0</v>
      </c>
      <c r="J757" s="1">
        <v>3.0</v>
      </c>
      <c r="K757" s="1">
        <v>0.0</v>
      </c>
      <c r="L757" s="1">
        <v>0.0</v>
      </c>
      <c r="M757" s="1">
        <v>0.0</v>
      </c>
      <c r="N757" s="1">
        <v>0.0</v>
      </c>
      <c r="O757" s="1">
        <v>2.0</v>
      </c>
      <c r="P757" s="1">
        <v>4.0</v>
      </c>
      <c r="Q757" s="1">
        <v>2.0</v>
      </c>
      <c r="R757" s="1">
        <v>0.0</v>
      </c>
      <c r="S757" s="1">
        <v>1.0</v>
      </c>
      <c r="T757" s="1">
        <v>0.0</v>
      </c>
      <c r="U757" s="1">
        <v>1.0</v>
      </c>
      <c r="V757" s="1">
        <v>1.0</v>
      </c>
      <c r="W757" s="1">
        <v>0.0</v>
      </c>
      <c r="X757" s="1">
        <v>0.0</v>
      </c>
      <c r="Y757" s="1">
        <v>0.0</v>
      </c>
      <c r="Z757" s="36">
        <v>2276.0</v>
      </c>
      <c r="AA757" s="45">
        <f t="shared" si="1"/>
        <v>18</v>
      </c>
      <c r="AB757" s="45">
        <f t="shared" si="2"/>
        <v>6</v>
      </c>
      <c r="AC757" s="45">
        <f t="shared" si="3"/>
        <v>3</v>
      </c>
      <c r="AD757" s="45">
        <f t="shared" si="4"/>
        <v>7</v>
      </c>
      <c r="AE757" s="45">
        <f t="shared" si="5"/>
        <v>2</v>
      </c>
    </row>
    <row r="758">
      <c r="A758" s="1" t="b">
        <v>1</v>
      </c>
      <c r="B758" s="20">
        <v>44025.66250710648</v>
      </c>
      <c r="C758" s="1" t="s">
        <v>457</v>
      </c>
      <c r="D758" s="1">
        <v>2.0</v>
      </c>
      <c r="E758" s="1">
        <v>0.0</v>
      </c>
      <c r="F758" s="1">
        <v>0.0</v>
      </c>
      <c r="G758" s="1">
        <v>0.0</v>
      </c>
      <c r="H758" s="1">
        <v>1.0</v>
      </c>
      <c r="I758" s="1">
        <v>1.0</v>
      </c>
      <c r="J758" s="1">
        <v>3.0</v>
      </c>
      <c r="K758" s="1">
        <v>0.0</v>
      </c>
      <c r="L758" s="1">
        <v>0.0</v>
      </c>
      <c r="M758" s="1">
        <v>0.0</v>
      </c>
      <c r="N758" s="1">
        <v>0.0</v>
      </c>
      <c r="O758" s="1">
        <v>2.0</v>
      </c>
      <c r="P758" s="1">
        <v>4.0</v>
      </c>
      <c r="Q758" s="1">
        <v>2.0</v>
      </c>
      <c r="R758" s="1">
        <v>0.0</v>
      </c>
      <c r="S758" s="1">
        <v>1.0</v>
      </c>
      <c r="T758" s="1">
        <v>0.0</v>
      </c>
      <c r="U758" s="1">
        <v>1.0</v>
      </c>
      <c r="V758" s="1">
        <v>1.0</v>
      </c>
      <c r="W758" s="1">
        <v>0.0</v>
      </c>
      <c r="X758" s="1">
        <v>0.0</v>
      </c>
      <c r="Y758" s="1">
        <v>0.0</v>
      </c>
      <c r="Z758" s="36">
        <v>2276.0</v>
      </c>
      <c r="AA758" s="45">
        <f t="shared" si="1"/>
        <v>18</v>
      </c>
      <c r="AB758" s="45">
        <f t="shared" si="2"/>
        <v>6</v>
      </c>
      <c r="AC758" s="45">
        <f t="shared" si="3"/>
        <v>3</v>
      </c>
      <c r="AD758" s="45">
        <f t="shared" si="4"/>
        <v>7</v>
      </c>
      <c r="AE758" s="45">
        <f t="shared" si="5"/>
        <v>2</v>
      </c>
    </row>
    <row r="759">
      <c r="A759" s="1" t="b">
        <v>1</v>
      </c>
      <c r="B759" s="20">
        <v>44025.798844398145</v>
      </c>
      <c r="C759" s="1" t="s">
        <v>457</v>
      </c>
      <c r="D759" s="1">
        <v>2.0</v>
      </c>
      <c r="E759" s="1">
        <v>0.0</v>
      </c>
      <c r="F759" s="1">
        <v>0.0</v>
      </c>
      <c r="G759" s="1">
        <v>0.0</v>
      </c>
      <c r="H759" s="1">
        <v>1.0</v>
      </c>
      <c r="I759" s="1">
        <v>1.0</v>
      </c>
      <c r="J759" s="1">
        <v>3.0</v>
      </c>
      <c r="K759" s="1">
        <v>0.0</v>
      </c>
      <c r="L759" s="1">
        <v>0.0</v>
      </c>
      <c r="M759" s="1">
        <v>0.0</v>
      </c>
      <c r="N759" s="1">
        <v>0.0</v>
      </c>
      <c r="O759" s="1">
        <v>2.0</v>
      </c>
      <c r="P759" s="1">
        <v>4.0</v>
      </c>
      <c r="Q759" s="1">
        <v>2.0</v>
      </c>
      <c r="R759" s="1">
        <v>0.0</v>
      </c>
      <c r="S759" s="1">
        <v>1.0</v>
      </c>
      <c r="T759" s="1">
        <v>0.0</v>
      </c>
      <c r="U759" s="1">
        <v>1.0</v>
      </c>
      <c r="V759" s="1">
        <v>1.0</v>
      </c>
      <c r="W759" s="1">
        <v>0.0</v>
      </c>
      <c r="X759" s="1">
        <v>0.0</v>
      </c>
      <c r="Y759" s="1">
        <v>0.0</v>
      </c>
      <c r="Z759" s="36">
        <v>2276.0</v>
      </c>
      <c r="AA759" s="45">
        <f t="shared" si="1"/>
        <v>18</v>
      </c>
      <c r="AB759" s="45">
        <f t="shared" si="2"/>
        <v>6</v>
      </c>
      <c r="AC759" s="45">
        <f t="shared" si="3"/>
        <v>3</v>
      </c>
      <c r="AD759" s="45">
        <f t="shared" si="4"/>
        <v>7</v>
      </c>
      <c r="AE759" s="45">
        <f t="shared" si="5"/>
        <v>2</v>
      </c>
    </row>
    <row r="760">
      <c r="A760" s="1" t="b">
        <v>1</v>
      </c>
      <c r="B760" s="20">
        <v>44026.71095678241</v>
      </c>
      <c r="C760" s="1" t="s">
        <v>402</v>
      </c>
      <c r="D760" s="1">
        <v>6.0</v>
      </c>
      <c r="E760" s="1">
        <v>3.0</v>
      </c>
      <c r="F760" s="1">
        <v>0.0</v>
      </c>
      <c r="G760" s="1">
        <v>4.0</v>
      </c>
      <c r="H760" s="1">
        <v>4.0</v>
      </c>
      <c r="I760" s="1">
        <v>5.0</v>
      </c>
      <c r="J760" s="1">
        <v>3.0</v>
      </c>
      <c r="K760" s="1">
        <v>1.0</v>
      </c>
      <c r="L760" s="1">
        <v>3.0</v>
      </c>
      <c r="M760" s="1">
        <v>2.0</v>
      </c>
      <c r="N760" s="1">
        <v>5.0</v>
      </c>
      <c r="O760" s="1">
        <v>3.0</v>
      </c>
      <c r="P760" s="1">
        <v>3.0</v>
      </c>
      <c r="Q760" s="1">
        <v>0.0</v>
      </c>
      <c r="R760" s="1">
        <v>0.0</v>
      </c>
      <c r="S760" s="1">
        <v>0.0</v>
      </c>
      <c r="T760" s="1">
        <v>0.0</v>
      </c>
      <c r="U760" s="1">
        <v>3.0</v>
      </c>
      <c r="V760" s="1">
        <v>2.0</v>
      </c>
      <c r="W760" s="1">
        <v>2.0</v>
      </c>
      <c r="X760" s="1">
        <v>3.0</v>
      </c>
      <c r="Y760" s="1">
        <v>5.0</v>
      </c>
      <c r="Z760" s="36">
        <v>2210.0</v>
      </c>
      <c r="AA760" s="45">
        <f t="shared" si="1"/>
        <v>57</v>
      </c>
      <c r="AB760" s="45">
        <f t="shared" si="2"/>
        <v>35</v>
      </c>
      <c r="AC760" s="45">
        <f t="shared" si="3"/>
        <v>9</v>
      </c>
      <c r="AD760" s="45">
        <f t="shared" si="4"/>
        <v>3</v>
      </c>
      <c r="AE760" s="45">
        <f t="shared" si="5"/>
        <v>10</v>
      </c>
    </row>
    <row r="761">
      <c r="A761" s="1" t="b">
        <v>1</v>
      </c>
      <c r="B761" s="20">
        <v>44026.72015504629</v>
      </c>
      <c r="C761" s="1" t="s">
        <v>408</v>
      </c>
      <c r="D761" s="1">
        <v>2.0</v>
      </c>
      <c r="E761" s="1">
        <v>1.0</v>
      </c>
      <c r="F761" s="1">
        <v>0.0</v>
      </c>
      <c r="G761" s="1">
        <v>3.0</v>
      </c>
      <c r="H761" s="1">
        <v>3.0</v>
      </c>
      <c r="I761" s="1">
        <v>3.0</v>
      </c>
      <c r="J761" s="1">
        <v>0.0</v>
      </c>
      <c r="K761" s="1">
        <v>3.0</v>
      </c>
      <c r="L761" s="1">
        <v>3.0</v>
      </c>
      <c r="M761" s="1">
        <v>3.0</v>
      </c>
      <c r="N761" s="1">
        <v>3.0</v>
      </c>
      <c r="O761" s="1">
        <v>4.0</v>
      </c>
      <c r="P761" s="1">
        <v>2.0</v>
      </c>
      <c r="Q761" s="1">
        <v>1.0</v>
      </c>
      <c r="R761" s="1">
        <v>2.0</v>
      </c>
      <c r="S761" s="1">
        <v>0.0</v>
      </c>
      <c r="T761" s="1">
        <v>3.0</v>
      </c>
      <c r="U761" s="1">
        <v>3.0</v>
      </c>
      <c r="V761" s="1">
        <v>4.0</v>
      </c>
      <c r="W761" s="1">
        <v>4.0</v>
      </c>
      <c r="X761" s="1">
        <v>4.0</v>
      </c>
      <c r="Y761" s="1">
        <v>2.0</v>
      </c>
      <c r="Z761" s="36">
        <v>2204.0</v>
      </c>
      <c r="AA761" s="45">
        <f t="shared" si="1"/>
        <v>53</v>
      </c>
      <c r="AB761" s="45">
        <f t="shared" si="2"/>
        <v>24</v>
      </c>
      <c r="AC761" s="45">
        <f t="shared" si="3"/>
        <v>9</v>
      </c>
      <c r="AD761" s="45">
        <f t="shared" si="4"/>
        <v>5</v>
      </c>
      <c r="AE761" s="45">
        <f t="shared" si="5"/>
        <v>15</v>
      </c>
    </row>
    <row r="762">
      <c r="A762" s="1" t="b">
        <v>1</v>
      </c>
      <c r="B762" s="20">
        <v>44027.34954171296</v>
      </c>
      <c r="C762" s="1" t="s">
        <v>458</v>
      </c>
      <c r="D762" s="1">
        <v>3.0</v>
      </c>
      <c r="E762" s="1">
        <v>2.0</v>
      </c>
      <c r="F762" s="1">
        <v>0.0</v>
      </c>
      <c r="G762" s="1">
        <v>1.0</v>
      </c>
      <c r="H762" s="1">
        <v>1.0</v>
      </c>
      <c r="I762" s="1">
        <v>3.0</v>
      </c>
      <c r="J762" s="1">
        <v>0.0</v>
      </c>
      <c r="K762" s="1">
        <v>0.0</v>
      </c>
      <c r="L762" s="1">
        <v>3.0</v>
      </c>
      <c r="M762" s="1">
        <v>2.0</v>
      </c>
      <c r="N762" s="1">
        <v>4.0</v>
      </c>
      <c r="O762" s="1">
        <v>4.0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2.0</v>
      </c>
      <c r="V762" s="1">
        <v>0.0</v>
      </c>
      <c r="W762" s="1">
        <v>2.0</v>
      </c>
      <c r="X762" s="1">
        <v>4.0</v>
      </c>
      <c r="Y762" s="1">
        <v>1.0</v>
      </c>
      <c r="Z762" s="36">
        <v>2290.0</v>
      </c>
      <c r="AA762" s="45">
        <f t="shared" si="1"/>
        <v>32</v>
      </c>
      <c r="AB762" s="45">
        <f t="shared" si="2"/>
        <v>19</v>
      </c>
      <c r="AC762" s="45">
        <f t="shared" si="3"/>
        <v>5</v>
      </c>
      <c r="AD762" s="45">
        <f t="shared" si="4"/>
        <v>0</v>
      </c>
      <c r="AE762" s="45">
        <f t="shared" si="5"/>
        <v>8</v>
      </c>
    </row>
    <row r="763">
      <c r="A763" s="1" t="b">
        <v>1</v>
      </c>
      <c r="B763" s="20">
        <v>44027.38450237269</v>
      </c>
      <c r="C763" s="1" t="s">
        <v>347</v>
      </c>
      <c r="D763" s="1">
        <v>6.0</v>
      </c>
      <c r="E763" s="1">
        <v>6.0</v>
      </c>
      <c r="F763" s="1">
        <v>0.0</v>
      </c>
      <c r="G763" s="1">
        <v>5.0</v>
      </c>
      <c r="H763" s="1">
        <v>4.0</v>
      </c>
      <c r="I763" s="1">
        <v>6.0</v>
      </c>
      <c r="J763" s="1">
        <v>6.0</v>
      </c>
      <c r="K763" s="1">
        <v>0.0</v>
      </c>
      <c r="L763" s="1">
        <v>6.0</v>
      </c>
      <c r="M763" s="1">
        <v>5.0</v>
      </c>
      <c r="N763" s="1">
        <v>6.0</v>
      </c>
      <c r="O763" s="1">
        <v>6.0</v>
      </c>
      <c r="P763" s="1">
        <v>6.0</v>
      </c>
      <c r="Q763" s="1">
        <v>6.0</v>
      </c>
      <c r="R763" s="1">
        <v>6.0</v>
      </c>
      <c r="S763" s="1">
        <v>6.0</v>
      </c>
      <c r="T763" s="1">
        <v>5.0</v>
      </c>
      <c r="U763" s="1">
        <v>6.0</v>
      </c>
      <c r="V763" s="1">
        <v>6.0</v>
      </c>
      <c r="W763" s="1">
        <v>6.0</v>
      </c>
      <c r="X763" s="1">
        <v>6.0</v>
      </c>
      <c r="Y763" s="1">
        <v>4.0</v>
      </c>
      <c r="Z763" s="36">
        <v>2129.0</v>
      </c>
      <c r="AA763" s="45">
        <f t="shared" si="1"/>
        <v>113</v>
      </c>
      <c r="AB763" s="45">
        <f t="shared" si="2"/>
        <v>48</v>
      </c>
      <c r="AC763" s="45">
        <f t="shared" si="3"/>
        <v>17</v>
      </c>
      <c r="AD763" s="45">
        <f t="shared" si="4"/>
        <v>24</v>
      </c>
      <c r="AE763" s="45">
        <f t="shared" si="5"/>
        <v>24</v>
      </c>
    </row>
    <row r="764">
      <c r="A764" s="1" t="b">
        <v>1</v>
      </c>
      <c r="B764" s="20">
        <v>44027.389327094905</v>
      </c>
      <c r="C764" s="1" t="s">
        <v>459</v>
      </c>
      <c r="D764" s="1">
        <v>6.0</v>
      </c>
      <c r="E764" s="1">
        <v>4.0</v>
      </c>
      <c r="F764" s="1">
        <v>0.0</v>
      </c>
      <c r="G764" s="1">
        <v>6.0</v>
      </c>
      <c r="H764" s="1">
        <v>6.0</v>
      </c>
      <c r="I764" s="1">
        <v>6.0</v>
      </c>
      <c r="J764" s="1">
        <v>6.0</v>
      </c>
      <c r="K764" s="1">
        <v>1.0</v>
      </c>
      <c r="L764" s="1">
        <v>6.0</v>
      </c>
      <c r="M764" s="1">
        <v>4.0</v>
      </c>
      <c r="N764" s="1">
        <v>6.0</v>
      </c>
      <c r="O764" s="1">
        <v>6.0</v>
      </c>
      <c r="P764" s="1">
        <v>6.0</v>
      </c>
      <c r="Q764" s="1">
        <v>6.0</v>
      </c>
      <c r="R764" s="1">
        <v>6.0</v>
      </c>
      <c r="S764" s="1">
        <v>6.0</v>
      </c>
      <c r="T764" s="1">
        <v>6.0</v>
      </c>
      <c r="U764" s="1">
        <v>6.0</v>
      </c>
      <c r="V764" s="1">
        <v>6.0</v>
      </c>
      <c r="W764" s="1">
        <v>6.0</v>
      </c>
      <c r="X764" s="1">
        <v>6.0</v>
      </c>
      <c r="Y764" s="1">
        <v>6.0</v>
      </c>
      <c r="Z764" s="36">
        <v>2249.0</v>
      </c>
      <c r="AA764" s="45">
        <f t="shared" si="1"/>
        <v>117</v>
      </c>
      <c r="AB764" s="45">
        <f t="shared" si="2"/>
        <v>52</v>
      </c>
      <c r="AC764" s="45">
        <f t="shared" si="3"/>
        <v>17</v>
      </c>
      <c r="AD764" s="45">
        <f t="shared" si="4"/>
        <v>24</v>
      </c>
      <c r="AE764" s="45">
        <f t="shared" si="5"/>
        <v>24</v>
      </c>
    </row>
    <row r="765">
      <c r="A765" s="1" t="b">
        <v>1</v>
      </c>
      <c r="B765" s="20">
        <v>44027.409723923614</v>
      </c>
      <c r="C765" s="1" t="s">
        <v>328</v>
      </c>
      <c r="D765" s="1">
        <v>3.0</v>
      </c>
      <c r="E765" s="1">
        <v>4.0</v>
      </c>
      <c r="F765" s="1">
        <v>4.0</v>
      </c>
      <c r="G765" s="1">
        <v>3.0</v>
      </c>
      <c r="H765" s="1">
        <v>3.0</v>
      </c>
      <c r="I765" s="1">
        <v>4.0</v>
      </c>
      <c r="J765" s="1">
        <v>3.0</v>
      </c>
      <c r="K765" s="1">
        <v>3.0</v>
      </c>
      <c r="L765" s="1">
        <v>4.0</v>
      </c>
      <c r="M765" s="1">
        <v>3.0</v>
      </c>
      <c r="N765" s="1">
        <v>3.0</v>
      </c>
      <c r="O765" s="1">
        <v>3.0</v>
      </c>
      <c r="P765" s="1">
        <v>5.0</v>
      </c>
      <c r="Q765" s="1">
        <v>5.0</v>
      </c>
      <c r="R765" s="1">
        <v>4.0</v>
      </c>
      <c r="S765" s="1">
        <v>5.0</v>
      </c>
      <c r="T765" s="1">
        <v>4.0</v>
      </c>
      <c r="U765" s="1">
        <v>3.0</v>
      </c>
      <c r="V765" s="1">
        <v>4.0</v>
      </c>
      <c r="W765" s="1">
        <v>4.0</v>
      </c>
      <c r="X765" s="1">
        <v>4.0</v>
      </c>
      <c r="Y765" s="1">
        <v>3.0</v>
      </c>
      <c r="Z765" s="36">
        <v>2126.0</v>
      </c>
      <c r="AA765" s="45">
        <f t="shared" si="1"/>
        <v>81</v>
      </c>
      <c r="AB765" s="45">
        <f t="shared" si="2"/>
        <v>34</v>
      </c>
      <c r="AC765" s="45">
        <f t="shared" si="3"/>
        <v>13</v>
      </c>
      <c r="AD765" s="45">
        <f t="shared" si="4"/>
        <v>19</v>
      </c>
      <c r="AE765" s="45">
        <f t="shared" si="5"/>
        <v>15</v>
      </c>
    </row>
    <row r="766">
      <c r="A766" s="1" t="b">
        <v>1</v>
      </c>
      <c r="B766" s="20">
        <v>44027.4682069213</v>
      </c>
      <c r="C766" s="1" t="s">
        <v>438</v>
      </c>
      <c r="D766" s="1">
        <v>2.0</v>
      </c>
      <c r="E766" s="1">
        <v>0.0</v>
      </c>
      <c r="F766" s="1">
        <v>0.0</v>
      </c>
      <c r="G766" s="1">
        <v>3.0</v>
      </c>
      <c r="H766" s="1">
        <v>1.0</v>
      </c>
      <c r="I766" s="1">
        <v>3.0</v>
      </c>
      <c r="J766" s="1">
        <v>0.0</v>
      </c>
      <c r="K766" s="1">
        <v>4.0</v>
      </c>
      <c r="L766" s="1">
        <v>0.0</v>
      </c>
      <c r="M766" s="1">
        <v>4.0</v>
      </c>
      <c r="N766" s="1">
        <v>4.0</v>
      </c>
      <c r="O766" s="1">
        <v>5.0</v>
      </c>
      <c r="P766" s="1">
        <v>5.0</v>
      </c>
      <c r="Q766" s="1">
        <v>4.0</v>
      </c>
      <c r="R766" s="1">
        <v>3.0</v>
      </c>
      <c r="S766" s="1">
        <v>6.0</v>
      </c>
      <c r="T766" s="1">
        <v>0.0</v>
      </c>
      <c r="U766" s="1">
        <v>4.0</v>
      </c>
      <c r="V766" s="1">
        <v>2.0</v>
      </c>
      <c r="W766" s="1">
        <v>5.0</v>
      </c>
      <c r="X766" s="1">
        <v>6.0</v>
      </c>
      <c r="Y766" s="1">
        <v>0.0</v>
      </c>
      <c r="Z766" s="36">
        <v>2246.0</v>
      </c>
      <c r="AA766" s="45">
        <f t="shared" si="1"/>
        <v>61</v>
      </c>
      <c r="AB766" s="45">
        <f t="shared" si="2"/>
        <v>18</v>
      </c>
      <c r="AC766" s="45">
        <f t="shared" si="3"/>
        <v>8</v>
      </c>
      <c r="AD766" s="45">
        <f t="shared" si="4"/>
        <v>18</v>
      </c>
      <c r="AE766" s="45">
        <f t="shared" si="5"/>
        <v>17</v>
      </c>
    </row>
    <row r="767">
      <c r="A767" s="1" t="b">
        <v>1</v>
      </c>
      <c r="B767" s="20">
        <v>44027.660735833335</v>
      </c>
      <c r="C767" s="1" t="s">
        <v>405</v>
      </c>
      <c r="D767" s="1">
        <v>3.0</v>
      </c>
      <c r="E767" s="1">
        <v>4.0</v>
      </c>
      <c r="F767" s="1">
        <v>0.0</v>
      </c>
      <c r="G767" s="1">
        <v>2.0</v>
      </c>
      <c r="H767" s="1">
        <v>0.0</v>
      </c>
      <c r="I767" s="1">
        <v>4.0</v>
      </c>
      <c r="J767" s="1">
        <v>6.0</v>
      </c>
      <c r="K767" s="1">
        <v>0.0</v>
      </c>
      <c r="L767" s="1">
        <v>4.0</v>
      </c>
      <c r="M767" s="1">
        <v>0.0</v>
      </c>
      <c r="N767" s="1">
        <v>0.0</v>
      </c>
      <c r="O767" s="1">
        <v>0.0</v>
      </c>
      <c r="P767" s="1">
        <v>3.0</v>
      </c>
      <c r="Q767" s="1">
        <v>0.0</v>
      </c>
      <c r="R767" s="1">
        <v>3.0</v>
      </c>
      <c r="S767" s="1">
        <v>3.0</v>
      </c>
      <c r="T767" s="1">
        <v>0.0</v>
      </c>
      <c r="U767" s="1">
        <v>0.0</v>
      </c>
      <c r="V767" s="1">
        <v>0.0</v>
      </c>
      <c r="W767" s="1">
        <v>0.0</v>
      </c>
      <c r="X767" s="1">
        <v>5.0</v>
      </c>
      <c r="Y767" s="1">
        <v>0.0</v>
      </c>
      <c r="Z767" s="36">
        <v>2278.0</v>
      </c>
      <c r="AA767" s="45">
        <f t="shared" si="1"/>
        <v>37</v>
      </c>
      <c r="AB767" s="45">
        <f t="shared" si="2"/>
        <v>13</v>
      </c>
      <c r="AC767" s="45">
        <f t="shared" si="3"/>
        <v>10</v>
      </c>
      <c r="AD767" s="45">
        <f t="shared" si="4"/>
        <v>9</v>
      </c>
      <c r="AE767" s="45">
        <f t="shared" si="5"/>
        <v>5</v>
      </c>
    </row>
    <row r="768">
      <c r="A768" t="b">
        <v>0</v>
      </c>
      <c r="B768" s="20">
        <v>44028.52254978009</v>
      </c>
      <c r="C768" s="1" t="s">
        <v>228</v>
      </c>
      <c r="D768" s="1">
        <v>2.0</v>
      </c>
      <c r="E768" s="1">
        <v>1.0</v>
      </c>
      <c r="F768" s="1">
        <v>0.0</v>
      </c>
      <c r="G768" s="1">
        <v>0.0</v>
      </c>
      <c r="H768" s="1">
        <v>4.0</v>
      </c>
      <c r="I768" s="1">
        <v>3.0</v>
      </c>
      <c r="J768" s="1">
        <v>1.0</v>
      </c>
      <c r="K768" s="1">
        <v>3.0</v>
      </c>
      <c r="L768" s="1">
        <v>0.0</v>
      </c>
      <c r="M768" s="1">
        <v>3.0</v>
      </c>
      <c r="N768" s="1">
        <v>2.0</v>
      </c>
      <c r="O768" s="1">
        <v>3.0</v>
      </c>
      <c r="P768" s="1">
        <v>3.0</v>
      </c>
      <c r="Q768" s="1">
        <v>2.0</v>
      </c>
      <c r="R768" s="1">
        <v>1.0</v>
      </c>
      <c r="S768" s="1">
        <v>4.0</v>
      </c>
      <c r="T768" s="1">
        <v>0.0</v>
      </c>
      <c r="U768" s="1">
        <v>5.0</v>
      </c>
      <c r="V768" s="1">
        <v>5.0</v>
      </c>
      <c r="W768" s="1">
        <v>3.0</v>
      </c>
      <c r="X768" s="1">
        <v>2.0</v>
      </c>
      <c r="Y768" s="1">
        <v>1.0</v>
      </c>
      <c r="Z768" s="36">
        <v>1989.0</v>
      </c>
      <c r="AA768" s="45">
        <f t="shared" si="1"/>
        <v>48</v>
      </c>
      <c r="AB768" s="45">
        <f t="shared" si="2"/>
        <v>16</v>
      </c>
      <c r="AC768" s="45">
        <f t="shared" si="3"/>
        <v>7</v>
      </c>
      <c r="AD768" s="45">
        <f t="shared" si="4"/>
        <v>10</v>
      </c>
      <c r="AE768" s="45">
        <f t="shared" si="5"/>
        <v>15</v>
      </c>
    </row>
    <row r="769">
      <c r="A769" s="1" t="b">
        <v>1</v>
      </c>
      <c r="B769" s="20">
        <v>44028.597189618056</v>
      </c>
      <c r="C769" s="1" t="s">
        <v>427</v>
      </c>
      <c r="D769" s="1">
        <v>1.0</v>
      </c>
      <c r="E769" s="1">
        <v>0.0</v>
      </c>
      <c r="F769" s="1">
        <v>0.0</v>
      </c>
      <c r="G769" s="1">
        <v>1.0</v>
      </c>
      <c r="H769" s="1">
        <v>1.0</v>
      </c>
      <c r="I769" s="1">
        <v>1.0</v>
      </c>
      <c r="J769" s="1">
        <v>5.0</v>
      </c>
      <c r="K769" s="1">
        <v>2.0</v>
      </c>
      <c r="L769" s="1">
        <v>2.0</v>
      </c>
      <c r="M769" s="1">
        <v>1.0</v>
      </c>
      <c r="N769" s="1">
        <v>1.0</v>
      </c>
      <c r="O769" s="1">
        <v>1.0</v>
      </c>
      <c r="P769" s="1">
        <v>2.0</v>
      </c>
      <c r="Q769" s="1">
        <v>1.0</v>
      </c>
      <c r="R769" s="1">
        <v>1.0</v>
      </c>
      <c r="S769" s="1">
        <v>0.0</v>
      </c>
      <c r="T769" s="1">
        <v>0.0</v>
      </c>
      <c r="U769" s="1">
        <v>2.0</v>
      </c>
      <c r="V769" s="1">
        <v>2.0</v>
      </c>
      <c r="W769" s="1">
        <v>2.0</v>
      </c>
      <c r="X769" s="1">
        <v>2.0</v>
      </c>
      <c r="Y769" s="1">
        <v>0.0</v>
      </c>
      <c r="Z769" s="36">
        <v>2263.0</v>
      </c>
      <c r="AA769" s="45">
        <f t="shared" si="1"/>
        <v>28</v>
      </c>
      <c r="AB769" s="45">
        <f t="shared" si="2"/>
        <v>6</v>
      </c>
      <c r="AC769" s="45">
        <f t="shared" si="3"/>
        <v>10</v>
      </c>
      <c r="AD769" s="45">
        <f t="shared" si="4"/>
        <v>4</v>
      </c>
      <c r="AE769" s="45">
        <f t="shared" si="5"/>
        <v>8</v>
      </c>
    </row>
    <row r="770">
      <c r="A770" t="b">
        <v>0</v>
      </c>
      <c r="B770" s="20">
        <v>44028.675665532406</v>
      </c>
      <c r="C770" s="1" t="s">
        <v>906</v>
      </c>
      <c r="D770" s="1">
        <v>2.0</v>
      </c>
      <c r="E770" s="1">
        <v>3.0</v>
      </c>
      <c r="F770" s="1">
        <v>0.0</v>
      </c>
      <c r="G770" s="1">
        <v>4.0</v>
      </c>
      <c r="H770" s="1">
        <v>2.0</v>
      </c>
      <c r="I770" s="1">
        <v>5.0</v>
      </c>
      <c r="J770" s="1">
        <v>3.0</v>
      </c>
      <c r="K770" s="1">
        <v>4.0</v>
      </c>
      <c r="L770" s="1">
        <v>3.0</v>
      </c>
      <c r="M770" s="1">
        <v>2.0</v>
      </c>
      <c r="N770" s="1">
        <v>4.0</v>
      </c>
      <c r="O770" s="1">
        <v>3.0</v>
      </c>
      <c r="P770" s="1">
        <v>4.0</v>
      </c>
      <c r="Q770" s="1">
        <v>4.0</v>
      </c>
      <c r="R770" s="1">
        <v>4.0</v>
      </c>
      <c r="S770" s="1">
        <v>5.0</v>
      </c>
      <c r="T770" s="1">
        <v>1.0</v>
      </c>
      <c r="U770" s="1">
        <v>2.0</v>
      </c>
      <c r="V770" s="1">
        <v>3.0</v>
      </c>
      <c r="W770" s="1">
        <v>5.0</v>
      </c>
      <c r="X770" s="1">
        <v>5.0</v>
      </c>
      <c r="Y770" s="1">
        <v>6.0</v>
      </c>
      <c r="Z770" s="36">
        <v>1317.0</v>
      </c>
      <c r="AA770" s="45">
        <f t="shared" si="1"/>
        <v>74</v>
      </c>
      <c r="AB770" s="45">
        <f t="shared" si="2"/>
        <v>30</v>
      </c>
      <c r="AC770" s="45">
        <f t="shared" si="3"/>
        <v>12</v>
      </c>
      <c r="AD770" s="45">
        <f t="shared" si="4"/>
        <v>17</v>
      </c>
      <c r="AE770" s="45">
        <f t="shared" si="5"/>
        <v>15</v>
      </c>
    </row>
    <row r="771">
      <c r="A771" s="1" t="b">
        <v>1</v>
      </c>
      <c r="B771" s="20">
        <v>44029.43843203704</v>
      </c>
      <c r="C771" s="1" t="s">
        <v>460</v>
      </c>
      <c r="D771" s="1">
        <v>3.0</v>
      </c>
      <c r="E771" s="1">
        <v>2.0</v>
      </c>
      <c r="F771" s="1">
        <v>0.0</v>
      </c>
      <c r="G771" s="1">
        <v>1.0</v>
      </c>
      <c r="H771" s="1">
        <v>2.0</v>
      </c>
      <c r="I771" s="1">
        <v>2.0</v>
      </c>
      <c r="J771" s="1">
        <v>0.0</v>
      </c>
      <c r="K771" s="1">
        <v>1.0</v>
      </c>
      <c r="L771" s="1">
        <v>0.0</v>
      </c>
      <c r="M771" s="1">
        <v>2.0</v>
      </c>
      <c r="N771" s="1">
        <v>4.0</v>
      </c>
      <c r="O771" s="1">
        <v>1.0</v>
      </c>
      <c r="P771" s="1">
        <v>1.0</v>
      </c>
      <c r="Q771" s="1">
        <v>1.0</v>
      </c>
      <c r="R771" s="1">
        <v>1.0</v>
      </c>
      <c r="S771" s="1">
        <v>1.0</v>
      </c>
      <c r="T771" s="1">
        <v>1.0</v>
      </c>
      <c r="U771" s="1">
        <v>1.0</v>
      </c>
      <c r="V771" s="1">
        <v>1.0</v>
      </c>
      <c r="W771" s="1">
        <v>1.0</v>
      </c>
      <c r="X771" s="1">
        <v>0.0</v>
      </c>
      <c r="Y771" s="1">
        <v>3.0</v>
      </c>
      <c r="Z771" s="36">
        <v>2283.0</v>
      </c>
      <c r="AA771" s="45">
        <f t="shared" si="1"/>
        <v>29</v>
      </c>
      <c r="AB771" s="45">
        <f t="shared" si="2"/>
        <v>19</v>
      </c>
      <c r="AC771" s="45">
        <f t="shared" si="3"/>
        <v>3</v>
      </c>
      <c r="AD771" s="45">
        <f t="shared" si="4"/>
        <v>4</v>
      </c>
      <c r="AE771" s="45">
        <f t="shared" si="5"/>
        <v>3</v>
      </c>
    </row>
    <row r="772">
      <c r="A772" s="1" t="b">
        <v>1</v>
      </c>
      <c r="B772" s="20">
        <v>44029.491550590275</v>
      </c>
      <c r="C772" s="1" t="s">
        <v>461</v>
      </c>
      <c r="D772" s="1">
        <v>4.0</v>
      </c>
      <c r="E772" s="1">
        <v>2.0</v>
      </c>
      <c r="F772" s="1">
        <v>2.0</v>
      </c>
      <c r="G772" s="1">
        <v>4.0</v>
      </c>
      <c r="H772" s="1">
        <v>5.0</v>
      </c>
      <c r="I772" s="1">
        <v>5.0</v>
      </c>
      <c r="J772" s="1">
        <v>4.0</v>
      </c>
      <c r="K772" s="1">
        <v>4.0</v>
      </c>
      <c r="L772" s="1">
        <v>1.0</v>
      </c>
      <c r="M772" s="1">
        <v>4.0</v>
      </c>
      <c r="N772" s="1">
        <v>6.0</v>
      </c>
      <c r="O772" s="1">
        <v>6.0</v>
      </c>
      <c r="P772" s="1">
        <v>6.0</v>
      </c>
      <c r="Q772" s="1">
        <v>4.0</v>
      </c>
      <c r="R772" s="1">
        <v>4.0</v>
      </c>
      <c r="S772" s="1">
        <v>5.0</v>
      </c>
      <c r="T772" s="1">
        <v>1.0</v>
      </c>
      <c r="U772" s="1">
        <v>4.0</v>
      </c>
      <c r="V772" s="1">
        <v>5.0</v>
      </c>
      <c r="W772" s="1">
        <v>5.0</v>
      </c>
      <c r="X772" s="1">
        <v>5.0</v>
      </c>
      <c r="Y772" s="1">
        <v>4.0</v>
      </c>
      <c r="Z772" s="36">
        <v>1755.0</v>
      </c>
      <c r="AA772" s="45">
        <f t="shared" si="1"/>
        <v>90</v>
      </c>
      <c r="AB772" s="45">
        <f t="shared" si="2"/>
        <v>39</v>
      </c>
      <c r="AC772" s="45">
        <f t="shared" si="3"/>
        <v>13</v>
      </c>
      <c r="AD772" s="45">
        <f t="shared" si="4"/>
        <v>19</v>
      </c>
      <c r="AE772" s="45">
        <f t="shared" si="5"/>
        <v>19</v>
      </c>
    </row>
    <row r="773">
      <c r="A773" s="1" t="b">
        <v>1</v>
      </c>
      <c r="B773" s="20">
        <v>44032.45070706018</v>
      </c>
      <c r="C773" s="1" t="s">
        <v>462</v>
      </c>
      <c r="D773" s="1">
        <v>2.0</v>
      </c>
      <c r="E773" s="1">
        <v>0.0</v>
      </c>
      <c r="F773" s="1">
        <v>0.0</v>
      </c>
      <c r="G773" s="1">
        <v>1.0</v>
      </c>
      <c r="H773" s="1">
        <v>1.0</v>
      </c>
      <c r="I773" s="1">
        <v>3.0</v>
      </c>
      <c r="J773" s="1">
        <v>0.0</v>
      </c>
      <c r="K773" s="1">
        <v>2.0</v>
      </c>
      <c r="L773" s="1">
        <v>0.0</v>
      </c>
      <c r="M773" s="1">
        <v>2.0</v>
      </c>
      <c r="N773" s="1">
        <v>1.0</v>
      </c>
      <c r="O773" s="1">
        <v>0.0</v>
      </c>
      <c r="P773" s="1">
        <v>2.0</v>
      </c>
      <c r="Q773" s="1">
        <v>0.0</v>
      </c>
      <c r="R773" s="1">
        <v>1.0</v>
      </c>
      <c r="S773" s="1">
        <v>0.0</v>
      </c>
      <c r="T773" s="1">
        <v>0.0</v>
      </c>
      <c r="U773" s="1">
        <v>2.0</v>
      </c>
      <c r="V773" s="1">
        <v>2.0</v>
      </c>
      <c r="W773" s="1">
        <v>0.0</v>
      </c>
      <c r="X773" s="1">
        <v>0.0</v>
      </c>
      <c r="Y773" s="1">
        <v>0.0</v>
      </c>
      <c r="Z773" s="1">
        <v>2280.0</v>
      </c>
      <c r="AA773" s="45">
        <f t="shared" si="1"/>
        <v>19</v>
      </c>
      <c r="AB773" s="45">
        <f t="shared" si="2"/>
        <v>8</v>
      </c>
      <c r="AC773" s="45">
        <f t="shared" si="3"/>
        <v>4</v>
      </c>
      <c r="AD773" s="45">
        <f t="shared" si="4"/>
        <v>3</v>
      </c>
      <c r="AE773" s="45">
        <f t="shared" si="5"/>
        <v>4</v>
      </c>
    </row>
    <row r="774">
      <c r="A774" s="1" t="b">
        <v>1</v>
      </c>
      <c r="B774" s="20">
        <v>44032.57151983796</v>
      </c>
      <c r="C774" s="1" t="s">
        <v>410</v>
      </c>
      <c r="D774" s="1">
        <v>4.0</v>
      </c>
      <c r="E774" s="1">
        <v>1.0</v>
      </c>
      <c r="F774" s="1">
        <v>0.0</v>
      </c>
      <c r="G774" s="1">
        <v>2.0</v>
      </c>
      <c r="H774" s="1">
        <v>2.0</v>
      </c>
      <c r="I774" s="1">
        <v>4.0</v>
      </c>
      <c r="J774" s="1">
        <v>5.0</v>
      </c>
      <c r="K774" s="1">
        <v>0.0</v>
      </c>
      <c r="L774" s="1">
        <v>5.0</v>
      </c>
      <c r="M774" s="1">
        <v>3.0</v>
      </c>
      <c r="N774" s="1">
        <v>0.0</v>
      </c>
      <c r="O774" s="1">
        <v>2.0</v>
      </c>
      <c r="P774" s="1">
        <v>4.0</v>
      </c>
      <c r="Q774" s="1">
        <v>4.0</v>
      </c>
      <c r="R774" s="1">
        <v>4.0</v>
      </c>
      <c r="S774" s="1">
        <v>5.0</v>
      </c>
      <c r="T774" s="1">
        <v>1.0</v>
      </c>
      <c r="U774" s="1">
        <v>4.0</v>
      </c>
      <c r="V774" s="1">
        <v>4.0</v>
      </c>
      <c r="W774" s="1">
        <v>4.0</v>
      </c>
      <c r="X774" s="1">
        <v>4.0</v>
      </c>
      <c r="Y774" s="1">
        <v>0.0</v>
      </c>
      <c r="Z774" s="1">
        <v>2189.0</v>
      </c>
      <c r="AA774" s="45">
        <f t="shared" si="1"/>
        <v>62</v>
      </c>
      <c r="AB774" s="45">
        <f t="shared" si="2"/>
        <v>16</v>
      </c>
      <c r="AC774" s="45">
        <f t="shared" si="3"/>
        <v>13</v>
      </c>
      <c r="AD774" s="45">
        <f t="shared" si="4"/>
        <v>17</v>
      </c>
      <c r="AE774" s="45">
        <f t="shared" si="5"/>
        <v>16</v>
      </c>
    </row>
    <row r="775">
      <c r="A775" s="1" t="b">
        <v>1</v>
      </c>
      <c r="B775" s="20">
        <v>44033.436207349536</v>
      </c>
      <c r="C775" s="1" t="s">
        <v>322</v>
      </c>
      <c r="D775" s="1">
        <v>2.0</v>
      </c>
      <c r="E775" s="1">
        <v>0.0</v>
      </c>
      <c r="F775" s="1">
        <v>0.0</v>
      </c>
      <c r="G775" s="1">
        <v>1.0</v>
      </c>
      <c r="H775" s="1">
        <v>2.0</v>
      </c>
      <c r="I775" s="1">
        <v>2.0</v>
      </c>
      <c r="J775" s="1">
        <v>3.0</v>
      </c>
      <c r="K775" s="1">
        <v>2.0</v>
      </c>
      <c r="L775" s="1">
        <v>2.0</v>
      </c>
      <c r="M775" s="1">
        <v>3.0</v>
      </c>
      <c r="N775" s="1">
        <v>2.0</v>
      </c>
      <c r="O775" s="1">
        <v>2.0</v>
      </c>
      <c r="P775" s="1">
        <v>2.0</v>
      </c>
      <c r="Q775" s="1">
        <v>2.0</v>
      </c>
      <c r="R775" s="1">
        <v>2.0</v>
      </c>
      <c r="S775" s="1">
        <v>2.0</v>
      </c>
      <c r="T775" s="1">
        <v>0.0</v>
      </c>
      <c r="U775" s="1">
        <v>2.0</v>
      </c>
      <c r="V775" s="1">
        <v>2.0</v>
      </c>
      <c r="W775" s="1">
        <v>2.0</v>
      </c>
      <c r="X775" s="1">
        <v>2.0</v>
      </c>
      <c r="Y775" s="1">
        <v>1.0</v>
      </c>
      <c r="Z775" s="1">
        <v>2110.0</v>
      </c>
      <c r="AA775" s="45">
        <f t="shared" si="1"/>
        <v>38</v>
      </c>
      <c r="AB775" s="45">
        <f t="shared" si="2"/>
        <v>12</v>
      </c>
      <c r="AC775" s="45">
        <f t="shared" si="3"/>
        <v>10</v>
      </c>
      <c r="AD775" s="45">
        <f t="shared" si="4"/>
        <v>8</v>
      </c>
      <c r="AE775" s="45">
        <f t="shared" si="5"/>
        <v>8</v>
      </c>
    </row>
    <row r="776">
      <c r="A776" s="1" t="b">
        <v>1</v>
      </c>
      <c r="B776" s="20">
        <v>44034.46384265047</v>
      </c>
      <c r="C776" s="1" t="s">
        <v>463</v>
      </c>
      <c r="D776" s="1">
        <v>3.0</v>
      </c>
      <c r="E776" s="1">
        <v>4.0</v>
      </c>
      <c r="F776" s="1">
        <v>0.0</v>
      </c>
      <c r="G776" s="1">
        <v>2.0</v>
      </c>
      <c r="H776" s="1">
        <v>3.0</v>
      </c>
      <c r="I776" s="1">
        <v>6.0</v>
      </c>
      <c r="J776" s="1">
        <v>0.0</v>
      </c>
      <c r="K776" s="1">
        <v>5.0</v>
      </c>
      <c r="L776" s="1">
        <v>0.0</v>
      </c>
      <c r="M776" s="1">
        <v>5.0</v>
      </c>
      <c r="N776" s="1">
        <v>3.0</v>
      </c>
      <c r="O776" s="1">
        <v>4.0</v>
      </c>
      <c r="P776" s="1">
        <v>3.0</v>
      </c>
      <c r="Q776" s="1">
        <v>4.0</v>
      </c>
      <c r="R776" s="1">
        <v>0.0</v>
      </c>
      <c r="S776" s="1">
        <v>0.0</v>
      </c>
      <c r="T776" s="1">
        <v>1.0</v>
      </c>
      <c r="U776" s="1">
        <v>4.0</v>
      </c>
      <c r="V776" s="1">
        <v>5.0</v>
      </c>
      <c r="W776" s="1">
        <v>2.0</v>
      </c>
      <c r="X776" s="1">
        <v>2.0</v>
      </c>
      <c r="Y776" s="1">
        <v>2.0</v>
      </c>
      <c r="Z776" s="1">
        <v>92.0</v>
      </c>
      <c r="AA776" s="45">
        <f t="shared" si="1"/>
        <v>58</v>
      </c>
      <c r="AB776" s="45">
        <f t="shared" si="2"/>
        <v>28</v>
      </c>
      <c r="AC776" s="45">
        <f t="shared" si="3"/>
        <v>10</v>
      </c>
      <c r="AD776" s="45">
        <f t="shared" si="4"/>
        <v>7</v>
      </c>
      <c r="AE776" s="45">
        <f t="shared" si="5"/>
        <v>13</v>
      </c>
    </row>
    <row r="777">
      <c r="A777" s="1" t="b">
        <v>1</v>
      </c>
      <c r="B777" s="20">
        <v>44035.64326862268</v>
      </c>
      <c r="C777" s="1" t="s">
        <v>405</v>
      </c>
      <c r="D777" s="1">
        <v>6.0</v>
      </c>
      <c r="E777" s="1">
        <v>4.0</v>
      </c>
      <c r="F777" s="1">
        <v>0.0</v>
      </c>
      <c r="G777" s="1">
        <v>4.0</v>
      </c>
      <c r="H777" s="1">
        <v>6.0</v>
      </c>
      <c r="I777" s="1">
        <v>6.0</v>
      </c>
      <c r="J777" s="1">
        <v>0.0</v>
      </c>
      <c r="K777" s="1">
        <v>3.0</v>
      </c>
      <c r="L777" s="1">
        <v>0.0</v>
      </c>
      <c r="M777" s="1">
        <v>5.0</v>
      </c>
      <c r="N777" s="1">
        <v>5.0</v>
      </c>
      <c r="O777" s="1">
        <v>5.0</v>
      </c>
      <c r="P777" s="1">
        <v>5.0</v>
      </c>
      <c r="Q777" s="1">
        <v>5.0</v>
      </c>
      <c r="R777" s="1">
        <v>5.0</v>
      </c>
      <c r="S777" s="1">
        <v>5.0</v>
      </c>
      <c r="T777" s="1">
        <v>0.0</v>
      </c>
      <c r="U777" s="1">
        <v>5.0</v>
      </c>
      <c r="V777" s="1">
        <v>6.0</v>
      </c>
      <c r="W777" s="1">
        <v>6.0</v>
      </c>
      <c r="X777" s="1">
        <v>4.0</v>
      </c>
      <c r="Y777" s="1">
        <v>5.0</v>
      </c>
      <c r="Z777" s="1">
        <v>2219.0</v>
      </c>
      <c r="AA777" s="45">
        <f t="shared" si="1"/>
        <v>90</v>
      </c>
      <c r="AB777" s="45">
        <f t="shared" si="2"/>
        <v>41</v>
      </c>
      <c r="AC777" s="45">
        <f t="shared" si="3"/>
        <v>8</v>
      </c>
      <c r="AD777" s="45">
        <f t="shared" si="4"/>
        <v>20</v>
      </c>
      <c r="AE777" s="45">
        <f t="shared" si="5"/>
        <v>21</v>
      </c>
    </row>
    <row r="778">
      <c r="A778" s="1" t="b">
        <v>1</v>
      </c>
      <c r="B778" s="20">
        <v>44036.30806445602</v>
      </c>
      <c r="C778" s="1" t="s">
        <v>192</v>
      </c>
      <c r="D778" s="1">
        <v>4.0</v>
      </c>
      <c r="E778" s="1">
        <v>0.0</v>
      </c>
      <c r="F778" s="1">
        <v>0.0</v>
      </c>
      <c r="G778" s="1">
        <v>3.0</v>
      </c>
      <c r="H778" s="1">
        <v>1.0</v>
      </c>
      <c r="I778" s="1">
        <v>3.0</v>
      </c>
      <c r="J778" s="1">
        <v>0.0</v>
      </c>
      <c r="K778" s="1">
        <v>0.0</v>
      </c>
      <c r="L778" s="1">
        <v>4.0</v>
      </c>
      <c r="M778" s="1">
        <v>1.0</v>
      </c>
      <c r="N778" s="1">
        <v>3.0</v>
      </c>
      <c r="O778" s="1">
        <v>3.0</v>
      </c>
      <c r="P778" s="1">
        <v>3.0</v>
      </c>
      <c r="Q778" s="1">
        <v>0.0</v>
      </c>
      <c r="R778" s="1">
        <v>0.0</v>
      </c>
      <c r="S778" s="1">
        <v>3.0</v>
      </c>
      <c r="T778" s="1">
        <v>0.0</v>
      </c>
      <c r="U778" s="1">
        <v>3.0</v>
      </c>
      <c r="V778" s="1">
        <v>3.0</v>
      </c>
      <c r="W778" s="1">
        <v>3.0</v>
      </c>
      <c r="X778" s="1">
        <v>3.0</v>
      </c>
      <c r="Y778" s="1">
        <v>2.0</v>
      </c>
      <c r="Z778" s="1">
        <v>1956.0</v>
      </c>
      <c r="AA778" s="45">
        <f t="shared" si="1"/>
        <v>42</v>
      </c>
      <c r="AB778" s="45">
        <f t="shared" si="2"/>
        <v>19</v>
      </c>
      <c r="AC778" s="45">
        <f t="shared" si="3"/>
        <v>5</v>
      </c>
      <c r="AD778" s="45">
        <f t="shared" si="4"/>
        <v>6</v>
      </c>
      <c r="AE778" s="45">
        <f t="shared" si="5"/>
        <v>12</v>
      </c>
    </row>
    <row r="779">
      <c r="A779" s="1" t="b">
        <v>1</v>
      </c>
      <c r="B779" s="20">
        <v>44036.459146967594</v>
      </c>
      <c r="C779" s="1" t="s">
        <v>141</v>
      </c>
      <c r="D779" s="1">
        <v>4.0</v>
      </c>
      <c r="E779" s="1">
        <v>3.0</v>
      </c>
      <c r="F779" s="1">
        <v>1.0</v>
      </c>
      <c r="G779" s="1">
        <v>1.0</v>
      </c>
      <c r="H779" s="1">
        <v>3.0</v>
      </c>
      <c r="I779" s="1">
        <v>4.0</v>
      </c>
      <c r="J779" s="1">
        <v>1.0</v>
      </c>
      <c r="K779" s="1">
        <v>4.0</v>
      </c>
      <c r="L779" s="1">
        <v>0.0</v>
      </c>
      <c r="M779" s="1">
        <v>1.0</v>
      </c>
      <c r="N779" s="1">
        <v>6.0</v>
      </c>
      <c r="O779" s="1">
        <v>6.0</v>
      </c>
      <c r="P779" s="1">
        <v>3.0</v>
      </c>
      <c r="Q779" s="1">
        <v>2.0</v>
      </c>
      <c r="R779" s="1">
        <v>2.0</v>
      </c>
      <c r="S779" s="1">
        <v>1.0</v>
      </c>
      <c r="T779" s="1">
        <v>2.0</v>
      </c>
      <c r="U779" s="1">
        <v>3.0</v>
      </c>
      <c r="V779" s="1">
        <v>3.0</v>
      </c>
      <c r="W779" s="1">
        <v>3.0</v>
      </c>
      <c r="X779" s="1">
        <v>2.0</v>
      </c>
      <c r="Y779" s="1">
        <v>5.0</v>
      </c>
      <c r="Z779" s="1">
        <v>1909.0</v>
      </c>
      <c r="AA779" s="45">
        <f t="shared" si="1"/>
        <v>60</v>
      </c>
      <c r="AB779" s="45">
        <f t="shared" si="2"/>
        <v>35</v>
      </c>
      <c r="AC779" s="45">
        <f t="shared" si="3"/>
        <v>6</v>
      </c>
      <c r="AD779" s="45">
        <f t="shared" si="4"/>
        <v>8</v>
      </c>
      <c r="AE779" s="45">
        <f t="shared" si="5"/>
        <v>11</v>
      </c>
    </row>
    <row r="780">
      <c r="A780" s="1" t="b">
        <v>1</v>
      </c>
      <c r="B780" s="20">
        <v>44036.49746799769</v>
      </c>
      <c r="C780" s="1" t="s">
        <v>400</v>
      </c>
      <c r="D780" s="1">
        <v>3.0</v>
      </c>
      <c r="E780" s="1">
        <v>0.0</v>
      </c>
      <c r="F780" s="1">
        <v>0.0</v>
      </c>
      <c r="G780" s="1">
        <v>3.0</v>
      </c>
      <c r="H780" s="1">
        <v>0.0</v>
      </c>
      <c r="I780" s="1">
        <v>3.0</v>
      </c>
      <c r="J780" s="1">
        <v>1.0</v>
      </c>
      <c r="K780" s="1">
        <v>2.0</v>
      </c>
      <c r="L780" s="1">
        <v>0.0</v>
      </c>
      <c r="M780" s="1">
        <v>1.0</v>
      </c>
      <c r="N780" s="1">
        <v>3.0</v>
      </c>
      <c r="O780" s="1">
        <v>3.0</v>
      </c>
      <c r="P780" s="1">
        <v>3.0</v>
      </c>
      <c r="Q780" s="1">
        <v>2.0</v>
      </c>
      <c r="R780" s="1">
        <v>1.0</v>
      </c>
      <c r="S780" s="1">
        <v>3.0</v>
      </c>
      <c r="T780" s="1">
        <v>0.0</v>
      </c>
      <c r="U780" s="1">
        <v>2.0</v>
      </c>
      <c r="V780" s="1">
        <v>1.0</v>
      </c>
      <c r="W780" s="1">
        <v>2.0</v>
      </c>
      <c r="X780" s="1">
        <v>2.0</v>
      </c>
      <c r="Y780" s="1">
        <v>0.0</v>
      </c>
      <c r="Z780" s="1">
        <v>2216.0</v>
      </c>
      <c r="AA780" s="45">
        <f t="shared" si="1"/>
        <v>35</v>
      </c>
      <c r="AB780" s="45">
        <f t="shared" si="2"/>
        <v>15</v>
      </c>
      <c r="AC780" s="45">
        <f t="shared" si="3"/>
        <v>4</v>
      </c>
      <c r="AD780" s="45">
        <f t="shared" si="4"/>
        <v>9</v>
      </c>
      <c r="AE780" s="45">
        <f t="shared" si="5"/>
        <v>7</v>
      </c>
    </row>
    <row r="781">
      <c r="A781" s="1" t="b">
        <v>1</v>
      </c>
      <c r="B781" s="20">
        <v>44036.54909777778</v>
      </c>
      <c r="C781" s="1" t="s">
        <v>465</v>
      </c>
      <c r="D781" s="1">
        <v>4.0</v>
      </c>
      <c r="E781" s="1">
        <v>4.0</v>
      </c>
      <c r="F781" s="1">
        <v>1.0</v>
      </c>
      <c r="G781" s="1">
        <v>5.0</v>
      </c>
      <c r="H781" s="1">
        <v>4.0</v>
      </c>
      <c r="I781" s="1">
        <v>5.0</v>
      </c>
      <c r="J781" s="1">
        <v>5.0</v>
      </c>
      <c r="K781" s="1">
        <v>1.0</v>
      </c>
      <c r="L781" s="1">
        <v>4.0</v>
      </c>
      <c r="M781" s="1">
        <v>4.0</v>
      </c>
      <c r="N781" s="1">
        <v>4.0</v>
      </c>
      <c r="O781" s="1">
        <v>4.0</v>
      </c>
      <c r="P781" s="1">
        <v>4.0</v>
      </c>
      <c r="Q781" s="1">
        <v>4.0</v>
      </c>
      <c r="R781" s="1">
        <v>3.0</v>
      </c>
      <c r="S781" s="1">
        <v>4.0</v>
      </c>
      <c r="T781" s="1">
        <v>6.0</v>
      </c>
      <c r="U781" s="1">
        <v>4.0</v>
      </c>
      <c r="V781" s="1">
        <v>1.0</v>
      </c>
      <c r="W781" s="1">
        <v>4.0</v>
      </c>
      <c r="X781" s="1">
        <v>4.0</v>
      </c>
      <c r="Y781" s="1">
        <v>2.0</v>
      </c>
      <c r="Z781" s="1">
        <v>2294.0</v>
      </c>
      <c r="AA781" s="45">
        <f t="shared" si="1"/>
        <v>81</v>
      </c>
      <c r="AB781" s="45">
        <f t="shared" si="2"/>
        <v>39</v>
      </c>
      <c r="AC781" s="45">
        <f t="shared" si="3"/>
        <v>14</v>
      </c>
      <c r="AD781" s="45">
        <f t="shared" si="4"/>
        <v>15</v>
      </c>
      <c r="AE781" s="45">
        <f t="shared" si="5"/>
        <v>13</v>
      </c>
    </row>
    <row r="782">
      <c r="A782" s="1" t="b">
        <v>1</v>
      </c>
      <c r="B782" s="20">
        <v>44037.48614153935</v>
      </c>
      <c r="C782" s="1" t="s">
        <v>466</v>
      </c>
      <c r="D782" s="1">
        <v>6.0</v>
      </c>
      <c r="E782" s="1">
        <v>1.0</v>
      </c>
      <c r="F782" s="1">
        <v>0.0</v>
      </c>
      <c r="G782" s="1">
        <v>0.0</v>
      </c>
      <c r="H782" s="1">
        <v>0.0</v>
      </c>
      <c r="I782" s="1">
        <v>4.0</v>
      </c>
      <c r="J782" s="1">
        <v>4.0</v>
      </c>
      <c r="K782" s="1">
        <v>0.0</v>
      </c>
      <c r="L782" s="1">
        <v>0.0</v>
      </c>
      <c r="M782" s="1">
        <v>0.0</v>
      </c>
      <c r="N782" s="1">
        <v>4.0</v>
      </c>
      <c r="O782" s="1">
        <v>3.0</v>
      </c>
      <c r="P782" s="1">
        <v>4.0</v>
      </c>
      <c r="Q782" s="1">
        <v>4.0</v>
      </c>
      <c r="R782" s="1">
        <v>2.0</v>
      </c>
      <c r="S782" s="1">
        <v>4.0</v>
      </c>
      <c r="T782" s="1">
        <v>1.0</v>
      </c>
      <c r="U782" s="1">
        <v>4.0</v>
      </c>
      <c r="V782" s="1">
        <v>3.0</v>
      </c>
      <c r="W782" s="1">
        <v>5.0</v>
      </c>
      <c r="X782" s="1">
        <v>2.0</v>
      </c>
      <c r="Y782" s="1">
        <v>3.0</v>
      </c>
      <c r="Z782" s="1">
        <v>2295.0</v>
      </c>
      <c r="AA782" s="45">
        <f t="shared" si="1"/>
        <v>54</v>
      </c>
      <c r="AB782" s="45">
        <f t="shared" si="2"/>
        <v>22</v>
      </c>
      <c r="AC782" s="45">
        <f t="shared" si="3"/>
        <v>4</v>
      </c>
      <c r="AD782" s="45">
        <f t="shared" si="4"/>
        <v>14</v>
      </c>
      <c r="AE782" s="45">
        <f t="shared" si="5"/>
        <v>14</v>
      </c>
    </row>
    <row r="783">
      <c r="A783" s="1" t="b">
        <v>1</v>
      </c>
      <c r="B783" s="20">
        <v>44037.85214827546</v>
      </c>
      <c r="C783" s="1" t="s">
        <v>464</v>
      </c>
      <c r="D783" s="1">
        <v>3.0</v>
      </c>
      <c r="E783" s="1">
        <v>2.0</v>
      </c>
      <c r="F783" s="1">
        <v>0.0</v>
      </c>
      <c r="G783" s="1">
        <v>0.0</v>
      </c>
      <c r="H783" s="1">
        <v>0.0</v>
      </c>
      <c r="I783" s="1">
        <v>4.0</v>
      </c>
      <c r="J783" s="1">
        <v>0.0</v>
      </c>
      <c r="K783" s="1">
        <v>4.0</v>
      </c>
      <c r="L783" s="1">
        <v>0.0</v>
      </c>
      <c r="M783" s="1">
        <v>1.0</v>
      </c>
      <c r="N783" s="1">
        <v>4.0</v>
      </c>
      <c r="O783" s="1">
        <v>3.0</v>
      </c>
      <c r="P783" s="1">
        <v>3.0</v>
      </c>
      <c r="Q783" s="1">
        <v>3.0</v>
      </c>
      <c r="R783" s="1">
        <v>1.0</v>
      </c>
      <c r="S783" s="1">
        <v>3.0</v>
      </c>
      <c r="T783" s="1">
        <v>0.0</v>
      </c>
      <c r="U783" s="1">
        <v>6.0</v>
      </c>
      <c r="V783" s="1">
        <v>5.0</v>
      </c>
      <c r="W783" s="1">
        <v>5.0</v>
      </c>
      <c r="X783" s="1">
        <v>5.0</v>
      </c>
      <c r="Y783" s="1">
        <v>0.0</v>
      </c>
      <c r="Z783" s="1">
        <v>6.043147349E9</v>
      </c>
      <c r="AA783" s="45">
        <f t="shared" si="1"/>
        <v>52</v>
      </c>
      <c r="AB783" s="45">
        <f t="shared" si="2"/>
        <v>16</v>
      </c>
      <c r="AC783" s="45">
        <f t="shared" si="3"/>
        <v>5</v>
      </c>
      <c r="AD783" s="45">
        <f t="shared" si="4"/>
        <v>10</v>
      </c>
      <c r="AE783" s="45">
        <f t="shared" si="5"/>
        <v>21</v>
      </c>
    </row>
    <row r="784">
      <c r="A784" s="1" t="b">
        <v>1</v>
      </c>
      <c r="B784" s="20">
        <v>44038.86284230324</v>
      </c>
      <c r="C784" s="1" t="s">
        <v>468</v>
      </c>
      <c r="D784" s="1">
        <v>1.0</v>
      </c>
      <c r="E784" s="1">
        <v>2.0</v>
      </c>
      <c r="F784" s="1">
        <v>0.0</v>
      </c>
      <c r="G784" s="1">
        <v>4.0</v>
      </c>
      <c r="H784" s="1">
        <v>4.0</v>
      </c>
      <c r="I784" s="1">
        <v>4.0</v>
      </c>
      <c r="J784" s="1">
        <v>2.0</v>
      </c>
      <c r="K784" s="1">
        <v>4.0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2.0</v>
      </c>
      <c r="R784" s="1">
        <v>2.0</v>
      </c>
      <c r="S784" s="1">
        <v>0.0</v>
      </c>
      <c r="T784" s="1">
        <v>0.0</v>
      </c>
      <c r="U784" s="1">
        <v>3.0</v>
      </c>
      <c r="V784" s="1">
        <v>3.0</v>
      </c>
      <c r="W784" s="1">
        <v>3.0</v>
      </c>
      <c r="X784" s="1">
        <v>3.0</v>
      </c>
      <c r="Y784" s="1">
        <v>3.0</v>
      </c>
      <c r="Z784" s="1">
        <v>1849.0</v>
      </c>
      <c r="AA784" s="45">
        <f t="shared" si="1"/>
        <v>40</v>
      </c>
      <c r="AB784" s="45">
        <f t="shared" si="2"/>
        <v>18</v>
      </c>
      <c r="AC784" s="45">
        <f t="shared" si="3"/>
        <v>6</v>
      </c>
      <c r="AD784" s="45">
        <f t="shared" si="4"/>
        <v>4</v>
      </c>
      <c r="AE784" s="45">
        <f t="shared" si="5"/>
        <v>12</v>
      </c>
    </row>
    <row r="785">
      <c r="A785" s="1" t="b">
        <v>1</v>
      </c>
      <c r="B785" s="20">
        <v>44039.54920981481</v>
      </c>
      <c r="C785" s="1" t="s">
        <v>385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2196.0</v>
      </c>
      <c r="AA785" s="45">
        <f t="shared" si="1"/>
        <v>0</v>
      </c>
      <c r="AB785" s="45">
        <f t="shared" si="2"/>
        <v>0</v>
      </c>
      <c r="AC785" s="45">
        <f t="shared" si="3"/>
        <v>0</v>
      </c>
      <c r="AD785" s="45">
        <f t="shared" si="4"/>
        <v>0</v>
      </c>
      <c r="AE785" s="45">
        <f t="shared" si="5"/>
        <v>0</v>
      </c>
    </row>
    <row r="786">
      <c r="A786" s="1" t="b">
        <v>1</v>
      </c>
      <c r="B786" s="20">
        <v>44039.63008391204</v>
      </c>
      <c r="C786" s="1" t="s">
        <v>469</v>
      </c>
      <c r="D786" s="1">
        <v>5.0</v>
      </c>
      <c r="E786" s="1">
        <v>6.0</v>
      </c>
      <c r="F786" s="1">
        <v>0.0</v>
      </c>
      <c r="G786" s="1">
        <v>4.0</v>
      </c>
      <c r="H786" s="1">
        <v>5.0</v>
      </c>
      <c r="I786" s="1">
        <v>6.0</v>
      </c>
      <c r="J786" s="1">
        <v>1.0</v>
      </c>
      <c r="K786" s="1">
        <v>0.0</v>
      </c>
      <c r="L786" s="1">
        <v>5.0</v>
      </c>
      <c r="M786" s="1">
        <v>5.0</v>
      </c>
      <c r="N786" s="1">
        <v>4.0</v>
      </c>
      <c r="O786" s="1">
        <v>5.0</v>
      </c>
      <c r="P786" s="1">
        <v>3.0</v>
      </c>
      <c r="Q786" s="1">
        <v>3.0</v>
      </c>
      <c r="R786" s="1">
        <v>1.0</v>
      </c>
      <c r="S786" s="1">
        <v>2.0</v>
      </c>
      <c r="T786" s="1">
        <v>4.0</v>
      </c>
      <c r="U786" s="1">
        <v>5.0</v>
      </c>
      <c r="V786" s="1">
        <v>6.0</v>
      </c>
      <c r="W786" s="1">
        <v>5.0</v>
      </c>
      <c r="X786" s="1">
        <v>5.0</v>
      </c>
      <c r="Y786" s="1">
        <v>5.0</v>
      </c>
      <c r="Z786" s="1">
        <v>2292.0</v>
      </c>
      <c r="AA786" s="45">
        <f t="shared" si="1"/>
        <v>85</v>
      </c>
      <c r="AB786" s="45">
        <f t="shared" si="2"/>
        <v>44</v>
      </c>
      <c r="AC786" s="45">
        <f t="shared" si="3"/>
        <v>11</v>
      </c>
      <c r="AD786" s="45">
        <f t="shared" si="4"/>
        <v>9</v>
      </c>
      <c r="AE786" s="45">
        <f t="shared" si="5"/>
        <v>21</v>
      </c>
    </row>
    <row r="787">
      <c r="A787" s="1" t="b">
        <v>1</v>
      </c>
      <c r="B787" s="20">
        <v>44039.86558133102</v>
      </c>
      <c r="C787" s="1" t="s">
        <v>469</v>
      </c>
      <c r="D787" s="1">
        <v>5.0</v>
      </c>
      <c r="E787" s="1">
        <v>6.0</v>
      </c>
      <c r="F787" s="1">
        <v>0.0</v>
      </c>
      <c r="G787" s="1">
        <v>4.0</v>
      </c>
      <c r="H787" s="1">
        <v>5.0</v>
      </c>
      <c r="I787" s="1">
        <v>6.0</v>
      </c>
      <c r="J787" s="1">
        <v>1.0</v>
      </c>
      <c r="K787" s="1">
        <v>0.0</v>
      </c>
      <c r="L787" s="1">
        <v>5.0</v>
      </c>
      <c r="M787" s="1">
        <v>5.0</v>
      </c>
      <c r="N787" s="1">
        <v>4.0</v>
      </c>
      <c r="O787" s="1">
        <v>5.0</v>
      </c>
      <c r="P787" s="1">
        <v>3.0</v>
      </c>
      <c r="Q787" s="1">
        <v>3.0</v>
      </c>
      <c r="R787" s="1">
        <v>1.0</v>
      </c>
      <c r="S787" s="1">
        <v>2.0</v>
      </c>
      <c r="T787" s="1">
        <v>4.0</v>
      </c>
      <c r="U787" s="1">
        <v>5.0</v>
      </c>
      <c r="V787" s="1">
        <v>6.0</v>
      </c>
      <c r="W787" s="1">
        <v>5.0</v>
      </c>
      <c r="X787" s="1">
        <v>5.0</v>
      </c>
      <c r="Y787" s="1">
        <v>5.0</v>
      </c>
      <c r="Z787" s="1">
        <v>2292.0</v>
      </c>
      <c r="AA787" s="45">
        <f t="shared" si="1"/>
        <v>85</v>
      </c>
      <c r="AB787" s="45">
        <f t="shared" si="2"/>
        <v>44</v>
      </c>
      <c r="AC787" s="45">
        <f t="shared" si="3"/>
        <v>11</v>
      </c>
      <c r="AD787" s="45">
        <f t="shared" si="4"/>
        <v>9</v>
      </c>
      <c r="AE787" s="45">
        <f t="shared" si="5"/>
        <v>21</v>
      </c>
    </row>
    <row r="788">
      <c r="A788" s="1" t="b">
        <v>1</v>
      </c>
      <c r="B788" s="20">
        <v>44041.47345469907</v>
      </c>
      <c r="C788" s="1" t="s">
        <v>446</v>
      </c>
      <c r="D788" s="1">
        <v>2.0</v>
      </c>
      <c r="E788" s="1">
        <v>0.0</v>
      </c>
      <c r="F788" s="1">
        <v>0.0</v>
      </c>
      <c r="G788" s="1">
        <v>2.0</v>
      </c>
      <c r="H788" s="1">
        <v>3.0</v>
      </c>
      <c r="I788" s="1">
        <v>4.0</v>
      </c>
      <c r="J788" s="1">
        <v>0.0</v>
      </c>
      <c r="K788" s="1">
        <v>0.0</v>
      </c>
      <c r="L788" s="1">
        <v>1.0</v>
      </c>
      <c r="M788" s="1">
        <v>0.0</v>
      </c>
      <c r="N788" s="1">
        <v>3.0</v>
      </c>
      <c r="O788" s="1">
        <v>2.0</v>
      </c>
      <c r="P788" s="1">
        <v>1.0</v>
      </c>
      <c r="Q788" s="1">
        <v>0.0</v>
      </c>
      <c r="R788" s="1">
        <v>1.0</v>
      </c>
      <c r="S788" s="1">
        <v>0.0</v>
      </c>
      <c r="T788" s="1">
        <v>0.0</v>
      </c>
      <c r="U788" s="1">
        <v>1.0</v>
      </c>
      <c r="V788" s="1">
        <v>1.0</v>
      </c>
      <c r="W788" s="1">
        <v>2.0</v>
      </c>
      <c r="X788" s="1">
        <v>3.0</v>
      </c>
      <c r="Y788" s="1">
        <v>0.0</v>
      </c>
      <c r="Z788" s="1">
        <v>1153.0</v>
      </c>
      <c r="AA788" s="45">
        <f t="shared" si="1"/>
        <v>26</v>
      </c>
      <c r="AB788" s="45">
        <f t="shared" si="2"/>
        <v>16</v>
      </c>
      <c r="AC788" s="45">
        <f t="shared" si="3"/>
        <v>1</v>
      </c>
      <c r="AD788" s="45">
        <f t="shared" si="4"/>
        <v>2</v>
      </c>
      <c r="AE788" s="45">
        <f t="shared" si="5"/>
        <v>7</v>
      </c>
    </row>
    <row r="789">
      <c r="A789" s="1" t="b">
        <v>1</v>
      </c>
      <c r="B789" s="20">
        <v>44041.603555486116</v>
      </c>
      <c r="C789" s="1" t="s">
        <v>376</v>
      </c>
      <c r="D789" s="1">
        <v>3.0</v>
      </c>
      <c r="E789" s="1">
        <v>1.0</v>
      </c>
      <c r="F789" s="1">
        <v>0.0</v>
      </c>
      <c r="G789" s="1">
        <v>3.0</v>
      </c>
      <c r="H789" s="1">
        <v>1.0</v>
      </c>
      <c r="I789" s="1">
        <v>4.0</v>
      </c>
      <c r="J789" s="1">
        <v>3.0</v>
      </c>
      <c r="K789" s="1">
        <v>0.0</v>
      </c>
      <c r="L789" s="1">
        <v>1.0</v>
      </c>
      <c r="M789" s="1">
        <v>4.0</v>
      </c>
      <c r="N789" s="1">
        <v>3.0</v>
      </c>
      <c r="O789" s="1">
        <v>4.0</v>
      </c>
      <c r="P789" s="1">
        <v>3.0</v>
      </c>
      <c r="Q789" s="1">
        <v>3.0</v>
      </c>
      <c r="R789" s="1">
        <v>4.0</v>
      </c>
      <c r="S789" s="1">
        <v>3.0</v>
      </c>
      <c r="T789" s="1">
        <v>0.0</v>
      </c>
      <c r="U789" s="1">
        <v>4.0</v>
      </c>
      <c r="V789" s="1">
        <v>3.0</v>
      </c>
      <c r="W789" s="1">
        <v>3.0</v>
      </c>
      <c r="X789" s="1">
        <v>3.0</v>
      </c>
      <c r="Y789" s="1">
        <v>1.0</v>
      </c>
      <c r="Z789" s="1">
        <v>2175.0</v>
      </c>
      <c r="AA789" s="45">
        <f t="shared" si="1"/>
        <v>54</v>
      </c>
      <c r="AB789" s="45">
        <f t="shared" si="2"/>
        <v>20</v>
      </c>
      <c r="AC789" s="45">
        <f t="shared" si="3"/>
        <v>8</v>
      </c>
      <c r="AD789" s="45">
        <f t="shared" si="4"/>
        <v>13</v>
      </c>
      <c r="AE789" s="45">
        <f t="shared" si="5"/>
        <v>13</v>
      </c>
    </row>
    <row r="790">
      <c r="A790" s="1" t="b">
        <v>1</v>
      </c>
      <c r="B790" s="20">
        <v>44041.6829821412</v>
      </c>
      <c r="C790" s="1" t="s">
        <v>470</v>
      </c>
      <c r="D790" s="1">
        <v>4.0</v>
      </c>
      <c r="E790" s="1">
        <v>2.0</v>
      </c>
      <c r="F790" s="1">
        <v>0.0</v>
      </c>
      <c r="G790" s="1">
        <v>2.0</v>
      </c>
      <c r="H790" s="1">
        <v>2.0</v>
      </c>
      <c r="I790" s="1">
        <v>4.0</v>
      </c>
      <c r="J790" s="1">
        <v>3.0</v>
      </c>
      <c r="K790" s="1">
        <v>0.0</v>
      </c>
      <c r="L790" s="1">
        <v>0.0</v>
      </c>
      <c r="M790" s="1">
        <v>2.0</v>
      </c>
      <c r="N790" s="1">
        <v>4.0</v>
      </c>
      <c r="O790" s="1">
        <v>4.0</v>
      </c>
      <c r="P790" s="1">
        <v>4.0</v>
      </c>
      <c r="Q790" s="1">
        <v>0.0</v>
      </c>
      <c r="R790" s="1">
        <v>2.0</v>
      </c>
      <c r="S790" s="1">
        <v>5.0</v>
      </c>
      <c r="T790" s="1">
        <v>0.0</v>
      </c>
      <c r="U790" s="1">
        <v>1.0</v>
      </c>
      <c r="V790" s="1">
        <v>2.0</v>
      </c>
      <c r="W790" s="1">
        <v>2.0</v>
      </c>
      <c r="X790" s="1">
        <v>1.0</v>
      </c>
      <c r="Y790" s="1">
        <v>5.0</v>
      </c>
      <c r="Z790" s="1">
        <v>2222.0</v>
      </c>
      <c r="AA790" s="45">
        <f t="shared" si="1"/>
        <v>49</v>
      </c>
      <c r="AB790" s="45">
        <f t="shared" si="2"/>
        <v>27</v>
      </c>
      <c r="AC790" s="45">
        <f t="shared" si="3"/>
        <v>5</v>
      </c>
      <c r="AD790" s="45">
        <f t="shared" si="4"/>
        <v>11</v>
      </c>
      <c r="AE790" s="45">
        <f t="shared" si="5"/>
        <v>6</v>
      </c>
    </row>
    <row r="791">
      <c r="A791" s="1" t="b">
        <v>1</v>
      </c>
      <c r="B791" s="20">
        <v>44042.489973715274</v>
      </c>
      <c r="C791" s="1" t="s">
        <v>317</v>
      </c>
      <c r="D791" s="1">
        <v>2.0</v>
      </c>
      <c r="E791" s="1">
        <v>0.0</v>
      </c>
      <c r="F791" s="1">
        <v>0.0</v>
      </c>
      <c r="G791" s="1">
        <v>3.0</v>
      </c>
      <c r="H791" s="1">
        <v>1.0</v>
      </c>
      <c r="I791" s="1">
        <v>5.0</v>
      </c>
      <c r="J791" s="1">
        <v>3.0</v>
      </c>
      <c r="K791" s="1">
        <v>0.0</v>
      </c>
      <c r="L791" s="1">
        <v>5.0</v>
      </c>
      <c r="M791" s="1">
        <v>4.0</v>
      </c>
      <c r="N791" s="1">
        <v>3.0</v>
      </c>
      <c r="O791" s="1">
        <v>3.0</v>
      </c>
      <c r="P791" s="1">
        <v>1.0</v>
      </c>
      <c r="Q791" s="1">
        <v>2.0</v>
      </c>
      <c r="R791" s="1">
        <v>0.0</v>
      </c>
      <c r="S791" s="1">
        <v>0.0</v>
      </c>
      <c r="T791" s="1">
        <v>2.0</v>
      </c>
      <c r="U791" s="1">
        <v>3.0</v>
      </c>
      <c r="V791" s="1">
        <v>3.0</v>
      </c>
      <c r="W791" s="1">
        <v>6.0</v>
      </c>
      <c r="X791" s="1">
        <v>2.0</v>
      </c>
      <c r="Y791" s="1">
        <v>0.0</v>
      </c>
      <c r="Z791" s="1">
        <v>2087.0</v>
      </c>
      <c r="AA791" s="45">
        <f t="shared" si="1"/>
        <v>48</v>
      </c>
      <c r="AB791" s="45">
        <f t="shared" si="2"/>
        <v>19</v>
      </c>
      <c r="AC791" s="45">
        <f t="shared" si="3"/>
        <v>12</v>
      </c>
      <c r="AD791" s="45">
        <f t="shared" si="4"/>
        <v>3</v>
      </c>
      <c r="AE791" s="45">
        <f t="shared" si="5"/>
        <v>14</v>
      </c>
    </row>
    <row r="792">
      <c r="A792" s="1" t="b">
        <v>1</v>
      </c>
      <c r="B792" s="20">
        <v>44043.66993346065</v>
      </c>
      <c r="C792" s="1" t="s">
        <v>472</v>
      </c>
      <c r="D792" s="1">
        <v>2.0</v>
      </c>
      <c r="E792" s="1">
        <v>0.0</v>
      </c>
      <c r="F792" s="1">
        <v>0.0</v>
      </c>
      <c r="G792" s="1">
        <v>1.0</v>
      </c>
      <c r="H792" s="1">
        <v>1.0</v>
      </c>
      <c r="I792" s="1">
        <v>4.0</v>
      </c>
      <c r="J792" s="1">
        <v>4.0</v>
      </c>
      <c r="K792" s="1">
        <v>1.0</v>
      </c>
      <c r="L792" s="1">
        <v>1.0</v>
      </c>
      <c r="M792" s="1">
        <v>4.0</v>
      </c>
      <c r="N792" s="1">
        <v>4.0</v>
      </c>
      <c r="O792" s="1">
        <v>4.0</v>
      </c>
      <c r="P792" s="1">
        <v>5.0</v>
      </c>
      <c r="Q792" s="1">
        <v>3.0</v>
      </c>
      <c r="R792" s="1">
        <v>1.0</v>
      </c>
      <c r="S792" s="1">
        <v>1.0</v>
      </c>
      <c r="T792" s="1">
        <v>1.0</v>
      </c>
      <c r="U792" s="1">
        <v>3.0</v>
      </c>
      <c r="V792" s="1">
        <v>3.0</v>
      </c>
      <c r="W792" s="1">
        <v>4.0</v>
      </c>
      <c r="X792" s="1">
        <v>4.0</v>
      </c>
      <c r="Y792" s="1">
        <v>2.0</v>
      </c>
      <c r="Z792" s="1">
        <v>9927.0</v>
      </c>
      <c r="AA792" s="45">
        <f t="shared" si="1"/>
        <v>53</v>
      </c>
      <c r="AB792" s="45">
        <f t="shared" si="2"/>
        <v>19</v>
      </c>
      <c r="AC792" s="45">
        <f t="shared" si="3"/>
        <v>10</v>
      </c>
      <c r="AD792" s="45">
        <f t="shared" si="4"/>
        <v>10</v>
      </c>
      <c r="AE792" s="45">
        <f t="shared" si="5"/>
        <v>14</v>
      </c>
    </row>
    <row r="793">
      <c r="A793" s="1" t="b">
        <v>1</v>
      </c>
      <c r="B793" s="20">
        <v>44044.41284150463</v>
      </c>
      <c r="C793" s="1" t="s">
        <v>399</v>
      </c>
      <c r="D793" s="1">
        <v>2.0</v>
      </c>
      <c r="E793" s="1">
        <v>0.0</v>
      </c>
      <c r="F793" s="1">
        <v>0.0</v>
      </c>
      <c r="G793" s="1">
        <v>2.0</v>
      </c>
      <c r="H793" s="1">
        <v>2.0</v>
      </c>
      <c r="I793" s="1">
        <v>4.0</v>
      </c>
      <c r="J793" s="1">
        <v>4.0</v>
      </c>
      <c r="K793" s="1">
        <v>4.0</v>
      </c>
      <c r="L793" s="1">
        <v>4.0</v>
      </c>
      <c r="M793" s="1">
        <v>3.0</v>
      </c>
      <c r="N793" s="1">
        <v>2.0</v>
      </c>
      <c r="O793" s="1">
        <v>2.0</v>
      </c>
      <c r="P793" s="1">
        <v>2.0</v>
      </c>
      <c r="Q793" s="1">
        <v>2.0</v>
      </c>
      <c r="R793" s="1">
        <v>2.0</v>
      </c>
      <c r="S793" s="1">
        <v>3.0</v>
      </c>
      <c r="T793" s="1">
        <v>3.0</v>
      </c>
      <c r="U793" s="1">
        <v>2.0</v>
      </c>
      <c r="V793" s="1">
        <v>2.0</v>
      </c>
      <c r="W793" s="1">
        <v>2.0</v>
      </c>
      <c r="X793" s="1">
        <v>2.0</v>
      </c>
      <c r="Y793" s="1">
        <v>0.0</v>
      </c>
      <c r="Z793" s="1">
        <v>2049.0</v>
      </c>
      <c r="AA793" s="45">
        <f t="shared" si="1"/>
        <v>49</v>
      </c>
      <c r="AB793" s="45">
        <f t="shared" si="2"/>
        <v>17</v>
      </c>
      <c r="AC793" s="45">
        <f t="shared" si="3"/>
        <v>15</v>
      </c>
      <c r="AD793" s="45">
        <f t="shared" si="4"/>
        <v>9</v>
      </c>
      <c r="AE793" s="45">
        <f t="shared" si="5"/>
        <v>8</v>
      </c>
    </row>
    <row r="794">
      <c r="A794" t="b">
        <v>0</v>
      </c>
      <c r="B794" s="20">
        <v>44047.48673710648</v>
      </c>
      <c r="C794" s="1" t="s">
        <v>453</v>
      </c>
      <c r="D794" s="1">
        <v>2.0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1.0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1.0</v>
      </c>
      <c r="X794" s="1">
        <v>0.0</v>
      </c>
      <c r="Y794" s="1">
        <v>0.0</v>
      </c>
      <c r="Z794" s="1">
        <v>153.0</v>
      </c>
      <c r="AA794" s="45">
        <f t="shared" si="1"/>
        <v>4</v>
      </c>
      <c r="AB794" s="45">
        <f t="shared" si="2"/>
        <v>3</v>
      </c>
      <c r="AC794" s="45">
        <f t="shared" si="3"/>
        <v>0</v>
      </c>
      <c r="AD794" s="45">
        <f t="shared" si="4"/>
        <v>0</v>
      </c>
      <c r="AE794" s="45">
        <f t="shared" si="5"/>
        <v>1</v>
      </c>
    </row>
    <row r="795">
      <c r="A795" s="1" t="b">
        <v>1</v>
      </c>
      <c r="B795" s="20">
        <v>44048.63402271991</v>
      </c>
      <c r="C795" s="1" t="s">
        <v>471</v>
      </c>
      <c r="D795" s="1">
        <v>5.0</v>
      </c>
      <c r="E795" s="1">
        <v>4.0</v>
      </c>
      <c r="F795" s="1">
        <v>4.0</v>
      </c>
      <c r="G795" s="1">
        <v>2.0</v>
      </c>
      <c r="H795" s="1">
        <v>3.0</v>
      </c>
      <c r="I795" s="1">
        <v>4.0</v>
      </c>
      <c r="J795" s="1">
        <v>6.0</v>
      </c>
      <c r="K795" s="1">
        <v>0.0</v>
      </c>
      <c r="L795" s="1">
        <v>6.0</v>
      </c>
      <c r="M795" s="1">
        <v>5.0</v>
      </c>
      <c r="N795" s="1">
        <v>5.0</v>
      </c>
      <c r="O795" s="1">
        <v>6.0</v>
      </c>
      <c r="P795" s="1">
        <v>5.0</v>
      </c>
      <c r="Q795" s="1">
        <v>5.0</v>
      </c>
      <c r="R795" s="1">
        <v>5.0</v>
      </c>
      <c r="S795" s="1">
        <v>6.0</v>
      </c>
      <c r="T795" s="1">
        <v>0.0</v>
      </c>
      <c r="U795" s="1">
        <v>6.0</v>
      </c>
      <c r="V795" s="1">
        <v>5.0</v>
      </c>
      <c r="W795" s="1">
        <v>5.0</v>
      </c>
      <c r="X795" s="1">
        <v>5.0</v>
      </c>
      <c r="Y795" s="1">
        <v>2.0</v>
      </c>
      <c r="Z795" s="1">
        <v>2293.0</v>
      </c>
      <c r="AA795" s="45">
        <f t="shared" si="1"/>
        <v>94</v>
      </c>
      <c r="AB795" s="45">
        <f t="shared" si="2"/>
        <v>35</v>
      </c>
      <c r="AC795" s="45">
        <f t="shared" si="3"/>
        <v>17</v>
      </c>
      <c r="AD795" s="45">
        <f t="shared" si="4"/>
        <v>21</v>
      </c>
      <c r="AE795" s="45">
        <f t="shared" si="5"/>
        <v>21</v>
      </c>
    </row>
    <row r="796">
      <c r="A796" s="1" t="b">
        <v>1</v>
      </c>
      <c r="B796" s="20">
        <v>44048.86390697917</v>
      </c>
      <c r="C796" s="1" t="s">
        <v>407</v>
      </c>
      <c r="D796" s="1">
        <v>1.0</v>
      </c>
      <c r="E796" s="1">
        <v>0.0</v>
      </c>
      <c r="F796" s="1">
        <v>0.0</v>
      </c>
      <c r="G796" s="1">
        <v>0.0</v>
      </c>
      <c r="H796" s="1">
        <v>0.0</v>
      </c>
      <c r="I796" s="1">
        <v>1.0</v>
      </c>
      <c r="J796" s="1">
        <v>1.0</v>
      </c>
      <c r="K796" s="1">
        <v>0.0</v>
      </c>
      <c r="L796" s="1">
        <v>1.0</v>
      </c>
      <c r="M796" s="1">
        <v>1.0</v>
      </c>
      <c r="N796" s="1">
        <v>2.0</v>
      </c>
      <c r="O796" s="1">
        <v>1.0</v>
      </c>
      <c r="P796" s="1">
        <v>2.0</v>
      </c>
      <c r="Q796" s="1">
        <v>0.0</v>
      </c>
      <c r="R796" s="1">
        <v>0.0</v>
      </c>
      <c r="S796" s="1">
        <v>1.0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3.0</v>
      </c>
      <c r="Z796" s="1">
        <v>2212.0</v>
      </c>
      <c r="AA796" s="45">
        <f t="shared" si="1"/>
        <v>14</v>
      </c>
      <c r="AB796" s="45">
        <f t="shared" si="2"/>
        <v>8</v>
      </c>
      <c r="AC796" s="45">
        <f t="shared" si="3"/>
        <v>3</v>
      </c>
      <c r="AD796" s="45">
        <f t="shared" si="4"/>
        <v>3</v>
      </c>
      <c r="AE796" s="45">
        <f t="shared" si="5"/>
        <v>0</v>
      </c>
    </row>
    <row r="797">
      <c r="A797" s="1" t="b">
        <v>1</v>
      </c>
      <c r="B797" s="20">
        <v>44048.897274814815</v>
      </c>
      <c r="C797" s="1" t="s">
        <v>473</v>
      </c>
      <c r="D797" s="1">
        <v>5.0</v>
      </c>
      <c r="E797" s="1">
        <v>2.0</v>
      </c>
      <c r="F797" s="1">
        <v>0.0</v>
      </c>
      <c r="G797" s="1">
        <v>0.0</v>
      </c>
      <c r="H797" s="1">
        <v>1.0</v>
      </c>
      <c r="I797" s="1">
        <v>6.0</v>
      </c>
      <c r="J797" s="1">
        <v>1.0</v>
      </c>
      <c r="K797" s="1">
        <v>3.0</v>
      </c>
      <c r="L797" s="1">
        <v>0.0</v>
      </c>
      <c r="M797" s="1">
        <v>3.0</v>
      </c>
      <c r="N797" s="1">
        <v>3.0</v>
      </c>
      <c r="O797" s="1">
        <v>4.0</v>
      </c>
      <c r="P797" s="1">
        <v>1.0</v>
      </c>
      <c r="Q797" s="1">
        <v>2.0</v>
      </c>
      <c r="R797" s="1">
        <v>2.0</v>
      </c>
      <c r="S797" s="1">
        <v>2.0</v>
      </c>
      <c r="T797" s="1">
        <v>0.0</v>
      </c>
      <c r="U797" s="1">
        <v>2.0</v>
      </c>
      <c r="V797" s="1">
        <v>3.0</v>
      </c>
      <c r="W797" s="1">
        <v>3.0</v>
      </c>
      <c r="X797" s="1">
        <v>2.0</v>
      </c>
      <c r="Y797" s="1">
        <v>3.0</v>
      </c>
      <c r="Z797" s="1">
        <v>2303.0</v>
      </c>
      <c r="AA797" s="45">
        <f t="shared" si="1"/>
        <v>48</v>
      </c>
      <c r="AB797" s="45">
        <f t="shared" si="2"/>
        <v>24</v>
      </c>
      <c r="AC797" s="45">
        <f t="shared" si="3"/>
        <v>7</v>
      </c>
      <c r="AD797" s="45">
        <f t="shared" si="4"/>
        <v>7</v>
      </c>
      <c r="AE797" s="45">
        <f t="shared" si="5"/>
        <v>10</v>
      </c>
    </row>
    <row r="798">
      <c r="A798" s="1" t="b">
        <v>1</v>
      </c>
      <c r="B798" s="20">
        <v>44049.364339050924</v>
      </c>
      <c r="C798" s="1" t="s">
        <v>323</v>
      </c>
      <c r="D798" s="1">
        <v>2.0</v>
      </c>
      <c r="E798" s="1">
        <v>2.0</v>
      </c>
      <c r="F798" s="1">
        <v>0.0</v>
      </c>
      <c r="G798" s="1">
        <v>2.0</v>
      </c>
      <c r="H798" s="1">
        <v>2.0</v>
      </c>
      <c r="I798" s="1">
        <v>4.0</v>
      </c>
      <c r="J798" s="1">
        <v>4.0</v>
      </c>
      <c r="K798" s="1">
        <v>3.0</v>
      </c>
      <c r="L798" s="1">
        <v>4.0</v>
      </c>
      <c r="M798" s="1">
        <v>3.0</v>
      </c>
      <c r="N798" s="1">
        <v>3.0</v>
      </c>
      <c r="O798" s="1">
        <v>3.0</v>
      </c>
      <c r="P798" s="1">
        <v>3.0</v>
      </c>
      <c r="Q798" s="1">
        <v>2.0</v>
      </c>
      <c r="R798" s="1">
        <v>2.0</v>
      </c>
      <c r="S798" s="1">
        <v>2.0</v>
      </c>
      <c r="T798" s="1">
        <v>1.0</v>
      </c>
      <c r="U798" s="1">
        <v>2.0</v>
      </c>
      <c r="V798" s="1">
        <v>1.0</v>
      </c>
      <c r="W798" s="1">
        <v>2.0</v>
      </c>
      <c r="X798" s="1">
        <v>3.0</v>
      </c>
      <c r="Y798" s="1">
        <v>2.0</v>
      </c>
      <c r="Z798" s="1">
        <v>2068.0</v>
      </c>
      <c r="AA798" s="45">
        <f t="shared" si="1"/>
        <v>52</v>
      </c>
      <c r="AB798" s="45">
        <f t="shared" si="2"/>
        <v>21</v>
      </c>
      <c r="AC798" s="45">
        <f t="shared" si="3"/>
        <v>14</v>
      </c>
      <c r="AD798" s="45">
        <f t="shared" si="4"/>
        <v>9</v>
      </c>
      <c r="AE798" s="45">
        <f t="shared" si="5"/>
        <v>8</v>
      </c>
    </row>
    <row r="799">
      <c r="A799" s="1" t="b">
        <v>1</v>
      </c>
      <c r="B799" s="20">
        <v>44051.79129184027</v>
      </c>
      <c r="C799" s="1" t="s">
        <v>394</v>
      </c>
      <c r="D799" s="1">
        <v>6.0</v>
      </c>
      <c r="E799" s="1">
        <v>4.0</v>
      </c>
      <c r="F799" s="1">
        <v>1.0</v>
      </c>
      <c r="G799" s="1">
        <v>3.0</v>
      </c>
      <c r="H799" s="1">
        <v>3.0</v>
      </c>
      <c r="I799" s="1">
        <v>4.0</v>
      </c>
      <c r="J799" s="1">
        <v>5.0</v>
      </c>
      <c r="K799" s="1">
        <v>0.0</v>
      </c>
      <c r="L799" s="1">
        <v>6.0</v>
      </c>
      <c r="M799" s="1">
        <v>4.0</v>
      </c>
      <c r="N799" s="1">
        <v>4.0</v>
      </c>
      <c r="O799" s="1">
        <v>5.0</v>
      </c>
      <c r="P799" s="1">
        <v>4.0</v>
      </c>
      <c r="Q799" s="1">
        <v>4.0</v>
      </c>
      <c r="R799" s="1">
        <v>5.0</v>
      </c>
      <c r="S799" s="1">
        <v>5.0</v>
      </c>
      <c r="T799" s="1">
        <v>6.0</v>
      </c>
      <c r="U799" s="1">
        <v>6.0</v>
      </c>
      <c r="V799" s="1">
        <v>5.0</v>
      </c>
      <c r="W799" s="1">
        <v>6.0</v>
      </c>
      <c r="X799" s="1">
        <v>6.0</v>
      </c>
      <c r="Y799" s="1">
        <v>3.0</v>
      </c>
      <c r="Z799" s="1">
        <v>2203.0</v>
      </c>
      <c r="AA799" s="45">
        <f t="shared" si="1"/>
        <v>95</v>
      </c>
      <c r="AB799" s="45">
        <f t="shared" si="2"/>
        <v>39</v>
      </c>
      <c r="AC799" s="45">
        <f t="shared" si="3"/>
        <v>15</v>
      </c>
      <c r="AD799" s="45">
        <f t="shared" si="4"/>
        <v>18</v>
      </c>
      <c r="AE799" s="45">
        <f t="shared" si="5"/>
        <v>23</v>
      </c>
    </row>
    <row r="800">
      <c r="A800" s="1" t="b">
        <v>1</v>
      </c>
      <c r="B800" s="20">
        <v>44053.46923619213</v>
      </c>
      <c r="C800" s="1" t="s">
        <v>476</v>
      </c>
      <c r="D800" s="1">
        <v>3.0</v>
      </c>
      <c r="E800" s="1">
        <v>4.0</v>
      </c>
      <c r="F800" s="1">
        <v>0.0</v>
      </c>
      <c r="G800" s="1">
        <v>5.0</v>
      </c>
      <c r="H800" s="1">
        <v>4.0</v>
      </c>
      <c r="I800" s="1">
        <v>3.0</v>
      </c>
      <c r="J800" s="1">
        <v>0.0</v>
      </c>
      <c r="K800" s="1">
        <v>5.0</v>
      </c>
      <c r="L800" s="1">
        <v>0.0</v>
      </c>
      <c r="M800" s="1">
        <v>2.0</v>
      </c>
      <c r="N800" s="1">
        <v>5.0</v>
      </c>
      <c r="O800" s="1">
        <v>5.0</v>
      </c>
      <c r="P800" s="1">
        <v>5.0</v>
      </c>
      <c r="Q800" s="1">
        <v>5.0</v>
      </c>
      <c r="R800" s="1">
        <v>3.0</v>
      </c>
      <c r="S800" s="1">
        <v>5.0</v>
      </c>
      <c r="T800" s="1">
        <v>2.0</v>
      </c>
      <c r="U800" s="1">
        <v>5.0</v>
      </c>
      <c r="V800" s="1">
        <v>5.0</v>
      </c>
      <c r="W800" s="1">
        <v>5.0</v>
      </c>
      <c r="X800" s="1">
        <v>6.0</v>
      </c>
      <c r="Y800" s="1">
        <v>3.0</v>
      </c>
      <c r="Z800" s="1">
        <v>2302.0</v>
      </c>
      <c r="AA800" s="45">
        <f t="shared" si="1"/>
        <v>80</v>
      </c>
      <c r="AB800" s="45">
        <f t="shared" si="2"/>
        <v>34</v>
      </c>
      <c r="AC800" s="45">
        <f t="shared" si="3"/>
        <v>7</v>
      </c>
      <c r="AD800" s="45">
        <f t="shared" si="4"/>
        <v>18</v>
      </c>
      <c r="AE800" s="45">
        <f t="shared" si="5"/>
        <v>21</v>
      </c>
    </row>
    <row r="801">
      <c r="A801" s="1" t="b">
        <v>1</v>
      </c>
      <c r="B801" s="20">
        <v>44053.64364721064</v>
      </c>
      <c r="C801" s="1" t="s">
        <v>477</v>
      </c>
      <c r="D801" s="1">
        <v>0.0</v>
      </c>
      <c r="E801" s="1">
        <v>1.0</v>
      </c>
      <c r="F801" s="1">
        <v>0.0</v>
      </c>
      <c r="G801" s="1">
        <v>2.0</v>
      </c>
      <c r="H801" s="1">
        <v>1.0</v>
      </c>
      <c r="I801" s="1">
        <v>4.0</v>
      </c>
      <c r="J801" s="1">
        <v>5.0</v>
      </c>
      <c r="K801" s="1">
        <v>5.0</v>
      </c>
      <c r="L801" s="1">
        <v>0.0</v>
      </c>
      <c r="M801" s="1">
        <v>4.0</v>
      </c>
      <c r="N801" s="1">
        <v>0.0</v>
      </c>
      <c r="O801" s="1">
        <v>4.0</v>
      </c>
      <c r="P801" s="1">
        <v>4.0</v>
      </c>
      <c r="Q801" s="1">
        <v>2.0</v>
      </c>
      <c r="R801" s="1">
        <v>3.0</v>
      </c>
      <c r="S801" s="1">
        <v>1.0</v>
      </c>
      <c r="T801" s="1">
        <v>3.0</v>
      </c>
      <c r="U801" s="1">
        <v>1.0</v>
      </c>
      <c r="V801" s="1">
        <v>3.0</v>
      </c>
      <c r="W801" s="1">
        <v>1.0</v>
      </c>
      <c r="X801" s="1">
        <v>1.0</v>
      </c>
      <c r="Y801" s="1">
        <v>4.0</v>
      </c>
      <c r="Z801" s="1">
        <v>2316.0</v>
      </c>
      <c r="AA801" s="45">
        <f t="shared" si="1"/>
        <v>49</v>
      </c>
      <c r="AB801" s="45">
        <f t="shared" si="2"/>
        <v>19</v>
      </c>
      <c r="AC801" s="45">
        <f t="shared" si="3"/>
        <v>14</v>
      </c>
      <c r="AD801" s="45">
        <f t="shared" si="4"/>
        <v>10</v>
      </c>
      <c r="AE801" s="45">
        <f t="shared" si="5"/>
        <v>6</v>
      </c>
    </row>
    <row r="802">
      <c r="A802" s="1" t="b">
        <v>1</v>
      </c>
      <c r="B802" s="20">
        <v>44053.74307037037</v>
      </c>
      <c r="C802" s="1" t="s">
        <v>478</v>
      </c>
      <c r="D802" s="1">
        <v>2.0</v>
      </c>
      <c r="E802" s="1">
        <v>2.0</v>
      </c>
      <c r="F802" s="1">
        <v>0.0</v>
      </c>
      <c r="G802" s="1">
        <v>2.0</v>
      </c>
      <c r="H802" s="1">
        <v>2.0</v>
      </c>
      <c r="I802" s="1">
        <v>3.0</v>
      </c>
      <c r="J802" s="1">
        <v>4.0</v>
      </c>
      <c r="K802" s="1">
        <v>1.0</v>
      </c>
      <c r="L802" s="1">
        <v>0.0</v>
      </c>
      <c r="M802" s="1">
        <v>1.0</v>
      </c>
      <c r="N802" s="1">
        <v>4.0</v>
      </c>
      <c r="O802" s="1">
        <v>4.0</v>
      </c>
      <c r="P802" s="1">
        <v>1.0</v>
      </c>
      <c r="Q802" s="1">
        <v>3.0</v>
      </c>
      <c r="R802" s="1">
        <v>3.0</v>
      </c>
      <c r="S802" s="1">
        <v>2.0</v>
      </c>
      <c r="T802" s="1">
        <v>4.0</v>
      </c>
      <c r="U802" s="1">
        <v>2.0</v>
      </c>
      <c r="V802" s="1">
        <v>2.0</v>
      </c>
      <c r="W802" s="1">
        <v>4.0</v>
      </c>
      <c r="X802" s="1">
        <v>4.0</v>
      </c>
      <c r="Y802" s="1">
        <v>0.0</v>
      </c>
      <c r="Z802" s="1">
        <v>2299.0</v>
      </c>
      <c r="AA802" s="45">
        <f t="shared" si="1"/>
        <v>50</v>
      </c>
      <c r="AB802" s="45">
        <f t="shared" si="2"/>
        <v>23</v>
      </c>
      <c r="AC802" s="45">
        <f t="shared" si="3"/>
        <v>6</v>
      </c>
      <c r="AD802" s="45">
        <f t="shared" si="4"/>
        <v>9</v>
      </c>
      <c r="AE802" s="45">
        <f t="shared" si="5"/>
        <v>12</v>
      </c>
    </row>
    <row r="803">
      <c r="A803" s="1" t="b">
        <v>1</v>
      </c>
      <c r="B803" s="20">
        <v>44053.87263351852</v>
      </c>
      <c r="C803" s="1" t="s">
        <v>479</v>
      </c>
      <c r="D803" s="1">
        <v>3.0</v>
      </c>
      <c r="E803" s="1">
        <v>1.0</v>
      </c>
      <c r="F803" s="1">
        <v>0.0</v>
      </c>
      <c r="G803" s="1">
        <v>0.0</v>
      </c>
      <c r="H803" s="1">
        <v>2.0</v>
      </c>
      <c r="I803" s="1">
        <v>4.0</v>
      </c>
      <c r="J803" s="1">
        <v>1.0</v>
      </c>
      <c r="K803" s="1">
        <v>1.0</v>
      </c>
      <c r="L803" s="1">
        <v>1.0</v>
      </c>
      <c r="M803" s="1">
        <v>4.0</v>
      </c>
      <c r="N803" s="1">
        <v>1.0</v>
      </c>
      <c r="O803" s="1">
        <v>2.0</v>
      </c>
      <c r="P803" s="1">
        <v>3.0</v>
      </c>
      <c r="Q803" s="1">
        <v>3.0</v>
      </c>
      <c r="R803" s="1">
        <v>4.0</v>
      </c>
      <c r="S803" s="1">
        <v>5.0</v>
      </c>
      <c r="T803" s="1">
        <v>0.0</v>
      </c>
      <c r="U803" s="1">
        <v>4.0</v>
      </c>
      <c r="V803" s="1">
        <v>3.0</v>
      </c>
      <c r="W803" s="1">
        <v>3.0</v>
      </c>
      <c r="X803" s="1">
        <v>3.0</v>
      </c>
      <c r="Y803" s="1">
        <v>0.0</v>
      </c>
      <c r="Z803" s="1">
        <v>2308.0</v>
      </c>
      <c r="AA803" s="45">
        <f t="shared" si="1"/>
        <v>48</v>
      </c>
      <c r="AB803" s="45">
        <f t="shared" si="2"/>
        <v>13</v>
      </c>
      <c r="AC803" s="45">
        <f t="shared" si="3"/>
        <v>7</v>
      </c>
      <c r="AD803" s="45">
        <f t="shared" si="4"/>
        <v>15</v>
      </c>
      <c r="AE803" s="45">
        <f t="shared" si="5"/>
        <v>13</v>
      </c>
    </row>
    <row r="804">
      <c r="A804" s="1" t="b">
        <v>1</v>
      </c>
      <c r="B804" s="20">
        <v>44053.893694178245</v>
      </c>
      <c r="C804" s="1" t="s">
        <v>480</v>
      </c>
      <c r="D804" s="1">
        <v>4.0</v>
      </c>
      <c r="E804" s="1">
        <v>2.0</v>
      </c>
      <c r="F804" s="1">
        <v>0.0</v>
      </c>
      <c r="G804" s="1">
        <v>1.0</v>
      </c>
      <c r="H804" s="1">
        <v>3.0</v>
      </c>
      <c r="I804" s="1">
        <v>2.0</v>
      </c>
      <c r="J804" s="1">
        <v>1.0</v>
      </c>
      <c r="K804" s="1">
        <v>0.0</v>
      </c>
      <c r="L804" s="1">
        <v>4.0</v>
      </c>
      <c r="M804" s="1">
        <v>2.0</v>
      </c>
      <c r="N804" s="1">
        <v>3.0</v>
      </c>
      <c r="O804" s="1">
        <v>4.0</v>
      </c>
      <c r="P804" s="1">
        <v>3.0</v>
      </c>
      <c r="Q804" s="1">
        <v>2.0</v>
      </c>
      <c r="R804" s="1">
        <v>1.0</v>
      </c>
      <c r="S804" s="1">
        <v>1.0</v>
      </c>
      <c r="T804" s="1">
        <v>1.0</v>
      </c>
      <c r="U804" s="1">
        <v>1.0</v>
      </c>
      <c r="V804" s="1">
        <v>4.0</v>
      </c>
      <c r="W804" s="1">
        <v>3.0</v>
      </c>
      <c r="X804" s="1">
        <v>2.0</v>
      </c>
      <c r="Y804" s="1">
        <v>2.0</v>
      </c>
      <c r="Z804" s="1">
        <v>2309.0</v>
      </c>
      <c r="AA804" s="45">
        <f t="shared" si="1"/>
        <v>46</v>
      </c>
      <c r="AB804" s="45">
        <f t="shared" si="2"/>
        <v>22</v>
      </c>
      <c r="AC804" s="45">
        <f t="shared" si="3"/>
        <v>7</v>
      </c>
      <c r="AD804" s="45">
        <f t="shared" si="4"/>
        <v>7</v>
      </c>
      <c r="AE804" s="45">
        <f t="shared" si="5"/>
        <v>10</v>
      </c>
    </row>
    <row r="805">
      <c r="A805" s="1" t="b">
        <v>1</v>
      </c>
      <c r="B805" s="20">
        <v>44056.402181909725</v>
      </c>
      <c r="C805" s="1" t="s">
        <v>481</v>
      </c>
      <c r="D805" s="1">
        <v>5.0</v>
      </c>
      <c r="E805" s="1">
        <v>3.0</v>
      </c>
      <c r="F805" s="1">
        <v>0.0</v>
      </c>
      <c r="G805" s="1">
        <v>4.0</v>
      </c>
      <c r="H805" s="1">
        <v>4.0</v>
      </c>
      <c r="I805" s="1">
        <v>5.0</v>
      </c>
      <c r="J805" s="1">
        <v>0.0</v>
      </c>
      <c r="K805" s="1">
        <v>6.0</v>
      </c>
      <c r="L805" s="1">
        <v>0.0</v>
      </c>
      <c r="M805" s="1">
        <v>5.0</v>
      </c>
      <c r="N805" s="1">
        <v>2.0</v>
      </c>
      <c r="O805" s="1">
        <v>3.0</v>
      </c>
      <c r="P805" s="1">
        <v>5.0</v>
      </c>
      <c r="Q805" s="1">
        <v>0.0</v>
      </c>
      <c r="R805" s="1">
        <v>2.0</v>
      </c>
      <c r="S805" s="1">
        <v>4.0</v>
      </c>
      <c r="T805" s="1">
        <v>5.0</v>
      </c>
      <c r="U805" s="1">
        <v>4.0</v>
      </c>
      <c r="V805" s="1">
        <v>4.0</v>
      </c>
      <c r="W805" s="1">
        <v>5.0</v>
      </c>
      <c r="X805" s="1">
        <v>3.0</v>
      </c>
      <c r="Y805" s="1">
        <v>4.0</v>
      </c>
      <c r="Z805" s="1">
        <v>2305.0</v>
      </c>
      <c r="AA805" s="45">
        <f t="shared" si="1"/>
        <v>73</v>
      </c>
      <c r="AB805" s="45">
        <f t="shared" si="2"/>
        <v>35</v>
      </c>
      <c r="AC805" s="45">
        <f t="shared" si="3"/>
        <v>11</v>
      </c>
      <c r="AD805" s="45">
        <f t="shared" si="4"/>
        <v>11</v>
      </c>
      <c r="AE805" s="45">
        <f t="shared" si="5"/>
        <v>16</v>
      </c>
    </row>
    <row r="806">
      <c r="A806" s="1" t="b">
        <v>1</v>
      </c>
      <c r="B806" s="20">
        <v>44056.887528148145</v>
      </c>
      <c r="C806" s="1" t="s">
        <v>321</v>
      </c>
      <c r="D806" s="1">
        <v>3.0</v>
      </c>
      <c r="E806" s="1">
        <v>2.0</v>
      </c>
      <c r="F806" s="1">
        <v>0.0</v>
      </c>
      <c r="G806" s="1">
        <v>4.0</v>
      </c>
      <c r="H806" s="1">
        <v>5.0</v>
      </c>
      <c r="I806" s="1">
        <v>3.0</v>
      </c>
      <c r="J806" s="1">
        <v>6.0</v>
      </c>
      <c r="K806" s="1">
        <v>3.0</v>
      </c>
      <c r="L806" s="1">
        <v>3.0</v>
      </c>
      <c r="M806" s="1">
        <v>4.0</v>
      </c>
      <c r="N806" s="1">
        <v>3.0</v>
      </c>
      <c r="O806" s="1">
        <v>6.0</v>
      </c>
      <c r="P806" s="1">
        <v>4.0</v>
      </c>
      <c r="Q806" s="1">
        <v>4.0</v>
      </c>
      <c r="R806" s="1">
        <v>6.0</v>
      </c>
      <c r="S806" s="1">
        <v>2.0</v>
      </c>
      <c r="T806" s="1">
        <v>3.0</v>
      </c>
      <c r="U806" s="1">
        <v>4.0</v>
      </c>
      <c r="V806" s="1">
        <v>4.0</v>
      </c>
      <c r="W806" s="1">
        <v>4.0</v>
      </c>
      <c r="X806" s="1">
        <v>4.0</v>
      </c>
      <c r="Y806" s="1">
        <v>4.0</v>
      </c>
      <c r="Z806" s="1">
        <v>2105.0</v>
      </c>
      <c r="AA806" s="45">
        <f t="shared" si="1"/>
        <v>81</v>
      </c>
      <c r="AB806" s="45">
        <f t="shared" si="2"/>
        <v>33</v>
      </c>
      <c r="AC806" s="45">
        <f t="shared" si="3"/>
        <v>16</v>
      </c>
      <c r="AD806" s="45">
        <f t="shared" si="4"/>
        <v>16</v>
      </c>
      <c r="AE806" s="45">
        <f t="shared" si="5"/>
        <v>16</v>
      </c>
    </row>
    <row r="807">
      <c r="A807" s="1" t="b">
        <v>1</v>
      </c>
      <c r="B807" s="20">
        <v>44057.42397228009</v>
      </c>
      <c r="C807" s="1" t="s">
        <v>417</v>
      </c>
      <c r="D807" s="1">
        <v>2.0</v>
      </c>
      <c r="E807" s="1">
        <v>0.0</v>
      </c>
      <c r="F807" s="1">
        <v>0.0</v>
      </c>
      <c r="G807" s="1">
        <v>0.0</v>
      </c>
      <c r="H807" s="1">
        <v>0.0</v>
      </c>
      <c r="I807" s="1">
        <v>1.0</v>
      </c>
      <c r="J807" s="1">
        <v>1.0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1.0</v>
      </c>
      <c r="Q807" s="1">
        <v>1.0</v>
      </c>
      <c r="R807" s="1">
        <v>0.0</v>
      </c>
      <c r="S807" s="1">
        <v>1.0</v>
      </c>
      <c r="T807" s="1">
        <v>0.0</v>
      </c>
      <c r="U807" s="1">
        <v>1.0</v>
      </c>
      <c r="V807" s="1">
        <v>1.0</v>
      </c>
      <c r="W807" s="1">
        <v>0.0</v>
      </c>
      <c r="X807" s="1">
        <v>1.0</v>
      </c>
      <c r="Y807" s="1">
        <v>0.0</v>
      </c>
      <c r="Z807" s="1">
        <v>2238.0</v>
      </c>
      <c r="AA807" s="45">
        <f t="shared" si="1"/>
        <v>10</v>
      </c>
      <c r="AB807" s="45">
        <f t="shared" si="2"/>
        <v>3</v>
      </c>
      <c r="AC807" s="45">
        <f t="shared" si="3"/>
        <v>1</v>
      </c>
      <c r="AD807" s="45">
        <f t="shared" si="4"/>
        <v>3</v>
      </c>
      <c r="AE807" s="45">
        <f t="shared" si="5"/>
        <v>3</v>
      </c>
    </row>
    <row r="808">
      <c r="A808" s="1" t="b">
        <v>1</v>
      </c>
      <c r="B808" s="20">
        <v>44057.612814039356</v>
      </c>
      <c r="C808" s="1" t="s">
        <v>438</v>
      </c>
      <c r="D808" s="1">
        <v>2.0</v>
      </c>
      <c r="E808" s="1">
        <v>5.0</v>
      </c>
      <c r="F808" s="1">
        <v>0.0</v>
      </c>
      <c r="G808" s="1">
        <v>1.0</v>
      </c>
      <c r="H808" s="1">
        <v>1.0</v>
      </c>
      <c r="I808" s="1">
        <v>5.0</v>
      </c>
      <c r="J808" s="1">
        <v>0.0</v>
      </c>
      <c r="K808" s="1">
        <v>5.0</v>
      </c>
      <c r="L808" s="1">
        <v>0.0</v>
      </c>
      <c r="M808" s="1">
        <v>5.0</v>
      </c>
      <c r="N808" s="1">
        <v>1.0</v>
      </c>
      <c r="O808" s="1">
        <v>4.0</v>
      </c>
      <c r="P808" s="1">
        <v>5.0</v>
      </c>
      <c r="Q808" s="1">
        <v>2.0</v>
      </c>
      <c r="R808" s="1">
        <v>1.0</v>
      </c>
      <c r="S808" s="1">
        <v>5.0</v>
      </c>
      <c r="T808" s="1">
        <v>0.0</v>
      </c>
      <c r="U808" s="1">
        <v>3.0</v>
      </c>
      <c r="V808" s="1">
        <v>5.0</v>
      </c>
      <c r="W808" s="1">
        <v>2.0</v>
      </c>
      <c r="X808" s="1">
        <v>5.0</v>
      </c>
      <c r="Y808" s="1">
        <v>0.0</v>
      </c>
      <c r="Z808" s="1">
        <v>2246.0</v>
      </c>
      <c r="AA808" s="45">
        <f t="shared" si="1"/>
        <v>57</v>
      </c>
      <c r="AB808" s="45">
        <f t="shared" si="2"/>
        <v>19</v>
      </c>
      <c r="AC808" s="45">
        <f t="shared" si="3"/>
        <v>10</v>
      </c>
      <c r="AD808" s="45">
        <f t="shared" si="4"/>
        <v>13</v>
      </c>
      <c r="AE808" s="45">
        <f t="shared" si="5"/>
        <v>15</v>
      </c>
    </row>
    <row r="809">
      <c r="A809" s="1" t="b">
        <v>1</v>
      </c>
      <c r="B809" s="20">
        <v>44057.786639224534</v>
      </c>
      <c r="C809" s="1" t="s">
        <v>338</v>
      </c>
      <c r="D809" s="1">
        <v>4.0</v>
      </c>
      <c r="E809" s="1">
        <v>5.0</v>
      </c>
      <c r="F809" s="1">
        <v>0.0</v>
      </c>
      <c r="G809" s="1">
        <v>5.0</v>
      </c>
      <c r="H809" s="1">
        <v>5.0</v>
      </c>
      <c r="I809" s="1">
        <v>4.0</v>
      </c>
      <c r="J809" s="1">
        <v>3.0</v>
      </c>
      <c r="K809" s="1">
        <v>3.0</v>
      </c>
      <c r="L809" s="1">
        <v>3.0</v>
      </c>
      <c r="M809" s="1">
        <v>4.0</v>
      </c>
      <c r="N809" s="1">
        <v>5.0</v>
      </c>
      <c r="O809" s="1">
        <v>6.0</v>
      </c>
      <c r="P809" s="1">
        <v>6.0</v>
      </c>
      <c r="Q809" s="1">
        <v>5.0</v>
      </c>
      <c r="R809" s="1">
        <v>2.0</v>
      </c>
      <c r="S809" s="1">
        <v>3.0</v>
      </c>
      <c r="T809" s="1">
        <v>3.0</v>
      </c>
      <c r="U809" s="1">
        <v>5.0</v>
      </c>
      <c r="V809" s="1">
        <v>5.0</v>
      </c>
      <c r="W809" s="1">
        <v>5.0</v>
      </c>
      <c r="X809" s="1">
        <v>5.0</v>
      </c>
      <c r="Y809" s="1">
        <v>4.0</v>
      </c>
      <c r="Z809" s="1">
        <v>2125.0</v>
      </c>
      <c r="AA809" s="45">
        <f t="shared" si="1"/>
        <v>90</v>
      </c>
      <c r="AB809" s="45">
        <f t="shared" si="2"/>
        <v>41</v>
      </c>
      <c r="AC809" s="45">
        <f t="shared" si="3"/>
        <v>13</v>
      </c>
      <c r="AD809" s="45">
        <f t="shared" si="4"/>
        <v>16</v>
      </c>
      <c r="AE809" s="45">
        <f t="shared" si="5"/>
        <v>20</v>
      </c>
    </row>
    <row r="810">
      <c r="A810" s="1" t="b">
        <v>1</v>
      </c>
      <c r="B810" s="20">
        <v>44060.40673296296</v>
      </c>
      <c r="C810" s="1" t="s">
        <v>483</v>
      </c>
      <c r="D810" s="1">
        <v>6.0</v>
      </c>
      <c r="E810" s="1">
        <v>4.0</v>
      </c>
      <c r="F810" s="1">
        <v>1.0</v>
      </c>
      <c r="G810" s="1">
        <v>6.0</v>
      </c>
      <c r="H810" s="1">
        <v>5.0</v>
      </c>
      <c r="I810" s="1">
        <v>6.0</v>
      </c>
      <c r="J810" s="1">
        <v>6.0</v>
      </c>
      <c r="K810" s="1">
        <v>0.0</v>
      </c>
      <c r="L810" s="1">
        <v>5.0</v>
      </c>
      <c r="M810" s="1">
        <v>6.0</v>
      </c>
      <c r="N810" s="1">
        <v>4.0</v>
      </c>
      <c r="O810" s="1">
        <v>4.0</v>
      </c>
      <c r="P810" s="1">
        <v>6.0</v>
      </c>
      <c r="Q810" s="1">
        <v>6.0</v>
      </c>
      <c r="R810" s="1">
        <v>6.0</v>
      </c>
      <c r="S810" s="1">
        <v>6.0</v>
      </c>
      <c r="T810" s="1">
        <v>2.0</v>
      </c>
      <c r="U810" s="1">
        <v>6.0</v>
      </c>
      <c r="V810" s="1">
        <v>6.0</v>
      </c>
      <c r="W810" s="1">
        <v>6.0</v>
      </c>
      <c r="X810" s="1">
        <v>6.0</v>
      </c>
      <c r="Y810" s="1">
        <v>3.0</v>
      </c>
      <c r="Z810" s="1">
        <v>2245.0</v>
      </c>
      <c r="AA810" s="45">
        <f t="shared" si="1"/>
        <v>106</v>
      </c>
      <c r="AB810" s="45">
        <f t="shared" si="2"/>
        <v>41</v>
      </c>
      <c r="AC810" s="45">
        <f t="shared" si="3"/>
        <v>17</v>
      </c>
      <c r="AD810" s="45">
        <f t="shared" si="4"/>
        <v>24</v>
      </c>
      <c r="AE810" s="45">
        <f t="shared" si="5"/>
        <v>24</v>
      </c>
    </row>
    <row r="811">
      <c r="A811" s="1" t="b">
        <v>1</v>
      </c>
      <c r="B811" s="20">
        <v>44060.69710975695</v>
      </c>
      <c r="C811" s="1" t="s">
        <v>423</v>
      </c>
      <c r="D811" s="1">
        <v>2.0</v>
      </c>
      <c r="E811" s="1">
        <v>1.0</v>
      </c>
      <c r="F811" s="1">
        <v>0.0</v>
      </c>
      <c r="G811" s="1">
        <v>0.0</v>
      </c>
      <c r="H811" s="1">
        <v>2.0</v>
      </c>
      <c r="I811" s="1">
        <v>2.0</v>
      </c>
      <c r="J811" s="1">
        <v>0.0</v>
      </c>
      <c r="K811" s="1">
        <v>0.0</v>
      </c>
      <c r="L811" s="1">
        <v>0.0</v>
      </c>
      <c r="M811" s="1">
        <v>1.0</v>
      </c>
      <c r="N811" s="1">
        <v>1.0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1.0</v>
      </c>
      <c r="V811" s="1">
        <v>1.0</v>
      </c>
      <c r="W811" s="1">
        <v>1.0</v>
      </c>
      <c r="X811" s="1">
        <v>0.0</v>
      </c>
      <c r="Y811" s="1">
        <v>1.0</v>
      </c>
      <c r="Z811" s="1">
        <v>2242.0</v>
      </c>
      <c r="AA811" s="45">
        <f t="shared" si="1"/>
        <v>13</v>
      </c>
      <c r="AB811" s="45">
        <f t="shared" si="2"/>
        <v>9</v>
      </c>
      <c r="AC811" s="45">
        <f t="shared" si="3"/>
        <v>1</v>
      </c>
      <c r="AD811" s="45">
        <f t="shared" si="4"/>
        <v>0</v>
      </c>
      <c r="AE811" s="45">
        <f t="shared" si="5"/>
        <v>3</v>
      </c>
    </row>
    <row r="812">
      <c r="A812" s="1" t="b">
        <v>1</v>
      </c>
      <c r="B812" s="20">
        <v>44060.84129214121</v>
      </c>
      <c r="C812" s="1" t="s">
        <v>232</v>
      </c>
      <c r="D812" s="1">
        <v>2.0</v>
      </c>
      <c r="E812" s="1">
        <v>2.0</v>
      </c>
      <c r="F812" s="1">
        <v>0.0</v>
      </c>
      <c r="G812" s="1">
        <v>3.0</v>
      </c>
      <c r="H812" s="1">
        <v>3.0</v>
      </c>
      <c r="I812" s="1">
        <v>3.0</v>
      </c>
      <c r="J812" s="1">
        <v>2.0</v>
      </c>
      <c r="K812" s="1">
        <v>3.0</v>
      </c>
      <c r="L812" s="1">
        <v>2.0</v>
      </c>
      <c r="M812" s="1">
        <v>0.0</v>
      </c>
      <c r="N812" s="1">
        <v>2.0</v>
      </c>
      <c r="O812" s="1">
        <v>2.0</v>
      </c>
      <c r="P812" s="1">
        <v>2.0</v>
      </c>
      <c r="Q812" s="1">
        <v>2.0</v>
      </c>
      <c r="R812" s="1">
        <v>2.0</v>
      </c>
      <c r="S812" s="1">
        <v>3.0</v>
      </c>
      <c r="T812" s="1">
        <v>0.0</v>
      </c>
      <c r="U812" s="1">
        <v>2.0</v>
      </c>
      <c r="V812" s="1">
        <v>2.0</v>
      </c>
      <c r="W812" s="1">
        <v>2.0</v>
      </c>
      <c r="X812" s="1">
        <v>2.0</v>
      </c>
      <c r="Y812" s="1">
        <v>1.0</v>
      </c>
      <c r="Z812" s="1">
        <v>1921.0</v>
      </c>
      <c r="AA812" s="45">
        <f t="shared" si="1"/>
        <v>42</v>
      </c>
      <c r="AB812" s="45">
        <f t="shared" si="2"/>
        <v>18</v>
      </c>
      <c r="AC812" s="45">
        <f t="shared" si="3"/>
        <v>7</v>
      </c>
      <c r="AD812" s="45">
        <f t="shared" si="4"/>
        <v>9</v>
      </c>
      <c r="AE812" s="45">
        <f t="shared" si="5"/>
        <v>8</v>
      </c>
    </row>
    <row r="813">
      <c r="A813" t="b">
        <v>0</v>
      </c>
      <c r="B813" s="20">
        <v>44061.469052939814</v>
      </c>
      <c r="C813" s="1" t="s">
        <v>316</v>
      </c>
      <c r="D813" s="1">
        <v>6.0</v>
      </c>
      <c r="E813" s="1">
        <v>5.0</v>
      </c>
      <c r="F813" s="1">
        <v>0.0</v>
      </c>
      <c r="G813" s="1">
        <v>4.0</v>
      </c>
      <c r="H813" s="1">
        <v>5.0</v>
      </c>
      <c r="I813" s="1">
        <v>5.0</v>
      </c>
      <c r="J813" s="1">
        <v>5.0</v>
      </c>
      <c r="K813" s="1">
        <v>0.0</v>
      </c>
      <c r="L813" s="1">
        <v>6.0</v>
      </c>
      <c r="M813" s="1">
        <v>5.0</v>
      </c>
      <c r="N813" s="1">
        <v>3.0</v>
      </c>
      <c r="O813" s="1">
        <v>3.0</v>
      </c>
      <c r="P813" s="1">
        <v>5.0</v>
      </c>
      <c r="Q813" s="1">
        <v>2.0</v>
      </c>
      <c r="R813" s="1">
        <v>5.0</v>
      </c>
      <c r="S813" s="1">
        <v>5.0</v>
      </c>
      <c r="T813" s="1">
        <v>5.0</v>
      </c>
      <c r="U813" s="1">
        <v>6.0</v>
      </c>
      <c r="V813" s="1">
        <v>4.0</v>
      </c>
      <c r="W813" s="1">
        <v>4.0</v>
      </c>
      <c r="X813" s="1">
        <v>2.0</v>
      </c>
      <c r="Y813" s="1">
        <v>1.0</v>
      </c>
      <c r="Z813" s="1">
        <v>2103.0</v>
      </c>
      <c r="AA813" s="45">
        <f t="shared" si="1"/>
        <v>86</v>
      </c>
      <c r="AB813" s="45">
        <f t="shared" si="2"/>
        <v>37</v>
      </c>
      <c r="AC813" s="45">
        <f t="shared" si="3"/>
        <v>16</v>
      </c>
      <c r="AD813" s="45">
        <f t="shared" si="4"/>
        <v>17</v>
      </c>
      <c r="AE813" s="45">
        <f t="shared" si="5"/>
        <v>16</v>
      </c>
    </row>
    <row r="814">
      <c r="A814" s="1" t="b">
        <v>1</v>
      </c>
      <c r="B814" s="20">
        <v>44061.479867789356</v>
      </c>
      <c r="C814" s="1" t="s">
        <v>427</v>
      </c>
      <c r="D814" s="1">
        <v>3.0</v>
      </c>
      <c r="E814" s="1">
        <v>0.0</v>
      </c>
      <c r="F814" s="1">
        <v>0.0</v>
      </c>
      <c r="G814" s="1">
        <v>1.0</v>
      </c>
      <c r="H814" s="1">
        <v>0.0</v>
      </c>
      <c r="I814" s="1">
        <v>4.0</v>
      </c>
      <c r="J814" s="1">
        <v>5.0</v>
      </c>
      <c r="K814" s="1">
        <v>0.0</v>
      </c>
      <c r="L814" s="1">
        <v>5.0</v>
      </c>
      <c r="M814" s="1">
        <v>4.0</v>
      </c>
      <c r="N814" s="1">
        <v>1.0</v>
      </c>
      <c r="O814" s="1">
        <v>1.0</v>
      </c>
      <c r="P814" s="1">
        <v>5.0</v>
      </c>
      <c r="Q814" s="1">
        <v>2.0</v>
      </c>
      <c r="R814" s="1">
        <v>2.0</v>
      </c>
      <c r="S814" s="1">
        <v>4.0</v>
      </c>
      <c r="T814" s="1">
        <v>0.0</v>
      </c>
      <c r="U814" s="1">
        <v>4.0</v>
      </c>
      <c r="V814" s="1">
        <v>4.0</v>
      </c>
      <c r="W814" s="1">
        <v>3.0</v>
      </c>
      <c r="X814" s="1">
        <v>3.0</v>
      </c>
      <c r="Y814" s="1">
        <v>0.0</v>
      </c>
      <c r="Z814" s="1">
        <v>2243.0</v>
      </c>
      <c r="AA814" s="45">
        <f t="shared" si="1"/>
        <v>51</v>
      </c>
      <c r="AB814" s="45">
        <f t="shared" si="2"/>
        <v>10</v>
      </c>
      <c r="AC814" s="45">
        <f t="shared" si="3"/>
        <v>14</v>
      </c>
      <c r="AD814" s="45">
        <f t="shared" si="4"/>
        <v>13</v>
      </c>
      <c r="AE814" s="45">
        <f t="shared" si="5"/>
        <v>14</v>
      </c>
    </row>
    <row r="815">
      <c r="A815" s="1" t="b">
        <v>1</v>
      </c>
      <c r="B815" s="20">
        <v>44062.43647277778</v>
      </c>
      <c r="C815" s="1" t="s">
        <v>254</v>
      </c>
      <c r="D815" s="1">
        <v>2.0</v>
      </c>
      <c r="E815" s="1">
        <v>1.0</v>
      </c>
      <c r="F815" s="1">
        <v>0.0</v>
      </c>
      <c r="G815" s="1">
        <v>2.0</v>
      </c>
      <c r="H815" s="1">
        <v>1.0</v>
      </c>
      <c r="I815" s="1">
        <v>3.0</v>
      </c>
      <c r="J815" s="1">
        <v>3.0</v>
      </c>
      <c r="K815" s="1">
        <v>1.0</v>
      </c>
      <c r="L815" s="1">
        <v>1.0</v>
      </c>
      <c r="M815" s="1">
        <v>2.0</v>
      </c>
      <c r="N815" s="1">
        <v>2.0</v>
      </c>
      <c r="O815" s="1">
        <v>2.0</v>
      </c>
      <c r="P815" s="1">
        <v>3.0</v>
      </c>
      <c r="Q815" s="1">
        <v>4.0</v>
      </c>
      <c r="R815" s="1">
        <v>2.0</v>
      </c>
      <c r="S815" s="1">
        <v>3.0</v>
      </c>
      <c r="T815" s="1">
        <v>3.0</v>
      </c>
      <c r="U815" s="1">
        <v>2.0</v>
      </c>
      <c r="V815" s="1">
        <v>3.0</v>
      </c>
      <c r="W815" s="1">
        <v>3.0</v>
      </c>
      <c r="X815" s="1">
        <v>4.0</v>
      </c>
      <c r="Y815" s="1">
        <v>4.0</v>
      </c>
      <c r="Z815" s="1">
        <v>0.0</v>
      </c>
      <c r="AA815" s="45">
        <f t="shared" si="1"/>
        <v>51</v>
      </c>
      <c r="AB815" s="45">
        <f t="shared" si="2"/>
        <v>20</v>
      </c>
      <c r="AC815" s="45">
        <f t="shared" si="3"/>
        <v>7</v>
      </c>
      <c r="AD815" s="45">
        <f t="shared" si="4"/>
        <v>12</v>
      </c>
      <c r="AE815" s="45">
        <f t="shared" si="5"/>
        <v>12</v>
      </c>
    </row>
    <row r="816">
      <c r="A816" t="b">
        <v>0</v>
      </c>
      <c r="B816" s="20">
        <v>44062.43682611111</v>
      </c>
      <c r="C816" s="1" t="s">
        <v>909</v>
      </c>
      <c r="D816" s="1">
        <v>2.0</v>
      </c>
      <c r="E816" s="1">
        <v>3.0</v>
      </c>
      <c r="F816" s="1">
        <v>0.0</v>
      </c>
      <c r="G816" s="1">
        <v>3.0</v>
      </c>
      <c r="H816" s="1">
        <v>2.0</v>
      </c>
      <c r="I816" s="1">
        <v>1.0</v>
      </c>
      <c r="J816" s="1">
        <v>5.0</v>
      </c>
      <c r="K816" s="1">
        <v>1.0</v>
      </c>
      <c r="L816" s="1">
        <v>5.0</v>
      </c>
      <c r="M816" s="1">
        <v>2.0</v>
      </c>
      <c r="N816" s="1">
        <v>1.0</v>
      </c>
      <c r="O816" s="1">
        <v>3.0</v>
      </c>
      <c r="P816" s="1">
        <v>4.0</v>
      </c>
      <c r="Q816" s="1">
        <v>1.0</v>
      </c>
      <c r="R816" s="1">
        <v>3.0</v>
      </c>
      <c r="S816" s="1">
        <v>2.0</v>
      </c>
      <c r="T816" s="1">
        <v>1.0</v>
      </c>
      <c r="U816" s="1">
        <v>2.0</v>
      </c>
      <c r="V816" s="1">
        <v>2.0</v>
      </c>
      <c r="W816" s="1">
        <v>2.0</v>
      </c>
      <c r="X816" s="1">
        <v>4.0</v>
      </c>
      <c r="Y816" s="1">
        <v>5.0</v>
      </c>
      <c r="Z816" s="1">
        <v>2310.0</v>
      </c>
      <c r="AA816" s="45">
        <f t="shared" si="1"/>
        <v>54</v>
      </c>
      <c r="AB816" s="45">
        <f t="shared" si="2"/>
        <v>21</v>
      </c>
      <c r="AC816" s="45">
        <f t="shared" si="3"/>
        <v>13</v>
      </c>
      <c r="AD816" s="45">
        <f t="shared" si="4"/>
        <v>10</v>
      </c>
      <c r="AE816" s="45">
        <f t="shared" si="5"/>
        <v>10</v>
      </c>
    </row>
    <row r="817">
      <c r="A817" s="1" t="b">
        <v>1</v>
      </c>
      <c r="B817" s="20">
        <v>44062.48316204861</v>
      </c>
      <c r="C817" s="1" t="s">
        <v>402</v>
      </c>
      <c r="D817" s="1">
        <v>3.0</v>
      </c>
      <c r="E817" s="1">
        <v>1.0</v>
      </c>
      <c r="F817" s="1">
        <v>0.0</v>
      </c>
      <c r="G817" s="1">
        <v>3.0</v>
      </c>
      <c r="H817" s="1">
        <v>1.0</v>
      </c>
      <c r="I817" s="1">
        <v>3.0</v>
      </c>
      <c r="J817" s="1">
        <v>3.0</v>
      </c>
      <c r="K817" s="1">
        <v>2.0</v>
      </c>
      <c r="L817" s="1">
        <v>2.0</v>
      </c>
      <c r="M817" s="1">
        <v>3.0</v>
      </c>
      <c r="N817" s="1">
        <v>3.0</v>
      </c>
      <c r="O817" s="1">
        <v>3.0</v>
      </c>
      <c r="P817" s="1">
        <v>3.0</v>
      </c>
      <c r="Q817" s="1">
        <v>1.0</v>
      </c>
      <c r="R817" s="1">
        <v>0.0</v>
      </c>
      <c r="S817" s="1">
        <v>1.0</v>
      </c>
      <c r="T817" s="1">
        <v>0.0</v>
      </c>
      <c r="U817" s="1">
        <v>3.0</v>
      </c>
      <c r="V817" s="1">
        <v>3.0</v>
      </c>
      <c r="W817" s="1">
        <v>3.0</v>
      </c>
      <c r="X817" s="1">
        <v>4.0</v>
      </c>
      <c r="Y817" s="1">
        <v>5.0</v>
      </c>
      <c r="Z817" s="1">
        <v>2210.0</v>
      </c>
      <c r="AA817" s="45">
        <f t="shared" si="1"/>
        <v>50</v>
      </c>
      <c r="AB817" s="45">
        <f t="shared" si="2"/>
        <v>22</v>
      </c>
      <c r="AC817" s="45">
        <f t="shared" si="3"/>
        <v>10</v>
      </c>
      <c r="AD817" s="45">
        <f t="shared" si="4"/>
        <v>5</v>
      </c>
      <c r="AE817" s="45">
        <f t="shared" si="5"/>
        <v>13</v>
      </c>
    </row>
    <row r="818">
      <c r="A818" s="1" t="b">
        <v>1</v>
      </c>
      <c r="B818" s="20">
        <v>44062.63634377315</v>
      </c>
      <c r="C818" s="1" t="s">
        <v>400</v>
      </c>
      <c r="D818" s="1">
        <v>3.0</v>
      </c>
      <c r="E818" s="1">
        <v>0.0</v>
      </c>
      <c r="F818" s="1">
        <v>0.0</v>
      </c>
      <c r="G818" s="1">
        <v>1.0</v>
      </c>
      <c r="H818" s="1">
        <v>0.0</v>
      </c>
      <c r="I818" s="1">
        <v>4.0</v>
      </c>
      <c r="J818" s="1">
        <v>0.0</v>
      </c>
      <c r="K818" s="1">
        <v>0.0</v>
      </c>
      <c r="L818" s="1">
        <v>2.0</v>
      </c>
      <c r="M818" s="1">
        <v>0.0</v>
      </c>
      <c r="N818" s="1">
        <v>2.0</v>
      </c>
      <c r="O818" s="1">
        <v>2.0</v>
      </c>
      <c r="P818" s="1">
        <v>3.0</v>
      </c>
      <c r="Q818" s="1">
        <v>2.0</v>
      </c>
      <c r="R818" s="1">
        <v>0.0</v>
      </c>
      <c r="S818" s="1">
        <v>3.0</v>
      </c>
      <c r="T818" s="1">
        <v>0.0</v>
      </c>
      <c r="U818" s="1">
        <v>2.0</v>
      </c>
      <c r="V818" s="1">
        <v>1.0</v>
      </c>
      <c r="W818" s="1">
        <v>2.0</v>
      </c>
      <c r="X818" s="1">
        <v>4.0</v>
      </c>
      <c r="Y818" s="1">
        <v>0.0</v>
      </c>
      <c r="Z818" s="1">
        <v>2216.0</v>
      </c>
      <c r="AA818" s="45">
        <f t="shared" si="1"/>
        <v>31</v>
      </c>
      <c r="AB818" s="45">
        <f t="shared" si="2"/>
        <v>12</v>
      </c>
      <c r="AC818" s="45">
        <f t="shared" si="3"/>
        <v>2</v>
      </c>
      <c r="AD818" s="45">
        <f t="shared" si="4"/>
        <v>8</v>
      </c>
      <c r="AE818" s="45">
        <f t="shared" si="5"/>
        <v>9</v>
      </c>
    </row>
    <row r="819">
      <c r="A819" s="1" t="b">
        <v>1</v>
      </c>
      <c r="B819" s="20">
        <v>44063.47932918981</v>
      </c>
      <c r="C819" s="1" t="s">
        <v>485</v>
      </c>
      <c r="D819" s="1">
        <v>4.0</v>
      </c>
      <c r="E819" s="1">
        <v>4.0</v>
      </c>
      <c r="F819" s="1">
        <v>0.0</v>
      </c>
      <c r="G819" s="1">
        <v>3.0</v>
      </c>
      <c r="H819" s="1">
        <v>3.0</v>
      </c>
      <c r="I819" s="1">
        <v>6.0</v>
      </c>
      <c r="J819" s="1">
        <v>5.0</v>
      </c>
      <c r="K819" s="1">
        <v>0.0</v>
      </c>
      <c r="L819" s="1">
        <v>5.0</v>
      </c>
      <c r="M819" s="1">
        <v>2.0</v>
      </c>
      <c r="N819" s="1">
        <v>2.0</v>
      </c>
      <c r="O819" s="1">
        <v>3.0</v>
      </c>
      <c r="P819" s="1">
        <v>3.0</v>
      </c>
      <c r="Q819" s="1">
        <v>3.0</v>
      </c>
      <c r="R819" s="1">
        <v>0.0</v>
      </c>
      <c r="S819" s="1">
        <v>3.0</v>
      </c>
      <c r="T819" s="1">
        <v>0.0</v>
      </c>
      <c r="U819" s="1">
        <v>4.0</v>
      </c>
      <c r="V819" s="1">
        <v>4.0</v>
      </c>
      <c r="W819" s="1">
        <v>4.0</v>
      </c>
      <c r="X819" s="1">
        <v>4.0</v>
      </c>
      <c r="Y819" s="1">
        <v>3.0</v>
      </c>
      <c r="Z819" s="1">
        <v>2320.0</v>
      </c>
      <c r="AA819" s="45">
        <f t="shared" si="1"/>
        <v>65</v>
      </c>
      <c r="AB819" s="45">
        <f t="shared" si="2"/>
        <v>28</v>
      </c>
      <c r="AC819" s="45">
        <f t="shared" si="3"/>
        <v>12</v>
      </c>
      <c r="AD819" s="45">
        <f t="shared" si="4"/>
        <v>9</v>
      </c>
      <c r="AE819" s="45">
        <f t="shared" si="5"/>
        <v>16</v>
      </c>
    </row>
    <row r="820">
      <c r="A820" s="1" t="b">
        <v>1</v>
      </c>
      <c r="B820" s="20">
        <v>44064.45737412037</v>
      </c>
      <c r="C820" s="1" t="s">
        <v>486</v>
      </c>
      <c r="D820" s="1">
        <v>1.0</v>
      </c>
      <c r="E820" s="1">
        <v>0.0</v>
      </c>
      <c r="F820" s="1">
        <v>0.0</v>
      </c>
      <c r="G820" s="1">
        <v>0.0</v>
      </c>
      <c r="H820" s="1">
        <v>1.0</v>
      </c>
      <c r="I820" s="1">
        <v>2.0</v>
      </c>
      <c r="J820" s="1">
        <v>0.0</v>
      </c>
      <c r="K820" s="1">
        <v>0.0</v>
      </c>
      <c r="L820" s="1">
        <v>0.0</v>
      </c>
      <c r="M820" s="1">
        <v>5.0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3.0</v>
      </c>
      <c r="V820" s="1">
        <v>4.0</v>
      </c>
      <c r="W820" s="1">
        <v>4.0</v>
      </c>
      <c r="X820" s="1">
        <v>4.0</v>
      </c>
      <c r="Y820" s="1">
        <v>0.0</v>
      </c>
      <c r="Z820" s="1">
        <v>2304.0</v>
      </c>
      <c r="AA820" s="45">
        <f t="shared" si="1"/>
        <v>24</v>
      </c>
      <c r="AB820" s="45">
        <f t="shared" si="2"/>
        <v>4</v>
      </c>
      <c r="AC820" s="45">
        <f t="shared" si="3"/>
        <v>5</v>
      </c>
      <c r="AD820" s="45">
        <f t="shared" si="4"/>
        <v>0</v>
      </c>
      <c r="AE820" s="45">
        <f t="shared" si="5"/>
        <v>15</v>
      </c>
    </row>
    <row r="821">
      <c r="A821" s="1" t="b">
        <v>1</v>
      </c>
      <c r="B821" s="20">
        <v>44064.66991707176</v>
      </c>
      <c r="C821" s="1" t="s">
        <v>487</v>
      </c>
      <c r="D821" s="1">
        <v>6.0</v>
      </c>
      <c r="E821" s="1">
        <v>3.0</v>
      </c>
      <c r="F821" s="1">
        <v>0.0</v>
      </c>
      <c r="G821" s="1">
        <v>3.0</v>
      </c>
      <c r="H821" s="1">
        <v>0.0</v>
      </c>
      <c r="I821" s="1">
        <v>6.0</v>
      </c>
      <c r="J821" s="1">
        <v>6.0</v>
      </c>
      <c r="K821" s="1">
        <v>3.0</v>
      </c>
      <c r="L821" s="1">
        <v>3.0</v>
      </c>
      <c r="M821" s="1">
        <v>5.0</v>
      </c>
      <c r="N821" s="1">
        <v>6.0</v>
      </c>
      <c r="O821" s="1">
        <v>3.0</v>
      </c>
      <c r="P821" s="1">
        <v>5.0</v>
      </c>
      <c r="Q821" s="1">
        <v>5.0</v>
      </c>
      <c r="R821" s="1">
        <v>2.0</v>
      </c>
      <c r="S821" s="1">
        <v>6.0</v>
      </c>
      <c r="T821" s="1">
        <v>0.0</v>
      </c>
      <c r="U821" s="1">
        <v>6.0</v>
      </c>
      <c r="V821" s="1">
        <v>6.0</v>
      </c>
      <c r="W821" s="1">
        <v>6.0</v>
      </c>
      <c r="X821" s="1">
        <v>6.0</v>
      </c>
      <c r="Y821" s="1">
        <v>6.0</v>
      </c>
      <c r="Z821" s="1">
        <v>2328.0</v>
      </c>
      <c r="AA821" s="45">
        <f t="shared" si="1"/>
        <v>92</v>
      </c>
      <c r="AB821" s="45">
        <f t="shared" si="2"/>
        <v>33</v>
      </c>
      <c r="AC821" s="45">
        <f t="shared" si="3"/>
        <v>17</v>
      </c>
      <c r="AD821" s="45">
        <f t="shared" si="4"/>
        <v>18</v>
      </c>
      <c r="AE821" s="45">
        <f t="shared" si="5"/>
        <v>24</v>
      </c>
    </row>
    <row r="822">
      <c r="A822" s="1" t="b">
        <v>1</v>
      </c>
      <c r="B822" s="20">
        <v>44064.84940460648</v>
      </c>
      <c r="C822" s="1" t="s">
        <v>488</v>
      </c>
      <c r="D822" s="1">
        <v>3.0</v>
      </c>
      <c r="E822" s="1">
        <v>2.0</v>
      </c>
      <c r="F822" s="1">
        <v>0.0</v>
      </c>
      <c r="G822" s="1">
        <v>4.0</v>
      </c>
      <c r="H822" s="1">
        <v>5.0</v>
      </c>
      <c r="I822" s="1">
        <v>6.0</v>
      </c>
      <c r="J822" s="1">
        <v>6.0</v>
      </c>
      <c r="K822" s="1">
        <v>0.0</v>
      </c>
      <c r="L822" s="1">
        <v>6.0</v>
      </c>
      <c r="M822" s="1">
        <v>4.0</v>
      </c>
      <c r="N822" s="1">
        <v>4.0</v>
      </c>
      <c r="O822" s="1">
        <v>4.0</v>
      </c>
      <c r="P822" s="1">
        <v>5.0</v>
      </c>
      <c r="Q822" s="1">
        <v>5.0</v>
      </c>
      <c r="R822" s="1">
        <v>5.0</v>
      </c>
      <c r="S822" s="1">
        <v>5.0</v>
      </c>
      <c r="T822" s="1">
        <v>3.0</v>
      </c>
      <c r="U822" s="1">
        <v>5.0</v>
      </c>
      <c r="V822" s="1">
        <v>6.0</v>
      </c>
      <c r="W822" s="1">
        <v>6.0</v>
      </c>
      <c r="X822" s="1">
        <v>6.0</v>
      </c>
      <c r="Y822" s="1">
        <v>4.0</v>
      </c>
      <c r="Z822" s="1">
        <v>2248.0</v>
      </c>
      <c r="AA822" s="45">
        <f t="shared" si="1"/>
        <v>94</v>
      </c>
      <c r="AB822" s="45">
        <f t="shared" si="2"/>
        <v>35</v>
      </c>
      <c r="AC822" s="45">
        <f t="shared" si="3"/>
        <v>16</v>
      </c>
      <c r="AD822" s="45">
        <f t="shared" si="4"/>
        <v>20</v>
      </c>
      <c r="AE822" s="45">
        <f t="shared" si="5"/>
        <v>23</v>
      </c>
    </row>
    <row r="823">
      <c r="A823" s="1" t="b">
        <v>1</v>
      </c>
      <c r="B823" s="20">
        <v>44066.84253865741</v>
      </c>
      <c r="C823" s="1" t="s">
        <v>489</v>
      </c>
      <c r="D823" s="1">
        <v>3.0</v>
      </c>
      <c r="E823" s="1">
        <v>3.0</v>
      </c>
      <c r="F823" s="1">
        <v>0.0</v>
      </c>
      <c r="G823" s="1">
        <v>2.0</v>
      </c>
      <c r="H823" s="1">
        <v>2.0</v>
      </c>
      <c r="I823" s="1">
        <v>5.0</v>
      </c>
      <c r="J823" s="1">
        <v>1.0</v>
      </c>
      <c r="K823" s="1">
        <v>5.0</v>
      </c>
      <c r="L823" s="1">
        <v>0.0</v>
      </c>
      <c r="M823" s="1">
        <v>5.0</v>
      </c>
      <c r="N823" s="1">
        <v>2.0</v>
      </c>
      <c r="O823" s="1">
        <v>0.0</v>
      </c>
      <c r="P823" s="1">
        <v>5.0</v>
      </c>
      <c r="Q823" s="1">
        <v>2.0</v>
      </c>
      <c r="R823" s="1">
        <v>2.0</v>
      </c>
      <c r="S823" s="1">
        <v>4.0</v>
      </c>
      <c r="T823" s="1">
        <v>1.0</v>
      </c>
      <c r="U823" s="1">
        <v>4.0</v>
      </c>
      <c r="V823" s="1">
        <v>4.0</v>
      </c>
      <c r="W823" s="1">
        <v>4.0</v>
      </c>
      <c r="X823" s="1">
        <v>5.0</v>
      </c>
      <c r="Y823" s="1">
        <v>1.0</v>
      </c>
      <c r="Z823" s="1">
        <v>2273.0</v>
      </c>
      <c r="AA823" s="45">
        <f t="shared" si="1"/>
        <v>60</v>
      </c>
      <c r="AB823" s="45">
        <f t="shared" si="2"/>
        <v>19</v>
      </c>
      <c r="AC823" s="45">
        <f t="shared" si="3"/>
        <v>11</v>
      </c>
      <c r="AD823" s="45">
        <f t="shared" si="4"/>
        <v>13</v>
      </c>
      <c r="AE823" s="45">
        <f t="shared" si="5"/>
        <v>17</v>
      </c>
    </row>
    <row r="824">
      <c r="A824" s="1" t="b">
        <v>1</v>
      </c>
      <c r="B824" s="20">
        <v>44067.42409483796</v>
      </c>
      <c r="C824" s="1" t="s">
        <v>372</v>
      </c>
      <c r="D824" s="1">
        <v>4.0</v>
      </c>
      <c r="E824" s="1">
        <v>0.0</v>
      </c>
      <c r="F824" s="1">
        <v>0.0</v>
      </c>
      <c r="G824" s="1">
        <v>2.0</v>
      </c>
      <c r="H824" s="1">
        <v>5.0</v>
      </c>
      <c r="I824" s="1">
        <v>4.0</v>
      </c>
      <c r="J824" s="1">
        <v>0.0</v>
      </c>
      <c r="K824" s="1">
        <v>0.0</v>
      </c>
      <c r="L824" s="1">
        <v>5.0</v>
      </c>
      <c r="M824" s="1">
        <v>0.0</v>
      </c>
      <c r="N824" s="1">
        <v>6.0</v>
      </c>
      <c r="O824" s="1">
        <v>4.0</v>
      </c>
      <c r="P824" s="1">
        <v>2.0</v>
      </c>
      <c r="Q824" s="1">
        <v>0.0</v>
      </c>
      <c r="R824" s="1">
        <v>1.0</v>
      </c>
      <c r="S824" s="1">
        <v>0.0</v>
      </c>
      <c r="T824" s="1">
        <v>3.0</v>
      </c>
      <c r="U824" s="1">
        <v>0.0</v>
      </c>
      <c r="V824" s="1">
        <v>6.0</v>
      </c>
      <c r="W824" s="1">
        <v>3.0</v>
      </c>
      <c r="X824" s="1">
        <v>6.0</v>
      </c>
      <c r="Y824" s="1">
        <v>1.0</v>
      </c>
      <c r="Z824" s="1">
        <v>2170.0</v>
      </c>
      <c r="AA824" s="45">
        <f t="shared" si="1"/>
        <v>52</v>
      </c>
      <c r="AB824" s="45">
        <f t="shared" si="2"/>
        <v>29</v>
      </c>
      <c r="AC824" s="45">
        <f t="shared" si="3"/>
        <v>5</v>
      </c>
      <c r="AD824" s="45">
        <f t="shared" si="4"/>
        <v>3</v>
      </c>
      <c r="AE824" s="45">
        <f t="shared" si="5"/>
        <v>15</v>
      </c>
    </row>
    <row r="825">
      <c r="A825" s="1" t="b">
        <v>1</v>
      </c>
      <c r="B825" s="20">
        <v>44068.026767152776</v>
      </c>
      <c r="C825" s="1" t="s">
        <v>490</v>
      </c>
      <c r="D825" s="1">
        <v>1.0</v>
      </c>
      <c r="E825" s="1">
        <v>3.0</v>
      </c>
      <c r="F825" s="1">
        <v>0.0</v>
      </c>
      <c r="G825" s="1">
        <v>2.0</v>
      </c>
      <c r="H825" s="1">
        <v>3.0</v>
      </c>
      <c r="I825" s="1">
        <v>4.0</v>
      </c>
      <c r="J825" s="1">
        <v>1.0</v>
      </c>
      <c r="K825" s="1">
        <v>0.0</v>
      </c>
      <c r="L825" s="1">
        <v>4.0</v>
      </c>
      <c r="M825" s="1">
        <v>3.0</v>
      </c>
      <c r="N825" s="1">
        <v>1.0</v>
      </c>
      <c r="O825" s="1">
        <v>3.0</v>
      </c>
      <c r="P825" s="1">
        <v>4.0</v>
      </c>
      <c r="Q825" s="1">
        <v>4.0</v>
      </c>
      <c r="R825" s="1">
        <v>1.0</v>
      </c>
      <c r="S825" s="1">
        <v>1.0</v>
      </c>
      <c r="T825" s="1">
        <v>0.0</v>
      </c>
      <c r="U825" s="1">
        <v>3.0</v>
      </c>
      <c r="V825" s="1">
        <v>4.0</v>
      </c>
      <c r="W825" s="1">
        <v>2.0</v>
      </c>
      <c r="X825" s="1">
        <v>3.0</v>
      </c>
      <c r="Y825" s="1">
        <v>2.0</v>
      </c>
      <c r="Z825" s="1">
        <v>2311.0</v>
      </c>
      <c r="AA825" s="45">
        <f t="shared" si="1"/>
        <v>49</v>
      </c>
      <c r="AB825" s="45">
        <f t="shared" si="2"/>
        <v>19</v>
      </c>
      <c r="AC825" s="45">
        <f t="shared" si="3"/>
        <v>8</v>
      </c>
      <c r="AD825" s="45">
        <f t="shared" si="4"/>
        <v>10</v>
      </c>
      <c r="AE825" s="45">
        <f t="shared" si="5"/>
        <v>12</v>
      </c>
    </row>
    <row r="826">
      <c r="A826" s="1" t="b">
        <v>1</v>
      </c>
      <c r="B826" s="20">
        <v>44068.38818642361</v>
      </c>
      <c r="C826" s="1" t="s">
        <v>491</v>
      </c>
      <c r="D826" s="1">
        <v>6.0</v>
      </c>
      <c r="E826" s="1">
        <v>4.0</v>
      </c>
      <c r="F826" s="1">
        <v>3.0</v>
      </c>
      <c r="G826" s="1">
        <v>5.0</v>
      </c>
      <c r="H826" s="1">
        <v>5.0</v>
      </c>
      <c r="I826" s="1">
        <v>5.0</v>
      </c>
      <c r="J826" s="1">
        <v>5.0</v>
      </c>
      <c r="K826" s="1">
        <v>1.0</v>
      </c>
      <c r="L826" s="1">
        <v>3.0</v>
      </c>
      <c r="M826" s="1">
        <v>4.0</v>
      </c>
      <c r="N826" s="1">
        <v>5.0</v>
      </c>
      <c r="O826" s="1">
        <v>5.0</v>
      </c>
      <c r="P826" s="1">
        <v>0.0</v>
      </c>
      <c r="Q826" s="1">
        <v>0.0</v>
      </c>
      <c r="R826" s="1">
        <v>3.0</v>
      </c>
      <c r="S826" s="1">
        <v>0.0</v>
      </c>
      <c r="T826" s="1">
        <v>4.0</v>
      </c>
      <c r="U826" s="1">
        <v>5.0</v>
      </c>
      <c r="V826" s="1">
        <v>5.0</v>
      </c>
      <c r="W826" s="1">
        <v>5.0</v>
      </c>
      <c r="X826" s="1">
        <v>5.0</v>
      </c>
      <c r="Y826" s="1">
        <v>6.0</v>
      </c>
      <c r="Z826" s="1">
        <v>2301.0</v>
      </c>
      <c r="AA826" s="45">
        <f t="shared" si="1"/>
        <v>84</v>
      </c>
      <c r="AB826" s="45">
        <f t="shared" si="2"/>
        <v>48</v>
      </c>
      <c r="AC826" s="45">
        <f t="shared" si="3"/>
        <v>13</v>
      </c>
      <c r="AD826" s="45">
        <f t="shared" si="4"/>
        <v>3</v>
      </c>
      <c r="AE826" s="45">
        <f t="shared" si="5"/>
        <v>20</v>
      </c>
    </row>
    <row r="827">
      <c r="A827" s="1" t="b">
        <v>1</v>
      </c>
      <c r="B827" s="20">
        <v>44069.4254584375</v>
      </c>
      <c r="C827" s="1" t="s">
        <v>493</v>
      </c>
      <c r="D827" s="1">
        <v>2.0</v>
      </c>
      <c r="E827" s="1">
        <v>0.0</v>
      </c>
      <c r="F827" s="1">
        <v>0.0</v>
      </c>
      <c r="G827" s="1">
        <v>0.0</v>
      </c>
      <c r="H827" s="1">
        <v>0.0</v>
      </c>
      <c r="I827" s="1">
        <v>4.0</v>
      </c>
      <c r="J827" s="1">
        <v>3.0</v>
      </c>
      <c r="K827" s="1">
        <v>6.0</v>
      </c>
      <c r="L827" s="1">
        <v>0.0</v>
      </c>
      <c r="M827" s="1">
        <v>1.0</v>
      </c>
      <c r="N827" s="1">
        <v>4.0</v>
      </c>
      <c r="O827" s="1">
        <v>3.0</v>
      </c>
      <c r="P827" s="1">
        <v>6.0</v>
      </c>
      <c r="Q827" s="1">
        <v>4.0</v>
      </c>
      <c r="R827" s="1">
        <v>4.0</v>
      </c>
      <c r="S827" s="1">
        <v>6.0</v>
      </c>
      <c r="T827" s="1">
        <v>0.0</v>
      </c>
      <c r="U827" s="1">
        <v>3.0</v>
      </c>
      <c r="V827" s="1">
        <v>5.0</v>
      </c>
      <c r="W827" s="1">
        <v>6.0</v>
      </c>
      <c r="X827" s="1">
        <v>5.0</v>
      </c>
      <c r="Y827" s="1">
        <v>0.0</v>
      </c>
      <c r="Z827" s="1">
        <v>2318.0</v>
      </c>
      <c r="AA827" s="45">
        <f t="shared" si="1"/>
        <v>62</v>
      </c>
      <c r="AB827" s="45">
        <f t="shared" si="2"/>
        <v>13</v>
      </c>
      <c r="AC827" s="45">
        <f t="shared" si="3"/>
        <v>10</v>
      </c>
      <c r="AD827" s="45">
        <f t="shared" si="4"/>
        <v>20</v>
      </c>
      <c r="AE827" s="45">
        <f t="shared" si="5"/>
        <v>19</v>
      </c>
    </row>
    <row r="828">
      <c r="A828" t="b">
        <v>0</v>
      </c>
      <c r="B828" s="20">
        <v>44069.61750201389</v>
      </c>
      <c r="C828" s="1" t="s">
        <v>276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2.0</v>
      </c>
      <c r="J828" s="1">
        <v>0.0</v>
      </c>
      <c r="K828" s="1">
        <v>2.0</v>
      </c>
      <c r="L828" s="1">
        <v>0.0</v>
      </c>
      <c r="M828" s="1">
        <v>1.0</v>
      </c>
      <c r="N828" s="1">
        <v>0.0</v>
      </c>
      <c r="O828" s="1">
        <v>0.0</v>
      </c>
      <c r="P828" s="1">
        <v>1.0</v>
      </c>
      <c r="Q828" s="1">
        <v>1.0</v>
      </c>
      <c r="R828" s="1">
        <v>1.0</v>
      </c>
      <c r="S828" s="1">
        <v>2.0</v>
      </c>
      <c r="T828" s="1">
        <v>1.0</v>
      </c>
      <c r="U828" s="1">
        <v>1.0</v>
      </c>
      <c r="V828" s="1">
        <v>2.0</v>
      </c>
      <c r="W828" s="1">
        <v>1.0</v>
      </c>
      <c r="X828" s="1">
        <v>1.0</v>
      </c>
      <c r="Y828" s="1">
        <v>0.0</v>
      </c>
      <c r="Z828" s="1">
        <v>1941.0</v>
      </c>
      <c r="AA828" s="45">
        <f t="shared" si="1"/>
        <v>16</v>
      </c>
      <c r="AB828" s="45">
        <f t="shared" si="2"/>
        <v>3</v>
      </c>
      <c r="AC828" s="45">
        <f t="shared" si="3"/>
        <v>3</v>
      </c>
      <c r="AD828" s="45">
        <f t="shared" si="4"/>
        <v>5</v>
      </c>
      <c r="AE828" s="45">
        <f t="shared" si="5"/>
        <v>5</v>
      </c>
    </row>
    <row r="829">
      <c r="A829" s="1" t="b">
        <v>1</v>
      </c>
      <c r="B829" s="20">
        <v>44071.41383520833</v>
      </c>
      <c r="C829" s="1" t="s">
        <v>419</v>
      </c>
      <c r="D829" s="1">
        <v>2.0</v>
      </c>
      <c r="E829" s="1">
        <v>1.0</v>
      </c>
      <c r="F829" s="1">
        <v>0.0</v>
      </c>
      <c r="G829" s="1">
        <v>1.0</v>
      </c>
      <c r="H829" s="1">
        <v>2.0</v>
      </c>
      <c r="I829" s="1">
        <v>4.0</v>
      </c>
      <c r="J829" s="1">
        <v>5.0</v>
      </c>
      <c r="K829" s="1">
        <v>0.0</v>
      </c>
      <c r="L829" s="1">
        <v>4.0</v>
      </c>
      <c r="M829" s="1">
        <v>2.0</v>
      </c>
      <c r="N829" s="1">
        <v>3.0</v>
      </c>
      <c r="O829" s="1">
        <v>2.0</v>
      </c>
      <c r="P829" s="1">
        <v>0.0</v>
      </c>
      <c r="Q829" s="1">
        <v>2.0</v>
      </c>
      <c r="R829" s="1">
        <v>2.0</v>
      </c>
      <c r="S829" s="1">
        <v>1.0</v>
      </c>
      <c r="T829" s="1">
        <v>3.0</v>
      </c>
      <c r="U829" s="1">
        <v>2.0</v>
      </c>
      <c r="V829" s="1">
        <v>3.0</v>
      </c>
      <c r="W829" s="1">
        <v>2.0</v>
      </c>
      <c r="X829" s="1">
        <v>1.0</v>
      </c>
      <c r="Y829" s="1">
        <v>0.0</v>
      </c>
      <c r="Z829" s="1">
        <v>2240.0</v>
      </c>
      <c r="AA829" s="45">
        <f t="shared" si="1"/>
        <v>42</v>
      </c>
      <c r="AB829" s="45">
        <f t="shared" si="2"/>
        <v>18</v>
      </c>
      <c r="AC829" s="45">
        <f t="shared" si="3"/>
        <v>11</v>
      </c>
      <c r="AD829" s="45">
        <f t="shared" si="4"/>
        <v>5</v>
      </c>
      <c r="AE829" s="45">
        <f t="shared" si="5"/>
        <v>8</v>
      </c>
    </row>
    <row r="830">
      <c r="A830" s="1" t="b">
        <v>1</v>
      </c>
      <c r="B830" s="20">
        <v>44071.44536604166</v>
      </c>
      <c r="C830" s="1" t="s">
        <v>494</v>
      </c>
      <c r="D830" s="1">
        <v>4.0</v>
      </c>
      <c r="E830" s="1">
        <v>3.0</v>
      </c>
      <c r="F830" s="1">
        <v>0.0</v>
      </c>
      <c r="G830" s="1">
        <v>4.0</v>
      </c>
      <c r="H830" s="1">
        <v>4.0</v>
      </c>
      <c r="I830" s="1">
        <v>5.0</v>
      </c>
      <c r="J830" s="1">
        <v>4.0</v>
      </c>
      <c r="K830" s="1">
        <v>3.0</v>
      </c>
      <c r="L830" s="1">
        <v>3.0</v>
      </c>
      <c r="M830" s="1">
        <v>4.0</v>
      </c>
      <c r="N830" s="1">
        <v>5.0</v>
      </c>
      <c r="O830" s="1">
        <v>5.0</v>
      </c>
      <c r="P830" s="1">
        <v>5.0</v>
      </c>
      <c r="Q830" s="1">
        <v>1.0</v>
      </c>
      <c r="R830" s="1">
        <v>1.0</v>
      </c>
      <c r="S830" s="1">
        <v>2.0</v>
      </c>
      <c r="T830" s="1">
        <v>2.0</v>
      </c>
      <c r="U830" s="1">
        <v>5.0</v>
      </c>
      <c r="V830" s="1">
        <v>5.0</v>
      </c>
      <c r="W830" s="1">
        <v>5.0</v>
      </c>
      <c r="X830" s="1">
        <v>5.0</v>
      </c>
      <c r="Y830" s="1">
        <v>5.0</v>
      </c>
      <c r="Z830" s="1">
        <v>2314.0</v>
      </c>
      <c r="AA830" s="45">
        <f t="shared" si="1"/>
        <v>80</v>
      </c>
      <c r="AB830" s="45">
        <f t="shared" si="2"/>
        <v>37</v>
      </c>
      <c r="AC830" s="45">
        <f t="shared" si="3"/>
        <v>14</v>
      </c>
      <c r="AD830" s="45">
        <f t="shared" si="4"/>
        <v>9</v>
      </c>
      <c r="AE830" s="45">
        <f t="shared" si="5"/>
        <v>20</v>
      </c>
    </row>
    <row r="831">
      <c r="A831" t="b">
        <v>0</v>
      </c>
      <c r="B831" s="20">
        <v>44071.75174034722</v>
      </c>
      <c r="C831" s="1" t="s">
        <v>492</v>
      </c>
      <c r="D831" s="1">
        <v>4.0</v>
      </c>
      <c r="E831" s="1">
        <v>3.0</v>
      </c>
      <c r="F831" s="1">
        <v>0.0</v>
      </c>
      <c r="G831" s="1">
        <v>1.0</v>
      </c>
      <c r="H831" s="1">
        <v>4.0</v>
      </c>
      <c r="I831" s="1">
        <v>4.0</v>
      </c>
      <c r="J831" s="1">
        <v>0.0</v>
      </c>
      <c r="K831" s="1">
        <v>5.0</v>
      </c>
      <c r="L831" s="1">
        <v>0.0</v>
      </c>
      <c r="M831" s="1">
        <v>4.0</v>
      </c>
      <c r="N831" s="1">
        <v>4.0</v>
      </c>
      <c r="O831" s="1">
        <v>0.0</v>
      </c>
      <c r="P831" s="1">
        <v>3.0</v>
      </c>
      <c r="Q831" s="1">
        <v>0.0</v>
      </c>
      <c r="R831" s="1">
        <v>0.0</v>
      </c>
      <c r="S831" s="1">
        <v>4.0</v>
      </c>
      <c r="T831" s="1">
        <v>0.0</v>
      </c>
      <c r="U831" s="1">
        <v>5.0</v>
      </c>
      <c r="V831" s="1">
        <v>6.0</v>
      </c>
      <c r="W831" s="1">
        <v>5.0</v>
      </c>
      <c r="X831" s="1">
        <v>3.0</v>
      </c>
      <c r="Y831" s="1">
        <v>0.0</v>
      </c>
      <c r="Z831" s="1">
        <v>2327.0</v>
      </c>
      <c r="AA831" s="45">
        <f t="shared" si="1"/>
        <v>55</v>
      </c>
      <c r="AB831" s="45">
        <f t="shared" si="2"/>
        <v>20</v>
      </c>
      <c r="AC831" s="45">
        <f t="shared" si="3"/>
        <v>9</v>
      </c>
      <c r="AD831" s="45">
        <f t="shared" si="4"/>
        <v>7</v>
      </c>
      <c r="AE831" s="45">
        <f t="shared" si="5"/>
        <v>19</v>
      </c>
    </row>
    <row r="832">
      <c r="A832" t="b">
        <v>0</v>
      </c>
      <c r="B832" s="20">
        <v>44071.75588778935</v>
      </c>
      <c r="C832" s="1" t="s">
        <v>492</v>
      </c>
      <c r="D832" s="1">
        <v>5.0</v>
      </c>
      <c r="E832" s="1">
        <v>5.0</v>
      </c>
      <c r="F832" s="1">
        <v>0.0</v>
      </c>
      <c r="G832" s="1">
        <v>3.0</v>
      </c>
      <c r="H832" s="1">
        <v>5.0</v>
      </c>
      <c r="I832" s="1">
        <v>6.0</v>
      </c>
      <c r="J832" s="1">
        <v>0.0</v>
      </c>
      <c r="K832" s="1">
        <v>5.0</v>
      </c>
      <c r="L832" s="1">
        <v>0.0</v>
      </c>
      <c r="M832" s="1">
        <v>5.0</v>
      </c>
      <c r="N832" s="1">
        <v>4.0</v>
      </c>
      <c r="O832" s="1">
        <v>0.0</v>
      </c>
      <c r="P832" s="1">
        <v>3.0</v>
      </c>
      <c r="Q832" s="1">
        <v>4.0</v>
      </c>
      <c r="R832" s="1">
        <v>0.0</v>
      </c>
      <c r="S832" s="1">
        <v>4.0</v>
      </c>
      <c r="T832" s="1">
        <v>0.0</v>
      </c>
      <c r="U832" s="1">
        <v>6.0</v>
      </c>
      <c r="V832" s="1">
        <v>6.0</v>
      </c>
      <c r="W832" s="1">
        <v>5.0</v>
      </c>
      <c r="X832" s="1">
        <v>2.0</v>
      </c>
      <c r="Y832" s="1">
        <v>0.0</v>
      </c>
      <c r="Z832" s="1">
        <v>2327.0</v>
      </c>
      <c r="AA832" s="45">
        <f t="shared" si="1"/>
        <v>68</v>
      </c>
      <c r="AB832" s="45">
        <f t="shared" si="2"/>
        <v>28</v>
      </c>
      <c r="AC832" s="45">
        <f t="shared" si="3"/>
        <v>10</v>
      </c>
      <c r="AD832" s="45">
        <f t="shared" si="4"/>
        <v>11</v>
      </c>
      <c r="AE832" s="45">
        <f t="shared" si="5"/>
        <v>19</v>
      </c>
    </row>
    <row r="833">
      <c r="A833" t="b">
        <v>0</v>
      </c>
      <c r="B833" s="20">
        <v>44071.93598030093</v>
      </c>
      <c r="C833" s="1" t="s">
        <v>492</v>
      </c>
      <c r="D833" s="1">
        <v>5.0</v>
      </c>
      <c r="E833" s="1">
        <v>5.0</v>
      </c>
      <c r="F833" s="1">
        <v>0.0</v>
      </c>
      <c r="G833" s="1">
        <v>3.0</v>
      </c>
      <c r="H833" s="1">
        <v>5.0</v>
      </c>
      <c r="I833" s="1">
        <v>6.0</v>
      </c>
      <c r="J833" s="1">
        <v>0.0</v>
      </c>
      <c r="K833" s="1">
        <v>5.0</v>
      </c>
      <c r="L833" s="1">
        <v>0.0</v>
      </c>
      <c r="M833" s="1">
        <v>5.0</v>
      </c>
      <c r="N833" s="1">
        <v>4.0</v>
      </c>
      <c r="O833" s="1">
        <v>0.0</v>
      </c>
      <c r="P833" s="1">
        <v>3.0</v>
      </c>
      <c r="Q833" s="1">
        <v>4.0</v>
      </c>
      <c r="R833" s="1">
        <v>0.0</v>
      </c>
      <c r="S833" s="1">
        <v>4.0</v>
      </c>
      <c r="T833" s="1">
        <v>0.0</v>
      </c>
      <c r="U833" s="1">
        <v>6.0</v>
      </c>
      <c r="V833" s="1">
        <v>6.0</v>
      </c>
      <c r="W833" s="1">
        <v>5.0</v>
      </c>
      <c r="X833" s="1">
        <v>2.0</v>
      </c>
      <c r="Y833" s="1">
        <v>0.0</v>
      </c>
      <c r="Z833" s="1">
        <v>2327.0</v>
      </c>
      <c r="AA833" s="45">
        <f t="shared" si="1"/>
        <v>68</v>
      </c>
      <c r="AB833" s="45">
        <f t="shared" si="2"/>
        <v>28</v>
      </c>
      <c r="AC833" s="45">
        <f t="shared" si="3"/>
        <v>10</v>
      </c>
      <c r="AD833" s="45">
        <f t="shared" si="4"/>
        <v>11</v>
      </c>
      <c r="AE833" s="45">
        <f t="shared" si="5"/>
        <v>19</v>
      </c>
    </row>
    <row r="834">
      <c r="A834" s="1" t="b">
        <v>1</v>
      </c>
      <c r="B834" s="20">
        <v>44073.91857334491</v>
      </c>
      <c r="C834" s="1" t="s">
        <v>317</v>
      </c>
      <c r="D834" s="1">
        <v>1.0</v>
      </c>
      <c r="E834" s="1">
        <v>0.0</v>
      </c>
      <c r="F834" s="1">
        <v>0.0</v>
      </c>
      <c r="G834" s="1">
        <v>2.0</v>
      </c>
      <c r="H834" s="1">
        <v>1.0</v>
      </c>
      <c r="I834" s="1">
        <v>5.0</v>
      </c>
      <c r="J834" s="1">
        <v>0.0</v>
      </c>
      <c r="K834" s="1">
        <v>0.0</v>
      </c>
      <c r="L834" s="1">
        <v>4.0</v>
      </c>
      <c r="M834" s="1">
        <v>5.0</v>
      </c>
      <c r="N834" s="1">
        <v>1.0</v>
      </c>
      <c r="O834" s="1">
        <v>3.0</v>
      </c>
      <c r="P834" s="1">
        <v>1.0</v>
      </c>
      <c r="Q834" s="1">
        <v>4.0</v>
      </c>
      <c r="R834" s="1">
        <v>0.0</v>
      </c>
      <c r="S834" s="1">
        <v>1.0</v>
      </c>
      <c r="T834" s="1">
        <v>0.0</v>
      </c>
      <c r="U834" s="1">
        <v>2.0</v>
      </c>
      <c r="V834" s="1">
        <v>3.0</v>
      </c>
      <c r="W834" s="1">
        <v>4.0</v>
      </c>
      <c r="X834" s="1">
        <v>0.0</v>
      </c>
      <c r="Y834" s="1">
        <v>0.0</v>
      </c>
      <c r="Z834" s="1">
        <v>2087.0</v>
      </c>
      <c r="AA834" s="45">
        <f t="shared" si="1"/>
        <v>37</v>
      </c>
      <c r="AB834" s="45">
        <f t="shared" si="2"/>
        <v>13</v>
      </c>
      <c r="AC834" s="45">
        <f t="shared" si="3"/>
        <v>9</v>
      </c>
      <c r="AD834" s="45">
        <f t="shared" si="4"/>
        <v>6</v>
      </c>
      <c r="AE834" s="45">
        <f t="shared" si="5"/>
        <v>9</v>
      </c>
    </row>
    <row r="835">
      <c r="A835" s="1" t="b">
        <v>1</v>
      </c>
      <c r="B835" s="20">
        <v>44074.40711826389</v>
      </c>
      <c r="C835" s="1" t="s">
        <v>456</v>
      </c>
      <c r="D835" s="1">
        <v>4.0</v>
      </c>
      <c r="E835" s="1">
        <v>3.0</v>
      </c>
      <c r="F835" s="1">
        <v>0.0</v>
      </c>
      <c r="G835" s="1">
        <v>0.0</v>
      </c>
      <c r="H835" s="1">
        <v>4.0</v>
      </c>
      <c r="I835" s="1">
        <v>5.0</v>
      </c>
      <c r="J835" s="1">
        <v>6.0</v>
      </c>
      <c r="K835" s="1">
        <v>0.0</v>
      </c>
      <c r="L835" s="1">
        <v>6.0</v>
      </c>
      <c r="M835" s="1">
        <v>4.0</v>
      </c>
      <c r="N835" s="1">
        <v>5.0</v>
      </c>
      <c r="O835" s="1">
        <v>5.0</v>
      </c>
      <c r="P835" s="1">
        <v>5.0</v>
      </c>
      <c r="Q835" s="1">
        <v>6.0</v>
      </c>
      <c r="R835" s="1">
        <v>5.0</v>
      </c>
      <c r="S835" s="1">
        <v>5.0</v>
      </c>
      <c r="T835" s="1">
        <v>0.0</v>
      </c>
      <c r="U835" s="1">
        <v>5.0</v>
      </c>
      <c r="V835" s="1">
        <v>6.0</v>
      </c>
      <c r="W835" s="1">
        <v>5.0</v>
      </c>
      <c r="X835" s="1">
        <v>5.0</v>
      </c>
      <c r="Y835" s="1">
        <v>2.0</v>
      </c>
      <c r="Z835" s="1">
        <v>2274.0</v>
      </c>
      <c r="AA835" s="45">
        <f t="shared" si="1"/>
        <v>86</v>
      </c>
      <c r="AB835" s="45">
        <f t="shared" si="2"/>
        <v>28</v>
      </c>
      <c r="AC835" s="45">
        <f t="shared" si="3"/>
        <v>16</v>
      </c>
      <c r="AD835" s="45">
        <f t="shared" si="4"/>
        <v>21</v>
      </c>
      <c r="AE835" s="45">
        <f t="shared" si="5"/>
        <v>21</v>
      </c>
    </row>
    <row r="836">
      <c r="A836" t="b">
        <v>0</v>
      </c>
      <c r="B836" s="20">
        <v>44074.73203817129</v>
      </c>
      <c r="C836" s="1" t="s">
        <v>910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2312.0</v>
      </c>
      <c r="AA836" s="45">
        <f t="shared" si="1"/>
        <v>0</v>
      </c>
      <c r="AB836" s="45">
        <f t="shared" si="2"/>
        <v>0</v>
      </c>
      <c r="AC836" s="45">
        <f t="shared" si="3"/>
        <v>0</v>
      </c>
      <c r="AD836" s="45">
        <f t="shared" si="4"/>
        <v>0</v>
      </c>
      <c r="AE836" s="45">
        <f t="shared" si="5"/>
        <v>0</v>
      </c>
    </row>
    <row r="837">
      <c r="A837" s="1" t="b">
        <v>1</v>
      </c>
      <c r="B837" s="20">
        <v>44074.84252446759</v>
      </c>
      <c r="C837" s="1" t="s">
        <v>495</v>
      </c>
      <c r="D837" s="1">
        <v>3.0</v>
      </c>
      <c r="E837" s="1">
        <v>0.0</v>
      </c>
      <c r="F837" s="1">
        <v>0.0</v>
      </c>
      <c r="G837" s="1">
        <v>0.0</v>
      </c>
      <c r="H837" s="1">
        <v>2.0</v>
      </c>
      <c r="I837" s="1">
        <v>3.0</v>
      </c>
      <c r="J837" s="1">
        <v>0.0</v>
      </c>
      <c r="K837" s="1">
        <v>1.0</v>
      </c>
      <c r="L837" s="1">
        <v>0.0</v>
      </c>
      <c r="M837" s="1">
        <v>1.0</v>
      </c>
      <c r="N837" s="1">
        <v>2.0</v>
      </c>
      <c r="O837" s="1">
        <v>1.0</v>
      </c>
      <c r="P837" s="1">
        <v>2.0</v>
      </c>
      <c r="Q837" s="1">
        <v>1.0</v>
      </c>
      <c r="R837" s="1">
        <v>2.0</v>
      </c>
      <c r="S837" s="1">
        <v>1.0</v>
      </c>
      <c r="T837" s="1">
        <v>0.0</v>
      </c>
      <c r="U837" s="1">
        <v>3.0</v>
      </c>
      <c r="V837" s="1">
        <v>2.0</v>
      </c>
      <c r="W837" s="1">
        <v>0.0</v>
      </c>
      <c r="X837" s="1">
        <v>0.0</v>
      </c>
      <c r="Y837" s="1">
        <v>0.0</v>
      </c>
      <c r="Z837" s="1">
        <v>2322.0</v>
      </c>
      <c r="AA837" s="45">
        <f t="shared" si="1"/>
        <v>24</v>
      </c>
      <c r="AB837" s="45">
        <f t="shared" si="2"/>
        <v>11</v>
      </c>
      <c r="AC837" s="45">
        <f t="shared" si="3"/>
        <v>2</v>
      </c>
      <c r="AD837" s="45">
        <f t="shared" si="4"/>
        <v>6</v>
      </c>
      <c r="AE837" s="45">
        <f t="shared" si="5"/>
        <v>5</v>
      </c>
    </row>
    <row r="838">
      <c r="A838" s="1" t="b">
        <v>1</v>
      </c>
      <c r="B838" s="20">
        <v>44075.69018723379</v>
      </c>
      <c r="C838" s="1" t="s">
        <v>496</v>
      </c>
      <c r="D838" s="1">
        <v>5.0</v>
      </c>
      <c r="E838" s="1">
        <v>3.0</v>
      </c>
      <c r="F838" s="1">
        <v>1.0</v>
      </c>
      <c r="G838" s="1">
        <v>4.0</v>
      </c>
      <c r="H838" s="1">
        <v>4.0</v>
      </c>
      <c r="I838" s="1">
        <v>4.0</v>
      </c>
      <c r="J838" s="1">
        <v>4.0</v>
      </c>
      <c r="K838" s="1">
        <v>4.0</v>
      </c>
      <c r="L838" s="1">
        <v>3.0</v>
      </c>
      <c r="M838" s="1">
        <v>4.0</v>
      </c>
      <c r="N838" s="1">
        <v>4.0</v>
      </c>
      <c r="O838" s="1">
        <v>4.0</v>
      </c>
      <c r="P838" s="1">
        <v>4.0</v>
      </c>
      <c r="Q838" s="1">
        <v>4.0</v>
      </c>
      <c r="R838" s="1">
        <v>4.0</v>
      </c>
      <c r="S838" s="1">
        <v>4.0</v>
      </c>
      <c r="T838" s="1">
        <v>4.0</v>
      </c>
      <c r="U838" s="1">
        <v>4.0</v>
      </c>
      <c r="V838" s="1">
        <v>5.0</v>
      </c>
      <c r="W838" s="1">
        <v>4.0</v>
      </c>
      <c r="X838" s="1">
        <v>4.0</v>
      </c>
      <c r="Y838" s="1">
        <v>3.0</v>
      </c>
      <c r="Z838" s="1">
        <v>2338.0</v>
      </c>
      <c r="AA838" s="45">
        <f t="shared" si="1"/>
        <v>84</v>
      </c>
      <c r="AB838" s="45">
        <f t="shared" si="2"/>
        <v>36</v>
      </c>
      <c r="AC838" s="45">
        <f t="shared" si="3"/>
        <v>15</v>
      </c>
      <c r="AD838" s="45">
        <f t="shared" si="4"/>
        <v>16</v>
      </c>
      <c r="AE838" s="45">
        <f t="shared" si="5"/>
        <v>17</v>
      </c>
    </row>
    <row r="839">
      <c r="A839" s="1" t="b">
        <v>1</v>
      </c>
      <c r="B839" s="20">
        <v>44075.80468489583</v>
      </c>
      <c r="C839" s="1" t="s">
        <v>323</v>
      </c>
      <c r="D839" s="1">
        <v>2.0</v>
      </c>
      <c r="E839" s="1">
        <v>2.0</v>
      </c>
      <c r="F839" s="1">
        <v>0.0</v>
      </c>
      <c r="G839" s="1">
        <v>1.0</v>
      </c>
      <c r="H839" s="1">
        <v>2.0</v>
      </c>
      <c r="I839" s="1">
        <v>5.0</v>
      </c>
      <c r="J839" s="1">
        <v>3.0</v>
      </c>
      <c r="K839" s="1">
        <v>3.0</v>
      </c>
      <c r="L839" s="1">
        <v>3.0</v>
      </c>
      <c r="M839" s="1">
        <v>3.0</v>
      </c>
      <c r="N839" s="1">
        <v>3.0</v>
      </c>
      <c r="O839" s="1">
        <v>3.0</v>
      </c>
      <c r="P839" s="1">
        <v>3.0</v>
      </c>
      <c r="Q839" s="1">
        <v>3.0</v>
      </c>
      <c r="R839" s="1">
        <v>2.0</v>
      </c>
      <c r="S839" s="1">
        <v>2.0</v>
      </c>
      <c r="T839" s="1">
        <v>0.0</v>
      </c>
      <c r="U839" s="1">
        <v>2.0</v>
      </c>
      <c r="V839" s="1">
        <v>2.0</v>
      </c>
      <c r="W839" s="1">
        <v>2.0</v>
      </c>
      <c r="X839" s="1">
        <v>2.0</v>
      </c>
      <c r="Y839" s="1">
        <v>1.0</v>
      </c>
      <c r="Z839" s="1">
        <v>2068.0</v>
      </c>
      <c r="AA839" s="45">
        <f t="shared" si="1"/>
        <v>49</v>
      </c>
      <c r="AB839" s="45">
        <f t="shared" si="2"/>
        <v>19</v>
      </c>
      <c r="AC839" s="45">
        <f t="shared" si="3"/>
        <v>12</v>
      </c>
      <c r="AD839" s="45">
        <f t="shared" si="4"/>
        <v>10</v>
      </c>
      <c r="AE839" s="45">
        <f t="shared" si="5"/>
        <v>8</v>
      </c>
    </row>
    <row r="840">
      <c r="A840" t="b">
        <v>0</v>
      </c>
      <c r="B840" s="20">
        <v>44076.504185983795</v>
      </c>
      <c r="C840" s="1" t="s">
        <v>395</v>
      </c>
      <c r="D840" s="1">
        <v>0.0</v>
      </c>
      <c r="E840" s="1">
        <v>1.0</v>
      </c>
      <c r="F840" s="1">
        <v>0.0</v>
      </c>
      <c r="G840" s="1">
        <v>4.0</v>
      </c>
      <c r="H840" s="1">
        <v>0.0</v>
      </c>
      <c r="I840" s="1">
        <v>5.0</v>
      </c>
      <c r="J840" s="1">
        <v>6.0</v>
      </c>
      <c r="K840" s="1">
        <v>4.0</v>
      </c>
      <c r="L840" s="1">
        <v>4.0</v>
      </c>
      <c r="M840" s="1">
        <v>5.0</v>
      </c>
      <c r="N840" s="1">
        <v>4.0</v>
      </c>
      <c r="O840" s="1">
        <v>4.0</v>
      </c>
      <c r="P840" s="1">
        <v>1.0</v>
      </c>
      <c r="Q840" s="1">
        <v>2.0</v>
      </c>
      <c r="R840" s="1">
        <v>6.0</v>
      </c>
      <c r="S840" s="1">
        <v>3.0</v>
      </c>
      <c r="T840" s="1">
        <v>6.0</v>
      </c>
      <c r="U840" s="1">
        <v>6.0</v>
      </c>
      <c r="V840" s="1">
        <v>2.0</v>
      </c>
      <c r="W840" s="1">
        <v>2.0</v>
      </c>
      <c r="X840" s="1">
        <v>2.0</v>
      </c>
      <c r="Y840" s="1">
        <v>1.0</v>
      </c>
      <c r="Z840" s="1">
        <v>2208.0</v>
      </c>
      <c r="AA840" s="45">
        <f t="shared" si="1"/>
        <v>68</v>
      </c>
      <c r="AB840" s="45">
        <f t="shared" si="2"/>
        <v>25</v>
      </c>
      <c r="AC840" s="45">
        <f t="shared" si="3"/>
        <v>19</v>
      </c>
      <c r="AD840" s="45">
        <f t="shared" si="4"/>
        <v>12</v>
      </c>
      <c r="AE840" s="45">
        <f t="shared" si="5"/>
        <v>12</v>
      </c>
    </row>
    <row r="841">
      <c r="A841" s="1" t="b">
        <v>1</v>
      </c>
      <c r="B841" s="20">
        <v>44077.31347432871</v>
      </c>
      <c r="C841" s="1" t="s">
        <v>497</v>
      </c>
      <c r="D841" s="1">
        <v>3.0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5.0</v>
      </c>
      <c r="O841" s="1">
        <v>3.0</v>
      </c>
      <c r="P841" s="1">
        <v>2.0</v>
      </c>
      <c r="Q841" s="1">
        <v>0.0</v>
      </c>
      <c r="R841" s="1">
        <v>2.0</v>
      </c>
      <c r="S841" s="1">
        <v>0.0</v>
      </c>
      <c r="T841" s="1">
        <v>0.0</v>
      </c>
      <c r="U841" s="1">
        <v>1.0</v>
      </c>
      <c r="V841" s="1">
        <v>0.0</v>
      </c>
      <c r="W841" s="1">
        <v>3.0</v>
      </c>
      <c r="X841" s="1">
        <v>1.0</v>
      </c>
      <c r="Y841" s="1">
        <v>0.0</v>
      </c>
      <c r="Z841" s="1">
        <v>2317.0</v>
      </c>
      <c r="AA841" s="45">
        <f t="shared" si="1"/>
        <v>20</v>
      </c>
      <c r="AB841" s="45">
        <f t="shared" si="2"/>
        <v>11</v>
      </c>
      <c r="AC841" s="45">
        <f t="shared" si="3"/>
        <v>0</v>
      </c>
      <c r="AD841" s="45">
        <f t="shared" si="4"/>
        <v>4</v>
      </c>
      <c r="AE841" s="45">
        <f t="shared" si="5"/>
        <v>5</v>
      </c>
    </row>
    <row r="842">
      <c r="A842" s="1" t="b">
        <v>1</v>
      </c>
      <c r="B842" s="20">
        <v>44080.45101447917</v>
      </c>
      <c r="C842" s="1" t="s">
        <v>498</v>
      </c>
      <c r="D842" s="1">
        <v>4.0</v>
      </c>
      <c r="E842" s="1">
        <v>0.0</v>
      </c>
      <c r="F842" s="1">
        <v>0.0</v>
      </c>
      <c r="G842" s="1">
        <v>2.0</v>
      </c>
      <c r="H842" s="1">
        <v>1.0</v>
      </c>
      <c r="I842" s="1">
        <v>6.0</v>
      </c>
      <c r="J842" s="1">
        <v>1.0</v>
      </c>
      <c r="K842" s="1">
        <v>4.0</v>
      </c>
      <c r="L842" s="1">
        <v>2.0</v>
      </c>
      <c r="M842" s="1">
        <v>3.0</v>
      </c>
      <c r="N842" s="1">
        <v>4.0</v>
      </c>
      <c r="O842" s="1">
        <v>4.0</v>
      </c>
      <c r="P842" s="1">
        <v>1.0</v>
      </c>
      <c r="Q842" s="1">
        <v>3.0</v>
      </c>
      <c r="R842" s="1">
        <v>1.0</v>
      </c>
      <c r="S842" s="1">
        <v>1.0</v>
      </c>
      <c r="T842" s="1">
        <v>0.0</v>
      </c>
      <c r="U842" s="1">
        <v>4.0</v>
      </c>
      <c r="V842" s="1">
        <v>5.0</v>
      </c>
      <c r="W842" s="1">
        <v>6.0</v>
      </c>
      <c r="X842" s="1">
        <v>3.0</v>
      </c>
      <c r="Y842" s="1">
        <v>1.0</v>
      </c>
      <c r="Z842" s="1">
        <v>2323.0</v>
      </c>
      <c r="AA842" s="45">
        <f t="shared" si="1"/>
        <v>56</v>
      </c>
      <c r="AB842" s="45">
        <f t="shared" si="2"/>
        <v>22</v>
      </c>
      <c r="AC842" s="45">
        <f t="shared" si="3"/>
        <v>10</v>
      </c>
      <c r="AD842" s="45">
        <f t="shared" si="4"/>
        <v>6</v>
      </c>
      <c r="AE842" s="45">
        <f t="shared" si="5"/>
        <v>18</v>
      </c>
    </row>
    <row r="843">
      <c r="A843" s="1" t="b">
        <v>1</v>
      </c>
      <c r="B843" s="20">
        <v>44082.39327693287</v>
      </c>
      <c r="C843" s="1" t="s">
        <v>499</v>
      </c>
      <c r="D843" s="1">
        <v>1.0</v>
      </c>
      <c r="E843" s="1">
        <v>0.0</v>
      </c>
      <c r="F843" s="1">
        <v>0.0</v>
      </c>
      <c r="G843" s="1">
        <v>1.0</v>
      </c>
      <c r="H843" s="1">
        <v>1.0</v>
      </c>
      <c r="I843" s="1">
        <v>2.0</v>
      </c>
      <c r="J843" s="1">
        <v>1.0</v>
      </c>
      <c r="K843" s="1">
        <v>2.0</v>
      </c>
      <c r="L843" s="1">
        <v>0.0</v>
      </c>
      <c r="M843" s="1">
        <v>1.0</v>
      </c>
      <c r="N843" s="1">
        <v>0.0</v>
      </c>
      <c r="O843" s="1">
        <v>2.0</v>
      </c>
      <c r="P843" s="1">
        <v>2.0</v>
      </c>
      <c r="Q843" s="1">
        <v>1.0</v>
      </c>
      <c r="R843" s="1">
        <v>1.0</v>
      </c>
      <c r="S843" s="1">
        <v>1.0</v>
      </c>
      <c r="T843" s="1">
        <v>0.0</v>
      </c>
      <c r="U843" s="1">
        <v>1.0</v>
      </c>
      <c r="V843" s="1">
        <v>4.0</v>
      </c>
      <c r="W843" s="1">
        <v>4.0</v>
      </c>
      <c r="X843" s="1">
        <v>5.0</v>
      </c>
      <c r="Y843" s="1">
        <v>0.0</v>
      </c>
      <c r="Z843" s="1">
        <v>2339.0</v>
      </c>
      <c r="AA843" s="45">
        <f t="shared" si="1"/>
        <v>30</v>
      </c>
      <c r="AB843" s="45">
        <f t="shared" si="2"/>
        <v>7</v>
      </c>
      <c r="AC843" s="45">
        <f t="shared" si="3"/>
        <v>4</v>
      </c>
      <c r="AD843" s="45">
        <f t="shared" si="4"/>
        <v>5</v>
      </c>
      <c r="AE843" s="45">
        <f t="shared" si="5"/>
        <v>14</v>
      </c>
    </row>
    <row r="844">
      <c r="A844" s="1" t="b">
        <v>1</v>
      </c>
      <c r="B844" s="20">
        <v>44082.42704925926</v>
      </c>
      <c r="C844" s="1" t="s">
        <v>500</v>
      </c>
      <c r="D844" s="1">
        <v>4.0</v>
      </c>
      <c r="E844" s="1">
        <v>4.0</v>
      </c>
      <c r="F844" s="1">
        <v>0.0</v>
      </c>
      <c r="G844" s="1">
        <v>5.0</v>
      </c>
      <c r="H844" s="1">
        <v>6.0</v>
      </c>
      <c r="I844" s="1">
        <v>4.0</v>
      </c>
      <c r="J844" s="1">
        <v>3.0</v>
      </c>
      <c r="K844" s="1">
        <v>6.0</v>
      </c>
      <c r="L844" s="1">
        <v>0.0</v>
      </c>
      <c r="M844" s="1">
        <v>2.0</v>
      </c>
      <c r="N844" s="1">
        <v>6.0</v>
      </c>
      <c r="O844" s="1">
        <v>6.0</v>
      </c>
      <c r="P844" s="1">
        <v>6.0</v>
      </c>
      <c r="Q844" s="1">
        <v>3.0</v>
      </c>
      <c r="R844" s="1">
        <v>5.0</v>
      </c>
      <c r="S844" s="1">
        <v>5.0</v>
      </c>
      <c r="T844" s="1">
        <v>2.0</v>
      </c>
      <c r="U844" s="1">
        <v>4.0</v>
      </c>
      <c r="V844" s="1">
        <v>5.0</v>
      </c>
      <c r="W844" s="1">
        <v>5.0</v>
      </c>
      <c r="X844" s="1">
        <v>2.0</v>
      </c>
      <c r="Y844" s="1">
        <v>6.0</v>
      </c>
      <c r="Z844" s="1">
        <v>2335.0</v>
      </c>
      <c r="AA844" s="45">
        <f t="shared" si="1"/>
        <v>89</v>
      </c>
      <c r="AB844" s="45">
        <f t="shared" si="2"/>
        <v>43</v>
      </c>
      <c r="AC844" s="45">
        <f t="shared" si="3"/>
        <v>11</v>
      </c>
      <c r="AD844" s="45">
        <f t="shared" si="4"/>
        <v>19</v>
      </c>
      <c r="AE844" s="45">
        <f t="shared" si="5"/>
        <v>16</v>
      </c>
    </row>
    <row r="845">
      <c r="A845" s="1" t="b">
        <v>1</v>
      </c>
      <c r="B845" s="20">
        <v>44082.63988324074</v>
      </c>
      <c r="C845" s="1" t="s">
        <v>407</v>
      </c>
      <c r="D845" s="1">
        <v>1.0</v>
      </c>
      <c r="E845" s="1">
        <v>0.0</v>
      </c>
      <c r="F845" s="1">
        <v>0.0</v>
      </c>
      <c r="G845" s="1">
        <v>0.0</v>
      </c>
      <c r="H845" s="1">
        <v>0.0</v>
      </c>
      <c r="I845" s="1">
        <v>2.0</v>
      </c>
      <c r="J845" s="1">
        <v>0.0</v>
      </c>
      <c r="K845" s="1">
        <v>0.0</v>
      </c>
      <c r="L845" s="1">
        <v>0.0</v>
      </c>
      <c r="M845" s="1">
        <v>1.0</v>
      </c>
      <c r="N845" s="1">
        <v>1.0</v>
      </c>
      <c r="O845" s="1">
        <v>1.0</v>
      </c>
      <c r="P845" s="1">
        <v>1.0</v>
      </c>
      <c r="Q845" s="1">
        <v>0.0</v>
      </c>
      <c r="R845" s="1">
        <v>0.0</v>
      </c>
      <c r="S845" s="1">
        <v>1.0</v>
      </c>
      <c r="T845" s="1">
        <v>0.0</v>
      </c>
      <c r="U845" s="1">
        <v>1.0</v>
      </c>
      <c r="V845" s="1">
        <v>1.0</v>
      </c>
      <c r="W845" s="1">
        <v>1.0</v>
      </c>
      <c r="X845" s="1">
        <v>1.0</v>
      </c>
      <c r="Y845" s="1">
        <v>0.0</v>
      </c>
      <c r="Z845" s="1">
        <v>2212.0</v>
      </c>
      <c r="AA845" s="45">
        <f t="shared" si="1"/>
        <v>12</v>
      </c>
      <c r="AB845" s="45">
        <f t="shared" si="2"/>
        <v>5</v>
      </c>
      <c r="AC845" s="45">
        <f t="shared" si="3"/>
        <v>1</v>
      </c>
      <c r="AD845" s="45">
        <f t="shared" si="4"/>
        <v>2</v>
      </c>
      <c r="AE845" s="45">
        <f t="shared" si="5"/>
        <v>4</v>
      </c>
    </row>
    <row r="846">
      <c r="A846" s="1" t="b">
        <v>1</v>
      </c>
      <c r="B846" s="20">
        <v>44083.472771493056</v>
      </c>
      <c r="C846" s="1" t="s">
        <v>502</v>
      </c>
      <c r="D846" s="1">
        <v>6.0</v>
      </c>
      <c r="E846" s="1">
        <v>0.0</v>
      </c>
      <c r="F846" s="1">
        <v>0.0</v>
      </c>
      <c r="G846" s="1">
        <v>3.0</v>
      </c>
      <c r="H846" s="1">
        <v>3.0</v>
      </c>
      <c r="I846" s="1">
        <v>6.0</v>
      </c>
      <c r="J846" s="1">
        <v>6.0</v>
      </c>
      <c r="K846" s="1">
        <v>0.0</v>
      </c>
      <c r="L846" s="1">
        <v>6.0</v>
      </c>
      <c r="M846" s="1">
        <v>6.0</v>
      </c>
      <c r="N846" s="1">
        <v>5.0</v>
      </c>
      <c r="O846" s="1">
        <v>6.0</v>
      </c>
      <c r="P846" s="1">
        <v>6.0</v>
      </c>
      <c r="Q846" s="1">
        <v>3.0</v>
      </c>
      <c r="R846" s="1">
        <v>4.0</v>
      </c>
      <c r="S846" s="1">
        <v>2.0</v>
      </c>
      <c r="T846" s="1">
        <v>3.0</v>
      </c>
      <c r="U846" s="1">
        <v>6.0</v>
      </c>
      <c r="V846" s="1">
        <v>6.0</v>
      </c>
      <c r="W846" s="1">
        <v>5.0</v>
      </c>
      <c r="X846" s="1">
        <v>4.0</v>
      </c>
      <c r="Y846" s="1">
        <v>0.0</v>
      </c>
      <c r="Z846" s="1">
        <v>2315.0</v>
      </c>
      <c r="AA846" s="45">
        <f t="shared" si="1"/>
        <v>86</v>
      </c>
      <c r="AB846" s="45">
        <f t="shared" si="2"/>
        <v>32</v>
      </c>
      <c r="AC846" s="45">
        <f t="shared" si="3"/>
        <v>18</v>
      </c>
      <c r="AD846" s="45">
        <f t="shared" si="4"/>
        <v>15</v>
      </c>
      <c r="AE846" s="45">
        <f t="shared" si="5"/>
        <v>21</v>
      </c>
    </row>
    <row r="847">
      <c r="A847" s="1" t="b">
        <v>1</v>
      </c>
      <c r="B847" s="20">
        <v>44083.788286863426</v>
      </c>
      <c r="C847" s="1" t="s">
        <v>501</v>
      </c>
      <c r="D847" s="1">
        <v>2.0</v>
      </c>
      <c r="E847" s="1">
        <v>0.0</v>
      </c>
      <c r="F847" s="1">
        <v>0.0</v>
      </c>
      <c r="G847" s="1">
        <v>0.0</v>
      </c>
      <c r="H847" s="1">
        <v>3.0</v>
      </c>
      <c r="I847" s="1">
        <v>5.0</v>
      </c>
      <c r="J847" s="1">
        <v>4.0</v>
      </c>
      <c r="K847" s="1">
        <v>0.0</v>
      </c>
      <c r="L847" s="1">
        <v>0.0</v>
      </c>
      <c r="M847" s="1">
        <v>3.0</v>
      </c>
      <c r="N847" s="1">
        <v>1.0</v>
      </c>
      <c r="O847" s="1">
        <v>3.0</v>
      </c>
      <c r="P847" s="1">
        <v>4.0</v>
      </c>
      <c r="Q847" s="1">
        <v>0.0</v>
      </c>
      <c r="R847" s="1">
        <v>4.0</v>
      </c>
      <c r="S847" s="1">
        <v>1.0</v>
      </c>
      <c r="T847" s="1">
        <v>0.0</v>
      </c>
      <c r="U847" s="1">
        <v>5.0</v>
      </c>
      <c r="V847" s="1">
        <v>5.0</v>
      </c>
      <c r="W847" s="1">
        <v>5.0</v>
      </c>
      <c r="X847" s="1">
        <v>0.0</v>
      </c>
      <c r="Y847" s="1">
        <v>0.0</v>
      </c>
      <c r="Z847" s="1">
        <v>2324.0</v>
      </c>
      <c r="AA847" s="45">
        <f t="shared" si="1"/>
        <v>45</v>
      </c>
      <c r="AB847" s="45">
        <f t="shared" si="2"/>
        <v>14</v>
      </c>
      <c r="AC847" s="45">
        <f t="shared" si="3"/>
        <v>7</v>
      </c>
      <c r="AD847" s="45">
        <f t="shared" si="4"/>
        <v>9</v>
      </c>
      <c r="AE847" s="45">
        <f t="shared" si="5"/>
        <v>15</v>
      </c>
    </row>
    <row r="848">
      <c r="A848" s="1" t="b">
        <v>1</v>
      </c>
      <c r="B848" s="20">
        <v>44083.81974021991</v>
      </c>
      <c r="C848" s="1" t="s">
        <v>503</v>
      </c>
      <c r="D848" s="1">
        <v>2.0</v>
      </c>
      <c r="E848" s="1">
        <v>1.0</v>
      </c>
      <c r="F848" s="1">
        <v>0.0</v>
      </c>
      <c r="G848" s="1">
        <v>2.0</v>
      </c>
      <c r="H848" s="1">
        <v>1.0</v>
      </c>
      <c r="I848" s="1">
        <v>4.0</v>
      </c>
      <c r="J848" s="1">
        <v>1.0</v>
      </c>
      <c r="K848" s="1">
        <v>0.0</v>
      </c>
      <c r="L848" s="1">
        <v>2.0</v>
      </c>
      <c r="M848" s="1">
        <v>3.0</v>
      </c>
      <c r="N848" s="1">
        <v>1.0</v>
      </c>
      <c r="O848" s="1">
        <v>3.0</v>
      </c>
      <c r="P848" s="1">
        <v>2.0</v>
      </c>
      <c r="Q848" s="1">
        <v>2.0</v>
      </c>
      <c r="R848" s="1">
        <v>1.0</v>
      </c>
      <c r="S848" s="1">
        <v>0.0</v>
      </c>
      <c r="T848" s="1">
        <v>1.0</v>
      </c>
      <c r="U848" s="1">
        <v>2.0</v>
      </c>
      <c r="V848" s="1">
        <v>3.0</v>
      </c>
      <c r="W848" s="1">
        <v>3.0</v>
      </c>
      <c r="X848" s="1">
        <v>4.0</v>
      </c>
      <c r="Y848" s="1">
        <v>0.0</v>
      </c>
      <c r="Z848" s="1">
        <v>2306.0</v>
      </c>
      <c r="AA848" s="45">
        <f t="shared" si="1"/>
        <v>38</v>
      </c>
      <c r="AB848" s="45">
        <f t="shared" si="2"/>
        <v>15</v>
      </c>
      <c r="AC848" s="45">
        <f t="shared" si="3"/>
        <v>6</v>
      </c>
      <c r="AD848" s="45">
        <f t="shared" si="4"/>
        <v>5</v>
      </c>
      <c r="AE848" s="45">
        <f t="shared" si="5"/>
        <v>12</v>
      </c>
    </row>
    <row r="849">
      <c r="A849" s="1" t="b">
        <v>1</v>
      </c>
      <c r="B849" s="20">
        <v>44085.53685039352</v>
      </c>
      <c r="C849" s="1" t="s">
        <v>221</v>
      </c>
      <c r="D849" s="1">
        <v>5.0</v>
      </c>
      <c r="E849" s="1">
        <v>6.0</v>
      </c>
      <c r="F849" s="1">
        <v>5.0</v>
      </c>
      <c r="G849" s="1">
        <v>6.0</v>
      </c>
      <c r="H849" s="1">
        <v>5.0</v>
      </c>
      <c r="I849" s="1">
        <v>6.0</v>
      </c>
      <c r="J849" s="1">
        <v>5.0</v>
      </c>
      <c r="K849" s="1">
        <v>2.0</v>
      </c>
      <c r="L849" s="1">
        <v>5.0</v>
      </c>
      <c r="M849" s="1">
        <v>5.0</v>
      </c>
      <c r="N849" s="1">
        <v>6.0</v>
      </c>
      <c r="O849" s="1">
        <v>6.0</v>
      </c>
      <c r="P849" s="1">
        <v>6.0</v>
      </c>
      <c r="Q849" s="1">
        <v>4.0</v>
      </c>
      <c r="R849" s="1">
        <v>6.0</v>
      </c>
      <c r="S849" s="1">
        <v>5.0</v>
      </c>
      <c r="T849" s="1">
        <v>5.0</v>
      </c>
      <c r="U849" s="1">
        <v>5.0</v>
      </c>
      <c r="V849" s="1">
        <v>5.0</v>
      </c>
      <c r="W849" s="1">
        <v>6.0</v>
      </c>
      <c r="X849" s="1">
        <v>6.0</v>
      </c>
      <c r="Y849" s="1">
        <v>5.0</v>
      </c>
      <c r="Z849" s="1">
        <v>1978.0</v>
      </c>
      <c r="AA849" s="45">
        <f t="shared" si="1"/>
        <v>115</v>
      </c>
      <c r="AB849" s="45">
        <f t="shared" si="2"/>
        <v>55</v>
      </c>
      <c r="AC849" s="45">
        <f t="shared" si="3"/>
        <v>17</v>
      </c>
      <c r="AD849" s="45">
        <f t="shared" si="4"/>
        <v>21</v>
      </c>
      <c r="AE849" s="45">
        <f t="shared" si="5"/>
        <v>22</v>
      </c>
    </row>
    <row r="850">
      <c r="A850" s="1" t="b">
        <v>1</v>
      </c>
      <c r="B850" s="20">
        <v>44086.37074931713</v>
      </c>
      <c r="C850" s="1" t="s">
        <v>504</v>
      </c>
      <c r="D850" s="1">
        <v>5.0</v>
      </c>
      <c r="E850" s="1">
        <v>0.0</v>
      </c>
      <c r="F850" s="1">
        <v>0.0</v>
      </c>
      <c r="G850" s="1">
        <v>2.0</v>
      </c>
      <c r="H850" s="1">
        <v>1.0</v>
      </c>
      <c r="I850" s="1">
        <v>3.0</v>
      </c>
      <c r="J850" s="1">
        <v>2.0</v>
      </c>
      <c r="K850" s="1">
        <v>3.0</v>
      </c>
      <c r="L850" s="1">
        <v>0.0</v>
      </c>
      <c r="M850" s="1">
        <v>3.0</v>
      </c>
      <c r="N850" s="1">
        <v>2.0</v>
      </c>
      <c r="O850" s="1">
        <v>3.0</v>
      </c>
      <c r="P850" s="1">
        <v>3.0</v>
      </c>
      <c r="Q850" s="1">
        <v>1.0</v>
      </c>
      <c r="R850" s="1">
        <v>2.0</v>
      </c>
      <c r="S850" s="1">
        <v>0.0</v>
      </c>
      <c r="T850" s="1">
        <v>3.0</v>
      </c>
      <c r="U850" s="1">
        <v>4.0</v>
      </c>
      <c r="V850" s="1">
        <v>5.0</v>
      </c>
      <c r="W850" s="1">
        <v>3.0</v>
      </c>
      <c r="X850" s="1">
        <v>5.0</v>
      </c>
      <c r="Y850" s="1">
        <v>0.0</v>
      </c>
      <c r="Z850" s="1">
        <v>2329.0</v>
      </c>
      <c r="AA850" s="45">
        <f t="shared" si="1"/>
        <v>50</v>
      </c>
      <c r="AB850" s="45">
        <f t="shared" si="2"/>
        <v>19</v>
      </c>
      <c r="AC850" s="45">
        <f t="shared" si="3"/>
        <v>8</v>
      </c>
      <c r="AD850" s="45">
        <f t="shared" si="4"/>
        <v>6</v>
      </c>
      <c r="AE850" s="45">
        <f t="shared" si="5"/>
        <v>17</v>
      </c>
    </row>
    <row r="851">
      <c r="A851" s="1" t="b">
        <v>1</v>
      </c>
      <c r="B851" s="20">
        <v>44086.723944074074</v>
      </c>
      <c r="C851" s="1" t="s">
        <v>505</v>
      </c>
      <c r="D851" s="1">
        <v>0.0</v>
      </c>
      <c r="E851" s="1">
        <v>0.0</v>
      </c>
      <c r="F851" s="1">
        <v>0.0</v>
      </c>
      <c r="G851" s="1">
        <v>1.0</v>
      </c>
      <c r="H851" s="1">
        <v>0.0</v>
      </c>
      <c r="I851" s="1">
        <v>1.0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2342.0</v>
      </c>
      <c r="AA851" s="45">
        <f t="shared" si="1"/>
        <v>2</v>
      </c>
      <c r="AB851" s="45">
        <f t="shared" si="2"/>
        <v>2</v>
      </c>
      <c r="AC851" s="45">
        <f t="shared" si="3"/>
        <v>0</v>
      </c>
      <c r="AD851" s="45">
        <f t="shared" si="4"/>
        <v>0</v>
      </c>
      <c r="AE851" s="45">
        <f t="shared" si="5"/>
        <v>0</v>
      </c>
    </row>
    <row r="852">
      <c r="A852" s="1" t="b">
        <v>1</v>
      </c>
      <c r="B852" s="20">
        <v>44088.44769436342</v>
      </c>
      <c r="C852" s="1" t="s">
        <v>506</v>
      </c>
      <c r="D852" s="1">
        <v>3.0</v>
      </c>
      <c r="E852" s="1">
        <v>0.0</v>
      </c>
      <c r="F852" s="1">
        <v>0.0</v>
      </c>
      <c r="G852" s="1">
        <v>1.0</v>
      </c>
      <c r="H852" s="1">
        <v>1.0</v>
      </c>
      <c r="I852" s="1">
        <v>3.0</v>
      </c>
      <c r="J852" s="1">
        <v>6.0</v>
      </c>
      <c r="K852" s="1">
        <v>0.0</v>
      </c>
      <c r="L852" s="1">
        <v>6.0</v>
      </c>
      <c r="M852" s="1">
        <v>1.0</v>
      </c>
      <c r="N852" s="1">
        <v>3.0</v>
      </c>
      <c r="O852" s="1">
        <v>2.0</v>
      </c>
      <c r="P852" s="1">
        <v>4.0</v>
      </c>
      <c r="Q852" s="1">
        <v>2.0</v>
      </c>
      <c r="R852" s="1">
        <v>4.0</v>
      </c>
      <c r="S852" s="1">
        <v>4.0</v>
      </c>
      <c r="T852" s="1">
        <v>0.0</v>
      </c>
      <c r="U852" s="1">
        <v>5.0</v>
      </c>
      <c r="V852" s="1">
        <v>5.0</v>
      </c>
      <c r="W852" s="1">
        <v>5.0</v>
      </c>
      <c r="X852" s="1">
        <v>5.0</v>
      </c>
      <c r="Y852" s="1">
        <v>1.0</v>
      </c>
      <c r="Z852" s="1">
        <v>2347.0</v>
      </c>
      <c r="AA852" s="45">
        <f t="shared" si="1"/>
        <v>61</v>
      </c>
      <c r="AB852" s="45">
        <f t="shared" si="2"/>
        <v>14</v>
      </c>
      <c r="AC852" s="45">
        <f t="shared" si="3"/>
        <v>13</v>
      </c>
      <c r="AD852" s="45">
        <f t="shared" si="4"/>
        <v>14</v>
      </c>
      <c r="AE852" s="45">
        <f t="shared" si="5"/>
        <v>20</v>
      </c>
    </row>
    <row r="853">
      <c r="A853" s="1" t="b">
        <v>1</v>
      </c>
      <c r="B853" s="20">
        <v>44088.530930312496</v>
      </c>
      <c r="C853" s="1" t="s">
        <v>292</v>
      </c>
      <c r="D853" s="1">
        <v>5.0</v>
      </c>
      <c r="E853" s="1">
        <v>2.0</v>
      </c>
      <c r="F853" s="1">
        <v>0.0</v>
      </c>
      <c r="G853" s="1">
        <v>6.0</v>
      </c>
      <c r="H853" s="1">
        <v>5.0</v>
      </c>
      <c r="I853" s="1">
        <v>6.0</v>
      </c>
      <c r="J853" s="1">
        <v>5.0</v>
      </c>
      <c r="K853" s="1">
        <v>1.0</v>
      </c>
      <c r="L853" s="1">
        <v>0.0</v>
      </c>
      <c r="M853" s="1">
        <v>2.0</v>
      </c>
      <c r="N853" s="1">
        <v>5.0</v>
      </c>
      <c r="O853" s="1">
        <v>4.0</v>
      </c>
      <c r="P853" s="1">
        <v>4.0</v>
      </c>
      <c r="Q853" s="1">
        <v>5.0</v>
      </c>
      <c r="R853" s="1">
        <v>1.0</v>
      </c>
      <c r="S853" s="1">
        <v>5.0</v>
      </c>
      <c r="T853" s="1">
        <v>4.0</v>
      </c>
      <c r="U853" s="1">
        <v>6.0</v>
      </c>
      <c r="V853" s="1">
        <v>5.0</v>
      </c>
      <c r="W853" s="1">
        <v>6.0</v>
      </c>
      <c r="X853" s="1">
        <v>6.0</v>
      </c>
      <c r="Y853" s="1">
        <v>6.0</v>
      </c>
      <c r="Z853" s="1">
        <v>2058.0</v>
      </c>
      <c r="AA853" s="45">
        <f t="shared" si="1"/>
        <v>89</v>
      </c>
      <c r="AB853" s="45">
        <f t="shared" si="2"/>
        <v>43</v>
      </c>
      <c r="AC853" s="45">
        <f t="shared" si="3"/>
        <v>8</v>
      </c>
      <c r="AD853" s="45">
        <f t="shared" si="4"/>
        <v>15</v>
      </c>
      <c r="AE853" s="45">
        <f t="shared" si="5"/>
        <v>23</v>
      </c>
    </row>
    <row r="854">
      <c r="A854" s="1" t="b">
        <v>1</v>
      </c>
      <c r="B854" s="20">
        <v>44088.84891891204</v>
      </c>
      <c r="C854" s="1" t="s">
        <v>507</v>
      </c>
      <c r="D854" s="1">
        <v>1.0</v>
      </c>
      <c r="E854" s="1">
        <v>0.0</v>
      </c>
      <c r="F854" s="1">
        <v>0.0</v>
      </c>
      <c r="G854" s="1">
        <v>0.0</v>
      </c>
      <c r="H854" s="1">
        <v>0.0</v>
      </c>
      <c r="I854" s="1">
        <v>1.0</v>
      </c>
      <c r="J854" s="1">
        <v>0.0</v>
      </c>
      <c r="K854" s="1">
        <v>1.0</v>
      </c>
      <c r="L854" s="1">
        <v>0.0</v>
      </c>
      <c r="M854" s="1">
        <v>1.0</v>
      </c>
      <c r="N854" s="1">
        <v>1.0</v>
      </c>
      <c r="O854" s="1">
        <v>0.0</v>
      </c>
      <c r="P854" s="1">
        <v>1.0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1.0</v>
      </c>
      <c r="W854" s="1">
        <v>0.0</v>
      </c>
      <c r="X854" s="1">
        <v>0.0</v>
      </c>
      <c r="Y854" s="1">
        <v>0.0</v>
      </c>
      <c r="Z854" s="1">
        <v>2346.0</v>
      </c>
      <c r="AA854" s="45">
        <f t="shared" si="1"/>
        <v>7</v>
      </c>
      <c r="AB854" s="45">
        <f t="shared" si="2"/>
        <v>3</v>
      </c>
      <c r="AC854" s="45">
        <f t="shared" si="3"/>
        <v>2</v>
      </c>
      <c r="AD854" s="45">
        <f t="shared" si="4"/>
        <v>1</v>
      </c>
      <c r="AE854" s="45">
        <f t="shared" si="5"/>
        <v>1</v>
      </c>
    </row>
    <row r="855">
      <c r="A855" s="1" t="b">
        <v>1</v>
      </c>
      <c r="B855" s="20">
        <v>44088.914973067134</v>
      </c>
      <c r="C855" s="1" t="s">
        <v>508</v>
      </c>
      <c r="D855" s="1">
        <v>0.0</v>
      </c>
      <c r="E855" s="1">
        <v>0.0</v>
      </c>
      <c r="F855" s="1">
        <v>0.0</v>
      </c>
      <c r="G855" s="1">
        <v>1.0</v>
      </c>
      <c r="H855" s="1">
        <v>1.0</v>
      </c>
      <c r="I855" s="1">
        <v>5.0</v>
      </c>
      <c r="J855" s="1">
        <v>1.0</v>
      </c>
      <c r="K855" s="1">
        <v>4.0</v>
      </c>
      <c r="L855" s="1">
        <v>0.0</v>
      </c>
      <c r="M855" s="1">
        <v>0.0</v>
      </c>
      <c r="N855" s="1">
        <v>6.0</v>
      </c>
      <c r="O855" s="1">
        <v>6.0</v>
      </c>
      <c r="P855" s="1">
        <v>5.0</v>
      </c>
      <c r="Q855" s="1">
        <v>3.0</v>
      </c>
      <c r="R855" s="1">
        <v>0.0</v>
      </c>
      <c r="S855" s="1">
        <v>2.0</v>
      </c>
      <c r="T855" s="1">
        <v>2.0</v>
      </c>
      <c r="U855" s="1">
        <v>4.0</v>
      </c>
      <c r="V855" s="1">
        <v>1.0</v>
      </c>
      <c r="W855" s="1">
        <v>5.0</v>
      </c>
      <c r="X855" s="1">
        <v>0.0</v>
      </c>
      <c r="Y855" s="1">
        <v>6.0</v>
      </c>
      <c r="Z855" s="1">
        <v>2341.0</v>
      </c>
      <c r="AA855" s="45">
        <f t="shared" si="1"/>
        <v>52</v>
      </c>
      <c r="AB855" s="45">
        <f t="shared" si="2"/>
        <v>27</v>
      </c>
      <c r="AC855" s="45">
        <f t="shared" si="3"/>
        <v>5</v>
      </c>
      <c r="AD855" s="45">
        <f t="shared" si="4"/>
        <v>10</v>
      </c>
      <c r="AE855" s="45">
        <f t="shared" si="5"/>
        <v>10</v>
      </c>
    </row>
    <row r="856">
      <c r="A856" s="1" t="b">
        <v>1</v>
      </c>
      <c r="B856" s="20">
        <v>44089.37983770833</v>
      </c>
      <c r="C856" s="1" t="s">
        <v>228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1.0</v>
      </c>
      <c r="J856" s="1">
        <v>0.0</v>
      </c>
      <c r="K856" s="1">
        <v>0.0</v>
      </c>
      <c r="L856" s="1">
        <v>0.0</v>
      </c>
      <c r="M856" s="1">
        <v>1.0</v>
      </c>
      <c r="N856" s="1">
        <v>0.0</v>
      </c>
      <c r="O856" s="1">
        <v>0.0</v>
      </c>
      <c r="P856" s="1">
        <v>0.0</v>
      </c>
      <c r="Q856" s="1">
        <v>1.0</v>
      </c>
      <c r="R856" s="1">
        <v>0.0</v>
      </c>
      <c r="S856" s="1">
        <v>0.0</v>
      </c>
      <c r="T856" s="1">
        <v>0.0</v>
      </c>
      <c r="U856" s="1">
        <v>1.0</v>
      </c>
      <c r="V856" s="1">
        <v>0.0</v>
      </c>
      <c r="W856" s="1">
        <v>0.0</v>
      </c>
      <c r="X856" s="1">
        <v>0.0</v>
      </c>
      <c r="Y856" s="1">
        <v>0.0</v>
      </c>
      <c r="Z856" s="1">
        <v>1989.0</v>
      </c>
      <c r="AA856" s="45">
        <f t="shared" si="1"/>
        <v>4</v>
      </c>
      <c r="AB856" s="45">
        <f t="shared" si="2"/>
        <v>1</v>
      </c>
      <c r="AC856" s="45">
        <f t="shared" si="3"/>
        <v>1</v>
      </c>
      <c r="AD856" s="45">
        <f t="shared" si="4"/>
        <v>1</v>
      </c>
      <c r="AE856" s="45">
        <f t="shared" si="5"/>
        <v>1</v>
      </c>
    </row>
    <row r="857">
      <c r="A857" s="1" t="b">
        <v>1</v>
      </c>
      <c r="B857" s="20">
        <v>44089.824625127316</v>
      </c>
      <c r="C857" s="1" t="s">
        <v>601</v>
      </c>
      <c r="D857" s="1">
        <v>1.0</v>
      </c>
      <c r="E857" s="1">
        <v>1.0</v>
      </c>
      <c r="F857" s="1">
        <v>0.0</v>
      </c>
      <c r="G857" s="1">
        <v>0.0</v>
      </c>
      <c r="H857" s="1">
        <v>1.0</v>
      </c>
      <c r="I857" s="1">
        <v>2.0</v>
      </c>
      <c r="J857" s="1">
        <v>0.0</v>
      </c>
      <c r="K857" s="1">
        <v>0.0</v>
      </c>
      <c r="L857" s="1">
        <v>3.0</v>
      </c>
      <c r="M857" s="1">
        <v>1.0</v>
      </c>
      <c r="N857" s="1">
        <v>1.0</v>
      </c>
      <c r="O857" s="1">
        <v>3.0</v>
      </c>
      <c r="P857" s="1">
        <v>3.0</v>
      </c>
      <c r="Q857" s="1">
        <v>5.0</v>
      </c>
      <c r="R857" s="1">
        <v>2.0</v>
      </c>
      <c r="S857" s="1">
        <v>4.0</v>
      </c>
      <c r="T857" s="1">
        <v>1.0</v>
      </c>
      <c r="U857" s="1">
        <v>3.0</v>
      </c>
      <c r="V857" s="1">
        <v>3.0</v>
      </c>
      <c r="W857" s="1">
        <v>3.0</v>
      </c>
      <c r="X857" s="1">
        <v>4.0</v>
      </c>
      <c r="Y857" s="1">
        <v>4.0</v>
      </c>
      <c r="Z857" s="1">
        <v>2349.0</v>
      </c>
      <c r="AA857" s="45">
        <f t="shared" si="1"/>
        <v>45</v>
      </c>
      <c r="AB857" s="45">
        <f t="shared" si="2"/>
        <v>14</v>
      </c>
      <c r="AC857" s="45">
        <f t="shared" si="3"/>
        <v>4</v>
      </c>
      <c r="AD857" s="45">
        <f t="shared" si="4"/>
        <v>14</v>
      </c>
      <c r="AE857" s="45">
        <f t="shared" si="5"/>
        <v>13</v>
      </c>
    </row>
    <row r="858">
      <c r="A858" s="1" t="b">
        <v>1</v>
      </c>
      <c r="B858" s="20">
        <v>44089.96127158565</v>
      </c>
      <c r="C858" s="1" t="s">
        <v>338</v>
      </c>
      <c r="D858" s="1">
        <v>6.0</v>
      </c>
      <c r="E858" s="1">
        <v>5.0</v>
      </c>
      <c r="F858" s="1">
        <v>0.0</v>
      </c>
      <c r="G858" s="1">
        <v>5.0</v>
      </c>
      <c r="H858" s="1">
        <v>6.0</v>
      </c>
      <c r="I858" s="1">
        <v>6.0</v>
      </c>
      <c r="J858" s="1">
        <v>2.0</v>
      </c>
      <c r="K858" s="1">
        <v>5.0</v>
      </c>
      <c r="L858" s="1">
        <v>3.0</v>
      </c>
      <c r="M858" s="1">
        <v>6.0</v>
      </c>
      <c r="N858" s="1">
        <v>5.0</v>
      </c>
      <c r="O858" s="1">
        <v>6.0</v>
      </c>
      <c r="P858" s="1">
        <v>6.0</v>
      </c>
      <c r="Q858" s="1">
        <v>6.0</v>
      </c>
      <c r="R858" s="1">
        <v>6.0</v>
      </c>
      <c r="S858" s="1">
        <v>5.0</v>
      </c>
      <c r="T858" s="1">
        <v>5.0</v>
      </c>
      <c r="U858" s="1">
        <v>6.0</v>
      </c>
      <c r="V858" s="1">
        <v>6.0</v>
      </c>
      <c r="W858" s="1">
        <v>6.0</v>
      </c>
      <c r="X858" s="1">
        <v>6.0</v>
      </c>
      <c r="Y858" s="1">
        <v>6.0</v>
      </c>
      <c r="Z858" s="1">
        <v>2125.0</v>
      </c>
      <c r="AA858" s="45">
        <f t="shared" si="1"/>
        <v>113</v>
      </c>
      <c r="AB858" s="45">
        <f t="shared" si="2"/>
        <v>50</v>
      </c>
      <c r="AC858" s="45">
        <f t="shared" si="3"/>
        <v>16</v>
      </c>
      <c r="AD858" s="45">
        <f t="shared" si="4"/>
        <v>23</v>
      </c>
      <c r="AE858" s="45">
        <f t="shared" si="5"/>
        <v>24</v>
      </c>
    </row>
    <row r="859">
      <c r="A859" s="1" t="b">
        <v>1</v>
      </c>
      <c r="B859" s="20">
        <v>44089.96483482639</v>
      </c>
      <c r="C859" s="1" t="s">
        <v>510</v>
      </c>
      <c r="D859" s="1">
        <v>2.0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2.0</v>
      </c>
      <c r="O859" s="1">
        <v>0.0</v>
      </c>
      <c r="P859" s="1">
        <v>1.0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1.0</v>
      </c>
      <c r="Y859" s="1">
        <v>0.0</v>
      </c>
      <c r="Z859" s="1">
        <v>2326.0</v>
      </c>
      <c r="AA859" s="45">
        <f t="shared" si="1"/>
        <v>6</v>
      </c>
      <c r="AB859" s="45">
        <f t="shared" si="2"/>
        <v>4</v>
      </c>
      <c r="AC859" s="45">
        <f t="shared" si="3"/>
        <v>0</v>
      </c>
      <c r="AD859" s="45">
        <f t="shared" si="4"/>
        <v>1</v>
      </c>
      <c r="AE859" s="45">
        <f t="shared" si="5"/>
        <v>1</v>
      </c>
    </row>
    <row r="860">
      <c r="A860" s="1" t="b">
        <v>1</v>
      </c>
      <c r="B860" s="20">
        <v>44090.35003767361</v>
      </c>
      <c r="C860" s="1" t="s">
        <v>400</v>
      </c>
      <c r="D860" s="1">
        <v>2.0</v>
      </c>
      <c r="E860" s="1">
        <v>0.0</v>
      </c>
      <c r="F860" s="1">
        <v>0.0</v>
      </c>
      <c r="G860" s="1">
        <v>3.0</v>
      </c>
      <c r="H860" s="1">
        <v>0.0</v>
      </c>
      <c r="I860" s="1">
        <v>3.0</v>
      </c>
      <c r="J860" s="1">
        <v>0.0</v>
      </c>
      <c r="K860" s="1">
        <v>1.0</v>
      </c>
      <c r="L860" s="1">
        <v>0.0</v>
      </c>
      <c r="M860" s="1">
        <v>0.0</v>
      </c>
      <c r="N860" s="1">
        <v>3.0</v>
      </c>
      <c r="O860" s="1">
        <v>5.0</v>
      </c>
      <c r="P860" s="1">
        <v>3.0</v>
      </c>
      <c r="Q860" s="1">
        <v>2.0</v>
      </c>
      <c r="R860" s="1">
        <v>1.0</v>
      </c>
      <c r="S860" s="1">
        <v>5.0</v>
      </c>
      <c r="T860" s="1">
        <v>0.0</v>
      </c>
      <c r="U860" s="1">
        <v>3.0</v>
      </c>
      <c r="V860" s="1">
        <v>2.0</v>
      </c>
      <c r="W860" s="1">
        <v>3.0</v>
      </c>
      <c r="X860" s="1">
        <v>4.0</v>
      </c>
      <c r="Y860" s="1">
        <v>0.0</v>
      </c>
      <c r="Z860" s="1">
        <v>2216.0</v>
      </c>
      <c r="AA860" s="45">
        <f t="shared" si="1"/>
        <v>40</v>
      </c>
      <c r="AB860" s="45">
        <f t="shared" si="2"/>
        <v>16</v>
      </c>
      <c r="AC860" s="45">
        <f t="shared" si="3"/>
        <v>1</v>
      </c>
      <c r="AD860" s="45">
        <f t="shared" si="4"/>
        <v>11</v>
      </c>
      <c r="AE860" s="45">
        <f t="shared" si="5"/>
        <v>12</v>
      </c>
    </row>
    <row r="861">
      <c r="A861" s="1" t="b">
        <v>1</v>
      </c>
      <c r="B861" s="20">
        <v>44090.351851354164</v>
      </c>
      <c r="C861" s="1" t="s">
        <v>483</v>
      </c>
      <c r="D861" s="1">
        <v>4.0</v>
      </c>
      <c r="E861" s="1">
        <v>2.0</v>
      </c>
      <c r="F861" s="1">
        <v>0.0</v>
      </c>
      <c r="G861" s="1">
        <v>4.0</v>
      </c>
      <c r="H861" s="1">
        <v>3.0</v>
      </c>
      <c r="I861" s="1">
        <v>4.0</v>
      </c>
      <c r="J861" s="1">
        <v>4.0</v>
      </c>
      <c r="K861" s="1">
        <v>0.0</v>
      </c>
      <c r="L861" s="1">
        <v>4.0</v>
      </c>
      <c r="M861" s="1">
        <v>4.0</v>
      </c>
      <c r="N861" s="1">
        <v>4.0</v>
      </c>
      <c r="O861" s="1">
        <v>4.0</v>
      </c>
      <c r="P861" s="1">
        <v>4.0</v>
      </c>
      <c r="Q861" s="1">
        <v>4.0</v>
      </c>
      <c r="R861" s="1">
        <v>4.0</v>
      </c>
      <c r="S861" s="1">
        <v>4.0</v>
      </c>
      <c r="T861" s="1">
        <v>0.0</v>
      </c>
      <c r="U861" s="1">
        <v>3.0</v>
      </c>
      <c r="V861" s="1">
        <v>4.0</v>
      </c>
      <c r="W861" s="1">
        <v>4.0</v>
      </c>
      <c r="X861" s="1">
        <v>4.0</v>
      </c>
      <c r="Y861" s="1">
        <v>1.0</v>
      </c>
      <c r="Z861" s="1">
        <v>2245.0</v>
      </c>
      <c r="AA861" s="45">
        <f t="shared" si="1"/>
        <v>69</v>
      </c>
      <c r="AB861" s="45">
        <f t="shared" si="2"/>
        <v>26</v>
      </c>
      <c r="AC861" s="45">
        <f t="shared" si="3"/>
        <v>12</v>
      </c>
      <c r="AD861" s="45">
        <f t="shared" si="4"/>
        <v>16</v>
      </c>
      <c r="AE861" s="45">
        <f t="shared" si="5"/>
        <v>15</v>
      </c>
    </row>
    <row r="862">
      <c r="A862" s="1" t="b">
        <v>1</v>
      </c>
      <c r="B862" s="20">
        <v>44090.59175550926</v>
      </c>
      <c r="C862" s="1" t="s">
        <v>565</v>
      </c>
      <c r="D862" s="1">
        <v>0.0</v>
      </c>
      <c r="E862" s="1">
        <v>1.0</v>
      </c>
      <c r="F862" s="1">
        <v>0.0</v>
      </c>
      <c r="G862" s="1">
        <v>1.0</v>
      </c>
      <c r="H862" s="1">
        <v>0.0</v>
      </c>
      <c r="I862" s="1">
        <v>5.0</v>
      </c>
      <c r="J862" s="1">
        <v>6.0</v>
      </c>
      <c r="K862" s="1">
        <v>0.0</v>
      </c>
      <c r="L862" s="1">
        <v>6.0</v>
      </c>
      <c r="M862" s="1">
        <v>5.0</v>
      </c>
      <c r="N862" s="1">
        <v>3.0</v>
      </c>
      <c r="O862" s="1">
        <v>5.0</v>
      </c>
      <c r="P862" s="1">
        <v>1.0</v>
      </c>
      <c r="Q862" s="1">
        <v>4.0</v>
      </c>
      <c r="R862" s="1">
        <v>4.0</v>
      </c>
      <c r="S862" s="1">
        <v>1.0</v>
      </c>
      <c r="T862" s="1">
        <v>1.0</v>
      </c>
      <c r="U862" s="1">
        <v>3.0</v>
      </c>
      <c r="V862" s="1">
        <v>3.0</v>
      </c>
      <c r="W862" s="1">
        <v>2.0</v>
      </c>
      <c r="X862" s="1">
        <v>2.0</v>
      </c>
      <c r="Y862" s="1">
        <v>1.0</v>
      </c>
      <c r="Z862" s="1">
        <v>2142.0</v>
      </c>
      <c r="AA862" s="45">
        <f t="shared" si="1"/>
        <v>54</v>
      </c>
      <c r="AB862" s="45">
        <f t="shared" si="2"/>
        <v>17</v>
      </c>
      <c r="AC862" s="45">
        <f t="shared" si="3"/>
        <v>17</v>
      </c>
      <c r="AD862" s="45">
        <f t="shared" si="4"/>
        <v>10</v>
      </c>
      <c r="AE862" s="45">
        <f t="shared" si="5"/>
        <v>10</v>
      </c>
    </row>
    <row r="863">
      <c r="A863" s="1" t="b">
        <v>1</v>
      </c>
      <c r="B863" s="20">
        <v>44090.66657346065</v>
      </c>
      <c r="C863" s="1" t="s">
        <v>427</v>
      </c>
      <c r="D863" s="1">
        <v>2.0</v>
      </c>
      <c r="E863" s="1">
        <v>0.0</v>
      </c>
      <c r="F863" s="1">
        <v>0.0</v>
      </c>
      <c r="G863" s="1">
        <v>0.0</v>
      </c>
      <c r="H863" s="1">
        <v>0.0</v>
      </c>
      <c r="I863" s="1">
        <v>2.0</v>
      </c>
      <c r="J863" s="1">
        <v>2.0</v>
      </c>
      <c r="K863" s="1">
        <v>0.0</v>
      </c>
      <c r="L863" s="1">
        <v>2.0</v>
      </c>
      <c r="M863" s="1">
        <v>1.0</v>
      </c>
      <c r="N863" s="1">
        <v>0.0</v>
      </c>
      <c r="O863" s="1">
        <v>0.0</v>
      </c>
      <c r="P863" s="1">
        <v>1.0</v>
      </c>
      <c r="Q863" s="1">
        <v>0.0</v>
      </c>
      <c r="R863" s="1">
        <v>0.0</v>
      </c>
      <c r="S863" s="1">
        <v>0.0</v>
      </c>
      <c r="T863" s="1">
        <v>0.0</v>
      </c>
      <c r="U863" s="1">
        <v>1.0</v>
      </c>
      <c r="V863" s="1">
        <v>1.0</v>
      </c>
      <c r="W863" s="1">
        <v>1.0</v>
      </c>
      <c r="X863" s="1">
        <v>0.0</v>
      </c>
      <c r="Y863" s="1">
        <v>0.0</v>
      </c>
      <c r="Z863" s="1">
        <v>2243.0</v>
      </c>
      <c r="AA863" s="45">
        <f t="shared" si="1"/>
        <v>13</v>
      </c>
      <c r="AB863" s="45">
        <f t="shared" si="2"/>
        <v>4</v>
      </c>
      <c r="AC863" s="45">
        <f t="shared" si="3"/>
        <v>5</v>
      </c>
      <c r="AD863" s="45">
        <f t="shared" si="4"/>
        <v>1</v>
      </c>
      <c r="AE863" s="45">
        <f t="shared" si="5"/>
        <v>3</v>
      </c>
    </row>
    <row r="864">
      <c r="A864" s="1" t="b">
        <v>1</v>
      </c>
      <c r="B864" s="20">
        <v>44090.67954473379</v>
      </c>
      <c r="C864" s="1" t="s">
        <v>402</v>
      </c>
      <c r="D864" s="1">
        <v>3.0</v>
      </c>
      <c r="E864" s="1">
        <v>1.0</v>
      </c>
      <c r="F864" s="1">
        <v>0.0</v>
      </c>
      <c r="G864" s="1">
        <v>3.0</v>
      </c>
      <c r="H864" s="1">
        <v>2.0</v>
      </c>
      <c r="I864" s="1">
        <v>2.0</v>
      </c>
      <c r="J864" s="1">
        <v>3.0</v>
      </c>
      <c r="K864" s="1">
        <v>2.0</v>
      </c>
      <c r="L864" s="1">
        <v>3.0</v>
      </c>
      <c r="M864" s="1">
        <v>3.0</v>
      </c>
      <c r="N864" s="1">
        <v>3.0</v>
      </c>
      <c r="O864" s="1">
        <v>2.0</v>
      </c>
      <c r="P864" s="1">
        <v>1.0</v>
      </c>
      <c r="Q864" s="1">
        <v>0.0</v>
      </c>
      <c r="R864" s="1">
        <v>0.0</v>
      </c>
      <c r="S864" s="1">
        <v>0.0</v>
      </c>
      <c r="T864" s="1">
        <v>0.0</v>
      </c>
      <c r="U864" s="1">
        <v>3.0</v>
      </c>
      <c r="V864" s="1">
        <v>2.0</v>
      </c>
      <c r="W864" s="1">
        <v>3.0</v>
      </c>
      <c r="X864" s="1">
        <v>3.0</v>
      </c>
      <c r="Y864" s="1">
        <v>5.0</v>
      </c>
      <c r="Z864" s="1">
        <v>2210.0</v>
      </c>
      <c r="AA864" s="45">
        <f t="shared" si="1"/>
        <v>44</v>
      </c>
      <c r="AB864" s="45">
        <f t="shared" si="2"/>
        <v>21</v>
      </c>
      <c r="AC864" s="45">
        <f t="shared" si="3"/>
        <v>11</v>
      </c>
      <c r="AD864" s="45">
        <f t="shared" si="4"/>
        <v>1</v>
      </c>
      <c r="AE864" s="45">
        <f t="shared" si="5"/>
        <v>11</v>
      </c>
    </row>
    <row r="865">
      <c r="A865" s="1" t="b">
        <v>1</v>
      </c>
      <c r="B865" s="20">
        <v>44090.69071034722</v>
      </c>
      <c r="C865" s="1" t="s">
        <v>430</v>
      </c>
      <c r="D865" s="1">
        <v>6.0</v>
      </c>
      <c r="E865" s="1">
        <v>4.0</v>
      </c>
      <c r="F865" s="1">
        <v>2.0</v>
      </c>
      <c r="G865" s="1">
        <v>5.0</v>
      </c>
      <c r="H865" s="1">
        <v>6.0</v>
      </c>
      <c r="I865" s="1">
        <v>6.0</v>
      </c>
      <c r="J865" s="1">
        <v>6.0</v>
      </c>
      <c r="K865" s="1">
        <v>1.0</v>
      </c>
      <c r="L865" s="1">
        <v>5.0</v>
      </c>
      <c r="M865" s="1">
        <v>5.0</v>
      </c>
      <c r="N865" s="1">
        <v>6.0</v>
      </c>
      <c r="O865" s="1">
        <v>6.0</v>
      </c>
      <c r="P865" s="1">
        <v>6.0</v>
      </c>
      <c r="Q865" s="1">
        <v>6.0</v>
      </c>
      <c r="R865" s="1">
        <v>6.0</v>
      </c>
      <c r="S865" s="1">
        <v>6.0</v>
      </c>
      <c r="T865" s="1">
        <v>4.0</v>
      </c>
      <c r="U865" s="1">
        <v>6.0</v>
      </c>
      <c r="V865" s="1">
        <v>6.0</v>
      </c>
      <c r="W865" s="1">
        <v>6.0</v>
      </c>
      <c r="X865" s="1">
        <v>6.0</v>
      </c>
      <c r="Y865" s="1">
        <v>6.0</v>
      </c>
      <c r="Z865" s="1">
        <v>2249.0</v>
      </c>
      <c r="AA865" s="45">
        <f t="shared" si="1"/>
        <v>116</v>
      </c>
      <c r="AB865" s="45">
        <f t="shared" si="2"/>
        <v>51</v>
      </c>
      <c r="AC865" s="45">
        <f t="shared" si="3"/>
        <v>17</v>
      </c>
      <c r="AD865" s="45">
        <f t="shared" si="4"/>
        <v>24</v>
      </c>
      <c r="AE865" s="45">
        <f t="shared" si="5"/>
        <v>24</v>
      </c>
    </row>
    <row r="866">
      <c r="A866" s="1" t="b">
        <v>0</v>
      </c>
      <c r="B866" s="20">
        <v>44091.345154027775</v>
      </c>
      <c r="C866" s="1" t="s">
        <v>320</v>
      </c>
      <c r="D866" s="1">
        <v>2.0</v>
      </c>
      <c r="E866" s="1">
        <v>1.0</v>
      </c>
      <c r="F866" s="1">
        <v>0.0</v>
      </c>
      <c r="G866" s="1">
        <v>0.0</v>
      </c>
      <c r="H866" s="1">
        <v>1.0</v>
      </c>
      <c r="I866" s="1">
        <v>0.0</v>
      </c>
      <c r="J866" s="1">
        <v>0.0</v>
      </c>
      <c r="K866" s="1">
        <v>3.0</v>
      </c>
      <c r="L866" s="1">
        <v>0.0</v>
      </c>
      <c r="M866" s="1">
        <v>0.0</v>
      </c>
      <c r="N866" s="1">
        <v>0.0</v>
      </c>
      <c r="O866" s="1">
        <v>0.0</v>
      </c>
      <c r="P866" s="1">
        <v>2.0</v>
      </c>
      <c r="Q866" s="1">
        <v>0.0</v>
      </c>
      <c r="R866" s="1">
        <v>0.0</v>
      </c>
      <c r="S866" s="1">
        <v>0.0</v>
      </c>
      <c r="T866" s="1">
        <v>0.0</v>
      </c>
      <c r="U866" s="1">
        <v>2.0</v>
      </c>
      <c r="V866" s="1">
        <v>1.0</v>
      </c>
      <c r="W866" s="1">
        <v>1.0</v>
      </c>
      <c r="X866" s="1">
        <v>2.0</v>
      </c>
      <c r="Y866" s="1">
        <v>0.0</v>
      </c>
      <c r="Z866" s="1">
        <v>2104.0</v>
      </c>
      <c r="AA866" s="45">
        <f t="shared" si="1"/>
        <v>15</v>
      </c>
      <c r="AB866" s="45">
        <f t="shared" si="2"/>
        <v>4</v>
      </c>
      <c r="AC866" s="45">
        <f t="shared" si="3"/>
        <v>3</v>
      </c>
      <c r="AD866" s="45">
        <f t="shared" si="4"/>
        <v>2</v>
      </c>
      <c r="AE866" s="45">
        <f t="shared" si="5"/>
        <v>6</v>
      </c>
    </row>
    <row r="867">
      <c r="A867" s="1" t="b">
        <v>1</v>
      </c>
      <c r="B867" s="20">
        <v>44091.477793819446</v>
      </c>
      <c r="C867" s="1" t="s">
        <v>511</v>
      </c>
      <c r="D867" s="1">
        <v>0.0</v>
      </c>
      <c r="E867" s="1">
        <v>0.0</v>
      </c>
      <c r="F867" s="1">
        <v>0.0</v>
      </c>
      <c r="G867" s="1">
        <v>1.0</v>
      </c>
      <c r="H867" s="1">
        <v>0.0</v>
      </c>
      <c r="I867" s="1">
        <v>2.0</v>
      </c>
      <c r="J867" s="1">
        <v>4.0</v>
      </c>
      <c r="K867" s="1">
        <v>0.0</v>
      </c>
      <c r="L867" s="1">
        <v>2.0</v>
      </c>
      <c r="M867" s="1">
        <v>3.0</v>
      </c>
      <c r="N867" s="1">
        <v>0.0</v>
      </c>
      <c r="O867" s="1">
        <v>0.0</v>
      </c>
      <c r="P867" s="1">
        <v>1.0</v>
      </c>
      <c r="Q867" s="1">
        <v>1.0</v>
      </c>
      <c r="R867" s="1">
        <v>0.0</v>
      </c>
      <c r="S867" s="1">
        <v>0.0</v>
      </c>
      <c r="T867" s="1">
        <v>0.0</v>
      </c>
      <c r="U867" s="1">
        <v>2.0</v>
      </c>
      <c r="V867" s="1">
        <v>0.0</v>
      </c>
      <c r="W867" s="1">
        <v>0.0</v>
      </c>
      <c r="X867" s="1">
        <v>0.0</v>
      </c>
      <c r="Y867" s="1">
        <v>0.0</v>
      </c>
      <c r="Z867" s="1">
        <v>2340.0</v>
      </c>
      <c r="AA867" s="45">
        <f t="shared" si="1"/>
        <v>16</v>
      </c>
      <c r="AB867" s="45">
        <f t="shared" si="2"/>
        <v>3</v>
      </c>
      <c r="AC867" s="45">
        <f t="shared" si="3"/>
        <v>9</v>
      </c>
      <c r="AD867" s="45">
        <f t="shared" si="4"/>
        <v>2</v>
      </c>
      <c r="AE867" s="45">
        <f t="shared" si="5"/>
        <v>2</v>
      </c>
    </row>
    <row r="868">
      <c r="A868" s="1" t="b">
        <v>1</v>
      </c>
      <c r="B868" s="20">
        <v>44092.430483020835</v>
      </c>
      <c r="C868" s="1" t="s">
        <v>512</v>
      </c>
      <c r="D868" s="1">
        <v>5.0</v>
      </c>
      <c r="E868" s="1">
        <v>5.0</v>
      </c>
      <c r="F868" s="1">
        <v>0.0</v>
      </c>
      <c r="G868" s="1">
        <v>4.0</v>
      </c>
      <c r="H868" s="1">
        <v>4.0</v>
      </c>
      <c r="I868" s="1">
        <v>5.0</v>
      </c>
      <c r="J868" s="1">
        <v>5.0</v>
      </c>
      <c r="K868" s="1">
        <v>2.0</v>
      </c>
      <c r="L868" s="1">
        <v>4.0</v>
      </c>
      <c r="M868" s="1">
        <v>4.0</v>
      </c>
      <c r="N868" s="1">
        <v>5.0</v>
      </c>
      <c r="O868" s="1">
        <v>2.0</v>
      </c>
      <c r="P868" s="1">
        <v>4.0</v>
      </c>
      <c r="Q868" s="1">
        <v>3.0</v>
      </c>
      <c r="R868" s="1">
        <v>3.0</v>
      </c>
      <c r="S868" s="1">
        <v>4.0</v>
      </c>
      <c r="T868" s="1">
        <v>2.0</v>
      </c>
      <c r="U868" s="1">
        <v>3.0</v>
      </c>
      <c r="V868" s="1">
        <v>3.0</v>
      </c>
      <c r="W868" s="1">
        <v>4.0</v>
      </c>
      <c r="X868" s="1">
        <v>4.0</v>
      </c>
      <c r="Y868" s="1">
        <v>3.0</v>
      </c>
      <c r="Z868" s="1">
        <v>2300.0</v>
      </c>
      <c r="AA868" s="45">
        <f t="shared" si="1"/>
        <v>78</v>
      </c>
      <c r="AB868" s="45">
        <f t="shared" si="2"/>
        <v>35</v>
      </c>
      <c r="AC868" s="45">
        <f t="shared" si="3"/>
        <v>15</v>
      </c>
      <c r="AD868" s="45">
        <f t="shared" si="4"/>
        <v>14</v>
      </c>
      <c r="AE868" s="45">
        <f t="shared" si="5"/>
        <v>14</v>
      </c>
    </row>
    <row r="869">
      <c r="A869" s="1" t="b">
        <v>1</v>
      </c>
      <c r="B869" s="20">
        <v>44092.534158622686</v>
      </c>
      <c r="C869" s="1" t="s">
        <v>444</v>
      </c>
      <c r="D869" s="1">
        <v>3.0</v>
      </c>
      <c r="E869" s="1">
        <v>3.0</v>
      </c>
      <c r="F869" s="1">
        <v>0.0</v>
      </c>
      <c r="G869" s="1">
        <v>1.0</v>
      </c>
      <c r="H869" s="1">
        <v>1.0</v>
      </c>
      <c r="I869" s="1">
        <v>3.0</v>
      </c>
      <c r="J869" s="1">
        <v>1.0</v>
      </c>
      <c r="K869" s="1">
        <v>1.0</v>
      </c>
      <c r="L869" s="1">
        <v>4.0</v>
      </c>
      <c r="M869" s="1">
        <v>3.0</v>
      </c>
      <c r="N869" s="1">
        <v>1.0</v>
      </c>
      <c r="O869" s="1">
        <v>1.0</v>
      </c>
      <c r="P869" s="1">
        <v>4.0</v>
      </c>
      <c r="Q869" s="1">
        <v>2.0</v>
      </c>
      <c r="R869" s="1">
        <v>1.0</v>
      </c>
      <c r="S869" s="1">
        <v>2.0</v>
      </c>
      <c r="T869" s="1">
        <v>0.0</v>
      </c>
      <c r="U869" s="1">
        <v>3.0</v>
      </c>
      <c r="V869" s="1">
        <v>3.0</v>
      </c>
      <c r="W869" s="1">
        <v>3.0</v>
      </c>
      <c r="X869" s="1">
        <v>2.0</v>
      </c>
      <c r="Y869" s="1">
        <v>1.0</v>
      </c>
      <c r="Z869" s="1">
        <v>2271.0</v>
      </c>
      <c r="AA869" s="45">
        <f t="shared" si="1"/>
        <v>43</v>
      </c>
      <c r="AB869" s="45">
        <f t="shared" si="2"/>
        <v>14</v>
      </c>
      <c r="AC869" s="45">
        <f t="shared" si="3"/>
        <v>9</v>
      </c>
      <c r="AD869" s="45">
        <f t="shared" si="4"/>
        <v>9</v>
      </c>
      <c r="AE869" s="45">
        <f t="shared" si="5"/>
        <v>11</v>
      </c>
    </row>
    <row r="870">
      <c r="A870" s="1" t="b">
        <v>1</v>
      </c>
      <c r="B870" s="20">
        <v>44092.65662231481</v>
      </c>
      <c r="C870" s="1" t="s">
        <v>348</v>
      </c>
      <c r="D870" s="1">
        <v>2.0</v>
      </c>
      <c r="E870" s="1">
        <v>0.0</v>
      </c>
      <c r="F870" s="1">
        <v>0.0</v>
      </c>
      <c r="G870" s="1">
        <v>1.0</v>
      </c>
      <c r="H870" s="1">
        <v>0.0</v>
      </c>
      <c r="I870" s="1">
        <v>2.0</v>
      </c>
      <c r="J870" s="1">
        <v>1.0</v>
      </c>
      <c r="K870" s="1">
        <v>1.0</v>
      </c>
      <c r="L870" s="1">
        <v>1.0</v>
      </c>
      <c r="M870" s="1">
        <v>0.0</v>
      </c>
      <c r="N870" s="1">
        <v>0.0</v>
      </c>
      <c r="O870" s="1">
        <v>0.0</v>
      </c>
      <c r="P870" s="1">
        <v>1.0</v>
      </c>
      <c r="Q870" s="1">
        <v>0.0</v>
      </c>
      <c r="R870" s="1">
        <v>1.0</v>
      </c>
      <c r="S870" s="1">
        <v>1.0</v>
      </c>
      <c r="T870" s="1">
        <v>0.0</v>
      </c>
      <c r="U870" s="1">
        <v>1.0</v>
      </c>
      <c r="V870" s="1">
        <v>1.0</v>
      </c>
      <c r="W870" s="1">
        <v>1.0</v>
      </c>
      <c r="X870" s="1">
        <v>1.0</v>
      </c>
      <c r="Y870" s="1">
        <v>0.0</v>
      </c>
      <c r="Z870" s="1">
        <v>2130.0</v>
      </c>
      <c r="AA870" s="45">
        <f t="shared" si="1"/>
        <v>15</v>
      </c>
      <c r="AB870" s="45">
        <f t="shared" si="2"/>
        <v>5</v>
      </c>
      <c r="AC870" s="45">
        <f t="shared" si="3"/>
        <v>3</v>
      </c>
      <c r="AD870" s="45">
        <f t="shared" si="4"/>
        <v>3</v>
      </c>
      <c r="AE870" s="45">
        <f t="shared" si="5"/>
        <v>4</v>
      </c>
    </row>
    <row r="871">
      <c r="A871" s="1" t="b">
        <v>1</v>
      </c>
      <c r="B871" s="20">
        <v>44094.89841081019</v>
      </c>
      <c r="C871" s="1" t="s">
        <v>352</v>
      </c>
      <c r="D871" s="1">
        <v>4.0</v>
      </c>
      <c r="E871" s="1">
        <v>0.0</v>
      </c>
      <c r="F871" s="1">
        <v>0.0</v>
      </c>
      <c r="G871" s="1">
        <v>2.0</v>
      </c>
      <c r="H871" s="1">
        <v>3.0</v>
      </c>
      <c r="I871" s="1">
        <v>4.0</v>
      </c>
      <c r="J871" s="1">
        <v>5.0</v>
      </c>
      <c r="K871" s="1">
        <v>5.0</v>
      </c>
      <c r="L871" s="1">
        <v>1.0</v>
      </c>
      <c r="M871" s="1">
        <v>3.0</v>
      </c>
      <c r="N871" s="1">
        <v>2.0</v>
      </c>
      <c r="O871" s="1">
        <v>3.0</v>
      </c>
      <c r="P871" s="1">
        <v>3.0</v>
      </c>
      <c r="Q871" s="1">
        <v>4.0</v>
      </c>
      <c r="R871" s="1">
        <v>3.0</v>
      </c>
      <c r="S871" s="1">
        <v>4.0</v>
      </c>
      <c r="T871" s="1">
        <v>2.0</v>
      </c>
      <c r="U871" s="1">
        <v>2.0</v>
      </c>
      <c r="V871" s="1">
        <v>2.0</v>
      </c>
      <c r="W871" s="1">
        <v>3.0</v>
      </c>
      <c r="X871" s="1">
        <v>2.0</v>
      </c>
      <c r="Y871" s="1">
        <v>2.0</v>
      </c>
      <c r="Z871" s="1">
        <v>2140.0</v>
      </c>
      <c r="AA871" s="45">
        <f t="shared" si="1"/>
        <v>59</v>
      </c>
      <c r="AB871" s="45">
        <f t="shared" si="2"/>
        <v>22</v>
      </c>
      <c r="AC871" s="45">
        <f t="shared" si="3"/>
        <v>14</v>
      </c>
      <c r="AD871" s="45">
        <f t="shared" si="4"/>
        <v>14</v>
      </c>
      <c r="AE871" s="45">
        <f t="shared" si="5"/>
        <v>9</v>
      </c>
    </row>
    <row r="872">
      <c r="A872" s="1" t="b">
        <v>1</v>
      </c>
      <c r="B872" s="20">
        <v>44095.65853231482</v>
      </c>
      <c r="C872" s="1" t="s">
        <v>513</v>
      </c>
      <c r="D872" s="1">
        <v>5.0</v>
      </c>
      <c r="E872" s="1">
        <v>4.0</v>
      </c>
      <c r="F872" s="1">
        <v>0.0</v>
      </c>
      <c r="G872" s="1">
        <v>1.0</v>
      </c>
      <c r="H872" s="1">
        <v>3.0</v>
      </c>
      <c r="I872" s="1">
        <v>6.0</v>
      </c>
      <c r="J872" s="1">
        <v>3.0</v>
      </c>
      <c r="K872" s="1">
        <v>0.0</v>
      </c>
      <c r="L872" s="1">
        <v>4.0</v>
      </c>
      <c r="M872" s="1">
        <v>5.0</v>
      </c>
      <c r="N872" s="1">
        <v>6.0</v>
      </c>
      <c r="O872" s="1">
        <v>5.0</v>
      </c>
      <c r="P872" s="1">
        <v>4.0</v>
      </c>
      <c r="Q872" s="1">
        <v>6.0</v>
      </c>
      <c r="R872" s="1">
        <v>5.0</v>
      </c>
      <c r="S872" s="1">
        <v>1.0</v>
      </c>
      <c r="T872" s="1">
        <v>1.0</v>
      </c>
      <c r="U872" s="1">
        <v>3.0</v>
      </c>
      <c r="V872" s="1">
        <v>6.0</v>
      </c>
      <c r="W872" s="1">
        <v>6.0</v>
      </c>
      <c r="X872" s="1">
        <v>5.0</v>
      </c>
      <c r="Y872" s="1">
        <v>3.0</v>
      </c>
      <c r="Z872" s="1">
        <v>2334.0</v>
      </c>
      <c r="AA872" s="45">
        <f t="shared" si="1"/>
        <v>82</v>
      </c>
      <c r="AB872" s="45">
        <f t="shared" si="2"/>
        <v>34</v>
      </c>
      <c r="AC872" s="45">
        <f t="shared" si="3"/>
        <v>12</v>
      </c>
      <c r="AD872" s="45">
        <f t="shared" si="4"/>
        <v>16</v>
      </c>
      <c r="AE872" s="45">
        <f t="shared" si="5"/>
        <v>20</v>
      </c>
    </row>
    <row r="873">
      <c r="A873" s="1" t="b">
        <v>1</v>
      </c>
      <c r="B873" s="20">
        <v>44095.783545451384</v>
      </c>
      <c r="C873" s="1" t="s">
        <v>424</v>
      </c>
      <c r="D873" s="1">
        <v>0.0</v>
      </c>
      <c r="E873" s="1">
        <v>3.0</v>
      </c>
      <c r="F873" s="1">
        <v>0.0</v>
      </c>
      <c r="G873" s="1">
        <v>3.0</v>
      </c>
      <c r="H873" s="1">
        <v>3.0</v>
      </c>
      <c r="I873" s="1">
        <v>3.0</v>
      </c>
      <c r="J873" s="1">
        <v>2.0</v>
      </c>
      <c r="K873" s="1">
        <v>3.0</v>
      </c>
      <c r="L873" s="1">
        <v>3.0</v>
      </c>
      <c r="M873" s="1">
        <v>0.0</v>
      </c>
      <c r="N873" s="1">
        <v>0.0</v>
      </c>
      <c r="O873" s="1">
        <v>0.0</v>
      </c>
      <c r="P873" s="1">
        <v>4.0</v>
      </c>
      <c r="Q873" s="1">
        <v>4.0</v>
      </c>
      <c r="R873" s="1">
        <v>0.0</v>
      </c>
      <c r="S873" s="1">
        <v>3.0</v>
      </c>
      <c r="T873" s="1">
        <v>0.0</v>
      </c>
      <c r="U873" s="1">
        <v>2.0</v>
      </c>
      <c r="V873" s="1">
        <v>2.0</v>
      </c>
      <c r="W873" s="1">
        <v>2.0</v>
      </c>
      <c r="X873" s="1">
        <v>3.0</v>
      </c>
      <c r="Y873" s="1">
        <v>4.0</v>
      </c>
      <c r="Z873" s="1">
        <v>2197.0</v>
      </c>
      <c r="AA873" s="45">
        <f t="shared" si="1"/>
        <v>44</v>
      </c>
      <c r="AB873" s="45">
        <f t="shared" si="2"/>
        <v>16</v>
      </c>
      <c r="AC873" s="45">
        <f t="shared" si="3"/>
        <v>8</v>
      </c>
      <c r="AD873" s="45">
        <f t="shared" si="4"/>
        <v>11</v>
      </c>
      <c r="AE873" s="45">
        <f t="shared" si="5"/>
        <v>9</v>
      </c>
    </row>
    <row r="874">
      <c r="A874" s="1" t="b">
        <v>1</v>
      </c>
      <c r="B874" s="20">
        <v>44096.36255438658</v>
      </c>
      <c r="C874" s="1" t="s">
        <v>141</v>
      </c>
      <c r="D874" s="1">
        <v>2.0</v>
      </c>
      <c r="E874" s="1">
        <v>2.0</v>
      </c>
      <c r="F874" s="1">
        <v>0.0</v>
      </c>
      <c r="G874" s="1">
        <v>3.0</v>
      </c>
      <c r="H874" s="1">
        <v>4.0</v>
      </c>
      <c r="I874" s="1">
        <v>5.0</v>
      </c>
      <c r="J874" s="1">
        <v>0.0</v>
      </c>
      <c r="K874" s="1">
        <v>4.0</v>
      </c>
      <c r="L874" s="1">
        <v>0.0</v>
      </c>
      <c r="M874" s="1">
        <v>3.0</v>
      </c>
      <c r="N874" s="1">
        <v>4.0</v>
      </c>
      <c r="O874" s="1">
        <v>4.0</v>
      </c>
      <c r="P874" s="1">
        <v>5.0</v>
      </c>
      <c r="Q874" s="1">
        <v>2.0</v>
      </c>
      <c r="R874" s="1">
        <v>1.0</v>
      </c>
      <c r="S874" s="1">
        <v>5.0</v>
      </c>
      <c r="T874" s="1">
        <v>3.0</v>
      </c>
      <c r="U874" s="1">
        <v>4.0</v>
      </c>
      <c r="V874" s="1">
        <v>3.0</v>
      </c>
      <c r="W874" s="1">
        <v>5.0</v>
      </c>
      <c r="X874" s="1">
        <v>3.0</v>
      </c>
      <c r="Y874" s="1">
        <v>5.0</v>
      </c>
      <c r="Z874" s="1">
        <v>1909.0</v>
      </c>
      <c r="AA874" s="45">
        <f t="shared" si="1"/>
        <v>67</v>
      </c>
      <c r="AB874" s="45">
        <f t="shared" si="2"/>
        <v>32</v>
      </c>
      <c r="AC874" s="45">
        <f t="shared" si="3"/>
        <v>7</v>
      </c>
      <c r="AD874" s="45">
        <f t="shared" si="4"/>
        <v>13</v>
      </c>
      <c r="AE874" s="45">
        <f t="shared" si="5"/>
        <v>15</v>
      </c>
    </row>
    <row r="875">
      <c r="A875" s="1" t="b">
        <v>1</v>
      </c>
      <c r="B875" s="20">
        <v>44096.45230172454</v>
      </c>
      <c r="C875" s="1" t="s">
        <v>372</v>
      </c>
      <c r="D875" s="1">
        <v>4.0</v>
      </c>
      <c r="E875" s="1">
        <v>0.0</v>
      </c>
      <c r="F875" s="1">
        <v>0.0</v>
      </c>
      <c r="G875" s="1">
        <v>2.0</v>
      </c>
      <c r="H875" s="1">
        <v>1.0</v>
      </c>
      <c r="I875" s="1">
        <v>5.0</v>
      </c>
      <c r="J875" s="1">
        <v>0.0</v>
      </c>
      <c r="K875" s="1">
        <v>5.0</v>
      </c>
      <c r="L875" s="1">
        <v>0.0</v>
      </c>
      <c r="M875" s="1">
        <v>0.0</v>
      </c>
      <c r="N875" s="1">
        <v>5.0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1.0</v>
      </c>
      <c r="W875" s="1">
        <v>0.0</v>
      </c>
      <c r="X875" s="1">
        <v>2.0</v>
      </c>
      <c r="Y875" s="1">
        <v>4.0</v>
      </c>
      <c r="Z875" s="1">
        <v>2170.0</v>
      </c>
      <c r="AA875" s="45">
        <f t="shared" si="1"/>
        <v>29</v>
      </c>
      <c r="AB875" s="45">
        <f t="shared" si="2"/>
        <v>21</v>
      </c>
      <c r="AC875" s="45">
        <f t="shared" si="3"/>
        <v>5</v>
      </c>
      <c r="AD875" s="45">
        <f t="shared" si="4"/>
        <v>0</v>
      </c>
      <c r="AE875" s="45">
        <f t="shared" si="5"/>
        <v>3</v>
      </c>
    </row>
    <row r="876">
      <c r="A876" s="1" t="b">
        <v>1</v>
      </c>
      <c r="B876" s="20">
        <v>44096.49023206018</v>
      </c>
      <c r="C876" s="1" t="s">
        <v>514</v>
      </c>
      <c r="D876" s="1">
        <v>1.0</v>
      </c>
      <c r="E876" s="1">
        <v>5.0</v>
      </c>
      <c r="F876" s="1">
        <v>0.0</v>
      </c>
      <c r="G876" s="1">
        <v>0.0</v>
      </c>
      <c r="H876" s="1">
        <v>4.0</v>
      </c>
      <c r="I876" s="1">
        <v>5.0</v>
      </c>
      <c r="J876" s="1">
        <v>5.0</v>
      </c>
      <c r="K876" s="1">
        <v>6.0</v>
      </c>
      <c r="L876" s="1">
        <v>0.0</v>
      </c>
      <c r="M876" s="1">
        <v>5.0</v>
      </c>
      <c r="N876" s="1">
        <v>4.0</v>
      </c>
      <c r="O876" s="1">
        <v>5.0</v>
      </c>
      <c r="P876" s="1">
        <v>5.0</v>
      </c>
      <c r="Q876" s="1">
        <v>2.0</v>
      </c>
      <c r="R876" s="1">
        <v>4.0</v>
      </c>
      <c r="S876" s="1">
        <v>3.0</v>
      </c>
      <c r="T876" s="1">
        <v>0.0</v>
      </c>
      <c r="U876" s="1">
        <v>5.0</v>
      </c>
      <c r="V876" s="1">
        <v>6.0</v>
      </c>
      <c r="W876" s="1">
        <v>5.0</v>
      </c>
      <c r="X876" s="1">
        <v>5.0</v>
      </c>
      <c r="Y876" s="1">
        <v>4.0</v>
      </c>
      <c r="Z876" s="1">
        <v>2355.0</v>
      </c>
      <c r="AA876" s="45">
        <f t="shared" si="1"/>
        <v>79</v>
      </c>
      <c r="AB876" s="45">
        <f t="shared" si="2"/>
        <v>28</v>
      </c>
      <c r="AC876" s="45">
        <f t="shared" si="3"/>
        <v>16</v>
      </c>
      <c r="AD876" s="45">
        <f t="shared" si="4"/>
        <v>14</v>
      </c>
      <c r="AE876" s="45">
        <f t="shared" si="5"/>
        <v>21</v>
      </c>
    </row>
    <row r="877">
      <c r="A877" s="1" t="b">
        <v>1</v>
      </c>
      <c r="B877" s="20">
        <v>44096.74004340278</v>
      </c>
      <c r="C877" s="1" t="s">
        <v>446</v>
      </c>
      <c r="D877" s="1">
        <v>2.0</v>
      </c>
      <c r="E877" s="1">
        <v>0.0</v>
      </c>
      <c r="F877" s="1">
        <v>0.0</v>
      </c>
      <c r="G877" s="1">
        <v>1.0</v>
      </c>
      <c r="H877" s="1">
        <v>2.0</v>
      </c>
      <c r="I877" s="1">
        <v>2.0</v>
      </c>
      <c r="J877" s="1">
        <v>0.0</v>
      </c>
      <c r="K877" s="1">
        <v>0.0</v>
      </c>
      <c r="L877" s="1">
        <v>0.0</v>
      </c>
      <c r="M877" s="1">
        <v>1.0</v>
      </c>
      <c r="N877" s="1">
        <v>1.0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1.0</v>
      </c>
      <c r="V877" s="1">
        <v>1.0</v>
      </c>
      <c r="W877" s="1">
        <v>1.0</v>
      </c>
      <c r="X877" s="1">
        <v>1.0</v>
      </c>
      <c r="Y877" s="1">
        <v>0.0</v>
      </c>
      <c r="Z877" s="1">
        <v>1153.0</v>
      </c>
      <c r="AA877" s="45">
        <f t="shared" si="1"/>
        <v>13</v>
      </c>
      <c r="AB877" s="45">
        <f t="shared" si="2"/>
        <v>8</v>
      </c>
      <c r="AC877" s="45">
        <f t="shared" si="3"/>
        <v>1</v>
      </c>
      <c r="AD877" s="45">
        <f t="shared" si="4"/>
        <v>0</v>
      </c>
      <c r="AE877" s="45">
        <f t="shared" si="5"/>
        <v>4</v>
      </c>
    </row>
    <row r="878">
      <c r="A878" t="b">
        <v>0</v>
      </c>
      <c r="B878" s="20">
        <v>44097.53265627315</v>
      </c>
      <c r="C878" s="1" t="s">
        <v>261</v>
      </c>
      <c r="D878" s="1">
        <v>4.0</v>
      </c>
      <c r="E878" s="1">
        <v>0.0</v>
      </c>
      <c r="F878" s="1">
        <v>0.0</v>
      </c>
      <c r="G878" s="1">
        <v>2.0</v>
      </c>
      <c r="H878" s="1">
        <v>3.0</v>
      </c>
      <c r="I878" s="1">
        <v>0.0</v>
      </c>
      <c r="J878" s="1">
        <v>0.0</v>
      </c>
      <c r="K878" s="1">
        <v>0.0</v>
      </c>
      <c r="L878" s="1">
        <v>3.0</v>
      </c>
      <c r="M878" s="1">
        <v>4.0</v>
      </c>
      <c r="N878" s="1">
        <v>5.0</v>
      </c>
      <c r="O878" s="1">
        <v>3.0</v>
      </c>
      <c r="P878" s="1">
        <v>4.0</v>
      </c>
      <c r="Q878" s="1">
        <v>6.0</v>
      </c>
      <c r="R878" s="1">
        <v>5.0</v>
      </c>
      <c r="S878" s="1">
        <v>6.0</v>
      </c>
      <c r="T878" s="1">
        <v>5.0</v>
      </c>
      <c r="U878" s="1">
        <v>5.0</v>
      </c>
      <c r="V878" s="1">
        <v>5.0</v>
      </c>
      <c r="W878" s="1">
        <v>4.0</v>
      </c>
      <c r="X878" s="1">
        <v>4.0</v>
      </c>
      <c r="Y878" s="1">
        <v>5.0</v>
      </c>
      <c r="Z878" s="1">
        <v>2003.0</v>
      </c>
      <c r="AA878" s="45">
        <f t="shared" si="1"/>
        <v>73</v>
      </c>
      <c r="AB878" s="45">
        <f t="shared" si="2"/>
        <v>27</v>
      </c>
      <c r="AC878" s="45">
        <f t="shared" si="3"/>
        <v>7</v>
      </c>
      <c r="AD878" s="45">
        <f t="shared" si="4"/>
        <v>21</v>
      </c>
      <c r="AE878" s="45">
        <f t="shared" si="5"/>
        <v>18</v>
      </c>
    </row>
    <row r="879">
      <c r="A879" s="1" t="b">
        <v>1</v>
      </c>
      <c r="B879" s="20">
        <v>44099.5008116088</v>
      </c>
      <c r="C879" s="1" t="s">
        <v>515</v>
      </c>
      <c r="D879" s="1">
        <v>4.0</v>
      </c>
      <c r="E879" s="1">
        <v>0.0</v>
      </c>
      <c r="F879" s="1">
        <v>0.0</v>
      </c>
      <c r="G879" s="1">
        <v>3.0</v>
      </c>
      <c r="H879" s="1">
        <v>4.0</v>
      </c>
      <c r="I879" s="1">
        <v>0.0</v>
      </c>
      <c r="J879" s="1">
        <v>2.0</v>
      </c>
      <c r="K879" s="1">
        <v>0.0</v>
      </c>
      <c r="L879" s="1">
        <v>1.0</v>
      </c>
      <c r="M879" s="1">
        <v>0.0</v>
      </c>
      <c r="N879" s="1">
        <v>1.0</v>
      </c>
      <c r="O879" s="1">
        <v>1.0</v>
      </c>
      <c r="P879" s="1">
        <v>2.0</v>
      </c>
      <c r="Q879" s="1">
        <v>2.0</v>
      </c>
      <c r="R879" s="1">
        <v>0.0</v>
      </c>
      <c r="S879" s="1">
        <v>2.0</v>
      </c>
      <c r="T879" s="1">
        <v>4.0</v>
      </c>
      <c r="U879" s="1">
        <v>4.0</v>
      </c>
      <c r="V879" s="1">
        <v>4.0</v>
      </c>
      <c r="W879" s="1">
        <v>4.0</v>
      </c>
      <c r="X879" s="1">
        <v>4.0</v>
      </c>
      <c r="Y879" s="1">
        <v>1.0</v>
      </c>
      <c r="Z879" s="1">
        <v>2356.0</v>
      </c>
      <c r="AA879" s="45">
        <f t="shared" si="1"/>
        <v>43</v>
      </c>
      <c r="AB879" s="45">
        <f t="shared" si="2"/>
        <v>18</v>
      </c>
      <c r="AC879" s="45">
        <f t="shared" si="3"/>
        <v>3</v>
      </c>
      <c r="AD879" s="45">
        <f t="shared" si="4"/>
        <v>6</v>
      </c>
      <c r="AE879" s="45">
        <f t="shared" si="5"/>
        <v>16</v>
      </c>
    </row>
    <row r="880">
      <c r="A880" s="1" t="b">
        <v>1</v>
      </c>
      <c r="B880" s="20">
        <v>44099.83528653935</v>
      </c>
      <c r="C880" s="1" t="s">
        <v>516</v>
      </c>
      <c r="D880" s="1">
        <v>3.0</v>
      </c>
      <c r="E880" s="1">
        <v>0.0</v>
      </c>
      <c r="F880" s="1">
        <v>0.0</v>
      </c>
      <c r="G880" s="1">
        <v>0.0</v>
      </c>
      <c r="H880" s="1">
        <v>3.0</v>
      </c>
      <c r="I880" s="1">
        <v>4.0</v>
      </c>
      <c r="J880" s="1">
        <v>6.0</v>
      </c>
      <c r="K880" s="1">
        <v>0.0</v>
      </c>
      <c r="L880" s="1">
        <v>4.0</v>
      </c>
      <c r="M880" s="1">
        <v>3.0</v>
      </c>
      <c r="N880" s="1">
        <v>0.0</v>
      </c>
      <c r="O880" s="1">
        <v>4.0</v>
      </c>
      <c r="P880" s="1">
        <v>5.0</v>
      </c>
      <c r="Q880" s="1">
        <v>4.0</v>
      </c>
      <c r="R880" s="1">
        <v>3.0</v>
      </c>
      <c r="S880" s="1">
        <v>5.0</v>
      </c>
      <c r="T880" s="1">
        <v>0.0</v>
      </c>
      <c r="U880" s="1">
        <v>4.0</v>
      </c>
      <c r="V880" s="1">
        <v>5.0</v>
      </c>
      <c r="W880" s="1">
        <v>5.0</v>
      </c>
      <c r="X880" s="1">
        <v>5.0</v>
      </c>
      <c r="Y880" s="1">
        <v>4.0</v>
      </c>
      <c r="Z880" s="1">
        <v>2351.0</v>
      </c>
      <c r="AA880" s="45">
        <f t="shared" si="1"/>
        <v>67</v>
      </c>
      <c r="AB880" s="45">
        <f t="shared" si="2"/>
        <v>18</v>
      </c>
      <c r="AC880" s="45">
        <f t="shared" si="3"/>
        <v>13</v>
      </c>
      <c r="AD880" s="45">
        <f t="shared" si="4"/>
        <v>17</v>
      </c>
      <c r="AE880" s="45">
        <f t="shared" si="5"/>
        <v>19</v>
      </c>
    </row>
    <row r="881">
      <c r="A881" s="1" t="b">
        <v>1</v>
      </c>
      <c r="B881" s="20">
        <v>44102.410579664356</v>
      </c>
      <c r="C881" s="1" t="s">
        <v>517</v>
      </c>
      <c r="D881" s="1">
        <v>4.0</v>
      </c>
      <c r="E881" s="1">
        <v>5.0</v>
      </c>
      <c r="F881" s="1">
        <v>0.0</v>
      </c>
      <c r="G881" s="1">
        <v>3.0</v>
      </c>
      <c r="H881" s="1">
        <v>4.0</v>
      </c>
      <c r="I881" s="1">
        <v>4.0</v>
      </c>
      <c r="J881" s="1">
        <v>5.0</v>
      </c>
      <c r="K881" s="1">
        <v>1.0</v>
      </c>
      <c r="L881" s="1">
        <v>5.0</v>
      </c>
      <c r="M881" s="1">
        <v>4.0</v>
      </c>
      <c r="N881" s="1">
        <v>4.0</v>
      </c>
      <c r="O881" s="1">
        <v>1.0</v>
      </c>
      <c r="P881" s="1">
        <v>4.0</v>
      </c>
      <c r="Q881" s="1">
        <v>1.0</v>
      </c>
      <c r="R881" s="1">
        <v>3.0</v>
      </c>
      <c r="S881" s="1">
        <v>2.0</v>
      </c>
      <c r="T881" s="1">
        <v>2.0</v>
      </c>
      <c r="U881" s="1">
        <v>2.0</v>
      </c>
      <c r="V881" s="1">
        <v>2.0</v>
      </c>
      <c r="W881" s="1">
        <v>3.0</v>
      </c>
      <c r="X881" s="1">
        <v>3.0</v>
      </c>
      <c r="Y881" s="1">
        <v>2.0</v>
      </c>
      <c r="Z881" s="1">
        <v>2343.0</v>
      </c>
      <c r="AA881" s="45">
        <f t="shared" si="1"/>
        <v>64</v>
      </c>
      <c r="AB881" s="45">
        <f t="shared" si="2"/>
        <v>29</v>
      </c>
      <c r="AC881" s="45">
        <f t="shared" si="3"/>
        <v>15</v>
      </c>
      <c r="AD881" s="45">
        <f t="shared" si="4"/>
        <v>10</v>
      </c>
      <c r="AE881" s="45">
        <f t="shared" si="5"/>
        <v>10</v>
      </c>
    </row>
    <row r="882">
      <c r="A882" s="1" t="b">
        <v>1</v>
      </c>
      <c r="B882" s="20">
        <v>44102.42673689815</v>
      </c>
      <c r="C882" s="1" t="s">
        <v>451</v>
      </c>
      <c r="D882" s="1">
        <v>1.0</v>
      </c>
      <c r="E882" s="1">
        <v>0.0</v>
      </c>
      <c r="F882" s="1">
        <v>0.0</v>
      </c>
      <c r="G882" s="1">
        <v>2.0</v>
      </c>
      <c r="H882" s="1">
        <v>1.0</v>
      </c>
      <c r="I882" s="1">
        <v>5.0</v>
      </c>
      <c r="J882" s="1">
        <v>0.0</v>
      </c>
      <c r="K882" s="1">
        <v>0.0</v>
      </c>
      <c r="L882" s="1">
        <v>4.0</v>
      </c>
      <c r="M882" s="1">
        <v>4.0</v>
      </c>
      <c r="N882" s="1">
        <v>4.0</v>
      </c>
      <c r="O882" s="1">
        <v>2.0</v>
      </c>
      <c r="P882" s="1">
        <v>0.0</v>
      </c>
      <c r="Q882" s="1">
        <v>2.0</v>
      </c>
      <c r="R882" s="1">
        <v>1.0</v>
      </c>
      <c r="S882" s="1">
        <v>0.0</v>
      </c>
      <c r="T882" s="1">
        <v>0.0</v>
      </c>
      <c r="U882" s="1">
        <v>5.0</v>
      </c>
      <c r="V882" s="1">
        <v>4.0</v>
      </c>
      <c r="W882" s="1">
        <v>3.0</v>
      </c>
      <c r="X882" s="1">
        <v>3.0</v>
      </c>
      <c r="Y882" s="1">
        <v>0.0</v>
      </c>
      <c r="Z882" s="1">
        <v>2279.0</v>
      </c>
      <c r="AA882" s="45">
        <f t="shared" si="1"/>
        <v>41</v>
      </c>
      <c r="AB882" s="45">
        <f t="shared" si="2"/>
        <v>15</v>
      </c>
      <c r="AC882" s="45">
        <f t="shared" si="3"/>
        <v>8</v>
      </c>
      <c r="AD882" s="45">
        <f t="shared" si="4"/>
        <v>3</v>
      </c>
      <c r="AE882" s="45">
        <f t="shared" si="5"/>
        <v>15</v>
      </c>
    </row>
    <row r="883">
      <c r="A883" s="1" t="b">
        <v>1</v>
      </c>
      <c r="B883" s="20">
        <v>44102.67600622685</v>
      </c>
      <c r="C883" s="1" t="s">
        <v>518</v>
      </c>
      <c r="D883" s="1">
        <v>3.0</v>
      </c>
      <c r="E883" s="1">
        <v>1.0</v>
      </c>
      <c r="F883" s="1">
        <v>0.0</v>
      </c>
      <c r="G883" s="1">
        <v>0.0</v>
      </c>
      <c r="H883" s="1">
        <v>0.0</v>
      </c>
      <c r="I883" s="1">
        <v>4.0</v>
      </c>
      <c r="J883" s="1">
        <v>0.0</v>
      </c>
      <c r="K883" s="1">
        <v>5.0</v>
      </c>
      <c r="L883" s="1">
        <v>0.0</v>
      </c>
      <c r="M883" s="1">
        <v>3.0</v>
      </c>
      <c r="N883" s="1">
        <v>2.0</v>
      </c>
      <c r="O883" s="1">
        <v>4.0</v>
      </c>
      <c r="P883" s="1">
        <v>3.0</v>
      </c>
      <c r="Q883" s="1">
        <v>2.0</v>
      </c>
      <c r="R883" s="1">
        <v>3.0</v>
      </c>
      <c r="S883" s="1">
        <v>3.0</v>
      </c>
      <c r="T883" s="1">
        <v>0.0</v>
      </c>
      <c r="U883" s="1">
        <v>3.0</v>
      </c>
      <c r="V883" s="1">
        <v>3.0</v>
      </c>
      <c r="W883" s="1">
        <v>3.0</v>
      </c>
      <c r="X883" s="1">
        <v>3.0</v>
      </c>
      <c r="Y883" s="1">
        <v>3.0</v>
      </c>
      <c r="Z883" s="1">
        <v>2350.0</v>
      </c>
      <c r="AA883" s="45">
        <f t="shared" si="1"/>
        <v>48</v>
      </c>
      <c r="AB883" s="45">
        <f t="shared" si="2"/>
        <v>17</v>
      </c>
      <c r="AC883" s="45">
        <f t="shared" si="3"/>
        <v>8</v>
      </c>
      <c r="AD883" s="45">
        <f t="shared" si="4"/>
        <v>11</v>
      </c>
      <c r="AE883" s="45">
        <f t="shared" si="5"/>
        <v>12</v>
      </c>
    </row>
    <row r="884">
      <c r="A884" s="1" t="b">
        <v>1</v>
      </c>
      <c r="B884" s="20">
        <v>44104.51631619213</v>
      </c>
      <c r="C884" s="1" t="s">
        <v>519</v>
      </c>
      <c r="D884" s="1">
        <v>0.0</v>
      </c>
      <c r="E884" s="1">
        <v>0.0</v>
      </c>
      <c r="F884" s="1">
        <v>0.0</v>
      </c>
      <c r="G884" s="1">
        <v>0.0</v>
      </c>
      <c r="H884" s="1">
        <v>1.0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1.0</v>
      </c>
      <c r="O884" s="1">
        <v>2.0</v>
      </c>
      <c r="P884" s="1">
        <v>3.0</v>
      </c>
      <c r="Q884" s="1">
        <v>0.0</v>
      </c>
      <c r="R884" s="1">
        <v>1.0</v>
      </c>
      <c r="S884" s="1">
        <v>0.0</v>
      </c>
      <c r="T884" s="1">
        <v>2.0</v>
      </c>
      <c r="U884" s="1">
        <v>0.0</v>
      </c>
      <c r="V884" s="1">
        <v>1.0</v>
      </c>
      <c r="W884" s="1">
        <v>2.0</v>
      </c>
      <c r="X884" s="1">
        <v>1.0</v>
      </c>
      <c r="Y884" s="1">
        <v>0.0</v>
      </c>
      <c r="Z884" s="1">
        <v>2354.0</v>
      </c>
      <c r="AA884" s="45">
        <f t="shared" si="1"/>
        <v>14</v>
      </c>
      <c r="AB884" s="45">
        <f t="shared" si="2"/>
        <v>6</v>
      </c>
      <c r="AC884" s="45">
        <f t="shared" si="3"/>
        <v>0</v>
      </c>
      <c r="AD884" s="45">
        <f t="shared" si="4"/>
        <v>4</v>
      </c>
      <c r="AE884" s="45">
        <f t="shared" si="5"/>
        <v>4</v>
      </c>
    </row>
    <row r="885">
      <c r="A885" t="b">
        <v>0</v>
      </c>
      <c r="B885" s="20">
        <v>44104.57622487268</v>
      </c>
      <c r="C885" s="1" t="s">
        <v>334</v>
      </c>
      <c r="D885" s="1">
        <v>3.0</v>
      </c>
      <c r="E885" s="1">
        <v>0.0</v>
      </c>
      <c r="F885" s="1">
        <v>0.0</v>
      </c>
      <c r="G885" s="1">
        <v>1.0</v>
      </c>
      <c r="H885" s="1">
        <v>2.0</v>
      </c>
      <c r="I885" s="1">
        <v>3.0</v>
      </c>
      <c r="J885" s="1">
        <v>3.0</v>
      </c>
      <c r="K885" s="1">
        <v>0.0</v>
      </c>
      <c r="L885" s="1">
        <v>3.0</v>
      </c>
      <c r="M885" s="1">
        <v>2.0</v>
      </c>
      <c r="N885" s="1">
        <v>0.0</v>
      </c>
      <c r="O885" s="1">
        <v>2.0</v>
      </c>
      <c r="P885" s="1">
        <v>2.0</v>
      </c>
      <c r="Q885" s="1">
        <v>2.0</v>
      </c>
      <c r="R885" s="1">
        <v>2.0</v>
      </c>
      <c r="S885" s="1">
        <v>2.0</v>
      </c>
      <c r="T885" s="1">
        <v>0.0</v>
      </c>
      <c r="U885" s="1">
        <v>2.0</v>
      </c>
      <c r="V885" s="1">
        <v>1.0</v>
      </c>
      <c r="W885" s="1">
        <v>2.0</v>
      </c>
      <c r="X885" s="1">
        <v>2.0</v>
      </c>
      <c r="Y885" s="1">
        <v>3.0</v>
      </c>
      <c r="Z885" s="1">
        <v>2112.0</v>
      </c>
      <c r="AA885" s="45">
        <f t="shared" si="1"/>
        <v>37</v>
      </c>
      <c r="AB885" s="45">
        <f t="shared" si="2"/>
        <v>14</v>
      </c>
      <c r="AC885" s="45">
        <f t="shared" si="3"/>
        <v>8</v>
      </c>
      <c r="AD885" s="45">
        <f t="shared" si="4"/>
        <v>8</v>
      </c>
      <c r="AE885" s="45">
        <f t="shared" si="5"/>
        <v>7</v>
      </c>
    </row>
    <row r="886">
      <c r="A886" t="b">
        <v>0</v>
      </c>
      <c r="B886" s="20">
        <v>44105.47967046296</v>
      </c>
      <c r="C886" s="1" t="s">
        <v>142</v>
      </c>
      <c r="D886" s="1">
        <v>0.0</v>
      </c>
      <c r="E886" s="1">
        <v>0.0</v>
      </c>
      <c r="F886" s="1">
        <v>0.0</v>
      </c>
      <c r="G886" s="1">
        <v>2.0</v>
      </c>
      <c r="H886" s="1">
        <v>0.0</v>
      </c>
      <c r="I886" s="1">
        <v>2.0</v>
      </c>
      <c r="J886" s="1">
        <v>2.0</v>
      </c>
      <c r="K886" s="1">
        <v>0.0</v>
      </c>
      <c r="L886" s="1">
        <v>1.0</v>
      </c>
      <c r="M886" s="1">
        <v>2.0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1.0</v>
      </c>
      <c r="V886" s="1">
        <v>1.0</v>
      </c>
      <c r="W886" s="1">
        <v>1.0</v>
      </c>
      <c r="X886" s="1">
        <v>0.0</v>
      </c>
      <c r="Y886" s="1">
        <v>0.0</v>
      </c>
      <c r="Z886" s="1">
        <v>1905.0</v>
      </c>
      <c r="AA886" s="45">
        <f t="shared" si="1"/>
        <v>12</v>
      </c>
      <c r="AB886" s="45">
        <f t="shared" si="2"/>
        <v>4</v>
      </c>
      <c r="AC886" s="45">
        <f t="shared" si="3"/>
        <v>5</v>
      </c>
      <c r="AD886" s="45">
        <f t="shared" si="4"/>
        <v>0</v>
      </c>
      <c r="AE886" s="45">
        <f t="shared" si="5"/>
        <v>3</v>
      </c>
    </row>
    <row r="887">
      <c r="A887" s="1" t="b">
        <v>1</v>
      </c>
      <c r="B887" s="20">
        <v>44106.47514016204</v>
      </c>
      <c r="C887" s="1" t="s">
        <v>476</v>
      </c>
      <c r="D887" s="1">
        <v>3.0</v>
      </c>
      <c r="E887" s="1">
        <v>3.0</v>
      </c>
      <c r="F887" s="1">
        <v>0.0</v>
      </c>
      <c r="G887" s="1">
        <v>3.0</v>
      </c>
      <c r="H887" s="1">
        <v>2.0</v>
      </c>
      <c r="I887" s="1">
        <v>4.0</v>
      </c>
      <c r="J887" s="1">
        <v>0.0</v>
      </c>
      <c r="K887" s="1">
        <v>5.0</v>
      </c>
      <c r="L887" s="1">
        <v>1.0</v>
      </c>
      <c r="M887" s="1">
        <v>3.0</v>
      </c>
      <c r="N887" s="1">
        <v>4.0</v>
      </c>
      <c r="O887" s="1">
        <v>4.0</v>
      </c>
      <c r="P887" s="1">
        <v>5.0</v>
      </c>
      <c r="Q887" s="1">
        <v>5.0</v>
      </c>
      <c r="R887" s="1">
        <v>3.0</v>
      </c>
      <c r="S887" s="1">
        <v>3.0</v>
      </c>
      <c r="T887" s="1">
        <v>0.0</v>
      </c>
      <c r="U887" s="1">
        <v>4.0</v>
      </c>
      <c r="V887" s="1">
        <v>5.0</v>
      </c>
      <c r="W887" s="1">
        <v>4.0</v>
      </c>
      <c r="X887" s="1">
        <v>5.0</v>
      </c>
      <c r="Y887" s="1">
        <v>3.0</v>
      </c>
      <c r="Z887" s="1">
        <v>2302.0</v>
      </c>
      <c r="AA887" s="45">
        <f t="shared" si="1"/>
        <v>69</v>
      </c>
      <c r="AB887" s="45">
        <f t="shared" si="2"/>
        <v>26</v>
      </c>
      <c r="AC887" s="45">
        <f t="shared" si="3"/>
        <v>9</v>
      </c>
      <c r="AD887" s="45">
        <f t="shared" si="4"/>
        <v>16</v>
      </c>
      <c r="AE887" s="45">
        <f t="shared" si="5"/>
        <v>18</v>
      </c>
    </row>
    <row r="888">
      <c r="A888" s="1" t="b">
        <v>1</v>
      </c>
      <c r="B888" s="20">
        <v>44107.34879862268</v>
      </c>
      <c r="C888" s="1" t="s">
        <v>520</v>
      </c>
      <c r="D888" s="1">
        <v>3.0</v>
      </c>
      <c r="E888" s="1">
        <v>3.0</v>
      </c>
      <c r="F888" s="1">
        <v>0.0</v>
      </c>
      <c r="G888" s="1">
        <v>2.0</v>
      </c>
      <c r="H888" s="1">
        <v>3.0</v>
      </c>
      <c r="I888" s="1">
        <v>3.0</v>
      </c>
      <c r="J888" s="1">
        <v>3.0</v>
      </c>
      <c r="K888" s="1">
        <v>0.0</v>
      </c>
      <c r="L888" s="1">
        <v>2.0</v>
      </c>
      <c r="M888" s="1">
        <v>4.0</v>
      </c>
      <c r="N888" s="1">
        <v>2.0</v>
      </c>
      <c r="O888" s="1">
        <v>2.0</v>
      </c>
      <c r="P888" s="1">
        <v>1.0</v>
      </c>
      <c r="Q888" s="1">
        <v>2.0</v>
      </c>
      <c r="R888" s="1">
        <v>0.0</v>
      </c>
      <c r="S888" s="1">
        <v>1.0</v>
      </c>
      <c r="T888" s="1">
        <v>0.0</v>
      </c>
      <c r="U888" s="1">
        <v>5.0</v>
      </c>
      <c r="V888" s="1">
        <v>4.0</v>
      </c>
      <c r="W888" s="1">
        <v>4.0</v>
      </c>
      <c r="X888" s="1">
        <v>5.0</v>
      </c>
      <c r="Y888" s="1">
        <v>4.0</v>
      </c>
      <c r="Z888" s="1">
        <v>2353.0</v>
      </c>
      <c r="AA888" s="45">
        <f t="shared" si="1"/>
        <v>53</v>
      </c>
      <c r="AB888" s="45">
        <f t="shared" si="2"/>
        <v>22</v>
      </c>
      <c r="AC888" s="45">
        <f t="shared" si="3"/>
        <v>9</v>
      </c>
      <c r="AD888" s="45">
        <f t="shared" si="4"/>
        <v>4</v>
      </c>
      <c r="AE888" s="45">
        <f t="shared" si="5"/>
        <v>18</v>
      </c>
    </row>
    <row r="889">
      <c r="A889" t="b">
        <v>0</v>
      </c>
      <c r="B889" s="20">
        <v>44107.60589019676</v>
      </c>
      <c r="C889" s="1" t="s">
        <v>911</v>
      </c>
      <c r="D889" s="1">
        <v>0.0</v>
      </c>
      <c r="E889" s="1">
        <v>0.0</v>
      </c>
      <c r="F889" s="1">
        <v>0.0</v>
      </c>
      <c r="G889" s="1">
        <v>2.0</v>
      </c>
      <c r="H889" s="1">
        <v>1.0</v>
      </c>
      <c r="I889" s="1">
        <v>1.0</v>
      </c>
      <c r="J889" s="1">
        <v>1.0</v>
      </c>
      <c r="K889" s="1">
        <v>1.0</v>
      </c>
      <c r="L889" s="1">
        <v>1.0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3.0</v>
      </c>
      <c r="W889" s="1">
        <v>3.0</v>
      </c>
      <c r="X889" s="1">
        <v>4.0</v>
      </c>
      <c r="Y889" s="1">
        <v>0.0</v>
      </c>
      <c r="Z889" s="1">
        <v>2202.0</v>
      </c>
      <c r="AA889" s="45">
        <f t="shared" si="1"/>
        <v>17</v>
      </c>
      <c r="AB889" s="45">
        <f t="shared" si="2"/>
        <v>4</v>
      </c>
      <c r="AC889" s="45">
        <f t="shared" si="3"/>
        <v>3</v>
      </c>
      <c r="AD889" s="45">
        <f t="shared" si="4"/>
        <v>0</v>
      </c>
      <c r="AE889" s="45">
        <f t="shared" si="5"/>
        <v>10</v>
      </c>
    </row>
    <row r="890">
      <c r="A890" s="1" t="b">
        <v>1</v>
      </c>
      <c r="B890" s="20">
        <v>44108.43063869213</v>
      </c>
      <c r="C890" s="1" t="s">
        <v>521</v>
      </c>
      <c r="D890" s="1">
        <v>3.0</v>
      </c>
      <c r="E890" s="1">
        <v>3.0</v>
      </c>
      <c r="F890" s="1">
        <v>0.0</v>
      </c>
      <c r="G890" s="1">
        <v>3.0</v>
      </c>
      <c r="H890" s="1">
        <v>3.0</v>
      </c>
      <c r="I890" s="1">
        <v>2.0</v>
      </c>
      <c r="J890" s="1">
        <v>1.0</v>
      </c>
      <c r="K890" s="1">
        <v>0.0</v>
      </c>
      <c r="L890" s="1">
        <v>4.0</v>
      </c>
      <c r="M890" s="1">
        <v>4.0</v>
      </c>
      <c r="N890" s="1">
        <v>3.0</v>
      </c>
      <c r="O890" s="1">
        <v>3.0</v>
      </c>
      <c r="P890" s="1">
        <v>4.0</v>
      </c>
      <c r="Q890" s="1">
        <v>1.0</v>
      </c>
      <c r="R890" s="1">
        <v>3.0</v>
      </c>
      <c r="S890" s="1">
        <v>3.0</v>
      </c>
      <c r="T890" s="1">
        <v>4.0</v>
      </c>
      <c r="U890" s="1">
        <v>2.0</v>
      </c>
      <c r="V890" s="1">
        <v>4.0</v>
      </c>
      <c r="W890" s="1">
        <v>4.0</v>
      </c>
      <c r="X890" s="1">
        <v>4.0</v>
      </c>
      <c r="Y890" s="1">
        <v>3.0</v>
      </c>
      <c r="Z890" s="1">
        <v>2363.0</v>
      </c>
      <c r="AA890" s="45">
        <f t="shared" si="1"/>
        <v>61</v>
      </c>
      <c r="AB890" s="45">
        <f t="shared" si="2"/>
        <v>27</v>
      </c>
      <c r="AC890" s="45">
        <f t="shared" si="3"/>
        <v>9</v>
      </c>
      <c r="AD890" s="45">
        <f t="shared" si="4"/>
        <v>11</v>
      </c>
      <c r="AE890" s="45">
        <f t="shared" si="5"/>
        <v>14</v>
      </c>
    </row>
    <row r="891">
      <c r="A891" s="1" t="b">
        <v>1</v>
      </c>
      <c r="B891" s="20">
        <v>44108.82262341435</v>
      </c>
      <c r="C891" s="1" t="s">
        <v>522</v>
      </c>
      <c r="D891" s="1">
        <v>3.0</v>
      </c>
      <c r="E891" s="1">
        <v>4.0</v>
      </c>
      <c r="F891" s="1">
        <v>0.0</v>
      </c>
      <c r="G891" s="1">
        <v>4.0</v>
      </c>
      <c r="H891" s="1">
        <v>2.0</v>
      </c>
      <c r="I891" s="1">
        <v>4.0</v>
      </c>
      <c r="J891" s="1">
        <v>0.0</v>
      </c>
      <c r="K891" s="1">
        <v>4.0</v>
      </c>
      <c r="L891" s="1">
        <v>4.0</v>
      </c>
      <c r="M891" s="1">
        <v>2.0</v>
      </c>
      <c r="N891" s="1">
        <v>3.0</v>
      </c>
      <c r="O891" s="1">
        <v>4.0</v>
      </c>
      <c r="P891" s="1">
        <v>2.0</v>
      </c>
      <c r="Q891" s="1">
        <v>2.0</v>
      </c>
      <c r="R891" s="1">
        <v>0.0</v>
      </c>
      <c r="S891" s="1">
        <v>4.0</v>
      </c>
      <c r="T891" s="1">
        <v>2.0</v>
      </c>
      <c r="U891" s="1">
        <v>3.0</v>
      </c>
      <c r="V891" s="1">
        <v>3.0</v>
      </c>
      <c r="W891" s="1">
        <v>3.0</v>
      </c>
      <c r="X891" s="1">
        <v>3.0</v>
      </c>
      <c r="Y891" s="1">
        <v>2.0</v>
      </c>
      <c r="Z891" s="1">
        <v>2246.0</v>
      </c>
      <c r="AA891" s="45">
        <f t="shared" si="1"/>
        <v>58</v>
      </c>
      <c r="AB891" s="45">
        <f t="shared" si="2"/>
        <v>28</v>
      </c>
      <c r="AC891" s="45">
        <f t="shared" si="3"/>
        <v>10</v>
      </c>
      <c r="AD891" s="45">
        <f t="shared" si="4"/>
        <v>8</v>
      </c>
      <c r="AE891" s="45">
        <f t="shared" si="5"/>
        <v>12</v>
      </c>
    </row>
    <row r="892">
      <c r="A892" s="1" t="b">
        <v>1</v>
      </c>
      <c r="B892" s="20">
        <v>44108.9154471875</v>
      </c>
      <c r="C892" s="1" t="s">
        <v>490</v>
      </c>
      <c r="D892" s="1">
        <v>2.0</v>
      </c>
      <c r="E892" s="1">
        <v>3.0</v>
      </c>
      <c r="F892" s="1">
        <v>0.0</v>
      </c>
      <c r="G892" s="1">
        <v>2.0</v>
      </c>
      <c r="H892" s="1">
        <v>2.0</v>
      </c>
      <c r="I892" s="1">
        <v>2.0</v>
      </c>
      <c r="J892" s="1">
        <v>0.0</v>
      </c>
      <c r="K892" s="1">
        <v>0.0</v>
      </c>
      <c r="L892" s="1">
        <v>0.0</v>
      </c>
      <c r="M892" s="1">
        <v>1.0</v>
      </c>
      <c r="N892" s="1">
        <v>0.0</v>
      </c>
      <c r="O892" s="1">
        <v>1.0</v>
      </c>
      <c r="P892" s="1">
        <v>1.0</v>
      </c>
      <c r="Q892" s="1">
        <v>2.0</v>
      </c>
      <c r="R892" s="1">
        <v>0.0</v>
      </c>
      <c r="S892" s="1">
        <v>0.0</v>
      </c>
      <c r="T892" s="1">
        <v>0.0</v>
      </c>
      <c r="U892" s="1">
        <v>3.0</v>
      </c>
      <c r="V892" s="1">
        <v>3.0</v>
      </c>
      <c r="W892" s="1">
        <v>3.0</v>
      </c>
      <c r="X892" s="1">
        <v>3.0</v>
      </c>
      <c r="Y892" s="1">
        <v>0.0</v>
      </c>
      <c r="Z892" s="1">
        <v>2311.0</v>
      </c>
      <c r="AA892" s="45">
        <f t="shared" si="1"/>
        <v>28</v>
      </c>
      <c r="AB892" s="45">
        <f t="shared" si="2"/>
        <v>12</v>
      </c>
      <c r="AC892" s="45">
        <f t="shared" si="3"/>
        <v>1</v>
      </c>
      <c r="AD892" s="45">
        <f t="shared" si="4"/>
        <v>3</v>
      </c>
      <c r="AE892" s="45">
        <f t="shared" si="5"/>
        <v>12</v>
      </c>
    </row>
    <row r="893">
      <c r="A893" s="1" t="b">
        <v>1</v>
      </c>
      <c r="B893" s="20">
        <v>44109.41891533565</v>
      </c>
      <c r="C893" s="1" t="s">
        <v>523</v>
      </c>
      <c r="D893" s="1">
        <v>5.0</v>
      </c>
      <c r="E893" s="1">
        <v>3.0</v>
      </c>
      <c r="F893" s="1">
        <v>2.0</v>
      </c>
      <c r="G893" s="1">
        <v>4.0</v>
      </c>
      <c r="H893" s="1">
        <v>4.0</v>
      </c>
      <c r="I893" s="1">
        <v>6.0</v>
      </c>
      <c r="J893" s="1">
        <v>6.0</v>
      </c>
      <c r="K893" s="1">
        <v>3.0</v>
      </c>
      <c r="L893" s="1">
        <v>5.0</v>
      </c>
      <c r="M893" s="1">
        <v>2.0</v>
      </c>
      <c r="N893" s="1">
        <v>6.0</v>
      </c>
      <c r="O893" s="1">
        <v>5.0</v>
      </c>
      <c r="P893" s="1">
        <v>6.0</v>
      </c>
      <c r="Q893" s="1">
        <v>4.0</v>
      </c>
      <c r="R893" s="1">
        <v>6.0</v>
      </c>
      <c r="S893" s="1">
        <v>6.0</v>
      </c>
      <c r="T893" s="1">
        <v>2.0</v>
      </c>
      <c r="U893" s="1">
        <v>6.0</v>
      </c>
      <c r="V893" s="1">
        <v>6.0</v>
      </c>
      <c r="W893" s="1">
        <v>6.0</v>
      </c>
      <c r="X893" s="1">
        <v>6.0</v>
      </c>
      <c r="Y893" s="1">
        <v>5.0</v>
      </c>
      <c r="Z893" s="1">
        <v>2348.0</v>
      </c>
      <c r="AA893" s="45">
        <f t="shared" si="1"/>
        <v>104</v>
      </c>
      <c r="AB893" s="45">
        <f t="shared" si="2"/>
        <v>42</v>
      </c>
      <c r="AC893" s="45">
        <f t="shared" si="3"/>
        <v>16</v>
      </c>
      <c r="AD893" s="45">
        <f t="shared" si="4"/>
        <v>22</v>
      </c>
      <c r="AE893" s="45">
        <f t="shared" si="5"/>
        <v>24</v>
      </c>
    </row>
    <row r="894">
      <c r="A894" s="1" t="b">
        <v>1</v>
      </c>
      <c r="B894" s="20">
        <v>44109.44183738426</v>
      </c>
      <c r="C894" s="1" t="s">
        <v>487</v>
      </c>
      <c r="D894" s="1">
        <v>5.0</v>
      </c>
      <c r="E894" s="1">
        <v>1.0</v>
      </c>
      <c r="F894" s="1">
        <v>0.0</v>
      </c>
      <c r="G894" s="1">
        <v>3.0</v>
      </c>
      <c r="H894" s="1">
        <v>1.0</v>
      </c>
      <c r="I894" s="1">
        <v>6.0</v>
      </c>
      <c r="J894" s="1">
        <v>3.0</v>
      </c>
      <c r="K894" s="1">
        <v>4.0</v>
      </c>
      <c r="L894" s="1">
        <v>4.0</v>
      </c>
      <c r="M894" s="1">
        <v>4.0</v>
      </c>
      <c r="N894" s="1">
        <v>3.0</v>
      </c>
      <c r="O894" s="1">
        <v>2.0</v>
      </c>
      <c r="P894" s="1">
        <v>4.0</v>
      </c>
      <c r="Q894" s="1">
        <v>1.0</v>
      </c>
      <c r="R894" s="1">
        <v>0.0</v>
      </c>
      <c r="S894" s="1">
        <v>4.0</v>
      </c>
      <c r="T894" s="1">
        <v>0.0</v>
      </c>
      <c r="U894" s="1">
        <v>4.0</v>
      </c>
      <c r="V894" s="1">
        <v>4.0</v>
      </c>
      <c r="W894" s="1">
        <v>4.0</v>
      </c>
      <c r="X894" s="1">
        <v>4.0</v>
      </c>
      <c r="Y894" s="1">
        <v>3.0</v>
      </c>
      <c r="Z894" s="1">
        <v>2328.0</v>
      </c>
      <c r="AA894" s="45">
        <f t="shared" si="1"/>
        <v>64</v>
      </c>
      <c r="AB894" s="45">
        <f t="shared" si="2"/>
        <v>24</v>
      </c>
      <c r="AC894" s="45">
        <f t="shared" si="3"/>
        <v>15</v>
      </c>
      <c r="AD894" s="45">
        <f t="shared" si="4"/>
        <v>9</v>
      </c>
      <c r="AE894" s="45">
        <f t="shared" si="5"/>
        <v>16</v>
      </c>
    </row>
    <row r="895">
      <c r="A895" s="1" t="b">
        <v>1</v>
      </c>
      <c r="B895" s="20">
        <v>44109.70614840278</v>
      </c>
      <c r="C895" s="1" t="s">
        <v>524</v>
      </c>
      <c r="D895" s="1">
        <v>4.0</v>
      </c>
      <c r="E895" s="1">
        <v>2.0</v>
      </c>
      <c r="F895" s="1">
        <v>0.0</v>
      </c>
      <c r="G895" s="1">
        <v>0.0</v>
      </c>
      <c r="H895" s="1">
        <v>2.0</v>
      </c>
      <c r="I895" s="1">
        <v>1.0</v>
      </c>
      <c r="J895" s="1">
        <v>1.0</v>
      </c>
      <c r="K895" s="1">
        <v>0.0</v>
      </c>
      <c r="L895" s="1">
        <v>0.0</v>
      </c>
      <c r="M895" s="1">
        <v>3.0</v>
      </c>
      <c r="N895" s="1">
        <v>2.0</v>
      </c>
      <c r="O895" s="1">
        <v>3.0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1.0</v>
      </c>
      <c r="W895" s="1">
        <v>3.0</v>
      </c>
      <c r="X895" s="1">
        <v>3.0</v>
      </c>
      <c r="Y895" s="1">
        <v>0.0</v>
      </c>
      <c r="Z895" s="1">
        <v>2367.0</v>
      </c>
      <c r="AA895" s="45">
        <f t="shared" si="1"/>
        <v>25</v>
      </c>
      <c r="AB895" s="45">
        <f t="shared" si="2"/>
        <v>14</v>
      </c>
      <c r="AC895" s="45">
        <f t="shared" si="3"/>
        <v>4</v>
      </c>
      <c r="AD895" s="45">
        <f t="shared" si="4"/>
        <v>0</v>
      </c>
      <c r="AE895" s="45">
        <f t="shared" si="5"/>
        <v>7</v>
      </c>
    </row>
    <row r="896">
      <c r="A896" s="1" t="b">
        <v>1</v>
      </c>
      <c r="B896" s="20">
        <v>44110.40330586805</v>
      </c>
      <c r="C896" s="1" t="s">
        <v>323</v>
      </c>
      <c r="D896" s="1">
        <v>4.0</v>
      </c>
      <c r="E896" s="1">
        <v>4.0</v>
      </c>
      <c r="F896" s="1">
        <v>0.0</v>
      </c>
      <c r="G896" s="1">
        <v>1.0</v>
      </c>
      <c r="H896" s="1">
        <v>4.0</v>
      </c>
      <c r="I896" s="1">
        <v>5.0</v>
      </c>
      <c r="J896" s="1">
        <v>2.0</v>
      </c>
      <c r="K896" s="1">
        <v>2.0</v>
      </c>
      <c r="L896" s="1">
        <v>2.0</v>
      </c>
      <c r="M896" s="1">
        <v>4.0</v>
      </c>
      <c r="N896" s="1">
        <v>4.0</v>
      </c>
      <c r="O896" s="1">
        <v>4.0</v>
      </c>
      <c r="P896" s="1">
        <v>4.0</v>
      </c>
      <c r="Q896" s="1">
        <v>4.0</v>
      </c>
      <c r="R896" s="1">
        <v>4.0</v>
      </c>
      <c r="S896" s="1">
        <v>4.0</v>
      </c>
      <c r="T896" s="1">
        <v>0.0</v>
      </c>
      <c r="U896" s="1">
        <v>4.0</v>
      </c>
      <c r="V896" s="1">
        <v>4.0</v>
      </c>
      <c r="W896" s="1">
        <v>4.0</v>
      </c>
      <c r="X896" s="1">
        <v>4.0</v>
      </c>
      <c r="Y896" s="1">
        <v>4.0</v>
      </c>
      <c r="Z896" s="1">
        <v>2068.0</v>
      </c>
      <c r="AA896" s="45">
        <f t="shared" si="1"/>
        <v>72</v>
      </c>
      <c r="AB896" s="45">
        <f t="shared" si="2"/>
        <v>30</v>
      </c>
      <c r="AC896" s="45">
        <f t="shared" si="3"/>
        <v>10</v>
      </c>
      <c r="AD896" s="45">
        <f t="shared" si="4"/>
        <v>16</v>
      </c>
      <c r="AE896" s="45">
        <f t="shared" si="5"/>
        <v>16</v>
      </c>
    </row>
    <row r="897">
      <c r="A897" s="1" t="b">
        <v>1</v>
      </c>
      <c r="B897" s="20">
        <v>44110.46455188657</v>
      </c>
      <c r="C897" s="1" t="s">
        <v>373</v>
      </c>
      <c r="D897" s="1">
        <v>4.0</v>
      </c>
      <c r="E897" s="1">
        <v>3.0</v>
      </c>
      <c r="F897" s="1">
        <v>0.0</v>
      </c>
      <c r="G897" s="1">
        <v>3.0</v>
      </c>
      <c r="H897" s="1">
        <v>2.0</v>
      </c>
      <c r="I897" s="1">
        <v>4.0</v>
      </c>
      <c r="J897" s="1">
        <v>0.0</v>
      </c>
      <c r="K897" s="1">
        <v>0.0</v>
      </c>
      <c r="L897" s="1">
        <v>4.0</v>
      </c>
      <c r="M897" s="1">
        <v>3.0</v>
      </c>
      <c r="N897" s="1">
        <v>3.0</v>
      </c>
      <c r="O897" s="1">
        <v>3.0</v>
      </c>
      <c r="P897" s="1">
        <v>2.0</v>
      </c>
      <c r="Q897" s="1">
        <v>0.0</v>
      </c>
      <c r="R897" s="1">
        <v>4.0</v>
      </c>
      <c r="S897" s="1">
        <v>0.0</v>
      </c>
      <c r="T897" s="1">
        <v>5.0</v>
      </c>
      <c r="U897" s="1">
        <v>3.0</v>
      </c>
      <c r="V897" s="1">
        <v>3.0</v>
      </c>
      <c r="W897" s="1">
        <v>4.0</v>
      </c>
      <c r="X897" s="1">
        <v>4.0</v>
      </c>
      <c r="Y897" s="1">
        <v>4.0</v>
      </c>
      <c r="Z897" s="1">
        <v>2161.0</v>
      </c>
      <c r="AA897" s="45">
        <f t="shared" si="1"/>
        <v>58</v>
      </c>
      <c r="AB897" s="45">
        <f t="shared" si="2"/>
        <v>31</v>
      </c>
      <c r="AC897" s="45">
        <f t="shared" si="3"/>
        <v>7</v>
      </c>
      <c r="AD897" s="45">
        <f t="shared" si="4"/>
        <v>6</v>
      </c>
      <c r="AE897" s="45">
        <f t="shared" si="5"/>
        <v>14</v>
      </c>
    </row>
    <row r="898">
      <c r="A898" t="b">
        <v>0</v>
      </c>
      <c r="B898" s="20">
        <v>44110.48009597222</v>
      </c>
      <c r="C898" s="1" t="s">
        <v>409</v>
      </c>
      <c r="D898" s="1">
        <v>2.0</v>
      </c>
      <c r="E898" s="1">
        <v>2.0</v>
      </c>
      <c r="F898" s="1">
        <v>0.0</v>
      </c>
      <c r="G898" s="1">
        <v>2.0</v>
      </c>
      <c r="H898" s="1">
        <v>2.0</v>
      </c>
      <c r="I898" s="1">
        <v>0.0</v>
      </c>
      <c r="J898" s="1">
        <v>3.0</v>
      </c>
      <c r="K898" s="1">
        <v>0.0</v>
      </c>
      <c r="L898" s="1">
        <v>2.0</v>
      </c>
      <c r="M898" s="1">
        <v>0.0</v>
      </c>
      <c r="N898" s="1">
        <v>2.0</v>
      </c>
      <c r="O898" s="1">
        <v>3.0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3.0</v>
      </c>
      <c r="V898" s="1">
        <v>3.0</v>
      </c>
      <c r="W898" s="1">
        <v>3.0</v>
      </c>
      <c r="X898" s="1">
        <v>5.0</v>
      </c>
      <c r="Y898" s="1">
        <v>2.0</v>
      </c>
      <c r="Z898" s="1">
        <v>2227.0</v>
      </c>
      <c r="AA898" s="45">
        <f t="shared" si="1"/>
        <v>34</v>
      </c>
      <c r="AB898" s="45">
        <f t="shared" si="2"/>
        <v>15</v>
      </c>
      <c r="AC898" s="45">
        <f t="shared" si="3"/>
        <v>5</v>
      </c>
      <c r="AD898" s="45">
        <f t="shared" si="4"/>
        <v>0</v>
      </c>
      <c r="AE898" s="45">
        <f t="shared" si="5"/>
        <v>14</v>
      </c>
    </row>
    <row r="899">
      <c r="A899" s="1" t="b">
        <v>1</v>
      </c>
      <c r="B899" s="20">
        <v>44110.503693113424</v>
      </c>
      <c r="C899" s="1" t="s">
        <v>316</v>
      </c>
      <c r="D899" s="1">
        <v>4.0</v>
      </c>
      <c r="E899" s="1">
        <v>3.0</v>
      </c>
      <c r="F899" s="1">
        <v>0.0</v>
      </c>
      <c r="G899" s="1">
        <v>4.0</v>
      </c>
      <c r="H899" s="1">
        <v>5.0</v>
      </c>
      <c r="I899" s="1">
        <v>4.0</v>
      </c>
      <c r="J899" s="1">
        <v>3.0</v>
      </c>
      <c r="K899" s="1">
        <v>3.0</v>
      </c>
      <c r="L899" s="1">
        <v>5.0</v>
      </c>
      <c r="M899" s="1">
        <v>3.0</v>
      </c>
      <c r="N899" s="1">
        <v>5.0</v>
      </c>
      <c r="O899" s="1">
        <v>5.0</v>
      </c>
      <c r="P899" s="1">
        <v>5.0</v>
      </c>
      <c r="Q899" s="1">
        <v>2.0</v>
      </c>
      <c r="R899" s="1">
        <v>5.0</v>
      </c>
      <c r="S899" s="1">
        <v>5.0</v>
      </c>
      <c r="T899" s="1">
        <v>2.0</v>
      </c>
      <c r="U899" s="1">
        <v>5.0</v>
      </c>
      <c r="V899" s="1">
        <v>5.0</v>
      </c>
      <c r="W899" s="1">
        <v>4.0</v>
      </c>
      <c r="X899" s="1">
        <v>3.0</v>
      </c>
      <c r="Y899" s="1">
        <v>1.0</v>
      </c>
      <c r="Z899" s="1">
        <v>2103.0</v>
      </c>
      <c r="AA899" s="45">
        <f t="shared" si="1"/>
        <v>81</v>
      </c>
      <c r="AB899" s="45">
        <f t="shared" si="2"/>
        <v>33</v>
      </c>
      <c r="AC899" s="45">
        <f t="shared" si="3"/>
        <v>14</v>
      </c>
      <c r="AD899" s="45">
        <f t="shared" si="4"/>
        <v>17</v>
      </c>
      <c r="AE899" s="45">
        <f t="shared" si="5"/>
        <v>17</v>
      </c>
    </row>
    <row r="900">
      <c r="A900" t="b">
        <v>0</v>
      </c>
      <c r="B900" s="20">
        <v>44110.59103215278</v>
      </c>
      <c r="C900" s="1" t="s">
        <v>144</v>
      </c>
      <c r="D900" s="1">
        <v>4.0</v>
      </c>
      <c r="E900" s="1">
        <v>3.0</v>
      </c>
      <c r="F900" s="1">
        <v>0.0</v>
      </c>
      <c r="G900" s="1">
        <v>2.0</v>
      </c>
      <c r="H900" s="1">
        <v>4.0</v>
      </c>
      <c r="I900" s="1">
        <v>4.0</v>
      </c>
      <c r="J900" s="1">
        <v>5.0</v>
      </c>
      <c r="K900" s="1">
        <v>0.0</v>
      </c>
      <c r="L900" s="1">
        <v>5.0</v>
      </c>
      <c r="M900" s="1">
        <v>4.0</v>
      </c>
      <c r="N900" s="1">
        <v>3.0</v>
      </c>
      <c r="O900" s="1">
        <v>4.0</v>
      </c>
      <c r="P900" s="1">
        <v>5.0</v>
      </c>
      <c r="Q900" s="1">
        <v>2.0</v>
      </c>
      <c r="R900" s="1">
        <v>3.0</v>
      </c>
      <c r="S900" s="1">
        <v>1.0</v>
      </c>
      <c r="T900" s="1">
        <v>2.0</v>
      </c>
      <c r="U900" s="1">
        <v>4.0</v>
      </c>
      <c r="V900" s="1">
        <v>4.0</v>
      </c>
      <c r="W900" s="1">
        <v>5.0</v>
      </c>
      <c r="X900" s="1">
        <v>5.0</v>
      </c>
      <c r="Y900" s="1">
        <v>3.0</v>
      </c>
      <c r="Z900" s="1">
        <v>1792.0</v>
      </c>
      <c r="AA900" s="45">
        <f t="shared" si="1"/>
        <v>72</v>
      </c>
      <c r="AB900" s="45">
        <f t="shared" si="2"/>
        <v>29</v>
      </c>
      <c r="AC900" s="45">
        <f t="shared" si="3"/>
        <v>14</v>
      </c>
      <c r="AD900" s="45">
        <f t="shared" si="4"/>
        <v>11</v>
      </c>
      <c r="AE900" s="45">
        <f t="shared" si="5"/>
        <v>18</v>
      </c>
    </row>
    <row r="901">
      <c r="A901" t="b">
        <v>0</v>
      </c>
      <c r="B901" s="20">
        <v>44110.65494416667</v>
      </c>
      <c r="C901" s="1" t="s">
        <v>405</v>
      </c>
      <c r="D901" s="1">
        <v>0.0</v>
      </c>
      <c r="E901" s="1">
        <v>3.0</v>
      </c>
      <c r="F901" s="1">
        <v>0.0</v>
      </c>
      <c r="G901" s="1">
        <v>0.0</v>
      </c>
      <c r="H901" s="1">
        <v>0.0</v>
      </c>
      <c r="I901" s="1">
        <v>1.0</v>
      </c>
      <c r="J901" s="1">
        <v>1.0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2278.0</v>
      </c>
      <c r="AA901" s="45">
        <f t="shared" si="1"/>
        <v>5</v>
      </c>
      <c r="AB901" s="45">
        <f t="shared" si="2"/>
        <v>4</v>
      </c>
      <c r="AC901" s="45">
        <f t="shared" si="3"/>
        <v>1</v>
      </c>
      <c r="AD901" s="45">
        <f t="shared" si="4"/>
        <v>0</v>
      </c>
      <c r="AE901" s="45">
        <f t="shared" si="5"/>
        <v>0</v>
      </c>
    </row>
    <row r="902">
      <c r="A902" s="1" t="b">
        <v>1</v>
      </c>
      <c r="B902" s="20">
        <v>44110.86157630787</v>
      </c>
      <c r="C902" s="1" t="s">
        <v>479</v>
      </c>
      <c r="D902" s="1">
        <v>2.0</v>
      </c>
      <c r="E902" s="1">
        <v>1.0</v>
      </c>
      <c r="F902" s="1">
        <v>0.0</v>
      </c>
      <c r="G902" s="1">
        <v>0.0</v>
      </c>
      <c r="H902" s="1">
        <v>0.0</v>
      </c>
      <c r="I902" s="1">
        <v>3.0</v>
      </c>
      <c r="J902" s="1">
        <v>1.0</v>
      </c>
      <c r="K902" s="1">
        <v>0.0</v>
      </c>
      <c r="L902" s="1">
        <v>2.0</v>
      </c>
      <c r="M902" s="1">
        <v>2.0</v>
      </c>
      <c r="N902" s="1">
        <v>0.0</v>
      </c>
      <c r="O902" s="1">
        <v>1.0</v>
      </c>
      <c r="P902" s="1">
        <v>2.0</v>
      </c>
      <c r="Q902" s="1">
        <v>2.0</v>
      </c>
      <c r="R902" s="1">
        <v>2.0</v>
      </c>
      <c r="S902" s="1">
        <v>4.0</v>
      </c>
      <c r="T902" s="1">
        <v>1.0</v>
      </c>
      <c r="U902" s="1">
        <v>2.0</v>
      </c>
      <c r="V902" s="1">
        <v>1.0</v>
      </c>
      <c r="W902" s="1">
        <v>1.0</v>
      </c>
      <c r="X902" s="1">
        <v>1.0</v>
      </c>
      <c r="Y902" s="1">
        <v>1.0</v>
      </c>
      <c r="Z902" s="1">
        <v>2308.0</v>
      </c>
      <c r="AA902" s="45">
        <f t="shared" si="1"/>
        <v>29</v>
      </c>
      <c r="AB902" s="45">
        <f t="shared" si="2"/>
        <v>9</v>
      </c>
      <c r="AC902" s="45">
        <f t="shared" si="3"/>
        <v>5</v>
      </c>
      <c r="AD902" s="45">
        <f t="shared" si="4"/>
        <v>10</v>
      </c>
      <c r="AE902" s="45">
        <f t="shared" si="5"/>
        <v>5</v>
      </c>
    </row>
    <row r="903">
      <c r="A903" s="1" t="b">
        <v>1</v>
      </c>
      <c r="B903" s="20">
        <v>44110.86226818287</v>
      </c>
      <c r="C903" s="1" t="s">
        <v>480</v>
      </c>
      <c r="D903" s="1">
        <v>0.0</v>
      </c>
      <c r="E903" s="1">
        <v>0.0</v>
      </c>
      <c r="F903" s="1">
        <v>0.0</v>
      </c>
      <c r="G903" s="1">
        <v>1.0</v>
      </c>
      <c r="H903" s="1">
        <v>1.0</v>
      </c>
      <c r="I903" s="1">
        <v>2.0</v>
      </c>
      <c r="J903" s="1">
        <v>1.0</v>
      </c>
      <c r="K903" s="1">
        <v>3.0</v>
      </c>
      <c r="L903" s="1">
        <v>1.0</v>
      </c>
      <c r="M903" s="1">
        <v>2.0</v>
      </c>
      <c r="N903" s="1">
        <v>0.0</v>
      </c>
      <c r="O903" s="1">
        <v>2.0</v>
      </c>
      <c r="P903" s="1">
        <v>2.0</v>
      </c>
      <c r="Q903" s="1">
        <v>1.0</v>
      </c>
      <c r="R903" s="1">
        <v>3.0</v>
      </c>
      <c r="S903" s="1">
        <v>1.0</v>
      </c>
      <c r="T903" s="1">
        <v>0.0</v>
      </c>
      <c r="U903" s="1">
        <v>1.0</v>
      </c>
      <c r="V903" s="1">
        <v>1.0</v>
      </c>
      <c r="W903" s="1">
        <v>1.0</v>
      </c>
      <c r="X903" s="1">
        <v>1.0</v>
      </c>
      <c r="Y903" s="1">
        <v>1.0</v>
      </c>
      <c r="Z903" s="1">
        <v>2309.0</v>
      </c>
      <c r="AA903" s="45">
        <f t="shared" si="1"/>
        <v>25</v>
      </c>
      <c r="AB903" s="45">
        <f t="shared" si="2"/>
        <v>7</v>
      </c>
      <c r="AC903" s="45">
        <f t="shared" si="3"/>
        <v>7</v>
      </c>
      <c r="AD903" s="45">
        <f t="shared" si="4"/>
        <v>7</v>
      </c>
      <c r="AE903" s="45">
        <f t="shared" si="5"/>
        <v>4</v>
      </c>
    </row>
    <row r="904">
      <c r="A904" t="b">
        <v>0</v>
      </c>
      <c r="B904" s="20">
        <v>44111.47803925926</v>
      </c>
      <c r="C904" s="1" t="s">
        <v>663</v>
      </c>
      <c r="D904" s="1">
        <v>2.0</v>
      </c>
      <c r="E904" s="1">
        <v>1.0</v>
      </c>
      <c r="F904" s="1">
        <v>0.0</v>
      </c>
      <c r="G904" s="1">
        <v>1.0</v>
      </c>
      <c r="H904" s="1">
        <v>1.0</v>
      </c>
      <c r="I904" s="1">
        <v>4.0</v>
      </c>
      <c r="J904" s="1">
        <v>0.0</v>
      </c>
      <c r="K904" s="1">
        <v>5.0</v>
      </c>
      <c r="L904" s="1">
        <v>0.0</v>
      </c>
      <c r="M904" s="1">
        <v>5.0</v>
      </c>
      <c r="N904" s="1">
        <v>5.0</v>
      </c>
      <c r="O904" s="1">
        <v>4.0</v>
      </c>
      <c r="P904" s="1">
        <v>3.0</v>
      </c>
      <c r="Q904" s="1">
        <v>3.0</v>
      </c>
      <c r="R904" s="1">
        <v>3.0</v>
      </c>
      <c r="S904" s="1">
        <v>4.0</v>
      </c>
      <c r="T904" s="1">
        <v>1.0</v>
      </c>
      <c r="U904" s="1">
        <v>6.0</v>
      </c>
      <c r="V904" s="1">
        <v>6.0</v>
      </c>
      <c r="W904" s="1">
        <v>5.0</v>
      </c>
      <c r="X904" s="1">
        <v>5.0</v>
      </c>
      <c r="Y904" s="1">
        <v>5.0</v>
      </c>
      <c r="Z904" s="1">
        <v>2093.0</v>
      </c>
      <c r="AA904" s="45">
        <f t="shared" si="1"/>
        <v>69</v>
      </c>
      <c r="AB904" s="45">
        <f t="shared" si="2"/>
        <v>24</v>
      </c>
      <c r="AC904" s="45">
        <f t="shared" si="3"/>
        <v>10</v>
      </c>
      <c r="AD904" s="45">
        <f t="shared" si="4"/>
        <v>13</v>
      </c>
      <c r="AE904" s="45">
        <f t="shared" si="5"/>
        <v>22</v>
      </c>
    </row>
    <row r="905">
      <c r="A905" s="1" t="b">
        <v>1</v>
      </c>
      <c r="B905" s="20">
        <v>44111.75911429398</v>
      </c>
      <c r="C905" s="1" t="s">
        <v>488</v>
      </c>
      <c r="D905" s="1">
        <v>4.0</v>
      </c>
      <c r="E905" s="1">
        <v>3.0</v>
      </c>
      <c r="F905" s="1">
        <v>0.0</v>
      </c>
      <c r="G905" s="1">
        <v>3.0</v>
      </c>
      <c r="H905" s="1">
        <v>4.0</v>
      </c>
      <c r="I905" s="1">
        <v>4.0</v>
      </c>
      <c r="J905" s="1">
        <v>6.0</v>
      </c>
      <c r="K905" s="1">
        <v>0.0</v>
      </c>
      <c r="L905" s="1">
        <v>6.0</v>
      </c>
      <c r="M905" s="1">
        <v>0.0</v>
      </c>
      <c r="N905" s="1">
        <v>4.0</v>
      </c>
      <c r="O905" s="1">
        <v>5.0</v>
      </c>
      <c r="P905" s="1">
        <v>6.0</v>
      </c>
      <c r="Q905" s="1">
        <v>3.0</v>
      </c>
      <c r="R905" s="1">
        <v>5.0</v>
      </c>
      <c r="S905" s="1">
        <v>3.0</v>
      </c>
      <c r="T905" s="1">
        <v>2.0</v>
      </c>
      <c r="U905" s="1">
        <v>5.0</v>
      </c>
      <c r="V905" s="1">
        <v>5.0</v>
      </c>
      <c r="W905" s="1">
        <v>5.0</v>
      </c>
      <c r="X905" s="1">
        <v>5.0</v>
      </c>
      <c r="Y905" s="1">
        <v>4.0</v>
      </c>
      <c r="Z905" s="1">
        <v>2248.0</v>
      </c>
      <c r="AA905" s="45">
        <f t="shared" si="1"/>
        <v>82</v>
      </c>
      <c r="AB905" s="45">
        <f t="shared" si="2"/>
        <v>33</v>
      </c>
      <c r="AC905" s="45">
        <f t="shared" si="3"/>
        <v>12</v>
      </c>
      <c r="AD905" s="45">
        <f t="shared" si="4"/>
        <v>17</v>
      </c>
      <c r="AE905" s="45">
        <f t="shared" si="5"/>
        <v>20</v>
      </c>
    </row>
    <row r="906">
      <c r="A906" s="1" t="b">
        <v>1</v>
      </c>
      <c r="B906" s="20">
        <v>44111.8562396412</v>
      </c>
      <c r="C906" s="1" t="s">
        <v>526</v>
      </c>
      <c r="D906" s="1">
        <v>1.0</v>
      </c>
      <c r="E906" s="1">
        <v>0.0</v>
      </c>
      <c r="F906" s="1">
        <v>0.0</v>
      </c>
      <c r="G906" s="1">
        <v>0.0</v>
      </c>
      <c r="H906" s="1">
        <v>1.0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1.0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2.0</v>
      </c>
      <c r="W906" s="1">
        <v>0.0</v>
      </c>
      <c r="X906" s="1">
        <v>0.0</v>
      </c>
      <c r="Y906" s="1">
        <v>1.0</v>
      </c>
      <c r="Z906" s="1">
        <v>2369.0</v>
      </c>
      <c r="AA906" s="45">
        <f t="shared" si="1"/>
        <v>6</v>
      </c>
      <c r="AB906" s="45">
        <f t="shared" si="2"/>
        <v>3</v>
      </c>
      <c r="AC906" s="45">
        <f t="shared" si="3"/>
        <v>0</v>
      </c>
      <c r="AD906" s="45">
        <f t="shared" si="4"/>
        <v>1</v>
      </c>
      <c r="AE906" s="45">
        <f t="shared" si="5"/>
        <v>2</v>
      </c>
    </row>
    <row r="907">
      <c r="A907" s="1" t="b">
        <v>1</v>
      </c>
      <c r="B907" s="20">
        <v>44112.443262037035</v>
      </c>
      <c r="C907" s="1" t="s">
        <v>452</v>
      </c>
      <c r="D907" s="1">
        <v>4.0</v>
      </c>
      <c r="E907" s="1">
        <v>4.0</v>
      </c>
      <c r="F907" s="1">
        <v>0.0</v>
      </c>
      <c r="G907" s="1">
        <v>2.0</v>
      </c>
      <c r="H907" s="1">
        <v>1.0</v>
      </c>
      <c r="I907" s="1">
        <v>5.0</v>
      </c>
      <c r="J907" s="1">
        <v>5.0</v>
      </c>
      <c r="K907" s="1">
        <v>2.0</v>
      </c>
      <c r="L907" s="1">
        <v>5.0</v>
      </c>
      <c r="M907" s="1">
        <v>5.0</v>
      </c>
      <c r="N907" s="1">
        <v>6.0</v>
      </c>
      <c r="O907" s="1">
        <v>5.0</v>
      </c>
      <c r="P907" s="1">
        <v>6.0</v>
      </c>
      <c r="Q907" s="1">
        <v>4.0</v>
      </c>
      <c r="R907" s="1">
        <v>5.0</v>
      </c>
      <c r="S907" s="1">
        <v>6.0</v>
      </c>
      <c r="T907" s="1">
        <v>0.0</v>
      </c>
      <c r="U907" s="1">
        <v>6.0</v>
      </c>
      <c r="V907" s="1">
        <v>6.0</v>
      </c>
      <c r="W907" s="1">
        <v>6.0</v>
      </c>
      <c r="X907" s="1">
        <v>6.0</v>
      </c>
      <c r="Y907" s="1">
        <v>5.0</v>
      </c>
      <c r="Z907" s="1">
        <v>2265.0</v>
      </c>
      <c r="AA907" s="45">
        <f t="shared" si="1"/>
        <v>94</v>
      </c>
      <c r="AB907" s="45">
        <f t="shared" si="2"/>
        <v>32</v>
      </c>
      <c r="AC907" s="45">
        <f t="shared" si="3"/>
        <v>17</v>
      </c>
      <c r="AD907" s="45">
        <f t="shared" si="4"/>
        <v>21</v>
      </c>
      <c r="AE907" s="45">
        <f t="shared" si="5"/>
        <v>24</v>
      </c>
    </row>
    <row r="908">
      <c r="A908" s="1" t="b">
        <v>1</v>
      </c>
      <c r="B908" s="20">
        <v>44112.58741662037</v>
      </c>
      <c r="C908" s="1" t="s">
        <v>322</v>
      </c>
      <c r="D908" s="1">
        <v>2.0</v>
      </c>
      <c r="E908" s="1">
        <v>1.0</v>
      </c>
      <c r="F908" s="1">
        <v>0.0</v>
      </c>
      <c r="G908" s="1">
        <v>1.0</v>
      </c>
      <c r="H908" s="1">
        <v>1.0</v>
      </c>
      <c r="I908" s="1">
        <v>2.0</v>
      </c>
      <c r="J908" s="1">
        <v>2.0</v>
      </c>
      <c r="K908" s="1">
        <v>2.0</v>
      </c>
      <c r="L908" s="1">
        <v>2.0</v>
      </c>
      <c r="M908" s="1">
        <v>2.0</v>
      </c>
      <c r="N908" s="1">
        <v>2.0</v>
      </c>
      <c r="O908" s="1">
        <v>2.0</v>
      </c>
      <c r="P908" s="1">
        <v>2.0</v>
      </c>
      <c r="Q908" s="1">
        <v>2.0</v>
      </c>
      <c r="R908" s="1">
        <v>1.0</v>
      </c>
      <c r="S908" s="1">
        <v>2.0</v>
      </c>
      <c r="T908" s="1">
        <v>1.0</v>
      </c>
      <c r="U908" s="1">
        <v>2.0</v>
      </c>
      <c r="V908" s="1">
        <v>2.0</v>
      </c>
      <c r="W908" s="1">
        <v>2.0</v>
      </c>
      <c r="X908" s="1">
        <v>2.0</v>
      </c>
      <c r="Y908" s="1">
        <v>1.0</v>
      </c>
      <c r="Z908" s="1">
        <v>2110.0</v>
      </c>
      <c r="AA908" s="45">
        <f t="shared" si="1"/>
        <v>36</v>
      </c>
      <c r="AB908" s="45">
        <f t="shared" si="2"/>
        <v>13</v>
      </c>
      <c r="AC908" s="45">
        <f t="shared" si="3"/>
        <v>8</v>
      </c>
      <c r="AD908" s="45">
        <f t="shared" si="4"/>
        <v>7</v>
      </c>
      <c r="AE908" s="45">
        <f t="shared" si="5"/>
        <v>8</v>
      </c>
    </row>
    <row r="909">
      <c r="A909" s="1" t="b">
        <v>1</v>
      </c>
      <c r="B909" s="20">
        <v>44112.791404375</v>
      </c>
      <c r="C909" s="1" t="s">
        <v>912</v>
      </c>
      <c r="D909" s="1">
        <v>4.0</v>
      </c>
      <c r="E909" s="1">
        <v>2.0</v>
      </c>
      <c r="F909" s="1">
        <v>0.0</v>
      </c>
      <c r="G909" s="1">
        <v>1.0</v>
      </c>
      <c r="H909" s="1">
        <v>2.0</v>
      </c>
      <c r="I909" s="1">
        <v>5.0</v>
      </c>
      <c r="J909" s="1">
        <v>4.0</v>
      </c>
      <c r="K909" s="1">
        <v>3.0</v>
      </c>
      <c r="L909" s="1">
        <v>1.0</v>
      </c>
      <c r="M909" s="1">
        <v>2.0</v>
      </c>
      <c r="N909" s="1">
        <v>4.0</v>
      </c>
      <c r="O909" s="1">
        <v>4.0</v>
      </c>
      <c r="P909" s="1">
        <v>3.0</v>
      </c>
      <c r="Q909" s="1">
        <v>1.0</v>
      </c>
      <c r="R909" s="1">
        <v>3.0</v>
      </c>
      <c r="S909" s="1">
        <v>2.0</v>
      </c>
      <c r="T909" s="1">
        <v>4.0</v>
      </c>
      <c r="U909" s="1">
        <v>4.0</v>
      </c>
      <c r="V909" s="1">
        <v>3.0</v>
      </c>
      <c r="W909" s="1">
        <v>3.0</v>
      </c>
      <c r="X909" s="1">
        <v>5.0</v>
      </c>
      <c r="Y909" s="1">
        <v>4.0</v>
      </c>
      <c r="Z909" s="72" t="s">
        <v>913</v>
      </c>
      <c r="AA909" s="45">
        <f t="shared" si="1"/>
        <v>64</v>
      </c>
      <c r="AB909" s="45">
        <f t="shared" si="2"/>
        <v>30</v>
      </c>
      <c r="AC909" s="45">
        <f t="shared" si="3"/>
        <v>10</v>
      </c>
      <c r="AD909" s="45">
        <f t="shared" si="4"/>
        <v>9</v>
      </c>
      <c r="AE909" s="45">
        <f t="shared" si="5"/>
        <v>15</v>
      </c>
    </row>
    <row r="910">
      <c r="A910" s="1" t="b">
        <v>1</v>
      </c>
      <c r="B910" s="20">
        <v>44113.29495351852</v>
      </c>
      <c r="C910" s="1" t="s">
        <v>324</v>
      </c>
      <c r="D910" s="1">
        <v>1.0</v>
      </c>
      <c r="E910" s="1">
        <v>1.0</v>
      </c>
      <c r="F910" s="1">
        <v>0.0</v>
      </c>
      <c r="G910" s="1">
        <v>1.0</v>
      </c>
      <c r="H910" s="1">
        <v>1.0</v>
      </c>
      <c r="I910" s="1">
        <v>2.0</v>
      </c>
      <c r="J910" s="1">
        <v>2.0</v>
      </c>
      <c r="K910" s="1">
        <v>1.0</v>
      </c>
      <c r="L910" s="1">
        <v>2.0</v>
      </c>
      <c r="M910" s="1">
        <v>1.0</v>
      </c>
      <c r="N910" s="1">
        <v>0.0</v>
      </c>
      <c r="O910" s="1">
        <v>0.0</v>
      </c>
      <c r="P910" s="1">
        <v>1.0</v>
      </c>
      <c r="Q910" s="1">
        <v>1.0</v>
      </c>
      <c r="R910" s="1">
        <v>1.0</v>
      </c>
      <c r="S910" s="1">
        <v>1.0</v>
      </c>
      <c r="T910" s="1">
        <v>0.0</v>
      </c>
      <c r="U910" s="1">
        <v>2.0</v>
      </c>
      <c r="V910" s="1">
        <v>2.0</v>
      </c>
      <c r="W910" s="1">
        <v>2.0</v>
      </c>
      <c r="X910" s="1">
        <v>2.0</v>
      </c>
      <c r="Y910" s="1">
        <v>0.0</v>
      </c>
      <c r="Z910" s="1">
        <v>2116.0</v>
      </c>
      <c r="AA910" s="45">
        <f t="shared" si="1"/>
        <v>24</v>
      </c>
      <c r="AB910" s="45">
        <f t="shared" si="2"/>
        <v>6</v>
      </c>
      <c r="AC910" s="45">
        <f t="shared" si="3"/>
        <v>6</v>
      </c>
      <c r="AD910" s="45">
        <f t="shared" si="4"/>
        <v>4</v>
      </c>
      <c r="AE910" s="45">
        <f t="shared" si="5"/>
        <v>8</v>
      </c>
    </row>
    <row r="911">
      <c r="A911" s="1" t="b">
        <v>1</v>
      </c>
      <c r="B911" s="20">
        <v>44113.43772231482</v>
      </c>
      <c r="C911" s="1" t="s">
        <v>528</v>
      </c>
      <c r="D911" s="1">
        <v>4.0</v>
      </c>
      <c r="E911" s="1">
        <v>0.0</v>
      </c>
      <c r="F911" s="1">
        <v>0.0</v>
      </c>
      <c r="G911" s="1">
        <v>4.0</v>
      </c>
      <c r="H911" s="1">
        <v>3.0</v>
      </c>
      <c r="I911" s="1">
        <v>5.0</v>
      </c>
      <c r="J911" s="1">
        <v>3.0</v>
      </c>
      <c r="K911" s="1">
        <v>3.0</v>
      </c>
      <c r="L911" s="1">
        <v>3.0</v>
      </c>
      <c r="M911" s="1">
        <v>4.0</v>
      </c>
      <c r="N911" s="1">
        <v>4.0</v>
      </c>
      <c r="O911" s="1">
        <v>3.0</v>
      </c>
      <c r="P911" s="1">
        <v>4.0</v>
      </c>
      <c r="Q911" s="1">
        <v>2.0</v>
      </c>
      <c r="R911" s="1">
        <v>5.0</v>
      </c>
      <c r="S911" s="1">
        <v>5.0</v>
      </c>
      <c r="T911" s="1">
        <v>0.0</v>
      </c>
      <c r="U911" s="1">
        <v>4.0</v>
      </c>
      <c r="V911" s="1">
        <v>4.0</v>
      </c>
      <c r="W911" s="1">
        <v>5.0</v>
      </c>
      <c r="X911" s="1">
        <v>3.0</v>
      </c>
      <c r="Y911" s="1">
        <v>4.0</v>
      </c>
      <c r="Z911" s="1">
        <v>2359.0</v>
      </c>
      <c r="AA911" s="45">
        <f t="shared" si="1"/>
        <v>72</v>
      </c>
      <c r="AB911" s="45">
        <f t="shared" si="2"/>
        <v>27</v>
      </c>
      <c r="AC911" s="45">
        <f t="shared" si="3"/>
        <v>13</v>
      </c>
      <c r="AD911" s="45">
        <f t="shared" si="4"/>
        <v>16</v>
      </c>
      <c r="AE911" s="45">
        <f t="shared" si="5"/>
        <v>16</v>
      </c>
    </row>
    <row r="912">
      <c r="A912" s="1" t="b">
        <v>1</v>
      </c>
      <c r="B912" s="20">
        <v>44113.94585711806</v>
      </c>
      <c r="C912" s="1" t="s">
        <v>276</v>
      </c>
      <c r="D912" s="1">
        <v>2.0</v>
      </c>
      <c r="E912" s="1">
        <v>0.0</v>
      </c>
      <c r="F912" s="1">
        <v>0.0</v>
      </c>
      <c r="G912" s="1">
        <v>1.0</v>
      </c>
      <c r="H912" s="1">
        <v>1.0</v>
      </c>
      <c r="I912" s="1">
        <v>3.0</v>
      </c>
      <c r="J912" s="1">
        <v>0.0</v>
      </c>
      <c r="K912" s="1">
        <v>0.0</v>
      </c>
      <c r="L912" s="1">
        <v>0.0</v>
      </c>
      <c r="M912" s="1">
        <v>2.0</v>
      </c>
      <c r="N912" s="1">
        <v>4.0</v>
      </c>
      <c r="O912" s="1">
        <v>0.0</v>
      </c>
      <c r="P912" s="1">
        <v>4.0</v>
      </c>
      <c r="Q912" s="1">
        <v>3.0</v>
      </c>
      <c r="R912" s="1">
        <v>4.0</v>
      </c>
      <c r="S912" s="1">
        <v>5.0</v>
      </c>
      <c r="T912" s="1">
        <v>3.0</v>
      </c>
      <c r="U912" s="1">
        <v>3.0</v>
      </c>
      <c r="V912" s="1">
        <v>4.0</v>
      </c>
      <c r="W912" s="1">
        <v>4.0</v>
      </c>
      <c r="X912" s="1">
        <v>5.0</v>
      </c>
      <c r="Y912" s="1">
        <v>3.0</v>
      </c>
      <c r="Z912" s="1">
        <v>1941.0</v>
      </c>
      <c r="AA912" s="45">
        <f t="shared" si="1"/>
        <v>51</v>
      </c>
      <c r="AB912" s="45">
        <f t="shared" si="2"/>
        <v>17</v>
      </c>
      <c r="AC912" s="45">
        <f t="shared" si="3"/>
        <v>2</v>
      </c>
      <c r="AD912" s="45">
        <f t="shared" si="4"/>
        <v>16</v>
      </c>
      <c r="AE912" s="45">
        <f t="shared" si="5"/>
        <v>16</v>
      </c>
    </row>
    <row r="913">
      <c r="A913" s="1" t="b">
        <v>1</v>
      </c>
      <c r="B913" s="20">
        <v>44114.42167684028</v>
      </c>
      <c r="C913" s="1" t="s">
        <v>328</v>
      </c>
      <c r="D913" s="1">
        <v>4.0</v>
      </c>
      <c r="E913" s="1">
        <v>3.0</v>
      </c>
      <c r="F913" s="1">
        <v>3.0</v>
      </c>
      <c r="G913" s="1">
        <v>3.0</v>
      </c>
      <c r="H913" s="1">
        <v>4.0</v>
      </c>
      <c r="I913" s="1">
        <v>4.0</v>
      </c>
      <c r="J913" s="1">
        <v>3.0</v>
      </c>
      <c r="K913" s="1">
        <v>3.0</v>
      </c>
      <c r="L913" s="1">
        <v>3.0</v>
      </c>
      <c r="M913" s="1">
        <v>4.0</v>
      </c>
      <c r="N913" s="1">
        <v>4.0</v>
      </c>
      <c r="O913" s="1">
        <v>3.0</v>
      </c>
      <c r="P913" s="1">
        <v>5.0</v>
      </c>
      <c r="Q913" s="1">
        <v>4.0</v>
      </c>
      <c r="R913" s="1">
        <v>3.0</v>
      </c>
      <c r="S913" s="1">
        <v>5.0</v>
      </c>
      <c r="T913" s="1">
        <v>3.0</v>
      </c>
      <c r="U913" s="1">
        <v>3.0</v>
      </c>
      <c r="V913" s="1">
        <v>4.0</v>
      </c>
      <c r="W913" s="1">
        <v>4.0</v>
      </c>
      <c r="X913" s="1">
        <v>3.0</v>
      </c>
      <c r="Y913" s="1">
        <v>3.0</v>
      </c>
      <c r="Z913" s="1">
        <v>2126.0</v>
      </c>
      <c r="AA913" s="45">
        <f t="shared" si="1"/>
        <v>78</v>
      </c>
      <c r="AB913" s="45">
        <f t="shared" si="2"/>
        <v>34</v>
      </c>
      <c r="AC913" s="45">
        <f t="shared" si="3"/>
        <v>13</v>
      </c>
      <c r="AD913" s="45">
        <f t="shared" si="4"/>
        <v>17</v>
      </c>
      <c r="AE913" s="45">
        <f t="shared" si="5"/>
        <v>14</v>
      </c>
    </row>
    <row r="914">
      <c r="A914" s="1" t="b">
        <v>1</v>
      </c>
      <c r="B914" s="20">
        <v>44115.56401592593</v>
      </c>
      <c r="C914" s="1" t="s">
        <v>421</v>
      </c>
      <c r="D914" s="1">
        <v>4.0</v>
      </c>
      <c r="E914" s="1">
        <v>2.0</v>
      </c>
      <c r="F914" s="1">
        <v>0.0</v>
      </c>
      <c r="G914" s="1">
        <v>4.0</v>
      </c>
      <c r="H914" s="1">
        <v>4.0</v>
      </c>
      <c r="I914" s="1">
        <v>4.0</v>
      </c>
      <c r="J914" s="1">
        <v>4.0</v>
      </c>
      <c r="K914" s="1">
        <v>0.0</v>
      </c>
      <c r="L914" s="1">
        <v>1.0</v>
      </c>
      <c r="M914" s="1">
        <v>2.0</v>
      </c>
      <c r="N914" s="1">
        <v>4.0</v>
      </c>
      <c r="O914" s="1">
        <v>5.0</v>
      </c>
      <c r="P914" s="1">
        <v>5.0</v>
      </c>
      <c r="Q914" s="1">
        <v>2.0</v>
      </c>
      <c r="R914" s="1">
        <v>3.0</v>
      </c>
      <c r="S914" s="1">
        <v>3.0</v>
      </c>
      <c r="T914" s="1">
        <v>0.0</v>
      </c>
      <c r="U914" s="1">
        <v>4.0</v>
      </c>
      <c r="V914" s="1">
        <v>4.0</v>
      </c>
      <c r="W914" s="1">
        <v>4.0</v>
      </c>
      <c r="X914" s="1">
        <v>3.0</v>
      </c>
      <c r="Y914" s="1">
        <v>5.0</v>
      </c>
      <c r="Z914" s="1">
        <v>2222.0</v>
      </c>
      <c r="AA914" s="45">
        <f t="shared" si="1"/>
        <v>67</v>
      </c>
      <c r="AB914" s="45">
        <f t="shared" si="2"/>
        <v>32</v>
      </c>
      <c r="AC914" s="45">
        <f t="shared" si="3"/>
        <v>7</v>
      </c>
      <c r="AD914" s="45">
        <f t="shared" si="4"/>
        <v>13</v>
      </c>
      <c r="AE914" s="45">
        <f t="shared" si="5"/>
        <v>15</v>
      </c>
    </row>
    <row r="915">
      <c r="A915" s="1" t="b">
        <v>1</v>
      </c>
      <c r="B915" s="20">
        <v>44115.62221987269</v>
      </c>
      <c r="C915" s="1" t="s">
        <v>489</v>
      </c>
      <c r="D915" s="1">
        <v>3.0</v>
      </c>
      <c r="E915" s="1">
        <v>0.0</v>
      </c>
      <c r="F915" s="1">
        <v>0.0</v>
      </c>
      <c r="G915" s="1">
        <v>2.0</v>
      </c>
      <c r="H915" s="1">
        <v>1.0</v>
      </c>
      <c r="I915" s="1">
        <v>6.0</v>
      </c>
      <c r="J915" s="1">
        <v>4.0</v>
      </c>
      <c r="K915" s="1">
        <v>5.0</v>
      </c>
      <c r="L915" s="1">
        <v>1.0</v>
      </c>
      <c r="M915" s="1">
        <v>5.0</v>
      </c>
      <c r="N915" s="1">
        <v>0.0</v>
      </c>
      <c r="O915" s="1">
        <v>1.0</v>
      </c>
      <c r="P915" s="1">
        <v>3.0</v>
      </c>
      <c r="Q915" s="1">
        <v>3.0</v>
      </c>
      <c r="R915" s="1">
        <v>1.0</v>
      </c>
      <c r="S915" s="1">
        <v>3.0</v>
      </c>
      <c r="T915" s="1">
        <v>2.0</v>
      </c>
      <c r="U915" s="1">
        <v>2.0</v>
      </c>
      <c r="V915" s="1">
        <v>3.0</v>
      </c>
      <c r="W915" s="1">
        <v>2.0</v>
      </c>
      <c r="X915" s="1">
        <v>2.0</v>
      </c>
      <c r="Y915" s="1">
        <v>0.0</v>
      </c>
      <c r="Z915" s="1">
        <v>2273.0</v>
      </c>
      <c r="AA915" s="45">
        <f t="shared" si="1"/>
        <v>49</v>
      </c>
      <c r="AB915" s="45">
        <f t="shared" si="2"/>
        <v>15</v>
      </c>
      <c r="AC915" s="45">
        <f t="shared" si="3"/>
        <v>15</v>
      </c>
      <c r="AD915" s="45">
        <f t="shared" si="4"/>
        <v>10</v>
      </c>
      <c r="AE915" s="45">
        <f t="shared" si="5"/>
        <v>9</v>
      </c>
    </row>
    <row r="916">
      <c r="A916" s="1" t="b">
        <v>1</v>
      </c>
      <c r="B916" s="20">
        <v>44116.84537789352</v>
      </c>
      <c r="C916" s="1" t="s">
        <v>303</v>
      </c>
      <c r="D916" s="1">
        <v>4.0</v>
      </c>
      <c r="E916" s="1">
        <v>2.0</v>
      </c>
      <c r="F916" s="1">
        <v>0.0</v>
      </c>
      <c r="G916" s="1">
        <v>1.0</v>
      </c>
      <c r="H916" s="1">
        <v>1.0</v>
      </c>
      <c r="I916" s="1">
        <v>1.0</v>
      </c>
      <c r="J916" s="1">
        <v>0.0</v>
      </c>
      <c r="K916" s="1">
        <v>1.0</v>
      </c>
      <c r="L916" s="1">
        <v>0.0</v>
      </c>
      <c r="M916" s="1">
        <v>0.0</v>
      </c>
      <c r="N916" s="1">
        <v>0.0</v>
      </c>
      <c r="O916" s="1">
        <v>0.0</v>
      </c>
      <c r="P916" s="1">
        <v>2.0</v>
      </c>
      <c r="Q916" s="1">
        <v>0.0</v>
      </c>
      <c r="R916" s="1">
        <v>1.0</v>
      </c>
      <c r="S916" s="1">
        <v>1.0</v>
      </c>
      <c r="T916" s="1">
        <v>0.0</v>
      </c>
      <c r="U916" s="1">
        <v>1.0</v>
      </c>
      <c r="V916" s="1">
        <v>4.0</v>
      </c>
      <c r="W916" s="1">
        <v>2.0</v>
      </c>
      <c r="X916" s="1">
        <v>0.0</v>
      </c>
      <c r="Y916" s="1">
        <v>0.0</v>
      </c>
      <c r="Z916" s="1">
        <v>2072.0</v>
      </c>
      <c r="AA916" s="45">
        <f t="shared" si="1"/>
        <v>21</v>
      </c>
      <c r="AB916" s="45">
        <f t="shared" si="2"/>
        <v>9</v>
      </c>
      <c r="AC916" s="45">
        <f t="shared" si="3"/>
        <v>1</v>
      </c>
      <c r="AD916" s="45">
        <f t="shared" si="4"/>
        <v>4</v>
      </c>
      <c r="AE916" s="45">
        <f t="shared" si="5"/>
        <v>7</v>
      </c>
    </row>
    <row r="917">
      <c r="A917" s="1" t="b">
        <v>1</v>
      </c>
      <c r="B917" s="20">
        <v>44116.88331561342</v>
      </c>
      <c r="C917" s="1" t="s">
        <v>469</v>
      </c>
      <c r="D917" s="1">
        <v>3.0</v>
      </c>
      <c r="E917" s="1">
        <v>4.0</v>
      </c>
      <c r="F917" s="1">
        <v>0.0</v>
      </c>
      <c r="G917" s="1">
        <v>1.0</v>
      </c>
      <c r="H917" s="1">
        <v>4.0</v>
      </c>
      <c r="I917" s="1">
        <v>5.0</v>
      </c>
      <c r="J917" s="1">
        <v>4.0</v>
      </c>
      <c r="K917" s="1">
        <v>4.0</v>
      </c>
      <c r="L917" s="1">
        <v>1.0</v>
      </c>
      <c r="M917" s="1">
        <v>4.0</v>
      </c>
      <c r="N917" s="1">
        <v>2.0</v>
      </c>
      <c r="O917" s="1">
        <v>3.0</v>
      </c>
      <c r="P917" s="1">
        <v>3.0</v>
      </c>
      <c r="Q917" s="1">
        <v>4.0</v>
      </c>
      <c r="R917" s="1">
        <v>3.0</v>
      </c>
      <c r="S917" s="1">
        <v>5.0</v>
      </c>
      <c r="T917" s="1">
        <v>2.0</v>
      </c>
      <c r="U917" s="1">
        <v>4.0</v>
      </c>
      <c r="V917" s="1">
        <v>5.0</v>
      </c>
      <c r="W917" s="1">
        <v>5.0</v>
      </c>
      <c r="X917" s="1">
        <v>2.0</v>
      </c>
      <c r="Y917" s="1">
        <v>4.0</v>
      </c>
      <c r="Z917" s="1">
        <v>2292.0</v>
      </c>
      <c r="AA917" s="45">
        <f t="shared" si="1"/>
        <v>72</v>
      </c>
      <c r="AB917" s="45">
        <f t="shared" si="2"/>
        <v>28</v>
      </c>
      <c r="AC917" s="45">
        <f t="shared" si="3"/>
        <v>13</v>
      </c>
      <c r="AD917" s="45">
        <f t="shared" si="4"/>
        <v>15</v>
      </c>
      <c r="AE917" s="45">
        <f t="shared" si="5"/>
        <v>16</v>
      </c>
    </row>
    <row r="918">
      <c r="A918" t="b">
        <v>0</v>
      </c>
      <c r="B918" s="20">
        <v>44117.44557325232</v>
      </c>
      <c r="C918" s="1" t="s">
        <v>525</v>
      </c>
      <c r="D918" s="1">
        <v>4.0</v>
      </c>
      <c r="E918" s="1">
        <v>2.0</v>
      </c>
      <c r="F918" s="1">
        <v>0.0</v>
      </c>
      <c r="G918" s="1">
        <v>4.0</v>
      </c>
      <c r="H918" s="1">
        <v>2.0</v>
      </c>
      <c r="I918" s="1">
        <v>5.0</v>
      </c>
      <c r="J918" s="1">
        <v>6.0</v>
      </c>
      <c r="K918" s="1">
        <v>1.0</v>
      </c>
      <c r="L918" s="1">
        <v>3.0</v>
      </c>
      <c r="M918" s="1">
        <v>3.0</v>
      </c>
      <c r="N918" s="1">
        <v>2.0</v>
      </c>
      <c r="O918" s="1">
        <v>4.0</v>
      </c>
      <c r="P918" s="1">
        <v>5.0</v>
      </c>
      <c r="Q918" s="1">
        <v>5.0</v>
      </c>
      <c r="R918" s="1">
        <v>5.0</v>
      </c>
      <c r="S918" s="1">
        <v>6.0</v>
      </c>
      <c r="T918" s="1">
        <v>1.0</v>
      </c>
      <c r="U918" s="1">
        <v>3.0</v>
      </c>
      <c r="V918" s="1">
        <v>4.0</v>
      </c>
      <c r="W918" s="1">
        <v>5.0</v>
      </c>
      <c r="X918" s="1">
        <v>4.0</v>
      </c>
      <c r="Y918" s="1">
        <v>2.0</v>
      </c>
      <c r="Z918" s="1">
        <v>2277.0</v>
      </c>
      <c r="AA918" s="45">
        <f t="shared" si="1"/>
        <v>76</v>
      </c>
      <c r="AB918" s="45">
        <f t="shared" si="2"/>
        <v>26</v>
      </c>
      <c r="AC918" s="45">
        <f t="shared" si="3"/>
        <v>13</v>
      </c>
      <c r="AD918" s="45">
        <f t="shared" si="4"/>
        <v>21</v>
      </c>
      <c r="AE918" s="45">
        <f t="shared" si="5"/>
        <v>16</v>
      </c>
    </row>
    <row r="919">
      <c r="A919" t="b">
        <v>0</v>
      </c>
      <c r="B919" s="20">
        <v>44117.63858234954</v>
      </c>
      <c r="C919" s="1" t="s">
        <v>395</v>
      </c>
      <c r="D919" s="1">
        <v>3.0</v>
      </c>
      <c r="E919" s="1">
        <v>0.0</v>
      </c>
      <c r="F919" s="1">
        <v>0.0</v>
      </c>
      <c r="G919" s="1">
        <v>5.0</v>
      </c>
      <c r="H919" s="1">
        <v>5.0</v>
      </c>
      <c r="I919" s="1">
        <v>6.0</v>
      </c>
      <c r="J919" s="1">
        <v>6.0</v>
      </c>
      <c r="K919" s="1">
        <v>6.0</v>
      </c>
      <c r="L919" s="1">
        <v>3.0</v>
      </c>
      <c r="M919" s="1">
        <v>3.0</v>
      </c>
      <c r="N919" s="1">
        <v>5.0</v>
      </c>
      <c r="O919" s="1">
        <v>5.0</v>
      </c>
      <c r="P919" s="1">
        <v>4.0</v>
      </c>
      <c r="Q919" s="1">
        <v>5.0</v>
      </c>
      <c r="R919" s="1">
        <v>3.0</v>
      </c>
      <c r="S919" s="1">
        <v>3.0</v>
      </c>
      <c r="T919" s="1">
        <v>4.0</v>
      </c>
      <c r="U919" s="1">
        <v>5.0</v>
      </c>
      <c r="V919" s="1">
        <v>4.0</v>
      </c>
      <c r="W919" s="1">
        <v>3.0</v>
      </c>
      <c r="X919" s="1">
        <v>3.0</v>
      </c>
      <c r="Y919" s="1">
        <v>1.0</v>
      </c>
      <c r="Z919" s="1">
        <v>2208.0</v>
      </c>
      <c r="AA919" s="45">
        <f t="shared" si="1"/>
        <v>82</v>
      </c>
      <c r="AB919" s="45">
        <f t="shared" si="2"/>
        <v>34</v>
      </c>
      <c r="AC919" s="45">
        <f t="shared" si="3"/>
        <v>18</v>
      </c>
      <c r="AD919" s="45">
        <f t="shared" si="4"/>
        <v>15</v>
      </c>
      <c r="AE919" s="45">
        <f t="shared" si="5"/>
        <v>15</v>
      </c>
    </row>
    <row r="920">
      <c r="A920" t="b">
        <v>0</v>
      </c>
      <c r="B920" s="20">
        <v>44117.82940394676</v>
      </c>
      <c r="C920" s="1" t="s">
        <v>320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2.0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1.0</v>
      </c>
      <c r="X920" s="1">
        <v>1.0</v>
      </c>
      <c r="Y920" s="1">
        <v>1.0</v>
      </c>
      <c r="Z920" s="1">
        <v>2104.0</v>
      </c>
      <c r="AA920" s="45">
        <f t="shared" si="1"/>
        <v>5</v>
      </c>
      <c r="AB920" s="45">
        <f t="shared" si="2"/>
        <v>3</v>
      </c>
      <c r="AC920" s="45">
        <f t="shared" si="3"/>
        <v>0</v>
      </c>
      <c r="AD920" s="45">
        <f t="shared" si="4"/>
        <v>0</v>
      </c>
      <c r="AE920" s="45">
        <f t="shared" si="5"/>
        <v>2</v>
      </c>
    </row>
    <row r="921">
      <c r="A921" s="1" t="b">
        <v>1</v>
      </c>
      <c r="B921" s="20">
        <v>44118.3450130787</v>
      </c>
      <c r="C921" s="1" t="s">
        <v>326</v>
      </c>
      <c r="D921" s="1">
        <v>3.0</v>
      </c>
      <c r="E921" s="1">
        <v>1.0</v>
      </c>
      <c r="F921" s="1">
        <v>0.0</v>
      </c>
      <c r="G921" s="1">
        <v>3.0</v>
      </c>
      <c r="H921" s="1">
        <v>2.0</v>
      </c>
      <c r="I921" s="1">
        <v>3.0</v>
      </c>
      <c r="J921" s="1">
        <v>2.0</v>
      </c>
      <c r="K921" s="1">
        <v>0.0</v>
      </c>
      <c r="L921" s="1">
        <v>4.0</v>
      </c>
      <c r="M921" s="1">
        <v>2.0</v>
      </c>
      <c r="N921" s="1">
        <v>4.0</v>
      </c>
      <c r="O921" s="1">
        <v>3.0</v>
      </c>
      <c r="P921" s="1">
        <v>3.0</v>
      </c>
      <c r="Q921" s="1">
        <v>3.0</v>
      </c>
      <c r="R921" s="1">
        <v>4.0</v>
      </c>
      <c r="S921" s="1">
        <v>4.0</v>
      </c>
      <c r="T921" s="1">
        <v>2.0</v>
      </c>
      <c r="U921" s="1">
        <v>3.0</v>
      </c>
      <c r="V921" s="1">
        <v>4.0</v>
      </c>
      <c r="W921" s="1">
        <v>3.0</v>
      </c>
      <c r="X921" s="1">
        <v>2.0</v>
      </c>
      <c r="Y921" s="1">
        <v>3.0</v>
      </c>
      <c r="Z921" s="1">
        <v>2121.0</v>
      </c>
      <c r="AA921" s="45">
        <f t="shared" si="1"/>
        <v>58</v>
      </c>
      <c r="AB921" s="45">
        <f t="shared" si="2"/>
        <v>24</v>
      </c>
      <c r="AC921" s="45">
        <f t="shared" si="3"/>
        <v>8</v>
      </c>
      <c r="AD921" s="45">
        <f t="shared" si="4"/>
        <v>14</v>
      </c>
      <c r="AE921" s="45">
        <f t="shared" si="5"/>
        <v>12</v>
      </c>
    </row>
    <row r="922">
      <c r="A922" s="1" t="b">
        <v>1</v>
      </c>
      <c r="B922" s="20">
        <v>44118.44454287037</v>
      </c>
      <c r="C922" s="1" t="s">
        <v>493</v>
      </c>
      <c r="D922" s="1">
        <v>2.0</v>
      </c>
      <c r="E922" s="1">
        <v>1.0</v>
      </c>
      <c r="F922" s="1">
        <v>0.0</v>
      </c>
      <c r="G922" s="1">
        <v>3.0</v>
      </c>
      <c r="H922" s="1">
        <v>3.0</v>
      </c>
      <c r="I922" s="1">
        <v>4.0</v>
      </c>
      <c r="J922" s="1">
        <v>1.0</v>
      </c>
      <c r="K922" s="1">
        <v>3.0</v>
      </c>
      <c r="L922" s="1">
        <v>0.0</v>
      </c>
      <c r="M922" s="1">
        <v>0.0</v>
      </c>
      <c r="N922" s="1">
        <v>2.0</v>
      </c>
      <c r="O922" s="1">
        <v>2.0</v>
      </c>
      <c r="P922" s="1">
        <v>3.0</v>
      </c>
      <c r="Q922" s="1">
        <v>3.0</v>
      </c>
      <c r="R922" s="1">
        <v>3.0</v>
      </c>
      <c r="S922" s="1">
        <v>3.0</v>
      </c>
      <c r="T922" s="1">
        <v>0.0</v>
      </c>
      <c r="U922" s="1">
        <v>3.0</v>
      </c>
      <c r="V922" s="1">
        <v>2.0</v>
      </c>
      <c r="W922" s="1">
        <v>2.0</v>
      </c>
      <c r="X922" s="1">
        <v>2.0</v>
      </c>
      <c r="Y922" s="1">
        <v>3.0</v>
      </c>
      <c r="Z922" s="1">
        <v>2318.0</v>
      </c>
      <c r="AA922" s="45">
        <f t="shared" si="1"/>
        <v>45</v>
      </c>
      <c r="AB922" s="45">
        <f t="shared" si="2"/>
        <v>20</v>
      </c>
      <c r="AC922" s="45">
        <f t="shared" si="3"/>
        <v>4</v>
      </c>
      <c r="AD922" s="45">
        <f t="shared" si="4"/>
        <v>12</v>
      </c>
      <c r="AE922" s="45">
        <f t="shared" si="5"/>
        <v>9</v>
      </c>
    </row>
    <row r="923">
      <c r="A923" s="1" t="b">
        <v>1</v>
      </c>
      <c r="B923" s="20">
        <v>44118.500127604166</v>
      </c>
      <c r="C923" s="1" t="s">
        <v>571</v>
      </c>
      <c r="D923" s="1">
        <v>5.0</v>
      </c>
      <c r="E923" s="1">
        <v>5.0</v>
      </c>
      <c r="F923" s="1">
        <v>0.0</v>
      </c>
      <c r="G923" s="1">
        <v>4.0</v>
      </c>
      <c r="H923" s="1">
        <v>1.0</v>
      </c>
      <c r="I923" s="1">
        <v>4.0</v>
      </c>
      <c r="J923" s="1">
        <v>5.0</v>
      </c>
      <c r="K923" s="1">
        <v>0.0</v>
      </c>
      <c r="L923" s="1">
        <v>6.0</v>
      </c>
      <c r="M923" s="1">
        <v>4.0</v>
      </c>
      <c r="N923" s="1">
        <v>6.0</v>
      </c>
      <c r="O923" s="1">
        <v>4.0</v>
      </c>
      <c r="P923" s="1">
        <v>4.0</v>
      </c>
      <c r="Q923" s="1">
        <v>2.0</v>
      </c>
      <c r="R923" s="1">
        <v>3.0</v>
      </c>
      <c r="S923" s="1">
        <v>2.0</v>
      </c>
      <c r="T923" s="1">
        <v>4.0</v>
      </c>
      <c r="U923" s="1">
        <v>5.0</v>
      </c>
      <c r="V923" s="1">
        <v>5.0</v>
      </c>
      <c r="W923" s="1">
        <v>5.0</v>
      </c>
      <c r="X923" s="1">
        <v>5.0</v>
      </c>
      <c r="Y923" s="1">
        <v>5.0</v>
      </c>
      <c r="Z923" s="1">
        <v>2358.0</v>
      </c>
      <c r="AA923" s="45">
        <f t="shared" si="1"/>
        <v>84</v>
      </c>
      <c r="AB923" s="45">
        <f t="shared" si="2"/>
        <v>38</v>
      </c>
      <c r="AC923" s="45">
        <f t="shared" si="3"/>
        <v>15</v>
      </c>
      <c r="AD923" s="45">
        <f t="shared" si="4"/>
        <v>11</v>
      </c>
      <c r="AE923" s="45">
        <f t="shared" si="5"/>
        <v>20</v>
      </c>
    </row>
    <row r="924">
      <c r="A924" s="1" t="b">
        <v>1</v>
      </c>
      <c r="B924" s="20">
        <v>44118.59834428241</v>
      </c>
      <c r="C924" s="1" t="s">
        <v>354</v>
      </c>
      <c r="D924" s="1">
        <v>2.0</v>
      </c>
      <c r="E924" s="1">
        <v>1.0</v>
      </c>
      <c r="F924" s="1">
        <v>0.0</v>
      </c>
      <c r="G924" s="1">
        <v>2.0</v>
      </c>
      <c r="H924" s="1">
        <v>1.0</v>
      </c>
      <c r="I924" s="1">
        <v>3.0</v>
      </c>
      <c r="J924" s="1">
        <v>1.0</v>
      </c>
      <c r="K924" s="1">
        <v>0.0</v>
      </c>
      <c r="L924" s="1">
        <v>3.0</v>
      </c>
      <c r="M924" s="1">
        <v>2.0</v>
      </c>
      <c r="N924" s="1">
        <v>1.0</v>
      </c>
      <c r="O924" s="1">
        <v>1.0</v>
      </c>
      <c r="P924" s="1">
        <v>0.0</v>
      </c>
      <c r="Q924" s="1">
        <v>1.0</v>
      </c>
      <c r="R924" s="1">
        <v>1.0</v>
      </c>
      <c r="S924" s="1">
        <v>0.0</v>
      </c>
      <c r="T924" s="1">
        <v>0.0</v>
      </c>
      <c r="U924" s="1">
        <v>3.0</v>
      </c>
      <c r="V924" s="1">
        <v>3.0</v>
      </c>
      <c r="W924" s="1">
        <v>3.0</v>
      </c>
      <c r="X924" s="1">
        <v>4.0</v>
      </c>
      <c r="Y924" s="1">
        <v>0.0</v>
      </c>
      <c r="Z924" s="1">
        <v>2156.0</v>
      </c>
      <c r="AA924" s="45">
        <f t="shared" si="1"/>
        <v>32</v>
      </c>
      <c r="AB924" s="45">
        <f t="shared" si="2"/>
        <v>11</v>
      </c>
      <c r="AC924" s="45">
        <f t="shared" si="3"/>
        <v>6</v>
      </c>
      <c r="AD924" s="45">
        <f t="shared" si="4"/>
        <v>2</v>
      </c>
      <c r="AE924" s="45">
        <f t="shared" si="5"/>
        <v>13</v>
      </c>
    </row>
    <row r="925">
      <c r="A925" s="1" t="b">
        <v>1</v>
      </c>
      <c r="B925" s="20">
        <v>44119.401251689815</v>
      </c>
      <c r="C925" s="1" t="s">
        <v>104</v>
      </c>
      <c r="D925" s="1">
        <v>4.0</v>
      </c>
      <c r="E925" s="1">
        <v>3.0</v>
      </c>
      <c r="F925" s="1">
        <v>0.0</v>
      </c>
      <c r="G925" s="1">
        <v>3.0</v>
      </c>
      <c r="H925" s="1">
        <v>4.0</v>
      </c>
      <c r="I925" s="1">
        <v>5.0</v>
      </c>
      <c r="J925" s="1">
        <v>3.0</v>
      </c>
      <c r="K925" s="1">
        <v>1.0</v>
      </c>
      <c r="L925" s="1">
        <v>5.0</v>
      </c>
      <c r="M925" s="1">
        <v>2.0</v>
      </c>
      <c r="N925" s="1">
        <v>2.0</v>
      </c>
      <c r="O925" s="1">
        <v>5.0</v>
      </c>
      <c r="P925" s="1">
        <v>4.0</v>
      </c>
      <c r="Q925" s="1">
        <v>2.0</v>
      </c>
      <c r="R925" s="1">
        <v>4.0</v>
      </c>
      <c r="S925" s="1">
        <v>4.0</v>
      </c>
      <c r="T925" s="1">
        <v>4.0</v>
      </c>
      <c r="U925" s="1">
        <v>4.0</v>
      </c>
      <c r="V925" s="1">
        <v>5.0</v>
      </c>
      <c r="W925" s="1">
        <v>5.0</v>
      </c>
      <c r="X925" s="1">
        <v>5.0</v>
      </c>
      <c r="Y925" s="1">
        <v>3.0</v>
      </c>
      <c r="Z925" s="1">
        <v>1872.0</v>
      </c>
      <c r="AA925" s="45">
        <f t="shared" si="1"/>
        <v>77</v>
      </c>
      <c r="AB925" s="45">
        <f t="shared" si="2"/>
        <v>33</v>
      </c>
      <c r="AC925" s="45">
        <f t="shared" si="3"/>
        <v>11</v>
      </c>
      <c r="AD925" s="45">
        <f t="shared" si="4"/>
        <v>14</v>
      </c>
      <c r="AE925" s="45">
        <f t="shared" si="5"/>
        <v>19</v>
      </c>
    </row>
    <row r="926">
      <c r="A926" s="1" t="b">
        <v>1</v>
      </c>
      <c r="B926" s="20">
        <v>44119.44882282407</v>
      </c>
      <c r="C926" s="1" t="s">
        <v>381</v>
      </c>
      <c r="D926" s="1">
        <v>3.0</v>
      </c>
      <c r="E926" s="1">
        <v>4.0</v>
      </c>
      <c r="F926" s="1">
        <v>0.0</v>
      </c>
      <c r="G926" s="1">
        <v>4.0</v>
      </c>
      <c r="H926" s="1">
        <v>4.0</v>
      </c>
      <c r="I926" s="1">
        <v>3.0</v>
      </c>
      <c r="J926" s="1">
        <v>2.0</v>
      </c>
      <c r="K926" s="1">
        <v>0.0</v>
      </c>
      <c r="L926" s="1">
        <v>2.0</v>
      </c>
      <c r="M926" s="1">
        <v>1.0</v>
      </c>
      <c r="N926" s="1">
        <v>1.0</v>
      </c>
      <c r="O926" s="1">
        <v>3.0</v>
      </c>
      <c r="P926" s="1">
        <v>2.0</v>
      </c>
      <c r="Q926" s="1">
        <v>2.0</v>
      </c>
      <c r="R926" s="1">
        <v>2.0</v>
      </c>
      <c r="S926" s="1">
        <v>2.0</v>
      </c>
      <c r="T926" s="1">
        <v>0.0</v>
      </c>
      <c r="U926" s="1">
        <v>3.0</v>
      </c>
      <c r="V926" s="1">
        <v>3.0</v>
      </c>
      <c r="W926" s="1">
        <v>4.0</v>
      </c>
      <c r="X926" s="1">
        <v>4.0</v>
      </c>
      <c r="Y926" s="1">
        <v>4.0</v>
      </c>
      <c r="Z926" s="1">
        <v>2185.0</v>
      </c>
      <c r="AA926" s="45">
        <f t="shared" si="1"/>
        <v>53</v>
      </c>
      <c r="AB926" s="45">
        <f t="shared" si="2"/>
        <v>26</v>
      </c>
      <c r="AC926" s="45">
        <f t="shared" si="3"/>
        <v>5</v>
      </c>
      <c r="AD926" s="45">
        <f t="shared" si="4"/>
        <v>8</v>
      </c>
      <c r="AE926" s="45">
        <f t="shared" si="5"/>
        <v>14</v>
      </c>
    </row>
    <row r="927">
      <c r="A927" s="1" t="b">
        <v>1</v>
      </c>
      <c r="B927" s="20">
        <v>44119.59046303241</v>
      </c>
      <c r="C927" s="1" t="s">
        <v>529</v>
      </c>
      <c r="D927" s="1">
        <v>3.0</v>
      </c>
      <c r="E927" s="1">
        <v>3.0</v>
      </c>
      <c r="F927" s="1">
        <v>0.0</v>
      </c>
      <c r="G927" s="1">
        <v>1.0</v>
      </c>
      <c r="H927" s="1">
        <v>3.0</v>
      </c>
      <c r="I927" s="1">
        <v>4.0</v>
      </c>
      <c r="J927" s="1">
        <v>2.0</v>
      </c>
      <c r="K927" s="1">
        <v>0.0</v>
      </c>
      <c r="L927" s="1">
        <v>0.0</v>
      </c>
      <c r="M927" s="1">
        <v>2.0</v>
      </c>
      <c r="N927" s="1">
        <v>2.0</v>
      </c>
      <c r="O927" s="1">
        <v>5.0</v>
      </c>
      <c r="P927" s="1">
        <v>3.0</v>
      </c>
      <c r="Q927" s="1">
        <v>0.0</v>
      </c>
      <c r="R927" s="1">
        <v>0.0</v>
      </c>
      <c r="S927" s="1">
        <v>1.0</v>
      </c>
      <c r="T927" s="1">
        <v>2.0</v>
      </c>
      <c r="U927" s="1">
        <v>1.0</v>
      </c>
      <c r="V927" s="1">
        <v>1.0</v>
      </c>
      <c r="W927" s="1">
        <v>5.0</v>
      </c>
      <c r="X927" s="1">
        <v>3.0</v>
      </c>
      <c r="Y927" s="1">
        <v>5.0</v>
      </c>
      <c r="Z927" s="1">
        <v>2379.0</v>
      </c>
      <c r="AA927" s="45">
        <f t="shared" si="1"/>
        <v>46</v>
      </c>
      <c r="AB927" s="45">
        <f t="shared" si="2"/>
        <v>28</v>
      </c>
      <c r="AC927" s="45">
        <f t="shared" si="3"/>
        <v>4</v>
      </c>
      <c r="AD927" s="45">
        <f t="shared" si="4"/>
        <v>4</v>
      </c>
      <c r="AE927" s="45">
        <f t="shared" si="5"/>
        <v>10</v>
      </c>
    </row>
    <row r="928">
      <c r="A928" s="1" t="b">
        <v>1</v>
      </c>
      <c r="B928" s="20">
        <v>44120.648784791665</v>
      </c>
      <c r="C928" s="1" t="s">
        <v>492</v>
      </c>
      <c r="D928" s="1">
        <v>6.0</v>
      </c>
      <c r="E928" s="1">
        <v>5.0</v>
      </c>
      <c r="F928" s="1">
        <v>4.0</v>
      </c>
      <c r="G928" s="1">
        <v>3.0</v>
      </c>
      <c r="H928" s="1">
        <v>6.0</v>
      </c>
      <c r="I928" s="1">
        <v>6.0</v>
      </c>
      <c r="J928" s="1">
        <v>3.0</v>
      </c>
      <c r="K928" s="1">
        <v>6.0</v>
      </c>
      <c r="L928" s="1">
        <v>0.0</v>
      </c>
      <c r="M928" s="1">
        <v>6.0</v>
      </c>
      <c r="N928" s="1">
        <v>4.0</v>
      </c>
      <c r="O928" s="1">
        <v>0.0</v>
      </c>
      <c r="P928" s="1">
        <v>5.0</v>
      </c>
      <c r="Q928" s="1">
        <v>4.0</v>
      </c>
      <c r="R928" s="1">
        <v>4.0</v>
      </c>
      <c r="S928" s="1">
        <v>6.0</v>
      </c>
      <c r="T928" s="1">
        <v>0.0</v>
      </c>
      <c r="U928" s="1">
        <v>6.0</v>
      </c>
      <c r="V928" s="1">
        <v>6.0</v>
      </c>
      <c r="W928" s="1">
        <v>6.0</v>
      </c>
      <c r="X928" s="1">
        <v>5.0</v>
      </c>
      <c r="Y928" s="1">
        <v>5.0</v>
      </c>
      <c r="Z928" s="1">
        <v>2327.0</v>
      </c>
      <c r="AA928" s="45">
        <f t="shared" si="1"/>
        <v>96</v>
      </c>
      <c r="AB928" s="45">
        <f t="shared" si="2"/>
        <v>39</v>
      </c>
      <c r="AC928" s="45">
        <f t="shared" si="3"/>
        <v>15</v>
      </c>
      <c r="AD928" s="45">
        <f t="shared" si="4"/>
        <v>19</v>
      </c>
      <c r="AE928" s="45">
        <f t="shared" si="5"/>
        <v>23</v>
      </c>
    </row>
    <row r="929">
      <c r="A929" s="1" t="b">
        <v>1</v>
      </c>
      <c r="B929" s="20">
        <v>44123.427093680555</v>
      </c>
      <c r="C929" s="1" t="s">
        <v>530</v>
      </c>
      <c r="D929" s="1">
        <v>2.0</v>
      </c>
      <c r="E929" s="1">
        <v>0.0</v>
      </c>
      <c r="F929" s="1">
        <v>0.0</v>
      </c>
      <c r="G929" s="1">
        <v>3.0</v>
      </c>
      <c r="H929" s="1">
        <v>1.0</v>
      </c>
      <c r="I929" s="1">
        <v>3.0</v>
      </c>
      <c r="J929" s="1">
        <v>1.0</v>
      </c>
      <c r="K929" s="1">
        <v>1.0</v>
      </c>
      <c r="L929" s="1">
        <v>0.0</v>
      </c>
      <c r="M929" s="1">
        <v>0.0</v>
      </c>
      <c r="N929" s="1">
        <v>1.0</v>
      </c>
      <c r="O929" s="1">
        <v>0.0</v>
      </c>
      <c r="P929" s="1">
        <v>1.0</v>
      </c>
      <c r="Q929" s="1">
        <v>0.0</v>
      </c>
      <c r="R929" s="1">
        <v>0.0</v>
      </c>
      <c r="S929" s="1">
        <v>0.0</v>
      </c>
      <c r="T929" s="1">
        <v>0.0</v>
      </c>
      <c r="U929" s="1">
        <v>1.0</v>
      </c>
      <c r="V929" s="1">
        <v>1.0</v>
      </c>
      <c r="W929" s="1">
        <v>0.0</v>
      </c>
      <c r="X929" s="1">
        <v>0.0</v>
      </c>
      <c r="Y929" s="1">
        <v>0.0</v>
      </c>
      <c r="Z929" s="1">
        <v>187.0</v>
      </c>
      <c r="AA929" s="45">
        <f t="shared" si="1"/>
        <v>15</v>
      </c>
      <c r="AB929" s="45">
        <f t="shared" si="2"/>
        <v>10</v>
      </c>
      <c r="AC929" s="45">
        <f t="shared" si="3"/>
        <v>2</v>
      </c>
      <c r="AD929" s="45">
        <f t="shared" si="4"/>
        <v>1</v>
      </c>
      <c r="AE929" s="45">
        <f t="shared" si="5"/>
        <v>2</v>
      </c>
    </row>
    <row r="930">
      <c r="A930" s="1" t="b">
        <v>1</v>
      </c>
      <c r="B930" s="20">
        <v>44123.445600300925</v>
      </c>
      <c r="C930" s="1" t="s">
        <v>444</v>
      </c>
      <c r="D930" s="1">
        <v>3.0</v>
      </c>
      <c r="E930" s="1">
        <v>3.0</v>
      </c>
      <c r="F930" s="1">
        <v>0.0</v>
      </c>
      <c r="G930" s="1">
        <v>1.0</v>
      </c>
      <c r="H930" s="1">
        <v>1.0</v>
      </c>
      <c r="I930" s="1">
        <v>3.0</v>
      </c>
      <c r="J930" s="1">
        <v>2.0</v>
      </c>
      <c r="K930" s="1">
        <v>5.0</v>
      </c>
      <c r="L930" s="1">
        <v>0.0</v>
      </c>
      <c r="M930" s="1">
        <v>3.0</v>
      </c>
      <c r="N930" s="1">
        <v>2.0</v>
      </c>
      <c r="O930" s="1">
        <v>2.0</v>
      </c>
      <c r="P930" s="1">
        <v>4.0</v>
      </c>
      <c r="Q930" s="1">
        <v>1.0</v>
      </c>
      <c r="R930" s="1">
        <v>0.0</v>
      </c>
      <c r="S930" s="1">
        <v>0.0</v>
      </c>
      <c r="T930" s="1">
        <v>0.0</v>
      </c>
      <c r="U930" s="1">
        <v>3.0</v>
      </c>
      <c r="V930" s="1">
        <v>3.0</v>
      </c>
      <c r="W930" s="1">
        <v>3.0</v>
      </c>
      <c r="X930" s="1">
        <v>2.0</v>
      </c>
      <c r="Y930" s="1">
        <v>1.0</v>
      </c>
      <c r="Z930" s="1">
        <v>2271.0</v>
      </c>
      <c r="AA930" s="45">
        <f t="shared" si="1"/>
        <v>42</v>
      </c>
      <c r="AB930" s="45">
        <f t="shared" si="2"/>
        <v>16</v>
      </c>
      <c r="AC930" s="45">
        <f t="shared" si="3"/>
        <v>10</v>
      </c>
      <c r="AD930" s="45">
        <f t="shared" si="4"/>
        <v>5</v>
      </c>
      <c r="AE930" s="45">
        <f t="shared" si="5"/>
        <v>11</v>
      </c>
    </row>
    <row r="931">
      <c r="A931" s="1" t="b">
        <v>1</v>
      </c>
      <c r="B931" s="20">
        <v>44123.471135520835</v>
      </c>
      <c r="C931" s="1" t="s">
        <v>531</v>
      </c>
      <c r="D931" s="1">
        <v>4.0</v>
      </c>
      <c r="E931" s="1">
        <v>4.0</v>
      </c>
      <c r="F931" s="1">
        <v>0.0</v>
      </c>
      <c r="G931" s="1">
        <v>4.0</v>
      </c>
      <c r="H931" s="1">
        <v>4.0</v>
      </c>
      <c r="I931" s="1">
        <v>4.0</v>
      </c>
      <c r="J931" s="1">
        <v>3.0</v>
      </c>
      <c r="K931" s="1">
        <v>0.0</v>
      </c>
      <c r="L931" s="1">
        <v>4.0</v>
      </c>
      <c r="M931" s="1">
        <v>3.0</v>
      </c>
      <c r="N931" s="1">
        <v>2.0</v>
      </c>
      <c r="O931" s="1">
        <v>3.0</v>
      </c>
      <c r="P931" s="1">
        <v>4.0</v>
      </c>
      <c r="Q931" s="1">
        <v>4.0</v>
      </c>
      <c r="R931" s="1">
        <v>4.0</v>
      </c>
      <c r="S931" s="1">
        <v>4.0</v>
      </c>
      <c r="T931" s="1">
        <v>2.0</v>
      </c>
      <c r="U931" s="1">
        <v>4.0</v>
      </c>
      <c r="V931" s="1">
        <v>5.0</v>
      </c>
      <c r="W931" s="1">
        <v>5.0</v>
      </c>
      <c r="X931" s="1">
        <v>5.0</v>
      </c>
      <c r="Y931" s="1">
        <v>3.0</v>
      </c>
      <c r="Z931" s="1">
        <v>2360.0</v>
      </c>
      <c r="AA931" s="45">
        <f t="shared" si="1"/>
        <v>75</v>
      </c>
      <c r="AB931" s="45">
        <f t="shared" si="2"/>
        <v>30</v>
      </c>
      <c r="AC931" s="45">
        <f t="shared" si="3"/>
        <v>10</v>
      </c>
      <c r="AD931" s="45">
        <f t="shared" si="4"/>
        <v>16</v>
      </c>
      <c r="AE931" s="45">
        <f t="shared" si="5"/>
        <v>19</v>
      </c>
    </row>
    <row r="932">
      <c r="A932" s="1" t="b">
        <v>1</v>
      </c>
      <c r="B932" s="20">
        <v>44123.47900152778</v>
      </c>
      <c r="C932" s="1" t="s">
        <v>481</v>
      </c>
      <c r="D932" s="1">
        <v>4.0</v>
      </c>
      <c r="E932" s="1">
        <v>5.0</v>
      </c>
      <c r="F932" s="1">
        <v>5.0</v>
      </c>
      <c r="G932" s="1">
        <v>3.0</v>
      </c>
      <c r="H932" s="1">
        <v>4.0</v>
      </c>
      <c r="I932" s="1">
        <v>5.0</v>
      </c>
      <c r="J932" s="1">
        <v>1.0</v>
      </c>
      <c r="K932" s="1">
        <v>4.0</v>
      </c>
      <c r="L932" s="1">
        <v>0.0</v>
      </c>
      <c r="M932" s="1">
        <v>4.0</v>
      </c>
      <c r="N932" s="1">
        <v>4.0</v>
      </c>
      <c r="O932" s="1">
        <v>4.0</v>
      </c>
      <c r="P932" s="1">
        <v>5.0</v>
      </c>
      <c r="Q932" s="1">
        <v>1.0</v>
      </c>
      <c r="R932" s="1">
        <v>2.0</v>
      </c>
      <c r="S932" s="1">
        <v>3.0</v>
      </c>
      <c r="T932" s="1">
        <v>4.0</v>
      </c>
      <c r="U932" s="1">
        <v>5.0</v>
      </c>
      <c r="V932" s="1">
        <v>5.0</v>
      </c>
      <c r="W932" s="1">
        <v>4.0</v>
      </c>
      <c r="X932" s="1">
        <v>2.0</v>
      </c>
      <c r="Y932" s="1">
        <v>3.0</v>
      </c>
      <c r="Z932" s="1">
        <v>2305.0</v>
      </c>
      <c r="AA932" s="45">
        <f t="shared" si="1"/>
        <v>77</v>
      </c>
      <c r="AB932" s="45">
        <f t="shared" si="2"/>
        <v>41</v>
      </c>
      <c r="AC932" s="45">
        <f t="shared" si="3"/>
        <v>9</v>
      </c>
      <c r="AD932" s="45">
        <f t="shared" si="4"/>
        <v>11</v>
      </c>
      <c r="AE932" s="45">
        <f t="shared" si="5"/>
        <v>16</v>
      </c>
    </row>
    <row r="933">
      <c r="A933" s="1" t="b">
        <v>1</v>
      </c>
      <c r="B933" s="20">
        <v>44123.567230960645</v>
      </c>
      <c r="C933" s="1" t="s">
        <v>448</v>
      </c>
      <c r="D933" s="1">
        <v>2.0</v>
      </c>
      <c r="E933" s="1">
        <v>1.0</v>
      </c>
      <c r="F933" s="1">
        <v>0.0</v>
      </c>
      <c r="G933" s="1">
        <v>1.0</v>
      </c>
      <c r="H933" s="1">
        <v>0.0</v>
      </c>
      <c r="I933" s="1">
        <v>3.0</v>
      </c>
      <c r="J933" s="1">
        <v>3.0</v>
      </c>
      <c r="K933" s="1">
        <v>0.0</v>
      </c>
      <c r="L933" s="1">
        <v>2.0</v>
      </c>
      <c r="M933" s="1">
        <v>1.0</v>
      </c>
      <c r="N933" s="1">
        <v>3.0</v>
      </c>
      <c r="O933" s="1">
        <v>2.0</v>
      </c>
      <c r="P933" s="1">
        <v>3.0</v>
      </c>
      <c r="Q933" s="1">
        <v>2.0</v>
      </c>
      <c r="R933" s="1">
        <v>0.0</v>
      </c>
      <c r="S933" s="1">
        <v>2.0</v>
      </c>
      <c r="T933" s="1">
        <v>0.0</v>
      </c>
      <c r="U933" s="1">
        <v>3.0</v>
      </c>
      <c r="V933" s="1">
        <v>2.0</v>
      </c>
      <c r="W933" s="1">
        <v>2.0</v>
      </c>
      <c r="X933" s="1">
        <v>2.0</v>
      </c>
      <c r="Y933" s="1">
        <v>0.0</v>
      </c>
      <c r="Z933" s="1">
        <v>2264.0</v>
      </c>
      <c r="AA933" s="45">
        <f t="shared" si="1"/>
        <v>34</v>
      </c>
      <c r="AB933" s="45">
        <f t="shared" si="2"/>
        <v>12</v>
      </c>
      <c r="AC933" s="45">
        <f t="shared" si="3"/>
        <v>6</v>
      </c>
      <c r="AD933" s="45">
        <f t="shared" si="4"/>
        <v>7</v>
      </c>
      <c r="AE933" s="45">
        <f t="shared" si="5"/>
        <v>9</v>
      </c>
    </row>
    <row r="934">
      <c r="A934" s="1" t="b">
        <v>1</v>
      </c>
      <c r="B934" s="20">
        <v>44123.762693530094</v>
      </c>
      <c r="C934" s="1" t="s">
        <v>533</v>
      </c>
      <c r="D934" s="1">
        <v>5.0</v>
      </c>
      <c r="E934" s="1">
        <v>4.0</v>
      </c>
      <c r="F934" s="1">
        <v>1.0</v>
      </c>
      <c r="G934" s="1">
        <v>2.0</v>
      </c>
      <c r="H934" s="1">
        <v>3.0</v>
      </c>
      <c r="I934" s="1">
        <v>6.0</v>
      </c>
      <c r="J934" s="1">
        <v>3.0</v>
      </c>
      <c r="K934" s="1">
        <v>1.0</v>
      </c>
      <c r="L934" s="1">
        <v>3.0</v>
      </c>
      <c r="M934" s="1">
        <v>1.0</v>
      </c>
      <c r="N934" s="1">
        <v>4.0</v>
      </c>
      <c r="O934" s="1">
        <v>6.0</v>
      </c>
      <c r="P934" s="1">
        <v>4.0</v>
      </c>
      <c r="Q934" s="1">
        <v>4.0</v>
      </c>
      <c r="R934" s="1">
        <v>3.0</v>
      </c>
      <c r="S934" s="1">
        <v>1.0</v>
      </c>
      <c r="T934" s="1">
        <v>0.0</v>
      </c>
      <c r="U934" s="1">
        <v>4.0</v>
      </c>
      <c r="V934" s="1">
        <v>6.0</v>
      </c>
      <c r="W934" s="1">
        <v>5.0</v>
      </c>
      <c r="X934" s="1">
        <v>4.0</v>
      </c>
      <c r="Y934" s="1">
        <v>3.0</v>
      </c>
      <c r="Z934" s="1">
        <v>2380.0</v>
      </c>
      <c r="AA934" s="45">
        <f t="shared" si="1"/>
        <v>73</v>
      </c>
      <c r="AB934" s="45">
        <f t="shared" si="2"/>
        <v>34</v>
      </c>
      <c r="AC934" s="45">
        <f t="shared" si="3"/>
        <v>8</v>
      </c>
      <c r="AD934" s="45">
        <f t="shared" si="4"/>
        <v>12</v>
      </c>
      <c r="AE934" s="45">
        <f t="shared" si="5"/>
        <v>19</v>
      </c>
    </row>
    <row r="935">
      <c r="A935" s="1" t="b">
        <v>1</v>
      </c>
      <c r="B935" s="20">
        <v>44124.39269462963</v>
      </c>
      <c r="C935" s="1" t="s">
        <v>232</v>
      </c>
      <c r="D935" s="1">
        <v>2.0</v>
      </c>
      <c r="E935" s="1">
        <v>1.0</v>
      </c>
      <c r="F935" s="1">
        <v>0.0</v>
      </c>
      <c r="G935" s="1">
        <v>2.0</v>
      </c>
      <c r="H935" s="1">
        <v>2.0</v>
      </c>
      <c r="I935" s="1">
        <v>2.0</v>
      </c>
      <c r="J935" s="1">
        <v>1.0</v>
      </c>
      <c r="K935" s="1">
        <v>1.0</v>
      </c>
      <c r="L935" s="1">
        <v>1.0</v>
      </c>
      <c r="M935" s="1">
        <v>1.0</v>
      </c>
      <c r="N935" s="1">
        <v>1.0</v>
      </c>
      <c r="O935" s="1">
        <v>1.0</v>
      </c>
      <c r="P935" s="1">
        <v>1.0</v>
      </c>
      <c r="Q935" s="1">
        <v>2.0</v>
      </c>
      <c r="R935" s="1">
        <v>2.0</v>
      </c>
      <c r="S935" s="1">
        <v>2.0</v>
      </c>
      <c r="T935" s="1">
        <v>0.0</v>
      </c>
      <c r="U935" s="1">
        <v>2.0</v>
      </c>
      <c r="V935" s="1">
        <v>2.0</v>
      </c>
      <c r="W935" s="1">
        <v>2.0</v>
      </c>
      <c r="X935" s="1">
        <v>1.0</v>
      </c>
      <c r="Y935" s="1">
        <v>0.0</v>
      </c>
      <c r="Z935" s="1">
        <v>1921.0</v>
      </c>
      <c r="AA935" s="45">
        <f t="shared" si="1"/>
        <v>29</v>
      </c>
      <c r="AB935" s="45">
        <f t="shared" si="2"/>
        <v>11</v>
      </c>
      <c r="AC935" s="45">
        <f t="shared" si="3"/>
        <v>4</v>
      </c>
      <c r="AD935" s="45">
        <f t="shared" si="4"/>
        <v>7</v>
      </c>
      <c r="AE935" s="45">
        <f t="shared" si="5"/>
        <v>7</v>
      </c>
    </row>
    <row r="936">
      <c r="A936" s="1" t="b">
        <v>1</v>
      </c>
      <c r="B936" s="20">
        <v>44124.450123483795</v>
      </c>
      <c r="C936" s="1" t="s">
        <v>481</v>
      </c>
      <c r="D936" s="1">
        <v>4.0</v>
      </c>
      <c r="E936" s="1">
        <v>5.0</v>
      </c>
      <c r="F936" s="1">
        <v>5.0</v>
      </c>
      <c r="G936" s="1">
        <v>3.0</v>
      </c>
      <c r="H936" s="1">
        <v>4.0</v>
      </c>
      <c r="I936" s="1">
        <v>5.0</v>
      </c>
      <c r="J936" s="1">
        <v>1.0</v>
      </c>
      <c r="K936" s="1">
        <v>4.0</v>
      </c>
      <c r="L936" s="1">
        <v>0.0</v>
      </c>
      <c r="M936" s="1">
        <v>4.0</v>
      </c>
      <c r="N936" s="1">
        <v>4.0</v>
      </c>
      <c r="O936" s="1">
        <v>4.0</v>
      </c>
      <c r="P936" s="1">
        <v>5.0</v>
      </c>
      <c r="Q936" s="1">
        <v>1.0</v>
      </c>
      <c r="R936" s="1">
        <v>2.0</v>
      </c>
      <c r="S936" s="1">
        <v>3.0</v>
      </c>
      <c r="T936" s="1">
        <v>4.0</v>
      </c>
      <c r="U936" s="1">
        <v>5.0</v>
      </c>
      <c r="V936" s="1">
        <v>5.0</v>
      </c>
      <c r="W936" s="1">
        <v>4.0</v>
      </c>
      <c r="X936" s="1">
        <v>2.0</v>
      </c>
      <c r="Y936" s="1">
        <v>3.0</v>
      </c>
      <c r="Z936" s="1">
        <v>2305.0</v>
      </c>
      <c r="AA936" s="45">
        <f t="shared" si="1"/>
        <v>77</v>
      </c>
      <c r="AB936" s="45">
        <f t="shared" si="2"/>
        <v>41</v>
      </c>
      <c r="AC936" s="45">
        <f t="shared" si="3"/>
        <v>9</v>
      </c>
      <c r="AD936" s="45">
        <f t="shared" si="4"/>
        <v>11</v>
      </c>
      <c r="AE936" s="45">
        <f t="shared" si="5"/>
        <v>16</v>
      </c>
    </row>
    <row r="937">
      <c r="A937" s="1" t="b">
        <v>1</v>
      </c>
      <c r="B937" s="20">
        <v>44124.81291096065</v>
      </c>
      <c r="C937" s="1" t="s">
        <v>534</v>
      </c>
      <c r="D937" s="1">
        <v>5.0</v>
      </c>
      <c r="E937" s="1">
        <v>4.0</v>
      </c>
      <c r="F937" s="1">
        <v>0.0</v>
      </c>
      <c r="G937" s="1">
        <v>2.0</v>
      </c>
      <c r="H937" s="1">
        <v>5.0</v>
      </c>
      <c r="I937" s="1">
        <v>6.0</v>
      </c>
      <c r="J937" s="1">
        <v>6.0</v>
      </c>
      <c r="K937" s="1">
        <v>6.0</v>
      </c>
      <c r="L937" s="1">
        <v>2.0</v>
      </c>
      <c r="M937" s="1">
        <v>5.0</v>
      </c>
      <c r="N937" s="1">
        <v>4.0</v>
      </c>
      <c r="O937" s="1">
        <v>5.0</v>
      </c>
      <c r="P937" s="1">
        <v>6.0</v>
      </c>
      <c r="Q937" s="1">
        <v>6.0</v>
      </c>
      <c r="R937" s="1">
        <v>6.0</v>
      </c>
      <c r="S937" s="1">
        <v>6.0</v>
      </c>
      <c r="T937" s="1">
        <v>4.0</v>
      </c>
      <c r="U937" s="1">
        <v>6.0</v>
      </c>
      <c r="V937" s="1">
        <v>6.0</v>
      </c>
      <c r="W937" s="1">
        <v>6.0</v>
      </c>
      <c r="X937" s="1">
        <v>6.0</v>
      </c>
      <c r="Y937" s="1">
        <v>2.0</v>
      </c>
      <c r="Z937" s="1">
        <v>2375.0</v>
      </c>
      <c r="AA937" s="45">
        <f t="shared" si="1"/>
        <v>104</v>
      </c>
      <c r="AB937" s="45">
        <f t="shared" si="2"/>
        <v>37</v>
      </c>
      <c r="AC937" s="45">
        <f t="shared" si="3"/>
        <v>19</v>
      </c>
      <c r="AD937" s="45">
        <f t="shared" si="4"/>
        <v>24</v>
      </c>
      <c r="AE937" s="45">
        <f t="shared" si="5"/>
        <v>24</v>
      </c>
    </row>
    <row r="938">
      <c r="A938" s="1" t="b">
        <v>1</v>
      </c>
      <c r="B938" s="20">
        <v>44124.94035258102</v>
      </c>
      <c r="C938" s="1" t="s">
        <v>352</v>
      </c>
      <c r="D938" s="1">
        <v>3.0</v>
      </c>
      <c r="E938" s="1">
        <v>0.0</v>
      </c>
      <c r="F938" s="1">
        <v>0.0</v>
      </c>
      <c r="G938" s="1">
        <v>2.0</v>
      </c>
      <c r="H938" s="1">
        <v>3.0</v>
      </c>
      <c r="I938" s="1">
        <v>3.0</v>
      </c>
      <c r="J938" s="1">
        <v>5.0</v>
      </c>
      <c r="K938" s="1">
        <v>4.0</v>
      </c>
      <c r="L938" s="1">
        <v>2.0</v>
      </c>
      <c r="M938" s="1">
        <v>1.0</v>
      </c>
      <c r="N938" s="1">
        <v>2.0</v>
      </c>
      <c r="O938" s="1">
        <v>2.0</v>
      </c>
      <c r="P938" s="1">
        <v>2.0</v>
      </c>
      <c r="Q938" s="1">
        <v>3.0</v>
      </c>
      <c r="R938" s="1">
        <v>2.0</v>
      </c>
      <c r="S938" s="1">
        <v>3.0</v>
      </c>
      <c r="T938" s="1">
        <v>4.0</v>
      </c>
      <c r="U938" s="1">
        <v>2.0</v>
      </c>
      <c r="V938" s="1">
        <v>2.0</v>
      </c>
      <c r="W938" s="1">
        <v>2.0</v>
      </c>
      <c r="X938" s="1">
        <v>3.0</v>
      </c>
      <c r="Y938" s="1">
        <v>1.0</v>
      </c>
      <c r="Z938" s="1">
        <v>2140.0</v>
      </c>
      <c r="AA938" s="45">
        <f t="shared" si="1"/>
        <v>51</v>
      </c>
      <c r="AB938" s="45">
        <f t="shared" si="2"/>
        <v>20</v>
      </c>
      <c r="AC938" s="45">
        <f t="shared" si="3"/>
        <v>12</v>
      </c>
      <c r="AD938" s="45">
        <f t="shared" si="4"/>
        <v>10</v>
      </c>
      <c r="AE938" s="45">
        <f t="shared" si="5"/>
        <v>9</v>
      </c>
    </row>
    <row r="939">
      <c r="A939" s="1" t="b">
        <v>1</v>
      </c>
      <c r="B939" s="20">
        <v>44125.39612502315</v>
      </c>
      <c r="C939" s="1" t="s">
        <v>451</v>
      </c>
      <c r="D939" s="1">
        <v>0.0</v>
      </c>
      <c r="E939" s="1">
        <v>0.0</v>
      </c>
      <c r="F939" s="1">
        <v>0.0</v>
      </c>
      <c r="G939" s="1">
        <v>0.0</v>
      </c>
      <c r="H939" s="1">
        <v>1.0</v>
      </c>
      <c r="I939" s="1">
        <v>4.0</v>
      </c>
      <c r="J939" s="1">
        <v>1.0</v>
      </c>
      <c r="K939" s="1">
        <v>3.0</v>
      </c>
      <c r="L939" s="1">
        <v>0.0</v>
      </c>
      <c r="M939" s="1">
        <v>2.0</v>
      </c>
      <c r="N939" s="1">
        <v>3.0</v>
      </c>
      <c r="O939" s="1">
        <v>1.0</v>
      </c>
      <c r="P939" s="1">
        <v>0.0</v>
      </c>
      <c r="Q939" s="1">
        <v>1.0</v>
      </c>
      <c r="R939" s="1">
        <v>0.0</v>
      </c>
      <c r="S939" s="1">
        <v>0.0</v>
      </c>
      <c r="T939" s="1">
        <v>0.0</v>
      </c>
      <c r="U939" s="1">
        <v>1.0</v>
      </c>
      <c r="V939" s="1">
        <v>1.0</v>
      </c>
      <c r="W939" s="1">
        <v>1.0</v>
      </c>
      <c r="X939" s="1">
        <v>1.0</v>
      </c>
      <c r="Y939" s="1">
        <v>0.0</v>
      </c>
      <c r="Z939" s="1">
        <v>2279.0</v>
      </c>
      <c r="AA939" s="45">
        <f t="shared" si="1"/>
        <v>20</v>
      </c>
      <c r="AB939" s="45">
        <f t="shared" si="2"/>
        <v>9</v>
      </c>
      <c r="AC939" s="45">
        <f t="shared" si="3"/>
        <v>6</v>
      </c>
      <c r="AD939" s="45">
        <f t="shared" si="4"/>
        <v>1</v>
      </c>
      <c r="AE939" s="45">
        <f t="shared" si="5"/>
        <v>4</v>
      </c>
    </row>
    <row r="940">
      <c r="A940" s="1" t="b">
        <v>1</v>
      </c>
      <c r="B940" s="20">
        <v>44125.459301111114</v>
      </c>
      <c r="C940" s="1" t="s">
        <v>484</v>
      </c>
      <c r="D940" s="1">
        <v>6.0</v>
      </c>
      <c r="E940" s="1">
        <v>4.0</v>
      </c>
      <c r="F940" s="1">
        <v>2.0</v>
      </c>
      <c r="G940" s="1">
        <v>6.0</v>
      </c>
      <c r="H940" s="1">
        <v>6.0</v>
      </c>
      <c r="I940" s="1">
        <v>6.0</v>
      </c>
      <c r="J940" s="1">
        <v>4.0</v>
      </c>
      <c r="K940" s="1">
        <v>0.0</v>
      </c>
      <c r="L940" s="1">
        <v>5.0</v>
      </c>
      <c r="M940" s="1">
        <v>6.0</v>
      </c>
      <c r="N940" s="1">
        <v>6.0</v>
      </c>
      <c r="O940" s="1">
        <v>6.0</v>
      </c>
      <c r="P940" s="1">
        <v>6.0</v>
      </c>
      <c r="Q940" s="1">
        <v>5.0</v>
      </c>
      <c r="R940" s="1">
        <v>5.0</v>
      </c>
      <c r="S940" s="1">
        <v>6.0</v>
      </c>
      <c r="T940" s="1">
        <v>5.0</v>
      </c>
      <c r="U940" s="1">
        <v>6.0</v>
      </c>
      <c r="V940" s="1">
        <v>6.0</v>
      </c>
      <c r="W940" s="1">
        <v>6.0</v>
      </c>
      <c r="X940" s="1">
        <v>6.0</v>
      </c>
      <c r="Y940" s="1">
        <v>6.0</v>
      </c>
      <c r="Z940" s="1">
        <v>2249.0</v>
      </c>
      <c r="AA940" s="45">
        <f t="shared" si="1"/>
        <v>114</v>
      </c>
      <c r="AB940" s="45">
        <f t="shared" si="2"/>
        <v>53</v>
      </c>
      <c r="AC940" s="45">
        <f t="shared" si="3"/>
        <v>15</v>
      </c>
      <c r="AD940" s="45">
        <f t="shared" si="4"/>
        <v>22</v>
      </c>
      <c r="AE940" s="45">
        <f t="shared" si="5"/>
        <v>24</v>
      </c>
    </row>
    <row r="941">
      <c r="A941" s="1" t="b">
        <v>1</v>
      </c>
      <c r="B941" s="20">
        <v>44125.52613571759</v>
      </c>
      <c r="C941" s="1" t="s">
        <v>535</v>
      </c>
      <c r="D941" s="1">
        <v>3.0</v>
      </c>
      <c r="E941" s="1">
        <v>1.0</v>
      </c>
      <c r="F941" s="1">
        <v>0.0</v>
      </c>
      <c r="G941" s="1">
        <v>2.0</v>
      </c>
      <c r="H941" s="1">
        <v>3.0</v>
      </c>
      <c r="I941" s="1">
        <v>4.0</v>
      </c>
      <c r="J941" s="1">
        <v>5.0</v>
      </c>
      <c r="K941" s="1">
        <v>0.0</v>
      </c>
      <c r="L941" s="1">
        <v>4.0</v>
      </c>
      <c r="M941" s="1">
        <v>5.0</v>
      </c>
      <c r="N941" s="1">
        <v>5.0</v>
      </c>
      <c r="O941" s="1">
        <v>2.0</v>
      </c>
      <c r="P941" s="1">
        <v>5.0</v>
      </c>
      <c r="Q941" s="1">
        <v>4.0</v>
      </c>
      <c r="R941" s="1">
        <v>5.0</v>
      </c>
      <c r="S941" s="1">
        <v>5.0</v>
      </c>
      <c r="T941" s="1">
        <v>0.0</v>
      </c>
      <c r="U941" s="1">
        <v>3.0</v>
      </c>
      <c r="V941" s="1">
        <v>5.0</v>
      </c>
      <c r="W941" s="1">
        <v>4.0</v>
      </c>
      <c r="X941" s="1">
        <v>3.0</v>
      </c>
      <c r="Y941" s="1">
        <v>0.0</v>
      </c>
      <c r="Z941" s="1">
        <v>2381.0</v>
      </c>
      <c r="AA941" s="45">
        <f t="shared" si="1"/>
        <v>68</v>
      </c>
      <c r="AB941" s="45">
        <f t="shared" si="2"/>
        <v>20</v>
      </c>
      <c r="AC941" s="45">
        <f t="shared" si="3"/>
        <v>14</v>
      </c>
      <c r="AD941" s="45">
        <f t="shared" si="4"/>
        <v>19</v>
      </c>
      <c r="AE941" s="45">
        <f t="shared" si="5"/>
        <v>15</v>
      </c>
    </row>
    <row r="942">
      <c r="A942" t="b">
        <v>0</v>
      </c>
      <c r="B942" s="20">
        <v>44125.60712035879</v>
      </c>
      <c r="C942" s="1" t="s">
        <v>506</v>
      </c>
      <c r="D942" s="1">
        <v>1.0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1.0</v>
      </c>
      <c r="M942" s="1">
        <v>0.0</v>
      </c>
      <c r="N942" s="1">
        <v>1.0</v>
      </c>
      <c r="O942" s="1">
        <v>1.0</v>
      </c>
      <c r="P942" s="1">
        <v>1.0</v>
      </c>
      <c r="Q942" s="1">
        <v>0.0</v>
      </c>
      <c r="R942" s="1">
        <v>1.0</v>
      </c>
      <c r="S942" s="1">
        <v>1.0</v>
      </c>
      <c r="T942" s="1">
        <v>0.0</v>
      </c>
      <c r="U942" s="1">
        <v>1.0</v>
      </c>
      <c r="V942" s="1">
        <v>1.0</v>
      </c>
      <c r="W942" s="1">
        <v>1.0</v>
      </c>
      <c r="X942" s="1">
        <v>1.0</v>
      </c>
      <c r="Y942" s="1">
        <v>1.0</v>
      </c>
      <c r="Z942" s="1">
        <v>2347.0</v>
      </c>
      <c r="AA942" s="45">
        <f t="shared" si="1"/>
        <v>12</v>
      </c>
      <c r="AB942" s="45">
        <f t="shared" si="2"/>
        <v>4</v>
      </c>
      <c r="AC942" s="45">
        <f t="shared" si="3"/>
        <v>1</v>
      </c>
      <c r="AD942" s="45">
        <f t="shared" si="4"/>
        <v>3</v>
      </c>
      <c r="AE942" s="45">
        <f t="shared" si="5"/>
        <v>4</v>
      </c>
    </row>
    <row r="943">
      <c r="A943" s="1" t="b">
        <v>1</v>
      </c>
      <c r="B943" s="20">
        <v>44125.63739483796</v>
      </c>
      <c r="C943" s="1" t="s">
        <v>536</v>
      </c>
      <c r="D943" s="1">
        <v>4.0</v>
      </c>
      <c r="E943" s="1">
        <v>4.0</v>
      </c>
      <c r="F943" s="1">
        <v>1.0</v>
      </c>
      <c r="G943" s="1">
        <v>4.0</v>
      </c>
      <c r="H943" s="1">
        <v>4.0</v>
      </c>
      <c r="I943" s="1">
        <v>3.0</v>
      </c>
      <c r="J943" s="1">
        <v>0.0</v>
      </c>
      <c r="K943" s="1">
        <v>2.0</v>
      </c>
      <c r="L943" s="1">
        <v>0.0</v>
      </c>
      <c r="M943" s="1">
        <v>0.0</v>
      </c>
      <c r="N943" s="1">
        <v>3.0</v>
      </c>
      <c r="O943" s="1">
        <v>3.0</v>
      </c>
      <c r="P943" s="1">
        <v>5.0</v>
      </c>
      <c r="Q943" s="1">
        <v>2.0</v>
      </c>
      <c r="R943" s="1">
        <v>2.0</v>
      </c>
      <c r="S943" s="1">
        <v>4.0</v>
      </c>
      <c r="T943" s="1">
        <v>0.0</v>
      </c>
      <c r="U943" s="1">
        <v>5.0</v>
      </c>
      <c r="V943" s="1">
        <v>4.0</v>
      </c>
      <c r="W943" s="1">
        <v>4.0</v>
      </c>
      <c r="X943" s="1">
        <v>3.0</v>
      </c>
      <c r="Y943" s="1">
        <v>0.0</v>
      </c>
      <c r="Z943" s="1">
        <v>2385.0</v>
      </c>
      <c r="AA943" s="45">
        <f t="shared" si="1"/>
        <v>57</v>
      </c>
      <c r="AB943" s="45">
        <f t="shared" si="2"/>
        <v>26</v>
      </c>
      <c r="AC943" s="45">
        <f t="shared" si="3"/>
        <v>2</v>
      </c>
      <c r="AD943" s="45">
        <f t="shared" si="4"/>
        <v>13</v>
      </c>
      <c r="AE943" s="45">
        <f t="shared" si="5"/>
        <v>16</v>
      </c>
    </row>
    <row r="944">
      <c r="A944" t="b">
        <v>0</v>
      </c>
      <c r="B944" s="20">
        <v>44125.68500719908</v>
      </c>
      <c r="C944" s="1" t="s">
        <v>565</v>
      </c>
      <c r="D944" s="1">
        <v>0.0</v>
      </c>
      <c r="E944" s="1">
        <v>1.0</v>
      </c>
      <c r="F944" s="1">
        <v>0.0</v>
      </c>
      <c r="G944" s="1">
        <v>2.0</v>
      </c>
      <c r="H944" s="1">
        <v>1.0</v>
      </c>
      <c r="I944" s="1">
        <v>5.0</v>
      </c>
      <c r="J944" s="1">
        <v>5.0</v>
      </c>
      <c r="K944" s="1">
        <v>0.0</v>
      </c>
      <c r="L944" s="1">
        <v>4.0</v>
      </c>
      <c r="M944" s="1">
        <v>3.0</v>
      </c>
      <c r="N944" s="1">
        <v>2.0</v>
      </c>
      <c r="O944" s="1">
        <v>2.0</v>
      </c>
      <c r="P944" s="1">
        <v>1.0</v>
      </c>
      <c r="Q944" s="1">
        <v>2.0</v>
      </c>
      <c r="R944" s="1">
        <v>3.0</v>
      </c>
      <c r="S944" s="1">
        <v>1.0</v>
      </c>
      <c r="T944" s="1">
        <v>1.0</v>
      </c>
      <c r="U944" s="1">
        <v>2.0</v>
      </c>
      <c r="V944" s="1">
        <v>3.0</v>
      </c>
      <c r="W944" s="1">
        <v>1.0</v>
      </c>
      <c r="X944" s="1">
        <v>2.0</v>
      </c>
      <c r="Y944" s="1">
        <v>1.0</v>
      </c>
      <c r="Z944" s="1">
        <v>2142.0</v>
      </c>
      <c r="AA944" s="45">
        <f t="shared" si="1"/>
        <v>42</v>
      </c>
      <c r="AB944" s="45">
        <f t="shared" si="2"/>
        <v>15</v>
      </c>
      <c r="AC944" s="45">
        <f t="shared" si="3"/>
        <v>12</v>
      </c>
      <c r="AD944" s="45">
        <f t="shared" si="4"/>
        <v>7</v>
      </c>
      <c r="AE944" s="45">
        <f t="shared" si="5"/>
        <v>8</v>
      </c>
    </row>
    <row r="945">
      <c r="A945" s="1" t="b">
        <v>1</v>
      </c>
      <c r="B945" s="20">
        <v>44126.44467480324</v>
      </c>
      <c r="C945" s="1" t="s">
        <v>537</v>
      </c>
      <c r="D945" s="1">
        <v>5.0</v>
      </c>
      <c r="E945" s="1">
        <v>1.0</v>
      </c>
      <c r="F945" s="1">
        <v>0.0</v>
      </c>
      <c r="G945" s="1">
        <v>0.0</v>
      </c>
      <c r="H945" s="1">
        <v>4.0</v>
      </c>
      <c r="I945" s="1">
        <v>4.0</v>
      </c>
      <c r="J945" s="1">
        <v>0.0</v>
      </c>
      <c r="K945" s="1">
        <v>0.0</v>
      </c>
      <c r="L945" s="1">
        <v>2.0</v>
      </c>
      <c r="M945" s="1">
        <v>1.0</v>
      </c>
      <c r="N945" s="1">
        <v>2.0</v>
      </c>
      <c r="O945" s="1">
        <v>5.0</v>
      </c>
      <c r="P945" s="1">
        <v>4.0</v>
      </c>
      <c r="Q945" s="1">
        <v>2.0</v>
      </c>
      <c r="R945" s="1">
        <v>0.0</v>
      </c>
      <c r="S945" s="1">
        <v>2.0</v>
      </c>
      <c r="T945" s="1">
        <v>0.0</v>
      </c>
      <c r="U945" s="1">
        <v>1.0</v>
      </c>
      <c r="V945" s="1">
        <v>4.0</v>
      </c>
      <c r="W945" s="1">
        <v>4.0</v>
      </c>
      <c r="X945" s="1">
        <v>4.0</v>
      </c>
      <c r="Y945" s="1">
        <v>0.0</v>
      </c>
      <c r="Z945" s="1">
        <v>2365.0</v>
      </c>
      <c r="AA945" s="45">
        <f t="shared" si="1"/>
        <v>45</v>
      </c>
      <c r="AB945" s="45">
        <f t="shared" si="2"/>
        <v>21</v>
      </c>
      <c r="AC945" s="45">
        <f t="shared" si="3"/>
        <v>3</v>
      </c>
      <c r="AD945" s="45">
        <f t="shared" si="4"/>
        <v>8</v>
      </c>
      <c r="AE945" s="45">
        <f t="shared" si="5"/>
        <v>13</v>
      </c>
    </row>
    <row r="946">
      <c r="A946" s="1" t="b">
        <v>1</v>
      </c>
      <c r="B946" s="20">
        <v>44126.52216209491</v>
      </c>
      <c r="C946" s="1" t="s">
        <v>538</v>
      </c>
      <c r="D946" s="1">
        <v>4.0</v>
      </c>
      <c r="E946" s="1">
        <v>5.0</v>
      </c>
      <c r="F946" s="1">
        <v>4.0</v>
      </c>
      <c r="G946" s="1">
        <v>4.0</v>
      </c>
      <c r="H946" s="1">
        <v>4.0</v>
      </c>
      <c r="I946" s="1">
        <v>4.0</v>
      </c>
      <c r="J946" s="1">
        <v>5.0</v>
      </c>
      <c r="K946" s="1">
        <v>0.0</v>
      </c>
      <c r="L946" s="1">
        <v>3.0</v>
      </c>
      <c r="M946" s="1">
        <v>2.0</v>
      </c>
      <c r="N946" s="1">
        <v>3.0</v>
      </c>
      <c r="O946" s="1">
        <v>2.0</v>
      </c>
      <c r="P946" s="1">
        <v>5.0</v>
      </c>
      <c r="Q946" s="1">
        <v>5.0</v>
      </c>
      <c r="R946" s="1">
        <v>5.0</v>
      </c>
      <c r="S946" s="1">
        <v>5.0</v>
      </c>
      <c r="T946" s="1">
        <v>5.0</v>
      </c>
      <c r="U946" s="1">
        <v>5.0</v>
      </c>
      <c r="V946" s="1">
        <v>5.0</v>
      </c>
      <c r="W946" s="1">
        <v>5.0</v>
      </c>
      <c r="X946" s="1">
        <v>3.0</v>
      </c>
      <c r="Y946" s="1">
        <v>3.0</v>
      </c>
      <c r="Z946" s="1">
        <v>2372.0</v>
      </c>
      <c r="AA946" s="45">
        <f t="shared" si="1"/>
        <v>86</v>
      </c>
      <c r="AB946" s="45">
        <f t="shared" si="2"/>
        <v>38</v>
      </c>
      <c r="AC946" s="45">
        <f t="shared" si="3"/>
        <v>10</v>
      </c>
      <c r="AD946" s="45">
        <f t="shared" si="4"/>
        <v>20</v>
      </c>
      <c r="AE946" s="45">
        <f t="shared" si="5"/>
        <v>18</v>
      </c>
    </row>
    <row r="947">
      <c r="A947" s="1" t="b">
        <v>1</v>
      </c>
      <c r="B947" s="20">
        <v>44127.40396498842</v>
      </c>
      <c r="C947" s="1" t="s">
        <v>539</v>
      </c>
      <c r="D947" s="1">
        <v>1.0</v>
      </c>
      <c r="E947" s="1">
        <v>0.0</v>
      </c>
      <c r="F947" s="1">
        <v>0.0</v>
      </c>
      <c r="G947" s="1">
        <v>3.0</v>
      </c>
      <c r="H947" s="1">
        <v>2.0</v>
      </c>
      <c r="I947" s="1">
        <v>4.0</v>
      </c>
      <c r="J947" s="1">
        <v>0.0</v>
      </c>
      <c r="K947" s="1">
        <v>0.0</v>
      </c>
      <c r="L947" s="1">
        <v>0.0</v>
      </c>
      <c r="M947" s="1">
        <v>1.0</v>
      </c>
      <c r="N947" s="1">
        <v>2.0</v>
      </c>
      <c r="O947" s="1">
        <v>0.0</v>
      </c>
      <c r="P947" s="1">
        <v>1.0</v>
      </c>
      <c r="Q947" s="1">
        <v>0.0</v>
      </c>
      <c r="R947" s="1">
        <v>0.0</v>
      </c>
      <c r="S947" s="1">
        <v>1.0</v>
      </c>
      <c r="T947" s="1">
        <v>0.0</v>
      </c>
      <c r="U947" s="1">
        <v>1.0</v>
      </c>
      <c r="V947" s="1">
        <v>3.0</v>
      </c>
      <c r="W947" s="1">
        <v>2.0</v>
      </c>
      <c r="X947" s="1">
        <v>1.0</v>
      </c>
      <c r="Y947" s="1">
        <v>3.0</v>
      </c>
      <c r="Z947" s="1">
        <v>1313.0</v>
      </c>
      <c r="AA947" s="45">
        <f t="shared" si="1"/>
        <v>25</v>
      </c>
      <c r="AB947" s="45">
        <f t="shared" si="2"/>
        <v>15</v>
      </c>
      <c r="AC947" s="45">
        <f t="shared" si="3"/>
        <v>1</v>
      </c>
      <c r="AD947" s="45">
        <f t="shared" si="4"/>
        <v>2</v>
      </c>
      <c r="AE947" s="45">
        <f t="shared" si="5"/>
        <v>7</v>
      </c>
    </row>
    <row r="948">
      <c r="A948" s="1" t="b">
        <v>1</v>
      </c>
      <c r="B948" s="20">
        <v>44127.49379201389</v>
      </c>
      <c r="C948" s="1" t="s">
        <v>287</v>
      </c>
      <c r="D948" s="1">
        <v>5.0</v>
      </c>
      <c r="E948" s="1">
        <v>1.0</v>
      </c>
      <c r="F948" s="1">
        <v>0.0</v>
      </c>
      <c r="G948" s="1">
        <v>3.0</v>
      </c>
      <c r="H948" s="1">
        <v>3.0</v>
      </c>
      <c r="I948" s="1">
        <v>5.0</v>
      </c>
      <c r="J948" s="1">
        <v>4.0</v>
      </c>
      <c r="K948" s="1">
        <v>2.0</v>
      </c>
      <c r="L948" s="1">
        <v>3.0</v>
      </c>
      <c r="M948" s="1">
        <v>2.0</v>
      </c>
      <c r="N948" s="1">
        <v>5.0</v>
      </c>
      <c r="O948" s="1">
        <v>4.0</v>
      </c>
      <c r="P948" s="1">
        <v>2.0</v>
      </c>
      <c r="Q948" s="1">
        <v>4.0</v>
      </c>
      <c r="R948" s="1">
        <v>3.0</v>
      </c>
      <c r="S948" s="1">
        <v>3.0</v>
      </c>
      <c r="T948" s="1">
        <v>2.0</v>
      </c>
      <c r="U948" s="1">
        <v>4.0</v>
      </c>
      <c r="V948" s="1">
        <v>3.0</v>
      </c>
      <c r="W948" s="1">
        <v>5.0</v>
      </c>
      <c r="X948" s="1">
        <v>3.0</v>
      </c>
      <c r="Y948" s="1">
        <v>3.0</v>
      </c>
      <c r="Z948" s="1">
        <v>2047.0</v>
      </c>
      <c r="AA948" s="45">
        <f t="shared" si="1"/>
        <v>69</v>
      </c>
      <c r="AB948" s="45">
        <f t="shared" si="2"/>
        <v>31</v>
      </c>
      <c r="AC948" s="45">
        <f t="shared" si="3"/>
        <v>11</v>
      </c>
      <c r="AD948" s="45">
        <f t="shared" si="4"/>
        <v>12</v>
      </c>
      <c r="AE948" s="45">
        <f t="shared" si="5"/>
        <v>15</v>
      </c>
    </row>
    <row r="949">
      <c r="A949" s="1" t="b">
        <v>1</v>
      </c>
      <c r="B949" s="20">
        <v>44127.56425891204</v>
      </c>
      <c r="C949" s="1" t="s">
        <v>494</v>
      </c>
      <c r="D949" s="1">
        <v>5.0</v>
      </c>
      <c r="E949" s="1">
        <v>4.0</v>
      </c>
      <c r="F949" s="1">
        <v>0.0</v>
      </c>
      <c r="G949" s="1">
        <v>5.0</v>
      </c>
      <c r="H949" s="1">
        <v>5.0</v>
      </c>
      <c r="I949" s="1">
        <v>4.0</v>
      </c>
      <c r="J949" s="1">
        <v>4.0</v>
      </c>
      <c r="K949" s="1">
        <v>3.0</v>
      </c>
      <c r="L949" s="1">
        <v>3.0</v>
      </c>
      <c r="M949" s="1">
        <v>4.0</v>
      </c>
      <c r="N949" s="1">
        <v>5.0</v>
      </c>
      <c r="O949" s="1">
        <v>5.0</v>
      </c>
      <c r="P949" s="1">
        <v>5.0</v>
      </c>
      <c r="Q949" s="1">
        <v>1.0</v>
      </c>
      <c r="R949" s="1">
        <v>1.0</v>
      </c>
      <c r="S949" s="1">
        <v>3.0</v>
      </c>
      <c r="T949" s="1">
        <v>1.0</v>
      </c>
      <c r="U949" s="1">
        <v>4.0</v>
      </c>
      <c r="V949" s="1">
        <v>5.0</v>
      </c>
      <c r="W949" s="1">
        <v>6.0</v>
      </c>
      <c r="X949" s="1">
        <v>4.0</v>
      </c>
      <c r="Y949" s="1">
        <v>4.0</v>
      </c>
      <c r="Z949" s="1">
        <v>2314.0</v>
      </c>
      <c r="AA949" s="45">
        <f t="shared" si="1"/>
        <v>81</v>
      </c>
      <c r="AB949" s="45">
        <f t="shared" si="2"/>
        <v>38</v>
      </c>
      <c r="AC949" s="45">
        <f t="shared" si="3"/>
        <v>14</v>
      </c>
      <c r="AD949" s="45">
        <f t="shared" si="4"/>
        <v>10</v>
      </c>
      <c r="AE949" s="45">
        <f t="shared" si="5"/>
        <v>19</v>
      </c>
    </row>
    <row r="950">
      <c r="A950" s="1" t="b">
        <v>1</v>
      </c>
      <c r="B950" s="20">
        <v>44129.631076377314</v>
      </c>
      <c r="C950" s="1" t="s">
        <v>488</v>
      </c>
      <c r="D950" s="1">
        <v>5.0</v>
      </c>
      <c r="E950" s="1">
        <v>3.0</v>
      </c>
      <c r="F950" s="1">
        <v>1.0</v>
      </c>
      <c r="G950" s="1">
        <v>3.0</v>
      </c>
      <c r="H950" s="1">
        <v>4.0</v>
      </c>
      <c r="I950" s="1">
        <v>4.0</v>
      </c>
      <c r="J950" s="1">
        <v>4.0</v>
      </c>
      <c r="K950" s="1">
        <v>2.0</v>
      </c>
      <c r="L950" s="1">
        <v>4.0</v>
      </c>
      <c r="M950" s="1">
        <v>0.0</v>
      </c>
      <c r="N950" s="1">
        <v>4.0</v>
      </c>
      <c r="O950" s="1">
        <v>6.0</v>
      </c>
      <c r="P950" s="1">
        <v>6.0</v>
      </c>
      <c r="Q950" s="1">
        <v>4.0</v>
      </c>
      <c r="R950" s="1">
        <v>4.0</v>
      </c>
      <c r="S950" s="1">
        <v>4.0</v>
      </c>
      <c r="T950" s="1">
        <v>2.0</v>
      </c>
      <c r="U950" s="1">
        <v>5.0</v>
      </c>
      <c r="V950" s="1">
        <v>5.0</v>
      </c>
      <c r="W950" s="1">
        <v>5.0</v>
      </c>
      <c r="X950" s="1">
        <v>6.0</v>
      </c>
      <c r="Y950" s="1">
        <v>5.0</v>
      </c>
      <c r="Z950" s="1">
        <v>2248.0</v>
      </c>
      <c r="AA950" s="45">
        <f t="shared" si="1"/>
        <v>86</v>
      </c>
      <c r="AB950" s="45">
        <f t="shared" si="2"/>
        <v>37</v>
      </c>
      <c r="AC950" s="45">
        <f t="shared" si="3"/>
        <v>10</v>
      </c>
      <c r="AD950" s="45">
        <f t="shared" si="4"/>
        <v>18</v>
      </c>
      <c r="AE950" s="45">
        <f t="shared" si="5"/>
        <v>21</v>
      </c>
    </row>
    <row r="951">
      <c r="A951" s="1" t="b">
        <v>1</v>
      </c>
      <c r="B951" s="20">
        <v>44130.63768895833</v>
      </c>
      <c r="C951" s="1" t="s">
        <v>663</v>
      </c>
      <c r="D951" s="1">
        <v>3.0</v>
      </c>
      <c r="E951" s="1">
        <v>4.0</v>
      </c>
      <c r="F951" s="1">
        <v>1.0</v>
      </c>
      <c r="G951" s="1">
        <v>2.0</v>
      </c>
      <c r="H951" s="1">
        <v>2.0</v>
      </c>
      <c r="I951" s="1">
        <v>4.0</v>
      </c>
      <c r="J951" s="1">
        <v>0.0</v>
      </c>
      <c r="K951" s="1">
        <v>5.0</v>
      </c>
      <c r="L951" s="1">
        <v>0.0</v>
      </c>
      <c r="M951" s="1">
        <v>5.0</v>
      </c>
      <c r="N951" s="1">
        <v>6.0</v>
      </c>
      <c r="O951" s="1">
        <v>5.0</v>
      </c>
      <c r="P951" s="1">
        <v>4.0</v>
      </c>
      <c r="Q951" s="1">
        <v>3.0</v>
      </c>
      <c r="R951" s="1">
        <v>3.0</v>
      </c>
      <c r="S951" s="1">
        <v>3.0</v>
      </c>
      <c r="T951" s="1">
        <v>1.0</v>
      </c>
      <c r="U951" s="1">
        <v>4.0</v>
      </c>
      <c r="V951" s="1">
        <v>5.0</v>
      </c>
      <c r="W951" s="1">
        <v>5.0</v>
      </c>
      <c r="X951" s="1">
        <v>5.0</v>
      </c>
      <c r="Y951" s="1">
        <v>4.0</v>
      </c>
      <c r="Z951" s="1">
        <v>2093.0</v>
      </c>
      <c r="AA951" s="45">
        <f t="shared" si="1"/>
        <v>74</v>
      </c>
      <c r="AB951" s="45">
        <f t="shared" si="2"/>
        <v>32</v>
      </c>
      <c r="AC951" s="45">
        <f t="shared" si="3"/>
        <v>10</v>
      </c>
      <c r="AD951" s="45">
        <f t="shared" si="4"/>
        <v>13</v>
      </c>
      <c r="AE951" s="45">
        <f t="shared" si="5"/>
        <v>19</v>
      </c>
    </row>
    <row r="952">
      <c r="A952" s="1" t="b">
        <v>1</v>
      </c>
      <c r="B952" s="20">
        <v>44130.84748673611</v>
      </c>
      <c r="C952" s="1" t="s">
        <v>338</v>
      </c>
      <c r="D952" s="1">
        <v>5.0</v>
      </c>
      <c r="E952" s="1">
        <v>4.0</v>
      </c>
      <c r="F952" s="1">
        <v>0.0</v>
      </c>
      <c r="G952" s="1">
        <v>5.0</v>
      </c>
      <c r="H952" s="1">
        <v>5.0</v>
      </c>
      <c r="I952" s="1">
        <v>6.0</v>
      </c>
      <c r="J952" s="1">
        <v>3.0</v>
      </c>
      <c r="K952" s="1">
        <v>5.0</v>
      </c>
      <c r="L952" s="1">
        <v>0.0</v>
      </c>
      <c r="M952" s="1">
        <v>6.0</v>
      </c>
      <c r="N952" s="1">
        <v>5.0</v>
      </c>
      <c r="O952" s="1">
        <v>5.0</v>
      </c>
      <c r="P952" s="1">
        <v>5.0</v>
      </c>
      <c r="Q952" s="1">
        <v>5.0</v>
      </c>
      <c r="R952" s="1">
        <v>5.0</v>
      </c>
      <c r="S952" s="1">
        <v>5.0</v>
      </c>
      <c r="T952" s="1">
        <v>3.0</v>
      </c>
      <c r="U952" s="1">
        <v>5.0</v>
      </c>
      <c r="V952" s="1">
        <v>5.0</v>
      </c>
      <c r="W952" s="1">
        <v>5.0</v>
      </c>
      <c r="X952" s="1">
        <v>5.0</v>
      </c>
      <c r="Y952" s="1">
        <v>5.0</v>
      </c>
      <c r="Z952" s="1">
        <v>2125.0</v>
      </c>
      <c r="AA952" s="45">
        <f t="shared" si="1"/>
        <v>97</v>
      </c>
      <c r="AB952" s="45">
        <f t="shared" si="2"/>
        <v>43</v>
      </c>
      <c r="AC952" s="45">
        <f t="shared" si="3"/>
        <v>14</v>
      </c>
      <c r="AD952" s="45">
        <f t="shared" si="4"/>
        <v>20</v>
      </c>
      <c r="AE952" s="45">
        <f t="shared" si="5"/>
        <v>20</v>
      </c>
    </row>
    <row r="953">
      <c r="A953" s="1" t="b">
        <v>1</v>
      </c>
      <c r="B953" s="20">
        <v>44131.040181041666</v>
      </c>
      <c r="C953" s="1" t="s">
        <v>516</v>
      </c>
      <c r="D953" s="1">
        <v>5.0</v>
      </c>
      <c r="E953" s="1">
        <v>0.0</v>
      </c>
      <c r="F953" s="1">
        <v>0.0</v>
      </c>
      <c r="G953" s="1">
        <v>2.0</v>
      </c>
      <c r="H953" s="1">
        <v>2.0</v>
      </c>
      <c r="I953" s="1">
        <v>5.0</v>
      </c>
      <c r="J953" s="1">
        <v>6.0</v>
      </c>
      <c r="K953" s="1">
        <v>3.0</v>
      </c>
      <c r="L953" s="1">
        <v>0.0</v>
      </c>
      <c r="M953" s="1">
        <v>2.0</v>
      </c>
      <c r="N953" s="1">
        <v>0.0</v>
      </c>
      <c r="O953" s="1">
        <v>2.0</v>
      </c>
      <c r="P953" s="1">
        <v>3.0</v>
      </c>
      <c r="Q953" s="1">
        <v>3.0</v>
      </c>
      <c r="R953" s="1">
        <v>2.0</v>
      </c>
      <c r="S953" s="1">
        <v>3.0</v>
      </c>
      <c r="T953" s="1">
        <v>0.0</v>
      </c>
      <c r="U953" s="1">
        <v>4.0</v>
      </c>
      <c r="V953" s="1">
        <v>4.0</v>
      </c>
      <c r="W953" s="1">
        <v>4.0</v>
      </c>
      <c r="X953" s="1">
        <v>2.0</v>
      </c>
      <c r="Y953" s="1">
        <v>0.0</v>
      </c>
      <c r="Z953" s="1">
        <v>2351.0</v>
      </c>
      <c r="AA953" s="45">
        <f t="shared" si="1"/>
        <v>52</v>
      </c>
      <c r="AB953" s="45">
        <f t="shared" si="2"/>
        <v>16</v>
      </c>
      <c r="AC953" s="45">
        <f t="shared" si="3"/>
        <v>11</v>
      </c>
      <c r="AD953" s="45">
        <f t="shared" si="4"/>
        <v>11</v>
      </c>
      <c r="AE953" s="45">
        <f t="shared" si="5"/>
        <v>14</v>
      </c>
    </row>
    <row r="954">
      <c r="A954" t="b">
        <v>0</v>
      </c>
      <c r="B954" s="20">
        <v>44131.60279390046</v>
      </c>
      <c r="C954" s="1" t="s">
        <v>435</v>
      </c>
      <c r="D954" s="1">
        <v>5.0</v>
      </c>
      <c r="E954" s="1">
        <v>4.0</v>
      </c>
      <c r="F954" s="1">
        <v>0.0</v>
      </c>
      <c r="G954" s="1">
        <v>4.0</v>
      </c>
      <c r="H954" s="1">
        <v>4.0</v>
      </c>
      <c r="I954" s="1">
        <v>6.0</v>
      </c>
      <c r="J954" s="1">
        <v>5.0</v>
      </c>
      <c r="K954" s="1">
        <v>5.0</v>
      </c>
      <c r="L954" s="1">
        <v>0.0</v>
      </c>
      <c r="M954" s="1">
        <v>3.0</v>
      </c>
      <c r="N954" s="1">
        <v>4.0</v>
      </c>
      <c r="O954" s="1">
        <v>4.0</v>
      </c>
      <c r="P954" s="1">
        <v>4.0</v>
      </c>
      <c r="Q954" s="1">
        <v>4.0</v>
      </c>
      <c r="R954" s="1">
        <v>5.0</v>
      </c>
      <c r="S954" s="1">
        <v>4.0</v>
      </c>
      <c r="T954" s="1">
        <v>0.0</v>
      </c>
      <c r="U954" s="1">
        <v>4.0</v>
      </c>
      <c r="V954" s="1">
        <v>3.0</v>
      </c>
      <c r="W954" s="1">
        <v>3.0</v>
      </c>
      <c r="X954" s="1">
        <v>3.0</v>
      </c>
      <c r="Y954" s="1">
        <v>1.0</v>
      </c>
      <c r="Z954" s="1">
        <v>2237.0</v>
      </c>
      <c r="AA954" s="45">
        <f t="shared" si="1"/>
        <v>75</v>
      </c>
      <c r="AB954" s="45">
        <f t="shared" si="2"/>
        <v>32</v>
      </c>
      <c r="AC954" s="45">
        <f t="shared" si="3"/>
        <v>13</v>
      </c>
      <c r="AD954" s="45">
        <f t="shared" si="4"/>
        <v>17</v>
      </c>
      <c r="AE954" s="45">
        <f t="shared" si="5"/>
        <v>13</v>
      </c>
    </row>
    <row r="955">
      <c r="A955" t="b">
        <v>0</v>
      </c>
      <c r="B955" s="20">
        <v>44131.61086375</v>
      </c>
      <c r="C955" s="1" t="s">
        <v>409</v>
      </c>
      <c r="D955" s="1">
        <v>3.0</v>
      </c>
      <c r="E955" s="1">
        <v>2.0</v>
      </c>
      <c r="F955" s="1">
        <v>0.0</v>
      </c>
      <c r="G955" s="1">
        <v>1.0</v>
      </c>
      <c r="H955" s="1">
        <v>2.0</v>
      </c>
      <c r="I955" s="1">
        <v>1.0</v>
      </c>
      <c r="J955" s="1">
        <v>2.0</v>
      </c>
      <c r="K955" s="1">
        <v>0.0</v>
      </c>
      <c r="L955" s="1">
        <v>2.0</v>
      </c>
      <c r="M955" s="1">
        <v>3.0</v>
      </c>
      <c r="N955" s="1">
        <v>3.0</v>
      </c>
      <c r="O955" s="1">
        <v>3.0</v>
      </c>
      <c r="P955" s="1">
        <v>3.0</v>
      </c>
      <c r="Q955" s="1">
        <v>3.0</v>
      </c>
      <c r="R955" s="1">
        <v>1.0</v>
      </c>
      <c r="S955" s="1">
        <v>3.0</v>
      </c>
      <c r="T955" s="1">
        <v>0.0</v>
      </c>
      <c r="U955" s="1">
        <v>0.0</v>
      </c>
      <c r="V955" s="1">
        <v>2.0</v>
      </c>
      <c r="W955" s="1">
        <v>2.0</v>
      </c>
      <c r="X955" s="1">
        <v>3.0</v>
      </c>
      <c r="Y955" s="1">
        <v>2.0</v>
      </c>
      <c r="Z955" s="1">
        <v>2227.0</v>
      </c>
      <c r="AA955" s="45">
        <f t="shared" si="1"/>
        <v>41</v>
      </c>
      <c r="AB955" s="45">
        <f t="shared" si="2"/>
        <v>17</v>
      </c>
      <c r="AC955" s="45">
        <f t="shared" si="3"/>
        <v>7</v>
      </c>
      <c r="AD955" s="45">
        <f t="shared" si="4"/>
        <v>10</v>
      </c>
      <c r="AE955" s="45">
        <f t="shared" si="5"/>
        <v>7</v>
      </c>
    </row>
    <row r="956">
      <c r="A956" s="1" t="b">
        <v>1</v>
      </c>
      <c r="B956" s="20">
        <v>44132.94829371528</v>
      </c>
      <c r="C956" s="1" t="s">
        <v>542</v>
      </c>
      <c r="D956" s="1">
        <v>6.0</v>
      </c>
      <c r="E956" s="1">
        <v>0.0</v>
      </c>
      <c r="F956" s="1">
        <v>0.0</v>
      </c>
      <c r="G956" s="1">
        <v>0.0</v>
      </c>
      <c r="H956" s="1">
        <v>0.0</v>
      </c>
      <c r="I956" s="1">
        <v>4.0</v>
      </c>
      <c r="J956" s="1">
        <v>0.0</v>
      </c>
      <c r="K956" s="1">
        <v>2.0</v>
      </c>
      <c r="L956" s="1">
        <v>0.0</v>
      </c>
      <c r="M956" s="1">
        <v>0.0</v>
      </c>
      <c r="N956" s="1">
        <v>5.0</v>
      </c>
      <c r="O956" s="1">
        <v>5.0</v>
      </c>
      <c r="P956" s="1">
        <v>3.0</v>
      </c>
      <c r="Q956" s="1">
        <v>4.0</v>
      </c>
      <c r="R956" s="1">
        <v>0.0</v>
      </c>
      <c r="S956" s="1">
        <v>4.0</v>
      </c>
      <c r="T956" s="1">
        <v>0.0</v>
      </c>
      <c r="U956" s="1">
        <v>6.0</v>
      </c>
      <c r="V956" s="1">
        <v>5.0</v>
      </c>
      <c r="W956" s="1">
        <v>5.0</v>
      </c>
      <c r="X956" s="1">
        <v>1.0</v>
      </c>
      <c r="Y956" s="1">
        <v>0.0</v>
      </c>
      <c r="Z956" s="1">
        <v>2392.0</v>
      </c>
      <c r="AA956" s="45">
        <f t="shared" si="1"/>
        <v>50</v>
      </c>
      <c r="AB956" s="45">
        <f t="shared" si="2"/>
        <v>20</v>
      </c>
      <c r="AC956" s="45">
        <f t="shared" si="3"/>
        <v>2</v>
      </c>
      <c r="AD956" s="45">
        <f t="shared" si="4"/>
        <v>11</v>
      </c>
      <c r="AE956" s="45">
        <f t="shared" si="5"/>
        <v>17</v>
      </c>
    </row>
    <row r="957">
      <c r="A957" s="1" t="b">
        <v>1</v>
      </c>
      <c r="B957" s="20">
        <v>44133.3204787037</v>
      </c>
      <c r="C957" s="1" t="s">
        <v>543</v>
      </c>
      <c r="D957" s="1">
        <v>5.0</v>
      </c>
      <c r="E957" s="1">
        <v>5.0</v>
      </c>
      <c r="F957" s="1">
        <v>4.0</v>
      </c>
      <c r="G957" s="1">
        <v>3.0</v>
      </c>
      <c r="H957" s="1">
        <v>4.0</v>
      </c>
      <c r="I957" s="1">
        <v>5.0</v>
      </c>
      <c r="J957" s="1">
        <v>6.0</v>
      </c>
      <c r="K957" s="1">
        <v>3.0</v>
      </c>
      <c r="L957" s="1">
        <v>5.0</v>
      </c>
      <c r="M957" s="1">
        <v>3.0</v>
      </c>
      <c r="N957" s="1">
        <v>4.0</v>
      </c>
      <c r="O957" s="1">
        <v>6.0</v>
      </c>
      <c r="P957" s="1">
        <v>5.0</v>
      </c>
      <c r="Q957" s="1">
        <v>5.0</v>
      </c>
      <c r="R957" s="1">
        <v>4.0</v>
      </c>
      <c r="S957" s="1">
        <v>6.0</v>
      </c>
      <c r="T957" s="1">
        <v>2.0</v>
      </c>
      <c r="U957" s="1">
        <v>3.0</v>
      </c>
      <c r="V957" s="1">
        <v>3.0</v>
      </c>
      <c r="W957" s="1">
        <v>3.0</v>
      </c>
      <c r="X957" s="1">
        <v>4.0</v>
      </c>
      <c r="Y957" s="1">
        <v>4.0</v>
      </c>
      <c r="Z957" s="1">
        <v>2378.0</v>
      </c>
      <c r="AA957" s="45">
        <f t="shared" si="1"/>
        <v>92</v>
      </c>
      <c r="AB957" s="45">
        <f t="shared" si="2"/>
        <v>42</v>
      </c>
      <c r="AC957" s="45">
        <f t="shared" si="3"/>
        <v>17</v>
      </c>
      <c r="AD957" s="45">
        <f t="shared" si="4"/>
        <v>20</v>
      </c>
      <c r="AE957" s="45">
        <f t="shared" si="5"/>
        <v>13</v>
      </c>
    </row>
    <row r="958">
      <c r="A958" s="1" t="b">
        <v>1</v>
      </c>
      <c r="B958" s="20">
        <v>44133.406879456015</v>
      </c>
      <c r="C958" s="1" t="s">
        <v>544</v>
      </c>
      <c r="D958" s="1">
        <v>5.0</v>
      </c>
      <c r="E958" s="1">
        <v>2.0</v>
      </c>
      <c r="F958" s="1">
        <v>0.0</v>
      </c>
      <c r="G958" s="1">
        <v>4.0</v>
      </c>
      <c r="H958" s="1">
        <v>4.0</v>
      </c>
      <c r="I958" s="1">
        <v>6.0</v>
      </c>
      <c r="J958" s="1">
        <v>4.0</v>
      </c>
      <c r="K958" s="1">
        <v>4.0</v>
      </c>
      <c r="L958" s="1">
        <v>3.0</v>
      </c>
      <c r="M958" s="1">
        <v>4.0</v>
      </c>
      <c r="N958" s="1">
        <v>4.0</v>
      </c>
      <c r="O958" s="1">
        <v>3.0</v>
      </c>
      <c r="P958" s="1">
        <v>4.0</v>
      </c>
      <c r="Q958" s="1">
        <v>4.0</v>
      </c>
      <c r="R958" s="1">
        <v>4.0</v>
      </c>
      <c r="S958" s="1">
        <v>3.0</v>
      </c>
      <c r="T958" s="1">
        <v>3.0</v>
      </c>
      <c r="U958" s="1">
        <v>4.0</v>
      </c>
      <c r="V958" s="1">
        <v>5.0</v>
      </c>
      <c r="W958" s="1">
        <v>5.0</v>
      </c>
      <c r="X958" s="1">
        <v>5.0</v>
      </c>
      <c r="Y958" s="1">
        <v>4.0</v>
      </c>
      <c r="Z958" s="1">
        <v>2366.0</v>
      </c>
      <c r="AA958" s="45">
        <f t="shared" si="1"/>
        <v>84</v>
      </c>
      <c r="AB958" s="45">
        <f t="shared" si="2"/>
        <v>35</v>
      </c>
      <c r="AC958" s="45">
        <f t="shared" si="3"/>
        <v>15</v>
      </c>
      <c r="AD958" s="45">
        <f t="shared" si="4"/>
        <v>15</v>
      </c>
      <c r="AE958" s="45">
        <f t="shared" si="5"/>
        <v>19</v>
      </c>
    </row>
    <row r="959">
      <c r="A959" s="1" t="b">
        <v>1</v>
      </c>
      <c r="B959" s="20">
        <v>44133.421699189814</v>
      </c>
      <c r="C959" s="1" t="s">
        <v>545</v>
      </c>
      <c r="D959" s="1">
        <v>6.0</v>
      </c>
      <c r="E959" s="1">
        <v>6.0</v>
      </c>
      <c r="F959" s="1">
        <v>0.0</v>
      </c>
      <c r="G959" s="1">
        <v>6.0</v>
      </c>
      <c r="H959" s="1">
        <v>6.0</v>
      </c>
      <c r="I959" s="1">
        <v>6.0</v>
      </c>
      <c r="J959" s="1">
        <v>6.0</v>
      </c>
      <c r="K959" s="1">
        <v>0.0</v>
      </c>
      <c r="L959" s="1">
        <v>6.0</v>
      </c>
      <c r="M959" s="1">
        <v>3.0</v>
      </c>
      <c r="N959" s="1">
        <v>6.0</v>
      </c>
      <c r="O959" s="1">
        <v>6.0</v>
      </c>
      <c r="P959" s="1">
        <v>6.0</v>
      </c>
      <c r="Q959" s="1">
        <v>6.0</v>
      </c>
      <c r="R959" s="1">
        <v>6.0</v>
      </c>
      <c r="S959" s="1">
        <v>6.0</v>
      </c>
      <c r="T959" s="1">
        <v>6.0</v>
      </c>
      <c r="U959" s="1">
        <v>6.0</v>
      </c>
      <c r="V959" s="1">
        <v>6.0</v>
      </c>
      <c r="W959" s="1">
        <v>6.0</v>
      </c>
      <c r="X959" s="1">
        <v>6.0</v>
      </c>
      <c r="Y959" s="1">
        <v>6.0</v>
      </c>
      <c r="Z959" s="1">
        <v>2386.0</v>
      </c>
      <c r="AA959" s="45">
        <f t="shared" si="1"/>
        <v>117</v>
      </c>
      <c r="AB959" s="45">
        <f t="shared" si="2"/>
        <v>54</v>
      </c>
      <c r="AC959" s="45">
        <f t="shared" si="3"/>
        <v>15</v>
      </c>
      <c r="AD959" s="45">
        <f t="shared" si="4"/>
        <v>24</v>
      </c>
      <c r="AE959" s="45">
        <f t="shared" si="5"/>
        <v>24</v>
      </c>
    </row>
    <row r="960">
      <c r="A960" s="1" t="b">
        <v>1</v>
      </c>
      <c r="B960" s="20">
        <v>44134.42225539352</v>
      </c>
      <c r="C960" s="1" t="s">
        <v>546</v>
      </c>
      <c r="D960" s="1">
        <v>2.0</v>
      </c>
      <c r="E960" s="1">
        <v>2.0</v>
      </c>
      <c r="F960" s="1">
        <v>0.0</v>
      </c>
      <c r="G960" s="1">
        <v>1.0</v>
      </c>
      <c r="H960" s="1">
        <v>3.0</v>
      </c>
      <c r="I960" s="1">
        <v>4.0</v>
      </c>
      <c r="J960" s="1">
        <v>3.0</v>
      </c>
      <c r="K960" s="1">
        <v>0.0</v>
      </c>
      <c r="L960" s="1">
        <v>2.0</v>
      </c>
      <c r="M960" s="1">
        <v>0.0</v>
      </c>
      <c r="N960" s="1">
        <v>3.0</v>
      </c>
      <c r="O960" s="1">
        <v>3.0</v>
      </c>
      <c r="P960" s="1">
        <v>1.0</v>
      </c>
      <c r="Q960" s="1">
        <v>2.0</v>
      </c>
      <c r="R960" s="1">
        <v>3.0</v>
      </c>
      <c r="S960" s="1">
        <v>2.0</v>
      </c>
      <c r="T960" s="1">
        <v>0.0</v>
      </c>
      <c r="U960" s="1">
        <v>4.0</v>
      </c>
      <c r="V960" s="1">
        <v>3.0</v>
      </c>
      <c r="W960" s="1">
        <v>2.0</v>
      </c>
      <c r="X960" s="1">
        <v>0.0</v>
      </c>
      <c r="Y960" s="1">
        <v>0.0</v>
      </c>
      <c r="Z960" s="1">
        <v>2377.0</v>
      </c>
      <c r="AA960" s="45">
        <f t="shared" si="1"/>
        <v>40</v>
      </c>
      <c r="AB960" s="45">
        <f t="shared" si="2"/>
        <v>18</v>
      </c>
      <c r="AC960" s="45">
        <f t="shared" si="3"/>
        <v>5</v>
      </c>
      <c r="AD960" s="45">
        <f t="shared" si="4"/>
        <v>8</v>
      </c>
      <c r="AE960" s="45">
        <f t="shared" si="5"/>
        <v>9</v>
      </c>
    </row>
    <row r="961">
      <c r="A961" s="1" t="b">
        <v>1</v>
      </c>
      <c r="B961" s="20">
        <v>44134.43058266204</v>
      </c>
      <c r="C961" s="1" t="s">
        <v>376</v>
      </c>
      <c r="D961" s="1">
        <v>3.0</v>
      </c>
      <c r="E961" s="1">
        <v>0.0</v>
      </c>
      <c r="F961" s="1">
        <v>0.0</v>
      </c>
      <c r="G961" s="1">
        <v>2.0</v>
      </c>
      <c r="H961" s="1">
        <v>1.0</v>
      </c>
      <c r="I961" s="1">
        <v>4.0</v>
      </c>
      <c r="J961" s="1">
        <v>3.0</v>
      </c>
      <c r="K961" s="1">
        <v>0.0</v>
      </c>
      <c r="L961" s="1">
        <v>4.0</v>
      </c>
      <c r="M961" s="1">
        <v>5.0</v>
      </c>
      <c r="N961" s="1">
        <v>4.0</v>
      </c>
      <c r="O961" s="1">
        <v>4.0</v>
      </c>
      <c r="P961" s="1">
        <v>4.0</v>
      </c>
      <c r="Q961" s="1">
        <v>4.0</v>
      </c>
      <c r="R961" s="1">
        <v>4.0</v>
      </c>
      <c r="S961" s="1">
        <v>4.0</v>
      </c>
      <c r="T961" s="1">
        <v>0.0</v>
      </c>
      <c r="U961" s="1">
        <v>5.0</v>
      </c>
      <c r="V961" s="1">
        <v>4.0</v>
      </c>
      <c r="W961" s="1">
        <v>4.0</v>
      </c>
      <c r="X961" s="1">
        <v>4.0</v>
      </c>
      <c r="Y961" s="1">
        <v>2.0</v>
      </c>
      <c r="Z961" s="1">
        <v>2175.0</v>
      </c>
      <c r="AA961" s="45">
        <f t="shared" si="1"/>
        <v>65</v>
      </c>
      <c r="AB961" s="45">
        <f t="shared" si="2"/>
        <v>20</v>
      </c>
      <c r="AC961" s="45">
        <f t="shared" si="3"/>
        <v>12</v>
      </c>
      <c r="AD961" s="45">
        <f t="shared" si="4"/>
        <v>16</v>
      </c>
      <c r="AE961" s="45">
        <f t="shared" si="5"/>
        <v>17</v>
      </c>
    </row>
    <row r="962">
      <c r="A962" s="1" t="b">
        <v>1</v>
      </c>
      <c r="B962" s="20">
        <v>44134.766352384264</v>
      </c>
      <c r="C962" s="1" t="s">
        <v>440</v>
      </c>
      <c r="D962" s="1">
        <v>1.0</v>
      </c>
      <c r="E962" s="1">
        <v>1.0</v>
      </c>
      <c r="F962" s="1">
        <v>0.0</v>
      </c>
      <c r="G962" s="1">
        <v>1.0</v>
      </c>
      <c r="H962" s="1">
        <v>1.0</v>
      </c>
      <c r="I962" s="1">
        <v>3.0</v>
      </c>
      <c r="J962" s="1">
        <v>3.0</v>
      </c>
      <c r="K962" s="1">
        <v>1.0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1.0</v>
      </c>
      <c r="R962" s="1">
        <v>0.0</v>
      </c>
      <c r="S962" s="1">
        <v>2.0</v>
      </c>
      <c r="T962" s="1">
        <v>0.0</v>
      </c>
      <c r="U962" s="1">
        <v>3.0</v>
      </c>
      <c r="V962" s="1">
        <v>3.0</v>
      </c>
      <c r="W962" s="1">
        <v>3.0</v>
      </c>
      <c r="X962" s="1">
        <v>1.0</v>
      </c>
      <c r="Y962" s="1">
        <v>0.0</v>
      </c>
      <c r="Z962" s="1">
        <v>2259.0</v>
      </c>
      <c r="AA962" s="45">
        <f t="shared" si="1"/>
        <v>24</v>
      </c>
      <c r="AB962" s="45">
        <f t="shared" si="2"/>
        <v>7</v>
      </c>
      <c r="AC962" s="45">
        <f t="shared" si="3"/>
        <v>4</v>
      </c>
      <c r="AD962" s="45">
        <f t="shared" si="4"/>
        <v>3</v>
      </c>
      <c r="AE962" s="45">
        <f t="shared" si="5"/>
        <v>10</v>
      </c>
    </row>
    <row r="963">
      <c r="A963" s="1" t="b">
        <v>1</v>
      </c>
      <c r="B963" s="20">
        <v>44136.37495618056</v>
      </c>
      <c r="C963" s="1" t="s">
        <v>452</v>
      </c>
      <c r="D963" s="1">
        <v>4.0</v>
      </c>
      <c r="E963" s="1">
        <v>1.0</v>
      </c>
      <c r="F963" s="1">
        <v>0.0</v>
      </c>
      <c r="G963" s="1">
        <v>1.0</v>
      </c>
      <c r="H963" s="1">
        <v>0.0</v>
      </c>
      <c r="I963" s="1">
        <v>6.0</v>
      </c>
      <c r="J963" s="1">
        <v>5.0</v>
      </c>
      <c r="K963" s="1">
        <v>2.0</v>
      </c>
      <c r="L963" s="1">
        <v>5.0</v>
      </c>
      <c r="M963" s="1">
        <v>6.0</v>
      </c>
      <c r="N963" s="1">
        <v>6.0</v>
      </c>
      <c r="O963" s="1">
        <v>6.0</v>
      </c>
      <c r="P963" s="1">
        <v>6.0</v>
      </c>
      <c r="Q963" s="1">
        <v>6.0</v>
      </c>
      <c r="R963" s="1">
        <v>6.0</v>
      </c>
      <c r="S963" s="1">
        <v>5.0</v>
      </c>
      <c r="T963" s="1">
        <v>5.0</v>
      </c>
      <c r="U963" s="1">
        <v>6.0</v>
      </c>
      <c r="V963" s="1">
        <v>6.0</v>
      </c>
      <c r="W963" s="1">
        <v>6.0</v>
      </c>
      <c r="X963" s="1">
        <v>6.0</v>
      </c>
      <c r="Y963" s="1">
        <v>6.0</v>
      </c>
      <c r="Z963" s="1">
        <v>2265.0</v>
      </c>
      <c r="AA963" s="45">
        <f t="shared" si="1"/>
        <v>100</v>
      </c>
      <c r="AB963" s="45">
        <f t="shared" si="2"/>
        <v>35</v>
      </c>
      <c r="AC963" s="45">
        <f t="shared" si="3"/>
        <v>18</v>
      </c>
      <c r="AD963" s="45">
        <f t="shared" si="4"/>
        <v>23</v>
      </c>
      <c r="AE963" s="45">
        <f t="shared" si="5"/>
        <v>24</v>
      </c>
    </row>
    <row r="964">
      <c r="A964" s="1" t="b">
        <v>1</v>
      </c>
      <c r="B964" s="20">
        <v>44136.99106842592</v>
      </c>
      <c r="C964" s="1" t="s">
        <v>547</v>
      </c>
      <c r="D964" s="1">
        <v>5.0</v>
      </c>
      <c r="E964" s="1">
        <v>5.0</v>
      </c>
      <c r="F964" s="1">
        <v>2.0</v>
      </c>
      <c r="G964" s="1">
        <v>2.0</v>
      </c>
      <c r="H964" s="1">
        <v>4.0</v>
      </c>
      <c r="I964" s="1">
        <v>5.0</v>
      </c>
      <c r="J964" s="1">
        <v>5.0</v>
      </c>
      <c r="K964" s="1">
        <v>3.0</v>
      </c>
      <c r="L964" s="1">
        <v>3.0</v>
      </c>
      <c r="M964" s="1">
        <v>5.0</v>
      </c>
      <c r="N964" s="1">
        <v>4.0</v>
      </c>
      <c r="O964" s="1">
        <v>2.0</v>
      </c>
      <c r="P964" s="1">
        <v>5.0</v>
      </c>
      <c r="Q964" s="1">
        <v>5.0</v>
      </c>
      <c r="R964" s="1">
        <v>6.0</v>
      </c>
      <c r="S964" s="1">
        <v>5.0</v>
      </c>
      <c r="T964" s="1">
        <v>5.0</v>
      </c>
      <c r="U964" s="1">
        <v>6.0</v>
      </c>
      <c r="V964" s="1">
        <v>5.0</v>
      </c>
      <c r="W964" s="1">
        <v>6.0</v>
      </c>
      <c r="X964" s="1">
        <v>5.0</v>
      </c>
      <c r="Y964" s="1">
        <v>4.0</v>
      </c>
      <c r="Z964" s="1">
        <v>2389.0</v>
      </c>
      <c r="AA964" s="45">
        <f t="shared" si="1"/>
        <v>97</v>
      </c>
      <c r="AB964" s="45">
        <f t="shared" si="2"/>
        <v>38</v>
      </c>
      <c r="AC964" s="45">
        <f t="shared" si="3"/>
        <v>16</v>
      </c>
      <c r="AD964" s="45">
        <f t="shared" si="4"/>
        <v>21</v>
      </c>
      <c r="AE964" s="45">
        <f t="shared" si="5"/>
        <v>22</v>
      </c>
    </row>
    <row r="965">
      <c r="A965" s="1" t="b">
        <v>1</v>
      </c>
      <c r="B965" s="20">
        <v>44137.60134902778</v>
      </c>
      <c r="C965" s="1" t="s">
        <v>141</v>
      </c>
      <c r="D965" s="1">
        <v>2.0</v>
      </c>
      <c r="E965" s="1">
        <v>2.0</v>
      </c>
      <c r="F965" s="1">
        <v>0.0</v>
      </c>
      <c r="G965" s="1">
        <v>4.0</v>
      </c>
      <c r="H965" s="1">
        <v>4.0</v>
      </c>
      <c r="I965" s="1">
        <v>2.0</v>
      </c>
      <c r="J965" s="1">
        <v>1.0</v>
      </c>
      <c r="K965" s="1">
        <v>0.0</v>
      </c>
      <c r="L965" s="1">
        <v>5.0</v>
      </c>
      <c r="M965" s="1">
        <v>2.0</v>
      </c>
      <c r="N965" s="1">
        <v>2.0</v>
      </c>
      <c r="O965" s="1">
        <v>2.0</v>
      </c>
      <c r="P965" s="1">
        <v>0.0</v>
      </c>
      <c r="Q965" s="1">
        <v>0.0</v>
      </c>
      <c r="R965" s="1">
        <v>1.0</v>
      </c>
      <c r="S965" s="1">
        <v>1.0</v>
      </c>
      <c r="T965" s="1">
        <v>2.0</v>
      </c>
      <c r="U965" s="1">
        <v>3.0</v>
      </c>
      <c r="V965" s="1">
        <v>2.0</v>
      </c>
      <c r="W965" s="1">
        <v>3.0</v>
      </c>
      <c r="X965" s="1">
        <v>4.0</v>
      </c>
      <c r="Y965" s="1">
        <v>5.0</v>
      </c>
      <c r="Z965" s="1">
        <v>1909.0</v>
      </c>
      <c r="AA965" s="45">
        <f t="shared" si="1"/>
        <v>47</v>
      </c>
      <c r="AB965" s="45">
        <f t="shared" si="2"/>
        <v>25</v>
      </c>
      <c r="AC965" s="45">
        <f t="shared" si="3"/>
        <v>8</v>
      </c>
      <c r="AD965" s="45">
        <f t="shared" si="4"/>
        <v>2</v>
      </c>
      <c r="AE965" s="45">
        <f t="shared" si="5"/>
        <v>12</v>
      </c>
    </row>
    <row r="966">
      <c r="A966" s="1" t="b">
        <v>1</v>
      </c>
      <c r="B966" s="20">
        <v>44137.83017059028</v>
      </c>
      <c r="C966" s="1" t="s">
        <v>914</v>
      </c>
      <c r="D966" s="1">
        <v>2.0</v>
      </c>
      <c r="E966" s="1">
        <v>0.0</v>
      </c>
      <c r="F966" s="1">
        <v>0.0</v>
      </c>
      <c r="G966" s="1">
        <v>0.0</v>
      </c>
      <c r="H966" s="1">
        <v>2.0</v>
      </c>
      <c r="I966" s="1">
        <v>3.0</v>
      </c>
      <c r="J966" s="1">
        <v>2.0</v>
      </c>
      <c r="K966" s="1">
        <v>0.0</v>
      </c>
      <c r="L966" s="1">
        <v>2.0</v>
      </c>
      <c r="M966" s="1">
        <v>2.0</v>
      </c>
      <c r="N966" s="1">
        <v>2.0</v>
      </c>
      <c r="O966" s="1">
        <v>2.0</v>
      </c>
      <c r="P966" s="1">
        <v>1.0</v>
      </c>
      <c r="Q966" s="1">
        <v>0.0</v>
      </c>
      <c r="R966" s="1">
        <v>1.0</v>
      </c>
      <c r="S966" s="1">
        <v>0.0</v>
      </c>
      <c r="T966" s="1">
        <v>1.0</v>
      </c>
      <c r="U966" s="1">
        <v>2.0</v>
      </c>
      <c r="V966" s="1">
        <v>2.0</v>
      </c>
      <c r="W966" s="1">
        <v>3.0</v>
      </c>
      <c r="X966" s="1">
        <v>3.0</v>
      </c>
      <c r="Y966" s="1">
        <v>2.0</v>
      </c>
      <c r="Z966" s="1">
        <v>2290.0</v>
      </c>
      <c r="AA966" s="45">
        <f t="shared" si="1"/>
        <v>32</v>
      </c>
      <c r="AB966" s="45">
        <f t="shared" si="2"/>
        <v>14</v>
      </c>
      <c r="AC966" s="45">
        <f t="shared" si="3"/>
        <v>6</v>
      </c>
      <c r="AD966" s="45">
        <f t="shared" si="4"/>
        <v>2</v>
      </c>
      <c r="AE966" s="45">
        <f t="shared" si="5"/>
        <v>10</v>
      </c>
    </row>
    <row r="967">
      <c r="A967" s="1" t="b">
        <v>1</v>
      </c>
      <c r="B967" s="20">
        <v>44137.84003747685</v>
      </c>
      <c r="C967" s="1" t="s">
        <v>914</v>
      </c>
      <c r="D967" s="1">
        <v>1.0</v>
      </c>
      <c r="E967" s="1">
        <v>0.0</v>
      </c>
      <c r="F967" s="1">
        <v>0.0</v>
      </c>
      <c r="G967" s="1">
        <v>0.0</v>
      </c>
      <c r="H967" s="1">
        <v>0.0</v>
      </c>
      <c r="I967" s="1">
        <v>1.0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1.0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2384.0</v>
      </c>
      <c r="AA967" s="45">
        <f t="shared" si="1"/>
        <v>3</v>
      </c>
      <c r="AB967" s="45">
        <f t="shared" si="2"/>
        <v>2</v>
      </c>
      <c r="AC967" s="45">
        <f t="shared" si="3"/>
        <v>0</v>
      </c>
      <c r="AD967" s="45">
        <f t="shared" si="4"/>
        <v>1</v>
      </c>
      <c r="AE967" s="45">
        <f t="shared" si="5"/>
        <v>0</v>
      </c>
    </row>
    <row r="968">
      <c r="A968" s="1" t="b">
        <v>1</v>
      </c>
      <c r="B968" s="20">
        <v>44138.41383179398</v>
      </c>
      <c r="C968" s="1" t="s">
        <v>914</v>
      </c>
      <c r="D968" s="1">
        <v>4.0</v>
      </c>
      <c r="E968" s="1">
        <v>2.0</v>
      </c>
      <c r="F968" s="1">
        <v>0.0</v>
      </c>
      <c r="G968" s="1">
        <v>3.0</v>
      </c>
      <c r="H968" s="1">
        <v>4.0</v>
      </c>
      <c r="I968" s="1">
        <v>4.0</v>
      </c>
      <c r="J968" s="1">
        <v>5.0</v>
      </c>
      <c r="K968" s="1">
        <v>0.0</v>
      </c>
      <c r="L968" s="1">
        <v>5.0</v>
      </c>
      <c r="M968" s="1">
        <v>4.0</v>
      </c>
      <c r="N968" s="1">
        <v>3.0</v>
      </c>
      <c r="O968" s="1">
        <v>3.0</v>
      </c>
      <c r="P968" s="1">
        <v>6.0</v>
      </c>
      <c r="Q968" s="1">
        <v>3.0</v>
      </c>
      <c r="R968" s="1">
        <v>1.0</v>
      </c>
      <c r="S968" s="1">
        <v>3.0</v>
      </c>
      <c r="T968" s="1">
        <v>3.0</v>
      </c>
      <c r="U968" s="1">
        <v>4.0</v>
      </c>
      <c r="V968" s="1">
        <v>4.0</v>
      </c>
      <c r="W968" s="1">
        <v>4.0</v>
      </c>
      <c r="X968" s="1">
        <v>4.0</v>
      </c>
      <c r="Y968" s="1">
        <v>4.0</v>
      </c>
      <c r="Z968" s="1">
        <v>2083.0</v>
      </c>
      <c r="AA968" s="45">
        <f t="shared" si="1"/>
        <v>73</v>
      </c>
      <c r="AB968" s="45">
        <f t="shared" si="2"/>
        <v>30</v>
      </c>
      <c r="AC968" s="45">
        <f t="shared" si="3"/>
        <v>14</v>
      </c>
      <c r="AD968" s="45">
        <f t="shared" si="4"/>
        <v>13</v>
      </c>
      <c r="AE968" s="45">
        <f t="shared" si="5"/>
        <v>16</v>
      </c>
    </row>
    <row r="969">
      <c r="A969" s="1" t="b">
        <v>1</v>
      </c>
      <c r="B969" s="20">
        <v>44139.788358148144</v>
      </c>
      <c r="C969" s="1" t="s">
        <v>505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2.0</v>
      </c>
      <c r="J969" s="1">
        <v>0.0</v>
      </c>
      <c r="K969" s="1">
        <v>1.0</v>
      </c>
      <c r="L969" s="1">
        <v>0.0</v>
      </c>
      <c r="M969" s="1">
        <v>1.0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1.0</v>
      </c>
      <c r="W969" s="1">
        <v>1.0</v>
      </c>
      <c r="X969" s="1">
        <v>1.0</v>
      </c>
      <c r="Y969" s="1">
        <v>1.0</v>
      </c>
      <c r="Z969" s="1">
        <v>2342.0</v>
      </c>
      <c r="AA969" s="45">
        <f t="shared" si="1"/>
        <v>8</v>
      </c>
      <c r="AB969" s="45">
        <f t="shared" si="2"/>
        <v>3</v>
      </c>
      <c r="AC969" s="45">
        <f t="shared" si="3"/>
        <v>2</v>
      </c>
      <c r="AD969" s="45">
        <f t="shared" si="4"/>
        <v>0</v>
      </c>
      <c r="AE969" s="45">
        <f t="shared" si="5"/>
        <v>3</v>
      </c>
    </row>
    <row r="970">
      <c r="A970" s="1" t="b">
        <v>1</v>
      </c>
      <c r="B970" s="20">
        <v>44139.8077834838</v>
      </c>
      <c r="C970" s="1" t="s">
        <v>129</v>
      </c>
      <c r="D970" s="1">
        <v>4.0</v>
      </c>
      <c r="E970" s="1">
        <v>3.0</v>
      </c>
      <c r="F970" s="1">
        <v>1.0</v>
      </c>
      <c r="G970" s="1">
        <v>4.0</v>
      </c>
      <c r="H970" s="1">
        <v>4.0</v>
      </c>
      <c r="I970" s="1">
        <v>5.0</v>
      </c>
      <c r="J970" s="1">
        <v>5.0</v>
      </c>
      <c r="K970" s="1">
        <v>4.0</v>
      </c>
      <c r="L970" s="1">
        <v>2.0</v>
      </c>
      <c r="M970" s="1">
        <v>5.0</v>
      </c>
      <c r="N970" s="1">
        <v>4.0</v>
      </c>
      <c r="O970" s="1">
        <v>1.0</v>
      </c>
      <c r="P970" s="1">
        <v>4.0</v>
      </c>
      <c r="Q970" s="1">
        <v>4.0</v>
      </c>
      <c r="R970" s="1">
        <v>4.0</v>
      </c>
      <c r="S970" s="1">
        <v>5.0</v>
      </c>
      <c r="T970" s="1">
        <v>0.0</v>
      </c>
      <c r="U970" s="1">
        <v>5.0</v>
      </c>
      <c r="V970" s="1">
        <v>5.0</v>
      </c>
      <c r="W970" s="1">
        <v>5.0</v>
      </c>
      <c r="X970" s="1">
        <v>5.0</v>
      </c>
      <c r="Y970" s="1">
        <v>4.0</v>
      </c>
      <c r="Z970" s="1">
        <v>1594.0</v>
      </c>
      <c r="AA970" s="45">
        <f t="shared" si="1"/>
        <v>83</v>
      </c>
      <c r="AB970" s="45">
        <f t="shared" si="2"/>
        <v>30</v>
      </c>
      <c r="AC970" s="45">
        <f t="shared" si="3"/>
        <v>16</v>
      </c>
      <c r="AD970" s="45">
        <f t="shared" si="4"/>
        <v>17</v>
      </c>
      <c r="AE970" s="45">
        <f t="shared" si="5"/>
        <v>20</v>
      </c>
    </row>
    <row r="971">
      <c r="A971" s="1" t="b">
        <v>1</v>
      </c>
      <c r="B971" s="20">
        <v>44140.68053457176</v>
      </c>
      <c r="C971" s="1" t="s">
        <v>548</v>
      </c>
      <c r="D971" s="1">
        <v>4.0</v>
      </c>
      <c r="E971" s="1">
        <v>5.0</v>
      </c>
      <c r="F971" s="1">
        <v>0.0</v>
      </c>
      <c r="G971" s="1">
        <v>4.0</v>
      </c>
      <c r="H971" s="1">
        <v>0.0</v>
      </c>
      <c r="I971" s="1">
        <v>4.0</v>
      </c>
      <c r="J971" s="1">
        <v>0.0</v>
      </c>
      <c r="K971" s="1">
        <v>0.0</v>
      </c>
      <c r="L971" s="1">
        <v>6.0</v>
      </c>
      <c r="M971" s="1">
        <v>4.0</v>
      </c>
      <c r="N971" s="1">
        <v>5.0</v>
      </c>
      <c r="O971" s="1">
        <v>1.0</v>
      </c>
      <c r="P971" s="1">
        <v>4.0</v>
      </c>
      <c r="Q971" s="1">
        <v>3.0</v>
      </c>
      <c r="R971" s="1">
        <v>3.0</v>
      </c>
      <c r="S971" s="1">
        <v>4.0</v>
      </c>
      <c r="T971" s="1">
        <v>1.0</v>
      </c>
      <c r="U971" s="1">
        <v>4.0</v>
      </c>
      <c r="V971" s="1">
        <v>4.0</v>
      </c>
      <c r="W971" s="1">
        <v>4.0</v>
      </c>
      <c r="X971" s="1">
        <v>5.0</v>
      </c>
      <c r="Y971" s="1">
        <v>4.0</v>
      </c>
      <c r="Z971" s="1">
        <v>2358.0</v>
      </c>
      <c r="AA971" s="45">
        <f t="shared" si="1"/>
        <v>69</v>
      </c>
      <c r="AB971" s="45">
        <f t="shared" si="2"/>
        <v>28</v>
      </c>
      <c r="AC971" s="45">
        <f t="shared" si="3"/>
        <v>10</v>
      </c>
      <c r="AD971" s="45">
        <f t="shared" si="4"/>
        <v>14</v>
      </c>
      <c r="AE971" s="45">
        <f t="shared" si="5"/>
        <v>17</v>
      </c>
    </row>
    <row r="972">
      <c r="A972" s="1" t="b">
        <v>1</v>
      </c>
      <c r="B972" s="20">
        <v>44140.90473525463</v>
      </c>
      <c r="C972" s="1" t="s">
        <v>490</v>
      </c>
      <c r="D972" s="1">
        <v>1.0</v>
      </c>
      <c r="E972" s="1">
        <v>2.0</v>
      </c>
      <c r="F972" s="1">
        <v>0.0</v>
      </c>
      <c r="G972" s="1">
        <v>1.0</v>
      </c>
      <c r="H972" s="1">
        <v>1.0</v>
      </c>
      <c r="I972" s="1">
        <v>1.0</v>
      </c>
      <c r="J972" s="1">
        <v>0.0</v>
      </c>
      <c r="K972" s="1">
        <v>0.0</v>
      </c>
      <c r="L972" s="1">
        <v>2.0</v>
      </c>
      <c r="M972" s="1">
        <v>2.0</v>
      </c>
      <c r="N972" s="1">
        <v>0.0</v>
      </c>
      <c r="O972" s="1">
        <v>0.0</v>
      </c>
      <c r="P972" s="1">
        <v>1.0</v>
      </c>
      <c r="Q972" s="1">
        <v>3.0</v>
      </c>
      <c r="R972" s="1">
        <v>1.0</v>
      </c>
      <c r="S972" s="1">
        <v>2.0</v>
      </c>
      <c r="T972" s="1">
        <v>0.0</v>
      </c>
      <c r="U972" s="1">
        <v>1.0</v>
      </c>
      <c r="V972" s="1">
        <v>2.0</v>
      </c>
      <c r="W972" s="1">
        <v>1.0</v>
      </c>
      <c r="X972" s="1">
        <v>2.0</v>
      </c>
      <c r="Y972" s="1">
        <v>0.0</v>
      </c>
      <c r="Z972" s="1">
        <v>2311.0</v>
      </c>
      <c r="AA972" s="45">
        <f t="shared" si="1"/>
        <v>23</v>
      </c>
      <c r="AB972" s="45">
        <f t="shared" si="2"/>
        <v>6</v>
      </c>
      <c r="AC972" s="45">
        <f t="shared" si="3"/>
        <v>4</v>
      </c>
      <c r="AD972" s="45">
        <f t="shared" si="4"/>
        <v>7</v>
      </c>
      <c r="AE972" s="45">
        <f t="shared" si="5"/>
        <v>6</v>
      </c>
    </row>
    <row r="973">
      <c r="A973" s="1" t="b">
        <v>1</v>
      </c>
      <c r="B973" s="20">
        <v>44141.47751525463</v>
      </c>
      <c r="C973" s="1" t="s">
        <v>489</v>
      </c>
      <c r="D973" s="1">
        <v>2.0</v>
      </c>
      <c r="E973" s="1">
        <v>0.0</v>
      </c>
      <c r="F973" s="1">
        <v>0.0</v>
      </c>
      <c r="G973" s="1">
        <v>1.0</v>
      </c>
      <c r="H973" s="1">
        <v>1.0</v>
      </c>
      <c r="I973" s="1">
        <v>3.0</v>
      </c>
      <c r="J973" s="1">
        <v>1.0</v>
      </c>
      <c r="K973" s="1">
        <v>4.0</v>
      </c>
      <c r="L973" s="1">
        <v>0.0</v>
      </c>
      <c r="M973" s="1">
        <v>3.0</v>
      </c>
      <c r="N973" s="1">
        <v>0.0</v>
      </c>
      <c r="O973" s="1">
        <v>0.0</v>
      </c>
      <c r="P973" s="1">
        <v>1.0</v>
      </c>
      <c r="Q973" s="1">
        <v>1.0</v>
      </c>
      <c r="R973" s="1">
        <v>2.0</v>
      </c>
      <c r="S973" s="1">
        <v>1.0</v>
      </c>
      <c r="T973" s="1">
        <v>1.0</v>
      </c>
      <c r="U973" s="1">
        <v>3.0</v>
      </c>
      <c r="V973" s="1">
        <v>3.0</v>
      </c>
      <c r="W973" s="1">
        <v>2.0</v>
      </c>
      <c r="X973" s="1">
        <v>3.0</v>
      </c>
      <c r="Y973" s="1">
        <v>0.0</v>
      </c>
      <c r="Z973" s="1">
        <v>2273.0</v>
      </c>
      <c r="AA973" s="45">
        <f t="shared" si="1"/>
        <v>32</v>
      </c>
      <c r="AB973" s="45">
        <f t="shared" si="2"/>
        <v>8</v>
      </c>
      <c r="AC973" s="45">
        <f t="shared" si="3"/>
        <v>8</v>
      </c>
      <c r="AD973" s="45">
        <f t="shared" si="4"/>
        <v>5</v>
      </c>
      <c r="AE973" s="45">
        <f t="shared" si="5"/>
        <v>11</v>
      </c>
    </row>
    <row r="974">
      <c r="A974" s="1" t="b">
        <v>1</v>
      </c>
      <c r="B974" s="20">
        <v>44141.551292777775</v>
      </c>
      <c r="C974" s="1" t="s">
        <v>549</v>
      </c>
      <c r="D974" s="1">
        <v>2.0</v>
      </c>
      <c r="E974" s="1">
        <v>2.0</v>
      </c>
      <c r="F974" s="1">
        <v>0.0</v>
      </c>
      <c r="G974" s="1">
        <v>1.0</v>
      </c>
      <c r="H974" s="1">
        <v>0.0</v>
      </c>
      <c r="I974" s="1">
        <v>4.0</v>
      </c>
      <c r="J974" s="1">
        <v>3.0</v>
      </c>
      <c r="K974" s="1">
        <v>4.0</v>
      </c>
      <c r="L974" s="1">
        <v>0.0</v>
      </c>
      <c r="M974" s="1">
        <v>3.0</v>
      </c>
      <c r="N974" s="1">
        <v>4.0</v>
      </c>
      <c r="O974" s="1">
        <v>2.0</v>
      </c>
      <c r="P974" s="1">
        <v>2.0</v>
      </c>
      <c r="Q974" s="1">
        <v>2.0</v>
      </c>
      <c r="R974" s="1">
        <v>3.0</v>
      </c>
      <c r="S974" s="1">
        <v>1.0</v>
      </c>
      <c r="T974" s="1">
        <v>0.0</v>
      </c>
      <c r="U974" s="1">
        <v>3.0</v>
      </c>
      <c r="V974" s="1">
        <v>3.0</v>
      </c>
      <c r="W974" s="1">
        <v>3.0</v>
      </c>
      <c r="X974" s="1">
        <v>3.0</v>
      </c>
      <c r="Y974" s="1">
        <v>3.0</v>
      </c>
      <c r="Z974" s="1">
        <v>2396.0</v>
      </c>
      <c r="AA974" s="45">
        <f t="shared" si="1"/>
        <v>48</v>
      </c>
      <c r="AB974" s="45">
        <f t="shared" si="2"/>
        <v>18</v>
      </c>
      <c r="AC974" s="45">
        <f t="shared" si="3"/>
        <v>10</v>
      </c>
      <c r="AD974" s="45">
        <f t="shared" si="4"/>
        <v>8</v>
      </c>
      <c r="AE974" s="45">
        <f t="shared" si="5"/>
        <v>12</v>
      </c>
    </row>
    <row r="975">
      <c r="A975" s="1" t="b">
        <v>1</v>
      </c>
      <c r="B975" s="20">
        <v>44141.69235010417</v>
      </c>
      <c r="C975" s="1" t="s">
        <v>505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2.0</v>
      </c>
      <c r="J975" s="1">
        <v>0.0</v>
      </c>
      <c r="K975" s="1">
        <v>0.0</v>
      </c>
      <c r="L975" s="1">
        <v>3.0</v>
      </c>
      <c r="M975" s="1">
        <v>1.0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1.0</v>
      </c>
      <c r="Y975" s="1">
        <v>1.0</v>
      </c>
      <c r="Z975" s="1">
        <v>2342.0</v>
      </c>
      <c r="AA975" s="45">
        <f t="shared" si="1"/>
        <v>8</v>
      </c>
      <c r="AB975" s="45">
        <f t="shared" si="2"/>
        <v>3</v>
      </c>
      <c r="AC975" s="45">
        <f t="shared" si="3"/>
        <v>4</v>
      </c>
      <c r="AD975" s="45">
        <f t="shared" si="4"/>
        <v>0</v>
      </c>
      <c r="AE975" s="45">
        <f t="shared" si="5"/>
        <v>1</v>
      </c>
    </row>
    <row r="976">
      <c r="A976" s="1" t="b">
        <v>1</v>
      </c>
      <c r="B976" s="20">
        <v>44142.3686400463</v>
      </c>
      <c r="C976" s="1" t="s">
        <v>421</v>
      </c>
      <c r="D976" s="1">
        <v>4.0</v>
      </c>
      <c r="E976" s="1">
        <v>4.0</v>
      </c>
      <c r="F976" s="1">
        <v>0.0</v>
      </c>
      <c r="G976" s="1">
        <v>3.0</v>
      </c>
      <c r="H976" s="1">
        <v>3.0</v>
      </c>
      <c r="I976" s="1">
        <v>4.0</v>
      </c>
      <c r="J976" s="1">
        <v>4.0</v>
      </c>
      <c r="K976" s="1">
        <v>1.0</v>
      </c>
      <c r="L976" s="1">
        <v>4.0</v>
      </c>
      <c r="M976" s="1">
        <v>3.0</v>
      </c>
      <c r="N976" s="1">
        <v>4.0</v>
      </c>
      <c r="O976" s="1">
        <v>6.0</v>
      </c>
      <c r="P976" s="1">
        <v>6.0</v>
      </c>
      <c r="Q976" s="1">
        <v>5.0</v>
      </c>
      <c r="R976" s="1">
        <v>3.0</v>
      </c>
      <c r="S976" s="1">
        <v>4.0</v>
      </c>
      <c r="T976" s="1">
        <v>0.0</v>
      </c>
      <c r="U976" s="1">
        <v>4.0</v>
      </c>
      <c r="V976" s="1">
        <v>4.0</v>
      </c>
      <c r="W976" s="1">
        <v>4.0</v>
      </c>
      <c r="X976" s="1">
        <v>3.0</v>
      </c>
      <c r="Y976" s="1">
        <v>5.0</v>
      </c>
      <c r="Z976" s="1">
        <v>222.0</v>
      </c>
      <c r="AA976" s="45">
        <f t="shared" si="1"/>
        <v>78</v>
      </c>
      <c r="AB976" s="45">
        <f t="shared" si="2"/>
        <v>33</v>
      </c>
      <c r="AC976" s="45">
        <f t="shared" si="3"/>
        <v>12</v>
      </c>
      <c r="AD976" s="45">
        <f t="shared" si="4"/>
        <v>18</v>
      </c>
      <c r="AE976" s="45">
        <f t="shared" si="5"/>
        <v>15</v>
      </c>
    </row>
    <row r="977">
      <c r="A977" s="1" t="b">
        <v>1</v>
      </c>
      <c r="B977" s="20">
        <v>44142.43229336805</v>
      </c>
      <c r="C977" s="1" t="s">
        <v>417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1.0</v>
      </c>
      <c r="J977" s="1">
        <v>1.0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1.0</v>
      </c>
      <c r="V977" s="1">
        <v>1.0</v>
      </c>
      <c r="W977" s="1">
        <v>1.0</v>
      </c>
      <c r="X977" s="1">
        <v>1.0</v>
      </c>
      <c r="Y977" s="1">
        <v>0.0</v>
      </c>
      <c r="Z977" s="1">
        <v>2238.0</v>
      </c>
      <c r="AA977" s="45">
        <f t="shared" si="1"/>
        <v>6</v>
      </c>
      <c r="AB977" s="45">
        <f t="shared" si="2"/>
        <v>1</v>
      </c>
      <c r="AC977" s="45">
        <f t="shared" si="3"/>
        <v>1</v>
      </c>
      <c r="AD977" s="45">
        <f t="shared" si="4"/>
        <v>0</v>
      </c>
      <c r="AE977" s="45">
        <f t="shared" si="5"/>
        <v>4</v>
      </c>
    </row>
    <row r="978">
      <c r="A978" s="1" t="b">
        <v>1</v>
      </c>
      <c r="B978" s="20">
        <v>44144.60246212963</v>
      </c>
      <c r="C978" s="1" t="s">
        <v>551</v>
      </c>
      <c r="D978" s="1">
        <v>2.0</v>
      </c>
      <c r="E978" s="1">
        <v>4.0</v>
      </c>
      <c r="F978" s="1">
        <v>0.0</v>
      </c>
      <c r="G978" s="1">
        <v>2.0</v>
      </c>
      <c r="H978" s="1">
        <v>4.0</v>
      </c>
      <c r="I978" s="1">
        <v>5.0</v>
      </c>
      <c r="J978" s="1">
        <v>2.0</v>
      </c>
      <c r="K978" s="1">
        <v>3.0</v>
      </c>
      <c r="L978" s="1">
        <v>3.0</v>
      </c>
      <c r="M978" s="1">
        <v>5.0</v>
      </c>
      <c r="N978" s="1">
        <v>6.0</v>
      </c>
      <c r="O978" s="1">
        <v>6.0</v>
      </c>
      <c r="P978" s="1">
        <v>6.0</v>
      </c>
      <c r="Q978" s="1">
        <v>5.0</v>
      </c>
      <c r="R978" s="1">
        <v>5.0</v>
      </c>
      <c r="S978" s="1">
        <v>6.0</v>
      </c>
      <c r="T978" s="1">
        <v>2.0</v>
      </c>
      <c r="U978" s="1">
        <v>6.0</v>
      </c>
      <c r="V978" s="1">
        <v>6.0</v>
      </c>
      <c r="W978" s="1">
        <v>6.0</v>
      </c>
      <c r="X978" s="1">
        <v>6.0</v>
      </c>
      <c r="Y978" s="1">
        <v>5.0</v>
      </c>
      <c r="Z978" s="1">
        <v>2387.0</v>
      </c>
      <c r="AA978" s="45">
        <f t="shared" si="1"/>
        <v>95</v>
      </c>
      <c r="AB978" s="45">
        <f t="shared" si="2"/>
        <v>36</v>
      </c>
      <c r="AC978" s="45">
        <f t="shared" si="3"/>
        <v>13</v>
      </c>
      <c r="AD978" s="45">
        <f t="shared" si="4"/>
        <v>22</v>
      </c>
      <c r="AE978" s="45">
        <f t="shared" si="5"/>
        <v>24</v>
      </c>
    </row>
    <row r="979">
      <c r="A979" s="1" t="b">
        <v>1</v>
      </c>
      <c r="B979" s="20">
        <v>44144.88924618055</v>
      </c>
      <c r="C979" s="1" t="s">
        <v>260</v>
      </c>
      <c r="D979" s="1">
        <v>4.0</v>
      </c>
      <c r="E979" s="1">
        <v>2.0</v>
      </c>
      <c r="F979" s="1">
        <v>2.0</v>
      </c>
      <c r="G979" s="1">
        <v>4.0</v>
      </c>
      <c r="H979" s="1">
        <v>4.0</v>
      </c>
      <c r="I979" s="1">
        <v>2.0</v>
      </c>
      <c r="J979" s="1">
        <v>2.0</v>
      </c>
      <c r="K979" s="1">
        <v>2.0</v>
      </c>
      <c r="L979" s="1">
        <v>2.0</v>
      </c>
      <c r="M979" s="1">
        <v>2.0</v>
      </c>
      <c r="N979" s="1">
        <v>4.0</v>
      </c>
      <c r="O979" s="1">
        <v>3.0</v>
      </c>
      <c r="P979" s="1">
        <v>2.0</v>
      </c>
      <c r="Q979" s="1">
        <v>3.0</v>
      </c>
      <c r="R979" s="1">
        <v>2.0</v>
      </c>
      <c r="S979" s="1">
        <v>3.0</v>
      </c>
      <c r="T979" s="1">
        <v>1.0</v>
      </c>
      <c r="U979" s="1">
        <v>1.0</v>
      </c>
      <c r="V979" s="1">
        <v>4.0</v>
      </c>
      <c r="W979" s="1">
        <v>4.0</v>
      </c>
      <c r="X979" s="1">
        <v>4.0</v>
      </c>
      <c r="Y979" s="1">
        <v>3.0</v>
      </c>
      <c r="Z979" s="1">
        <v>1993.0</v>
      </c>
      <c r="AA979" s="45">
        <f t="shared" si="1"/>
        <v>60</v>
      </c>
      <c r="AB979" s="45">
        <f t="shared" si="2"/>
        <v>29</v>
      </c>
      <c r="AC979" s="45">
        <f t="shared" si="3"/>
        <v>8</v>
      </c>
      <c r="AD979" s="45">
        <f t="shared" si="4"/>
        <v>10</v>
      </c>
      <c r="AE979" s="45">
        <f t="shared" si="5"/>
        <v>13</v>
      </c>
    </row>
    <row r="980">
      <c r="A980" s="1" t="b">
        <v>1</v>
      </c>
      <c r="B980" s="20">
        <v>44145.65766961806</v>
      </c>
      <c r="C980" s="1" t="s">
        <v>552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2384.0</v>
      </c>
      <c r="AA980" s="45">
        <f t="shared" si="1"/>
        <v>0</v>
      </c>
      <c r="AB980" s="45">
        <f t="shared" si="2"/>
        <v>0</v>
      </c>
      <c r="AC980" s="45">
        <f t="shared" si="3"/>
        <v>0</v>
      </c>
      <c r="AD980" s="45">
        <f t="shared" si="4"/>
        <v>0</v>
      </c>
      <c r="AE980" s="45">
        <f t="shared" si="5"/>
        <v>0</v>
      </c>
    </row>
    <row r="981">
      <c r="A981" s="1" t="b">
        <v>1</v>
      </c>
      <c r="B981" s="20">
        <v>44145.97754090278</v>
      </c>
      <c r="C981" s="1" t="s">
        <v>493</v>
      </c>
      <c r="D981" s="1">
        <v>1.0</v>
      </c>
      <c r="E981" s="1">
        <v>0.0</v>
      </c>
      <c r="F981" s="1">
        <v>0.0</v>
      </c>
      <c r="G981" s="1">
        <v>2.0</v>
      </c>
      <c r="H981" s="1">
        <v>1.0</v>
      </c>
      <c r="I981" s="1">
        <v>3.0</v>
      </c>
      <c r="J981" s="1">
        <v>2.0</v>
      </c>
      <c r="K981" s="1">
        <v>0.0</v>
      </c>
      <c r="L981" s="1">
        <v>0.0</v>
      </c>
      <c r="M981" s="1">
        <v>0.0</v>
      </c>
      <c r="N981" s="1">
        <v>2.0</v>
      </c>
      <c r="O981" s="1">
        <v>2.0</v>
      </c>
      <c r="P981" s="1">
        <v>2.0</v>
      </c>
      <c r="Q981" s="1">
        <v>3.0</v>
      </c>
      <c r="R981" s="1">
        <v>1.0</v>
      </c>
      <c r="S981" s="1">
        <v>3.0</v>
      </c>
      <c r="T981" s="1">
        <v>0.0</v>
      </c>
      <c r="U981" s="1">
        <v>2.0</v>
      </c>
      <c r="V981" s="1">
        <v>2.0</v>
      </c>
      <c r="W981" s="1">
        <v>1.0</v>
      </c>
      <c r="X981" s="1">
        <v>1.0</v>
      </c>
      <c r="Y981" s="1">
        <v>1.0</v>
      </c>
      <c r="Z981" s="1">
        <v>2318.0</v>
      </c>
      <c r="AA981" s="45">
        <f t="shared" si="1"/>
        <v>29</v>
      </c>
      <c r="AB981" s="45">
        <f t="shared" si="2"/>
        <v>12</v>
      </c>
      <c r="AC981" s="45">
        <f t="shared" si="3"/>
        <v>2</v>
      </c>
      <c r="AD981" s="45">
        <f t="shared" si="4"/>
        <v>9</v>
      </c>
      <c r="AE981" s="45">
        <f t="shared" si="5"/>
        <v>6</v>
      </c>
    </row>
    <row r="982">
      <c r="A982" s="1" t="b">
        <v>1</v>
      </c>
      <c r="B982" s="20">
        <v>44147.46022858797</v>
      </c>
      <c r="C982" s="1" t="s">
        <v>553</v>
      </c>
      <c r="D982" s="1">
        <v>2.0</v>
      </c>
      <c r="E982" s="1">
        <v>0.0</v>
      </c>
      <c r="F982" s="1">
        <v>0.0</v>
      </c>
      <c r="G982" s="1">
        <v>4.0</v>
      </c>
      <c r="H982" s="1">
        <v>3.0</v>
      </c>
      <c r="I982" s="1">
        <v>4.0</v>
      </c>
      <c r="J982" s="1">
        <v>0.0</v>
      </c>
      <c r="K982" s="1">
        <v>4.0</v>
      </c>
      <c r="L982" s="1">
        <v>0.0</v>
      </c>
      <c r="M982" s="1">
        <v>3.0</v>
      </c>
      <c r="N982" s="1">
        <v>2.0</v>
      </c>
      <c r="O982" s="1">
        <v>2.0</v>
      </c>
      <c r="P982" s="1">
        <v>4.0</v>
      </c>
      <c r="Q982" s="1">
        <v>1.0</v>
      </c>
      <c r="R982" s="1">
        <v>2.0</v>
      </c>
      <c r="S982" s="1">
        <v>2.0</v>
      </c>
      <c r="T982" s="1">
        <v>0.0</v>
      </c>
      <c r="U982" s="1">
        <v>1.0</v>
      </c>
      <c r="V982" s="1">
        <v>5.0</v>
      </c>
      <c r="W982" s="1">
        <v>4.0</v>
      </c>
      <c r="X982" s="1">
        <v>3.0</v>
      </c>
      <c r="Y982" s="1">
        <v>3.0</v>
      </c>
      <c r="Z982" s="1">
        <v>2404.0</v>
      </c>
      <c r="AA982" s="45">
        <f t="shared" si="1"/>
        <v>49</v>
      </c>
      <c r="AB982" s="45">
        <f t="shared" si="2"/>
        <v>20</v>
      </c>
      <c r="AC982" s="45">
        <f t="shared" si="3"/>
        <v>7</v>
      </c>
      <c r="AD982" s="45">
        <f t="shared" si="4"/>
        <v>9</v>
      </c>
      <c r="AE982" s="45">
        <f t="shared" si="5"/>
        <v>13</v>
      </c>
    </row>
    <row r="983">
      <c r="A983" s="1" t="b">
        <v>1</v>
      </c>
      <c r="B983" s="20">
        <v>44147.48072853009</v>
      </c>
      <c r="C983" s="1" t="s">
        <v>522</v>
      </c>
      <c r="D983" s="1">
        <v>2.0</v>
      </c>
      <c r="E983" s="1">
        <v>1.0</v>
      </c>
      <c r="F983" s="1">
        <v>0.0</v>
      </c>
      <c r="G983" s="1">
        <v>3.0</v>
      </c>
      <c r="H983" s="1">
        <v>2.0</v>
      </c>
      <c r="I983" s="1">
        <v>3.0</v>
      </c>
      <c r="J983" s="1">
        <v>0.0</v>
      </c>
      <c r="K983" s="1">
        <v>4.0</v>
      </c>
      <c r="L983" s="1">
        <v>0.0</v>
      </c>
      <c r="M983" s="1">
        <v>1.0</v>
      </c>
      <c r="N983" s="1">
        <v>2.0</v>
      </c>
      <c r="O983" s="1">
        <v>2.0</v>
      </c>
      <c r="P983" s="1">
        <v>1.0</v>
      </c>
      <c r="Q983" s="1">
        <v>1.0</v>
      </c>
      <c r="R983" s="1">
        <v>0.0</v>
      </c>
      <c r="S983" s="1">
        <v>2.0</v>
      </c>
      <c r="T983" s="1">
        <v>0.0</v>
      </c>
      <c r="U983" s="1">
        <v>2.0</v>
      </c>
      <c r="V983" s="1">
        <v>2.0</v>
      </c>
      <c r="W983" s="1">
        <v>2.0</v>
      </c>
      <c r="X983" s="1">
        <v>3.0</v>
      </c>
      <c r="Y983" s="1">
        <v>0.0</v>
      </c>
      <c r="Z983" s="1">
        <v>2246.0</v>
      </c>
      <c r="AA983" s="45">
        <f t="shared" si="1"/>
        <v>33</v>
      </c>
      <c r="AB983" s="45">
        <f t="shared" si="2"/>
        <v>15</v>
      </c>
      <c r="AC983" s="45">
        <f t="shared" si="3"/>
        <v>5</v>
      </c>
      <c r="AD983" s="45">
        <f t="shared" si="4"/>
        <v>4</v>
      </c>
      <c r="AE983" s="45">
        <f t="shared" si="5"/>
        <v>9</v>
      </c>
    </row>
    <row r="984">
      <c r="A984" t="b">
        <v>0</v>
      </c>
      <c r="B984" s="20">
        <v>44147.490334699076</v>
      </c>
      <c r="C984" s="1" t="s">
        <v>292</v>
      </c>
      <c r="D984" s="1">
        <v>3.0</v>
      </c>
      <c r="E984" s="1">
        <v>0.0</v>
      </c>
      <c r="F984" s="1">
        <v>0.0</v>
      </c>
      <c r="G984" s="1">
        <v>5.0</v>
      </c>
      <c r="H984" s="1">
        <v>5.0</v>
      </c>
      <c r="I984" s="1">
        <v>3.0</v>
      </c>
      <c r="J984" s="1">
        <v>5.0</v>
      </c>
      <c r="K984" s="1">
        <v>3.0</v>
      </c>
      <c r="L984" s="1">
        <v>0.0</v>
      </c>
      <c r="M984" s="1">
        <v>0.0</v>
      </c>
      <c r="N984" s="1">
        <v>4.0</v>
      </c>
      <c r="O984" s="1">
        <v>5.0</v>
      </c>
      <c r="P984" s="1">
        <v>5.0</v>
      </c>
      <c r="Q984" s="1">
        <v>4.0</v>
      </c>
      <c r="R984" s="1">
        <v>2.0</v>
      </c>
      <c r="S984" s="1">
        <v>4.0</v>
      </c>
      <c r="T984" s="1">
        <v>5.0</v>
      </c>
      <c r="U984" s="1">
        <v>4.0</v>
      </c>
      <c r="V984" s="1">
        <v>5.0</v>
      </c>
      <c r="W984" s="1">
        <v>4.0</v>
      </c>
      <c r="X984" s="1">
        <v>6.0</v>
      </c>
      <c r="Y984" s="1">
        <v>5.0</v>
      </c>
      <c r="Z984" s="1">
        <v>2058.0</v>
      </c>
      <c r="AA984" s="45">
        <f t="shared" si="1"/>
        <v>77</v>
      </c>
      <c r="AB984" s="45">
        <f t="shared" si="2"/>
        <v>35</v>
      </c>
      <c r="AC984" s="45">
        <f t="shared" si="3"/>
        <v>8</v>
      </c>
      <c r="AD984" s="45">
        <f t="shared" si="4"/>
        <v>15</v>
      </c>
      <c r="AE984" s="45">
        <f t="shared" si="5"/>
        <v>19</v>
      </c>
    </row>
    <row r="985">
      <c r="A985" t="b">
        <v>0</v>
      </c>
      <c r="B985" s="20">
        <v>44148.001450358795</v>
      </c>
      <c r="C985" s="1" t="s">
        <v>488</v>
      </c>
      <c r="D985" s="1">
        <v>6.0</v>
      </c>
      <c r="E985" s="1">
        <v>4.0</v>
      </c>
      <c r="F985" s="1">
        <v>3.0</v>
      </c>
      <c r="G985" s="1">
        <v>3.0</v>
      </c>
      <c r="H985" s="1">
        <v>5.0</v>
      </c>
      <c r="I985" s="1">
        <v>6.0</v>
      </c>
      <c r="J985" s="1">
        <v>6.0</v>
      </c>
      <c r="K985" s="1">
        <v>0.0</v>
      </c>
      <c r="L985" s="1">
        <v>6.0</v>
      </c>
      <c r="M985" s="1">
        <v>0.0</v>
      </c>
      <c r="N985" s="1">
        <v>6.0</v>
      </c>
      <c r="O985" s="1">
        <v>6.0</v>
      </c>
      <c r="P985" s="1">
        <v>6.0</v>
      </c>
      <c r="Q985" s="1">
        <v>3.0</v>
      </c>
      <c r="R985" s="1">
        <v>5.0</v>
      </c>
      <c r="S985" s="1">
        <v>4.0</v>
      </c>
      <c r="T985" s="1">
        <v>3.0</v>
      </c>
      <c r="U985" s="1">
        <v>6.0</v>
      </c>
      <c r="V985" s="1">
        <v>6.0</v>
      </c>
      <c r="W985" s="1">
        <v>6.0</v>
      </c>
      <c r="X985" s="1">
        <v>6.0</v>
      </c>
      <c r="Y985" s="1">
        <v>5.0</v>
      </c>
      <c r="Z985" s="1">
        <v>2248.0</v>
      </c>
      <c r="AA985" s="45">
        <f t="shared" si="1"/>
        <v>101</v>
      </c>
      <c r="AB985" s="45">
        <f t="shared" si="2"/>
        <v>47</v>
      </c>
      <c r="AC985" s="45">
        <f t="shared" si="3"/>
        <v>12</v>
      </c>
      <c r="AD985" s="45">
        <f t="shared" si="4"/>
        <v>18</v>
      </c>
      <c r="AE985" s="45">
        <f t="shared" si="5"/>
        <v>24</v>
      </c>
    </row>
    <row r="986">
      <c r="A986" s="1" t="b">
        <v>1</v>
      </c>
      <c r="B986" s="20">
        <v>44150.00129971065</v>
      </c>
      <c r="C986" s="1" t="s">
        <v>554</v>
      </c>
      <c r="D986" s="1">
        <v>5.0</v>
      </c>
      <c r="E986" s="1">
        <v>1.0</v>
      </c>
      <c r="F986" s="1">
        <v>0.0</v>
      </c>
      <c r="G986" s="1">
        <v>1.0</v>
      </c>
      <c r="H986" s="1">
        <v>1.0</v>
      </c>
      <c r="I986" s="1">
        <v>5.0</v>
      </c>
      <c r="J986" s="1">
        <v>6.0</v>
      </c>
      <c r="K986" s="1">
        <v>3.0</v>
      </c>
      <c r="L986" s="1">
        <v>5.0</v>
      </c>
      <c r="M986" s="1">
        <v>3.0</v>
      </c>
      <c r="N986" s="1">
        <v>4.0</v>
      </c>
      <c r="O986" s="1">
        <v>3.0</v>
      </c>
      <c r="P986" s="1">
        <v>3.0</v>
      </c>
      <c r="Q986" s="1">
        <v>5.0</v>
      </c>
      <c r="R986" s="1">
        <v>5.0</v>
      </c>
      <c r="S986" s="1">
        <v>2.0</v>
      </c>
      <c r="T986" s="1">
        <v>1.0</v>
      </c>
      <c r="U986" s="1">
        <v>5.0</v>
      </c>
      <c r="V986" s="1">
        <v>5.0</v>
      </c>
      <c r="W986" s="1">
        <v>4.0</v>
      </c>
      <c r="X986" s="1">
        <v>4.0</v>
      </c>
      <c r="Y986" s="1">
        <v>0.0</v>
      </c>
      <c r="Z986" s="1">
        <v>1387.0</v>
      </c>
      <c r="AA986" s="45">
        <f t="shared" si="1"/>
        <v>71</v>
      </c>
      <c r="AB986" s="45">
        <f t="shared" si="2"/>
        <v>21</v>
      </c>
      <c r="AC986" s="45">
        <f t="shared" si="3"/>
        <v>17</v>
      </c>
      <c r="AD986" s="45">
        <f t="shared" si="4"/>
        <v>15</v>
      </c>
      <c r="AE986" s="45">
        <f t="shared" si="5"/>
        <v>18</v>
      </c>
    </row>
    <row r="987">
      <c r="A987" s="1" t="b">
        <v>1</v>
      </c>
      <c r="B987" s="20">
        <v>44150.43759100694</v>
      </c>
      <c r="C987" s="1" t="s">
        <v>555</v>
      </c>
      <c r="D987" s="1">
        <v>1.0</v>
      </c>
      <c r="E987" s="1">
        <v>0.0</v>
      </c>
      <c r="F987" s="1">
        <v>0.0</v>
      </c>
      <c r="G987" s="1">
        <v>0.0</v>
      </c>
      <c r="H987" s="1">
        <v>0.0</v>
      </c>
      <c r="I987" s="1">
        <v>2.0</v>
      </c>
      <c r="J987" s="1">
        <v>0.0</v>
      </c>
      <c r="K987" s="1">
        <v>4.0</v>
      </c>
      <c r="L987" s="1">
        <v>0.0</v>
      </c>
      <c r="M987" s="1">
        <v>1.0</v>
      </c>
      <c r="N987" s="1">
        <v>1.0</v>
      </c>
      <c r="O987" s="1">
        <v>3.0</v>
      </c>
      <c r="P987" s="1">
        <v>0.0</v>
      </c>
      <c r="Q987" s="1">
        <v>2.0</v>
      </c>
      <c r="R987" s="1">
        <v>4.0</v>
      </c>
      <c r="S987" s="1">
        <v>3.0</v>
      </c>
      <c r="T987" s="1">
        <v>0.0</v>
      </c>
      <c r="U987" s="1">
        <v>2.0</v>
      </c>
      <c r="V987" s="1">
        <v>2.0</v>
      </c>
      <c r="W987" s="1">
        <v>3.0</v>
      </c>
      <c r="X987" s="1">
        <v>0.0</v>
      </c>
      <c r="Y987" s="1">
        <v>1.0</v>
      </c>
      <c r="Z987" s="1">
        <v>2406.0</v>
      </c>
      <c r="AA987" s="45">
        <f t="shared" si="1"/>
        <v>29</v>
      </c>
      <c r="AB987" s="45">
        <f t="shared" si="2"/>
        <v>8</v>
      </c>
      <c r="AC987" s="45">
        <f t="shared" si="3"/>
        <v>5</v>
      </c>
      <c r="AD987" s="45">
        <f t="shared" si="4"/>
        <v>9</v>
      </c>
      <c r="AE987" s="45">
        <f t="shared" si="5"/>
        <v>7</v>
      </c>
    </row>
    <row r="988">
      <c r="A988" s="1" t="b">
        <v>1</v>
      </c>
      <c r="B988" s="20">
        <v>44150.547512523146</v>
      </c>
      <c r="C988" s="1" t="s">
        <v>487</v>
      </c>
      <c r="D988" s="1">
        <v>3.0</v>
      </c>
      <c r="E988" s="1">
        <v>2.0</v>
      </c>
      <c r="F988" s="1">
        <v>0.0</v>
      </c>
      <c r="G988" s="1">
        <v>3.0</v>
      </c>
      <c r="H988" s="1">
        <v>3.0</v>
      </c>
      <c r="I988" s="1">
        <v>6.0</v>
      </c>
      <c r="J988" s="1">
        <v>4.0</v>
      </c>
      <c r="K988" s="1">
        <v>1.0</v>
      </c>
      <c r="L988" s="1">
        <v>4.0</v>
      </c>
      <c r="M988" s="1">
        <v>3.0</v>
      </c>
      <c r="N988" s="1">
        <v>5.0</v>
      </c>
      <c r="O988" s="1">
        <v>3.0</v>
      </c>
      <c r="P988" s="1">
        <v>5.0</v>
      </c>
      <c r="Q988" s="1">
        <v>2.0</v>
      </c>
      <c r="R988" s="1">
        <v>2.0</v>
      </c>
      <c r="S988" s="1">
        <v>5.0</v>
      </c>
      <c r="T988" s="1">
        <v>0.0</v>
      </c>
      <c r="U988" s="1">
        <v>5.0</v>
      </c>
      <c r="V988" s="1">
        <v>6.0</v>
      </c>
      <c r="W988" s="1">
        <v>5.0</v>
      </c>
      <c r="X988" s="1">
        <v>5.0</v>
      </c>
      <c r="Y988" s="1">
        <v>4.0</v>
      </c>
      <c r="Z988" s="1">
        <v>2328.0</v>
      </c>
      <c r="AA988" s="45">
        <f t="shared" si="1"/>
        <v>76</v>
      </c>
      <c r="AB988" s="45">
        <f t="shared" si="2"/>
        <v>29</v>
      </c>
      <c r="AC988" s="45">
        <f t="shared" si="3"/>
        <v>12</v>
      </c>
      <c r="AD988" s="45">
        <f t="shared" si="4"/>
        <v>14</v>
      </c>
      <c r="AE988" s="45">
        <f t="shared" si="5"/>
        <v>21</v>
      </c>
    </row>
    <row r="989">
      <c r="A989" s="1" t="b">
        <v>1</v>
      </c>
      <c r="B989" s="20">
        <v>44151.44110052084</v>
      </c>
      <c r="C989" s="1" t="s">
        <v>481</v>
      </c>
      <c r="D989" s="1">
        <v>4.0</v>
      </c>
      <c r="E989" s="1">
        <v>3.0</v>
      </c>
      <c r="F989" s="1">
        <v>0.0</v>
      </c>
      <c r="G989" s="1">
        <v>3.0</v>
      </c>
      <c r="H989" s="1">
        <v>3.0</v>
      </c>
      <c r="I989" s="1">
        <v>4.0</v>
      </c>
      <c r="J989" s="1">
        <v>0.0</v>
      </c>
      <c r="K989" s="1">
        <v>4.0</v>
      </c>
      <c r="L989" s="1">
        <v>0.0</v>
      </c>
      <c r="M989" s="1">
        <v>5.0</v>
      </c>
      <c r="N989" s="1">
        <v>3.0</v>
      </c>
      <c r="O989" s="1">
        <v>4.0</v>
      </c>
      <c r="P989" s="1">
        <v>4.0</v>
      </c>
      <c r="Q989" s="1">
        <v>1.0</v>
      </c>
      <c r="R989" s="1">
        <v>2.0</v>
      </c>
      <c r="S989" s="1">
        <v>3.0</v>
      </c>
      <c r="T989" s="1">
        <v>4.0</v>
      </c>
      <c r="U989" s="1">
        <v>3.0</v>
      </c>
      <c r="V989" s="1">
        <v>4.0</v>
      </c>
      <c r="W989" s="1">
        <v>3.0</v>
      </c>
      <c r="X989" s="1">
        <v>2.0</v>
      </c>
      <c r="Y989" s="1">
        <v>0.0</v>
      </c>
      <c r="Z989" s="1">
        <v>2305.0</v>
      </c>
      <c r="AA989" s="45">
        <f t="shared" si="1"/>
        <v>59</v>
      </c>
      <c r="AB989" s="45">
        <f t="shared" si="2"/>
        <v>28</v>
      </c>
      <c r="AC989" s="45">
        <f t="shared" si="3"/>
        <v>9</v>
      </c>
      <c r="AD989" s="45">
        <f t="shared" si="4"/>
        <v>10</v>
      </c>
      <c r="AE989" s="45">
        <f t="shared" si="5"/>
        <v>12</v>
      </c>
    </row>
    <row r="990">
      <c r="A990" t="b">
        <v>0</v>
      </c>
      <c r="B990" s="20">
        <v>44151.450819687496</v>
      </c>
      <c r="C990" s="1" t="s">
        <v>519</v>
      </c>
      <c r="D990" s="1">
        <v>0.0</v>
      </c>
      <c r="E990" s="1">
        <v>0.0</v>
      </c>
      <c r="F990" s="1">
        <v>0.0</v>
      </c>
      <c r="G990" s="1">
        <v>0.0</v>
      </c>
      <c r="H990" s="1">
        <v>1.0</v>
      </c>
      <c r="I990" s="1">
        <v>0.0</v>
      </c>
      <c r="J990" s="1">
        <v>0.0</v>
      </c>
      <c r="K990" s="1">
        <v>0.0</v>
      </c>
      <c r="L990" s="1">
        <v>0.0</v>
      </c>
      <c r="M990" s="1">
        <v>1.0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2354.0</v>
      </c>
      <c r="AA990" s="45">
        <f t="shared" si="1"/>
        <v>2</v>
      </c>
      <c r="AB990" s="45">
        <f t="shared" si="2"/>
        <v>1</v>
      </c>
      <c r="AC990" s="45">
        <f t="shared" si="3"/>
        <v>1</v>
      </c>
      <c r="AD990" s="45">
        <f t="shared" si="4"/>
        <v>0</v>
      </c>
      <c r="AE990" s="45">
        <f t="shared" si="5"/>
        <v>0</v>
      </c>
    </row>
    <row r="991">
      <c r="A991" s="1" t="b">
        <v>1</v>
      </c>
      <c r="B991" s="20">
        <v>44151.52621694445</v>
      </c>
      <c r="C991" s="1" t="s">
        <v>334</v>
      </c>
      <c r="D991" s="1">
        <v>1.0</v>
      </c>
      <c r="E991" s="1">
        <v>0.0</v>
      </c>
      <c r="F991" s="1">
        <v>0.0</v>
      </c>
      <c r="G991" s="1">
        <v>2.0</v>
      </c>
      <c r="H991" s="1">
        <v>0.0</v>
      </c>
      <c r="I991" s="1">
        <v>2.0</v>
      </c>
      <c r="J991" s="1">
        <v>2.0</v>
      </c>
      <c r="K991" s="1">
        <v>1.0</v>
      </c>
      <c r="L991" s="1">
        <v>1.0</v>
      </c>
      <c r="M991" s="1">
        <v>2.0</v>
      </c>
      <c r="N991" s="1">
        <v>1.0</v>
      </c>
      <c r="O991" s="1">
        <v>2.0</v>
      </c>
      <c r="P991" s="1">
        <v>2.0</v>
      </c>
      <c r="Q991" s="1">
        <v>2.0</v>
      </c>
      <c r="R991" s="1">
        <v>2.0</v>
      </c>
      <c r="S991" s="1">
        <v>2.0</v>
      </c>
      <c r="T991" s="1">
        <v>0.0</v>
      </c>
      <c r="U991" s="1">
        <v>2.0</v>
      </c>
      <c r="V991" s="1">
        <v>2.0</v>
      </c>
      <c r="W991" s="1">
        <v>2.0</v>
      </c>
      <c r="X991" s="1">
        <v>2.0</v>
      </c>
      <c r="Y991" s="1">
        <v>1.0</v>
      </c>
      <c r="Z991" s="1">
        <v>2112.0</v>
      </c>
      <c r="AA991" s="45">
        <f t="shared" si="1"/>
        <v>31</v>
      </c>
      <c r="AB991" s="45">
        <f t="shared" si="2"/>
        <v>9</v>
      </c>
      <c r="AC991" s="45">
        <f t="shared" si="3"/>
        <v>6</v>
      </c>
      <c r="AD991" s="45">
        <f t="shared" si="4"/>
        <v>8</v>
      </c>
      <c r="AE991" s="45">
        <f t="shared" si="5"/>
        <v>8</v>
      </c>
    </row>
    <row r="992">
      <c r="A992" s="1" t="b">
        <v>1</v>
      </c>
      <c r="B992" s="20">
        <v>44151.60529587963</v>
      </c>
      <c r="C992" s="1" t="s">
        <v>444</v>
      </c>
      <c r="D992" s="1">
        <v>2.0</v>
      </c>
      <c r="E992" s="1">
        <v>3.0</v>
      </c>
      <c r="F992" s="1">
        <v>0.0</v>
      </c>
      <c r="G992" s="1">
        <v>2.0</v>
      </c>
      <c r="H992" s="1">
        <v>3.0</v>
      </c>
      <c r="I992" s="1">
        <v>3.0</v>
      </c>
      <c r="J992" s="1">
        <v>3.0</v>
      </c>
      <c r="K992" s="1">
        <v>4.0</v>
      </c>
      <c r="L992" s="1">
        <v>1.0</v>
      </c>
      <c r="M992" s="1">
        <v>2.0</v>
      </c>
      <c r="N992" s="1">
        <v>1.0</v>
      </c>
      <c r="O992" s="1">
        <v>1.0</v>
      </c>
      <c r="P992" s="1">
        <v>4.0</v>
      </c>
      <c r="Q992" s="1">
        <v>2.0</v>
      </c>
      <c r="R992" s="1">
        <v>2.0</v>
      </c>
      <c r="S992" s="1">
        <v>1.0</v>
      </c>
      <c r="T992" s="1">
        <v>0.0</v>
      </c>
      <c r="U992" s="1">
        <v>4.0</v>
      </c>
      <c r="V992" s="1">
        <v>5.0</v>
      </c>
      <c r="W992" s="1">
        <v>4.0</v>
      </c>
      <c r="X992" s="1">
        <v>4.0</v>
      </c>
      <c r="Y992" s="1">
        <v>1.0</v>
      </c>
      <c r="Z992" s="1">
        <v>2271.0</v>
      </c>
      <c r="AA992" s="45">
        <f t="shared" si="1"/>
        <v>52</v>
      </c>
      <c r="AB992" s="45">
        <f t="shared" si="2"/>
        <v>16</v>
      </c>
      <c r="AC992" s="45">
        <f t="shared" si="3"/>
        <v>10</v>
      </c>
      <c r="AD992" s="45">
        <f t="shared" si="4"/>
        <v>9</v>
      </c>
      <c r="AE992" s="45">
        <f t="shared" si="5"/>
        <v>17</v>
      </c>
    </row>
    <row r="993">
      <c r="A993" s="1" t="b">
        <v>1</v>
      </c>
      <c r="B993" s="20">
        <v>44152.384687048616</v>
      </c>
      <c r="C993" s="1" t="s">
        <v>492</v>
      </c>
      <c r="D993" s="1">
        <v>6.0</v>
      </c>
      <c r="E993" s="1">
        <v>6.0</v>
      </c>
      <c r="F993" s="1">
        <v>6.0</v>
      </c>
      <c r="G993" s="1">
        <v>4.0</v>
      </c>
      <c r="H993" s="1">
        <v>6.0</v>
      </c>
      <c r="I993" s="1">
        <v>6.0</v>
      </c>
      <c r="J993" s="1">
        <v>1.0</v>
      </c>
      <c r="K993" s="1">
        <v>6.0</v>
      </c>
      <c r="L993" s="1">
        <v>0.0</v>
      </c>
      <c r="M993" s="1">
        <v>6.0</v>
      </c>
      <c r="N993" s="1">
        <v>5.0</v>
      </c>
      <c r="O993" s="1">
        <v>4.0</v>
      </c>
      <c r="P993" s="1">
        <v>6.0</v>
      </c>
      <c r="Q993" s="1">
        <v>6.0</v>
      </c>
      <c r="R993" s="1">
        <v>4.0</v>
      </c>
      <c r="S993" s="1">
        <v>6.0</v>
      </c>
      <c r="T993" s="1">
        <v>0.0</v>
      </c>
      <c r="U993" s="1">
        <v>5.0</v>
      </c>
      <c r="V993" s="1">
        <v>6.0</v>
      </c>
      <c r="W993" s="1">
        <v>6.0</v>
      </c>
      <c r="X993" s="1">
        <v>6.0</v>
      </c>
      <c r="Y993" s="1">
        <v>6.0</v>
      </c>
      <c r="Z993" s="1">
        <v>2327.0</v>
      </c>
      <c r="AA993" s="45">
        <f t="shared" si="1"/>
        <v>107</v>
      </c>
      <c r="AB993" s="45">
        <f t="shared" si="2"/>
        <v>49</v>
      </c>
      <c r="AC993" s="45">
        <f t="shared" si="3"/>
        <v>13</v>
      </c>
      <c r="AD993" s="45">
        <f t="shared" si="4"/>
        <v>22</v>
      </c>
      <c r="AE993" s="45">
        <f t="shared" si="5"/>
        <v>23</v>
      </c>
    </row>
    <row r="994">
      <c r="A994" s="1" t="b">
        <v>1</v>
      </c>
      <c r="B994" s="20">
        <v>44152.81127041667</v>
      </c>
      <c r="C994" s="1" t="s">
        <v>402</v>
      </c>
      <c r="D994" s="1">
        <v>4.0</v>
      </c>
      <c r="E994" s="1">
        <v>1.0</v>
      </c>
      <c r="F994" s="1">
        <v>0.0</v>
      </c>
      <c r="G994" s="1">
        <v>3.0</v>
      </c>
      <c r="H994" s="1">
        <v>3.0</v>
      </c>
      <c r="I994" s="1">
        <v>3.0</v>
      </c>
      <c r="J994" s="1">
        <v>2.0</v>
      </c>
      <c r="K994" s="1">
        <v>3.0</v>
      </c>
      <c r="L994" s="1">
        <v>3.0</v>
      </c>
      <c r="M994" s="1">
        <v>2.0</v>
      </c>
      <c r="N994" s="1">
        <v>3.0</v>
      </c>
      <c r="O994" s="1">
        <v>2.0</v>
      </c>
      <c r="P994" s="1">
        <v>2.0</v>
      </c>
      <c r="Q994" s="1">
        <v>0.0</v>
      </c>
      <c r="R994" s="1">
        <v>0.0</v>
      </c>
      <c r="S994" s="1">
        <v>0.0</v>
      </c>
      <c r="T994" s="1">
        <v>0.0</v>
      </c>
      <c r="U994" s="1">
        <v>2.0</v>
      </c>
      <c r="V994" s="1">
        <v>2.0</v>
      </c>
      <c r="W994" s="1">
        <v>3.0</v>
      </c>
      <c r="X994" s="1">
        <v>3.0</v>
      </c>
      <c r="Y994" s="1">
        <v>5.0</v>
      </c>
      <c r="Z994" s="1">
        <v>2210.0</v>
      </c>
      <c r="AA994" s="45">
        <f t="shared" si="1"/>
        <v>46</v>
      </c>
      <c r="AB994" s="45">
        <f t="shared" si="2"/>
        <v>24</v>
      </c>
      <c r="AC994" s="45">
        <f t="shared" si="3"/>
        <v>10</v>
      </c>
      <c r="AD994" s="45">
        <f t="shared" si="4"/>
        <v>2</v>
      </c>
      <c r="AE994" s="45">
        <f t="shared" si="5"/>
        <v>10</v>
      </c>
    </row>
    <row r="995">
      <c r="A995" s="1" t="b">
        <v>1</v>
      </c>
      <c r="B995" s="20">
        <v>44153.43835945602</v>
      </c>
      <c r="C995" s="1" t="s">
        <v>556</v>
      </c>
      <c r="D995" s="1">
        <v>2.0</v>
      </c>
      <c r="E995" s="1">
        <v>0.0</v>
      </c>
      <c r="F995" s="1">
        <v>0.0</v>
      </c>
      <c r="G995" s="1">
        <v>0.0</v>
      </c>
      <c r="H995" s="1">
        <v>0.0</v>
      </c>
      <c r="I995" s="1">
        <v>2.0</v>
      </c>
      <c r="J995" s="1">
        <v>3.0</v>
      </c>
      <c r="K995" s="1">
        <v>0.0</v>
      </c>
      <c r="L995" s="1">
        <v>3.0</v>
      </c>
      <c r="M995" s="1">
        <v>2.0</v>
      </c>
      <c r="N995" s="1">
        <v>2.0</v>
      </c>
      <c r="O995" s="1">
        <v>1.0</v>
      </c>
      <c r="P995" s="1">
        <v>2.0</v>
      </c>
      <c r="Q995" s="1">
        <v>0.0</v>
      </c>
      <c r="R995" s="1">
        <v>2.0</v>
      </c>
      <c r="S995" s="1">
        <v>1.0</v>
      </c>
      <c r="T995" s="1">
        <v>0.0</v>
      </c>
      <c r="U995" s="1">
        <v>2.0</v>
      </c>
      <c r="V995" s="1">
        <v>2.0</v>
      </c>
      <c r="W995" s="1">
        <v>2.0</v>
      </c>
      <c r="X995" s="1">
        <v>1.0</v>
      </c>
      <c r="Y995" s="1">
        <v>1.0</v>
      </c>
      <c r="Z995" s="1">
        <v>2407.0</v>
      </c>
      <c r="AA995" s="45">
        <f t="shared" si="1"/>
        <v>28</v>
      </c>
      <c r="AB995" s="45">
        <f t="shared" si="2"/>
        <v>8</v>
      </c>
      <c r="AC995" s="45">
        <f t="shared" si="3"/>
        <v>8</v>
      </c>
      <c r="AD995" s="45">
        <f t="shared" si="4"/>
        <v>5</v>
      </c>
      <c r="AE995" s="45">
        <f t="shared" si="5"/>
        <v>7</v>
      </c>
    </row>
    <row r="996">
      <c r="A996" s="1" t="b">
        <v>1</v>
      </c>
      <c r="B996" s="20">
        <v>44153.66051479167</v>
      </c>
      <c r="C996" s="1" t="s">
        <v>525</v>
      </c>
      <c r="D996" s="1">
        <v>5.0</v>
      </c>
      <c r="E996" s="1">
        <v>1.0</v>
      </c>
      <c r="F996" s="1">
        <v>0.0</v>
      </c>
      <c r="G996" s="1">
        <v>3.0</v>
      </c>
      <c r="H996" s="1">
        <v>3.0</v>
      </c>
      <c r="I996" s="1">
        <v>5.0</v>
      </c>
      <c r="J996" s="1">
        <v>5.0</v>
      </c>
      <c r="K996" s="1">
        <v>0.0</v>
      </c>
      <c r="L996" s="1">
        <v>4.0</v>
      </c>
      <c r="M996" s="1">
        <v>4.0</v>
      </c>
      <c r="N996" s="1">
        <v>2.0</v>
      </c>
      <c r="O996" s="1">
        <v>3.0</v>
      </c>
      <c r="P996" s="1">
        <v>5.0</v>
      </c>
      <c r="Q996" s="1">
        <v>6.0</v>
      </c>
      <c r="R996" s="1">
        <v>4.0</v>
      </c>
      <c r="S996" s="1">
        <v>5.0</v>
      </c>
      <c r="T996" s="1">
        <v>3.0</v>
      </c>
      <c r="U996" s="1">
        <v>4.0</v>
      </c>
      <c r="V996" s="1">
        <v>5.0</v>
      </c>
      <c r="W996" s="1">
        <v>6.0</v>
      </c>
      <c r="X996" s="1">
        <v>5.0</v>
      </c>
      <c r="Y996" s="1">
        <v>1.0</v>
      </c>
      <c r="Z996" s="1">
        <v>2277.0</v>
      </c>
      <c r="AA996" s="45">
        <f t="shared" si="1"/>
        <v>79</v>
      </c>
      <c r="AB996" s="45">
        <f t="shared" si="2"/>
        <v>26</v>
      </c>
      <c r="AC996" s="45">
        <f t="shared" si="3"/>
        <v>13</v>
      </c>
      <c r="AD996" s="45">
        <f t="shared" si="4"/>
        <v>20</v>
      </c>
      <c r="AE996" s="45">
        <f t="shared" si="5"/>
        <v>20</v>
      </c>
    </row>
    <row r="997">
      <c r="A997" s="1" t="b">
        <v>1</v>
      </c>
      <c r="B997" s="20">
        <v>44154.62928631944</v>
      </c>
      <c r="C997" s="1" t="s">
        <v>557</v>
      </c>
      <c r="D997" s="1">
        <v>5.0</v>
      </c>
      <c r="E997" s="1">
        <v>3.0</v>
      </c>
      <c r="F997" s="1">
        <v>0.0</v>
      </c>
      <c r="G997" s="1">
        <v>1.0</v>
      </c>
      <c r="H997" s="1">
        <v>1.0</v>
      </c>
      <c r="I997" s="1">
        <v>4.0</v>
      </c>
      <c r="J997" s="1">
        <v>1.0</v>
      </c>
      <c r="K997" s="1">
        <v>2.0</v>
      </c>
      <c r="L997" s="1">
        <v>3.0</v>
      </c>
      <c r="M997" s="1">
        <v>3.0</v>
      </c>
      <c r="N997" s="1">
        <v>4.0</v>
      </c>
      <c r="O997" s="1">
        <v>4.0</v>
      </c>
      <c r="P997" s="1">
        <v>4.0</v>
      </c>
      <c r="Q997" s="1">
        <v>2.0</v>
      </c>
      <c r="R997" s="1">
        <v>4.0</v>
      </c>
      <c r="S997" s="1">
        <v>2.0</v>
      </c>
      <c r="T997" s="1">
        <v>1.0</v>
      </c>
      <c r="U997" s="1">
        <v>3.0</v>
      </c>
      <c r="V997" s="1">
        <v>5.0</v>
      </c>
      <c r="W997" s="1">
        <v>5.0</v>
      </c>
      <c r="X997" s="1">
        <v>3.0</v>
      </c>
      <c r="Y997" s="1">
        <v>1.0</v>
      </c>
      <c r="Z997" s="1">
        <v>2405.0</v>
      </c>
      <c r="AA997" s="45">
        <f t="shared" si="1"/>
        <v>61</v>
      </c>
      <c r="AB997" s="45">
        <f t="shared" si="2"/>
        <v>24</v>
      </c>
      <c r="AC997" s="45">
        <f t="shared" si="3"/>
        <v>9</v>
      </c>
      <c r="AD997" s="45">
        <f t="shared" si="4"/>
        <v>12</v>
      </c>
      <c r="AE997" s="45">
        <f t="shared" si="5"/>
        <v>16</v>
      </c>
    </row>
    <row r="998">
      <c r="A998" s="1" t="b">
        <v>1</v>
      </c>
      <c r="B998" s="20">
        <v>44155.417035555554</v>
      </c>
      <c r="C998" s="1" t="s">
        <v>448</v>
      </c>
      <c r="D998" s="1">
        <v>4.0</v>
      </c>
      <c r="E998" s="1">
        <v>3.0</v>
      </c>
      <c r="F998" s="1">
        <v>0.0</v>
      </c>
      <c r="G998" s="1">
        <v>0.0</v>
      </c>
      <c r="H998" s="1">
        <v>1.0</v>
      </c>
      <c r="I998" s="1">
        <v>5.0</v>
      </c>
      <c r="J998" s="1">
        <v>0.0</v>
      </c>
      <c r="K998" s="1">
        <v>0.0</v>
      </c>
      <c r="L998" s="1">
        <v>3.0</v>
      </c>
      <c r="M998" s="1">
        <v>3.0</v>
      </c>
      <c r="N998" s="1">
        <v>3.0</v>
      </c>
      <c r="O998" s="1">
        <v>3.0</v>
      </c>
      <c r="P998" s="1">
        <v>2.0</v>
      </c>
      <c r="Q998" s="1">
        <v>0.0</v>
      </c>
      <c r="R998" s="1">
        <v>0.0</v>
      </c>
      <c r="S998" s="1">
        <v>0.0</v>
      </c>
      <c r="T998" s="1">
        <v>0.0</v>
      </c>
      <c r="U998" s="1">
        <v>3.0</v>
      </c>
      <c r="V998" s="1">
        <v>3.0</v>
      </c>
      <c r="W998" s="1">
        <v>3.0</v>
      </c>
      <c r="X998" s="1">
        <v>3.0</v>
      </c>
      <c r="Y998" s="1">
        <v>0.0</v>
      </c>
      <c r="Z998" s="1">
        <v>2264.0</v>
      </c>
      <c r="AA998" s="45">
        <f t="shared" si="1"/>
        <v>39</v>
      </c>
      <c r="AB998" s="45">
        <f t="shared" si="2"/>
        <v>19</v>
      </c>
      <c r="AC998" s="45">
        <f t="shared" si="3"/>
        <v>6</v>
      </c>
      <c r="AD998" s="45">
        <f t="shared" si="4"/>
        <v>2</v>
      </c>
      <c r="AE998" s="45">
        <f t="shared" si="5"/>
        <v>12</v>
      </c>
    </row>
    <row r="999">
      <c r="A999" s="1" t="b">
        <v>1</v>
      </c>
      <c r="B999" s="20">
        <v>44155.433150717596</v>
      </c>
      <c r="C999" s="1" t="s">
        <v>558</v>
      </c>
      <c r="D999" s="1">
        <v>3.0</v>
      </c>
      <c r="E999" s="1">
        <v>0.0</v>
      </c>
      <c r="F999" s="1">
        <v>0.0</v>
      </c>
      <c r="G999" s="1">
        <v>1.0</v>
      </c>
      <c r="H999" s="1">
        <v>1.0</v>
      </c>
      <c r="I999" s="1">
        <v>4.0</v>
      </c>
      <c r="J999" s="1">
        <v>0.0</v>
      </c>
      <c r="K999" s="1">
        <v>0.0</v>
      </c>
      <c r="L999" s="1">
        <v>4.0</v>
      </c>
      <c r="M999" s="1">
        <v>4.0</v>
      </c>
      <c r="N999" s="1">
        <v>1.0</v>
      </c>
      <c r="O999" s="1">
        <v>3.0</v>
      </c>
      <c r="P999" s="1">
        <v>6.0</v>
      </c>
      <c r="Q999" s="1">
        <v>4.0</v>
      </c>
      <c r="R999" s="1">
        <v>0.0</v>
      </c>
      <c r="S999" s="1">
        <v>4.0</v>
      </c>
      <c r="T999" s="1">
        <v>3.0</v>
      </c>
      <c r="U999" s="1">
        <v>2.0</v>
      </c>
      <c r="V999" s="1">
        <v>5.0</v>
      </c>
      <c r="W999" s="1">
        <v>3.0</v>
      </c>
      <c r="X999" s="1">
        <v>2.0</v>
      </c>
      <c r="Y999" s="1">
        <v>1.0</v>
      </c>
      <c r="Z999" s="1">
        <v>2394.0</v>
      </c>
      <c r="AA999" s="45">
        <f t="shared" si="1"/>
        <v>51</v>
      </c>
      <c r="AB999" s="45">
        <f t="shared" si="2"/>
        <v>17</v>
      </c>
      <c r="AC999" s="45">
        <f t="shared" si="3"/>
        <v>8</v>
      </c>
      <c r="AD999" s="45">
        <f t="shared" si="4"/>
        <v>14</v>
      </c>
      <c r="AE999" s="45">
        <f t="shared" si="5"/>
        <v>12</v>
      </c>
    </row>
    <row r="1000">
      <c r="A1000" s="1" t="b">
        <v>1</v>
      </c>
      <c r="B1000" s="20">
        <v>44155.716629131945</v>
      </c>
      <c r="C1000" s="1" t="s">
        <v>494</v>
      </c>
      <c r="D1000" s="1">
        <v>4.0</v>
      </c>
      <c r="E1000" s="1">
        <v>1.0</v>
      </c>
      <c r="F1000" s="1">
        <v>0.0</v>
      </c>
      <c r="G1000" s="1">
        <v>5.0</v>
      </c>
      <c r="H1000" s="1">
        <v>4.0</v>
      </c>
      <c r="I1000" s="1">
        <v>4.0</v>
      </c>
      <c r="J1000" s="1">
        <v>4.0</v>
      </c>
      <c r="K1000" s="1">
        <v>4.0</v>
      </c>
      <c r="L1000" s="1">
        <v>1.0</v>
      </c>
      <c r="M1000" s="1">
        <v>3.0</v>
      </c>
      <c r="N1000" s="1">
        <v>5.0</v>
      </c>
      <c r="O1000" s="1">
        <v>5.0</v>
      </c>
      <c r="P1000" s="1">
        <v>5.0</v>
      </c>
      <c r="Q1000" s="1">
        <v>2.0</v>
      </c>
      <c r="R1000" s="1">
        <v>1.0</v>
      </c>
      <c r="S1000" s="1">
        <v>4.0</v>
      </c>
      <c r="T1000" s="1">
        <v>1.0</v>
      </c>
      <c r="U1000" s="1">
        <v>1.0</v>
      </c>
      <c r="V1000" s="1">
        <v>4.0</v>
      </c>
      <c r="W1000" s="1">
        <v>5.0</v>
      </c>
      <c r="X1000" s="1">
        <v>5.0</v>
      </c>
      <c r="Y1000" s="1">
        <v>4.0</v>
      </c>
      <c r="Z1000" s="1">
        <v>2314.0</v>
      </c>
      <c r="AA1000" s="45">
        <f t="shared" si="1"/>
        <v>72</v>
      </c>
      <c r="AB1000" s="45">
        <f t="shared" si="2"/>
        <v>33</v>
      </c>
      <c r="AC1000" s="45">
        <f t="shared" si="3"/>
        <v>12</v>
      </c>
      <c r="AD1000" s="45">
        <f t="shared" si="4"/>
        <v>12</v>
      </c>
      <c r="AE1000" s="45">
        <f t="shared" si="5"/>
        <v>15</v>
      </c>
    </row>
    <row r="1001">
      <c r="A1001" s="1" t="b">
        <v>1</v>
      </c>
      <c r="B1001" s="20">
        <v>44155.8156608912</v>
      </c>
      <c r="C1001" s="1" t="s">
        <v>458</v>
      </c>
      <c r="D1001" s="1">
        <v>2.0</v>
      </c>
      <c r="E1001" s="1">
        <v>1.0</v>
      </c>
      <c r="F1001" s="1">
        <v>0.0</v>
      </c>
      <c r="G1001" s="1">
        <v>1.0</v>
      </c>
      <c r="H1001" s="1">
        <v>1.0</v>
      </c>
      <c r="I1001" s="1">
        <v>3.0</v>
      </c>
      <c r="J1001" s="1">
        <v>0.0</v>
      </c>
      <c r="K1001" s="1">
        <v>0.0</v>
      </c>
      <c r="L1001" s="1">
        <v>3.0</v>
      </c>
      <c r="M1001" s="1">
        <v>3.0</v>
      </c>
      <c r="N1001" s="1">
        <v>3.0</v>
      </c>
      <c r="O1001" s="1">
        <v>2.0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1.0</v>
      </c>
      <c r="V1001" s="1">
        <v>2.0</v>
      </c>
      <c r="W1001" s="1">
        <v>1.0</v>
      </c>
      <c r="X1001" s="1">
        <v>2.0</v>
      </c>
      <c r="Y1001" s="1">
        <v>1.0</v>
      </c>
      <c r="Z1001" s="1">
        <v>2290.0</v>
      </c>
      <c r="AA1001" s="45">
        <f t="shared" si="1"/>
        <v>26</v>
      </c>
      <c r="AB1001" s="45">
        <f t="shared" si="2"/>
        <v>14</v>
      </c>
      <c r="AC1001" s="45">
        <f t="shared" si="3"/>
        <v>6</v>
      </c>
      <c r="AD1001" s="45">
        <f t="shared" si="4"/>
        <v>0</v>
      </c>
      <c r="AE1001" s="45">
        <f t="shared" si="5"/>
        <v>6</v>
      </c>
    </row>
    <row r="1002">
      <c r="A1002" s="1" t="b">
        <v>1</v>
      </c>
      <c r="B1002" s="20">
        <v>44156.42240008102</v>
      </c>
      <c r="C1002" s="1" t="s">
        <v>469</v>
      </c>
      <c r="D1002" s="1">
        <v>4.0</v>
      </c>
      <c r="E1002" s="1">
        <v>3.0</v>
      </c>
      <c r="F1002" s="1">
        <v>0.0</v>
      </c>
      <c r="G1002" s="1">
        <v>3.0</v>
      </c>
      <c r="H1002" s="1">
        <v>3.0</v>
      </c>
      <c r="I1002" s="1">
        <v>3.0</v>
      </c>
      <c r="J1002" s="1">
        <v>1.0</v>
      </c>
      <c r="K1002" s="1">
        <v>4.0</v>
      </c>
      <c r="L1002" s="1">
        <v>0.0</v>
      </c>
      <c r="M1002" s="1">
        <v>4.0</v>
      </c>
      <c r="N1002" s="1">
        <v>6.0</v>
      </c>
      <c r="O1002" s="1">
        <v>5.0</v>
      </c>
      <c r="P1002" s="1">
        <v>5.0</v>
      </c>
      <c r="Q1002" s="1">
        <v>4.0</v>
      </c>
      <c r="R1002" s="1">
        <v>2.0</v>
      </c>
      <c r="S1002" s="1">
        <v>5.0</v>
      </c>
      <c r="T1002" s="1">
        <v>0.0</v>
      </c>
      <c r="U1002" s="1">
        <v>5.0</v>
      </c>
      <c r="V1002" s="1">
        <v>5.0</v>
      </c>
      <c r="W1002" s="1">
        <v>6.0</v>
      </c>
      <c r="X1002" s="1">
        <v>4.0</v>
      </c>
      <c r="Y1002" s="1">
        <v>6.0</v>
      </c>
      <c r="Z1002" s="1">
        <v>2292.0</v>
      </c>
      <c r="AA1002" s="45">
        <f t="shared" si="1"/>
        <v>78</v>
      </c>
      <c r="AB1002" s="45">
        <f t="shared" si="2"/>
        <v>33</v>
      </c>
      <c r="AC1002" s="45">
        <f t="shared" si="3"/>
        <v>9</v>
      </c>
      <c r="AD1002" s="45">
        <f t="shared" si="4"/>
        <v>16</v>
      </c>
      <c r="AE1002" s="45">
        <f t="shared" si="5"/>
        <v>20</v>
      </c>
    </row>
    <row r="1003">
      <c r="A1003" s="1" t="b">
        <v>1</v>
      </c>
      <c r="B1003" s="20">
        <v>44156.44368503473</v>
      </c>
      <c r="C1003" s="1" t="s">
        <v>539</v>
      </c>
      <c r="D1003" s="1">
        <v>0.0</v>
      </c>
      <c r="E1003" s="1">
        <v>0.0</v>
      </c>
      <c r="F1003" s="1">
        <v>0.0</v>
      </c>
      <c r="G1003" s="1">
        <v>2.0</v>
      </c>
      <c r="H1003" s="1">
        <v>2.0</v>
      </c>
      <c r="I1003" s="1">
        <v>3.0</v>
      </c>
      <c r="J1003" s="1">
        <v>0.0</v>
      </c>
      <c r="K1003" s="1">
        <v>1.0</v>
      </c>
      <c r="L1003" s="1">
        <v>0.0</v>
      </c>
      <c r="M1003" s="1">
        <v>2.0</v>
      </c>
      <c r="N1003" s="1">
        <v>1.0</v>
      </c>
      <c r="O1003" s="1">
        <v>0.0</v>
      </c>
      <c r="P1003" s="1">
        <v>1.0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3.0</v>
      </c>
      <c r="W1003" s="1">
        <v>1.0</v>
      </c>
      <c r="X1003" s="1">
        <v>1.0</v>
      </c>
      <c r="Y1003" s="1">
        <v>2.0</v>
      </c>
      <c r="Z1003" s="1">
        <v>1313.0</v>
      </c>
      <c r="AA1003" s="45">
        <f t="shared" si="1"/>
        <v>19</v>
      </c>
      <c r="AB1003" s="45">
        <f t="shared" si="2"/>
        <v>10</v>
      </c>
      <c r="AC1003" s="45">
        <f t="shared" si="3"/>
        <v>3</v>
      </c>
      <c r="AD1003" s="45">
        <f t="shared" si="4"/>
        <v>1</v>
      </c>
      <c r="AE1003" s="45">
        <f t="shared" si="5"/>
        <v>5</v>
      </c>
    </row>
    <row r="1004">
      <c r="A1004" s="1" t="b">
        <v>1</v>
      </c>
      <c r="B1004" s="20">
        <v>44158.43741083333</v>
      </c>
      <c r="C1004" s="1" t="s">
        <v>559</v>
      </c>
      <c r="D1004" s="1">
        <v>1.0</v>
      </c>
      <c r="E1004" s="1">
        <v>0.0</v>
      </c>
      <c r="F1004" s="1">
        <v>0.0</v>
      </c>
      <c r="G1004" s="1">
        <v>4.0</v>
      </c>
      <c r="H1004" s="1">
        <v>5.0</v>
      </c>
      <c r="I1004" s="1">
        <v>0.0</v>
      </c>
      <c r="J1004" s="1">
        <v>0.0</v>
      </c>
      <c r="K1004" s="1">
        <v>0.0</v>
      </c>
      <c r="L1004" s="1">
        <v>2.0</v>
      </c>
      <c r="M1004" s="1">
        <v>0.0</v>
      </c>
      <c r="N1004" s="1">
        <v>4.0</v>
      </c>
      <c r="O1004" s="1">
        <v>3.0</v>
      </c>
      <c r="P1004" s="1">
        <v>3.0</v>
      </c>
      <c r="Q1004" s="1">
        <v>3.0</v>
      </c>
      <c r="R1004" s="1">
        <v>2.0</v>
      </c>
      <c r="S1004" s="1">
        <v>4.0</v>
      </c>
      <c r="T1004" s="1">
        <v>0.0</v>
      </c>
      <c r="U1004" s="1">
        <v>5.0</v>
      </c>
      <c r="V1004" s="1">
        <v>3.0</v>
      </c>
      <c r="W1004" s="1">
        <v>5.0</v>
      </c>
      <c r="X1004" s="1">
        <v>4.0</v>
      </c>
      <c r="Y1004" s="1">
        <v>5.0</v>
      </c>
      <c r="Z1004" s="1">
        <v>2412.0</v>
      </c>
      <c r="AA1004" s="45">
        <f t="shared" si="1"/>
        <v>53</v>
      </c>
      <c r="AB1004" s="45">
        <f t="shared" si="2"/>
        <v>22</v>
      </c>
      <c r="AC1004" s="45">
        <f t="shared" si="3"/>
        <v>2</v>
      </c>
      <c r="AD1004" s="45">
        <f t="shared" si="4"/>
        <v>12</v>
      </c>
      <c r="AE1004" s="45">
        <f t="shared" si="5"/>
        <v>17</v>
      </c>
    </row>
    <row r="1005">
      <c r="A1005" s="1" t="b">
        <v>1</v>
      </c>
      <c r="B1005" s="20">
        <v>44158.67360282407</v>
      </c>
      <c r="C1005" s="1" t="s">
        <v>424</v>
      </c>
      <c r="D1005" s="1">
        <v>0.0</v>
      </c>
      <c r="E1005" s="1">
        <v>0.0</v>
      </c>
      <c r="F1005" s="1">
        <v>0.0</v>
      </c>
      <c r="G1005" s="1">
        <v>3.0</v>
      </c>
      <c r="H1005" s="1">
        <v>0.0</v>
      </c>
      <c r="I1005" s="1">
        <v>1.0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2.0</v>
      </c>
      <c r="P1005" s="1">
        <v>3.0</v>
      </c>
      <c r="Q1005" s="1">
        <v>0.0</v>
      </c>
      <c r="R1005" s="1">
        <v>0.0</v>
      </c>
      <c r="S1005" s="1">
        <v>1.0</v>
      </c>
      <c r="T1005" s="1">
        <v>0.0</v>
      </c>
      <c r="U1005" s="1">
        <v>0.0</v>
      </c>
      <c r="V1005" s="1">
        <v>1.0</v>
      </c>
      <c r="W1005" s="1">
        <v>0.0</v>
      </c>
      <c r="X1005" s="1">
        <v>5.0</v>
      </c>
      <c r="Y1005" s="1">
        <v>5.0</v>
      </c>
      <c r="Z1005" s="1">
        <v>2197.0</v>
      </c>
      <c r="AA1005" s="45">
        <f t="shared" si="1"/>
        <v>21</v>
      </c>
      <c r="AB1005" s="45">
        <f t="shared" si="2"/>
        <v>11</v>
      </c>
      <c r="AC1005" s="45">
        <f t="shared" si="3"/>
        <v>0</v>
      </c>
      <c r="AD1005" s="45">
        <f t="shared" si="4"/>
        <v>4</v>
      </c>
      <c r="AE1005" s="45">
        <f t="shared" si="5"/>
        <v>6</v>
      </c>
    </row>
    <row r="1006">
      <c r="A1006" t="b">
        <v>0</v>
      </c>
      <c r="B1006" s="20">
        <v>44159.39541689814</v>
      </c>
      <c r="C1006" s="1" t="s">
        <v>915</v>
      </c>
      <c r="D1006" s="1">
        <v>1.0</v>
      </c>
      <c r="E1006" s="1">
        <v>2.0</v>
      </c>
      <c r="F1006" s="1">
        <v>0.0</v>
      </c>
      <c r="G1006" s="1">
        <v>1.0</v>
      </c>
      <c r="H1006" s="1">
        <v>3.0</v>
      </c>
      <c r="I1006" s="1">
        <v>3.0</v>
      </c>
      <c r="J1006" s="1">
        <v>0.0</v>
      </c>
      <c r="K1006" s="1">
        <v>2.0</v>
      </c>
      <c r="L1006" s="1">
        <v>0.0</v>
      </c>
      <c r="M1006" s="1">
        <v>0.0</v>
      </c>
      <c r="N1006" s="1">
        <v>1.0</v>
      </c>
      <c r="O1006" s="1">
        <v>2.0</v>
      </c>
      <c r="P1006" s="1">
        <v>2.0</v>
      </c>
      <c r="Q1006" s="1">
        <v>1.0</v>
      </c>
      <c r="R1006" s="1">
        <v>3.0</v>
      </c>
      <c r="S1006" s="1">
        <v>3.0</v>
      </c>
      <c r="T1006" s="1">
        <v>0.0</v>
      </c>
      <c r="U1006" s="1">
        <v>3.0</v>
      </c>
      <c r="V1006" s="1">
        <v>3.0</v>
      </c>
      <c r="W1006" s="1">
        <v>2.0</v>
      </c>
      <c r="X1006" s="1">
        <v>1.0</v>
      </c>
      <c r="Y1006" s="1">
        <v>2.0</v>
      </c>
      <c r="Z1006" s="1">
        <v>2061.0</v>
      </c>
      <c r="AA1006" s="45">
        <f t="shared" si="1"/>
        <v>35</v>
      </c>
      <c r="AB1006" s="45">
        <f t="shared" si="2"/>
        <v>15</v>
      </c>
      <c r="AC1006" s="45">
        <f t="shared" si="3"/>
        <v>2</v>
      </c>
      <c r="AD1006" s="45">
        <f t="shared" si="4"/>
        <v>9</v>
      </c>
      <c r="AE1006" s="45">
        <f t="shared" si="5"/>
        <v>9</v>
      </c>
    </row>
    <row r="1007">
      <c r="A1007" s="1" t="b">
        <v>1</v>
      </c>
      <c r="B1007" s="20">
        <v>44160.973000972226</v>
      </c>
      <c r="C1007" s="1" t="s">
        <v>484</v>
      </c>
      <c r="D1007" s="1">
        <v>4.0</v>
      </c>
      <c r="E1007" s="1">
        <v>0.0</v>
      </c>
      <c r="F1007" s="1">
        <v>0.0</v>
      </c>
      <c r="G1007" s="1">
        <v>5.0</v>
      </c>
      <c r="H1007" s="1">
        <v>5.0</v>
      </c>
      <c r="I1007" s="1">
        <v>6.0</v>
      </c>
      <c r="J1007" s="1">
        <v>5.0</v>
      </c>
      <c r="K1007" s="1">
        <v>0.0</v>
      </c>
      <c r="L1007" s="1">
        <v>5.0</v>
      </c>
      <c r="M1007" s="1">
        <v>5.0</v>
      </c>
      <c r="N1007" s="1">
        <v>6.0</v>
      </c>
      <c r="O1007" s="1">
        <v>6.0</v>
      </c>
      <c r="P1007" s="1">
        <v>6.0</v>
      </c>
      <c r="Q1007" s="1">
        <v>6.0</v>
      </c>
      <c r="R1007" s="1">
        <v>6.0</v>
      </c>
      <c r="S1007" s="1">
        <v>6.0</v>
      </c>
      <c r="T1007" s="1">
        <v>5.0</v>
      </c>
      <c r="U1007" s="1">
        <v>6.0</v>
      </c>
      <c r="V1007" s="1">
        <v>6.0</v>
      </c>
      <c r="W1007" s="1">
        <v>6.0</v>
      </c>
      <c r="X1007" s="1">
        <v>5.0</v>
      </c>
      <c r="Y1007" s="1">
        <v>4.0</v>
      </c>
      <c r="Z1007" s="1">
        <v>2249.0</v>
      </c>
      <c r="AA1007" s="45">
        <f t="shared" si="1"/>
        <v>103</v>
      </c>
      <c r="AB1007" s="45">
        <f t="shared" si="2"/>
        <v>41</v>
      </c>
      <c r="AC1007" s="45">
        <f t="shared" si="3"/>
        <v>15</v>
      </c>
      <c r="AD1007" s="45">
        <f t="shared" si="4"/>
        <v>24</v>
      </c>
      <c r="AE1007" s="45">
        <f t="shared" si="5"/>
        <v>23</v>
      </c>
    </row>
    <row r="1008">
      <c r="A1008" s="1" t="b">
        <v>1</v>
      </c>
      <c r="B1008" s="20">
        <v>44161.36587231481</v>
      </c>
      <c r="C1008" s="1" t="s">
        <v>484</v>
      </c>
      <c r="D1008" s="1">
        <v>4.0</v>
      </c>
      <c r="E1008" s="1">
        <v>0.0</v>
      </c>
      <c r="F1008" s="1">
        <v>0.0</v>
      </c>
      <c r="G1008" s="1">
        <v>5.0</v>
      </c>
      <c r="H1008" s="1">
        <v>5.0</v>
      </c>
      <c r="I1008" s="1">
        <v>6.0</v>
      </c>
      <c r="J1008" s="1">
        <v>5.0</v>
      </c>
      <c r="K1008" s="1">
        <v>0.0</v>
      </c>
      <c r="L1008" s="1">
        <v>5.0</v>
      </c>
      <c r="M1008" s="1">
        <v>5.0</v>
      </c>
      <c r="N1008" s="1">
        <v>6.0</v>
      </c>
      <c r="O1008" s="1">
        <v>6.0</v>
      </c>
      <c r="P1008" s="1">
        <v>6.0</v>
      </c>
      <c r="Q1008" s="1">
        <v>6.0</v>
      </c>
      <c r="R1008" s="1">
        <v>6.0</v>
      </c>
      <c r="S1008" s="1">
        <v>6.0</v>
      </c>
      <c r="T1008" s="1">
        <v>5.0</v>
      </c>
      <c r="U1008" s="1">
        <v>6.0</v>
      </c>
      <c r="V1008" s="1">
        <v>6.0</v>
      </c>
      <c r="W1008" s="1">
        <v>6.0</v>
      </c>
      <c r="X1008" s="1">
        <v>5.0</v>
      </c>
      <c r="Y1008" s="1">
        <v>4.0</v>
      </c>
      <c r="Z1008" s="1">
        <v>2249.0</v>
      </c>
      <c r="AA1008" s="45">
        <f t="shared" si="1"/>
        <v>103</v>
      </c>
      <c r="AB1008" s="45">
        <f t="shared" si="2"/>
        <v>41</v>
      </c>
      <c r="AC1008" s="45">
        <f t="shared" si="3"/>
        <v>15</v>
      </c>
      <c r="AD1008" s="45">
        <f t="shared" si="4"/>
        <v>24</v>
      </c>
      <c r="AE1008" s="45">
        <f t="shared" si="5"/>
        <v>23</v>
      </c>
    </row>
    <row r="1009">
      <c r="A1009" s="1" t="b">
        <v>1</v>
      </c>
      <c r="B1009" s="20">
        <v>44161.39226255787</v>
      </c>
      <c r="C1009" s="1" t="s">
        <v>560</v>
      </c>
      <c r="D1009" s="1">
        <v>4.0</v>
      </c>
      <c r="E1009" s="1">
        <v>0.0</v>
      </c>
      <c r="F1009" s="1">
        <v>0.0</v>
      </c>
      <c r="G1009" s="1">
        <v>1.0</v>
      </c>
      <c r="H1009" s="1">
        <v>2.0</v>
      </c>
      <c r="I1009" s="1">
        <v>1.0</v>
      </c>
      <c r="J1009" s="1">
        <v>0.0</v>
      </c>
      <c r="K1009" s="1">
        <v>0.0</v>
      </c>
      <c r="L1009" s="1">
        <v>0.0</v>
      </c>
      <c r="M1009" s="1">
        <v>0.0</v>
      </c>
      <c r="N1009" s="1">
        <v>2.0</v>
      </c>
      <c r="O1009" s="1">
        <v>2.0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2.0</v>
      </c>
      <c r="V1009" s="1">
        <v>2.0</v>
      </c>
      <c r="W1009" s="1">
        <v>2.0</v>
      </c>
      <c r="X1009" s="1">
        <v>2.0</v>
      </c>
      <c r="Y1009" s="1">
        <v>0.0</v>
      </c>
      <c r="Z1009" s="1">
        <v>1419.0</v>
      </c>
      <c r="AA1009" s="45">
        <f t="shared" si="1"/>
        <v>20</v>
      </c>
      <c r="AB1009" s="45">
        <f t="shared" si="2"/>
        <v>12</v>
      </c>
      <c r="AC1009" s="45">
        <f t="shared" si="3"/>
        <v>0</v>
      </c>
      <c r="AD1009" s="45">
        <f t="shared" si="4"/>
        <v>0</v>
      </c>
      <c r="AE1009" s="45">
        <f t="shared" si="5"/>
        <v>8</v>
      </c>
    </row>
    <row r="1010">
      <c r="A1010" s="1" t="b">
        <v>1</v>
      </c>
      <c r="B1010" s="20">
        <v>44161.49984902778</v>
      </c>
      <c r="C1010" s="1" t="s">
        <v>484</v>
      </c>
      <c r="D1010" s="1">
        <v>4.0</v>
      </c>
      <c r="E1010" s="1">
        <v>0.0</v>
      </c>
      <c r="F1010" s="1">
        <v>0.0</v>
      </c>
      <c r="G1010" s="1">
        <v>5.0</v>
      </c>
      <c r="H1010" s="1">
        <v>5.0</v>
      </c>
      <c r="I1010" s="1">
        <v>6.0</v>
      </c>
      <c r="J1010" s="1">
        <v>5.0</v>
      </c>
      <c r="K1010" s="1">
        <v>0.0</v>
      </c>
      <c r="L1010" s="1">
        <v>5.0</v>
      </c>
      <c r="M1010" s="1">
        <v>5.0</v>
      </c>
      <c r="N1010" s="1">
        <v>6.0</v>
      </c>
      <c r="O1010" s="1">
        <v>6.0</v>
      </c>
      <c r="P1010" s="1">
        <v>6.0</v>
      </c>
      <c r="Q1010" s="1">
        <v>6.0</v>
      </c>
      <c r="R1010" s="1">
        <v>6.0</v>
      </c>
      <c r="S1010" s="1">
        <v>6.0</v>
      </c>
      <c r="T1010" s="1">
        <v>5.0</v>
      </c>
      <c r="U1010" s="1">
        <v>6.0</v>
      </c>
      <c r="V1010" s="1">
        <v>6.0</v>
      </c>
      <c r="W1010" s="1">
        <v>6.0</v>
      </c>
      <c r="X1010" s="1">
        <v>5.0</v>
      </c>
      <c r="Y1010" s="1">
        <v>4.0</v>
      </c>
      <c r="Z1010" s="1">
        <v>2249.0</v>
      </c>
      <c r="AA1010" s="45">
        <f t="shared" si="1"/>
        <v>103</v>
      </c>
      <c r="AB1010" s="45">
        <f t="shared" si="2"/>
        <v>41</v>
      </c>
      <c r="AC1010" s="45">
        <f t="shared" si="3"/>
        <v>15</v>
      </c>
      <c r="AD1010" s="45">
        <f t="shared" si="4"/>
        <v>24</v>
      </c>
      <c r="AE1010" s="45">
        <f t="shared" si="5"/>
        <v>23</v>
      </c>
    </row>
    <row r="1011">
      <c r="A1011" s="1" t="b">
        <v>1</v>
      </c>
      <c r="B1011" s="20">
        <v>44161.8040624537</v>
      </c>
      <c r="C1011" s="1" t="s">
        <v>328</v>
      </c>
      <c r="D1011" s="1">
        <v>4.0</v>
      </c>
      <c r="E1011" s="1">
        <v>3.0</v>
      </c>
      <c r="F1011" s="1">
        <v>2.0</v>
      </c>
      <c r="G1011" s="1">
        <v>3.0</v>
      </c>
      <c r="H1011" s="1">
        <v>3.0</v>
      </c>
      <c r="I1011" s="1">
        <v>4.0</v>
      </c>
      <c r="J1011" s="1">
        <v>3.0</v>
      </c>
      <c r="K1011" s="1">
        <v>2.0</v>
      </c>
      <c r="L1011" s="1">
        <v>3.0</v>
      </c>
      <c r="M1011" s="1">
        <v>3.0</v>
      </c>
      <c r="N1011" s="1">
        <v>4.0</v>
      </c>
      <c r="O1011" s="1">
        <v>4.0</v>
      </c>
      <c r="P1011" s="1">
        <v>5.0</v>
      </c>
      <c r="Q1011" s="1">
        <v>3.0</v>
      </c>
      <c r="R1011" s="1">
        <v>3.0</v>
      </c>
      <c r="S1011" s="1">
        <v>3.0</v>
      </c>
      <c r="T1011" s="1">
        <v>3.0</v>
      </c>
      <c r="U1011" s="1">
        <v>3.0</v>
      </c>
      <c r="V1011" s="1">
        <v>4.0</v>
      </c>
      <c r="W1011" s="1">
        <v>3.0</v>
      </c>
      <c r="X1011" s="1">
        <v>3.0</v>
      </c>
      <c r="Y1011" s="1">
        <v>3.0</v>
      </c>
      <c r="Z1011" s="1">
        <v>2126.0</v>
      </c>
      <c r="AA1011" s="45">
        <f t="shared" si="1"/>
        <v>71</v>
      </c>
      <c r="AB1011" s="45">
        <f t="shared" si="2"/>
        <v>33</v>
      </c>
      <c r="AC1011" s="45">
        <f t="shared" si="3"/>
        <v>11</v>
      </c>
      <c r="AD1011" s="45">
        <f t="shared" si="4"/>
        <v>14</v>
      </c>
      <c r="AE1011" s="45">
        <f t="shared" si="5"/>
        <v>13</v>
      </c>
    </row>
    <row r="1012">
      <c r="A1012" s="1" t="b">
        <v>1</v>
      </c>
      <c r="B1012" s="20">
        <v>44162.2505287963</v>
      </c>
      <c r="C1012" s="1" t="s">
        <v>561</v>
      </c>
      <c r="D1012" s="1">
        <v>3.0</v>
      </c>
      <c r="E1012" s="1">
        <v>1.0</v>
      </c>
      <c r="F1012" s="1">
        <v>0.0</v>
      </c>
      <c r="G1012" s="1">
        <v>2.0</v>
      </c>
      <c r="H1012" s="1">
        <v>1.0</v>
      </c>
      <c r="I1012" s="1">
        <v>3.0</v>
      </c>
      <c r="J1012" s="1">
        <v>3.0</v>
      </c>
      <c r="K1012" s="1">
        <v>3.0</v>
      </c>
      <c r="L1012" s="1">
        <v>3.0</v>
      </c>
      <c r="M1012" s="1">
        <v>4.0</v>
      </c>
      <c r="N1012" s="1">
        <v>4.0</v>
      </c>
      <c r="O1012" s="1">
        <v>4.0</v>
      </c>
      <c r="P1012" s="1">
        <v>3.0</v>
      </c>
      <c r="Q1012" s="1">
        <v>3.0</v>
      </c>
      <c r="R1012" s="1">
        <v>3.0</v>
      </c>
      <c r="S1012" s="1">
        <v>3.0</v>
      </c>
      <c r="T1012" s="1">
        <v>0.0</v>
      </c>
      <c r="U1012" s="1">
        <v>1.0</v>
      </c>
      <c r="V1012" s="1">
        <v>2.0</v>
      </c>
      <c r="W1012" s="1">
        <v>3.0</v>
      </c>
      <c r="X1012" s="1">
        <v>2.0</v>
      </c>
      <c r="Y1012" s="1">
        <v>0.0</v>
      </c>
      <c r="Z1012" s="1">
        <v>2416.0</v>
      </c>
      <c r="AA1012" s="45">
        <f t="shared" si="1"/>
        <v>51</v>
      </c>
      <c r="AB1012" s="45">
        <f t="shared" si="2"/>
        <v>18</v>
      </c>
      <c r="AC1012" s="45">
        <f t="shared" si="3"/>
        <v>13</v>
      </c>
      <c r="AD1012" s="45">
        <f t="shared" si="4"/>
        <v>12</v>
      </c>
      <c r="AE1012" s="45">
        <f t="shared" si="5"/>
        <v>8</v>
      </c>
    </row>
    <row r="1013">
      <c r="A1013" s="1" t="b">
        <v>1</v>
      </c>
      <c r="B1013" s="20">
        <v>44162.25091902778</v>
      </c>
      <c r="C1013" s="1" t="s">
        <v>561</v>
      </c>
      <c r="D1013" s="1">
        <v>3.0</v>
      </c>
      <c r="E1013" s="1">
        <v>1.0</v>
      </c>
      <c r="F1013" s="1">
        <v>0.0</v>
      </c>
      <c r="G1013" s="1">
        <v>2.0</v>
      </c>
      <c r="H1013" s="1">
        <v>1.0</v>
      </c>
      <c r="I1013" s="1">
        <v>3.0</v>
      </c>
      <c r="J1013" s="1">
        <v>3.0</v>
      </c>
      <c r="K1013" s="1">
        <v>3.0</v>
      </c>
      <c r="L1013" s="1">
        <v>3.0</v>
      </c>
      <c r="M1013" s="1">
        <v>4.0</v>
      </c>
      <c r="N1013" s="1">
        <v>4.0</v>
      </c>
      <c r="O1013" s="1">
        <v>4.0</v>
      </c>
      <c r="P1013" s="1">
        <v>3.0</v>
      </c>
      <c r="Q1013" s="1">
        <v>3.0</v>
      </c>
      <c r="R1013" s="1">
        <v>3.0</v>
      </c>
      <c r="S1013" s="1">
        <v>3.0</v>
      </c>
      <c r="T1013" s="1">
        <v>0.0</v>
      </c>
      <c r="U1013" s="1">
        <v>1.0</v>
      </c>
      <c r="V1013" s="1">
        <v>2.0</v>
      </c>
      <c r="W1013" s="1">
        <v>3.0</v>
      </c>
      <c r="X1013" s="1">
        <v>2.0</v>
      </c>
      <c r="Y1013" s="1">
        <v>0.0</v>
      </c>
      <c r="Z1013" s="1">
        <v>2416.0</v>
      </c>
      <c r="AA1013" s="45">
        <f t="shared" si="1"/>
        <v>51</v>
      </c>
      <c r="AB1013" s="45">
        <f t="shared" si="2"/>
        <v>18</v>
      </c>
      <c r="AC1013" s="45">
        <f t="shared" si="3"/>
        <v>13</v>
      </c>
      <c r="AD1013" s="45">
        <f t="shared" si="4"/>
        <v>12</v>
      </c>
      <c r="AE1013" s="45">
        <f t="shared" si="5"/>
        <v>8</v>
      </c>
    </row>
    <row r="1014">
      <c r="A1014" t="b">
        <v>0</v>
      </c>
      <c r="B1014" s="20">
        <v>44162.397360613424</v>
      </c>
      <c r="C1014" s="1" t="s">
        <v>532</v>
      </c>
      <c r="D1014" s="1">
        <v>2.0</v>
      </c>
      <c r="E1014" s="1">
        <v>1.0</v>
      </c>
      <c r="F1014" s="1">
        <v>1.0</v>
      </c>
      <c r="G1014" s="1">
        <v>2.0</v>
      </c>
      <c r="H1014" s="1">
        <v>2.0</v>
      </c>
      <c r="I1014" s="1">
        <v>1.0</v>
      </c>
      <c r="J1014" s="1">
        <v>2.0</v>
      </c>
      <c r="K1014" s="1">
        <v>2.0</v>
      </c>
      <c r="L1014" s="1">
        <v>3.0</v>
      </c>
      <c r="M1014" s="1">
        <v>2.0</v>
      </c>
      <c r="N1014" s="1">
        <v>1.0</v>
      </c>
      <c r="O1014" s="1">
        <v>2.0</v>
      </c>
      <c r="P1014" s="1">
        <v>2.0</v>
      </c>
      <c r="Q1014" s="1">
        <v>2.0</v>
      </c>
      <c r="R1014" s="1">
        <v>3.0</v>
      </c>
      <c r="S1014" s="1">
        <v>2.0</v>
      </c>
      <c r="T1014" s="1">
        <v>2.0</v>
      </c>
      <c r="U1014" s="1">
        <v>2.0</v>
      </c>
      <c r="V1014" s="1">
        <v>1.0</v>
      </c>
      <c r="W1014" s="1">
        <v>1.0</v>
      </c>
      <c r="X1014" s="1">
        <v>2.0</v>
      </c>
      <c r="Y1014" s="1">
        <v>2.0</v>
      </c>
      <c r="Z1014" s="1">
        <v>2272.0</v>
      </c>
      <c r="AA1014" s="45">
        <f t="shared" si="1"/>
        <v>40</v>
      </c>
      <c r="AB1014" s="45">
        <f t="shared" si="2"/>
        <v>16</v>
      </c>
      <c r="AC1014" s="45">
        <f t="shared" si="3"/>
        <v>9</v>
      </c>
      <c r="AD1014" s="45">
        <f t="shared" si="4"/>
        <v>9</v>
      </c>
      <c r="AE1014" s="45">
        <f t="shared" si="5"/>
        <v>6</v>
      </c>
    </row>
    <row r="1015">
      <c r="A1015" s="1" t="b">
        <v>1</v>
      </c>
      <c r="B1015" s="20">
        <v>44162.44251959491</v>
      </c>
      <c r="C1015" s="1" t="s">
        <v>562</v>
      </c>
      <c r="D1015" s="1">
        <v>2.0</v>
      </c>
      <c r="E1015" s="1">
        <v>1.0</v>
      </c>
      <c r="F1015" s="1">
        <v>0.0</v>
      </c>
      <c r="G1015" s="1">
        <v>0.0</v>
      </c>
      <c r="H1015" s="1">
        <v>2.0</v>
      </c>
      <c r="I1015" s="1">
        <v>2.0</v>
      </c>
      <c r="J1015" s="1">
        <v>0.0</v>
      </c>
      <c r="K1015" s="1">
        <v>4.0</v>
      </c>
      <c r="L1015" s="1">
        <v>0.0</v>
      </c>
      <c r="M1015" s="1">
        <v>4.0</v>
      </c>
      <c r="N1015" s="1">
        <v>5.0</v>
      </c>
      <c r="O1015" s="1">
        <v>5.0</v>
      </c>
      <c r="P1015" s="1">
        <v>4.0</v>
      </c>
      <c r="Q1015" s="1">
        <v>4.0</v>
      </c>
      <c r="R1015" s="1">
        <v>2.0</v>
      </c>
      <c r="S1015" s="1">
        <v>4.0</v>
      </c>
      <c r="T1015" s="1">
        <v>0.0</v>
      </c>
      <c r="U1015" s="1">
        <v>0.0</v>
      </c>
      <c r="V1015" s="1">
        <v>4.0</v>
      </c>
      <c r="W1015" s="1">
        <v>4.0</v>
      </c>
      <c r="X1015" s="1">
        <v>5.0</v>
      </c>
      <c r="Y1015" s="1">
        <v>4.0</v>
      </c>
      <c r="Z1015" s="1">
        <v>2423.0</v>
      </c>
      <c r="AA1015" s="45">
        <f t="shared" si="1"/>
        <v>56</v>
      </c>
      <c r="AB1015" s="45">
        <f t="shared" si="2"/>
        <v>21</v>
      </c>
      <c r="AC1015" s="45">
        <f t="shared" si="3"/>
        <v>8</v>
      </c>
      <c r="AD1015" s="45">
        <f t="shared" si="4"/>
        <v>14</v>
      </c>
      <c r="AE1015" s="45">
        <f t="shared" si="5"/>
        <v>13</v>
      </c>
    </row>
    <row r="1016">
      <c r="A1016" s="1" t="b">
        <v>1</v>
      </c>
      <c r="B1016" s="20">
        <v>44162.52573620371</v>
      </c>
      <c r="C1016" s="1" t="s">
        <v>563</v>
      </c>
      <c r="D1016" s="1">
        <v>3.0</v>
      </c>
      <c r="E1016" s="1">
        <v>0.0</v>
      </c>
      <c r="F1016" s="1">
        <v>0.0</v>
      </c>
      <c r="G1016" s="1">
        <v>2.0</v>
      </c>
      <c r="H1016" s="1">
        <v>2.0</v>
      </c>
      <c r="I1016" s="1">
        <v>4.0</v>
      </c>
      <c r="J1016" s="1">
        <v>5.0</v>
      </c>
      <c r="K1016" s="1">
        <v>0.0</v>
      </c>
      <c r="L1016" s="1">
        <v>5.0</v>
      </c>
      <c r="M1016" s="1">
        <v>3.0</v>
      </c>
      <c r="N1016" s="1">
        <v>6.0</v>
      </c>
      <c r="O1016" s="1">
        <v>3.0</v>
      </c>
      <c r="P1016" s="1">
        <v>5.0</v>
      </c>
      <c r="Q1016" s="1">
        <v>2.0</v>
      </c>
      <c r="R1016" s="1">
        <v>2.0</v>
      </c>
      <c r="S1016" s="1">
        <v>3.0</v>
      </c>
      <c r="T1016" s="1">
        <v>0.0</v>
      </c>
      <c r="U1016" s="1">
        <v>3.0</v>
      </c>
      <c r="V1016" s="1">
        <v>2.0</v>
      </c>
      <c r="W1016" s="1">
        <v>3.0</v>
      </c>
      <c r="X1016" s="1">
        <v>3.0</v>
      </c>
      <c r="Y1016" s="1">
        <v>6.0</v>
      </c>
      <c r="Z1016" s="1">
        <v>2415.0</v>
      </c>
      <c r="AA1016" s="45">
        <f t="shared" si="1"/>
        <v>62</v>
      </c>
      <c r="AB1016" s="45">
        <f t="shared" si="2"/>
        <v>26</v>
      </c>
      <c r="AC1016" s="45">
        <f t="shared" si="3"/>
        <v>13</v>
      </c>
      <c r="AD1016" s="45">
        <f t="shared" si="4"/>
        <v>12</v>
      </c>
      <c r="AE1016" s="45">
        <f t="shared" si="5"/>
        <v>11</v>
      </c>
    </row>
    <row r="1017">
      <c r="A1017" s="1" t="b">
        <v>1</v>
      </c>
      <c r="B1017" s="20">
        <v>44162.652057534724</v>
      </c>
      <c r="C1017" s="1" t="s">
        <v>564</v>
      </c>
      <c r="D1017" s="1">
        <v>4.0</v>
      </c>
      <c r="E1017" s="1">
        <v>1.0</v>
      </c>
      <c r="F1017" s="1">
        <v>0.0</v>
      </c>
      <c r="G1017" s="1">
        <v>1.0</v>
      </c>
      <c r="H1017" s="1">
        <v>2.0</v>
      </c>
      <c r="I1017" s="1">
        <v>5.0</v>
      </c>
      <c r="J1017" s="1">
        <v>3.0</v>
      </c>
      <c r="K1017" s="1">
        <v>1.0</v>
      </c>
      <c r="L1017" s="1">
        <v>0.0</v>
      </c>
      <c r="M1017" s="1">
        <v>4.0</v>
      </c>
      <c r="N1017" s="1">
        <v>5.0</v>
      </c>
      <c r="O1017" s="1">
        <v>4.0</v>
      </c>
      <c r="P1017" s="1">
        <v>3.0</v>
      </c>
      <c r="Q1017" s="1">
        <v>1.0</v>
      </c>
      <c r="R1017" s="1">
        <v>0.0</v>
      </c>
      <c r="S1017" s="1">
        <v>1.0</v>
      </c>
      <c r="T1017" s="1">
        <v>0.0</v>
      </c>
      <c r="U1017" s="1">
        <v>5.0</v>
      </c>
      <c r="V1017" s="1">
        <v>4.0</v>
      </c>
      <c r="W1017" s="1">
        <v>4.0</v>
      </c>
      <c r="X1017" s="1">
        <v>4.0</v>
      </c>
      <c r="Y1017" s="1">
        <v>4.0</v>
      </c>
      <c r="Z1017" s="1">
        <v>2398.0</v>
      </c>
      <c r="AA1017" s="45">
        <f t="shared" si="1"/>
        <v>56</v>
      </c>
      <c r="AB1017" s="45">
        <f t="shared" si="2"/>
        <v>26</v>
      </c>
      <c r="AC1017" s="45">
        <f t="shared" si="3"/>
        <v>8</v>
      </c>
      <c r="AD1017" s="45">
        <f t="shared" si="4"/>
        <v>5</v>
      </c>
      <c r="AE1017" s="45">
        <f t="shared" si="5"/>
        <v>17</v>
      </c>
    </row>
    <row r="1018">
      <c r="A1018" s="1" t="b">
        <v>1</v>
      </c>
      <c r="B1018" s="20">
        <v>44162.8219121875</v>
      </c>
      <c r="C1018" s="1" t="s">
        <v>565</v>
      </c>
      <c r="D1018" s="1">
        <v>1.0</v>
      </c>
      <c r="E1018" s="1">
        <v>1.0</v>
      </c>
      <c r="F1018" s="1">
        <v>0.0</v>
      </c>
      <c r="G1018" s="1">
        <v>2.0</v>
      </c>
      <c r="H1018" s="1">
        <v>1.0</v>
      </c>
      <c r="I1018" s="1">
        <v>3.0</v>
      </c>
      <c r="J1018" s="1">
        <v>5.0</v>
      </c>
      <c r="K1018" s="1">
        <v>0.0</v>
      </c>
      <c r="L1018" s="1">
        <v>1.0</v>
      </c>
      <c r="M1018" s="1">
        <v>2.0</v>
      </c>
      <c r="N1018" s="1">
        <v>3.0</v>
      </c>
      <c r="O1018" s="1">
        <v>2.0</v>
      </c>
      <c r="P1018" s="1">
        <v>2.0</v>
      </c>
      <c r="Q1018" s="1">
        <v>3.0</v>
      </c>
      <c r="R1018" s="1">
        <v>3.0</v>
      </c>
      <c r="S1018" s="1">
        <v>1.0</v>
      </c>
      <c r="T1018" s="1">
        <v>1.0</v>
      </c>
      <c r="U1018" s="1">
        <v>1.0</v>
      </c>
      <c r="V1018" s="1">
        <v>1.0</v>
      </c>
      <c r="W1018" s="1">
        <v>1.0</v>
      </c>
      <c r="X1018" s="1">
        <v>1.0</v>
      </c>
      <c r="Y1018" s="1">
        <v>0.0</v>
      </c>
      <c r="Z1018" s="1">
        <v>2142.0</v>
      </c>
      <c r="AA1018" s="45">
        <f t="shared" si="1"/>
        <v>35</v>
      </c>
      <c r="AB1018" s="45">
        <f t="shared" si="2"/>
        <v>14</v>
      </c>
      <c r="AC1018" s="45">
        <f t="shared" si="3"/>
        <v>8</v>
      </c>
      <c r="AD1018" s="45">
        <f t="shared" si="4"/>
        <v>9</v>
      </c>
      <c r="AE1018" s="45">
        <f t="shared" si="5"/>
        <v>4</v>
      </c>
    </row>
    <row r="1019">
      <c r="A1019" s="1" t="b">
        <v>1</v>
      </c>
      <c r="B1019" s="20">
        <v>44162.84654798611</v>
      </c>
      <c r="C1019" s="1" t="s">
        <v>317</v>
      </c>
      <c r="D1019" s="1">
        <v>2.0</v>
      </c>
      <c r="E1019" s="1">
        <v>0.0</v>
      </c>
      <c r="F1019" s="1">
        <v>0.0</v>
      </c>
      <c r="G1019" s="1">
        <v>2.0</v>
      </c>
      <c r="H1019" s="1">
        <v>0.0</v>
      </c>
      <c r="I1019" s="1">
        <v>4.0</v>
      </c>
      <c r="J1019" s="1">
        <v>3.0</v>
      </c>
      <c r="K1019" s="1">
        <v>0.0</v>
      </c>
      <c r="L1019" s="1">
        <v>2.0</v>
      </c>
      <c r="M1019" s="1">
        <v>5.0</v>
      </c>
      <c r="N1019" s="1">
        <v>1.0</v>
      </c>
      <c r="O1019" s="1">
        <v>4.0</v>
      </c>
      <c r="P1019" s="1">
        <v>1.0</v>
      </c>
      <c r="Q1019" s="1">
        <v>4.0</v>
      </c>
      <c r="R1019" s="1">
        <v>0.0</v>
      </c>
      <c r="S1019" s="1">
        <v>4.0</v>
      </c>
      <c r="T1019" s="1">
        <v>0.0</v>
      </c>
      <c r="U1019" s="1">
        <v>0.0</v>
      </c>
      <c r="V1019" s="1">
        <v>4.0</v>
      </c>
      <c r="W1019" s="1">
        <v>5.0</v>
      </c>
      <c r="X1019" s="1">
        <v>3.0</v>
      </c>
      <c r="Y1019" s="1">
        <v>1.0</v>
      </c>
      <c r="Z1019" s="1">
        <v>2087.0</v>
      </c>
      <c r="AA1019" s="45">
        <f t="shared" si="1"/>
        <v>45</v>
      </c>
      <c r="AB1019" s="45">
        <f t="shared" si="2"/>
        <v>14</v>
      </c>
      <c r="AC1019" s="45">
        <f t="shared" si="3"/>
        <v>10</v>
      </c>
      <c r="AD1019" s="45">
        <f t="shared" si="4"/>
        <v>9</v>
      </c>
      <c r="AE1019" s="45">
        <f t="shared" si="5"/>
        <v>12</v>
      </c>
    </row>
    <row r="1020">
      <c r="A1020" s="1" t="b">
        <v>1</v>
      </c>
      <c r="B1020" s="20">
        <v>44163.78284414352</v>
      </c>
      <c r="C1020" s="1" t="s">
        <v>452</v>
      </c>
      <c r="D1020" s="1">
        <v>3.0</v>
      </c>
      <c r="E1020" s="1">
        <v>2.0</v>
      </c>
      <c r="F1020" s="1">
        <v>0.0</v>
      </c>
      <c r="G1020" s="1">
        <v>4.0</v>
      </c>
      <c r="H1020" s="1">
        <v>6.0</v>
      </c>
      <c r="I1020" s="1">
        <v>6.0</v>
      </c>
      <c r="J1020" s="1">
        <v>6.0</v>
      </c>
      <c r="K1020" s="1">
        <v>0.0</v>
      </c>
      <c r="L1020" s="1">
        <v>6.0</v>
      </c>
      <c r="M1020" s="1">
        <v>6.0</v>
      </c>
      <c r="N1020" s="1">
        <v>6.0</v>
      </c>
      <c r="O1020" s="1">
        <v>2.0</v>
      </c>
      <c r="P1020" s="1">
        <v>6.0</v>
      </c>
      <c r="Q1020" s="1">
        <v>4.0</v>
      </c>
      <c r="R1020" s="1">
        <v>4.0</v>
      </c>
      <c r="S1020" s="1">
        <v>5.0</v>
      </c>
      <c r="T1020" s="1">
        <v>2.0</v>
      </c>
      <c r="U1020" s="1">
        <v>6.0</v>
      </c>
      <c r="V1020" s="1">
        <v>6.0</v>
      </c>
      <c r="W1020" s="1">
        <v>6.0</v>
      </c>
      <c r="X1020" s="1">
        <v>6.0</v>
      </c>
      <c r="Y1020" s="1">
        <v>6.0</v>
      </c>
      <c r="Z1020" s="1">
        <v>2265.0</v>
      </c>
      <c r="AA1020" s="45">
        <f t="shared" si="1"/>
        <v>98</v>
      </c>
      <c r="AB1020" s="45">
        <f t="shared" si="2"/>
        <v>37</v>
      </c>
      <c r="AC1020" s="45">
        <f t="shared" si="3"/>
        <v>18</v>
      </c>
      <c r="AD1020" s="45">
        <f t="shared" si="4"/>
        <v>19</v>
      </c>
      <c r="AE1020" s="45">
        <f t="shared" si="5"/>
        <v>24</v>
      </c>
    </row>
    <row r="1021">
      <c r="A1021" s="1" t="b">
        <v>1</v>
      </c>
      <c r="B1021" s="20">
        <v>44165.0168403125</v>
      </c>
      <c r="C1021" s="1" t="s">
        <v>338</v>
      </c>
      <c r="D1021" s="1">
        <v>5.0</v>
      </c>
      <c r="E1021" s="1">
        <v>6.0</v>
      </c>
      <c r="F1021" s="1">
        <v>0.0</v>
      </c>
      <c r="G1021" s="1">
        <v>5.0</v>
      </c>
      <c r="H1021" s="1">
        <v>6.0</v>
      </c>
      <c r="I1021" s="1">
        <v>5.0</v>
      </c>
      <c r="J1021" s="1">
        <v>1.0</v>
      </c>
      <c r="K1021" s="1">
        <v>4.0</v>
      </c>
      <c r="L1021" s="1">
        <v>0.0</v>
      </c>
      <c r="M1021" s="1">
        <v>5.0</v>
      </c>
      <c r="N1021" s="1">
        <v>5.0</v>
      </c>
      <c r="O1021" s="1">
        <v>6.0</v>
      </c>
      <c r="P1021" s="1">
        <v>6.0</v>
      </c>
      <c r="Q1021" s="1">
        <v>4.0</v>
      </c>
      <c r="R1021" s="1">
        <v>1.0</v>
      </c>
      <c r="S1021" s="1">
        <v>3.0</v>
      </c>
      <c r="T1021" s="1">
        <v>1.0</v>
      </c>
      <c r="U1021" s="1">
        <v>5.0</v>
      </c>
      <c r="V1021" s="1">
        <v>5.0</v>
      </c>
      <c r="W1021" s="1">
        <v>5.0</v>
      </c>
      <c r="X1021" s="1">
        <v>5.0</v>
      </c>
      <c r="Y1021" s="1">
        <v>4.0</v>
      </c>
      <c r="Z1021" s="1">
        <v>2125.0</v>
      </c>
      <c r="AA1021" s="45">
        <f t="shared" si="1"/>
        <v>87</v>
      </c>
      <c r="AB1021" s="45">
        <f t="shared" si="2"/>
        <v>43</v>
      </c>
      <c r="AC1021" s="45">
        <f t="shared" si="3"/>
        <v>10</v>
      </c>
      <c r="AD1021" s="45">
        <f t="shared" si="4"/>
        <v>14</v>
      </c>
      <c r="AE1021" s="45">
        <f t="shared" si="5"/>
        <v>20</v>
      </c>
    </row>
    <row r="1022">
      <c r="A1022" s="1" t="b">
        <v>1</v>
      </c>
      <c r="B1022" s="20">
        <v>44165.527362974535</v>
      </c>
      <c r="C1022" s="1" t="s">
        <v>476</v>
      </c>
      <c r="D1022" s="1">
        <v>4.0</v>
      </c>
      <c r="E1022" s="1">
        <v>4.0</v>
      </c>
      <c r="F1022" s="1">
        <v>0.0</v>
      </c>
      <c r="G1022" s="1">
        <v>5.0</v>
      </c>
      <c r="H1022" s="1">
        <v>4.0</v>
      </c>
      <c r="I1022" s="1">
        <v>5.0</v>
      </c>
      <c r="J1022" s="1">
        <v>0.0</v>
      </c>
      <c r="K1022" s="1">
        <v>4.0</v>
      </c>
      <c r="L1022" s="1">
        <v>0.0</v>
      </c>
      <c r="M1022" s="1">
        <v>3.0</v>
      </c>
      <c r="N1022" s="1">
        <v>4.0</v>
      </c>
      <c r="O1022" s="1">
        <v>5.0</v>
      </c>
      <c r="P1022" s="1">
        <v>6.0</v>
      </c>
      <c r="Q1022" s="1">
        <v>6.0</v>
      </c>
      <c r="R1022" s="1">
        <v>4.0</v>
      </c>
      <c r="S1022" s="1">
        <v>6.0</v>
      </c>
      <c r="T1022" s="1">
        <v>3.0</v>
      </c>
      <c r="U1022" s="1">
        <v>5.0</v>
      </c>
      <c r="V1022" s="1">
        <v>5.0</v>
      </c>
      <c r="W1022" s="1">
        <v>5.0</v>
      </c>
      <c r="X1022" s="1">
        <v>5.0</v>
      </c>
      <c r="Y1022" s="1">
        <v>4.0</v>
      </c>
      <c r="Z1022" s="1">
        <v>2302.0</v>
      </c>
      <c r="AA1022" s="45">
        <f t="shared" si="1"/>
        <v>87</v>
      </c>
      <c r="AB1022" s="45">
        <f t="shared" si="2"/>
        <v>38</v>
      </c>
      <c r="AC1022" s="45">
        <f t="shared" si="3"/>
        <v>7</v>
      </c>
      <c r="AD1022" s="45">
        <f t="shared" si="4"/>
        <v>22</v>
      </c>
      <c r="AE1022" s="45">
        <f t="shared" si="5"/>
        <v>20</v>
      </c>
    </row>
    <row r="1023">
      <c r="A1023" s="1" t="b">
        <v>1</v>
      </c>
      <c r="B1023" s="20">
        <v>44165.58465527778</v>
      </c>
      <c r="C1023" s="1" t="s">
        <v>352</v>
      </c>
      <c r="D1023" s="1">
        <v>4.0</v>
      </c>
      <c r="E1023" s="1">
        <v>0.0</v>
      </c>
      <c r="F1023" s="1">
        <v>0.0</v>
      </c>
      <c r="G1023" s="1">
        <v>2.0</v>
      </c>
      <c r="H1023" s="1">
        <v>3.0</v>
      </c>
      <c r="I1023" s="1">
        <v>5.0</v>
      </c>
      <c r="J1023" s="1">
        <v>5.0</v>
      </c>
      <c r="K1023" s="1">
        <v>5.0</v>
      </c>
      <c r="L1023" s="1">
        <v>3.0</v>
      </c>
      <c r="M1023" s="1">
        <v>3.0</v>
      </c>
      <c r="N1023" s="1">
        <v>3.0</v>
      </c>
      <c r="O1023" s="1">
        <v>4.0</v>
      </c>
      <c r="P1023" s="1">
        <v>6.0</v>
      </c>
      <c r="Q1023" s="1">
        <v>3.0</v>
      </c>
      <c r="R1023" s="1">
        <v>3.0</v>
      </c>
      <c r="S1023" s="1">
        <v>4.0</v>
      </c>
      <c r="T1023" s="1">
        <v>5.0</v>
      </c>
      <c r="U1023" s="1">
        <v>4.0</v>
      </c>
      <c r="V1023" s="1">
        <v>4.0</v>
      </c>
      <c r="W1023" s="1">
        <v>4.0</v>
      </c>
      <c r="X1023" s="1">
        <v>5.0</v>
      </c>
      <c r="Y1023" s="1">
        <v>2.0</v>
      </c>
      <c r="Z1023" s="1">
        <v>2140.0</v>
      </c>
      <c r="AA1023" s="45">
        <f t="shared" si="1"/>
        <v>77</v>
      </c>
      <c r="AB1023" s="45">
        <f t="shared" si="2"/>
        <v>28</v>
      </c>
      <c r="AC1023" s="45">
        <f t="shared" si="3"/>
        <v>16</v>
      </c>
      <c r="AD1023" s="45">
        <f t="shared" si="4"/>
        <v>16</v>
      </c>
      <c r="AE1023" s="45">
        <f t="shared" si="5"/>
        <v>17</v>
      </c>
    </row>
    <row r="1024">
      <c r="A1024" s="1" t="b">
        <v>1</v>
      </c>
      <c r="B1024" s="20">
        <v>44166.61166954861</v>
      </c>
      <c r="C1024" s="1" t="s">
        <v>567</v>
      </c>
      <c r="D1024" s="1">
        <v>3.0</v>
      </c>
      <c r="E1024" s="1">
        <v>0.0</v>
      </c>
      <c r="F1024" s="1">
        <v>0.0</v>
      </c>
      <c r="G1024" s="1">
        <v>3.0</v>
      </c>
      <c r="H1024" s="1">
        <v>3.0</v>
      </c>
      <c r="I1024" s="1">
        <v>4.0</v>
      </c>
      <c r="J1024" s="1">
        <v>4.0</v>
      </c>
      <c r="K1024" s="1">
        <v>0.0</v>
      </c>
      <c r="L1024" s="1">
        <v>4.0</v>
      </c>
      <c r="M1024" s="1">
        <v>0.0</v>
      </c>
      <c r="N1024" s="1">
        <v>4.0</v>
      </c>
      <c r="O1024" s="1">
        <v>5.0</v>
      </c>
      <c r="P1024" s="1">
        <v>3.0</v>
      </c>
      <c r="Q1024" s="1">
        <v>0.0</v>
      </c>
      <c r="R1024" s="1">
        <v>0.0</v>
      </c>
      <c r="S1024" s="1">
        <v>4.0</v>
      </c>
      <c r="T1024" s="1">
        <v>0.0</v>
      </c>
      <c r="U1024" s="1">
        <v>4.0</v>
      </c>
      <c r="V1024" s="1">
        <v>5.0</v>
      </c>
      <c r="W1024" s="1">
        <v>5.0</v>
      </c>
      <c r="X1024" s="1">
        <v>6.0</v>
      </c>
      <c r="Y1024" s="1">
        <v>0.0</v>
      </c>
      <c r="Z1024" s="1">
        <v>1752.0</v>
      </c>
      <c r="AA1024" s="45">
        <f t="shared" si="1"/>
        <v>57</v>
      </c>
      <c r="AB1024" s="45">
        <f t="shared" si="2"/>
        <v>22</v>
      </c>
      <c r="AC1024" s="45">
        <f t="shared" si="3"/>
        <v>8</v>
      </c>
      <c r="AD1024" s="45">
        <f t="shared" si="4"/>
        <v>7</v>
      </c>
      <c r="AE1024" s="45">
        <f t="shared" si="5"/>
        <v>20</v>
      </c>
    </row>
    <row r="1025">
      <c r="A1025" s="1" t="b">
        <v>1</v>
      </c>
      <c r="B1025" s="20">
        <v>44166.67441839121</v>
      </c>
      <c r="C1025" s="1" t="s">
        <v>568</v>
      </c>
      <c r="D1025" s="1">
        <v>0.0</v>
      </c>
      <c r="E1025" s="1">
        <v>0.0</v>
      </c>
      <c r="F1025" s="1">
        <v>0.0</v>
      </c>
      <c r="G1025" s="1">
        <v>2.0</v>
      </c>
      <c r="H1025" s="1">
        <v>3.0</v>
      </c>
      <c r="I1025" s="1">
        <v>6.0</v>
      </c>
      <c r="J1025" s="1">
        <v>2.0</v>
      </c>
      <c r="K1025" s="1">
        <v>5.0</v>
      </c>
      <c r="L1025" s="1">
        <v>0.0</v>
      </c>
      <c r="M1025" s="1">
        <v>6.0</v>
      </c>
      <c r="N1025" s="1">
        <v>0.0</v>
      </c>
      <c r="O1025" s="1">
        <v>0.0</v>
      </c>
      <c r="P1025" s="1">
        <v>0.0</v>
      </c>
      <c r="Q1025" s="1">
        <v>2.0</v>
      </c>
      <c r="R1025" s="1">
        <v>0.0</v>
      </c>
      <c r="S1025" s="1">
        <v>0.0</v>
      </c>
      <c r="T1025" s="1">
        <v>0.0</v>
      </c>
      <c r="U1025" s="1">
        <v>6.0</v>
      </c>
      <c r="V1025" s="1">
        <v>6.0</v>
      </c>
      <c r="W1025" s="1">
        <v>6.0</v>
      </c>
      <c r="X1025" s="1">
        <v>6.0</v>
      </c>
      <c r="Y1025" s="1">
        <v>3.0</v>
      </c>
      <c r="Z1025" s="1">
        <v>2427.0</v>
      </c>
      <c r="AA1025" s="45">
        <f t="shared" si="1"/>
        <v>53</v>
      </c>
      <c r="AB1025" s="45">
        <f t="shared" si="2"/>
        <v>14</v>
      </c>
      <c r="AC1025" s="45">
        <f t="shared" si="3"/>
        <v>13</v>
      </c>
      <c r="AD1025" s="45">
        <f t="shared" si="4"/>
        <v>2</v>
      </c>
      <c r="AE1025" s="45">
        <f t="shared" si="5"/>
        <v>24</v>
      </c>
    </row>
    <row r="1026">
      <c r="A1026" s="1" t="b">
        <v>1</v>
      </c>
      <c r="B1026" s="20">
        <v>44166.935865011576</v>
      </c>
      <c r="C1026" s="1" t="s">
        <v>569</v>
      </c>
      <c r="D1026" s="1">
        <v>3.0</v>
      </c>
      <c r="E1026" s="1">
        <v>2.0</v>
      </c>
      <c r="F1026" s="1">
        <v>0.0</v>
      </c>
      <c r="G1026" s="1">
        <v>2.0</v>
      </c>
      <c r="H1026" s="1">
        <v>3.0</v>
      </c>
      <c r="I1026" s="1">
        <v>5.0</v>
      </c>
      <c r="J1026" s="1">
        <v>2.0</v>
      </c>
      <c r="K1026" s="1">
        <v>2.0</v>
      </c>
      <c r="L1026" s="1">
        <v>4.0</v>
      </c>
      <c r="M1026" s="1">
        <v>4.0</v>
      </c>
      <c r="N1026" s="1">
        <v>4.0</v>
      </c>
      <c r="O1026" s="1">
        <v>5.0</v>
      </c>
      <c r="P1026" s="1">
        <v>6.0</v>
      </c>
      <c r="Q1026" s="1">
        <v>2.0</v>
      </c>
      <c r="R1026" s="1">
        <v>5.0</v>
      </c>
      <c r="S1026" s="1">
        <v>3.0</v>
      </c>
      <c r="T1026" s="1">
        <v>1.0</v>
      </c>
      <c r="U1026" s="1">
        <v>5.0</v>
      </c>
      <c r="V1026" s="1">
        <v>5.0</v>
      </c>
      <c r="W1026" s="1">
        <v>6.0</v>
      </c>
      <c r="X1026" s="1">
        <v>5.0</v>
      </c>
      <c r="Y1026" s="1">
        <v>2.0</v>
      </c>
      <c r="Z1026" s="1">
        <v>2424.0</v>
      </c>
      <c r="AA1026" s="45">
        <f t="shared" si="1"/>
        <v>76</v>
      </c>
      <c r="AB1026" s="45">
        <f t="shared" si="2"/>
        <v>27</v>
      </c>
      <c r="AC1026" s="45">
        <f t="shared" si="3"/>
        <v>12</v>
      </c>
      <c r="AD1026" s="45">
        <f t="shared" si="4"/>
        <v>16</v>
      </c>
      <c r="AE1026" s="45">
        <f t="shared" si="5"/>
        <v>21</v>
      </c>
    </row>
    <row r="1027">
      <c r="A1027" s="1" t="b">
        <v>1</v>
      </c>
      <c r="B1027" s="20">
        <v>44167.44186792824</v>
      </c>
      <c r="C1027" s="1" t="s">
        <v>104</v>
      </c>
      <c r="D1027" s="1">
        <v>4.0</v>
      </c>
      <c r="E1027" s="1">
        <v>2.0</v>
      </c>
      <c r="F1027" s="1">
        <v>0.0</v>
      </c>
      <c r="G1027" s="1">
        <v>3.0</v>
      </c>
      <c r="H1027" s="1">
        <v>3.0</v>
      </c>
      <c r="I1027" s="1">
        <v>5.0</v>
      </c>
      <c r="J1027" s="1">
        <v>0.0</v>
      </c>
      <c r="K1027" s="1">
        <v>0.0</v>
      </c>
      <c r="L1027" s="1">
        <v>4.0</v>
      </c>
      <c r="M1027" s="1">
        <v>4.0</v>
      </c>
      <c r="N1027" s="1">
        <v>4.0</v>
      </c>
      <c r="O1027" s="1">
        <v>4.0</v>
      </c>
      <c r="P1027" s="1">
        <v>4.0</v>
      </c>
      <c r="Q1027" s="1">
        <v>3.0</v>
      </c>
      <c r="R1027" s="1">
        <v>4.0</v>
      </c>
      <c r="S1027" s="1">
        <v>3.0</v>
      </c>
      <c r="T1027" s="1">
        <v>5.0</v>
      </c>
      <c r="U1027" s="1">
        <v>5.0</v>
      </c>
      <c r="V1027" s="1">
        <v>5.0</v>
      </c>
      <c r="W1027" s="1">
        <v>5.0</v>
      </c>
      <c r="X1027" s="1">
        <v>5.0</v>
      </c>
      <c r="Y1027" s="1">
        <v>4.0</v>
      </c>
      <c r="Z1027" s="1">
        <v>1872.0</v>
      </c>
      <c r="AA1027" s="45">
        <f t="shared" si="1"/>
        <v>76</v>
      </c>
      <c r="AB1027" s="45">
        <f t="shared" si="2"/>
        <v>34</v>
      </c>
      <c r="AC1027" s="45">
        <f t="shared" si="3"/>
        <v>8</v>
      </c>
      <c r="AD1027" s="45">
        <f t="shared" si="4"/>
        <v>14</v>
      </c>
      <c r="AE1027" s="45">
        <f t="shared" si="5"/>
        <v>20</v>
      </c>
    </row>
    <row r="1028">
      <c r="A1028" s="1" t="b">
        <v>1</v>
      </c>
      <c r="B1028" s="20">
        <v>44167.52779065972</v>
      </c>
      <c r="C1028" s="1" t="s">
        <v>500</v>
      </c>
      <c r="D1028" s="1">
        <v>4.0</v>
      </c>
      <c r="E1028" s="1">
        <v>0.0</v>
      </c>
      <c r="F1028" s="1">
        <v>0.0</v>
      </c>
      <c r="G1028" s="1">
        <v>3.0</v>
      </c>
      <c r="H1028" s="1">
        <v>5.0</v>
      </c>
      <c r="I1028" s="1">
        <v>5.0</v>
      </c>
      <c r="J1028" s="1">
        <v>2.0</v>
      </c>
      <c r="K1028" s="1">
        <v>6.0</v>
      </c>
      <c r="L1028" s="1">
        <v>0.0</v>
      </c>
      <c r="M1028" s="1">
        <v>2.0</v>
      </c>
      <c r="N1028" s="1">
        <v>5.0</v>
      </c>
      <c r="O1028" s="1">
        <v>5.0</v>
      </c>
      <c r="P1028" s="1">
        <v>6.0</v>
      </c>
      <c r="Q1028" s="1">
        <v>1.0</v>
      </c>
      <c r="R1028" s="1">
        <v>4.0</v>
      </c>
      <c r="S1028" s="1">
        <v>5.0</v>
      </c>
      <c r="T1028" s="1">
        <v>3.0</v>
      </c>
      <c r="U1028" s="1">
        <v>5.0</v>
      </c>
      <c r="V1028" s="1">
        <v>5.0</v>
      </c>
      <c r="W1028" s="1">
        <v>4.0</v>
      </c>
      <c r="X1028" s="1">
        <v>2.0</v>
      </c>
      <c r="Y1028" s="1">
        <v>6.0</v>
      </c>
      <c r="Z1028" s="1">
        <v>2335.0</v>
      </c>
      <c r="AA1028" s="45">
        <f t="shared" si="1"/>
        <v>78</v>
      </c>
      <c r="AB1028" s="45">
        <f t="shared" si="2"/>
        <v>36</v>
      </c>
      <c r="AC1028" s="45">
        <f t="shared" si="3"/>
        <v>10</v>
      </c>
      <c r="AD1028" s="45">
        <f t="shared" si="4"/>
        <v>16</v>
      </c>
      <c r="AE1028" s="45">
        <f t="shared" si="5"/>
        <v>16</v>
      </c>
    </row>
    <row r="1029">
      <c r="A1029" t="b">
        <v>0</v>
      </c>
      <c r="B1029" s="20">
        <v>44167.68130027778</v>
      </c>
      <c r="C1029" s="1" t="s">
        <v>400</v>
      </c>
      <c r="D1029" s="1">
        <v>1.0</v>
      </c>
      <c r="E1029" s="1">
        <v>0.0</v>
      </c>
      <c r="F1029" s="1">
        <v>0.0</v>
      </c>
      <c r="G1029" s="1">
        <v>1.0</v>
      </c>
      <c r="H1029" s="1">
        <v>0.0</v>
      </c>
      <c r="I1029" s="1">
        <v>5.0</v>
      </c>
      <c r="J1029" s="1">
        <v>3.0</v>
      </c>
      <c r="K1029" s="1">
        <v>0.0</v>
      </c>
      <c r="L1029" s="1">
        <v>4.0</v>
      </c>
      <c r="M1029" s="1">
        <v>0.0</v>
      </c>
      <c r="N1029" s="1">
        <v>2.0</v>
      </c>
      <c r="O1029" s="1">
        <v>4.0</v>
      </c>
      <c r="P1029" s="1">
        <v>4.0</v>
      </c>
      <c r="Q1029" s="1">
        <v>5.0</v>
      </c>
      <c r="R1029" s="1">
        <v>3.0</v>
      </c>
      <c r="S1029" s="1">
        <v>5.0</v>
      </c>
      <c r="T1029" s="1">
        <v>0.0</v>
      </c>
      <c r="U1029" s="1">
        <v>1.0</v>
      </c>
      <c r="V1029" s="1">
        <v>1.0</v>
      </c>
      <c r="W1029" s="1">
        <v>2.0</v>
      </c>
      <c r="X1029" s="1">
        <v>4.0</v>
      </c>
      <c r="Y1029" s="1">
        <v>0.0</v>
      </c>
      <c r="Z1029" s="1">
        <v>2216.0</v>
      </c>
      <c r="AA1029" s="45">
        <f t="shared" si="1"/>
        <v>45</v>
      </c>
      <c r="AB1029" s="45">
        <f t="shared" si="2"/>
        <v>13</v>
      </c>
      <c r="AC1029" s="45">
        <f t="shared" si="3"/>
        <v>7</v>
      </c>
      <c r="AD1029" s="45">
        <f t="shared" si="4"/>
        <v>17</v>
      </c>
      <c r="AE1029" s="45">
        <f t="shared" si="5"/>
        <v>8</v>
      </c>
    </row>
    <row r="1030">
      <c r="A1030" s="1" t="b">
        <v>1</v>
      </c>
      <c r="B1030" s="20">
        <v>44168.476403125</v>
      </c>
      <c r="C1030" s="1" t="s">
        <v>332</v>
      </c>
      <c r="D1030" s="1">
        <v>2.0</v>
      </c>
      <c r="E1030" s="1">
        <v>0.0</v>
      </c>
      <c r="F1030" s="1">
        <v>0.0</v>
      </c>
      <c r="G1030" s="1">
        <v>0.0</v>
      </c>
      <c r="H1030" s="1">
        <v>0.0</v>
      </c>
      <c r="I1030" s="1">
        <v>4.0</v>
      </c>
      <c r="J1030" s="1">
        <v>0.0</v>
      </c>
      <c r="K1030" s="1">
        <v>1.0</v>
      </c>
      <c r="L1030" s="1">
        <v>0.0</v>
      </c>
      <c r="M1030" s="1">
        <v>3.0</v>
      </c>
      <c r="N1030" s="1">
        <v>3.0</v>
      </c>
      <c r="O1030" s="1">
        <v>0.0</v>
      </c>
      <c r="P1030" s="1">
        <v>2.0</v>
      </c>
      <c r="Q1030" s="1">
        <v>0.0</v>
      </c>
      <c r="R1030" s="1">
        <v>0.0</v>
      </c>
      <c r="S1030" s="1">
        <v>2.0</v>
      </c>
      <c r="T1030" s="1">
        <v>0.0</v>
      </c>
      <c r="U1030" s="1">
        <v>4.0</v>
      </c>
      <c r="V1030" s="1">
        <v>3.0</v>
      </c>
      <c r="W1030" s="1">
        <v>0.0</v>
      </c>
      <c r="X1030" s="1">
        <v>2.0</v>
      </c>
      <c r="Y1030" s="1">
        <v>2.0</v>
      </c>
      <c r="Z1030" s="1">
        <v>2124.0</v>
      </c>
      <c r="AA1030" s="45">
        <f t="shared" si="1"/>
        <v>28</v>
      </c>
      <c r="AB1030" s="45">
        <f t="shared" si="2"/>
        <v>11</v>
      </c>
      <c r="AC1030" s="45">
        <f t="shared" si="3"/>
        <v>4</v>
      </c>
      <c r="AD1030" s="45">
        <f t="shared" si="4"/>
        <v>4</v>
      </c>
      <c r="AE1030" s="45">
        <f t="shared" si="5"/>
        <v>9</v>
      </c>
    </row>
    <row r="1031">
      <c r="A1031" s="1" t="b">
        <v>1</v>
      </c>
      <c r="B1031" s="20">
        <v>44168.54250418981</v>
      </c>
      <c r="C1031" s="1" t="s">
        <v>538</v>
      </c>
      <c r="D1031" s="1">
        <v>4.0</v>
      </c>
      <c r="E1031" s="1">
        <v>4.0</v>
      </c>
      <c r="F1031" s="1">
        <v>0.0</v>
      </c>
      <c r="G1031" s="1">
        <v>3.0</v>
      </c>
      <c r="H1031" s="1">
        <v>4.0</v>
      </c>
      <c r="I1031" s="1">
        <v>5.0</v>
      </c>
      <c r="J1031" s="1">
        <v>5.0</v>
      </c>
      <c r="K1031" s="1">
        <v>1.0</v>
      </c>
      <c r="L1031" s="1">
        <v>4.0</v>
      </c>
      <c r="M1031" s="1">
        <v>4.0</v>
      </c>
      <c r="N1031" s="1">
        <v>4.0</v>
      </c>
      <c r="O1031" s="1">
        <v>5.0</v>
      </c>
      <c r="P1031" s="1">
        <v>4.0</v>
      </c>
      <c r="Q1031" s="1">
        <v>5.0</v>
      </c>
      <c r="R1031" s="1">
        <v>5.0</v>
      </c>
      <c r="S1031" s="1">
        <v>5.0</v>
      </c>
      <c r="T1031" s="1">
        <v>3.0</v>
      </c>
      <c r="U1031" s="1">
        <v>4.0</v>
      </c>
      <c r="V1031" s="1">
        <v>5.0</v>
      </c>
      <c r="W1031" s="1">
        <v>3.0</v>
      </c>
      <c r="X1031" s="1">
        <v>4.0</v>
      </c>
      <c r="Y1031" s="1">
        <v>3.0</v>
      </c>
      <c r="Z1031" s="1">
        <v>2372.0</v>
      </c>
      <c r="AA1031" s="45">
        <f t="shared" si="1"/>
        <v>84</v>
      </c>
      <c r="AB1031" s="45">
        <f t="shared" si="2"/>
        <v>35</v>
      </c>
      <c r="AC1031" s="45">
        <f t="shared" si="3"/>
        <v>14</v>
      </c>
      <c r="AD1031" s="45">
        <f t="shared" si="4"/>
        <v>19</v>
      </c>
      <c r="AE1031" s="45">
        <f t="shared" si="5"/>
        <v>16</v>
      </c>
    </row>
    <row r="1032">
      <c r="A1032" s="1" t="b">
        <v>1</v>
      </c>
      <c r="B1032" s="20">
        <v>44168.697536747684</v>
      </c>
      <c r="C1032" s="1" t="s">
        <v>328</v>
      </c>
      <c r="D1032" s="1">
        <v>4.0</v>
      </c>
      <c r="E1032" s="1">
        <v>3.0</v>
      </c>
      <c r="F1032" s="1">
        <v>2.0</v>
      </c>
      <c r="G1032" s="1">
        <v>3.0</v>
      </c>
      <c r="H1032" s="1">
        <v>2.0</v>
      </c>
      <c r="I1032" s="1">
        <v>4.0</v>
      </c>
      <c r="J1032" s="1">
        <v>1.0</v>
      </c>
      <c r="K1032" s="1">
        <v>1.0</v>
      </c>
      <c r="L1032" s="1">
        <v>1.0</v>
      </c>
      <c r="M1032" s="1">
        <v>2.0</v>
      </c>
      <c r="N1032" s="1">
        <v>3.0</v>
      </c>
      <c r="O1032" s="1">
        <v>3.0</v>
      </c>
      <c r="P1032" s="1">
        <v>5.0</v>
      </c>
      <c r="Q1032" s="1">
        <v>2.0</v>
      </c>
      <c r="R1032" s="1">
        <v>2.0</v>
      </c>
      <c r="S1032" s="1">
        <v>4.0</v>
      </c>
      <c r="T1032" s="1">
        <v>2.0</v>
      </c>
      <c r="U1032" s="1">
        <v>3.0</v>
      </c>
      <c r="V1032" s="1">
        <v>3.0</v>
      </c>
      <c r="W1032" s="1">
        <v>3.0</v>
      </c>
      <c r="X1032" s="1">
        <v>2.0</v>
      </c>
      <c r="Y1032" s="1">
        <v>2.0</v>
      </c>
      <c r="Z1032" s="1">
        <v>2126.0</v>
      </c>
      <c r="AA1032" s="45">
        <f t="shared" si="1"/>
        <v>57</v>
      </c>
      <c r="AB1032" s="45">
        <f t="shared" si="2"/>
        <v>28</v>
      </c>
      <c r="AC1032" s="45">
        <f t="shared" si="3"/>
        <v>5</v>
      </c>
      <c r="AD1032" s="45">
        <f t="shared" si="4"/>
        <v>13</v>
      </c>
      <c r="AE1032" s="45">
        <f t="shared" si="5"/>
        <v>11</v>
      </c>
    </row>
    <row r="1033">
      <c r="A1033" s="1" t="b">
        <v>1</v>
      </c>
      <c r="B1033" s="20">
        <v>44168.90238996528</v>
      </c>
      <c r="C1033" s="1" t="s">
        <v>522</v>
      </c>
      <c r="D1033" s="1">
        <v>4.0</v>
      </c>
      <c r="E1033" s="1">
        <v>3.0</v>
      </c>
      <c r="F1033" s="1">
        <v>0.0</v>
      </c>
      <c r="G1033" s="1">
        <v>2.0</v>
      </c>
      <c r="H1033" s="1">
        <v>3.0</v>
      </c>
      <c r="I1033" s="1">
        <v>4.0</v>
      </c>
      <c r="J1033" s="1">
        <v>0.0</v>
      </c>
      <c r="K1033" s="1">
        <v>4.0</v>
      </c>
      <c r="L1033" s="1">
        <v>0.0</v>
      </c>
      <c r="M1033" s="1">
        <v>2.0</v>
      </c>
      <c r="N1033" s="1">
        <v>4.0</v>
      </c>
      <c r="O1033" s="1">
        <v>4.0</v>
      </c>
      <c r="P1033" s="1">
        <v>2.0</v>
      </c>
      <c r="Q1033" s="1">
        <v>1.0</v>
      </c>
      <c r="R1033" s="1">
        <v>0.0</v>
      </c>
      <c r="S1033" s="1">
        <v>4.0</v>
      </c>
      <c r="T1033" s="1">
        <v>1.0</v>
      </c>
      <c r="U1033" s="1">
        <v>3.0</v>
      </c>
      <c r="V1033" s="1">
        <v>3.0</v>
      </c>
      <c r="W1033" s="1">
        <v>4.0</v>
      </c>
      <c r="X1033" s="1">
        <v>3.0</v>
      </c>
      <c r="Y1033" s="1">
        <v>2.0</v>
      </c>
      <c r="Z1033" s="1">
        <v>2246.0</v>
      </c>
      <c r="AA1033" s="45">
        <f t="shared" si="1"/>
        <v>53</v>
      </c>
      <c r="AB1033" s="45">
        <f t="shared" si="2"/>
        <v>27</v>
      </c>
      <c r="AC1033" s="45">
        <f t="shared" si="3"/>
        <v>6</v>
      </c>
      <c r="AD1033" s="45">
        <f t="shared" si="4"/>
        <v>7</v>
      </c>
      <c r="AE1033" s="45">
        <f t="shared" si="5"/>
        <v>13</v>
      </c>
    </row>
    <row r="1034">
      <c r="A1034" s="1" t="b">
        <v>1</v>
      </c>
      <c r="B1034" s="20">
        <v>44169.42258115741</v>
      </c>
      <c r="C1034" s="1" t="s">
        <v>522</v>
      </c>
      <c r="D1034" s="1">
        <v>4.0</v>
      </c>
      <c r="E1034" s="1">
        <v>3.0</v>
      </c>
      <c r="F1034" s="1">
        <v>0.0</v>
      </c>
      <c r="G1034" s="1">
        <v>2.0</v>
      </c>
      <c r="H1034" s="1">
        <v>3.0</v>
      </c>
      <c r="I1034" s="1">
        <v>4.0</v>
      </c>
      <c r="J1034" s="1">
        <v>0.0</v>
      </c>
      <c r="K1034" s="1">
        <v>4.0</v>
      </c>
      <c r="L1034" s="1">
        <v>0.0</v>
      </c>
      <c r="M1034" s="1">
        <v>2.0</v>
      </c>
      <c r="N1034" s="1">
        <v>4.0</v>
      </c>
      <c r="O1034" s="1">
        <v>4.0</v>
      </c>
      <c r="P1034" s="1">
        <v>2.0</v>
      </c>
      <c r="Q1034" s="1">
        <v>1.0</v>
      </c>
      <c r="R1034" s="1">
        <v>0.0</v>
      </c>
      <c r="S1034" s="1">
        <v>4.0</v>
      </c>
      <c r="T1034" s="1">
        <v>1.0</v>
      </c>
      <c r="U1034" s="1">
        <v>3.0</v>
      </c>
      <c r="V1034" s="1">
        <v>3.0</v>
      </c>
      <c r="W1034" s="1">
        <v>4.0</v>
      </c>
      <c r="X1034" s="1">
        <v>3.0</v>
      </c>
      <c r="Y1034" s="1">
        <v>2.0</v>
      </c>
      <c r="Z1034" s="1">
        <v>2246.0</v>
      </c>
      <c r="AA1034" s="45">
        <f t="shared" si="1"/>
        <v>53</v>
      </c>
      <c r="AB1034" s="45">
        <f t="shared" si="2"/>
        <v>27</v>
      </c>
      <c r="AC1034" s="45">
        <f t="shared" si="3"/>
        <v>6</v>
      </c>
      <c r="AD1034" s="45">
        <f t="shared" si="4"/>
        <v>7</v>
      </c>
      <c r="AE1034" s="45">
        <f t="shared" si="5"/>
        <v>13</v>
      </c>
    </row>
    <row r="1035">
      <c r="A1035" s="1" t="b">
        <v>1</v>
      </c>
      <c r="B1035" s="20">
        <v>44169.425038622685</v>
      </c>
      <c r="C1035" s="1" t="s">
        <v>419</v>
      </c>
      <c r="D1035" s="1">
        <v>2.0</v>
      </c>
      <c r="E1035" s="1">
        <v>1.0</v>
      </c>
      <c r="F1035" s="1">
        <v>0.0</v>
      </c>
      <c r="G1035" s="1">
        <v>2.0</v>
      </c>
      <c r="H1035" s="1">
        <v>2.0</v>
      </c>
      <c r="I1035" s="1">
        <v>3.0</v>
      </c>
      <c r="J1035" s="1">
        <v>4.0</v>
      </c>
      <c r="K1035" s="1">
        <v>0.0</v>
      </c>
      <c r="L1035" s="1">
        <v>4.0</v>
      </c>
      <c r="M1035" s="1">
        <v>2.0</v>
      </c>
      <c r="N1035" s="1">
        <v>3.0</v>
      </c>
      <c r="O1035" s="1">
        <v>3.0</v>
      </c>
      <c r="P1035" s="1">
        <v>0.0</v>
      </c>
      <c r="Q1035" s="1">
        <v>2.0</v>
      </c>
      <c r="R1035" s="1">
        <v>2.0</v>
      </c>
      <c r="S1035" s="1">
        <v>0.0</v>
      </c>
      <c r="T1035" s="1">
        <v>3.0</v>
      </c>
      <c r="U1035" s="1">
        <v>2.0</v>
      </c>
      <c r="V1035" s="1">
        <v>2.0</v>
      </c>
      <c r="W1035" s="1">
        <v>2.0</v>
      </c>
      <c r="X1035" s="1">
        <v>1.0</v>
      </c>
      <c r="Y1035" s="1">
        <v>0.0</v>
      </c>
      <c r="Z1035" s="1">
        <v>2240.0</v>
      </c>
      <c r="AA1035" s="45">
        <f t="shared" si="1"/>
        <v>40</v>
      </c>
      <c r="AB1035" s="45">
        <f t="shared" si="2"/>
        <v>19</v>
      </c>
      <c r="AC1035" s="45">
        <f t="shared" si="3"/>
        <v>10</v>
      </c>
      <c r="AD1035" s="45">
        <f t="shared" si="4"/>
        <v>4</v>
      </c>
      <c r="AE1035" s="45">
        <f t="shared" si="5"/>
        <v>7</v>
      </c>
    </row>
    <row r="1036">
      <c r="A1036" s="1" t="b">
        <v>1</v>
      </c>
      <c r="B1036" s="20">
        <v>44169.57266097222</v>
      </c>
      <c r="C1036" s="1" t="s">
        <v>301</v>
      </c>
      <c r="D1036" s="1">
        <v>3.0</v>
      </c>
      <c r="E1036" s="1">
        <v>3.0</v>
      </c>
      <c r="F1036" s="1">
        <v>0.0</v>
      </c>
      <c r="G1036" s="1">
        <v>1.0</v>
      </c>
      <c r="H1036" s="1">
        <v>5.0</v>
      </c>
      <c r="I1036" s="1">
        <v>6.0</v>
      </c>
      <c r="J1036" s="1">
        <v>4.0</v>
      </c>
      <c r="K1036" s="1">
        <v>0.0</v>
      </c>
      <c r="L1036" s="1">
        <v>6.0</v>
      </c>
      <c r="M1036" s="1">
        <v>4.0</v>
      </c>
      <c r="N1036" s="1">
        <v>5.0</v>
      </c>
      <c r="O1036" s="1">
        <v>5.0</v>
      </c>
      <c r="P1036" s="1">
        <v>5.0</v>
      </c>
      <c r="Q1036" s="1">
        <v>1.0</v>
      </c>
      <c r="R1036" s="1">
        <v>2.0</v>
      </c>
      <c r="S1036" s="1">
        <v>5.0</v>
      </c>
      <c r="T1036" s="1">
        <v>2.0</v>
      </c>
      <c r="U1036" s="1">
        <v>6.0</v>
      </c>
      <c r="V1036" s="1">
        <v>5.0</v>
      </c>
      <c r="W1036" s="1">
        <v>5.0</v>
      </c>
      <c r="X1036" s="1">
        <v>5.0</v>
      </c>
      <c r="Y1036" s="1">
        <v>5.0</v>
      </c>
      <c r="Z1036" s="1">
        <v>2066.0</v>
      </c>
      <c r="AA1036" s="45">
        <f t="shared" si="1"/>
        <v>83</v>
      </c>
      <c r="AB1036" s="45">
        <f t="shared" si="2"/>
        <v>35</v>
      </c>
      <c r="AC1036" s="45">
        <f t="shared" si="3"/>
        <v>14</v>
      </c>
      <c r="AD1036" s="45">
        <f t="shared" si="4"/>
        <v>13</v>
      </c>
      <c r="AE1036" s="45">
        <f t="shared" si="5"/>
        <v>21</v>
      </c>
    </row>
    <row r="1037">
      <c r="A1037" s="1" t="b">
        <v>1</v>
      </c>
      <c r="B1037" s="20">
        <v>44169.62286228009</v>
      </c>
      <c r="C1037" s="1" t="s">
        <v>324</v>
      </c>
      <c r="D1037" s="1">
        <v>1.0</v>
      </c>
      <c r="E1037" s="1">
        <v>0.0</v>
      </c>
      <c r="F1037" s="1">
        <v>0.0</v>
      </c>
      <c r="G1037" s="1">
        <v>0.0</v>
      </c>
      <c r="H1037" s="1">
        <v>0.0</v>
      </c>
      <c r="I1037" s="1">
        <v>1.0</v>
      </c>
      <c r="J1037" s="1">
        <v>0.0</v>
      </c>
      <c r="K1037" s="1">
        <v>0.0</v>
      </c>
      <c r="L1037" s="1">
        <v>1.0</v>
      </c>
      <c r="M1037" s="1">
        <v>1.0</v>
      </c>
      <c r="N1037" s="1">
        <v>0.0</v>
      </c>
      <c r="O1037" s="1">
        <v>0.0</v>
      </c>
      <c r="P1037" s="1">
        <v>0.0</v>
      </c>
      <c r="Q1037" s="1">
        <v>1.0</v>
      </c>
      <c r="R1037" s="1">
        <v>0.0</v>
      </c>
      <c r="S1037" s="1">
        <v>1.0</v>
      </c>
      <c r="T1037" s="1">
        <v>0.0</v>
      </c>
      <c r="U1037" s="1">
        <v>1.0</v>
      </c>
      <c r="V1037" s="1">
        <v>1.0</v>
      </c>
      <c r="W1037" s="1">
        <v>1.0</v>
      </c>
      <c r="X1037" s="1">
        <v>1.0</v>
      </c>
      <c r="Y1037" s="1">
        <v>0.0</v>
      </c>
      <c r="Z1037" s="1">
        <v>2116.0</v>
      </c>
      <c r="AA1037" s="45">
        <f t="shared" si="1"/>
        <v>10</v>
      </c>
      <c r="AB1037" s="45">
        <f t="shared" si="2"/>
        <v>2</v>
      </c>
      <c r="AC1037" s="45">
        <f t="shared" si="3"/>
        <v>2</v>
      </c>
      <c r="AD1037" s="45">
        <f t="shared" si="4"/>
        <v>2</v>
      </c>
      <c r="AE1037" s="45">
        <f t="shared" si="5"/>
        <v>4</v>
      </c>
    </row>
    <row r="1038">
      <c r="A1038" s="1" t="b">
        <v>1</v>
      </c>
      <c r="B1038" s="20">
        <v>44169.97578021991</v>
      </c>
      <c r="C1038" s="1" t="s">
        <v>418</v>
      </c>
      <c r="D1038" s="1">
        <v>2.0</v>
      </c>
      <c r="E1038" s="1">
        <v>2.0</v>
      </c>
      <c r="F1038" s="1">
        <v>0.0</v>
      </c>
      <c r="G1038" s="1">
        <v>0.0</v>
      </c>
      <c r="H1038" s="1">
        <v>0.0</v>
      </c>
      <c r="I1038" s="1">
        <v>4.0</v>
      </c>
      <c r="J1038" s="1">
        <v>1.0</v>
      </c>
      <c r="K1038" s="1">
        <v>4.0</v>
      </c>
      <c r="L1038" s="1">
        <v>0.0</v>
      </c>
      <c r="M1038" s="1">
        <v>3.0</v>
      </c>
      <c r="N1038" s="1">
        <v>2.0</v>
      </c>
      <c r="O1038" s="1">
        <v>2.0</v>
      </c>
      <c r="P1038" s="1">
        <v>4.0</v>
      </c>
      <c r="Q1038" s="1">
        <v>4.0</v>
      </c>
      <c r="R1038" s="1">
        <v>4.0</v>
      </c>
      <c r="S1038" s="1">
        <v>4.0</v>
      </c>
      <c r="T1038" s="1">
        <v>0.0</v>
      </c>
      <c r="U1038" s="1">
        <v>0.0</v>
      </c>
      <c r="V1038" s="1">
        <v>6.0</v>
      </c>
      <c r="W1038" s="1">
        <v>6.0</v>
      </c>
      <c r="X1038" s="1">
        <v>4.0</v>
      </c>
      <c r="Y1038" s="1">
        <v>0.0</v>
      </c>
      <c r="Z1038" s="1">
        <v>2052.0</v>
      </c>
      <c r="AA1038" s="45">
        <f t="shared" si="1"/>
        <v>52</v>
      </c>
      <c r="AB1038" s="45">
        <f t="shared" si="2"/>
        <v>12</v>
      </c>
      <c r="AC1038" s="45">
        <f t="shared" si="3"/>
        <v>8</v>
      </c>
      <c r="AD1038" s="45">
        <f t="shared" si="4"/>
        <v>16</v>
      </c>
      <c r="AE1038" s="45">
        <f t="shared" si="5"/>
        <v>16</v>
      </c>
    </row>
    <row r="1039">
      <c r="A1039" s="1" t="b">
        <v>1</v>
      </c>
      <c r="B1039" s="20">
        <v>44171.391765486114</v>
      </c>
      <c r="C1039" s="1" t="s">
        <v>566</v>
      </c>
      <c r="D1039" s="1">
        <v>5.0</v>
      </c>
      <c r="E1039" s="1">
        <v>3.0</v>
      </c>
      <c r="F1039" s="1">
        <v>0.0</v>
      </c>
      <c r="G1039" s="1">
        <v>3.0</v>
      </c>
      <c r="H1039" s="1">
        <v>4.0</v>
      </c>
      <c r="I1039" s="1">
        <v>4.0</v>
      </c>
      <c r="J1039" s="1">
        <v>4.0</v>
      </c>
      <c r="K1039" s="1">
        <v>0.0</v>
      </c>
      <c r="L1039" s="1">
        <v>4.0</v>
      </c>
      <c r="M1039" s="1">
        <v>5.0</v>
      </c>
      <c r="N1039" s="1">
        <v>4.0</v>
      </c>
      <c r="O1039" s="1">
        <v>4.0</v>
      </c>
      <c r="P1039" s="1">
        <v>4.0</v>
      </c>
      <c r="Q1039" s="1">
        <v>2.0</v>
      </c>
      <c r="R1039" s="1">
        <v>3.0</v>
      </c>
      <c r="S1039" s="1">
        <v>2.0</v>
      </c>
      <c r="T1039" s="1">
        <v>4.0</v>
      </c>
      <c r="U1039" s="1">
        <v>3.0</v>
      </c>
      <c r="V1039" s="1">
        <v>4.0</v>
      </c>
      <c r="W1039" s="1">
        <v>4.0</v>
      </c>
      <c r="X1039" s="1">
        <v>3.0</v>
      </c>
      <c r="Y1039" s="1">
        <v>3.0</v>
      </c>
      <c r="Z1039" s="1">
        <v>2426.0</v>
      </c>
      <c r="AA1039" s="45">
        <f t="shared" si="1"/>
        <v>72</v>
      </c>
      <c r="AB1039" s="45">
        <f t="shared" si="2"/>
        <v>34</v>
      </c>
      <c r="AC1039" s="45">
        <f t="shared" si="3"/>
        <v>13</v>
      </c>
      <c r="AD1039" s="45">
        <f t="shared" si="4"/>
        <v>11</v>
      </c>
      <c r="AE1039" s="45">
        <f t="shared" si="5"/>
        <v>14</v>
      </c>
    </row>
    <row r="1040">
      <c r="A1040" s="1" t="b">
        <v>1</v>
      </c>
      <c r="B1040" s="20">
        <v>44172.69537435185</v>
      </c>
      <c r="C1040" s="1" t="s">
        <v>323</v>
      </c>
      <c r="D1040" s="1">
        <v>4.0</v>
      </c>
      <c r="E1040" s="1">
        <v>1.0</v>
      </c>
      <c r="F1040" s="1">
        <v>0.0</v>
      </c>
      <c r="G1040" s="1">
        <v>1.0</v>
      </c>
      <c r="H1040" s="1">
        <v>1.0</v>
      </c>
      <c r="I1040" s="1">
        <v>3.0</v>
      </c>
      <c r="J1040" s="1">
        <v>3.0</v>
      </c>
      <c r="K1040" s="1">
        <v>2.0</v>
      </c>
      <c r="L1040" s="1">
        <v>2.0</v>
      </c>
      <c r="M1040" s="1">
        <v>2.0</v>
      </c>
      <c r="N1040" s="1">
        <v>5.0</v>
      </c>
      <c r="O1040" s="1">
        <v>5.0</v>
      </c>
      <c r="P1040" s="1">
        <v>5.0</v>
      </c>
      <c r="Q1040" s="1">
        <v>3.0</v>
      </c>
      <c r="R1040" s="1">
        <v>3.0</v>
      </c>
      <c r="S1040" s="1">
        <v>3.0</v>
      </c>
      <c r="T1040" s="1">
        <v>0.0</v>
      </c>
      <c r="U1040" s="1">
        <v>4.0</v>
      </c>
      <c r="V1040" s="1">
        <v>2.0</v>
      </c>
      <c r="W1040" s="1">
        <v>1.0</v>
      </c>
      <c r="X1040" s="1">
        <v>3.0</v>
      </c>
      <c r="Y1040" s="1">
        <v>0.0</v>
      </c>
      <c r="Z1040" s="1">
        <v>2068.0</v>
      </c>
      <c r="AA1040" s="45">
        <f t="shared" si="1"/>
        <v>53</v>
      </c>
      <c r="AB1040" s="45">
        <f t="shared" si="2"/>
        <v>20</v>
      </c>
      <c r="AC1040" s="45">
        <f t="shared" si="3"/>
        <v>9</v>
      </c>
      <c r="AD1040" s="45">
        <f t="shared" si="4"/>
        <v>14</v>
      </c>
      <c r="AE1040" s="45">
        <f t="shared" si="5"/>
        <v>10</v>
      </c>
    </row>
    <row r="1041">
      <c r="A1041" s="1" t="b">
        <v>1</v>
      </c>
      <c r="B1041" s="20">
        <v>44172.699787488425</v>
      </c>
      <c r="C1041" s="1" t="s">
        <v>399</v>
      </c>
      <c r="D1041" s="1">
        <v>3.0</v>
      </c>
      <c r="E1041" s="1">
        <v>4.0</v>
      </c>
      <c r="F1041" s="1">
        <v>0.0</v>
      </c>
      <c r="G1041" s="1">
        <v>2.0</v>
      </c>
      <c r="H1041" s="1">
        <v>2.0</v>
      </c>
      <c r="I1041" s="1">
        <v>4.0</v>
      </c>
      <c r="J1041" s="1">
        <v>1.0</v>
      </c>
      <c r="K1041" s="1">
        <v>0.0</v>
      </c>
      <c r="L1041" s="1">
        <v>3.0</v>
      </c>
      <c r="M1041" s="1">
        <v>3.0</v>
      </c>
      <c r="N1041" s="1">
        <v>4.0</v>
      </c>
      <c r="O1041" s="1">
        <v>3.0</v>
      </c>
      <c r="P1041" s="1">
        <v>3.0</v>
      </c>
      <c r="Q1041" s="1">
        <v>2.0</v>
      </c>
      <c r="R1041" s="1">
        <v>3.0</v>
      </c>
      <c r="S1041" s="1">
        <v>2.0</v>
      </c>
      <c r="T1041" s="1">
        <v>4.0</v>
      </c>
      <c r="U1041" s="1">
        <v>4.0</v>
      </c>
      <c r="V1041" s="1">
        <v>4.0</v>
      </c>
      <c r="W1041" s="1">
        <v>2.0</v>
      </c>
      <c r="X1041" s="1">
        <v>3.0</v>
      </c>
      <c r="Y1041" s="1">
        <v>3.0</v>
      </c>
      <c r="Z1041" s="1">
        <v>2049.0</v>
      </c>
      <c r="AA1041" s="45">
        <f t="shared" si="1"/>
        <v>59</v>
      </c>
      <c r="AB1041" s="45">
        <f t="shared" si="2"/>
        <v>29</v>
      </c>
      <c r="AC1041" s="45">
        <f t="shared" si="3"/>
        <v>7</v>
      </c>
      <c r="AD1041" s="45">
        <f t="shared" si="4"/>
        <v>10</v>
      </c>
      <c r="AE1041" s="45">
        <f t="shared" si="5"/>
        <v>13</v>
      </c>
    </row>
    <row r="1042">
      <c r="A1042" s="1" t="b">
        <v>1</v>
      </c>
      <c r="B1042" s="20">
        <v>44173.366319953704</v>
      </c>
      <c r="C1042" s="1" t="s">
        <v>381</v>
      </c>
      <c r="D1042" s="1">
        <v>4.0</v>
      </c>
      <c r="E1042" s="1">
        <v>5.0</v>
      </c>
      <c r="F1042" s="1">
        <v>0.0</v>
      </c>
      <c r="G1042" s="1">
        <v>5.0</v>
      </c>
      <c r="H1042" s="1">
        <v>4.0</v>
      </c>
      <c r="I1042" s="1">
        <v>4.0</v>
      </c>
      <c r="J1042" s="1">
        <v>5.0</v>
      </c>
      <c r="K1042" s="1">
        <v>0.0</v>
      </c>
      <c r="L1042" s="1">
        <v>5.0</v>
      </c>
      <c r="M1042" s="1">
        <v>1.0</v>
      </c>
      <c r="N1042" s="1">
        <v>2.0</v>
      </c>
      <c r="O1042" s="1">
        <v>4.0</v>
      </c>
      <c r="P1042" s="1">
        <v>4.0</v>
      </c>
      <c r="Q1042" s="1">
        <v>3.0</v>
      </c>
      <c r="R1042" s="1">
        <v>2.0</v>
      </c>
      <c r="S1042" s="1">
        <v>3.0</v>
      </c>
      <c r="T1042" s="1">
        <v>0.0</v>
      </c>
      <c r="U1042" s="1">
        <v>4.0</v>
      </c>
      <c r="V1042" s="1">
        <v>4.0</v>
      </c>
      <c r="W1042" s="1">
        <v>4.0</v>
      </c>
      <c r="X1042" s="1">
        <v>4.0</v>
      </c>
      <c r="Y1042" s="1">
        <v>5.0</v>
      </c>
      <c r="Z1042" s="1">
        <v>2185.0</v>
      </c>
      <c r="AA1042" s="45">
        <f t="shared" si="1"/>
        <v>72</v>
      </c>
      <c r="AB1042" s="45">
        <f t="shared" si="2"/>
        <v>33</v>
      </c>
      <c r="AC1042" s="45">
        <f t="shared" si="3"/>
        <v>11</v>
      </c>
      <c r="AD1042" s="45">
        <f t="shared" si="4"/>
        <v>12</v>
      </c>
      <c r="AE1042" s="45">
        <f t="shared" si="5"/>
        <v>16</v>
      </c>
    </row>
    <row r="1043">
      <c r="A1043" s="1" t="b">
        <v>1</v>
      </c>
      <c r="B1043" s="20">
        <v>44173.38294512732</v>
      </c>
      <c r="C1043" s="1" t="s">
        <v>407</v>
      </c>
      <c r="D1043" s="1">
        <v>1.0</v>
      </c>
      <c r="E1043" s="1">
        <v>0.0</v>
      </c>
      <c r="F1043" s="1">
        <v>0.0</v>
      </c>
      <c r="G1043" s="1">
        <v>0.0</v>
      </c>
      <c r="H1043" s="1">
        <v>0.0</v>
      </c>
      <c r="I1043" s="1">
        <v>3.0</v>
      </c>
      <c r="J1043" s="1">
        <v>1.0</v>
      </c>
      <c r="K1043" s="1">
        <v>2.0</v>
      </c>
      <c r="L1043" s="1">
        <v>0.0</v>
      </c>
      <c r="M1043" s="1">
        <v>2.0</v>
      </c>
      <c r="N1043" s="1">
        <v>3.0</v>
      </c>
      <c r="O1043" s="1">
        <v>0.0</v>
      </c>
      <c r="P1043" s="1">
        <v>1.0</v>
      </c>
      <c r="Q1043" s="1">
        <v>0.0</v>
      </c>
      <c r="R1043" s="1">
        <v>0.0</v>
      </c>
      <c r="S1043" s="1">
        <v>0.0</v>
      </c>
      <c r="T1043" s="1">
        <v>0.0</v>
      </c>
      <c r="U1043" s="1">
        <v>3.0</v>
      </c>
      <c r="V1043" s="1">
        <v>1.0</v>
      </c>
      <c r="W1043" s="1">
        <v>1.0</v>
      </c>
      <c r="X1043" s="1">
        <v>1.0</v>
      </c>
      <c r="Y1043" s="1">
        <v>0.0</v>
      </c>
      <c r="Z1043" s="1">
        <v>2212.0</v>
      </c>
      <c r="AA1043" s="45">
        <f t="shared" si="1"/>
        <v>19</v>
      </c>
      <c r="AB1043" s="45">
        <f t="shared" si="2"/>
        <v>7</v>
      </c>
      <c r="AC1043" s="45">
        <f t="shared" si="3"/>
        <v>5</v>
      </c>
      <c r="AD1043" s="45">
        <f t="shared" si="4"/>
        <v>1</v>
      </c>
      <c r="AE1043" s="45">
        <f t="shared" si="5"/>
        <v>6</v>
      </c>
    </row>
    <row r="1044">
      <c r="A1044" s="1" t="b">
        <v>1</v>
      </c>
      <c r="B1044" s="20">
        <v>44173.39899402778</v>
      </c>
      <c r="C1044" s="1" t="s">
        <v>142</v>
      </c>
      <c r="D1044" s="1">
        <v>0.0</v>
      </c>
      <c r="E1044" s="1">
        <v>0.0</v>
      </c>
      <c r="F1044" s="1">
        <v>0.0</v>
      </c>
      <c r="G1044" s="1">
        <v>1.0</v>
      </c>
      <c r="H1044" s="1">
        <v>1.0</v>
      </c>
      <c r="I1044" s="1">
        <v>1.0</v>
      </c>
      <c r="J1044" s="1">
        <v>0.0</v>
      </c>
      <c r="K1044" s="1">
        <v>3.0</v>
      </c>
      <c r="L1044" s="1">
        <v>3.0</v>
      </c>
      <c r="M1044" s="1">
        <v>0.0</v>
      </c>
      <c r="N1044" s="1">
        <v>2.0</v>
      </c>
      <c r="O1044" s="1">
        <v>1.0</v>
      </c>
      <c r="P1044" s="1">
        <v>2.0</v>
      </c>
      <c r="Q1044" s="1">
        <v>0.0</v>
      </c>
      <c r="R1044" s="1">
        <v>1.0</v>
      </c>
      <c r="S1044" s="1">
        <v>2.0</v>
      </c>
      <c r="T1044" s="1">
        <v>0.0</v>
      </c>
      <c r="U1044" s="1">
        <v>1.0</v>
      </c>
      <c r="V1044" s="1">
        <v>1.0</v>
      </c>
      <c r="W1044" s="1">
        <v>2.0</v>
      </c>
      <c r="X1044" s="1">
        <v>1.0</v>
      </c>
      <c r="Y1044" s="1">
        <v>2.0</v>
      </c>
      <c r="Z1044" s="1">
        <v>1905.0</v>
      </c>
      <c r="AA1044" s="45">
        <f t="shared" si="1"/>
        <v>24</v>
      </c>
      <c r="AB1044" s="45">
        <f t="shared" si="2"/>
        <v>8</v>
      </c>
      <c r="AC1044" s="45">
        <f t="shared" si="3"/>
        <v>6</v>
      </c>
      <c r="AD1044" s="45">
        <f t="shared" si="4"/>
        <v>5</v>
      </c>
      <c r="AE1044" s="45">
        <f t="shared" si="5"/>
        <v>5</v>
      </c>
    </row>
    <row r="1045">
      <c r="A1045" s="1" t="b">
        <v>1</v>
      </c>
      <c r="B1045" s="20">
        <v>44173.492125868055</v>
      </c>
      <c r="C1045" s="1" t="s">
        <v>394</v>
      </c>
      <c r="D1045" s="1">
        <v>6.0</v>
      </c>
      <c r="E1045" s="1">
        <v>5.0</v>
      </c>
      <c r="F1045" s="1">
        <v>2.0</v>
      </c>
      <c r="G1045" s="1">
        <v>5.0</v>
      </c>
      <c r="H1045" s="1">
        <v>5.0</v>
      </c>
      <c r="I1045" s="1">
        <v>6.0</v>
      </c>
      <c r="J1045" s="1">
        <v>5.0</v>
      </c>
      <c r="K1045" s="1">
        <v>5.0</v>
      </c>
      <c r="L1045" s="1">
        <v>3.0</v>
      </c>
      <c r="M1045" s="1">
        <v>5.0</v>
      </c>
      <c r="N1045" s="1">
        <v>5.0</v>
      </c>
      <c r="O1045" s="1">
        <v>5.0</v>
      </c>
      <c r="P1045" s="1">
        <v>5.0</v>
      </c>
      <c r="Q1045" s="1">
        <v>4.0</v>
      </c>
      <c r="R1045" s="1">
        <v>3.0</v>
      </c>
      <c r="S1045" s="1">
        <v>4.0</v>
      </c>
      <c r="T1045" s="1">
        <v>5.0</v>
      </c>
      <c r="U1045" s="1">
        <v>6.0</v>
      </c>
      <c r="V1045" s="1">
        <v>5.0</v>
      </c>
      <c r="W1045" s="1">
        <v>5.0</v>
      </c>
      <c r="X1045" s="1">
        <v>6.0</v>
      </c>
      <c r="Y1045" s="1">
        <v>3.0</v>
      </c>
      <c r="Z1045" s="1">
        <v>2203.0</v>
      </c>
      <c r="AA1045" s="45">
        <f t="shared" si="1"/>
        <v>103</v>
      </c>
      <c r="AB1045" s="45">
        <f t="shared" si="2"/>
        <v>47</v>
      </c>
      <c r="AC1045" s="45">
        <f t="shared" si="3"/>
        <v>18</v>
      </c>
      <c r="AD1045" s="45">
        <f t="shared" si="4"/>
        <v>16</v>
      </c>
      <c r="AE1045" s="45">
        <f t="shared" si="5"/>
        <v>22</v>
      </c>
    </row>
    <row r="1046">
      <c r="A1046" s="1" t="b">
        <v>1</v>
      </c>
      <c r="B1046" s="20">
        <v>44173.495295810186</v>
      </c>
      <c r="C1046" s="1" t="s">
        <v>309</v>
      </c>
      <c r="D1046" s="1">
        <v>4.0</v>
      </c>
      <c r="E1046" s="1">
        <v>1.0</v>
      </c>
      <c r="F1046" s="1">
        <v>0.0</v>
      </c>
      <c r="G1046" s="1">
        <v>3.0</v>
      </c>
      <c r="H1046" s="1">
        <v>2.0</v>
      </c>
      <c r="I1046" s="1">
        <v>5.0</v>
      </c>
      <c r="J1046" s="1">
        <v>6.0</v>
      </c>
      <c r="K1046" s="1">
        <v>0.0</v>
      </c>
      <c r="L1046" s="1">
        <v>6.0</v>
      </c>
      <c r="M1046" s="1">
        <v>5.0</v>
      </c>
      <c r="N1046" s="1">
        <v>3.0</v>
      </c>
      <c r="O1046" s="1">
        <v>3.0</v>
      </c>
      <c r="P1046" s="1">
        <v>3.0</v>
      </c>
      <c r="Q1046" s="1">
        <v>3.0</v>
      </c>
      <c r="R1046" s="1">
        <v>3.0</v>
      </c>
      <c r="S1046" s="1">
        <v>3.0</v>
      </c>
      <c r="T1046" s="1">
        <v>2.0</v>
      </c>
      <c r="U1046" s="1">
        <v>3.0</v>
      </c>
      <c r="V1046" s="1">
        <v>3.0</v>
      </c>
      <c r="W1046" s="1">
        <v>3.0</v>
      </c>
      <c r="X1046" s="1">
        <v>3.0</v>
      </c>
      <c r="Y1046" s="1">
        <v>3.0</v>
      </c>
      <c r="Z1046" s="1">
        <v>2083.0</v>
      </c>
      <c r="AA1046" s="45">
        <f t="shared" si="1"/>
        <v>67</v>
      </c>
      <c r="AB1046" s="45">
        <f t="shared" si="2"/>
        <v>26</v>
      </c>
      <c r="AC1046" s="45">
        <f t="shared" si="3"/>
        <v>17</v>
      </c>
      <c r="AD1046" s="45">
        <f t="shared" si="4"/>
        <v>12</v>
      </c>
      <c r="AE1046" s="45">
        <f t="shared" si="5"/>
        <v>12</v>
      </c>
    </row>
    <row r="1047">
      <c r="A1047" s="1" t="b">
        <v>1</v>
      </c>
      <c r="B1047" s="20">
        <v>44173.572014722224</v>
      </c>
      <c r="C1047" s="1" t="s">
        <v>316</v>
      </c>
      <c r="D1047" s="1">
        <v>5.0</v>
      </c>
      <c r="E1047" s="1">
        <v>4.0</v>
      </c>
      <c r="F1047" s="1">
        <v>0.0</v>
      </c>
      <c r="G1047" s="1">
        <v>5.0</v>
      </c>
      <c r="H1047" s="1">
        <v>5.0</v>
      </c>
      <c r="I1047" s="1">
        <v>4.0</v>
      </c>
      <c r="J1047" s="1">
        <v>4.0</v>
      </c>
      <c r="K1047" s="1">
        <v>4.0</v>
      </c>
      <c r="L1047" s="1">
        <v>5.0</v>
      </c>
      <c r="M1047" s="1">
        <v>4.0</v>
      </c>
      <c r="N1047" s="1">
        <v>5.0</v>
      </c>
      <c r="O1047" s="1">
        <v>5.0</v>
      </c>
      <c r="P1047" s="1">
        <v>5.0</v>
      </c>
      <c r="Q1047" s="1">
        <v>3.0</v>
      </c>
      <c r="R1047" s="1">
        <v>4.0</v>
      </c>
      <c r="S1047" s="1">
        <v>4.0</v>
      </c>
      <c r="T1047" s="1">
        <v>3.0</v>
      </c>
      <c r="U1047" s="1">
        <v>6.0</v>
      </c>
      <c r="V1047" s="1">
        <v>5.0</v>
      </c>
      <c r="W1047" s="1">
        <v>5.0</v>
      </c>
      <c r="X1047" s="1">
        <v>4.0</v>
      </c>
      <c r="Y1047" s="1">
        <v>0.0</v>
      </c>
      <c r="Z1047" s="1">
        <v>2103.0</v>
      </c>
      <c r="AA1047" s="45">
        <f t="shared" si="1"/>
        <v>89</v>
      </c>
      <c r="AB1047" s="45">
        <f t="shared" si="2"/>
        <v>36</v>
      </c>
      <c r="AC1047" s="45">
        <f t="shared" si="3"/>
        <v>17</v>
      </c>
      <c r="AD1047" s="45">
        <f t="shared" si="4"/>
        <v>16</v>
      </c>
      <c r="AE1047" s="45">
        <f t="shared" si="5"/>
        <v>20</v>
      </c>
    </row>
    <row r="1048">
      <c r="A1048" s="1" t="b">
        <v>1</v>
      </c>
      <c r="B1048" s="20">
        <v>44173.61057164352</v>
      </c>
      <c r="C1048" s="1" t="s">
        <v>572</v>
      </c>
      <c r="D1048" s="1">
        <v>3.0</v>
      </c>
      <c r="E1048" s="1">
        <v>6.0</v>
      </c>
      <c r="F1048" s="1">
        <v>2.0</v>
      </c>
      <c r="G1048" s="1">
        <v>2.0</v>
      </c>
      <c r="H1048" s="1">
        <v>0.0</v>
      </c>
      <c r="I1048" s="1">
        <v>5.0</v>
      </c>
      <c r="J1048" s="1">
        <v>6.0</v>
      </c>
      <c r="K1048" s="1">
        <v>0.0</v>
      </c>
      <c r="L1048" s="1">
        <v>6.0</v>
      </c>
      <c r="M1048" s="1">
        <v>3.0</v>
      </c>
      <c r="N1048" s="1">
        <v>6.0</v>
      </c>
      <c r="O1048" s="1">
        <v>4.0</v>
      </c>
      <c r="P1048" s="1">
        <v>5.0</v>
      </c>
      <c r="Q1048" s="1">
        <v>3.0</v>
      </c>
      <c r="R1048" s="1">
        <v>5.0</v>
      </c>
      <c r="S1048" s="1">
        <v>4.0</v>
      </c>
      <c r="T1048" s="1">
        <v>4.0</v>
      </c>
      <c r="U1048" s="1">
        <v>5.0</v>
      </c>
      <c r="V1048" s="1">
        <v>6.0</v>
      </c>
      <c r="W1048" s="1">
        <v>6.0</v>
      </c>
      <c r="X1048" s="1">
        <v>6.0</v>
      </c>
      <c r="Y1048" s="1">
        <v>5.0</v>
      </c>
      <c r="Z1048" s="1">
        <v>2433.0</v>
      </c>
      <c r="AA1048" s="45">
        <f t="shared" si="1"/>
        <v>92</v>
      </c>
      <c r="AB1048" s="45">
        <f t="shared" si="2"/>
        <v>37</v>
      </c>
      <c r="AC1048" s="45">
        <f t="shared" si="3"/>
        <v>15</v>
      </c>
      <c r="AD1048" s="45">
        <f t="shared" si="4"/>
        <v>17</v>
      </c>
      <c r="AE1048" s="45">
        <f t="shared" si="5"/>
        <v>23</v>
      </c>
    </row>
    <row r="1049">
      <c r="A1049" t="b">
        <v>0</v>
      </c>
      <c r="B1049" s="20">
        <v>44173.7477099074</v>
      </c>
      <c r="C1049" s="1" t="s">
        <v>412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1.0</v>
      </c>
      <c r="M1049" s="1">
        <v>0.0</v>
      </c>
      <c r="N1049" s="1">
        <v>0.0</v>
      </c>
      <c r="O1049" s="1">
        <v>1.0</v>
      </c>
      <c r="P1049" s="1">
        <v>1.0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2233.0</v>
      </c>
      <c r="AA1049" s="45">
        <f t="shared" si="1"/>
        <v>3</v>
      </c>
      <c r="AB1049" s="45">
        <f t="shared" si="2"/>
        <v>1</v>
      </c>
      <c r="AC1049" s="45">
        <f t="shared" si="3"/>
        <v>1</v>
      </c>
      <c r="AD1049" s="45">
        <f t="shared" si="4"/>
        <v>1</v>
      </c>
      <c r="AE1049" s="45">
        <f t="shared" si="5"/>
        <v>0</v>
      </c>
    </row>
    <row r="1050">
      <c r="A1050" s="1" t="b">
        <v>1</v>
      </c>
      <c r="B1050" s="20">
        <v>44173.773557685185</v>
      </c>
      <c r="C1050" s="1" t="s">
        <v>417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1.0</v>
      </c>
      <c r="J1050" s="1">
        <v>1.0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1.0</v>
      </c>
      <c r="R1050" s="1">
        <v>0.0</v>
      </c>
      <c r="S1050" s="1">
        <v>1.0</v>
      </c>
      <c r="T1050" s="1">
        <v>0.0</v>
      </c>
      <c r="U1050" s="1">
        <v>1.0</v>
      </c>
      <c r="V1050" s="1">
        <v>2.0</v>
      </c>
      <c r="W1050" s="1">
        <v>1.0</v>
      </c>
      <c r="X1050" s="1">
        <v>2.0</v>
      </c>
      <c r="Y1050" s="1">
        <v>0.0</v>
      </c>
      <c r="Z1050" s="1">
        <v>2238.0</v>
      </c>
      <c r="AA1050" s="45">
        <f t="shared" si="1"/>
        <v>10</v>
      </c>
      <c r="AB1050" s="45">
        <f t="shared" si="2"/>
        <v>1</v>
      </c>
      <c r="AC1050" s="45">
        <f t="shared" si="3"/>
        <v>1</v>
      </c>
      <c r="AD1050" s="45">
        <f t="shared" si="4"/>
        <v>2</v>
      </c>
      <c r="AE1050" s="45">
        <f t="shared" si="5"/>
        <v>6</v>
      </c>
    </row>
    <row r="1051">
      <c r="A1051" s="1" t="b">
        <v>1</v>
      </c>
      <c r="B1051" s="20">
        <v>44174.391680416666</v>
      </c>
      <c r="C1051" s="1" t="s">
        <v>281</v>
      </c>
      <c r="D1051" s="1">
        <v>1.0</v>
      </c>
      <c r="E1051" s="1">
        <v>2.0</v>
      </c>
      <c r="F1051" s="1">
        <v>0.0</v>
      </c>
      <c r="G1051" s="1">
        <v>3.0</v>
      </c>
      <c r="H1051" s="1">
        <v>1.0</v>
      </c>
      <c r="I1051" s="1">
        <v>2.0</v>
      </c>
      <c r="J1051" s="1">
        <v>1.0</v>
      </c>
      <c r="K1051" s="1">
        <v>5.0</v>
      </c>
      <c r="L1051" s="1">
        <v>1.0</v>
      </c>
      <c r="M1051" s="1">
        <v>2.0</v>
      </c>
      <c r="N1051" s="1">
        <v>2.0</v>
      </c>
      <c r="O1051" s="1">
        <v>4.0</v>
      </c>
      <c r="P1051" s="1">
        <v>2.0</v>
      </c>
      <c r="Q1051" s="1">
        <v>1.0</v>
      </c>
      <c r="R1051" s="1">
        <v>2.0</v>
      </c>
      <c r="S1051" s="1">
        <v>3.0</v>
      </c>
      <c r="T1051" s="1">
        <v>1.0</v>
      </c>
      <c r="U1051" s="1">
        <v>2.0</v>
      </c>
      <c r="V1051" s="1">
        <v>1.0</v>
      </c>
      <c r="W1051" s="1">
        <v>3.0</v>
      </c>
      <c r="X1051" s="1">
        <v>1.0</v>
      </c>
      <c r="Y1051" s="1">
        <v>3.0</v>
      </c>
      <c r="Z1051" s="1">
        <v>2037.0</v>
      </c>
      <c r="AA1051" s="45">
        <f t="shared" si="1"/>
        <v>43</v>
      </c>
      <c r="AB1051" s="45">
        <f t="shared" si="2"/>
        <v>19</v>
      </c>
      <c r="AC1051" s="45">
        <f t="shared" si="3"/>
        <v>9</v>
      </c>
      <c r="AD1051" s="45">
        <f t="shared" si="4"/>
        <v>8</v>
      </c>
      <c r="AE1051" s="45">
        <f t="shared" si="5"/>
        <v>7</v>
      </c>
    </row>
    <row r="1052">
      <c r="A1052" s="1" t="b">
        <v>1</v>
      </c>
      <c r="B1052" s="20">
        <v>44174.39280901621</v>
      </c>
      <c r="C1052" s="1" t="s">
        <v>570</v>
      </c>
      <c r="D1052" s="1">
        <v>4.0</v>
      </c>
      <c r="E1052" s="1">
        <v>6.0</v>
      </c>
      <c r="F1052" s="1">
        <v>3.0</v>
      </c>
      <c r="G1052" s="1">
        <v>6.0</v>
      </c>
      <c r="H1052" s="1">
        <v>6.0</v>
      </c>
      <c r="I1052" s="1">
        <v>6.0</v>
      </c>
      <c r="J1052" s="1">
        <v>6.0</v>
      </c>
      <c r="K1052" s="1">
        <v>3.0</v>
      </c>
      <c r="L1052" s="1">
        <v>6.0</v>
      </c>
      <c r="M1052" s="1">
        <v>6.0</v>
      </c>
      <c r="N1052" s="1">
        <v>4.0</v>
      </c>
      <c r="O1052" s="1">
        <v>3.0</v>
      </c>
      <c r="P1052" s="1">
        <v>6.0</v>
      </c>
      <c r="Q1052" s="1">
        <v>6.0</v>
      </c>
      <c r="R1052" s="1">
        <v>6.0</v>
      </c>
      <c r="S1052" s="1">
        <v>6.0</v>
      </c>
      <c r="T1052" s="1">
        <v>6.0</v>
      </c>
      <c r="U1052" s="1">
        <v>6.0</v>
      </c>
      <c r="V1052" s="1">
        <v>6.0</v>
      </c>
      <c r="W1052" s="1">
        <v>6.0</v>
      </c>
      <c r="X1052" s="1">
        <v>6.0</v>
      </c>
      <c r="Y1052" s="1">
        <v>6.0</v>
      </c>
      <c r="Z1052" s="1">
        <v>2430.0</v>
      </c>
      <c r="AA1052" s="45">
        <f t="shared" si="1"/>
        <v>119</v>
      </c>
      <c r="AB1052" s="45">
        <f t="shared" si="2"/>
        <v>50</v>
      </c>
      <c r="AC1052" s="45">
        <f t="shared" si="3"/>
        <v>21</v>
      </c>
      <c r="AD1052" s="45">
        <f t="shared" si="4"/>
        <v>24</v>
      </c>
      <c r="AE1052" s="45">
        <f t="shared" si="5"/>
        <v>24</v>
      </c>
    </row>
    <row r="1053">
      <c r="A1053" s="1" t="b">
        <v>1</v>
      </c>
      <c r="B1053" s="20">
        <v>44174.423340023146</v>
      </c>
      <c r="C1053" s="1" t="s">
        <v>141</v>
      </c>
      <c r="D1053" s="1">
        <v>2.0</v>
      </c>
      <c r="E1053" s="1">
        <v>4.0</v>
      </c>
      <c r="F1053" s="1">
        <v>0.0</v>
      </c>
      <c r="G1053" s="1">
        <v>4.0</v>
      </c>
      <c r="H1053" s="1">
        <v>3.0</v>
      </c>
      <c r="I1053" s="1">
        <v>4.0</v>
      </c>
      <c r="J1053" s="1">
        <v>0.0</v>
      </c>
      <c r="K1053" s="1">
        <v>3.0</v>
      </c>
      <c r="L1053" s="1">
        <v>0.0</v>
      </c>
      <c r="M1053" s="1">
        <v>0.0</v>
      </c>
      <c r="N1053" s="1">
        <v>1.0</v>
      </c>
      <c r="O1053" s="1">
        <v>2.0</v>
      </c>
      <c r="P1053" s="1">
        <v>2.0</v>
      </c>
      <c r="Q1053" s="1">
        <v>0.0</v>
      </c>
      <c r="R1053" s="1">
        <v>1.0</v>
      </c>
      <c r="S1053" s="1">
        <v>1.0</v>
      </c>
      <c r="T1053" s="1">
        <v>2.0</v>
      </c>
      <c r="U1053" s="1">
        <v>2.0</v>
      </c>
      <c r="V1053" s="1">
        <v>1.0</v>
      </c>
      <c r="W1053" s="1">
        <v>1.0</v>
      </c>
      <c r="X1053" s="1">
        <v>4.0</v>
      </c>
      <c r="Y1053" s="1">
        <v>4.0</v>
      </c>
      <c r="Z1053" s="1">
        <v>1909.0</v>
      </c>
      <c r="AA1053" s="45">
        <f t="shared" si="1"/>
        <v>41</v>
      </c>
      <c r="AB1053" s="45">
        <f t="shared" si="2"/>
        <v>26</v>
      </c>
      <c r="AC1053" s="45">
        <f t="shared" si="3"/>
        <v>3</v>
      </c>
      <c r="AD1053" s="45">
        <f t="shared" si="4"/>
        <v>4</v>
      </c>
      <c r="AE1053" s="45">
        <f t="shared" si="5"/>
        <v>8</v>
      </c>
    </row>
    <row r="1054">
      <c r="A1054" s="1" t="b">
        <v>1</v>
      </c>
      <c r="B1054" s="20">
        <v>44174.46464145833</v>
      </c>
      <c r="C1054" s="1" t="s">
        <v>531</v>
      </c>
      <c r="D1054" s="1">
        <v>2.0</v>
      </c>
      <c r="E1054" s="1">
        <v>2.0</v>
      </c>
      <c r="F1054" s="1">
        <v>0.0</v>
      </c>
      <c r="G1054" s="1">
        <v>2.0</v>
      </c>
      <c r="H1054" s="1">
        <v>2.0</v>
      </c>
      <c r="I1054" s="1">
        <v>3.0</v>
      </c>
      <c r="J1054" s="1">
        <v>3.0</v>
      </c>
      <c r="K1054" s="1">
        <v>0.0</v>
      </c>
      <c r="L1054" s="1">
        <v>1.0</v>
      </c>
      <c r="M1054" s="1">
        <v>1.0</v>
      </c>
      <c r="N1054" s="1">
        <v>0.0</v>
      </c>
      <c r="O1054" s="1">
        <v>1.0</v>
      </c>
      <c r="P1054" s="1">
        <v>2.0</v>
      </c>
      <c r="Q1054" s="1">
        <v>2.0</v>
      </c>
      <c r="R1054" s="1">
        <v>3.0</v>
      </c>
      <c r="S1054" s="1">
        <v>3.0</v>
      </c>
      <c r="T1054" s="1">
        <v>1.0</v>
      </c>
      <c r="U1054" s="1">
        <v>3.0</v>
      </c>
      <c r="V1054" s="1">
        <v>3.0</v>
      </c>
      <c r="W1054" s="1">
        <v>3.0</v>
      </c>
      <c r="X1054" s="1">
        <v>3.0</v>
      </c>
      <c r="Y1054" s="1">
        <v>1.0</v>
      </c>
      <c r="Z1054" s="1">
        <v>2360.0</v>
      </c>
      <c r="AA1054" s="45">
        <f t="shared" si="1"/>
        <v>41</v>
      </c>
      <c r="AB1054" s="45">
        <f t="shared" si="2"/>
        <v>14</v>
      </c>
      <c r="AC1054" s="45">
        <f t="shared" si="3"/>
        <v>5</v>
      </c>
      <c r="AD1054" s="45">
        <f t="shared" si="4"/>
        <v>10</v>
      </c>
      <c r="AE1054" s="45">
        <f t="shared" si="5"/>
        <v>12</v>
      </c>
    </row>
    <row r="1055">
      <c r="A1055" t="b">
        <v>0</v>
      </c>
      <c r="B1055" s="20">
        <v>44174.521737303236</v>
      </c>
      <c r="C1055" s="1" t="s">
        <v>395</v>
      </c>
      <c r="D1055" s="1">
        <v>2.0</v>
      </c>
      <c r="E1055" s="1">
        <v>6.0</v>
      </c>
      <c r="F1055" s="1">
        <v>0.0</v>
      </c>
      <c r="G1055" s="1">
        <v>1.0</v>
      </c>
      <c r="H1055" s="1">
        <v>6.0</v>
      </c>
      <c r="I1055" s="1">
        <v>4.0</v>
      </c>
      <c r="J1055" s="1">
        <v>3.0</v>
      </c>
      <c r="K1055" s="1">
        <v>4.0</v>
      </c>
      <c r="L1055" s="1">
        <v>4.0</v>
      </c>
      <c r="M1055" s="1">
        <v>3.0</v>
      </c>
      <c r="N1055" s="1">
        <v>5.0</v>
      </c>
      <c r="O1055" s="1">
        <v>1.0</v>
      </c>
      <c r="P1055" s="1">
        <v>1.0</v>
      </c>
      <c r="Q1055" s="1">
        <v>1.0</v>
      </c>
      <c r="R1055" s="1">
        <v>2.0</v>
      </c>
      <c r="S1055" s="1">
        <v>1.0</v>
      </c>
      <c r="T1055" s="1">
        <v>3.0</v>
      </c>
      <c r="U1055" s="1">
        <v>3.0</v>
      </c>
      <c r="V1055" s="1">
        <v>2.0</v>
      </c>
      <c r="W1055" s="1">
        <v>6.0</v>
      </c>
      <c r="X1055" s="1">
        <v>2.0</v>
      </c>
      <c r="Y1055" s="1">
        <v>2.0</v>
      </c>
      <c r="Z1055" s="1">
        <v>2208.0</v>
      </c>
      <c r="AA1055" s="45">
        <f t="shared" si="1"/>
        <v>62</v>
      </c>
      <c r="AB1055" s="45">
        <f t="shared" si="2"/>
        <v>30</v>
      </c>
      <c r="AC1055" s="45">
        <f t="shared" si="3"/>
        <v>14</v>
      </c>
      <c r="AD1055" s="45">
        <f t="shared" si="4"/>
        <v>5</v>
      </c>
      <c r="AE1055" s="45">
        <f t="shared" si="5"/>
        <v>13</v>
      </c>
    </row>
    <row r="1056">
      <c r="A1056" s="1" t="b">
        <v>1</v>
      </c>
      <c r="B1056" s="20">
        <v>44174.908338587964</v>
      </c>
      <c r="C1056" s="1" t="s">
        <v>421</v>
      </c>
      <c r="D1056" s="1">
        <v>5.0</v>
      </c>
      <c r="E1056" s="1">
        <v>3.0</v>
      </c>
      <c r="F1056" s="1">
        <v>0.0</v>
      </c>
      <c r="G1056" s="1">
        <v>1.0</v>
      </c>
      <c r="H1056" s="1">
        <v>1.0</v>
      </c>
      <c r="I1056" s="1">
        <v>5.0</v>
      </c>
      <c r="J1056" s="1">
        <v>4.0</v>
      </c>
      <c r="K1056" s="1">
        <v>0.0</v>
      </c>
      <c r="L1056" s="1">
        <v>2.0</v>
      </c>
      <c r="M1056" s="1">
        <v>2.0</v>
      </c>
      <c r="N1056" s="1">
        <v>3.0</v>
      </c>
      <c r="O1056" s="1">
        <v>5.0</v>
      </c>
      <c r="P1056" s="1">
        <v>5.0</v>
      </c>
      <c r="Q1056" s="1">
        <v>5.0</v>
      </c>
      <c r="R1056" s="1">
        <v>2.0</v>
      </c>
      <c r="S1056" s="1">
        <v>1.0</v>
      </c>
      <c r="T1056" s="1">
        <v>0.0</v>
      </c>
      <c r="U1056" s="1">
        <v>3.0</v>
      </c>
      <c r="V1056" s="1">
        <v>4.0</v>
      </c>
      <c r="W1056" s="1">
        <v>4.0</v>
      </c>
      <c r="X1056" s="1">
        <v>2.0</v>
      </c>
      <c r="Y1056" s="1">
        <v>4.0</v>
      </c>
      <c r="Z1056" s="1">
        <v>2222.0</v>
      </c>
      <c r="AA1056" s="45">
        <f t="shared" si="1"/>
        <v>61</v>
      </c>
      <c r="AB1056" s="45">
        <f t="shared" si="2"/>
        <v>27</v>
      </c>
      <c r="AC1056" s="45">
        <f t="shared" si="3"/>
        <v>8</v>
      </c>
      <c r="AD1056" s="45">
        <f t="shared" si="4"/>
        <v>13</v>
      </c>
      <c r="AE1056" s="45">
        <f t="shared" si="5"/>
        <v>13</v>
      </c>
    </row>
    <row r="1057">
      <c r="A1057" s="1" t="b">
        <v>1</v>
      </c>
      <c r="B1057" s="20">
        <v>44174.99260789352</v>
      </c>
      <c r="C1057" s="1" t="s">
        <v>471</v>
      </c>
      <c r="D1057" s="1">
        <v>5.0</v>
      </c>
      <c r="E1057" s="1">
        <v>4.0</v>
      </c>
      <c r="F1057" s="1">
        <v>3.0</v>
      </c>
      <c r="G1057" s="1">
        <v>3.0</v>
      </c>
      <c r="H1057" s="1">
        <v>4.0</v>
      </c>
      <c r="I1057" s="1">
        <v>4.0</v>
      </c>
      <c r="J1057" s="1">
        <v>5.0</v>
      </c>
      <c r="K1057" s="1">
        <v>0.0</v>
      </c>
      <c r="L1057" s="1">
        <v>6.0</v>
      </c>
      <c r="M1057" s="1">
        <v>4.0</v>
      </c>
      <c r="N1057" s="1">
        <v>6.0</v>
      </c>
      <c r="O1057" s="1">
        <v>5.0</v>
      </c>
      <c r="P1057" s="1">
        <v>5.0</v>
      </c>
      <c r="Q1057" s="1">
        <v>5.0</v>
      </c>
      <c r="R1057" s="1">
        <v>5.0</v>
      </c>
      <c r="S1057" s="1">
        <v>3.0</v>
      </c>
      <c r="T1057" s="1">
        <v>1.0</v>
      </c>
      <c r="U1057" s="1">
        <v>4.0</v>
      </c>
      <c r="V1057" s="1">
        <v>4.0</v>
      </c>
      <c r="W1057" s="1">
        <v>3.0</v>
      </c>
      <c r="X1057" s="1">
        <v>5.0</v>
      </c>
      <c r="Y1057" s="1">
        <v>5.0</v>
      </c>
      <c r="Z1057" s="1">
        <v>2293.0</v>
      </c>
      <c r="AA1057" s="45">
        <f t="shared" si="1"/>
        <v>89</v>
      </c>
      <c r="AB1057" s="45">
        <f t="shared" si="2"/>
        <v>40</v>
      </c>
      <c r="AC1057" s="45">
        <f t="shared" si="3"/>
        <v>15</v>
      </c>
      <c r="AD1057" s="45">
        <f t="shared" si="4"/>
        <v>18</v>
      </c>
      <c r="AE1057" s="45">
        <f t="shared" si="5"/>
        <v>16</v>
      </c>
    </row>
    <row r="1058">
      <c r="A1058" s="1" t="b">
        <v>1</v>
      </c>
      <c r="B1058" s="20">
        <v>44175.49445971065</v>
      </c>
      <c r="C1058" s="1" t="s">
        <v>571</v>
      </c>
      <c r="D1058" s="1">
        <v>2.0</v>
      </c>
      <c r="E1058" s="1">
        <v>2.0</v>
      </c>
      <c r="F1058" s="1">
        <v>0.0</v>
      </c>
      <c r="G1058" s="1">
        <v>2.0</v>
      </c>
      <c r="H1058" s="1">
        <v>0.0</v>
      </c>
      <c r="I1058" s="1">
        <v>2.0</v>
      </c>
      <c r="J1058" s="1">
        <v>3.0</v>
      </c>
      <c r="K1058" s="1">
        <v>0.0</v>
      </c>
      <c r="L1058" s="1">
        <v>4.0</v>
      </c>
      <c r="M1058" s="1">
        <v>4.0</v>
      </c>
      <c r="N1058" s="1">
        <v>3.0</v>
      </c>
      <c r="O1058" s="1">
        <v>0.0</v>
      </c>
      <c r="P1058" s="1">
        <v>3.0</v>
      </c>
      <c r="Q1058" s="1">
        <v>3.0</v>
      </c>
      <c r="R1058" s="1">
        <v>3.0</v>
      </c>
      <c r="S1058" s="1">
        <v>3.0</v>
      </c>
      <c r="T1058" s="1">
        <v>0.0</v>
      </c>
      <c r="U1058" s="1">
        <v>2.0</v>
      </c>
      <c r="V1058" s="1">
        <v>2.0</v>
      </c>
      <c r="W1058" s="1">
        <v>3.0</v>
      </c>
      <c r="X1058" s="1">
        <v>3.0</v>
      </c>
      <c r="Y1058" s="1">
        <v>3.0</v>
      </c>
      <c r="Z1058" s="1">
        <v>2358.0</v>
      </c>
      <c r="AA1058" s="45">
        <f t="shared" si="1"/>
        <v>47</v>
      </c>
      <c r="AB1058" s="45">
        <f t="shared" si="2"/>
        <v>14</v>
      </c>
      <c r="AC1058" s="45">
        <f t="shared" si="3"/>
        <v>11</v>
      </c>
      <c r="AD1058" s="45">
        <f t="shared" si="4"/>
        <v>12</v>
      </c>
      <c r="AE1058" s="45">
        <f t="shared" si="5"/>
        <v>10</v>
      </c>
    </row>
    <row r="1059">
      <c r="A1059" s="1" t="b">
        <v>1</v>
      </c>
      <c r="B1059" s="20">
        <v>44175.65411268518</v>
      </c>
      <c r="C1059" s="1" t="s">
        <v>372</v>
      </c>
      <c r="D1059" s="1">
        <v>2.0</v>
      </c>
      <c r="E1059" s="1">
        <v>0.0</v>
      </c>
      <c r="F1059" s="1">
        <v>0.0</v>
      </c>
      <c r="G1059" s="1">
        <v>0.0</v>
      </c>
      <c r="H1059" s="1">
        <v>3.0</v>
      </c>
      <c r="I1059" s="1">
        <v>5.0</v>
      </c>
      <c r="J1059" s="1">
        <v>0.0</v>
      </c>
      <c r="K1059" s="1">
        <v>1.0</v>
      </c>
      <c r="L1059" s="1">
        <v>0.0</v>
      </c>
      <c r="M1059" s="1">
        <v>1.0</v>
      </c>
      <c r="N1059" s="1">
        <v>5.0</v>
      </c>
      <c r="O1059" s="1">
        <v>3.0</v>
      </c>
      <c r="P1059" s="1">
        <v>4.0</v>
      </c>
      <c r="Q1059" s="1">
        <v>2.0</v>
      </c>
      <c r="R1059" s="1">
        <v>5.0</v>
      </c>
      <c r="S1059" s="1">
        <v>5.0</v>
      </c>
      <c r="T1059" s="1">
        <v>0.0</v>
      </c>
      <c r="U1059" s="1">
        <v>0.0</v>
      </c>
      <c r="V1059" s="1">
        <v>2.0</v>
      </c>
      <c r="W1059" s="1">
        <v>3.0</v>
      </c>
      <c r="X1059" s="1">
        <v>3.0</v>
      </c>
      <c r="Y1059" s="1">
        <v>0.0</v>
      </c>
      <c r="Z1059" s="1">
        <v>13890.0</v>
      </c>
      <c r="AA1059" s="45">
        <f t="shared" si="1"/>
        <v>44</v>
      </c>
      <c r="AB1059" s="45">
        <f t="shared" si="2"/>
        <v>18</v>
      </c>
      <c r="AC1059" s="45">
        <f t="shared" si="3"/>
        <v>2</v>
      </c>
      <c r="AD1059" s="45">
        <f t="shared" si="4"/>
        <v>16</v>
      </c>
      <c r="AE1059" s="45">
        <f t="shared" si="5"/>
        <v>8</v>
      </c>
    </row>
    <row r="1060">
      <c r="A1060" s="1" t="b">
        <v>1</v>
      </c>
      <c r="B1060" s="20">
        <v>44175.88988482639</v>
      </c>
      <c r="C1060" s="1" t="s">
        <v>479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2.0</v>
      </c>
      <c r="J1060" s="1">
        <v>0.0</v>
      </c>
      <c r="K1060" s="1">
        <v>1.0</v>
      </c>
      <c r="L1060" s="1">
        <v>0.0</v>
      </c>
      <c r="M1060" s="1">
        <v>1.0</v>
      </c>
      <c r="N1060" s="1">
        <v>0.0</v>
      </c>
      <c r="O1060" s="1">
        <v>0.0</v>
      </c>
      <c r="P1060" s="1">
        <v>1.0</v>
      </c>
      <c r="Q1060" s="1">
        <v>0.0</v>
      </c>
      <c r="R1060" s="1">
        <v>0.0</v>
      </c>
      <c r="S1060" s="1">
        <v>0.0</v>
      </c>
      <c r="T1060" s="1">
        <v>0.0</v>
      </c>
      <c r="U1060" s="1">
        <v>1.0</v>
      </c>
      <c r="V1060" s="1">
        <v>0.0</v>
      </c>
      <c r="W1060" s="1">
        <v>0.0</v>
      </c>
      <c r="X1060" s="1">
        <v>0.0</v>
      </c>
      <c r="Y1060" s="1">
        <v>0.0</v>
      </c>
      <c r="Z1060" s="1">
        <v>2308.0</v>
      </c>
      <c r="AA1060" s="45">
        <f t="shared" si="1"/>
        <v>6</v>
      </c>
      <c r="AB1060" s="45">
        <f t="shared" si="2"/>
        <v>2</v>
      </c>
      <c r="AC1060" s="45">
        <f t="shared" si="3"/>
        <v>2</v>
      </c>
      <c r="AD1060" s="45">
        <f t="shared" si="4"/>
        <v>1</v>
      </c>
      <c r="AE1060" s="45">
        <f t="shared" si="5"/>
        <v>1</v>
      </c>
    </row>
    <row r="1061">
      <c r="A1061" t="b">
        <v>0</v>
      </c>
      <c r="B1061" s="20">
        <v>44175.91303070602</v>
      </c>
      <c r="C1061" s="1" t="s">
        <v>577</v>
      </c>
      <c r="D1061" s="1">
        <v>1.0</v>
      </c>
      <c r="E1061" s="1">
        <v>0.0</v>
      </c>
      <c r="F1061" s="1">
        <v>0.0</v>
      </c>
      <c r="G1061" s="1">
        <v>0.0</v>
      </c>
      <c r="H1061" s="1">
        <v>0.0</v>
      </c>
      <c r="I1061" s="1">
        <v>4.0</v>
      </c>
      <c r="J1061" s="1">
        <v>2.0</v>
      </c>
      <c r="K1061" s="1">
        <v>6.0</v>
      </c>
      <c r="L1061" s="1">
        <v>0.0</v>
      </c>
      <c r="M1061" s="1">
        <v>2.0</v>
      </c>
      <c r="N1061" s="1">
        <v>4.0</v>
      </c>
      <c r="O1061" s="1">
        <v>1.0</v>
      </c>
      <c r="P1061" s="1">
        <v>2.0</v>
      </c>
      <c r="Q1061" s="1">
        <v>0.0</v>
      </c>
      <c r="R1061" s="1">
        <v>0.0</v>
      </c>
      <c r="S1061" s="1">
        <v>0.0</v>
      </c>
      <c r="T1061" s="1">
        <v>0.0</v>
      </c>
      <c r="U1061" s="1">
        <v>5.0</v>
      </c>
      <c r="V1061" s="1">
        <v>0.0</v>
      </c>
      <c r="W1061" s="1">
        <v>0.0</v>
      </c>
      <c r="X1061" s="1">
        <v>0.0</v>
      </c>
      <c r="Y1061" s="1">
        <v>0.0</v>
      </c>
      <c r="Z1061" s="1">
        <v>2436.0</v>
      </c>
      <c r="AA1061" s="45">
        <f t="shared" si="1"/>
        <v>27</v>
      </c>
      <c r="AB1061" s="45">
        <f t="shared" si="2"/>
        <v>10</v>
      </c>
      <c r="AC1061" s="45">
        <f t="shared" si="3"/>
        <v>10</v>
      </c>
      <c r="AD1061" s="45">
        <f t="shared" si="4"/>
        <v>2</v>
      </c>
      <c r="AE1061" s="45">
        <f t="shared" si="5"/>
        <v>5</v>
      </c>
    </row>
    <row r="1062">
      <c r="A1062" s="1" t="b">
        <v>1</v>
      </c>
      <c r="B1062" s="20">
        <v>44178.63730758102</v>
      </c>
      <c r="C1062" s="1" t="s">
        <v>322</v>
      </c>
      <c r="D1062" s="1">
        <v>2.0</v>
      </c>
      <c r="E1062" s="1">
        <v>1.0</v>
      </c>
      <c r="F1062" s="1">
        <v>0.0</v>
      </c>
      <c r="G1062" s="1">
        <v>1.0</v>
      </c>
      <c r="H1062" s="1">
        <v>1.0</v>
      </c>
      <c r="I1062" s="1">
        <v>2.0</v>
      </c>
      <c r="J1062" s="1">
        <v>2.0</v>
      </c>
      <c r="K1062" s="1">
        <v>2.0</v>
      </c>
      <c r="L1062" s="1">
        <v>2.0</v>
      </c>
      <c r="M1062" s="1">
        <v>1.0</v>
      </c>
      <c r="N1062" s="1">
        <v>1.0</v>
      </c>
      <c r="O1062" s="1">
        <v>2.0</v>
      </c>
      <c r="P1062" s="1">
        <v>2.0</v>
      </c>
      <c r="Q1062" s="1">
        <v>2.0</v>
      </c>
      <c r="R1062" s="1">
        <v>1.0</v>
      </c>
      <c r="S1062" s="1">
        <v>2.0</v>
      </c>
      <c r="T1062" s="1">
        <v>0.0</v>
      </c>
      <c r="U1062" s="1">
        <v>2.0</v>
      </c>
      <c r="V1062" s="1">
        <v>2.0</v>
      </c>
      <c r="W1062" s="1">
        <v>2.0</v>
      </c>
      <c r="X1062" s="1">
        <v>2.0</v>
      </c>
      <c r="Y1062" s="1">
        <v>1.0</v>
      </c>
      <c r="Z1062" s="1">
        <v>2110.0</v>
      </c>
      <c r="AA1062" s="45">
        <f t="shared" si="1"/>
        <v>33</v>
      </c>
      <c r="AB1062" s="45">
        <f t="shared" si="2"/>
        <v>11</v>
      </c>
      <c r="AC1062" s="45">
        <f t="shared" si="3"/>
        <v>7</v>
      </c>
      <c r="AD1062" s="45">
        <f t="shared" si="4"/>
        <v>7</v>
      </c>
      <c r="AE1062" s="45">
        <f t="shared" si="5"/>
        <v>8</v>
      </c>
    </row>
    <row r="1063">
      <c r="A1063" s="1" t="b">
        <v>1</v>
      </c>
      <c r="B1063" s="20">
        <v>44178.654371446755</v>
      </c>
      <c r="C1063" s="1" t="s">
        <v>501</v>
      </c>
      <c r="D1063" s="1">
        <v>4.0</v>
      </c>
      <c r="E1063" s="1">
        <v>4.0</v>
      </c>
      <c r="F1063" s="1">
        <v>0.0</v>
      </c>
      <c r="G1063" s="1">
        <v>3.0</v>
      </c>
      <c r="H1063" s="1">
        <v>4.0</v>
      </c>
      <c r="I1063" s="1">
        <v>5.0</v>
      </c>
      <c r="J1063" s="1">
        <v>0.0</v>
      </c>
      <c r="K1063" s="1">
        <v>0.0</v>
      </c>
      <c r="L1063" s="1">
        <v>3.0</v>
      </c>
      <c r="M1063" s="1">
        <v>2.0</v>
      </c>
      <c r="N1063" s="1">
        <v>4.0</v>
      </c>
      <c r="O1063" s="1">
        <v>5.0</v>
      </c>
      <c r="P1063" s="1">
        <v>5.0</v>
      </c>
      <c r="Q1063" s="1">
        <v>0.0</v>
      </c>
      <c r="R1063" s="1">
        <v>4.0</v>
      </c>
      <c r="S1063" s="1">
        <v>1.0</v>
      </c>
      <c r="T1063" s="1">
        <v>0.0</v>
      </c>
      <c r="U1063" s="1">
        <v>4.0</v>
      </c>
      <c r="V1063" s="1">
        <v>5.0</v>
      </c>
      <c r="W1063" s="1">
        <v>5.0</v>
      </c>
      <c r="X1063" s="1">
        <v>1.0</v>
      </c>
      <c r="Y1063" s="1">
        <v>0.0</v>
      </c>
      <c r="Z1063" s="1">
        <v>2324.0</v>
      </c>
      <c r="AA1063" s="45">
        <f t="shared" si="1"/>
        <v>59</v>
      </c>
      <c r="AB1063" s="45">
        <f t="shared" si="2"/>
        <v>29</v>
      </c>
      <c r="AC1063" s="45">
        <f t="shared" si="3"/>
        <v>5</v>
      </c>
      <c r="AD1063" s="45">
        <f t="shared" si="4"/>
        <v>10</v>
      </c>
      <c r="AE1063" s="45">
        <f t="shared" si="5"/>
        <v>15</v>
      </c>
    </row>
    <row r="1064">
      <c r="A1064" s="1" t="b">
        <v>1</v>
      </c>
      <c r="B1064" s="20">
        <v>44179.51253928241</v>
      </c>
      <c r="C1064" s="1" t="s">
        <v>573</v>
      </c>
      <c r="D1064" s="1">
        <v>6.0</v>
      </c>
      <c r="E1064" s="1">
        <v>5.0</v>
      </c>
      <c r="F1064" s="1">
        <v>3.0</v>
      </c>
      <c r="G1064" s="1">
        <v>4.0</v>
      </c>
      <c r="H1064" s="1">
        <v>4.0</v>
      </c>
      <c r="I1064" s="1">
        <v>5.0</v>
      </c>
      <c r="J1064" s="1">
        <v>6.0</v>
      </c>
      <c r="K1064" s="1">
        <v>2.0</v>
      </c>
      <c r="L1064" s="1">
        <v>5.0</v>
      </c>
      <c r="M1064" s="1">
        <v>5.0</v>
      </c>
      <c r="N1064" s="1">
        <v>5.0</v>
      </c>
      <c r="O1064" s="1">
        <v>5.0</v>
      </c>
      <c r="P1064" s="1">
        <v>5.0</v>
      </c>
      <c r="Q1064" s="1">
        <v>2.0</v>
      </c>
      <c r="R1064" s="1">
        <v>3.0</v>
      </c>
      <c r="S1064" s="1">
        <v>5.0</v>
      </c>
      <c r="T1064" s="1">
        <v>3.0</v>
      </c>
      <c r="U1064" s="1">
        <v>4.0</v>
      </c>
      <c r="V1064" s="1">
        <v>5.0</v>
      </c>
      <c r="W1064" s="1">
        <v>5.0</v>
      </c>
      <c r="X1064" s="1">
        <v>5.0</v>
      </c>
      <c r="Y1064" s="1">
        <v>3.0</v>
      </c>
      <c r="Z1064" s="1">
        <v>2435.0</v>
      </c>
      <c r="AA1064" s="45">
        <f t="shared" si="1"/>
        <v>95</v>
      </c>
      <c r="AB1064" s="45">
        <f t="shared" si="2"/>
        <v>43</v>
      </c>
      <c r="AC1064" s="45">
        <f t="shared" si="3"/>
        <v>18</v>
      </c>
      <c r="AD1064" s="45">
        <f t="shared" si="4"/>
        <v>15</v>
      </c>
      <c r="AE1064" s="45">
        <f t="shared" si="5"/>
        <v>19</v>
      </c>
    </row>
    <row r="1065">
      <c r="A1065" s="1" t="b">
        <v>1</v>
      </c>
      <c r="B1065" s="20">
        <v>44179.69753600695</v>
      </c>
      <c r="C1065" s="1" t="s">
        <v>402</v>
      </c>
      <c r="D1065" s="1">
        <v>4.0</v>
      </c>
      <c r="E1065" s="1">
        <v>3.0</v>
      </c>
      <c r="F1065" s="1">
        <v>0.0</v>
      </c>
      <c r="G1065" s="1">
        <v>4.0</v>
      </c>
      <c r="H1065" s="1">
        <v>3.0</v>
      </c>
      <c r="I1065" s="1">
        <v>3.0</v>
      </c>
      <c r="J1065" s="1">
        <v>2.0</v>
      </c>
      <c r="K1065" s="1">
        <v>3.0</v>
      </c>
      <c r="L1065" s="1">
        <v>2.0</v>
      </c>
      <c r="M1065" s="1">
        <v>2.0</v>
      </c>
      <c r="N1065" s="1">
        <v>3.0</v>
      </c>
      <c r="O1065" s="1">
        <v>3.0</v>
      </c>
      <c r="P1065" s="1">
        <v>3.0</v>
      </c>
      <c r="Q1065" s="1">
        <v>1.0</v>
      </c>
      <c r="R1065" s="1">
        <v>1.0</v>
      </c>
      <c r="S1065" s="1">
        <v>1.0</v>
      </c>
      <c r="T1065" s="1">
        <v>0.0</v>
      </c>
      <c r="U1065" s="1">
        <v>3.0</v>
      </c>
      <c r="V1065" s="1">
        <v>3.0</v>
      </c>
      <c r="W1065" s="1">
        <v>3.0</v>
      </c>
      <c r="X1065" s="1">
        <v>4.0</v>
      </c>
      <c r="Y1065" s="1">
        <v>6.0</v>
      </c>
      <c r="Z1065" s="1">
        <v>2210.0</v>
      </c>
      <c r="AA1065" s="45">
        <f t="shared" si="1"/>
        <v>57</v>
      </c>
      <c r="AB1065" s="45">
        <f t="shared" si="2"/>
        <v>29</v>
      </c>
      <c r="AC1065" s="45">
        <f t="shared" si="3"/>
        <v>9</v>
      </c>
      <c r="AD1065" s="45">
        <f t="shared" si="4"/>
        <v>6</v>
      </c>
      <c r="AE1065" s="45">
        <f t="shared" si="5"/>
        <v>13</v>
      </c>
    </row>
    <row r="1066">
      <c r="A1066" s="1" t="b">
        <v>1</v>
      </c>
      <c r="B1066" s="20">
        <v>44179.7222787963</v>
      </c>
      <c r="C1066" s="1" t="s">
        <v>400</v>
      </c>
      <c r="D1066" s="1">
        <v>3.0</v>
      </c>
      <c r="E1066" s="1">
        <v>0.0</v>
      </c>
      <c r="F1066" s="1">
        <v>0.0</v>
      </c>
      <c r="G1066" s="1">
        <v>2.0</v>
      </c>
      <c r="H1066" s="1">
        <v>0.0</v>
      </c>
      <c r="I1066" s="1">
        <v>5.0</v>
      </c>
      <c r="J1066" s="1">
        <v>0.0</v>
      </c>
      <c r="K1066" s="1">
        <v>0.0</v>
      </c>
      <c r="L1066" s="1">
        <v>4.0</v>
      </c>
      <c r="M1066" s="1">
        <v>1.0</v>
      </c>
      <c r="N1066" s="1">
        <v>2.0</v>
      </c>
      <c r="O1066" s="1">
        <v>3.0</v>
      </c>
      <c r="P1066" s="1">
        <v>4.0</v>
      </c>
      <c r="Q1066" s="1">
        <v>4.0</v>
      </c>
      <c r="R1066" s="1">
        <v>3.0</v>
      </c>
      <c r="S1066" s="1">
        <v>5.0</v>
      </c>
      <c r="T1066" s="1">
        <v>0.0</v>
      </c>
      <c r="U1066" s="1">
        <v>3.0</v>
      </c>
      <c r="V1066" s="1">
        <v>1.0</v>
      </c>
      <c r="W1066" s="1">
        <v>3.0</v>
      </c>
      <c r="X1066" s="1">
        <v>3.0</v>
      </c>
      <c r="Y1066" s="1">
        <v>0.0</v>
      </c>
      <c r="Z1066" s="1">
        <v>2216.0</v>
      </c>
      <c r="AA1066" s="45">
        <f t="shared" si="1"/>
        <v>46</v>
      </c>
      <c r="AB1066" s="45">
        <f t="shared" si="2"/>
        <v>15</v>
      </c>
      <c r="AC1066" s="45">
        <f t="shared" si="3"/>
        <v>5</v>
      </c>
      <c r="AD1066" s="45">
        <f t="shared" si="4"/>
        <v>16</v>
      </c>
      <c r="AE1066" s="45">
        <f t="shared" si="5"/>
        <v>10</v>
      </c>
    </row>
    <row r="1067">
      <c r="A1067" s="1" t="b">
        <v>1</v>
      </c>
      <c r="B1067" s="20">
        <v>44179.847581875</v>
      </c>
      <c r="C1067" s="1" t="s">
        <v>575</v>
      </c>
      <c r="D1067" s="1">
        <v>3.0</v>
      </c>
      <c r="E1067" s="1">
        <v>2.0</v>
      </c>
      <c r="F1067" s="1">
        <v>0.0</v>
      </c>
      <c r="G1067" s="1">
        <v>1.0</v>
      </c>
      <c r="H1067" s="1">
        <v>3.0</v>
      </c>
      <c r="I1067" s="1">
        <v>3.0</v>
      </c>
      <c r="J1067" s="1">
        <v>3.0</v>
      </c>
      <c r="K1067" s="1">
        <v>3.0</v>
      </c>
      <c r="L1067" s="1">
        <v>1.0</v>
      </c>
      <c r="M1067" s="1">
        <v>3.0</v>
      </c>
      <c r="N1067" s="1">
        <v>3.0</v>
      </c>
      <c r="O1067" s="1">
        <v>3.0</v>
      </c>
      <c r="P1067" s="1">
        <v>3.0</v>
      </c>
      <c r="Q1067" s="1">
        <v>3.0</v>
      </c>
      <c r="R1067" s="1">
        <v>3.0</v>
      </c>
      <c r="S1067" s="1">
        <v>3.0</v>
      </c>
      <c r="T1067" s="1">
        <v>1.0</v>
      </c>
      <c r="U1067" s="1">
        <v>3.0</v>
      </c>
      <c r="V1067" s="1">
        <v>3.0</v>
      </c>
      <c r="W1067" s="1">
        <v>1.0</v>
      </c>
      <c r="X1067" s="1">
        <v>2.0</v>
      </c>
      <c r="Y1067" s="1">
        <v>1.0</v>
      </c>
      <c r="Z1067" s="1">
        <v>1527.0</v>
      </c>
      <c r="AA1067" s="45">
        <f t="shared" si="1"/>
        <v>51</v>
      </c>
      <c r="AB1067" s="45">
        <f t="shared" si="2"/>
        <v>20</v>
      </c>
      <c r="AC1067" s="45">
        <f t="shared" si="3"/>
        <v>10</v>
      </c>
      <c r="AD1067" s="45">
        <f t="shared" si="4"/>
        <v>12</v>
      </c>
      <c r="AE1067" s="45">
        <f t="shared" si="5"/>
        <v>9</v>
      </c>
    </row>
    <row r="1068">
      <c r="A1068" s="1" t="b">
        <v>1</v>
      </c>
      <c r="B1068" s="20">
        <v>44180.3845308912</v>
      </c>
      <c r="C1068" s="1" t="s">
        <v>347</v>
      </c>
      <c r="D1068" s="1">
        <v>5.0</v>
      </c>
      <c r="E1068" s="1">
        <v>3.0</v>
      </c>
      <c r="F1068" s="1">
        <v>2.0</v>
      </c>
      <c r="G1068" s="1">
        <v>5.0</v>
      </c>
      <c r="H1068" s="1">
        <v>5.0</v>
      </c>
      <c r="I1068" s="1">
        <v>6.0</v>
      </c>
      <c r="J1068" s="1">
        <v>6.0</v>
      </c>
      <c r="K1068" s="1">
        <v>0.0</v>
      </c>
      <c r="L1068" s="1">
        <v>6.0</v>
      </c>
      <c r="M1068" s="1">
        <v>5.0</v>
      </c>
      <c r="N1068" s="1">
        <v>6.0</v>
      </c>
      <c r="O1068" s="1">
        <v>6.0</v>
      </c>
      <c r="P1068" s="1">
        <v>5.0</v>
      </c>
      <c r="Q1068" s="1">
        <v>6.0</v>
      </c>
      <c r="R1068" s="1">
        <v>6.0</v>
      </c>
      <c r="S1068" s="1">
        <v>6.0</v>
      </c>
      <c r="T1068" s="1">
        <v>5.0</v>
      </c>
      <c r="U1068" s="1">
        <v>6.0</v>
      </c>
      <c r="V1068" s="1">
        <v>6.0</v>
      </c>
      <c r="W1068" s="1">
        <v>6.0</v>
      </c>
      <c r="X1068" s="1">
        <v>6.0</v>
      </c>
      <c r="Y1068" s="1">
        <v>5.0</v>
      </c>
      <c r="Z1068" s="1">
        <v>2129.0</v>
      </c>
      <c r="AA1068" s="45">
        <f t="shared" si="1"/>
        <v>112</v>
      </c>
      <c r="AB1068" s="45">
        <f t="shared" si="2"/>
        <v>48</v>
      </c>
      <c r="AC1068" s="45">
        <f t="shared" si="3"/>
        <v>17</v>
      </c>
      <c r="AD1068" s="45">
        <f t="shared" si="4"/>
        <v>23</v>
      </c>
      <c r="AE1068" s="45">
        <f t="shared" si="5"/>
        <v>24</v>
      </c>
    </row>
    <row r="1069">
      <c r="A1069" t="b">
        <v>0</v>
      </c>
      <c r="B1069" s="20">
        <v>44181.40651586806</v>
      </c>
      <c r="C1069" s="1" t="s">
        <v>328</v>
      </c>
      <c r="D1069" s="1">
        <v>4.0</v>
      </c>
      <c r="E1069" s="1">
        <v>4.0</v>
      </c>
      <c r="F1069" s="1">
        <v>0.0</v>
      </c>
      <c r="G1069" s="1">
        <v>3.0</v>
      </c>
      <c r="H1069" s="1">
        <v>3.0</v>
      </c>
      <c r="I1069" s="1">
        <v>4.0</v>
      </c>
      <c r="J1069" s="1">
        <v>4.0</v>
      </c>
      <c r="K1069" s="1">
        <v>2.0</v>
      </c>
      <c r="L1069" s="1">
        <v>2.0</v>
      </c>
      <c r="M1069" s="1">
        <v>3.0</v>
      </c>
      <c r="N1069" s="1">
        <v>3.0</v>
      </c>
      <c r="O1069" s="1">
        <v>3.0</v>
      </c>
      <c r="P1069" s="1">
        <v>4.0</v>
      </c>
      <c r="Q1069" s="1">
        <v>3.0</v>
      </c>
      <c r="R1069" s="1">
        <v>3.0</v>
      </c>
      <c r="S1069" s="1">
        <v>4.0</v>
      </c>
      <c r="T1069" s="1">
        <v>3.0</v>
      </c>
      <c r="U1069" s="1">
        <v>3.0</v>
      </c>
      <c r="V1069" s="1">
        <v>4.0</v>
      </c>
      <c r="W1069" s="1">
        <v>3.0</v>
      </c>
      <c r="X1069" s="1">
        <v>3.0</v>
      </c>
      <c r="Y1069" s="1">
        <v>3.0</v>
      </c>
      <c r="Z1069" s="1">
        <v>2126.0</v>
      </c>
      <c r="AA1069" s="45">
        <f t="shared" si="1"/>
        <v>68</v>
      </c>
      <c r="AB1069" s="45">
        <f t="shared" si="2"/>
        <v>30</v>
      </c>
      <c r="AC1069" s="45">
        <f t="shared" si="3"/>
        <v>11</v>
      </c>
      <c r="AD1069" s="45">
        <f t="shared" si="4"/>
        <v>14</v>
      </c>
      <c r="AE1069" s="45">
        <f t="shared" si="5"/>
        <v>13</v>
      </c>
    </row>
    <row r="1070">
      <c r="A1070" s="1" t="b">
        <v>1</v>
      </c>
      <c r="B1070" s="20">
        <v>44181.464529108795</v>
      </c>
      <c r="C1070" s="1" t="s">
        <v>461</v>
      </c>
      <c r="D1070" s="1">
        <v>5.0</v>
      </c>
      <c r="E1070" s="1">
        <v>3.0</v>
      </c>
      <c r="F1070" s="1">
        <v>0.0</v>
      </c>
      <c r="G1070" s="1">
        <v>5.0</v>
      </c>
      <c r="H1070" s="1">
        <v>5.0</v>
      </c>
      <c r="I1070" s="1">
        <v>5.0</v>
      </c>
      <c r="J1070" s="1">
        <v>4.0</v>
      </c>
      <c r="K1070" s="1">
        <v>3.0</v>
      </c>
      <c r="L1070" s="1">
        <v>2.0</v>
      </c>
      <c r="M1070" s="1">
        <v>3.0</v>
      </c>
      <c r="N1070" s="1">
        <v>5.0</v>
      </c>
      <c r="O1070" s="1">
        <v>5.0</v>
      </c>
      <c r="P1070" s="1">
        <v>5.0</v>
      </c>
      <c r="Q1070" s="1">
        <v>4.0</v>
      </c>
      <c r="R1070" s="1">
        <v>5.0</v>
      </c>
      <c r="S1070" s="1">
        <v>5.0</v>
      </c>
      <c r="T1070" s="1">
        <v>3.0</v>
      </c>
      <c r="U1070" s="1">
        <v>5.0</v>
      </c>
      <c r="V1070" s="1">
        <v>5.0</v>
      </c>
      <c r="W1070" s="1">
        <v>5.0</v>
      </c>
      <c r="X1070" s="1">
        <v>5.0</v>
      </c>
      <c r="Y1070" s="1">
        <v>4.0</v>
      </c>
      <c r="Z1070" s="1">
        <v>1755.0</v>
      </c>
      <c r="AA1070" s="45">
        <f t="shared" si="1"/>
        <v>91</v>
      </c>
      <c r="AB1070" s="45">
        <f t="shared" si="2"/>
        <v>40</v>
      </c>
      <c r="AC1070" s="45">
        <f t="shared" si="3"/>
        <v>12</v>
      </c>
      <c r="AD1070" s="45">
        <f t="shared" si="4"/>
        <v>19</v>
      </c>
      <c r="AE1070" s="45">
        <f t="shared" si="5"/>
        <v>20</v>
      </c>
    </row>
    <row r="1071">
      <c r="A1071" s="1" t="b">
        <v>1</v>
      </c>
      <c r="B1071" s="20">
        <v>44181.478739502316</v>
      </c>
      <c r="C1071" s="1" t="s">
        <v>542</v>
      </c>
      <c r="D1071" s="1">
        <v>3.0</v>
      </c>
      <c r="E1071" s="1">
        <v>0.0</v>
      </c>
      <c r="F1071" s="1">
        <v>0.0</v>
      </c>
      <c r="G1071" s="1">
        <v>2.0</v>
      </c>
      <c r="H1071" s="1">
        <v>1.0</v>
      </c>
      <c r="I1071" s="1">
        <v>2.0</v>
      </c>
      <c r="J1071" s="1">
        <v>1.0</v>
      </c>
      <c r="K1071" s="1">
        <v>3.0</v>
      </c>
      <c r="L1071" s="1">
        <v>0.0</v>
      </c>
      <c r="M1071" s="1">
        <v>0.0</v>
      </c>
      <c r="N1071" s="1">
        <v>4.0</v>
      </c>
      <c r="O1071" s="1">
        <v>2.0</v>
      </c>
      <c r="P1071" s="1">
        <v>0.0</v>
      </c>
      <c r="Q1071" s="1">
        <v>1.0</v>
      </c>
      <c r="R1071" s="1">
        <v>0.0</v>
      </c>
      <c r="S1071" s="1">
        <v>1.0</v>
      </c>
      <c r="T1071" s="1">
        <v>0.0</v>
      </c>
      <c r="U1071" s="1">
        <v>1.0</v>
      </c>
      <c r="V1071" s="1">
        <v>1.0</v>
      </c>
      <c r="W1071" s="1">
        <v>2.0</v>
      </c>
      <c r="X1071" s="1">
        <v>1.0</v>
      </c>
      <c r="Y1071" s="1">
        <v>0.0</v>
      </c>
      <c r="Z1071" s="1">
        <v>2392.0</v>
      </c>
      <c r="AA1071" s="45">
        <f t="shared" si="1"/>
        <v>25</v>
      </c>
      <c r="AB1071" s="45">
        <f t="shared" si="2"/>
        <v>14</v>
      </c>
      <c r="AC1071" s="45">
        <f t="shared" si="3"/>
        <v>4</v>
      </c>
      <c r="AD1071" s="45">
        <f t="shared" si="4"/>
        <v>2</v>
      </c>
      <c r="AE1071" s="45">
        <f t="shared" si="5"/>
        <v>5</v>
      </c>
    </row>
    <row r="1072">
      <c r="A1072" s="1" t="b">
        <v>1</v>
      </c>
      <c r="B1072" s="20">
        <v>44181.48707793982</v>
      </c>
      <c r="C1072" s="1" t="s">
        <v>573</v>
      </c>
      <c r="D1072" s="1">
        <v>6.0</v>
      </c>
      <c r="E1072" s="1">
        <v>5.0</v>
      </c>
      <c r="F1072" s="1">
        <v>3.0</v>
      </c>
      <c r="G1072" s="1">
        <v>4.0</v>
      </c>
      <c r="H1072" s="1">
        <v>4.0</v>
      </c>
      <c r="I1072" s="1">
        <v>5.0</v>
      </c>
      <c r="J1072" s="1">
        <v>6.0</v>
      </c>
      <c r="K1072" s="1">
        <v>2.0</v>
      </c>
      <c r="L1072" s="1">
        <v>5.0</v>
      </c>
      <c r="M1072" s="1">
        <v>5.0</v>
      </c>
      <c r="N1072" s="1">
        <v>5.0</v>
      </c>
      <c r="O1072" s="1">
        <v>5.0</v>
      </c>
      <c r="P1072" s="1">
        <v>5.0</v>
      </c>
      <c r="Q1072" s="1">
        <v>2.0</v>
      </c>
      <c r="R1072" s="1">
        <v>3.0</v>
      </c>
      <c r="S1072" s="1">
        <v>5.0</v>
      </c>
      <c r="T1072" s="1">
        <v>3.0</v>
      </c>
      <c r="U1072" s="1">
        <v>4.0</v>
      </c>
      <c r="V1072" s="1">
        <v>5.0</v>
      </c>
      <c r="W1072" s="1">
        <v>5.0</v>
      </c>
      <c r="X1072" s="1">
        <v>5.0</v>
      </c>
      <c r="Y1072" s="1">
        <v>3.0</v>
      </c>
      <c r="Z1072" s="1">
        <v>2435.0</v>
      </c>
      <c r="AA1072" s="45">
        <f t="shared" si="1"/>
        <v>95</v>
      </c>
      <c r="AB1072" s="45">
        <f t="shared" si="2"/>
        <v>43</v>
      </c>
      <c r="AC1072" s="45">
        <f t="shared" si="3"/>
        <v>18</v>
      </c>
      <c r="AD1072" s="45">
        <f t="shared" si="4"/>
        <v>15</v>
      </c>
      <c r="AE1072" s="45">
        <f t="shared" si="5"/>
        <v>19</v>
      </c>
    </row>
    <row r="1073">
      <c r="A1073" s="1" t="b">
        <v>1</v>
      </c>
      <c r="B1073" s="20">
        <v>44182.41492541667</v>
      </c>
      <c r="C1073" s="1" t="s">
        <v>576</v>
      </c>
      <c r="D1073" s="1">
        <v>4.0</v>
      </c>
      <c r="E1073" s="1">
        <v>2.0</v>
      </c>
      <c r="F1073" s="1">
        <v>0.0</v>
      </c>
      <c r="G1073" s="1">
        <v>5.0</v>
      </c>
      <c r="H1073" s="1">
        <v>5.0</v>
      </c>
      <c r="I1073" s="1">
        <v>6.0</v>
      </c>
      <c r="J1073" s="1">
        <v>4.0</v>
      </c>
      <c r="K1073" s="1">
        <v>5.0</v>
      </c>
      <c r="L1073" s="1">
        <v>0.0</v>
      </c>
      <c r="M1073" s="1">
        <v>6.0</v>
      </c>
      <c r="N1073" s="1">
        <v>6.0</v>
      </c>
      <c r="O1073" s="1">
        <v>4.0</v>
      </c>
      <c r="P1073" s="1">
        <v>4.0</v>
      </c>
      <c r="Q1073" s="1">
        <v>2.0</v>
      </c>
      <c r="R1073" s="1">
        <v>2.0</v>
      </c>
      <c r="S1073" s="1">
        <v>2.0</v>
      </c>
      <c r="T1073" s="1">
        <v>0.0</v>
      </c>
      <c r="U1073" s="1">
        <v>4.0</v>
      </c>
      <c r="V1073" s="1">
        <v>4.0</v>
      </c>
      <c r="W1073" s="1">
        <v>5.0</v>
      </c>
      <c r="X1073" s="1">
        <v>5.0</v>
      </c>
      <c r="Y1073" s="1">
        <v>5.0</v>
      </c>
      <c r="Z1073" s="1">
        <v>2025.0</v>
      </c>
      <c r="AA1073" s="45">
        <f t="shared" si="1"/>
        <v>80</v>
      </c>
      <c r="AB1073" s="45">
        <f t="shared" si="2"/>
        <v>37</v>
      </c>
      <c r="AC1073" s="45">
        <f t="shared" si="3"/>
        <v>15</v>
      </c>
      <c r="AD1073" s="45">
        <f t="shared" si="4"/>
        <v>10</v>
      </c>
      <c r="AE1073" s="45">
        <f t="shared" si="5"/>
        <v>18</v>
      </c>
    </row>
    <row r="1074">
      <c r="A1074" s="1" t="b">
        <v>1</v>
      </c>
      <c r="B1074" s="20">
        <v>44183.37891209491</v>
      </c>
      <c r="C1074" s="1" t="s">
        <v>488</v>
      </c>
      <c r="D1074" s="1">
        <v>5.0</v>
      </c>
      <c r="E1074" s="1">
        <v>4.0</v>
      </c>
      <c r="F1074" s="1">
        <v>1.0</v>
      </c>
      <c r="G1074" s="1">
        <v>4.0</v>
      </c>
      <c r="H1074" s="1">
        <v>4.0</v>
      </c>
      <c r="I1074" s="1">
        <v>5.0</v>
      </c>
      <c r="J1074" s="1">
        <v>3.0</v>
      </c>
      <c r="K1074" s="1">
        <v>1.0</v>
      </c>
      <c r="L1074" s="1">
        <v>1.0</v>
      </c>
      <c r="M1074" s="1">
        <v>0.0</v>
      </c>
      <c r="N1074" s="1">
        <v>5.0</v>
      </c>
      <c r="O1074" s="1">
        <v>5.0</v>
      </c>
      <c r="P1074" s="1">
        <v>5.0</v>
      </c>
      <c r="Q1074" s="1">
        <v>4.0</v>
      </c>
      <c r="R1074" s="1">
        <v>5.0</v>
      </c>
      <c r="S1074" s="1">
        <v>4.0</v>
      </c>
      <c r="T1074" s="1">
        <v>2.0</v>
      </c>
      <c r="U1074" s="1">
        <v>5.0</v>
      </c>
      <c r="V1074" s="1">
        <v>5.0</v>
      </c>
      <c r="W1074" s="1">
        <v>5.0</v>
      </c>
      <c r="X1074" s="1">
        <v>6.0</v>
      </c>
      <c r="Y1074" s="1">
        <v>4.0</v>
      </c>
      <c r="Z1074" s="1">
        <v>2248.0</v>
      </c>
      <c r="AA1074" s="45">
        <f t="shared" si="1"/>
        <v>83</v>
      </c>
      <c r="AB1074" s="45">
        <f t="shared" si="2"/>
        <v>39</v>
      </c>
      <c r="AC1074" s="45">
        <f t="shared" si="3"/>
        <v>5</v>
      </c>
      <c r="AD1074" s="45">
        <f t="shared" si="4"/>
        <v>18</v>
      </c>
      <c r="AE1074" s="45">
        <f t="shared" si="5"/>
        <v>21</v>
      </c>
    </row>
    <row r="1075">
      <c r="A1075" s="1" t="b">
        <v>1</v>
      </c>
      <c r="B1075" s="20">
        <v>44183.59120563658</v>
      </c>
      <c r="C1075" s="1" t="s">
        <v>444</v>
      </c>
      <c r="D1075" s="1">
        <v>3.0</v>
      </c>
      <c r="E1075" s="1">
        <v>2.0</v>
      </c>
      <c r="F1075" s="1">
        <v>0.0</v>
      </c>
      <c r="G1075" s="1">
        <v>2.0</v>
      </c>
      <c r="H1075" s="1">
        <v>2.0</v>
      </c>
      <c r="I1075" s="1">
        <v>3.0</v>
      </c>
      <c r="J1075" s="1">
        <v>2.0</v>
      </c>
      <c r="K1075" s="1">
        <v>4.0</v>
      </c>
      <c r="L1075" s="1">
        <v>2.0</v>
      </c>
      <c r="M1075" s="1">
        <v>3.0</v>
      </c>
      <c r="N1075" s="1">
        <v>2.0</v>
      </c>
      <c r="O1075" s="1">
        <v>2.0</v>
      </c>
      <c r="P1075" s="1">
        <v>3.0</v>
      </c>
      <c r="Q1075" s="1">
        <v>1.0</v>
      </c>
      <c r="R1075" s="1">
        <v>1.0</v>
      </c>
      <c r="S1075" s="1">
        <v>1.0</v>
      </c>
      <c r="T1075" s="1">
        <v>1.0</v>
      </c>
      <c r="U1075" s="1">
        <v>4.0</v>
      </c>
      <c r="V1075" s="1">
        <v>3.0</v>
      </c>
      <c r="W1075" s="1">
        <v>3.0</v>
      </c>
      <c r="X1075" s="1">
        <v>3.0</v>
      </c>
      <c r="Y1075" s="1">
        <v>0.0</v>
      </c>
      <c r="Z1075" s="1">
        <v>2271.0</v>
      </c>
      <c r="AA1075" s="45">
        <f t="shared" si="1"/>
        <v>47</v>
      </c>
      <c r="AB1075" s="45">
        <f t="shared" si="2"/>
        <v>17</v>
      </c>
      <c r="AC1075" s="45">
        <f t="shared" si="3"/>
        <v>11</v>
      </c>
      <c r="AD1075" s="45">
        <f t="shared" si="4"/>
        <v>6</v>
      </c>
      <c r="AE1075" s="45">
        <f t="shared" si="5"/>
        <v>13</v>
      </c>
    </row>
    <row r="1076">
      <c r="A1076" s="1" t="b">
        <v>1</v>
      </c>
      <c r="B1076" s="20">
        <v>44183.992118449074</v>
      </c>
      <c r="C1076" s="1" t="s">
        <v>916</v>
      </c>
      <c r="D1076" s="1">
        <v>0.0</v>
      </c>
      <c r="E1076" s="1">
        <v>0.0</v>
      </c>
      <c r="F1076" s="1">
        <v>0.0</v>
      </c>
      <c r="G1076" s="1">
        <v>2.0</v>
      </c>
      <c r="H1076" s="1">
        <v>0.0</v>
      </c>
      <c r="I1076" s="1">
        <v>4.0</v>
      </c>
      <c r="J1076" s="1">
        <v>6.0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3.0</v>
      </c>
      <c r="Q1076" s="1">
        <v>2.0</v>
      </c>
      <c r="R1076" s="1">
        <v>0.0</v>
      </c>
      <c r="S1076" s="1">
        <v>0.0</v>
      </c>
      <c r="T1076" s="1">
        <v>0.0</v>
      </c>
      <c r="U1076" s="1">
        <v>3.0</v>
      </c>
      <c r="V1076" s="1">
        <v>0.0</v>
      </c>
      <c r="W1076" s="1">
        <v>0.0</v>
      </c>
      <c r="X1076" s="1">
        <v>0.0</v>
      </c>
      <c r="Y1076" s="1">
        <v>0.0</v>
      </c>
      <c r="Z1076" s="1">
        <v>2436.0</v>
      </c>
      <c r="AA1076" s="45">
        <f t="shared" si="1"/>
        <v>20</v>
      </c>
      <c r="AB1076" s="45">
        <f t="shared" si="2"/>
        <v>6</v>
      </c>
      <c r="AC1076" s="45">
        <f t="shared" si="3"/>
        <v>6</v>
      </c>
      <c r="AD1076" s="45">
        <f t="shared" si="4"/>
        <v>5</v>
      </c>
      <c r="AE1076" s="45">
        <f t="shared" si="5"/>
        <v>3</v>
      </c>
    </row>
    <row r="1077">
      <c r="A1077" s="1" t="b">
        <v>1</v>
      </c>
      <c r="B1077" s="20">
        <v>44184.49766258102</v>
      </c>
      <c r="C1077" s="1" t="s">
        <v>427</v>
      </c>
      <c r="D1077" s="1">
        <v>1.0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2243.0</v>
      </c>
      <c r="AA1077" s="45">
        <f t="shared" si="1"/>
        <v>1</v>
      </c>
      <c r="AB1077" s="45">
        <f t="shared" si="2"/>
        <v>1</v>
      </c>
      <c r="AC1077" s="45">
        <f t="shared" si="3"/>
        <v>0</v>
      </c>
      <c r="AD1077" s="45">
        <f t="shared" si="4"/>
        <v>0</v>
      </c>
      <c r="AE1077" s="45">
        <f t="shared" si="5"/>
        <v>0</v>
      </c>
    </row>
    <row r="1078">
      <c r="A1078" s="1" t="b">
        <v>1</v>
      </c>
      <c r="B1078" s="20">
        <v>44187.36829038194</v>
      </c>
      <c r="C1078" s="1" t="s">
        <v>539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1.0</v>
      </c>
      <c r="W1078" s="1">
        <v>0.0</v>
      </c>
      <c r="X1078" s="1">
        <v>0.0</v>
      </c>
      <c r="Y1078" s="1">
        <v>0.0</v>
      </c>
      <c r="Z1078" s="1">
        <v>1313.0</v>
      </c>
      <c r="AA1078" s="45">
        <f t="shared" si="1"/>
        <v>1</v>
      </c>
      <c r="AB1078" s="45">
        <f t="shared" si="2"/>
        <v>0</v>
      </c>
      <c r="AC1078" s="45">
        <f t="shared" si="3"/>
        <v>0</v>
      </c>
      <c r="AD1078" s="45">
        <f t="shared" si="4"/>
        <v>0</v>
      </c>
      <c r="AE1078" s="45">
        <f t="shared" si="5"/>
        <v>1</v>
      </c>
    </row>
    <row r="1079">
      <c r="A1079" s="1" t="b">
        <v>1</v>
      </c>
      <c r="B1079" s="20">
        <v>44187.6303841551</v>
      </c>
      <c r="C1079" s="1" t="s">
        <v>579</v>
      </c>
      <c r="D1079" s="1">
        <v>4.0</v>
      </c>
      <c r="E1079" s="1">
        <v>3.0</v>
      </c>
      <c r="F1079" s="1">
        <v>0.0</v>
      </c>
      <c r="G1079" s="1">
        <v>3.0</v>
      </c>
      <c r="H1079" s="1">
        <v>4.0</v>
      </c>
      <c r="I1079" s="1">
        <v>3.0</v>
      </c>
      <c r="J1079" s="1">
        <v>4.0</v>
      </c>
      <c r="K1079" s="1">
        <v>5.0</v>
      </c>
      <c r="L1079" s="1">
        <v>0.0</v>
      </c>
      <c r="M1079" s="1">
        <v>1.0</v>
      </c>
      <c r="N1079" s="1">
        <v>3.0</v>
      </c>
      <c r="O1079" s="1">
        <v>5.0</v>
      </c>
      <c r="P1079" s="1">
        <v>1.0</v>
      </c>
      <c r="Q1079" s="1">
        <v>2.0</v>
      </c>
      <c r="R1079" s="1">
        <v>3.0</v>
      </c>
      <c r="S1079" s="1">
        <v>1.0</v>
      </c>
      <c r="T1079" s="1">
        <v>1.0</v>
      </c>
      <c r="U1079" s="1">
        <v>3.0</v>
      </c>
      <c r="V1079" s="1">
        <v>4.0</v>
      </c>
      <c r="W1079" s="1">
        <v>4.0</v>
      </c>
      <c r="X1079" s="1">
        <v>3.0</v>
      </c>
      <c r="Y1079" s="1">
        <v>2.0</v>
      </c>
      <c r="Z1079" s="1">
        <v>2444.0</v>
      </c>
      <c r="AA1079" s="45">
        <f t="shared" si="1"/>
        <v>59</v>
      </c>
      <c r="AB1079" s="45">
        <f t="shared" si="2"/>
        <v>28</v>
      </c>
      <c r="AC1079" s="45">
        <f t="shared" si="3"/>
        <v>10</v>
      </c>
      <c r="AD1079" s="45">
        <f t="shared" si="4"/>
        <v>7</v>
      </c>
      <c r="AE1079" s="45">
        <f t="shared" si="5"/>
        <v>14</v>
      </c>
    </row>
    <row r="1080">
      <c r="A1080" s="1" t="b">
        <v>1</v>
      </c>
      <c r="B1080" s="20">
        <v>44190.31285649305</v>
      </c>
      <c r="C1080" s="1" t="s">
        <v>555</v>
      </c>
      <c r="D1080" s="1">
        <v>0.0</v>
      </c>
      <c r="E1080" s="1">
        <v>1.0</v>
      </c>
      <c r="F1080" s="1">
        <v>0.0</v>
      </c>
      <c r="G1080" s="1">
        <v>0.0</v>
      </c>
      <c r="H1080" s="1">
        <v>1.0</v>
      </c>
      <c r="I1080" s="1">
        <v>1.0</v>
      </c>
      <c r="J1080" s="1">
        <v>0.0</v>
      </c>
      <c r="K1080" s="1">
        <v>0.0</v>
      </c>
      <c r="L1080" s="1">
        <v>3.0</v>
      </c>
      <c r="M1080" s="1">
        <v>0.0</v>
      </c>
      <c r="N1080" s="1">
        <v>0.0</v>
      </c>
      <c r="O1080" s="1">
        <v>1.0</v>
      </c>
      <c r="P1080" s="1">
        <v>0.0</v>
      </c>
      <c r="Q1080" s="1">
        <v>0.0</v>
      </c>
      <c r="R1080" s="1">
        <v>1.0</v>
      </c>
      <c r="S1080" s="1">
        <v>1.0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2406.0</v>
      </c>
      <c r="AA1080" s="45">
        <f t="shared" si="1"/>
        <v>9</v>
      </c>
      <c r="AB1080" s="45">
        <f t="shared" si="2"/>
        <v>4</v>
      </c>
      <c r="AC1080" s="45">
        <f t="shared" si="3"/>
        <v>3</v>
      </c>
      <c r="AD1080" s="45">
        <f t="shared" si="4"/>
        <v>2</v>
      </c>
      <c r="AE1080" s="45">
        <f t="shared" si="5"/>
        <v>0</v>
      </c>
    </row>
    <row r="1081">
      <c r="A1081" s="1" t="b">
        <v>1</v>
      </c>
      <c r="B1081" s="20">
        <v>44191.40086778935</v>
      </c>
      <c r="C1081" s="1" t="s">
        <v>354</v>
      </c>
      <c r="D1081" s="1">
        <v>2.0</v>
      </c>
      <c r="E1081" s="1">
        <v>1.0</v>
      </c>
      <c r="F1081" s="1">
        <v>0.0</v>
      </c>
      <c r="G1081" s="1">
        <v>1.0</v>
      </c>
      <c r="H1081" s="1">
        <v>1.0</v>
      </c>
      <c r="I1081" s="1">
        <v>3.0</v>
      </c>
      <c r="J1081" s="1">
        <v>2.0</v>
      </c>
      <c r="K1081" s="1">
        <v>0.0</v>
      </c>
      <c r="L1081" s="1">
        <v>3.0</v>
      </c>
      <c r="M1081" s="1">
        <v>1.0</v>
      </c>
      <c r="N1081" s="1">
        <v>2.0</v>
      </c>
      <c r="O1081" s="1">
        <v>1.0</v>
      </c>
      <c r="P1081" s="1">
        <v>2.0</v>
      </c>
      <c r="Q1081" s="1">
        <v>1.0</v>
      </c>
      <c r="R1081" s="1">
        <v>0.0</v>
      </c>
      <c r="S1081" s="1">
        <v>2.0</v>
      </c>
      <c r="T1081" s="1">
        <v>0.0</v>
      </c>
      <c r="U1081" s="1">
        <v>2.0</v>
      </c>
      <c r="V1081" s="1">
        <v>2.0</v>
      </c>
      <c r="W1081" s="1">
        <v>2.0</v>
      </c>
      <c r="X1081" s="1">
        <v>2.0</v>
      </c>
      <c r="Y1081" s="1">
        <v>1.0</v>
      </c>
      <c r="Z1081" s="1">
        <v>2156.0</v>
      </c>
      <c r="AA1081" s="45">
        <f t="shared" si="1"/>
        <v>31</v>
      </c>
      <c r="AB1081" s="45">
        <f t="shared" si="2"/>
        <v>12</v>
      </c>
      <c r="AC1081" s="45">
        <f t="shared" si="3"/>
        <v>6</v>
      </c>
      <c r="AD1081" s="45">
        <f t="shared" si="4"/>
        <v>5</v>
      </c>
      <c r="AE1081" s="45">
        <f t="shared" si="5"/>
        <v>8</v>
      </c>
    </row>
    <row r="1082">
      <c r="A1082" s="1" t="b">
        <v>1</v>
      </c>
      <c r="B1082" s="20">
        <v>44192.338600567135</v>
      </c>
      <c r="C1082" s="1" t="s">
        <v>578</v>
      </c>
      <c r="D1082" s="1">
        <v>2.0</v>
      </c>
      <c r="E1082" s="1">
        <v>0.0</v>
      </c>
      <c r="F1082" s="1">
        <v>0.0</v>
      </c>
      <c r="G1082" s="1">
        <v>0.0</v>
      </c>
      <c r="H1082" s="1">
        <v>1.0</v>
      </c>
      <c r="I1082" s="1">
        <v>1.0</v>
      </c>
      <c r="J1082" s="1">
        <v>0.0</v>
      </c>
      <c r="K1082" s="1">
        <v>1.0</v>
      </c>
      <c r="L1082" s="1">
        <v>0.0</v>
      </c>
      <c r="M1082" s="1">
        <v>1.0</v>
      </c>
      <c r="N1082" s="1">
        <v>1.0</v>
      </c>
      <c r="O1082" s="1">
        <v>1.0</v>
      </c>
      <c r="P1082" s="1">
        <v>1.0</v>
      </c>
      <c r="Q1082" s="1">
        <v>1.0</v>
      </c>
      <c r="R1082" s="1">
        <v>1.0</v>
      </c>
      <c r="S1082" s="1">
        <v>1.0</v>
      </c>
      <c r="T1082" s="1">
        <v>0.0</v>
      </c>
      <c r="U1082" s="1">
        <v>1.0</v>
      </c>
      <c r="V1082" s="1">
        <v>1.0</v>
      </c>
      <c r="W1082" s="1">
        <v>1.0</v>
      </c>
      <c r="X1082" s="1">
        <v>2.0</v>
      </c>
      <c r="Y1082" s="1">
        <v>1.0</v>
      </c>
      <c r="Z1082" s="1">
        <v>2443.0</v>
      </c>
      <c r="AA1082" s="45">
        <f t="shared" si="1"/>
        <v>18</v>
      </c>
      <c r="AB1082" s="45">
        <f t="shared" si="2"/>
        <v>7</v>
      </c>
      <c r="AC1082" s="45">
        <f t="shared" si="3"/>
        <v>2</v>
      </c>
      <c r="AD1082" s="45">
        <f t="shared" si="4"/>
        <v>4</v>
      </c>
      <c r="AE1082" s="45">
        <f t="shared" si="5"/>
        <v>5</v>
      </c>
    </row>
    <row r="1083">
      <c r="A1083" t="b">
        <v>0</v>
      </c>
      <c r="B1083" s="20">
        <v>44193.64964480324</v>
      </c>
      <c r="C1083" s="1" t="s">
        <v>261</v>
      </c>
      <c r="D1083" s="1">
        <v>3.0</v>
      </c>
      <c r="E1083" s="1">
        <v>1.0</v>
      </c>
      <c r="F1083" s="1">
        <v>0.0</v>
      </c>
      <c r="G1083" s="1">
        <v>3.0</v>
      </c>
      <c r="H1083" s="1">
        <v>3.0</v>
      </c>
      <c r="I1083" s="1">
        <v>5.0</v>
      </c>
      <c r="J1083" s="1">
        <v>4.0</v>
      </c>
      <c r="K1083" s="1">
        <v>0.0</v>
      </c>
      <c r="L1083" s="1">
        <v>0.0</v>
      </c>
      <c r="M1083" s="1">
        <v>3.0</v>
      </c>
      <c r="N1083" s="1">
        <v>5.0</v>
      </c>
      <c r="O1083" s="1">
        <v>3.0</v>
      </c>
      <c r="P1083" s="1">
        <v>3.0</v>
      </c>
      <c r="Q1083" s="1">
        <v>3.0</v>
      </c>
      <c r="R1083" s="1">
        <v>3.0</v>
      </c>
      <c r="S1083" s="1">
        <v>4.0</v>
      </c>
      <c r="T1083" s="1">
        <v>4.0</v>
      </c>
      <c r="U1083" s="1">
        <v>4.0</v>
      </c>
      <c r="V1083" s="1">
        <v>2.0</v>
      </c>
      <c r="W1083" s="1">
        <v>2.0</v>
      </c>
      <c r="X1083" s="1">
        <v>3.0</v>
      </c>
      <c r="Y1083" s="1">
        <v>2.0</v>
      </c>
      <c r="Z1083" s="1">
        <v>2003.0</v>
      </c>
      <c r="AA1083" s="45">
        <f t="shared" si="1"/>
        <v>60</v>
      </c>
      <c r="AB1083" s="45">
        <f t="shared" si="2"/>
        <v>29</v>
      </c>
      <c r="AC1083" s="45">
        <f t="shared" si="3"/>
        <v>7</v>
      </c>
      <c r="AD1083" s="45">
        <f t="shared" si="4"/>
        <v>13</v>
      </c>
      <c r="AE1083" s="45">
        <f t="shared" si="5"/>
        <v>11</v>
      </c>
    </row>
    <row r="1084">
      <c r="A1084" s="1" t="b">
        <v>1</v>
      </c>
      <c r="B1084" s="20">
        <v>44194.381868807875</v>
      </c>
      <c r="C1084" s="1" t="s">
        <v>580</v>
      </c>
      <c r="D1084" s="1">
        <v>2.0</v>
      </c>
      <c r="E1084" s="1">
        <v>0.0</v>
      </c>
      <c r="F1084" s="1">
        <v>0.0</v>
      </c>
      <c r="G1084" s="1">
        <v>0.0</v>
      </c>
      <c r="H1084" s="1">
        <v>0.0</v>
      </c>
      <c r="I1084" s="1">
        <v>4.0</v>
      </c>
      <c r="J1084" s="1">
        <v>2.0</v>
      </c>
      <c r="K1084" s="1">
        <v>6.0</v>
      </c>
      <c r="L1084" s="1">
        <v>0.0</v>
      </c>
      <c r="M1084" s="1">
        <v>2.0</v>
      </c>
      <c r="N1084" s="1">
        <v>4.0</v>
      </c>
      <c r="O1084" s="1">
        <v>4.0</v>
      </c>
      <c r="P1084" s="1">
        <v>4.0</v>
      </c>
      <c r="Q1084" s="1">
        <v>3.0</v>
      </c>
      <c r="R1084" s="1">
        <v>3.0</v>
      </c>
      <c r="S1084" s="1">
        <v>5.0</v>
      </c>
      <c r="T1084" s="1">
        <v>1.0</v>
      </c>
      <c r="U1084" s="1">
        <v>3.0</v>
      </c>
      <c r="V1084" s="1">
        <v>3.0</v>
      </c>
      <c r="W1084" s="1">
        <v>3.0</v>
      </c>
      <c r="X1084" s="1">
        <v>3.0</v>
      </c>
      <c r="Y1084" s="1">
        <v>0.0</v>
      </c>
      <c r="Z1084" s="1">
        <v>2442.0</v>
      </c>
      <c r="AA1084" s="45">
        <f t="shared" si="1"/>
        <v>52</v>
      </c>
      <c r="AB1084" s="45">
        <f t="shared" si="2"/>
        <v>15</v>
      </c>
      <c r="AC1084" s="45">
        <f t="shared" si="3"/>
        <v>10</v>
      </c>
      <c r="AD1084" s="45">
        <f t="shared" si="4"/>
        <v>15</v>
      </c>
      <c r="AE1084" s="45">
        <f t="shared" si="5"/>
        <v>12</v>
      </c>
    </row>
    <row r="1085">
      <c r="A1085" s="1" t="b">
        <v>1</v>
      </c>
      <c r="B1085" s="20">
        <v>44194.54356091435</v>
      </c>
      <c r="C1085" s="1" t="s">
        <v>334</v>
      </c>
      <c r="D1085" s="1">
        <v>1.0</v>
      </c>
      <c r="E1085" s="1">
        <v>0.0</v>
      </c>
      <c r="F1085" s="1">
        <v>0.0</v>
      </c>
      <c r="G1085" s="1">
        <v>1.0</v>
      </c>
      <c r="H1085" s="1">
        <v>0.0</v>
      </c>
      <c r="I1085" s="1">
        <v>3.0</v>
      </c>
      <c r="J1085" s="1">
        <v>2.0</v>
      </c>
      <c r="K1085" s="1">
        <v>4.0</v>
      </c>
      <c r="L1085" s="1">
        <v>4.0</v>
      </c>
      <c r="M1085" s="1">
        <v>1.0</v>
      </c>
      <c r="N1085" s="1">
        <v>2.0</v>
      </c>
      <c r="O1085" s="1">
        <v>3.0</v>
      </c>
      <c r="P1085" s="1">
        <v>3.0</v>
      </c>
      <c r="Q1085" s="1">
        <v>4.0</v>
      </c>
      <c r="R1085" s="1">
        <v>3.0</v>
      </c>
      <c r="S1085" s="1">
        <v>4.0</v>
      </c>
      <c r="T1085" s="1">
        <v>2.0</v>
      </c>
      <c r="U1085" s="1">
        <v>4.0</v>
      </c>
      <c r="V1085" s="1">
        <v>2.0</v>
      </c>
      <c r="W1085" s="1">
        <v>3.0</v>
      </c>
      <c r="X1085" s="1">
        <v>3.0</v>
      </c>
      <c r="Y1085" s="1">
        <v>2.0</v>
      </c>
      <c r="Z1085" s="1">
        <v>2112.0</v>
      </c>
      <c r="AA1085" s="45">
        <f t="shared" si="1"/>
        <v>51</v>
      </c>
      <c r="AB1085" s="45">
        <f t="shared" si="2"/>
        <v>14</v>
      </c>
      <c r="AC1085" s="45">
        <f t="shared" si="3"/>
        <v>11</v>
      </c>
      <c r="AD1085" s="45">
        <f t="shared" si="4"/>
        <v>14</v>
      </c>
      <c r="AE1085" s="45">
        <f t="shared" si="5"/>
        <v>12</v>
      </c>
    </row>
    <row r="1086">
      <c r="A1086" s="1" t="b">
        <v>1</v>
      </c>
      <c r="B1086" s="20">
        <v>44195.44437798611</v>
      </c>
      <c r="C1086" s="1" t="s">
        <v>581</v>
      </c>
      <c r="D1086" s="1">
        <v>5.0</v>
      </c>
      <c r="E1086" s="1">
        <v>5.0</v>
      </c>
      <c r="F1086" s="1">
        <v>4.0</v>
      </c>
      <c r="G1086" s="1">
        <v>4.0</v>
      </c>
      <c r="H1086" s="1">
        <v>5.0</v>
      </c>
      <c r="I1086" s="1">
        <v>5.0</v>
      </c>
      <c r="J1086" s="1">
        <v>4.0</v>
      </c>
      <c r="K1086" s="1">
        <v>0.0</v>
      </c>
      <c r="L1086" s="1">
        <v>6.0</v>
      </c>
      <c r="M1086" s="1">
        <v>5.0</v>
      </c>
      <c r="N1086" s="1">
        <v>5.0</v>
      </c>
      <c r="O1086" s="1">
        <v>4.0</v>
      </c>
      <c r="P1086" s="1">
        <v>6.0</v>
      </c>
      <c r="Q1086" s="1">
        <v>5.0</v>
      </c>
      <c r="R1086" s="1">
        <v>5.0</v>
      </c>
      <c r="S1086" s="1">
        <v>6.0</v>
      </c>
      <c r="T1086" s="1">
        <v>6.0</v>
      </c>
      <c r="U1086" s="1">
        <v>4.0</v>
      </c>
      <c r="V1086" s="1">
        <v>4.0</v>
      </c>
      <c r="W1086" s="1">
        <v>6.0</v>
      </c>
      <c r="X1086" s="1">
        <v>6.0</v>
      </c>
      <c r="Y1086" s="1">
        <v>3.0</v>
      </c>
      <c r="Z1086" s="1">
        <v>2429.0</v>
      </c>
      <c r="AA1086" s="45">
        <f t="shared" si="1"/>
        <v>103</v>
      </c>
      <c r="AB1086" s="45">
        <f t="shared" si="2"/>
        <v>46</v>
      </c>
      <c r="AC1086" s="45">
        <f t="shared" si="3"/>
        <v>15</v>
      </c>
      <c r="AD1086" s="45">
        <f t="shared" si="4"/>
        <v>22</v>
      </c>
      <c r="AE1086" s="45">
        <f t="shared" si="5"/>
        <v>20</v>
      </c>
    </row>
    <row r="1087">
      <c r="A1087" s="1" t="b">
        <v>1</v>
      </c>
      <c r="B1087" s="20">
        <v>44195.61944228009</v>
      </c>
      <c r="C1087" s="1" t="s">
        <v>494</v>
      </c>
      <c r="D1087" s="1">
        <v>6.0</v>
      </c>
      <c r="E1087" s="1">
        <v>3.0</v>
      </c>
      <c r="F1087" s="1">
        <v>0.0</v>
      </c>
      <c r="G1087" s="1">
        <v>4.0</v>
      </c>
      <c r="H1087" s="1">
        <v>4.0</v>
      </c>
      <c r="I1087" s="1">
        <v>5.0</v>
      </c>
      <c r="J1087" s="1">
        <v>4.0</v>
      </c>
      <c r="K1087" s="1">
        <v>4.0</v>
      </c>
      <c r="L1087" s="1">
        <v>0.0</v>
      </c>
      <c r="M1087" s="1">
        <v>5.0</v>
      </c>
      <c r="N1087" s="1">
        <v>5.0</v>
      </c>
      <c r="O1087" s="1">
        <v>5.0</v>
      </c>
      <c r="P1087" s="1">
        <v>5.0</v>
      </c>
      <c r="Q1087" s="1">
        <v>1.0</v>
      </c>
      <c r="R1087" s="1">
        <v>0.0</v>
      </c>
      <c r="S1087" s="1">
        <v>1.0</v>
      </c>
      <c r="T1087" s="1">
        <v>1.0</v>
      </c>
      <c r="U1087" s="1">
        <v>6.0</v>
      </c>
      <c r="V1087" s="1">
        <v>6.0</v>
      </c>
      <c r="W1087" s="1">
        <v>6.0</v>
      </c>
      <c r="X1087" s="1">
        <v>5.0</v>
      </c>
      <c r="Y1087" s="1">
        <v>5.0</v>
      </c>
      <c r="Z1087" s="1">
        <v>2314.0</v>
      </c>
      <c r="AA1087" s="45">
        <f t="shared" si="1"/>
        <v>81</v>
      </c>
      <c r="AB1087" s="45">
        <f t="shared" si="2"/>
        <v>38</v>
      </c>
      <c r="AC1087" s="45">
        <f t="shared" si="3"/>
        <v>13</v>
      </c>
      <c r="AD1087" s="45">
        <f t="shared" si="4"/>
        <v>7</v>
      </c>
      <c r="AE1087" s="45">
        <f t="shared" si="5"/>
        <v>23</v>
      </c>
    </row>
    <row r="1088">
      <c r="A1088" s="1" t="b">
        <v>1</v>
      </c>
      <c r="B1088" s="20">
        <v>44196.420068692125</v>
      </c>
      <c r="C1088" s="1" t="s">
        <v>582</v>
      </c>
      <c r="D1088" s="1">
        <v>2.0</v>
      </c>
      <c r="E1088" s="1">
        <v>0.0</v>
      </c>
      <c r="F1088" s="1">
        <v>0.0</v>
      </c>
      <c r="G1088" s="1">
        <v>0.0</v>
      </c>
      <c r="H1088" s="1">
        <v>0.0</v>
      </c>
      <c r="I1088" s="1">
        <v>6.0</v>
      </c>
      <c r="J1088" s="1">
        <v>2.0</v>
      </c>
      <c r="K1088" s="1">
        <v>6.0</v>
      </c>
      <c r="L1088" s="1">
        <v>0.0</v>
      </c>
      <c r="M1088" s="1">
        <v>2.0</v>
      </c>
      <c r="N1088" s="1">
        <v>4.0</v>
      </c>
      <c r="O1088" s="1">
        <v>3.0</v>
      </c>
      <c r="P1088" s="1">
        <v>5.0</v>
      </c>
      <c r="Q1088" s="1">
        <v>4.0</v>
      </c>
      <c r="R1088" s="1">
        <v>4.0</v>
      </c>
      <c r="S1088" s="1">
        <v>4.0</v>
      </c>
      <c r="T1088" s="1">
        <v>0.0</v>
      </c>
      <c r="U1088" s="1">
        <v>3.0</v>
      </c>
      <c r="V1088" s="1">
        <v>5.0</v>
      </c>
      <c r="W1088" s="1">
        <v>4.0</v>
      </c>
      <c r="X1088" s="1">
        <v>4.0</v>
      </c>
      <c r="Y1088" s="1">
        <v>0.0</v>
      </c>
      <c r="Z1088" s="1">
        <v>2439.0</v>
      </c>
      <c r="AA1088" s="45">
        <f t="shared" si="1"/>
        <v>58</v>
      </c>
      <c r="AB1088" s="45">
        <f t="shared" si="2"/>
        <v>15</v>
      </c>
      <c r="AC1088" s="45">
        <f t="shared" si="3"/>
        <v>10</v>
      </c>
      <c r="AD1088" s="45">
        <f t="shared" si="4"/>
        <v>17</v>
      </c>
      <c r="AE1088" s="45">
        <f t="shared" si="5"/>
        <v>16</v>
      </c>
    </row>
    <row r="1089">
      <c r="A1089" s="1" t="b">
        <v>1</v>
      </c>
      <c r="B1089" s="20">
        <v>44196.42816016204</v>
      </c>
      <c r="C1089" s="1" t="s">
        <v>582</v>
      </c>
      <c r="D1089" s="1">
        <v>2.0</v>
      </c>
      <c r="E1089" s="1">
        <v>0.0</v>
      </c>
      <c r="F1089" s="1">
        <v>0.0</v>
      </c>
      <c r="G1089" s="1">
        <v>0.0</v>
      </c>
      <c r="H1089" s="1">
        <v>0.0</v>
      </c>
      <c r="I1089" s="1">
        <v>6.0</v>
      </c>
      <c r="J1089" s="1">
        <v>2.0</v>
      </c>
      <c r="K1089" s="1">
        <v>6.0</v>
      </c>
      <c r="L1089" s="1">
        <v>0.0</v>
      </c>
      <c r="M1089" s="1">
        <v>2.0</v>
      </c>
      <c r="N1089" s="1">
        <v>4.0</v>
      </c>
      <c r="O1089" s="1">
        <v>3.0</v>
      </c>
      <c r="P1089" s="1">
        <v>5.0</v>
      </c>
      <c r="Q1089" s="1">
        <v>4.0</v>
      </c>
      <c r="R1089" s="1">
        <v>4.0</v>
      </c>
      <c r="S1089" s="1">
        <v>4.0</v>
      </c>
      <c r="T1089" s="1">
        <v>0.0</v>
      </c>
      <c r="U1089" s="1">
        <v>3.0</v>
      </c>
      <c r="V1089" s="1">
        <v>5.0</v>
      </c>
      <c r="W1089" s="1">
        <v>4.0</v>
      </c>
      <c r="X1089" s="1">
        <v>4.0</v>
      </c>
      <c r="Y1089" s="1">
        <v>0.0</v>
      </c>
      <c r="Z1089" s="1">
        <v>2439.0</v>
      </c>
      <c r="AA1089" s="45">
        <f t="shared" si="1"/>
        <v>58</v>
      </c>
      <c r="AB1089" s="45">
        <f t="shared" si="2"/>
        <v>15</v>
      </c>
      <c r="AC1089" s="45">
        <f t="shared" si="3"/>
        <v>10</v>
      </c>
      <c r="AD1089" s="45">
        <f t="shared" si="4"/>
        <v>17</v>
      </c>
      <c r="AE1089" s="45">
        <f t="shared" si="5"/>
        <v>16</v>
      </c>
    </row>
    <row r="1090">
      <c r="A1090" s="1" t="b">
        <v>1</v>
      </c>
      <c r="B1090" s="20">
        <v>44197.551227511576</v>
      </c>
      <c r="C1090" s="1" t="s">
        <v>583</v>
      </c>
      <c r="D1090" s="1">
        <v>5.0</v>
      </c>
      <c r="E1090" s="1">
        <v>0.0</v>
      </c>
      <c r="F1090" s="1">
        <v>0.0</v>
      </c>
      <c r="G1090" s="1">
        <v>5.0</v>
      </c>
      <c r="H1090" s="1">
        <v>5.0</v>
      </c>
      <c r="I1090" s="1">
        <v>6.0</v>
      </c>
      <c r="J1090" s="1">
        <v>0.0</v>
      </c>
      <c r="K1090" s="1">
        <v>6.0</v>
      </c>
      <c r="L1090" s="1">
        <v>0.0</v>
      </c>
      <c r="M1090" s="1">
        <v>5.0</v>
      </c>
      <c r="N1090" s="1">
        <v>5.0</v>
      </c>
      <c r="O1090" s="1">
        <v>3.0</v>
      </c>
      <c r="P1090" s="1">
        <v>6.0</v>
      </c>
      <c r="Q1090" s="1">
        <v>6.0</v>
      </c>
      <c r="R1090" s="1">
        <v>5.0</v>
      </c>
      <c r="S1090" s="1">
        <v>6.0</v>
      </c>
      <c r="T1090" s="1">
        <v>1.0</v>
      </c>
      <c r="U1090" s="1">
        <v>6.0</v>
      </c>
      <c r="V1090" s="1">
        <v>6.0</v>
      </c>
      <c r="W1090" s="1">
        <v>6.0</v>
      </c>
      <c r="X1090" s="1">
        <v>6.0</v>
      </c>
      <c r="Y1090" s="1">
        <v>1.0</v>
      </c>
      <c r="Z1090" s="1">
        <v>2448.0</v>
      </c>
      <c r="AA1090" s="45">
        <f t="shared" si="1"/>
        <v>89</v>
      </c>
      <c r="AB1090" s="45">
        <f t="shared" si="2"/>
        <v>31</v>
      </c>
      <c r="AC1090" s="45">
        <f t="shared" si="3"/>
        <v>11</v>
      </c>
      <c r="AD1090" s="45">
        <f t="shared" si="4"/>
        <v>23</v>
      </c>
      <c r="AE1090" s="45">
        <f t="shared" si="5"/>
        <v>24</v>
      </c>
    </row>
    <row r="1091">
      <c r="A1091" s="1" t="b">
        <v>1</v>
      </c>
      <c r="B1091" s="20">
        <v>44198.50649332176</v>
      </c>
      <c r="C1091" s="1" t="s">
        <v>522</v>
      </c>
      <c r="D1091" s="1">
        <v>2.0</v>
      </c>
      <c r="E1091" s="1">
        <v>2.0</v>
      </c>
      <c r="F1091" s="1">
        <v>0.0</v>
      </c>
      <c r="G1091" s="1">
        <v>1.0</v>
      </c>
      <c r="H1091" s="1">
        <v>2.0</v>
      </c>
      <c r="I1091" s="1">
        <v>2.0</v>
      </c>
      <c r="J1091" s="1">
        <v>0.0</v>
      </c>
      <c r="K1091" s="1">
        <v>3.0</v>
      </c>
      <c r="L1091" s="1">
        <v>0.0</v>
      </c>
      <c r="M1091" s="1">
        <v>1.0</v>
      </c>
      <c r="N1091" s="1">
        <v>1.0</v>
      </c>
      <c r="O1091" s="1">
        <v>2.0</v>
      </c>
      <c r="P1091" s="1">
        <v>1.0</v>
      </c>
      <c r="Q1091" s="1">
        <v>1.0</v>
      </c>
      <c r="R1091" s="1">
        <v>0.0</v>
      </c>
      <c r="S1091" s="1">
        <v>2.0</v>
      </c>
      <c r="T1091" s="1">
        <v>0.0</v>
      </c>
      <c r="U1091" s="1">
        <v>2.0</v>
      </c>
      <c r="V1091" s="1">
        <v>2.0</v>
      </c>
      <c r="W1091" s="1">
        <v>2.0</v>
      </c>
      <c r="X1091" s="1">
        <v>2.0</v>
      </c>
      <c r="Y1091" s="1">
        <v>1.0</v>
      </c>
      <c r="Z1091" s="1">
        <v>2246.0</v>
      </c>
      <c r="AA1091" s="45">
        <f t="shared" si="1"/>
        <v>29</v>
      </c>
      <c r="AB1091" s="45">
        <f t="shared" si="2"/>
        <v>13</v>
      </c>
      <c r="AC1091" s="45">
        <f t="shared" si="3"/>
        <v>4</v>
      </c>
      <c r="AD1091" s="45">
        <f t="shared" si="4"/>
        <v>4</v>
      </c>
      <c r="AE1091" s="45">
        <f t="shared" si="5"/>
        <v>8</v>
      </c>
    </row>
    <row r="1092">
      <c r="A1092" s="1" t="b">
        <v>1</v>
      </c>
      <c r="B1092" s="20">
        <v>44198.539859675926</v>
      </c>
      <c r="C1092" s="1" t="s">
        <v>530</v>
      </c>
      <c r="D1092" s="1">
        <v>3.0</v>
      </c>
      <c r="E1092" s="1">
        <v>0.0</v>
      </c>
      <c r="F1092" s="1">
        <v>1.0</v>
      </c>
      <c r="G1092" s="1">
        <v>5.0</v>
      </c>
      <c r="H1092" s="1">
        <v>1.0</v>
      </c>
      <c r="I1092" s="1">
        <v>3.0</v>
      </c>
      <c r="J1092" s="1">
        <v>3.0</v>
      </c>
      <c r="K1092" s="1">
        <v>4.0</v>
      </c>
      <c r="L1092" s="1">
        <v>3.0</v>
      </c>
      <c r="M1092" s="1">
        <v>0.0</v>
      </c>
      <c r="N1092" s="1">
        <v>3.0</v>
      </c>
      <c r="O1092" s="1">
        <v>2.0</v>
      </c>
      <c r="P1092" s="1">
        <v>2.0</v>
      </c>
      <c r="Q1092" s="1">
        <v>2.0</v>
      </c>
      <c r="R1092" s="1">
        <v>2.0</v>
      </c>
      <c r="S1092" s="1">
        <v>1.0</v>
      </c>
      <c r="T1092" s="1">
        <v>2.0</v>
      </c>
      <c r="U1092" s="1">
        <v>3.0</v>
      </c>
      <c r="V1092" s="1">
        <v>4.0</v>
      </c>
      <c r="W1092" s="1">
        <v>3.0</v>
      </c>
      <c r="X1092" s="1">
        <v>3.0</v>
      </c>
      <c r="Y1092" s="1">
        <v>0.0</v>
      </c>
      <c r="Z1092" s="1">
        <v>1876.0</v>
      </c>
      <c r="AA1092" s="45">
        <f t="shared" si="1"/>
        <v>50</v>
      </c>
      <c r="AB1092" s="45">
        <f t="shared" si="2"/>
        <v>20</v>
      </c>
      <c r="AC1092" s="45">
        <f t="shared" si="3"/>
        <v>10</v>
      </c>
      <c r="AD1092" s="45">
        <f t="shared" si="4"/>
        <v>7</v>
      </c>
      <c r="AE1092" s="45">
        <f t="shared" si="5"/>
        <v>13</v>
      </c>
    </row>
    <row r="1093">
      <c r="A1093" s="1" t="b">
        <v>1</v>
      </c>
      <c r="B1093" s="20">
        <v>44199.793734652776</v>
      </c>
      <c r="C1093" s="1" t="s">
        <v>487</v>
      </c>
      <c r="D1093" s="1">
        <v>3.0</v>
      </c>
      <c r="E1093" s="1">
        <v>1.0</v>
      </c>
      <c r="F1093" s="1">
        <v>0.0</v>
      </c>
      <c r="G1093" s="1">
        <v>2.0</v>
      </c>
      <c r="H1093" s="1">
        <v>0.0</v>
      </c>
      <c r="I1093" s="1">
        <v>3.0</v>
      </c>
      <c r="J1093" s="1">
        <v>4.0</v>
      </c>
      <c r="K1093" s="1">
        <v>2.0</v>
      </c>
      <c r="L1093" s="1">
        <v>3.0</v>
      </c>
      <c r="M1093" s="1">
        <v>0.0</v>
      </c>
      <c r="N1093" s="1">
        <v>3.0</v>
      </c>
      <c r="O1093" s="1">
        <v>2.0</v>
      </c>
      <c r="P1093" s="1">
        <v>2.0</v>
      </c>
      <c r="Q1093" s="1">
        <v>1.0</v>
      </c>
      <c r="R1093" s="1">
        <v>0.0</v>
      </c>
      <c r="S1093" s="1">
        <v>3.0</v>
      </c>
      <c r="T1093" s="1">
        <v>0.0</v>
      </c>
      <c r="U1093" s="1">
        <v>3.0</v>
      </c>
      <c r="V1093" s="1">
        <v>4.0</v>
      </c>
      <c r="W1093" s="1">
        <v>4.0</v>
      </c>
      <c r="X1093" s="1">
        <v>4.0</v>
      </c>
      <c r="Y1093" s="1">
        <v>4.0</v>
      </c>
      <c r="Z1093" s="1">
        <v>2328.0</v>
      </c>
      <c r="AA1093" s="45">
        <f t="shared" si="1"/>
        <v>48</v>
      </c>
      <c r="AB1093" s="45">
        <f t="shared" si="2"/>
        <v>18</v>
      </c>
      <c r="AC1093" s="45">
        <f t="shared" si="3"/>
        <v>9</v>
      </c>
      <c r="AD1093" s="45">
        <f t="shared" si="4"/>
        <v>6</v>
      </c>
      <c r="AE1093" s="45">
        <f t="shared" si="5"/>
        <v>15</v>
      </c>
    </row>
    <row r="1094">
      <c r="A1094" s="1" t="b">
        <v>1</v>
      </c>
      <c r="B1094" s="20">
        <v>44200.47601825232</v>
      </c>
      <c r="C1094" s="1" t="s">
        <v>410</v>
      </c>
      <c r="D1094" s="1">
        <v>5.0</v>
      </c>
      <c r="E1094" s="1">
        <v>1.0</v>
      </c>
      <c r="F1094" s="1">
        <v>0.0</v>
      </c>
      <c r="G1094" s="1">
        <v>4.0</v>
      </c>
      <c r="H1094" s="1">
        <v>2.0</v>
      </c>
      <c r="I1094" s="1">
        <v>4.0</v>
      </c>
      <c r="J1094" s="1">
        <v>5.0</v>
      </c>
      <c r="K1094" s="1">
        <v>0.0</v>
      </c>
      <c r="L1094" s="1">
        <v>5.0</v>
      </c>
      <c r="M1094" s="1">
        <v>2.0</v>
      </c>
      <c r="N1094" s="1">
        <v>1.0</v>
      </c>
      <c r="O1094" s="1">
        <v>2.0</v>
      </c>
      <c r="P1094" s="1">
        <v>4.0</v>
      </c>
      <c r="Q1094" s="1">
        <v>5.0</v>
      </c>
      <c r="R1094" s="1">
        <v>4.0</v>
      </c>
      <c r="S1094" s="1">
        <v>4.0</v>
      </c>
      <c r="T1094" s="1">
        <v>0.0</v>
      </c>
      <c r="U1094" s="1">
        <v>5.0</v>
      </c>
      <c r="V1094" s="1">
        <v>4.0</v>
      </c>
      <c r="W1094" s="1">
        <v>4.0</v>
      </c>
      <c r="X1094" s="1">
        <v>4.0</v>
      </c>
      <c r="Y1094" s="1">
        <v>0.0</v>
      </c>
      <c r="Z1094" s="1">
        <v>2189.0</v>
      </c>
      <c r="AA1094" s="45">
        <f t="shared" si="1"/>
        <v>65</v>
      </c>
      <c r="AB1094" s="45">
        <f t="shared" si="2"/>
        <v>19</v>
      </c>
      <c r="AC1094" s="45">
        <f t="shared" si="3"/>
        <v>12</v>
      </c>
      <c r="AD1094" s="45">
        <f t="shared" si="4"/>
        <v>17</v>
      </c>
      <c r="AE1094" s="45">
        <f t="shared" si="5"/>
        <v>17</v>
      </c>
    </row>
    <row r="1095">
      <c r="A1095" s="1" t="b">
        <v>1</v>
      </c>
      <c r="B1095" s="20">
        <v>44200.50703166667</v>
      </c>
      <c r="C1095" s="1" t="s">
        <v>584</v>
      </c>
      <c r="D1095" s="1">
        <v>2.0</v>
      </c>
      <c r="E1095" s="1">
        <v>0.0</v>
      </c>
      <c r="F1095" s="1">
        <v>0.0</v>
      </c>
      <c r="G1095" s="1">
        <v>0.0</v>
      </c>
      <c r="H1095" s="1">
        <v>1.0</v>
      </c>
      <c r="I1095" s="1">
        <v>4.0</v>
      </c>
      <c r="J1095" s="1">
        <v>0.0</v>
      </c>
      <c r="K1095" s="1">
        <v>2.0</v>
      </c>
      <c r="L1095" s="1">
        <v>0.0</v>
      </c>
      <c r="M1095" s="1">
        <v>4.0</v>
      </c>
      <c r="N1095" s="1">
        <v>4.0</v>
      </c>
      <c r="O1095" s="1">
        <v>5.0</v>
      </c>
      <c r="P1095" s="1">
        <v>5.0</v>
      </c>
      <c r="Q1095" s="1">
        <v>1.0</v>
      </c>
      <c r="R1095" s="1">
        <v>1.0</v>
      </c>
      <c r="S1095" s="1">
        <v>5.0</v>
      </c>
      <c r="T1095" s="1">
        <v>5.0</v>
      </c>
      <c r="U1095" s="1">
        <v>4.0</v>
      </c>
      <c r="V1095" s="1">
        <v>4.0</v>
      </c>
      <c r="W1095" s="1">
        <v>4.0</v>
      </c>
      <c r="X1095" s="1">
        <v>3.0</v>
      </c>
      <c r="Y1095" s="1">
        <v>0.0</v>
      </c>
      <c r="Z1095" s="1">
        <v>2413.0</v>
      </c>
      <c r="AA1095" s="45">
        <f t="shared" si="1"/>
        <v>54</v>
      </c>
      <c r="AB1095" s="45">
        <f t="shared" si="2"/>
        <v>21</v>
      </c>
      <c r="AC1095" s="45">
        <f t="shared" si="3"/>
        <v>6</v>
      </c>
      <c r="AD1095" s="45">
        <f t="shared" si="4"/>
        <v>12</v>
      </c>
      <c r="AE1095" s="45">
        <f t="shared" si="5"/>
        <v>15</v>
      </c>
    </row>
    <row r="1096">
      <c r="A1096" s="1" t="b">
        <v>1</v>
      </c>
      <c r="B1096" s="20">
        <v>44200.60439496528</v>
      </c>
      <c r="C1096" s="1" t="s">
        <v>417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1.0</v>
      </c>
      <c r="J1096" s="1">
        <v>1.0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1.0</v>
      </c>
      <c r="Y1096" s="1">
        <v>0.0</v>
      </c>
      <c r="Z1096" s="1">
        <v>2238.0</v>
      </c>
      <c r="AA1096" s="45">
        <f t="shared" si="1"/>
        <v>3</v>
      </c>
      <c r="AB1096" s="45">
        <f t="shared" si="2"/>
        <v>1</v>
      </c>
      <c r="AC1096" s="45">
        <f t="shared" si="3"/>
        <v>1</v>
      </c>
      <c r="AD1096" s="45">
        <f t="shared" si="4"/>
        <v>0</v>
      </c>
      <c r="AE1096" s="45">
        <f t="shared" si="5"/>
        <v>1</v>
      </c>
    </row>
    <row r="1097">
      <c r="A1097" s="1" t="b">
        <v>1</v>
      </c>
      <c r="B1097" s="20">
        <v>44200.61747640047</v>
      </c>
      <c r="C1097" s="1" t="s">
        <v>553</v>
      </c>
      <c r="D1097" s="1">
        <v>4.0</v>
      </c>
      <c r="E1097" s="1">
        <v>2.0</v>
      </c>
      <c r="F1097" s="1">
        <v>0.0</v>
      </c>
      <c r="G1097" s="1">
        <v>4.0</v>
      </c>
      <c r="H1097" s="1">
        <v>2.0</v>
      </c>
      <c r="I1097" s="1">
        <v>1.0</v>
      </c>
      <c r="J1097" s="1">
        <v>0.0</v>
      </c>
      <c r="K1097" s="1">
        <v>0.0</v>
      </c>
      <c r="L1097" s="1">
        <v>0.0</v>
      </c>
      <c r="M1097" s="1">
        <v>0.0</v>
      </c>
      <c r="N1097" s="1">
        <v>5.0</v>
      </c>
      <c r="O1097" s="1">
        <v>3.0</v>
      </c>
      <c r="P1097" s="1">
        <v>3.0</v>
      </c>
      <c r="Q1097" s="1">
        <v>2.0</v>
      </c>
      <c r="R1097" s="1">
        <v>0.0</v>
      </c>
      <c r="S1097" s="1">
        <v>3.0</v>
      </c>
      <c r="T1097" s="1">
        <v>0.0</v>
      </c>
      <c r="U1097" s="1">
        <v>5.0</v>
      </c>
      <c r="V1097" s="1">
        <v>4.0</v>
      </c>
      <c r="W1097" s="1">
        <v>4.0</v>
      </c>
      <c r="X1097" s="1">
        <v>4.0</v>
      </c>
      <c r="Y1097" s="1">
        <v>1.0</v>
      </c>
      <c r="Z1097" s="1">
        <v>2404.0</v>
      </c>
      <c r="AA1097" s="45">
        <f t="shared" si="1"/>
        <v>47</v>
      </c>
      <c r="AB1097" s="45">
        <f t="shared" si="2"/>
        <v>22</v>
      </c>
      <c r="AC1097" s="45">
        <f t="shared" si="3"/>
        <v>0</v>
      </c>
      <c r="AD1097" s="45">
        <f t="shared" si="4"/>
        <v>8</v>
      </c>
      <c r="AE1097" s="45">
        <f t="shared" si="5"/>
        <v>17</v>
      </c>
    </row>
    <row r="1098">
      <c r="A1098" s="1" t="b">
        <v>1</v>
      </c>
      <c r="B1098" s="20">
        <v>44201.42030940972</v>
      </c>
      <c r="C1098" s="1" t="s">
        <v>104</v>
      </c>
      <c r="D1098" s="1">
        <v>4.0</v>
      </c>
      <c r="E1098" s="1">
        <v>2.0</v>
      </c>
      <c r="F1098" s="1">
        <v>0.0</v>
      </c>
      <c r="G1098" s="1">
        <v>4.0</v>
      </c>
      <c r="H1098" s="1">
        <v>3.0</v>
      </c>
      <c r="I1098" s="1">
        <v>6.0</v>
      </c>
      <c r="J1098" s="1">
        <v>0.0</v>
      </c>
      <c r="K1098" s="1">
        <v>0.0</v>
      </c>
      <c r="L1098" s="1">
        <v>5.0</v>
      </c>
      <c r="M1098" s="1">
        <v>4.0</v>
      </c>
      <c r="N1098" s="1">
        <v>5.0</v>
      </c>
      <c r="O1098" s="1">
        <v>5.0</v>
      </c>
      <c r="P1098" s="1">
        <v>5.0</v>
      </c>
      <c r="Q1098" s="1">
        <v>3.0</v>
      </c>
      <c r="R1098" s="1">
        <v>4.0</v>
      </c>
      <c r="S1098" s="1">
        <v>5.0</v>
      </c>
      <c r="T1098" s="1">
        <v>3.0</v>
      </c>
      <c r="U1098" s="1">
        <v>5.0</v>
      </c>
      <c r="V1098" s="1">
        <v>4.0</v>
      </c>
      <c r="W1098" s="1">
        <v>5.0</v>
      </c>
      <c r="X1098" s="1">
        <v>4.0</v>
      </c>
      <c r="Y1098" s="1">
        <v>5.0</v>
      </c>
      <c r="Z1098" s="1">
        <v>1872.0</v>
      </c>
      <c r="AA1098" s="45">
        <f t="shared" si="1"/>
        <v>81</v>
      </c>
      <c r="AB1098" s="45">
        <f t="shared" si="2"/>
        <v>37</v>
      </c>
      <c r="AC1098" s="45">
        <f t="shared" si="3"/>
        <v>9</v>
      </c>
      <c r="AD1098" s="45">
        <f t="shared" si="4"/>
        <v>17</v>
      </c>
      <c r="AE1098" s="45">
        <f t="shared" si="5"/>
        <v>18</v>
      </c>
    </row>
    <row r="1099">
      <c r="A1099" s="1" t="b">
        <v>1</v>
      </c>
      <c r="B1099" s="20">
        <v>44201.47755766204</v>
      </c>
      <c r="C1099" s="1" t="s">
        <v>525</v>
      </c>
      <c r="D1099" s="1">
        <v>4.0</v>
      </c>
      <c r="E1099" s="1">
        <v>0.0</v>
      </c>
      <c r="F1099" s="1">
        <v>0.0</v>
      </c>
      <c r="G1099" s="1">
        <v>4.0</v>
      </c>
      <c r="H1099" s="1">
        <v>1.0</v>
      </c>
      <c r="I1099" s="1">
        <v>4.0</v>
      </c>
      <c r="J1099" s="1">
        <v>6.0</v>
      </c>
      <c r="K1099" s="1">
        <v>2.0</v>
      </c>
      <c r="L1099" s="1">
        <v>6.0</v>
      </c>
      <c r="M1099" s="1">
        <v>3.0</v>
      </c>
      <c r="N1099" s="1">
        <v>4.0</v>
      </c>
      <c r="O1099" s="1">
        <v>5.0</v>
      </c>
      <c r="P1099" s="1">
        <v>6.0</v>
      </c>
      <c r="Q1099" s="1">
        <v>4.0</v>
      </c>
      <c r="R1099" s="1">
        <v>4.0</v>
      </c>
      <c r="S1099" s="1">
        <v>6.0</v>
      </c>
      <c r="T1099" s="1">
        <v>4.0</v>
      </c>
      <c r="U1099" s="1">
        <v>6.0</v>
      </c>
      <c r="V1099" s="1">
        <v>6.0</v>
      </c>
      <c r="W1099" s="1">
        <v>6.0</v>
      </c>
      <c r="X1099" s="1">
        <v>5.0</v>
      </c>
      <c r="Y1099" s="1">
        <v>0.0</v>
      </c>
      <c r="Z1099" s="1">
        <v>2277.0</v>
      </c>
      <c r="AA1099" s="45">
        <f t="shared" si="1"/>
        <v>86</v>
      </c>
      <c r="AB1099" s="45">
        <f t="shared" si="2"/>
        <v>26</v>
      </c>
      <c r="AC1099" s="45">
        <f t="shared" si="3"/>
        <v>17</v>
      </c>
      <c r="AD1099" s="45">
        <f t="shared" si="4"/>
        <v>20</v>
      </c>
      <c r="AE1099" s="45">
        <f t="shared" si="5"/>
        <v>23</v>
      </c>
    </row>
    <row r="1100">
      <c r="A1100" s="1" t="b">
        <v>1</v>
      </c>
      <c r="B1100" s="20">
        <v>44201.48455284722</v>
      </c>
      <c r="C1100" s="1" t="s">
        <v>492</v>
      </c>
      <c r="D1100" s="1">
        <v>5.0</v>
      </c>
      <c r="E1100" s="1">
        <v>6.0</v>
      </c>
      <c r="F1100" s="1">
        <v>4.0</v>
      </c>
      <c r="G1100" s="1">
        <v>5.0</v>
      </c>
      <c r="H1100" s="1">
        <v>6.0</v>
      </c>
      <c r="I1100" s="1">
        <v>6.0</v>
      </c>
      <c r="J1100" s="1">
        <v>0.0</v>
      </c>
      <c r="K1100" s="1">
        <v>6.0</v>
      </c>
      <c r="L1100" s="1">
        <v>0.0</v>
      </c>
      <c r="M1100" s="1">
        <v>6.0</v>
      </c>
      <c r="N1100" s="1">
        <v>5.0</v>
      </c>
      <c r="O1100" s="1">
        <v>0.0</v>
      </c>
      <c r="P1100" s="1">
        <v>5.0</v>
      </c>
      <c r="Q1100" s="1">
        <v>5.0</v>
      </c>
      <c r="R1100" s="1">
        <v>3.0</v>
      </c>
      <c r="S1100" s="1">
        <v>5.0</v>
      </c>
      <c r="T1100" s="1">
        <v>0.0</v>
      </c>
      <c r="U1100" s="1">
        <v>6.0</v>
      </c>
      <c r="V1100" s="1">
        <v>5.0</v>
      </c>
      <c r="W1100" s="1">
        <v>6.0</v>
      </c>
      <c r="X1100" s="1">
        <v>4.0</v>
      </c>
      <c r="Y1100" s="1">
        <v>4.0</v>
      </c>
      <c r="Z1100" s="1">
        <v>2327.0</v>
      </c>
      <c r="AA1100" s="45">
        <f t="shared" si="1"/>
        <v>92</v>
      </c>
      <c r="AB1100" s="45">
        <f t="shared" si="2"/>
        <v>41</v>
      </c>
      <c r="AC1100" s="45">
        <f t="shared" si="3"/>
        <v>12</v>
      </c>
      <c r="AD1100" s="45">
        <f t="shared" si="4"/>
        <v>18</v>
      </c>
      <c r="AE1100" s="45">
        <f t="shared" si="5"/>
        <v>21</v>
      </c>
    </row>
    <row r="1101">
      <c r="A1101" s="1" t="b">
        <v>1</v>
      </c>
      <c r="B1101" s="20">
        <v>44201.50306002315</v>
      </c>
      <c r="C1101" s="1" t="s">
        <v>317</v>
      </c>
      <c r="D1101" s="1">
        <v>1.0</v>
      </c>
      <c r="E1101" s="1">
        <v>0.0</v>
      </c>
      <c r="F1101" s="1">
        <v>0.0</v>
      </c>
      <c r="G1101" s="1">
        <v>2.0</v>
      </c>
      <c r="H1101" s="1">
        <v>1.0</v>
      </c>
      <c r="I1101" s="1">
        <v>5.0</v>
      </c>
      <c r="J1101" s="1">
        <v>2.0</v>
      </c>
      <c r="K1101" s="1">
        <v>0.0</v>
      </c>
      <c r="L1101" s="1">
        <v>5.0</v>
      </c>
      <c r="M1101" s="1">
        <v>5.0</v>
      </c>
      <c r="N1101" s="1">
        <v>2.0</v>
      </c>
      <c r="O1101" s="1">
        <v>2.0</v>
      </c>
      <c r="P1101" s="1">
        <v>3.0</v>
      </c>
      <c r="Q1101" s="1">
        <v>5.0</v>
      </c>
      <c r="R1101" s="1">
        <v>0.0</v>
      </c>
      <c r="S1101" s="1">
        <v>5.0</v>
      </c>
      <c r="T1101" s="1">
        <v>0.0</v>
      </c>
      <c r="U1101" s="1">
        <v>2.0</v>
      </c>
      <c r="V1101" s="1">
        <v>3.0</v>
      </c>
      <c r="W1101" s="1">
        <v>4.0</v>
      </c>
      <c r="X1101" s="1">
        <v>2.0</v>
      </c>
      <c r="Y1101" s="1">
        <v>2.0</v>
      </c>
      <c r="Z1101" s="1">
        <v>2087.0</v>
      </c>
      <c r="AA1101" s="45">
        <f t="shared" si="1"/>
        <v>51</v>
      </c>
      <c r="AB1101" s="45">
        <f t="shared" si="2"/>
        <v>15</v>
      </c>
      <c r="AC1101" s="45">
        <f t="shared" si="3"/>
        <v>12</v>
      </c>
      <c r="AD1101" s="45">
        <f t="shared" si="4"/>
        <v>13</v>
      </c>
      <c r="AE1101" s="45">
        <f t="shared" si="5"/>
        <v>11</v>
      </c>
    </row>
    <row r="1102">
      <c r="A1102" s="1" t="b">
        <v>1</v>
      </c>
      <c r="B1102" s="20">
        <v>44201.504934745375</v>
      </c>
      <c r="C1102" s="1" t="s">
        <v>395</v>
      </c>
      <c r="D1102" s="1">
        <v>1.0</v>
      </c>
      <c r="E1102" s="1">
        <v>1.0</v>
      </c>
      <c r="F1102" s="1">
        <v>0.0</v>
      </c>
      <c r="G1102" s="1">
        <v>3.0</v>
      </c>
      <c r="H1102" s="1">
        <v>2.0</v>
      </c>
      <c r="I1102" s="1">
        <v>5.0</v>
      </c>
      <c r="J1102" s="1">
        <v>4.0</v>
      </c>
      <c r="K1102" s="1">
        <v>3.0</v>
      </c>
      <c r="L1102" s="1">
        <v>3.0</v>
      </c>
      <c r="M1102" s="1">
        <v>2.0</v>
      </c>
      <c r="N1102" s="1">
        <v>2.0</v>
      </c>
      <c r="O1102" s="1">
        <v>3.0</v>
      </c>
      <c r="P1102" s="1">
        <v>4.0</v>
      </c>
      <c r="Q1102" s="1">
        <v>5.0</v>
      </c>
      <c r="R1102" s="1">
        <v>2.0</v>
      </c>
      <c r="S1102" s="1">
        <v>2.0</v>
      </c>
      <c r="T1102" s="1">
        <v>3.0</v>
      </c>
      <c r="U1102" s="1">
        <v>3.0</v>
      </c>
      <c r="V1102" s="1">
        <v>3.0</v>
      </c>
      <c r="W1102" s="1">
        <v>2.0</v>
      </c>
      <c r="X1102" s="1">
        <v>2.0</v>
      </c>
      <c r="Y1102" s="1">
        <v>3.0</v>
      </c>
      <c r="Z1102" s="1">
        <v>2208.0</v>
      </c>
      <c r="AA1102" s="45">
        <f t="shared" si="1"/>
        <v>58</v>
      </c>
      <c r="AB1102" s="45">
        <f t="shared" si="2"/>
        <v>23</v>
      </c>
      <c r="AC1102" s="45">
        <f t="shared" si="3"/>
        <v>12</v>
      </c>
      <c r="AD1102" s="45">
        <f t="shared" si="4"/>
        <v>13</v>
      </c>
      <c r="AE1102" s="45">
        <f t="shared" si="5"/>
        <v>10</v>
      </c>
    </row>
    <row r="1103">
      <c r="A1103" s="1" t="b">
        <v>1</v>
      </c>
      <c r="B1103" s="20">
        <v>44201.5980365625</v>
      </c>
      <c r="C1103" s="1" t="s">
        <v>586</v>
      </c>
      <c r="D1103" s="1">
        <v>4.0</v>
      </c>
      <c r="E1103" s="1">
        <v>1.0</v>
      </c>
      <c r="F1103" s="1">
        <v>0.0</v>
      </c>
      <c r="G1103" s="1">
        <v>0.0</v>
      </c>
      <c r="H1103" s="1">
        <v>0.0</v>
      </c>
      <c r="I1103" s="1">
        <v>3.0</v>
      </c>
      <c r="J1103" s="1">
        <v>1.0</v>
      </c>
      <c r="K1103" s="1">
        <v>2.0</v>
      </c>
      <c r="L1103" s="1">
        <v>2.0</v>
      </c>
      <c r="M1103" s="1">
        <v>1.0</v>
      </c>
      <c r="N1103" s="1">
        <v>4.0</v>
      </c>
      <c r="O1103" s="1">
        <v>3.0</v>
      </c>
      <c r="P1103" s="1">
        <v>4.0</v>
      </c>
      <c r="Q1103" s="1">
        <v>4.0</v>
      </c>
      <c r="R1103" s="1">
        <v>4.0</v>
      </c>
      <c r="S1103" s="1">
        <v>4.0</v>
      </c>
      <c r="T1103" s="1">
        <v>0.0</v>
      </c>
      <c r="U1103" s="1">
        <v>4.0</v>
      </c>
      <c r="V1103" s="1">
        <v>4.0</v>
      </c>
      <c r="W1103" s="1">
        <v>4.0</v>
      </c>
      <c r="X1103" s="1">
        <v>4.0</v>
      </c>
      <c r="Y1103" s="1">
        <v>3.0</v>
      </c>
      <c r="Z1103" s="1">
        <v>2453.0</v>
      </c>
      <c r="AA1103" s="45">
        <f t="shared" si="1"/>
        <v>56</v>
      </c>
      <c r="AB1103" s="45">
        <f t="shared" si="2"/>
        <v>18</v>
      </c>
      <c r="AC1103" s="45">
        <f t="shared" si="3"/>
        <v>6</v>
      </c>
      <c r="AD1103" s="45">
        <f t="shared" si="4"/>
        <v>16</v>
      </c>
      <c r="AE1103" s="45">
        <f t="shared" si="5"/>
        <v>16</v>
      </c>
    </row>
    <row r="1104">
      <c r="A1104" t="b">
        <v>0</v>
      </c>
      <c r="B1104" s="20">
        <v>44201.64853295139</v>
      </c>
      <c r="C1104" s="1" t="s">
        <v>537</v>
      </c>
      <c r="D1104" s="1">
        <v>1.0</v>
      </c>
      <c r="E1104" s="1">
        <v>0.0</v>
      </c>
      <c r="F1104" s="1">
        <v>0.0</v>
      </c>
      <c r="G1104" s="1">
        <v>0.0</v>
      </c>
      <c r="H1104" s="1">
        <v>1.0</v>
      </c>
      <c r="I1104" s="1">
        <v>1.0</v>
      </c>
      <c r="J1104" s="1">
        <v>0.0</v>
      </c>
      <c r="K1104" s="1">
        <v>0.0</v>
      </c>
      <c r="L1104" s="1">
        <v>3.0</v>
      </c>
      <c r="M1104" s="1">
        <v>1.0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1.0</v>
      </c>
      <c r="V1104" s="1">
        <v>2.0</v>
      </c>
      <c r="W1104" s="1">
        <v>2.0</v>
      </c>
      <c r="X1104" s="1">
        <v>2.0</v>
      </c>
      <c r="Y1104" s="1">
        <v>0.0</v>
      </c>
      <c r="Z1104" s="1">
        <v>2365.0</v>
      </c>
      <c r="AA1104" s="45">
        <f t="shared" si="1"/>
        <v>14</v>
      </c>
      <c r="AB1104" s="45">
        <f t="shared" si="2"/>
        <v>3</v>
      </c>
      <c r="AC1104" s="45">
        <f t="shared" si="3"/>
        <v>4</v>
      </c>
      <c r="AD1104" s="45">
        <f t="shared" si="4"/>
        <v>0</v>
      </c>
      <c r="AE1104" s="45">
        <f t="shared" si="5"/>
        <v>7</v>
      </c>
    </row>
    <row r="1105">
      <c r="A1105" s="1" t="b">
        <v>1</v>
      </c>
      <c r="B1105" s="20">
        <v>44201.78560819445</v>
      </c>
      <c r="C1105" s="1" t="s">
        <v>525</v>
      </c>
      <c r="D1105" s="1">
        <v>4.0</v>
      </c>
      <c r="E1105" s="1">
        <v>0.0</v>
      </c>
      <c r="F1105" s="1">
        <v>0.0</v>
      </c>
      <c r="G1105" s="1">
        <v>4.0</v>
      </c>
      <c r="H1105" s="1">
        <v>1.0</v>
      </c>
      <c r="I1105" s="1">
        <v>4.0</v>
      </c>
      <c r="J1105" s="1">
        <v>6.0</v>
      </c>
      <c r="K1105" s="1">
        <v>2.0</v>
      </c>
      <c r="L1105" s="1">
        <v>6.0</v>
      </c>
      <c r="M1105" s="1">
        <v>3.0</v>
      </c>
      <c r="N1105" s="1">
        <v>4.0</v>
      </c>
      <c r="O1105" s="1">
        <v>5.0</v>
      </c>
      <c r="P1105" s="1">
        <v>6.0</v>
      </c>
      <c r="Q1105" s="1">
        <v>4.0</v>
      </c>
      <c r="R1105" s="1">
        <v>4.0</v>
      </c>
      <c r="S1105" s="1">
        <v>6.0</v>
      </c>
      <c r="T1105" s="1">
        <v>4.0</v>
      </c>
      <c r="U1105" s="1">
        <v>6.0</v>
      </c>
      <c r="V1105" s="1">
        <v>6.0</v>
      </c>
      <c r="W1105" s="1">
        <v>6.0</v>
      </c>
      <c r="X1105" s="1">
        <v>5.0</v>
      </c>
      <c r="Y1105" s="1">
        <v>0.0</v>
      </c>
      <c r="Z1105" s="1">
        <v>2277.0</v>
      </c>
      <c r="AA1105" s="45">
        <f t="shared" si="1"/>
        <v>86</v>
      </c>
      <c r="AB1105" s="45">
        <f t="shared" si="2"/>
        <v>26</v>
      </c>
      <c r="AC1105" s="45">
        <f t="shared" si="3"/>
        <v>17</v>
      </c>
      <c r="AD1105" s="45">
        <f t="shared" si="4"/>
        <v>20</v>
      </c>
      <c r="AE1105" s="45">
        <f t="shared" si="5"/>
        <v>23</v>
      </c>
    </row>
    <row r="1106">
      <c r="A1106" s="1" t="b">
        <v>1</v>
      </c>
      <c r="B1106" s="20">
        <v>44202.32041704861</v>
      </c>
      <c r="C1106" s="1" t="s">
        <v>276</v>
      </c>
      <c r="D1106" s="1">
        <v>5.0</v>
      </c>
      <c r="E1106" s="1">
        <v>3.0</v>
      </c>
      <c r="F1106" s="1">
        <v>0.0</v>
      </c>
      <c r="G1106" s="1">
        <v>5.0</v>
      </c>
      <c r="H1106" s="1">
        <v>6.0</v>
      </c>
      <c r="I1106" s="1">
        <v>6.0</v>
      </c>
      <c r="J1106" s="1">
        <v>6.0</v>
      </c>
      <c r="K1106" s="1">
        <v>3.0</v>
      </c>
      <c r="L1106" s="1">
        <v>5.0</v>
      </c>
      <c r="M1106" s="1">
        <v>6.0</v>
      </c>
      <c r="N1106" s="1">
        <v>6.0</v>
      </c>
      <c r="O1106" s="1">
        <v>4.0</v>
      </c>
      <c r="P1106" s="1">
        <v>6.0</v>
      </c>
      <c r="Q1106" s="1">
        <v>6.0</v>
      </c>
      <c r="R1106" s="1">
        <v>6.0</v>
      </c>
      <c r="S1106" s="1">
        <v>6.0</v>
      </c>
      <c r="T1106" s="1">
        <v>4.0</v>
      </c>
      <c r="U1106" s="1">
        <v>6.0</v>
      </c>
      <c r="V1106" s="1">
        <v>6.0</v>
      </c>
      <c r="W1106" s="1">
        <v>6.0</v>
      </c>
      <c r="X1106" s="1">
        <v>6.0</v>
      </c>
      <c r="Y1106" s="1">
        <v>4.0</v>
      </c>
      <c r="Z1106" s="1">
        <v>1941.0</v>
      </c>
      <c r="AA1106" s="45">
        <f t="shared" si="1"/>
        <v>111</v>
      </c>
      <c r="AB1106" s="45">
        <f t="shared" si="2"/>
        <v>43</v>
      </c>
      <c r="AC1106" s="45">
        <f t="shared" si="3"/>
        <v>20</v>
      </c>
      <c r="AD1106" s="45">
        <f t="shared" si="4"/>
        <v>24</v>
      </c>
      <c r="AE1106" s="45">
        <f t="shared" si="5"/>
        <v>24</v>
      </c>
    </row>
    <row r="1107">
      <c r="A1107" s="1" t="b">
        <v>1</v>
      </c>
      <c r="B1107" s="20">
        <v>44202.4182003125</v>
      </c>
      <c r="C1107" s="1" t="s">
        <v>587</v>
      </c>
      <c r="D1107" s="1">
        <v>4.0</v>
      </c>
      <c r="E1107" s="1">
        <v>3.0</v>
      </c>
      <c r="F1107" s="1">
        <v>0.0</v>
      </c>
      <c r="G1107" s="1">
        <v>5.0</v>
      </c>
      <c r="H1107" s="1">
        <v>4.0</v>
      </c>
      <c r="I1107" s="1">
        <v>5.0</v>
      </c>
      <c r="J1107" s="1">
        <v>5.0</v>
      </c>
      <c r="K1107" s="1">
        <v>5.0</v>
      </c>
      <c r="L1107" s="1">
        <v>1.0</v>
      </c>
      <c r="M1107" s="1">
        <v>3.0</v>
      </c>
      <c r="N1107" s="1">
        <v>6.0</v>
      </c>
      <c r="O1107" s="1">
        <v>6.0</v>
      </c>
      <c r="P1107" s="1">
        <v>5.0</v>
      </c>
      <c r="Q1107" s="1">
        <v>4.0</v>
      </c>
      <c r="R1107" s="1">
        <v>3.0</v>
      </c>
      <c r="S1107" s="1">
        <v>5.0</v>
      </c>
      <c r="T1107" s="1">
        <v>0.0</v>
      </c>
      <c r="U1107" s="1">
        <v>5.0</v>
      </c>
      <c r="V1107" s="1">
        <v>6.0</v>
      </c>
      <c r="W1107" s="1">
        <v>6.0</v>
      </c>
      <c r="X1107" s="1">
        <v>4.0</v>
      </c>
      <c r="Y1107" s="1">
        <v>4.0</v>
      </c>
      <c r="Z1107" s="1">
        <v>2455.0</v>
      </c>
      <c r="AA1107" s="45">
        <f t="shared" si="1"/>
        <v>89</v>
      </c>
      <c r="AB1107" s="45">
        <f t="shared" si="2"/>
        <v>37</v>
      </c>
      <c r="AC1107" s="45">
        <f t="shared" si="3"/>
        <v>14</v>
      </c>
      <c r="AD1107" s="45">
        <f t="shared" si="4"/>
        <v>17</v>
      </c>
      <c r="AE1107" s="45">
        <f t="shared" si="5"/>
        <v>21</v>
      </c>
    </row>
    <row r="1108">
      <c r="A1108" s="1" t="b">
        <v>1</v>
      </c>
      <c r="B1108" s="20">
        <v>44202.53680417824</v>
      </c>
      <c r="C1108" s="1" t="s">
        <v>556</v>
      </c>
      <c r="D1108" s="1">
        <v>3.0</v>
      </c>
      <c r="E1108" s="1">
        <v>3.0</v>
      </c>
      <c r="F1108" s="1">
        <v>0.0</v>
      </c>
      <c r="G1108" s="1">
        <v>1.0</v>
      </c>
      <c r="H1108" s="1">
        <v>0.0</v>
      </c>
      <c r="I1108" s="1">
        <v>2.0</v>
      </c>
      <c r="J1108" s="1">
        <v>4.0</v>
      </c>
      <c r="K1108" s="1">
        <v>0.0</v>
      </c>
      <c r="L1108" s="1">
        <v>4.0</v>
      </c>
      <c r="M1108" s="1">
        <v>3.0</v>
      </c>
      <c r="N1108" s="1">
        <v>3.0</v>
      </c>
      <c r="O1108" s="1">
        <v>0.0</v>
      </c>
      <c r="P1108" s="1">
        <v>2.0</v>
      </c>
      <c r="Q1108" s="1">
        <v>0.0</v>
      </c>
      <c r="R1108" s="1">
        <v>0.0</v>
      </c>
      <c r="S1108" s="1">
        <v>1.0</v>
      </c>
      <c r="T1108" s="1">
        <v>0.0</v>
      </c>
      <c r="U1108" s="1">
        <v>1.0</v>
      </c>
      <c r="V1108" s="1">
        <v>1.0</v>
      </c>
      <c r="W1108" s="1">
        <v>2.0</v>
      </c>
      <c r="X1108" s="1">
        <v>2.0</v>
      </c>
      <c r="Y1108" s="1">
        <v>2.0</v>
      </c>
      <c r="Z1108" s="1">
        <v>2407.0</v>
      </c>
      <c r="AA1108" s="45">
        <f t="shared" si="1"/>
        <v>34</v>
      </c>
      <c r="AB1108" s="45">
        <f t="shared" si="2"/>
        <v>14</v>
      </c>
      <c r="AC1108" s="45">
        <f t="shared" si="3"/>
        <v>11</v>
      </c>
      <c r="AD1108" s="45">
        <f t="shared" si="4"/>
        <v>3</v>
      </c>
      <c r="AE1108" s="45">
        <f t="shared" si="5"/>
        <v>6</v>
      </c>
    </row>
    <row r="1109">
      <c r="A1109" s="1" t="b">
        <v>1</v>
      </c>
      <c r="B1109" s="20">
        <v>44202.58493049769</v>
      </c>
      <c r="C1109" s="1" t="s">
        <v>254</v>
      </c>
      <c r="D1109" s="1">
        <v>3.0</v>
      </c>
      <c r="E1109" s="1">
        <v>1.0</v>
      </c>
      <c r="F1109" s="1">
        <v>0.0</v>
      </c>
      <c r="G1109" s="1">
        <v>2.0</v>
      </c>
      <c r="H1109" s="1">
        <v>3.0</v>
      </c>
      <c r="I1109" s="1">
        <v>5.0</v>
      </c>
      <c r="J1109" s="1">
        <v>5.0</v>
      </c>
      <c r="K1109" s="1">
        <v>1.0</v>
      </c>
      <c r="L1109" s="1">
        <v>5.0</v>
      </c>
      <c r="M1109" s="1">
        <v>5.0</v>
      </c>
      <c r="N1109" s="1">
        <v>5.0</v>
      </c>
      <c r="O1109" s="1">
        <v>5.0</v>
      </c>
      <c r="P1109" s="1">
        <v>4.0</v>
      </c>
      <c r="Q1109" s="1">
        <v>2.0</v>
      </c>
      <c r="R1109" s="1">
        <v>3.0</v>
      </c>
      <c r="S1109" s="1">
        <v>2.0</v>
      </c>
      <c r="T1109" s="1">
        <v>1.0</v>
      </c>
      <c r="U1109" s="1">
        <v>4.0</v>
      </c>
      <c r="V1109" s="1">
        <v>3.0</v>
      </c>
      <c r="W1109" s="1">
        <v>4.0</v>
      </c>
      <c r="X1109" s="1">
        <v>4.0</v>
      </c>
      <c r="Y1109" s="1">
        <v>4.0</v>
      </c>
      <c r="Z1109" s="1">
        <v>2005.0</v>
      </c>
      <c r="AA1109" s="45">
        <f t="shared" si="1"/>
        <v>71</v>
      </c>
      <c r="AB1109" s="45">
        <f t="shared" si="2"/>
        <v>29</v>
      </c>
      <c r="AC1109" s="45">
        <f t="shared" si="3"/>
        <v>16</v>
      </c>
      <c r="AD1109" s="45">
        <f t="shared" si="4"/>
        <v>11</v>
      </c>
      <c r="AE1109" s="45">
        <f t="shared" si="5"/>
        <v>15</v>
      </c>
    </row>
    <row r="1110">
      <c r="A1110" s="1" t="b">
        <v>1</v>
      </c>
      <c r="B1110" s="20">
        <v>44202.868263032404</v>
      </c>
      <c r="C1110" s="1" t="s">
        <v>589</v>
      </c>
      <c r="D1110" s="1">
        <v>5.0</v>
      </c>
      <c r="E1110" s="1">
        <v>4.0</v>
      </c>
      <c r="F1110" s="1">
        <v>0.0</v>
      </c>
      <c r="G1110" s="1">
        <v>2.0</v>
      </c>
      <c r="H1110" s="1">
        <v>3.0</v>
      </c>
      <c r="I1110" s="1">
        <v>6.0</v>
      </c>
      <c r="J1110" s="1">
        <v>6.0</v>
      </c>
      <c r="K1110" s="1">
        <v>0.0</v>
      </c>
      <c r="L1110" s="1">
        <v>6.0</v>
      </c>
      <c r="M1110" s="1">
        <v>6.0</v>
      </c>
      <c r="N1110" s="1">
        <v>6.0</v>
      </c>
      <c r="O1110" s="1">
        <v>6.0</v>
      </c>
      <c r="P1110" s="1">
        <v>6.0</v>
      </c>
      <c r="Q1110" s="1">
        <v>3.0</v>
      </c>
      <c r="R1110" s="1">
        <v>4.0</v>
      </c>
      <c r="S1110" s="1">
        <v>5.0</v>
      </c>
      <c r="T1110" s="1">
        <v>0.0</v>
      </c>
      <c r="U1110" s="1">
        <v>6.0</v>
      </c>
      <c r="V1110" s="1">
        <v>6.0</v>
      </c>
      <c r="W1110" s="1">
        <v>6.0</v>
      </c>
      <c r="X1110" s="1">
        <v>6.0</v>
      </c>
      <c r="Y1110" s="1">
        <v>5.0</v>
      </c>
      <c r="Z1110" s="1">
        <v>2265.0</v>
      </c>
      <c r="AA1110" s="45">
        <f t="shared" si="1"/>
        <v>97</v>
      </c>
      <c r="AB1110" s="45">
        <f t="shared" si="2"/>
        <v>37</v>
      </c>
      <c r="AC1110" s="45">
        <f t="shared" si="3"/>
        <v>18</v>
      </c>
      <c r="AD1110" s="45">
        <f t="shared" si="4"/>
        <v>18</v>
      </c>
      <c r="AE1110" s="45">
        <f t="shared" si="5"/>
        <v>24</v>
      </c>
    </row>
    <row r="1111">
      <c r="A1111" s="1" t="b">
        <v>1</v>
      </c>
      <c r="B1111" s="20">
        <v>44203.39162920139</v>
      </c>
      <c r="C1111" s="1" t="s">
        <v>590</v>
      </c>
      <c r="D1111" s="1">
        <v>6.0</v>
      </c>
      <c r="E1111" s="1">
        <v>4.0</v>
      </c>
      <c r="F1111" s="1">
        <v>0.0</v>
      </c>
      <c r="G1111" s="1">
        <v>5.0</v>
      </c>
      <c r="H1111" s="1">
        <v>4.0</v>
      </c>
      <c r="I1111" s="1">
        <v>6.0</v>
      </c>
      <c r="J1111" s="1">
        <v>6.0</v>
      </c>
      <c r="K1111" s="1">
        <v>0.0</v>
      </c>
      <c r="L1111" s="1">
        <v>6.0</v>
      </c>
      <c r="M1111" s="1">
        <v>6.0</v>
      </c>
      <c r="N1111" s="1">
        <v>6.0</v>
      </c>
      <c r="O1111" s="1">
        <v>6.0</v>
      </c>
      <c r="P1111" s="1">
        <v>6.0</v>
      </c>
      <c r="Q1111" s="1">
        <v>6.0</v>
      </c>
      <c r="R1111" s="1">
        <v>6.0</v>
      </c>
      <c r="S1111" s="1">
        <v>6.0</v>
      </c>
      <c r="T1111" s="1">
        <v>6.0</v>
      </c>
      <c r="U1111" s="1">
        <v>6.0</v>
      </c>
      <c r="V1111" s="1">
        <v>6.0</v>
      </c>
      <c r="W1111" s="1">
        <v>6.0</v>
      </c>
      <c r="X1111" s="1">
        <v>6.0</v>
      </c>
      <c r="Y1111" s="1">
        <v>3.0</v>
      </c>
      <c r="Z1111" s="1">
        <v>2262.0</v>
      </c>
      <c r="AA1111" s="45">
        <f t="shared" si="1"/>
        <v>112</v>
      </c>
      <c r="AB1111" s="45">
        <f t="shared" si="2"/>
        <v>46</v>
      </c>
      <c r="AC1111" s="45">
        <f t="shared" si="3"/>
        <v>18</v>
      </c>
      <c r="AD1111" s="45">
        <f t="shared" si="4"/>
        <v>24</v>
      </c>
      <c r="AE1111" s="45">
        <f t="shared" si="5"/>
        <v>24</v>
      </c>
    </row>
    <row r="1112">
      <c r="A1112" s="1" t="b">
        <v>1</v>
      </c>
      <c r="B1112" s="20">
        <v>44203.775475057875</v>
      </c>
      <c r="C1112" s="1" t="s">
        <v>535</v>
      </c>
      <c r="D1112" s="1">
        <v>1.0</v>
      </c>
      <c r="E1112" s="1">
        <v>0.0</v>
      </c>
      <c r="F1112" s="1">
        <v>0.0</v>
      </c>
      <c r="G1112" s="1">
        <v>1.0</v>
      </c>
      <c r="H1112" s="1">
        <v>1.0</v>
      </c>
      <c r="I1112" s="1">
        <v>2.0</v>
      </c>
      <c r="J1112" s="1">
        <v>3.0</v>
      </c>
      <c r="K1112" s="1">
        <v>3.0</v>
      </c>
      <c r="L1112" s="1">
        <v>0.0</v>
      </c>
      <c r="M1112" s="1">
        <v>2.0</v>
      </c>
      <c r="N1112" s="1">
        <v>1.0</v>
      </c>
      <c r="O1112" s="1">
        <v>0.0</v>
      </c>
      <c r="P1112" s="1">
        <v>1.0</v>
      </c>
      <c r="Q1112" s="1">
        <v>2.0</v>
      </c>
      <c r="R1112" s="1">
        <v>1.0</v>
      </c>
      <c r="S1112" s="1">
        <v>1.0</v>
      </c>
      <c r="T1112" s="1">
        <v>0.0</v>
      </c>
      <c r="U1112" s="1">
        <v>1.0</v>
      </c>
      <c r="V1112" s="1">
        <v>1.0</v>
      </c>
      <c r="W1112" s="1">
        <v>1.0</v>
      </c>
      <c r="X1112" s="1">
        <v>1.0</v>
      </c>
      <c r="Y1112" s="1">
        <v>1.0</v>
      </c>
      <c r="Z1112" s="1">
        <v>2381.0</v>
      </c>
      <c r="AA1112" s="45">
        <f t="shared" si="1"/>
        <v>24</v>
      </c>
      <c r="AB1112" s="45">
        <f t="shared" si="2"/>
        <v>7</v>
      </c>
      <c r="AC1112" s="45">
        <f t="shared" si="3"/>
        <v>8</v>
      </c>
      <c r="AD1112" s="45">
        <f t="shared" si="4"/>
        <v>5</v>
      </c>
      <c r="AE1112" s="45">
        <f t="shared" si="5"/>
        <v>4</v>
      </c>
    </row>
    <row r="1113">
      <c r="A1113" s="1" t="b">
        <v>1</v>
      </c>
      <c r="B1113" s="20">
        <v>44204.723455520834</v>
      </c>
      <c r="C1113" s="1" t="s">
        <v>131</v>
      </c>
      <c r="D1113" s="1">
        <v>3.0</v>
      </c>
      <c r="E1113" s="1">
        <v>2.0</v>
      </c>
      <c r="F1113" s="1">
        <v>1.0</v>
      </c>
      <c r="G1113" s="1">
        <v>1.0</v>
      </c>
      <c r="H1113" s="1">
        <v>2.0</v>
      </c>
      <c r="I1113" s="1">
        <v>5.0</v>
      </c>
      <c r="J1113" s="1">
        <v>3.0</v>
      </c>
      <c r="K1113" s="1">
        <v>6.0</v>
      </c>
      <c r="L1113" s="1">
        <v>1.0</v>
      </c>
      <c r="M1113" s="1">
        <v>0.0</v>
      </c>
      <c r="N1113" s="1">
        <v>4.0</v>
      </c>
      <c r="O1113" s="1">
        <v>5.0</v>
      </c>
      <c r="P1113" s="1">
        <v>6.0</v>
      </c>
      <c r="Q1113" s="1">
        <v>4.0</v>
      </c>
      <c r="R1113" s="1">
        <v>5.0</v>
      </c>
      <c r="S1113" s="1">
        <v>6.0</v>
      </c>
      <c r="T1113" s="1">
        <v>1.0</v>
      </c>
      <c r="U1113" s="1">
        <v>3.0</v>
      </c>
      <c r="V1113" s="1">
        <v>2.0</v>
      </c>
      <c r="W1113" s="1">
        <v>6.0</v>
      </c>
      <c r="X1113" s="1">
        <v>6.0</v>
      </c>
      <c r="Y1113" s="1">
        <v>2.0</v>
      </c>
      <c r="Z1113" s="1">
        <v>1871.0</v>
      </c>
      <c r="AA1113" s="45">
        <f t="shared" si="1"/>
        <v>74</v>
      </c>
      <c r="AB1113" s="45">
        <f t="shared" si="2"/>
        <v>26</v>
      </c>
      <c r="AC1113" s="45">
        <f t="shared" si="3"/>
        <v>10</v>
      </c>
      <c r="AD1113" s="45">
        <f t="shared" si="4"/>
        <v>21</v>
      </c>
      <c r="AE1113" s="45">
        <f t="shared" si="5"/>
        <v>17</v>
      </c>
    </row>
    <row r="1114">
      <c r="A1114" t="b">
        <v>0</v>
      </c>
      <c r="B1114" s="20">
        <v>44206.49907277778</v>
      </c>
      <c r="C1114" s="1" t="s">
        <v>532</v>
      </c>
      <c r="D1114" s="1">
        <v>2.0</v>
      </c>
      <c r="E1114" s="1">
        <v>2.0</v>
      </c>
      <c r="F1114" s="1">
        <v>2.0</v>
      </c>
      <c r="G1114" s="1">
        <v>2.0</v>
      </c>
      <c r="H1114" s="1">
        <v>2.0</v>
      </c>
      <c r="I1114" s="1">
        <v>2.0</v>
      </c>
      <c r="J1114" s="1">
        <v>2.0</v>
      </c>
      <c r="K1114" s="1">
        <v>2.0</v>
      </c>
      <c r="L1114" s="1">
        <v>2.0</v>
      </c>
      <c r="M1114" s="1">
        <v>2.0</v>
      </c>
      <c r="N1114" s="1">
        <v>2.0</v>
      </c>
      <c r="O1114" s="1">
        <v>2.0</v>
      </c>
      <c r="P1114" s="1">
        <v>2.0</v>
      </c>
      <c r="Q1114" s="1">
        <v>2.0</v>
      </c>
      <c r="R1114" s="1">
        <v>3.0</v>
      </c>
      <c r="S1114" s="1">
        <v>3.0</v>
      </c>
      <c r="T1114" s="1">
        <v>2.0</v>
      </c>
      <c r="U1114" s="1">
        <v>2.0</v>
      </c>
      <c r="V1114" s="1">
        <v>2.0</v>
      </c>
      <c r="W1114" s="1">
        <v>2.0</v>
      </c>
      <c r="X1114" s="1">
        <v>3.0</v>
      </c>
      <c r="Y1114" s="1">
        <v>3.0</v>
      </c>
      <c r="Z1114" s="1">
        <v>2272.0</v>
      </c>
      <c r="AA1114" s="45">
        <f t="shared" si="1"/>
        <v>48</v>
      </c>
      <c r="AB1114" s="45">
        <f t="shared" si="2"/>
        <v>21</v>
      </c>
      <c r="AC1114" s="45">
        <f t="shared" si="3"/>
        <v>8</v>
      </c>
      <c r="AD1114" s="45">
        <f t="shared" si="4"/>
        <v>10</v>
      </c>
      <c r="AE1114" s="45">
        <f t="shared" si="5"/>
        <v>9</v>
      </c>
    </row>
    <row r="1115">
      <c r="A1115" s="1" t="b">
        <v>1</v>
      </c>
      <c r="B1115" s="20">
        <v>44206.58642574074</v>
      </c>
      <c r="C1115" s="1" t="s">
        <v>564</v>
      </c>
      <c r="D1115" s="1">
        <v>4.0</v>
      </c>
      <c r="E1115" s="1">
        <v>1.0</v>
      </c>
      <c r="F1115" s="1">
        <v>0.0</v>
      </c>
      <c r="G1115" s="1">
        <v>2.0</v>
      </c>
      <c r="H1115" s="1">
        <v>1.0</v>
      </c>
      <c r="I1115" s="1">
        <v>5.0</v>
      </c>
      <c r="J1115" s="1">
        <v>6.0</v>
      </c>
      <c r="K1115" s="1">
        <v>0.0</v>
      </c>
      <c r="L1115" s="1">
        <v>5.0</v>
      </c>
      <c r="M1115" s="1">
        <v>5.0</v>
      </c>
      <c r="N1115" s="1">
        <v>4.0</v>
      </c>
      <c r="O1115" s="1">
        <v>1.0</v>
      </c>
      <c r="P1115" s="1">
        <v>5.0</v>
      </c>
      <c r="Q1115" s="1">
        <v>4.0</v>
      </c>
      <c r="R1115" s="1">
        <v>4.0</v>
      </c>
      <c r="S1115" s="1">
        <v>5.0</v>
      </c>
      <c r="T1115" s="1">
        <v>0.0</v>
      </c>
      <c r="U1115" s="1">
        <v>5.0</v>
      </c>
      <c r="V1115" s="1">
        <v>5.0</v>
      </c>
      <c r="W1115" s="1">
        <v>5.0</v>
      </c>
      <c r="X1115" s="1">
        <v>5.0</v>
      </c>
      <c r="Y1115" s="1">
        <v>1.0</v>
      </c>
      <c r="Z1115" s="1">
        <v>2398.0</v>
      </c>
      <c r="AA1115" s="45">
        <f t="shared" si="1"/>
        <v>73</v>
      </c>
      <c r="AB1115" s="45">
        <f t="shared" si="2"/>
        <v>19</v>
      </c>
      <c r="AC1115" s="45">
        <f t="shared" si="3"/>
        <v>16</v>
      </c>
      <c r="AD1115" s="45">
        <f t="shared" si="4"/>
        <v>18</v>
      </c>
      <c r="AE1115" s="45">
        <f t="shared" si="5"/>
        <v>20</v>
      </c>
    </row>
    <row r="1116">
      <c r="A1116" t="b">
        <v>0</v>
      </c>
      <c r="B1116" s="20">
        <v>44206.806460555556</v>
      </c>
      <c r="C1116" s="1" t="s">
        <v>916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1.0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2436.0</v>
      </c>
      <c r="AA1116" s="45">
        <f t="shared" si="1"/>
        <v>1</v>
      </c>
      <c r="AB1116" s="45">
        <f t="shared" si="2"/>
        <v>0</v>
      </c>
      <c r="AC1116" s="45">
        <f t="shared" si="3"/>
        <v>0</v>
      </c>
      <c r="AD1116" s="45">
        <f t="shared" si="4"/>
        <v>1</v>
      </c>
      <c r="AE1116" s="45">
        <f t="shared" si="5"/>
        <v>0</v>
      </c>
    </row>
    <row r="1117">
      <c r="A1117" s="1" t="b">
        <v>1</v>
      </c>
      <c r="B1117" s="20">
        <v>44207.28209099537</v>
      </c>
      <c r="C1117" s="1" t="s">
        <v>591</v>
      </c>
      <c r="D1117" s="1">
        <v>4.0</v>
      </c>
      <c r="E1117" s="1">
        <v>2.0</v>
      </c>
      <c r="F1117" s="1">
        <v>1.0</v>
      </c>
      <c r="G1117" s="1">
        <v>4.0</v>
      </c>
      <c r="H1117" s="1">
        <v>5.0</v>
      </c>
      <c r="I1117" s="1">
        <v>6.0</v>
      </c>
      <c r="J1117" s="1">
        <v>6.0</v>
      </c>
      <c r="K1117" s="1">
        <v>3.0</v>
      </c>
      <c r="L1117" s="1">
        <v>6.0</v>
      </c>
      <c r="M1117" s="1">
        <v>4.0</v>
      </c>
      <c r="N1117" s="1">
        <v>6.0</v>
      </c>
      <c r="O1117" s="1">
        <v>5.0</v>
      </c>
      <c r="P1117" s="1">
        <v>6.0</v>
      </c>
      <c r="Q1117" s="1">
        <v>6.0</v>
      </c>
      <c r="R1117" s="1">
        <v>6.0</v>
      </c>
      <c r="S1117" s="1">
        <v>6.0</v>
      </c>
      <c r="T1117" s="1">
        <v>6.0</v>
      </c>
      <c r="U1117" s="1">
        <v>6.0</v>
      </c>
      <c r="V1117" s="1">
        <v>6.0</v>
      </c>
      <c r="W1117" s="1">
        <v>6.0</v>
      </c>
      <c r="X1117" s="1">
        <v>5.0</v>
      </c>
      <c r="Y1117" s="1">
        <v>6.0</v>
      </c>
      <c r="Z1117" s="1">
        <v>2445.0</v>
      </c>
      <c r="AA1117" s="45">
        <f t="shared" si="1"/>
        <v>111</v>
      </c>
      <c r="AB1117" s="45">
        <f t="shared" si="2"/>
        <v>45</v>
      </c>
      <c r="AC1117" s="45">
        <f t="shared" si="3"/>
        <v>19</v>
      </c>
      <c r="AD1117" s="45">
        <f t="shared" si="4"/>
        <v>24</v>
      </c>
      <c r="AE1117" s="45">
        <f t="shared" si="5"/>
        <v>23</v>
      </c>
    </row>
    <row r="1118">
      <c r="A1118" s="1" t="b">
        <v>1</v>
      </c>
      <c r="B1118" s="20">
        <v>44207.568861631946</v>
      </c>
      <c r="C1118" s="1" t="s">
        <v>338</v>
      </c>
      <c r="D1118" s="1">
        <v>5.0</v>
      </c>
      <c r="E1118" s="1">
        <v>3.0</v>
      </c>
      <c r="F1118" s="1">
        <v>0.0</v>
      </c>
      <c r="G1118" s="1">
        <v>3.0</v>
      </c>
      <c r="H1118" s="1">
        <v>4.0</v>
      </c>
      <c r="I1118" s="1">
        <v>5.0</v>
      </c>
      <c r="J1118" s="1">
        <v>2.0</v>
      </c>
      <c r="K1118" s="1">
        <v>2.0</v>
      </c>
      <c r="L1118" s="1">
        <v>0.0</v>
      </c>
      <c r="M1118" s="1">
        <v>5.0</v>
      </c>
      <c r="N1118" s="1">
        <v>5.0</v>
      </c>
      <c r="O1118" s="1">
        <v>5.0</v>
      </c>
      <c r="P1118" s="1">
        <v>6.0</v>
      </c>
      <c r="Q1118" s="1">
        <v>1.0</v>
      </c>
      <c r="R1118" s="1">
        <v>1.0</v>
      </c>
      <c r="S1118" s="1">
        <v>0.0</v>
      </c>
      <c r="T1118" s="1">
        <v>1.0</v>
      </c>
      <c r="U1118" s="1">
        <v>4.0</v>
      </c>
      <c r="V1118" s="1">
        <v>5.0</v>
      </c>
      <c r="W1118" s="1">
        <v>5.0</v>
      </c>
      <c r="X1118" s="1">
        <v>4.0</v>
      </c>
      <c r="Y1118" s="1">
        <v>2.0</v>
      </c>
      <c r="Z1118" s="1">
        <v>2125.0</v>
      </c>
      <c r="AA1118" s="45">
        <f t="shared" si="1"/>
        <v>68</v>
      </c>
      <c r="AB1118" s="45">
        <f t="shared" si="2"/>
        <v>33</v>
      </c>
      <c r="AC1118" s="45">
        <f t="shared" si="3"/>
        <v>9</v>
      </c>
      <c r="AD1118" s="45">
        <f t="shared" si="4"/>
        <v>8</v>
      </c>
      <c r="AE1118" s="45">
        <f t="shared" si="5"/>
        <v>18</v>
      </c>
    </row>
    <row r="1119">
      <c r="A1119" s="1" t="b">
        <v>1</v>
      </c>
      <c r="B1119" s="20">
        <v>44207.84355092593</v>
      </c>
      <c r="C1119" s="1" t="s">
        <v>592</v>
      </c>
      <c r="D1119" s="1">
        <v>4.0</v>
      </c>
      <c r="E1119" s="1">
        <v>3.0</v>
      </c>
      <c r="F1119" s="1">
        <v>0.0</v>
      </c>
      <c r="G1119" s="1">
        <v>2.0</v>
      </c>
      <c r="H1119" s="1">
        <v>2.0</v>
      </c>
      <c r="I1119" s="1">
        <v>5.0</v>
      </c>
      <c r="J1119" s="1">
        <v>5.0</v>
      </c>
      <c r="K1119" s="1">
        <v>5.0</v>
      </c>
      <c r="L1119" s="1">
        <v>0.0</v>
      </c>
      <c r="M1119" s="1">
        <v>3.0</v>
      </c>
      <c r="N1119" s="1">
        <v>5.0</v>
      </c>
      <c r="O1119" s="1">
        <v>4.0</v>
      </c>
      <c r="P1119" s="1">
        <v>5.0</v>
      </c>
      <c r="Q1119" s="1">
        <v>3.0</v>
      </c>
      <c r="R1119" s="1">
        <v>3.0</v>
      </c>
      <c r="S1119" s="1">
        <v>5.0</v>
      </c>
      <c r="T1119" s="1">
        <v>1.0</v>
      </c>
      <c r="U1119" s="1">
        <v>5.0</v>
      </c>
      <c r="V1119" s="1">
        <v>5.0</v>
      </c>
      <c r="W1119" s="1">
        <v>5.0</v>
      </c>
      <c r="X1119" s="1">
        <v>4.0</v>
      </c>
      <c r="Y1119" s="1">
        <v>2.0</v>
      </c>
      <c r="Z1119" s="1">
        <v>2548.0</v>
      </c>
      <c r="AA1119" s="45">
        <f t="shared" si="1"/>
        <v>76</v>
      </c>
      <c r="AB1119" s="45">
        <f t="shared" si="2"/>
        <v>28</v>
      </c>
      <c r="AC1119" s="45">
        <f t="shared" si="3"/>
        <v>13</v>
      </c>
      <c r="AD1119" s="45">
        <f t="shared" si="4"/>
        <v>16</v>
      </c>
      <c r="AE1119" s="45">
        <f t="shared" si="5"/>
        <v>19</v>
      </c>
    </row>
    <row r="1120">
      <c r="A1120" s="1" t="b">
        <v>1</v>
      </c>
      <c r="B1120" s="20">
        <v>44208.44358828704</v>
      </c>
      <c r="C1120" s="1" t="s">
        <v>435</v>
      </c>
      <c r="D1120" s="1">
        <v>5.0</v>
      </c>
      <c r="E1120" s="1">
        <v>3.0</v>
      </c>
      <c r="F1120" s="1">
        <v>0.0</v>
      </c>
      <c r="G1120" s="1">
        <v>5.0</v>
      </c>
      <c r="H1120" s="1">
        <v>4.0</v>
      </c>
      <c r="I1120" s="1">
        <v>5.0</v>
      </c>
      <c r="J1120" s="1">
        <v>2.0</v>
      </c>
      <c r="K1120" s="1">
        <v>6.0</v>
      </c>
      <c r="L1120" s="1">
        <v>1.0</v>
      </c>
      <c r="M1120" s="1">
        <v>2.0</v>
      </c>
      <c r="N1120" s="1">
        <v>4.0</v>
      </c>
      <c r="O1120" s="1">
        <v>5.0</v>
      </c>
      <c r="P1120" s="1">
        <v>6.0</v>
      </c>
      <c r="Q1120" s="1">
        <v>5.0</v>
      </c>
      <c r="R1120" s="1">
        <v>4.0</v>
      </c>
      <c r="S1120" s="1">
        <v>5.0</v>
      </c>
      <c r="T1120" s="1">
        <v>0.0</v>
      </c>
      <c r="U1120" s="1">
        <v>5.0</v>
      </c>
      <c r="V1120" s="1">
        <v>4.0</v>
      </c>
      <c r="W1120" s="1">
        <v>4.0</v>
      </c>
      <c r="X1120" s="1">
        <v>4.0</v>
      </c>
      <c r="Y1120" s="1">
        <v>0.0</v>
      </c>
      <c r="Z1120" s="1">
        <v>2237.0</v>
      </c>
      <c r="AA1120" s="45">
        <f t="shared" si="1"/>
        <v>79</v>
      </c>
      <c r="AB1120" s="45">
        <f t="shared" si="2"/>
        <v>31</v>
      </c>
      <c r="AC1120" s="45">
        <f t="shared" si="3"/>
        <v>11</v>
      </c>
      <c r="AD1120" s="45">
        <f t="shared" si="4"/>
        <v>20</v>
      </c>
      <c r="AE1120" s="45">
        <f t="shared" si="5"/>
        <v>17</v>
      </c>
    </row>
    <row r="1121">
      <c r="A1121" s="1" t="b">
        <v>1</v>
      </c>
      <c r="B1121" s="20">
        <v>44208.58644346065</v>
      </c>
      <c r="C1121" s="1" t="s">
        <v>518</v>
      </c>
      <c r="D1121" s="1">
        <v>3.0</v>
      </c>
      <c r="E1121" s="1">
        <v>0.0</v>
      </c>
      <c r="F1121" s="1">
        <v>0.0</v>
      </c>
      <c r="G1121" s="1">
        <v>1.0</v>
      </c>
      <c r="H1121" s="1">
        <v>0.0</v>
      </c>
      <c r="I1121" s="1">
        <v>3.0</v>
      </c>
      <c r="J1121" s="1">
        <v>0.0</v>
      </c>
      <c r="K1121" s="1">
        <v>3.0</v>
      </c>
      <c r="L1121" s="1">
        <v>0.0</v>
      </c>
      <c r="M1121" s="1">
        <v>0.0</v>
      </c>
      <c r="N1121" s="1">
        <v>0.0</v>
      </c>
      <c r="O1121" s="1">
        <v>1.0</v>
      </c>
      <c r="P1121" s="1">
        <v>3.0</v>
      </c>
      <c r="Q1121" s="1">
        <v>3.0</v>
      </c>
      <c r="R1121" s="1">
        <v>3.0</v>
      </c>
      <c r="S1121" s="1">
        <v>3.0</v>
      </c>
      <c r="T1121" s="1">
        <v>0.0</v>
      </c>
      <c r="U1121" s="1">
        <v>2.0</v>
      </c>
      <c r="V1121" s="1">
        <v>2.0</v>
      </c>
      <c r="W1121" s="1">
        <v>2.0</v>
      </c>
      <c r="X1121" s="1">
        <v>3.0</v>
      </c>
      <c r="Y1121" s="1">
        <v>2.0</v>
      </c>
      <c r="Z1121" s="1">
        <v>2350.0</v>
      </c>
      <c r="AA1121" s="45">
        <f t="shared" si="1"/>
        <v>34</v>
      </c>
      <c r="AB1121" s="45">
        <f t="shared" si="2"/>
        <v>10</v>
      </c>
      <c r="AC1121" s="45">
        <f t="shared" si="3"/>
        <v>3</v>
      </c>
      <c r="AD1121" s="45">
        <f t="shared" si="4"/>
        <v>12</v>
      </c>
      <c r="AE1121" s="45">
        <f t="shared" si="5"/>
        <v>9</v>
      </c>
    </row>
    <row r="1122">
      <c r="A1122" s="1" t="b">
        <v>1</v>
      </c>
      <c r="B1122" s="20">
        <v>44208.61540684028</v>
      </c>
      <c r="C1122" s="1" t="s">
        <v>448</v>
      </c>
      <c r="D1122" s="1">
        <v>5.0</v>
      </c>
      <c r="E1122" s="1">
        <v>1.0</v>
      </c>
      <c r="F1122" s="1">
        <v>0.0</v>
      </c>
      <c r="G1122" s="1">
        <v>0.0</v>
      </c>
      <c r="H1122" s="1">
        <v>0.0</v>
      </c>
      <c r="I1122" s="1">
        <v>5.0</v>
      </c>
      <c r="J1122" s="1">
        <v>1.0</v>
      </c>
      <c r="K1122" s="1">
        <v>0.0</v>
      </c>
      <c r="L1122" s="1">
        <v>4.0</v>
      </c>
      <c r="M1122" s="1">
        <v>2.0</v>
      </c>
      <c r="N1122" s="1">
        <v>5.0</v>
      </c>
      <c r="O1122" s="1">
        <v>4.0</v>
      </c>
      <c r="P1122" s="1">
        <v>3.0</v>
      </c>
      <c r="Q1122" s="1">
        <v>0.0</v>
      </c>
      <c r="R1122" s="1">
        <v>2.0</v>
      </c>
      <c r="S1122" s="1">
        <v>3.0</v>
      </c>
      <c r="T1122" s="1">
        <v>6.0</v>
      </c>
      <c r="U1122" s="1">
        <v>3.0</v>
      </c>
      <c r="V1122" s="1">
        <v>3.0</v>
      </c>
      <c r="W1122" s="1">
        <v>4.0</v>
      </c>
      <c r="X1122" s="1">
        <v>3.0</v>
      </c>
      <c r="Y1122" s="1">
        <v>0.0</v>
      </c>
      <c r="Z1122" s="1">
        <v>2264.0</v>
      </c>
      <c r="AA1122" s="45">
        <f t="shared" si="1"/>
        <v>54</v>
      </c>
      <c r="AB1122" s="45">
        <f t="shared" si="2"/>
        <v>26</v>
      </c>
      <c r="AC1122" s="45">
        <f t="shared" si="3"/>
        <v>7</v>
      </c>
      <c r="AD1122" s="45">
        <f t="shared" si="4"/>
        <v>8</v>
      </c>
      <c r="AE1122" s="45">
        <f t="shared" si="5"/>
        <v>13</v>
      </c>
    </row>
    <row r="1123">
      <c r="A1123" s="1" t="b">
        <v>1</v>
      </c>
      <c r="B1123" s="20">
        <v>44208.62528694444</v>
      </c>
      <c r="C1123" s="1" t="s">
        <v>593</v>
      </c>
      <c r="D1123" s="1">
        <v>6.0</v>
      </c>
      <c r="E1123" s="1">
        <v>4.0</v>
      </c>
      <c r="F1123" s="1">
        <v>0.0</v>
      </c>
      <c r="G1123" s="1">
        <v>4.0</v>
      </c>
      <c r="H1123" s="1">
        <v>2.0</v>
      </c>
      <c r="I1123" s="1">
        <v>5.0</v>
      </c>
      <c r="J1123" s="1">
        <v>6.0</v>
      </c>
      <c r="K1123" s="1">
        <v>0.0</v>
      </c>
      <c r="L1123" s="1">
        <v>6.0</v>
      </c>
      <c r="M1123" s="1">
        <v>4.0</v>
      </c>
      <c r="N1123" s="1">
        <v>6.0</v>
      </c>
      <c r="O1123" s="1">
        <v>6.0</v>
      </c>
      <c r="P1123" s="1">
        <v>4.0</v>
      </c>
      <c r="Q1123" s="1">
        <v>2.0</v>
      </c>
      <c r="R1123" s="1">
        <v>2.0</v>
      </c>
      <c r="S1123" s="1">
        <v>5.0</v>
      </c>
      <c r="T1123" s="1">
        <v>5.0</v>
      </c>
      <c r="U1123" s="1">
        <v>5.0</v>
      </c>
      <c r="V1123" s="1">
        <v>3.0</v>
      </c>
      <c r="W1123" s="1">
        <v>3.0</v>
      </c>
      <c r="X1123" s="1">
        <v>4.0</v>
      </c>
      <c r="Y1123" s="1">
        <v>4.0</v>
      </c>
      <c r="Z1123" s="1">
        <v>2454.0</v>
      </c>
      <c r="AA1123" s="45">
        <f t="shared" si="1"/>
        <v>86</v>
      </c>
      <c r="AB1123" s="45">
        <f t="shared" si="2"/>
        <v>42</v>
      </c>
      <c r="AC1123" s="45">
        <f t="shared" si="3"/>
        <v>16</v>
      </c>
      <c r="AD1123" s="45">
        <f t="shared" si="4"/>
        <v>13</v>
      </c>
      <c r="AE1123" s="45">
        <f t="shared" si="5"/>
        <v>15</v>
      </c>
    </row>
    <row r="1124">
      <c r="A1124" s="1" t="b">
        <v>1</v>
      </c>
      <c r="B1124" s="20">
        <v>44209.41739431713</v>
      </c>
      <c r="C1124" s="1" t="s">
        <v>483</v>
      </c>
      <c r="D1124" s="1">
        <v>5.0</v>
      </c>
      <c r="E1124" s="1">
        <v>3.0</v>
      </c>
      <c r="F1124" s="1">
        <v>0.0</v>
      </c>
      <c r="G1124" s="1">
        <v>4.0</v>
      </c>
      <c r="H1124" s="1">
        <v>5.0</v>
      </c>
      <c r="I1124" s="1">
        <v>6.0</v>
      </c>
      <c r="J1124" s="1">
        <v>5.0</v>
      </c>
      <c r="K1124" s="1">
        <v>0.0</v>
      </c>
      <c r="L1124" s="1">
        <v>5.0</v>
      </c>
      <c r="M1124" s="1">
        <v>6.0</v>
      </c>
      <c r="N1124" s="1">
        <v>4.0</v>
      </c>
      <c r="O1124" s="1">
        <v>3.0</v>
      </c>
      <c r="P1124" s="1">
        <v>6.0</v>
      </c>
      <c r="Q1124" s="1">
        <v>4.0</v>
      </c>
      <c r="R1124" s="1">
        <v>4.0</v>
      </c>
      <c r="S1124" s="1">
        <v>6.0</v>
      </c>
      <c r="T1124" s="1">
        <v>2.0</v>
      </c>
      <c r="U1124" s="1">
        <v>6.0</v>
      </c>
      <c r="V1124" s="1">
        <v>6.0</v>
      </c>
      <c r="W1124" s="1">
        <v>6.0</v>
      </c>
      <c r="X1124" s="1">
        <v>6.0</v>
      </c>
      <c r="Y1124" s="1">
        <v>6.0</v>
      </c>
      <c r="Z1124" s="1">
        <v>2245.0</v>
      </c>
      <c r="AA1124" s="45">
        <f t="shared" si="1"/>
        <v>98</v>
      </c>
      <c r="AB1124" s="45">
        <f t="shared" si="2"/>
        <v>38</v>
      </c>
      <c r="AC1124" s="45">
        <f t="shared" si="3"/>
        <v>16</v>
      </c>
      <c r="AD1124" s="45">
        <f t="shared" si="4"/>
        <v>20</v>
      </c>
      <c r="AE1124" s="45">
        <f t="shared" si="5"/>
        <v>24</v>
      </c>
    </row>
    <row r="1125">
      <c r="A1125" s="1" t="b">
        <v>1</v>
      </c>
      <c r="B1125" s="20">
        <v>44209.47427708333</v>
      </c>
      <c r="C1125" s="1" t="s">
        <v>395</v>
      </c>
      <c r="D1125" s="1">
        <v>1.0</v>
      </c>
      <c r="E1125" s="1">
        <v>0.0</v>
      </c>
      <c r="F1125" s="1">
        <v>0.0</v>
      </c>
      <c r="G1125" s="1">
        <v>3.0</v>
      </c>
      <c r="H1125" s="1">
        <v>3.0</v>
      </c>
      <c r="I1125" s="1">
        <v>5.0</v>
      </c>
      <c r="J1125" s="1">
        <v>2.0</v>
      </c>
      <c r="K1125" s="1">
        <v>3.0</v>
      </c>
      <c r="L1125" s="1">
        <v>3.0</v>
      </c>
      <c r="M1125" s="1">
        <v>2.0</v>
      </c>
      <c r="N1125" s="1">
        <v>2.0</v>
      </c>
      <c r="O1125" s="1">
        <v>3.0</v>
      </c>
      <c r="P1125" s="1">
        <v>3.0</v>
      </c>
      <c r="Q1125" s="1">
        <v>4.0</v>
      </c>
      <c r="R1125" s="1">
        <v>1.0</v>
      </c>
      <c r="S1125" s="1">
        <v>2.0</v>
      </c>
      <c r="T1125" s="1">
        <v>2.0</v>
      </c>
      <c r="U1125" s="1">
        <v>2.0</v>
      </c>
      <c r="V1125" s="1">
        <v>2.0</v>
      </c>
      <c r="W1125" s="1">
        <v>2.0</v>
      </c>
      <c r="X1125" s="1">
        <v>2.0</v>
      </c>
      <c r="Y1125" s="1">
        <v>2.0</v>
      </c>
      <c r="Z1125" s="1">
        <v>2208.0</v>
      </c>
      <c r="AA1125" s="45">
        <f t="shared" si="1"/>
        <v>49</v>
      </c>
      <c r="AB1125" s="45">
        <f t="shared" si="2"/>
        <v>21</v>
      </c>
      <c r="AC1125" s="45">
        <f t="shared" si="3"/>
        <v>10</v>
      </c>
      <c r="AD1125" s="45">
        <f t="shared" si="4"/>
        <v>10</v>
      </c>
      <c r="AE1125" s="45">
        <f t="shared" si="5"/>
        <v>8</v>
      </c>
    </row>
    <row r="1126">
      <c r="A1126" s="1" t="b">
        <v>1</v>
      </c>
      <c r="B1126" s="20">
        <v>44209.650666319445</v>
      </c>
      <c r="C1126" s="1" t="s">
        <v>530</v>
      </c>
      <c r="D1126" s="1">
        <v>1.0</v>
      </c>
      <c r="E1126" s="1">
        <v>0.0</v>
      </c>
      <c r="F1126" s="1">
        <v>0.0</v>
      </c>
      <c r="G1126" s="1">
        <v>2.0</v>
      </c>
      <c r="H1126" s="1">
        <v>0.0</v>
      </c>
      <c r="I1126" s="1">
        <v>2.0</v>
      </c>
      <c r="J1126" s="1">
        <v>1.0</v>
      </c>
      <c r="K1126" s="1">
        <v>0.0</v>
      </c>
      <c r="L1126" s="1">
        <v>1.0</v>
      </c>
      <c r="M1126" s="1">
        <v>0.0</v>
      </c>
      <c r="N1126" s="1">
        <v>2.0</v>
      </c>
      <c r="O1126" s="1">
        <v>1.0</v>
      </c>
      <c r="P1126" s="1">
        <v>0.0</v>
      </c>
      <c r="Q1126" s="1">
        <v>0.0</v>
      </c>
      <c r="R1126" s="1">
        <v>0.0</v>
      </c>
      <c r="S1126" s="1">
        <v>0.0</v>
      </c>
      <c r="T1126" s="1">
        <v>1.0</v>
      </c>
      <c r="U1126" s="1">
        <v>1.0</v>
      </c>
      <c r="V1126" s="1">
        <v>1.0</v>
      </c>
      <c r="W1126" s="1">
        <v>1.0</v>
      </c>
      <c r="X1126" s="1">
        <v>1.0</v>
      </c>
      <c r="Y1126" s="1">
        <v>0.0</v>
      </c>
      <c r="Z1126" s="1">
        <v>1876.0</v>
      </c>
      <c r="AA1126" s="45">
        <f t="shared" si="1"/>
        <v>15</v>
      </c>
      <c r="AB1126" s="45">
        <f t="shared" si="2"/>
        <v>9</v>
      </c>
      <c r="AC1126" s="45">
        <f t="shared" si="3"/>
        <v>2</v>
      </c>
      <c r="AD1126" s="45">
        <f t="shared" si="4"/>
        <v>0</v>
      </c>
      <c r="AE1126" s="45">
        <f t="shared" si="5"/>
        <v>4</v>
      </c>
    </row>
    <row r="1127">
      <c r="A1127" s="1" t="b">
        <v>1</v>
      </c>
      <c r="B1127" s="20">
        <v>44210.38785050926</v>
      </c>
      <c r="C1127" s="1" t="s">
        <v>538</v>
      </c>
      <c r="D1127" s="1">
        <v>3.0</v>
      </c>
      <c r="E1127" s="1">
        <v>1.0</v>
      </c>
      <c r="F1127" s="1">
        <v>0.0</v>
      </c>
      <c r="G1127" s="1">
        <v>4.0</v>
      </c>
      <c r="H1127" s="1">
        <v>3.0</v>
      </c>
      <c r="I1127" s="1">
        <v>3.0</v>
      </c>
      <c r="J1127" s="1">
        <v>5.0</v>
      </c>
      <c r="K1127" s="1">
        <v>2.0</v>
      </c>
      <c r="L1127" s="1">
        <v>5.0</v>
      </c>
      <c r="M1127" s="1">
        <v>3.0</v>
      </c>
      <c r="N1127" s="1">
        <v>2.0</v>
      </c>
      <c r="O1127" s="1">
        <v>2.0</v>
      </c>
      <c r="P1127" s="1">
        <v>5.0</v>
      </c>
      <c r="Q1127" s="1">
        <v>5.0</v>
      </c>
      <c r="R1127" s="1">
        <v>5.0</v>
      </c>
      <c r="S1127" s="1">
        <v>5.0</v>
      </c>
      <c r="T1127" s="1">
        <v>3.0</v>
      </c>
      <c r="U1127" s="1">
        <v>4.0</v>
      </c>
      <c r="V1127" s="1">
        <v>4.0</v>
      </c>
      <c r="W1127" s="1">
        <v>4.0</v>
      </c>
      <c r="X1127" s="1">
        <v>3.0</v>
      </c>
      <c r="Y1127" s="1">
        <v>2.0</v>
      </c>
      <c r="Z1127" s="1">
        <v>2372.0</v>
      </c>
      <c r="AA1127" s="45">
        <f t="shared" si="1"/>
        <v>73</v>
      </c>
      <c r="AB1127" s="45">
        <f t="shared" si="2"/>
        <v>23</v>
      </c>
      <c r="AC1127" s="45">
        <f t="shared" si="3"/>
        <v>15</v>
      </c>
      <c r="AD1127" s="45">
        <f t="shared" si="4"/>
        <v>20</v>
      </c>
      <c r="AE1127" s="45">
        <f t="shared" si="5"/>
        <v>15</v>
      </c>
    </row>
    <row r="1128">
      <c r="A1128" s="1" t="b">
        <v>1</v>
      </c>
      <c r="B1128" s="20">
        <v>44210.45273943287</v>
      </c>
      <c r="C1128" s="1" t="s">
        <v>594</v>
      </c>
      <c r="D1128" s="1">
        <v>4.0</v>
      </c>
      <c r="E1128" s="1">
        <v>0.0</v>
      </c>
      <c r="F1128" s="1">
        <v>0.0</v>
      </c>
      <c r="G1128" s="1">
        <v>3.0</v>
      </c>
      <c r="H1128" s="1">
        <v>2.0</v>
      </c>
      <c r="I1128" s="1">
        <v>2.0</v>
      </c>
      <c r="J1128" s="1">
        <v>4.0</v>
      </c>
      <c r="K1128" s="1">
        <v>3.0</v>
      </c>
      <c r="L1128" s="1">
        <v>0.0</v>
      </c>
      <c r="M1128" s="1">
        <v>3.0</v>
      </c>
      <c r="N1128" s="1">
        <v>2.0</v>
      </c>
      <c r="O1128" s="1">
        <v>0.0</v>
      </c>
      <c r="P1128" s="1">
        <v>4.0</v>
      </c>
      <c r="Q1128" s="1">
        <v>4.0</v>
      </c>
      <c r="R1128" s="1">
        <v>4.0</v>
      </c>
      <c r="S1128" s="1">
        <v>4.0</v>
      </c>
      <c r="T1128" s="1">
        <v>1.0</v>
      </c>
      <c r="U1128" s="1">
        <v>3.0</v>
      </c>
      <c r="V1128" s="1">
        <v>5.0</v>
      </c>
      <c r="W1128" s="1">
        <v>4.0</v>
      </c>
      <c r="X1128" s="1">
        <v>3.0</v>
      </c>
      <c r="Y1128" s="1">
        <v>5.0</v>
      </c>
      <c r="Z1128" s="1">
        <v>2446.0</v>
      </c>
      <c r="AA1128" s="45">
        <f t="shared" si="1"/>
        <v>60</v>
      </c>
      <c r="AB1128" s="45">
        <f t="shared" si="2"/>
        <v>19</v>
      </c>
      <c r="AC1128" s="45">
        <f t="shared" si="3"/>
        <v>10</v>
      </c>
      <c r="AD1128" s="45">
        <f t="shared" si="4"/>
        <v>16</v>
      </c>
      <c r="AE1128" s="45">
        <f t="shared" si="5"/>
        <v>15</v>
      </c>
    </row>
    <row r="1129">
      <c r="A1129" s="1" t="b">
        <v>1</v>
      </c>
      <c r="B1129" s="20">
        <v>44210.766075381944</v>
      </c>
      <c r="C1129" s="1" t="s">
        <v>402</v>
      </c>
      <c r="D1129" s="1">
        <v>4.0</v>
      </c>
      <c r="E1129" s="1">
        <v>3.0</v>
      </c>
      <c r="F1129" s="1">
        <v>0.0</v>
      </c>
      <c r="G1129" s="1">
        <v>4.0</v>
      </c>
      <c r="H1129" s="1">
        <v>4.0</v>
      </c>
      <c r="I1129" s="1">
        <v>3.0</v>
      </c>
      <c r="J1129" s="1">
        <v>2.0</v>
      </c>
      <c r="K1129" s="1">
        <v>3.0</v>
      </c>
      <c r="L1129" s="1">
        <v>1.0</v>
      </c>
      <c r="M1129" s="1">
        <v>2.0</v>
      </c>
      <c r="N1129" s="1">
        <v>4.0</v>
      </c>
      <c r="O1129" s="1">
        <v>3.0</v>
      </c>
      <c r="P1129" s="1">
        <v>3.0</v>
      </c>
      <c r="Q1129" s="1">
        <v>0.0</v>
      </c>
      <c r="R1129" s="1">
        <v>0.0</v>
      </c>
      <c r="S1129" s="1">
        <v>0.0</v>
      </c>
      <c r="T1129" s="1">
        <v>5.0</v>
      </c>
      <c r="U1129" s="1">
        <v>3.0</v>
      </c>
      <c r="V1129" s="1">
        <v>3.0</v>
      </c>
      <c r="W1129" s="1">
        <v>3.0</v>
      </c>
      <c r="X1129" s="1">
        <v>4.0</v>
      </c>
      <c r="Y1129" s="1">
        <v>6.0</v>
      </c>
      <c r="Z1129" s="1">
        <v>2210.0</v>
      </c>
      <c r="AA1129" s="45">
        <f t="shared" si="1"/>
        <v>60</v>
      </c>
      <c r="AB1129" s="45">
        <f t="shared" si="2"/>
        <v>36</v>
      </c>
      <c r="AC1129" s="45">
        <f t="shared" si="3"/>
        <v>8</v>
      </c>
      <c r="AD1129" s="45">
        <f t="shared" si="4"/>
        <v>3</v>
      </c>
      <c r="AE1129" s="45">
        <f t="shared" si="5"/>
        <v>13</v>
      </c>
    </row>
    <row r="1130">
      <c r="A1130" s="1" t="b">
        <v>1</v>
      </c>
      <c r="B1130" s="20">
        <v>44210.993848252314</v>
      </c>
      <c r="C1130" s="1" t="s">
        <v>352</v>
      </c>
      <c r="D1130" s="1">
        <v>3.0</v>
      </c>
      <c r="E1130" s="1">
        <v>1.0</v>
      </c>
      <c r="F1130" s="1">
        <v>0.0</v>
      </c>
      <c r="G1130" s="1">
        <v>1.0</v>
      </c>
      <c r="H1130" s="1">
        <v>3.0</v>
      </c>
      <c r="I1130" s="1">
        <v>4.0</v>
      </c>
      <c r="J1130" s="1">
        <v>4.0</v>
      </c>
      <c r="K1130" s="1">
        <v>4.0</v>
      </c>
      <c r="L1130" s="1">
        <v>2.0</v>
      </c>
      <c r="M1130" s="1">
        <v>4.0</v>
      </c>
      <c r="N1130" s="1">
        <v>3.0</v>
      </c>
      <c r="O1130" s="1">
        <v>3.0</v>
      </c>
      <c r="P1130" s="1">
        <v>3.0</v>
      </c>
      <c r="Q1130" s="1">
        <v>1.0</v>
      </c>
      <c r="R1130" s="1">
        <v>1.0</v>
      </c>
      <c r="S1130" s="1">
        <v>2.0</v>
      </c>
      <c r="T1130" s="1">
        <v>1.0</v>
      </c>
      <c r="U1130" s="1">
        <v>3.0</v>
      </c>
      <c r="V1130" s="1">
        <v>4.0</v>
      </c>
      <c r="W1130" s="1">
        <v>3.0</v>
      </c>
      <c r="X1130" s="1">
        <v>3.0</v>
      </c>
      <c r="Y1130" s="1">
        <v>3.0</v>
      </c>
      <c r="Z1130" s="1">
        <v>2140.0</v>
      </c>
      <c r="AA1130" s="45">
        <f t="shared" si="1"/>
        <v>56</v>
      </c>
      <c r="AB1130" s="45">
        <f t="shared" si="2"/>
        <v>22</v>
      </c>
      <c r="AC1130" s="45">
        <f t="shared" si="3"/>
        <v>14</v>
      </c>
      <c r="AD1130" s="45">
        <f t="shared" si="4"/>
        <v>7</v>
      </c>
      <c r="AE1130" s="45">
        <f t="shared" si="5"/>
        <v>13</v>
      </c>
    </row>
    <row r="1131">
      <c r="A1131" s="1" t="b">
        <v>1</v>
      </c>
      <c r="B1131" s="20">
        <v>44211.51089975695</v>
      </c>
      <c r="C1131" s="1" t="s">
        <v>405</v>
      </c>
      <c r="D1131" s="1">
        <v>0.0</v>
      </c>
      <c r="E1131" s="1">
        <v>0.0</v>
      </c>
      <c r="F1131" s="1">
        <v>0.0</v>
      </c>
      <c r="G1131" s="1">
        <v>0.0</v>
      </c>
      <c r="H1131" s="1">
        <v>4.0</v>
      </c>
      <c r="I1131" s="1">
        <v>5.0</v>
      </c>
      <c r="J1131" s="1">
        <v>0.0</v>
      </c>
      <c r="K1131" s="1">
        <v>0.0</v>
      </c>
      <c r="L1131" s="1">
        <v>0.0</v>
      </c>
      <c r="M1131" s="1">
        <v>3.0</v>
      </c>
      <c r="N1131" s="1">
        <v>3.0</v>
      </c>
      <c r="O1131" s="1">
        <v>3.0</v>
      </c>
      <c r="P1131" s="1">
        <v>3.0</v>
      </c>
      <c r="Q1131" s="1">
        <v>3.0</v>
      </c>
      <c r="R1131" s="1">
        <v>3.0</v>
      </c>
      <c r="S1131" s="1">
        <v>3.0</v>
      </c>
      <c r="T1131" s="1">
        <v>2.0</v>
      </c>
      <c r="U1131" s="1">
        <v>4.0</v>
      </c>
      <c r="V1131" s="1">
        <v>4.0</v>
      </c>
      <c r="W1131" s="1">
        <v>4.0</v>
      </c>
      <c r="X1131" s="1">
        <v>4.0</v>
      </c>
      <c r="Y1131" s="1">
        <v>6.0</v>
      </c>
      <c r="Z1131" s="1">
        <v>2219.0</v>
      </c>
      <c r="AA1131" s="45">
        <f t="shared" si="1"/>
        <v>54</v>
      </c>
      <c r="AB1131" s="45">
        <f t="shared" si="2"/>
        <v>23</v>
      </c>
      <c r="AC1131" s="45">
        <f t="shared" si="3"/>
        <v>3</v>
      </c>
      <c r="AD1131" s="45">
        <f t="shared" si="4"/>
        <v>12</v>
      </c>
      <c r="AE1131" s="45">
        <f t="shared" si="5"/>
        <v>16</v>
      </c>
    </row>
    <row r="1132">
      <c r="A1132" s="1" t="b">
        <v>1</v>
      </c>
      <c r="B1132" s="20">
        <v>44211.85096422453</v>
      </c>
      <c r="C1132" s="1" t="s">
        <v>273</v>
      </c>
      <c r="D1132" s="1">
        <v>2.0</v>
      </c>
      <c r="E1132" s="1">
        <v>3.0</v>
      </c>
      <c r="F1132" s="1">
        <v>0.0</v>
      </c>
      <c r="G1132" s="1">
        <v>3.0</v>
      </c>
      <c r="H1132" s="1">
        <v>3.0</v>
      </c>
      <c r="I1132" s="1">
        <v>5.0</v>
      </c>
      <c r="J1132" s="1">
        <v>1.0</v>
      </c>
      <c r="K1132" s="1">
        <v>3.0</v>
      </c>
      <c r="L1132" s="1">
        <v>3.0</v>
      </c>
      <c r="M1132" s="1">
        <v>4.0</v>
      </c>
      <c r="N1132" s="1">
        <v>4.0</v>
      </c>
      <c r="O1132" s="1">
        <v>3.0</v>
      </c>
      <c r="P1132" s="1">
        <v>4.0</v>
      </c>
      <c r="Q1132" s="1">
        <v>1.0</v>
      </c>
      <c r="R1132" s="1">
        <v>3.0</v>
      </c>
      <c r="S1132" s="1">
        <v>2.0</v>
      </c>
      <c r="T1132" s="1">
        <v>0.0</v>
      </c>
      <c r="U1132" s="1">
        <v>4.0</v>
      </c>
      <c r="V1132" s="1">
        <v>5.0</v>
      </c>
      <c r="W1132" s="1">
        <v>4.0</v>
      </c>
      <c r="X1132" s="1">
        <v>4.0</v>
      </c>
      <c r="Y1132" s="1">
        <v>0.0</v>
      </c>
      <c r="Z1132" s="1">
        <v>2008.0</v>
      </c>
      <c r="AA1132" s="45">
        <f t="shared" si="1"/>
        <v>61</v>
      </c>
      <c r="AB1132" s="45">
        <f t="shared" si="2"/>
        <v>23</v>
      </c>
      <c r="AC1132" s="45">
        <f t="shared" si="3"/>
        <v>11</v>
      </c>
      <c r="AD1132" s="45">
        <f t="shared" si="4"/>
        <v>10</v>
      </c>
      <c r="AE1132" s="45">
        <f t="shared" si="5"/>
        <v>17</v>
      </c>
    </row>
    <row r="1133">
      <c r="A1133" s="1" t="b">
        <v>1</v>
      </c>
      <c r="B1133" s="20">
        <v>44212.56071967592</v>
      </c>
      <c r="C1133" s="1" t="s">
        <v>595</v>
      </c>
      <c r="D1133" s="1">
        <v>5.0</v>
      </c>
      <c r="E1133" s="1">
        <v>3.0</v>
      </c>
      <c r="F1133" s="1">
        <v>0.0</v>
      </c>
      <c r="G1133" s="1">
        <v>2.0</v>
      </c>
      <c r="H1133" s="1">
        <v>4.0</v>
      </c>
      <c r="I1133" s="1">
        <v>4.0</v>
      </c>
      <c r="J1133" s="1">
        <v>5.0</v>
      </c>
      <c r="K1133" s="1">
        <v>5.0</v>
      </c>
      <c r="L1133" s="1">
        <v>0.0</v>
      </c>
      <c r="M1133" s="1">
        <v>3.0</v>
      </c>
      <c r="N1133" s="1">
        <v>4.0</v>
      </c>
      <c r="O1133" s="1">
        <v>4.0</v>
      </c>
      <c r="P1133" s="1">
        <v>5.0</v>
      </c>
      <c r="Q1133" s="1">
        <v>5.0</v>
      </c>
      <c r="R1133" s="1">
        <v>5.0</v>
      </c>
      <c r="S1133" s="1">
        <v>5.0</v>
      </c>
      <c r="T1133" s="1">
        <v>2.0</v>
      </c>
      <c r="U1133" s="1">
        <v>6.0</v>
      </c>
      <c r="V1133" s="1">
        <v>2.0</v>
      </c>
      <c r="W1133" s="1">
        <v>2.0</v>
      </c>
      <c r="X1133" s="1">
        <v>1.0</v>
      </c>
      <c r="Y1133" s="1">
        <v>0.0</v>
      </c>
      <c r="Z1133" s="1">
        <v>2422.0</v>
      </c>
      <c r="AA1133" s="45">
        <f t="shared" si="1"/>
        <v>72</v>
      </c>
      <c r="AB1133" s="45">
        <f t="shared" si="2"/>
        <v>28</v>
      </c>
      <c r="AC1133" s="45">
        <f t="shared" si="3"/>
        <v>13</v>
      </c>
      <c r="AD1133" s="45">
        <f t="shared" si="4"/>
        <v>20</v>
      </c>
      <c r="AE1133" s="45">
        <f t="shared" si="5"/>
        <v>11</v>
      </c>
    </row>
    <row r="1134">
      <c r="A1134" s="1" t="b">
        <v>1</v>
      </c>
      <c r="B1134" s="20">
        <v>44213.543687488425</v>
      </c>
      <c r="C1134" s="1" t="s">
        <v>542</v>
      </c>
      <c r="D1134" s="1">
        <v>2.0</v>
      </c>
      <c r="E1134" s="1">
        <v>1.0</v>
      </c>
      <c r="F1134" s="1">
        <v>0.0</v>
      </c>
      <c r="G1134" s="1">
        <v>1.0</v>
      </c>
      <c r="H1134" s="1">
        <v>1.0</v>
      </c>
      <c r="I1134" s="1">
        <v>0.0</v>
      </c>
      <c r="J1134" s="1">
        <v>0.0</v>
      </c>
      <c r="K1134" s="1">
        <v>1.0</v>
      </c>
      <c r="L1134" s="1">
        <v>0.0</v>
      </c>
      <c r="M1134" s="1">
        <v>1.0</v>
      </c>
      <c r="N1134" s="1">
        <v>2.0</v>
      </c>
      <c r="O1134" s="1">
        <v>2.0</v>
      </c>
      <c r="P1134" s="1">
        <v>0.0</v>
      </c>
      <c r="Q1134" s="1">
        <v>0.0</v>
      </c>
      <c r="R1134" s="1">
        <v>0.0</v>
      </c>
      <c r="S1134" s="1">
        <v>1.0</v>
      </c>
      <c r="T1134" s="1">
        <v>0.0</v>
      </c>
      <c r="U1134" s="1">
        <v>1.0</v>
      </c>
      <c r="V1134" s="1">
        <v>1.0</v>
      </c>
      <c r="W1134" s="1">
        <v>1.0</v>
      </c>
      <c r="X1134" s="1">
        <v>1.0</v>
      </c>
      <c r="Y1134" s="1">
        <v>0.0</v>
      </c>
      <c r="Z1134" s="1">
        <v>2392.0</v>
      </c>
      <c r="AA1134" s="45">
        <f t="shared" si="1"/>
        <v>16</v>
      </c>
      <c r="AB1134" s="45">
        <f t="shared" si="2"/>
        <v>9</v>
      </c>
      <c r="AC1134" s="45">
        <f t="shared" si="3"/>
        <v>2</v>
      </c>
      <c r="AD1134" s="45">
        <f t="shared" si="4"/>
        <v>1</v>
      </c>
      <c r="AE1134" s="45">
        <f t="shared" si="5"/>
        <v>4</v>
      </c>
    </row>
    <row r="1135">
      <c r="A1135" s="1" t="b">
        <v>1</v>
      </c>
      <c r="B1135" s="20">
        <v>44213.862191064814</v>
      </c>
      <c r="C1135" s="1" t="s">
        <v>596</v>
      </c>
      <c r="D1135" s="1">
        <v>1.0</v>
      </c>
      <c r="E1135" s="1">
        <v>2.0</v>
      </c>
      <c r="F1135" s="1">
        <v>0.0</v>
      </c>
      <c r="G1135" s="1">
        <v>2.0</v>
      </c>
      <c r="H1135" s="1">
        <v>0.0</v>
      </c>
      <c r="I1135" s="1">
        <v>2.0</v>
      </c>
      <c r="J1135" s="1">
        <v>2.0</v>
      </c>
      <c r="K1135" s="1">
        <v>1.0</v>
      </c>
      <c r="L1135" s="1">
        <v>0.0</v>
      </c>
      <c r="M1135" s="1">
        <v>2.0</v>
      </c>
      <c r="N1135" s="1">
        <v>1.0</v>
      </c>
      <c r="O1135" s="1">
        <v>0.0</v>
      </c>
      <c r="P1135" s="1">
        <v>5.0</v>
      </c>
      <c r="Q1135" s="1">
        <v>4.0</v>
      </c>
      <c r="R1135" s="1">
        <v>5.0</v>
      </c>
      <c r="S1135" s="1">
        <v>5.0</v>
      </c>
      <c r="T1135" s="1">
        <v>1.0</v>
      </c>
      <c r="U1135" s="1">
        <v>5.0</v>
      </c>
      <c r="V1135" s="1">
        <v>5.0</v>
      </c>
      <c r="W1135" s="1">
        <v>5.0</v>
      </c>
      <c r="X1135" s="1">
        <v>4.0</v>
      </c>
      <c r="Y1135" s="1">
        <v>3.0</v>
      </c>
      <c r="Z1135" s="1">
        <v>2450.0</v>
      </c>
      <c r="AA1135" s="45">
        <f t="shared" si="1"/>
        <v>55</v>
      </c>
      <c r="AB1135" s="45">
        <f t="shared" si="2"/>
        <v>12</v>
      </c>
      <c r="AC1135" s="45">
        <f t="shared" si="3"/>
        <v>5</v>
      </c>
      <c r="AD1135" s="45">
        <f t="shared" si="4"/>
        <v>19</v>
      </c>
      <c r="AE1135" s="45">
        <f t="shared" si="5"/>
        <v>19</v>
      </c>
    </row>
    <row r="1136">
      <c r="A1136" s="1" t="b">
        <v>1</v>
      </c>
      <c r="B1136" s="20">
        <v>44214.37375329861</v>
      </c>
      <c r="C1136" s="1" t="s">
        <v>481</v>
      </c>
      <c r="D1136" s="1">
        <v>3.0</v>
      </c>
      <c r="E1136" s="1">
        <v>4.0</v>
      </c>
      <c r="F1136" s="1">
        <v>5.0</v>
      </c>
      <c r="G1136" s="1">
        <v>2.0</v>
      </c>
      <c r="H1136" s="1">
        <v>3.0</v>
      </c>
      <c r="I1136" s="1">
        <v>4.0</v>
      </c>
      <c r="J1136" s="1">
        <v>1.0</v>
      </c>
      <c r="K1136" s="1">
        <v>5.0</v>
      </c>
      <c r="L1136" s="1">
        <v>0.0</v>
      </c>
      <c r="M1136" s="1">
        <v>4.0</v>
      </c>
      <c r="N1136" s="1">
        <v>3.0</v>
      </c>
      <c r="O1136" s="1">
        <v>3.0</v>
      </c>
      <c r="P1136" s="1">
        <v>4.0</v>
      </c>
      <c r="Q1136" s="1">
        <v>1.0</v>
      </c>
      <c r="R1136" s="1">
        <v>3.0</v>
      </c>
      <c r="S1136" s="1">
        <v>4.0</v>
      </c>
      <c r="T1136" s="1">
        <v>4.0</v>
      </c>
      <c r="U1136" s="1">
        <v>2.0</v>
      </c>
      <c r="V1136" s="1">
        <v>4.0</v>
      </c>
      <c r="W1136" s="1">
        <v>3.0</v>
      </c>
      <c r="X1136" s="1">
        <v>2.0</v>
      </c>
      <c r="Y1136" s="1">
        <v>3.0</v>
      </c>
      <c r="Z1136" s="1">
        <v>2305.0</v>
      </c>
      <c r="AA1136" s="45">
        <f t="shared" si="1"/>
        <v>67</v>
      </c>
      <c r="AB1136" s="45">
        <f t="shared" si="2"/>
        <v>34</v>
      </c>
      <c r="AC1136" s="45">
        <f t="shared" si="3"/>
        <v>10</v>
      </c>
      <c r="AD1136" s="45">
        <f t="shared" si="4"/>
        <v>12</v>
      </c>
      <c r="AE1136" s="45">
        <f t="shared" si="5"/>
        <v>11</v>
      </c>
    </row>
    <row r="1137">
      <c r="A1137" s="1" t="b">
        <v>1</v>
      </c>
      <c r="B1137" s="20">
        <v>44214.448649791666</v>
      </c>
      <c r="C1137" s="1" t="s">
        <v>598</v>
      </c>
      <c r="D1137" s="1">
        <v>3.0</v>
      </c>
      <c r="E1137" s="1">
        <v>0.0</v>
      </c>
      <c r="F1137" s="1">
        <v>0.0</v>
      </c>
      <c r="G1137" s="1">
        <v>0.0</v>
      </c>
      <c r="H1137" s="1">
        <v>1.0</v>
      </c>
      <c r="I1137" s="1">
        <v>1.0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1.0</v>
      </c>
      <c r="V1137" s="1">
        <v>1.0</v>
      </c>
      <c r="W1137" s="1">
        <v>0.0</v>
      </c>
      <c r="X1137" s="1">
        <v>0.0</v>
      </c>
      <c r="Y1137" s="1">
        <v>0.0</v>
      </c>
      <c r="Z1137" s="1">
        <v>2461.0</v>
      </c>
      <c r="AA1137" s="45">
        <f t="shared" si="1"/>
        <v>7</v>
      </c>
      <c r="AB1137" s="45">
        <f t="shared" si="2"/>
        <v>5</v>
      </c>
      <c r="AC1137" s="45">
        <f t="shared" si="3"/>
        <v>0</v>
      </c>
      <c r="AD1137" s="45">
        <f t="shared" si="4"/>
        <v>0</v>
      </c>
      <c r="AE1137" s="45">
        <f t="shared" si="5"/>
        <v>2</v>
      </c>
    </row>
    <row r="1138">
      <c r="A1138" s="1" t="b">
        <v>1</v>
      </c>
      <c r="B1138" s="20">
        <v>44214.44960894676</v>
      </c>
      <c r="C1138" s="1" t="s">
        <v>597</v>
      </c>
      <c r="D1138" s="1">
        <v>0.0</v>
      </c>
      <c r="E1138" s="1">
        <v>4.0</v>
      </c>
      <c r="F1138" s="1">
        <v>0.0</v>
      </c>
      <c r="G1138" s="1">
        <v>1.0</v>
      </c>
      <c r="H1138" s="1">
        <v>4.0</v>
      </c>
      <c r="I1138" s="1">
        <v>3.0</v>
      </c>
      <c r="J1138" s="1">
        <v>1.0</v>
      </c>
      <c r="K1138" s="1">
        <v>2.0</v>
      </c>
      <c r="L1138" s="1">
        <v>0.0</v>
      </c>
      <c r="M1138" s="1">
        <v>3.0</v>
      </c>
      <c r="N1138" s="1">
        <v>3.0</v>
      </c>
      <c r="O1138" s="1">
        <v>4.0</v>
      </c>
      <c r="P1138" s="1">
        <v>2.0</v>
      </c>
      <c r="Q1138" s="1">
        <v>3.0</v>
      </c>
      <c r="R1138" s="1">
        <v>4.0</v>
      </c>
      <c r="S1138" s="1">
        <v>3.0</v>
      </c>
      <c r="T1138" s="1">
        <v>2.0</v>
      </c>
      <c r="U1138" s="1">
        <v>2.0</v>
      </c>
      <c r="V1138" s="1">
        <v>4.0</v>
      </c>
      <c r="W1138" s="1">
        <v>3.0</v>
      </c>
      <c r="X1138" s="1">
        <v>1.0</v>
      </c>
      <c r="Y1138" s="1">
        <v>1.0</v>
      </c>
      <c r="Z1138" s="1">
        <v>2462.0</v>
      </c>
      <c r="AA1138" s="45">
        <f t="shared" si="1"/>
        <v>50</v>
      </c>
      <c r="AB1138" s="45">
        <f t="shared" si="2"/>
        <v>22</v>
      </c>
      <c r="AC1138" s="45">
        <f t="shared" si="3"/>
        <v>6</v>
      </c>
      <c r="AD1138" s="45">
        <f t="shared" si="4"/>
        <v>12</v>
      </c>
      <c r="AE1138" s="45">
        <f t="shared" si="5"/>
        <v>10</v>
      </c>
    </row>
    <row r="1139">
      <c r="A1139" s="1" t="b">
        <v>1</v>
      </c>
      <c r="B1139" s="20">
        <v>44214.52577493056</v>
      </c>
      <c r="C1139" s="1" t="s">
        <v>376</v>
      </c>
      <c r="D1139" s="1">
        <v>4.0</v>
      </c>
      <c r="E1139" s="1">
        <v>1.0</v>
      </c>
      <c r="F1139" s="1">
        <v>0.0</v>
      </c>
      <c r="G1139" s="1">
        <v>3.0</v>
      </c>
      <c r="H1139" s="1">
        <v>1.0</v>
      </c>
      <c r="I1139" s="1">
        <v>4.0</v>
      </c>
      <c r="J1139" s="1">
        <v>1.0</v>
      </c>
      <c r="K1139" s="1">
        <v>0.0</v>
      </c>
      <c r="L1139" s="1">
        <v>3.0</v>
      </c>
      <c r="M1139" s="1">
        <v>4.0</v>
      </c>
      <c r="N1139" s="1">
        <v>4.0</v>
      </c>
      <c r="O1139" s="1">
        <v>4.0</v>
      </c>
      <c r="P1139" s="1">
        <v>3.0</v>
      </c>
      <c r="Q1139" s="1">
        <v>3.0</v>
      </c>
      <c r="R1139" s="1">
        <v>3.0</v>
      </c>
      <c r="S1139" s="1">
        <v>4.0</v>
      </c>
      <c r="T1139" s="1">
        <v>0.0</v>
      </c>
      <c r="U1139" s="1">
        <v>5.0</v>
      </c>
      <c r="V1139" s="1">
        <v>4.0</v>
      </c>
      <c r="W1139" s="1">
        <v>4.0</v>
      </c>
      <c r="X1139" s="1">
        <v>3.0</v>
      </c>
      <c r="Y1139" s="1">
        <v>0.0</v>
      </c>
      <c r="Z1139" s="1">
        <v>2175.0</v>
      </c>
      <c r="AA1139" s="45">
        <f t="shared" si="1"/>
        <v>58</v>
      </c>
      <c r="AB1139" s="45">
        <f t="shared" si="2"/>
        <v>21</v>
      </c>
      <c r="AC1139" s="45">
        <f t="shared" si="3"/>
        <v>8</v>
      </c>
      <c r="AD1139" s="45">
        <f t="shared" si="4"/>
        <v>13</v>
      </c>
      <c r="AE1139" s="45">
        <f t="shared" si="5"/>
        <v>16</v>
      </c>
    </row>
    <row r="1140">
      <c r="A1140" s="1" t="b">
        <v>1</v>
      </c>
      <c r="B1140" s="20">
        <v>44214.53793175926</v>
      </c>
      <c r="C1140" s="1" t="s">
        <v>476</v>
      </c>
      <c r="D1140" s="1">
        <v>4.0</v>
      </c>
      <c r="E1140" s="1">
        <v>4.0</v>
      </c>
      <c r="F1140" s="1">
        <v>0.0</v>
      </c>
      <c r="G1140" s="1">
        <v>5.0</v>
      </c>
      <c r="H1140" s="1">
        <v>4.0</v>
      </c>
      <c r="I1140" s="1">
        <v>5.0</v>
      </c>
      <c r="J1140" s="1">
        <v>0.0</v>
      </c>
      <c r="K1140" s="1">
        <v>5.0</v>
      </c>
      <c r="L1140" s="1">
        <v>0.0</v>
      </c>
      <c r="M1140" s="1">
        <v>4.0</v>
      </c>
      <c r="N1140" s="1">
        <v>5.0</v>
      </c>
      <c r="O1140" s="1">
        <v>5.0</v>
      </c>
      <c r="P1140" s="1">
        <v>6.0</v>
      </c>
      <c r="Q1140" s="1">
        <v>5.0</v>
      </c>
      <c r="R1140" s="1">
        <v>4.0</v>
      </c>
      <c r="S1140" s="1">
        <v>5.0</v>
      </c>
      <c r="T1140" s="1">
        <v>5.0</v>
      </c>
      <c r="U1140" s="1">
        <v>6.0</v>
      </c>
      <c r="V1140" s="1">
        <v>6.0</v>
      </c>
      <c r="W1140" s="1">
        <v>5.0</v>
      </c>
      <c r="X1140" s="1">
        <v>6.0</v>
      </c>
      <c r="Y1140" s="1">
        <v>5.0</v>
      </c>
      <c r="Z1140" s="1">
        <v>2302.0</v>
      </c>
      <c r="AA1140" s="45">
        <f t="shared" si="1"/>
        <v>94</v>
      </c>
      <c r="AB1140" s="45">
        <f t="shared" si="2"/>
        <v>42</v>
      </c>
      <c r="AC1140" s="45">
        <f t="shared" si="3"/>
        <v>9</v>
      </c>
      <c r="AD1140" s="45">
        <f t="shared" si="4"/>
        <v>20</v>
      </c>
      <c r="AE1140" s="45">
        <f t="shared" si="5"/>
        <v>23</v>
      </c>
    </row>
    <row r="1141">
      <c r="A1141" s="1" t="b">
        <v>1</v>
      </c>
      <c r="B1141" s="20">
        <v>44214.71753271991</v>
      </c>
      <c r="C1141" s="1" t="s">
        <v>409</v>
      </c>
      <c r="D1141" s="1">
        <v>1.0</v>
      </c>
      <c r="E1141" s="1">
        <v>0.0</v>
      </c>
      <c r="F1141" s="1">
        <v>0.0</v>
      </c>
      <c r="G1141" s="1">
        <v>3.0</v>
      </c>
      <c r="H1141" s="1">
        <v>1.0</v>
      </c>
      <c r="I1141" s="1">
        <v>2.0</v>
      </c>
      <c r="J1141" s="1">
        <v>0.0</v>
      </c>
      <c r="K1141" s="1">
        <v>0.0</v>
      </c>
      <c r="L1141" s="1">
        <v>2.0</v>
      </c>
      <c r="M1141" s="1">
        <v>0.0</v>
      </c>
      <c r="N1141" s="1">
        <v>2.0</v>
      </c>
      <c r="O1141" s="1">
        <v>1.0</v>
      </c>
      <c r="P1141" s="1">
        <v>1.0</v>
      </c>
      <c r="Q1141" s="1">
        <v>2.0</v>
      </c>
      <c r="R1141" s="1">
        <v>2.0</v>
      </c>
      <c r="S1141" s="1">
        <v>2.0</v>
      </c>
      <c r="T1141" s="1">
        <v>1.0</v>
      </c>
      <c r="U1141" s="1">
        <v>3.0</v>
      </c>
      <c r="V1141" s="1">
        <v>2.0</v>
      </c>
      <c r="W1141" s="1">
        <v>3.0</v>
      </c>
      <c r="X1141" s="1">
        <v>5.0</v>
      </c>
      <c r="Y1141" s="1">
        <v>2.0</v>
      </c>
      <c r="Z1141" s="1">
        <v>2227.0</v>
      </c>
      <c r="AA1141" s="45">
        <f t="shared" si="1"/>
        <v>35</v>
      </c>
      <c r="AB1141" s="45">
        <f t="shared" si="2"/>
        <v>13</v>
      </c>
      <c r="AC1141" s="45">
        <f t="shared" si="3"/>
        <v>2</v>
      </c>
      <c r="AD1141" s="45">
        <f t="shared" si="4"/>
        <v>7</v>
      </c>
      <c r="AE1141" s="45">
        <f t="shared" si="5"/>
        <v>13</v>
      </c>
    </row>
    <row r="1142">
      <c r="A1142" s="1" t="b">
        <v>1</v>
      </c>
      <c r="B1142" s="20">
        <v>44214.827362951386</v>
      </c>
      <c r="C1142" s="1" t="s">
        <v>599</v>
      </c>
      <c r="D1142" s="1">
        <v>3.0</v>
      </c>
      <c r="E1142" s="1">
        <v>0.0</v>
      </c>
      <c r="F1142" s="1">
        <v>0.0</v>
      </c>
      <c r="G1142" s="1">
        <v>0.0</v>
      </c>
      <c r="H1142" s="1">
        <v>0.0</v>
      </c>
      <c r="I1142" s="1">
        <v>1.0</v>
      </c>
      <c r="J1142" s="1">
        <v>0.0</v>
      </c>
      <c r="K1142" s="1">
        <v>0.0</v>
      </c>
      <c r="L1142" s="1">
        <v>1.0</v>
      </c>
      <c r="M1142" s="1">
        <v>0.0</v>
      </c>
      <c r="N1142" s="1">
        <v>3.0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2.0</v>
      </c>
      <c r="W1142" s="1">
        <v>0.0</v>
      </c>
      <c r="X1142" s="1">
        <v>1.0</v>
      </c>
      <c r="Y1142" s="1">
        <v>2.0</v>
      </c>
      <c r="Z1142" s="1">
        <v>2456.0</v>
      </c>
      <c r="AA1142" s="45">
        <f t="shared" si="1"/>
        <v>13</v>
      </c>
      <c r="AB1142" s="45">
        <f t="shared" si="2"/>
        <v>9</v>
      </c>
      <c r="AC1142" s="45">
        <f t="shared" si="3"/>
        <v>1</v>
      </c>
      <c r="AD1142" s="45">
        <f t="shared" si="4"/>
        <v>0</v>
      </c>
      <c r="AE1142" s="45">
        <f t="shared" si="5"/>
        <v>3</v>
      </c>
    </row>
    <row r="1143">
      <c r="A1143" s="1" t="b">
        <v>1</v>
      </c>
      <c r="B1143" s="20">
        <v>44214.904117858794</v>
      </c>
      <c r="C1143" s="1" t="s">
        <v>144</v>
      </c>
      <c r="D1143" s="1">
        <v>5.0</v>
      </c>
      <c r="E1143" s="1">
        <v>4.0</v>
      </c>
      <c r="F1143" s="1">
        <v>0.0</v>
      </c>
      <c r="G1143" s="1">
        <v>3.0</v>
      </c>
      <c r="H1143" s="1">
        <v>3.0</v>
      </c>
      <c r="I1143" s="1">
        <v>5.0</v>
      </c>
      <c r="J1143" s="1">
        <v>3.0</v>
      </c>
      <c r="K1143" s="1">
        <v>0.0</v>
      </c>
      <c r="L1143" s="1">
        <v>4.0</v>
      </c>
      <c r="M1143" s="1">
        <v>4.0</v>
      </c>
      <c r="N1143" s="1">
        <v>4.0</v>
      </c>
      <c r="O1143" s="1">
        <v>5.0</v>
      </c>
      <c r="P1143" s="1">
        <v>4.0</v>
      </c>
      <c r="Q1143" s="1">
        <v>3.0</v>
      </c>
      <c r="R1143" s="1">
        <v>3.0</v>
      </c>
      <c r="S1143" s="1">
        <v>3.0</v>
      </c>
      <c r="T1143" s="1">
        <v>2.0</v>
      </c>
      <c r="U1143" s="1">
        <v>3.0</v>
      </c>
      <c r="V1143" s="1">
        <v>4.0</v>
      </c>
      <c r="W1143" s="1">
        <v>4.0</v>
      </c>
      <c r="X1143" s="1">
        <v>5.0</v>
      </c>
      <c r="Y1143" s="1">
        <v>2.0</v>
      </c>
      <c r="Z1143" s="1">
        <v>1792.0</v>
      </c>
      <c r="AA1143" s="45">
        <f t="shared" si="1"/>
        <v>73</v>
      </c>
      <c r="AB1143" s="45">
        <f t="shared" si="2"/>
        <v>33</v>
      </c>
      <c r="AC1143" s="45">
        <f t="shared" si="3"/>
        <v>11</v>
      </c>
      <c r="AD1143" s="45">
        <f t="shared" si="4"/>
        <v>13</v>
      </c>
      <c r="AE1143" s="45">
        <f t="shared" si="5"/>
        <v>16</v>
      </c>
    </row>
    <row r="1144">
      <c r="A1144" s="1" t="b">
        <v>1</v>
      </c>
      <c r="B1144" s="20">
        <v>44215.27372494213</v>
      </c>
      <c r="C1144" s="1" t="s">
        <v>488</v>
      </c>
      <c r="D1144" s="1">
        <v>3.0</v>
      </c>
      <c r="E1144" s="1">
        <v>2.0</v>
      </c>
      <c r="F1144" s="1">
        <v>0.0</v>
      </c>
      <c r="G1144" s="1">
        <v>3.0</v>
      </c>
      <c r="H1144" s="1">
        <v>3.0</v>
      </c>
      <c r="I1144" s="1">
        <v>4.0</v>
      </c>
      <c r="J1144" s="1">
        <v>3.0</v>
      </c>
      <c r="K1144" s="1">
        <v>0.0</v>
      </c>
      <c r="L1144" s="1">
        <v>4.0</v>
      </c>
      <c r="M1144" s="1">
        <v>0.0</v>
      </c>
      <c r="N1144" s="1">
        <v>3.0</v>
      </c>
      <c r="O1144" s="1">
        <v>4.0</v>
      </c>
      <c r="P1144" s="1">
        <v>5.0</v>
      </c>
      <c r="Q1144" s="1">
        <v>4.0</v>
      </c>
      <c r="R1144" s="1">
        <v>3.0</v>
      </c>
      <c r="S1144" s="1">
        <v>3.0</v>
      </c>
      <c r="T1144" s="1">
        <v>2.0</v>
      </c>
      <c r="U1144" s="1">
        <v>3.0</v>
      </c>
      <c r="V1144" s="1">
        <v>4.0</v>
      </c>
      <c r="W1144" s="1">
        <v>4.0</v>
      </c>
      <c r="X1144" s="1">
        <v>5.0</v>
      </c>
      <c r="Y1144" s="1">
        <v>3.0</v>
      </c>
      <c r="Z1144" s="1">
        <v>2248.0</v>
      </c>
      <c r="AA1144" s="45">
        <f t="shared" si="1"/>
        <v>65</v>
      </c>
      <c r="AB1144" s="45">
        <f t="shared" si="2"/>
        <v>27</v>
      </c>
      <c r="AC1144" s="45">
        <f t="shared" si="3"/>
        <v>7</v>
      </c>
      <c r="AD1144" s="45">
        <f t="shared" si="4"/>
        <v>15</v>
      </c>
      <c r="AE1144" s="45">
        <f t="shared" si="5"/>
        <v>16</v>
      </c>
    </row>
    <row r="1145">
      <c r="A1145" s="1" t="b">
        <v>1</v>
      </c>
      <c r="B1145" s="20">
        <v>44215.38933677084</v>
      </c>
      <c r="C1145" s="1" t="s">
        <v>556</v>
      </c>
      <c r="D1145" s="1">
        <v>3.0</v>
      </c>
      <c r="E1145" s="1">
        <v>2.0</v>
      </c>
      <c r="F1145" s="1">
        <v>0.0</v>
      </c>
      <c r="G1145" s="1">
        <v>2.0</v>
      </c>
      <c r="H1145" s="1">
        <v>1.0</v>
      </c>
      <c r="I1145" s="1">
        <v>3.0</v>
      </c>
      <c r="J1145" s="1">
        <v>4.0</v>
      </c>
      <c r="K1145" s="1">
        <v>0.0</v>
      </c>
      <c r="L1145" s="1">
        <v>3.0</v>
      </c>
      <c r="M1145" s="1">
        <v>3.0</v>
      </c>
      <c r="N1145" s="1">
        <v>0.0</v>
      </c>
      <c r="O1145" s="1">
        <v>0.0</v>
      </c>
      <c r="P1145" s="1">
        <v>3.0</v>
      </c>
      <c r="Q1145" s="1">
        <v>0.0</v>
      </c>
      <c r="R1145" s="1">
        <v>1.0</v>
      </c>
      <c r="S1145" s="1">
        <v>1.0</v>
      </c>
      <c r="T1145" s="1">
        <v>0.0</v>
      </c>
      <c r="U1145" s="1">
        <v>1.0</v>
      </c>
      <c r="V1145" s="1">
        <v>0.0</v>
      </c>
      <c r="W1145" s="1">
        <v>2.0</v>
      </c>
      <c r="X1145" s="1">
        <v>2.0</v>
      </c>
      <c r="Y1145" s="1">
        <v>0.0</v>
      </c>
      <c r="Z1145" s="1">
        <v>2407.0</v>
      </c>
      <c r="AA1145" s="45">
        <f t="shared" si="1"/>
        <v>31</v>
      </c>
      <c r="AB1145" s="45">
        <f t="shared" si="2"/>
        <v>11</v>
      </c>
      <c r="AC1145" s="45">
        <f t="shared" si="3"/>
        <v>10</v>
      </c>
      <c r="AD1145" s="45">
        <f t="shared" si="4"/>
        <v>5</v>
      </c>
      <c r="AE1145" s="45">
        <f t="shared" si="5"/>
        <v>5</v>
      </c>
    </row>
    <row r="1146">
      <c r="A1146" s="1" t="b">
        <v>1</v>
      </c>
      <c r="B1146" s="20">
        <v>44215.41583405093</v>
      </c>
      <c r="C1146" s="1" t="s">
        <v>493</v>
      </c>
      <c r="D1146" s="1">
        <v>0.0</v>
      </c>
      <c r="E1146" s="1">
        <v>0.0</v>
      </c>
      <c r="F1146" s="1">
        <v>0.0</v>
      </c>
      <c r="G1146" s="1">
        <v>2.0</v>
      </c>
      <c r="H1146" s="1">
        <v>1.0</v>
      </c>
      <c r="I1146" s="1">
        <v>2.0</v>
      </c>
      <c r="J1146" s="1">
        <v>0.0</v>
      </c>
      <c r="K1146" s="1">
        <v>1.0</v>
      </c>
      <c r="L1146" s="1">
        <v>0.0</v>
      </c>
      <c r="M1146" s="1">
        <v>0.0</v>
      </c>
      <c r="N1146" s="1">
        <v>1.0</v>
      </c>
      <c r="O1146" s="1">
        <v>0.0</v>
      </c>
      <c r="P1146" s="1">
        <v>1.0</v>
      </c>
      <c r="Q1146" s="1">
        <v>1.0</v>
      </c>
      <c r="R1146" s="1">
        <v>1.0</v>
      </c>
      <c r="S1146" s="1">
        <v>1.0</v>
      </c>
      <c r="T1146" s="1">
        <v>0.0</v>
      </c>
      <c r="U1146" s="1">
        <v>1.0</v>
      </c>
      <c r="V1146" s="1">
        <v>2.0</v>
      </c>
      <c r="W1146" s="1">
        <v>2.0</v>
      </c>
      <c r="X1146" s="1">
        <v>1.0</v>
      </c>
      <c r="Y1146" s="1">
        <v>0.0</v>
      </c>
      <c r="Z1146" s="1">
        <v>2318.0</v>
      </c>
      <c r="AA1146" s="45">
        <f t="shared" si="1"/>
        <v>17</v>
      </c>
      <c r="AB1146" s="45">
        <f t="shared" si="2"/>
        <v>6</v>
      </c>
      <c r="AC1146" s="45">
        <f t="shared" si="3"/>
        <v>1</v>
      </c>
      <c r="AD1146" s="45">
        <f t="shared" si="4"/>
        <v>4</v>
      </c>
      <c r="AE1146" s="45">
        <f t="shared" si="5"/>
        <v>6</v>
      </c>
    </row>
    <row r="1147">
      <c r="A1147" s="1" t="b">
        <v>1</v>
      </c>
      <c r="B1147" s="20">
        <v>44215.418708032405</v>
      </c>
      <c r="C1147" s="1" t="s">
        <v>600</v>
      </c>
      <c r="D1147" s="1">
        <v>4.0</v>
      </c>
      <c r="E1147" s="1">
        <v>5.0</v>
      </c>
      <c r="F1147" s="1">
        <v>0.0</v>
      </c>
      <c r="G1147" s="1">
        <v>3.0</v>
      </c>
      <c r="H1147" s="1">
        <v>5.0</v>
      </c>
      <c r="I1147" s="1">
        <v>5.0</v>
      </c>
      <c r="J1147" s="1">
        <v>0.0</v>
      </c>
      <c r="K1147" s="1">
        <v>4.0</v>
      </c>
      <c r="L1147" s="1">
        <v>0.0</v>
      </c>
      <c r="M1147" s="1">
        <v>4.0</v>
      </c>
      <c r="N1147" s="1">
        <v>4.0</v>
      </c>
      <c r="O1147" s="1">
        <v>4.0</v>
      </c>
      <c r="P1147" s="1">
        <v>5.0</v>
      </c>
      <c r="Q1147" s="1">
        <v>4.0</v>
      </c>
      <c r="R1147" s="1">
        <v>5.0</v>
      </c>
      <c r="S1147" s="1">
        <v>5.0</v>
      </c>
      <c r="T1147" s="1">
        <v>0.0</v>
      </c>
      <c r="U1147" s="1">
        <v>0.0</v>
      </c>
      <c r="V1147" s="1">
        <v>5.0</v>
      </c>
      <c r="W1147" s="1">
        <v>5.0</v>
      </c>
      <c r="X1147" s="1">
        <v>4.0</v>
      </c>
      <c r="Y1147" s="1">
        <v>3.0</v>
      </c>
      <c r="Z1147" s="1">
        <v>2459.0</v>
      </c>
      <c r="AA1147" s="45">
        <f t="shared" si="1"/>
        <v>74</v>
      </c>
      <c r="AB1147" s="45">
        <f t="shared" si="2"/>
        <v>33</v>
      </c>
      <c r="AC1147" s="45">
        <f t="shared" si="3"/>
        <v>8</v>
      </c>
      <c r="AD1147" s="45">
        <f t="shared" si="4"/>
        <v>19</v>
      </c>
      <c r="AE1147" s="45">
        <f t="shared" si="5"/>
        <v>14</v>
      </c>
    </row>
    <row r="1148">
      <c r="A1148" t="b">
        <v>0</v>
      </c>
      <c r="B1148" s="20">
        <v>44215.65732916667</v>
      </c>
      <c r="C1148" s="1" t="s">
        <v>537</v>
      </c>
      <c r="D1148" s="1">
        <v>3.0</v>
      </c>
      <c r="E1148" s="1">
        <v>0.0</v>
      </c>
      <c r="F1148" s="1">
        <v>0.0</v>
      </c>
      <c r="G1148" s="1">
        <v>0.0</v>
      </c>
      <c r="H1148" s="1">
        <v>2.0</v>
      </c>
      <c r="I1148" s="1">
        <v>2.0</v>
      </c>
      <c r="J1148" s="1">
        <v>1.0</v>
      </c>
      <c r="K1148" s="1">
        <v>0.0</v>
      </c>
      <c r="L1148" s="1">
        <v>3.0</v>
      </c>
      <c r="M1148" s="1">
        <v>2.0</v>
      </c>
      <c r="N1148" s="1">
        <v>0.0</v>
      </c>
      <c r="O1148" s="1">
        <v>1.0</v>
      </c>
      <c r="P1148" s="1">
        <v>1.0</v>
      </c>
      <c r="Q1148" s="1">
        <v>0.0</v>
      </c>
      <c r="R1148" s="1">
        <v>0.0</v>
      </c>
      <c r="S1148" s="1">
        <v>0.0</v>
      </c>
      <c r="T1148" s="1">
        <v>0.0</v>
      </c>
      <c r="U1148" s="1">
        <v>2.0</v>
      </c>
      <c r="V1148" s="1">
        <v>2.0</v>
      </c>
      <c r="W1148" s="1">
        <v>3.0</v>
      </c>
      <c r="X1148" s="1">
        <v>2.0</v>
      </c>
      <c r="Y1148" s="1">
        <v>0.0</v>
      </c>
      <c r="Z1148" s="1">
        <v>2365.0</v>
      </c>
      <c r="AA1148" s="45">
        <f t="shared" si="1"/>
        <v>24</v>
      </c>
      <c r="AB1148" s="45">
        <f t="shared" si="2"/>
        <v>8</v>
      </c>
      <c r="AC1148" s="45">
        <f t="shared" si="3"/>
        <v>6</v>
      </c>
      <c r="AD1148" s="45">
        <f t="shared" si="4"/>
        <v>1</v>
      </c>
      <c r="AE1148" s="45">
        <f t="shared" si="5"/>
        <v>9</v>
      </c>
    </row>
    <row r="1149">
      <c r="A1149" s="1" t="b">
        <v>1</v>
      </c>
      <c r="B1149" s="20">
        <v>44215.89948332176</v>
      </c>
      <c r="C1149" s="1" t="s">
        <v>465</v>
      </c>
      <c r="D1149" s="1">
        <v>3.0</v>
      </c>
      <c r="E1149" s="1">
        <v>4.0</v>
      </c>
      <c r="F1149" s="1">
        <v>0.0</v>
      </c>
      <c r="G1149" s="1">
        <v>4.0</v>
      </c>
      <c r="H1149" s="1">
        <v>1.0</v>
      </c>
      <c r="I1149" s="1">
        <v>3.0</v>
      </c>
      <c r="J1149" s="1">
        <v>4.0</v>
      </c>
      <c r="K1149" s="1">
        <v>2.0</v>
      </c>
      <c r="L1149" s="1">
        <v>5.0</v>
      </c>
      <c r="M1149" s="1">
        <v>4.0</v>
      </c>
      <c r="N1149" s="1">
        <v>4.0</v>
      </c>
      <c r="O1149" s="1">
        <v>4.0</v>
      </c>
      <c r="P1149" s="1">
        <v>4.0</v>
      </c>
      <c r="Q1149" s="1">
        <v>3.0</v>
      </c>
      <c r="R1149" s="1">
        <v>3.0</v>
      </c>
      <c r="S1149" s="1">
        <v>3.0</v>
      </c>
      <c r="T1149" s="1">
        <v>5.0</v>
      </c>
      <c r="U1149" s="1">
        <v>3.0</v>
      </c>
      <c r="V1149" s="1">
        <v>1.0</v>
      </c>
      <c r="W1149" s="1">
        <v>4.0</v>
      </c>
      <c r="X1149" s="1">
        <v>3.0</v>
      </c>
      <c r="Y1149" s="1">
        <v>3.0</v>
      </c>
      <c r="Z1149" s="1">
        <v>2294.0</v>
      </c>
      <c r="AA1149" s="45">
        <f t="shared" si="1"/>
        <v>70</v>
      </c>
      <c r="AB1149" s="45">
        <f t="shared" si="2"/>
        <v>31</v>
      </c>
      <c r="AC1149" s="45">
        <f t="shared" si="3"/>
        <v>15</v>
      </c>
      <c r="AD1149" s="45">
        <f t="shared" si="4"/>
        <v>13</v>
      </c>
      <c r="AE1149" s="45">
        <f t="shared" si="5"/>
        <v>11</v>
      </c>
    </row>
    <row r="1150">
      <c r="A1150" t="b">
        <v>0</v>
      </c>
      <c r="B1150" s="20">
        <v>44216.44596880787</v>
      </c>
      <c r="C1150" s="1" t="s">
        <v>640</v>
      </c>
      <c r="D1150" s="1">
        <v>3.0</v>
      </c>
      <c r="E1150" s="1">
        <v>2.0</v>
      </c>
      <c r="F1150" s="1">
        <v>0.0</v>
      </c>
      <c r="G1150" s="1">
        <v>4.0</v>
      </c>
      <c r="H1150" s="1">
        <v>4.0</v>
      </c>
      <c r="I1150" s="1">
        <v>4.0</v>
      </c>
      <c r="J1150" s="1">
        <v>4.0</v>
      </c>
      <c r="K1150" s="1">
        <v>4.0</v>
      </c>
      <c r="L1150" s="1">
        <v>4.0</v>
      </c>
      <c r="M1150" s="1">
        <v>4.0</v>
      </c>
      <c r="N1150" s="1">
        <v>4.0</v>
      </c>
      <c r="O1150" s="1">
        <v>4.0</v>
      </c>
      <c r="P1150" s="1">
        <v>5.0</v>
      </c>
      <c r="Q1150" s="1">
        <v>6.0</v>
      </c>
      <c r="R1150" s="1">
        <v>5.0</v>
      </c>
      <c r="S1150" s="1">
        <v>5.0</v>
      </c>
      <c r="T1150" s="1">
        <v>0.0</v>
      </c>
      <c r="U1150" s="1">
        <v>4.0</v>
      </c>
      <c r="V1150" s="1">
        <v>5.0</v>
      </c>
      <c r="W1150" s="1">
        <v>5.0</v>
      </c>
      <c r="X1150" s="1">
        <v>6.0</v>
      </c>
      <c r="Y1150" s="1">
        <v>3.0</v>
      </c>
      <c r="Z1150" s="1">
        <v>2286.0</v>
      </c>
      <c r="AA1150" s="45">
        <f t="shared" si="1"/>
        <v>85</v>
      </c>
      <c r="AB1150" s="45">
        <f t="shared" si="2"/>
        <v>28</v>
      </c>
      <c r="AC1150" s="45">
        <f t="shared" si="3"/>
        <v>16</v>
      </c>
      <c r="AD1150" s="45">
        <f t="shared" si="4"/>
        <v>21</v>
      </c>
      <c r="AE1150" s="45">
        <f t="shared" si="5"/>
        <v>20</v>
      </c>
    </row>
    <row r="1151">
      <c r="A1151" t="b">
        <v>0</v>
      </c>
      <c r="B1151" s="20">
        <v>44216.45440829861</v>
      </c>
      <c r="C1151" s="1" t="s">
        <v>663</v>
      </c>
      <c r="D1151" s="1">
        <v>3.0</v>
      </c>
      <c r="E1151" s="1">
        <v>2.0</v>
      </c>
      <c r="F1151" s="1">
        <v>0.0</v>
      </c>
      <c r="G1151" s="1">
        <v>1.0</v>
      </c>
      <c r="H1151" s="1">
        <v>2.0</v>
      </c>
      <c r="I1151" s="1">
        <v>4.0</v>
      </c>
      <c r="J1151" s="1">
        <v>3.0</v>
      </c>
      <c r="K1151" s="1">
        <v>2.0</v>
      </c>
      <c r="L1151" s="1">
        <v>1.0</v>
      </c>
      <c r="M1151" s="1">
        <v>4.0</v>
      </c>
      <c r="N1151" s="1">
        <v>5.0</v>
      </c>
      <c r="O1151" s="1">
        <v>5.0</v>
      </c>
      <c r="P1151" s="1">
        <v>5.0</v>
      </c>
      <c r="Q1151" s="1">
        <v>2.0</v>
      </c>
      <c r="R1151" s="1">
        <v>2.0</v>
      </c>
      <c r="S1151" s="1">
        <v>2.0</v>
      </c>
      <c r="T1151" s="1">
        <v>2.0</v>
      </c>
      <c r="U1151" s="1">
        <v>3.0</v>
      </c>
      <c r="V1151" s="1">
        <v>4.0</v>
      </c>
      <c r="W1151" s="1">
        <v>2.0</v>
      </c>
      <c r="X1151" s="1">
        <v>3.0</v>
      </c>
      <c r="Y1151" s="1">
        <v>3.0</v>
      </c>
      <c r="Z1151" s="1">
        <v>2093.0</v>
      </c>
      <c r="AA1151" s="45">
        <f t="shared" si="1"/>
        <v>60</v>
      </c>
      <c r="AB1151" s="45">
        <f t="shared" si="2"/>
        <v>27</v>
      </c>
      <c r="AC1151" s="45">
        <f t="shared" si="3"/>
        <v>10</v>
      </c>
      <c r="AD1151" s="45">
        <f t="shared" si="4"/>
        <v>11</v>
      </c>
      <c r="AE1151" s="45">
        <f t="shared" si="5"/>
        <v>12</v>
      </c>
    </row>
    <row r="1152">
      <c r="A1152" s="1" t="b">
        <v>1</v>
      </c>
      <c r="B1152" s="20">
        <v>44216.629374861106</v>
      </c>
      <c r="C1152" s="1" t="s">
        <v>444</v>
      </c>
      <c r="D1152" s="1">
        <v>3.0</v>
      </c>
      <c r="E1152" s="1">
        <v>3.0</v>
      </c>
      <c r="F1152" s="1">
        <v>0.0</v>
      </c>
      <c r="G1152" s="1">
        <v>2.0</v>
      </c>
      <c r="H1152" s="1">
        <v>1.0</v>
      </c>
      <c r="I1152" s="1">
        <v>3.0</v>
      </c>
      <c r="J1152" s="1">
        <v>3.0</v>
      </c>
      <c r="K1152" s="1">
        <v>1.0</v>
      </c>
      <c r="L1152" s="1">
        <v>4.0</v>
      </c>
      <c r="M1152" s="1">
        <v>3.0</v>
      </c>
      <c r="N1152" s="1">
        <v>3.0</v>
      </c>
      <c r="O1152" s="1">
        <v>4.0</v>
      </c>
      <c r="P1152" s="1">
        <v>2.0</v>
      </c>
      <c r="Q1152" s="1">
        <v>1.0</v>
      </c>
      <c r="R1152" s="1">
        <v>1.0</v>
      </c>
      <c r="S1152" s="1">
        <v>1.0</v>
      </c>
      <c r="T1152" s="1">
        <v>0.0</v>
      </c>
      <c r="U1152" s="1">
        <v>3.0</v>
      </c>
      <c r="V1152" s="1">
        <v>4.0</v>
      </c>
      <c r="W1152" s="1">
        <v>3.0</v>
      </c>
      <c r="X1152" s="1">
        <v>4.0</v>
      </c>
      <c r="Y1152" s="1">
        <v>0.0</v>
      </c>
      <c r="Z1152" s="1">
        <v>2271.0</v>
      </c>
      <c r="AA1152" s="45">
        <f t="shared" si="1"/>
        <v>49</v>
      </c>
      <c r="AB1152" s="45">
        <f t="shared" si="2"/>
        <v>19</v>
      </c>
      <c r="AC1152" s="45">
        <f t="shared" si="3"/>
        <v>11</v>
      </c>
      <c r="AD1152" s="45">
        <f t="shared" si="4"/>
        <v>5</v>
      </c>
      <c r="AE1152" s="45">
        <f t="shared" si="5"/>
        <v>14</v>
      </c>
    </row>
    <row r="1153">
      <c r="A1153" s="1" t="b">
        <v>1</v>
      </c>
      <c r="B1153" s="20">
        <v>44216.65738420139</v>
      </c>
      <c r="C1153" s="1" t="s">
        <v>292</v>
      </c>
      <c r="D1153" s="1">
        <v>3.0</v>
      </c>
      <c r="E1153" s="1">
        <v>3.0</v>
      </c>
      <c r="F1153" s="1">
        <v>0.0</v>
      </c>
      <c r="G1153" s="1">
        <v>5.0</v>
      </c>
      <c r="H1153" s="1">
        <v>5.0</v>
      </c>
      <c r="I1153" s="1">
        <v>5.0</v>
      </c>
      <c r="J1153" s="1">
        <v>4.0</v>
      </c>
      <c r="K1153" s="1">
        <v>2.0</v>
      </c>
      <c r="L1153" s="1">
        <v>0.0</v>
      </c>
      <c r="M1153" s="1">
        <v>5.0</v>
      </c>
      <c r="N1153" s="1">
        <v>4.0</v>
      </c>
      <c r="O1153" s="1">
        <v>4.0</v>
      </c>
      <c r="P1153" s="1">
        <v>5.0</v>
      </c>
      <c r="Q1153" s="1">
        <v>4.0</v>
      </c>
      <c r="R1153" s="1">
        <v>3.0</v>
      </c>
      <c r="S1153" s="1">
        <v>4.0</v>
      </c>
      <c r="T1153" s="1">
        <v>5.0</v>
      </c>
      <c r="U1153" s="1">
        <v>4.0</v>
      </c>
      <c r="V1153" s="1">
        <v>5.0</v>
      </c>
      <c r="W1153" s="1">
        <v>6.0</v>
      </c>
      <c r="X1153" s="1">
        <v>6.0</v>
      </c>
      <c r="Y1153" s="1">
        <v>6.0</v>
      </c>
      <c r="Z1153" s="1">
        <v>2058.0</v>
      </c>
      <c r="AA1153" s="45">
        <f t="shared" si="1"/>
        <v>88</v>
      </c>
      <c r="AB1153" s="45">
        <f t="shared" si="2"/>
        <v>40</v>
      </c>
      <c r="AC1153" s="45">
        <f t="shared" si="3"/>
        <v>11</v>
      </c>
      <c r="AD1153" s="45">
        <f t="shared" si="4"/>
        <v>16</v>
      </c>
      <c r="AE1153" s="45">
        <f t="shared" si="5"/>
        <v>21</v>
      </c>
    </row>
    <row r="1154">
      <c r="A1154" s="1" t="b">
        <v>1</v>
      </c>
      <c r="B1154" s="20">
        <v>44216.73000094907</v>
      </c>
      <c r="C1154" s="1" t="s">
        <v>394</v>
      </c>
      <c r="D1154" s="1">
        <v>6.0</v>
      </c>
      <c r="E1154" s="1">
        <v>3.0</v>
      </c>
      <c r="F1154" s="1">
        <v>1.0</v>
      </c>
      <c r="G1154" s="1">
        <v>5.0</v>
      </c>
      <c r="H1154" s="1">
        <v>5.0</v>
      </c>
      <c r="I1154" s="1">
        <v>6.0</v>
      </c>
      <c r="J1154" s="1">
        <v>5.0</v>
      </c>
      <c r="K1154" s="1">
        <v>6.0</v>
      </c>
      <c r="L1154" s="1">
        <v>2.0</v>
      </c>
      <c r="M1154" s="1">
        <v>5.0</v>
      </c>
      <c r="N1154" s="1">
        <v>5.0</v>
      </c>
      <c r="O1154" s="1">
        <v>5.0</v>
      </c>
      <c r="P1154" s="1">
        <v>1.0</v>
      </c>
      <c r="Q1154" s="1">
        <v>1.0</v>
      </c>
      <c r="R1154" s="1">
        <v>2.0</v>
      </c>
      <c r="S1154" s="1">
        <v>3.0</v>
      </c>
      <c r="T1154" s="1">
        <v>4.0</v>
      </c>
      <c r="U1154" s="1">
        <v>4.0</v>
      </c>
      <c r="V1154" s="1">
        <v>5.0</v>
      </c>
      <c r="W1154" s="1">
        <v>6.0</v>
      </c>
      <c r="X1154" s="1">
        <v>6.0</v>
      </c>
      <c r="Y1154" s="1">
        <v>2.0</v>
      </c>
      <c r="Z1154" s="1">
        <v>2203.0</v>
      </c>
      <c r="AA1154" s="45">
        <f t="shared" si="1"/>
        <v>88</v>
      </c>
      <c r="AB1154" s="45">
        <f t="shared" si="2"/>
        <v>42</v>
      </c>
      <c r="AC1154" s="45">
        <f t="shared" si="3"/>
        <v>18</v>
      </c>
      <c r="AD1154" s="45">
        <f t="shared" si="4"/>
        <v>7</v>
      </c>
      <c r="AE1154" s="45">
        <f t="shared" si="5"/>
        <v>21</v>
      </c>
    </row>
    <row r="1155">
      <c r="A1155" s="1" t="b">
        <v>1</v>
      </c>
      <c r="B1155" s="20">
        <v>44217.183765381946</v>
      </c>
      <c r="C1155" s="1" t="s">
        <v>602</v>
      </c>
      <c r="D1155" s="1">
        <v>5.0</v>
      </c>
      <c r="E1155" s="1">
        <v>0.0</v>
      </c>
      <c r="F1155" s="1">
        <v>0.0</v>
      </c>
      <c r="G1155" s="1">
        <v>4.0</v>
      </c>
      <c r="H1155" s="1">
        <v>1.0</v>
      </c>
      <c r="I1155" s="1">
        <v>6.0</v>
      </c>
      <c r="J1155" s="1">
        <v>6.0</v>
      </c>
      <c r="K1155" s="1">
        <v>0.0</v>
      </c>
      <c r="L1155" s="1">
        <v>6.0</v>
      </c>
      <c r="M1155" s="1">
        <v>1.0</v>
      </c>
      <c r="N1155" s="1">
        <v>3.0</v>
      </c>
      <c r="O1155" s="1">
        <v>4.0</v>
      </c>
      <c r="P1155" s="1">
        <v>3.0</v>
      </c>
      <c r="Q1155" s="1">
        <v>5.0</v>
      </c>
      <c r="R1155" s="1">
        <v>1.0</v>
      </c>
      <c r="S1155" s="1">
        <v>5.0</v>
      </c>
      <c r="T1155" s="1">
        <v>1.0</v>
      </c>
      <c r="U1155" s="1">
        <v>5.0</v>
      </c>
      <c r="V1155" s="1">
        <v>5.0</v>
      </c>
      <c r="W1155" s="1">
        <v>5.0</v>
      </c>
      <c r="X1155" s="1">
        <v>4.0</v>
      </c>
      <c r="Y1155" s="1">
        <v>3.0</v>
      </c>
      <c r="Z1155" s="1">
        <v>2464.0</v>
      </c>
      <c r="AA1155" s="45">
        <f t="shared" si="1"/>
        <v>73</v>
      </c>
      <c r="AB1155" s="45">
        <f t="shared" si="2"/>
        <v>27</v>
      </c>
      <c r="AC1155" s="45">
        <f t="shared" si="3"/>
        <v>13</v>
      </c>
      <c r="AD1155" s="45">
        <f t="shared" si="4"/>
        <v>14</v>
      </c>
      <c r="AE1155" s="45">
        <f t="shared" si="5"/>
        <v>19</v>
      </c>
    </row>
    <row r="1156">
      <c r="A1156" s="1" t="b">
        <v>1</v>
      </c>
      <c r="B1156" s="20">
        <v>44217.47412298611</v>
      </c>
      <c r="C1156" s="1" t="s">
        <v>316</v>
      </c>
      <c r="D1156" s="1">
        <v>3.0</v>
      </c>
      <c r="E1156" s="1">
        <v>3.0</v>
      </c>
      <c r="F1156" s="1">
        <v>0.0</v>
      </c>
      <c r="G1156" s="1">
        <v>4.0</v>
      </c>
      <c r="H1156" s="1">
        <v>4.0</v>
      </c>
      <c r="I1156" s="1">
        <v>4.0</v>
      </c>
      <c r="J1156" s="1">
        <v>5.0</v>
      </c>
      <c r="K1156" s="1">
        <v>5.0</v>
      </c>
      <c r="L1156" s="1">
        <v>6.0</v>
      </c>
      <c r="M1156" s="1">
        <v>3.0</v>
      </c>
      <c r="N1156" s="1">
        <v>5.0</v>
      </c>
      <c r="O1156" s="1">
        <v>5.0</v>
      </c>
      <c r="P1156" s="1">
        <v>5.0</v>
      </c>
      <c r="Q1156" s="1">
        <v>2.0</v>
      </c>
      <c r="R1156" s="1">
        <v>5.0</v>
      </c>
      <c r="S1156" s="1">
        <v>4.0</v>
      </c>
      <c r="T1156" s="1">
        <v>2.0</v>
      </c>
      <c r="U1156" s="1">
        <v>5.0</v>
      </c>
      <c r="V1156" s="1">
        <v>5.0</v>
      </c>
      <c r="W1156" s="1">
        <v>4.0</v>
      </c>
      <c r="X1156" s="1">
        <v>3.0</v>
      </c>
      <c r="Y1156" s="1">
        <v>2.0</v>
      </c>
      <c r="Z1156" s="1">
        <v>2103.0</v>
      </c>
      <c r="AA1156" s="45">
        <f t="shared" si="1"/>
        <v>84</v>
      </c>
      <c r="AB1156" s="45">
        <f t="shared" si="2"/>
        <v>32</v>
      </c>
      <c r="AC1156" s="45">
        <f t="shared" si="3"/>
        <v>19</v>
      </c>
      <c r="AD1156" s="45">
        <f t="shared" si="4"/>
        <v>16</v>
      </c>
      <c r="AE1156" s="45">
        <f t="shared" si="5"/>
        <v>17</v>
      </c>
    </row>
    <row r="1157">
      <c r="A1157" s="1" t="b">
        <v>1</v>
      </c>
      <c r="B1157" s="20">
        <v>44217.47502909722</v>
      </c>
      <c r="C1157" s="1" t="s">
        <v>603</v>
      </c>
      <c r="D1157" s="1">
        <v>3.0</v>
      </c>
      <c r="E1157" s="1">
        <v>3.0</v>
      </c>
      <c r="F1157" s="1">
        <v>0.0</v>
      </c>
      <c r="G1157" s="1">
        <v>1.0</v>
      </c>
      <c r="H1157" s="1">
        <v>0.0</v>
      </c>
      <c r="I1157" s="1">
        <v>3.0</v>
      </c>
      <c r="J1157" s="1">
        <v>0.0</v>
      </c>
      <c r="K1157" s="1">
        <v>0.0</v>
      </c>
      <c r="L1157" s="1">
        <v>4.0</v>
      </c>
      <c r="M1157" s="1">
        <v>4.0</v>
      </c>
      <c r="N1157" s="1">
        <v>3.0</v>
      </c>
      <c r="O1157" s="1">
        <v>0.0</v>
      </c>
      <c r="P1157" s="1">
        <v>3.0</v>
      </c>
      <c r="Q1157" s="1">
        <v>3.0</v>
      </c>
      <c r="R1157" s="1">
        <v>2.0</v>
      </c>
      <c r="S1157" s="1">
        <v>3.0</v>
      </c>
      <c r="T1157" s="1">
        <v>0.0</v>
      </c>
      <c r="U1157" s="1">
        <v>2.0</v>
      </c>
      <c r="V1157" s="1">
        <v>1.0</v>
      </c>
      <c r="W1157" s="1">
        <v>3.0</v>
      </c>
      <c r="X1157" s="1">
        <v>3.0</v>
      </c>
      <c r="Y1157" s="1">
        <v>3.0</v>
      </c>
      <c r="Z1157" s="1">
        <v>2358.0</v>
      </c>
      <c r="AA1157" s="45">
        <f t="shared" si="1"/>
        <v>44</v>
      </c>
      <c r="AB1157" s="45">
        <f t="shared" si="2"/>
        <v>16</v>
      </c>
      <c r="AC1157" s="45">
        <f t="shared" si="3"/>
        <v>8</v>
      </c>
      <c r="AD1157" s="45">
        <f t="shared" si="4"/>
        <v>11</v>
      </c>
      <c r="AE1157" s="45">
        <f t="shared" si="5"/>
        <v>9</v>
      </c>
    </row>
    <row r="1158">
      <c r="A1158" t="b">
        <v>0</v>
      </c>
      <c r="B1158" s="20">
        <v>44217.528600254635</v>
      </c>
      <c r="C1158" s="1" t="s">
        <v>516</v>
      </c>
      <c r="D1158" s="1">
        <v>3.0</v>
      </c>
      <c r="E1158" s="1">
        <v>0.0</v>
      </c>
      <c r="F1158" s="1">
        <v>0.0</v>
      </c>
      <c r="G1158" s="1">
        <v>1.0</v>
      </c>
      <c r="H1158" s="1">
        <v>1.0</v>
      </c>
      <c r="I1158" s="1">
        <v>2.0</v>
      </c>
      <c r="J1158" s="1">
        <v>4.0</v>
      </c>
      <c r="K1158" s="1">
        <v>0.0</v>
      </c>
      <c r="L1158" s="1">
        <v>1.0</v>
      </c>
      <c r="M1158" s="1">
        <v>0.0</v>
      </c>
      <c r="N1158" s="1">
        <v>1.0</v>
      </c>
      <c r="O1158" s="1">
        <v>0.0</v>
      </c>
      <c r="P1158" s="1">
        <v>2.0</v>
      </c>
      <c r="Q1158" s="1">
        <v>2.0</v>
      </c>
      <c r="R1158" s="1">
        <v>2.0</v>
      </c>
      <c r="S1158" s="1">
        <v>2.0</v>
      </c>
      <c r="T1158" s="1">
        <v>0.0</v>
      </c>
      <c r="U1158" s="1">
        <v>3.0</v>
      </c>
      <c r="V1158" s="1">
        <v>3.0</v>
      </c>
      <c r="W1158" s="1">
        <v>2.0</v>
      </c>
      <c r="X1158" s="1">
        <v>2.0</v>
      </c>
      <c r="Y1158" s="1">
        <v>1.0</v>
      </c>
      <c r="Z1158" s="1">
        <v>2351.0</v>
      </c>
      <c r="AA1158" s="45">
        <f t="shared" si="1"/>
        <v>32</v>
      </c>
      <c r="AB1158" s="45">
        <f t="shared" si="2"/>
        <v>9</v>
      </c>
      <c r="AC1158" s="45">
        <f t="shared" si="3"/>
        <v>5</v>
      </c>
      <c r="AD1158" s="45">
        <f t="shared" si="4"/>
        <v>8</v>
      </c>
      <c r="AE1158" s="45">
        <f t="shared" si="5"/>
        <v>10</v>
      </c>
    </row>
    <row r="1159">
      <c r="A1159" s="1" t="b">
        <v>1</v>
      </c>
      <c r="B1159" s="20">
        <v>44217.53964545139</v>
      </c>
      <c r="C1159" s="1" t="s">
        <v>605</v>
      </c>
      <c r="D1159" s="1">
        <v>2.0</v>
      </c>
      <c r="E1159" s="1">
        <v>1.0</v>
      </c>
      <c r="F1159" s="1">
        <v>0.0</v>
      </c>
      <c r="G1159" s="1">
        <v>3.0</v>
      </c>
      <c r="H1159" s="1">
        <v>3.0</v>
      </c>
      <c r="I1159" s="1">
        <v>5.0</v>
      </c>
      <c r="J1159" s="1">
        <v>0.0</v>
      </c>
      <c r="K1159" s="1">
        <v>5.0</v>
      </c>
      <c r="L1159" s="1">
        <v>0.0</v>
      </c>
      <c r="M1159" s="1">
        <v>3.0</v>
      </c>
      <c r="N1159" s="1">
        <v>3.0</v>
      </c>
      <c r="O1159" s="1">
        <v>2.0</v>
      </c>
      <c r="P1159" s="1">
        <v>1.0</v>
      </c>
      <c r="Q1159" s="1">
        <v>1.0</v>
      </c>
      <c r="R1159" s="1">
        <v>1.0</v>
      </c>
      <c r="S1159" s="1">
        <v>2.0</v>
      </c>
      <c r="T1159" s="1">
        <v>1.0</v>
      </c>
      <c r="U1159" s="1">
        <v>2.0</v>
      </c>
      <c r="V1159" s="1">
        <v>2.0</v>
      </c>
      <c r="W1159" s="1">
        <v>2.0</v>
      </c>
      <c r="X1159" s="1">
        <v>3.0</v>
      </c>
      <c r="Y1159" s="1">
        <v>1.0</v>
      </c>
      <c r="Z1159" s="1">
        <v>2382.0</v>
      </c>
      <c r="AA1159" s="45">
        <f t="shared" si="1"/>
        <v>43</v>
      </c>
      <c r="AB1159" s="45">
        <f t="shared" si="2"/>
        <v>21</v>
      </c>
      <c r="AC1159" s="45">
        <f t="shared" si="3"/>
        <v>8</v>
      </c>
      <c r="AD1159" s="45">
        <f t="shared" si="4"/>
        <v>5</v>
      </c>
      <c r="AE1159" s="45">
        <f t="shared" si="5"/>
        <v>9</v>
      </c>
    </row>
    <row r="1160">
      <c r="A1160" t="b">
        <v>0</v>
      </c>
      <c r="B1160" s="20">
        <v>44217.6902240625</v>
      </c>
      <c r="C1160" s="1" t="s">
        <v>484</v>
      </c>
      <c r="D1160" s="1">
        <v>4.0</v>
      </c>
      <c r="E1160" s="1">
        <v>0.0</v>
      </c>
      <c r="F1160" s="1">
        <v>0.0</v>
      </c>
      <c r="G1160" s="1">
        <v>6.0</v>
      </c>
      <c r="H1160" s="1">
        <v>5.0</v>
      </c>
      <c r="I1160" s="1">
        <v>6.0</v>
      </c>
      <c r="J1160" s="1">
        <v>0.0</v>
      </c>
      <c r="K1160" s="1">
        <v>0.0</v>
      </c>
      <c r="L1160" s="1">
        <v>4.0</v>
      </c>
      <c r="M1160" s="1">
        <v>3.0</v>
      </c>
      <c r="N1160" s="1">
        <v>6.0</v>
      </c>
      <c r="O1160" s="1">
        <v>6.0</v>
      </c>
      <c r="P1160" s="1">
        <v>6.0</v>
      </c>
      <c r="Q1160" s="1">
        <v>4.0</v>
      </c>
      <c r="R1160" s="1">
        <v>6.0</v>
      </c>
      <c r="S1160" s="1">
        <v>6.0</v>
      </c>
      <c r="T1160" s="1">
        <v>4.0</v>
      </c>
      <c r="U1160" s="1">
        <v>6.0</v>
      </c>
      <c r="V1160" s="1">
        <v>4.0</v>
      </c>
      <c r="W1160" s="1">
        <v>6.0</v>
      </c>
      <c r="X1160" s="1">
        <v>6.0</v>
      </c>
      <c r="Y1160" s="1">
        <v>4.0</v>
      </c>
      <c r="Z1160" s="1">
        <v>2249.0</v>
      </c>
      <c r="AA1160" s="45">
        <f t="shared" si="1"/>
        <v>92</v>
      </c>
      <c r="AB1160" s="45">
        <f t="shared" si="2"/>
        <v>41</v>
      </c>
      <c r="AC1160" s="45">
        <f t="shared" si="3"/>
        <v>7</v>
      </c>
      <c r="AD1160" s="45">
        <f t="shared" si="4"/>
        <v>22</v>
      </c>
      <c r="AE1160" s="45">
        <f t="shared" si="5"/>
        <v>22</v>
      </c>
    </row>
    <row r="1161">
      <c r="A1161" s="1" t="b">
        <v>1</v>
      </c>
      <c r="B1161" s="20">
        <v>44217.699465682876</v>
      </c>
      <c r="C1161" s="1" t="s">
        <v>543</v>
      </c>
      <c r="D1161" s="1">
        <v>4.0</v>
      </c>
      <c r="E1161" s="1">
        <v>2.0</v>
      </c>
      <c r="F1161" s="1">
        <v>0.0</v>
      </c>
      <c r="G1161" s="1">
        <v>1.0</v>
      </c>
      <c r="H1161" s="1">
        <v>3.0</v>
      </c>
      <c r="I1161" s="1">
        <v>6.0</v>
      </c>
      <c r="J1161" s="1">
        <v>6.0</v>
      </c>
      <c r="K1161" s="1">
        <v>0.0</v>
      </c>
      <c r="L1161" s="1">
        <v>6.0</v>
      </c>
      <c r="M1161" s="1">
        <v>2.0</v>
      </c>
      <c r="N1161" s="1">
        <v>4.0</v>
      </c>
      <c r="O1161" s="1">
        <v>6.0</v>
      </c>
      <c r="P1161" s="1">
        <v>5.0</v>
      </c>
      <c r="Q1161" s="1">
        <v>6.0</v>
      </c>
      <c r="R1161" s="1">
        <v>0.0</v>
      </c>
      <c r="S1161" s="1">
        <v>6.0</v>
      </c>
      <c r="T1161" s="1">
        <v>0.0</v>
      </c>
      <c r="U1161" s="1">
        <v>5.0</v>
      </c>
      <c r="V1161" s="1">
        <v>6.0</v>
      </c>
      <c r="W1161" s="1">
        <v>6.0</v>
      </c>
      <c r="X1161" s="1">
        <v>5.0</v>
      </c>
      <c r="Y1161" s="1">
        <v>4.0</v>
      </c>
      <c r="Z1161" s="1">
        <v>2378.0</v>
      </c>
      <c r="AA1161" s="45">
        <f t="shared" si="1"/>
        <v>83</v>
      </c>
      <c r="AB1161" s="45">
        <f t="shared" si="2"/>
        <v>30</v>
      </c>
      <c r="AC1161" s="45">
        <f t="shared" si="3"/>
        <v>14</v>
      </c>
      <c r="AD1161" s="45">
        <f t="shared" si="4"/>
        <v>17</v>
      </c>
      <c r="AE1161" s="45">
        <f t="shared" si="5"/>
        <v>22</v>
      </c>
    </row>
    <row r="1162">
      <c r="A1162" s="1" t="b">
        <v>1</v>
      </c>
      <c r="B1162" s="20">
        <v>44217.70190939815</v>
      </c>
      <c r="C1162" s="1" t="s">
        <v>299</v>
      </c>
      <c r="D1162" s="1">
        <v>6.0</v>
      </c>
      <c r="E1162" s="1">
        <v>3.0</v>
      </c>
      <c r="F1162" s="1">
        <v>0.0</v>
      </c>
      <c r="G1162" s="1">
        <v>2.0</v>
      </c>
      <c r="H1162" s="1">
        <v>2.0</v>
      </c>
      <c r="I1162" s="1">
        <v>3.0</v>
      </c>
      <c r="J1162" s="1">
        <v>2.0</v>
      </c>
      <c r="K1162" s="1">
        <v>2.0</v>
      </c>
      <c r="L1162" s="1">
        <v>1.0</v>
      </c>
      <c r="M1162" s="1">
        <v>1.0</v>
      </c>
      <c r="N1162" s="1">
        <v>5.0</v>
      </c>
      <c r="O1162" s="1">
        <v>4.0</v>
      </c>
      <c r="P1162" s="1">
        <v>1.0</v>
      </c>
      <c r="Q1162" s="1">
        <v>0.0</v>
      </c>
      <c r="R1162" s="1">
        <v>1.0</v>
      </c>
      <c r="S1162" s="1">
        <v>0.0</v>
      </c>
      <c r="T1162" s="1">
        <v>0.0</v>
      </c>
      <c r="U1162" s="1">
        <v>4.0</v>
      </c>
      <c r="V1162" s="1">
        <v>5.0</v>
      </c>
      <c r="W1162" s="1">
        <v>5.0</v>
      </c>
      <c r="X1162" s="1">
        <v>3.0</v>
      </c>
      <c r="Y1162" s="1">
        <v>4.0</v>
      </c>
      <c r="Z1162" s="1">
        <v>1687.0</v>
      </c>
      <c r="AA1162" s="45">
        <f t="shared" si="1"/>
        <v>54</v>
      </c>
      <c r="AB1162" s="45">
        <f t="shared" si="2"/>
        <v>29</v>
      </c>
      <c r="AC1162" s="45">
        <f t="shared" si="3"/>
        <v>6</v>
      </c>
      <c r="AD1162" s="45">
        <f t="shared" si="4"/>
        <v>2</v>
      </c>
      <c r="AE1162" s="45">
        <f t="shared" si="5"/>
        <v>17</v>
      </c>
    </row>
    <row r="1163">
      <c r="A1163" s="1" t="b">
        <v>1</v>
      </c>
      <c r="B1163" s="20">
        <v>44217.92471741898</v>
      </c>
      <c r="C1163" s="1" t="s">
        <v>471</v>
      </c>
      <c r="D1163" s="1">
        <v>4.0</v>
      </c>
      <c r="E1163" s="1">
        <v>4.0</v>
      </c>
      <c r="F1163" s="1">
        <v>5.0</v>
      </c>
      <c r="G1163" s="1">
        <v>4.0</v>
      </c>
      <c r="H1163" s="1">
        <v>4.0</v>
      </c>
      <c r="I1163" s="1">
        <v>4.0</v>
      </c>
      <c r="J1163" s="1">
        <v>4.0</v>
      </c>
      <c r="K1163" s="1">
        <v>1.0</v>
      </c>
      <c r="L1163" s="1">
        <v>5.0</v>
      </c>
      <c r="M1163" s="1">
        <v>5.0</v>
      </c>
      <c r="N1163" s="1">
        <v>5.0</v>
      </c>
      <c r="O1163" s="1">
        <v>5.0</v>
      </c>
      <c r="P1163" s="1">
        <v>6.0</v>
      </c>
      <c r="Q1163" s="1">
        <v>5.0</v>
      </c>
      <c r="R1163" s="1">
        <v>4.0</v>
      </c>
      <c r="S1163" s="1">
        <v>5.0</v>
      </c>
      <c r="T1163" s="1">
        <v>1.0</v>
      </c>
      <c r="U1163" s="1">
        <v>6.0</v>
      </c>
      <c r="V1163" s="1">
        <v>5.0</v>
      </c>
      <c r="W1163" s="1">
        <v>5.0</v>
      </c>
      <c r="X1163" s="1">
        <v>5.0</v>
      </c>
      <c r="Y1163" s="1">
        <v>4.0</v>
      </c>
      <c r="Z1163" s="1">
        <v>2293.0</v>
      </c>
      <c r="AA1163" s="45">
        <f t="shared" si="1"/>
        <v>96</v>
      </c>
      <c r="AB1163" s="45">
        <f t="shared" si="2"/>
        <v>40</v>
      </c>
      <c r="AC1163" s="45">
        <f t="shared" si="3"/>
        <v>15</v>
      </c>
      <c r="AD1163" s="45">
        <f t="shared" si="4"/>
        <v>20</v>
      </c>
      <c r="AE1163" s="45">
        <f t="shared" si="5"/>
        <v>21</v>
      </c>
    </row>
    <row r="1164">
      <c r="A1164" s="1" t="b">
        <v>1</v>
      </c>
      <c r="B1164" s="20">
        <v>44218.48607247685</v>
      </c>
      <c r="C1164" s="1" t="s">
        <v>322</v>
      </c>
      <c r="D1164" s="1">
        <v>1.0</v>
      </c>
      <c r="E1164" s="1">
        <v>0.0</v>
      </c>
      <c r="F1164" s="1">
        <v>0.0</v>
      </c>
      <c r="G1164" s="1">
        <v>1.0</v>
      </c>
      <c r="H1164" s="1">
        <v>1.0</v>
      </c>
      <c r="I1164" s="1">
        <v>2.0</v>
      </c>
      <c r="J1164" s="1">
        <v>2.0</v>
      </c>
      <c r="K1164" s="1">
        <v>2.0</v>
      </c>
      <c r="L1164" s="1">
        <v>2.0</v>
      </c>
      <c r="M1164" s="1">
        <v>2.0</v>
      </c>
      <c r="N1164" s="1">
        <v>1.0</v>
      </c>
      <c r="O1164" s="1">
        <v>2.0</v>
      </c>
      <c r="P1164" s="1">
        <v>2.0</v>
      </c>
      <c r="Q1164" s="1">
        <v>2.0</v>
      </c>
      <c r="R1164" s="1">
        <v>2.0</v>
      </c>
      <c r="S1164" s="1">
        <v>2.0</v>
      </c>
      <c r="T1164" s="1">
        <v>0.0</v>
      </c>
      <c r="U1164" s="1">
        <v>2.0</v>
      </c>
      <c r="V1164" s="1">
        <v>2.0</v>
      </c>
      <c r="W1164" s="1">
        <v>2.0</v>
      </c>
      <c r="X1164" s="1">
        <v>2.0</v>
      </c>
      <c r="Y1164" s="1">
        <v>1.0</v>
      </c>
      <c r="Z1164" s="1">
        <v>2110.0</v>
      </c>
      <c r="AA1164" s="45">
        <f t="shared" si="1"/>
        <v>33</v>
      </c>
      <c r="AB1164" s="45">
        <f t="shared" si="2"/>
        <v>9</v>
      </c>
      <c r="AC1164" s="45">
        <f t="shared" si="3"/>
        <v>8</v>
      </c>
      <c r="AD1164" s="45">
        <f t="shared" si="4"/>
        <v>8</v>
      </c>
      <c r="AE1164" s="45">
        <f t="shared" si="5"/>
        <v>8</v>
      </c>
    </row>
    <row r="1165">
      <c r="A1165" s="1" t="b">
        <v>1</v>
      </c>
      <c r="B1165" s="20">
        <v>44219.34177716435</v>
      </c>
      <c r="C1165" s="1" t="s">
        <v>607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1.0</v>
      </c>
      <c r="J1165" s="1">
        <v>0.0</v>
      </c>
      <c r="K1165" s="1">
        <v>0.0</v>
      </c>
      <c r="L1165" s="1">
        <v>1.0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2460.0</v>
      </c>
      <c r="AA1165" s="45">
        <f t="shared" si="1"/>
        <v>2</v>
      </c>
      <c r="AB1165" s="45">
        <f t="shared" si="2"/>
        <v>1</v>
      </c>
      <c r="AC1165" s="45">
        <f t="shared" si="3"/>
        <v>1</v>
      </c>
      <c r="AD1165" s="45">
        <f t="shared" si="4"/>
        <v>0</v>
      </c>
      <c r="AE1165" s="45">
        <f t="shared" si="5"/>
        <v>0</v>
      </c>
    </row>
    <row r="1166">
      <c r="A1166" s="1" t="b">
        <v>1</v>
      </c>
      <c r="B1166" s="20">
        <v>44219.36868083333</v>
      </c>
      <c r="C1166" s="1" t="s">
        <v>491</v>
      </c>
      <c r="D1166" s="1">
        <v>5.0</v>
      </c>
      <c r="E1166" s="1">
        <v>3.0</v>
      </c>
      <c r="F1166" s="1">
        <v>1.0</v>
      </c>
      <c r="G1166" s="1">
        <v>4.0</v>
      </c>
      <c r="H1166" s="1">
        <v>4.0</v>
      </c>
      <c r="I1166" s="1">
        <v>4.0</v>
      </c>
      <c r="J1166" s="1">
        <v>4.0</v>
      </c>
      <c r="K1166" s="1">
        <v>1.0</v>
      </c>
      <c r="L1166" s="1">
        <v>3.0</v>
      </c>
      <c r="M1166" s="1">
        <v>3.0</v>
      </c>
      <c r="N1166" s="1">
        <v>5.0</v>
      </c>
      <c r="O1166" s="1">
        <v>4.0</v>
      </c>
      <c r="P1166" s="1">
        <v>2.0</v>
      </c>
      <c r="Q1166" s="1">
        <v>1.0</v>
      </c>
      <c r="R1166" s="1">
        <v>1.0</v>
      </c>
      <c r="S1166" s="1">
        <v>1.0</v>
      </c>
      <c r="T1166" s="1">
        <v>2.0</v>
      </c>
      <c r="U1166" s="1">
        <v>1.0</v>
      </c>
      <c r="V1166" s="1">
        <v>1.0</v>
      </c>
      <c r="W1166" s="1">
        <v>1.0</v>
      </c>
      <c r="X1166" s="1">
        <v>3.0</v>
      </c>
      <c r="Y1166" s="1">
        <v>5.0</v>
      </c>
      <c r="Z1166" s="1">
        <v>2301.0</v>
      </c>
      <c r="AA1166" s="45">
        <f t="shared" si="1"/>
        <v>59</v>
      </c>
      <c r="AB1166" s="45">
        <f t="shared" si="2"/>
        <v>37</v>
      </c>
      <c r="AC1166" s="45">
        <f t="shared" si="3"/>
        <v>11</v>
      </c>
      <c r="AD1166" s="45">
        <f t="shared" si="4"/>
        <v>5</v>
      </c>
      <c r="AE1166" s="45">
        <f t="shared" si="5"/>
        <v>6</v>
      </c>
    </row>
    <row r="1167">
      <c r="A1167" s="1" t="b">
        <v>1</v>
      </c>
      <c r="B1167" s="20">
        <v>44219.47599961805</v>
      </c>
      <c r="C1167" s="1" t="s">
        <v>573</v>
      </c>
      <c r="D1167" s="1">
        <v>6.0</v>
      </c>
      <c r="E1167" s="1">
        <v>5.0</v>
      </c>
      <c r="F1167" s="1">
        <v>3.0</v>
      </c>
      <c r="G1167" s="1">
        <v>5.0</v>
      </c>
      <c r="H1167" s="1">
        <v>6.0</v>
      </c>
      <c r="I1167" s="1">
        <v>6.0</v>
      </c>
      <c r="J1167" s="1">
        <v>5.0</v>
      </c>
      <c r="K1167" s="1">
        <v>3.0</v>
      </c>
      <c r="L1167" s="1">
        <v>3.0</v>
      </c>
      <c r="M1167" s="1">
        <v>5.0</v>
      </c>
      <c r="N1167" s="1">
        <v>6.0</v>
      </c>
      <c r="O1167" s="1">
        <v>6.0</v>
      </c>
      <c r="P1167" s="1">
        <v>5.0</v>
      </c>
      <c r="Q1167" s="1">
        <v>3.0</v>
      </c>
      <c r="R1167" s="1">
        <v>3.0</v>
      </c>
      <c r="S1167" s="1">
        <v>3.0</v>
      </c>
      <c r="T1167" s="1">
        <v>6.0</v>
      </c>
      <c r="U1167" s="1">
        <v>6.0</v>
      </c>
      <c r="V1167" s="1">
        <v>6.0</v>
      </c>
      <c r="W1167" s="1">
        <v>6.0</v>
      </c>
      <c r="X1167" s="1">
        <v>6.0</v>
      </c>
      <c r="Y1167" s="1">
        <v>4.0</v>
      </c>
      <c r="Z1167" s="1">
        <v>2435.0</v>
      </c>
      <c r="AA1167" s="45">
        <f t="shared" si="1"/>
        <v>107</v>
      </c>
      <c r="AB1167" s="45">
        <f t="shared" si="2"/>
        <v>53</v>
      </c>
      <c r="AC1167" s="45">
        <f t="shared" si="3"/>
        <v>16</v>
      </c>
      <c r="AD1167" s="45">
        <f t="shared" si="4"/>
        <v>14</v>
      </c>
      <c r="AE1167" s="45">
        <f t="shared" si="5"/>
        <v>24</v>
      </c>
    </row>
    <row r="1168">
      <c r="A1168" s="1" t="b">
        <v>1</v>
      </c>
      <c r="B1168" s="20">
        <v>44220.72323585648</v>
      </c>
      <c r="C1168" s="1" t="s">
        <v>469</v>
      </c>
      <c r="D1168" s="1">
        <v>3.0</v>
      </c>
      <c r="E1168" s="1">
        <v>4.0</v>
      </c>
      <c r="F1168" s="1">
        <v>0.0</v>
      </c>
      <c r="G1168" s="1">
        <v>2.0</v>
      </c>
      <c r="H1168" s="1">
        <v>3.0</v>
      </c>
      <c r="I1168" s="1">
        <v>4.0</v>
      </c>
      <c r="J1168" s="1">
        <v>3.0</v>
      </c>
      <c r="K1168" s="1">
        <v>0.0</v>
      </c>
      <c r="L1168" s="1">
        <v>2.0</v>
      </c>
      <c r="M1168" s="1">
        <v>3.0</v>
      </c>
      <c r="N1168" s="1">
        <v>4.0</v>
      </c>
      <c r="O1168" s="1">
        <v>3.0</v>
      </c>
      <c r="P1168" s="1">
        <v>3.0</v>
      </c>
      <c r="Q1168" s="1">
        <v>2.0</v>
      </c>
      <c r="R1168" s="1">
        <v>1.0</v>
      </c>
      <c r="S1168" s="1">
        <v>4.0</v>
      </c>
      <c r="T1168" s="1">
        <v>0.0</v>
      </c>
      <c r="U1168" s="1">
        <v>2.0</v>
      </c>
      <c r="V1168" s="1">
        <v>4.0</v>
      </c>
      <c r="W1168" s="1">
        <v>3.0</v>
      </c>
      <c r="X1168" s="1">
        <v>1.0</v>
      </c>
      <c r="Y1168" s="1">
        <v>4.0</v>
      </c>
      <c r="Z1168" s="1">
        <v>2292.0</v>
      </c>
      <c r="AA1168" s="45">
        <f t="shared" si="1"/>
        <v>55</v>
      </c>
      <c r="AB1168" s="45">
        <f t="shared" si="2"/>
        <v>27</v>
      </c>
      <c r="AC1168" s="45">
        <f t="shared" si="3"/>
        <v>8</v>
      </c>
      <c r="AD1168" s="45">
        <f t="shared" si="4"/>
        <v>10</v>
      </c>
      <c r="AE1168" s="45">
        <f t="shared" si="5"/>
        <v>10</v>
      </c>
    </row>
    <row r="1169">
      <c r="A1169" s="1" t="b">
        <v>1</v>
      </c>
      <c r="B1169" s="20">
        <v>44220.78274675926</v>
      </c>
      <c r="C1169" s="1" t="s">
        <v>608</v>
      </c>
      <c r="D1169" s="1">
        <v>5.0</v>
      </c>
      <c r="E1169" s="1">
        <v>3.0</v>
      </c>
      <c r="F1169" s="1">
        <v>1.0</v>
      </c>
      <c r="G1169" s="1">
        <v>1.0</v>
      </c>
      <c r="H1169" s="1">
        <v>3.0</v>
      </c>
      <c r="I1169" s="1">
        <v>1.0</v>
      </c>
      <c r="J1169" s="1">
        <v>1.0</v>
      </c>
      <c r="K1169" s="1">
        <v>3.0</v>
      </c>
      <c r="L1169" s="1">
        <v>0.0</v>
      </c>
      <c r="M1169" s="1">
        <v>2.0</v>
      </c>
      <c r="N1169" s="1">
        <v>5.0</v>
      </c>
      <c r="O1169" s="1">
        <v>5.0</v>
      </c>
      <c r="P1169" s="1">
        <v>5.0</v>
      </c>
      <c r="Q1169" s="1">
        <v>4.0</v>
      </c>
      <c r="R1169" s="1">
        <v>4.0</v>
      </c>
      <c r="S1169" s="1">
        <v>5.0</v>
      </c>
      <c r="T1169" s="1">
        <v>2.0</v>
      </c>
      <c r="U1169" s="1">
        <v>4.0</v>
      </c>
      <c r="V1169" s="1">
        <v>5.0</v>
      </c>
      <c r="W1169" s="1">
        <v>3.0</v>
      </c>
      <c r="X1169" s="1">
        <v>3.0</v>
      </c>
      <c r="Y1169" s="1">
        <v>0.0</v>
      </c>
      <c r="Z1169" s="1">
        <v>2452.0</v>
      </c>
      <c r="AA1169" s="45">
        <f t="shared" si="1"/>
        <v>65</v>
      </c>
      <c r="AB1169" s="45">
        <f t="shared" si="2"/>
        <v>26</v>
      </c>
      <c r="AC1169" s="45">
        <f t="shared" si="3"/>
        <v>6</v>
      </c>
      <c r="AD1169" s="45">
        <f t="shared" si="4"/>
        <v>18</v>
      </c>
      <c r="AE1169" s="45">
        <f t="shared" si="5"/>
        <v>15</v>
      </c>
    </row>
    <row r="1170">
      <c r="A1170" s="1" t="b">
        <v>1</v>
      </c>
      <c r="B1170" s="20">
        <v>44221.41342457176</v>
      </c>
      <c r="C1170" s="1" t="s">
        <v>609</v>
      </c>
      <c r="D1170" s="1">
        <v>1.0</v>
      </c>
      <c r="E1170" s="1">
        <v>3.0</v>
      </c>
      <c r="F1170" s="1">
        <v>0.0</v>
      </c>
      <c r="G1170" s="1">
        <v>4.0</v>
      </c>
      <c r="H1170" s="1">
        <v>5.0</v>
      </c>
      <c r="I1170" s="1">
        <v>1.0</v>
      </c>
      <c r="J1170" s="1">
        <v>0.0</v>
      </c>
      <c r="K1170" s="1">
        <v>0.0</v>
      </c>
      <c r="L1170" s="1">
        <v>4.0</v>
      </c>
      <c r="M1170" s="1">
        <v>2.0</v>
      </c>
      <c r="N1170" s="1">
        <v>0.0</v>
      </c>
      <c r="O1170" s="1">
        <v>2.0</v>
      </c>
      <c r="P1170" s="1">
        <v>1.0</v>
      </c>
      <c r="Q1170" s="1">
        <v>1.0</v>
      </c>
      <c r="R1170" s="1">
        <v>0.0</v>
      </c>
      <c r="S1170" s="1">
        <v>0.0</v>
      </c>
      <c r="T1170" s="1">
        <v>0.0</v>
      </c>
      <c r="U1170" s="1">
        <v>2.0</v>
      </c>
      <c r="V1170" s="1">
        <v>3.0</v>
      </c>
      <c r="W1170" s="1">
        <v>3.0</v>
      </c>
      <c r="X1170" s="1">
        <v>3.0</v>
      </c>
      <c r="Y1170" s="1">
        <v>5.0</v>
      </c>
      <c r="Z1170" s="1">
        <v>2451.0</v>
      </c>
      <c r="AA1170" s="45">
        <f t="shared" si="1"/>
        <v>40</v>
      </c>
      <c r="AB1170" s="45">
        <f t="shared" si="2"/>
        <v>21</v>
      </c>
      <c r="AC1170" s="45">
        <f t="shared" si="3"/>
        <v>6</v>
      </c>
      <c r="AD1170" s="45">
        <f t="shared" si="4"/>
        <v>2</v>
      </c>
      <c r="AE1170" s="45">
        <f t="shared" si="5"/>
        <v>11</v>
      </c>
    </row>
    <row r="1171">
      <c r="A1171" s="1" t="b">
        <v>1</v>
      </c>
      <c r="B1171" s="20">
        <v>44222.36503385416</v>
      </c>
      <c r="C1171" s="1" t="s">
        <v>399</v>
      </c>
      <c r="D1171" s="1">
        <v>5.0</v>
      </c>
      <c r="E1171" s="1">
        <v>5.0</v>
      </c>
      <c r="F1171" s="1">
        <v>0.0</v>
      </c>
      <c r="G1171" s="1">
        <v>4.0</v>
      </c>
      <c r="H1171" s="1">
        <v>5.0</v>
      </c>
      <c r="I1171" s="1">
        <v>6.0</v>
      </c>
      <c r="J1171" s="1">
        <v>0.0</v>
      </c>
      <c r="K1171" s="1">
        <v>6.0</v>
      </c>
      <c r="L1171" s="1">
        <v>0.0</v>
      </c>
      <c r="M1171" s="1">
        <v>6.0</v>
      </c>
      <c r="N1171" s="1">
        <v>6.0</v>
      </c>
      <c r="O1171" s="1">
        <v>6.0</v>
      </c>
      <c r="P1171" s="1">
        <v>6.0</v>
      </c>
      <c r="Q1171" s="1">
        <v>6.0</v>
      </c>
      <c r="R1171" s="1">
        <v>6.0</v>
      </c>
      <c r="S1171" s="1">
        <v>6.0</v>
      </c>
      <c r="T1171" s="1">
        <v>5.0</v>
      </c>
      <c r="U1171" s="1">
        <v>6.0</v>
      </c>
      <c r="V1171" s="1">
        <v>6.0</v>
      </c>
      <c r="W1171" s="1">
        <v>6.0</v>
      </c>
      <c r="X1171" s="1">
        <v>6.0</v>
      </c>
      <c r="Y1171" s="1">
        <v>5.0</v>
      </c>
      <c r="Z1171" s="1">
        <v>2049.0</v>
      </c>
      <c r="AA1171" s="45">
        <f t="shared" si="1"/>
        <v>107</v>
      </c>
      <c r="AB1171" s="45">
        <f t="shared" si="2"/>
        <v>47</v>
      </c>
      <c r="AC1171" s="45">
        <f t="shared" si="3"/>
        <v>12</v>
      </c>
      <c r="AD1171" s="45">
        <f t="shared" si="4"/>
        <v>24</v>
      </c>
      <c r="AE1171" s="45">
        <f t="shared" si="5"/>
        <v>24</v>
      </c>
    </row>
    <row r="1172">
      <c r="A1172" s="1" t="b">
        <v>1</v>
      </c>
      <c r="B1172" s="20">
        <v>44222.396014224534</v>
      </c>
      <c r="C1172" s="1" t="s">
        <v>566</v>
      </c>
      <c r="D1172" s="1">
        <v>4.0</v>
      </c>
      <c r="E1172" s="1">
        <v>3.0</v>
      </c>
      <c r="F1172" s="1">
        <v>0.0</v>
      </c>
      <c r="G1172" s="1">
        <v>5.0</v>
      </c>
      <c r="H1172" s="1">
        <v>5.0</v>
      </c>
      <c r="I1172" s="1">
        <v>5.0</v>
      </c>
      <c r="J1172" s="1">
        <v>4.0</v>
      </c>
      <c r="K1172" s="1">
        <v>0.0</v>
      </c>
      <c r="L1172" s="1">
        <v>4.0</v>
      </c>
      <c r="M1172" s="1">
        <v>4.0</v>
      </c>
      <c r="N1172" s="1">
        <v>4.0</v>
      </c>
      <c r="O1172" s="1">
        <v>4.0</v>
      </c>
      <c r="P1172" s="1">
        <v>4.0</v>
      </c>
      <c r="Q1172" s="1">
        <v>2.0</v>
      </c>
      <c r="R1172" s="1">
        <v>3.0</v>
      </c>
      <c r="S1172" s="1">
        <v>2.0</v>
      </c>
      <c r="T1172" s="1">
        <v>3.0</v>
      </c>
      <c r="U1172" s="1">
        <v>4.0</v>
      </c>
      <c r="V1172" s="1">
        <v>4.0</v>
      </c>
      <c r="W1172" s="1">
        <v>4.0</v>
      </c>
      <c r="X1172" s="1">
        <v>4.0</v>
      </c>
      <c r="Y1172" s="1">
        <v>3.0</v>
      </c>
      <c r="Z1172" s="1">
        <v>2426.0</v>
      </c>
      <c r="AA1172" s="45">
        <f t="shared" si="1"/>
        <v>75</v>
      </c>
      <c r="AB1172" s="45">
        <f t="shared" si="2"/>
        <v>36</v>
      </c>
      <c r="AC1172" s="45">
        <f t="shared" si="3"/>
        <v>12</v>
      </c>
      <c r="AD1172" s="45">
        <f t="shared" si="4"/>
        <v>11</v>
      </c>
      <c r="AE1172" s="45">
        <f t="shared" si="5"/>
        <v>16</v>
      </c>
    </row>
    <row r="1173">
      <c r="A1173" s="1" t="b">
        <v>1</v>
      </c>
      <c r="B1173" s="20">
        <v>44222.6210096875</v>
      </c>
      <c r="C1173" s="1" t="s">
        <v>480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2.0</v>
      </c>
      <c r="Q1173" s="1">
        <v>1.0</v>
      </c>
      <c r="R1173" s="1">
        <v>0.0</v>
      </c>
      <c r="S1173" s="1">
        <v>1.0</v>
      </c>
      <c r="T1173" s="1">
        <v>0.0</v>
      </c>
      <c r="U1173" s="1">
        <v>0.0</v>
      </c>
      <c r="V1173" s="1">
        <v>0.0</v>
      </c>
      <c r="W1173" s="1">
        <v>0.0</v>
      </c>
      <c r="X1173" s="1">
        <v>1.0</v>
      </c>
      <c r="Y1173" s="1">
        <v>0.0</v>
      </c>
      <c r="Z1173" s="1">
        <v>2309.0</v>
      </c>
      <c r="AA1173" s="45">
        <f t="shared" si="1"/>
        <v>5</v>
      </c>
      <c r="AB1173" s="45">
        <f t="shared" si="2"/>
        <v>0</v>
      </c>
      <c r="AC1173" s="45">
        <f t="shared" si="3"/>
        <v>0</v>
      </c>
      <c r="AD1173" s="45">
        <f t="shared" si="4"/>
        <v>4</v>
      </c>
      <c r="AE1173" s="45">
        <f t="shared" si="5"/>
        <v>1</v>
      </c>
    </row>
    <row r="1174">
      <c r="A1174" s="1" t="b">
        <v>1</v>
      </c>
      <c r="B1174" s="20">
        <v>44222.62781101852</v>
      </c>
      <c r="C1174" s="1" t="s">
        <v>565</v>
      </c>
      <c r="D1174" s="1">
        <v>2.0</v>
      </c>
      <c r="E1174" s="1">
        <v>0.0</v>
      </c>
      <c r="F1174" s="1">
        <v>0.0</v>
      </c>
      <c r="G1174" s="1">
        <v>1.0</v>
      </c>
      <c r="H1174" s="1">
        <v>1.0</v>
      </c>
      <c r="I1174" s="1">
        <v>4.0</v>
      </c>
      <c r="J1174" s="1">
        <v>4.0</v>
      </c>
      <c r="K1174" s="1">
        <v>2.0</v>
      </c>
      <c r="L1174" s="1">
        <v>0.0</v>
      </c>
      <c r="M1174" s="1">
        <v>4.0</v>
      </c>
      <c r="N1174" s="1">
        <v>3.0</v>
      </c>
      <c r="O1174" s="1">
        <v>3.0</v>
      </c>
      <c r="P1174" s="1">
        <v>1.0</v>
      </c>
      <c r="Q1174" s="1">
        <v>4.0</v>
      </c>
      <c r="R1174" s="1">
        <v>4.0</v>
      </c>
      <c r="S1174" s="1">
        <v>1.0</v>
      </c>
      <c r="T1174" s="1">
        <v>2.0</v>
      </c>
      <c r="U1174" s="1">
        <v>1.0</v>
      </c>
      <c r="V1174" s="1">
        <v>3.0</v>
      </c>
      <c r="W1174" s="1">
        <v>2.0</v>
      </c>
      <c r="X1174" s="1">
        <v>3.0</v>
      </c>
      <c r="Y1174" s="1">
        <v>1.0</v>
      </c>
      <c r="Z1174" s="1">
        <v>2142.0</v>
      </c>
      <c r="AA1174" s="45">
        <f t="shared" si="1"/>
        <v>46</v>
      </c>
      <c r="AB1174" s="45">
        <f t="shared" si="2"/>
        <v>17</v>
      </c>
      <c r="AC1174" s="45">
        <f t="shared" si="3"/>
        <v>10</v>
      </c>
      <c r="AD1174" s="45">
        <f t="shared" si="4"/>
        <v>10</v>
      </c>
      <c r="AE1174" s="45">
        <f t="shared" si="5"/>
        <v>9</v>
      </c>
    </row>
    <row r="1175">
      <c r="A1175" s="1" t="b">
        <v>1</v>
      </c>
      <c r="B1175" s="20">
        <v>44222.633255671295</v>
      </c>
      <c r="C1175" s="1" t="s">
        <v>611</v>
      </c>
      <c r="D1175" s="1">
        <v>6.0</v>
      </c>
      <c r="E1175" s="1">
        <v>5.0</v>
      </c>
      <c r="F1175" s="1">
        <v>1.0</v>
      </c>
      <c r="G1175" s="1">
        <v>4.0</v>
      </c>
      <c r="H1175" s="1">
        <v>4.0</v>
      </c>
      <c r="I1175" s="1">
        <v>6.0</v>
      </c>
      <c r="J1175" s="1">
        <v>6.0</v>
      </c>
      <c r="K1175" s="1">
        <v>3.0</v>
      </c>
      <c r="L1175" s="1">
        <v>5.0</v>
      </c>
      <c r="M1175" s="1">
        <v>5.0</v>
      </c>
      <c r="N1175" s="1">
        <v>4.0</v>
      </c>
      <c r="O1175" s="1">
        <v>5.0</v>
      </c>
      <c r="P1175" s="1">
        <v>5.0</v>
      </c>
      <c r="Q1175" s="1">
        <v>5.0</v>
      </c>
      <c r="R1175" s="1">
        <v>5.0</v>
      </c>
      <c r="S1175" s="1">
        <v>5.0</v>
      </c>
      <c r="T1175" s="1">
        <v>4.0</v>
      </c>
      <c r="U1175" s="1">
        <v>5.0</v>
      </c>
      <c r="V1175" s="1">
        <v>6.0</v>
      </c>
      <c r="W1175" s="1">
        <v>6.0</v>
      </c>
      <c r="X1175" s="1">
        <v>5.0</v>
      </c>
      <c r="Y1175" s="1">
        <v>3.0</v>
      </c>
      <c r="Z1175" s="1">
        <v>2373.0</v>
      </c>
      <c r="AA1175" s="45">
        <f t="shared" si="1"/>
        <v>103</v>
      </c>
      <c r="AB1175" s="45">
        <f t="shared" si="2"/>
        <v>42</v>
      </c>
      <c r="AC1175" s="45">
        <f t="shared" si="3"/>
        <v>19</v>
      </c>
      <c r="AD1175" s="45">
        <f t="shared" si="4"/>
        <v>20</v>
      </c>
      <c r="AE1175" s="45">
        <f t="shared" si="5"/>
        <v>22</v>
      </c>
    </row>
    <row r="1176">
      <c r="A1176" t="b">
        <v>0</v>
      </c>
      <c r="B1176" s="20">
        <v>44223.4421628125</v>
      </c>
      <c r="C1176" s="1" t="s">
        <v>482</v>
      </c>
      <c r="D1176" s="1">
        <v>1.0</v>
      </c>
      <c r="E1176" s="1">
        <v>1.0</v>
      </c>
      <c r="F1176" s="1">
        <v>0.0</v>
      </c>
      <c r="G1176" s="1">
        <v>1.0</v>
      </c>
      <c r="H1176" s="1">
        <v>1.0</v>
      </c>
      <c r="I1176" s="1">
        <v>2.0</v>
      </c>
      <c r="J1176" s="1">
        <v>1.0</v>
      </c>
      <c r="K1176" s="1">
        <v>1.0</v>
      </c>
      <c r="L1176" s="1">
        <v>1.0</v>
      </c>
      <c r="M1176" s="1">
        <v>1.0</v>
      </c>
      <c r="N1176" s="1">
        <v>0.0</v>
      </c>
      <c r="O1176" s="1">
        <v>0.0</v>
      </c>
      <c r="P1176" s="1">
        <v>3.0</v>
      </c>
      <c r="Q1176" s="1">
        <v>3.0</v>
      </c>
      <c r="R1176" s="1">
        <v>3.0</v>
      </c>
      <c r="S1176" s="1">
        <v>2.0</v>
      </c>
      <c r="T1176" s="1">
        <v>0.0</v>
      </c>
      <c r="U1176" s="1">
        <v>2.0</v>
      </c>
      <c r="V1176" s="1">
        <v>1.0</v>
      </c>
      <c r="W1176" s="1">
        <v>2.0</v>
      </c>
      <c r="X1176" s="1">
        <v>2.0</v>
      </c>
      <c r="Y1176" s="1">
        <v>2.0</v>
      </c>
      <c r="Z1176" s="1">
        <v>2281.0</v>
      </c>
      <c r="AA1176" s="45">
        <f t="shared" si="1"/>
        <v>30</v>
      </c>
      <c r="AB1176" s="45">
        <f t="shared" si="2"/>
        <v>8</v>
      </c>
      <c r="AC1176" s="45">
        <f t="shared" si="3"/>
        <v>4</v>
      </c>
      <c r="AD1176" s="45">
        <f t="shared" si="4"/>
        <v>11</v>
      </c>
      <c r="AE1176" s="45">
        <f t="shared" si="5"/>
        <v>7</v>
      </c>
    </row>
    <row r="1177">
      <c r="A1177" s="1" t="b">
        <v>1</v>
      </c>
      <c r="B1177" s="20">
        <v>44223.45638427083</v>
      </c>
      <c r="C1177" s="1" t="s">
        <v>917</v>
      </c>
      <c r="D1177" s="1">
        <v>4.0</v>
      </c>
      <c r="E1177" s="1">
        <v>4.0</v>
      </c>
      <c r="F1177" s="1">
        <v>0.0</v>
      </c>
      <c r="G1177" s="1">
        <v>4.0</v>
      </c>
      <c r="H1177" s="1">
        <v>4.0</v>
      </c>
      <c r="I1177" s="1">
        <v>5.0</v>
      </c>
      <c r="J1177" s="1">
        <v>0.0</v>
      </c>
      <c r="K1177" s="1">
        <v>4.0</v>
      </c>
      <c r="L1177" s="1">
        <v>0.0</v>
      </c>
      <c r="M1177" s="1">
        <v>2.0</v>
      </c>
      <c r="N1177" s="1">
        <v>2.0</v>
      </c>
      <c r="O1177" s="1">
        <v>4.0</v>
      </c>
      <c r="P1177" s="1">
        <v>3.0</v>
      </c>
      <c r="Q1177" s="1">
        <v>3.0</v>
      </c>
      <c r="R1177" s="1">
        <v>4.0</v>
      </c>
      <c r="S1177" s="1">
        <v>5.0</v>
      </c>
      <c r="T1177" s="1">
        <v>5.0</v>
      </c>
      <c r="U1177" s="1">
        <v>5.0</v>
      </c>
      <c r="V1177" s="1">
        <v>4.0</v>
      </c>
      <c r="W1177" s="1">
        <v>5.0</v>
      </c>
      <c r="X1177" s="1">
        <v>5.0</v>
      </c>
      <c r="Y1177" s="1">
        <v>5.0</v>
      </c>
      <c r="Z1177" s="1">
        <v>2066.0</v>
      </c>
      <c r="AA1177" s="45">
        <f t="shared" si="1"/>
        <v>77</v>
      </c>
      <c r="AB1177" s="45">
        <f t="shared" si="2"/>
        <v>37</v>
      </c>
      <c r="AC1177" s="45">
        <f t="shared" si="3"/>
        <v>6</v>
      </c>
      <c r="AD1177" s="45">
        <f t="shared" si="4"/>
        <v>15</v>
      </c>
      <c r="AE1177" s="45">
        <f t="shared" si="5"/>
        <v>19</v>
      </c>
    </row>
    <row r="1178">
      <c r="A1178" s="1" t="b">
        <v>1</v>
      </c>
      <c r="B1178" s="20">
        <v>44223.59798175926</v>
      </c>
      <c r="C1178" s="1" t="s">
        <v>612</v>
      </c>
      <c r="D1178" s="1">
        <v>4.0</v>
      </c>
      <c r="E1178" s="1">
        <v>3.0</v>
      </c>
      <c r="F1178" s="1">
        <v>2.0</v>
      </c>
      <c r="G1178" s="1">
        <v>4.0</v>
      </c>
      <c r="H1178" s="1">
        <v>3.0</v>
      </c>
      <c r="I1178" s="1">
        <v>4.0</v>
      </c>
      <c r="J1178" s="1">
        <v>5.0</v>
      </c>
      <c r="K1178" s="1">
        <v>2.0</v>
      </c>
      <c r="L1178" s="1">
        <v>5.0</v>
      </c>
      <c r="M1178" s="1">
        <v>2.0</v>
      </c>
      <c r="N1178" s="1">
        <v>5.0</v>
      </c>
      <c r="O1178" s="1">
        <v>5.0</v>
      </c>
      <c r="P1178" s="1">
        <v>6.0</v>
      </c>
      <c r="Q1178" s="1">
        <v>4.0</v>
      </c>
      <c r="R1178" s="1">
        <v>6.0</v>
      </c>
      <c r="S1178" s="1">
        <v>6.0</v>
      </c>
      <c r="T1178" s="1">
        <v>2.0</v>
      </c>
      <c r="U1178" s="1">
        <v>6.0</v>
      </c>
      <c r="V1178" s="1">
        <v>6.0</v>
      </c>
      <c r="W1178" s="1">
        <v>6.0</v>
      </c>
      <c r="X1178" s="1">
        <v>6.0</v>
      </c>
      <c r="Y1178" s="1">
        <v>3.0</v>
      </c>
      <c r="Z1178" s="1">
        <v>2348.0</v>
      </c>
      <c r="AA1178" s="45">
        <f t="shared" si="1"/>
        <v>95</v>
      </c>
      <c r="AB1178" s="45">
        <f t="shared" si="2"/>
        <v>35</v>
      </c>
      <c r="AC1178" s="45">
        <f t="shared" si="3"/>
        <v>14</v>
      </c>
      <c r="AD1178" s="45">
        <f t="shared" si="4"/>
        <v>22</v>
      </c>
      <c r="AE1178" s="45">
        <f t="shared" si="5"/>
        <v>24</v>
      </c>
    </row>
    <row r="1179">
      <c r="A1179" s="1" t="b">
        <v>1</v>
      </c>
      <c r="B1179" s="20">
        <v>44223.81154730324</v>
      </c>
      <c r="C1179" s="1" t="s">
        <v>554</v>
      </c>
      <c r="D1179" s="1">
        <v>1.0</v>
      </c>
      <c r="E1179" s="1">
        <v>0.0</v>
      </c>
      <c r="F1179" s="1">
        <v>0.0</v>
      </c>
      <c r="G1179" s="1">
        <v>0.0</v>
      </c>
      <c r="H1179" s="1">
        <v>0.0</v>
      </c>
      <c r="I1179" s="1">
        <v>1.0</v>
      </c>
      <c r="J1179" s="1">
        <v>1.0</v>
      </c>
      <c r="K1179" s="1">
        <v>0.0</v>
      </c>
      <c r="L1179" s="1">
        <v>1.0</v>
      </c>
      <c r="M1179" s="1">
        <v>1.0</v>
      </c>
      <c r="N1179" s="1">
        <v>1.0</v>
      </c>
      <c r="O1179" s="1">
        <v>1.0</v>
      </c>
      <c r="P1179" s="1">
        <v>1.0</v>
      </c>
      <c r="Q1179" s="1">
        <v>2.0</v>
      </c>
      <c r="R1179" s="1">
        <v>1.0</v>
      </c>
      <c r="S1179" s="1">
        <v>0.0</v>
      </c>
      <c r="T1179" s="1">
        <v>0.0</v>
      </c>
      <c r="U1179" s="1">
        <v>0.0</v>
      </c>
      <c r="V1179" s="1">
        <v>1.0</v>
      </c>
      <c r="W1179" s="1">
        <v>0.0</v>
      </c>
      <c r="X1179" s="1">
        <v>0.0</v>
      </c>
      <c r="Y1179" s="1">
        <v>0.0</v>
      </c>
      <c r="Z1179" s="1">
        <v>1387.0</v>
      </c>
      <c r="AA1179" s="45">
        <f t="shared" si="1"/>
        <v>12</v>
      </c>
      <c r="AB1179" s="45">
        <f t="shared" si="2"/>
        <v>4</v>
      </c>
      <c r="AC1179" s="45">
        <f t="shared" si="3"/>
        <v>3</v>
      </c>
      <c r="AD1179" s="45">
        <f t="shared" si="4"/>
        <v>4</v>
      </c>
      <c r="AE1179" s="45">
        <f t="shared" si="5"/>
        <v>1</v>
      </c>
    </row>
    <row r="1180">
      <c r="A1180" s="1" t="b">
        <v>1</v>
      </c>
      <c r="B1180" s="20">
        <v>44223.87171828704</v>
      </c>
      <c r="C1180" s="1" t="s">
        <v>641</v>
      </c>
      <c r="D1180" s="1">
        <v>2.0</v>
      </c>
      <c r="E1180" s="1">
        <v>3.0</v>
      </c>
      <c r="F1180" s="1">
        <v>0.0</v>
      </c>
      <c r="G1180" s="1">
        <v>2.0</v>
      </c>
      <c r="H1180" s="1">
        <v>4.0</v>
      </c>
      <c r="I1180" s="1">
        <v>5.0</v>
      </c>
      <c r="J1180" s="1">
        <v>4.0</v>
      </c>
      <c r="K1180" s="1">
        <v>2.0</v>
      </c>
      <c r="L1180" s="1">
        <v>4.0</v>
      </c>
      <c r="M1180" s="1">
        <v>4.0</v>
      </c>
      <c r="N1180" s="1">
        <v>1.0</v>
      </c>
      <c r="O1180" s="1">
        <v>2.0</v>
      </c>
      <c r="P1180" s="1">
        <v>3.0</v>
      </c>
      <c r="Q1180" s="1">
        <v>3.0</v>
      </c>
      <c r="R1180" s="1">
        <v>2.0</v>
      </c>
      <c r="S1180" s="1">
        <v>2.0</v>
      </c>
      <c r="T1180" s="1">
        <v>1.0</v>
      </c>
      <c r="U1180" s="1">
        <v>5.0</v>
      </c>
      <c r="V1180" s="1">
        <v>5.0</v>
      </c>
      <c r="W1180" s="1">
        <v>4.0</v>
      </c>
      <c r="X1180" s="1">
        <v>3.0</v>
      </c>
      <c r="Y1180" s="1">
        <v>5.0</v>
      </c>
      <c r="Z1180" s="1">
        <v>2468.0</v>
      </c>
      <c r="AA1180" s="45">
        <f t="shared" si="1"/>
        <v>66</v>
      </c>
      <c r="AB1180" s="45">
        <f t="shared" si="2"/>
        <v>25</v>
      </c>
      <c r="AC1180" s="45">
        <f t="shared" si="3"/>
        <v>14</v>
      </c>
      <c r="AD1180" s="45">
        <f t="shared" si="4"/>
        <v>10</v>
      </c>
      <c r="AE1180" s="45">
        <f t="shared" si="5"/>
        <v>17</v>
      </c>
    </row>
    <row r="1181">
      <c r="A1181" s="1" t="b">
        <v>1</v>
      </c>
      <c r="B1181" s="20">
        <v>44224.38369079861</v>
      </c>
      <c r="C1181" s="1" t="s">
        <v>580</v>
      </c>
      <c r="D1181" s="1">
        <v>2.0</v>
      </c>
      <c r="E1181" s="1">
        <v>0.0</v>
      </c>
      <c r="F1181" s="1">
        <v>0.0</v>
      </c>
      <c r="G1181" s="1">
        <v>0.0</v>
      </c>
      <c r="H1181" s="1">
        <v>0.0</v>
      </c>
      <c r="I1181" s="1">
        <v>3.0</v>
      </c>
      <c r="J1181" s="1">
        <v>0.0</v>
      </c>
      <c r="K1181" s="1">
        <v>2.0</v>
      </c>
      <c r="L1181" s="1">
        <v>0.0</v>
      </c>
      <c r="M1181" s="1">
        <v>0.0</v>
      </c>
      <c r="N1181" s="1">
        <v>2.0</v>
      </c>
      <c r="O1181" s="1">
        <v>2.0</v>
      </c>
      <c r="P1181" s="1">
        <v>1.0</v>
      </c>
      <c r="Q1181" s="1">
        <v>0.0</v>
      </c>
      <c r="R1181" s="1">
        <v>1.0</v>
      </c>
      <c r="S1181" s="1">
        <v>0.0</v>
      </c>
      <c r="T1181" s="1">
        <v>1.0</v>
      </c>
      <c r="U1181" s="1">
        <v>1.0</v>
      </c>
      <c r="V1181" s="1">
        <v>1.0</v>
      </c>
      <c r="W1181" s="1">
        <v>1.0</v>
      </c>
      <c r="X1181" s="1">
        <v>0.0</v>
      </c>
      <c r="Y1181" s="1">
        <v>1.0</v>
      </c>
      <c r="Z1181" s="1">
        <v>2442.0</v>
      </c>
      <c r="AA1181" s="45">
        <f t="shared" si="1"/>
        <v>18</v>
      </c>
      <c r="AB1181" s="45">
        <f t="shared" si="2"/>
        <v>11</v>
      </c>
      <c r="AC1181" s="45">
        <f t="shared" si="3"/>
        <v>2</v>
      </c>
      <c r="AD1181" s="45">
        <f t="shared" si="4"/>
        <v>2</v>
      </c>
      <c r="AE1181" s="45">
        <f t="shared" si="5"/>
        <v>3</v>
      </c>
    </row>
    <row r="1182">
      <c r="A1182" s="1" t="b">
        <v>1</v>
      </c>
      <c r="B1182" s="20">
        <v>44224.71772328704</v>
      </c>
      <c r="C1182" s="1" t="s">
        <v>614</v>
      </c>
      <c r="D1182" s="1">
        <v>4.0</v>
      </c>
      <c r="E1182" s="1">
        <v>2.0</v>
      </c>
      <c r="F1182" s="1">
        <v>0.0</v>
      </c>
      <c r="G1182" s="1">
        <v>3.0</v>
      </c>
      <c r="H1182" s="1">
        <v>2.0</v>
      </c>
      <c r="I1182" s="1">
        <v>5.0</v>
      </c>
      <c r="J1182" s="1">
        <v>3.0</v>
      </c>
      <c r="K1182" s="1">
        <v>5.0</v>
      </c>
      <c r="L1182" s="1">
        <v>1.0</v>
      </c>
      <c r="M1182" s="1">
        <v>5.0</v>
      </c>
      <c r="N1182" s="1">
        <v>3.0</v>
      </c>
      <c r="O1182" s="1">
        <v>3.0</v>
      </c>
      <c r="P1182" s="1">
        <v>3.0</v>
      </c>
      <c r="Q1182" s="1">
        <v>2.0</v>
      </c>
      <c r="R1182" s="1">
        <v>3.0</v>
      </c>
      <c r="S1182" s="1">
        <v>4.0</v>
      </c>
      <c r="T1182" s="1">
        <v>0.0</v>
      </c>
      <c r="U1182" s="1">
        <v>5.0</v>
      </c>
      <c r="V1182" s="1">
        <v>5.0</v>
      </c>
      <c r="W1182" s="1">
        <v>5.0</v>
      </c>
      <c r="X1182" s="1">
        <v>5.0</v>
      </c>
      <c r="Y1182" s="1">
        <v>1.0</v>
      </c>
      <c r="Z1182" s="1">
        <v>2471.0</v>
      </c>
      <c r="AA1182" s="45">
        <f t="shared" si="1"/>
        <v>69</v>
      </c>
      <c r="AB1182" s="45">
        <f t="shared" si="2"/>
        <v>23</v>
      </c>
      <c r="AC1182" s="45">
        <f t="shared" si="3"/>
        <v>14</v>
      </c>
      <c r="AD1182" s="45">
        <f t="shared" si="4"/>
        <v>12</v>
      </c>
      <c r="AE1182" s="45">
        <f t="shared" si="5"/>
        <v>20</v>
      </c>
    </row>
    <row r="1183">
      <c r="A1183" s="1" t="b">
        <v>1</v>
      </c>
      <c r="B1183" s="20">
        <v>44224.836564467594</v>
      </c>
      <c r="C1183" s="1" t="s">
        <v>615</v>
      </c>
      <c r="D1183" s="1">
        <v>6.0</v>
      </c>
      <c r="E1183" s="1">
        <v>3.0</v>
      </c>
      <c r="F1183" s="1">
        <v>3.0</v>
      </c>
      <c r="G1183" s="1">
        <v>6.0</v>
      </c>
      <c r="H1183" s="1">
        <v>4.0</v>
      </c>
      <c r="I1183" s="1">
        <v>4.0</v>
      </c>
      <c r="J1183" s="1">
        <v>4.0</v>
      </c>
      <c r="K1183" s="1">
        <v>2.0</v>
      </c>
      <c r="L1183" s="1">
        <v>6.0</v>
      </c>
      <c r="M1183" s="1">
        <v>3.0</v>
      </c>
      <c r="N1183" s="1">
        <v>4.0</v>
      </c>
      <c r="O1183" s="1">
        <v>4.0</v>
      </c>
      <c r="P1183" s="1">
        <v>2.0</v>
      </c>
      <c r="Q1183" s="1">
        <v>3.0</v>
      </c>
      <c r="R1183" s="1">
        <v>4.0</v>
      </c>
      <c r="S1183" s="1">
        <v>4.0</v>
      </c>
      <c r="T1183" s="1">
        <v>1.0</v>
      </c>
      <c r="U1183" s="1">
        <v>4.0</v>
      </c>
      <c r="V1183" s="1">
        <v>0.0</v>
      </c>
      <c r="W1183" s="1">
        <v>3.0</v>
      </c>
      <c r="X1183" s="1">
        <v>4.0</v>
      </c>
      <c r="Y1183" s="1">
        <v>4.0</v>
      </c>
      <c r="Z1183" s="1">
        <v>2464.0</v>
      </c>
      <c r="AA1183" s="45">
        <f t="shared" si="1"/>
        <v>78</v>
      </c>
      <c r="AB1183" s="45">
        <f t="shared" si="2"/>
        <v>39</v>
      </c>
      <c r="AC1183" s="45">
        <f t="shared" si="3"/>
        <v>15</v>
      </c>
      <c r="AD1183" s="45">
        <f t="shared" si="4"/>
        <v>13</v>
      </c>
      <c r="AE1183" s="45">
        <f t="shared" si="5"/>
        <v>11</v>
      </c>
    </row>
    <row r="1184">
      <c r="A1184" s="1" t="b">
        <v>1</v>
      </c>
      <c r="B1184" s="20">
        <v>44225.415034074074</v>
      </c>
      <c r="C1184" s="1" t="s">
        <v>613</v>
      </c>
      <c r="D1184" s="1">
        <v>3.0</v>
      </c>
      <c r="E1184" s="1">
        <v>0.0</v>
      </c>
      <c r="F1184" s="1">
        <v>0.0</v>
      </c>
      <c r="G1184" s="1">
        <v>1.0</v>
      </c>
      <c r="H1184" s="1">
        <v>3.0</v>
      </c>
      <c r="I1184" s="1">
        <v>2.0</v>
      </c>
      <c r="J1184" s="1">
        <v>4.0</v>
      </c>
      <c r="K1184" s="1">
        <v>2.0</v>
      </c>
      <c r="L1184" s="1">
        <v>2.0</v>
      </c>
      <c r="M1184" s="1">
        <v>3.0</v>
      </c>
      <c r="N1184" s="1">
        <v>4.0</v>
      </c>
      <c r="O1184" s="1">
        <v>2.0</v>
      </c>
      <c r="P1184" s="1">
        <v>3.0</v>
      </c>
      <c r="Q1184" s="1">
        <v>2.0</v>
      </c>
      <c r="R1184" s="1">
        <v>2.0</v>
      </c>
      <c r="S1184" s="1">
        <v>3.0</v>
      </c>
      <c r="T1184" s="1">
        <v>0.0</v>
      </c>
      <c r="U1184" s="1">
        <v>3.0</v>
      </c>
      <c r="V1184" s="1">
        <v>2.0</v>
      </c>
      <c r="W1184" s="1">
        <v>2.0</v>
      </c>
      <c r="X1184" s="1">
        <v>2.0</v>
      </c>
      <c r="Y1184" s="1">
        <v>0.0</v>
      </c>
      <c r="Z1184" s="1">
        <v>2470.0</v>
      </c>
      <c r="AA1184" s="45">
        <f t="shared" si="1"/>
        <v>45</v>
      </c>
      <c r="AB1184" s="45">
        <f t="shared" si="2"/>
        <v>15</v>
      </c>
      <c r="AC1184" s="45">
        <f t="shared" si="3"/>
        <v>11</v>
      </c>
      <c r="AD1184" s="45">
        <f t="shared" si="4"/>
        <v>10</v>
      </c>
      <c r="AE1184" s="45">
        <f t="shared" si="5"/>
        <v>9</v>
      </c>
    </row>
    <row r="1185">
      <c r="A1185" s="1" t="b">
        <v>1</v>
      </c>
      <c r="B1185" s="20">
        <v>44225.656048923614</v>
      </c>
      <c r="C1185" s="1" t="s">
        <v>328</v>
      </c>
      <c r="D1185" s="1">
        <v>4.0</v>
      </c>
      <c r="E1185" s="1">
        <v>4.0</v>
      </c>
      <c r="F1185" s="1">
        <v>3.0</v>
      </c>
      <c r="G1185" s="1">
        <v>3.0</v>
      </c>
      <c r="H1185" s="1">
        <v>3.0</v>
      </c>
      <c r="I1185" s="1">
        <v>5.0</v>
      </c>
      <c r="J1185" s="1">
        <v>3.0</v>
      </c>
      <c r="K1185" s="1">
        <v>2.0</v>
      </c>
      <c r="L1185" s="1">
        <v>2.0</v>
      </c>
      <c r="M1185" s="1">
        <v>3.0</v>
      </c>
      <c r="N1185" s="1">
        <v>3.0</v>
      </c>
      <c r="O1185" s="1">
        <v>3.0</v>
      </c>
      <c r="P1185" s="1">
        <v>4.0</v>
      </c>
      <c r="Q1185" s="1">
        <v>3.0</v>
      </c>
      <c r="R1185" s="1">
        <v>3.0</v>
      </c>
      <c r="S1185" s="1">
        <v>4.0</v>
      </c>
      <c r="T1185" s="1">
        <v>2.0</v>
      </c>
      <c r="U1185" s="1">
        <v>3.0</v>
      </c>
      <c r="V1185" s="1">
        <v>4.0</v>
      </c>
      <c r="W1185" s="1">
        <v>3.0</v>
      </c>
      <c r="X1185" s="1">
        <v>4.0</v>
      </c>
      <c r="Y1185" s="1">
        <v>3.0</v>
      </c>
      <c r="Z1185" s="1">
        <v>2126.0</v>
      </c>
      <c r="AA1185" s="45">
        <f t="shared" si="1"/>
        <v>71</v>
      </c>
      <c r="AB1185" s="45">
        <f t="shared" si="2"/>
        <v>33</v>
      </c>
      <c r="AC1185" s="45">
        <f t="shared" si="3"/>
        <v>10</v>
      </c>
      <c r="AD1185" s="45">
        <f t="shared" si="4"/>
        <v>14</v>
      </c>
      <c r="AE1185" s="45">
        <f t="shared" si="5"/>
        <v>14</v>
      </c>
    </row>
    <row r="1186">
      <c r="A1186" s="1" t="b">
        <v>1</v>
      </c>
      <c r="B1186" s="20">
        <v>44226.4078725463</v>
      </c>
      <c r="C1186" s="1" t="s">
        <v>558</v>
      </c>
      <c r="D1186" s="1">
        <v>4.0</v>
      </c>
      <c r="E1186" s="1">
        <v>1.0</v>
      </c>
      <c r="F1186" s="1">
        <v>0.0</v>
      </c>
      <c r="G1186" s="1">
        <v>1.0</v>
      </c>
      <c r="H1186" s="1">
        <v>2.0</v>
      </c>
      <c r="I1186" s="1">
        <v>4.0</v>
      </c>
      <c r="J1186" s="1">
        <v>1.0</v>
      </c>
      <c r="K1186" s="1">
        <v>0.0</v>
      </c>
      <c r="L1186" s="1">
        <v>1.0</v>
      </c>
      <c r="M1186" s="1">
        <v>1.0</v>
      </c>
      <c r="N1186" s="1">
        <v>1.0</v>
      </c>
      <c r="O1186" s="1">
        <v>2.0</v>
      </c>
      <c r="P1186" s="1">
        <v>4.0</v>
      </c>
      <c r="Q1186" s="1">
        <v>2.0</v>
      </c>
      <c r="R1186" s="1">
        <v>0.0</v>
      </c>
      <c r="S1186" s="1">
        <v>2.0</v>
      </c>
      <c r="T1186" s="1">
        <v>4.0</v>
      </c>
      <c r="U1186" s="1">
        <v>1.0</v>
      </c>
      <c r="V1186" s="1">
        <v>4.0</v>
      </c>
      <c r="W1186" s="1">
        <v>2.0</v>
      </c>
      <c r="X1186" s="1">
        <v>1.0</v>
      </c>
      <c r="Y1186" s="1">
        <v>0.0</v>
      </c>
      <c r="Z1186" s="1">
        <v>2394.0</v>
      </c>
      <c r="AA1186" s="45">
        <f t="shared" si="1"/>
        <v>38</v>
      </c>
      <c r="AB1186" s="45">
        <f t="shared" si="2"/>
        <v>19</v>
      </c>
      <c r="AC1186" s="45">
        <f t="shared" si="3"/>
        <v>3</v>
      </c>
      <c r="AD1186" s="45">
        <f t="shared" si="4"/>
        <v>8</v>
      </c>
      <c r="AE1186" s="45">
        <f t="shared" si="5"/>
        <v>8</v>
      </c>
    </row>
    <row r="1187">
      <c r="A1187" s="1" t="b">
        <v>1</v>
      </c>
      <c r="B1187" s="20">
        <v>44226.673191458336</v>
      </c>
      <c r="C1187" s="1" t="s">
        <v>494</v>
      </c>
      <c r="D1187" s="1">
        <v>5.0</v>
      </c>
      <c r="E1187" s="1">
        <v>1.0</v>
      </c>
      <c r="F1187" s="1">
        <v>0.0</v>
      </c>
      <c r="G1187" s="1">
        <v>6.0</v>
      </c>
      <c r="H1187" s="1">
        <v>5.0</v>
      </c>
      <c r="I1187" s="1">
        <v>4.0</v>
      </c>
      <c r="J1187" s="1">
        <v>1.0</v>
      </c>
      <c r="K1187" s="1">
        <v>2.0</v>
      </c>
      <c r="L1187" s="1">
        <v>0.0</v>
      </c>
      <c r="M1187" s="1">
        <v>4.0</v>
      </c>
      <c r="N1187" s="1">
        <v>6.0</v>
      </c>
      <c r="O1187" s="1">
        <v>6.0</v>
      </c>
      <c r="P1187" s="1">
        <v>5.0</v>
      </c>
      <c r="Q1187" s="1">
        <v>0.0</v>
      </c>
      <c r="R1187" s="1">
        <v>0.0</v>
      </c>
      <c r="S1187" s="1">
        <v>2.0</v>
      </c>
      <c r="T1187" s="1">
        <v>0.0</v>
      </c>
      <c r="U1187" s="1">
        <v>4.0</v>
      </c>
      <c r="V1187" s="1">
        <v>5.0</v>
      </c>
      <c r="W1187" s="1">
        <v>6.0</v>
      </c>
      <c r="X1187" s="1">
        <v>6.0</v>
      </c>
      <c r="Y1187" s="1">
        <v>6.0</v>
      </c>
      <c r="Z1187" s="1">
        <v>2314.0</v>
      </c>
      <c r="AA1187" s="45">
        <f t="shared" si="1"/>
        <v>74</v>
      </c>
      <c r="AB1187" s="45">
        <f t="shared" si="2"/>
        <v>39</v>
      </c>
      <c r="AC1187" s="45">
        <f t="shared" si="3"/>
        <v>7</v>
      </c>
      <c r="AD1187" s="45">
        <f t="shared" si="4"/>
        <v>7</v>
      </c>
      <c r="AE1187" s="45">
        <f t="shared" si="5"/>
        <v>21</v>
      </c>
    </row>
    <row r="1188">
      <c r="A1188" s="1" t="b">
        <v>1</v>
      </c>
      <c r="B1188" s="20">
        <v>44226.737889791664</v>
      </c>
      <c r="C1188" s="1" t="s">
        <v>417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1.0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1.0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2238.0</v>
      </c>
      <c r="AA1188" s="45">
        <f t="shared" si="1"/>
        <v>2</v>
      </c>
      <c r="AB1188" s="45">
        <f t="shared" si="2"/>
        <v>1</v>
      </c>
      <c r="AC1188" s="45">
        <f t="shared" si="3"/>
        <v>0</v>
      </c>
      <c r="AD1188" s="45">
        <f t="shared" si="4"/>
        <v>1</v>
      </c>
      <c r="AE1188" s="45">
        <f t="shared" si="5"/>
        <v>0</v>
      </c>
    </row>
    <row r="1189">
      <c r="A1189" s="1" t="b">
        <v>1</v>
      </c>
      <c r="B1189" s="20">
        <v>44227.62528231481</v>
      </c>
      <c r="C1189" s="1" t="s">
        <v>334</v>
      </c>
      <c r="D1189" s="1">
        <v>2.0</v>
      </c>
      <c r="E1189" s="1">
        <v>2.0</v>
      </c>
      <c r="F1189" s="1">
        <v>0.0</v>
      </c>
      <c r="G1189" s="1">
        <v>2.0</v>
      </c>
      <c r="H1189" s="1">
        <v>2.0</v>
      </c>
      <c r="I1189" s="1">
        <v>2.0</v>
      </c>
      <c r="J1189" s="1">
        <v>2.0</v>
      </c>
      <c r="K1189" s="1">
        <v>4.0</v>
      </c>
      <c r="L1189" s="1">
        <v>3.0</v>
      </c>
      <c r="M1189" s="1">
        <v>0.0</v>
      </c>
      <c r="N1189" s="1">
        <v>3.0</v>
      </c>
      <c r="O1189" s="1">
        <v>2.0</v>
      </c>
      <c r="P1189" s="1">
        <v>2.0</v>
      </c>
      <c r="Q1189" s="1">
        <v>1.0</v>
      </c>
      <c r="R1189" s="1">
        <v>1.0</v>
      </c>
      <c r="S1189" s="1">
        <v>2.0</v>
      </c>
      <c r="T1189" s="1">
        <v>2.0</v>
      </c>
      <c r="U1189" s="1">
        <v>2.0</v>
      </c>
      <c r="V1189" s="1">
        <v>2.0</v>
      </c>
      <c r="W1189" s="1">
        <v>2.0</v>
      </c>
      <c r="X1189" s="1">
        <v>3.0</v>
      </c>
      <c r="Y1189" s="1">
        <v>3.0</v>
      </c>
      <c r="Z1189" s="1">
        <v>2112.0</v>
      </c>
      <c r="AA1189" s="45">
        <f t="shared" si="1"/>
        <v>44</v>
      </c>
      <c r="AB1189" s="45">
        <f t="shared" si="2"/>
        <v>20</v>
      </c>
      <c r="AC1189" s="45">
        <f t="shared" si="3"/>
        <v>9</v>
      </c>
      <c r="AD1189" s="45">
        <f t="shared" si="4"/>
        <v>6</v>
      </c>
      <c r="AE1189" s="45">
        <f t="shared" si="5"/>
        <v>9</v>
      </c>
    </row>
    <row r="1190">
      <c r="A1190" t="b">
        <v>0</v>
      </c>
      <c r="B1190" s="20">
        <v>44228.426823483795</v>
      </c>
      <c r="C1190" s="1" t="s">
        <v>555</v>
      </c>
      <c r="D1190" s="1">
        <v>1.0</v>
      </c>
      <c r="E1190" s="1">
        <v>1.0</v>
      </c>
      <c r="F1190" s="1">
        <v>0.0</v>
      </c>
      <c r="G1190" s="1">
        <v>0.0</v>
      </c>
      <c r="H1190" s="1">
        <v>1.0</v>
      </c>
      <c r="I1190" s="1">
        <v>3.0</v>
      </c>
      <c r="J1190" s="1">
        <v>1.0</v>
      </c>
      <c r="K1190" s="1">
        <v>0.0</v>
      </c>
      <c r="L1190" s="1">
        <v>2.0</v>
      </c>
      <c r="M1190" s="1">
        <v>3.0</v>
      </c>
      <c r="N1190" s="1">
        <v>0.0</v>
      </c>
      <c r="O1190" s="1">
        <v>1.0</v>
      </c>
      <c r="P1190" s="1">
        <v>0.0</v>
      </c>
      <c r="Q1190" s="1">
        <v>0.0</v>
      </c>
      <c r="R1190" s="1">
        <v>2.0</v>
      </c>
      <c r="S1190" s="1">
        <v>0.0</v>
      </c>
      <c r="T1190" s="1">
        <v>0.0</v>
      </c>
      <c r="U1190" s="1">
        <v>3.0</v>
      </c>
      <c r="V1190" s="1">
        <v>2.0</v>
      </c>
      <c r="W1190" s="1">
        <v>1.0</v>
      </c>
      <c r="X1190" s="1">
        <v>1.0</v>
      </c>
      <c r="Y1190" s="1">
        <v>1.0</v>
      </c>
      <c r="Z1190" s="1">
        <v>2406.0</v>
      </c>
      <c r="AA1190" s="45">
        <f t="shared" si="1"/>
        <v>23</v>
      </c>
      <c r="AB1190" s="45">
        <f t="shared" si="2"/>
        <v>8</v>
      </c>
      <c r="AC1190" s="45">
        <f t="shared" si="3"/>
        <v>6</v>
      </c>
      <c r="AD1190" s="45">
        <f t="shared" si="4"/>
        <v>2</v>
      </c>
      <c r="AE1190" s="45">
        <f t="shared" si="5"/>
        <v>7</v>
      </c>
    </row>
    <row r="1191">
      <c r="A1191" s="1" t="b">
        <v>1</v>
      </c>
      <c r="B1191" s="20">
        <v>44228.65726508102</v>
      </c>
      <c r="C1191" s="1" t="s">
        <v>416</v>
      </c>
      <c r="D1191" s="1">
        <v>4.0</v>
      </c>
      <c r="E1191" s="1">
        <v>3.0</v>
      </c>
      <c r="F1191" s="1">
        <v>1.0</v>
      </c>
      <c r="G1191" s="1">
        <v>1.0</v>
      </c>
      <c r="H1191" s="1">
        <v>4.0</v>
      </c>
      <c r="I1191" s="1">
        <v>4.0</v>
      </c>
      <c r="J1191" s="1">
        <v>3.0</v>
      </c>
      <c r="K1191" s="1">
        <v>0.0</v>
      </c>
      <c r="L1191" s="1">
        <v>2.0</v>
      </c>
      <c r="M1191" s="1">
        <v>4.0</v>
      </c>
      <c r="N1191" s="1">
        <v>2.0</v>
      </c>
      <c r="O1191" s="1">
        <v>3.0</v>
      </c>
      <c r="P1191" s="1">
        <v>3.0</v>
      </c>
      <c r="Q1191" s="1">
        <v>3.0</v>
      </c>
      <c r="R1191" s="1">
        <v>4.0</v>
      </c>
      <c r="S1191" s="1">
        <v>4.0</v>
      </c>
      <c r="T1191" s="1">
        <v>1.0</v>
      </c>
      <c r="U1191" s="1">
        <v>4.0</v>
      </c>
      <c r="V1191" s="1">
        <v>5.0</v>
      </c>
      <c r="W1191" s="1">
        <v>4.0</v>
      </c>
      <c r="X1191" s="1">
        <v>4.0</v>
      </c>
      <c r="Y1191" s="1">
        <v>2.0</v>
      </c>
      <c r="Z1191" s="1">
        <v>2221.0</v>
      </c>
      <c r="AA1191" s="45">
        <f t="shared" si="1"/>
        <v>65</v>
      </c>
      <c r="AB1191" s="45">
        <f t="shared" si="2"/>
        <v>25</v>
      </c>
      <c r="AC1191" s="45">
        <f t="shared" si="3"/>
        <v>9</v>
      </c>
      <c r="AD1191" s="45">
        <f t="shared" si="4"/>
        <v>14</v>
      </c>
      <c r="AE1191" s="45">
        <f t="shared" si="5"/>
        <v>17</v>
      </c>
    </row>
    <row r="1192">
      <c r="A1192" s="1" t="b">
        <v>1</v>
      </c>
      <c r="B1192" s="20">
        <v>44228.6594045949</v>
      </c>
      <c r="C1192" s="1" t="s">
        <v>424</v>
      </c>
      <c r="D1192" s="1">
        <v>0.0</v>
      </c>
      <c r="E1192" s="1">
        <v>2.0</v>
      </c>
      <c r="F1192" s="1">
        <v>0.0</v>
      </c>
      <c r="G1192" s="1">
        <v>0.0</v>
      </c>
      <c r="H1192" s="1">
        <v>2.0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2.0</v>
      </c>
      <c r="O1192" s="1">
        <v>2.0</v>
      </c>
      <c r="P1192" s="1">
        <v>2.0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1.0</v>
      </c>
      <c r="X1192" s="1">
        <v>1.0</v>
      </c>
      <c r="Y1192" s="1">
        <v>2.0</v>
      </c>
      <c r="Z1192" s="1">
        <v>2197.0</v>
      </c>
      <c r="AA1192" s="45">
        <f t="shared" si="1"/>
        <v>14</v>
      </c>
      <c r="AB1192" s="45">
        <f t="shared" si="2"/>
        <v>10</v>
      </c>
      <c r="AC1192" s="45">
        <f t="shared" si="3"/>
        <v>0</v>
      </c>
      <c r="AD1192" s="45">
        <f t="shared" si="4"/>
        <v>2</v>
      </c>
      <c r="AE1192" s="45">
        <f t="shared" si="5"/>
        <v>2</v>
      </c>
    </row>
    <row r="1193">
      <c r="A1193" s="1" t="b">
        <v>1</v>
      </c>
      <c r="B1193" s="20">
        <v>44228.66523731481</v>
      </c>
      <c r="C1193" s="1" t="s">
        <v>500</v>
      </c>
      <c r="D1193" s="1">
        <v>3.0</v>
      </c>
      <c r="E1193" s="1">
        <v>2.0</v>
      </c>
      <c r="F1193" s="1">
        <v>0.0</v>
      </c>
      <c r="G1193" s="1">
        <v>4.0</v>
      </c>
      <c r="H1193" s="1">
        <v>5.0</v>
      </c>
      <c r="I1193" s="1">
        <v>5.0</v>
      </c>
      <c r="J1193" s="1">
        <v>3.0</v>
      </c>
      <c r="K1193" s="1">
        <v>5.0</v>
      </c>
      <c r="L1193" s="1">
        <v>1.0</v>
      </c>
      <c r="M1193" s="1">
        <v>0.0</v>
      </c>
      <c r="N1193" s="1">
        <v>5.0</v>
      </c>
      <c r="O1193" s="1">
        <v>6.0</v>
      </c>
      <c r="P1193" s="1">
        <v>6.0</v>
      </c>
      <c r="Q1193" s="1">
        <v>2.0</v>
      </c>
      <c r="R1193" s="1">
        <v>4.0</v>
      </c>
      <c r="S1193" s="1">
        <v>6.0</v>
      </c>
      <c r="T1193" s="1">
        <v>1.0</v>
      </c>
      <c r="U1193" s="1">
        <v>3.0</v>
      </c>
      <c r="V1193" s="1">
        <v>4.0</v>
      </c>
      <c r="W1193" s="1">
        <v>4.0</v>
      </c>
      <c r="X1193" s="1">
        <v>2.0</v>
      </c>
      <c r="Y1193" s="1">
        <v>5.0</v>
      </c>
      <c r="Z1193" s="1">
        <v>2355.0</v>
      </c>
      <c r="AA1193" s="45">
        <f t="shared" si="1"/>
        <v>76</v>
      </c>
      <c r="AB1193" s="45">
        <f t="shared" si="2"/>
        <v>36</v>
      </c>
      <c r="AC1193" s="45">
        <f t="shared" si="3"/>
        <v>9</v>
      </c>
      <c r="AD1193" s="45">
        <f t="shared" si="4"/>
        <v>18</v>
      </c>
      <c r="AE1193" s="45">
        <f t="shared" si="5"/>
        <v>13</v>
      </c>
    </row>
    <row r="1194">
      <c r="A1194" s="1" t="b">
        <v>1</v>
      </c>
      <c r="B1194" s="20">
        <v>44228.75548768519</v>
      </c>
      <c r="C1194" s="1" t="s">
        <v>458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1.0</v>
      </c>
      <c r="L1194" s="1">
        <v>1.0</v>
      </c>
      <c r="M1194" s="1">
        <v>1.0</v>
      </c>
      <c r="N1194" s="1">
        <v>0.0</v>
      </c>
      <c r="O1194" s="1">
        <v>1.0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1.0</v>
      </c>
      <c r="V1194" s="1">
        <v>1.0</v>
      </c>
      <c r="W1194" s="1">
        <v>1.0</v>
      </c>
      <c r="X1194" s="1">
        <v>1.0</v>
      </c>
      <c r="Y1194" s="1">
        <v>0.0</v>
      </c>
      <c r="Z1194" s="1">
        <v>2290.0</v>
      </c>
      <c r="AA1194" s="45">
        <f t="shared" si="1"/>
        <v>8</v>
      </c>
      <c r="AB1194" s="45">
        <f t="shared" si="2"/>
        <v>1</v>
      </c>
      <c r="AC1194" s="45">
        <f t="shared" si="3"/>
        <v>3</v>
      </c>
      <c r="AD1194" s="45">
        <f t="shared" si="4"/>
        <v>0</v>
      </c>
      <c r="AE1194" s="45">
        <f t="shared" si="5"/>
        <v>4</v>
      </c>
    </row>
    <row r="1195">
      <c r="A1195" s="1" t="b">
        <v>1</v>
      </c>
      <c r="B1195" s="20">
        <v>44228.931379710644</v>
      </c>
      <c r="C1195" s="1" t="s">
        <v>618</v>
      </c>
      <c r="D1195" s="1">
        <v>2.0</v>
      </c>
      <c r="E1195" s="1">
        <v>4.0</v>
      </c>
      <c r="F1195" s="1">
        <v>0.0</v>
      </c>
      <c r="G1195" s="1">
        <v>3.0</v>
      </c>
      <c r="H1195" s="1">
        <v>4.0</v>
      </c>
      <c r="I1195" s="1">
        <v>6.0</v>
      </c>
      <c r="J1195" s="1">
        <v>5.0</v>
      </c>
      <c r="K1195" s="1">
        <v>5.0</v>
      </c>
      <c r="L1195" s="1">
        <v>1.0</v>
      </c>
      <c r="M1195" s="1">
        <v>6.0</v>
      </c>
      <c r="N1195" s="1">
        <v>1.0</v>
      </c>
      <c r="O1195" s="1">
        <v>1.0</v>
      </c>
      <c r="P1195" s="1">
        <v>3.0</v>
      </c>
      <c r="Q1195" s="1">
        <v>1.0</v>
      </c>
      <c r="R1195" s="1">
        <v>1.0</v>
      </c>
      <c r="S1195" s="1">
        <v>3.0</v>
      </c>
      <c r="T1195" s="1">
        <v>0.0</v>
      </c>
      <c r="U1195" s="1">
        <v>4.0</v>
      </c>
      <c r="V1195" s="1">
        <v>6.0</v>
      </c>
      <c r="W1195" s="1">
        <v>4.0</v>
      </c>
      <c r="X1195" s="1">
        <v>2.0</v>
      </c>
      <c r="Y1195" s="1">
        <v>3.0</v>
      </c>
      <c r="Z1195" s="1">
        <v>2467.0</v>
      </c>
      <c r="AA1195" s="45">
        <f t="shared" si="1"/>
        <v>65</v>
      </c>
      <c r="AB1195" s="45">
        <f t="shared" si="2"/>
        <v>24</v>
      </c>
      <c r="AC1195" s="45">
        <f t="shared" si="3"/>
        <v>17</v>
      </c>
      <c r="AD1195" s="45">
        <f t="shared" si="4"/>
        <v>8</v>
      </c>
      <c r="AE1195" s="45">
        <f t="shared" si="5"/>
        <v>16</v>
      </c>
    </row>
    <row r="1196">
      <c r="A1196" s="1" t="b">
        <v>1</v>
      </c>
      <c r="B1196" s="20">
        <v>44229.32716814815</v>
      </c>
      <c r="C1196" s="1" t="s">
        <v>539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1313.0</v>
      </c>
      <c r="AA1196" s="45">
        <f t="shared" si="1"/>
        <v>0</v>
      </c>
      <c r="AB1196" s="45">
        <f t="shared" si="2"/>
        <v>0</v>
      </c>
      <c r="AC1196" s="45">
        <f t="shared" si="3"/>
        <v>0</v>
      </c>
      <c r="AD1196" s="45">
        <f t="shared" si="4"/>
        <v>0</v>
      </c>
      <c r="AE1196" s="45">
        <f t="shared" si="5"/>
        <v>0</v>
      </c>
    </row>
    <row r="1197">
      <c r="A1197" s="1" t="b">
        <v>1</v>
      </c>
      <c r="B1197" s="20">
        <v>44229.382837233796</v>
      </c>
      <c r="C1197" s="1" t="s">
        <v>549</v>
      </c>
      <c r="D1197" s="1">
        <v>4.0</v>
      </c>
      <c r="E1197" s="1">
        <v>0.0</v>
      </c>
      <c r="F1197" s="1">
        <v>0.0</v>
      </c>
      <c r="G1197" s="1">
        <v>2.0</v>
      </c>
      <c r="H1197" s="1">
        <v>4.0</v>
      </c>
      <c r="I1197" s="1">
        <v>4.0</v>
      </c>
      <c r="J1197" s="1">
        <v>4.0</v>
      </c>
      <c r="K1197" s="1">
        <v>0.0</v>
      </c>
      <c r="L1197" s="1">
        <v>3.0</v>
      </c>
      <c r="M1197" s="1">
        <v>5.0</v>
      </c>
      <c r="N1197" s="1">
        <v>2.0</v>
      </c>
      <c r="O1197" s="1">
        <v>0.0</v>
      </c>
      <c r="P1197" s="1">
        <v>2.0</v>
      </c>
      <c r="Q1197" s="1">
        <v>3.0</v>
      </c>
      <c r="R1197" s="1">
        <v>2.0</v>
      </c>
      <c r="S1197" s="1">
        <v>3.0</v>
      </c>
      <c r="T1197" s="1">
        <v>0.0</v>
      </c>
      <c r="U1197" s="1">
        <v>4.0</v>
      </c>
      <c r="V1197" s="1">
        <v>4.0</v>
      </c>
      <c r="W1197" s="1">
        <v>4.0</v>
      </c>
      <c r="X1197" s="1">
        <v>3.0</v>
      </c>
      <c r="Y1197" s="1">
        <v>0.0</v>
      </c>
      <c r="Z1197" s="1">
        <v>2396.0</v>
      </c>
      <c r="AA1197" s="45">
        <f t="shared" si="1"/>
        <v>53</v>
      </c>
      <c r="AB1197" s="45">
        <f t="shared" si="2"/>
        <v>16</v>
      </c>
      <c r="AC1197" s="45">
        <f t="shared" si="3"/>
        <v>12</v>
      </c>
      <c r="AD1197" s="45">
        <f t="shared" si="4"/>
        <v>10</v>
      </c>
      <c r="AE1197" s="45">
        <f t="shared" si="5"/>
        <v>15</v>
      </c>
    </row>
    <row r="1198">
      <c r="A1198" s="1" t="b">
        <v>1</v>
      </c>
      <c r="B1198" s="20">
        <v>44229.765598321756</v>
      </c>
      <c r="C1198" s="1" t="s">
        <v>620</v>
      </c>
      <c r="D1198" s="1">
        <v>6.0</v>
      </c>
      <c r="E1198" s="1">
        <v>3.0</v>
      </c>
      <c r="F1198" s="1">
        <v>0.0</v>
      </c>
      <c r="G1198" s="1">
        <v>4.0</v>
      </c>
      <c r="H1198" s="1">
        <v>5.0</v>
      </c>
      <c r="I1198" s="1">
        <v>6.0</v>
      </c>
      <c r="J1198" s="1">
        <v>6.0</v>
      </c>
      <c r="K1198" s="1">
        <v>6.0</v>
      </c>
      <c r="L1198" s="1">
        <v>6.0</v>
      </c>
      <c r="M1198" s="1">
        <v>4.0</v>
      </c>
      <c r="N1198" s="1">
        <v>5.0</v>
      </c>
      <c r="O1198" s="1">
        <v>6.0</v>
      </c>
      <c r="P1198" s="1">
        <v>6.0</v>
      </c>
      <c r="Q1198" s="1">
        <v>5.0</v>
      </c>
      <c r="R1198" s="1">
        <v>5.0</v>
      </c>
      <c r="S1198" s="1">
        <v>5.0</v>
      </c>
      <c r="T1198" s="1">
        <v>6.0</v>
      </c>
      <c r="U1198" s="1">
        <v>6.0</v>
      </c>
      <c r="V1198" s="1">
        <v>6.0</v>
      </c>
      <c r="W1198" s="1">
        <v>6.0</v>
      </c>
      <c r="X1198" s="1">
        <v>6.0</v>
      </c>
      <c r="Y1198" s="1">
        <v>5.0</v>
      </c>
      <c r="Z1198" s="1">
        <v>2466.0</v>
      </c>
      <c r="AA1198" s="45">
        <f t="shared" si="1"/>
        <v>113</v>
      </c>
      <c r="AB1198" s="45">
        <f t="shared" si="2"/>
        <v>46</v>
      </c>
      <c r="AC1198" s="45">
        <f t="shared" si="3"/>
        <v>22</v>
      </c>
      <c r="AD1198" s="45">
        <f t="shared" si="4"/>
        <v>21</v>
      </c>
      <c r="AE1198" s="45">
        <f t="shared" si="5"/>
        <v>24</v>
      </c>
    </row>
    <row r="1199">
      <c r="A1199" s="1" t="b">
        <v>1</v>
      </c>
      <c r="B1199" s="20">
        <v>44230.52269731482</v>
      </c>
      <c r="C1199" s="1" t="s">
        <v>619</v>
      </c>
      <c r="D1199" s="1">
        <v>3.0</v>
      </c>
      <c r="E1199" s="1">
        <v>0.0</v>
      </c>
      <c r="F1199" s="1">
        <v>0.0</v>
      </c>
      <c r="G1199" s="1">
        <v>4.0</v>
      </c>
      <c r="H1199" s="1">
        <v>4.0</v>
      </c>
      <c r="I1199" s="1">
        <v>6.0</v>
      </c>
      <c r="J1199" s="1">
        <v>4.0</v>
      </c>
      <c r="K1199" s="1">
        <v>3.0</v>
      </c>
      <c r="L1199" s="1">
        <v>5.0</v>
      </c>
      <c r="M1199" s="1">
        <v>4.0</v>
      </c>
      <c r="N1199" s="1">
        <v>6.0</v>
      </c>
      <c r="O1199" s="1">
        <v>6.0</v>
      </c>
      <c r="P1199" s="1">
        <v>5.0</v>
      </c>
      <c r="Q1199" s="1">
        <v>4.0</v>
      </c>
      <c r="R1199" s="1">
        <v>4.0</v>
      </c>
      <c r="S1199" s="1">
        <v>4.0</v>
      </c>
      <c r="T1199" s="1">
        <v>4.0</v>
      </c>
      <c r="U1199" s="1">
        <v>5.0</v>
      </c>
      <c r="V1199" s="1">
        <v>5.0</v>
      </c>
      <c r="W1199" s="1">
        <v>5.0</v>
      </c>
      <c r="X1199" s="1">
        <v>5.0</v>
      </c>
      <c r="Y1199" s="1">
        <v>3.0</v>
      </c>
      <c r="Z1199" s="1">
        <v>1454.0</v>
      </c>
      <c r="AA1199" s="45">
        <f t="shared" si="1"/>
        <v>89</v>
      </c>
      <c r="AB1199" s="45">
        <f t="shared" si="2"/>
        <v>36</v>
      </c>
      <c r="AC1199" s="45">
        <f t="shared" si="3"/>
        <v>16</v>
      </c>
      <c r="AD1199" s="45">
        <f t="shared" si="4"/>
        <v>17</v>
      </c>
      <c r="AE1199" s="45">
        <f t="shared" si="5"/>
        <v>20</v>
      </c>
    </row>
    <row r="1200">
      <c r="A1200" s="1" t="b">
        <v>1</v>
      </c>
      <c r="B1200" s="20">
        <v>44230.755037939816</v>
      </c>
      <c r="C1200" s="1" t="s">
        <v>254</v>
      </c>
      <c r="D1200" s="1">
        <v>4.0</v>
      </c>
      <c r="E1200" s="1">
        <v>4.0</v>
      </c>
      <c r="F1200" s="1">
        <v>0.0</v>
      </c>
      <c r="G1200" s="1">
        <v>2.0</v>
      </c>
      <c r="H1200" s="1">
        <v>3.0</v>
      </c>
      <c r="I1200" s="1">
        <v>4.0</v>
      </c>
      <c r="J1200" s="1">
        <v>4.0</v>
      </c>
      <c r="K1200" s="1">
        <v>0.0</v>
      </c>
      <c r="L1200" s="1">
        <v>4.0</v>
      </c>
      <c r="M1200" s="1">
        <v>4.0</v>
      </c>
      <c r="N1200" s="1">
        <v>5.0</v>
      </c>
      <c r="O1200" s="1">
        <v>5.0</v>
      </c>
      <c r="P1200" s="1">
        <v>4.0</v>
      </c>
      <c r="Q1200" s="1">
        <v>3.0</v>
      </c>
      <c r="R1200" s="1">
        <v>2.0</v>
      </c>
      <c r="S1200" s="1">
        <v>3.0</v>
      </c>
      <c r="T1200" s="1">
        <v>0.0</v>
      </c>
      <c r="U1200" s="1">
        <v>4.0</v>
      </c>
      <c r="V1200" s="1">
        <v>3.0</v>
      </c>
      <c r="W1200" s="1">
        <v>3.0</v>
      </c>
      <c r="X1200" s="1">
        <v>4.0</v>
      </c>
      <c r="Y1200" s="1">
        <v>4.0</v>
      </c>
      <c r="Z1200" s="1">
        <v>2005.0</v>
      </c>
      <c r="AA1200" s="45">
        <f t="shared" si="1"/>
        <v>69</v>
      </c>
      <c r="AB1200" s="45">
        <f t="shared" si="2"/>
        <v>31</v>
      </c>
      <c r="AC1200" s="45">
        <f t="shared" si="3"/>
        <v>12</v>
      </c>
      <c r="AD1200" s="45">
        <f t="shared" si="4"/>
        <v>12</v>
      </c>
      <c r="AE1200" s="45">
        <f t="shared" si="5"/>
        <v>14</v>
      </c>
    </row>
    <row r="1201">
      <c r="A1201" s="1" t="b">
        <v>1</v>
      </c>
      <c r="B1201" s="20">
        <v>44232.39675539352</v>
      </c>
      <c r="C1201" s="1" t="s">
        <v>537</v>
      </c>
      <c r="D1201" s="1">
        <v>2.0</v>
      </c>
      <c r="E1201" s="1">
        <v>0.0</v>
      </c>
      <c r="F1201" s="1">
        <v>0.0</v>
      </c>
      <c r="G1201" s="1">
        <v>1.0</v>
      </c>
      <c r="H1201" s="1">
        <v>3.0</v>
      </c>
      <c r="I1201" s="1">
        <v>4.0</v>
      </c>
      <c r="J1201" s="1">
        <v>0.0</v>
      </c>
      <c r="K1201" s="1">
        <v>0.0</v>
      </c>
      <c r="L1201" s="1">
        <v>2.0</v>
      </c>
      <c r="M1201" s="1">
        <v>3.0</v>
      </c>
      <c r="N1201" s="1">
        <v>2.0</v>
      </c>
      <c r="O1201" s="1">
        <v>2.0</v>
      </c>
      <c r="P1201" s="1">
        <v>2.0</v>
      </c>
      <c r="Q1201" s="1">
        <v>2.0</v>
      </c>
      <c r="R1201" s="1">
        <v>1.0</v>
      </c>
      <c r="S1201" s="1">
        <v>3.0</v>
      </c>
      <c r="T1201" s="1">
        <v>0.0</v>
      </c>
      <c r="U1201" s="1">
        <v>4.0</v>
      </c>
      <c r="V1201" s="1">
        <v>4.0</v>
      </c>
      <c r="W1201" s="1">
        <v>3.0</v>
      </c>
      <c r="X1201" s="1">
        <v>5.0</v>
      </c>
      <c r="Y1201" s="1">
        <v>0.0</v>
      </c>
      <c r="Z1201" s="1">
        <v>2365.0</v>
      </c>
      <c r="AA1201" s="45">
        <f t="shared" si="1"/>
        <v>43</v>
      </c>
      <c r="AB1201" s="45">
        <f t="shared" si="2"/>
        <v>14</v>
      </c>
      <c r="AC1201" s="45">
        <f t="shared" si="3"/>
        <v>5</v>
      </c>
      <c r="AD1201" s="45">
        <f t="shared" si="4"/>
        <v>8</v>
      </c>
      <c r="AE1201" s="45">
        <f t="shared" si="5"/>
        <v>16</v>
      </c>
    </row>
    <row r="1202">
      <c r="A1202" s="1" t="b">
        <v>1</v>
      </c>
      <c r="B1202" s="20">
        <v>44233.608053159725</v>
      </c>
      <c r="C1202" s="1" t="s">
        <v>621</v>
      </c>
      <c r="D1202" s="1">
        <v>5.0</v>
      </c>
      <c r="E1202" s="1">
        <v>1.0</v>
      </c>
      <c r="F1202" s="1">
        <v>0.0</v>
      </c>
      <c r="G1202" s="1">
        <v>0.0</v>
      </c>
      <c r="H1202" s="1">
        <v>1.0</v>
      </c>
      <c r="I1202" s="1">
        <v>2.0</v>
      </c>
      <c r="J1202" s="1">
        <v>2.0</v>
      </c>
      <c r="K1202" s="1">
        <v>3.0</v>
      </c>
      <c r="L1202" s="1">
        <v>0.0</v>
      </c>
      <c r="M1202" s="1">
        <v>2.0</v>
      </c>
      <c r="N1202" s="1">
        <v>1.0</v>
      </c>
      <c r="O1202" s="1">
        <v>2.0</v>
      </c>
      <c r="P1202" s="1">
        <v>2.0</v>
      </c>
      <c r="Q1202" s="1">
        <v>3.0</v>
      </c>
      <c r="R1202" s="1">
        <v>1.0</v>
      </c>
      <c r="S1202" s="1">
        <v>3.0</v>
      </c>
      <c r="T1202" s="1">
        <v>0.0</v>
      </c>
      <c r="U1202" s="1">
        <v>1.0</v>
      </c>
      <c r="V1202" s="1">
        <v>0.0</v>
      </c>
      <c r="W1202" s="1">
        <v>0.0</v>
      </c>
      <c r="X1202" s="1">
        <v>0.0</v>
      </c>
      <c r="Y1202" s="1">
        <v>2.0</v>
      </c>
      <c r="Z1202" s="1">
        <v>1974.0</v>
      </c>
      <c r="AA1202" s="45">
        <f t="shared" si="1"/>
        <v>31</v>
      </c>
      <c r="AB1202" s="45">
        <f t="shared" si="2"/>
        <v>14</v>
      </c>
      <c r="AC1202" s="45">
        <f t="shared" si="3"/>
        <v>7</v>
      </c>
      <c r="AD1202" s="45">
        <f t="shared" si="4"/>
        <v>9</v>
      </c>
      <c r="AE1202" s="45">
        <f t="shared" si="5"/>
        <v>1</v>
      </c>
    </row>
    <row r="1203">
      <c r="A1203" s="1" t="b">
        <v>1</v>
      </c>
      <c r="B1203" s="20">
        <v>44233.72284912037</v>
      </c>
      <c r="C1203" s="1" t="s">
        <v>492</v>
      </c>
      <c r="D1203" s="1">
        <v>5.0</v>
      </c>
      <c r="E1203" s="1">
        <v>4.0</v>
      </c>
      <c r="F1203" s="1">
        <v>4.0</v>
      </c>
      <c r="G1203" s="1">
        <v>4.0</v>
      </c>
      <c r="H1203" s="1">
        <v>6.0</v>
      </c>
      <c r="I1203" s="1">
        <v>6.0</v>
      </c>
      <c r="J1203" s="1">
        <v>0.0</v>
      </c>
      <c r="K1203" s="1">
        <v>5.0</v>
      </c>
      <c r="L1203" s="1">
        <v>0.0</v>
      </c>
      <c r="M1203" s="1">
        <v>4.0</v>
      </c>
      <c r="N1203" s="1">
        <v>4.0</v>
      </c>
      <c r="O1203" s="1">
        <v>0.0</v>
      </c>
      <c r="P1203" s="1">
        <v>4.0</v>
      </c>
      <c r="Q1203" s="1">
        <v>3.0</v>
      </c>
      <c r="R1203" s="1">
        <v>0.0</v>
      </c>
      <c r="S1203" s="1">
        <v>2.0</v>
      </c>
      <c r="T1203" s="1">
        <v>4.0</v>
      </c>
      <c r="U1203" s="1">
        <v>6.0</v>
      </c>
      <c r="V1203" s="1">
        <v>6.0</v>
      </c>
      <c r="W1203" s="1">
        <v>6.0</v>
      </c>
      <c r="X1203" s="1">
        <v>5.0</v>
      </c>
      <c r="Y1203" s="1">
        <v>3.0</v>
      </c>
      <c r="Z1203" s="1">
        <v>2337.0</v>
      </c>
      <c r="AA1203" s="45">
        <f t="shared" si="1"/>
        <v>81</v>
      </c>
      <c r="AB1203" s="45">
        <f t="shared" si="2"/>
        <v>40</v>
      </c>
      <c r="AC1203" s="45">
        <f t="shared" si="3"/>
        <v>9</v>
      </c>
      <c r="AD1203" s="45">
        <f t="shared" si="4"/>
        <v>9</v>
      </c>
      <c r="AE1203" s="45">
        <f t="shared" si="5"/>
        <v>23</v>
      </c>
    </row>
    <row r="1204">
      <c r="A1204" s="1" t="b">
        <v>1</v>
      </c>
      <c r="B1204" s="20">
        <v>44234.40335299769</v>
      </c>
      <c r="C1204" s="1" t="s">
        <v>522</v>
      </c>
      <c r="D1204" s="1">
        <v>1.0</v>
      </c>
      <c r="E1204" s="1">
        <v>1.0</v>
      </c>
      <c r="F1204" s="1">
        <v>0.0</v>
      </c>
      <c r="G1204" s="1">
        <v>1.0</v>
      </c>
      <c r="H1204" s="1">
        <v>1.0</v>
      </c>
      <c r="I1204" s="1">
        <v>1.0</v>
      </c>
      <c r="J1204" s="1">
        <v>0.0</v>
      </c>
      <c r="K1204" s="1">
        <v>0.0</v>
      </c>
      <c r="L1204" s="1">
        <v>0.0</v>
      </c>
      <c r="M1204" s="1">
        <v>1.0</v>
      </c>
      <c r="N1204" s="1">
        <v>0.0</v>
      </c>
      <c r="O1204" s="1">
        <v>2.0</v>
      </c>
      <c r="P1204" s="1">
        <v>1.0</v>
      </c>
      <c r="Q1204" s="1">
        <v>1.0</v>
      </c>
      <c r="R1204" s="1">
        <v>0.0</v>
      </c>
      <c r="S1204" s="1">
        <v>1.0</v>
      </c>
      <c r="T1204" s="1">
        <v>0.0</v>
      </c>
      <c r="U1204" s="1">
        <v>0.0</v>
      </c>
      <c r="V1204" s="1">
        <v>1.0</v>
      </c>
      <c r="W1204" s="1">
        <v>1.0</v>
      </c>
      <c r="X1204" s="1">
        <v>1.0</v>
      </c>
      <c r="Y1204" s="1">
        <v>3.0</v>
      </c>
      <c r="Z1204" s="1">
        <v>2246.0</v>
      </c>
      <c r="AA1204" s="45">
        <f t="shared" si="1"/>
        <v>17</v>
      </c>
      <c r="AB1204" s="45">
        <f t="shared" si="2"/>
        <v>10</v>
      </c>
      <c r="AC1204" s="45">
        <f t="shared" si="3"/>
        <v>1</v>
      </c>
      <c r="AD1204" s="45">
        <f t="shared" si="4"/>
        <v>3</v>
      </c>
      <c r="AE1204" s="45">
        <f t="shared" si="5"/>
        <v>3</v>
      </c>
    </row>
    <row r="1205">
      <c r="A1205" t="b">
        <v>0</v>
      </c>
      <c r="B1205" s="20">
        <v>44234.481111099536</v>
      </c>
      <c r="C1205" s="1" t="s">
        <v>584</v>
      </c>
      <c r="D1205" s="1">
        <v>2.0</v>
      </c>
      <c r="E1205" s="1">
        <v>0.0</v>
      </c>
      <c r="F1205" s="1">
        <v>0.0</v>
      </c>
      <c r="G1205" s="1">
        <v>0.0</v>
      </c>
      <c r="H1205" s="1">
        <v>1.0</v>
      </c>
      <c r="I1205" s="1">
        <v>4.0</v>
      </c>
      <c r="J1205" s="1">
        <v>0.0</v>
      </c>
      <c r="K1205" s="1">
        <v>2.0</v>
      </c>
      <c r="L1205" s="1">
        <v>0.0</v>
      </c>
      <c r="M1205" s="1">
        <v>4.0</v>
      </c>
      <c r="N1205" s="1">
        <v>4.0</v>
      </c>
      <c r="O1205" s="1">
        <v>5.0</v>
      </c>
      <c r="P1205" s="1">
        <v>5.0</v>
      </c>
      <c r="Q1205" s="1">
        <v>1.0</v>
      </c>
      <c r="R1205" s="1">
        <v>1.0</v>
      </c>
      <c r="S1205" s="1">
        <v>5.0</v>
      </c>
      <c r="T1205" s="1">
        <v>5.0</v>
      </c>
      <c r="U1205" s="1">
        <v>4.0</v>
      </c>
      <c r="V1205" s="1">
        <v>4.0</v>
      </c>
      <c r="W1205" s="1">
        <v>4.0</v>
      </c>
      <c r="X1205" s="1">
        <v>3.0</v>
      </c>
      <c r="Y1205" s="1">
        <v>0.0</v>
      </c>
      <c r="Z1205" s="1">
        <v>2413.0</v>
      </c>
      <c r="AA1205" s="45">
        <f t="shared" si="1"/>
        <v>54</v>
      </c>
      <c r="AB1205" s="45">
        <f t="shared" si="2"/>
        <v>21</v>
      </c>
      <c r="AC1205" s="45">
        <f t="shared" si="3"/>
        <v>6</v>
      </c>
      <c r="AD1205" s="45">
        <f t="shared" si="4"/>
        <v>12</v>
      </c>
      <c r="AE1205" s="45">
        <f t="shared" si="5"/>
        <v>15</v>
      </c>
    </row>
    <row r="1206">
      <c r="A1206" s="1" t="b">
        <v>1</v>
      </c>
      <c r="B1206" s="20">
        <v>44234.57373670139</v>
      </c>
      <c r="C1206" s="1" t="s">
        <v>410</v>
      </c>
      <c r="D1206" s="1">
        <v>4.0</v>
      </c>
      <c r="E1206" s="1">
        <v>1.0</v>
      </c>
      <c r="F1206" s="1">
        <v>0.0</v>
      </c>
      <c r="G1206" s="1">
        <v>2.0</v>
      </c>
      <c r="H1206" s="1">
        <v>3.0</v>
      </c>
      <c r="I1206" s="1">
        <v>4.0</v>
      </c>
      <c r="J1206" s="1">
        <v>5.0</v>
      </c>
      <c r="K1206" s="1">
        <v>0.0</v>
      </c>
      <c r="L1206" s="1">
        <v>4.0</v>
      </c>
      <c r="M1206" s="1">
        <v>1.0</v>
      </c>
      <c r="N1206" s="1">
        <v>1.0</v>
      </c>
      <c r="O1206" s="1">
        <v>1.0</v>
      </c>
      <c r="P1206" s="1">
        <v>3.0</v>
      </c>
      <c r="Q1206" s="1">
        <v>5.0</v>
      </c>
      <c r="R1206" s="1">
        <v>4.0</v>
      </c>
      <c r="S1206" s="1">
        <v>5.0</v>
      </c>
      <c r="T1206" s="1">
        <v>0.0</v>
      </c>
      <c r="U1206" s="1">
        <v>5.0</v>
      </c>
      <c r="V1206" s="1">
        <v>4.0</v>
      </c>
      <c r="W1206" s="1">
        <v>5.0</v>
      </c>
      <c r="X1206" s="1">
        <v>5.0</v>
      </c>
      <c r="Y1206" s="1">
        <v>0.0</v>
      </c>
      <c r="Z1206" s="1">
        <v>2189.0</v>
      </c>
      <c r="AA1206" s="45">
        <f t="shared" si="1"/>
        <v>62</v>
      </c>
      <c r="AB1206" s="45">
        <f t="shared" si="2"/>
        <v>16</v>
      </c>
      <c r="AC1206" s="45">
        <f t="shared" si="3"/>
        <v>10</v>
      </c>
      <c r="AD1206" s="45">
        <f t="shared" si="4"/>
        <v>17</v>
      </c>
      <c r="AE1206" s="45">
        <f t="shared" si="5"/>
        <v>19</v>
      </c>
    </row>
    <row r="1207">
      <c r="A1207" s="1" t="b">
        <v>1</v>
      </c>
      <c r="B1207" s="20">
        <v>44234.592486712965</v>
      </c>
      <c r="C1207" s="1" t="s">
        <v>535</v>
      </c>
      <c r="D1207" s="1">
        <v>2.0</v>
      </c>
      <c r="E1207" s="1">
        <v>0.0</v>
      </c>
      <c r="F1207" s="1">
        <v>0.0</v>
      </c>
      <c r="G1207" s="1">
        <v>0.0</v>
      </c>
      <c r="H1207" s="1">
        <v>1.0</v>
      </c>
      <c r="I1207" s="1">
        <v>2.0</v>
      </c>
      <c r="J1207" s="1">
        <v>3.0</v>
      </c>
      <c r="K1207" s="1">
        <v>3.0</v>
      </c>
      <c r="L1207" s="1">
        <v>0.0</v>
      </c>
      <c r="M1207" s="1">
        <v>1.0</v>
      </c>
      <c r="N1207" s="1">
        <v>1.0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1.0</v>
      </c>
      <c r="V1207" s="1">
        <v>1.0</v>
      </c>
      <c r="W1207" s="1">
        <v>1.0</v>
      </c>
      <c r="X1207" s="1">
        <v>0.0</v>
      </c>
      <c r="Y1207" s="1">
        <v>3.0</v>
      </c>
      <c r="Z1207" s="1">
        <v>2381.0</v>
      </c>
      <c r="AA1207" s="45">
        <f t="shared" si="1"/>
        <v>19</v>
      </c>
      <c r="AB1207" s="45">
        <f t="shared" si="2"/>
        <v>9</v>
      </c>
      <c r="AC1207" s="45">
        <f t="shared" si="3"/>
        <v>7</v>
      </c>
      <c r="AD1207" s="45">
        <f t="shared" si="4"/>
        <v>0</v>
      </c>
      <c r="AE1207" s="45">
        <f t="shared" si="5"/>
        <v>3</v>
      </c>
    </row>
    <row r="1208">
      <c r="A1208" s="1" t="b">
        <v>1</v>
      </c>
      <c r="B1208" s="20">
        <v>44234.68475917824</v>
      </c>
      <c r="C1208" s="1" t="s">
        <v>718</v>
      </c>
      <c r="D1208" s="1">
        <v>4.0</v>
      </c>
      <c r="E1208" s="1">
        <v>4.0</v>
      </c>
      <c r="F1208" s="1">
        <v>0.0</v>
      </c>
      <c r="G1208" s="1">
        <v>3.0</v>
      </c>
      <c r="H1208" s="1">
        <v>4.0</v>
      </c>
      <c r="I1208" s="1">
        <v>6.0</v>
      </c>
      <c r="J1208" s="1">
        <v>3.0</v>
      </c>
      <c r="K1208" s="1">
        <v>5.0</v>
      </c>
      <c r="L1208" s="1">
        <v>0.0</v>
      </c>
      <c r="M1208" s="1">
        <v>3.0</v>
      </c>
      <c r="N1208" s="1">
        <v>1.0</v>
      </c>
      <c r="O1208" s="1">
        <v>2.0</v>
      </c>
      <c r="P1208" s="1">
        <v>3.0</v>
      </c>
      <c r="Q1208" s="1">
        <v>5.0</v>
      </c>
      <c r="R1208" s="1">
        <v>6.0</v>
      </c>
      <c r="S1208" s="1">
        <v>1.0</v>
      </c>
      <c r="T1208" s="1">
        <v>2.0</v>
      </c>
      <c r="U1208" s="1">
        <v>3.0</v>
      </c>
      <c r="V1208" s="1">
        <v>5.0</v>
      </c>
      <c r="W1208" s="1">
        <v>5.0</v>
      </c>
      <c r="X1208" s="1">
        <v>5.0</v>
      </c>
      <c r="Y1208" s="1">
        <v>3.0</v>
      </c>
      <c r="Z1208" s="1">
        <v>2481.0</v>
      </c>
      <c r="AA1208" s="45">
        <f t="shared" si="1"/>
        <v>73</v>
      </c>
      <c r="AB1208" s="45">
        <f t="shared" si="2"/>
        <v>29</v>
      </c>
      <c r="AC1208" s="45">
        <f t="shared" si="3"/>
        <v>11</v>
      </c>
      <c r="AD1208" s="45">
        <f t="shared" si="4"/>
        <v>15</v>
      </c>
      <c r="AE1208" s="45">
        <f t="shared" si="5"/>
        <v>18</v>
      </c>
    </row>
    <row r="1209">
      <c r="A1209" t="b">
        <v>0</v>
      </c>
      <c r="B1209" s="20">
        <v>44234.82132392361</v>
      </c>
      <c r="C1209" s="1" t="s">
        <v>918</v>
      </c>
      <c r="D1209" s="1">
        <v>2.0</v>
      </c>
      <c r="E1209" s="1">
        <v>0.0</v>
      </c>
      <c r="F1209" s="1">
        <v>0.0</v>
      </c>
      <c r="G1209" s="1">
        <v>0.0</v>
      </c>
      <c r="H1209" s="1">
        <v>0.0</v>
      </c>
      <c r="I1209" s="1">
        <v>2.0</v>
      </c>
      <c r="J1209" s="1">
        <v>0.0</v>
      </c>
      <c r="K1209" s="1">
        <v>1.0</v>
      </c>
      <c r="L1209" s="1">
        <v>0.0</v>
      </c>
      <c r="M1209" s="1">
        <v>2.0</v>
      </c>
      <c r="N1209" s="1">
        <v>3.0</v>
      </c>
      <c r="O1209" s="1">
        <v>1.0</v>
      </c>
      <c r="P1209" s="1">
        <v>1.0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1.0</v>
      </c>
      <c r="W1209" s="1">
        <v>3.0</v>
      </c>
      <c r="X1209" s="1">
        <v>2.0</v>
      </c>
      <c r="Y1209" s="1">
        <v>0.0</v>
      </c>
      <c r="Z1209" s="1">
        <v>2472.0</v>
      </c>
      <c r="AA1209" s="45">
        <f t="shared" si="1"/>
        <v>18</v>
      </c>
      <c r="AB1209" s="45">
        <f t="shared" si="2"/>
        <v>8</v>
      </c>
      <c r="AC1209" s="45">
        <f t="shared" si="3"/>
        <v>3</v>
      </c>
      <c r="AD1209" s="45">
        <f t="shared" si="4"/>
        <v>1</v>
      </c>
      <c r="AE1209" s="45">
        <f t="shared" si="5"/>
        <v>6</v>
      </c>
    </row>
    <row r="1210">
      <c r="A1210" s="1" t="b">
        <v>1</v>
      </c>
      <c r="B1210" s="20">
        <v>44235.384697939815</v>
      </c>
      <c r="C1210" s="1" t="s">
        <v>525</v>
      </c>
      <c r="D1210" s="1">
        <v>5.0</v>
      </c>
      <c r="E1210" s="1">
        <v>1.0</v>
      </c>
      <c r="F1210" s="1">
        <v>0.0</v>
      </c>
      <c r="G1210" s="1">
        <v>2.0</v>
      </c>
      <c r="H1210" s="1">
        <v>1.0</v>
      </c>
      <c r="I1210" s="1">
        <v>5.0</v>
      </c>
      <c r="J1210" s="1">
        <v>6.0</v>
      </c>
      <c r="K1210" s="1">
        <v>1.0</v>
      </c>
      <c r="L1210" s="1">
        <v>5.0</v>
      </c>
      <c r="M1210" s="1">
        <v>3.0</v>
      </c>
      <c r="N1210" s="1">
        <v>4.0</v>
      </c>
      <c r="O1210" s="1">
        <v>5.0</v>
      </c>
      <c r="P1210" s="1">
        <v>6.0</v>
      </c>
      <c r="Q1210" s="1">
        <v>5.0</v>
      </c>
      <c r="R1210" s="1">
        <v>4.0</v>
      </c>
      <c r="S1210" s="1">
        <v>6.0</v>
      </c>
      <c r="T1210" s="1">
        <v>2.0</v>
      </c>
      <c r="U1210" s="1">
        <v>5.0</v>
      </c>
      <c r="V1210" s="1">
        <v>6.0</v>
      </c>
      <c r="W1210" s="1">
        <v>5.0</v>
      </c>
      <c r="X1210" s="1">
        <v>4.0</v>
      </c>
      <c r="Y1210" s="1">
        <v>1.0</v>
      </c>
      <c r="Z1210" s="1">
        <v>2277.0</v>
      </c>
      <c r="AA1210" s="45">
        <f t="shared" si="1"/>
        <v>82</v>
      </c>
      <c r="AB1210" s="45">
        <f t="shared" si="2"/>
        <v>26</v>
      </c>
      <c r="AC1210" s="45">
        <f t="shared" si="3"/>
        <v>15</v>
      </c>
      <c r="AD1210" s="45">
        <f t="shared" si="4"/>
        <v>21</v>
      </c>
      <c r="AE1210" s="45">
        <f t="shared" si="5"/>
        <v>20</v>
      </c>
    </row>
    <row r="1211">
      <c r="A1211" s="1" t="b">
        <v>1</v>
      </c>
      <c r="B1211" s="20">
        <v>44235.39973780092</v>
      </c>
      <c r="C1211" s="1" t="s">
        <v>590</v>
      </c>
      <c r="D1211" s="1">
        <v>6.0</v>
      </c>
      <c r="E1211" s="1">
        <v>3.0</v>
      </c>
      <c r="F1211" s="1">
        <v>0.0</v>
      </c>
      <c r="G1211" s="1">
        <v>5.0</v>
      </c>
      <c r="H1211" s="1">
        <v>5.0</v>
      </c>
      <c r="I1211" s="1">
        <v>6.0</v>
      </c>
      <c r="J1211" s="1">
        <v>6.0</v>
      </c>
      <c r="K1211" s="1">
        <v>0.0</v>
      </c>
      <c r="L1211" s="1">
        <v>6.0</v>
      </c>
      <c r="M1211" s="1">
        <v>6.0</v>
      </c>
      <c r="N1211" s="1">
        <v>6.0</v>
      </c>
      <c r="O1211" s="1">
        <v>6.0</v>
      </c>
      <c r="P1211" s="1">
        <v>6.0</v>
      </c>
      <c r="Q1211" s="1">
        <v>6.0</v>
      </c>
      <c r="R1211" s="1">
        <v>6.0</v>
      </c>
      <c r="S1211" s="1">
        <v>6.0</v>
      </c>
      <c r="T1211" s="1">
        <v>6.0</v>
      </c>
      <c r="U1211" s="1">
        <v>6.0</v>
      </c>
      <c r="V1211" s="1">
        <v>6.0</v>
      </c>
      <c r="W1211" s="1">
        <v>6.0</v>
      </c>
      <c r="X1211" s="1">
        <v>5.0</v>
      </c>
      <c r="Y1211" s="1">
        <v>3.0</v>
      </c>
      <c r="Z1211" s="1">
        <v>2262.0</v>
      </c>
      <c r="AA1211" s="45">
        <f t="shared" si="1"/>
        <v>111</v>
      </c>
      <c r="AB1211" s="45">
        <f t="shared" si="2"/>
        <v>46</v>
      </c>
      <c r="AC1211" s="45">
        <f t="shared" si="3"/>
        <v>18</v>
      </c>
      <c r="AD1211" s="45">
        <f t="shared" si="4"/>
        <v>24</v>
      </c>
      <c r="AE1211" s="45">
        <f t="shared" si="5"/>
        <v>23</v>
      </c>
    </row>
    <row r="1212">
      <c r="A1212" s="1" t="b">
        <v>1</v>
      </c>
      <c r="B1212" s="20">
        <v>44235.48757644676</v>
      </c>
      <c r="C1212" s="1" t="s">
        <v>622</v>
      </c>
      <c r="D1212" s="1">
        <v>1.0</v>
      </c>
      <c r="E1212" s="1">
        <v>1.0</v>
      </c>
      <c r="F1212" s="1">
        <v>0.0</v>
      </c>
      <c r="G1212" s="1">
        <v>1.0</v>
      </c>
      <c r="H1212" s="1">
        <v>2.0</v>
      </c>
      <c r="I1212" s="1">
        <v>1.0</v>
      </c>
      <c r="J1212" s="1">
        <v>0.0</v>
      </c>
      <c r="K1212" s="1">
        <v>0.0</v>
      </c>
      <c r="L1212" s="1">
        <v>0.0</v>
      </c>
      <c r="M1212" s="1">
        <v>0.0</v>
      </c>
      <c r="N1212" s="1">
        <v>1.0</v>
      </c>
      <c r="O1212" s="1">
        <v>2.0</v>
      </c>
      <c r="P1212" s="1">
        <v>1.0</v>
      </c>
      <c r="Q1212" s="1">
        <v>1.0</v>
      </c>
      <c r="R1212" s="1">
        <v>1.0</v>
      </c>
      <c r="S1212" s="1">
        <v>0.0</v>
      </c>
      <c r="T1212" s="1">
        <v>0.0</v>
      </c>
      <c r="U1212" s="1">
        <v>1.0</v>
      </c>
      <c r="V1212" s="1">
        <v>2.0</v>
      </c>
      <c r="W1212" s="1">
        <v>2.0</v>
      </c>
      <c r="X1212" s="1">
        <v>0.0</v>
      </c>
      <c r="Y1212" s="1">
        <v>5.0</v>
      </c>
      <c r="Z1212" s="1">
        <v>2479.0</v>
      </c>
      <c r="AA1212" s="45">
        <f t="shared" si="1"/>
        <v>22</v>
      </c>
      <c r="AB1212" s="45">
        <f t="shared" si="2"/>
        <v>14</v>
      </c>
      <c r="AC1212" s="45">
        <f t="shared" si="3"/>
        <v>0</v>
      </c>
      <c r="AD1212" s="45">
        <f t="shared" si="4"/>
        <v>3</v>
      </c>
      <c r="AE1212" s="45">
        <f t="shared" si="5"/>
        <v>5</v>
      </c>
    </row>
    <row r="1213">
      <c r="A1213" t="b">
        <v>0</v>
      </c>
      <c r="B1213" s="20">
        <v>44235.66421524306</v>
      </c>
      <c r="C1213" s="1" t="s">
        <v>405</v>
      </c>
      <c r="D1213" s="1">
        <v>2.0</v>
      </c>
      <c r="E1213" s="1">
        <v>0.0</v>
      </c>
      <c r="F1213" s="1">
        <v>0.0</v>
      </c>
      <c r="G1213" s="1">
        <v>0.0</v>
      </c>
      <c r="H1213" s="1">
        <v>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1.0</v>
      </c>
      <c r="Q1213" s="1">
        <v>1.0</v>
      </c>
      <c r="R1213" s="1">
        <v>1.0</v>
      </c>
      <c r="S1213" s="1">
        <v>0.0</v>
      </c>
      <c r="T1213" s="1">
        <v>2.0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2278.0</v>
      </c>
      <c r="AA1213" s="45">
        <f t="shared" si="1"/>
        <v>13</v>
      </c>
      <c r="AB1213" s="45">
        <f t="shared" si="2"/>
        <v>8</v>
      </c>
      <c r="AC1213" s="45">
        <f t="shared" si="3"/>
        <v>2</v>
      </c>
      <c r="AD1213" s="45">
        <f t="shared" si="4"/>
        <v>3</v>
      </c>
      <c r="AE1213" s="45">
        <f t="shared" si="5"/>
        <v>0</v>
      </c>
    </row>
    <row r="1214">
      <c r="A1214" s="1" t="b">
        <v>1</v>
      </c>
      <c r="B1214" s="20">
        <v>44235.68300771991</v>
      </c>
      <c r="C1214" s="1" t="s">
        <v>338</v>
      </c>
      <c r="D1214" s="1">
        <v>5.0</v>
      </c>
      <c r="E1214" s="1">
        <v>4.0</v>
      </c>
      <c r="F1214" s="1">
        <v>0.0</v>
      </c>
      <c r="G1214" s="1">
        <v>4.0</v>
      </c>
      <c r="H1214" s="1">
        <v>5.0</v>
      </c>
      <c r="I1214" s="1">
        <v>5.0</v>
      </c>
      <c r="J1214" s="1">
        <v>0.0</v>
      </c>
      <c r="K1214" s="1">
        <v>4.0</v>
      </c>
      <c r="L1214" s="1">
        <v>0.0</v>
      </c>
      <c r="M1214" s="1">
        <v>5.0</v>
      </c>
      <c r="N1214" s="1">
        <v>4.0</v>
      </c>
      <c r="O1214" s="1">
        <v>5.0</v>
      </c>
      <c r="P1214" s="1">
        <v>2.0</v>
      </c>
      <c r="Q1214" s="1">
        <v>1.0</v>
      </c>
      <c r="R1214" s="1">
        <v>1.0</v>
      </c>
      <c r="S1214" s="1">
        <v>1.0</v>
      </c>
      <c r="T1214" s="1">
        <v>1.0</v>
      </c>
      <c r="U1214" s="1">
        <v>5.0</v>
      </c>
      <c r="V1214" s="1">
        <v>5.0</v>
      </c>
      <c r="W1214" s="1">
        <v>5.0</v>
      </c>
      <c r="X1214" s="1">
        <v>4.0</v>
      </c>
      <c r="Y1214" s="1">
        <v>4.0</v>
      </c>
      <c r="Z1214" s="1">
        <v>2125.0</v>
      </c>
      <c r="AA1214" s="45">
        <f t="shared" si="1"/>
        <v>70</v>
      </c>
      <c r="AB1214" s="45">
        <f t="shared" si="2"/>
        <v>37</v>
      </c>
      <c r="AC1214" s="45">
        <f t="shared" si="3"/>
        <v>9</v>
      </c>
      <c r="AD1214" s="45">
        <f t="shared" si="4"/>
        <v>5</v>
      </c>
      <c r="AE1214" s="45">
        <f t="shared" si="5"/>
        <v>19</v>
      </c>
    </row>
    <row r="1215">
      <c r="A1215" s="1" t="b">
        <v>1</v>
      </c>
      <c r="B1215" s="20">
        <v>44235.77563467593</v>
      </c>
      <c r="C1215" s="1" t="s">
        <v>624</v>
      </c>
      <c r="D1215" s="1">
        <v>3.0</v>
      </c>
      <c r="E1215" s="1">
        <v>4.0</v>
      </c>
      <c r="F1215" s="1">
        <v>3.0</v>
      </c>
      <c r="G1215" s="1">
        <v>3.0</v>
      </c>
      <c r="H1215" s="1">
        <v>2.0</v>
      </c>
      <c r="I1215" s="1">
        <v>6.0</v>
      </c>
      <c r="J1215" s="1">
        <v>1.0</v>
      </c>
      <c r="K1215" s="1">
        <v>2.0</v>
      </c>
      <c r="L1215" s="1">
        <v>2.0</v>
      </c>
      <c r="M1215" s="1">
        <v>0.0</v>
      </c>
      <c r="N1215" s="1">
        <v>3.0</v>
      </c>
      <c r="O1215" s="1">
        <v>3.0</v>
      </c>
      <c r="P1215" s="1">
        <v>3.0</v>
      </c>
      <c r="Q1215" s="1">
        <v>1.0</v>
      </c>
      <c r="R1215" s="1">
        <v>1.0</v>
      </c>
      <c r="S1215" s="1">
        <v>2.0</v>
      </c>
      <c r="T1215" s="1">
        <v>2.0</v>
      </c>
      <c r="U1215" s="1">
        <v>3.0</v>
      </c>
      <c r="V1215" s="1">
        <v>3.0</v>
      </c>
      <c r="W1215" s="1">
        <v>3.0</v>
      </c>
      <c r="X1215" s="1">
        <v>4.0</v>
      </c>
      <c r="Y1215" s="1">
        <v>1.0</v>
      </c>
      <c r="Z1215" s="1">
        <v>2463.0</v>
      </c>
      <c r="AA1215" s="45">
        <f t="shared" si="1"/>
        <v>55</v>
      </c>
      <c r="AB1215" s="45">
        <f t="shared" si="2"/>
        <v>30</v>
      </c>
      <c r="AC1215" s="45">
        <f t="shared" si="3"/>
        <v>5</v>
      </c>
      <c r="AD1215" s="45">
        <f t="shared" si="4"/>
        <v>7</v>
      </c>
      <c r="AE1215" s="45">
        <f t="shared" si="5"/>
        <v>13</v>
      </c>
    </row>
    <row r="1216">
      <c r="B1216" s="20">
        <v>44235.803105659725</v>
      </c>
      <c r="C1216" s="1" t="s">
        <v>623</v>
      </c>
      <c r="D1216" s="1">
        <v>3.0</v>
      </c>
      <c r="E1216" s="1">
        <v>0.0</v>
      </c>
      <c r="F1216" s="1">
        <v>0.0</v>
      </c>
      <c r="G1216" s="1">
        <v>2.0</v>
      </c>
      <c r="H1216" s="1">
        <v>1.0</v>
      </c>
      <c r="I1216" s="1">
        <v>3.0</v>
      </c>
      <c r="J1216" s="1">
        <v>5.0</v>
      </c>
      <c r="K1216" s="1">
        <v>2.0</v>
      </c>
      <c r="L1216" s="1">
        <v>4.0</v>
      </c>
      <c r="M1216" s="1">
        <v>3.0</v>
      </c>
      <c r="N1216" s="1">
        <v>5.0</v>
      </c>
      <c r="O1216" s="1">
        <v>5.0</v>
      </c>
      <c r="P1216" s="1">
        <v>5.0</v>
      </c>
      <c r="Q1216" s="1">
        <v>4.0</v>
      </c>
      <c r="R1216" s="1">
        <v>4.0</v>
      </c>
      <c r="S1216" s="1">
        <v>4.0</v>
      </c>
      <c r="T1216" s="1">
        <v>4.0</v>
      </c>
      <c r="U1216" s="1">
        <v>2.0</v>
      </c>
      <c r="V1216" s="1">
        <v>3.0</v>
      </c>
      <c r="W1216" s="1">
        <v>1.0</v>
      </c>
      <c r="X1216" s="1">
        <v>3.0</v>
      </c>
      <c r="Y1216" s="1">
        <v>2.0</v>
      </c>
      <c r="Z1216" s="1">
        <v>2480.0</v>
      </c>
      <c r="AA1216" s="45">
        <f t="shared" si="1"/>
        <v>65</v>
      </c>
      <c r="AB1216" s="45">
        <f t="shared" si="2"/>
        <v>25</v>
      </c>
      <c r="AC1216" s="45">
        <f t="shared" si="3"/>
        <v>14</v>
      </c>
      <c r="AD1216" s="45">
        <f t="shared" si="4"/>
        <v>17</v>
      </c>
      <c r="AE1216" s="45">
        <f t="shared" si="5"/>
        <v>9</v>
      </c>
    </row>
    <row r="1217">
      <c r="A1217" t="b">
        <v>0</v>
      </c>
      <c r="B1217" s="20">
        <v>44236.43274123843</v>
      </c>
      <c r="C1217" s="1" t="s">
        <v>642</v>
      </c>
      <c r="D1217" s="1">
        <v>3.0</v>
      </c>
      <c r="E1217" s="1">
        <v>2.0</v>
      </c>
      <c r="F1217" s="1">
        <v>0.0</v>
      </c>
      <c r="G1217" s="1">
        <v>1.0</v>
      </c>
      <c r="H1217" s="1">
        <v>1.0</v>
      </c>
      <c r="I1217" s="1">
        <v>2.0</v>
      </c>
      <c r="J1217" s="1">
        <v>2.0</v>
      </c>
      <c r="K1217" s="1">
        <v>3.0</v>
      </c>
      <c r="L1217" s="1">
        <v>0.0</v>
      </c>
      <c r="M1217" s="1">
        <v>2.0</v>
      </c>
      <c r="N1217" s="1">
        <v>2.0</v>
      </c>
      <c r="O1217" s="1">
        <v>0.0</v>
      </c>
      <c r="P1217" s="1">
        <v>2.0</v>
      </c>
      <c r="Q1217" s="1">
        <v>2.0</v>
      </c>
      <c r="R1217" s="1">
        <v>1.0</v>
      </c>
      <c r="S1217" s="1">
        <v>1.0</v>
      </c>
      <c r="T1217" s="1">
        <v>4.0</v>
      </c>
      <c r="U1217" s="1">
        <v>2.0</v>
      </c>
      <c r="V1217" s="1">
        <v>4.0</v>
      </c>
      <c r="W1217" s="1">
        <v>2.0</v>
      </c>
      <c r="X1217" s="1">
        <v>2.0</v>
      </c>
      <c r="Y1217" s="1">
        <v>2.0</v>
      </c>
      <c r="Z1217" s="1">
        <v>2409.0</v>
      </c>
      <c r="AA1217" s="45">
        <f t="shared" si="1"/>
        <v>40</v>
      </c>
      <c r="AB1217" s="45">
        <f t="shared" si="2"/>
        <v>17</v>
      </c>
      <c r="AC1217" s="45">
        <f t="shared" si="3"/>
        <v>7</v>
      </c>
      <c r="AD1217" s="45">
        <f t="shared" si="4"/>
        <v>6</v>
      </c>
      <c r="AE1217" s="45">
        <f t="shared" si="5"/>
        <v>10</v>
      </c>
    </row>
    <row r="1218">
      <c r="A1218" s="1" t="b">
        <v>1</v>
      </c>
      <c r="B1218" s="20">
        <v>44236.750764537035</v>
      </c>
      <c r="C1218" s="1" t="s">
        <v>623</v>
      </c>
      <c r="D1218" s="1">
        <v>4.0</v>
      </c>
      <c r="E1218" s="1">
        <v>0.0</v>
      </c>
      <c r="F1218" s="1">
        <v>0.0</v>
      </c>
      <c r="G1218" s="1">
        <v>3.0</v>
      </c>
      <c r="H1218" s="1">
        <v>2.0</v>
      </c>
      <c r="I1218" s="1">
        <v>5.0</v>
      </c>
      <c r="J1218" s="1">
        <v>5.0</v>
      </c>
      <c r="K1218" s="1">
        <v>3.0</v>
      </c>
      <c r="L1218" s="1">
        <v>4.0</v>
      </c>
      <c r="M1218" s="1">
        <v>4.0</v>
      </c>
      <c r="N1218" s="1">
        <v>5.0</v>
      </c>
      <c r="O1218" s="1">
        <v>4.0</v>
      </c>
      <c r="P1218" s="1">
        <v>5.0</v>
      </c>
      <c r="Q1218" s="1">
        <v>2.0</v>
      </c>
      <c r="R1218" s="1">
        <v>3.0</v>
      </c>
      <c r="S1218" s="1">
        <v>1.0</v>
      </c>
      <c r="T1218" s="1">
        <v>3.0</v>
      </c>
      <c r="U1218" s="1">
        <v>4.0</v>
      </c>
      <c r="V1218" s="1">
        <v>3.0</v>
      </c>
      <c r="W1218" s="1">
        <v>2.0</v>
      </c>
      <c r="X1218" s="1">
        <v>3.0</v>
      </c>
      <c r="Y1218" s="1">
        <v>1.0</v>
      </c>
      <c r="Z1218" s="1">
        <v>2480.0</v>
      </c>
      <c r="AA1218" s="45">
        <f t="shared" si="1"/>
        <v>66</v>
      </c>
      <c r="AB1218" s="45">
        <f t="shared" si="2"/>
        <v>27</v>
      </c>
      <c r="AC1218" s="45">
        <f t="shared" si="3"/>
        <v>16</v>
      </c>
      <c r="AD1218" s="45">
        <f t="shared" si="4"/>
        <v>11</v>
      </c>
      <c r="AE1218" s="45">
        <f t="shared" si="5"/>
        <v>12</v>
      </c>
    </row>
    <row r="1219">
      <c r="A1219" s="1" t="b">
        <v>1</v>
      </c>
      <c r="B1219" s="20">
        <v>44236.84421170139</v>
      </c>
      <c r="C1219" s="1" t="s">
        <v>625</v>
      </c>
      <c r="D1219" s="1">
        <v>2.0</v>
      </c>
      <c r="E1219" s="1">
        <v>0.0</v>
      </c>
      <c r="F1219" s="1">
        <v>0.0</v>
      </c>
      <c r="G1219" s="1">
        <v>2.0</v>
      </c>
      <c r="H1219" s="1">
        <v>0.0</v>
      </c>
      <c r="I1219" s="1">
        <v>3.0</v>
      </c>
      <c r="J1219" s="1">
        <v>0.0</v>
      </c>
      <c r="K1219" s="1">
        <v>0.0</v>
      </c>
      <c r="L1219" s="1">
        <v>4.0</v>
      </c>
      <c r="M1219" s="1">
        <v>4.0</v>
      </c>
      <c r="N1219" s="1">
        <v>0.0</v>
      </c>
      <c r="O1219" s="1">
        <v>0.0</v>
      </c>
      <c r="P1219" s="1">
        <v>0.0</v>
      </c>
      <c r="Q1219" s="1">
        <v>1.0</v>
      </c>
      <c r="R1219" s="1">
        <v>0.0</v>
      </c>
      <c r="S1219" s="1">
        <v>1.0</v>
      </c>
      <c r="T1219" s="1">
        <v>0.0</v>
      </c>
      <c r="U1219" s="1">
        <v>1.0</v>
      </c>
      <c r="V1219" s="1">
        <v>0.0</v>
      </c>
      <c r="W1219" s="1">
        <v>0.0</v>
      </c>
      <c r="X1219" s="1">
        <v>2.0</v>
      </c>
      <c r="Y1219" s="1">
        <v>0.0</v>
      </c>
      <c r="Z1219" s="1">
        <v>2474.0</v>
      </c>
      <c r="AA1219" s="45">
        <f t="shared" si="1"/>
        <v>20</v>
      </c>
      <c r="AB1219" s="45">
        <f t="shared" si="2"/>
        <v>7</v>
      </c>
      <c r="AC1219" s="45">
        <f t="shared" si="3"/>
        <v>8</v>
      </c>
      <c r="AD1219" s="45">
        <f t="shared" si="4"/>
        <v>2</v>
      </c>
      <c r="AE1219" s="45">
        <f t="shared" si="5"/>
        <v>3</v>
      </c>
    </row>
    <row r="1220">
      <c r="A1220" s="1" t="b">
        <v>1</v>
      </c>
      <c r="B1220" s="20">
        <v>44237.42138314815</v>
      </c>
      <c r="C1220" s="1" t="s">
        <v>553</v>
      </c>
      <c r="D1220" s="1">
        <v>1.0</v>
      </c>
      <c r="E1220" s="1">
        <v>0.0</v>
      </c>
      <c r="F1220" s="1">
        <v>0.0</v>
      </c>
      <c r="G1220" s="1">
        <v>2.0</v>
      </c>
      <c r="H1220" s="1">
        <v>1.0</v>
      </c>
      <c r="I1220" s="1">
        <v>2.0</v>
      </c>
      <c r="J1220" s="1">
        <v>0.0</v>
      </c>
      <c r="K1220" s="1">
        <v>0.0</v>
      </c>
      <c r="L1220" s="1">
        <v>0.0</v>
      </c>
      <c r="M1220" s="1">
        <v>2.0</v>
      </c>
      <c r="N1220" s="1">
        <v>2.0</v>
      </c>
      <c r="O1220" s="1">
        <v>1.0</v>
      </c>
      <c r="P1220" s="1">
        <v>1.0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1.0</v>
      </c>
      <c r="W1220" s="1">
        <v>1.0</v>
      </c>
      <c r="X1220" s="1">
        <v>1.0</v>
      </c>
      <c r="Y1220" s="1">
        <v>1.0</v>
      </c>
      <c r="Z1220" s="1">
        <v>2404.0</v>
      </c>
      <c r="AA1220" s="45">
        <f t="shared" si="1"/>
        <v>16</v>
      </c>
      <c r="AB1220" s="45">
        <f t="shared" si="2"/>
        <v>10</v>
      </c>
      <c r="AC1220" s="45">
        <f t="shared" si="3"/>
        <v>2</v>
      </c>
      <c r="AD1220" s="45">
        <f t="shared" si="4"/>
        <v>1</v>
      </c>
      <c r="AE1220" s="45">
        <f t="shared" si="5"/>
        <v>3</v>
      </c>
    </row>
    <row r="1221">
      <c r="A1221" s="1" t="b">
        <v>0</v>
      </c>
      <c r="B1221" s="20">
        <v>44237.630346666665</v>
      </c>
      <c r="C1221" s="1" t="s">
        <v>372</v>
      </c>
      <c r="D1221" s="1">
        <v>3.0</v>
      </c>
      <c r="E1221" s="1">
        <v>0.0</v>
      </c>
      <c r="F1221" s="1">
        <v>0.0</v>
      </c>
      <c r="G1221" s="1">
        <v>0.0</v>
      </c>
      <c r="H1221" s="1">
        <v>1.0</v>
      </c>
      <c r="I1221" s="1">
        <v>2.0</v>
      </c>
      <c r="J1221" s="1">
        <v>0.0</v>
      </c>
      <c r="K1221" s="1">
        <v>1.0</v>
      </c>
      <c r="L1221" s="1">
        <v>0.0</v>
      </c>
      <c r="M1221" s="1">
        <v>0.0</v>
      </c>
      <c r="N1221" s="1">
        <v>0.0</v>
      </c>
      <c r="O1221" s="1">
        <v>2.0</v>
      </c>
      <c r="P1221" s="1">
        <v>0.0</v>
      </c>
      <c r="Q1221" s="1">
        <v>1.0</v>
      </c>
      <c r="R1221" s="1">
        <v>3.0</v>
      </c>
      <c r="S1221" s="1">
        <v>0.0</v>
      </c>
      <c r="T1221" s="1">
        <v>0.0</v>
      </c>
      <c r="U1221" s="1">
        <v>2.0</v>
      </c>
      <c r="V1221" s="1">
        <v>0.0</v>
      </c>
      <c r="W1221" s="1">
        <v>1.0</v>
      </c>
      <c r="X1221" s="1">
        <v>0.0</v>
      </c>
      <c r="Y1221" s="1">
        <v>0.0</v>
      </c>
      <c r="Z1221" s="1">
        <v>2170.0</v>
      </c>
      <c r="AA1221" s="45">
        <f t="shared" si="1"/>
        <v>16</v>
      </c>
      <c r="AB1221" s="45">
        <f t="shared" si="2"/>
        <v>8</v>
      </c>
      <c r="AC1221" s="45">
        <f t="shared" si="3"/>
        <v>1</v>
      </c>
      <c r="AD1221" s="45">
        <f t="shared" si="4"/>
        <v>4</v>
      </c>
      <c r="AE1221" s="45">
        <f t="shared" si="5"/>
        <v>3</v>
      </c>
    </row>
    <row r="1222">
      <c r="A1222" s="1" t="b">
        <v>1</v>
      </c>
      <c r="B1222" s="20">
        <v>44238.589503344905</v>
      </c>
      <c r="C1222" s="1" t="s">
        <v>564</v>
      </c>
      <c r="D1222" s="1">
        <v>4.0</v>
      </c>
      <c r="E1222" s="1">
        <v>0.0</v>
      </c>
      <c r="F1222" s="1">
        <v>0.0</v>
      </c>
      <c r="G1222" s="1">
        <v>1.0</v>
      </c>
      <c r="H1222" s="1">
        <v>1.0</v>
      </c>
      <c r="I1222" s="1">
        <v>3.0</v>
      </c>
      <c r="J1222" s="1">
        <v>2.0</v>
      </c>
      <c r="K1222" s="1">
        <v>1.0</v>
      </c>
      <c r="L1222" s="1">
        <v>0.0</v>
      </c>
      <c r="M1222" s="1">
        <v>1.0</v>
      </c>
      <c r="N1222" s="1">
        <v>2.0</v>
      </c>
      <c r="O1222" s="1">
        <v>1.0</v>
      </c>
      <c r="P1222" s="1">
        <v>4.0</v>
      </c>
      <c r="Q1222" s="1">
        <v>0.0</v>
      </c>
      <c r="R1222" s="1">
        <v>1.0</v>
      </c>
      <c r="S1222" s="1">
        <v>1.0</v>
      </c>
      <c r="T1222" s="1">
        <v>1.0</v>
      </c>
      <c r="U1222" s="1">
        <v>2.0</v>
      </c>
      <c r="V1222" s="1">
        <v>3.0</v>
      </c>
      <c r="W1222" s="1">
        <v>3.0</v>
      </c>
      <c r="X1222" s="1">
        <v>3.0</v>
      </c>
      <c r="Y1222" s="1">
        <v>2.0</v>
      </c>
      <c r="Z1222" s="1">
        <v>2398.0</v>
      </c>
      <c r="AA1222" s="45">
        <f t="shared" si="1"/>
        <v>36</v>
      </c>
      <c r="AB1222" s="45">
        <f t="shared" si="2"/>
        <v>15</v>
      </c>
      <c r="AC1222" s="45">
        <f t="shared" si="3"/>
        <v>4</v>
      </c>
      <c r="AD1222" s="45">
        <f t="shared" si="4"/>
        <v>6</v>
      </c>
      <c r="AE1222" s="45">
        <f t="shared" si="5"/>
        <v>11</v>
      </c>
    </row>
    <row r="1223">
      <c r="A1223" s="1" t="b">
        <v>1</v>
      </c>
      <c r="B1223" s="20">
        <v>44238.716311145836</v>
      </c>
      <c r="C1223" s="1" t="s">
        <v>626</v>
      </c>
      <c r="D1223" s="1">
        <v>4.0</v>
      </c>
      <c r="E1223" s="1">
        <v>3.0</v>
      </c>
      <c r="F1223" s="1">
        <v>1.0</v>
      </c>
      <c r="G1223" s="1">
        <v>4.0</v>
      </c>
      <c r="H1223" s="1">
        <v>4.0</v>
      </c>
      <c r="I1223" s="1">
        <v>5.0</v>
      </c>
      <c r="J1223" s="1">
        <v>4.0</v>
      </c>
      <c r="K1223" s="1">
        <v>2.0</v>
      </c>
      <c r="L1223" s="1">
        <v>4.0</v>
      </c>
      <c r="M1223" s="1">
        <v>4.0</v>
      </c>
      <c r="N1223" s="1">
        <v>5.0</v>
      </c>
      <c r="O1223" s="1">
        <v>5.0</v>
      </c>
      <c r="P1223" s="1">
        <v>4.0</v>
      </c>
      <c r="Q1223" s="1">
        <v>5.0</v>
      </c>
      <c r="R1223" s="1">
        <v>5.0</v>
      </c>
      <c r="S1223" s="1">
        <v>5.0</v>
      </c>
      <c r="T1223" s="1">
        <v>5.0</v>
      </c>
      <c r="U1223" s="1">
        <v>4.0</v>
      </c>
      <c r="V1223" s="1">
        <v>4.0</v>
      </c>
      <c r="W1223" s="1">
        <v>5.0</v>
      </c>
      <c r="X1223" s="1">
        <v>5.0</v>
      </c>
      <c r="Y1223" s="1">
        <v>3.0</v>
      </c>
      <c r="Z1223" s="1">
        <v>2285.0</v>
      </c>
      <c r="AA1223" s="45">
        <f t="shared" si="1"/>
        <v>90</v>
      </c>
      <c r="AB1223" s="45">
        <f t="shared" si="2"/>
        <v>39</v>
      </c>
      <c r="AC1223" s="45">
        <f t="shared" si="3"/>
        <v>14</v>
      </c>
      <c r="AD1223" s="45">
        <f t="shared" si="4"/>
        <v>19</v>
      </c>
      <c r="AE1223" s="45">
        <f t="shared" si="5"/>
        <v>18</v>
      </c>
    </row>
    <row r="1224">
      <c r="A1224" s="1" t="b">
        <v>1</v>
      </c>
      <c r="B1224" s="20">
        <v>44239.83134873843</v>
      </c>
      <c r="C1224" s="1" t="s">
        <v>628</v>
      </c>
      <c r="D1224" s="1">
        <v>2.0</v>
      </c>
      <c r="E1224" s="1">
        <v>1.0</v>
      </c>
      <c r="F1224" s="1">
        <v>0.0</v>
      </c>
      <c r="G1224" s="1">
        <v>0.0</v>
      </c>
      <c r="H1224" s="1">
        <v>0.0</v>
      </c>
      <c r="I1224" s="1">
        <v>5.0</v>
      </c>
      <c r="J1224" s="1">
        <v>0.0</v>
      </c>
      <c r="K1224" s="1">
        <v>4.0</v>
      </c>
      <c r="L1224" s="1">
        <v>0.0</v>
      </c>
      <c r="M1224" s="1">
        <v>5.0</v>
      </c>
      <c r="N1224" s="1">
        <v>4.0</v>
      </c>
      <c r="O1224" s="1">
        <v>4.0</v>
      </c>
      <c r="P1224" s="1">
        <v>3.0</v>
      </c>
      <c r="Q1224" s="1">
        <v>0.0</v>
      </c>
      <c r="R1224" s="1">
        <v>0.0</v>
      </c>
      <c r="S1224" s="1">
        <v>0.0</v>
      </c>
      <c r="T1224" s="1">
        <v>0.0</v>
      </c>
      <c r="U1224" s="1">
        <v>4.0</v>
      </c>
      <c r="V1224" s="1">
        <v>5.0</v>
      </c>
      <c r="W1224" s="1">
        <v>4.0</v>
      </c>
      <c r="X1224" s="1">
        <v>4.0</v>
      </c>
      <c r="Y1224" s="1">
        <v>0.0</v>
      </c>
      <c r="Z1224" s="1">
        <v>2482.0</v>
      </c>
      <c r="AA1224" s="45">
        <f t="shared" si="1"/>
        <v>45</v>
      </c>
      <c r="AB1224" s="45">
        <f t="shared" si="2"/>
        <v>16</v>
      </c>
      <c r="AC1224" s="45">
        <f t="shared" si="3"/>
        <v>9</v>
      </c>
      <c r="AD1224" s="45">
        <f t="shared" si="4"/>
        <v>3</v>
      </c>
      <c r="AE1224" s="45">
        <f t="shared" si="5"/>
        <v>17</v>
      </c>
    </row>
    <row r="1225">
      <c r="A1225" s="1" t="b">
        <v>1</v>
      </c>
      <c r="B1225" s="20">
        <v>44239.88481753472</v>
      </c>
      <c r="C1225" s="1" t="s">
        <v>402</v>
      </c>
      <c r="D1225" s="1">
        <v>6.0</v>
      </c>
      <c r="E1225" s="1">
        <v>3.0</v>
      </c>
      <c r="F1225" s="1">
        <v>0.0</v>
      </c>
      <c r="G1225" s="1">
        <v>4.0</v>
      </c>
      <c r="H1225" s="1">
        <v>4.0</v>
      </c>
      <c r="I1225" s="1">
        <v>3.0</v>
      </c>
      <c r="J1225" s="1">
        <v>3.0</v>
      </c>
      <c r="K1225" s="1">
        <v>0.0</v>
      </c>
      <c r="L1225" s="1">
        <v>0.0</v>
      </c>
      <c r="M1225" s="1">
        <v>2.0</v>
      </c>
      <c r="N1225" s="1">
        <v>4.0</v>
      </c>
      <c r="O1225" s="1">
        <v>4.0</v>
      </c>
      <c r="P1225" s="1">
        <v>3.0</v>
      </c>
      <c r="Q1225" s="1">
        <v>1.0</v>
      </c>
      <c r="R1225" s="1">
        <v>1.0</v>
      </c>
      <c r="S1225" s="1">
        <v>2.0</v>
      </c>
      <c r="T1225" s="1">
        <v>6.0</v>
      </c>
      <c r="U1225" s="1">
        <v>3.0</v>
      </c>
      <c r="V1225" s="1">
        <v>3.0</v>
      </c>
      <c r="W1225" s="1">
        <v>3.0</v>
      </c>
      <c r="X1225" s="1">
        <v>3.0</v>
      </c>
      <c r="Y1225" s="1">
        <v>6.0</v>
      </c>
      <c r="Z1225" s="1">
        <v>2210.0</v>
      </c>
      <c r="AA1225" s="45">
        <f t="shared" si="1"/>
        <v>64</v>
      </c>
      <c r="AB1225" s="45">
        <f t="shared" si="2"/>
        <v>40</v>
      </c>
      <c r="AC1225" s="45">
        <f t="shared" si="3"/>
        <v>5</v>
      </c>
      <c r="AD1225" s="45">
        <f t="shared" si="4"/>
        <v>7</v>
      </c>
      <c r="AE1225" s="45">
        <f t="shared" si="5"/>
        <v>12</v>
      </c>
    </row>
    <row r="1226">
      <c r="A1226" s="1" t="b">
        <v>1</v>
      </c>
      <c r="B1226" s="20">
        <v>44240.66579292824</v>
      </c>
      <c r="C1226" s="1" t="s">
        <v>309</v>
      </c>
      <c r="D1226" s="1">
        <v>5.0</v>
      </c>
      <c r="E1226" s="1">
        <v>2.0</v>
      </c>
      <c r="F1226" s="1">
        <v>0.0</v>
      </c>
      <c r="G1226" s="1">
        <v>3.0</v>
      </c>
      <c r="H1226" s="1">
        <v>3.0</v>
      </c>
      <c r="I1226" s="1">
        <v>4.0</v>
      </c>
      <c r="J1226" s="1">
        <v>0.0</v>
      </c>
      <c r="K1226" s="1">
        <v>1.0</v>
      </c>
      <c r="L1226" s="1">
        <v>0.0</v>
      </c>
      <c r="M1226" s="1">
        <v>2.0</v>
      </c>
      <c r="N1226" s="1">
        <v>3.0</v>
      </c>
      <c r="O1226" s="1">
        <v>3.0</v>
      </c>
      <c r="P1226" s="1">
        <v>5.0</v>
      </c>
      <c r="Q1226" s="1">
        <v>1.0</v>
      </c>
      <c r="R1226" s="1">
        <v>0.0</v>
      </c>
      <c r="S1226" s="1">
        <v>1.0</v>
      </c>
      <c r="T1226" s="1">
        <v>3.0</v>
      </c>
      <c r="U1226" s="1">
        <v>3.0</v>
      </c>
      <c r="V1226" s="1">
        <v>3.0</v>
      </c>
      <c r="W1226" s="1">
        <v>2.0</v>
      </c>
      <c r="X1226" s="1">
        <v>2.0</v>
      </c>
      <c r="Y1226" s="1">
        <v>3.0</v>
      </c>
      <c r="Z1226" s="1">
        <v>2083.0</v>
      </c>
      <c r="AA1226" s="45">
        <f t="shared" si="1"/>
        <v>49</v>
      </c>
      <c r="AB1226" s="45">
        <f t="shared" si="2"/>
        <v>29</v>
      </c>
      <c r="AC1226" s="45">
        <f t="shared" si="3"/>
        <v>3</v>
      </c>
      <c r="AD1226" s="45">
        <f t="shared" si="4"/>
        <v>7</v>
      </c>
      <c r="AE1226" s="45">
        <f t="shared" si="5"/>
        <v>10</v>
      </c>
    </row>
    <row r="1227">
      <c r="A1227" s="1" t="b">
        <v>1</v>
      </c>
      <c r="B1227" s="20">
        <v>44241.47081212963</v>
      </c>
      <c r="C1227" s="1" t="s">
        <v>395</v>
      </c>
      <c r="D1227" s="1">
        <v>1.0</v>
      </c>
      <c r="E1227" s="1">
        <v>1.0</v>
      </c>
      <c r="F1227" s="1">
        <v>0.0</v>
      </c>
      <c r="G1227" s="1">
        <v>2.0</v>
      </c>
      <c r="H1227" s="1">
        <v>3.0</v>
      </c>
      <c r="I1227" s="1">
        <v>5.0</v>
      </c>
      <c r="J1227" s="1">
        <v>1.0</v>
      </c>
      <c r="K1227" s="1">
        <v>3.0</v>
      </c>
      <c r="L1227" s="1">
        <v>3.0</v>
      </c>
      <c r="M1227" s="1">
        <v>1.0</v>
      </c>
      <c r="N1227" s="1">
        <v>2.0</v>
      </c>
      <c r="O1227" s="1">
        <v>2.0</v>
      </c>
      <c r="P1227" s="1">
        <v>3.0</v>
      </c>
      <c r="Q1227" s="1">
        <v>3.0</v>
      </c>
      <c r="R1227" s="1">
        <v>2.0</v>
      </c>
      <c r="S1227" s="1">
        <v>2.0</v>
      </c>
      <c r="T1227" s="1">
        <v>4.0</v>
      </c>
      <c r="U1227" s="1">
        <v>3.0</v>
      </c>
      <c r="V1227" s="1">
        <v>2.0</v>
      </c>
      <c r="W1227" s="1">
        <v>3.0</v>
      </c>
      <c r="X1227" s="1">
        <v>3.0</v>
      </c>
      <c r="Y1227" s="1">
        <v>3.0</v>
      </c>
      <c r="Z1227" s="1">
        <v>2208.0</v>
      </c>
      <c r="AA1227" s="45">
        <f t="shared" si="1"/>
        <v>52</v>
      </c>
      <c r="AB1227" s="45">
        <f t="shared" si="2"/>
        <v>23</v>
      </c>
      <c r="AC1227" s="45">
        <f t="shared" si="3"/>
        <v>8</v>
      </c>
      <c r="AD1227" s="45">
        <f t="shared" si="4"/>
        <v>10</v>
      </c>
      <c r="AE1227" s="45">
        <f t="shared" si="5"/>
        <v>11</v>
      </c>
    </row>
    <row r="1228">
      <c r="A1228" s="1" t="b">
        <v>1</v>
      </c>
      <c r="B1228" s="20">
        <v>44241.97257699074</v>
      </c>
      <c r="C1228" s="1" t="s">
        <v>352</v>
      </c>
      <c r="D1228" s="1">
        <v>3.0</v>
      </c>
      <c r="E1228" s="1">
        <v>1.0</v>
      </c>
      <c r="F1228" s="1">
        <v>0.0</v>
      </c>
      <c r="G1228" s="1">
        <v>2.0</v>
      </c>
      <c r="H1228" s="1">
        <v>3.0</v>
      </c>
      <c r="I1228" s="1">
        <v>4.0</v>
      </c>
      <c r="J1228" s="1">
        <v>4.0</v>
      </c>
      <c r="K1228" s="1">
        <v>3.0</v>
      </c>
      <c r="L1228" s="1">
        <v>3.0</v>
      </c>
      <c r="M1228" s="1">
        <v>2.0</v>
      </c>
      <c r="N1228" s="1">
        <v>2.0</v>
      </c>
      <c r="O1228" s="1">
        <v>3.0</v>
      </c>
      <c r="P1228" s="1">
        <v>3.0</v>
      </c>
      <c r="Q1228" s="1">
        <v>2.0</v>
      </c>
      <c r="R1228" s="1">
        <v>2.0</v>
      </c>
      <c r="S1228" s="1">
        <v>2.0</v>
      </c>
      <c r="T1228" s="1">
        <v>3.0</v>
      </c>
      <c r="U1228" s="1">
        <v>3.0</v>
      </c>
      <c r="V1228" s="1">
        <v>3.0</v>
      </c>
      <c r="W1228" s="1">
        <v>3.0</v>
      </c>
      <c r="X1228" s="1">
        <v>3.0</v>
      </c>
      <c r="Y1228" s="1">
        <v>1.0</v>
      </c>
      <c r="Z1228" s="1">
        <v>2140.0</v>
      </c>
      <c r="AA1228" s="45">
        <f t="shared" si="1"/>
        <v>55</v>
      </c>
      <c r="AB1228" s="45">
        <f t="shared" si="2"/>
        <v>22</v>
      </c>
      <c r="AC1228" s="45">
        <f t="shared" si="3"/>
        <v>12</v>
      </c>
      <c r="AD1228" s="45">
        <f t="shared" si="4"/>
        <v>9</v>
      </c>
      <c r="AE1228" s="45">
        <f t="shared" si="5"/>
        <v>12</v>
      </c>
    </row>
    <row r="1229">
      <c r="A1229" s="1" t="b">
        <v>1</v>
      </c>
      <c r="B1229" s="20">
        <v>44242.36628613426</v>
      </c>
      <c r="C1229" s="1" t="s">
        <v>400</v>
      </c>
      <c r="D1229" s="1">
        <v>1.0</v>
      </c>
      <c r="E1229" s="1">
        <v>0.0</v>
      </c>
      <c r="F1229" s="1">
        <v>0.0</v>
      </c>
      <c r="G1229" s="1">
        <v>0.0</v>
      </c>
      <c r="H1229" s="1">
        <v>0.0</v>
      </c>
      <c r="I1229" s="1">
        <v>1.0</v>
      </c>
      <c r="J1229" s="1">
        <v>0.0</v>
      </c>
      <c r="K1229" s="1">
        <v>0.0</v>
      </c>
      <c r="L1229" s="1">
        <v>2.0</v>
      </c>
      <c r="M1229" s="1">
        <v>0.0</v>
      </c>
      <c r="N1229" s="1">
        <v>1.0</v>
      </c>
      <c r="O1229" s="1">
        <v>2.0</v>
      </c>
      <c r="P1229" s="1">
        <v>1.0</v>
      </c>
      <c r="Q1229" s="1">
        <v>2.0</v>
      </c>
      <c r="R1229" s="1">
        <v>0.0</v>
      </c>
      <c r="S1229" s="1">
        <v>3.0</v>
      </c>
      <c r="T1229" s="1">
        <v>0.0</v>
      </c>
      <c r="U1229" s="1">
        <v>1.0</v>
      </c>
      <c r="V1229" s="1">
        <v>1.0</v>
      </c>
      <c r="W1229" s="1">
        <v>1.0</v>
      </c>
      <c r="X1229" s="1">
        <v>1.0</v>
      </c>
      <c r="Y1229" s="1">
        <v>0.0</v>
      </c>
      <c r="Z1229" s="1">
        <v>2216.0</v>
      </c>
      <c r="AA1229" s="45">
        <f t="shared" si="1"/>
        <v>17</v>
      </c>
      <c r="AB1229" s="45">
        <f t="shared" si="2"/>
        <v>5</v>
      </c>
      <c r="AC1229" s="45">
        <f t="shared" si="3"/>
        <v>2</v>
      </c>
      <c r="AD1229" s="45">
        <f t="shared" si="4"/>
        <v>6</v>
      </c>
      <c r="AE1229" s="45">
        <f t="shared" si="5"/>
        <v>4</v>
      </c>
    </row>
    <row r="1230">
      <c r="A1230" s="1" t="b">
        <v>1</v>
      </c>
      <c r="B1230" s="20">
        <v>44242.426560821754</v>
      </c>
      <c r="C1230" s="1" t="s">
        <v>419</v>
      </c>
      <c r="D1230" s="1">
        <v>1.0</v>
      </c>
      <c r="E1230" s="1">
        <v>0.0</v>
      </c>
      <c r="F1230" s="1">
        <v>0.0</v>
      </c>
      <c r="G1230" s="1">
        <v>2.0</v>
      </c>
      <c r="H1230" s="1">
        <v>1.0</v>
      </c>
      <c r="I1230" s="1">
        <v>3.0</v>
      </c>
      <c r="J1230" s="1">
        <v>3.0</v>
      </c>
      <c r="K1230" s="1">
        <v>0.0</v>
      </c>
      <c r="L1230" s="1">
        <v>3.0</v>
      </c>
      <c r="M1230" s="1">
        <v>3.0</v>
      </c>
      <c r="N1230" s="1">
        <v>2.0</v>
      </c>
      <c r="O1230" s="1">
        <v>1.0</v>
      </c>
      <c r="P1230" s="1">
        <v>0.0</v>
      </c>
      <c r="Q1230" s="1">
        <v>0.0</v>
      </c>
      <c r="R1230" s="1">
        <v>0.0</v>
      </c>
      <c r="S1230" s="1">
        <v>0.0</v>
      </c>
      <c r="T1230" s="1">
        <v>1.0</v>
      </c>
      <c r="U1230" s="1">
        <v>0.0</v>
      </c>
      <c r="V1230" s="1">
        <v>2.0</v>
      </c>
      <c r="W1230" s="1">
        <v>2.0</v>
      </c>
      <c r="X1230" s="1">
        <v>1.0</v>
      </c>
      <c r="Y1230" s="1">
        <v>0.0</v>
      </c>
      <c r="Z1230" s="1">
        <v>2240.0</v>
      </c>
      <c r="AA1230" s="45">
        <f t="shared" si="1"/>
        <v>25</v>
      </c>
      <c r="AB1230" s="45">
        <f t="shared" si="2"/>
        <v>11</v>
      </c>
      <c r="AC1230" s="45">
        <f t="shared" si="3"/>
        <v>9</v>
      </c>
      <c r="AD1230" s="45">
        <f t="shared" si="4"/>
        <v>0</v>
      </c>
      <c r="AE1230" s="45">
        <f t="shared" si="5"/>
        <v>5</v>
      </c>
    </row>
    <row r="1231">
      <c r="A1231" s="1" t="b">
        <v>1</v>
      </c>
      <c r="B1231" s="20">
        <v>44242.56914303241</v>
      </c>
      <c r="C1231" s="1" t="s">
        <v>629</v>
      </c>
      <c r="D1231" s="1">
        <v>6.0</v>
      </c>
      <c r="E1231" s="1">
        <v>1.0</v>
      </c>
      <c r="F1231" s="1">
        <v>0.0</v>
      </c>
      <c r="G1231" s="1">
        <v>2.0</v>
      </c>
      <c r="H1231" s="1">
        <v>1.0</v>
      </c>
      <c r="I1231" s="1">
        <v>0.0</v>
      </c>
      <c r="J1231" s="1">
        <v>5.0</v>
      </c>
      <c r="K1231" s="1">
        <v>4.0</v>
      </c>
      <c r="L1231" s="1">
        <v>2.0</v>
      </c>
      <c r="M1231" s="1">
        <v>0.0</v>
      </c>
      <c r="N1231" s="1">
        <v>1.0</v>
      </c>
      <c r="O1231" s="1">
        <v>1.0</v>
      </c>
      <c r="P1231" s="1">
        <v>2.0</v>
      </c>
      <c r="Q1231" s="1">
        <v>2.0</v>
      </c>
      <c r="R1231" s="1">
        <v>3.0</v>
      </c>
      <c r="S1231" s="1">
        <v>2.0</v>
      </c>
      <c r="T1231" s="1">
        <v>3.0</v>
      </c>
      <c r="U1231" s="1">
        <v>6.0</v>
      </c>
      <c r="V1231" s="1">
        <v>3.0</v>
      </c>
      <c r="W1231" s="1">
        <v>2.0</v>
      </c>
      <c r="X1231" s="1">
        <v>1.0</v>
      </c>
      <c r="Y1231" s="1">
        <v>6.0</v>
      </c>
      <c r="Z1231" s="1">
        <v>2475.0</v>
      </c>
      <c r="AA1231" s="45">
        <f t="shared" si="1"/>
        <v>53</v>
      </c>
      <c r="AB1231" s="45">
        <f t="shared" si="2"/>
        <v>21</v>
      </c>
      <c r="AC1231" s="45">
        <f t="shared" si="3"/>
        <v>11</v>
      </c>
      <c r="AD1231" s="45">
        <f t="shared" si="4"/>
        <v>9</v>
      </c>
      <c r="AE1231" s="45">
        <f t="shared" si="5"/>
        <v>12</v>
      </c>
    </row>
    <row r="1232">
      <c r="A1232" s="1" t="b">
        <v>1</v>
      </c>
      <c r="B1232" s="20">
        <v>44242.59398173611</v>
      </c>
      <c r="C1232" s="1" t="s">
        <v>627</v>
      </c>
      <c r="D1232" s="1">
        <v>2.0</v>
      </c>
      <c r="E1232" s="1">
        <v>1.0</v>
      </c>
      <c r="F1232" s="1">
        <v>0.0</v>
      </c>
      <c r="G1232" s="1">
        <v>3.0</v>
      </c>
      <c r="H1232" s="1">
        <v>4.0</v>
      </c>
      <c r="I1232" s="1">
        <v>5.0</v>
      </c>
      <c r="J1232" s="1">
        <v>0.0</v>
      </c>
      <c r="K1232" s="1">
        <v>4.0</v>
      </c>
      <c r="L1232" s="1">
        <v>0.0</v>
      </c>
      <c r="M1232" s="1">
        <v>4.0</v>
      </c>
      <c r="N1232" s="1">
        <v>1.0</v>
      </c>
      <c r="O1232" s="1">
        <v>2.0</v>
      </c>
      <c r="P1232" s="1">
        <v>3.0</v>
      </c>
      <c r="Q1232" s="1">
        <v>2.0</v>
      </c>
      <c r="R1232" s="1">
        <v>2.0</v>
      </c>
      <c r="S1232" s="1">
        <v>2.0</v>
      </c>
      <c r="T1232" s="1">
        <v>0.0</v>
      </c>
      <c r="U1232" s="1">
        <v>5.0</v>
      </c>
      <c r="V1232" s="1">
        <v>6.0</v>
      </c>
      <c r="W1232" s="1">
        <v>4.0</v>
      </c>
      <c r="X1232" s="1">
        <v>4.0</v>
      </c>
      <c r="Y1232" s="1">
        <v>5.0</v>
      </c>
      <c r="Z1232" s="1">
        <v>2476.0</v>
      </c>
      <c r="AA1232" s="45">
        <f t="shared" si="1"/>
        <v>59</v>
      </c>
      <c r="AB1232" s="45">
        <f t="shared" si="2"/>
        <v>23</v>
      </c>
      <c r="AC1232" s="45">
        <f t="shared" si="3"/>
        <v>8</v>
      </c>
      <c r="AD1232" s="45">
        <f t="shared" si="4"/>
        <v>9</v>
      </c>
      <c r="AE1232" s="45">
        <f t="shared" si="5"/>
        <v>19</v>
      </c>
    </row>
    <row r="1233">
      <c r="A1233" s="1" t="b">
        <v>1</v>
      </c>
      <c r="B1233" s="20">
        <v>44243.3076665625</v>
      </c>
      <c r="C1233" s="1" t="s">
        <v>260</v>
      </c>
      <c r="D1233" s="1">
        <v>3.0</v>
      </c>
      <c r="E1233" s="1">
        <v>1.0</v>
      </c>
      <c r="F1233" s="1">
        <v>1.0</v>
      </c>
      <c r="G1233" s="1">
        <v>3.0</v>
      </c>
      <c r="H1233" s="1">
        <v>2.0</v>
      </c>
      <c r="I1233" s="1">
        <v>3.0</v>
      </c>
      <c r="J1233" s="1">
        <v>1.0</v>
      </c>
      <c r="K1233" s="1">
        <v>1.0</v>
      </c>
      <c r="L1233" s="1">
        <v>1.0</v>
      </c>
      <c r="M1233" s="1">
        <v>3.0</v>
      </c>
      <c r="N1233" s="1">
        <v>4.0</v>
      </c>
      <c r="O1233" s="1">
        <v>3.0</v>
      </c>
      <c r="P1233" s="1">
        <v>3.0</v>
      </c>
      <c r="Q1233" s="1">
        <v>3.0</v>
      </c>
      <c r="R1233" s="1">
        <v>3.0</v>
      </c>
      <c r="S1233" s="1">
        <v>3.0</v>
      </c>
      <c r="T1233" s="1">
        <v>1.0</v>
      </c>
      <c r="U1233" s="1">
        <v>4.0</v>
      </c>
      <c r="V1233" s="1">
        <v>4.0</v>
      </c>
      <c r="W1233" s="1">
        <v>4.0</v>
      </c>
      <c r="X1233" s="1">
        <v>4.0</v>
      </c>
      <c r="Y1233" s="1">
        <v>3.0</v>
      </c>
      <c r="Z1233" s="1">
        <v>1993.0</v>
      </c>
      <c r="AA1233" s="45">
        <f t="shared" si="1"/>
        <v>58</v>
      </c>
      <c r="AB1233" s="45">
        <f t="shared" si="2"/>
        <v>24</v>
      </c>
      <c r="AC1233" s="45">
        <f t="shared" si="3"/>
        <v>6</v>
      </c>
      <c r="AD1233" s="45">
        <f t="shared" si="4"/>
        <v>12</v>
      </c>
      <c r="AE1233" s="45">
        <f t="shared" si="5"/>
        <v>16</v>
      </c>
    </row>
    <row r="1234">
      <c r="A1234" t="b">
        <v>0</v>
      </c>
      <c r="B1234" s="20">
        <v>44243.43468605324</v>
      </c>
      <c r="C1234" s="1" t="s">
        <v>373</v>
      </c>
      <c r="D1234" s="1">
        <v>4.0</v>
      </c>
      <c r="E1234" s="1">
        <v>4.0</v>
      </c>
      <c r="F1234" s="1">
        <v>0.0</v>
      </c>
      <c r="G1234" s="1">
        <v>3.0</v>
      </c>
      <c r="H1234" s="1">
        <v>3.0</v>
      </c>
      <c r="I1234" s="1">
        <v>3.0</v>
      </c>
      <c r="J1234" s="1">
        <v>0.0</v>
      </c>
      <c r="K1234" s="1">
        <v>0.0</v>
      </c>
      <c r="L1234" s="1">
        <v>4.0</v>
      </c>
      <c r="M1234" s="1">
        <v>3.0</v>
      </c>
      <c r="N1234" s="1">
        <v>4.0</v>
      </c>
      <c r="O1234" s="1">
        <v>4.0</v>
      </c>
      <c r="P1234" s="1">
        <v>3.0</v>
      </c>
      <c r="Q1234" s="1">
        <v>0.0</v>
      </c>
      <c r="R1234" s="1">
        <v>3.0</v>
      </c>
      <c r="S1234" s="1">
        <v>0.0</v>
      </c>
      <c r="T1234" s="1">
        <v>4.0</v>
      </c>
      <c r="U1234" s="1">
        <v>4.0</v>
      </c>
      <c r="V1234" s="1">
        <v>2.0</v>
      </c>
      <c r="W1234" s="1">
        <v>3.0</v>
      </c>
      <c r="X1234" s="1">
        <v>4.0</v>
      </c>
      <c r="Y1234" s="1">
        <v>4.0</v>
      </c>
      <c r="Z1234" s="1">
        <v>2161.0</v>
      </c>
      <c r="AA1234" s="45">
        <f t="shared" si="1"/>
        <v>59</v>
      </c>
      <c r="AB1234" s="45">
        <f t="shared" si="2"/>
        <v>33</v>
      </c>
      <c r="AC1234" s="45">
        <f t="shared" si="3"/>
        <v>7</v>
      </c>
      <c r="AD1234" s="45">
        <f t="shared" si="4"/>
        <v>6</v>
      </c>
      <c r="AE1234" s="45">
        <f t="shared" si="5"/>
        <v>13</v>
      </c>
    </row>
    <row r="1235">
      <c r="A1235" s="1" t="b">
        <v>1</v>
      </c>
      <c r="B1235" s="20">
        <v>44243.61079021991</v>
      </c>
      <c r="C1235" s="1" t="s">
        <v>491</v>
      </c>
      <c r="D1235" s="1">
        <v>5.0</v>
      </c>
      <c r="E1235" s="1">
        <v>2.0</v>
      </c>
      <c r="F1235" s="1">
        <v>2.0</v>
      </c>
      <c r="G1235" s="1">
        <v>2.0</v>
      </c>
      <c r="H1235" s="1">
        <v>3.0</v>
      </c>
      <c r="I1235" s="1">
        <v>3.0</v>
      </c>
      <c r="J1235" s="1">
        <v>4.0</v>
      </c>
      <c r="K1235" s="1">
        <v>2.0</v>
      </c>
      <c r="L1235" s="1">
        <v>4.0</v>
      </c>
      <c r="M1235" s="1">
        <v>3.0</v>
      </c>
      <c r="N1235" s="1">
        <v>5.0</v>
      </c>
      <c r="O1235" s="1">
        <v>4.0</v>
      </c>
      <c r="P1235" s="1">
        <v>1.0</v>
      </c>
      <c r="Q1235" s="1">
        <v>0.0</v>
      </c>
      <c r="R1235" s="1">
        <v>0.0</v>
      </c>
      <c r="S1235" s="1">
        <v>0.0</v>
      </c>
      <c r="T1235" s="1">
        <v>3.0</v>
      </c>
      <c r="U1235" s="1">
        <v>0.0</v>
      </c>
      <c r="V1235" s="1">
        <v>2.0</v>
      </c>
      <c r="W1235" s="1">
        <v>2.0</v>
      </c>
      <c r="X1235" s="1">
        <v>1.0</v>
      </c>
      <c r="Y1235" s="1">
        <v>4.0</v>
      </c>
      <c r="Z1235" s="1">
        <v>2301.0</v>
      </c>
      <c r="AA1235" s="45">
        <f t="shared" si="1"/>
        <v>52</v>
      </c>
      <c r="AB1235" s="45">
        <f t="shared" si="2"/>
        <v>33</v>
      </c>
      <c r="AC1235" s="45">
        <f t="shared" si="3"/>
        <v>13</v>
      </c>
      <c r="AD1235" s="45">
        <f t="shared" si="4"/>
        <v>1</v>
      </c>
      <c r="AE1235" s="45">
        <f t="shared" si="5"/>
        <v>5</v>
      </c>
    </row>
    <row r="1236">
      <c r="A1236" s="1" t="b">
        <v>1</v>
      </c>
      <c r="B1236" s="20">
        <v>44243.63457920139</v>
      </c>
      <c r="C1236" s="1" t="s">
        <v>421</v>
      </c>
      <c r="D1236" s="1">
        <v>3.0</v>
      </c>
      <c r="E1236" s="1">
        <v>3.0</v>
      </c>
      <c r="F1236" s="1">
        <v>0.0</v>
      </c>
      <c r="G1236" s="1">
        <v>1.0</v>
      </c>
      <c r="H1236" s="1">
        <v>2.0</v>
      </c>
      <c r="I1236" s="1">
        <v>5.0</v>
      </c>
      <c r="J1236" s="1">
        <v>3.0</v>
      </c>
      <c r="K1236" s="1">
        <v>2.0</v>
      </c>
      <c r="L1236" s="1">
        <v>2.0</v>
      </c>
      <c r="M1236" s="1">
        <v>2.0</v>
      </c>
      <c r="N1236" s="1">
        <v>2.0</v>
      </c>
      <c r="O1236" s="1">
        <v>5.0</v>
      </c>
      <c r="P1236" s="1">
        <v>4.0</v>
      </c>
      <c r="Q1236" s="1">
        <v>4.0</v>
      </c>
      <c r="R1236" s="1">
        <v>3.0</v>
      </c>
      <c r="S1236" s="1">
        <v>5.0</v>
      </c>
      <c r="T1236" s="1">
        <v>2.0</v>
      </c>
      <c r="U1236" s="1">
        <v>4.0</v>
      </c>
      <c r="V1236" s="1">
        <v>4.0</v>
      </c>
      <c r="W1236" s="1">
        <v>4.0</v>
      </c>
      <c r="X1236" s="1">
        <v>2.0</v>
      </c>
      <c r="Y1236" s="1">
        <v>4.0</v>
      </c>
      <c r="Z1236" s="1">
        <v>2222.0</v>
      </c>
      <c r="AA1236" s="45">
        <f t="shared" si="1"/>
        <v>66</v>
      </c>
      <c r="AB1236" s="45">
        <f t="shared" si="2"/>
        <v>27</v>
      </c>
      <c r="AC1236" s="45">
        <f t="shared" si="3"/>
        <v>9</v>
      </c>
      <c r="AD1236" s="45">
        <f t="shared" si="4"/>
        <v>16</v>
      </c>
      <c r="AE1236" s="45">
        <f t="shared" si="5"/>
        <v>14</v>
      </c>
    </row>
    <row r="1237">
      <c r="A1237" s="1" t="b">
        <v>1</v>
      </c>
      <c r="B1237" s="20">
        <v>44243.65877628472</v>
      </c>
      <c r="C1237" s="1" t="s">
        <v>599</v>
      </c>
      <c r="D1237" s="1">
        <v>2.0</v>
      </c>
      <c r="E1237" s="1">
        <v>0.0</v>
      </c>
      <c r="F1237" s="1">
        <v>0.0</v>
      </c>
      <c r="G1237" s="1">
        <v>0.0</v>
      </c>
      <c r="H1237" s="1">
        <v>1.0</v>
      </c>
      <c r="I1237" s="1">
        <v>0.0</v>
      </c>
      <c r="J1237" s="1">
        <v>2.0</v>
      </c>
      <c r="K1237" s="1">
        <v>0.0</v>
      </c>
      <c r="L1237" s="1">
        <v>2.0</v>
      </c>
      <c r="M1237" s="1">
        <v>0.0</v>
      </c>
      <c r="N1237" s="1">
        <v>4.0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1.0</v>
      </c>
      <c r="W1237" s="1">
        <v>0.0</v>
      </c>
      <c r="X1237" s="1">
        <v>1.0</v>
      </c>
      <c r="Y1237" s="1">
        <v>2.0</v>
      </c>
      <c r="Z1237" s="1">
        <v>2456.0</v>
      </c>
      <c r="AA1237" s="45">
        <f t="shared" si="1"/>
        <v>15</v>
      </c>
      <c r="AB1237" s="45">
        <f t="shared" si="2"/>
        <v>9</v>
      </c>
      <c r="AC1237" s="45">
        <f t="shared" si="3"/>
        <v>4</v>
      </c>
      <c r="AD1237" s="45">
        <f t="shared" si="4"/>
        <v>0</v>
      </c>
      <c r="AE1237" s="45">
        <f t="shared" si="5"/>
        <v>2</v>
      </c>
    </row>
    <row r="1238">
      <c r="A1238" s="1" t="b">
        <v>1</v>
      </c>
      <c r="B1238" s="20">
        <v>44243.82050457176</v>
      </c>
      <c r="C1238" s="1" t="s">
        <v>631</v>
      </c>
      <c r="D1238" s="1">
        <v>6.0</v>
      </c>
      <c r="E1238" s="1">
        <v>4.0</v>
      </c>
      <c r="F1238" s="1">
        <v>0.0</v>
      </c>
      <c r="G1238" s="1">
        <v>5.0</v>
      </c>
      <c r="H1238" s="1">
        <v>5.0</v>
      </c>
      <c r="I1238" s="1">
        <v>6.0</v>
      </c>
      <c r="J1238" s="1">
        <v>3.0</v>
      </c>
      <c r="K1238" s="1">
        <v>6.0</v>
      </c>
      <c r="L1238" s="1">
        <v>0.0</v>
      </c>
      <c r="M1238" s="1">
        <v>6.0</v>
      </c>
      <c r="N1238" s="1">
        <v>6.0</v>
      </c>
      <c r="O1238" s="1">
        <v>6.0</v>
      </c>
      <c r="P1238" s="1">
        <v>5.0</v>
      </c>
      <c r="Q1238" s="1">
        <v>4.0</v>
      </c>
      <c r="R1238" s="1">
        <v>3.0</v>
      </c>
      <c r="S1238" s="1">
        <v>5.0</v>
      </c>
      <c r="T1238" s="1">
        <v>0.0</v>
      </c>
      <c r="U1238" s="1">
        <v>6.0</v>
      </c>
      <c r="V1238" s="1">
        <v>6.0</v>
      </c>
      <c r="W1238" s="1">
        <v>6.0</v>
      </c>
      <c r="X1238" s="1">
        <v>5.0</v>
      </c>
      <c r="Y1238" s="1">
        <v>1.0</v>
      </c>
      <c r="Z1238" s="1">
        <v>2486.0</v>
      </c>
      <c r="AA1238" s="45">
        <f t="shared" si="1"/>
        <v>94</v>
      </c>
      <c r="AB1238" s="45">
        <f t="shared" si="2"/>
        <v>39</v>
      </c>
      <c r="AC1238" s="45">
        <f t="shared" si="3"/>
        <v>15</v>
      </c>
      <c r="AD1238" s="45">
        <f t="shared" si="4"/>
        <v>17</v>
      </c>
      <c r="AE1238" s="45">
        <f t="shared" si="5"/>
        <v>23</v>
      </c>
    </row>
    <row r="1239">
      <c r="A1239" s="1" t="b">
        <v>1</v>
      </c>
      <c r="B1239" s="20">
        <v>44243.82456436343</v>
      </c>
      <c r="C1239" s="1" t="s">
        <v>595</v>
      </c>
      <c r="D1239" s="1">
        <v>4.0</v>
      </c>
      <c r="E1239" s="1">
        <v>2.0</v>
      </c>
      <c r="F1239" s="1">
        <v>0.0</v>
      </c>
      <c r="G1239" s="1">
        <v>3.0</v>
      </c>
      <c r="H1239" s="1">
        <v>4.0</v>
      </c>
      <c r="I1239" s="1">
        <v>5.0</v>
      </c>
      <c r="J1239" s="1">
        <v>5.0</v>
      </c>
      <c r="K1239" s="1">
        <v>5.0</v>
      </c>
      <c r="L1239" s="1">
        <v>2.0</v>
      </c>
      <c r="M1239" s="1">
        <v>4.0</v>
      </c>
      <c r="N1239" s="1">
        <v>4.0</v>
      </c>
      <c r="O1239" s="1">
        <v>4.0</v>
      </c>
      <c r="P1239" s="1">
        <v>3.0</v>
      </c>
      <c r="Q1239" s="1">
        <v>5.0</v>
      </c>
      <c r="R1239" s="1">
        <v>6.0</v>
      </c>
      <c r="S1239" s="1">
        <v>5.0</v>
      </c>
      <c r="T1239" s="1">
        <v>1.0</v>
      </c>
      <c r="U1239" s="1">
        <v>6.0</v>
      </c>
      <c r="V1239" s="1">
        <v>5.0</v>
      </c>
      <c r="W1239" s="1">
        <v>4.0</v>
      </c>
      <c r="X1239" s="1">
        <v>2.0</v>
      </c>
      <c r="Y1239" s="1">
        <v>2.0</v>
      </c>
      <c r="Z1239" s="1">
        <v>2422.0</v>
      </c>
      <c r="AA1239" s="45">
        <f t="shared" si="1"/>
        <v>81</v>
      </c>
      <c r="AB1239" s="45">
        <f t="shared" si="2"/>
        <v>29</v>
      </c>
      <c r="AC1239" s="45">
        <f t="shared" si="3"/>
        <v>16</v>
      </c>
      <c r="AD1239" s="45">
        <f t="shared" si="4"/>
        <v>19</v>
      </c>
      <c r="AE1239" s="45">
        <f t="shared" si="5"/>
        <v>17</v>
      </c>
    </row>
    <row r="1240">
      <c r="A1240" s="1" t="b">
        <v>1</v>
      </c>
      <c r="B1240" s="20">
        <v>44244.48792396991</v>
      </c>
      <c r="C1240" s="1" t="s">
        <v>192</v>
      </c>
      <c r="D1240" s="1">
        <v>4.0</v>
      </c>
      <c r="E1240" s="1">
        <v>1.0</v>
      </c>
      <c r="F1240" s="1">
        <v>0.0</v>
      </c>
      <c r="G1240" s="1">
        <v>3.0</v>
      </c>
      <c r="H1240" s="1">
        <v>2.0</v>
      </c>
      <c r="I1240" s="1">
        <v>3.0</v>
      </c>
      <c r="J1240" s="1">
        <v>0.0</v>
      </c>
      <c r="K1240" s="1">
        <v>5.0</v>
      </c>
      <c r="L1240" s="1">
        <v>0.0</v>
      </c>
      <c r="M1240" s="1">
        <v>1.0</v>
      </c>
      <c r="N1240" s="1">
        <v>4.0</v>
      </c>
      <c r="O1240" s="1">
        <v>4.0</v>
      </c>
      <c r="P1240" s="1">
        <v>4.0</v>
      </c>
      <c r="Q1240" s="1">
        <v>1.0</v>
      </c>
      <c r="R1240" s="1">
        <v>0.0</v>
      </c>
      <c r="S1240" s="1">
        <v>3.0</v>
      </c>
      <c r="T1240" s="1">
        <v>1.0</v>
      </c>
      <c r="U1240" s="1">
        <v>3.0</v>
      </c>
      <c r="V1240" s="1">
        <v>3.0</v>
      </c>
      <c r="W1240" s="1">
        <v>3.0</v>
      </c>
      <c r="X1240" s="1">
        <v>3.0</v>
      </c>
      <c r="Y1240" s="1">
        <v>3.0</v>
      </c>
      <c r="Z1240" s="1">
        <v>1956.0</v>
      </c>
      <c r="AA1240" s="45">
        <f t="shared" si="1"/>
        <v>51</v>
      </c>
      <c r="AB1240" s="45">
        <f t="shared" si="2"/>
        <v>25</v>
      </c>
      <c r="AC1240" s="45">
        <f t="shared" si="3"/>
        <v>6</v>
      </c>
      <c r="AD1240" s="45">
        <f t="shared" si="4"/>
        <v>8</v>
      </c>
      <c r="AE1240" s="45">
        <f t="shared" si="5"/>
        <v>12</v>
      </c>
    </row>
    <row r="1241">
      <c r="A1241" s="1" t="b">
        <v>1</v>
      </c>
      <c r="B1241" s="20">
        <v>44244.58199181713</v>
      </c>
      <c r="C1241" s="1" t="s">
        <v>104</v>
      </c>
      <c r="D1241" s="1">
        <v>4.0</v>
      </c>
      <c r="E1241" s="1">
        <v>0.0</v>
      </c>
      <c r="F1241" s="1">
        <v>0.0</v>
      </c>
      <c r="G1241" s="1">
        <v>4.0</v>
      </c>
      <c r="H1241" s="1">
        <v>3.0</v>
      </c>
      <c r="I1241" s="1">
        <v>5.0</v>
      </c>
      <c r="J1241" s="1">
        <v>0.0</v>
      </c>
      <c r="K1241" s="1">
        <v>0.0</v>
      </c>
      <c r="L1241" s="1">
        <v>5.0</v>
      </c>
      <c r="M1241" s="1">
        <v>4.0</v>
      </c>
      <c r="N1241" s="1">
        <v>4.0</v>
      </c>
      <c r="O1241" s="1">
        <v>4.0</v>
      </c>
      <c r="P1241" s="1">
        <v>3.0</v>
      </c>
      <c r="Q1241" s="1">
        <v>1.0</v>
      </c>
      <c r="R1241" s="1">
        <v>2.0</v>
      </c>
      <c r="S1241" s="1">
        <v>3.0</v>
      </c>
      <c r="T1241" s="1">
        <v>0.0</v>
      </c>
      <c r="U1241" s="1">
        <v>4.0</v>
      </c>
      <c r="V1241" s="1">
        <v>4.0</v>
      </c>
      <c r="W1241" s="1">
        <v>4.0</v>
      </c>
      <c r="X1241" s="1">
        <v>4.0</v>
      </c>
      <c r="Y1241" s="1">
        <v>5.0</v>
      </c>
      <c r="Z1241" s="1">
        <v>1872.0</v>
      </c>
      <c r="AA1241" s="45">
        <f t="shared" si="1"/>
        <v>63</v>
      </c>
      <c r="AB1241" s="45">
        <f t="shared" si="2"/>
        <v>29</v>
      </c>
      <c r="AC1241" s="45">
        <f t="shared" si="3"/>
        <v>9</v>
      </c>
      <c r="AD1241" s="45">
        <f t="shared" si="4"/>
        <v>9</v>
      </c>
      <c r="AE1241" s="45">
        <f t="shared" si="5"/>
        <v>16</v>
      </c>
    </row>
    <row r="1242">
      <c r="A1242" s="1" t="b">
        <v>1</v>
      </c>
      <c r="B1242" s="20">
        <v>44244.751158576386</v>
      </c>
      <c r="C1242" s="1" t="s">
        <v>130</v>
      </c>
      <c r="D1242" s="1">
        <v>3.0</v>
      </c>
      <c r="E1242" s="1">
        <v>3.0</v>
      </c>
      <c r="F1242" s="1">
        <v>0.0</v>
      </c>
      <c r="G1242" s="1">
        <v>4.0</v>
      </c>
      <c r="H1242" s="1">
        <v>4.0</v>
      </c>
      <c r="I1242" s="1">
        <v>5.0</v>
      </c>
      <c r="J1242" s="1">
        <v>5.0</v>
      </c>
      <c r="K1242" s="1">
        <v>0.0</v>
      </c>
      <c r="L1242" s="1">
        <v>5.0</v>
      </c>
      <c r="M1242" s="1">
        <v>4.0</v>
      </c>
      <c r="N1242" s="1">
        <v>2.0</v>
      </c>
      <c r="O1242" s="1">
        <v>3.0</v>
      </c>
      <c r="P1242" s="1">
        <v>3.0</v>
      </c>
      <c r="Q1242" s="1">
        <v>3.0</v>
      </c>
      <c r="R1242" s="1">
        <v>4.0</v>
      </c>
      <c r="S1242" s="1">
        <v>3.0</v>
      </c>
      <c r="T1242" s="1">
        <v>4.0</v>
      </c>
      <c r="U1242" s="1">
        <v>4.0</v>
      </c>
      <c r="V1242" s="1">
        <v>4.0</v>
      </c>
      <c r="W1242" s="1">
        <v>4.0</v>
      </c>
      <c r="X1242" s="1">
        <v>5.0</v>
      </c>
      <c r="Y1242" s="1">
        <v>5.0</v>
      </c>
      <c r="Z1242" s="1">
        <v>1784.0</v>
      </c>
      <c r="AA1242" s="45">
        <f t="shared" si="1"/>
        <v>77</v>
      </c>
      <c r="AB1242" s="45">
        <f t="shared" si="2"/>
        <v>33</v>
      </c>
      <c r="AC1242" s="45">
        <f t="shared" si="3"/>
        <v>14</v>
      </c>
      <c r="AD1242" s="45">
        <f t="shared" si="4"/>
        <v>13</v>
      </c>
      <c r="AE1242" s="45">
        <f t="shared" si="5"/>
        <v>17</v>
      </c>
    </row>
    <row r="1243">
      <c r="A1243" s="1" t="b">
        <v>1</v>
      </c>
      <c r="B1243" s="20">
        <v>44244.79599241898</v>
      </c>
      <c r="C1243" s="1" t="s">
        <v>394</v>
      </c>
      <c r="D1243" s="1">
        <v>5.0</v>
      </c>
      <c r="E1243" s="1">
        <v>4.0</v>
      </c>
      <c r="F1243" s="1">
        <v>0.0</v>
      </c>
      <c r="G1243" s="1">
        <v>5.0</v>
      </c>
      <c r="H1243" s="1">
        <v>5.0</v>
      </c>
      <c r="I1243" s="1">
        <v>5.0</v>
      </c>
      <c r="J1243" s="1">
        <v>2.0</v>
      </c>
      <c r="K1243" s="1">
        <v>5.0</v>
      </c>
      <c r="L1243" s="1">
        <v>1.0</v>
      </c>
      <c r="M1243" s="1">
        <v>5.0</v>
      </c>
      <c r="N1243" s="1">
        <v>5.0</v>
      </c>
      <c r="O1243" s="1">
        <v>6.0</v>
      </c>
      <c r="P1243" s="1">
        <v>0.0</v>
      </c>
      <c r="Q1243" s="1">
        <v>1.0</v>
      </c>
      <c r="R1243" s="1">
        <v>2.0</v>
      </c>
      <c r="S1243" s="1">
        <v>3.0</v>
      </c>
      <c r="T1243" s="1">
        <v>6.0</v>
      </c>
      <c r="U1243" s="1">
        <v>6.0</v>
      </c>
      <c r="V1243" s="1">
        <v>4.0</v>
      </c>
      <c r="W1243" s="1">
        <v>5.0</v>
      </c>
      <c r="X1243" s="1">
        <v>5.0</v>
      </c>
      <c r="Y1243" s="1">
        <v>1.0</v>
      </c>
      <c r="Z1243" s="1">
        <v>2203.0</v>
      </c>
      <c r="AA1243" s="45">
        <f t="shared" si="1"/>
        <v>81</v>
      </c>
      <c r="AB1243" s="45">
        <f t="shared" si="2"/>
        <v>42</v>
      </c>
      <c r="AC1243" s="45">
        <f t="shared" si="3"/>
        <v>13</v>
      </c>
      <c r="AD1243" s="45">
        <f t="shared" si="4"/>
        <v>6</v>
      </c>
      <c r="AE1243" s="45">
        <f t="shared" si="5"/>
        <v>20</v>
      </c>
    </row>
    <row r="1244">
      <c r="A1244" s="1" t="b">
        <v>1</v>
      </c>
      <c r="B1244" s="20">
        <v>44244.85202622685</v>
      </c>
      <c r="C1244" s="1" t="s">
        <v>632</v>
      </c>
      <c r="D1244" s="1">
        <v>6.0</v>
      </c>
      <c r="E1244" s="1">
        <v>2.0</v>
      </c>
      <c r="F1244" s="1">
        <v>0.0</v>
      </c>
      <c r="G1244" s="1">
        <v>5.0</v>
      </c>
      <c r="H1244" s="1">
        <v>4.0</v>
      </c>
      <c r="I1244" s="1">
        <v>6.0</v>
      </c>
      <c r="J1244" s="1">
        <v>4.0</v>
      </c>
      <c r="K1244" s="1">
        <v>1.0</v>
      </c>
      <c r="L1244" s="1">
        <v>5.0</v>
      </c>
      <c r="M1244" s="1">
        <v>5.0</v>
      </c>
      <c r="N1244" s="1">
        <v>5.0</v>
      </c>
      <c r="O1244" s="1">
        <v>6.0</v>
      </c>
      <c r="P1244" s="1">
        <v>6.0</v>
      </c>
      <c r="Q1244" s="1">
        <v>5.0</v>
      </c>
      <c r="R1244" s="1">
        <v>5.0</v>
      </c>
      <c r="S1244" s="1">
        <v>6.0</v>
      </c>
      <c r="T1244" s="1">
        <v>4.0</v>
      </c>
      <c r="U1244" s="1">
        <v>6.0</v>
      </c>
      <c r="V1244" s="1">
        <v>6.0</v>
      </c>
      <c r="W1244" s="1">
        <v>6.0</v>
      </c>
      <c r="X1244" s="1">
        <v>6.0</v>
      </c>
      <c r="Y1244" s="1">
        <v>5.0</v>
      </c>
      <c r="Z1244" s="1">
        <v>2487.0</v>
      </c>
      <c r="AA1244" s="45">
        <f t="shared" si="1"/>
        <v>104</v>
      </c>
      <c r="AB1244" s="45">
        <f t="shared" si="2"/>
        <v>43</v>
      </c>
      <c r="AC1244" s="45">
        <f t="shared" si="3"/>
        <v>15</v>
      </c>
      <c r="AD1244" s="45">
        <f t="shared" si="4"/>
        <v>22</v>
      </c>
      <c r="AE1244" s="45">
        <f t="shared" si="5"/>
        <v>24</v>
      </c>
    </row>
    <row r="1245">
      <c r="A1245" t="b">
        <v>0</v>
      </c>
      <c r="B1245" s="20">
        <v>44245.399082372685</v>
      </c>
      <c r="C1245" s="1" t="s">
        <v>465</v>
      </c>
      <c r="D1245" s="1">
        <v>3.0</v>
      </c>
      <c r="E1245" s="1">
        <v>5.0</v>
      </c>
      <c r="F1245" s="1">
        <v>0.0</v>
      </c>
      <c r="G1245" s="1">
        <v>3.0</v>
      </c>
      <c r="H1245" s="1">
        <v>0.0</v>
      </c>
      <c r="I1245" s="1">
        <v>5.0</v>
      </c>
      <c r="J1245" s="1">
        <v>4.0</v>
      </c>
      <c r="K1245" s="1">
        <v>0.0</v>
      </c>
      <c r="L1245" s="1">
        <v>4.0</v>
      </c>
      <c r="M1245" s="1">
        <v>4.0</v>
      </c>
      <c r="N1245" s="1">
        <v>3.0</v>
      </c>
      <c r="O1245" s="1">
        <v>3.0</v>
      </c>
      <c r="P1245" s="1">
        <v>3.0</v>
      </c>
      <c r="Q1245" s="1">
        <v>3.0</v>
      </c>
      <c r="R1245" s="1">
        <v>2.0</v>
      </c>
      <c r="S1245" s="1">
        <v>3.0</v>
      </c>
      <c r="T1245" s="1">
        <v>2.0</v>
      </c>
      <c r="U1245" s="1">
        <v>3.0</v>
      </c>
      <c r="V1245" s="1">
        <v>0.0</v>
      </c>
      <c r="W1245" s="1">
        <v>2.0</v>
      </c>
      <c r="X1245" s="1">
        <v>2.0</v>
      </c>
      <c r="Y1245" s="1">
        <v>1.0</v>
      </c>
      <c r="Z1245" s="1">
        <v>2294.0</v>
      </c>
      <c r="AA1245" s="45">
        <f t="shared" si="1"/>
        <v>55</v>
      </c>
      <c r="AB1245" s="45">
        <f t="shared" si="2"/>
        <v>25</v>
      </c>
      <c r="AC1245" s="45">
        <f t="shared" si="3"/>
        <v>12</v>
      </c>
      <c r="AD1245" s="45">
        <f t="shared" si="4"/>
        <v>11</v>
      </c>
      <c r="AE1245" s="45">
        <f t="shared" si="5"/>
        <v>7</v>
      </c>
    </row>
    <row r="1246">
      <c r="A1246" s="1" t="b">
        <v>1</v>
      </c>
      <c r="B1246" s="69">
        <v>44244.0</v>
      </c>
      <c r="C1246" s="1" t="s">
        <v>919</v>
      </c>
      <c r="D1246" s="1">
        <v>3.0</v>
      </c>
      <c r="E1246" s="1">
        <v>3.0</v>
      </c>
      <c r="F1246" s="1">
        <v>0.0</v>
      </c>
      <c r="G1246" s="1">
        <v>3.0</v>
      </c>
      <c r="H1246" s="1">
        <v>0.0</v>
      </c>
      <c r="I1246" s="1">
        <v>3.0</v>
      </c>
      <c r="J1246" s="1">
        <v>1.0</v>
      </c>
      <c r="K1246" s="1">
        <v>0.0</v>
      </c>
      <c r="L1246" s="1">
        <v>5.0</v>
      </c>
      <c r="M1246" s="1">
        <v>4.0</v>
      </c>
      <c r="N1246" s="1">
        <v>3.0</v>
      </c>
      <c r="O1246" s="1">
        <v>1.0</v>
      </c>
      <c r="P1246" s="1">
        <v>3.0</v>
      </c>
      <c r="Q1246" s="1">
        <v>3.0</v>
      </c>
      <c r="R1246" s="1">
        <v>3.0</v>
      </c>
      <c r="S1246" s="1">
        <v>3.0</v>
      </c>
      <c r="T1246" s="1">
        <v>2.0</v>
      </c>
      <c r="U1246" s="1">
        <v>3.0</v>
      </c>
      <c r="V1246" s="1">
        <v>3.0</v>
      </c>
      <c r="W1246" s="1">
        <v>3.0</v>
      </c>
      <c r="X1246" s="1">
        <v>3.0</v>
      </c>
      <c r="Y1246" s="1">
        <v>3.0</v>
      </c>
      <c r="Z1246" s="1">
        <v>2358.0</v>
      </c>
      <c r="AA1246" s="45">
        <f t="shared" si="1"/>
        <v>55</v>
      </c>
      <c r="AB1246" s="45">
        <f t="shared" si="2"/>
        <v>21</v>
      </c>
      <c r="AC1246" s="45">
        <f t="shared" si="3"/>
        <v>10</v>
      </c>
      <c r="AD1246" s="45">
        <f t="shared" si="4"/>
        <v>12</v>
      </c>
      <c r="AE1246" s="45">
        <f t="shared" si="5"/>
        <v>12</v>
      </c>
    </row>
    <row r="1247">
      <c r="A1247" s="1" t="b">
        <v>1</v>
      </c>
      <c r="B1247" s="20">
        <v>44245.45778208334</v>
      </c>
      <c r="C1247" s="1" t="s">
        <v>597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2.0</v>
      </c>
      <c r="Q1247" s="1">
        <v>3.0</v>
      </c>
      <c r="R1247" s="1">
        <v>5.0</v>
      </c>
      <c r="S1247" s="1">
        <v>3.0</v>
      </c>
      <c r="T1247" s="1">
        <v>0.0</v>
      </c>
      <c r="U1247" s="1">
        <v>2.0</v>
      </c>
      <c r="V1247" s="1">
        <v>3.0</v>
      </c>
      <c r="W1247" s="1">
        <v>2.0</v>
      </c>
      <c r="X1247" s="1">
        <v>0.0</v>
      </c>
      <c r="Y1247" s="1">
        <v>1.0</v>
      </c>
      <c r="Z1247" s="1">
        <v>2462.0</v>
      </c>
      <c r="AA1247" s="45">
        <f t="shared" si="1"/>
        <v>21</v>
      </c>
      <c r="AB1247" s="45">
        <f t="shared" si="2"/>
        <v>1</v>
      </c>
      <c r="AC1247" s="45">
        <f t="shared" si="3"/>
        <v>0</v>
      </c>
      <c r="AD1247" s="45">
        <f t="shared" si="4"/>
        <v>13</v>
      </c>
      <c r="AE1247" s="45">
        <f t="shared" si="5"/>
        <v>7</v>
      </c>
    </row>
    <row r="1248">
      <c r="A1248" s="1" t="b">
        <v>1</v>
      </c>
      <c r="B1248" s="20">
        <v>44245.46750328704</v>
      </c>
      <c r="C1248" s="1" t="s">
        <v>562</v>
      </c>
      <c r="D1248" s="1">
        <v>3.0</v>
      </c>
      <c r="E1248" s="1">
        <v>2.0</v>
      </c>
      <c r="F1248" s="1">
        <v>0.0</v>
      </c>
      <c r="G1248" s="1">
        <v>4.0</v>
      </c>
      <c r="H1248" s="1">
        <v>3.0</v>
      </c>
      <c r="I1248" s="1">
        <v>2.0</v>
      </c>
      <c r="J1248" s="1">
        <v>1.0</v>
      </c>
      <c r="K1248" s="1">
        <v>2.0</v>
      </c>
      <c r="L1248" s="1">
        <v>0.0</v>
      </c>
      <c r="M1248" s="1">
        <v>2.0</v>
      </c>
      <c r="N1248" s="1">
        <v>3.0</v>
      </c>
      <c r="O1248" s="1">
        <v>2.0</v>
      </c>
      <c r="P1248" s="1">
        <v>4.0</v>
      </c>
      <c r="Q1248" s="1">
        <v>3.0</v>
      </c>
      <c r="R1248" s="1">
        <v>1.0</v>
      </c>
      <c r="S1248" s="1">
        <v>1.0</v>
      </c>
      <c r="T1248" s="1">
        <v>3.0</v>
      </c>
      <c r="U1248" s="1">
        <v>2.0</v>
      </c>
      <c r="V1248" s="1">
        <v>6.0</v>
      </c>
      <c r="W1248" s="1">
        <v>6.0</v>
      </c>
      <c r="X1248" s="1">
        <v>6.0</v>
      </c>
      <c r="Y1248" s="1">
        <v>6.0</v>
      </c>
      <c r="Z1248" s="1">
        <v>2423.0</v>
      </c>
      <c r="AA1248" s="45">
        <f t="shared" si="1"/>
        <v>62</v>
      </c>
      <c r="AB1248" s="45">
        <f t="shared" si="2"/>
        <v>28</v>
      </c>
      <c r="AC1248" s="45">
        <f t="shared" si="3"/>
        <v>5</v>
      </c>
      <c r="AD1248" s="45">
        <f t="shared" si="4"/>
        <v>9</v>
      </c>
      <c r="AE1248" s="45">
        <f t="shared" si="5"/>
        <v>20</v>
      </c>
    </row>
    <row r="1249">
      <c r="A1249" s="1" t="b">
        <v>1</v>
      </c>
      <c r="B1249" s="20">
        <v>44246.62123518519</v>
      </c>
      <c r="C1249" s="1" t="s">
        <v>448</v>
      </c>
      <c r="D1249" s="1">
        <v>2.0</v>
      </c>
      <c r="E1249" s="1">
        <v>0.0</v>
      </c>
      <c r="F1249" s="1">
        <v>0.0</v>
      </c>
      <c r="G1249" s="1">
        <v>0.0</v>
      </c>
      <c r="H1249" s="1">
        <v>0.0</v>
      </c>
      <c r="I1249" s="1">
        <v>3.0</v>
      </c>
      <c r="J1249" s="1">
        <v>0.0</v>
      </c>
      <c r="K1249" s="1">
        <v>0.0</v>
      </c>
      <c r="L1249" s="1">
        <v>0.0</v>
      </c>
      <c r="M1249" s="1">
        <v>1.0</v>
      </c>
      <c r="N1249" s="1">
        <v>1.0</v>
      </c>
      <c r="O1249" s="1">
        <v>2.0</v>
      </c>
      <c r="P1249" s="1">
        <v>0.0</v>
      </c>
      <c r="Q1249" s="1">
        <v>0.0</v>
      </c>
      <c r="R1249" s="1">
        <v>0.0</v>
      </c>
      <c r="S1249" s="1">
        <v>0.0</v>
      </c>
      <c r="T1249" s="1">
        <v>1.0</v>
      </c>
      <c r="U1249" s="1">
        <v>1.0</v>
      </c>
      <c r="V1249" s="1">
        <v>1.0</v>
      </c>
      <c r="W1249" s="1">
        <v>1.0</v>
      </c>
      <c r="X1249" s="1">
        <v>0.0</v>
      </c>
      <c r="Y1249" s="1">
        <v>0.0</v>
      </c>
      <c r="Z1249" s="1">
        <v>2265.0</v>
      </c>
      <c r="AA1249" s="45">
        <f t="shared" si="1"/>
        <v>13</v>
      </c>
      <c r="AB1249" s="45">
        <f t="shared" si="2"/>
        <v>9</v>
      </c>
      <c r="AC1249" s="45">
        <f t="shared" si="3"/>
        <v>1</v>
      </c>
      <c r="AD1249" s="45">
        <f t="shared" si="4"/>
        <v>0</v>
      </c>
      <c r="AE1249" s="45">
        <f t="shared" si="5"/>
        <v>3</v>
      </c>
    </row>
    <row r="1250">
      <c r="A1250" s="1" t="b">
        <v>1</v>
      </c>
      <c r="B1250" s="20">
        <v>44247.628595393515</v>
      </c>
      <c r="C1250" s="1" t="s">
        <v>488</v>
      </c>
      <c r="D1250" s="1">
        <v>4.0</v>
      </c>
      <c r="E1250" s="1">
        <v>2.0</v>
      </c>
      <c r="F1250" s="1">
        <v>1.0</v>
      </c>
      <c r="G1250" s="1">
        <v>4.0</v>
      </c>
      <c r="H1250" s="1">
        <v>4.0</v>
      </c>
      <c r="I1250" s="1">
        <v>5.0</v>
      </c>
      <c r="J1250" s="1">
        <v>3.0</v>
      </c>
      <c r="K1250" s="1">
        <v>2.0</v>
      </c>
      <c r="L1250" s="1">
        <v>3.0</v>
      </c>
      <c r="M1250" s="1">
        <v>0.0</v>
      </c>
      <c r="N1250" s="1">
        <v>4.0</v>
      </c>
      <c r="O1250" s="1">
        <v>4.0</v>
      </c>
      <c r="P1250" s="1">
        <v>5.0</v>
      </c>
      <c r="Q1250" s="1">
        <v>3.0</v>
      </c>
      <c r="R1250" s="1">
        <v>3.0</v>
      </c>
      <c r="S1250" s="1">
        <v>3.0</v>
      </c>
      <c r="T1250" s="1">
        <v>2.0</v>
      </c>
      <c r="U1250" s="1">
        <v>4.0</v>
      </c>
      <c r="V1250" s="1">
        <v>3.0</v>
      </c>
      <c r="W1250" s="1">
        <v>3.0</v>
      </c>
      <c r="X1250" s="1">
        <v>5.0</v>
      </c>
      <c r="Y1250" s="1">
        <v>3.0</v>
      </c>
      <c r="Z1250" s="1">
        <v>2248.0</v>
      </c>
      <c r="AA1250" s="45">
        <f t="shared" si="1"/>
        <v>70</v>
      </c>
      <c r="AB1250" s="45">
        <f t="shared" si="2"/>
        <v>33</v>
      </c>
      <c r="AC1250" s="45">
        <f t="shared" si="3"/>
        <v>8</v>
      </c>
      <c r="AD1250" s="45">
        <f t="shared" si="4"/>
        <v>14</v>
      </c>
      <c r="AE1250" s="45">
        <f t="shared" si="5"/>
        <v>15</v>
      </c>
    </row>
    <row r="1251">
      <c r="A1251" s="1" t="b">
        <v>1</v>
      </c>
      <c r="B1251" s="20">
        <v>44248.73529322917</v>
      </c>
      <c r="C1251" s="1" t="s">
        <v>634</v>
      </c>
      <c r="D1251" s="1">
        <v>4.0</v>
      </c>
      <c r="E1251" s="1">
        <v>0.0</v>
      </c>
      <c r="F1251" s="1">
        <v>0.0</v>
      </c>
      <c r="G1251" s="1">
        <v>0.0</v>
      </c>
      <c r="H1251" s="1">
        <v>0.0</v>
      </c>
      <c r="I1251" s="1">
        <v>3.0</v>
      </c>
      <c r="J1251" s="1">
        <v>3.0</v>
      </c>
      <c r="K1251" s="1">
        <v>3.0</v>
      </c>
      <c r="L1251" s="1">
        <v>1.0</v>
      </c>
      <c r="M1251" s="1">
        <v>3.0</v>
      </c>
      <c r="N1251" s="1">
        <v>1.0</v>
      </c>
      <c r="O1251" s="1">
        <v>2.0</v>
      </c>
      <c r="P1251" s="1">
        <v>1.0</v>
      </c>
      <c r="Q1251" s="1">
        <v>2.0</v>
      </c>
      <c r="R1251" s="1">
        <v>0.0</v>
      </c>
      <c r="S1251" s="1">
        <v>2.0</v>
      </c>
      <c r="T1251" s="1">
        <v>0.0</v>
      </c>
      <c r="U1251" s="1">
        <v>1.0</v>
      </c>
      <c r="V1251" s="1">
        <v>2.0</v>
      </c>
      <c r="W1251" s="1">
        <v>2.0</v>
      </c>
      <c r="X1251" s="1">
        <v>0.0</v>
      </c>
      <c r="Y1251" s="1">
        <v>0.0</v>
      </c>
      <c r="Z1251" s="1">
        <v>2483.0</v>
      </c>
      <c r="AA1251" s="45">
        <f t="shared" si="1"/>
        <v>30</v>
      </c>
      <c r="AB1251" s="45">
        <f t="shared" si="2"/>
        <v>10</v>
      </c>
      <c r="AC1251" s="45">
        <f t="shared" si="3"/>
        <v>10</v>
      </c>
      <c r="AD1251" s="45">
        <f t="shared" si="4"/>
        <v>5</v>
      </c>
      <c r="AE1251" s="45">
        <f t="shared" si="5"/>
        <v>5</v>
      </c>
    </row>
    <row r="1252">
      <c r="A1252" s="1" t="b">
        <v>1</v>
      </c>
      <c r="B1252" s="20">
        <v>44249.533519942124</v>
      </c>
      <c r="C1252" s="1" t="s">
        <v>444</v>
      </c>
      <c r="D1252" s="1">
        <v>3.0</v>
      </c>
      <c r="E1252" s="1">
        <v>2.0</v>
      </c>
      <c r="F1252" s="1">
        <v>0.0</v>
      </c>
      <c r="G1252" s="1">
        <v>2.0</v>
      </c>
      <c r="H1252" s="1">
        <v>2.0</v>
      </c>
      <c r="I1252" s="1">
        <v>3.0</v>
      </c>
      <c r="J1252" s="1">
        <v>2.0</v>
      </c>
      <c r="K1252" s="1">
        <v>2.0</v>
      </c>
      <c r="L1252" s="1">
        <v>2.0</v>
      </c>
      <c r="M1252" s="1">
        <v>3.0</v>
      </c>
      <c r="N1252" s="1">
        <v>3.0</v>
      </c>
      <c r="O1252" s="1">
        <v>3.0</v>
      </c>
      <c r="P1252" s="1">
        <v>2.0</v>
      </c>
      <c r="Q1252" s="1">
        <v>0.0</v>
      </c>
      <c r="R1252" s="1">
        <v>1.0</v>
      </c>
      <c r="S1252" s="1">
        <v>0.0</v>
      </c>
      <c r="T1252" s="1">
        <v>0.0</v>
      </c>
      <c r="U1252" s="1">
        <v>3.0</v>
      </c>
      <c r="V1252" s="1">
        <v>3.0</v>
      </c>
      <c r="W1252" s="1">
        <v>3.0</v>
      </c>
      <c r="X1252" s="1">
        <v>3.0</v>
      </c>
      <c r="Y1252" s="1">
        <v>0.0</v>
      </c>
      <c r="Z1252" s="1">
        <v>2271.0</v>
      </c>
      <c r="AA1252" s="45">
        <f t="shared" si="1"/>
        <v>42</v>
      </c>
      <c r="AB1252" s="45">
        <f t="shared" si="2"/>
        <v>18</v>
      </c>
      <c r="AC1252" s="45">
        <f t="shared" si="3"/>
        <v>9</v>
      </c>
      <c r="AD1252" s="45">
        <f t="shared" si="4"/>
        <v>3</v>
      </c>
      <c r="AE1252" s="45">
        <f t="shared" si="5"/>
        <v>12</v>
      </c>
    </row>
    <row r="1253">
      <c r="A1253" s="1" t="b">
        <v>1</v>
      </c>
      <c r="B1253" s="20">
        <v>44249.60678400463</v>
      </c>
      <c r="C1253" s="1" t="s">
        <v>573</v>
      </c>
      <c r="D1253" s="1">
        <v>6.0</v>
      </c>
      <c r="E1253" s="1">
        <v>5.0</v>
      </c>
      <c r="F1253" s="1">
        <v>4.0</v>
      </c>
      <c r="G1253" s="1">
        <v>5.0</v>
      </c>
      <c r="H1253" s="1">
        <v>6.0</v>
      </c>
      <c r="I1253" s="1">
        <v>6.0</v>
      </c>
      <c r="J1253" s="1">
        <v>6.0</v>
      </c>
      <c r="K1253" s="1">
        <v>2.0</v>
      </c>
      <c r="L1253" s="1">
        <v>5.0</v>
      </c>
      <c r="M1253" s="1">
        <v>5.0</v>
      </c>
      <c r="N1253" s="1">
        <v>6.0</v>
      </c>
      <c r="O1253" s="1">
        <v>6.0</v>
      </c>
      <c r="P1253" s="1">
        <v>5.0</v>
      </c>
      <c r="Q1253" s="1">
        <v>2.0</v>
      </c>
      <c r="R1253" s="1">
        <v>2.0</v>
      </c>
      <c r="S1253" s="1">
        <v>5.0</v>
      </c>
      <c r="T1253" s="1">
        <v>5.0</v>
      </c>
      <c r="U1253" s="1">
        <v>5.0</v>
      </c>
      <c r="V1253" s="1">
        <v>6.0</v>
      </c>
      <c r="W1253" s="1">
        <v>5.0</v>
      </c>
      <c r="X1253" s="1">
        <v>6.0</v>
      </c>
      <c r="Y1253" s="1">
        <v>4.0</v>
      </c>
      <c r="Z1253" s="1">
        <v>2435.0</v>
      </c>
      <c r="AA1253" s="45">
        <f t="shared" si="1"/>
        <v>107</v>
      </c>
      <c r="AB1253" s="45">
        <f t="shared" si="2"/>
        <v>53</v>
      </c>
      <c r="AC1253" s="45">
        <f t="shared" si="3"/>
        <v>18</v>
      </c>
      <c r="AD1253" s="45">
        <f t="shared" si="4"/>
        <v>14</v>
      </c>
      <c r="AE1253" s="45">
        <f t="shared" si="5"/>
        <v>22</v>
      </c>
    </row>
    <row r="1254">
      <c r="A1254" s="1" t="b">
        <v>1</v>
      </c>
      <c r="B1254" s="20">
        <v>44249.6857933912</v>
      </c>
      <c r="C1254" s="1" t="s">
        <v>635</v>
      </c>
      <c r="D1254" s="1">
        <v>5.0</v>
      </c>
      <c r="E1254" s="1">
        <v>4.0</v>
      </c>
      <c r="F1254" s="1">
        <v>0.0</v>
      </c>
      <c r="G1254" s="1">
        <v>3.0</v>
      </c>
      <c r="H1254" s="1">
        <v>4.0</v>
      </c>
      <c r="I1254" s="1">
        <v>6.0</v>
      </c>
      <c r="J1254" s="1">
        <v>2.0</v>
      </c>
      <c r="K1254" s="1">
        <v>1.0</v>
      </c>
      <c r="L1254" s="1">
        <v>3.0</v>
      </c>
      <c r="M1254" s="1">
        <v>5.0</v>
      </c>
      <c r="N1254" s="1">
        <v>6.0</v>
      </c>
      <c r="O1254" s="1">
        <v>5.0</v>
      </c>
      <c r="P1254" s="1">
        <v>5.0</v>
      </c>
      <c r="Q1254" s="1">
        <v>6.0</v>
      </c>
      <c r="R1254" s="1">
        <v>4.0</v>
      </c>
      <c r="S1254" s="1">
        <v>2.0</v>
      </c>
      <c r="T1254" s="1">
        <v>2.0</v>
      </c>
      <c r="U1254" s="1">
        <v>4.0</v>
      </c>
      <c r="V1254" s="1">
        <v>6.0</v>
      </c>
      <c r="W1254" s="1">
        <v>6.0</v>
      </c>
      <c r="X1254" s="1">
        <v>6.0</v>
      </c>
      <c r="Y1254" s="1">
        <v>3.0</v>
      </c>
      <c r="Z1254" s="1">
        <v>2334.0</v>
      </c>
      <c r="AA1254" s="45">
        <f t="shared" si="1"/>
        <v>88</v>
      </c>
      <c r="AB1254" s="45">
        <f t="shared" si="2"/>
        <v>38</v>
      </c>
      <c r="AC1254" s="45">
        <f t="shared" si="3"/>
        <v>11</v>
      </c>
      <c r="AD1254" s="45">
        <f t="shared" si="4"/>
        <v>17</v>
      </c>
      <c r="AE1254" s="45">
        <f t="shared" si="5"/>
        <v>22</v>
      </c>
    </row>
    <row r="1255">
      <c r="A1255" s="1" t="b">
        <v>1</v>
      </c>
      <c r="B1255" s="20">
        <v>44249.797560844905</v>
      </c>
      <c r="C1255" s="1" t="s">
        <v>592</v>
      </c>
      <c r="D1255" s="1">
        <v>4.0</v>
      </c>
      <c r="E1255" s="1">
        <v>1.0</v>
      </c>
      <c r="F1255" s="1">
        <v>0.0</v>
      </c>
      <c r="G1255" s="1">
        <v>2.0</v>
      </c>
      <c r="H1255" s="1">
        <v>2.0</v>
      </c>
      <c r="I1255" s="1">
        <v>5.0</v>
      </c>
      <c r="J1255" s="1">
        <v>5.0</v>
      </c>
      <c r="K1255" s="1">
        <v>2.0</v>
      </c>
      <c r="L1255" s="1">
        <v>0.0</v>
      </c>
      <c r="M1255" s="1">
        <v>1.0</v>
      </c>
      <c r="N1255" s="1">
        <v>3.0</v>
      </c>
      <c r="O1255" s="1">
        <v>2.0</v>
      </c>
      <c r="P1255" s="1">
        <v>4.0</v>
      </c>
      <c r="Q1255" s="1">
        <v>2.0</v>
      </c>
      <c r="R1255" s="1">
        <v>3.0</v>
      </c>
      <c r="S1255" s="1">
        <v>4.0</v>
      </c>
      <c r="T1255" s="1">
        <v>0.0</v>
      </c>
      <c r="U1255" s="1">
        <v>5.0</v>
      </c>
      <c r="V1255" s="1">
        <v>6.0</v>
      </c>
      <c r="W1255" s="1">
        <v>5.0</v>
      </c>
      <c r="X1255" s="1">
        <v>3.0</v>
      </c>
      <c r="Y1255" s="1">
        <v>3.0</v>
      </c>
      <c r="Z1255" s="1">
        <v>2458.0</v>
      </c>
      <c r="AA1255" s="45">
        <f t="shared" si="1"/>
        <v>62</v>
      </c>
      <c r="AB1255" s="45">
        <f t="shared" si="2"/>
        <v>22</v>
      </c>
      <c r="AC1255" s="45">
        <f t="shared" si="3"/>
        <v>8</v>
      </c>
      <c r="AD1255" s="45">
        <f t="shared" si="4"/>
        <v>13</v>
      </c>
      <c r="AE1255" s="45">
        <f t="shared" si="5"/>
        <v>19</v>
      </c>
    </row>
    <row r="1256">
      <c r="A1256" s="1" t="b">
        <v>1</v>
      </c>
      <c r="B1256" s="20">
        <v>44249.81440539352</v>
      </c>
      <c r="C1256" s="1" t="s">
        <v>481</v>
      </c>
      <c r="D1256" s="1">
        <v>4.0</v>
      </c>
      <c r="E1256" s="1">
        <v>5.0</v>
      </c>
      <c r="F1256" s="1">
        <v>6.0</v>
      </c>
      <c r="G1256" s="1">
        <v>2.0</v>
      </c>
      <c r="H1256" s="1">
        <v>3.0</v>
      </c>
      <c r="I1256" s="1">
        <v>4.0</v>
      </c>
      <c r="J1256" s="1">
        <v>1.0</v>
      </c>
      <c r="K1256" s="1">
        <v>0.0</v>
      </c>
      <c r="L1256" s="1">
        <v>3.0</v>
      </c>
      <c r="M1256" s="1">
        <v>4.0</v>
      </c>
      <c r="N1256" s="1">
        <v>2.0</v>
      </c>
      <c r="O1256" s="1">
        <v>3.0</v>
      </c>
      <c r="P1256" s="1">
        <v>4.0</v>
      </c>
      <c r="Q1256" s="1">
        <v>1.0</v>
      </c>
      <c r="R1256" s="1">
        <v>4.0</v>
      </c>
      <c r="S1256" s="1">
        <v>4.0</v>
      </c>
      <c r="T1256" s="1">
        <v>4.0</v>
      </c>
      <c r="U1256" s="1">
        <v>2.0</v>
      </c>
      <c r="V1256" s="1">
        <v>3.0</v>
      </c>
      <c r="W1256" s="1">
        <v>2.0</v>
      </c>
      <c r="X1256" s="1">
        <v>3.0</v>
      </c>
      <c r="Y1256" s="1">
        <v>3.0</v>
      </c>
      <c r="Z1256" s="1">
        <v>2305.0</v>
      </c>
      <c r="AA1256" s="45">
        <f t="shared" si="1"/>
        <v>67</v>
      </c>
      <c r="AB1256" s="45">
        <f t="shared" si="2"/>
        <v>36</v>
      </c>
      <c r="AC1256" s="45">
        <f t="shared" si="3"/>
        <v>8</v>
      </c>
      <c r="AD1256" s="45">
        <f t="shared" si="4"/>
        <v>13</v>
      </c>
      <c r="AE1256" s="45">
        <f t="shared" si="5"/>
        <v>10</v>
      </c>
    </row>
    <row r="1257">
      <c r="A1257" s="1" t="b">
        <v>1</v>
      </c>
      <c r="B1257" s="20">
        <v>44250.402841689815</v>
      </c>
      <c r="C1257" s="1" t="s">
        <v>637</v>
      </c>
      <c r="D1257" s="1">
        <v>3.0</v>
      </c>
      <c r="E1257" s="1">
        <v>0.0</v>
      </c>
      <c r="F1257" s="1">
        <v>0.0</v>
      </c>
      <c r="G1257" s="1">
        <v>0.0</v>
      </c>
      <c r="H1257" s="1">
        <v>2.0</v>
      </c>
      <c r="I1257" s="1">
        <v>0.0</v>
      </c>
      <c r="J1257" s="1">
        <v>1.0</v>
      </c>
      <c r="K1257" s="1">
        <v>0.0</v>
      </c>
      <c r="L1257" s="1">
        <v>2.0</v>
      </c>
      <c r="M1257" s="1">
        <v>0.0</v>
      </c>
      <c r="N1257" s="1">
        <v>4.0</v>
      </c>
      <c r="O1257" s="1">
        <v>6.0</v>
      </c>
      <c r="P1257" s="1">
        <v>0.0</v>
      </c>
      <c r="Q1257" s="1">
        <v>0.0</v>
      </c>
      <c r="R1257" s="1">
        <v>0.0</v>
      </c>
      <c r="S1257" s="1">
        <v>3.0</v>
      </c>
      <c r="T1257" s="1">
        <v>0.0</v>
      </c>
      <c r="U1257" s="1">
        <v>1.0</v>
      </c>
      <c r="V1257" s="1">
        <v>4.0</v>
      </c>
      <c r="W1257" s="1">
        <v>6.0</v>
      </c>
      <c r="X1257" s="1">
        <v>1.0</v>
      </c>
      <c r="Y1257" s="1">
        <v>0.0</v>
      </c>
      <c r="Z1257" s="1">
        <v>2492.0</v>
      </c>
      <c r="AA1257" s="45">
        <f t="shared" si="1"/>
        <v>33</v>
      </c>
      <c r="AB1257" s="45">
        <f t="shared" si="2"/>
        <v>15</v>
      </c>
      <c r="AC1257" s="45">
        <f t="shared" si="3"/>
        <v>3</v>
      </c>
      <c r="AD1257" s="45">
        <f t="shared" si="4"/>
        <v>3</v>
      </c>
      <c r="AE1257" s="45">
        <f t="shared" si="5"/>
        <v>12</v>
      </c>
    </row>
    <row r="1258">
      <c r="A1258" s="1" t="b">
        <v>1</v>
      </c>
      <c r="B1258" s="20">
        <v>44250.46749214121</v>
      </c>
      <c r="C1258" s="1" t="s">
        <v>638</v>
      </c>
      <c r="D1258" s="1">
        <v>2.0</v>
      </c>
      <c r="E1258" s="1">
        <v>0.0</v>
      </c>
      <c r="F1258" s="1">
        <v>0.0</v>
      </c>
      <c r="G1258" s="1">
        <v>2.0</v>
      </c>
      <c r="H1258" s="1">
        <v>2.0</v>
      </c>
      <c r="I1258" s="1">
        <v>5.0</v>
      </c>
      <c r="J1258" s="1">
        <v>5.0</v>
      </c>
      <c r="K1258" s="1">
        <v>5.0</v>
      </c>
      <c r="L1258" s="1">
        <v>0.0</v>
      </c>
      <c r="M1258" s="1">
        <v>3.0</v>
      </c>
      <c r="N1258" s="1">
        <v>2.0</v>
      </c>
      <c r="O1258" s="1">
        <v>3.0</v>
      </c>
      <c r="P1258" s="1">
        <v>4.0</v>
      </c>
      <c r="Q1258" s="1">
        <v>6.0</v>
      </c>
      <c r="R1258" s="1">
        <v>4.0</v>
      </c>
      <c r="S1258" s="1">
        <v>6.0</v>
      </c>
      <c r="T1258" s="1">
        <v>4.0</v>
      </c>
      <c r="U1258" s="1">
        <v>6.0</v>
      </c>
      <c r="V1258" s="1">
        <v>6.0</v>
      </c>
      <c r="W1258" s="1">
        <v>6.0</v>
      </c>
      <c r="X1258" s="1">
        <v>6.0</v>
      </c>
      <c r="Y1258" s="1">
        <v>2.0</v>
      </c>
      <c r="Z1258" s="1">
        <v>2491.0</v>
      </c>
      <c r="AA1258" s="45">
        <f t="shared" si="1"/>
        <v>79</v>
      </c>
      <c r="AB1258" s="45">
        <f t="shared" si="2"/>
        <v>22</v>
      </c>
      <c r="AC1258" s="45">
        <f t="shared" si="3"/>
        <v>13</v>
      </c>
      <c r="AD1258" s="45">
        <f t="shared" si="4"/>
        <v>20</v>
      </c>
      <c r="AE1258" s="45">
        <f t="shared" si="5"/>
        <v>24</v>
      </c>
    </row>
    <row r="1259">
      <c r="A1259" s="1" t="b">
        <v>1</v>
      </c>
      <c r="B1259" s="20">
        <v>44250.49944640046</v>
      </c>
      <c r="C1259" s="1" t="s">
        <v>316</v>
      </c>
      <c r="D1259" s="1">
        <v>4.0</v>
      </c>
      <c r="E1259" s="1">
        <v>3.0</v>
      </c>
      <c r="F1259" s="1">
        <v>0.0</v>
      </c>
      <c r="G1259" s="1">
        <v>5.0</v>
      </c>
      <c r="H1259" s="1">
        <v>5.0</v>
      </c>
      <c r="I1259" s="1">
        <v>4.0</v>
      </c>
      <c r="J1259" s="1">
        <v>5.0</v>
      </c>
      <c r="K1259" s="1">
        <v>5.0</v>
      </c>
      <c r="L1259" s="1">
        <v>6.0</v>
      </c>
      <c r="M1259" s="1">
        <v>3.0</v>
      </c>
      <c r="N1259" s="1">
        <v>5.0</v>
      </c>
      <c r="O1259" s="1">
        <v>5.0</v>
      </c>
      <c r="P1259" s="1">
        <v>4.0</v>
      </c>
      <c r="Q1259" s="1">
        <v>2.0</v>
      </c>
      <c r="R1259" s="1">
        <v>5.0</v>
      </c>
      <c r="S1259" s="1">
        <v>3.0</v>
      </c>
      <c r="T1259" s="1">
        <v>1.0</v>
      </c>
      <c r="U1259" s="1">
        <v>4.0</v>
      </c>
      <c r="V1259" s="1">
        <v>4.0</v>
      </c>
      <c r="W1259" s="1">
        <v>3.0</v>
      </c>
      <c r="X1259" s="1">
        <v>3.0</v>
      </c>
      <c r="Y1259" s="1">
        <v>2.0</v>
      </c>
      <c r="Z1259" s="1">
        <v>2103.0</v>
      </c>
      <c r="AA1259" s="45">
        <f t="shared" si="1"/>
        <v>81</v>
      </c>
      <c r="AB1259" s="45">
        <f t="shared" si="2"/>
        <v>34</v>
      </c>
      <c r="AC1259" s="45">
        <f t="shared" si="3"/>
        <v>19</v>
      </c>
      <c r="AD1259" s="45">
        <f t="shared" si="4"/>
        <v>14</v>
      </c>
      <c r="AE1259" s="45">
        <f t="shared" si="5"/>
        <v>14</v>
      </c>
    </row>
    <row r="1260">
      <c r="A1260" s="1" t="b">
        <v>1</v>
      </c>
      <c r="B1260" s="20">
        <v>44251.374533124996</v>
      </c>
      <c r="C1260" s="1" t="s">
        <v>555</v>
      </c>
      <c r="D1260" s="1">
        <v>1.0</v>
      </c>
      <c r="E1260" s="1">
        <v>0.0</v>
      </c>
      <c r="F1260" s="1">
        <v>0.0</v>
      </c>
      <c r="G1260" s="1">
        <v>0.0</v>
      </c>
      <c r="H1260" s="1">
        <v>0.0</v>
      </c>
      <c r="I1260" s="1">
        <v>2.0</v>
      </c>
      <c r="J1260" s="1">
        <v>0.0</v>
      </c>
      <c r="K1260" s="1">
        <v>0.0</v>
      </c>
      <c r="L1260" s="1">
        <v>3.0</v>
      </c>
      <c r="M1260" s="1">
        <v>2.0</v>
      </c>
      <c r="N1260" s="1">
        <v>0.0</v>
      </c>
      <c r="O1260" s="1">
        <v>0.0</v>
      </c>
      <c r="P1260" s="1">
        <v>0.0</v>
      </c>
      <c r="Q1260" s="1">
        <v>0.0</v>
      </c>
      <c r="R1260" s="1">
        <v>1.0</v>
      </c>
      <c r="S1260" s="1">
        <v>0.0</v>
      </c>
      <c r="T1260" s="1">
        <v>0.0</v>
      </c>
      <c r="U1260" s="1">
        <v>1.0</v>
      </c>
      <c r="V1260" s="1">
        <v>0.0</v>
      </c>
      <c r="W1260" s="1">
        <v>0.0</v>
      </c>
      <c r="X1260" s="1">
        <v>0.0</v>
      </c>
      <c r="Y1260" s="1">
        <v>0.0</v>
      </c>
      <c r="Z1260" s="1">
        <v>2406.0</v>
      </c>
      <c r="AA1260" s="45">
        <f t="shared" si="1"/>
        <v>10</v>
      </c>
      <c r="AB1260" s="45">
        <f t="shared" si="2"/>
        <v>3</v>
      </c>
      <c r="AC1260" s="45">
        <f t="shared" si="3"/>
        <v>5</v>
      </c>
      <c r="AD1260" s="45">
        <f t="shared" si="4"/>
        <v>1</v>
      </c>
      <c r="AE1260" s="45">
        <f t="shared" si="5"/>
        <v>1</v>
      </c>
    </row>
    <row r="1261">
      <c r="A1261" s="1" t="b">
        <v>1</v>
      </c>
      <c r="B1261" s="20">
        <v>44251.54865957176</v>
      </c>
      <c r="C1261" s="1" t="s">
        <v>641</v>
      </c>
      <c r="D1261" s="1">
        <v>2.0</v>
      </c>
      <c r="E1261" s="1">
        <v>0.0</v>
      </c>
      <c r="F1261" s="1">
        <v>0.0</v>
      </c>
      <c r="G1261" s="1">
        <v>1.0</v>
      </c>
      <c r="H1261" s="1">
        <v>1.0</v>
      </c>
      <c r="I1261" s="1">
        <v>2.0</v>
      </c>
      <c r="J1261" s="1">
        <v>2.0</v>
      </c>
      <c r="K1261" s="1">
        <v>2.0</v>
      </c>
      <c r="L1261" s="1">
        <v>0.0</v>
      </c>
      <c r="M1261" s="1">
        <v>1.0</v>
      </c>
      <c r="N1261" s="1">
        <v>0.0</v>
      </c>
      <c r="O1261" s="1">
        <v>1.0</v>
      </c>
      <c r="P1261" s="1">
        <v>1.0</v>
      </c>
      <c r="Q1261" s="1">
        <v>1.0</v>
      </c>
      <c r="R1261" s="1">
        <v>0.0</v>
      </c>
      <c r="S1261" s="1">
        <v>0.0</v>
      </c>
      <c r="T1261" s="1">
        <v>0.0</v>
      </c>
      <c r="U1261" s="1">
        <v>1.0</v>
      </c>
      <c r="V1261" s="1">
        <v>2.0</v>
      </c>
      <c r="W1261" s="1">
        <v>2.0</v>
      </c>
      <c r="X1261" s="1">
        <v>2.0</v>
      </c>
      <c r="Y1261" s="1">
        <v>1.0</v>
      </c>
      <c r="Z1261" s="1">
        <v>2468.0</v>
      </c>
      <c r="AA1261" s="45">
        <f t="shared" si="1"/>
        <v>22</v>
      </c>
      <c r="AB1261" s="45">
        <f t="shared" si="2"/>
        <v>8</v>
      </c>
      <c r="AC1261" s="45">
        <f t="shared" si="3"/>
        <v>5</v>
      </c>
      <c r="AD1261" s="45">
        <f t="shared" si="4"/>
        <v>2</v>
      </c>
      <c r="AE1261" s="45">
        <f t="shared" si="5"/>
        <v>7</v>
      </c>
    </row>
    <row r="1262">
      <c r="A1262" t="b">
        <v>0</v>
      </c>
      <c r="B1262" s="20">
        <v>44252.37971945602</v>
      </c>
      <c r="C1262" s="1" t="s">
        <v>482</v>
      </c>
      <c r="D1262" s="1">
        <v>2.0</v>
      </c>
      <c r="E1262" s="1">
        <v>2.0</v>
      </c>
      <c r="F1262" s="1">
        <v>0.0</v>
      </c>
      <c r="G1262" s="1">
        <v>1.0</v>
      </c>
      <c r="H1262" s="1">
        <v>2.0</v>
      </c>
      <c r="I1262" s="1">
        <v>2.0</v>
      </c>
      <c r="J1262" s="1">
        <v>2.0</v>
      </c>
      <c r="K1262" s="1">
        <v>0.0</v>
      </c>
      <c r="L1262" s="1">
        <v>1.0</v>
      </c>
      <c r="M1262" s="1">
        <v>2.0</v>
      </c>
      <c r="N1262" s="1">
        <v>1.0</v>
      </c>
      <c r="O1262" s="1">
        <v>1.0</v>
      </c>
      <c r="P1262" s="1">
        <v>4.0</v>
      </c>
      <c r="Q1262" s="1">
        <v>3.0</v>
      </c>
      <c r="R1262" s="1">
        <v>4.0</v>
      </c>
      <c r="S1262" s="1">
        <v>4.0</v>
      </c>
      <c r="T1262" s="1">
        <v>2.0</v>
      </c>
      <c r="U1262" s="1">
        <v>3.0</v>
      </c>
      <c r="V1262" s="1">
        <v>3.0</v>
      </c>
      <c r="W1262" s="1">
        <v>4.0</v>
      </c>
      <c r="X1262" s="1">
        <v>5.0</v>
      </c>
      <c r="Y1262" s="1">
        <v>1.0</v>
      </c>
      <c r="Z1262" s="1">
        <v>2281.0</v>
      </c>
      <c r="AA1262" s="45">
        <f t="shared" si="1"/>
        <v>49</v>
      </c>
      <c r="AB1262" s="45">
        <f t="shared" si="2"/>
        <v>14</v>
      </c>
      <c r="AC1262" s="45">
        <f t="shared" si="3"/>
        <v>5</v>
      </c>
      <c r="AD1262" s="45">
        <f t="shared" si="4"/>
        <v>15</v>
      </c>
      <c r="AE1262" s="45">
        <f t="shared" si="5"/>
        <v>15</v>
      </c>
    </row>
    <row r="1263">
      <c r="A1263" s="1" t="b">
        <v>1</v>
      </c>
      <c r="B1263" s="20">
        <v>44252.55119759259</v>
      </c>
      <c r="C1263" s="1" t="s">
        <v>596</v>
      </c>
      <c r="D1263" s="1">
        <v>3.0</v>
      </c>
      <c r="E1263" s="1">
        <v>0.0</v>
      </c>
      <c r="F1263" s="1">
        <v>0.0</v>
      </c>
      <c r="G1263" s="1">
        <v>3.0</v>
      </c>
      <c r="H1263" s="1">
        <v>3.0</v>
      </c>
      <c r="I1263" s="1">
        <v>3.0</v>
      </c>
      <c r="J1263" s="1">
        <v>3.0</v>
      </c>
      <c r="K1263" s="1">
        <v>2.0</v>
      </c>
      <c r="L1263" s="1">
        <v>2.0</v>
      </c>
      <c r="M1263" s="1">
        <v>3.0</v>
      </c>
      <c r="N1263" s="1">
        <v>1.0</v>
      </c>
      <c r="O1263" s="1">
        <v>0.0</v>
      </c>
      <c r="P1263" s="1">
        <v>5.0</v>
      </c>
      <c r="Q1263" s="1">
        <v>2.0</v>
      </c>
      <c r="R1263" s="1">
        <v>5.0</v>
      </c>
      <c r="S1263" s="1">
        <v>2.0</v>
      </c>
      <c r="T1263" s="1">
        <v>0.0</v>
      </c>
      <c r="U1263" s="1">
        <v>6.0</v>
      </c>
      <c r="V1263" s="1">
        <v>6.0</v>
      </c>
      <c r="W1263" s="1">
        <v>4.0</v>
      </c>
      <c r="X1263" s="1">
        <v>1.0</v>
      </c>
      <c r="Y1263" s="1">
        <v>0.0</v>
      </c>
      <c r="Z1263" s="1">
        <v>2450.0</v>
      </c>
      <c r="AA1263" s="45">
        <f t="shared" si="1"/>
        <v>54</v>
      </c>
      <c r="AB1263" s="45">
        <f t="shared" si="2"/>
        <v>13</v>
      </c>
      <c r="AC1263" s="45">
        <f t="shared" si="3"/>
        <v>10</v>
      </c>
      <c r="AD1263" s="45">
        <f t="shared" si="4"/>
        <v>14</v>
      </c>
      <c r="AE1263" s="45">
        <f t="shared" si="5"/>
        <v>17</v>
      </c>
    </row>
    <row r="1264">
      <c r="A1264" t="b">
        <v>0</v>
      </c>
      <c r="B1264" s="20">
        <v>44252.694213449075</v>
      </c>
      <c r="C1264" s="1" t="s">
        <v>920</v>
      </c>
      <c r="D1264" s="1">
        <v>4.0</v>
      </c>
      <c r="E1264" s="1">
        <v>0.0</v>
      </c>
      <c r="F1264" s="1">
        <v>0.0</v>
      </c>
      <c r="G1264" s="1">
        <v>4.0</v>
      </c>
      <c r="H1264" s="1">
        <v>4.0</v>
      </c>
      <c r="I1264" s="1">
        <v>5.0</v>
      </c>
      <c r="J1264" s="1">
        <v>0.0</v>
      </c>
      <c r="K1264" s="1">
        <v>0.0</v>
      </c>
      <c r="L1264" s="1">
        <v>0.0</v>
      </c>
      <c r="M1264" s="1">
        <v>4.0</v>
      </c>
      <c r="N1264" s="1">
        <v>4.0</v>
      </c>
      <c r="O1264" s="1">
        <v>3.0</v>
      </c>
      <c r="P1264" s="1">
        <v>3.0</v>
      </c>
      <c r="Q1264" s="1">
        <v>1.0</v>
      </c>
      <c r="R1264" s="1">
        <v>1.0</v>
      </c>
      <c r="S1264" s="1">
        <v>0.0</v>
      </c>
      <c r="T1264" s="1">
        <v>0.0</v>
      </c>
      <c r="U1264" s="1">
        <v>5.0</v>
      </c>
      <c r="V1264" s="1">
        <v>3.0</v>
      </c>
      <c r="W1264" s="1">
        <v>3.0</v>
      </c>
      <c r="X1264" s="1">
        <v>2.0</v>
      </c>
      <c r="Y1264" s="1">
        <v>4.0</v>
      </c>
      <c r="Z1264" s="1">
        <v>2244.0</v>
      </c>
      <c r="AA1264" s="45">
        <f t="shared" si="1"/>
        <v>50</v>
      </c>
      <c r="AB1264" s="45">
        <f t="shared" si="2"/>
        <v>28</v>
      </c>
      <c r="AC1264" s="45">
        <f t="shared" si="3"/>
        <v>4</v>
      </c>
      <c r="AD1264" s="45">
        <f t="shared" si="4"/>
        <v>5</v>
      </c>
      <c r="AE1264" s="45">
        <f t="shared" si="5"/>
        <v>13</v>
      </c>
    </row>
    <row r="1265">
      <c r="A1265" s="1" t="b">
        <v>1</v>
      </c>
      <c r="B1265" s="20">
        <v>44252.70227740741</v>
      </c>
      <c r="C1265" s="1" t="s">
        <v>408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4.0</v>
      </c>
      <c r="J1265" s="1">
        <v>0.0</v>
      </c>
      <c r="K1265" s="1">
        <v>0.0</v>
      </c>
      <c r="L1265" s="1">
        <v>3.0</v>
      </c>
      <c r="M1265" s="1">
        <v>2.0</v>
      </c>
      <c r="N1265" s="1">
        <v>2.0</v>
      </c>
      <c r="O1265" s="1">
        <v>2.0</v>
      </c>
      <c r="P1265" s="1">
        <v>2.0</v>
      </c>
      <c r="Q1265" s="1">
        <v>0.0</v>
      </c>
      <c r="R1265" s="1">
        <v>1.0</v>
      </c>
      <c r="S1265" s="1">
        <v>0.0</v>
      </c>
      <c r="T1265" s="1">
        <v>3.0</v>
      </c>
      <c r="U1265" s="1">
        <v>3.0</v>
      </c>
      <c r="V1265" s="1">
        <v>4.0</v>
      </c>
      <c r="W1265" s="1">
        <v>3.0</v>
      </c>
      <c r="X1265" s="1">
        <v>3.0</v>
      </c>
      <c r="Y1265" s="1">
        <v>0.0</v>
      </c>
      <c r="Z1265" s="1">
        <v>2204.0</v>
      </c>
      <c r="AA1265" s="45">
        <f t="shared" si="1"/>
        <v>32</v>
      </c>
      <c r="AB1265" s="45">
        <f t="shared" si="2"/>
        <v>11</v>
      </c>
      <c r="AC1265" s="45">
        <f t="shared" si="3"/>
        <v>5</v>
      </c>
      <c r="AD1265" s="45">
        <f t="shared" si="4"/>
        <v>3</v>
      </c>
      <c r="AE1265" s="45">
        <f t="shared" si="5"/>
        <v>13</v>
      </c>
    </row>
    <row r="1266">
      <c r="A1266" s="1" t="b">
        <v>1</v>
      </c>
      <c r="B1266" s="20">
        <v>44253.45888023148</v>
      </c>
      <c r="C1266" s="1" t="s">
        <v>639</v>
      </c>
      <c r="D1266" s="1">
        <v>3.0</v>
      </c>
      <c r="E1266" s="1">
        <v>2.0</v>
      </c>
      <c r="F1266" s="1">
        <v>0.0</v>
      </c>
      <c r="G1266" s="1">
        <v>4.0</v>
      </c>
      <c r="H1266" s="1">
        <v>3.0</v>
      </c>
      <c r="I1266" s="1">
        <v>5.0</v>
      </c>
      <c r="J1266" s="1">
        <v>4.0</v>
      </c>
      <c r="K1266" s="1">
        <v>1.0</v>
      </c>
      <c r="L1266" s="1">
        <v>4.0</v>
      </c>
      <c r="M1266" s="1">
        <v>4.0</v>
      </c>
      <c r="N1266" s="1">
        <v>4.0</v>
      </c>
      <c r="O1266" s="1">
        <v>5.0</v>
      </c>
      <c r="P1266" s="1">
        <v>3.0</v>
      </c>
      <c r="Q1266" s="1">
        <v>3.0</v>
      </c>
      <c r="R1266" s="1">
        <v>4.0</v>
      </c>
      <c r="S1266" s="1">
        <v>4.0</v>
      </c>
      <c r="T1266" s="1">
        <v>3.0</v>
      </c>
      <c r="U1266" s="1">
        <v>5.0</v>
      </c>
      <c r="V1266" s="1">
        <v>4.0</v>
      </c>
      <c r="W1266" s="1">
        <v>5.0</v>
      </c>
      <c r="X1266" s="1">
        <v>5.0</v>
      </c>
      <c r="Y1266" s="1">
        <v>3.0</v>
      </c>
      <c r="Z1266" s="1">
        <v>2469.0</v>
      </c>
      <c r="AA1266" s="45">
        <f t="shared" si="1"/>
        <v>78</v>
      </c>
      <c r="AB1266" s="45">
        <f t="shared" si="2"/>
        <v>32</v>
      </c>
      <c r="AC1266" s="45">
        <f t="shared" si="3"/>
        <v>13</v>
      </c>
      <c r="AD1266" s="45">
        <f t="shared" si="4"/>
        <v>14</v>
      </c>
      <c r="AE1266" s="45">
        <f t="shared" si="5"/>
        <v>19</v>
      </c>
    </row>
    <row r="1267">
      <c r="A1267" t="b">
        <v>0</v>
      </c>
      <c r="B1267" s="20">
        <v>44253.488585706014</v>
      </c>
      <c r="C1267" s="1" t="s">
        <v>921</v>
      </c>
      <c r="D1267" s="1">
        <v>4.0</v>
      </c>
      <c r="E1267" s="1">
        <v>0.0</v>
      </c>
      <c r="F1267" s="1">
        <v>0.0</v>
      </c>
      <c r="G1267" s="1">
        <v>1.0</v>
      </c>
      <c r="H1267" s="1">
        <v>1.0</v>
      </c>
      <c r="I1267" s="1">
        <v>3.0</v>
      </c>
      <c r="J1267" s="1">
        <v>2.0</v>
      </c>
      <c r="K1267" s="1">
        <v>2.0</v>
      </c>
      <c r="L1267" s="1">
        <v>0.0</v>
      </c>
      <c r="M1267" s="1">
        <v>1.0</v>
      </c>
      <c r="N1267" s="1">
        <v>0.0</v>
      </c>
      <c r="O1267" s="1">
        <v>0.0</v>
      </c>
      <c r="P1267" s="1">
        <v>1.0</v>
      </c>
      <c r="Q1267" s="1">
        <v>1.0</v>
      </c>
      <c r="R1267" s="1">
        <v>3.0</v>
      </c>
      <c r="S1267" s="1">
        <v>1.0</v>
      </c>
      <c r="T1267" s="1">
        <v>0.0</v>
      </c>
      <c r="U1267" s="1">
        <v>1.0</v>
      </c>
      <c r="V1267" s="1">
        <v>1.0</v>
      </c>
      <c r="W1267" s="1">
        <v>1.0</v>
      </c>
      <c r="X1267" s="1">
        <v>0.0</v>
      </c>
      <c r="Y1267" s="1">
        <v>0.0</v>
      </c>
      <c r="Z1267" s="1">
        <v>2263.0</v>
      </c>
      <c r="AA1267" s="45">
        <f t="shared" si="1"/>
        <v>23</v>
      </c>
      <c r="AB1267" s="45">
        <f t="shared" si="2"/>
        <v>9</v>
      </c>
      <c r="AC1267" s="45">
        <f t="shared" si="3"/>
        <v>5</v>
      </c>
      <c r="AD1267" s="45">
        <f t="shared" si="4"/>
        <v>6</v>
      </c>
      <c r="AE1267" s="45">
        <f t="shared" si="5"/>
        <v>3</v>
      </c>
    </row>
    <row r="1268">
      <c r="A1268" s="1" t="b">
        <v>1</v>
      </c>
      <c r="B1268" s="20">
        <v>44254.34103275463</v>
      </c>
      <c r="C1268" s="1" t="s">
        <v>594</v>
      </c>
      <c r="D1268" s="1">
        <v>2.0</v>
      </c>
      <c r="E1268" s="1">
        <v>0.0</v>
      </c>
      <c r="F1268" s="1">
        <v>0.0</v>
      </c>
      <c r="G1268" s="1">
        <v>4.0</v>
      </c>
      <c r="H1268" s="1">
        <v>4.0</v>
      </c>
      <c r="I1268" s="1">
        <v>3.0</v>
      </c>
      <c r="J1268" s="1">
        <v>2.0</v>
      </c>
      <c r="K1268" s="1">
        <v>4.0</v>
      </c>
      <c r="L1268" s="1">
        <v>0.0</v>
      </c>
      <c r="M1268" s="1">
        <v>3.0</v>
      </c>
      <c r="N1268" s="1">
        <v>2.0</v>
      </c>
      <c r="O1268" s="1">
        <v>3.0</v>
      </c>
      <c r="P1268" s="1">
        <v>4.0</v>
      </c>
      <c r="Q1268" s="1">
        <v>4.0</v>
      </c>
      <c r="R1268" s="1">
        <v>4.0</v>
      </c>
      <c r="S1268" s="1">
        <v>4.0</v>
      </c>
      <c r="T1268" s="1">
        <v>5.0</v>
      </c>
      <c r="U1268" s="1">
        <v>5.0</v>
      </c>
      <c r="V1268" s="1">
        <v>4.0</v>
      </c>
      <c r="W1268" s="1">
        <v>5.0</v>
      </c>
      <c r="X1268" s="1">
        <v>5.0</v>
      </c>
      <c r="Y1268" s="1">
        <v>3.0</v>
      </c>
      <c r="Z1268" s="1">
        <v>2446.0</v>
      </c>
      <c r="AA1268" s="45">
        <f t="shared" si="1"/>
        <v>70</v>
      </c>
      <c r="AB1268" s="45">
        <f t="shared" si="2"/>
        <v>26</v>
      </c>
      <c r="AC1268" s="45">
        <f t="shared" si="3"/>
        <v>9</v>
      </c>
      <c r="AD1268" s="45">
        <f t="shared" si="4"/>
        <v>16</v>
      </c>
      <c r="AE1268" s="45">
        <f t="shared" si="5"/>
        <v>19</v>
      </c>
    </row>
    <row r="1269">
      <c r="A1269" s="1" t="b">
        <v>1</v>
      </c>
      <c r="B1269" s="20">
        <v>44254.43238300926</v>
      </c>
      <c r="C1269" s="1" t="s">
        <v>570</v>
      </c>
      <c r="D1269" s="1">
        <v>2.0</v>
      </c>
      <c r="E1269" s="1">
        <v>3.0</v>
      </c>
      <c r="F1269" s="1">
        <v>0.0</v>
      </c>
      <c r="G1269" s="1">
        <v>4.0</v>
      </c>
      <c r="H1269" s="1">
        <v>4.0</v>
      </c>
      <c r="I1269" s="1">
        <v>5.0</v>
      </c>
      <c r="J1269" s="1">
        <v>5.0</v>
      </c>
      <c r="K1269" s="1">
        <v>0.0</v>
      </c>
      <c r="L1269" s="1">
        <v>5.0</v>
      </c>
      <c r="M1269" s="1">
        <v>5.0</v>
      </c>
      <c r="N1269" s="1">
        <v>3.0</v>
      </c>
      <c r="O1269" s="1">
        <v>2.0</v>
      </c>
      <c r="P1269" s="1">
        <v>4.0</v>
      </c>
      <c r="Q1269" s="1">
        <v>4.0</v>
      </c>
      <c r="R1269" s="1">
        <v>3.0</v>
      </c>
      <c r="S1269" s="1">
        <v>5.0</v>
      </c>
      <c r="T1269" s="1">
        <v>1.0</v>
      </c>
      <c r="U1269" s="1">
        <v>5.0</v>
      </c>
      <c r="V1269" s="1">
        <v>6.0</v>
      </c>
      <c r="W1269" s="1">
        <v>6.0</v>
      </c>
      <c r="X1269" s="1">
        <v>4.0</v>
      </c>
      <c r="Y1269" s="1">
        <v>6.0</v>
      </c>
      <c r="Z1269" s="1">
        <v>2430.0</v>
      </c>
      <c r="AA1269" s="45">
        <f t="shared" si="1"/>
        <v>82</v>
      </c>
      <c r="AB1269" s="45">
        <f t="shared" si="2"/>
        <v>30</v>
      </c>
      <c r="AC1269" s="45">
        <f t="shared" si="3"/>
        <v>15</v>
      </c>
      <c r="AD1269" s="45">
        <f t="shared" si="4"/>
        <v>16</v>
      </c>
      <c r="AE1269" s="45">
        <f t="shared" si="5"/>
        <v>21</v>
      </c>
    </row>
    <row r="1270">
      <c r="A1270" s="1" t="b">
        <v>1</v>
      </c>
      <c r="B1270" s="20">
        <v>44254.557460393524</v>
      </c>
      <c r="C1270" s="1" t="s">
        <v>642</v>
      </c>
      <c r="D1270" s="1">
        <v>1.0</v>
      </c>
      <c r="E1270" s="1">
        <v>1.0</v>
      </c>
      <c r="F1270" s="1">
        <v>0.0</v>
      </c>
      <c r="G1270" s="1">
        <v>2.0</v>
      </c>
      <c r="H1270" s="1">
        <v>2.0</v>
      </c>
      <c r="I1270" s="1">
        <v>3.0</v>
      </c>
      <c r="J1270" s="1">
        <v>0.0</v>
      </c>
      <c r="K1270" s="1">
        <v>0.0</v>
      </c>
      <c r="L1270" s="1">
        <v>0.0</v>
      </c>
      <c r="M1270" s="1">
        <v>2.0</v>
      </c>
      <c r="N1270" s="1">
        <v>3.0</v>
      </c>
      <c r="O1270" s="1">
        <v>2.0</v>
      </c>
      <c r="P1270" s="1">
        <v>4.0</v>
      </c>
      <c r="Q1270" s="1">
        <v>0.0</v>
      </c>
      <c r="R1270" s="1">
        <v>2.0</v>
      </c>
      <c r="S1270" s="1">
        <v>2.0</v>
      </c>
      <c r="T1270" s="1">
        <v>2.0</v>
      </c>
      <c r="U1270" s="1">
        <v>3.0</v>
      </c>
      <c r="V1270" s="1">
        <v>3.0</v>
      </c>
      <c r="W1270" s="1">
        <v>3.0</v>
      </c>
      <c r="X1270" s="1">
        <v>2.0</v>
      </c>
      <c r="Y1270" s="1">
        <v>3.0</v>
      </c>
      <c r="Z1270" s="1">
        <v>2049.0</v>
      </c>
      <c r="AA1270" s="45">
        <f t="shared" si="1"/>
        <v>40</v>
      </c>
      <c r="AB1270" s="45">
        <f t="shared" si="2"/>
        <v>19</v>
      </c>
      <c r="AC1270" s="45">
        <f t="shared" si="3"/>
        <v>2</v>
      </c>
      <c r="AD1270" s="45">
        <f t="shared" si="4"/>
        <v>8</v>
      </c>
      <c r="AE1270" s="45">
        <f t="shared" si="5"/>
        <v>11</v>
      </c>
    </row>
    <row r="1271">
      <c r="A1271" s="1" t="b">
        <v>1</v>
      </c>
      <c r="B1271" s="20">
        <v>44255.380246307875</v>
      </c>
      <c r="C1271" s="1" t="s">
        <v>328</v>
      </c>
      <c r="D1271" s="1">
        <v>5.0</v>
      </c>
      <c r="E1271" s="1">
        <v>3.0</v>
      </c>
      <c r="F1271" s="1">
        <v>3.0</v>
      </c>
      <c r="G1271" s="1">
        <v>4.0</v>
      </c>
      <c r="H1271" s="1">
        <v>4.0</v>
      </c>
      <c r="I1271" s="1">
        <v>4.0</v>
      </c>
      <c r="J1271" s="1">
        <v>2.0</v>
      </c>
      <c r="K1271" s="1">
        <v>4.0</v>
      </c>
      <c r="L1271" s="1">
        <v>3.0</v>
      </c>
      <c r="M1271" s="1">
        <v>4.0</v>
      </c>
      <c r="N1271" s="1">
        <v>3.0</v>
      </c>
      <c r="O1271" s="1">
        <v>3.0</v>
      </c>
      <c r="P1271" s="1">
        <v>5.0</v>
      </c>
      <c r="Q1271" s="1">
        <v>3.0</v>
      </c>
      <c r="R1271" s="1">
        <v>3.0</v>
      </c>
      <c r="S1271" s="1">
        <v>5.0</v>
      </c>
      <c r="T1271" s="1">
        <v>3.0</v>
      </c>
      <c r="U1271" s="1">
        <v>3.0</v>
      </c>
      <c r="V1271" s="1">
        <v>4.0</v>
      </c>
      <c r="W1271" s="1">
        <v>5.0</v>
      </c>
      <c r="X1271" s="1">
        <v>3.0</v>
      </c>
      <c r="Y1271" s="1">
        <v>3.0</v>
      </c>
      <c r="Z1271" s="1">
        <v>2126.0</v>
      </c>
      <c r="AA1271" s="45">
        <f t="shared" si="1"/>
        <v>79</v>
      </c>
      <c r="AB1271" s="45">
        <f t="shared" si="2"/>
        <v>35</v>
      </c>
      <c r="AC1271" s="45">
        <f t="shared" si="3"/>
        <v>13</v>
      </c>
      <c r="AD1271" s="45">
        <f t="shared" si="4"/>
        <v>16</v>
      </c>
      <c r="AE1271" s="45">
        <f t="shared" si="5"/>
        <v>15</v>
      </c>
    </row>
    <row r="1272">
      <c r="A1272" s="1" t="b">
        <v>1</v>
      </c>
      <c r="B1272" s="20">
        <v>44255.57572447917</v>
      </c>
      <c r="C1272" s="1" t="s">
        <v>334</v>
      </c>
      <c r="D1272" s="1">
        <v>3.0</v>
      </c>
      <c r="E1272" s="1">
        <v>1.0</v>
      </c>
      <c r="F1272" s="1">
        <v>0.0</v>
      </c>
      <c r="G1272" s="1">
        <v>1.0</v>
      </c>
      <c r="H1272" s="1">
        <v>1.0</v>
      </c>
      <c r="I1272" s="1">
        <v>3.0</v>
      </c>
      <c r="J1272" s="1">
        <v>2.0</v>
      </c>
      <c r="K1272" s="1">
        <v>2.0</v>
      </c>
      <c r="L1272" s="1">
        <v>4.0</v>
      </c>
      <c r="M1272" s="1">
        <v>2.0</v>
      </c>
      <c r="N1272" s="1">
        <v>2.0</v>
      </c>
      <c r="O1272" s="1">
        <v>3.0</v>
      </c>
      <c r="P1272" s="1">
        <v>4.0</v>
      </c>
      <c r="Q1272" s="1">
        <v>2.0</v>
      </c>
      <c r="R1272" s="1">
        <v>2.0</v>
      </c>
      <c r="S1272" s="1">
        <v>3.0</v>
      </c>
      <c r="T1272" s="1">
        <v>0.0</v>
      </c>
      <c r="U1272" s="1">
        <v>2.0</v>
      </c>
      <c r="V1272" s="1">
        <v>2.0</v>
      </c>
      <c r="W1272" s="1">
        <v>2.0</v>
      </c>
      <c r="X1272" s="1">
        <v>3.0</v>
      </c>
      <c r="Y1272" s="1">
        <v>3.0</v>
      </c>
      <c r="Z1272" s="1">
        <v>2112.0</v>
      </c>
      <c r="AA1272" s="45">
        <f t="shared" si="1"/>
        <v>47</v>
      </c>
      <c r="AB1272" s="45">
        <f t="shared" si="2"/>
        <v>17</v>
      </c>
      <c r="AC1272" s="45">
        <f t="shared" si="3"/>
        <v>10</v>
      </c>
      <c r="AD1272" s="45">
        <f t="shared" si="4"/>
        <v>11</v>
      </c>
      <c r="AE1272" s="45">
        <f t="shared" si="5"/>
        <v>9</v>
      </c>
    </row>
    <row r="1273">
      <c r="A1273" s="1" t="b">
        <v>1</v>
      </c>
      <c r="B1273" s="20">
        <v>44255.64135828704</v>
      </c>
      <c r="C1273" s="1" t="s">
        <v>922</v>
      </c>
      <c r="D1273" s="1">
        <v>1.0</v>
      </c>
      <c r="E1273" s="1">
        <v>0.0</v>
      </c>
      <c r="F1273" s="1">
        <v>0.0</v>
      </c>
      <c r="G1273" s="1">
        <v>0.0</v>
      </c>
      <c r="H1273" s="1">
        <v>1.0</v>
      </c>
      <c r="I1273" s="1">
        <v>1.0</v>
      </c>
      <c r="J1273" s="1">
        <v>3.0</v>
      </c>
      <c r="K1273" s="1">
        <v>0.0</v>
      </c>
      <c r="L1273" s="1">
        <v>0.0</v>
      </c>
      <c r="M1273" s="1">
        <v>1.0</v>
      </c>
      <c r="N1273" s="1">
        <v>0.0</v>
      </c>
      <c r="O1273" s="1">
        <v>0.0</v>
      </c>
      <c r="P1273" s="1">
        <v>1.0</v>
      </c>
      <c r="Q1273" s="1">
        <v>0.0</v>
      </c>
      <c r="R1273" s="1">
        <v>0.0</v>
      </c>
      <c r="S1273" s="1">
        <v>1.0</v>
      </c>
      <c r="T1273" s="1">
        <v>0.0</v>
      </c>
      <c r="U1273" s="1">
        <v>1.0</v>
      </c>
      <c r="V1273" s="1">
        <v>2.0</v>
      </c>
      <c r="W1273" s="1">
        <v>3.0</v>
      </c>
      <c r="X1273" s="1">
        <v>1.0</v>
      </c>
      <c r="Y1273" s="1">
        <v>0.0</v>
      </c>
      <c r="Z1273" s="1">
        <v>2498.0</v>
      </c>
      <c r="AA1273" s="45">
        <f t="shared" si="1"/>
        <v>16</v>
      </c>
      <c r="AB1273" s="45">
        <f t="shared" si="2"/>
        <v>3</v>
      </c>
      <c r="AC1273" s="45">
        <f t="shared" si="3"/>
        <v>4</v>
      </c>
      <c r="AD1273" s="45">
        <f t="shared" si="4"/>
        <v>2</v>
      </c>
      <c r="AE1273" s="45">
        <f t="shared" si="5"/>
        <v>7</v>
      </c>
    </row>
    <row r="1274">
      <c r="A1274" s="1" t="b">
        <v>1</v>
      </c>
      <c r="B1274" s="20">
        <v>44255.85876793982</v>
      </c>
      <c r="C1274" s="1" t="s">
        <v>643</v>
      </c>
      <c r="D1274" s="1">
        <v>4.0</v>
      </c>
      <c r="E1274" s="1">
        <v>1.0</v>
      </c>
      <c r="F1274" s="1">
        <v>0.0</v>
      </c>
      <c r="G1274" s="1">
        <v>2.0</v>
      </c>
      <c r="H1274" s="1">
        <v>3.0</v>
      </c>
      <c r="I1274" s="1">
        <v>5.0</v>
      </c>
      <c r="J1274" s="1">
        <v>5.0</v>
      </c>
      <c r="K1274" s="1">
        <v>4.0</v>
      </c>
      <c r="L1274" s="1">
        <v>3.0</v>
      </c>
      <c r="M1274" s="1">
        <v>4.0</v>
      </c>
      <c r="N1274" s="1">
        <v>5.0</v>
      </c>
      <c r="O1274" s="1">
        <v>4.0</v>
      </c>
      <c r="P1274" s="1">
        <v>3.0</v>
      </c>
      <c r="Q1274" s="1">
        <v>3.0</v>
      </c>
      <c r="R1274" s="1">
        <v>3.0</v>
      </c>
      <c r="S1274" s="1">
        <v>4.0</v>
      </c>
      <c r="T1274" s="1">
        <v>4.0</v>
      </c>
      <c r="U1274" s="1">
        <v>5.0</v>
      </c>
      <c r="V1274" s="1">
        <v>5.0</v>
      </c>
      <c r="W1274" s="1">
        <v>4.0</v>
      </c>
      <c r="X1274" s="1">
        <v>2.0</v>
      </c>
      <c r="Y1274" s="1">
        <v>2.0</v>
      </c>
      <c r="Z1274" s="1">
        <v>2503.0</v>
      </c>
      <c r="AA1274" s="45">
        <f t="shared" si="1"/>
        <v>75</v>
      </c>
      <c r="AB1274" s="45">
        <f t="shared" si="2"/>
        <v>30</v>
      </c>
      <c r="AC1274" s="45">
        <f t="shared" si="3"/>
        <v>16</v>
      </c>
      <c r="AD1274" s="45">
        <f t="shared" si="4"/>
        <v>13</v>
      </c>
      <c r="AE1274" s="45">
        <f t="shared" si="5"/>
        <v>16</v>
      </c>
    </row>
    <row r="1275">
      <c r="A1275" s="1" t="b">
        <v>1</v>
      </c>
      <c r="B1275" s="20">
        <v>44256.646168402774</v>
      </c>
      <c r="C1275" s="1" t="s">
        <v>580</v>
      </c>
      <c r="D1275" s="1">
        <v>2.0</v>
      </c>
      <c r="E1275" s="1">
        <v>0.0</v>
      </c>
      <c r="F1275" s="1">
        <v>0.0</v>
      </c>
      <c r="G1275" s="1">
        <v>0.0</v>
      </c>
      <c r="H1275" s="1">
        <v>0.0</v>
      </c>
      <c r="I1275" s="1">
        <v>3.0</v>
      </c>
      <c r="J1275" s="1">
        <v>0.0</v>
      </c>
      <c r="K1275" s="1">
        <v>2.0</v>
      </c>
      <c r="L1275" s="1">
        <v>0.0</v>
      </c>
      <c r="M1275" s="1">
        <v>0.0</v>
      </c>
      <c r="N1275" s="1">
        <v>2.0</v>
      </c>
      <c r="O1275" s="1">
        <v>2.0</v>
      </c>
      <c r="P1275" s="1">
        <v>1.0</v>
      </c>
      <c r="Q1275" s="1">
        <v>0.0</v>
      </c>
      <c r="R1275" s="1">
        <v>0.0</v>
      </c>
      <c r="S1275" s="1">
        <v>0.0</v>
      </c>
      <c r="T1275" s="1">
        <v>1.0</v>
      </c>
      <c r="U1275" s="1">
        <v>0.0</v>
      </c>
      <c r="V1275" s="1">
        <v>1.0</v>
      </c>
      <c r="W1275" s="1">
        <v>1.0</v>
      </c>
      <c r="X1275" s="1">
        <v>1.0</v>
      </c>
      <c r="Y1275" s="1">
        <v>0.0</v>
      </c>
      <c r="Z1275" s="1">
        <v>2442.0</v>
      </c>
      <c r="AA1275" s="45">
        <f t="shared" si="1"/>
        <v>16</v>
      </c>
      <c r="AB1275" s="45">
        <f t="shared" si="2"/>
        <v>10</v>
      </c>
      <c r="AC1275" s="45">
        <f t="shared" si="3"/>
        <v>2</v>
      </c>
      <c r="AD1275" s="45">
        <f t="shared" si="4"/>
        <v>1</v>
      </c>
      <c r="AE1275" s="45">
        <f t="shared" si="5"/>
        <v>3</v>
      </c>
    </row>
    <row r="1276">
      <c r="A1276" s="1" t="b">
        <v>1</v>
      </c>
      <c r="B1276" s="20">
        <v>44256.82962402778</v>
      </c>
      <c r="C1276" s="1" t="s">
        <v>645</v>
      </c>
      <c r="D1276" s="1">
        <v>5.0</v>
      </c>
      <c r="E1276" s="1">
        <v>2.0</v>
      </c>
      <c r="F1276" s="1">
        <v>0.0</v>
      </c>
      <c r="G1276" s="1">
        <v>5.0</v>
      </c>
      <c r="H1276" s="1">
        <v>6.0</v>
      </c>
      <c r="I1276" s="1">
        <v>6.0</v>
      </c>
      <c r="J1276" s="1">
        <v>5.0</v>
      </c>
      <c r="K1276" s="1">
        <v>6.0</v>
      </c>
      <c r="L1276" s="1">
        <v>2.0</v>
      </c>
      <c r="M1276" s="1">
        <v>5.0</v>
      </c>
      <c r="N1276" s="1">
        <v>4.0</v>
      </c>
      <c r="O1276" s="1">
        <v>4.0</v>
      </c>
      <c r="P1276" s="1">
        <v>6.0</v>
      </c>
      <c r="Q1276" s="1">
        <v>5.0</v>
      </c>
      <c r="R1276" s="1">
        <v>6.0</v>
      </c>
      <c r="S1276" s="1">
        <v>6.0</v>
      </c>
      <c r="T1276" s="1">
        <v>2.0</v>
      </c>
      <c r="U1276" s="1">
        <v>5.0</v>
      </c>
      <c r="V1276" s="1">
        <v>6.0</v>
      </c>
      <c r="W1276" s="1">
        <v>6.0</v>
      </c>
      <c r="X1276" s="1">
        <v>5.0</v>
      </c>
      <c r="Y1276" s="1">
        <v>4.0</v>
      </c>
      <c r="Z1276" s="1">
        <v>2489.0</v>
      </c>
      <c r="AA1276" s="45">
        <f t="shared" si="1"/>
        <v>101</v>
      </c>
      <c r="AB1276" s="45">
        <f t="shared" si="2"/>
        <v>38</v>
      </c>
      <c r="AC1276" s="45">
        <f t="shared" si="3"/>
        <v>18</v>
      </c>
      <c r="AD1276" s="45">
        <f t="shared" si="4"/>
        <v>23</v>
      </c>
      <c r="AE1276" s="45">
        <f t="shared" si="5"/>
        <v>22</v>
      </c>
    </row>
    <row r="1277">
      <c r="A1277" s="1" t="b">
        <v>1</v>
      </c>
      <c r="B1277" s="20">
        <v>44256.856272743054</v>
      </c>
      <c r="C1277" s="1" t="s">
        <v>458</v>
      </c>
      <c r="D1277" s="1">
        <v>1.0</v>
      </c>
      <c r="E1277" s="1">
        <v>0.0</v>
      </c>
      <c r="F1277" s="1">
        <v>0.0</v>
      </c>
      <c r="G1277" s="1">
        <v>0.0</v>
      </c>
      <c r="H1277" s="1">
        <v>0.0</v>
      </c>
      <c r="I1277" s="1">
        <v>1.0</v>
      </c>
      <c r="J1277" s="1">
        <v>0.0</v>
      </c>
      <c r="K1277" s="1">
        <v>0.0</v>
      </c>
      <c r="L1277" s="1">
        <v>0.0</v>
      </c>
      <c r="M1277" s="1">
        <v>1.0</v>
      </c>
      <c r="N1277" s="1">
        <v>0.0</v>
      </c>
      <c r="O1277" s="1">
        <v>1.0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1.0</v>
      </c>
      <c r="X1277" s="1">
        <v>1.0</v>
      </c>
      <c r="Y1277" s="1">
        <v>0.0</v>
      </c>
      <c r="Z1277" s="1">
        <v>2290.0</v>
      </c>
      <c r="AA1277" s="45">
        <f t="shared" si="1"/>
        <v>6</v>
      </c>
      <c r="AB1277" s="45">
        <f t="shared" si="2"/>
        <v>3</v>
      </c>
      <c r="AC1277" s="45">
        <f t="shared" si="3"/>
        <v>1</v>
      </c>
      <c r="AD1277" s="45">
        <f t="shared" si="4"/>
        <v>0</v>
      </c>
      <c r="AE1277" s="45">
        <f t="shared" si="5"/>
        <v>2</v>
      </c>
    </row>
    <row r="1278">
      <c r="A1278" s="1" t="b">
        <v>1</v>
      </c>
      <c r="B1278" s="20">
        <v>44256.9306874537</v>
      </c>
      <c r="C1278" s="1" t="s">
        <v>566</v>
      </c>
      <c r="D1278" s="1">
        <v>5.0</v>
      </c>
      <c r="E1278" s="1">
        <v>5.0</v>
      </c>
      <c r="F1278" s="1">
        <v>1.0</v>
      </c>
      <c r="G1278" s="1">
        <v>5.0</v>
      </c>
      <c r="H1278" s="1">
        <v>5.0</v>
      </c>
      <c r="I1278" s="1">
        <v>5.0</v>
      </c>
      <c r="J1278" s="1">
        <v>3.0</v>
      </c>
      <c r="K1278" s="1">
        <v>2.0</v>
      </c>
      <c r="L1278" s="1">
        <v>3.0</v>
      </c>
      <c r="M1278" s="1">
        <v>5.0</v>
      </c>
      <c r="N1278" s="1">
        <v>5.0</v>
      </c>
      <c r="O1278" s="1">
        <v>5.0</v>
      </c>
      <c r="P1278" s="1">
        <v>5.0</v>
      </c>
      <c r="Q1278" s="1">
        <v>2.0</v>
      </c>
      <c r="R1278" s="1">
        <v>3.0</v>
      </c>
      <c r="S1278" s="1">
        <v>3.0</v>
      </c>
      <c r="T1278" s="1">
        <v>1.0</v>
      </c>
      <c r="U1278" s="1">
        <v>5.0</v>
      </c>
      <c r="V1278" s="1">
        <v>5.0</v>
      </c>
      <c r="W1278" s="1">
        <v>5.0</v>
      </c>
      <c r="X1278" s="1">
        <v>4.0</v>
      </c>
      <c r="Y1278" s="1">
        <v>4.0</v>
      </c>
      <c r="Z1278" s="1">
        <v>2426.0</v>
      </c>
      <c r="AA1278" s="45">
        <f t="shared" si="1"/>
        <v>86</v>
      </c>
      <c r="AB1278" s="45">
        <f t="shared" si="2"/>
        <v>41</v>
      </c>
      <c r="AC1278" s="45">
        <f t="shared" si="3"/>
        <v>13</v>
      </c>
      <c r="AD1278" s="45">
        <f t="shared" si="4"/>
        <v>13</v>
      </c>
      <c r="AE1278" s="45">
        <f t="shared" si="5"/>
        <v>19</v>
      </c>
    </row>
    <row r="1279">
      <c r="A1279" s="1" t="b">
        <v>1</v>
      </c>
      <c r="B1279" s="20">
        <v>44257.81355811343</v>
      </c>
      <c r="C1279" s="1" t="s">
        <v>407</v>
      </c>
      <c r="D1279" s="1">
        <v>1.0</v>
      </c>
      <c r="E1279" s="1">
        <v>0.0</v>
      </c>
      <c r="F1279" s="1">
        <v>0.0</v>
      </c>
      <c r="G1279" s="1">
        <v>0.0</v>
      </c>
      <c r="H1279" s="1">
        <v>1.0</v>
      </c>
      <c r="I1279" s="1">
        <v>2.0</v>
      </c>
      <c r="J1279" s="1">
        <v>1.0</v>
      </c>
      <c r="K1279" s="1">
        <v>0.0</v>
      </c>
      <c r="L1279" s="1">
        <v>1.0</v>
      </c>
      <c r="M1279" s="1">
        <v>1.0</v>
      </c>
      <c r="N1279" s="1">
        <v>0.0</v>
      </c>
      <c r="O1279" s="1">
        <v>1.0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1.0</v>
      </c>
      <c r="V1279" s="1">
        <v>0.0</v>
      </c>
      <c r="W1279" s="1">
        <v>1.0</v>
      </c>
      <c r="X1279" s="1">
        <v>1.0</v>
      </c>
      <c r="Y1279" s="1">
        <v>0.0</v>
      </c>
      <c r="Z1279" s="1">
        <v>2212.0</v>
      </c>
      <c r="AA1279" s="45">
        <f t="shared" si="1"/>
        <v>11</v>
      </c>
      <c r="AB1279" s="45">
        <f t="shared" si="2"/>
        <v>5</v>
      </c>
      <c r="AC1279" s="45">
        <f t="shared" si="3"/>
        <v>3</v>
      </c>
      <c r="AD1279" s="45">
        <f t="shared" si="4"/>
        <v>0</v>
      </c>
      <c r="AE1279" s="45">
        <f t="shared" si="5"/>
        <v>3</v>
      </c>
    </row>
    <row r="1280">
      <c r="A1280" s="1" t="b">
        <v>1</v>
      </c>
      <c r="B1280" s="20">
        <v>44257.951207997685</v>
      </c>
      <c r="C1280" s="1" t="s">
        <v>644</v>
      </c>
      <c r="D1280" s="1">
        <v>5.0</v>
      </c>
      <c r="E1280" s="1">
        <v>2.0</v>
      </c>
      <c r="F1280" s="1">
        <v>0.0</v>
      </c>
      <c r="G1280" s="1">
        <v>2.0</v>
      </c>
      <c r="H1280" s="1">
        <v>4.0</v>
      </c>
      <c r="I1280" s="1">
        <v>5.0</v>
      </c>
      <c r="J1280" s="1">
        <v>4.0</v>
      </c>
      <c r="K1280" s="1">
        <v>5.0</v>
      </c>
      <c r="L1280" s="1">
        <v>1.0</v>
      </c>
      <c r="M1280" s="1">
        <v>3.0</v>
      </c>
      <c r="N1280" s="1">
        <v>4.0</v>
      </c>
      <c r="O1280" s="1">
        <v>4.0</v>
      </c>
      <c r="P1280" s="1">
        <v>4.0</v>
      </c>
      <c r="Q1280" s="1">
        <v>2.0</v>
      </c>
      <c r="R1280" s="1">
        <v>3.0</v>
      </c>
      <c r="S1280" s="1">
        <v>4.0</v>
      </c>
      <c r="T1280" s="1">
        <v>1.0</v>
      </c>
      <c r="U1280" s="1">
        <v>5.0</v>
      </c>
      <c r="V1280" s="1">
        <v>4.0</v>
      </c>
      <c r="W1280" s="1">
        <v>3.0</v>
      </c>
      <c r="X1280" s="1">
        <v>3.0</v>
      </c>
      <c r="Y1280" s="1">
        <v>3.0</v>
      </c>
      <c r="Z1280" s="1">
        <v>2501.0</v>
      </c>
      <c r="AA1280" s="45">
        <f t="shared" si="1"/>
        <v>71</v>
      </c>
      <c r="AB1280" s="45">
        <f t="shared" si="2"/>
        <v>30</v>
      </c>
      <c r="AC1280" s="45">
        <f t="shared" si="3"/>
        <v>13</v>
      </c>
      <c r="AD1280" s="45">
        <f t="shared" si="4"/>
        <v>13</v>
      </c>
      <c r="AE1280" s="45">
        <f t="shared" si="5"/>
        <v>15</v>
      </c>
    </row>
    <row r="1281">
      <c r="A1281" s="1" t="b">
        <v>1</v>
      </c>
      <c r="B1281" s="20">
        <v>44258.57490903935</v>
      </c>
      <c r="C1281" s="1" t="s">
        <v>538</v>
      </c>
      <c r="D1281" s="1">
        <v>3.0</v>
      </c>
      <c r="E1281" s="1">
        <v>2.0</v>
      </c>
      <c r="F1281" s="1">
        <v>0.0</v>
      </c>
      <c r="G1281" s="1">
        <v>2.0</v>
      </c>
      <c r="H1281" s="1">
        <v>1.0</v>
      </c>
      <c r="I1281" s="1">
        <v>2.0</v>
      </c>
      <c r="J1281" s="1">
        <v>3.0</v>
      </c>
      <c r="K1281" s="1">
        <v>1.0</v>
      </c>
      <c r="L1281" s="1">
        <v>3.0</v>
      </c>
      <c r="M1281" s="1">
        <v>1.0</v>
      </c>
      <c r="N1281" s="1">
        <v>1.0</v>
      </c>
      <c r="O1281" s="1">
        <v>2.0</v>
      </c>
      <c r="P1281" s="1">
        <v>3.0</v>
      </c>
      <c r="Q1281" s="1">
        <v>2.0</v>
      </c>
      <c r="R1281" s="1">
        <v>3.0</v>
      </c>
      <c r="S1281" s="1">
        <v>2.0</v>
      </c>
      <c r="T1281" s="1">
        <v>4.0</v>
      </c>
      <c r="U1281" s="1">
        <v>3.0</v>
      </c>
      <c r="V1281" s="1">
        <v>2.0</v>
      </c>
      <c r="W1281" s="1">
        <v>4.0</v>
      </c>
      <c r="X1281" s="1">
        <v>3.0</v>
      </c>
      <c r="Y1281" s="1">
        <v>2.0</v>
      </c>
      <c r="Z1281" s="1">
        <v>2372.0</v>
      </c>
      <c r="AA1281" s="45">
        <f t="shared" si="1"/>
        <v>49</v>
      </c>
      <c r="AB1281" s="45">
        <f t="shared" si="2"/>
        <v>19</v>
      </c>
      <c r="AC1281" s="45">
        <f t="shared" si="3"/>
        <v>8</v>
      </c>
      <c r="AD1281" s="45">
        <f t="shared" si="4"/>
        <v>10</v>
      </c>
      <c r="AE1281" s="45">
        <f t="shared" si="5"/>
        <v>12</v>
      </c>
    </row>
    <row r="1282">
      <c r="A1282" s="1" t="b">
        <v>1</v>
      </c>
      <c r="B1282" s="20">
        <v>44258.72112184028</v>
      </c>
      <c r="C1282" s="1" t="s">
        <v>646</v>
      </c>
      <c r="D1282" s="1">
        <v>1.0</v>
      </c>
      <c r="E1282" s="1">
        <v>0.0</v>
      </c>
      <c r="F1282" s="1">
        <v>0.0</v>
      </c>
      <c r="G1282" s="1">
        <v>2.0</v>
      </c>
      <c r="H1282" s="1">
        <v>1.0</v>
      </c>
      <c r="I1282" s="1">
        <v>1.0</v>
      </c>
      <c r="J1282" s="1">
        <v>0.0</v>
      </c>
      <c r="K1282" s="1">
        <v>4.0</v>
      </c>
      <c r="L1282" s="1">
        <v>0.0</v>
      </c>
      <c r="M1282" s="1">
        <v>0.0</v>
      </c>
      <c r="N1282" s="1">
        <v>2.0</v>
      </c>
      <c r="O1282" s="1">
        <v>3.0</v>
      </c>
      <c r="P1282" s="1">
        <v>0.0</v>
      </c>
      <c r="Q1282" s="1">
        <v>1.0</v>
      </c>
      <c r="R1282" s="1">
        <v>3.0</v>
      </c>
      <c r="S1282" s="1">
        <v>0.0</v>
      </c>
      <c r="T1282" s="1">
        <v>0.0</v>
      </c>
      <c r="U1282" s="1">
        <v>4.0</v>
      </c>
      <c r="V1282" s="1">
        <v>3.0</v>
      </c>
      <c r="W1282" s="1">
        <v>3.0</v>
      </c>
      <c r="X1282" s="1">
        <v>3.0</v>
      </c>
      <c r="Y1282" s="1">
        <v>0.0</v>
      </c>
      <c r="Z1282" s="1">
        <v>2504.0</v>
      </c>
      <c r="AA1282" s="45">
        <f t="shared" si="1"/>
        <v>31</v>
      </c>
      <c r="AB1282" s="45">
        <f t="shared" si="2"/>
        <v>10</v>
      </c>
      <c r="AC1282" s="45">
        <f t="shared" si="3"/>
        <v>4</v>
      </c>
      <c r="AD1282" s="45">
        <f t="shared" si="4"/>
        <v>4</v>
      </c>
      <c r="AE1282" s="45">
        <f t="shared" si="5"/>
        <v>13</v>
      </c>
    </row>
    <row r="1283">
      <c r="A1283" s="1" t="b">
        <v>1</v>
      </c>
      <c r="B1283" s="20">
        <v>44259.486122789356</v>
      </c>
      <c r="C1283" s="1" t="s">
        <v>647</v>
      </c>
      <c r="D1283" s="1">
        <v>3.0</v>
      </c>
      <c r="E1283" s="1">
        <v>0.0</v>
      </c>
      <c r="F1283" s="1">
        <v>0.0</v>
      </c>
      <c r="G1283" s="1">
        <v>2.0</v>
      </c>
      <c r="H1283" s="1">
        <v>1.0</v>
      </c>
      <c r="I1283" s="1">
        <v>3.0</v>
      </c>
      <c r="J1283" s="1">
        <v>0.0</v>
      </c>
      <c r="K1283" s="1">
        <v>0.0</v>
      </c>
      <c r="L1283" s="1">
        <v>3.0</v>
      </c>
      <c r="M1283" s="1">
        <v>2.0</v>
      </c>
      <c r="N1283" s="1">
        <v>1.0</v>
      </c>
      <c r="O1283" s="1">
        <v>1.0</v>
      </c>
      <c r="P1283" s="1">
        <v>3.0</v>
      </c>
      <c r="Q1283" s="1">
        <v>1.0</v>
      </c>
      <c r="R1283" s="1">
        <v>3.0</v>
      </c>
      <c r="S1283" s="1">
        <v>2.0</v>
      </c>
      <c r="T1283" s="1">
        <v>0.0</v>
      </c>
      <c r="U1283" s="1">
        <v>3.0</v>
      </c>
      <c r="V1283" s="1">
        <v>4.0</v>
      </c>
      <c r="W1283" s="1">
        <v>4.0</v>
      </c>
      <c r="X1283" s="1">
        <v>2.0</v>
      </c>
      <c r="Y1283" s="1">
        <v>0.0</v>
      </c>
      <c r="Z1283" s="1">
        <v>2512.0</v>
      </c>
      <c r="AA1283" s="45">
        <f t="shared" si="1"/>
        <v>38</v>
      </c>
      <c r="AB1283" s="45">
        <f t="shared" si="2"/>
        <v>11</v>
      </c>
      <c r="AC1283" s="45">
        <f t="shared" si="3"/>
        <v>5</v>
      </c>
      <c r="AD1283" s="45">
        <f t="shared" si="4"/>
        <v>9</v>
      </c>
      <c r="AE1283" s="45">
        <f t="shared" si="5"/>
        <v>13</v>
      </c>
    </row>
    <row r="1284">
      <c r="A1284" s="1" t="b">
        <v>1</v>
      </c>
      <c r="B1284" s="20">
        <v>44259.976597615736</v>
      </c>
      <c r="C1284" s="1" t="s">
        <v>648</v>
      </c>
      <c r="D1284" s="1">
        <v>5.0</v>
      </c>
      <c r="E1284" s="1">
        <v>1.0</v>
      </c>
      <c r="F1284" s="1">
        <v>0.0</v>
      </c>
      <c r="G1284" s="1">
        <v>0.0</v>
      </c>
      <c r="H1284" s="1">
        <v>1.0</v>
      </c>
      <c r="I1284" s="1">
        <v>5.0</v>
      </c>
      <c r="J1284" s="1">
        <v>5.0</v>
      </c>
      <c r="K1284" s="1">
        <v>0.0</v>
      </c>
      <c r="L1284" s="1">
        <v>5.0</v>
      </c>
      <c r="M1284" s="1">
        <v>5.0</v>
      </c>
      <c r="N1284" s="1">
        <v>5.0</v>
      </c>
      <c r="O1284" s="1">
        <v>5.0</v>
      </c>
      <c r="P1284" s="1">
        <v>5.0</v>
      </c>
      <c r="Q1284" s="1">
        <v>5.0</v>
      </c>
      <c r="R1284" s="1">
        <v>0.0</v>
      </c>
      <c r="S1284" s="1">
        <v>5.0</v>
      </c>
      <c r="T1284" s="1">
        <v>3.0</v>
      </c>
      <c r="U1284" s="1">
        <v>5.0</v>
      </c>
      <c r="V1284" s="1">
        <v>5.0</v>
      </c>
      <c r="W1284" s="1">
        <v>5.0</v>
      </c>
      <c r="X1284" s="1">
        <v>5.0</v>
      </c>
      <c r="Y1284" s="1">
        <v>2.0</v>
      </c>
      <c r="Z1284" s="1">
        <v>2513.0</v>
      </c>
      <c r="AA1284" s="45">
        <f t="shared" si="1"/>
        <v>77</v>
      </c>
      <c r="AB1284" s="45">
        <f t="shared" si="2"/>
        <v>27</v>
      </c>
      <c r="AC1284" s="45">
        <f t="shared" si="3"/>
        <v>15</v>
      </c>
      <c r="AD1284" s="45">
        <f t="shared" si="4"/>
        <v>15</v>
      </c>
      <c r="AE1284" s="45">
        <f t="shared" si="5"/>
        <v>20</v>
      </c>
    </row>
    <row r="1285">
      <c r="A1285" s="1" t="b">
        <v>1</v>
      </c>
      <c r="B1285" s="20">
        <v>44260.58911060185</v>
      </c>
      <c r="C1285" s="1" t="s">
        <v>542</v>
      </c>
      <c r="D1285" s="1">
        <v>1.0</v>
      </c>
      <c r="E1285" s="1">
        <v>0.0</v>
      </c>
      <c r="F1285" s="1">
        <v>0.0</v>
      </c>
      <c r="G1285" s="1">
        <v>0.0</v>
      </c>
      <c r="H1285" s="1">
        <v>1.0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1.0</v>
      </c>
      <c r="O1285" s="1">
        <v>1.0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2392.0</v>
      </c>
      <c r="AA1285" s="45">
        <f t="shared" si="1"/>
        <v>4</v>
      </c>
      <c r="AB1285" s="45">
        <f t="shared" si="2"/>
        <v>4</v>
      </c>
      <c r="AC1285" s="45">
        <f t="shared" si="3"/>
        <v>0</v>
      </c>
      <c r="AD1285" s="45">
        <f t="shared" si="4"/>
        <v>0</v>
      </c>
      <c r="AE1285" s="45">
        <f t="shared" si="5"/>
        <v>0</v>
      </c>
    </row>
    <row r="1286">
      <c r="A1286" s="1" t="b">
        <v>1</v>
      </c>
      <c r="B1286" s="20">
        <v>44260.90478380787</v>
      </c>
      <c r="C1286" s="1" t="s">
        <v>649</v>
      </c>
      <c r="D1286" s="1">
        <v>4.0</v>
      </c>
      <c r="E1286" s="1">
        <v>3.0</v>
      </c>
      <c r="F1286" s="1">
        <v>0.0</v>
      </c>
      <c r="G1286" s="1">
        <v>5.0</v>
      </c>
      <c r="H1286" s="1">
        <v>4.0</v>
      </c>
      <c r="I1286" s="1">
        <v>3.0</v>
      </c>
      <c r="J1286" s="1">
        <v>3.0</v>
      </c>
      <c r="K1286" s="1">
        <v>2.0</v>
      </c>
      <c r="L1286" s="1">
        <v>4.0</v>
      </c>
      <c r="M1286" s="1">
        <v>4.0</v>
      </c>
      <c r="N1286" s="1">
        <v>1.0</v>
      </c>
      <c r="O1286" s="1">
        <v>1.0</v>
      </c>
      <c r="P1286" s="1">
        <v>4.0</v>
      </c>
      <c r="Q1286" s="1">
        <v>4.0</v>
      </c>
      <c r="R1286" s="1">
        <v>4.0</v>
      </c>
      <c r="S1286" s="1">
        <v>5.0</v>
      </c>
      <c r="T1286" s="1">
        <v>0.0</v>
      </c>
      <c r="U1286" s="1">
        <v>5.0</v>
      </c>
      <c r="V1286" s="1">
        <v>4.0</v>
      </c>
      <c r="W1286" s="1">
        <v>3.0</v>
      </c>
      <c r="X1286" s="1">
        <v>3.0</v>
      </c>
      <c r="Y1286" s="1">
        <v>3.0</v>
      </c>
      <c r="Z1286" s="1">
        <v>2500.0</v>
      </c>
      <c r="AA1286" s="45">
        <f t="shared" si="1"/>
        <v>69</v>
      </c>
      <c r="AB1286" s="45">
        <f t="shared" si="2"/>
        <v>24</v>
      </c>
      <c r="AC1286" s="45">
        <f t="shared" si="3"/>
        <v>13</v>
      </c>
      <c r="AD1286" s="45">
        <f t="shared" si="4"/>
        <v>17</v>
      </c>
      <c r="AE1286" s="45">
        <f t="shared" si="5"/>
        <v>15</v>
      </c>
    </row>
    <row r="1287">
      <c r="A1287" s="1" t="b">
        <v>1</v>
      </c>
      <c r="B1287" s="20">
        <v>44261.492694305554</v>
      </c>
      <c r="C1287" s="1" t="s">
        <v>553</v>
      </c>
      <c r="D1287" s="1">
        <v>3.0</v>
      </c>
      <c r="E1287" s="1">
        <v>0.0</v>
      </c>
      <c r="F1287" s="1">
        <v>0.0</v>
      </c>
      <c r="G1287" s="1">
        <v>1.0</v>
      </c>
      <c r="H1287" s="1">
        <v>0.0</v>
      </c>
      <c r="I1287" s="1">
        <v>5.0</v>
      </c>
      <c r="J1287" s="1">
        <v>0.0</v>
      </c>
      <c r="K1287" s="1">
        <v>0.0</v>
      </c>
      <c r="L1287" s="1">
        <v>0.0</v>
      </c>
      <c r="M1287" s="1">
        <v>4.0</v>
      </c>
      <c r="N1287" s="1">
        <v>1.0</v>
      </c>
      <c r="O1287" s="1">
        <v>1.0</v>
      </c>
      <c r="P1287" s="1">
        <v>1.0</v>
      </c>
      <c r="Q1287" s="1">
        <v>0.0</v>
      </c>
      <c r="R1287" s="1">
        <v>0.0</v>
      </c>
      <c r="S1287" s="1">
        <v>0.0</v>
      </c>
      <c r="T1287" s="1">
        <v>0.0</v>
      </c>
      <c r="U1287" s="1">
        <v>3.0</v>
      </c>
      <c r="V1287" s="1">
        <v>4.0</v>
      </c>
      <c r="W1287" s="1">
        <v>4.0</v>
      </c>
      <c r="X1287" s="1">
        <v>4.0</v>
      </c>
      <c r="Y1287" s="1">
        <v>0.0</v>
      </c>
      <c r="Z1287" s="1">
        <v>2404.0</v>
      </c>
      <c r="AA1287" s="45">
        <f t="shared" si="1"/>
        <v>31</v>
      </c>
      <c r="AB1287" s="45">
        <f t="shared" si="2"/>
        <v>11</v>
      </c>
      <c r="AC1287" s="45">
        <f t="shared" si="3"/>
        <v>4</v>
      </c>
      <c r="AD1287" s="45">
        <f t="shared" si="4"/>
        <v>1</v>
      </c>
      <c r="AE1287" s="45">
        <f t="shared" si="5"/>
        <v>15</v>
      </c>
    </row>
    <row r="1288">
      <c r="A1288" s="1" t="b">
        <v>1</v>
      </c>
      <c r="B1288" s="20">
        <v>44261.656098865744</v>
      </c>
      <c r="C1288" s="1" t="s">
        <v>144</v>
      </c>
      <c r="D1288" s="1">
        <v>4.0</v>
      </c>
      <c r="E1288" s="1">
        <v>2.0</v>
      </c>
      <c r="F1288" s="1">
        <v>0.0</v>
      </c>
      <c r="G1288" s="1">
        <v>3.0</v>
      </c>
      <c r="H1288" s="1">
        <v>3.0</v>
      </c>
      <c r="I1288" s="1">
        <v>4.0</v>
      </c>
      <c r="J1288" s="1">
        <v>3.0</v>
      </c>
      <c r="K1288" s="1">
        <v>1.0</v>
      </c>
      <c r="L1288" s="1">
        <v>4.0</v>
      </c>
      <c r="M1288" s="1">
        <v>3.0</v>
      </c>
      <c r="N1288" s="1">
        <v>4.0</v>
      </c>
      <c r="O1288" s="1">
        <v>4.0</v>
      </c>
      <c r="P1288" s="1">
        <v>3.0</v>
      </c>
      <c r="Q1288" s="1">
        <v>2.0</v>
      </c>
      <c r="R1288" s="1">
        <v>3.0</v>
      </c>
      <c r="S1288" s="1">
        <v>3.0</v>
      </c>
      <c r="T1288" s="1">
        <v>2.0</v>
      </c>
      <c r="U1288" s="1">
        <v>3.0</v>
      </c>
      <c r="V1288" s="1">
        <v>4.0</v>
      </c>
      <c r="W1288" s="1">
        <v>4.0</v>
      </c>
      <c r="X1288" s="1">
        <v>4.0</v>
      </c>
      <c r="Y1288" s="1">
        <v>2.0</v>
      </c>
      <c r="Z1288" s="1">
        <v>1792.0</v>
      </c>
      <c r="AA1288" s="45">
        <f t="shared" si="1"/>
        <v>65</v>
      </c>
      <c r="AB1288" s="45">
        <f t="shared" si="2"/>
        <v>28</v>
      </c>
      <c r="AC1288" s="45">
        <f t="shared" si="3"/>
        <v>11</v>
      </c>
      <c r="AD1288" s="45">
        <f t="shared" si="4"/>
        <v>11</v>
      </c>
      <c r="AE1288" s="45">
        <f t="shared" si="5"/>
        <v>15</v>
      </c>
    </row>
    <row r="1289">
      <c r="A1289" s="1" t="b">
        <v>1</v>
      </c>
      <c r="B1289" s="20">
        <v>44262.67733388889</v>
      </c>
      <c r="C1289" s="1" t="s">
        <v>494</v>
      </c>
      <c r="D1289" s="1">
        <v>5.0</v>
      </c>
      <c r="E1289" s="1">
        <v>3.0</v>
      </c>
      <c r="F1289" s="1">
        <v>0.0</v>
      </c>
      <c r="G1289" s="1">
        <v>5.0</v>
      </c>
      <c r="H1289" s="1">
        <v>5.0</v>
      </c>
      <c r="I1289" s="1">
        <v>5.0</v>
      </c>
      <c r="J1289" s="1">
        <v>1.0</v>
      </c>
      <c r="K1289" s="1">
        <v>2.0</v>
      </c>
      <c r="L1289" s="1">
        <v>4.0</v>
      </c>
      <c r="M1289" s="1">
        <v>4.0</v>
      </c>
      <c r="N1289" s="1">
        <v>5.0</v>
      </c>
      <c r="O1289" s="1">
        <v>5.0</v>
      </c>
      <c r="P1289" s="1">
        <v>5.0</v>
      </c>
      <c r="Q1289" s="1">
        <v>1.0</v>
      </c>
      <c r="R1289" s="1">
        <v>1.0</v>
      </c>
      <c r="S1289" s="1">
        <v>2.0</v>
      </c>
      <c r="T1289" s="1">
        <v>1.0</v>
      </c>
      <c r="U1289" s="1">
        <v>6.0</v>
      </c>
      <c r="V1289" s="1">
        <v>6.0</v>
      </c>
      <c r="W1289" s="1">
        <v>5.0</v>
      </c>
      <c r="X1289" s="1">
        <v>5.0</v>
      </c>
      <c r="Y1289" s="1">
        <v>3.0</v>
      </c>
      <c r="Z1289" s="1">
        <v>2314.0</v>
      </c>
      <c r="AA1289" s="45">
        <f t="shared" si="1"/>
        <v>79</v>
      </c>
      <c r="AB1289" s="45">
        <f t="shared" si="2"/>
        <v>37</v>
      </c>
      <c r="AC1289" s="45">
        <f t="shared" si="3"/>
        <v>11</v>
      </c>
      <c r="AD1289" s="45">
        <f t="shared" si="4"/>
        <v>9</v>
      </c>
      <c r="AE1289" s="45">
        <f t="shared" si="5"/>
        <v>22</v>
      </c>
    </row>
    <row r="1290">
      <c r="A1290" s="1" t="b">
        <v>1</v>
      </c>
      <c r="B1290" s="20">
        <v>44263.4212934838</v>
      </c>
      <c r="C1290" s="1" t="s">
        <v>483</v>
      </c>
      <c r="D1290" s="1">
        <v>3.0</v>
      </c>
      <c r="E1290" s="1">
        <v>1.0</v>
      </c>
      <c r="F1290" s="1">
        <v>1.0</v>
      </c>
      <c r="G1290" s="1">
        <v>1.0</v>
      </c>
      <c r="H1290" s="1">
        <v>2.0</v>
      </c>
      <c r="I1290" s="1">
        <v>3.0</v>
      </c>
      <c r="J1290" s="1">
        <v>1.0</v>
      </c>
      <c r="K1290" s="1">
        <v>0.0</v>
      </c>
      <c r="L1290" s="1">
        <v>2.0</v>
      </c>
      <c r="M1290" s="1">
        <v>3.0</v>
      </c>
      <c r="N1290" s="1">
        <v>1.0</v>
      </c>
      <c r="O1290" s="1">
        <v>1.0</v>
      </c>
      <c r="P1290" s="1">
        <v>5.0</v>
      </c>
      <c r="Q1290" s="1">
        <v>2.0</v>
      </c>
      <c r="R1290" s="1">
        <v>2.0</v>
      </c>
      <c r="S1290" s="1">
        <v>4.0</v>
      </c>
      <c r="T1290" s="1">
        <v>0.0</v>
      </c>
      <c r="U1290" s="1">
        <v>3.0</v>
      </c>
      <c r="V1290" s="1">
        <v>3.0</v>
      </c>
      <c r="W1290" s="1">
        <v>2.0</v>
      </c>
      <c r="X1290" s="1">
        <v>2.0</v>
      </c>
      <c r="Y1290" s="1">
        <v>1.0</v>
      </c>
      <c r="Z1290" s="1">
        <v>2245.0</v>
      </c>
      <c r="AA1290" s="45">
        <f t="shared" si="1"/>
        <v>43</v>
      </c>
      <c r="AB1290" s="45">
        <f t="shared" si="2"/>
        <v>14</v>
      </c>
      <c r="AC1290" s="45">
        <f t="shared" si="3"/>
        <v>6</v>
      </c>
      <c r="AD1290" s="45">
        <f t="shared" si="4"/>
        <v>13</v>
      </c>
      <c r="AE1290" s="45">
        <f t="shared" si="5"/>
        <v>10</v>
      </c>
    </row>
    <row r="1291">
      <c r="A1291" s="1" t="b">
        <v>1</v>
      </c>
      <c r="B1291" s="20">
        <v>44263.499155833335</v>
      </c>
      <c r="C1291" s="1" t="s">
        <v>537</v>
      </c>
      <c r="D1291" s="1">
        <v>3.0</v>
      </c>
      <c r="E1291" s="1">
        <v>0.0</v>
      </c>
      <c r="F1291" s="1">
        <v>0.0</v>
      </c>
      <c r="G1291" s="1">
        <v>2.0</v>
      </c>
      <c r="H1291" s="1">
        <v>4.0</v>
      </c>
      <c r="I1291" s="1">
        <v>4.0</v>
      </c>
      <c r="J1291" s="1">
        <v>0.0</v>
      </c>
      <c r="K1291" s="1">
        <v>0.0</v>
      </c>
      <c r="L1291" s="1">
        <v>5.0</v>
      </c>
      <c r="M1291" s="1">
        <v>4.0</v>
      </c>
      <c r="N1291" s="1">
        <v>2.0</v>
      </c>
      <c r="O1291" s="1">
        <v>2.0</v>
      </c>
      <c r="P1291" s="1">
        <v>3.0</v>
      </c>
      <c r="Q1291" s="1">
        <v>2.0</v>
      </c>
      <c r="R1291" s="1">
        <v>0.0</v>
      </c>
      <c r="S1291" s="1">
        <v>2.0</v>
      </c>
      <c r="T1291" s="1">
        <v>0.0</v>
      </c>
      <c r="U1291" s="1">
        <v>4.0</v>
      </c>
      <c r="V1291" s="1">
        <v>4.0</v>
      </c>
      <c r="W1291" s="1">
        <v>4.0</v>
      </c>
      <c r="X1291" s="1">
        <v>4.0</v>
      </c>
      <c r="Y1291" s="1">
        <v>0.0</v>
      </c>
      <c r="Z1291" s="1">
        <v>2365.0</v>
      </c>
      <c r="AA1291" s="45">
        <f t="shared" si="1"/>
        <v>49</v>
      </c>
      <c r="AB1291" s="45">
        <f t="shared" si="2"/>
        <v>17</v>
      </c>
      <c r="AC1291" s="45">
        <f t="shared" si="3"/>
        <v>9</v>
      </c>
      <c r="AD1291" s="45">
        <f t="shared" si="4"/>
        <v>7</v>
      </c>
      <c r="AE1291" s="45">
        <f t="shared" si="5"/>
        <v>16</v>
      </c>
    </row>
    <row r="1292">
      <c r="A1292" s="1" t="b">
        <v>1</v>
      </c>
      <c r="B1292" s="20">
        <v>44263.5679525</v>
      </c>
      <c r="C1292" s="1" t="s">
        <v>469</v>
      </c>
      <c r="D1292" s="1">
        <v>4.0</v>
      </c>
      <c r="E1292" s="1">
        <v>5.0</v>
      </c>
      <c r="F1292" s="1">
        <v>3.0</v>
      </c>
      <c r="G1292" s="1">
        <v>2.0</v>
      </c>
      <c r="H1292" s="1">
        <v>5.0</v>
      </c>
      <c r="I1292" s="1">
        <v>5.0</v>
      </c>
      <c r="J1292" s="1">
        <v>3.0</v>
      </c>
      <c r="K1292" s="1">
        <v>1.0</v>
      </c>
      <c r="L1292" s="1">
        <v>4.0</v>
      </c>
      <c r="M1292" s="1">
        <v>4.0</v>
      </c>
      <c r="N1292" s="1">
        <v>4.0</v>
      </c>
      <c r="O1292" s="1">
        <v>5.0</v>
      </c>
      <c r="P1292" s="1">
        <v>3.0</v>
      </c>
      <c r="Q1292" s="1">
        <v>3.0</v>
      </c>
      <c r="R1292" s="1">
        <v>2.0</v>
      </c>
      <c r="S1292" s="1">
        <v>5.0</v>
      </c>
      <c r="T1292" s="1">
        <v>0.0</v>
      </c>
      <c r="U1292" s="1">
        <v>4.0</v>
      </c>
      <c r="V1292" s="1">
        <v>5.0</v>
      </c>
      <c r="W1292" s="1">
        <v>5.0</v>
      </c>
      <c r="X1292" s="1">
        <v>4.0</v>
      </c>
      <c r="Y1292" s="1">
        <v>5.0</v>
      </c>
      <c r="Z1292" s="1">
        <v>2292.0</v>
      </c>
      <c r="AA1292" s="45">
        <f t="shared" si="1"/>
        <v>81</v>
      </c>
      <c r="AB1292" s="45">
        <f t="shared" si="2"/>
        <v>38</v>
      </c>
      <c r="AC1292" s="45">
        <f t="shared" si="3"/>
        <v>12</v>
      </c>
      <c r="AD1292" s="45">
        <f t="shared" si="4"/>
        <v>13</v>
      </c>
      <c r="AE1292" s="45">
        <f t="shared" si="5"/>
        <v>18</v>
      </c>
    </row>
    <row r="1293">
      <c r="A1293" s="1" t="b">
        <v>1</v>
      </c>
      <c r="B1293" s="20">
        <v>44263.568967997686</v>
      </c>
      <c r="C1293" s="1" t="s">
        <v>718</v>
      </c>
      <c r="D1293" s="1">
        <v>4.0</v>
      </c>
      <c r="E1293" s="1">
        <v>5.0</v>
      </c>
      <c r="F1293" s="1">
        <v>0.0</v>
      </c>
      <c r="G1293" s="1">
        <v>4.0</v>
      </c>
      <c r="H1293" s="1">
        <v>6.0</v>
      </c>
      <c r="I1293" s="1">
        <v>6.0</v>
      </c>
      <c r="J1293" s="1">
        <v>3.0</v>
      </c>
      <c r="K1293" s="1">
        <v>5.0</v>
      </c>
      <c r="L1293" s="1">
        <v>0.0</v>
      </c>
      <c r="M1293" s="1">
        <v>4.0</v>
      </c>
      <c r="N1293" s="1">
        <v>4.0</v>
      </c>
      <c r="O1293" s="1">
        <v>4.0</v>
      </c>
      <c r="P1293" s="1">
        <v>4.0</v>
      </c>
      <c r="Q1293" s="1">
        <v>5.0</v>
      </c>
      <c r="R1293" s="1">
        <v>5.0</v>
      </c>
      <c r="S1293" s="1">
        <v>3.0</v>
      </c>
      <c r="T1293" s="1">
        <v>5.0</v>
      </c>
      <c r="U1293" s="1">
        <v>5.0</v>
      </c>
      <c r="V1293" s="1">
        <v>6.0</v>
      </c>
      <c r="W1293" s="1">
        <v>5.0</v>
      </c>
      <c r="X1293" s="1">
        <v>6.0</v>
      </c>
      <c r="Y1293" s="1">
        <v>4.0</v>
      </c>
      <c r="Z1293" s="1">
        <v>2481.0</v>
      </c>
      <c r="AA1293" s="45">
        <f t="shared" si="1"/>
        <v>93</v>
      </c>
      <c r="AB1293" s="45">
        <f t="shared" si="2"/>
        <v>42</v>
      </c>
      <c r="AC1293" s="45">
        <f t="shared" si="3"/>
        <v>12</v>
      </c>
      <c r="AD1293" s="45">
        <f t="shared" si="4"/>
        <v>17</v>
      </c>
      <c r="AE1293" s="45">
        <f t="shared" si="5"/>
        <v>22</v>
      </c>
    </row>
    <row r="1294">
      <c r="A1294" s="1" t="b">
        <v>1</v>
      </c>
      <c r="B1294" s="20">
        <v>44263.57295829861</v>
      </c>
      <c r="C1294" s="1" t="s">
        <v>451</v>
      </c>
      <c r="D1294" s="1">
        <v>3.0</v>
      </c>
      <c r="E1294" s="1">
        <v>2.0</v>
      </c>
      <c r="F1294" s="1">
        <v>0.0</v>
      </c>
      <c r="G1294" s="1">
        <v>1.0</v>
      </c>
      <c r="H1294" s="1">
        <v>1.0</v>
      </c>
      <c r="I1294" s="1">
        <v>4.0</v>
      </c>
      <c r="J1294" s="1">
        <v>0.0</v>
      </c>
      <c r="K1294" s="1">
        <v>5.0</v>
      </c>
      <c r="L1294" s="1">
        <v>0.0</v>
      </c>
      <c r="M1294" s="1">
        <v>1.0</v>
      </c>
      <c r="N1294" s="1">
        <v>2.0</v>
      </c>
      <c r="O1294" s="1">
        <v>2.0</v>
      </c>
      <c r="P1294" s="1">
        <v>0.0</v>
      </c>
      <c r="Q1294" s="1">
        <v>0.0</v>
      </c>
      <c r="R1294" s="1">
        <v>0.0</v>
      </c>
      <c r="S1294" s="1">
        <v>1.0</v>
      </c>
      <c r="T1294" s="1">
        <v>0.0</v>
      </c>
      <c r="U1294" s="1">
        <v>1.0</v>
      </c>
      <c r="V1294" s="1">
        <v>2.0</v>
      </c>
      <c r="W1294" s="1">
        <v>2.0</v>
      </c>
      <c r="X1294" s="1">
        <v>3.0</v>
      </c>
      <c r="Y1294" s="1">
        <v>1.0</v>
      </c>
      <c r="Z1294" s="1">
        <v>2279.0</v>
      </c>
      <c r="AA1294" s="45">
        <f t="shared" si="1"/>
        <v>31</v>
      </c>
      <c r="AB1294" s="45">
        <f t="shared" si="2"/>
        <v>16</v>
      </c>
      <c r="AC1294" s="45">
        <f t="shared" si="3"/>
        <v>6</v>
      </c>
      <c r="AD1294" s="45">
        <f t="shared" si="4"/>
        <v>1</v>
      </c>
      <c r="AE1294" s="45">
        <f t="shared" si="5"/>
        <v>8</v>
      </c>
    </row>
    <row r="1295">
      <c r="A1295" s="1" t="b">
        <v>1</v>
      </c>
      <c r="B1295" s="20">
        <v>44263.69598107639</v>
      </c>
      <c r="C1295" s="1" t="s">
        <v>410</v>
      </c>
      <c r="D1295" s="1">
        <v>5.0</v>
      </c>
      <c r="E1295" s="1">
        <v>1.0</v>
      </c>
      <c r="F1295" s="1">
        <v>0.0</v>
      </c>
      <c r="G1295" s="1">
        <v>2.0</v>
      </c>
      <c r="H1295" s="1">
        <v>2.0</v>
      </c>
      <c r="I1295" s="1">
        <v>5.0</v>
      </c>
      <c r="J1295" s="1">
        <v>4.0</v>
      </c>
      <c r="K1295" s="1">
        <v>0.0</v>
      </c>
      <c r="L1295" s="1">
        <v>5.0</v>
      </c>
      <c r="M1295" s="1">
        <v>1.0</v>
      </c>
      <c r="N1295" s="1">
        <v>1.0</v>
      </c>
      <c r="O1295" s="1">
        <v>1.0</v>
      </c>
      <c r="P1295" s="1">
        <v>3.0</v>
      </c>
      <c r="Q1295" s="1">
        <v>5.0</v>
      </c>
      <c r="R1295" s="1">
        <v>5.0</v>
      </c>
      <c r="S1295" s="1">
        <v>5.0</v>
      </c>
      <c r="T1295" s="1">
        <v>0.0</v>
      </c>
      <c r="U1295" s="1">
        <v>4.0</v>
      </c>
      <c r="V1295" s="1">
        <v>5.0</v>
      </c>
      <c r="W1295" s="1">
        <v>5.0</v>
      </c>
      <c r="X1295" s="1">
        <v>5.0</v>
      </c>
      <c r="Y1295" s="1">
        <v>0.0</v>
      </c>
      <c r="Z1295" s="1">
        <v>2189.0</v>
      </c>
      <c r="AA1295" s="45">
        <f t="shared" si="1"/>
        <v>64</v>
      </c>
      <c r="AB1295" s="45">
        <f t="shared" si="2"/>
        <v>17</v>
      </c>
      <c r="AC1295" s="45">
        <f t="shared" si="3"/>
        <v>10</v>
      </c>
      <c r="AD1295" s="45">
        <f t="shared" si="4"/>
        <v>18</v>
      </c>
      <c r="AE1295" s="45">
        <f t="shared" si="5"/>
        <v>19</v>
      </c>
    </row>
    <row r="1296">
      <c r="A1296" s="1" t="b">
        <v>1</v>
      </c>
      <c r="B1296" s="20">
        <v>44263.70779177084</v>
      </c>
      <c r="C1296" s="1" t="s">
        <v>650</v>
      </c>
      <c r="D1296" s="1">
        <v>4.0</v>
      </c>
      <c r="E1296" s="1">
        <v>3.0</v>
      </c>
      <c r="F1296" s="1">
        <v>0.0</v>
      </c>
      <c r="G1296" s="1">
        <v>4.0</v>
      </c>
      <c r="H1296" s="1">
        <v>1.0</v>
      </c>
      <c r="I1296" s="1">
        <v>5.0</v>
      </c>
      <c r="J1296" s="1">
        <v>5.0</v>
      </c>
      <c r="K1296" s="1">
        <v>5.0</v>
      </c>
      <c r="L1296" s="1">
        <v>0.0</v>
      </c>
      <c r="M1296" s="1">
        <v>5.0</v>
      </c>
      <c r="N1296" s="1">
        <v>5.0</v>
      </c>
      <c r="O1296" s="1">
        <v>4.0</v>
      </c>
      <c r="P1296" s="1">
        <v>0.0</v>
      </c>
      <c r="Q1296" s="1">
        <v>2.0</v>
      </c>
      <c r="R1296" s="1">
        <v>2.0</v>
      </c>
      <c r="S1296" s="1">
        <v>0.0</v>
      </c>
      <c r="T1296" s="1">
        <v>0.0</v>
      </c>
      <c r="U1296" s="1">
        <v>3.0</v>
      </c>
      <c r="V1296" s="1">
        <v>5.0</v>
      </c>
      <c r="W1296" s="1">
        <v>5.0</v>
      </c>
      <c r="X1296" s="1">
        <v>5.0</v>
      </c>
      <c r="Y1296" s="1">
        <v>3.0</v>
      </c>
      <c r="Z1296" s="1">
        <v>2510.0</v>
      </c>
      <c r="AA1296" s="45">
        <f t="shared" si="1"/>
        <v>66</v>
      </c>
      <c r="AB1296" s="45">
        <f t="shared" si="2"/>
        <v>29</v>
      </c>
      <c r="AC1296" s="45">
        <f t="shared" si="3"/>
        <v>15</v>
      </c>
      <c r="AD1296" s="45">
        <f t="shared" si="4"/>
        <v>4</v>
      </c>
      <c r="AE1296" s="45">
        <f t="shared" si="5"/>
        <v>18</v>
      </c>
    </row>
    <row r="1297">
      <c r="A1297" s="1" t="b">
        <v>1</v>
      </c>
      <c r="B1297" s="20">
        <v>44264.656756909724</v>
      </c>
      <c r="C1297" s="1" t="s">
        <v>558</v>
      </c>
      <c r="D1297" s="1">
        <v>1.0</v>
      </c>
      <c r="E1297" s="1">
        <v>0.0</v>
      </c>
      <c r="F1297" s="1">
        <v>0.0</v>
      </c>
      <c r="G1297" s="1">
        <v>1.0</v>
      </c>
      <c r="H1297" s="1">
        <v>2.0</v>
      </c>
      <c r="I1297" s="1">
        <v>3.0</v>
      </c>
      <c r="J1297" s="1">
        <v>0.0</v>
      </c>
      <c r="K1297" s="1">
        <v>0.0</v>
      </c>
      <c r="L1297" s="1">
        <v>0.0</v>
      </c>
      <c r="M1297" s="1">
        <v>2.0</v>
      </c>
      <c r="N1297" s="1">
        <v>1.0</v>
      </c>
      <c r="O1297" s="1">
        <v>1.0</v>
      </c>
      <c r="P1297" s="1">
        <v>1.0</v>
      </c>
      <c r="Q1297" s="1">
        <v>1.0</v>
      </c>
      <c r="R1297" s="1">
        <v>0.0</v>
      </c>
      <c r="S1297" s="1">
        <v>2.0</v>
      </c>
      <c r="T1297" s="1">
        <v>1.0</v>
      </c>
      <c r="U1297" s="1">
        <v>1.0</v>
      </c>
      <c r="V1297" s="1">
        <v>3.0</v>
      </c>
      <c r="W1297" s="1">
        <v>2.0</v>
      </c>
      <c r="X1297" s="1">
        <v>1.0</v>
      </c>
      <c r="Y1297" s="1">
        <v>1.0</v>
      </c>
      <c r="Z1297" s="1">
        <v>2394.0</v>
      </c>
      <c r="AA1297" s="45">
        <f t="shared" si="1"/>
        <v>24</v>
      </c>
      <c r="AB1297" s="45">
        <f t="shared" si="2"/>
        <v>11</v>
      </c>
      <c r="AC1297" s="45">
        <f t="shared" si="3"/>
        <v>2</v>
      </c>
      <c r="AD1297" s="45">
        <f t="shared" si="4"/>
        <v>4</v>
      </c>
      <c r="AE1297" s="45">
        <f t="shared" si="5"/>
        <v>7</v>
      </c>
    </row>
    <row r="1298">
      <c r="A1298" s="1" t="b">
        <v>1</v>
      </c>
      <c r="B1298" s="20">
        <v>44265.28375081018</v>
      </c>
      <c r="C1298" s="1" t="s">
        <v>532</v>
      </c>
      <c r="D1298" s="1">
        <v>3.0</v>
      </c>
      <c r="E1298" s="1">
        <v>3.0</v>
      </c>
      <c r="F1298" s="1">
        <v>2.0</v>
      </c>
      <c r="G1298" s="1">
        <v>3.0</v>
      </c>
      <c r="H1298" s="1">
        <v>2.0</v>
      </c>
      <c r="I1298" s="1">
        <v>2.0</v>
      </c>
      <c r="J1298" s="1">
        <v>3.0</v>
      </c>
      <c r="K1298" s="1">
        <v>3.0</v>
      </c>
      <c r="L1298" s="1">
        <v>3.0</v>
      </c>
      <c r="M1298" s="1">
        <v>2.0</v>
      </c>
      <c r="N1298" s="1">
        <v>3.0</v>
      </c>
      <c r="O1298" s="1">
        <v>3.0</v>
      </c>
      <c r="P1298" s="1">
        <v>3.0</v>
      </c>
      <c r="Q1298" s="1">
        <v>3.0</v>
      </c>
      <c r="R1298" s="1">
        <v>3.0</v>
      </c>
      <c r="S1298" s="1">
        <v>3.0</v>
      </c>
      <c r="T1298" s="1">
        <v>2.0</v>
      </c>
      <c r="U1298" s="1">
        <v>3.0</v>
      </c>
      <c r="V1298" s="1">
        <v>3.0</v>
      </c>
      <c r="W1298" s="1">
        <v>3.0</v>
      </c>
      <c r="X1298" s="1">
        <v>3.0</v>
      </c>
      <c r="Y1298" s="1">
        <v>2.0</v>
      </c>
      <c r="Z1298" s="1">
        <v>2272.0</v>
      </c>
      <c r="AA1298" s="45">
        <f t="shared" si="1"/>
        <v>60</v>
      </c>
      <c r="AB1298" s="45">
        <f t="shared" si="2"/>
        <v>25</v>
      </c>
      <c r="AC1298" s="45">
        <f t="shared" si="3"/>
        <v>11</v>
      </c>
      <c r="AD1298" s="45">
        <f t="shared" si="4"/>
        <v>12</v>
      </c>
      <c r="AE1298" s="45">
        <f t="shared" si="5"/>
        <v>12</v>
      </c>
    </row>
    <row r="1299">
      <c r="A1299" t="b">
        <v>0</v>
      </c>
      <c r="B1299" s="20">
        <v>44265.50307546296</v>
      </c>
      <c r="C1299" s="1" t="s">
        <v>276</v>
      </c>
      <c r="D1299" s="1">
        <v>4.0</v>
      </c>
      <c r="E1299" s="1">
        <v>0.0</v>
      </c>
      <c r="F1299" s="1">
        <v>0.0</v>
      </c>
      <c r="G1299" s="1">
        <v>1.0</v>
      </c>
      <c r="H1299" s="1">
        <v>3.0</v>
      </c>
      <c r="I1299" s="1">
        <v>3.0</v>
      </c>
      <c r="J1299" s="1">
        <v>0.0</v>
      </c>
      <c r="K1299" s="1">
        <v>4.0</v>
      </c>
      <c r="L1299" s="1">
        <v>0.0</v>
      </c>
      <c r="M1299" s="1">
        <v>5.0</v>
      </c>
      <c r="N1299" s="1">
        <v>6.0</v>
      </c>
      <c r="O1299" s="1">
        <v>0.0</v>
      </c>
      <c r="P1299" s="1">
        <v>3.0</v>
      </c>
      <c r="Q1299" s="1">
        <v>0.0</v>
      </c>
      <c r="R1299" s="1">
        <v>2.0</v>
      </c>
      <c r="S1299" s="1">
        <v>0.0</v>
      </c>
      <c r="T1299" s="1">
        <v>2.0</v>
      </c>
      <c r="U1299" s="1">
        <v>3.0</v>
      </c>
      <c r="V1299" s="1">
        <v>3.0</v>
      </c>
      <c r="W1299" s="1">
        <v>3.0</v>
      </c>
      <c r="X1299" s="1">
        <v>4.0</v>
      </c>
      <c r="Y1299" s="1">
        <v>2.0</v>
      </c>
      <c r="Z1299" s="1">
        <v>1941.0</v>
      </c>
      <c r="AA1299" s="45">
        <f t="shared" si="1"/>
        <v>48</v>
      </c>
      <c r="AB1299" s="45">
        <f t="shared" si="2"/>
        <v>21</v>
      </c>
      <c r="AC1299" s="45">
        <f t="shared" si="3"/>
        <v>9</v>
      </c>
      <c r="AD1299" s="45">
        <f t="shared" si="4"/>
        <v>5</v>
      </c>
      <c r="AE1299" s="45">
        <f t="shared" si="5"/>
        <v>13</v>
      </c>
    </row>
    <row r="1300">
      <c r="A1300" s="1" t="b">
        <v>1</v>
      </c>
      <c r="B1300" s="20">
        <v>44265.63088996528</v>
      </c>
      <c r="C1300" s="1" t="s">
        <v>653</v>
      </c>
      <c r="D1300" s="1">
        <v>6.0</v>
      </c>
      <c r="E1300" s="1">
        <v>1.0</v>
      </c>
      <c r="F1300" s="1">
        <v>2.0</v>
      </c>
      <c r="G1300" s="1">
        <v>3.0</v>
      </c>
      <c r="H1300" s="1">
        <v>3.0</v>
      </c>
      <c r="I1300" s="1">
        <v>4.0</v>
      </c>
      <c r="J1300" s="1">
        <v>4.0</v>
      </c>
      <c r="K1300" s="1">
        <v>0.0</v>
      </c>
      <c r="L1300" s="1">
        <v>2.0</v>
      </c>
      <c r="M1300" s="1">
        <v>2.0</v>
      </c>
      <c r="N1300" s="1">
        <v>5.0</v>
      </c>
      <c r="O1300" s="1">
        <v>4.0</v>
      </c>
      <c r="P1300" s="1">
        <v>6.0</v>
      </c>
      <c r="Q1300" s="1">
        <v>6.0</v>
      </c>
      <c r="R1300" s="1">
        <v>2.0</v>
      </c>
      <c r="S1300" s="1">
        <v>6.0</v>
      </c>
      <c r="T1300" s="1">
        <v>2.0</v>
      </c>
      <c r="U1300" s="1">
        <v>5.0</v>
      </c>
      <c r="V1300" s="1">
        <v>5.0</v>
      </c>
      <c r="W1300" s="1">
        <v>6.0</v>
      </c>
      <c r="X1300" s="1">
        <v>6.0</v>
      </c>
      <c r="Y1300" s="1">
        <v>1.0</v>
      </c>
      <c r="Z1300" s="1">
        <v>2519.0</v>
      </c>
      <c r="AA1300" s="45">
        <f t="shared" si="1"/>
        <v>81</v>
      </c>
      <c r="AB1300" s="45">
        <f t="shared" si="2"/>
        <v>31</v>
      </c>
      <c r="AC1300" s="45">
        <f t="shared" si="3"/>
        <v>8</v>
      </c>
      <c r="AD1300" s="45">
        <f t="shared" si="4"/>
        <v>20</v>
      </c>
      <c r="AE1300" s="45">
        <f t="shared" si="5"/>
        <v>22</v>
      </c>
    </row>
    <row r="1301">
      <c r="A1301" t="b">
        <v>0</v>
      </c>
      <c r="B1301" s="20">
        <v>44265.63815442129</v>
      </c>
      <c r="C1301" s="1" t="s">
        <v>337</v>
      </c>
      <c r="D1301" s="1">
        <v>2.0</v>
      </c>
      <c r="E1301" s="1">
        <v>0.0</v>
      </c>
      <c r="F1301" s="1">
        <v>0.0</v>
      </c>
      <c r="G1301" s="1">
        <v>0.0</v>
      </c>
      <c r="H1301" s="1">
        <v>0.0</v>
      </c>
      <c r="I1301" s="1">
        <v>3.0</v>
      </c>
      <c r="J1301" s="1">
        <v>0.0</v>
      </c>
      <c r="K1301" s="1">
        <v>0.0</v>
      </c>
      <c r="L1301" s="1">
        <v>3.0</v>
      </c>
      <c r="M1301" s="1">
        <v>0.0</v>
      </c>
      <c r="N1301" s="1">
        <v>1.0</v>
      </c>
      <c r="O1301" s="1">
        <v>0.0</v>
      </c>
      <c r="P1301" s="1">
        <v>2.0</v>
      </c>
      <c r="Q1301" s="1">
        <v>0.0</v>
      </c>
      <c r="R1301" s="1">
        <v>0.0</v>
      </c>
      <c r="S1301" s="1">
        <v>2.0</v>
      </c>
      <c r="T1301" s="1">
        <v>0.0</v>
      </c>
      <c r="U1301" s="1">
        <v>2.0</v>
      </c>
      <c r="V1301" s="1">
        <v>0.0</v>
      </c>
      <c r="W1301" s="1">
        <v>0.0</v>
      </c>
      <c r="X1301" s="1">
        <v>0.0</v>
      </c>
      <c r="Y1301" s="1">
        <v>1.0</v>
      </c>
      <c r="Z1301" s="1">
        <v>2111.0</v>
      </c>
      <c r="AA1301" s="45">
        <f t="shared" si="1"/>
        <v>16</v>
      </c>
      <c r="AB1301" s="45">
        <f t="shared" si="2"/>
        <v>7</v>
      </c>
      <c r="AC1301" s="45">
        <f t="shared" si="3"/>
        <v>3</v>
      </c>
      <c r="AD1301" s="45">
        <f t="shared" si="4"/>
        <v>4</v>
      </c>
      <c r="AE1301" s="45">
        <f t="shared" si="5"/>
        <v>2</v>
      </c>
    </row>
    <row r="1302">
      <c r="A1302" s="1" t="b">
        <v>1</v>
      </c>
      <c r="B1302" s="20">
        <v>44266.06151546296</v>
      </c>
      <c r="C1302" s="1" t="s">
        <v>654</v>
      </c>
      <c r="D1302" s="1">
        <v>4.0</v>
      </c>
      <c r="E1302" s="1">
        <v>2.0</v>
      </c>
      <c r="F1302" s="1">
        <v>0.0</v>
      </c>
      <c r="G1302" s="1">
        <v>4.0</v>
      </c>
      <c r="H1302" s="1">
        <v>6.0</v>
      </c>
      <c r="I1302" s="1">
        <v>5.0</v>
      </c>
      <c r="J1302" s="1">
        <v>5.0</v>
      </c>
      <c r="K1302" s="1">
        <v>1.0</v>
      </c>
      <c r="L1302" s="1">
        <v>6.0</v>
      </c>
      <c r="M1302" s="1">
        <v>6.0</v>
      </c>
      <c r="N1302" s="1">
        <v>4.0</v>
      </c>
      <c r="O1302" s="1">
        <v>4.0</v>
      </c>
      <c r="P1302" s="1">
        <v>5.0</v>
      </c>
      <c r="Q1302" s="1">
        <v>5.0</v>
      </c>
      <c r="R1302" s="1">
        <v>3.0</v>
      </c>
      <c r="S1302" s="1">
        <v>5.0</v>
      </c>
      <c r="T1302" s="1">
        <v>0.0</v>
      </c>
      <c r="U1302" s="1">
        <v>6.0</v>
      </c>
      <c r="V1302" s="1">
        <v>3.0</v>
      </c>
      <c r="W1302" s="1">
        <v>3.0</v>
      </c>
      <c r="X1302" s="1">
        <v>3.0</v>
      </c>
      <c r="Y1302" s="1">
        <v>4.0</v>
      </c>
      <c r="Z1302" s="1">
        <v>2520.0</v>
      </c>
      <c r="AA1302" s="45">
        <f t="shared" si="1"/>
        <v>84</v>
      </c>
      <c r="AB1302" s="45">
        <f t="shared" si="2"/>
        <v>33</v>
      </c>
      <c r="AC1302" s="45">
        <f t="shared" si="3"/>
        <v>18</v>
      </c>
      <c r="AD1302" s="45">
        <f t="shared" si="4"/>
        <v>18</v>
      </c>
      <c r="AE1302" s="45">
        <f t="shared" si="5"/>
        <v>15</v>
      </c>
    </row>
    <row r="1303">
      <c r="A1303" s="1" t="b">
        <v>1</v>
      </c>
      <c r="B1303" s="20">
        <v>44267.37965377315</v>
      </c>
      <c r="C1303" s="1" t="s">
        <v>525</v>
      </c>
      <c r="D1303" s="1">
        <v>4.0</v>
      </c>
      <c r="E1303" s="1">
        <v>1.0</v>
      </c>
      <c r="F1303" s="1">
        <v>0.0</v>
      </c>
      <c r="G1303" s="1">
        <v>3.0</v>
      </c>
      <c r="H1303" s="1">
        <v>0.0</v>
      </c>
      <c r="I1303" s="1">
        <v>4.0</v>
      </c>
      <c r="J1303" s="1">
        <v>6.0</v>
      </c>
      <c r="K1303" s="1">
        <v>0.0</v>
      </c>
      <c r="L1303" s="1">
        <v>4.0</v>
      </c>
      <c r="M1303" s="1">
        <v>1.0</v>
      </c>
      <c r="N1303" s="1">
        <v>3.0</v>
      </c>
      <c r="O1303" s="1">
        <v>2.0</v>
      </c>
      <c r="P1303" s="1">
        <v>6.0</v>
      </c>
      <c r="Q1303" s="1">
        <v>5.0</v>
      </c>
      <c r="R1303" s="1">
        <v>5.0</v>
      </c>
      <c r="S1303" s="1">
        <v>6.0</v>
      </c>
      <c r="T1303" s="1">
        <v>1.0</v>
      </c>
      <c r="U1303" s="1">
        <v>5.0</v>
      </c>
      <c r="V1303" s="1">
        <v>5.0</v>
      </c>
      <c r="W1303" s="1">
        <v>5.0</v>
      </c>
      <c r="X1303" s="1">
        <v>5.0</v>
      </c>
      <c r="Y1303" s="1">
        <v>0.0</v>
      </c>
      <c r="Z1303" s="1">
        <v>2277.0</v>
      </c>
      <c r="AA1303" s="45">
        <f t="shared" si="1"/>
        <v>71</v>
      </c>
      <c r="AB1303" s="45">
        <f t="shared" si="2"/>
        <v>18</v>
      </c>
      <c r="AC1303" s="45">
        <f t="shared" si="3"/>
        <v>11</v>
      </c>
      <c r="AD1303" s="45">
        <f t="shared" si="4"/>
        <v>22</v>
      </c>
      <c r="AE1303" s="45">
        <f t="shared" si="5"/>
        <v>20</v>
      </c>
    </row>
    <row r="1304">
      <c r="A1304" s="1" t="b">
        <v>0</v>
      </c>
      <c r="B1304" s="20">
        <v>44267.58138777778</v>
      </c>
      <c r="C1304" s="1" t="s">
        <v>556</v>
      </c>
      <c r="D1304" s="1">
        <v>3.0</v>
      </c>
      <c r="E1304" s="1">
        <v>0.0</v>
      </c>
      <c r="F1304" s="1">
        <v>0.0</v>
      </c>
      <c r="G1304" s="1">
        <v>0.0</v>
      </c>
      <c r="H1304" s="1">
        <v>0.0</v>
      </c>
      <c r="I1304" s="1">
        <v>1.0</v>
      </c>
      <c r="J1304" s="1">
        <v>1.0</v>
      </c>
      <c r="K1304" s="1">
        <v>0.0</v>
      </c>
      <c r="L1304" s="1">
        <v>1.0</v>
      </c>
      <c r="M1304" s="1">
        <v>1.0</v>
      </c>
      <c r="N1304" s="1">
        <v>1.0</v>
      </c>
      <c r="O1304" s="1">
        <v>0.0</v>
      </c>
      <c r="P1304" s="1">
        <v>1.0</v>
      </c>
      <c r="Q1304" s="1">
        <v>0.0</v>
      </c>
      <c r="R1304" s="1">
        <v>0.0</v>
      </c>
      <c r="S1304" s="1">
        <v>0.0</v>
      </c>
      <c r="T1304" s="1">
        <v>0.0</v>
      </c>
      <c r="U1304" s="1">
        <v>1.0</v>
      </c>
      <c r="V1304" s="1">
        <v>1.0</v>
      </c>
      <c r="W1304" s="1">
        <v>2.0</v>
      </c>
      <c r="X1304" s="1">
        <v>1.0</v>
      </c>
      <c r="Y1304" s="1">
        <v>1.0</v>
      </c>
      <c r="Z1304" s="1">
        <v>2407.0</v>
      </c>
      <c r="AA1304" s="45">
        <f t="shared" si="1"/>
        <v>15</v>
      </c>
      <c r="AB1304" s="45">
        <f t="shared" si="2"/>
        <v>6</v>
      </c>
      <c r="AC1304" s="45">
        <f t="shared" si="3"/>
        <v>3</v>
      </c>
      <c r="AD1304" s="45">
        <f t="shared" si="4"/>
        <v>1</v>
      </c>
      <c r="AE1304" s="45">
        <f t="shared" si="5"/>
        <v>5</v>
      </c>
    </row>
    <row r="1305">
      <c r="A1305" s="1" t="b">
        <v>1</v>
      </c>
      <c r="B1305" s="20">
        <v>44267.642327696754</v>
      </c>
      <c r="C1305" s="1" t="s">
        <v>655</v>
      </c>
      <c r="D1305" s="1">
        <v>3.0</v>
      </c>
      <c r="E1305" s="1">
        <v>2.0</v>
      </c>
      <c r="F1305" s="1">
        <v>0.0</v>
      </c>
      <c r="G1305" s="1">
        <v>2.0</v>
      </c>
      <c r="H1305" s="1">
        <v>2.0</v>
      </c>
      <c r="I1305" s="1">
        <v>3.0</v>
      </c>
      <c r="J1305" s="1">
        <v>0.0</v>
      </c>
      <c r="K1305" s="1">
        <v>0.0</v>
      </c>
      <c r="L1305" s="1">
        <v>0.0</v>
      </c>
      <c r="M1305" s="1">
        <v>1.0</v>
      </c>
      <c r="N1305" s="1">
        <v>5.0</v>
      </c>
      <c r="O1305" s="1">
        <v>5.0</v>
      </c>
      <c r="P1305" s="1">
        <v>2.0</v>
      </c>
      <c r="Q1305" s="1">
        <v>0.0</v>
      </c>
      <c r="R1305" s="1">
        <v>0.0</v>
      </c>
      <c r="S1305" s="1">
        <v>0.0</v>
      </c>
      <c r="T1305" s="1">
        <v>1.0</v>
      </c>
      <c r="U1305" s="1">
        <v>2.0</v>
      </c>
      <c r="V1305" s="1">
        <v>3.0</v>
      </c>
      <c r="W1305" s="1">
        <v>4.0</v>
      </c>
      <c r="X1305" s="1">
        <v>4.0</v>
      </c>
      <c r="Y1305" s="1">
        <v>2.0</v>
      </c>
      <c r="Z1305" s="1">
        <v>2403.0</v>
      </c>
      <c r="AA1305" s="45">
        <f t="shared" si="1"/>
        <v>41</v>
      </c>
      <c r="AB1305" s="45">
        <f t="shared" si="2"/>
        <v>25</v>
      </c>
      <c r="AC1305" s="45">
        <f t="shared" si="3"/>
        <v>1</v>
      </c>
      <c r="AD1305" s="45">
        <f t="shared" si="4"/>
        <v>2</v>
      </c>
      <c r="AE1305" s="45">
        <f t="shared" si="5"/>
        <v>13</v>
      </c>
    </row>
    <row r="1306">
      <c r="A1306" s="1" t="b">
        <v>1</v>
      </c>
      <c r="B1306" s="20">
        <v>44268.41046263889</v>
      </c>
      <c r="C1306" s="1" t="s">
        <v>530</v>
      </c>
      <c r="D1306" s="1">
        <v>0.0</v>
      </c>
      <c r="E1306" s="1">
        <v>0.0</v>
      </c>
      <c r="F1306" s="1">
        <v>1.0</v>
      </c>
      <c r="G1306" s="1">
        <v>2.0</v>
      </c>
      <c r="H1306" s="1">
        <v>0.0</v>
      </c>
      <c r="I1306" s="1">
        <v>1.0</v>
      </c>
      <c r="J1306" s="1">
        <v>1.0</v>
      </c>
      <c r="K1306" s="1">
        <v>0.0</v>
      </c>
      <c r="L1306" s="1">
        <v>0.0</v>
      </c>
      <c r="M1306" s="1">
        <v>0.0</v>
      </c>
      <c r="N1306" s="1">
        <v>1.0</v>
      </c>
      <c r="O1306" s="1">
        <v>1.0</v>
      </c>
      <c r="P1306" s="1">
        <v>0.0</v>
      </c>
      <c r="Q1306" s="1">
        <v>0.0</v>
      </c>
      <c r="R1306" s="1">
        <v>0.0</v>
      </c>
      <c r="S1306" s="1">
        <v>0.0</v>
      </c>
      <c r="T1306" s="1">
        <v>1.0</v>
      </c>
      <c r="U1306" s="1">
        <v>1.0</v>
      </c>
      <c r="V1306" s="1">
        <v>1.0</v>
      </c>
      <c r="W1306" s="1">
        <v>0.0</v>
      </c>
      <c r="X1306" s="1">
        <v>1.0</v>
      </c>
      <c r="Y1306" s="1">
        <v>0.0</v>
      </c>
      <c r="Z1306" s="1">
        <v>1876.0</v>
      </c>
      <c r="AA1306" s="45">
        <f t="shared" si="1"/>
        <v>11</v>
      </c>
      <c r="AB1306" s="45">
        <f t="shared" si="2"/>
        <v>7</v>
      </c>
      <c r="AC1306" s="45">
        <f t="shared" si="3"/>
        <v>1</v>
      </c>
      <c r="AD1306" s="45">
        <f t="shared" si="4"/>
        <v>0</v>
      </c>
      <c r="AE1306" s="45">
        <f t="shared" si="5"/>
        <v>3</v>
      </c>
    </row>
    <row r="1307">
      <c r="A1307" s="1" t="b">
        <v>1</v>
      </c>
      <c r="B1307" s="20">
        <v>44268.48428358797</v>
      </c>
      <c r="C1307" s="1" t="s">
        <v>232</v>
      </c>
      <c r="D1307" s="1">
        <v>2.0</v>
      </c>
      <c r="E1307" s="1">
        <v>2.0</v>
      </c>
      <c r="F1307" s="1">
        <v>0.0</v>
      </c>
      <c r="G1307" s="1">
        <v>2.0</v>
      </c>
      <c r="H1307" s="1">
        <v>3.0</v>
      </c>
      <c r="I1307" s="1">
        <v>3.0</v>
      </c>
      <c r="J1307" s="1">
        <v>2.0</v>
      </c>
      <c r="K1307" s="1">
        <v>3.0</v>
      </c>
      <c r="L1307" s="1">
        <v>1.0</v>
      </c>
      <c r="M1307" s="1">
        <v>3.0</v>
      </c>
      <c r="N1307" s="1">
        <v>2.0</v>
      </c>
      <c r="O1307" s="1">
        <v>3.0</v>
      </c>
      <c r="P1307" s="1">
        <v>3.0</v>
      </c>
      <c r="Q1307" s="1">
        <v>3.0</v>
      </c>
      <c r="R1307" s="1">
        <v>2.0</v>
      </c>
      <c r="S1307" s="1">
        <v>2.0</v>
      </c>
      <c r="T1307" s="1">
        <v>0.0</v>
      </c>
      <c r="U1307" s="1">
        <v>3.0</v>
      </c>
      <c r="V1307" s="1">
        <v>3.0</v>
      </c>
      <c r="W1307" s="1">
        <v>2.0</v>
      </c>
      <c r="X1307" s="1">
        <v>2.0</v>
      </c>
      <c r="Y1307" s="1">
        <v>2.0</v>
      </c>
      <c r="Z1307" s="1">
        <v>1921.0</v>
      </c>
      <c r="AA1307" s="45">
        <f t="shared" si="1"/>
        <v>48</v>
      </c>
      <c r="AB1307" s="45">
        <f t="shared" si="2"/>
        <v>19</v>
      </c>
      <c r="AC1307" s="45">
        <f t="shared" si="3"/>
        <v>9</v>
      </c>
      <c r="AD1307" s="45">
        <f t="shared" si="4"/>
        <v>10</v>
      </c>
      <c r="AE1307" s="45">
        <f t="shared" si="5"/>
        <v>10</v>
      </c>
    </row>
    <row r="1308">
      <c r="A1308" t="b">
        <v>0</v>
      </c>
      <c r="B1308" s="20">
        <v>44269.455930474534</v>
      </c>
      <c r="C1308" s="1" t="s">
        <v>656</v>
      </c>
      <c r="D1308" s="1">
        <v>5.0</v>
      </c>
      <c r="E1308" s="1">
        <v>2.0</v>
      </c>
      <c r="F1308" s="1">
        <v>0.0</v>
      </c>
      <c r="G1308" s="1">
        <v>2.0</v>
      </c>
      <c r="H1308" s="1">
        <v>3.0</v>
      </c>
      <c r="I1308" s="1">
        <v>5.0</v>
      </c>
      <c r="J1308" s="1">
        <v>3.0</v>
      </c>
      <c r="K1308" s="1">
        <v>0.0</v>
      </c>
      <c r="L1308" s="1">
        <v>4.0</v>
      </c>
      <c r="M1308" s="1">
        <v>2.0</v>
      </c>
      <c r="N1308" s="1">
        <v>3.0</v>
      </c>
      <c r="O1308" s="1">
        <v>3.0</v>
      </c>
      <c r="P1308" s="1">
        <v>4.0</v>
      </c>
      <c r="Q1308" s="1">
        <v>4.0</v>
      </c>
      <c r="R1308" s="1">
        <v>1.0</v>
      </c>
      <c r="S1308" s="1">
        <v>4.0</v>
      </c>
      <c r="T1308" s="1">
        <v>0.0</v>
      </c>
      <c r="U1308" s="1">
        <v>2.0</v>
      </c>
      <c r="V1308" s="1">
        <v>2.0</v>
      </c>
      <c r="W1308" s="1">
        <v>2.0</v>
      </c>
      <c r="X1308" s="1">
        <v>0.0</v>
      </c>
      <c r="Y1308" s="1">
        <v>0.0</v>
      </c>
      <c r="Z1308" s="1">
        <v>538.0</v>
      </c>
      <c r="AA1308" s="45">
        <f t="shared" si="1"/>
        <v>51</v>
      </c>
      <c r="AB1308" s="45">
        <f t="shared" si="2"/>
        <v>23</v>
      </c>
      <c r="AC1308" s="45">
        <f t="shared" si="3"/>
        <v>9</v>
      </c>
      <c r="AD1308" s="45">
        <f t="shared" si="4"/>
        <v>13</v>
      </c>
      <c r="AE1308" s="45">
        <f t="shared" si="5"/>
        <v>6</v>
      </c>
    </row>
    <row r="1309">
      <c r="A1309" s="1" t="b">
        <v>1</v>
      </c>
      <c r="B1309" s="20">
        <v>44269.557654432865</v>
      </c>
      <c r="C1309" s="1" t="s">
        <v>402</v>
      </c>
      <c r="D1309" s="1">
        <v>4.0</v>
      </c>
      <c r="E1309" s="1">
        <v>2.0</v>
      </c>
      <c r="F1309" s="1">
        <v>0.0</v>
      </c>
      <c r="G1309" s="1">
        <v>3.0</v>
      </c>
      <c r="H1309" s="1">
        <v>2.0</v>
      </c>
      <c r="I1309" s="1">
        <v>3.0</v>
      </c>
      <c r="J1309" s="1">
        <v>3.0</v>
      </c>
      <c r="K1309" s="1">
        <v>2.0</v>
      </c>
      <c r="L1309" s="1">
        <v>2.0</v>
      </c>
      <c r="M1309" s="1">
        <v>2.0</v>
      </c>
      <c r="N1309" s="1">
        <v>3.0</v>
      </c>
      <c r="O1309" s="1">
        <v>3.0</v>
      </c>
      <c r="P1309" s="1">
        <v>3.0</v>
      </c>
      <c r="Q1309" s="1">
        <v>0.0</v>
      </c>
      <c r="R1309" s="1">
        <v>0.0</v>
      </c>
      <c r="S1309" s="1">
        <v>0.0</v>
      </c>
      <c r="T1309" s="1">
        <v>0.0</v>
      </c>
      <c r="U1309" s="1">
        <v>3.0</v>
      </c>
      <c r="V1309" s="1">
        <v>2.0</v>
      </c>
      <c r="W1309" s="1">
        <v>3.0</v>
      </c>
      <c r="X1309" s="1">
        <v>3.0</v>
      </c>
      <c r="Y1309" s="1">
        <v>6.0</v>
      </c>
      <c r="Z1309" s="1">
        <v>2210.0</v>
      </c>
      <c r="AA1309" s="45">
        <f t="shared" si="1"/>
        <v>49</v>
      </c>
      <c r="AB1309" s="45">
        <f t="shared" si="2"/>
        <v>26</v>
      </c>
      <c r="AC1309" s="45">
        <f t="shared" si="3"/>
        <v>9</v>
      </c>
      <c r="AD1309" s="45">
        <f t="shared" si="4"/>
        <v>3</v>
      </c>
      <c r="AE1309" s="45">
        <f t="shared" si="5"/>
        <v>11</v>
      </c>
    </row>
    <row r="1310">
      <c r="A1310" s="1" t="b">
        <v>1</v>
      </c>
      <c r="B1310" s="20">
        <v>44270.4270143287</v>
      </c>
      <c r="C1310" s="1" t="s">
        <v>323</v>
      </c>
      <c r="D1310" s="1">
        <v>5.0</v>
      </c>
      <c r="E1310" s="1">
        <v>1.0</v>
      </c>
      <c r="F1310" s="1">
        <v>0.0</v>
      </c>
      <c r="G1310" s="1">
        <v>0.0</v>
      </c>
      <c r="H1310" s="1">
        <v>1.0</v>
      </c>
      <c r="I1310" s="1">
        <v>5.0</v>
      </c>
      <c r="J1310" s="1">
        <v>5.0</v>
      </c>
      <c r="K1310" s="1">
        <v>3.0</v>
      </c>
      <c r="L1310" s="1">
        <v>3.0</v>
      </c>
      <c r="M1310" s="1">
        <v>3.0</v>
      </c>
      <c r="N1310" s="1">
        <v>4.0</v>
      </c>
      <c r="O1310" s="1">
        <v>5.0</v>
      </c>
      <c r="P1310" s="1">
        <v>5.0</v>
      </c>
      <c r="Q1310" s="1">
        <v>5.0</v>
      </c>
      <c r="R1310" s="1">
        <v>4.0</v>
      </c>
      <c r="S1310" s="1">
        <v>4.0</v>
      </c>
      <c r="T1310" s="1">
        <v>0.0</v>
      </c>
      <c r="U1310" s="1">
        <v>3.0</v>
      </c>
      <c r="V1310" s="1">
        <v>3.0</v>
      </c>
      <c r="W1310" s="1">
        <v>3.0</v>
      </c>
      <c r="X1310" s="1">
        <v>3.0</v>
      </c>
      <c r="Y1310" s="1">
        <v>2.0</v>
      </c>
      <c r="Z1310" s="1">
        <v>2068.0</v>
      </c>
      <c r="AA1310" s="45">
        <f t="shared" si="1"/>
        <v>67</v>
      </c>
      <c r="AB1310" s="45">
        <f t="shared" si="2"/>
        <v>23</v>
      </c>
      <c r="AC1310" s="45">
        <f t="shared" si="3"/>
        <v>14</v>
      </c>
      <c r="AD1310" s="45">
        <f t="shared" si="4"/>
        <v>18</v>
      </c>
      <c r="AE1310" s="45">
        <f t="shared" si="5"/>
        <v>12</v>
      </c>
    </row>
    <row r="1311">
      <c r="A1311" s="1" t="b">
        <v>1</v>
      </c>
      <c r="B1311" s="20">
        <v>44270.49500060185</v>
      </c>
      <c r="C1311" s="1" t="s">
        <v>487</v>
      </c>
      <c r="D1311" s="1">
        <v>3.0</v>
      </c>
      <c r="E1311" s="1">
        <v>1.0</v>
      </c>
      <c r="F1311" s="1">
        <v>0.0</v>
      </c>
      <c r="G1311" s="1">
        <v>1.0</v>
      </c>
      <c r="H1311" s="1">
        <v>1.0</v>
      </c>
      <c r="I1311" s="1">
        <v>5.0</v>
      </c>
      <c r="J1311" s="1">
        <v>5.0</v>
      </c>
      <c r="K1311" s="1">
        <v>0.0</v>
      </c>
      <c r="L1311" s="1">
        <v>5.0</v>
      </c>
      <c r="M1311" s="1">
        <v>5.0</v>
      </c>
      <c r="N1311" s="1">
        <v>4.0</v>
      </c>
      <c r="O1311" s="1">
        <v>2.0</v>
      </c>
      <c r="P1311" s="1">
        <v>5.0</v>
      </c>
      <c r="Q1311" s="1">
        <v>2.0</v>
      </c>
      <c r="R1311" s="1">
        <v>0.0</v>
      </c>
      <c r="S1311" s="1">
        <v>5.0</v>
      </c>
      <c r="T1311" s="1">
        <v>0.0</v>
      </c>
      <c r="U1311" s="1">
        <v>3.0</v>
      </c>
      <c r="V1311" s="1">
        <v>4.0</v>
      </c>
      <c r="W1311" s="1">
        <v>4.0</v>
      </c>
      <c r="X1311" s="1">
        <v>4.0</v>
      </c>
      <c r="Y1311" s="1">
        <v>1.0</v>
      </c>
      <c r="Z1311" s="1">
        <v>2328.0</v>
      </c>
      <c r="AA1311" s="45">
        <f t="shared" si="1"/>
        <v>60</v>
      </c>
      <c r="AB1311" s="45">
        <f t="shared" si="2"/>
        <v>18</v>
      </c>
      <c r="AC1311" s="45">
        <f t="shared" si="3"/>
        <v>15</v>
      </c>
      <c r="AD1311" s="45">
        <f t="shared" si="4"/>
        <v>12</v>
      </c>
      <c r="AE1311" s="45">
        <f t="shared" si="5"/>
        <v>15</v>
      </c>
    </row>
    <row r="1312">
      <c r="A1312" s="1" t="b">
        <v>1</v>
      </c>
      <c r="B1312" s="20">
        <v>44270.59706694444</v>
      </c>
      <c r="C1312" s="1" t="s">
        <v>657</v>
      </c>
      <c r="D1312" s="1">
        <v>6.0</v>
      </c>
      <c r="E1312" s="1">
        <v>4.0</v>
      </c>
      <c r="F1312" s="1">
        <v>2.0</v>
      </c>
      <c r="G1312" s="1">
        <v>3.0</v>
      </c>
      <c r="H1312" s="1">
        <v>3.0</v>
      </c>
      <c r="I1312" s="1">
        <v>3.0</v>
      </c>
      <c r="J1312" s="1">
        <v>3.0</v>
      </c>
      <c r="K1312" s="1">
        <v>3.0</v>
      </c>
      <c r="L1312" s="1">
        <v>0.0</v>
      </c>
      <c r="M1312" s="1">
        <v>6.0</v>
      </c>
      <c r="N1312" s="1">
        <v>4.0</v>
      </c>
      <c r="O1312" s="1">
        <v>4.0</v>
      </c>
      <c r="P1312" s="1">
        <v>4.0</v>
      </c>
      <c r="Q1312" s="1">
        <v>4.0</v>
      </c>
      <c r="R1312" s="1">
        <v>2.0</v>
      </c>
      <c r="S1312" s="1">
        <v>4.0</v>
      </c>
      <c r="T1312" s="1">
        <v>5.0</v>
      </c>
      <c r="U1312" s="1">
        <v>5.0</v>
      </c>
      <c r="V1312" s="1">
        <v>5.0</v>
      </c>
      <c r="W1312" s="1">
        <v>2.0</v>
      </c>
      <c r="X1312" s="1">
        <v>4.0</v>
      </c>
      <c r="Y1312" s="1">
        <v>5.0</v>
      </c>
      <c r="Z1312" s="1">
        <v>2488.0</v>
      </c>
      <c r="AA1312" s="45">
        <f t="shared" si="1"/>
        <v>81</v>
      </c>
      <c r="AB1312" s="45">
        <f t="shared" si="2"/>
        <v>39</v>
      </c>
      <c r="AC1312" s="45">
        <f t="shared" si="3"/>
        <v>12</v>
      </c>
      <c r="AD1312" s="45">
        <f t="shared" si="4"/>
        <v>14</v>
      </c>
      <c r="AE1312" s="45">
        <f t="shared" si="5"/>
        <v>16</v>
      </c>
    </row>
    <row r="1313">
      <c r="A1313" s="1" t="b">
        <v>1</v>
      </c>
      <c r="B1313" s="20">
        <v>44271.00724146991</v>
      </c>
      <c r="C1313" s="1" t="s">
        <v>923</v>
      </c>
      <c r="D1313" s="1">
        <v>3.0</v>
      </c>
      <c r="E1313" s="1">
        <v>2.0</v>
      </c>
      <c r="F1313" s="1">
        <v>0.0</v>
      </c>
      <c r="G1313" s="1">
        <v>4.0</v>
      </c>
      <c r="H1313" s="1">
        <v>3.0</v>
      </c>
      <c r="I1313" s="1">
        <v>6.0</v>
      </c>
      <c r="J1313" s="1">
        <v>2.0</v>
      </c>
      <c r="K1313" s="1">
        <v>0.0</v>
      </c>
      <c r="L1313" s="1">
        <v>6.0</v>
      </c>
      <c r="M1313" s="1">
        <v>3.0</v>
      </c>
      <c r="N1313" s="1">
        <v>6.0</v>
      </c>
      <c r="O1313" s="1">
        <v>4.0</v>
      </c>
      <c r="P1313" s="1">
        <v>6.0</v>
      </c>
      <c r="Q1313" s="1">
        <v>6.0</v>
      </c>
      <c r="R1313" s="1">
        <v>6.0</v>
      </c>
      <c r="S1313" s="1">
        <v>6.0</v>
      </c>
      <c r="T1313" s="1">
        <v>5.0</v>
      </c>
      <c r="U1313" s="1">
        <v>6.0</v>
      </c>
      <c r="V1313" s="1">
        <v>6.0</v>
      </c>
      <c r="W1313" s="1">
        <v>6.0</v>
      </c>
      <c r="X1313" s="1">
        <v>6.0</v>
      </c>
      <c r="Y1313" s="1">
        <v>4.0</v>
      </c>
      <c r="Z1313" s="1">
        <v>2522.0</v>
      </c>
      <c r="AA1313" s="45">
        <f t="shared" si="1"/>
        <v>96</v>
      </c>
      <c r="AB1313" s="45">
        <f t="shared" si="2"/>
        <v>37</v>
      </c>
      <c r="AC1313" s="45">
        <f t="shared" si="3"/>
        <v>11</v>
      </c>
      <c r="AD1313" s="45">
        <f t="shared" si="4"/>
        <v>24</v>
      </c>
      <c r="AE1313" s="45">
        <f t="shared" si="5"/>
        <v>24</v>
      </c>
    </row>
    <row r="1314">
      <c r="A1314" s="1" t="b">
        <v>1</v>
      </c>
      <c r="B1314" s="20">
        <v>44271.47776538195</v>
      </c>
      <c r="C1314" s="1" t="s">
        <v>493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2.0</v>
      </c>
      <c r="J1314" s="1">
        <v>0.0</v>
      </c>
      <c r="K1314" s="1">
        <v>0.0</v>
      </c>
      <c r="L1314" s="1">
        <v>0.0</v>
      </c>
      <c r="M1314" s="1">
        <v>0.0</v>
      </c>
      <c r="N1314" s="1">
        <v>1.0</v>
      </c>
      <c r="O1314" s="1">
        <v>0.0</v>
      </c>
      <c r="P1314" s="1">
        <v>1.0</v>
      </c>
      <c r="Q1314" s="1">
        <v>0.0</v>
      </c>
      <c r="R1314" s="1">
        <v>0.0</v>
      </c>
      <c r="S1314" s="1">
        <v>1.0</v>
      </c>
      <c r="T1314" s="1">
        <v>0.0</v>
      </c>
      <c r="U1314" s="1">
        <v>2.0</v>
      </c>
      <c r="V1314" s="1">
        <v>2.0</v>
      </c>
      <c r="W1314" s="1">
        <v>1.0</v>
      </c>
      <c r="X1314" s="1">
        <v>1.0</v>
      </c>
      <c r="Y1314" s="1">
        <v>1.0</v>
      </c>
      <c r="Z1314" s="1">
        <v>2318.0</v>
      </c>
      <c r="AA1314" s="45">
        <f t="shared" si="1"/>
        <v>12</v>
      </c>
      <c r="AB1314" s="45">
        <f t="shared" si="2"/>
        <v>4</v>
      </c>
      <c r="AC1314" s="45">
        <f t="shared" si="3"/>
        <v>0</v>
      </c>
      <c r="AD1314" s="45">
        <f t="shared" si="4"/>
        <v>2</v>
      </c>
      <c r="AE1314" s="45">
        <f t="shared" si="5"/>
        <v>6</v>
      </c>
    </row>
    <row r="1315">
      <c r="A1315" s="1" t="b">
        <v>1</v>
      </c>
      <c r="B1315" s="20">
        <v>44271.567074942126</v>
      </c>
      <c r="C1315" s="1" t="s">
        <v>527</v>
      </c>
      <c r="D1315" s="1">
        <v>1.0</v>
      </c>
      <c r="E1315" s="1">
        <v>0.0</v>
      </c>
      <c r="F1315" s="1">
        <v>0.0</v>
      </c>
      <c r="G1315" s="1">
        <v>0.0</v>
      </c>
      <c r="H1315" s="1">
        <v>0.0</v>
      </c>
      <c r="I1315" s="1">
        <v>1.0</v>
      </c>
      <c r="J1315" s="1">
        <v>0.0</v>
      </c>
      <c r="K1315" s="1">
        <v>0.0</v>
      </c>
      <c r="L1315" s="1">
        <v>2.0</v>
      </c>
      <c r="M1315" s="1">
        <v>1.0</v>
      </c>
      <c r="N1315" s="1">
        <v>2.0</v>
      </c>
      <c r="O1315" s="1">
        <v>0.0</v>
      </c>
      <c r="P1315" s="1">
        <v>1.0</v>
      </c>
      <c r="Q1315" s="1">
        <v>1.0</v>
      </c>
      <c r="R1315" s="1">
        <v>0.0</v>
      </c>
      <c r="S1315" s="1">
        <v>0.0</v>
      </c>
      <c r="T1315" s="1">
        <v>1.0</v>
      </c>
      <c r="U1315" s="1">
        <v>1.0</v>
      </c>
      <c r="V1315" s="1">
        <v>1.0</v>
      </c>
      <c r="W1315" s="1">
        <v>1.0</v>
      </c>
      <c r="X1315" s="1">
        <v>1.0</v>
      </c>
      <c r="Y1315" s="1">
        <v>1.0</v>
      </c>
      <c r="Z1315" s="1">
        <v>2358.0</v>
      </c>
      <c r="AA1315" s="45">
        <f t="shared" si="1"/>
        <v>15</v>
      </c>
      <c r="AB1315" s="45">
        <f t="shared" si="2"/>
        <v>6</v>
      </c>
      <c r="AC1315" s="45">
        <f t="shared" si="3"/>
        <v>3</v>
      </c>
      <c r="AD1315" s="45">
        <f t="shared" si="4"/>
        <v>2</v>
      </c>
      <c r="AE1315" s="45">
        <f t="shared" si="5"/>
        <v>4</v>
      </c>
    </row>
    <row r="1316">
      <c r="A1316" t="b">
        <v>0</v>
      </c>
      <c r="B1316" s="20">
        <v>44271.67185086806</v>
      </c>
      <c r="C1316" s="1" t="s">
        <v>260</v>
      </c>
      <c r="D1316" s="1">
        <v>2.0</v>
      </c>
      <c r="E1316" s="1">
        <v>0.0</v>
      </c>
      <c r="F1316" s="1">
        <v>0.0</v>
      </c>
      <c r="G1316" s="1">
        <v>2.0</v>
      </c>
      <c r="H1316" s="1">
        <v>1.0</v>
      </c>
      <c r="I1316" s="1">
        <v>1.0</v>
      </c>
      <c r="J1316" s="1">
        <v>1.0</v>
      </c>
      <c r="K1316" s="1">
        <v>0.0</v>
      </c>
      <c r="L1316" s="1">
        <v>1.0</v>
      </c>
      <c r="M1316" s="1">
        <v>1.0</v>
      </c>
      <c r="N1316" s="1">
        <v>3.0</v>
      </c>
      <c r="O1316" s="1">
        <v>2.0</v>
      </c>
      <c r="P1316" s="1">
        <v>1.0</v>
      </c>
      <c r="Q1316" s="1">
        <v>2.0</v>
      </c>
      <c r="R1316" s="1">
        <v>2.0</v>
      </c>
      <c r="S1316" s="1">
        <v>2.0</v>
      </c>
      <c r="T1316" s="1">
        <v>0.0</v>
      </c>
      <c r="U1316" s="1">
        <v>2.0</v>
      </c>
      <c r="V1316" s="1">
        <v>3.0</v>
      </c>
      <c r="W1316" s="1">
        <v>2.0</v>
      </c>
      <c r="X1316" s="1">
        <v>2.0</v>
      </c>
      <c r="Y1316" s="1">
        <v>1.0</v>
      </c>
      <c r="Z1316" s="1">
        <v>1993.0</v>
      </c>
      <c r="AA1316" s="45">
        <f t="shared" si="1"/>
        <v>31</v>
      </c>
      <c r="AB1316" s="45">
        <f t="shared" si="2"/>
        <v>12</v>
      </c>
      <c r="AC1316" s="45">
        <f t="shared" si="3"/>
        <v>3</v>
      </c>
      <c r="AD1316" s="45">
        <f t="shared" si="4"/>
        <v>7</v>
      </c>
      <c r="AE1316" s="45">
        <f t="shared" si="5"/>
        <v>9</v>
      </c>
    </row>
    <row r="1317">
      <c r="A1317" s="1" t="b">
        <v>1</v>
      </c>
      <c r="B1317" s="20">
        <v>44272.47986958333</v>
      </c>
      <c r="C1317" s="1" t="s">
        <v>517</v>
      </c>
      <c r="D1317" s="1">
        <v>4.0</v>
      </c>
      <c r="E1317" s="1">
        <v>1.0</v>
      </c>
      <c r="F1317" s="1">
        <v>0.0</v>
      </c>
      <c r="G1317" s="1">
        <v>2.0</v>
      </c>
      <c r="H1317" s="1">
        <v>2.0</v>
      </c>
      <c r="I1317" s="1">
        <v>4.0</v>
      </c>
      <c r="J1317" s="1">
        <v>2.0</v>
      </c>
      <c r="K1317" s="1">
        <v>2.0</v>
      </c>
      <c r="L1317" s="1">
        <v>3.0</v>
      </c>
      <c r="M1317" s="1">
        <v>2.0</v>
      </c>
      <c r="N1317" s="1">
        <v>4.0</v>
      </c>
      <c r="O1317" s="1">
        <v>1.0</v>
      </c>
      <c r="P1317" s="1">
        <v>1.0</v>
      </c>
      <c r="Q1317" s="1">
        <v>1.0</v>
      </c>
      <c r="R1317" s="1">
        <v>2.0</v>
      </c>
      <c r="S1317" s="1">
        <v>1.0</v>
      </c>
      <c r="T1317" s="1">
        <v>1.0</v>
      </c>
      <c r="U1317" s="1">
        <v>4.0</v>
      </c>
      <c r="V1317" s="1">
        <v>1.0</v>
      </c>
      <c r="W1317" s="1">
        <v>3.0</v>
      </c>
      <c r="X1317" s="1">
        <v>2.0</v>
      </c>
      <c r="Y1317" s="1">
        <v>4.0</v>
      </c>
      <c r="Z1317" s="1">
        <v>2343.0</v>
      </c>
      <c r="AA1317" s="45">
        <f t="shared" si="1"/>
        <v>47</v>
      </c>
      <c r="AB1317" s="45">
        <f t="shared" si="2"/>
        <v>23</v>
      </c>
      <c r="AC1317" s="45">
        <f t="shared" si="3"/>
        <v>9</v>
      </c>
      <c r="AD1317" s="45">
        <f t="shared" si="4"/>
        <v>5</v>
      </c>
      <c r="AE1317" s="45">
        <f t="shared" si="5"/>
        <v>10</v>
      </c>
    </row>
    <row r="1318">
      <c r="A1318" t="b">
        <v>0</v>
      </c>
      <c r="B1318" s="20">
        <v>44272.5988133912</v>
      </c>
      <c r="C1318" s="1" t="s">
        <v>599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1.0</v>
      </c>
      <c r="J1318" s="1">
        <v>1.0</v>
      </c>
      <c r="K1318" s="1">
        <v>0.0</v>
      </c>
      <c r="L1318" s="1">
        <v>2.0</v>
      </c>
      <c r="M1318" s="1">
        <v>1.0</v>
      </c>
      <c r="N1318" s="1">
        <v>1.0</v>
      </c>
      <c r="O1318" s="1">
        <v>1.0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2456.0</v>
      </c>
      <c r="AA1318" s="45">
        <f t="shared" si="1"/>
        <v>7</v>
      </c>
      <c r="AB1318" s="45">
        <f t="shared" si="2"/>
        <v>3</v>
      </c>
      <c r="AC1318" s="45">
        <f t="shared" si="3"/>
        <v>4</v>
      </c>
      <c r="AD1318" s="45">
        <f t="shared" si="4"/>
        <v>0</v>
      </c>
      <c r="AE1318" s="45">
        <f t="shared" si="5"/>
        <v>0</v>
      </c>
    </row>
    <row r="1319">
      <c r="A1319" s="1" t="b">
        <v>1</v>
      </c>
      <c r="B1319" s="20">
        <v>44272.63784060185</v>
      </c>
      <c r="C1319" s="1" t="s">
        <v>419</v>
      </c>
      <c r="D1319" s="1">
        <v>0.0</v>
      </c>
      <c r="E1319" s="1">
        <v>0.0</v>
      </c>
      <c r="F1319" s="1">
        <v>0.0</v>
      </c>
      <c r="G1319" s="1">
        <v>3.0</v>
      </c>
      <c r="H1319" s="1">
        <v>1.0</v>
      </c>
      <c r="I1319" s="1">
        <v>4.0</v>
      </c>
      <c r="J1319" s="1">
        <v>2.0</v>
      </c>
      <c r="K1319" s="1">
        <v>3.0</v>
      </c>
      <c r="L1319" s="1">
        <v>1.0</v>
      </c>
      <c r="M1319" s="1">
        <v>1.0</v>
      </c>
      <c r="N1319" s="1">
        <v>2.0</v>
      </c>
      <c r="O1319" s="1">
        <v>2.0</v>
      </c>
      <c r="P1319" s="1">
        <v>0.0</v>
      </c>
      <c r="Q1319" s="1">
        <v>2.0</v>
      </c>
      <c r="R1319" s="1">
        <v>3.0</v>
      </c>
      <c r="S1319" s="1">
        <v>0.0</v>
      </c>
      <c r="T1319" s="1">
        <v>1.0</v>
      </c>
      <c r="U1319" s="1">
        <v>2.0</v>
      </c>
      <c r="V1319" s="1">
        <v>0.0</v>
      </c>
      <c r="W1319" s="1">
        <v>1.0</v>
      </c>
      <c r="X1319" s="1">
        <v>0.0</v>
      </c>
      <c r="Y1319" s="1">
        <v>0.0</v>
      </c>
      <c r="Z1319" s="1">
        <v>2240.0</v>
      </c>
      <c r="AA1319" s="45">
        <f t="shared" si="1"/>
        <v>28</v>
      </c>
      <c r="AB1319" s="45">
        <f t="shared" si="2"/>
        <v>13</v>
      </c>
      <c r="AC1319" s="45">
        <f t="shared" si="3"/>
        <v>7</v>
      </c>
      <c r="AD1319" s="45">
        <f t="shared" si="4"/>
        <v>5</v>
      </c>
      <c r="AE1319" s="45">
        <f t="shared" si="5"/>
        <v>3</v>
      </c>
    </row>
    <row r="1320">
      <c r="A1320" s="1" t="b">
        <v>1</v>
      </c>
      <c r="B1320" s="20">
        <v>44273.01035534722</v>
      </c>
      <c r="C1320" s="1" t="s">
        <v>352</v>
      </c>
      <c r="D1320" s="1">
        <v>2.0</v>
      </c>
      <c r="E1320" s="1">
        <v>0.0</v>
      </c>
      <c r="F1320" s="1">
        <v>0.0</v>
      </c>
      <c r="G1320" s="1">
        <v>2.0</v>
      </c>
      <c r="H1320" s="1">
        <v>3.0</v>
      </c>
      <c r="I1320" s="1">
        <v>3.0</v>
      </c>
      <c r="J1320" s="1">
        <v>4.0</v>
      </c>
      <c r="K1320" s="1">
        <v>2.0</v>
      </c>
      <c r="L1320" s="1">
        <v>3.0</v>
      </c>
      <c r="M1320" s="1">
        <v>1.0</v>
      </c>
      <c r="N1320" s="1">
        <v>2.0</v>
      </c>
      <c r="O1320" s="1">
        <v>3.0</v>
      </c>
      <c r="P1320" s="1">
        <v>2.0</v>
      </c>
      <c r="Q1320" s="1">
        <v>1.0</v>
      </c>
      <c r="R1320" s="1">
        <v>2.0</v>
      </c>
      <c r="S1320" s="1">
        <v>1.0</v>
      </c>
      <c r="T1320" s="1">
        <v>3.0</v>
      </c>
      <c r="U1320" s="1">
        <v>2.0</v>
      </c>
      <c r="V1320" s="1">
        <v>2.0</v>
      </c>
      <c r="W1320" s="1">
        <v>2.0</v>
      </c>
      <c r="X1320" s="1">
        <v>2.0</v>
      </c>
      <c r="Y1320" s="1">
        <v>2.0</v>
      </c>
      <c r="Z1320" s="1">
        <v>2140.0</v>
      </c>
      <c r="AA1320" s="45">
        <f t="shared" si="1"/>
        <v>44</v>
      </c>
      <c r="AB1320" s="45">
        <f t="shared" si="2"/>
        <v>20</v>
      </c>
      <c r="AC1320" s="45">
        <f t="shared" si="3"/>
        <v>10</v>
      </c>
      <c r="AD1320" s="45">
        <f t="shared" si="4"/>
        <v>6</v>
      </c>
      <c r="AE1320" s="45">
        <f t="shared" si="5"/>
        <v>8</v>
      </c>
    </row>
    <row r="1321">
      <c r="A1321" s="1" t="b">
        <v>1</v>
      </c>
      <c r="B1321" s="20">
        <v>44273.48281552084</v>
      </c>
      <c r="C1321" s="1" t="s">
        <v>659</v>
      </c>
      <c r="D1321" s="1">
        <v>3.0</v>
      </c>
      <c r="E1321" s="1">
        <v>0.0</v>
      </c>
      <c r="F1321" s="1">
        <v>0.0</v>
      </c>
      <c r="G1321" s="1">
        <v>1.0</v>
      </c>
      <c r="H1321" s="1">
        <v>0.0</v>
      </c>
      <c r="I1321" s="1">
        <v>5.0</v>
      </c>
      <c r="J1321" s="1">
        <v>5.0</v>
      </c>
      <c r="K1321" s="1">
        <v>0.0</v>
      </c>
      <c r="L1321" s="1">
        <v>3.0</v>
      </c>
      <c r="M1321" s="1">
        <v>5.0</v>
      </c>
      <c r="N1321" s="1">
        <v>1.0</v>
      </c>
      <c r="O1321" s="1">
        <v>0.0</v>
      </c>
      <c r="P1321" s="1">
        <v>3.0</v>
      </c>
      <c r="Q1321" s="1">
        <v>5.0</v>
      </c>
      <c r="R1321" s="1">
        <v>5.0</v>
      </c>
      <c r="S1321" s="1">
        <v>5.0</v>
      </c>
      <c r="T1321" s="1">
        <v>0.0</v>
      </c>
      <c r="U1321" s="1">
        <v>5.0</v>
      </c>
      <c r="V1321" s="1">
        <v>5.0</v>
      </c>
      <c r="W1321" s="1">
        <v>5.0</v>
      </c>
      <c r="X1321" s="1">
        <v>5.0</v>
      </c>
      <c r="Y1321" s="1">
        <v>1.0</v>
      </c>
      <c r="Z1321" s="1">
        <v>2514.0</v>
      </c>
      <c r="AA1321" s="45">
        <f t="shared" si="1"/>
        <v>62</v>
      </c>
      <c r="AB1321" s="45">
        <f t="shared" si="2"/>
        <v>11</v>
      </c>
      <c r="AC1321" s="45">
        <f t="shared" si="3"/>
        <v>13</v>
      </c>
      <c r="AD1321" s="45">
        <f t="shared" si="4"/>
        <v>18</v>
      </c>
      <c r="AE1321" s="45">
        <f t="shared" si="5"/>
        <v>20</v>
      </c>
    </row>
    <row r="1322">
      <c r="A1322" s="1" t="b">
        <v>1</v>
      </c>
      <c r="B1322" s="20">
        <v>44273.48649052084</v>
      </c>
      <c r="C1322" s="1" t="s">
        <v>448</v>
      </c>
      <c r="D1322" s="1">
        <v>3.0</v>
      </c>
      <c r="E1322" s="1">
        <v>0.0</v>
      </c>
      <c r="F1322" s="1">
        <v>0.0</v>
      </c>
      <c r="G1322" s="1">
        <v>0.0</v>
      </c>
      <c r="H1322" s="1">
        <v>0.0</v>
      </c>
      <c r="I1322" s="1">
        <v>5.0</v>
      </c>
      <c r="J1322" s="1">
        <v>0.0</v>
      </c>
      <c r="K1322" s="1">
        <v>2.0</v>
      </c>
      <c r="L1322" s="1">
        <v>0.0</v>
      </c>
      <c r="M1322" s="1">
        <v>4.0</v>
      </c>
      <c r="N1322" s="1">
        <v>1.0</v>
      </c>
      <c r="O1322" s="1">
        <v>1.0</v>
      </c>
      <c r="P1322" s="1">
        <v>3.0</v>
      </c>
      <c r="Q1322" s="1">
        <v>0.0</v>
      </c>
      <c r="R1322" s="1">
        <v>5.0</v>
      </c>
      <c r="S1322" s="1">
        <v>1.0</v>
      </c>
      <c r="T1322" s="1">
        <v>3.0</v>
      </c>
      <c r="U1322" s="1">
        <v>4.0</v>
      </c>
      <c r="V1322" s="1">
        <v>4.0</v>
      </c>
      <c r="W1322" s="1">
        <v>3.0</v>
      </c>
      <c r="X1322" s="1">
        <v>1.0</v>
      </c>
      <c r="Y1322" s="1">
        <v>0.0</v>
      </c>
      <c r="Z1322" s="1">
        <v>2264.0</v>
      </c>
      <c r="AA1322" s="45">
        <f t="shared" si="1"/>
        <v>40</v>
      </c>
      <c r="AB1322" s="45">
        <f t="shared" si="2"/>
        <v>13</v>
      </c>
      <c r="AC1322" s="45">
        <f t="shared" si="3"/>
        <v>6</v>
      </c>
      <c r="AD1322" s="45">
        <f t="shared" si="4"/>
        <v>9</v>
      </c>
      <c r="AE1322" s="45">
        <f t="shared" si="5"/>
        <v>12</v>
      </c>
    </row>
    <row r="1323">
      <c r="A1323" s="1" t="b">
        <v>1</v>
      </c>
      <c r="B1323" s="20">
        <v>44273.73514824074</v>
      </c>
      <c r="C1323" s="1" t="s">
        <v>535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1.0</v>
      </c>
      <c r="J1323" s="1">
        <v>1.0</v>
      </c>
      <c r="K1323" s="1">
        <v>1.0</v>
      </c>
      <c r="L1323" s="1">
        <v>0.0</v>
      </c>
      <c r="M1323" s="1">
        <v>0.0</v>
      </c>
      <c r="N1323" s="1">
        <v>2.0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1.0</v>
      </c>
      <c r="Y1323" s="1">
        <v>0.0</v>
      </c>
      <c r="Z1323" s="1">
        <v>2381.0</v>
      </c>
      <c r="AA1323" s="45">
        <f t="shared" si="1"/>
        <v>6</v>
      </c>
      <c r="AB1323" s="45">
        <f t="shared" si="2"/>
        <v>3</v>
      </c>
      <c r="AC1323" s="45">
        <f t="shared" si="3"/>
        <v>2</v>
      </c>
      <c r="AD1323" s="45">
        <f t="shared" si="4"/>
        <v>0</v>
      </c>
      <c r="AE1323" s="45">
        <f t="shared" si="5"/>
        <v>1</v>
      </c>
    </row>
    <row r="1324">
      <c r="A1324" t="b">
        <v>0</v>
      </c>
      <c r="B1324" s="20">
        <v>44273.75927744213</v>
      </c>
      <c r="C1324" s="1" t="s">
        <v>489</v>
      </c>
      <c r="D1324" s="1">
        <v>2.0</v>
      </c>
      <c r="E1324" s="1">
        <v>3.0</v>
      </c>
      <c r="F1324" s="1">
        <v>0.0</v>
      </c>
      <c r="G1324" s="1">
        <v>0.0</v>
      </c>
      <c r="H1324" s="1">
        <v>1.0</v>
      </c>
      <c r="I1324" s="1">
        <v>5.0</v>
      </c>
      <c r="J1324" s="1">
        <v>3.0</v>
      </c>
      <c r="K1324" s="1">
        <v>6.0</v>
      </c>
      <c r="L1324" s="1">
        <v>0.0</v>
      </c>
      <c r="M1324" s="1">
        <v>2.0</v>
      </c>
      <c r="N1324" s="1">
        <v>3.0</v>
      </c>
      <c r="O1324" s="1">
        <v>0.0</v>
      </c>
      <c r="P1324" s="1">
        <v>4.0</v>
      </c>
      <c r="Q1324" s="1">
        <v>0.0</v>
      </c>
      <c r="R1324" s="1">
        <v>3.0</v>
      </c>
      <c r="S1324" s="1">
        <v>2.0</v>
      </c>
      <c r="T1324" s="1">
        <v>0.0</v>
      </c>
      <c r="U1324" s="1">
        <v>1.0</v>
      </c>
      <c r="V1324" s="1">
        <v>1.0</v>
      </c>
      <c r="W1324" s="1">
        <v>1.0</v>
      </c>
      <c r="X1324" s="1">
        <v>2.0</v>
      </c>
      <c r="Y1324" s="1">
        <v>0.0</v>
      </c>
      <c r="Z1324" s="1">
        <v>2273.0</v>
      </c>
      <c r="AA1324" s="45">
        <f t="shared" si="1"/>
        <v>39</v>
      </c>
      <c r="AB1324" s="45">
        <f t="shared" si="2"/>
        <v>14</v>
      </c>
      <c r="AC1324" s="45">
        <f t="shared" si="3"/>
        <v>11</v>
      </c>
      <c r="AD1324" s="45">
        <f t="shared" si="4"/>
        <v>9</v>
      </c>
      <c r="AE1324" s="45">
        <f t="shared" si="5"/>
        <v>5</v>
      </c>
    </row>
    <row r="1325">
      <c r="A1325" s="1" t="b">
        <v>1</v>
      </c>
      <c r="B1325" s="20">
        <v>44274.32868550926</v>
      </c>
      <c r="C1325" s="1" t="s">
        <v>489</v>
      </c>
      <c r="D1325" s="1">
        <v>1.0</v>
      </c>
      <c r="E1325" s="1">
        <v>1.0</v>
      </c>
      <c r="F1325" s="1">
        <v>0.0</v>
      </c>
      <c r="G1325" s="1">
        <v>0.0</v>
      </c>
      <c r="H1325" s="1">
        <v>0.0</v>
      </c>
      <c r="I1325" s="1">
        <v>3.0</v>
      </c>
      <c r="J1325" s="1">
        <v>0.0</v>
      </c>
      <c r="K1325" s="1">
        <v>0.0</v>
      </c>
      <c r="L1325" s="1">
        <v>2.0</v>
      </c>
      <c r="M1325" s="1">
        <v>2.0</v>
      </c>
      <c r="N1325" s="1">
        <v>0.0</v>
      </c>
      <c r="O1325" s="1">
        <v>0.0</v>
      </c>
      <c r="P1325" s="1">
        <v>0.0</v>
      </c>
      <c r="Q1325" s="1">
        <v>0.0</v>
      </c>
      <c r="R1325" s="1">
        <v>1.0</v>
      </c>
      <c r="S1325" s="1">
        <v>1.0</v>
      </c>
      <c r="T1325" s="1">
        <v>0.0</v>
      </c>
      <c r="U1325" s="1">
        <v>0.0</v>
      </c>
      <c r="V1325" s="1">
        <v>1.0</v>
      </c>
      <c r="W1325" s="1">
        <v>1.0</v>
      </c>
      <c r="X1325" s="1">
        <v>1.0</v>
      </c>
      <c r="Y1325" s="1">
        <v>0.0</v>
      </c>
      <c r="Z1325" s="1">
        <v>2273.0</v>
      </c>
      <c r="AA1325" s="45">
        <f t="shared" si="1"/>
        <v>14</v>
      </c>
      <c r="AB1325" s="45">
        <f t="shared" si="2"/>
        <v>5</v>
      </c>
      <c r="AC1325" s="45">
        <f t="shared" si="3"/>
        <v>4</v>
      </c>
      <c r="AD1325" s="45">
        <f t="shared" si="4"/>
        <v>2</v>
      </c>
      <c r="AE1325" s="45">
        <f t="shared" si="5"/>
        <v>3</v>
      </c>
    </row>
    <row r="1326">
      <c r="A1326" s="1" t="b">
        <v>1</v>
      </c>
      <c r="B1326" s="20">
        <v>44274.75899652777</v>
      </c>
      <c r="C1326" s="1" t="s">
        <v>661</v>
      </c>
      <c r="D1326" s="1">
        <v>1.0</v>
      </c>
      <c r="E1326" s="1">
        <v>0.0</v>
      </c>
      <c r="F1326" s="1">
        <v>0.0</v>
      </c>
      <c r="G1326" s="1">
        <v>0.0</v>
      </c>
      <c r="H1326" s="1">
        <v>0.0</v>
      </c>
      <c r="I1326" s="1">
        <v>1.0</v>
      </c>
      <c r="J1326" s="1">
        <v>0.0</v>
      </c>
      <c r="K1326" s="1">
        <v>0.0</v>
      </c>
      <c r="L1326" s="1">
        <v>1.0</v>
      </c>
      <c r="M1326" s="1">
        <v>0.0</v>
      </c>
      <c r="N1326" s="1">
        <v>1.0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2456.0</v>
      </c>
      <c r="AA1326" s="45">
        <f t="shared" si="1"/>
        <v>4</v>
      </c>
      <c r="AB1326" s="45">
        <f t="shared" si="2"/>
        <v>3</v>
      </c>
      <c r="AC1326" s="45">
        <f t="shared" si="3"/>
        <v>1</v>
      </c>
      <c r="AD1326" s="45">
        <f t="shared" si="4"/>
        <v>0</v>
      </c>
      <c r="AE1326" s="45">
        <f t="shared" si="5"/>
        <v>0</v>
      </c>
    </row>
    <row r="1327">
      <c r="A1327" s="1" t="b">
        <v>1</v>
      </c>
      <c r="B1327" s="20">
        <v>44276.75846293982</v>
      </c>
      <c r="C1327" s="1" t="s">
        <v>465</v>
      </c>
      <c r="D1327" s="1">
        <v>1.0</v>
      </c>
      <c r="E1327" s="1">
        <v>0.0</v>
      </c>
      <c r="F1327" s="1">
        <v>0.0</v>
      </c>
      <c r="G1327" s="1">
        <v>1.0</v>
      </c>
      <c r="H1327" s="1">
        <v>0.0</v>
      </c>
      <c r="I1327" s="1">
        <v>1.0</v>
      </c>
      <c r="J1327" s="1">
        <v>1.0</v>
      </c>
      <c r="K1327" s="1">
        <v>0.0</v>
      </c>
      <c r="L1327" s="1">
        <v>0.0</v>
      </c>
      <c r="M1327" s="1">
        <v>1.0</v>
      </c>
      <c r="N1327" s="1">
        <v>0.0</v>
      </c>
      <c r="O1327" s="1">
        <v>0.0</v>
      </c>
      <c r="P1327" s="1">
        <v>1.0</v>
      </c>
      <c r="Q1327" s="1">
        <v>1.0</v>
      </c>
      <c r="R1327" s="1">
        <v>1.0</v>
      </c>
      <c r="S1327" s="1">
        <v>1.0</v>
      </c>
      <c r="T1327" s="1">
        <v>3.0</v>
      </c>
      <c r="U1327" s="1">
        <v>2.0</v>
      </c>
      <c r="V1327" s="1">
        <v>0.0</v>
      </c>
      <c r="W1327" s="1">
        <v>1.0</v>
      </c>
      <c r="X1327" s="1">
        <v>1.0</v>
      </c>
      <c r="Y1327" s="1">
        <v>0.0</v>
      </c>
      <c r="Z1327" s="1">
        <v>2294.0</v>
      </c>
      <c r="AA1327" s="45">
        <f t="shared" si="1"/>
        <v>16</v>
      </c>
      <c r="AB1327" s="45">
        <f t="shared" si="2"/>
        <v>6</v>
      </c>
      <c r="AC1327" s="45">
        <f t="shared" si="3"/>
        <v>2</v>
      </c>
      <c r="AD1327" s="45">
        <f t="shared" si="4"/>
        <v>4</v>
      </c>
      <c r="AE1327" s="45">
        <f t="shared" si="5"/>
        <v>4</v>
      </c>
    </row>
    <row r="1328">
      <c r="A1328" s="1" t="b">
        <v>1</v>
      </c>
      <c r="B1328" s="20">
        <v>44277.56115548611</v>
      </c>
      <c r="C1328" s="1" t="s">
        <v>635</v>
      </c>
      <c r="D1328" s="1">
        <v>6.0</v>
      </c>
      <c r="E1328" s="1">
        <v>3.0</v>
      </c>
      <c r="F1328" s="1">
        <v>0.0</v>
      </c>
      <c r="G1328" s="1">
        <v>3.0</v>
      </c>
      <c r="H1328" s="1">
        <v>4.0</v>
      </c>
      <c r="I1328" s="1">
        <v>6.0</v>
      </c>
      <c r="J1328" s="1">
        <v>3.0</v>
      </c>
      <c r="K1328" s="1">
        <v>0.0</v>
      </c>
      <c r="L1328" s="1">
        <v>2.0</v>
      </c>
      <c r="M1328" s="1">
        <v>3.0</v>
      </c>
      <c r="N1328" s="1">
        <v>6.0</v>
      </c>
      <c r="O1328" s="1">
        <v>5.0</v>
      </c>
      <c r="P1328" s="1">
        <v>4.0</v>
      </c>
      <c r="Q1328" s="1">
        <v>6.0</v>
      </c>
      <c r="R1328" s="1">
        <v>3.0</v>
      </c>
      <c r="S1328" s="1">
        <v>0.0</v>
      </c>
      <c r="T1328" s="1">
        <v>1.0</v>
      </c>
      <c r="U1328" s="1">
        <v>5.0</v>
      </c>
      <c r="V1328" s="1">
        <v>6.0</v>
      </c>
      <c r="W1328" s="1">
        <v>6.0</v>
      </c>
      <c r="X1328" s="1">
        <v>6.0</v>
      </c>
      <c r="Y1328" s="1">
        <v>4.0</v>
      </c>
      <c r="Z1328" s="1">
        <v>2334.0</v>
      </c>
      <c r="AA1328" s="45">
        <f t="shared" si="1"/>
        <v>82</v>
      </c>
      <c r="AB1328" s="45">
        <f t="shared" si="2"/>
        <v>38</v>
      </c>
      <c r="AC1328" s="45">
        <f t="shared" si="3"/>
        <v>8</v>
      </c>
      <c r="AD1328" s="45">
        <f t="shared" si="4"/>
        <v>13</v>
      </c>
      <c r="AE1328" s="45">
        <f t="shared" si="5"/>
        <v>23</v>
      </c>
    </row>
    <row r="1329">
      <c r="A1329" s="1" t="b">
        <v>1</v>
      </c>
      <c r="B1329" s="20">
        <v>44277.62337064814</v>
      </c>
      <c r="C1329" s="1" t="s">
        <v>660</v>
      </c>
      <c r="D1329" s="1">
        <v>2.0</v>
      </c>
      <c r="E1329" s="1">
        <v>2.0</v>
      </c>
      <c r="F1329" s="1">
        <v>0.0</v>
      </c>
      <c r="G1329" s="1">
        <v>4.0</v>
      </c>
      <c r="H1329" s="1">
        <v>2.0</v>
      </c>
      <c r="I1329" s="1">
        <v>4.0</v>
      </c>
      <c r="J1329" s="1">
        <v>6.0</v>
      </c>
      <c r="K1329" s="1">
        <v>2.0</v>
      </c>
      <c r="L1329" s="1">
        <v>5.0</v>
      </c>
      <c r="M1329" s="1">
        <v>2.0</v>
      </c>
      <c r="N1329" s="1">
        <v>0.0</v>
      </c>
      <c r="O1329" s="1">
        <v>0.0</v>
      </c>
      <c r="P1329" s="1">
        <v>5.0</v>
      </c>
      <c r="Q1329" s="1">
        <v>4.0</v>
      </c>
      <c r="R1329" s="1">
        <v>3.0</v>
      </c>
      <c r="S1329" s="1">
        <v>2.0</v>
      </c>
      <c r="T1329" s="1">
        <v>3.0</v>
      </c>
      <c r="U1329" s="1">
        <v>4.0</v>
      </c>
      <c r="V1329" s="1">
        <v>4.0</v>
      </c>
      <c r="W1329" s="1">
        <v>5.0</v>
      </c>
      <c r="X1329" s="1">
        <v>5.0</v>
      </c>
      <c r="Y1329" s="1">
        <v>1.0</v>
      </c>
      <c r="Z1329" s="1">
        <v>2508.0</v>
      </c>
      <c r="AA1329" s="45">
        <f t="shared" si="1"/>
        <v>65</v>
      </c>
      <c r="AB1329" s="45">
        <f t="shared" si="2"/>
        <v>18</v>
      </c>
      <c r="AC1329" s="45">
        <f t="shared" si="3"/>
        <v>15</v>
      </c>
      <c r="AD1329" s="45">
        <f t="shared" si="4"/>
        <v>14</v>
      </c>
      <c r="AE1329" s="45">
        <f t="shared" si="5"/>
        <v>18</v>
      </c>
    </row>
    <row r="1330">
      <c r="A1330" s="1" t="b">
        <v>1</v>
      </c>
      <c r="B1330" s="20">
        <v>44277.64316465278</v>
      </c>
      <c r="C1330" s="1" t="s">
        <v>573</v>
      </c>
      <c r="D1330" s="1">
        <v>6.0</v>
      </c>
      <c r="E1330" s="1">
        <v>4.0</v>
      </c>
      <c r="F1330" s="1">
        <v>4.0</v>
      </c>
      <c r="G1330" s="1">
        <v>4.0</v>
      </c>
      <c r="H1330" s="1">
        <v>4.0</v>
      </c>
      <c r="I1330" s="1">
        <v>5.0</v>
      </c>
      <c r="J1330" s="1">
        <v>5.0</v>
      </c>
      <c r="K1330" s="1">
        <v>1.0</v>
      </c>
      <c r="L1330" s="1">
        <v>5.0</v>
      </c>
      <c r="M1330" s="1">
        <v>5.0</v>
      </c>
      <c r="N1330" s="1">
        <v>5.0</v>
      </c>
      <c r="O1330" s="1">
        <v>5.0</v>
      </c>
      <c r="P1330" s="1">
        <v>5.0</v>
      </c>
      <c r="Q1330" s="1">
        <v>3.0</v>
      </c>
      <c r="R1330" s="1">
        <v>3.0</v>
      </c>
      <c r="S1330" s="1">
        <v>3.0</v>
      </c>
      <c r="T1330" s="1">
        <v>2.0</v>
      </c>
      <c r="U1330" s="1">
        <v>5.0</v>
      </c>
      <c r="V1330" s="1">
        <v>6.0</v>
      </c>
      <c r="W1330" s="1">
        <v>5.0</v>
      </c>
      <c r="X1330" s="1">
        <v>5.0</v>
      </c>
      <c r="Y1330" s="1">
        <v>5.0</v>
      </c>
      <c r="Z1330" s="1">
        <v>2435.0</v>
      </c>
      <c r="AA1330" s="45">
        <f t="shared" si="1"/>
        <v>95</v>
      </c>
      <c r="AB1330" s="45">
        <f t="shared" si="2"/>
        <v>44</v>
      </c>
      <c r="AC1330" s="45">
        <f t="shared" si="3"/>
        <v>16</v>
      </c>
      <c r="AD1330" s="45">
        <f t="shared" si="4"/>
        <v>14</v>
      </c>
      <c r="AE1330" s="45">
        <f t="shared" si="5"/>
        <v>21</v>
      </c>
    </row>
    <row r="1331">
      <c r="A1331" s="1" t="b">
        <v>1</v>
      </c>
      <c r="B1331" s="20">
        <v>44278.431321192125</v>
      </c>
      <c r="C1331" s="1" t="s">
        <v>663</v>
      </c>
      <c r="D1331" s="1">
        <v>3.0</v>
      </c>
      <c r="E1331" s="1">
        <v>1.0</v>
      </c>
      <c r="F1331" s="1">
        <v>0.0</v>
      </c>
      <c r="G1331" s="1">
        <v>2.0</v>
      </c>
      <c r="H1331" s="1">
        <v>2.0</v>
      </c>
      <c r="I1331" s="1">
        <v>5.0</v>
      </c>
      <c r="J1331" s="1">
        <v>1.0</v>
      </c>
      <c r="K1331" s="1">
        <v>4.0</v>
      </c>
      <c r="L1331" s="1">
        <v>0.0</v>
      </c>
      <c r="M1331" s="1">
        <v>5.0</v>
      </c>
      <c r="N1331" s="1">
        <v>6.0</v>
      </c>
      <c r="O1331" s="1">
        <v>6.0</v>
      </c>
      <c r="P1331" s="1">
        <v>5.0</v>
      </c>
      <c r="Q1331" s="1">
        <v>4.0</v>
      </c>
      <c r="R1331" s="1">
        <v>5.0</v>
      </c>
      <c r="S1331" s="1">
        <v>5.0</v>
      </c>
      <c r="T1331" s="1">
        <v>2.0</v>
      </c>
      <c r="U1331" s="1">
        <v>6.0</v>
      </c>
      <c r="V1331" s="1">
        <v>5.0</v>
      </c>
      <c r="W1331" s="1">
        <v>6.0</v>
      </c>
      <c r="X1331" s="1">
        <v>6.0</v>
      </c>
      <c r="Y1331" s="1">
        <v>3.0</v>
      </c>
      <c r="Z1331" s="1">
        <v>2093.0</v>
      </c>
      <c r="AA1331" s="45">
        <f t="shared" si="1"/>
        <v>82</v>
      </c>
      <c r="AB1331" s="45">
        <f t="shared" si="2"/>
        <v>30</v>
      </c>
      <c r="AC1331" s="45">
        <f t="shared" si="3"/>
        <v>10</v>
      </c>
      <c r="AD1331" s="45">
        <f t="shared" si="4"/>
        <v>19</v>
      </c>
      <c r="AE1331" s="45">
        <f t="shared" si="5"/>
        <v>23</v>
      </c>
    </row>
    <row r="1332">
      <c r="A1332" s="1" t="b">
        <v>1</v>
      </c>
      <c r="B1332" s="20">
        <v>44278.587276412036</v>
      </c>
      <c r="C1332" s="1" t="s">
        <v>664</v>
      </c>
      <c r="D1332" s="1">
        <v>6.0</v>
      </c>
      <c r="E1332" s="1">
        <v>5.0</v>
      </c>
      <c r="F1332" s="1">
        <v>1.0</v>
      </c>
      <c r="G1332" s="1">
        <v>6.0</v>
      </c>
      <c r="H1332" s="1">
        <v>6.0</v>
      </c>
      <c r="I1332" s="1">
        <v>6.0</v>
      </c>
      <c r="J1332" s="1">
        <v>3.0</v>
      </c>
      <c r="K1332" s="1">
        <v>5.0</v>
      </c>
      <c r="L1332" s="1">
        <v>1.0</v>
      </c>
      <c r="M1332" s="1">
        <v>6.0</v>
      </c>
      <c r="N1332" s="1">
        <v>6.0</v>
      </c>
      <c r="O1332" s="1">
        <v>5.0</v>
      </c>
      <c r="P1332" s="1">
        <v>6.0</v>
      </c>
      <c r="Q1332" s="1">
        <v>5.0</v>
      </c>
      <c r="R1332" s="1">
        <v>5.0</v>
      </c>
      <c r="S1332" s="1">
        <v>5.0</v>
      </c>
      <c r="T1332" s="1">
        <v>4.0</v>
      </c>
      <c r="U1332" s="1">
        <v>5.0</v>
      </c>
      <c r="V1332" s="1">
        <v>6.0</v>
      </c>
      <c r="W1332" s="1">
        <v>5.0</v>
      </c>
      <c r="X1332" s="1">
        <v>6.0</v>
      </c>
      <c r="Y1332" s="1">
        <v>4.0</v>
      </c>
      <c r="Z1332" s="1">
        <v>2496.0</v>
      </c>
      <c r="AA1332" s="45">
        <f t="shared" si="1"/>
        <v>107</v>
      </c>
      <c r="AB1332" s="45">
        <f t="shared" si="2"/>
        <v>49</v>
      </c>
      <c r="AC1332" s="45">
        <f t="shared" si="3"/>
        <v>15</v>
      </c>
      <c r="AD1332" s="45">
        <f t="shared" si="4"/>
        <v>21</v>
      </c>
      <c r="AE1332" s="45">
        <f t="shared" si="5"/>
        <v>22</v>
      </c>
    </row>
    <row r="1333">
      <c r="A1333" t="b">
        <v>0</v>
      </c>
      <c r="B1333" s="20">
        <v>44278.634262638894</v>
      </c>
      <c r="C1333" s="1" t="s">
        <v>531</v>
      </c>
      <c r="D1333" s="1">
        <v>1.0</v>
      </c>
      <c r="E1333" s="1">
        <v>1.0</v>
      </c>
      <c r="F1333" s="1">
        <v>0.0</v>
      </c>
      <c r="G1333" s="1">
        <v>0.0</v>
      </c>
      <c r="H1333" s="1">
        <v>3.0</v>
      </c>
      <c r="I1333" s="1">
        <v>3.0</v>
      </c>
      <c r="J1333" s="1">
        <v>1.0</v>
      </c>
      <c r="K1333" s="1">
        <v>1.0</v>
      </c>
      <c r="L1333" s="1">
        <v>0.0</v>
      </c>
      <c r="M1333" s="1">
        <v>1.0</v>
      </c>
      <c r="N1333" s="1">
        <v>2.0</v>
      </c>
      <c r="O1333" s="1">
        <v>1.0</v>
      </c>
      <c r="P1333" s="1">
        <v>2.0</v>
      </c>
      <c r="Q1333" s="1">
        <v>2.0</v>
      </c>
      <c r="R1333" s="1">
        <v>3.0</v>
      </c>
      <c r="S1333" s="1">
        <v>3.0</v>
      </c>
      <c r="T1333" s="1">
        <v>0.0</v>
      </c>
      <c r="U1333" s="1">
        <v>3.0</v>
      </c>
      <c r="V1333" s="1">
        <v>3.0</v>
      </c>
      <c r="W1333" s="1">
        <v>4.0</v>
      </c>
      <c r="X1333" s="1">
        <v>4.0</v>
      </c>
      <c r="Y1333" s="1">
        <v>3.0</v>
      </c>
      <c r="Z1333" s="1">
        <v>2360.0</v>
      </c>
      <c r="AA1333" s="45">
        <f t="shared" si="1"/>
        <v>41</v>
      </c>
      <c r="AB1333" s="45">
        <f t="shared" si="2"/>
        <v>14</v>
      </c>
      <c r="AC1333" s="45">
        <f t="shared" si="3"/>
        <v>3</v>
      </c>
      <c r="AD1333" s="45">
        <f t="shared" si="4"/>
        <v>10</v>
      </c>
      <c r="AE1333" s="45">
        <f t="shared" si="5"/>
        <v>14</v>
      </c>
    </row>
    <row r="1334">
      <c r="A1334" s="1" t="b">
        <v>1</v>
      </c>
      <c r="B1334" s="20">
        <v>44278.79082292824</v>
      </c>
      <c r="C1334" s="1" t="s">
        <v>638</v>
      </c>
      <c r="D1334" s="1">
        <v>2.0</v>
      </c>
      <c r="E1334" s="1">
        <v>0.0</v>
      </c>
      <c r="F1334" s="1">
        <v>0.0</v>
      </c>
      <c r="G1334" s="1">
        <v>2.0</v>
      </c>
      <c r="H1334" s="1">
        <v>1.0</v>
      </c>
      <c r="I1334" s="1">
        <v>4.0</v>
      </c>
      <c r="J1334" s="1">
        <v>4.0</v>
      </c>
      <c r="K1334" s="1">
        <v>4.0</v>
      </c>
      <c r="L1334" s="1">
        <v>0.0</v>
      </c>
      <c r="M1334" s="1">
        <v>3.0</v>
      </c>
      <c r="N1334" s="1">
        <v>1.0</v>
      </c>
      <c r="O1334" s="1">
        <v>1.0</v>
      </c>
      <c r="P1334" s="1">
        <v>3.0</v>
      </c>
      <c r="Q1334" s="1">
        <v>6.0</v>
      </c>
      <c r="R1334" s="1">
        <v>4.0</v>
      </c>
      <c r="S1334" s="1">
        <v>6.0</v>
      </c>
      <c r="T1334" s="1">
        <v>2.0</v>
      </c>
      <c r="U1334" s="1">
        <v>3.0</v>
      </c>
      <c r="V1334" s="1">
        <v>4.0</v>
      </c>
      <c r="W1334" s="1">
        <v>4.0</v>
      </c>
      <c r="X1334" s="1">
        <v>5.0</v>
      </c>
      <c r="Y1334" s="1">
        <v>0.0</v>
      </c>
      <c r="Z1334" s="1">
        <v>2491.0</v>
      </c>
      <c r="AA1334" s="45">
        <f t="shared" si="1"/>
        <v>59</v>
      </c>
      <c r="AB1334" s="45">
        <f t="shared" si="2"/>
        <v>13</v>
      </c>
      <c r="AC1334" s="45">
        <f t="shared" si="3"/>
        <v>11</v>
      </c>
      <c r="AD1334" s="45">
        <f t="shared" si="4"/>
        <v>19</v>
      </c>
      <c r="AE1334" s="45">
        <f t="shared" si="5"/>
        <v>16</v>
      </c>
    </row>
    <row r="1335">
      <c r="A1335" s="1" t="b">
        <v>1</v>
      </c>
      <c r="B1335" s="20">
        <v>44279.3954156713</v>
      </c>
      <c r="C1335" s="1" t="s">
        <v>488</v>
      </c>
      <c r="D1335" s="1">
        <v>4.0</v>
      </c>
      <c r="E1335" s="1">
        <v>2.0</v>
      </c>
      <c r="F1335" s="1">
        <v>1.0</v>
      </c>
      <c r="G1335" s="1">
        <v>3.0</v>
      </c>
      <c r="H1335" s="1">
        <v>4.0</v>
      </c>
      <c r="I1335" s="1">
        <v>5.0</v>
      </c>
      <c r="J1335" s="1">
        <v>2.0</v>
      </c>
      <c r="K1335" s="1">
        <v>4.0</v>
      </c>
      <c r="L1335" s="1">
        <v>3.0</v>
      </c>
      <c r="M1335" s="1">
        <v>0.0</v>
      </c>
      <c r="N1335" s="1">
        <v>4.0</v>
      </c>
      <c r="O1335" s="1">
        <v>5.0</v>
      </c>
      <c r="P1335" s="1">
        <v>5.0</v>
      </c>
      <c r="Q1335" s="1">
        <v>4.0</v>
      </c>
      <c r="R1335" s="1">
        <v>4.0</v>
      </c>
      <c r="S1335" s="1">
        <v>3.0</v>
      </c>
      <c r="T1335" s="1">
        <v>4.0</v>
      </c>
      <c r="U1335" s="1">
        <v>3.0</v>
      </c>
      <c r="V1335" s="1">
        <v>3.0</v>
      </c>
      <c r="W1335" s="1">
        <v>3.0</v>
      </c>
      <c r="X1335" s="1">
        <v>5.0</v>
      </c>
      <c r="Y1335" s="1">
        <v>4.0</v>
      </c>
      <c r="Z1335" s="1">
        <v>2248.0</v>
      </c>
      <c r="AA1335" s="45">
        <f t="shared" si="1"/>
        <v>75</v>
      </c>
      <c r="AB1335" s="45">
        <f t="shared" si="2"/>
        <v>36</v>
      </c>
      <c r="AC1335" s="45">
        <f t="shared" si="3"/>
        <v>9</v>
      </c>
      <c r="AD1335" s="45">
        <f t="shared" si="4"/>
        <v>16</v>
      </c>
      <c r="AE1335" s="45">
        <f t="shared" si="5"/>
        <v>14</v>
      </c>
    </row>
    <row r="1336">
      <c r="A1336" s="1" t="b">
        <v>1</v>
      </c>
      <c r="B1336" s="20">
        <v>44279.620363333335</v>
      </c>
      <c r="C1336" s="1" t="s">
        <v>444</v>
      </c>
      <c r="D1336" s="1">
        <v>3.0</v>
      </c>
      <c r="E1336" s="1">
        <v>2.0</v>
      </c>
      <c r="F1336" s="1">
        <v>0.0</v>
      </c>
      <c r="G1336" s="1">
        <v>2.0</v>
      </c>
      <c r="H1336" s="1">
        <v>2.0</v>
      </c>
      <c r="I1336" s="1">
        <v>5.0</v>
      </c>
      <c r="J1336" s="1">
        <v>1.0</v>
      </c>
      <c r="K1336" s="1">
        <v>1.0</v>
      </c>
      <c r="L1336" s="1">
        <v>1.0</v>
      </c>
      <c r="M1336" s="1">
        <v>4.0</v>
      </c>
      <c r="N1336" s="1">
        <v>4.0</v>
      </c>
      <c r="O1336" s="1">
        <v>4.0</v>
      </c>
      <c r="P1336" s="1">
        <v>3.0</v>
      </c>
      <c r="Q1336" s="1">
        <v>1.0</v>
      </c>
      <c r="R1336" s="1">
        <v>4.0</v>
      </c>
      <c r="S1336" s="1">
        <v>1.0</v>
      </c>
      <c r="T1336" s="1">
        <v>0.0</v>
      </c>
      <c r="U1336" s="1">
        <v>3.0</v>
      </c>
      <c r="V1336" s="1">
        <v>3.0</v>
      </c>
      <c r="W1336" s="1">
        <v>4.0</v>
      </c>
      <c r="X1336" s="1">
        <v>4.0</v>
      </c>
      <c r="Y1336" s="1">
        <v>0.0</v>
      </c>
      <c r="Z1336" s="1">
        <v>2271.0</v>
      </c>
      <c r="AA1336" s="45">
        <f t="shared" si="1"/>
        <v>52</v>
      </c>
      <c r="AB1336" s="45">
        <f t="shared" si="2"/>
        <v>22</v>
      </c>
      <c r="AC1336" s="45">
        <f t="shared" si="3"/>
        <v>7</v>
      </c>
      <c r="AD1336" s="45">
        <f t="shared" si="4"/>
        <v>9</v>
      </c>
      <c r="AE1336" s="45">
        <f t="shared" si="5"/>
        <v>14</v>
      </c>
    </row>
    <row r="1337">
      <c r="A1337" s="1" t="b">
        <v>1</v>
      </c>
      <c r="B1337" s="20">
        <v>44279.657991562504</v>
      </c>
      <c r="C1337" s="1" t="s">
        <v>192</v>
      </c>
      <c r="D1337" s="1">
        <v>4.0</v>
      </c>
      <c r="E1337" s="1">
        <v>0.0</v>
      </c>
      <c r="F1337" s="1">
        <v>0.0</v>
      </c>
      <c r="G1337" s="1">
        <v>3.0</v>
      </c>
      <c r="H1337" s="1">
        <v>3.0</v>
      </c>
      <c r="I1337" s="1">
        <v>3.0</v>
      </c>
      <c r="J1337" s="1">
        <v>0.0</v>
      </c>
      <c r="K1337" s="1">
        <v>3.0</v>
      </c>
      <c r="L1337" s="1">
        <v>3.0</v>
      </c>
      <c r="M1337" s="1">
        <v>3.0</v>
      </c>
      <c r="N1337" s="1">
        <v>3.0</v>
      </c>
      <c r="O1337" s="1">
        <v>4.0</v>
      </c>
      <c r="P1337" s="1">
        <v>3.0</v>
      </c>
      <c r="Q1337" s="1">
        <v>0.0</v>
      </c>
      <c r="R1337" s="1">
        <v>0.0</v>
      </c>
      <c r="S1337" s="1">
        <v>3.0</v>
      </c>
      <c r="T1337" s="1">
        <v>0.0</v>
      </c>
      <c r="U1337" s="1">
        <v>3.0</v>
      </c>
      <c r="V1337" s="1">
        <v>3.0</v>
      </c>
      <c r="W1337" s="1">
        <v>3.0</v>
      </c>
      <c r="X1337" s="1">
        <v>3.0</v>
      </c>
      <c r="Y1337" s="1">
        <v>2.0</v>
      </c>
      <c r="Z1337" s="1">
        <v>1956.0</v>
      </c>
      <c r="AA1337" s="45">
        <f t="shared" si="1"/>
        <v>49</v>
      </c>
      <c r="AB1337" s="45">
        <f t="shared" si="2"/>
        <v>22</v>
      </c>
      <c r="AC1337" s="45">
        <f t="shared" si="3"/>
        <v>9</v>
      </c>
      <c r="AD1337" s="45">
        <f t="shared" si="4"/>
        <v>6</v>
      </c>
      <c r="AE1337" s="45">
        <f t="shared" si="5"/>
        <v>12</v>
      </c>
    </row>
    <row r="1338">
      <c r="A1338" t="b">
        <v>0</v>
      </c>
      <c r="B1338" s="20">
        <v>44279.67204119213</v>
      </c>
      <c r="C1338" s="1" t="s">
        <v>610</v>
      </c>
      <c r="D1338" s="1">
        <v>2.0</v>
      </c>
      <c r="E1338" s="1">
        <v>1.0</v>
      </c>
      <c r="F1338" s="1">
        <v>0.0</v>
      </c>
      <c r="G1338" s="1">
        <v>1.0</v>
      </c>
      <c r="H1338" s="1">
        <v>1.0</v>
      </c>
      <c r="I1338" s="1">
        <v>1.0</v>
      </c>
      <c r="J1338" s="1">
        <v>1.0</v>
      </c>
      <c r="K1338" s="1">
        <v>3.0</v>
      </c>
      <c r="L1338" s="1">
        <v>0.0</v>
      </c>
      <c r="M1338" s="1">
        <v>2.0</v>
      </c>
      <c r="N1338" s="1">
        <v>0.0</v>
      </c>
      <c r="O1338" s="1">
        <v>0.0</v>
      </c>
      <c r="P1338" s="1">
        <v>0.0</v>
      </c>
      <c r="Q1338" s="1">
        <v>0.0</v>
      </c>
      <c r="R1338" s="1">
        <v>1.0</v>
      </c>
      <c r="S1338" s="1">
        <v>0.0</v>
      </c>
      <c r="T1338" s="1">
        <v>0.0</v>
      </c>
      <c r="U1338" s="1">
        <v>1.0</v>
      </c>
      <c r="V1338" s="1">
        <v>2.0</v>
      </c>
      <c r="W1338" s="1">
        <v>1.0</v>
      </c>
      <c r="X1338" s="1">
        <v>1.0</v>
      </c>
      <c r="Y1338" s="1">
        <v>1.0</v>
      </c>
      <c r="Z1338" s="1">
        <v>2468.0</v>
      </c>
      <c r="AA1338" s="45">
        <f t="shared" si="1"/>
        <v>19</v>
      </c>
      <c r="AB1338" s="45">
        <f t="shared" si="2"/>
        <v>7</v>
      </c>
      <c r="AC1338" s="45">
        <f t="shared" si="3"/>
        <v>6</v>
      </c>
      <c r="AD1338" s="45">
        <f t="shared" si="4"/>
        <v>1</v>
      </c>
      <c r="AE1338" s="45">
        <f t="shared" si="5"/>
        <v>5</v>
      </c>
    </row>
    <row r="1339">
      <c r="A1339" s="1" t="b">
        <v>1</v>
      </c>
      <c r="B1339" s="20">
        <v>44279.70752725695</v>
      </c>
      <c r="C1339" s="1" t="s">
        <v>539</v>
      </c>
      <c r="D1339" s="1">
        <v>0.0</v>
      </c>
      <c r="E1339" s="1">
        <v>1.0</v>
      </c>
      <c r="F1339" s="1">
        <v>0.0</v>
      </c>
      <c r="G1339" s="1">
        <v>0.0</v>
      </c>
      <c r="H1339" s="1">
        <v>1.0</v>
      </c>
      <c r="I1339" s="1">
        <v>1.0</v>
      </c>
      <c r="J1339" s="1">
        <v>0.0</v>
      </c>
      <c r="K1339" s="1">
        <v>0.0</v>
      </c>
      <c r="L1339" s="1">
        <v>0.0</v>
      </c>
      <c r="M1339" s="1">
        <v>0.0</v>
      </c>
      <c r="N1339" s="1">
        <v>1.0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2.0</v>
      </c>
      <c r="W1339" s="1">
        <v>1.0</v>
      </c>
      <c r="X1339" s="1">
        <v>0.0</v>
      </c>
      <c r="Y1339" s="1">
        <v>2.0</v>
      </c>
      <c r="Z1339" s="1">
        <v>1313.0</v>
      </c>
      <c r="AA1339" s="45">
        <f t="shared" si="1"/>
        <v>9</v>
      </c>
      <c r="AB1339" s="45">
        <f t="shared" si="2"/>
        <v>6</v>
      </c>
      <c r="AC1339" s="45">
        <f t="shared" si="3"/>
        <v>0</v>
      </c>
      <c r="AD1339" s="45">
        <f t="shared" si="4"/>
        <v>0</v>
      </c>
      <c r="AE1339" s="45">
        <f t="shared" si="5"/>
        <v>3</v>
      </c>
    </row>
    <row r="1340">
      <c r="A1340" s="1" t="b">
        <v>1</v>
      </c>
      <c r="B1340" s="20">
        <v>44280.56808690973</v>
      </c>
      <c r="C1340" s="1" t="s">
        <v>666</v>
      </c>
      <c r="D1340" s="1">
        <v>4.0</v>
      </c>
      <c r="E1340" s="1">
        <v>1.0</v>
      </c>
      <c r="F1340" s="1">
        <v>0.0</v>
      </c>
      <c r="G1340" s="1">
        <v>3.0</v>
      </c>
      <c r="H1340" s="1">
        <v>2.0</v>
      </c>
      <c r="I1340" s="1">
        <v>1.0</v>
      </c>
      <c r="J1340" s="1">
        <v>4.0</v>
      </c>
      <c r="K1340" s="1">
        <v>5.0</v>
      </c>
      <c r="L1340" s="1">
        <v>0.0</v>
      </c>
      <c r="M1340" s="1">
        <v>0.0</v>
      </c>
      <c r="N1340" s="1">
        <v>0.0</v>
      </c>
      <c r="O1340" s="1">
        <v>3.0</v>
      </c>
      <c r="P1340" s="1">
        <v>2.0</v>
      </c>
      <c r="Q1340" s="1">
        <v>3.0</v>
      </c>
      <c r="R1340" s="1">
        <v>3.0</v>
      </c>
      <c r="S1340" s="1">
        <v>4.0</v>
      </c>
      <c r="T1340" s="1">
        <v>1.0</v>
      </c>
      <c r="U1340" s="1">
        <v>5.0</v>
      </c>
      <c r="V1340" s="1">
        <v>3.0</v>
      </c>
      <c r="W1340" s="1">
        <v>5.0</v>
      </c>
      <c r="X1340" s="1">
        <v>5.0</v>
      </c>
      <c r="Y1340" s="1">
        <v>4.0</v>
      </c>
      <c r="Z1340" s="1">
        <v>2527.0</v>
      </c>
      <c r="AA1340" s="45">
        <f t="shared" si="1"/>
        <v>58</v>
      </c>
      <c r="AB1340" s="45">
        <f t="shared" si="2"/>
        <v>19</v>
      </c>
      <c r="AC1340" s="45">
        <f t="shared" si="3"/>
        <v>9</v>
      </c>
      <c r="AD1340" s="45">
        <f t="shared" si="4"/>
        <v>12</v>
      </c>
      <c r="AE1340" s="45">
        <f t="shared" si="5"/>
        <v>18</v>
      </c>
    </row>
    <row r="1341">
      <c r="A1341" s="1" t="b">
        <v>1</v>
      </c>
      <c r="B1341" s="20">
        <v>44280.75514193287</v>
      </c>
      <c r="C1341" s="1" t="s">
        <v>667</v>
      </c>
      <c r="D1341" s="1">
        <v>1.0</v>
      </c>
      <c r="E1341" s="1">
        <v>0.0</v>
      </c>
      <c r="F1341" s="1">
        <v>0.0</v>
      </c>
      <c r="G1341" s="1">
        <v>2.0</v>
      </c>
      <c r="H1341" s="1">
        <v>2.0</v>
      </c>
      <c r="I1341" s="1">
        <v>2.0</v>
      </c>
      <c r="J1341" s="1">
        <v>3.0</v>
      </c>
      <c r="K1341" s="1">
        <v>0.0</v>
      </c>
      <c r="L1341" s="1">
        <v>4.0</v>
      </c>
      <c r="M1341" s="1">
        <v>3.0</v>
      </c>
      <c r="N1341" s="1">
        <v>1.0</v>
      </c>
      <c r="O1341" s="1">
        <v>2.0</v>
      </c>
      <c r="P1341" s="1">
        <v>3.0</v>
      </c>
      <c r="Q1341" s="1">
        <v>3.0</v>
      </c>
      <c r="R1341" s="1">
        <v>5.0</v>
      </c>
      <c r="S1341" s="1">
        <v>4.0</v>
      </c>
      <c r="T1341" s="1">
        <v>4.0</v>
      </c>
      <c r="U1341" s="1">
        <v>1.0</v>
      </c>
      <c r="V1341" s="1">
        <v>1.0</v>
      </c>
      <c r="W1341" s="1">
        <v>1.0</v>
      </c>
      <c r="X1341" s="1">
        <v>0.0</v>
      </c>
      <c r="Y1341" s="1">
        <v>0.0</v>
      </c>
      <c r="Z1341" s="1">
        <v>2529.0</v>
      </c>
      <c r="AA1341" s="45">
        <f t="shared" si="1"/>
        <v>42</v>
      </c>
      <c r="AB1341" s="45">
        <f t="shared" si="2"/>
        <v>14</v>
      </c>
      <c r="AC1341" s="45">
        <f t="shared" si="3"/>
        <v>10</v>
      </c>
      <c r="AD1341" s="45">
        <f t="shared" si="4"/>
        <v>15</v>
      </c>
      <c r="AE1341" s="45">
        <f t="shared" si="5"/>
        <v>3</v>
      </c>
    </row>
    <row r="1342">
      <c r="A1342" s="1" t="b">
        <v>1</v>
      </c>
      <c r="B1342" s="20">
        <v>44281.603926157404</v>
      </c>
      <c r="C1342" s="1" t="s">
        <v>570</v>
      </c>
      <c r="D1342" s="1">
        <v>4.0</v>
      </c>
      <c r="E1342" s="1">
        <v>5.0</v>
      </c>
      <c r="F1342" s="1">
        <v>5.0</v>
      </c>
      <c r="G1342" s="1">
        <v>5.0</v>
      </c>
      <c r="H1342" s="1">
        <v>4.0</v>
      </c>
      <c r="I1342" s="1">
        <v>4.0</v>
      </c>
      <c r="J1342" s="1">
        <v>5.0</v>
      </c>
      <c r="K1342" s="1">
        <v>1.0</v>
      </c>
      <c r="L1342" s="1">
        <v>5.0</v>
      </c>
      <c r="M1342" s="1">
        <v>5.0</v>
      </c>
      <c r="N1342" s="1">
        <v>3.0</v>
      </c>
      <c r="O1342" s="1">
        <v>3.0</v>
      </c>
      <c r="P1342" s="1">
        <v>3.0</v>
      </c>
      <c r="Q1342" s="1">
        <v>3.0</v>
      </c>
      <c r="R1342" s="1">
        <v>3.0</v>
      </c>
      <c r="S1342" s="1">
        <v>4.0</v>
      </c>
      <c r="T1342" s="1">
        <v>1.0</v>
      </c>
      <c r="U1342" s="1">
        <v>4.0</v>
      </c>
      <c r="V1342" s="1">
        <v>5.0</v>
      </c>
      <c r="W1342" s="1">
        <v>5.0</v>
      </c>
      <c r="X1342" s="1">
        <v>5.0</v>
      </c>
      <c r="Y1342" s="1">
        <v>5.0</v>
      </c>
      <c r="Z1342" s="1">
        <v>2430.0</v>
      </c>
      <c r="AA1342" s="45">
        <f t="shared" si="1"/>
        <v>87</v>
      </c>
      <c r="AB1342" s="45">
        <f t="shared" si="2"/>
        <v>39</v>
      </c>
      <c r="AC1342" s="45">
        <f t="shared" si="3"/>
        <v>16</v>
      </c>
      <c r="AD1342" s="45">
        <f t="shared" si="4"/>
        <v>13</v>
      </c>
      <c r="AE1342" s="45">
        <f t="shared" si="5"/>
        <v>19</v>
      </c>
    </row>
    <row r="1343">
      <c r="A1343" s="1" t="b">
        <v>1</v>
      </c>
      <c r="B1343" s="20">
        <v>44282.367097766204</v>
      </c>
      <c r="C1343" s="1" t="s">
        <v>642</v>
      </c>
      <c r="D1343" s="1">
        <v>2.0</v>
      </c>
      <c r="E1343" s="1">
        <v>0.0</v>
      </c>
      <c r="F1343" s="1">
        <v>0.0</v>
      </c>
      <c r="G1343" s="1">
        <v>2.0</v>
      </c>
      <c r="H1343" s="1">
        <v>2.0</v>
      </c>
      <c r="I1343" s="1">
        <v>2.0</v>
      </c>
      <c r="J1343" s="1">
        <v>0.0</v>
      </c>
      <c r="K1343" s="1">
        <v>0.0</v>
      </c>
      <c r="L1343" s="1">
        <v>0.0</v>
      </c>
      <c r="M1343" s="1">
        <v>1.0</v>
      </c>
      <c r="N1343" s="1">
        <v>2.0</v>
      </c>
      <c r="O1343" s="1">
        <v>3.0</v>
      </c>
      <c r="P1343" s="1">
        <v>1.0</v>
      </c>
      <c r="Q1343" s="1">
        <v>0.0</v>
      </c>
      <c r="R1343" s="1">
        <v>1.0</v>
      </c>
      <c r="S1343" s="1">
        <v>1.0</v>
      </c>
      <c r="T1343" s="1">
        <v>2.0</v>
      </c>
      <c r="U1343" s="1">
        <v>1.0</v>
      </c>
      <c r="V1343" s="1">
        <v>2.0</v>
      </c>
      <c r="W1343" s="1">
        <v>1.0</v>
      </c>
      <c r="X1343" s="1">
        <v>3.0</v>
      </c>
      <c r="Y1343" s="1">
        <v>3.0</v>
      </c>
      <c r="Z1343" s="1">
        <v>2049.0</v>
      </c>
      <c r="AA1343" s="45">
        <f t="shared" si="1"/>
        <v>29</v>
      </c>
      <c r="AB1343" s="45">
        <f t="shared" si="2"/>
        <v>18</v>
      </c>
      <c r="AC1343" s="45">
        <f t="shared" si="3"/>
        <v>1</v>
      </c>
      <c r="AD1343" s="45">
        <f t="shared" si="4"/>
        <v>3</v>
      </c>
      <c r="AE1343" s="45">
        <f t="shared" si="5"/>
        <v>7</v>
      </c>
    </row>
    <row r="1344">
      <c r="A1344" s="1" t="b">
        <v>1</v>
      </c>
      <c r="B1344" s="20">
        <v>44282.67928001157</v>
      </c>
      <c r="C1344" s="1" t="s">
        <v>641</v>
      </c>
      <c r="D1344" s="1">
        <v>2.0</v>
      </c>
      <c r="E1344" s="1">
        <v>1.0</v>
      </c>
      <c r="F1344" s="1">
        <v>0.0</v>
      </c>
      <c r="G1344" s="1">
        <v>2.0</v>
      </c>
      <c r="H1344" s="1">
        <v>2.0</v>
      </c>
      <c r="I1344" s="1">
        <v>3.0</v>
      </c>
      <c r="J1344" s="1">
        <v>2.0</v>
      </c>
      <c r="K1344" s="1">
        <v>3.0</v>
      </c>
      <c r="L1344" s="1">
        <v>1.0</v>
      </c>
      <c r="M1344" s="1">
        <v>3.0</v>
      </c>
      <c r="N1344" s="1">
        <v>0.0</v>
      </c>
      <c r="O1344" s="1">
        <v>1.0</v>
      </c>
      <c r="P1344" s="1">
        <v>1.0</v>
      </c>
      <c r="Q1344" s="1">
        <v>1.0</v>
      </c>
      <c r="R1344" s="1">
        <v>1.0</v>
      </c>
      <c r="S1344" s="1">
        <v>0.0</v>
      </c>
      <c r="T1344" s="1">
        <v>0.0</v>
      </c>
      <c r="U1344" s="1">
        <v>3.0</v>
      </c>
      <c r="V1344" s="1">
        <v>3.0</v>
      </c>
      <c r="W1344" s="1">
        <v>3.0</v>
      </c>
      <c r="X1344" s="1">
        <v>3.0</v>
      </c>
      <c r="Y1344" s="1">
        <v>2.0</v>
      </c>
      <c r="Z1344" s="1">
        <v>2468.0</v>
      </c>
      <c r="AA1344" s="45">
        <f t="shared" si="1"/>
        <v>37</v>
      </c>
      <c r="AB1344" s="45">
        <f t="shared" si="2"/>
        <v>13</v>
      </c>
      <c r="AC1344" s="45">
        <f t="shared" si="3"/>
        <v>9</v>
      </c>
      <c r="AD1344" s="45">
        <f t="shared" si="4"/>
        <v>3</v>
      </c>
      <c r="AE1344" s="45">
        <f t="shared" si="5"/>
        <v>12</v>
      </c>
    </row>
    <row r="1345">
      <c r="A1345" s="1" t="b">
        <v>1</v>
      </c>
      <c r="B1345" s="20">
        <v>44283.48920863426</v>
      </c>
      <c r="C1345" s="1" t="s">
        <v>551</v>
      </c>
      <c r="D1345" s="1">
        <v>3.0</v>
      </c>
      <c r="E1345" s="1">
        <v>0.0</v>
      </c>
      <c r="F1345" s="1">
        <v>0.0</v>
      </c>
      <c r="G1345" s="1">
        <v>1.0</v>
      </c>
      <c r="H1345" s="1">
        <v>1.0</v>
      </c>
      <c r="I1345" s="1">
        <v>2.0</v>
      </c>
      <c r="J1345" s="1">
        <v>3.0</v>
      </c>
      <c r="K1345" s="1">
        <v>2.0</v>
      </c>
      <c r="L1345" s="1">
        <v>2.0</v>
      </c>
      <c r="M1345" s="1">
        <v>2.0</v>
      </c>
      <c r="N1345" s="1">
        <v>4.0</v>
      </c>
      <c r="O1345" s="1">
        <v>4.0</v>
      </c>
      <c r="P1345" s="1">
        <v>4.0</v>
      </c>
      <c r="Q1345" s="1">
        <v>4.0</v>
      </c>
      <c r="R1345" s="1">
        <v>4.0</v>
      </c>
      <c r="S1345" s="1">
        <v>3.0</v>
      </c>
      <c r="T1345" s="1">
        <v>1.0</v>
      </c>
      <c r="U1345" s="1">
        <v>3.0</v>
      </c>
      <c r="V1345" s="1">
        <v>3.0</v>
      </c>
      <c r="W1345" s="1">
        <v>4.0</v>
      </c>
      <c r="X1345" s="1">
        <v>6.0</v>
      </c>
      <c r="Y1345" s="1">
        <v>5.0</v>
      </c>
      <c r="Z1345" s="1">
        <v>2387.0</v>
      </c>
      <c r="AA1345" s="45">
        <f t="shared" si="1"/>
        <v>61</v>
      </c>
      <c r="AB1345" s="45">
        <f t="shared" si="2"/>
        <v>21</v>
      </c>
      <c r="AC1345" s="45">
        <f t="shared" si="3"/>
        <v>9</v>
      </c>
      <c r="AD1345" s="45">
        <f t="shared" si="4"/>
        <v>15</v>
      </c>
      <c r="AE1345" s="45">
        <f t="shared" si="5"/>
        <v>16</v>
      </c>
    </row>
    <row r="1346">
      <c r="A1346" s="1" t="b">
        <v>1</v>
      </c>
      <c r="B1346" s="20">
        <v>44283.84966876157</v>
      </c>
      <c r="C1346" s="1" t="s">
        <v>668</v>
      </c>
      <c r="D1346" s="1">
        <v>2.0</v>
      </c>
      <c r="E1346" s="1">
        <v>0.0</v>
      </c>
      <c r="F1346" s="1">
        <v>0.0</v>
      </c>
      <c r="G1346" s="1">
        <v>1.0</v>
      </c>
      <c r="H1346" s="1">
        <v>0.0</v>
      </c>
      <c r="I1346" s="1">
        <v>3.0</v>
      </c>
      <c r="J1346" s="1">
        <v>4.0</v>
      </c>
      <c r="K1346" s="1">
        <v>4.0</v>
      </c>
      <c r="L1346" s="1">
        <v>0.0</v>
      </c>
      <c r="M1346" s="1">
        <v>3.0</v>
      </c>
      <c r="N1346" s="1">
        <v>2.0</v>
      </c>
      <c r="O1346" s="1">
        <v>4.0</v>
      </c>
      <c r="P1346" s="1">
        <v>5.0</v>
      </c>
      <c r="Q1346" s="1">
        <v>5.0</v>
      </c>
      <c r="R1346" s="1">
        <v>2.0</v>
      </c>
      <c r="S1346" s="1">
        <v>3.0</v>
      </c>
      <c r="T1346" s="1">
        <v>2.0</v>
      </c>
      <c r="U1346" s="1">
        <v>4.0</v>
      </c>
      <c r="V1346" s="1">
        <v>4.0</v>
      </c>
      <c r="W1346" s="1">
        <v>5.0</v>
      </c>
      <c r="X1346" s="1">
        <v>4.0</v>
      </c>
      <c r="Y1346" s="1">
        <v>2.0</v>
      </c>
      <c r="Z1346" s="1">
        <v>2497.0</v>
      </c>
      <c r="AA1346" s="45">
        <f t="shared" si="1"/>
        <v>59</v>
      </c>
      <c r="AB1346" s="45">
        <f t="shared" si="2"/>
        <v>16</v>
      </c>
      <c r="AC1346" s="45">
        <f t="shared" si="3"/>
        <v>11</v>
      </c>
      <c r="AD1346" s="45">
        <f t="shared" si="4"/>
        <v>15</v>
      </c>
      <c r="AE1346" s="45">
        <f t="shared" si="5"/>
        <v>17</v>
      </c>
    </row>
    <row r="1347">
      <c r="A1347" s="1" t="b">
        <v>1</v>
      </c>
      <c r="B1347" s="20">
        <v>44284.01694695602</v>
      </c>
      <c r="C1347" s="1" t="s">
        <v>409</v>
      </c>
      <c r="D1347" s="1">
        <v>1.0</v>
      </c>
      <c r="E1347" s="1">
        <v>0.0</v>
      </c>
      <c r="F1347" s="1">
        <v>0.0</v>
      </c>
      <c r="G1347" s="1">
        <v>3.0</v>
      </c>
      <c r="H1347" s="1">
        <v>0.0</v>
      </c>
      <c r="I1347" s="1">
        <v>1.0</v>
      </c>
      <c r="J1347" s="1">
        <v>0.0</v>
      </c>
      <c r="K1347" s="1">
        <v>0.0</v>
      </c>
      <c r="L1347" s="1">
        <v>0.0</v>
      </c>
      <c r="M1347" s="1">
        <v>1.0</v>
      </c>
      <c r="N1347" s="1">
        <v>2.0</v>
      </c>
      <c r="O1347" s="1">
        <v>2.0</v>
      </c>
      <c r="P1347" s="1">
        <v>2.0</v>
      </c>
      <c r="Q1347" s="1">
        <v>0.0</v>
      </c>
      <c r="R1347" s="1">
        <v>2.0</v>
      </c>
      <c r="S1347" s="1">
        <v>2.0</v>
      </c>
      <c r="T1347" s="1">
        <v>0.0</v>
      </c>
      <c r="U1347" s="1">
        <v>2.0</v>
      </c>
      <c r="V1347" s="1">
        <v>1.0</v>
      </c>
      <c r="W1347" s="1">
        <v>2.0</v>
      </c>
      <c r="X1347" s="1">
        <v>3.0</v>
      </c>
      <c r="Y1347" s="1">
        <v>2.0</v>
      </c>
      <c r="Z1347" s="1">
        <v>2227.0</v>
      </c>
      <c r="AA1347" s="45">
        <f t="shared" si="1"/>
        <v>26</v>
      </c>
      <c r="AB1347" s="45">
        <f t="shared" si="2"/>
        <v>11</v>
      </c>
      <c r="AC1347" s="45">
        <f t="shared" si="3"/>
        <v>1</v>
      </c>
      <c r="AD1347" s="45">
        <f t="shared" si="4"/>
        <v>6</v>
      </c>
      <c r="AE1347" s="45">
        <f t="shared" si="5"/>
        <v>8</v>
      </c>
    </row>
    <row r="1348">
      <c r="A1348" t="b">
        <v>0</v>
      </c>
      <c r="B1348" s="20">
        <v>44284.590165648144</v>
      </c>
      <c r="C1348" s="1" t="s">
        <v>612</v>
      </c>
      <c r="D1348" s="1">
        <v>4.0</v>
      </c>
      <c r="E1348" s="1">
        <v>2.0</v>
      </c>
      <c r="F1348" s="1">
        <v>0.0</v>
      </c>
      <c r="G1348" s="1">
        <v>2.0</v>
      </c>
      <c r="H1348" s="1">
        <v>3.0</v>
      </c>
      <c r="I1348" s="1">
        <v>5.0</v>
      </c>
      <c r="J1348" s="1">
        <v>5.0</v>
      </c>
      <c r="K1348" s="1">
        <v>1.0</v>
      </c>
      <c r="L1348" s="1">
        <v>5.0</v>
      </c>
      <c r="M1348" s="1">
        <v>2.0</v>
      </c>
      <c r="N1348" s="1">
        <v>4.0</v>
      </c>
      <c r="O1348" s="1">
        <v>3.0</v>
      </c>
      <c r="P1348" s="1">
        <v>3.0</v>
      </c>
      <c r="Q1348" s="1">
        <v>4.0</v>
      </c>
      <c r="R1348" s="1">
        <v>4.0</v>
      </c>
      <c r="S1348" s="1">
        <v>5.0</v>
      </c>
      <c r="T1348" s="1">
        <v>0.0</v>
      </c>
      <c r="U1348" s="1">
        <v>5.0</v>
      </c>
      <c r="V1348" s="1">
        <v>4.0</v>
      </c>
      <c r="W1348" s="1">
        <v>5.0</v>
      </c>
      <c r="X1348" s="1">
        <v>3.0</v>
      </c>
      <c r="Y1348" s="1">
        <v>2.0</v>
      </c>
      <c r="Z1348" s="1">
        <v>2348.0</v>
      </c>
      <c r="AA1348" s="45">
        <f t="shared" si="1"/>
        <v>71</v>
      </c>
      <c r="AB1348" s="45">
        <f t="shared" si="2"/>
        <v>25</v>
      </c>
      <c r="AC1348" s="45">
        <f t="shared" si="3"/>
        <v>13</v>
      </c>
      <c r="AD1348" s="45">
        <f t="shared" si="4"/>
        <v>16</v>
      </c>
      <c r="AE1348" s="45">
        <f t="shared" si="5"/>
        <v>17</v>
      </c>
    </row>
    <row r="1349">
      <c r="A1349" s="1" t="b">
        <v>1</v>
      </c>
      <c r="B1349" s="20">
        <v>44284.750172071756</v>
      </c>
      <c r="C1349" s="1" t="s">
        <v>566</v>
      </c>
      <c r="D1349" s="1">
        <v>4.0</v>
      </c>
      <c r="E1349" s="1">
        <v>1.0</v>
      </c>
      <c r="F1349" s="1">
        <v>0.0</v>
      </c>
      <c r="G1349" s="1">
        <v>5.0</v>
      </c>
      <c r="H1349" s="1">
        <v>5.0</v>
      </c>
      <c r="I1349" s="1">
        <v>4.0</v>
      </c>
      <c r="J1349" s="1">
        <v>2.0</v>
      </c>
      <c r="K1349" s="1">
        <v>0.0</v>
      </c>
      <c r="L1349" s="1">
        <v>3.0</v>
      </c>
      <c r="M1349" s="1">
        <v>4.0</v>
      </c>
      <c r="N1349" s="1">
        <v>4.0</v>
      </c>
      <c r="O1349" s="1">
        <v>4.0</v>
      </c>
      <c r="P1349" s="1">
        <v>4.0</v>
      </c>
      <c r="Q1349" s="1">
        <v>2.0</v>
      </c>
      <c r="R1349" s="1">
        <v>2.0</v>
      </c>
      <c r="S1349" s="1">
        <v>2.0</v>
      </c>
      <c r="T1349" s="1">
        <v>1.0</v>
      </c>
      <c r="U1349" s="1">
        <v>4.0</v>
      </c>
      <c r="V1349" s="1">
        <v>3.0</v>
      </c>
      <c r="W1349" s="1">
        <v>3.0</v>
      </c>
      <c r="X1349" s="1">
        <v>3.0</v>
      </c>
      <c r="Y1349" s="1">
        <v>2.0</v>
      </c>
      <c r="Z1349" s="1">
        <v>2426.0</v>
      </c>
      <c r="AA1349" s="45">
        <f t="shared" si="1"/>
        <v>62</v>
      </c>
      <c r="AB1349" s="45">
        <f t="shared" si="2"/>
        <v>30</v>
      </c>
      <c r="AC1349" s="45">
        <f t="shared" si="3"/>
        <v>9</v>
      </c>
      <c r="AD1349" s="45">
        <f t="shared" si="4"/>
        <v>10</v>
      </c>
      <c r="AE1349" s="45">
        <f t="shared" si="5"/>
        <v>13</v>
      </c>
    </row>
    <row r="1350">
      <c r="A1350" s="1" t="b">
        <v>1</v>
      </c>
      <c r="B1350" s="20">
        <v>44284.780725185185</v>
      </c>
      <c r="C1350" s="1" t="s">
        <v>669</v>
      </c>
      <c r="D1350" s="1">
        <v>4.0</v>
      </c>
      <c r="E1350" s="1">
        <v>4.0</v>
      </c>
      <c r="F1350" s="1">
        <v>0.0</v>
      </c>
      <c r="G1350" s="1">
        <v>3.0</v>
      </c>
      <c r="H1350" s="1">
        <v>2.0</v>
      </c>
      <c r="I1350" s="1">
        <v>4.0</v>
      </c>
      <c r="J1350" s="1">
        <v>4.0</v>
      </c>
      <c r="K1350" s="1">
        <v>2.0</v>
      </c>
      <c r="L1350" s="1">
        <v>4.0</v>
      </c>
      <c r="M1350" s="1">
        <v>4.0</v>
      </c>
      <c r="N1350" s="1">
        <v>5.0</v>
      </c>
      <c r="O1350" s="1">
        <v>2.0</v>
      </c>
      <c r="P1350" s="1">
        <v>2.0</v>
      </c>
      <c r="Q1350" s="1">
        <v>2.0</v>
      </c>
      <c r="R1350" s="1">
        <v>1.0</v>
      </c>
      <c r="S1350" s="1">
        <v>1.0</v>
      </c>
      <c r="T1350" s="1">
        <v>1.0</v>
      </c>
      <c r="U1350" s="1">
        <v>5.0</v>
      </c>
      <c r="V1350" s="1">
        <v>4.0</v>
      </c>
      <c r="W1350" s="1">
        <v>2.0</v>
      </c>
      <c r="X1350" s="1">
        <v>0.0</v>
      </c>
      <c r="Y1350" s="1">
        <v>1.0</v>
      </c>
      <c r="Z1350" s="1">
        <v>2528.0</v>
      </c>
      <c r="AA1350" s="45">
        <f t="shared" si="1"/>
        <v>57</v>
      </c>
      <c r="AB1350" s="45">
        <f t="shared" si="2"/>
        <v>26</v>
      </c>
      <c r="AC1350" s="45">
        <f t="shared" si="3"/>
        <v>14</v>
      </c>
      <c r="AD1350" s="45">
        <f t="shared" si="4"/>
        <v>6</v>
      </c>
      <c r="AE1350" s="45">
        <f t="shared" si="5"/>
        <v>11</v>
      </c>
    </row>
    <row r="1351">
      <c r="A1351" s="1" t="b">
        <v>1</v>
      </c>
      <c r="B1351" s="20">
        <v>44285.50544241898</v>
      </c>
      <c r="C1351" s="1" t="s">
        <v>530</v>
      </c>
      <c r="D1351" s="1">
        <v>1.0</v>
      </c>
      <c r="E1351" s="1">
        <v>0.0</v>
      </c>
      <c r="F1351" s="1">
        <v>0.0</v>
      </c>
      <c r="G1351" s="1">
        <v>3.0</v>
      </c>
      <c r="H1351" s="1">
        <v>0.0</v>
      </c>
      <c r="I1351" s="1">
        <v>1.0</v>
      </c>
      <c r="J1351" s="1">
        <v>1.0</v>
      </c>
      <c r="K1351" s="1">
        <v>0.0</v>
      </c>
      <c r="L1351" s="1">
        <v>1.0</v>
      </c>
      <c r="M1351" s="1">
        <v>0.0</v>
      </c>
      <c r="N1351" s="1">
        <v>1.0</v>
      </c>
      <c r="O1351" s="1">
        <v>1.0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1.0</v>
      </c>
      <c r="U1351" s="1">
        <v>1.0</v>
      </c>
      <c r="V1351" s="1">
        <v>1.0</v>
      </c>
      <c r="W1351" s="1">
        <v>1.0</v>
      </c>
      <c r="X1351" s="1">
        <v>1.0</v>
      </c>
      <c r="Y1351" s="1">
        <v>0.0</v>
      </c>
      <c r="Z1351" s="1">
        <v>1876.0</v>
      </c>
      <c r="AA1351" s="45">
        <f t="shared" si="1"/>
        <v>14</v>
      </c>
      <c r="AB1351" s="45">
        <f t="shared" si="2"/>
        <v>8</v>
      </c>
      <c r="AC1351" s="45">
        <f t="shared" si="3"/>
        <v>2</v>
      </c>
      <c r="AD1351" s="45">
        <f t="shared" si="4"/>
        <v>0</v>
      </c>
      <c r="AE1351" s="45">
        <f t="shared" si="5"/>
        <v>4</v>
      </c>
    </row>
    <row r="1352">
      <c r="A1352" s="1" t="b">
        <v>1</v>
      </c>
      <c r="B1352" s="20">
        <v>44285.5385466088</v>
      </c>
      <c r="C1352" s="1" t="s">
        <v>924</v>
      </c>
      <c r="D1352" s="1">
        <v>2.0</v>
      </c>
      <c r="E1352" s="1">
        <v>1.0</v>
      </c>
      <c r="F1352" s="1">
        <v>1.0</v>
      </c>
      <c r="G1352" s="1">
        <v>4.0</v>
      </c>
      <c r="H1352" s="1">
        <v>4.0</v>
      </c>
      <c r="I1352" s="1">
        <v>4.0</v>
      </c>
      <c r="J1352" s="1">
        <v>4.0</v>
      </c>
      <c r="K1352" s="1">
        <v>2.0</v>
      </c>
      <c r="L1352" s="1">
        <v>2.0</v>
      </c>
      <c r="M1352" s="1">
        <v>3.0</v>
      </c>
      <c r="N1352" s="1">
        <v>5.0</v>
      </c>
      <c r="O1352" s="1">
        <v>4.0</v>
      </c>
      <c r="P1352" s="1">
        <v>4.0</v>
      </c>
      <c r="Q1352" s="1">
        <v>3.0</v>
      </c>
      <c r="R1352" s="1">
        <v>2.0</v>
      </c>
      <c r="S1352" s="1">
        <v>3.0</v>
      </c>
      <c r="T1352" s="1">
        <v>2.0</v>
      </c>
      <c r="U1352" s="1">
        <v>2.0</v>
      </c>
      <c r="V1352" s="1">
        <v>3.0</v>
      </c>
      <c r="W1352" s="1">
        <v>4.0</v>
      </c>
      <c r="X1352" s="1">
        <v>4.0</v>
      </c>
      <c r="Y1352" s="1">
        <v>4.0</v>
      </c>
      <c r="Z1352" s="1">
        <v>2518.0</v>
      </c>
      <c r="AA1352" s="45">
        <f t="shared" si="1"/>
        <v>67</v>
      </c>
      <c r="AB1352" s="45">
        <f t="shared" si="2"/>
        <v>31</v>
      </c>
      <c r="AC1352" s="45">
        <f t="shared" si="3"/>
        <v>11</v>
      </c>
      <c r="AD1352" s="45">
        <f t="shared" si="4"/>
        <v>12</v>
      </c>
      <c r="AE1352" s="45">
        <f t="shared" si="5"/>
        <v>13</v>
      </c>
    </row>
    <row r="1353">
      <c r="A1353" s="1" t="b">
        <v>1</v>
      </c>
      <c r="B1353" s="20">
        <v>44285.56365831019</v>
      </c>
      <c r="C1353" s="1" t="s">
        <v>594</v>
      </c>
      <c r="D1353" s="1">
        <v>2.0</v>
      </c>
      <c r="E1353" s="1">
        <v>0.0</v>
      </c>
      <c r="F1353" s="1">
        <v>0.0</v>
      </c>
      <c r="G1353" s="1">
        <v>3.0</v>
      </c>
      <c r="H1353" s="1">
        <v>2.0</v>
      </c>
      <c r="I1353" s="1">
        <v>4.0</v>
      </c>
      <c r="J1353" s="1">
        <v>5.0</v>
      </c>
      <c r="K1353" s="1">
        <v>5.0</v>
      </c>
      <c r="L1353" s="1">
        <v>4.0</v>
      </c>
      <c r="M1353" s="1">
        <v>3.0</v>
      </c>
      <c r="N1353" s="1">
        <v>2.0</v>
      </c>
      <c r="O1353" s="1">
        <v>1.0</v>
      </c>
      <c r="P1353" s="1">
        <v>3.0</v>
      </c>
      <c r="Q1353" s="1">
        <v>3.0</v>
      </c>
      <c r="R1353" s="1">
        <v>3.0</v>
      </c>
      <c r="S1353" s="1">
        <v>3.0</v>
      </c>
      <c r="T1353" s="1">
        <v>1.0</v>
      </c>
      <c r="U1353" s="1">
        <v>2.0</v>
      </c>
      <c r="V1353" s="1">
        <v>2.0</v>
      </c>
      <c r="W1353" s="1">
        <v>3.0</v>
      </c>
      <c r="X1353" s="1">
        <v>3.0</v>
      </c>
      <c r="Y1353" s="1">
        <v>2.0</v>
      </c>
      <c r="Z1353" s="1">
        <v>2446.0</v>
      </c>
      <c r="AA1353" s="45">
        <f t="shared" si="1"/>
        <v>56</v>
      </c>
      <c r="AB1353" s="45">
        <f t="shared" si="2"/>
        <v>17</v>
      </c>
      <c r="AC1353" s="45">
        <f t="shared" si="3"/>
        <v>17</v>
      </c>
      <c r="AD1353" s="45">
        <f t="shared" si="4"/>
        <v>12</v>
      </c>
      <c r="AE1353" s="45">
        <f t="shared" si="5"/>
        <v>10</v>
      </c>
    </row>
    <row r="1354">
      <c r="A1354" s="1" t="b">
        <v>1</v>
      </c>
      <c r="B1354" s="20">
        <v>44285.86057657408</v>
      </c>
      <c r="C1354" s="1" t="s">
        <v>671</v>
      </c>
      <c r="D1354" s="1">
        <v>2.0</v>
      </c>
      <c r="E1354" s="1">
        <v>2.0</v>
      </c>
      <c r="F1354" s="1">
        <v>2.0</v>
      </c>
      <c r="G1354" s="1">
        <v>4.0</v>
      </c>
      <c r="H1354" s="1">
        <v>5.0</v>
      </c>
      <c r="I1354" s="1">
        <v>6.0</v>
      </c>
      <c r="J1354" s="1">
        <v>3.0</v>
      </c>
      <c r="K1354" s="1">
        <v>2.0</v>
      </c>
      <c r="L1354" s="1">
        <v>1.0</v>
      </c>
      <c r="M1354" s="1">
        <v>3.0</v>
      </c>
      <c r="N1354" s="1">
        <v>4.0</v>
      </c>
      <c r="O1354" s="1">
        <v>5.0</v>
      </c>
      <c r="P1354" s="1">
        <v>6.0</v>
      </c>
      <c r="Q1354" s="1">
        <v>4.0</v>
      </c>
      <c r="R1354" s="1">
        <v>5.0</v>
      </c>
      <c r="S1354" s="1">
        <v>2.0</v>
      </c>
      <c r="T1354" s="1">
        <v>4.0</v>
      </c>
      <c r="U1354" s="1">
        <v>6.0</v>
      </c>
      <c r="V1354" s="1">
        <v>6.0</v>
      </c>
      <c r="W1354" s="1">
        <v>6.0</v>
      </c>
      <c r="X1354" s="1">
        <v>6.0</v>
      </c>
      <c r="Y1354" s="1">
        <v>3.0</v>
      </c>
      <c r="Z1354" s="1">
        <v>2526.0</v>
      </c>
      <c r="AA1354" s="45">
        <f t="shared" si="1"/>
        <v>87</v>
      </c>
      <c r="AB1354" s="45">
        <f t="shared" si="2"/>
        <v>37</v>
      </c>
      <c r="AC1354" s="45">
        <f t="shared" si="3"/>
        <v>9</v>
      </c>
      <c r="AD1354" s="45">
        <f t="shared" si="4"/>
        <v>17</v>
      </c>
      <c r="AE1354" s="45">
        <f t="shared" si="5"/>
        <v>24</v>
      </c>
    </row>
    <row r="1355">
      <c r="A1355" s="1" t="b">
        <v>1</v>
      </c>
      <c r="B1355" s="20">
        <v>44286.47139630787</v>
      </c>
      <c r="C1355" s="1" t="s">
        <v>481</v>
      </c>
      <c r="D1355" s="1">
        <v>4.0</v>
      </c>
      <c r="E1355" s="1">
        <v>2.0</v>
      </c>
      <c r="F1355" s="1">
        <v>0.0</v>
      </c>
      <c r="G1355" s="1">
        <v>1.0</v>
      </c>
      <c r="H1355" s="1">
        <v>2.0</v>
      </c>
      <c r="I1355" s="1">
        <v>4.0</v>
      </c>
      <c r="J1355" s="1">
        <v>0.0</v>
      </c>
      <c r="K1355" s="1">
        <v>1.0</v>
      </c>
      <c r="L1355" s="1">
        <v>5.0</v>
      </c>
      <c r="M1355" s="1">
        <v>3.0</v>
      </c>
      <c r="N1355" s="1">
        <v>3.0</v>
      </c>
      <c r="O1355" s="1">
        <v>4.0</v>
      </c>
      <c r="P1355" s="1">
        <v>5.0</v>
      </c>
      <c r="Q1355" s="1">
        <v>1.0</v>
      </c>
      <c r="R1355" s="1">
        <v>3.0</v>
      </c>
      <c r="S1355" s="1">
        <v>3.0</v>
      </c>
      <c r="T1355" s="1">
        <v>4.0</v>
      </c>
      <c r="U1355" s="1">
        <v>2.0</v>
      </c>
      <c r="V1355" s="1">
        <v>3.0</v>
      </c>
      <c r="W1355" s="1">
        <v>2.0</v>
      </c>
      <c r="X1355" s="1">
        <v>2.0</v>
      </c>
      <c r="Y1355" s="1">
        <v>4.0</v>
      </c>
      <c r="Z1355" s="1">
        <v>2305.0</v>
      </c>
      <c r="AA1355" s="45">
        <f t="shared" si="1"/>
        <v>58</v>
      </c>
      <c r="AB1355" s="45">
        <f t="shared" si="2"/>
        <v>28</v>
      </c>
      <c r="AC1355" s="45">
        <f t="shared" si="3"/>
        <v>9</v>
      </c>
      <c r="AD1355" s="45">
        <f t="shared" si="4"/>
        <v>12</v>
      </c>
      <c r="AE1355" s="45">
        <f t="shared" si="5"/>
        <v>9</v>
      </c>
    </row>
    <row r="1356">
      <c r="A1356" s="1" t="b">
        <v>1</v>
      </c>
      <c r="B1356" s="20">
        <v>44286.54440434028</v>
      </c>
      <c r="C1356" s="1" t="s">
        <v>672</v>
      </c>
      <c r="D1356" s="1">
        <v>1.0</v>
      </c>
      <c r="E1356" s="1">
        <v>1.0</v>
      </c>
      <c r="F1356" s="1">
        <v>0.0</v>
      </c>
      <c r="G1356" s="1">
        <v>2.0</v>
      </c>
      <c r="H1356" s="1">
        <v>2.0</v>
      </c>
      <c r="I1356" s="1">
        <v>2.0</v>
      </c>
      <c r="J1356" s="1">
        <v>0.0</v>
      </c>
      <c r="K1356" s="1">
        <v>0.0</v>
      </c>
      <c r="L1356" s="1">
        <v>2.0</v>
      </c>
      <c r="M1356" s="1">
        <v>2.0</v>
      </c>
      <c r="N1356" s="1">
        <v>1.0</v>
      </c>
      <c r="O1356" s="1">
        <v>1.0</v>
      </c>
      <c r="P1356" s="1">
        <v>1.0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1.0</v>
      </c>
      <c r="X1356" s="1">
        <v>1.0</v>
      </c>
      <c r="Y1356" s="1">
        <v>1.0</v>
      </c>
      <c r="Z1356" s="1">
        <v>2534.0</v>
      </c>
      <c r="AA1356" s="45">
        <f t="shared" si="1"/>
        <v>18</v>
      </c>
      <c r="AB1356" s="45">
        <f t="shared" si="2"/>
        <v>11</v>
      </c>
      <c r="AC1356" s="45">
        <f t="shared" si="3"/>
        <v>4</v>
      </c>
      <c r="AD1356" s="45">
        <f t="shared" si="4"/>
        <v>1</v>
      </c>
      <c r="AE1356" s="45">
        <f t="shared" si="5"/>
        <v>2</v>
      </c>
    </row>
    <row r="1357">
      <c r="A1357" s="1" t="b">
        <v>1</v>
      </c>
      <c r="B1357" s="20">
        <v>44287.325565810184</v>
      </c>
      <c r="C1357" s="1" t="s">
        <v>245</v>
      </c>
      <c r="D1357" s="1">
        <v>2.0</v>
      </c>
      <c r="E1357" s="1">
        <v>0.0</v>
      </c>
      <c r="F1357" s="1">
        <v>0.0</v>
      </c>
      <c r="G1357" s="1">
        <v>1.0</v>
      </c>
      <c r="H1357" s="1">
        <v>3.0</v>
      </c>
      <c r="I1357" s="1">
        <v>5.0</v>
      </c>
      <c r="J1357" s="1">
        <v>0.0</v>
      </c>
      <c r="K1357" s="1">
        <v>5.0</v>
      </c>
      <c r="L1357" s="1">
        <v>0.0</v>
      </c>
      <c r="M1357" s="1">
        <v>5.0</v>
      </c>
      <c r="N1357" s="1">
        <v>3.0</v>
      </c>
      <c r="O1357" s="1">
        <v>3.0</v>
      </c>
      <c r="P1357" s="1">
        <v>5.0</v>
      </c>
      <c r="Q1357" s="1">
        <v>5.0</v>
      </c>
      <c r="R1357" s="1">
        <v>3.0</v>
      </c>
      <c r="S1357" s="1">
        <v>6.0</v>
      </c>
      <c r="T1357" s="1">
        <v>1.0</v>
      </c>
      <c r="U1357" s="1">
        <v>5.0</v>
      </c>
      <c r="V1357" s="1">
        <v>5.0</v>
      </c>
      <c r="W1357" s="1">
        <v>5.0</v>
      </c>
      <c r="X1357" s="1">
        <v>3.0</v>
      </c>
      <c r="Y1357" s="1">
        <v>1.0</v>
      </c>
      <c r="Z1357" s="1">
        <v>1997.0</v>
      </c>
      <c r="AA1357" s="45">
        <f t="shared" si="1"/>
        <v>66</v>
      </c>
      <c r="AB1357" s="45">
        <f t="shared" si="2"/>
        <v>19</v>
      </c>
      <c r="AC1357" s="45">
        <f t="shared" si="3"/>
        <v>10</v>
      </c>
      <c r="AD1357" s="45">
        <f t="shared" si="4"/>
        <v>19</v>
      </c>
      <c r="AE1357" s="45">
        <f t="shared" si="5"/>
        <v>18</v>
      </c>
    </row>
    <row r="1358">
      <c r="B1358" s="20">
        <v>44287.48673186342</v>
      </c>
      <c r="C1358" s="1" t="s">
        <v>245</v>
      </c>
      <c r="D1358" s="1">
        <v>2.0</v>
      </c>
      <c r="E1358" s="1">
        <v>0.0</v>
      </c>
      <c r="F1358" s="1">
        <v>0.0</v>
      </c>
      <c r="G1358" s="1">
        <v>1.0</v>
      </c>
      <c r="H1358" s="1">
        <v>3.0</v>
      </c>
      <c r="I1358" s="1">
        <v>5.0</v>
      </c>
      <c r="J1358" s="1">
        <v>0.0</v>
      </c>
      <c r="K1358" s="1">
        <v>5.0</v>
      </c>
      <c r="L1358" s="1">
        <v>0.0</v>
      </c>
      <c r="M1358" s="1">
        <v>5.0</v>
      </c>
      <c r="N1358" s="1">
        <v>3.0</v>
      </c>
      <c r="O1358" s="1">
        <v>3.0</v>
      </c>
      <c r="P1358" s="1">
        <v>5.0</v>
      </c>
      <c r="Q1358" s="1">
        <v>5.0</v>
      </c>
      <c r="R1358" s="1">
        <v>3.0</v>
      </c>
      <c r="S1358" s="1">
        <v>6.0</v>
      </c>
      <c r="T1358" s="1">
        <v>1.0</v>
      </c>
      <c r="U1358" s="1">
        <v>5.0</v>
      </c>
      <c r="V1358" s="1">
        <v>5.0</v>
      </c>
      <c r="W1358" s="1">
        <v>5.0</v>
      </c>
      <c r="X1358" s="1">
        <v>3.0</v>
      </c>
      <c r="Y1358" s="1">
        <v>1.0</v>
      </c>
      <c r="Z1358" s="1">
        <v>1997.0</v>
      </c>
      <c r="AA1358" s="45">
        <f t="shared" si="1"/>
        <v>66</v>
      </c>
      <c r="AB1358" s="45">
        <f t="shared" si="2"/>
        <v>19</v>
      </c>
      <c r="AC1358" s="45">
        <f t="shared" si="3"/>
        <v>10</v>
      </c>
      <c r="AD1358" s="45">
        <f t="shared" si="4"/>
        <v>19</v>
      </c>
      <c r="AE1358" s="45">
        <f t="shared" si="5"/>
        <v>18</v>
      </c>
    </row>
    <row r="1359">
      <c r="A1359" s="1" t="b">
        <v>1</v>
      </c>
      <c r="B1359" s="20">
        <v>44289.33629743056</v>
      </c>
      <c r="C1359" s="1" t="s">
        <v>421</v>
      </c>
      <c r="D1359" s="1">
        <v>2.0</v>
      </c>
      <c r="E1359" s="1">
        <v>0.0</v>
      </c>
      <c r="F1359" s="1">
        <v>0.0</v>
      </c>
      <c r="G1359" s="1">
        <v>1.0</v>
      </c>
      <c r="H1359" s="1">
        <v>1.0</v>
      </c>
      <c r="I1359" s="1">
        <v>3.0</v>
      </c>
      <c r="J1359" s="1">
        <v>3.0</v>
      </c>
      <c r="K1359" s="1">
        <v>0.0</v>
      </c>
      <c r="L1359" s="1">
        <v>3.0</v>
      </c>
      <c r="M1359" s="1">
        <v>3.0</v>
      </c>
      <c r="N1359" s="1">
        <v>5.0</v>
      </c>
      <c r="O1359" s="1">
        <v>6.0</v>
      </c>
      <c r="P1359" s="1">
        <v>5.0</v>
      </c>
      <c r="Q1359" s="1">
        <v>3.0</v>
      </c>
      <c r="R1359" s="1">
        <v>1.0</v>
      </c>
      <c r="S1359" s="1">
        <v>3.0</v>
      </c>
      <c r="T1359" s="1">
        <v>0.0</v>
      </c>
      <c r="U1359" s="1">
        <v>2.0</v>
      </c>
      <c r="V1359" s="1">
        <v>3.0</v>
      </c>
      <c r="W1359" s="1">
        <v>2.0</v>
      </c>
      <c r="X1359" s="1">
        <v>3.0</v>
      </c>
      <c r="Y1359" s="1">
        <v>5.0</v>
      </c>
      <c r="Z1359" s="1">
        <v>2222.0</v>
      </c>
      <c r="AA1359" s="45">
        <f t="shared" si="1"/>
        <v>54</v>
      </c>
      <c r="AB1359" s="45">
        <f t="shared" si="2"/>
        <v>23</v>
      </c>
      <c r="AC1359" s="45">
        <f t="shared" si="3"/>
        <v>9</v>
      </c>
      <c r="AD1359" s="45">
        <f t="shared" si="4"/>
        <v>12</v>
      </c>
      <c r="AE1359" s="45">
        <f t="shared" si="5"/>
        <v>10</v>
      </c>
    </row>
    <row r="1360">
      <c r="A1360" s="1" t="b">
        <v>1</v>
      </c>
      <c r="B1360" s="20">
        <v>44290.53654690972</v>
      </c>
      <c r="C1360" s="1" t="s">
        <v>673</v>
      </c>
      <c r="D1360" s="1">
        <v>4.0</v>
      </c>
      <c r="E1360" s="1">
        <v>0.0</v>
      </c>
      <c r="F1360" s="1">
        <v>0.0</v>
      </c>
      <c r="G1360" s="1">
        <v>3.0</v>
      </c>
      <c r="H1360" s="1">
        <v>1.0</v>
      </c>
      <c r="I1360" s="1">
        <v>3.0</v>
      </c>
      <c r="J1360" s="1">
        <v>0.0</v>
      </c>
      <c r="K1360" s="1">
        <v>0.0</v>
      </c>
      <c r="L1360" s="1">
        <v>0.0</v>
      </c>
      <c r="M1360" s="1">
        <v>2.0</v>
      </c>
      <c r="N1360" s="1">
        <v>5.0</v>
      </c>
      <c r="O1360" s="1">
        <v>1.0</v>
      </c>
      <c r="P1360" s="1">
        <v>1.0</v>
      </c>
      <c r="Q1360" s="1">
        <v>1.0</v>
      </c>
      <c r="R1360" s="1">
        <v>0.0</v>
      </c>
      <c r="S1360" s="1">
        <v>2.0</v>
      </c>
      <c r="T1360" s="1">
        <v>0.0</v>
      </c>
      <c r="U1360" s="1">
        <v>4.0</v>
      </c>
      <c r="V1360" s="1">
        <v>5.0</v>
      </c>
      <c r="W1360" s="1">
        <v>4.0</v>
      </c>
      <c r="X1360" s="1">
        <v>2.0</v>
      </c>
      <c r="Y1360" s="1">
        <v>1.0</v>
      </c>
      <c r="Z1360" s="1">
        <v>2530.0</v>
      </c>
      <c r="AA1360" s="45">
        <f t="shared" si="1"/>
        <v>39</v>
      </c>
      <c r="AB1360" s="45">
        <f t="shared" si="2"/>
        <v>18</v>
      </c>
      <c r="AC1360" s="45">
        <f t="shared" si="3"/>
        <v>2</v>
      </c>
      <c r="AD1360" s="45">
        <f t="shared" si="4"/>
        <v>4</v>
      </c>
      <c r="AE1360" s="45">
        <f t="shared" si="5"/>
        <v>15</v>
      </c>
    </row>
    <row r="1361">
      <c r="A1361" s="1" t="b">
        <v>1</v>
      </c>
      <c r="B1361" s="20">
        <v>44291.33096196759</v>
      </c>
      <c r="C1361" s="1" t="s">
        <v>347</v>
      </c>
      <c r="D1361" s="1">
        <v>5.0</v>
      </c>
      <c r="E1361" s="1">
        <v>2.0</v>
      </c>
      <c r="F1361" s="1">
        <v>0.0</v>
      </c>
      <c r="G1361" s="1">
        <v>3.0</v>
      </c>
      <c r="H1361" s="1">
        <v>4.0</v>
      </c>
      <c r="I1361" s="1">
        <v>6.0</v>
      </c>
      <c r="J1361" s="1">
        <v>6.0</v>
      </c>
      <c r="K1361" s="1">
        <v>0.0</v>
      </c>
      <c r="L1361" s="1">
        <v>6.0</v>
      </c>
      <c r="M1361" s="1">
        <v>4.0</v>
      </c>
      <c r="N1361" s="1">
        <v>5.0</v>
      </c>
      <c r="O1361" s="1">
        <v>4.0</v>
      </c>
      <c r="P1361" s="1">
        <v>4.0</v>
      </c>
      <c r="Q1361" s="1">
        <v>2.0</v>
      </c>
      <c r="R1361" s="1">
        <v>4.0</v>
      </c>
      <c r="S1361" s="1">
        <v>4.0</v>
      </c>
      <c r="T1361" s="1">
        <v>5.0</v>
      </c>
      <c r="U1361" s="1">
        <v>5.0</v>
      </c>
      <c r="V1361" s="1">
        <v>6.0</v>
      </c>
      <c r="W1361" s="1">
        <v>6.0</v>
      </c>
      <c r="X1361" s="1">
        <v>6.0</v>
      </c>
      <c r="Y1361" s="1">
        <v>6.0</v>
      </c>
      <c r="Z1361" s="1">
        <v>2129.0</v>
      </c>
      <c r="AA1361" s="45">
        <f t="shared" si="1"/>
        <v>93</v>
      </c>
      <c r="AB1361" s="45">
        <f t="shared" si="2"/>
        <v>40</v>
      </c>
      <c r="AC1361" s="45">
        <f t="shared" si="3"/>
        <v>16</v>
      </c>
      <c r="AD1361" s="45">
        <f t="shared" si="4"/>
        <v>14</v>
      </c>
      <c r="AE1361" s="45">
        <f t="shared" si="5"/>
        <v>23</v>
      </c>
    </row>
    <row r="1362">
      <c r="A1362" s="1" t="b">
        <v>1</v>
      </c>
      <c r="B1362" s="20">
        <v>44291.45421193287</v>
      </c>
      <c r="C1362" s="1" t="s">
        <v>334</v>
      </c>
      <c r="D1362" s="1">
        <v>2.0</v>
      </c>
      <c r="E1362" s="1">
        <v>0.0</v>
      </c>
      <c r="F1362" s="1">
        <v>0.0</v>
      </c>
      <c r="G1362" s="1">
        <v>2.0</v>
      </c>
      <c r="H1362" s="1">
        <v>2.0</v>
      </c>
      <c r="I1362" s="1">
        <v>1.0</v>
      </c>
      <c r="J1362" s="1">
        <v>2.0</v>
      </c>
      <c r="K1362" s="1">
        <v>4.0</v>
      </c>
      <c r="L1362" s="1">
        <v>4.0</v>
      </c>
      <c r="M1362" s="1">
        <v>3.0</v>
      </c>
      <c r="N1362" s="1">
        <v>3.0</v>
      </c>
      <c r="O1362" s="1">
        <v>3.0</v>
      </c>
      <c r="P1362" s="1">
        <v>3.0</v>
      </c>
      <c r="Q1362" s="1">
        <v>2.0</v>
      </c>
      <c r="R1362" s="1">
        <v>2.0</v>
      </c>
      <c r="S1362" s="1">
        <v>2.0</v>
      </c>
      <c r="T1362" s="1">
        <v>2.0</v>
      </c>
      <c r="U1362" s="1">
        <v>2.0</v>
      </c>
      <c r="V1362" s="1">
        <v>2.0</v>
      </c>
      <c r="W1362" s="1">
        <v>2.0</v>
      </c>
      <c r="X1362" s="1">
        <v>2.0</v>
      </c>
      <c r="Y1362" s="1">
        <v>3.0</v>
      </c>
      <c r="Z1362" s="1">
        <v>2112.0</v>
      </c>
      <c r="AA1362" s="45">
        <f t="shared" si="1"/>
        <v>48</v>
      </c>
      <c r="AB1362" s="45">
        <f t="shared" si="2"/>
        <v>18</v>
      </c>
      <c r="AC1362" s="45">
        <f t="shared" si="3"/>
        <v>13</v>
      </c>
      <c r="AD1362" s="45">
        <f t="shared" si="4"/>
        <v>9</v>
      </c>
      <c r="AE1362" s="45">
        <f t="shared" si="5"/>
        <v>8</v>
      </c>
    </row>
    <row r="1363">
      <c r="A1363" s="1" t="b">
        <v>1</v>
      </c>
      <c r="B1363" s="20">
        <v>44291.496716215275</v>
      </c>
      <c r="C1363" s="1" t="s">
        <v>500</v>
      </c>
      <c r="D1363" s="1">
        <v>4.0</v>
      </c>
      <c r="E1363" s="1">
        <v>1.0</v>
      </c>
      <c r="F1363" s="1">
        <v>0.0</v>
      </c>
      <c r="G1363" s="1">
        <v>4.0</v>
      </c>
      <c r="H1363" s="1">
        <v>4.0</v>
      </c>
      <c r="I1363" s="1">
        <v>3.0</v>
      </c>
      <c r="J1363" s="1">
        <v>1.0</v>
      </c>
      <c r="K1363" s="1">
        <v>0.0</v>
      </c>
      <c r="L1363" s="1">
        <v>2.0</v>
      </c>
      <c r="M1363" s="1">
        <v>1.0</v>
      </c>
      <c r="N1363" s="1">
        <v>4.0</v>
      </c>
      <c r="O1363" s="1">
        <v>5.0</v>
      </c>
      <c r="P1363" s="1">
        <v>5.0</v>
      </c>
      <c r="Q1363" s="1">
        <v>4.0</v>
      </c>
      <c r="R1363" s="1">
        <v>4.0</v>
      </c>
      <c r="S1363" s="1">
        <v>5.0</v>
      </c>
      <c r="T1363" s="1">
        <v>1.0</v>
      </c>
      <c r="U1363" s="1">
        <v>4.0</v>
      </c>
      <c r="V1363" s="1">
        <v>4.0</v>
      </c>
      <c r="W1363" s="1">
        <v>4.0</v>
      </c>
      <c r="X1363" s="1">
        <v>5.0</v>
      </c>
      <c r="Y1363" s="1">
        <v>4.0</v>
      </c>
      <c r="Z1363" s="1">
        <v>2335.0</v>
      </c>
      <c r="AA1363" s="45">
        <f t="shared" si="1"/>
        <v>69</v>
      </c>
      <c r="AB1363" s="45">
        <f t="shared" si="2"/>
        <v>30</v>
      </c>
      <c r="AC1363" s="45">
        <f t="shared" si="3"/>
        <v>4</v>
      </c>
      <c r="AD1363" s="45">
        <f t="shared" si="4"/>
        <v>18</v>
      </c>
      <c r="AE1363" s="45">
        <f t="shared" si="5"/>
        <v>17</v>
      </c>
    </row>
    <row r="1364">
      <c r="A1364" s="1" t="b">
        <v>1</v>
      </c>
      <c r="B1364" s="20">
        <v>44291.53928909722</v>
      </c>
      <c r="C1364" s="1" t="s">
        <v>435</v>
      </c>
      <c r="D1364" s="1">
        <v>5.0</v>
      </c>
      <c r="E1364" s="1">
        <v>4.0</v>
      </c>
      <c r="F1364" s="1">
        <v>0.0</v>
      </c>
      <c r="G1364" s="1">
        <v>5.0</v>
      </c>
      <c r="H1364" s="1">
        <v>5.0</v>
      </c>
      <c r="I1364" s="1">
        <v>3.0</v>
      </c>
      <c r="J1364" s="1">
        <v>3.0</v>
      </c>
      <c r="K1364" s="1">
        <v>2.0</v>
      </c>
      <c r="L1364" s="1">
        <v>3.0</v>
      </c>
      <c r="M1364" s="1">
        <v>4.0</v>
      </c>
      <c r="N1364" s="1">
        <v>3.0</v>
      </c>
      <c r="O1364" s="1">
        <v>4.0</v>
      </c>
      <c r="P1364" s="1">
        <v>3.0</v>
      </c>
      <c r="Q1364" s="1">
        <v>2.0</v>
      </c>
      <c r="R1364" s="1">
        <v>3.0</v>
      </c>
      <c r="S1364" s="1">
        <v>4.0</v>
      </c>
      <c r="T1364" s="1">
        <v>0.0</v>
      </c>
      <c r="U1364" s="1">
        <v>5.0</v>
      </c>
      <c r="V1364" s="1">
        <v>5.0</v>
      </c>
      <c r="W1364" s="1">
        <v>5.0</v>
      </c>
      <c r="X1364" s="1">
        <v>4.0</v>
      </c>
      <c r="Y1364" s="1">
        <v>1.0</v>
      </c>
      <c r="Z1364" s="1">
        <v>2237.0</v>
      </c>
      <c r="AA1364" s="45">
        <f t="shared" si="1"/>
        <v>73</v>
      </c>
      <c r="AB1364" s="45">
        <f t="shared" si="2"/>
        <v>30</v>
      </c>
      <c r="AC1364" s="45">
        <f t="shared" si="3"/>
        <v>12</v>
      </c>
      <c r="AD1364" s="45">
        <f t="shared" si="4"/>
        <v>12</v>
      </c>
      <c r="AE1364" s="45">
        <f t="shared" si="5"/>
        <v>19</v>
      </c>
    </row>
    <row r="1365">
      <c r="A1365" s="1" t="b">
        <v>1</v>
      </c>
      <c r="B1365" s="20">
        <v>44291.584133171295</v>
      </c>
      <c r="C1365" s="1" t="s">
        <v>595</v>
      </c>
      <c r="D1365" s="1">
        <v>3.0</v>
      </c>
      <c r="E1365" s="1">
        <v>1.0</v>
      </c>
      <c r="F1365" s="1">
        <v>0.0</v>
      </c>
      <c r="G1365" s="1">
        <v>1.0</v>
      </c>
      <c r="H1365" s="1">
        <v>3.0</v>
      </c>
      <c r="I1365" s="1">
        <v>4.0</v>
      </c>
      <c r="J1365" s="1">
        <v>1.0</v>
      </c>
      <c r="K1365" s="1">
        <v>1.0</v>
      </c>
      <c r="L1365" s="1">
        <v>4.0</v>
      </c>
      <c r="M1365" s="1">
        <v>4.0</v>
      </c>
      <c r="N1365" s="1">
        <v>4.0</v>
      </c>
      <c r="O1365" s="1">
        <v>2.0</v>
      </c>
      <c r="P1365" s="1">
        <v>2.0</v>
      </c>
      <c r="Q1365" s="1">
        <v>3.0</v>
      </c>
      <c r="R1365" s="1">
        <v>2.0</v>
      </c>
      <c r="S1365" s="1">
        <v>4.0</v>
      </c>
      <c r="T1365" s="1">
        <v>0.0</v>
      </c>
      <c r="U1365" s="1">
        <v>5.0</v>
      </c>
      <c r="V1365" s="1">
        <v>2.0</v>
      </c>
      <c r="W1365" s="1">
        <v>0.0</v>
      </c>
      <c r="X1365" s="1">
        <v>0.0</v>
      </c>
      <c r="Y1365" s="1">
        <v>0.0</v>
      </c>
      <c r="Z1365" s="1">
        <v>2422.0</v>
      </c>
      <c r="AA1365" s="45">
        <f t="shared" si="1"/>
        <v>46</v>
      </c>
      <c r="AB1365" s="45">
        <f t="shared" si="2"/>
        <v>18</v>
      </c>
      <c r="AC1365" s="45">
        <f t="shared" si="3"/>
        <v>10</v>
      </c>
      <c r="AD1365" s="45">
        <f t="shared" si="4"/>
        <v>11</v>
      </c>
      <c r="AE1365" s="45">
        <f t="shared" si="5"/>
        <v>7</v>
      </c>
    </row>
    <row r="1366">
      <c r="A1366" s="1" t="b">
        <v>1</v>
      </c>
      <c r="B1366" s="20">
        <v>44291.59677739583</v>
      </c>
      <c r="C1366" s="1" t="s">
        <v>328</v>
      </c>
      <c r="D1366" s="1">
        <v>4.0</v>
      </c>
      <c r="E1366" s="1">
        <v>3.0</v>
      </c>
      <c r="F1366" s="1">
        <v>3.0</v>
      </c>
      <c r="G1366" s="1">
        <v>3.0</v>
      </c>
      <c r="H1366" s="1">
        <v>3.0</v>
      </c>
      <c r="I1366" s="1">
        <v>4.0</v>
      </c>
      <c r="J1366" s="1">
        <v>3.0</v>
      </c>
      <c r="K1366" s="1">
        <v>3.0</v>
      </c>
      <c r="L1366" s="1">
        <v>3.0</v>
      </c>
      <c r="M1366" s="1">
        <v>3.0</v>
      </c>
      <c r="N1366" s="1">
        <v>3.0</v>
      </c>
      <c r="O1366" s="1">
        <v>3.0</v>
      </c>
      <c r="P1366" s="1">
        <v>4.0</v>
      </c>
      <c r="Q1366" s="1">
        <v>3.0</v>
      </c>
      <c r="R1366" s="1">
        <v>3.0</v>
      </c>
      <c r="S1366" s="1">
        <v>4.0</v>
      </c>
      <c r="T1366" s="1">
        <v>3.0</v>
      </c>
      <c r="U1366" s="1">
        <v>3.0</v>
      </c>
      <c r="V1366" s="1">
        <v>4.0</v>
      </c>
      <c r="W1366" s="1">
        <v>3.0</v>
      </c>
      <c r="X1366" s="1">
        <v>3.0</v>
      </c>
      <c r="Y1366" s="1">
        <v>3.0</v>
      </c>
      <c r="Z1366" s="1">
        <v>2126.0</v>
      </c>
      <c r="AA1366" s="45">
        <f t="shared" si="1"/>
        <v>71</v>
      </c>
      <c r="AB1366" s="45">
        <f t="shared" si="2"/>
        <v>32</v>
      </c>
      <c r="AC1366" s="45">
        <f t="shared" si="3"/>
        <v>12</v>
      </c>
      <c r="AD1366" s="45">
        <f t="shared" si="4"/>
        <v>14</v>
      </c>
      <c r="AE1366" s="45">
        <f t="shared" si="5"/>
        <v>13</v>
      </c>
    </row>
    <row r="1367">
      <c r="A1367" s="1" t="b">
        <v>1</v>
      </c>
      <c r="B1367" s="20">
        <v>44291.65712059027</v>
      </c>
      <c r="C1367" s="1" t="s">
        <v>543</v>
      </c>
      <c r="D1367" s="1">
        <v>4.0</v>
      </c>
      <c r="E1367" s="1">
        <v>3.0</v>
      </c>
      <c r="F1367" s="1">
        <v>2.0</v>
      </c>
      <c r="G1367" s="1">
        <v>3.0</v>
      </c>
      <c r="H1367" s="1">
        <v>3.0</v>
      </c>
      <c r="I1367" s="1">
        <v>5.0</v>
      </c>
      <c r="J1367" s="1">
        <v>5.0</v>
      </c>
      <c r="K1367" s="1">
        <v>2.0</v>
      </c>
      <c r="L1367" s="1">
        <v>5.0</v>
      </c>
      <c r="M1367" s="1">
        <v>3.0</v>
      </c>
      <c r="N1367" s="1">
        <v>5.0</v>
      </c>
      <c r="O1367" s="1">
        <v>5.0</v>
      </c>
      <c r="P1367" s="1">
        <v>5.0</v>
      </c>
      <c r="Q1367" s="1">
        <v>6.0</v>
      </c>
      <c r="R1367" s="1">
        <v>4.0</v>
      </c>
      <c r="S1367" s="1">
        <v>6.0</v>
      </c>
      <c r="T1367" s="1">
        <v>2.0</v>
      </c>
      <c r="U1367" s="1">
        <v>5.0</v>
      </c>
      <c r="V1367" s="1">
        <v>5.0</v>
      </c>
      <c r="W1367" s="1">
        <v>3.0</v>
      </c>
      <c r="X1367" s="1">
        <v>4.0</v>
      </c>
      <c r="Y1367" s="1">
        <v>5.0</v>
      </c>
      <c r="Z1367" s="1">
        <v>2378.0</v>
      </c>
      <c r="AA1367" s="45">
        <f t="shared" si="1"/>
        <v>90</v>
      </c>
      <c r="AB1367" s="45">
        <f t="shared" si="2"/>
        <v>37</v>
      </c>
      <c r="AC1367" s="45">
        <f t="shared" si="3"/>
        <v>15</v>
      </c>
      <c r="AD1367" s="45">
        <f t="shared" si="4"/>
        <v>21</v>
      </c>
      <c r="AE1367" s="45">
        <f t="shared" si="5"/>
        <v>17</v>
      </c>
    </row>
    <row r="1368">
      <c r="A1368" s="1" t="b">
        <v>1</v>
      </c>
      <c r="B1368" s="20">
        <v>44291.7816327662</v>
      </c>
      <c r="C1368" s="1" t="s">
        <v>649</v>
      </c>
      <c r="D1368" s="1">
        <v>1.0</v>
      </c>
      <c r="E1368" s="1">
        <v>0.0</v>
      </c>
      <c r="F1368" s="1">
        <v>0.0</v>
      </c>
      <c r="G1368" s="1">
        <v>3.0</v>
      </c>
      <c r="H1368" s="1">
        <v>1.0</v>
      </c>
      <c r="I1368" s="1">
        <v>0.0</v>
      </c>
      <c r="J1368" s="1">
        <v>0.0</v>
      </c>
      <c r="K1368" s="1">
        <v>0.0</v>
      </c>
      <c r="L1368" s="1">
        <v>0.0</v>
      </c>
      <c r="M1368" s="1">
        <v>1.0</v>
      </c>
      <c r="N1368" s="1">
        <v>0.0</v>
      </c>
      <c r="O1368" s="1">
        <v>0.0</v>
      </c>
      <c r="P1368" s="1">
        <v>1.0</v>
      </c>
      <c r="Q1368" s="1">
        <v>2.0</v>
      </c>
      <c r="R1368" s="1">
        <v>1.0</v>
      </c>
      <c r="S1368" s="1">
        <v>1.0</v>
      </c>
      <c r="T1368" s="1">
        <v>0.0</v>
      </c>
      <c r="U1368" s="1">
        <v>1.0</v>
      </c>
      <c r="V1368" s="1">
        <v>0.0</v>
      </c>
      <c r="W1368" s="1">
        <v>0.0</v>
      </c>
      <c r="X1368" s="1">
        <v>1.0</v>
      </c>
      <c r="Y1368" s="1">
        <v>1.0</v>
      </c>
      <c r="Z1368" s="1">
        <v>2500.0</v>
      </c>
      <c r="AA1368" s="45">
        <f t="shared" si="1"/>
        <v>14</v>
      </c>
      <c r="AB1368" s="45">
        <f t="shared" si="2"/>
        <v>6</v>
      </c>
      <c r="AC1368" s="45">
        <f t="shared" si="3"/>
        <v>1</v>
      </c>
      <c r="AD1368" s="45">
        <f t="shared" si="4"/>
        <v>5</v>
      </c>
      <c r="AE1368" s="45">
        <f t="shared" si="5"/>
        <v>2</v>
      </c>
    </row>
    <row r="1369">
      <c r="A1369" s="1" t="b">
        <v>1</v>
      </c>
      <c r="B1369" s="20">
        <v>44291.80829850695</v>
      </c>
      <c r="C1369" s="1" t="s">
        <v>674</v>
      </c>
      <c r="D1369" s="1">
        <v>2.0</v>
      </c>
      <c r="E1369" s="1">
        <v>0.0</v>
      </c>
      <c r="F1369" s="1">
        <v>0.0</v>
      </c>
      <c r="G1369" s="1">
        <v>0.0</v>
      </c>
      <c r="H1369" s="1">
        <v>0.0</v>
      </c>
      <c r="I1369" s="1">
        <v>3.0</v>
      </c>
      <c r="J1369" s="1">
        <v>0.0</v>
      </c>
      <c r="K1369" s="1">
        <v>3.0</v>
      </c>
      <c r="L1369" s="1">
        <v>0.0</v>
      </c>
      <c r="M1369" s="1">
        <v>4.0</v>
      </c>
      <c r="N1369" s="1">
        <v>4.0</v>
      </c>
      <c r="O1369" s="1">
        <v>0.0</v>
      </c>
      <c r="P1369" s="1">
        <v>4.0</v>
      </c>
      <c r="Q1369" s="1">
        <v>3.0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2539.0</v>
      </c>
      <c r="AA1369" s="45">
        <f t="shared" si="1"/>
        <v>23</v>
      </c>
      <c r="AB1369" s="45">
        <f t="shared" si="2"/>
        <v>9</v>
      </c>
      <c r="AC1369" s="45">
        <f t="shared" si="3"/>
        <v>7</v>
      </c>
      <c r="AD1369" s="45">
        <f t="shared" si="4"/>
        <v>7</v>
      </c>
      <c r="AE1369" s="45">
        <f t="shared" si="5"/>
        <v>0</v>
      </c>
    </row>
    <row r="1370">
      <c r="A1370" s="1" t="b">
        <v>1</v>
      </c>
      <c r="B1370" s="20">
        <v>44292.311988981484</v>
      </c>
      <c r="C1370" s="1" t="s">
        <v>522</v>
      </c>
      <c r="D1370" s="1">
        <v>4.0</v>
      </c>
      <c r="E1370" s="1">
        <v>1.0</v>
      </c>
      <c r="F1370" s="1">
        <v>0.0</v>
      </c>
      <c r="G1370" s="1">
        <v>1.0</v>
      </c>
      <c r="H1370" s="1">
        <v>2.0</v>
      </c>
      <c r="I1370" s="1">
        <v>1.0</v>
      </c>
      <c r="J1370" s="1">
        <v>0.0</v>
      </c>
      <c r="K1370" s="1">
        <v>0.0</v>
      </c>
      <c r="L1370" s="1">
        <v>1.0</v>
      </c>
      <c r="M1370" s="1">
        <v>1.0</v>
      </c>
      <c r="N1370" s="1">
        <v>3.0</v>
      </c>
      <c r="O1370" s="1">
        <v>2.0</v>
      </c>
      <c r="P1370" s="1">
        <v>1.0</v>
      </c>
      <c r="Q1370" s="1">
        <v>1.0</v>
      </c>
      <c r="R1370" s="1">
        <v>2.0</v>
      </c>
      <c r="S1370" s="1">
        <v>2.0</v>
      </c>
      <c r="T1370" s="1">
        <v>0.0</v>
      </c>
      <c r="U1370" s="1">
        <v>1.0</v>
      </c>
      <c r="V1370" s="1">
        <v>2.0</v>
      </c>
      <c r="W1370" s="1">
        <v>2.0</v>
      </c>
      <c r="X1370" s="1">
        <v>3.0</v>
      </c>
      <c r="Y1370" s="1">
        <v>2.0</v>
      </c>
      <c r="Z1370" s="1">
        <v>2246.0</v>
      </c>
      <c r="AA1370" s="45">
        <f t="shared" si="1"/>
        <v>32</v>
      </c>
      <c r="AB1370" s="45">
        <f t="shared" si="2"/>
        <v>16</v>
      </c>
      <c r="AC1370" s="45">
        <f t="shared" si="3"/>
        <v>2</v>
      </c>
      <c r="AD1370" s="45">
        <f t="shared" si="4"/>
        <v>6</v>
      </c>
      <c r="AE1370" s="45">
        <f t="shared" si="5"/>
        <v>8</v>
      </c>
    </row>
    <row r="1371">
      <c r="A1371" t="b">
        <v>0</v>
      </c>
      <c r="B1371" s="20">
        <v>44292.33602407407</v>
      </c>
      <c r="C1371" s="1" t="s">
        <v>925</v>
      </c>
      <c r="D1371" s="1">
        <v>1.0</v>
      </c>
      <c r="E1371" s="1">
        <v>1.0</v>
      </c>
      <c r="F1371" s="1">
        <v>0.0</v>
      </c>
      <c r="G1371" s="1">
        <v>3.0</v>
      </c>
      <c r="H1371" s="1">
        <v>1.0</v>
      </c>
      <c r="I1371" s="1">
        <v>6.0</v>
      </c>
      <c r="J1371" s="1">
        <v>0.0</v>
      </c>
      <c r="K1371" s="1">
        <v>4.0</v>
      </c>
      <c r="L1371" s="1">
        <v>0.0</v>
      </c>
      <c r="M1371" s="1">
        <v>3.0</v>
      </c>
      <c r="N1371" s="1">
        <v>4.0</v>
      </c>
      <c r="O1371" s="1">
        <v>5.0</v>
      </c>
      <c r="P1371" s="1">
        <v>3.0</v>
      </c>
      <c r="Q1371" s="1">
        <v>0.0</v>
      </c>
      <c r="R1371" s="1">
        <v>3.0</v>
      </c>
      <c r="S1371" s="1">
        <v>3.0</v>
      </c>
      <c r="T1371" s="1">
        <v>0.0</v>
      </c>
      <c r="U1371" s="1">
        <v>2.0</v>
      </c>
      <c r="V1371" s="1">
        <v>4.0</v>
      </c>
      <c r="W1371" s="1">
        <v>4.0</v>
      </c>
      <c r="X1371" s="1">
        <v>1.0</v>
      </c>
      <c r="Y1371" s="1">
        <v>0.0</v>
      </c>
      <c r="Z1371" s="1">
        <v>2535.0</v>
      </c>
      <c r="AA1371" s="45">
        <f t="shared" si="1"/>
        <v>48</v>
      </c>
      <c r="AB1371" s="45">
        <f t="shared" si="2"/>
        <v>21</v>
      </c>
      <c r="AC1371" s="45">
        <f t="shared" si="3"/>
        <v>7</v>
      </c>
      <c r="AD1371" s="45">
        <f t="shared" si="4"/>
        <v>9</v>
      </c>
      <c r="AE1371" s="45">
        <f t="shared" si="5"/>
        <v>11</v>
      </c>
    </row>
    <row r="1372">
      <c r="A1372" s="1" t="b">
        <v>1</v>
      </c>
      <c r="B1372" s="20">
        <v>44292.38519680555</v>
      </c>
      <c r="C1372" s="1" t="s">
        <v>525</v>
      </c>
      <c r="D1372" s="1">
        <v>4.0</v>
      </c>
      <c r="E1372" s="1">
        <v>1.0</v>
      </c>
      <c r="F1372" s="1">
        <v>0.0</v>
      </c>
      <c r="G1372" s="1">
        <v>2.0</v>
      </c>
      <c r="H1372" s="1">
        <v>0.0</v>
      </c>
      <c r="I1372" s="1">
        <v>5.0</v>
      </c>
      <c r="J1372" s="1">
        <v>6.0</v>
      </c>
      <c r="K1372" s="1">
        <v>0.0</v>
      </c>
      <c r="L1372" s="1">
        <v>5.0</v>
      </c>
      <c r="M1372" s="1">
        <v>2.0</v>
      </c>
      <c r="N1372" s="1">
        <v>3.0</v>
      </c>
      <c r="O1372" s="1">
        <v>2.0</v>
      </c>
      <c r="P1372" s="1">
        <v>5.0</v>
      </c>
      <c r="Q1372" s="1">
        <v>5.0</v>
      </c>
      <c r="R1372" s="1">
        <v>6.0</v>
      </c>
      <c r="S1372" s="1">
        <v>6.0</v>
      </c>
      <c r="T1372" s="1">
        <v>0.0</v>
      </c>
      <c r="U1372" s="1">
        <v>6.0</v>
      </c>
      <c r="V1372" s="1">
        <v>6.0</v>
      </c>
      <c r="W1372" s="1">
        <v>6.0</v>
      </c>
      <c r="X1372" s="1">
        <v>5.0</v>
      </c>
      <c r="Y1372" s="1">
        <v>0.0</v>
      </c>
      <c r="Z1372" s="1">
        <v>2277.0</v>
      </c>
      <c r="AA1372" s="45">
        <f t="shared" si="1"/>
        <v>75</v>
      </c>
      <c r="AB1372" s="45">
        <f t="shared" si="2"/>
        <v>17</v>
      </c>
      <c r="AC1372" s="45">
        <f t="shared" si="3"/>
        <v>13</v>
      </c>
      <c r="AD1372" s="45">
        <f t="shared" si="4"/>
        <v>22</v>
      </c>
      <c r="AE1372" s="45">
        <f t="shared" si="5"/>
        <v>23</v>
      </c>
    </row>
    <row r="1373">
      <c r="A1373" s="1" t="b">
        <v>1</v>
      </c>
      <c r="B1373" s="20">
        <v>44292.80348116899</v>
      </c>
      <c r="C1373" s="1" t="s">
        <v>537</v>
      </c>
      <c r="D1373" s="1">
        <v>1.0</v>
      </c>
      <c r="E1373" s="1">
        <v>0.0</v>
      </c>
      <c r="F1373" s="1">
        <v>0.0</v>
      </c>
      <c r="G1373" s="1">
        <v>0.0</v>
      </c>
      <c r="H1373" s="1">
        <v>4.0</v>
      </c>
      <c r="I1373" s="1">
        <v>4.0</v>
      </c>
      <c r="J1373" s="1">
        <v>0.0</v>
      </c>
      <c r="K1373" s="1">
        <v>0.0</v>
      </c>
      <c r="L1373" s="1">
        <v>3.0</v>
      </c>
      <c r="M1373" s="1">
        <v>3.0</v>
      </c>
      <c r="N1373" s="1">
        <v>3.0</v>
      </c>
      <c r="O1373" s="1">
        <v>4.0</v>
      </c>
      <c r="P1373" s="1">
        <v>4.0</v>
      </c>
      <c r="Q1373" s="1">
        <v>3.0</v>
      </c>
      <c r="R1373" s="1">
        <v>0.0</v>
      </c>
      <c r="S1373" s="1">
        <v>1.0</v>
      </c>
      <c r="T1373" s="1">
        <v>0.0</v>
      </c>
      <c r="U1373" s="1">
        <v>3.0</v>
      </c>
      <c r="V1373" s="1">
        <v>3.0</v>
      </c>
      <c r="W1373" s="1">
        <v>3.0</v>
      </c>
      <c r="X1373" s="1">
        <v>3.0</v>
      </c>
      <c r="Y1373" s="1">
        <v>0.0</v>
      </c>
      <c r="Z1373" s="1">
        <v>2365.0</v>
      </c>
      <c r="AA1373" s="45">
        <f t="shared" si="1"/>
        <v>42</v>
      </c>
      <c r="AB1373" s="45">
        <f t="shared" si="2"/>
        <v>16</v>
      </c>
      <c r="AC1373" s="45">
        <f t="shared" si="3"/>
        <v>6</v>
      </c>
      <c r="AD1373" s="45">
        <f t="shared" si="4"/>
        <v>8</v>
      </c>
      <c r="AE1373" s="45">
        <f t="shared" si="5"/>
        <v>12</v>
      </c>
    </row>
    <row r="1374">
      <c r="A1374" s="1" t="b">
        <v>1</v>
      </c>
      <c r="B1374" s="20">
        <v>44292.836473668984</v>
      </c>
      <c r="C1374" s="1" t="s">
        <v>620</v>
      </c>
      <c r="D1374" s="1">
        <v>6.0</v>
      </c>
      <c r="E1374" s="1">
        <v>0.0</v>
      </c>
      <c r="F1374" s="1">
        <v>0.0</v>
      </c>
      <c r="G1374" s="1">
        <v>4.0</v>
      </c>
      <c r="H1374" s="1">
        <v>5.0</v>
      </c>
      <c r="I1374" s="1">
        <v>6.0</v>
      </c>
      <c r="J1374" s="1">
        <v>5.0</v>
      </c>
      <c r="K1374" s="1">
        <v>3.0</v>
      </c>
      <c r="L1374" s="1">
        <v>3.0</v>
      </c>
      <c r="M1374" s="1">
        <v>4.0</v>
      </c>
      <c r="N1374" s="1">
        <v>4.0</v>
      </c>
      <c r="O1374" s="1">
        <v>5.0</v>
      </c>
      <c r="P1374" s="1">
        <v>4.0</v>
      </c>
      <c r="Q1374" s="1">
        <v>3.0</v>
      </c>
      <c r="R1374" s="1">
        <v>3.0</v>
      </c>
      <c r="S1374" s="1">
        <v>3.0</v>
      </c>
      <c r="T1374" s="1">
        <v>4.0</v>
      </c>
      <c r="U1374" s="1">
        <v>6.0</v>
      </c>
      <c r="V1374" s="1">
        <v>6.0</v>
      </c>
      <c r="W1374" s="1">
        <v>5.0</v>
      </c>
      <c r="X1374" s="1">
        <v>6.0</v>
      </c>
      <c r="Y1374" s="1">
        <v>3.0</v>
      </c>
      <c r="Z1374" s="1">
        <v>2466.0</v>
      </c>
      <c r="AA1374" s="45">
        <f t="shared" si="1"/>
        <v>88</v>
      </c>
      <c r="AB1374" s="45">
        <f t="shared" si="2"/>
        <v>37</v>
      </c>
      <c r="AC1374" s="45">
        <f t="shared" si="3"/>
        <v>15</v>
      </c>
      <c r="AD1374" s="45">
        <f t="shared" si="4"/>
        <v>13</v>
      </c>
      <c r="AE1374" s="45">
        <f t="shared" si="5"/>
        <v>23</v>
      </c>
    </row>
    <row r="1375">
      <c r="A1375" s="1" t="b">
        <v>1</v>
      </c>
      <c r="B1375" s="20">
        <v>44292.90167075231</v>
      </c>
      <c r="C1375" s="1" t="s">
        <v>675</v>
      </c>
      <c r="D1375" s="1">
        <v>1.0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2.0</v>
      </c>
      <c r="K1375" s="1">
        <v>0.0</v>
      </c>
      <c r="L1375" s="1">
        <v>1.0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2441.0</v>
      </c>
      <c r="AA1375" s="45">
        <f t="shared" si="1"/>
        <v>4</v>
      </c>
      <c r="AB1375" s="45">
        <f t="shared" si="2"/>
        <v>1</v>
      </c>
      <c r="AC1375" s="45">
        <f t="shared" si="3"/>
        <v>3</v>
      </c>
      <c r="AD1375" s="45">
        <f t="shared" si="4"/>
        <v>0</v>
      </c>
      <c r="AE1375" s="45">
        <f t="shared" si="5"/>
        <v>0</v>
      </c>
    </row>
    <row r="1376">
      <c r="A1376" t="b">
        <v>0</v>
      </c>
      <c r="B1376" s="20">
        <v>44293.95302353009</v>
      </c>
      <c r="C1376" s="1" t="s">
        <v>640</v>
      </c>
      <c r="D1376" s="1">
        <v>4.0</v>
      </c>
      <c r="E1376" s="1">
        <v>0.0</v>
      </c>
      <c r="F1376" s="1">
        <v>0.0</v>
      </c>
      <c r="G1376" s="1">
        <v>5.0</v>
      </c>
      <c r="H1376" s="1">
        <v>4.0</v>
      </c>
      <c r="I1376" s="1">
        <v>5.0</v>
      </c>
      <c r="J1376" s="1">
        <v>5.0</v>
      </c>
      <c r="K1376" s="1">
        <v>0.0</v>
      </c>
      <c r="L1376" s="1">
        <v>0.0</v>
      </c>
      <c r="M1376" s="1">
        <v>4.0</v>
      </c>
      <c r="N1376" s="1">
        <v>2.0</v>
      </c>
      <c r="O1376" s="1">
        <v>2.0</v>
      </c>
      <c r="P1376" s="1">
        <v>4.0</v>
      </c>
      <c r="Q1376" s="1">
        <v>3.0</v>
      </c>
      <c r="R1376" s="1">
        <v>4.0</v>
      </c>
      <c r="S1376" s="1">
        <v>3.0</v>
      </c>
      <c r="T1376" s="1">
        <v>0.0</v>
      </c>
      <c r="U1376" s="1">
        <v>3.0</v>
      </c>
      <c r="V1376" s="1">
        <v>3.0</v>
      </c>
      <c r="W1376" s="1">
        <v>4.0</v>
      </c>
      <c r="X1376" s="1">
        <v>4.0</v>
      </c>
      <c r="Y1376" s="1">
        <v>1.0</v>
      </c>
      <c r="Z1376" s="1">
        <v>2286.0</v>
      </c>
      <c r="AA1376" s="45">
        <f t="shared" si="1"/>
        <v>60</v>
      </c>
      <c r="AB1376" s="45">
        <f t="shared" si="2"/>
        <v>23</v>
      </c>
      <c r="AC1376" s="45">
        <f t="shared" si="3"/>
        <v>9</v>
      </c>
      <c r="AD1376" s="45">
        <f t="shared" si="4"/>
        <v>14</v>
      </c>
      <c r="AE1376" s="45">
        <f t="shared" si="5"/>
        <v>14</v>
      </c>
    </row>
    <row r="1377">
      <c r="A1377" s="1" t="b">
        <v>1</v>
      </c>
      <c r="B1377" s="20">
        <v>44294.40132302084</v>
      </c>
      <c r="C1377" s="1" t="s">
        <v>535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1.0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2381.0</v>
      </c>
      <c r="AA1377" s="45">
        <f t="shared" si="1"/>
        <v>1</v>
      </c>
      <c r="AB1377" s="45">
        <f t="shared" si="2"/>
        <v>1</v>
      </c>
      <c r="AC1377" s="45">
        <f t="shared" si="3"/>
        <v>0</v>
      </c>
      <c r="AD1377" s="45">
        <f t="shared" si="4"/>
        <v>0</v>
      </c>
      <c r="AE1377" s="45">
        <f t="shared" si="5"/>
        <v>0</v>
      </c>
    </row>
    <row r="1378">
      <c r="A1378" s="1" t="b">
        <v>1</v>
      </c>
      <c r="B1378" s="20">
        <v>44294.48087158565</v>
      </c>
      <c r="C1378" s="1" t="s">
        <v>556</v>
      </c>
      <c r="D1378" s="1">
        <v>2.0</v>
      </c>
      <c r="E1378" s="1">
        <v>0.0</v>
      </c>
      <c r="F1378" s="1">
        <v>0.0</v>
      </c>
      <c r="G1378" s="1">
        <v>0.0</v>
      </c>
      <c r="H1378" s="1">
        <v>1.0</v>
      </c>
      <c r="I1378" s="1">
        <v>1.0</v>
      </c>
      <c r="J1378" s="1">
        <v>1.0</v>
      </c>
      <c r="K1378" s="1">
        <v>1.0</v>
      </c>
      <c r="L1378" s="1">
        <v>1.0</v>
      </c>
      <c r="M1378" s="1">
        <v>1.0</v>
      </c>
      <c r="N1378" s="1">
        <v>0.0</v>
      </c>
      <c r="O1378" s="1">
        <v>0.0</v>
      </c>
      <c r="P1378" s="1">
        <v>1.0</v>
      </c>
      <c r="Q1378" s="1">
        <v>0.0</v>
      </c>
      <c r="R1378" s="1">
        <v>0.0</v>
      </c>
      <c r="S1378" s="1">
        <v>0.0</v>
      </c>
      <c r="T1378" s="1">
        <v>0.0</v>
      </c>
      <c r="U1378" s="1">
        <v>1.0</v>
      </c>
      <c r="V1378" s="1">
        <v>1.0</v>
      </c>
      <c r="W1378" s="1">
        <v>1.0</v>
      </c>
      <c r="X1378" s="1">
        <v>1.0</v>
      </c>
      <c r="Y1378" s="1">
        <v>0.0</v>
      </c>
      <c r="Z1378" s="1">
        <v>2407.0</v>
      </c>
      <c r="AA1378" s="45">
        <f t="shared" si="1"/>
        <v>13</v>
      </c>
      <c r="AB1378" s="45">
        <f t="shared" si="2"/>
        <v>4</v>
      </c>
      <c r="AC1378" s="45">
        <f t="shared" si="3"/>
        <v>4</v>
      </c>
      <c r="AD1378" s="45">
        <f t="shared" si="4"/>
        <v>1</v>
      </c>
      <c r="AE1378" s="45">
        <f t="shared" si="5"/>
        <v>4</v>
      </c>
    </row>
    <row r="1379">
      <c r="A1379" s="1" t="b">
        <v>1</v>
      </c>
      <c r="B1379" s="20">
        <v>44294.509572546296</v>
      </c>
      <c r="C1379" s="1" t="s">
        <v>676</v>
      </c>
      <c r="D1379" s="1">
        <v>4.0</v>
      </c>
      <c r="E1379" s="1">
        <v>4.0</v>
      </c>
      <c r="F1379" s="1">
        <v>0.0</v>
      </c>
      <c r="G1379" s="1">
        <v>0.0</v>
      </c>
      <c r="H1379" s="1">
        <v>0.0</v>
      </c>
      <c r="I1379" s="1">
        <v>4.0</v>
      </c>
      <c r="J1379" s="1">
        <v>0.0</v>
      </c>
      <c r="K1379" s="1">
        <v>0.0</v>
      </c>
      <c r="L1379" s="1">
        <v>0.0</v>
      </c>
      <c r="M1379" s="1">
        <v>0.0</v>
      </c>
      <c r="N1379" s="1">
        <v>5.0</v>
      </c>
      <c r="O1379" s="1">
        <v>0.0</v>
      </c>
      <c r="P1379" s="1">
        <v>0.0</v>
      </c>
      <c r="Q1379" s="1">
        <v>1.0</v>
      </c>
      <c r="R1379" s="1">
        <v>0.0</v>
      </c>
      <c r="S1379" s="1">
        <v>0.0</v>
      </c>
      <c r="T1379" s="1">
        <v>0.0</v>
      </c>
      <c r="U1379" s="1">
        <v>5.0</v>
      </c>
      <c r="V1379" s="1">
        <v>5.0</v>
      </c>
      <c r="W1379" s="1">
        <v>6.0</v>
      </c>
      <c r="X1379" s="1">
        <v>1.0</v>
      </c>
      <c r="Y1379" s="1">
        <v>0.0</v>
      </c>
      <c r="Z1379" s="1">
        <v>2543.0</v>
      </c>
      <c r="AA1379" s="45">
        <f t="shared" si="1"/>
        <v>35</v>
      </c>
      <c r="AB1379" s="45">
        <f t="shared" si="2"/>
        <v>17</v>
      </c>
      <c r="AC1379" s="45">
        <f t="shared" si="3"/>
        <v>0</v>
      </c>
      <c r="AD1379" s="45">
        <f t="shared" si="4"/>
        <v>1</v>
      </c>
      <c r="AE1379" s="45">
        <f t="shared" si="5"/>
        <v>17</v>
      </c>
    </row>
    <row r="1380">
      <c r="A1380" s="1" t="b">
        <v>1</v>
      </c>
      <c r="B1380" s="20">
        <v>44295.56484313657</v>
      </c>
      <c r="C1380" s="1" t="s">
        <v>677</v>
      </c>
      <c r="D1380" s="1">
        <v>6.0</v>
      </c>
      <c r="E1380" s="1">
        <v>4.0</v>
      </c>
      <c r="F1380" s="1">
        <v>4.0</v>
      </c>
      <c r="G1380" s="1">
        <v>4.0</v>
      </c>
      <c r="H1380" s="1">
        <v>4.0</v>
      </c>
      <c r="I1380" s="1">
        <v>6.0</v>
      </c>
      <c r="J1380" s="1">
        <v>6.0</v>
      </c>
      <c r="K1380" s="1">
        <v>5.0</v>
      </c>
      <c r="L1380" s="1">
        <v>5.0</v>
      </c>
      <c r="M1380" s="1">
        <v>4.0</v>
      </c>
      <c r="N1380" s="1">
        <v>6.0</v>
      </c>
      <c r="O1380" s="1">
        <v>6.0</v>
      </c>
      <c r="P1380" s="1">
        <v>6.0</v>
      </c>
      <c r="Q1380" s="1">
        <v>4.0</v>
      </c>
      <c r="R1380" s="1">
        <v>6.0</v>
      </c>
      <c r="S1380" s="1">
        <v>6.0</v>
      </c>
      <c r="T1380" s="1">
        <v>6.0</v>
      </c>
      <c r="U1380" s="1">
        <v>5.0</v>
      </c>
      <c r="V1380" s="1">
        <v>5.0</v>
      </c>
      <c r="W1380" s="1">
        <v>5.0</v>
      </c>
      <c r="X1380" s="1">
        <v>4.0</v>
      </c>
      <c r="Y1380" s="1">
        <v>6.0</v>
      </c>
      <c r="Z1380" s="1">
        <v>2509.0</v>
      </c>
      <c r="AA1380" s="45">
        <f t="shared" si="1"/>
        <v>113</v>
      </c>
      <c r="AB1380" s="45">
        <f t="shared" si="2"/>
        <v>52</v>
      </c>
      <c r="AC1380" s="45">
        <f t="shared" si="3"/>
        <v>20</v>
      </c>
      <c r="AD1380" s="45">
        <f t="shared" si="4"/>
        <v>22</v>
      </c>
      <c r="AE1380" s="45">
        <f t="shared" si="5"/>
        <v>19</v>
      </c>
    </row>
    <row r="1381">
      <c r="A1381" s="1" t="b">
        <v>1</v>
      </c>
      <c r="B1381" s="20">
        <v>44295.614826875</v>
      </c>
      <c r="C1381" s="1" t="s">
        <v>580</v>
      </c>
      <c r="D1381" s="1">
        <v>1.0</v>
      </c>
      <c r="E1381" s="1">
        <v>0.0</v>
      </c>
      <c r="F1381" s="1">
        <v>0.0</v>
      </c>
      <c r="G1381" s="1">
        <v>0.0</v>
      </c>
      <c r="H1381" s="1">
        <v>0.0</v>
      </c>
      <c r="I1381" s="1">
        <v>3.0</v>
      </c>
      <c r="J1381" s="1">
        <v>0.0</v>
      </c>
      <c r="K1381" s="1">
        <v>0.0</v>
      </c>
      <c r="L1381" s="1">
        <v>0.0</v>
      </c>
      <c r="M1381" s="1">
        <v>0.0</v>
      </c>
      <c r="N1381" s="1">
        <v>1.0</v>
      </c>
      <c r="O1381" s="1">
        <v>1.0</v>
      </c>
      <c r="P1381" s="1">
        <v>0.0</v>
      </c>
      <c r="Q1381" s="1">
        <v>0.0</v>
      </c>
      <c r="R1381" s="1">
        <v>0.0</v>
      </c>
      <c r="S1381" s="1">
        <v>0.0</v>
      </c>
      <c r="T1381" s="1">
        <v>1.0</v>
      </c>
      <c r="U1381" s="1">
        <v>1.0</v>
      </c>
      <c r="V1381" s="1">
        <v>0.0</v>
      </c>
      <c r="W1381" s="1">
        <v>0.0</v>
      </c>
      <c r="X1381" s="1">
        <v>1.0</v>
      </c>
      <c r="Y1381" s="1">
        <v>0.0</v>
      </c>
      <c r="Z1381" s="1">
        <v>2442.0</v>
      </c>
      <c r="AA1381" s="45">
        <f t="shared" si="1"/>
        <v>9</v>
      </c>
      <c r="AB1381" s="45">
        <f t="shared" si="2"/>
        <v>7</v>
      </c>
      <c r="AC1381" s="45">
        <f t="shared" si="3"/>
        <v>0</v>
      </c>
      <c r="AD1381" s="45">
        <f t="shared" si="4"/>
        <v>0</v>
      </c>
      <c r="AE1381" s="45">
        <f t="shared" si="5"/>
        <v>2</v>
      </c>
    </row>
    <row r="1382">
      <c r="A1382" s="1" t="b">
        <v>1</v>
      </c>
      <c r="B1382" s="20">
        <v>44295.76632672454</v>
      </c>
      <c r="C1382" s="1" t="s">
        <v>678</v>
      </c>
      <c r="D1382" s="1">
        <v>3.0</v>
      </c>
      <c r="E1382" s="1">
        <v>2.0</v>
      </c>
      <c r="F1382" s="1">
        <v>0.0</v>
      </c>
      <c r="G1382" s="1">
        <v>4.0</v>
      </c>
      <c r="H1382" s="1">
        <v>3.0</v>
      </c>
      <c r="I1382" s="1">
        <v>4.0</v>
      </c>
      <c r="J1382" s="1">
        <v>5.0</v>
      </c>
      <c r="K1382" s="1">
        <v>3.0</v>
      </c>
      <c r="L1382" s="1">
        <v>5.0</v>
      </c>
      <c r="M1382" s="1">
        <v>3.0</v>
      </c>
      <c r="N1382" s="1">
        <v>3.0</v>
      </c>
      <c r="O1382" s="1">
        <v>3.0</v>
      </c>
      <c r="P1382" s="1">
        <v>5.0</v>
      </c>
      <c r="Q1382" s="1">
        <v>3.0</v>
      </c>
      <c r="R1382" s="1">
        <v>1.0</v>
      </c>
      <c r="S1382" s="1">
        <v>0.0</v>
      </c>
      <c r="T1382" s="1">
        <v>0.0</v>
      </c>
      <c r="U1382" s="1">
        <v>3.0</v>
      </c>
      <c r="V1382" s="1">
        <v>3.0</v>
      </c>
      <c r="W1382" s="1">
        <v>4.0</v>
      </c>
      <c r="X1382" s="1">
        <v>1.0</v>
      </c>
      <c r="Y1382" s="1">
        <v>4.0</v>
      </c>
      <c r="Z1382" s="1">
        <v>2542.0</v>
      </c>
      <c r="AA1382" s="45">
        <f t="shared" si="1"/>
        <v>62</v>
      </c>
      <c r="AB1382" s="45">
        <f t="shared" si="2"/>
        <v>26</v>
      </c>
      <c r="AC1382" s="45">
        <f t="shared" si="3"/>
        <v>16</v>
      </c>
      <c r="AD1382" s="45">
        <f t="shared" si="4"/>
        <v>9</v>
      </c>
      <c r="AE1382" s="45">
        <f t="shared" si="5"/>
        <v>11</v>
      </c>
    </row>
    <row r="1383">
      <c r="A1383" s="1" t="b">
        <v>1</v>
      </c>
      <c r="B1383" s="20">
        <v>44295.965848321764</v>
      </c>
      <c r="C1383" s="1" t="s">
        <v>679</v>
      </c>
      <c r="D1383" s="1">
        <v>3.0</v>
      </c>
      <c r="E1383" s="1">
        <v>0.0</v>
      </c>
      <c r="F1383" s="1">
        <v>0.0</v>
      </c>
      <c r="G1383" s="1">
        <v>3.0</v>
      </c>
      <c r="H1383" s="1">
        <v>1.0</v>
      </c>
      <c r="I1383" s="1">
        <v>4.0</v>
      </c>
      <c r="J1383" s="1">
        <v>0.0</v>
      </c>
      <c r="K1383" s="1">
        <v>0.0</v>
      </c>
      <c r="L1383" s="1">
        <v>0.0</v>
      </c>
      <c r="M1383" s="1">
        <v>4.0</v>
      </c>
      <c r="N1383" s="1">
        <v>3.0</v>
      </c>
      <c r="O1383" s="1">
        <v>3.0</v>
      </c>
      <c r="P1383" s="1">
        <v>4.0</v>
      </c>
      <c r="Q1383" s="1">
        <v>4.0</v>
      </c>
      <c r="R1383" s="1">
        <v>2.0</v>
      </c>
      <c r="S1383" s="1">
        <v>3.0</v>
      </c>
      <c r="T1383" s="1">
        <v>0.0</v>
      </c>
      <c r="U1383" s="1">
        <v>4.0</v>
      </c>
      <c r="V1383" s="1">
        <v>3.0</v>
      </c>
      <c r="W1383" s="1">
        <v>3.0</v>
      </c>
      <c r="X1383" s="1">
        <v>3.0</v>
      </c>
      <c r="Y1383" s="1">
        <v>1.0</v>
      </c>
      <c r="Z1383" s="1">
        <v>2175.0</v>
      </c>
      <c r="AA1383" s="45">
        <f t="shared" si="1"/>
        <v>48</v>
      </c>
      <c r="AB1383" s="45">
        <f t="shared" si="2"/>
        <v>18</v>
      </c>
      <c r="AC1383" s="45">
        <f t="shared" si="3"/>
        <v>4</v>
      </c>
      <c r="AD1383" s="45">
        <f t="shared" si="4"/>
        <v>13</v>
      </c>
      <c r="AE1383" s="45">
        <f t="shared" si="5"/>
        <v>13</v>
      </c>
    </row>
    <row r="1384">
      <c r="A1384" t="b">
        <v>0</v>
      </c>
      <c r="B1384" s="20">
        <v>44297.49279221064</v>
      </c>
      <c r="C1384" s="1" t="s">
        <v>926</v>
      </c>
      <c r="D1384" s="1">
        <v>4.0</v>
      </c>
      <c r="E1384" s="1">
        <v>4.0</v>
      </c>
      <c r="F1384" s="1">
        <v>1.0</v>
      </c>
      <c r="G1384" s="1">
        <v>1.0</v>
      </c>
      <c r="H1384" s="1">
        <v>1.0</v>
      </c>
      <c r="I1384" s="1">
        <v>5.0</v>
      </c>
      <c r="J1384" s="1">
        <v>1.0</v>
      </c>
      <c r="K1384" s="1">
        <v>5.0</v>
      </c>
      <c r="L1384" s="1">
        <v>0.0</v>
      </c>
      <c r="M1384" s="1">
        <v>3.0</v>
      </c>
      <c r="N1384" s="1">
        <v>5.0</v>
      </c>
      <c r="O1384" s="1">
        <v>5.0</v>
      </c>
      <c r="P1384" s="1">
        <v>4.0</v>
      </c>
      <c r="Q1384" s="1">
        <v>0.0</v>
      </c>
      <c r="R1384" s="1">
        <v>1.0</v>
      </c>
      <c r="S1384" s="1">
        <v>3.0</v>
      </c>
      <c r="T1384" s="1">
        <v>3.0</v>
      </c>
      <c r="U1384" s="1">
        <v>2.0</v>
      </c>
      <c r="V1384" s="1">
        <v>2.0</v>
      </c>
      <c r="W1384" s="1">
        <v>4.0</v>
      </c>
      <c r="X1384" s="1">
        <v>3.0</v>
      </c>
      <c r="Y1384" s="1">
        <v>3.0</v>
      </c>
      <c r="Z1384" s="1">
        <v>2535.0</v>
      </c>
      <c r="AA1384" s="45">
        <f t="shared" si="1"/>
        <v>60</v>
      </c>
      <c r="AB1384" s="45">
        <f t="shared" si="2"/>
        <v>32</v>
      </c>
      <c r="AC1384" s="45">
        <f t="shared" si="3"/>
        <v>9</v>
      </c>
      <c r="AD1384" s="45">
        <f t="shared" si="4"/>
        <v>8</v>
      </c>
      <c r="AE1384" s="45">
        <f t="shared" si="5"/>
        <v>11</v>
      </c>
    </row>
    <row r="1385">
      <c r="A1385" s="1" t="b">
        <v>1</v>
      </c>
      <c r="B1385" s="20">
        <v>44298.450712164355</v>
      </c>
      <c r="C1385" s="1" t="s">
        <v>142</v>
      </c>
      <c r="D1385" s="1">
        <v>0.0</v>
      </c>
      <c r="E1385" s="1">
        <v>0.0</v>
      </c>
      <c r="F1385" s="1">
        <v>0.0</v>
      </c>
      <c r="G1385" s="1">
        <v>1.0</v>
      </c>
      <c r="H1385" s="1">
        <v>0.0</v>
      </c>
      <c r="I1385" s="1">
        <v>1.0</v>
      </c>
      <c r="J1385" s="1">
        <v>0.0</v>
      </c>
      <c r="K1385" s="1">
        <v>0.0</v>
      </c>
      <c r="L1385" s="1">
        <v>0.0</v>
      </c>
      <c r="M1385" s="1">
        <v>1.0</v>
      </c>
      <c r="N1385" s="1">
        <v>1.0</v>
      </c>
      <c r="O1385" s="1">
        <v>1.0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1.0</v>
      </c>
      <c r="W1385" s="1">
        <v>2.0</v>
      </c>
      <c r="X1385" s="1">
        <v>1.0</v>
      </c>
      <c r="Y1385" s="1">
        <v>0.0</v>
      </c>
      <c r="Z1385" s="1">
        <v>1905.0</v>
      </c>
      <c r="AA1385" s="45">
        <f t="shared" si="1"/>
        <v>9</v>
      </c>
      <c r="AB1385" s="45">
        <f t="shared" si="2"/>
        <v>4</v>
      </c>
      <c r="AC1385" s="45">
        <f t="shared" si="3"/>
        <v>1</v>
      </c>
      <c r="AD1385" s="45">
        <f t="shared" si="4"/>
        <v>0</v>
      </c>
      <c r="AE1385" s="45">
        <f t="shared" si="5"/>
        <v>4</v>
      </c>
    </row>
    <row r="1386">
      <c r="A1386" s="1" t="b">
        <v>1</v>
      </c>
      <c r="B1386" s="20">
        <v>44299.59364349537</v>
      </c>
      <c r="C1386" s="1" t="s">
        <v>301</v>
      </c>
      <c r="D1386" s="1">
        <v>5.0</v>
      </c>
      <c r="E1386" s="1">
        <v>3.0</v>
      </c>
      <c r="F1386" s="1">
        <v>0.0</v>
      </c>
      <c r="G1386" s="1">
        <v>2.0</v>
      </c>
      <c r="H1386" s="1">
        <v>5.0</v>
      </c>
      <c r="I1386" s="1">
        <v>6.0</v>
      </c>
      <c r="J1386" s="1">
        <v>0.0</v>
      </c>
      <c r="K1386" s="1">
        <v>6.0</v>
      </c>
      <c r="L1386" s="1">
        <v>0.0</v>
      </c>
      <c r="M1386" s="1">
        <v>6.0</v>
      </c>
      <c r="N1386" s="1">
        <v>4.0</v>
      </c>
      <c r="O1386" s="1">
        <v>6.0</v>
      </c>
      <c r="P1386" s="1">
        <v>4.0</v>
      </c>
      <c r="Q1386" s="1">
        <v>3.0</v>
      </c>
      <c r="R1386" s="1">
        <v>3.0</v>
      </c>
      <c r="S1386" s="1">
        <v>2.0</v>
      </c>
      <c r="T1386" s="1">
        <v>4.0</v>
      </c>
      <c r="U1386" s="1">
        <v>5.0</v>
      </c>
      <c r="V1386" s="1">
        <v>5.0</v>
      </c>
      <c r="W1386" s="1">
        <v>5.0</v>
      </c>
      <c r="X1386" s="1">
        <v>4.0</v>
      </c>
      <c r="Y1386" s="1">
        <v>3.0</v>
      </c>
      <c r="Z1386" s="1">
        <v>2066.0</v>
      </c>
      <c r="AA1386" s="45">
        <f t="shared" si="1"/>
        <v>81</v>
      </c>
      <c r="AB1386" s="45">
        <f t="shared" si="2"/>
        <v>38</v>
      </c>
      <c r="AC1386" s="45">
        <f t="shared" si="3"/>
        <v>12</v>
      </c>
      <c r="AD1386" s="45">
        <f t="shared" si="4"/>
        <v>12</v>
      </c>
      <c r="AE1386" s="45">
        <f t="shared" si="5"/>
        <v>19</v>
      </c>
    </row>
    <row r="1387">
      <c r="A1387" s="1" t="b">
        <v>1</v>
      </c>
      <c r="B1387" s="20">
        <v>44299.77470570602</v>
      </c>
      <c r="C1387" s="1" t="s">
        <v>680</v>
      </c>
      <c r="D1387" s="1">
        <v>3.0</v>
      </c>
      <c r="E1387" s="1">
        <v>2.0</v>
      </c>
      <c r="F1387" s="1">
        <v>0.0</v>
      </c>
      <c r="G1387" s="1">
        <v>1.0</v>
      </c>
      <c r="H1387" s="1">
        <v>2.0</v>
      </c>
      <c r="I1387" s="1">
        <v>5.0</v>
      </c>
      <c r="J1387" s="1">
        <v>5.0</v>
      </c>
      <c r="K1387" s="1">
        <v>0.0</v>
      </c>
      <c r="L1387" s="1">
        <v>2.0</v>
      </c>
      <c r="M1387" s="1">
        <v>4.0</v>
      </c>
      <c r="N1387" s="1">
        <v>4.0</v>
      </c>
      <c r="O1387" s="1">
        <v>4.0</v>
      </c>
      <c r="P1387" s="1">
        <v>4.0</v>
      </c>
      <c r="Q1387" s="1">
        <v>4.0</v>
      </c>
      <c r="R1387" s="1">
        <v>2.0</v>
      </c>
      <c r="S1387" s="1">
        <v>3.0</v>
      </c>
      <c r="T1387" s="1">
        <v>0.0</v>
      </c>
      <c r="U1387" s="1">
        <v>4.0</v>
      </c>
      <c r="V1387" s="1">
        <v>6.0</v>
      </c>
      <c r="W1387" s="1">
        <v>4.0</v>
      </c>
      <c r="X1387" s="1">
        <v>3.0</v>
      </c>
      <c r="Y1387" s="1">
        <v>1.0</v>
      </c>
      <c r="Z1387" s="1">
        <v>2531.0</v>
      </c>
      <c r="AA1387" s="45">
        <f t="shared" si="1"/>
        <v>63</v>
      </c>
      <c r="AB1387" s="45">
        <f t="shared" si="2"/>
        <v>22</v>
      </c>
      <c r="AC1387" s="45">
        <f t="shared" si="3"/>
        <v>11</v>
      </c>
      <c r="AD1387" s="45">
        <f t="shared" si="4"/>
        <v>13</v>
      </c>
      <c r="AE1387" s="45">
        <f t="shared" si="5"/>
        <v>17</v>
      </c>
    </row>
    <row r="1388">
      <c r="A1388" s="1" t="b">
        <v>1</v>
      </c>
      <c r="B1388" s="20">
        <v>44300.023420625</v>
      </c>
      <c r="C1388" s="1" t="s">
        <v>352</v>
      </c>
      <c r="D1388" s="1">
        <v>4.0</v>
      </c>
      <c r="E1388" s="1">
        <v>0.0</v>
      </c>
      <c r="F1388" s="1">
        <v>0.0</v>
      </c>
      <c r="G1388" s="1">
        <v>2.0</v>
      </c>
      <c r="H1388" s="1">
        <v>3.0</v>
      </c>
      <c r="I1388" s="1">
        <v>3.0</v>
      </c>
      <c r="J1388" s="1">
        <v>3.0</v>
      </c>
      <c r="K1388" s="1">
        <v>2.0</v>
      </c>
      <c r="L1388" s="1">
        <v>2.0</v>
      </c>
      <c r="M1388" s="1">
        <v>3.0</v>
      </c>
      <c r="N1388" s="1">
        <v>3.0</v>
      </c>
      <c r="O1388" s="1">
        <v>4.0</v>
      </c>
      <c r="P1388" s="1">
        <v>4.0</v>
      </c>
      <c r="Q1388" s="1">
        <v>3.0</v>
      </c>
      <c r="R1388" s="1">
        <v>3.0</v>
      </c>
      <c r="S1388" s="1">
        <v>3.0</v>
      </c>
      <c r="T1388" s="1">
        <v>3.0</v>
      </c>
      <c r="U1388" s="1">
        <v>4.0</v>
      </c>
      <c r="V1388" s="1">
        <v>4.0</v>
      </c>
      <c r="W1388" s="1">
        <v>3.0</v>
      </c>
      <c r="X1388" s="1">
        <v>3.0</v>
      </c>
      <c r="Y1388" s="1">
        <v>1.0</v>
      </c>
      <c r="Z1388" s="1">
        <v>2140.0</v>
      </c>
      <c r="AA1388" s="45">
        <f t="shared" si="1"/>
        <v>60</v>
      </c>
      <c r="AB1388" s="45">
        <f t="shared" si="2"/>
        <v>23</v>
      </c>
      <c r="AC1388" s="45">
        <f t="shared" si="3"/>
        <v>10</v>
      </c>
      <c r="AD1388" s="45">
        <f t="shared" si="4"/>
        <v>13</v>
      </c>
      <c r="AE1388" s="45">
        <f t="shared" si="5"/>
        <v>14</v>
      </c>
    </row>
    <row r="1389">
      <c r="A1389" s="1" t="b">
        <v>1</v>
      </c>
      <c r="B1389" s="20">
        <v>44300.846676064815</v>
      </c>
      <c r="C1389" s="1" t="s">
        <v>309</v>
      </c>
      <c r="D1389" s="1">
        <v>6.0</v>
      </c>
      <c r="E1389" s="1">
        <v>4.0</v>
      </c>
      <c r="F1389" s="1">
        <v>0.0</v>
      </c>
      <c r="G1389" s="1">
        <v>2.0</v>
      </c>
      <c r="H1389" s="1">
        <v>3.0</v>
      </c>
      <c r="I1389" s="1">
        <v>6.0</v>
      </c>
      <c r="J1389" s="1">
        <v>3.0</v>
      </c>
      <c r="K1389" s="1">
        <v>1.0</v>
      </c>
      <c r="L1389" s="1">
        <v>2.0</v>
      </c>
      <c r="M1389" s="1">
        <v>4.0</v>
      </c>
      <c r="N1389" s="1">
        <v>6.0</v>
      </c>
      <c r="O1389" s="1">
        <v>4.0</v>
      </c>
      <c r="P1389" s="1">
        <v>6.0</v>
      </c>
      <c r="Q1389" s="1">
        <v>3.0</v>
      </c>
      <c r="R1389" s="1">
        <v>3.0</v>
      </c>
      <c r="S1389" s="1">
        <v>3.0</v>
      </c>
      <c r="T1389" s="1">
        <v>2.0</v>
      </c>
      <c r="U1389" s="1">
        <v>3.0</v>
      </c>
      <c r="V1389" s="1">
        <v>4.0</v>
      </c>
      <c r="W1389" s="1">
        <v>3.0</v>
      </c>
      <c r="X1389" s="1">
        <v>3.0</v>
      </c>
      <c r="Y1389" s="1">
        <v>6.0</v>
      </c>
      <c r="Z1389" s="1">
        <v>2083.0</v>
      </c>
      <c r="AA1389" s="45">
        <f t="shared" si="1"/>
        <v>77</v>
      </c>
      <c r="AB1389" s="45">
        <f t="shared" si="2"/>
        <v>39</v>
      </c>
      <c r="AC1389" s="45">
        <f t="shared" si="3"/>
        <v>10</v>
      </c>
      <c r="AD1389" s="45">
        <f t="shared" si="4"/>
        <v>15</v>
      </c>
      <c r="AE1389" s="45">
        <f t="shared" si="5"/>
        <v>13</v>
      </c>
    </row>
    <row r="1390">
      <c r="A1390" t="b">
        <v>0</v>
      </c>
      <c r="B1390" s="20">
        <v>44301.591569386575</v>
      </c>
      <c r="C1390" s="1" t="s">
        <v>496</v>
      </c>
      <c r="D1390" s="1">
        <v>4.0</v>
      </c>
      <c r="E1390" s="1">
        <v>3.0</v>
      </c>
      <c r="F1390" s="1">
        <v>1.0</v>
      </c>
      <c r="G1390" s="1">
        <v>4.0</v>
      </c>
      <c r="H1390" s="1">
        <v>3.0</v>
      </c>
      <c r="I1390" s="1">
        <v>5.0</v>
      </c>
      <c r="J1390" s="1">
        <v>4.0</v>
      </c>
      <c r="K1390" s="1">
        <v>3.0</v>
      </c>
      <c r="L1390" s="1">
        <v>4.0</v>
      </c>
      <c r="M1390" s="1">
        <v>4.0</v>
      </c>
      <c r="N1390" s="1">
        <v>4.0</v>
      </c>
      <c r="O1390" s="1">
        <v>3.0</v>
      </c>
      <c r="P1390" s="1">
        <v>3.0</v>
      </c>
      <c r="Q1390" s="1">
        <v>5.0</v>
      </c>
      <c r="R1390" s="1">
        <v>4.0</v>
      </c>
      <c r="S1390" s="1">
        <v>4.0</v>
      </c>
      <c r="T1390" s="1">
        <v>3.0</v>
      </c>
      <c r="U1390" s="1">
        <v>5.0</v>
      </c>
      <c r="V1390" s="1">
        <v>4.0</v>
      </c>
      <c r="W1390" s="1">
        <v>4.0</v>
      </c>
      <c r="X1390" s="1">
        <v>4.0</v>
      </c>
      <c r="Y1390" s="1">
        <v>4.0</v>
      </c>
      <c r="Z1390" s="1">
        <v>2338.0</v>
      </c>
      <c r="AA1390" s="45">
        <f t="shared" si="1"/>
        <v>82</v>
      </c>
      <c r="AB1390" s="45">
        <f t="shared" si="2"/>
        <v>34</v>
      </c>
      <c r="AC1390" s="45">
        <f t="shared" si="3"/>
        <v>15</v>
      </c>
      <c r="AD1390" s="45">
        <f t="shared" si="4"/>
        <v>16</v>
      </c>
      <c r="AE1390" s="45">
        <f t="shared" si="5"/>
        <v>17</v>
      </c>
    </row>
    <row r="1391">
      <c r="A1391" s="1" t="b">
        <v>1</v>
      </c>
      <c r="B1391" s="20">
        <v>44301.75283197917</v>
      </c>
      <c r="C1391" s="1" t="s">
        <v>592</v>
      </c>
      <c r="D1391" s="1">
        <v>4.0</v>
      </c>
      <c r="E1391" s="1">
        <v>1.0</v>
      </c>
      <c r="F1391" s="1">
        <v>0.0</v>
      </c>
      <c r="G1391" s="1">
        <v>3.0</v>
      </c>
      <c r="H1391" s="1">
        <v>3.0</v>
      </c>
      <c r="I1391" s="1">
        <v>4.0</v>
      </c>
      <c r="J1391" s="1">
        <v>4.0</v>
      </c>
      <c r="K1391" s="1">
        <v>3.0</v>
      </c>
      <c r="L1391" s="1">
        <v>0.0</v>
      </c>
      <c r="M1391" s="1">
        <v>1.0</v>
      </c>
      <c r="N1391" s="1">
        <v>4.0</v>
      </c>
      <c r="O1391" s="1">
        <v>3.0</v>
      </c>
      <c r="P1391" s="1">
        <v>5.0</v>
      </c>
      <c r="Q1391" s="1">
        <v>5.0</v>
      </c>
      <c r="R1391" s="1">
        <v>5.0</v>
      </c>
      <c r="S1391" s="1">
        <v>6.0</v>
      </c>
      <c r="T1391" s="1">
        <v>0.0</v>
      </c>
      <c r="U1391" s="1">
        <v>5.0</v>
      </c>
      <c r="V1391" s="1">
        <v>5.0</v>
      </c>
      <c r="W1391" s="1">
        <v>5.0</v>
      </c>
      <c r="X1391" s="1">
        <v>3.0</v>
      </c>
      <c r="Y1391" s="1">
        <v>4.0</v>
      </c>
      <c r="Z1391" s="1">
        <v>2458.0</v>
      </c>
      <c r="AA1391" s="45">
        <f t="shared" si="1"/>
        <v>73</v>
      </c>
      <c r="AB1391" s="45">
        <f t="shared" si="2"/>
        <v>26</v>
      </c>
      <c r="AC1391" s="45">
        <f t="shared" si="3"/>
        <v>8</v>
      </c>
      <c r="AD1391" s="45">
        <f t="shared" si="4"/>
        <v>21</v>
      </c>
      <c r="AE1391" s="45">
        <f t="shared" si="5"/>
        <v>18</v>
      </c>
    </row>
    <row r="1392">
      <c r="A1392" s="1" t="b">
        <v>1</v>
      </c>
      <c r="B1392" s="20">
        <v>44301.84194803241</v>
      </c>
      <c r="C1392" s="1" t="s">
        <v>639</v>
      </c>
      <c r="D1392" s="1">
        <v>2.0</v>
      </c>
      <c r="E1392" s="1">
        <v>0.0</v>
      </c>
      <c r="F1392" s="1">
        <v>0.0</v>
      </c>
      <c r="G1392" s="1">
        <v>5.0</v>
      </c>
      <c r="H1392" s="1">
        <v>2.0</v>
      </c>
      <c r="I1392" s="1">
        <v>5.0</v>
      </c>
      <c r="J1392" s="1">
        <v>3.0</v>
      </c>
      <c r="K1392" s="1">
        <v>2.0</v>
      </c>
      <c r="L1392" s="1">
        <v>2.0</v>
      </c>
      <c r="M1392" s="1">
        <v>4.0</v>
      </c>
      <c r="N1392" s="1">
        <v>4.0</v>
      </c>
      <c r="O1392" s="1">
        <v>4.0</v>
      </c>
      <c r="P1392" s="1">
        <v>3.0</v>
      </c>
      <c r="Q1392" s="1">
        <v>3.0</v>
      </c>
      <c r="R1392" s="1">
        <v>3.0</v>
      </c>
      <c r="S1392" s="1">
        <v>3.0</v>
      </c>
      <c r="T1392" s="1">
        <v>0.0</v>
      </c>
      <c r="U1392" s="1">
        <v>6.0</v>
      </c>
      <c r="V1392" s="1">
        <v>5.0</v>
      </c>
      <c r="W1392" s="1">
        <v>5.0</v>
      </c>
      <c r="X1392" s="1">
        <v>5.0</v>
      </c>
      <c r="Y1392" s="1">
        <v>2.0</v>
      </c>
      <c r="Z1392" s="1">
        <v>2469.0</v>
      </c>
      <c r="AA1392" s="45">
        <f t="shared" si="1"/>
        <v>68</v>
      </c>
      <c r="AB1392" s="45">
        <f t="shared" si="2"/>
        <v>24</v>
      </c>
      <c r="AC1392" s="45">
        <f t="shared" si="3"/>
        <v>11</v>
      </c>
      <c r="AD1392" s="45">
        <f t="shared" si="4"/>
        <v>12</v>
      </c>
      <c r="AE1392" s="45">
        <f t="shared" si="5"/>
        <v>21</v>
      </c>
    </row>
    <row r="1393">
      <c r="A1393" s="1" t="b">
        <v>1</v>
      </c>
      <c r="B1393" s="20">
        <v>44302.58064555556</v>
      </c>
      <c r="C1393" s="1" t="s">
        <v>681</v>
      </c>
      <c r="D1393" s="1">
        <v>2.0</v>
      </c>
      <c r="E1393" s="1">
        <v>0.0</v>
      </c>
      <c r="F1393" s="1">
        <v>0.0</v>
      </c>
      <c r="G1393" s="1">
        <v>1.0</v>
      </c>
      <c r="H1393" s="1">
        <v>2.0</v>
      </c>
      <c r="I1393" s="1">
        <v>1.0</v>
      </c>
      <c r="J1393" s="1">
        <v>2.0</v>
      </c>
      <c r="K1393" s="1">
        <v>1.0</v>
      </c>
      <c r="L1393" s="1">
        <v>2.0</v>
      </c>
      <c r="M1393" s="1">
        <v>1.0</v>
      </c>
      <c r="N1393" s="1">
        <v>2.0</v>
      </c>
      <c r="O1393" s="1">
        <v>2.0</v>
      </c>
      <c r="P1393" s="1">
        <v>2.0</v>
      </c>
      <c r="Q1393" s="1">
        <v>1.0</v>
      </c>
      <c r="R1393" s="1">
        <v>1.0</v>
      </c>
      <c r="S1393" s="1">
        <v>1.0</v>
      </c>
      <c r="T1393" s="1">
        <v>0.0</v>
      </c>
      <c r="U1393" s="1">
        <v>0.0</v>
      </c>
      <c r="V1393" s="1">
        <v>2.0</v>
      </c>
      <c r="W1393" s="1">
        <v>2.0</v>
      </c>
      <c r="X1393" s="1">
        <v>1.0</v>
      </c>
      <c r="Y1393" s="1">
        <v>1.0</v>
      </c>
      <c r="Z1393" s="1">
        <v>2444.0</v>
      </c>
      <c r="AA1393" s="45">
        <f t="shared" si="1"/>
        <v>27</v>
      </c>
      <c r="AB1393" s="45">
        <f t="shared" si="2"/>
        <v>11</v>
      </c>
      <c r="AC1393" s="45">
        <f t="shared" si="3"/>
        <v>6</v>
      </c>
      <c r="AD1393" s="45">
        <f t="shared" si="4"/>
        <v>5</v>
      </c>
      <c r="AE1393" s="45">
        <f t="shared" si="5"/>
        <v>5</v>
      </c>
    </row>
    <row r="1394">
      <c r="A1394" s="1" t="b">
        <v>1</v>
      </c>
      <c r="B1394" s="20">
        <v>44304.64561651621</v>
      </c>
      <c r="C1394" s="1" t="s">
        <v>419</v>
      </c>
      <c r="D1394" s="1">
        <v>0.0</v>
      </c>
      <c r="E1394" s="1">
        <v>0.0</v>
      </c>
      <c r="F1394" s="1">
        <v>0.0</v>
      </c>
      <c r="G1394" s="1">
        <v>3.0</v>
      </c>
      <c r="H1394" s="1">
        <v>0.0</v>
      </c>
      <c r="I1394" s="1">
        <v>3.0</v>
      </c>
      <c r="J1394" s="1">
        <v>3.0</v>
      </c>
      <c r="K1394" s="1">
        <v>0.0</v>
      </c>
      <c r="L1394" s="1">
        <v>3.0</v>
      </c>
      <c r="M1394" s="1">
        <v>0.0</v>
      </c>
      <c r="N1394" s="1">
        <v>1.0</v>
      </c>
      <c r="O1394" s="1">
        <v>1.0</v>
      </c>
      <c r="P1394" s="1">
        <v>0.0</v>
      </c>
      <c r="Q1394" s="1">
        <v>0.0</v>
      </c>
      <c r="R1394" s="1">
        <v>0.0</v>
      </c>
      <c r="S1394" s="1">
        <v>0.0</v>
      </c>
      <c r="T1394" s="1">
        <v>1.0</v>
      </c>
      <c r="U1394" s="1">
        <v>1.0</v>
      </c>
      <c r="V1394" s="1">
        <v>1.0</v>
      </c>
      <c r="W1394" s="1">
        <v>1.0</v>
      </c>
      <c r="X1394" s="1">
        <v>2.0</v>
      </c>
      <c r="Y1394" s="1">
        <v>0.0</v>
      </c>
      <c r="Z1394" s="1">
        <v>2240.0</v>
      </c>
      <c r="AA1394" s="45">
        <f t="shared" si="1"/>
        <v>20</v>
      </c>
      <c r="AB1394" s="45">
        <f t="shared" si="2"/>
        <v>9</v>
      </c>
      <c r="AC1394" s="45">
        <f t="shared" si="3"/>
        <v>6</v>
      </c>
      <c r="AD1394" s="45">
        <f t="shared" si="4"/>
        <v>0</v>
      </c>
      <c r="AE1394" s="45">
        <f t="shared" si="5"/>
        <v>5</v>
      </c>
    </row>
    <row r="1395">
      <c r="A1395" s="1" t="b">
        <v>1</v>
      </c>
      <c r="B1395" s="20">
        <v>44304.90067587963</v>
      </c>
      <c r="C1395" s="1" t="s">
        <v>494</v>
      </c>
      <c r="D1395" s="1">
        <v>4.0</v>
      </c>
      <c r="E1395" s="1">
        <v>3.0</v>
      </c>
      <c r="F1395" s="1">
        <v>0.0</v>
      </c>
      <c r="G1395" s="1">
        <v>4.0</v>
      </c>
      <c r="H1395" s="1">
        <v>4.0</v>
      </c>
      <c r="I1395" s="1">
        <v>5.0</v>
      </c>
      <c r="J1395" s="1">
        <v>4.0</v>
      </c>
      <c r="K1395" s="1">
        <v>2.0</v>
      </c>
      <c r="L1395" s="1">
        <v>0.0</v>
      </c>
      <c r="M1395" s="1">
        <v>4.0</v>
      </c>
      <c r="N1395" s="1">
        <v>5.0</v>
      </c>
      <c r="O1395" s="1">
        <v>5.0</v>
      </c>
      <c r="P1395" s="1">
        <v>2.0</v>
      </c>
      <c r="Q1395" s="1">
        <v>0.0</v>
      </c>
      <c r="R1395" s="1">
        <v>0.0</v>
      </c>
      <c r="S1395" s="1">
        <v>1.0</v>
      </c>
      <c r="T1395" s="1">
        <v>0.0</v>
      </c>
      <c r="U1395" s="1">
        <v>3.0</v>
      </c>
      <c r="V1395" s="1">
        <v>4.0</v>
      </c>
      <c r="W1395" s="1">
        <v>5.0</v>
      </c>
      <c r="X1395" s="1">
        <v>5.0</v>
      </c>
      <c r="Y1395" s="1">
        <v>4.0</v>
      </c>
      <c r="Z1395" s="1">
        <v>2314.0</v>
      </c>
      <c r="AA1395" s="45">
        <f t="shared" si="1"/>
        <v>64</v>
      </c>
      <c r="AB1395" s="45">
        <f t="shared" si="2"/>
        <v>34</v>
      </c>
      <c r="AC1395" s="45">
        <f t="shared" si="3"/>
        <v>10</v>
      </c>
      <c r="AD1395" s="45">
        <f t="shared" si="4"/>
        <v>3</v>
      </c>
      <c r="AE1395" s="45">
        <f t="shared" si="5"/>
        <v>17</v>
      </c>
    </row>
    <row r="1396">
      <c r="A1396" s="1" t="b">
        <v>1</v>
      </c>
      <c r="B1396" s="20">
        <v>44305.46912658565</v>
      </c>
      <c r="C1396" s="1" t="s">
        <v>596</v>
      </c>
      <c r="D1396" s="1">
        <v>2.0</v>
      </c>
      <c r="E1396" s="1">
        <v>1.0</v>
      </c>
      <c r="F1396" s="1">
        <v>0.0</v>
      </c>
      <c r="G1396" s="1">
        <v>0.0</v>
      </c>
      <c r="H1396" s="1">
        <v>1.0</v>
      </c>
      <c r="I1396" s="1">
        <v>1.0</v>
      </c>
      <c r="J1396" s="1">
        <v>2.0</v>
      </c>
      <c r="K1396" s="1">
        <v>0.0</v>
      </c>
      <c r="L1396" s="1">
        <v>1.0</v>
      </c>
      <c r="M1396" s="1">
        <v>1.0</v>
      </c>
      <c r="N1396" s="1">
        <v>0.0</v>
      </c>
      <c r="O1396" s="1">
        <v>0.0</v>
      </c>
      <c r="P1396" s="1">
        <v>2.0</v>
      </c>
      <c r="Q1396" s="1">
        <v>1.0</v>
      </c>
      <c r="R1396" s="1">
        <v>3.0</v>
      </c>
      <c r="S1396" s="1">
        <v>3.0</v>
      </c>
      <c r="T1396" s="1">
        <v>0.0</v>
      </c>
      <c r="U1396" s="1">
        <v>2.0</v>
      </c>
      <c r="V1396" s="1">
        <v>2.0</v>
      </c>
      <c r="W1396" s="1">
        <v>2.0</v>
      </c>
      <c r="X1396" s="1">
        <v>1.0</v>
      </c>
      <c r="Y1396" s="1">
        <v>0.0</v>
      </c>
      <c r="Z1396" s="1">
        <v>2450.0</v>
      </c>
      <c r="AA1396" s="45">
        <f t="shared" si="1"/>
        <v>25</v>
      </c>
      <c r="AB1396" s="45">
        <f t="shared" si="2"/>
        <v>5</v>
      </c>
      <c r="AC1396" s="45">
        <f t="shared" si="3"/>
        <v>4</v>
      </c>
      <c r="AD1396" s="45">
        <f t="shared" si="4"/>
        <v>9</v>
      </c>
      <c r="AE1396" s="45">
        <f t="shared" si="5"/>
        <v>7</v>
      </c>
    </row>
    <row r="1397">
      <c r="A1397" t="b">
        <v>0</v>
      </c>
      <c r="B1397" s="20">
        <v>44305.625526655094</v>
      </c>
      <c r="C1397" s="1" t="s">
        <v>221</v>
      </c>
      <c r="D1397" s="1">
        <v>5.0</v>
      </c>
      <c r="E1397" s="1">
        <v>4.0</v>
      </c>
      <c r="F1397" s="1">
        <v>5.0</v>
      </c>
      <c r="G1397" s="1">
        <v>4.0</v>
      </c>
      <c r="H1397" s="1">
        <v>5.0</v>
      </c>
      <c r="I1397" s="1">
        <v>6.0</v>
      </c>
      <c r="J1397" s="1">
        <v>4.0</v>
      </c>
      <c r="K1397" s="1">
        <v>0.0</v>
      </c>
      <c r="L1397" s="1">
        <v>5.0</v>
      </c>
      <c r="M1397" s="1">
        <v>4.0</v>
      </c>
      <c r="N1397" s="1">
        <v>6.0</v>
      </c>
      <c r="O1397" s="1">
        <v>6.0</v>
      </c>
      <c r="P1397" s="1">
        <v>6.0</v>
      </c>
      <c r="Q1397" s="1">
        <v>6.0</v>
      </c>
      <c r="R1397" s="1">
        <v>4.0</v>
      </c>
      <c r="S1397" s="1">
        <v>5.0</v>
      </c>
      <c r="T1397" s="1">
        <v>5.0</v>
      </c>
      <c r="U1397" s="1">
        <v>5.0</v>
      </c>
      <c r="V1397" s="1">
        <v>5.0</v>
      </c>
      <c r="W1397" s="1">
        <v>5.0</v>
      </c>
      <c r="X1397" s="1">
        <v>6.0</v>
      </c>
      <c r="Y1397" s="1">
        <v>4.0</v>
      </c>
      <c r="Z1397" s="1">
        <v>1978.0</v>
      </c>
      <c r="AA1397" s="45">
        <f t="shared" si="1"/>
        <v>105</v>
      </c>
      <c r="AB1397" s="45">
        <f t="shared" si="2"/>
        <v>50</v>
      </c>
      <c r="AC1397" s="45">
        <f t="shared" si="3"/>
        <v>13</v>
      </c>
      <c r="AD1397" s="45">
        <f t="shared" si="4"/>
        <v>21</v>
      </c>
      <c r="AE1397" s="45">
        <f t="shared" si="5"/>
        <v>21</v>
      </c>
    </row>
    <row r="1398">
      <c r="A1398" s="1" t="b">
        <v>1</v>
      </c>
      <c r="B1398" s="20">
        <v>44306.35359629629</v>
      </c>
      <c r="C1398" s="1" t="s">
        <v>682</v>
      </c>
      <c r="D1398" s="1">
        <v>1.0</v>
      </c>
      <c r="E1398" s="1">
        <v>1.0</v>
      </c>
      <c r="F1398" s="1">
        <v>0.0</v>
      </c>
      <c r="G1398" s="1">
        <v>2.0</v>
      </c>
      <c r="H1398" s="1">
        <v>1.0</v>
      </c>
      <c r="I1398" s="1">
        <v>2.0</v>
      </c>
      <c r="J1398" s="1">
        <v>0.0</v>
      </c>
      <c r="K1398" s="1">
        <v>3.0</v>
      </c>
      <c r="L1398" s="1">
        <v>0.0</v>
      </c>
      <c r="M1398" s="1">
        <v>0.0</v>
      </c>
      <c r="N1398" s="1">
        <v>1.0</v>
      </c>
      <c r="O1398" s="1">
        <v>2.0</v>
      </c>
      <c r="P1398" s="1">
        <v>0.0</v>
      </c>
      <c r="Q1398" s="1">
        <v>0.0</v>
      </c>
      <c r="R1398" s="1">
        <v>0.0</v>
      </c>
      <c r="S1398" s="1">
        <v>0.0</v>
      </c>
      <c r="T1398" s="1">
        <v>1.0</v>
      </c>
      <c r="U1398" s="1">
        <v>0.0</v>
      </c>
      <c r="V1398" s="1">
        <v>1.0</v>
      </c>
      <c r="W1398" s="1">
        <v>0.0</v>
      </c>
      <c r="X1398" s="1">
        <v>3.0</v>
      </c>
      <c r="Y1398" s="1">
        <v>0.0</v>
      </c>
      <c r="Z1398" s="1">
        <v>1909.0</v>
      </c>
      <c r="AA1398" s="45">
        <f t="shared" si="1"/>
        <v>18</v>
      </c>
      <c r="AB1398" s="45">
        <f t="shared" si="2"/>
        <v>11</v>
      </c>
      <c r="AC1398" s="45">
        <f t="shared" si="3"/>
        <v>3</v>
      </c>
      <c r="AD1398" s="45">
        <f t="shared" si="4"/>
        <v>0</v>
      </c>
      <c r="AE1398" s="45">
        <f t="shared" si="5"/>
        <v>4</v>
      </c>
    </row>
    <row r="1399">
      <c r="A1399" s="1" t="b">
        <v>1</v>
      </c>
      <c r="B1399" s="20">
        <v>44306.5180456713</v>
      </c>
      <c r="C1399" s="1" t="s">
        <v>683</v>
      </c>
      <c r="D1399" s="1">
        <v>2.0</v>
      </c>
      <c r="E1399" s="1">
        <v>0.0</v>
      </c>
      <c r="F1399" s="1">
        <v>0.0</v>
      </c>
      <c r="G1399" s="1">
        <v>2.0</v>
      </c>
      <c r="H1399" s="1">
        <v>3.0</v>
      </c>
      <c r="I1399" s="1">
        <v>3.0</v>
      </c>
      <c r="J1399" s="1">
        <v>1.0</v>
      </c>
      <c r="K1399" s="1">
        <v>4.0</v>
      </c>
      <c r="L1399" s="1">
        <v>0.0</v>
      </c>
      <c r="M1399" s="1">
        <v>3.0</v>
      </c>
      <c r="N1399" s="1">
        <v>4.0</v>
      </c>
      <c r="O1399" s="1">
        <v>1.0</v>
      </c>
      <c r="P1399" s="1">
        <v>5.0</v>
      </c>
      <c r="Q1399" s="1">
        <v>3.0</v>
      </c>
      <c r="R1399" s="1">
        <v>3.0</v>
      </c>
      <c r="S1399" s="1">
        <v>2.0</v>
      </c>
      <c r="T1399" s="1">
        <v>0.0</v>
      </c>
      <c r="U1399" s="1">
        <v>3.0</v>
      </c>
      <c r="V1399" s="1">
        <v>3.0</v>
      </c>
      <c r="W1399" s="1">
        <v>3.0</v>
      </c>
      <c r="X1399" s="1">
        <v>3.0</v>
      </c>
      <c r="Y1399" s="1">
        <v>5.0</v>
      </c>
      <c r="Z1399" s="1">
        <v>2546.0</v>
      </c>
      <c r="AA1399" s="45">
        <f t="shared" si="1"/>
        <v>53</v>
      </c>
      <c r="AB1399" s="45">
        <f t="shared" si="2"/>
        <v>20</v>
      </c>
      <c r="AC1399" s="45">
        <f t="shared" si="3"/>
        <v>8</v>
      </c>
      <c r="AD1399" s="45">
        <f t="shared" si="4"/>
        <v>13</v>
      </c>
      <c r="AE1399" s="45">
        <f t="shared" si="5"/>
        <v>12</v>
      </c>
    </row>
    <row r="1400">
      <c r="A1400" s="1" t="b">
        <v>1</v>
      </c>
      <c r="B1400" s="20">
        <v>44306.55995328704</v>
      </c>
      <c r="C1400" s="1" t="s">
        <v>400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1.0</v>
      </c>
      <c r="O1400" s="1">
        <v>2.0</v>
      </c>
      <c r="P1400" s="1">
        <v>0.0</v>
      </c>
      <c r="Q1400" s="1">
        <v>1.0</v>
      </c>
      <c r="R1400" s="1">
        <v>0.0</v>
      </c>
      <c r="S1400" s="1">
        <v>1.0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2216.0</v>
      </c>
      <c r="AA1400" s="45">
        <f t="shared" si="1"/>
        <v>5</v>
      </c>
      <c r="AB1400" s="45">
        <f t="shared" si="2"/>
        <v>3</v>
      </c>
      <c r="AC1400" s="45">
        <f t="shared" si="3"/>
        <v>0</v>
      </c>
      <c r="AD1400" s="45">
        <f t="shared" si="4"/>
        <v>2</v>
      </c>
      <c r="AE1400" s="45">
        <f t="shared" si="5"/>
        <v>0</v>
      </c>
    </row>
    <row r="1401">
      <c r="A1401" s="1" t="b">
        <v>1</v>
      </c>
      <c r="B1401" s="20">
        <v>44306.71462641204</v>
      </c>
      <c r="C1401" s="1" t="s">
        <v>684</v>
      </c>
      <c r="D1401" s="1">
        <v>4.0</v>
      </c>
      <c r="E1401" s="1">
        <v>4.0</v>
      </c>
      <c r="F1401" s="1">
        <v>2.0</v>
      </c>
      <c r="G1401" s="1">
        <v>5.0</v>
      </c>
      <c r="H1401" s="1">
        <v>5.0</v>
      </c>
      <c r="I1401" s="1">
        <v>5.0</v>
      </c>
      <c r="J1401" s="1">
        <v>5.0</v>
      </c>
      <c r="K1401" s="1">
        <v>2.0</v>
      </c>
      <c r="L1401" s="1">
        <v>4.0</v>
      </c>
      <c r="M1401" s="1">
        <v>4.0</v>
      </c>
      <c r="N1401" s="1">
        <v>5.0</v>
      </c>
      <c r="O1401" s="1">
        <v>6.0</v>
      </c>
      <c r="P1401" s="1">
        <v>5.0</v>
      </c>
      <c r="Q1401" s="1">
        <v>5.0</v>
      </c>
      <c r="R1401" s="1">
        <v>4.0</v>
      </c>
      <c r="S1401" s="1">
        <v>6.0</v>
      </c>
      <c r="T1401" s="1">
        <v>5.0</v>
      </c>
      <c r="U1401" s="1">
        <v>5.0</v>
      </c>
      <c r="V1401" s="1">
        <v>6.0</v>
      </c>
      <c r="W1401" s="1">
        <v>6.0</v>
      </c>
      <c r="X1401" s="1">
        <v>5.0</v>
      </c>
      <c r="Y1401" s="1">
        <v>5.0</v>
      </c>
      <c r="Z1401" s="1">
        <v>2521.0</v>
      </c>
      <c r="AA1401" s="45">
        <f t="shared" si="1"/>
        <v>103</v>
      </c>
      <c r="AB1401" s="45">
        <f t="shared" si="2"/>
        <v>46</v>
      </c>
      <c r="AC1401" s="45">
        <f t="shared" si="3"/>
        <v>15</v>
      </c>
      <c r="AD1401" s="45">
        <f t="shared" si="4"/>
        <v>20</v>
      </c>
      <c r="AE1401" s="45">
        <f t="shared" si="5"/>
        <v>22</v>
      </c>
    </row>
    <row r="1402">
      <c r="A1402" t="b">
        <v>0</v>
      </c>
      <c r="B1402" s="20">
        <v>44306.82964108796</v>
      </c>
      <c r="C1402" s="1" t="s">
        <v>927</v>
      </c>
      <c r="D1402" s="1">
        <v>4.0</v>
      </c>
      <c r="E1402" s="1">
        <v>0.0</v>
      </c>
      <c r="F1402" s="1">
        <v>0.0</v>
      </c>
      <c r="G1402" s="1">
        <v>1.0</v>
      </c>
      <c r="H1402" s="1">
        <v>1.0</v>
      </c>
      <c r="I1402" s="1">
        <v>3.0</v>
      </c>
      <c r="J1402" s="1">
        <v>4.0</v>
      </c>
      <c r="K1402" s="1">
        <v>0.0</v>
      </c>
      <c r="L1402" s="1">
        <v>0.0</v>
      </c>
      <c r="M1402" s="1">
        <v>2.0</v>
      </c>
      <c r="N1402" s="1">
        <v>6.0</v>
      </c>
      <c r="O1402" s="1">
        <v>6.0</v>
      </c>
      <c r="P1402" s="1">
        <v>4.0</v>
      </c>
      <c r="Q1402" s="1">
        <v>1.0</v>
      </c>
      <c r="R1402" s="1">
        <v>0.0</v>
      </c>
      <c r="S1402" s="1">
        <v>2.0</v>
      </c>
      <c r="T1402" s="1">
        <v>0.0</v>
      </c>
      <c r="U1402" s="1">
        <v>2.0</v>
      </c>
      <c r="V1402" s="1">
        <v>0.0</v>
      </c>
      <c r="W1402" s="1">
        <v>5.0</v>
      </c>
      <c r="X1402" s="1">
        <v>1.0</v>
      </c>
      <c r="Y1402" s="1">
        <v>0.0</v>
      </c>
      <c r="Z1402" s="1">
        <v>2552.0</v>
      </c>
      <c r="AA1402" s="45">
        <f t="shared" si="1"/>
        <v>42</v>
      </c>
      <c r="AB1402" s="45">
        <f t="shared" si="2"/>
        <v>21</v>
      </c>
      <c r="AC1402" s="45">
        <f t="shared" si="3"/>
        <v>6</v>
      </c>
      <c r="AD1402" s="45">
        <f t="shared" si="4"/>
        <v>7</v>
      </c>
      <c r="AE1402" s="45">
        <f t="shared" si="5"/>
        <v>8</v>
      </c>
    </row>
    <row r="1403">
      <c r="A1403" s="1" t="b">
        <v>1</v>
      </c>
      <c r="B1403" s="20">
        <v>44306.949439375</v>
      </c>
      <c r="C1403" s="1" t="s">
        <v>685</v>
      </c>
      <c r="D1403" s="1">
        <v>2.0</v>
      </c>
      <c r="E1403" s="1">
        <v>0.0</v>
      </c>
      <c r="F1403" s="1">
        <v>0.0</v>
      </c>
      <c r="G1403" s="1">
        <v>2.0</v>
      </c>
      <c r="H1403" s="1">
        <v>3.0</v>
      </c>
      <c r="I1403" s="1">
        <v>4.0</v>
      </c>
      <c r="J1403" s="1">
        <v>3.0</v>
      </c>
      <c r="K1403" s="1">
        <v>2.0</v>
      </c>
      <c r="L1403" s="1">
        <v>4.0</v>
      </c>
      <c r="M1403" s="1">
        <v>4.0</v>
      </c>
      <c r="N1403" s="1">
        <v>3.0</v>
      </c>
      <c r="O1403" s="1">
        <v>3.0</v>
      </c>
      <c r="P1403" s="1">
        <v>4.0</v>
      </c>
      <c r="Q1403" s="1">
        <v>3.0</v>
      </c>
      <c r="R1403" s="1">
        <v>3.0</v>
      </c>
      <c r="S1403" s="1">
        <v>3.0</v>
      </c>
      <c r="T1403" s="1">
        <v>1.0</v>
      </c>
      <c r="U1403" s="1">
        <v>3.0</v>
      </c>
      <c r="V1403" s="1">
        <v>3.0</v>
      </c>
      <c r="W1403" s="1">
        <v>4.0</v>
      </c>
      <c r="X1403" s="1">
        <v>4.0</v>
      </c>
      <c r="Y1403" s="1">
        <v>2.0</v>
      </c>
      <c r="Z1403" s="1">
        <v>2549.0</v>
      </c>
      <c r="AA1403" s="45">
        <f t="shared" si="1"/>
        <v>60</v>
      </c>
      <c r="AB1403" s="45">
        <f t="shared" si="2"/>
        <v>20</v>
      </c>
      <c r="AC1403" s="45">
        <f t="shared" si="3"/>
        <v>13</v>
      </c>
      <c r="AD1403" s="45">
        <f t="shared" si="4"/>
        <v>13</v>
      </c>
      <c r="AE1403" s="45">
        <f t="shared" si="5"/>
        <v>14</v>
      </c>
    </row>
    <row r="1404">
      <c r="A1404" s="1" t="b">
        <v>1</v>
      </c>
      <c r="B1404" s="20">
        <v>44307.42918622685</v>
      </c>
      <c r="C1404" s="1" t="s">
        <v>655</v>
      </c>
      <c r="D1404" s="1">
        <v>5.0</v>
      </c>
      <c r="E1404" s="1">
        <v>5.0</v>
      </c>
      <c r="F1404" s="1">
        <v>4.0</v>
      </c>
      <c r="G1404" s="1">
        <v>3.0</v>
      </c>
      <c r="H1404" s="1">
        <v>5.0</v>
      </c>
      <c r="I1404" s="1">
        <v>5.0</v>
      </c>
      <c r="J1404" s="1">
        <v>5.0</v>
      </c>
      <c r="K1404" s="1">
        <v>2.0</v>
      </c>
      <c r="L1404" s="1">
        <v>4.0</v>
      </c>
      <c r="M1404" s="1">
        <v>4.0</v>
      </c>
      <c r="N1404" s="1">
        <v>3.0</v>
      </c>
      <c r="O1404" s="1">
        <v>3.0</v>
      </c>
      <c r="P1404" s="1">
        <v>2.0</v>
      </c>
      <c r="Q1404" s="1">
        <v>0.0</v>
      </c>
      <c r="R1404" s="1">
        <v>1.0</v>
      </c>
      <c r="S1404" s="1">
        <v>0.0</v>
      </c>
      <c r="T1404" s="1">
        <v>0.0</v>
      </c>
      <c r="U1404" s="1">
        <v>4.0</v>
      </c>
      <c r="V1404" s="1">
        <v>5.0</v>
      </c>
      <c r="W1404" s="1">
        <v>4.0</v>
      </c>
      <c r="X1404" s="1">
        <v>4.0</v>
      </c>
      <c r="Y1404" s="1">
        <v>3.0</v>
      </c>
      <c r="Z1404" s="1">
        <v>2403.0</v>
      </c>
      <c r="AA1404" s="45">
        <f t="shared" si="1"/>
        <v>71</v>
      </c>
      <c r="AB1404" s="45">
        <f t="shared" si="2"/>
        <v>36</v>
      </c>
      <c r="AC1404" s="45">
        <f t="shared" si="3"/>
        <v>15</v>
      </c>
      <c r="AD1404" s="45">
        <f t="shared" si="4"/>
        <v>3</v>
      </c>
      <c r="AE1404" s="45">
        <f t="shared" si="5"/>
        <v>17</v>
      </c>
    </row>
    <row r="1405">
      <c r="A1405" s="1" t="b">
        <v>1</v>
      </c>
      <c r="B1405" s="20">
        <v>44307.446618726855</v>
      </c>
      <c r="C1405" s="1" t="s">
        <v>483</v>
      </c>
      <c r="D1405" s="1">
        <v>3.0</v>
      </c>
      <c r="E1405" s="1">
        <v>0.0</v>
      </c>
      <c r="F1405" s="1">
        <v>0.0</v>
      </c>
      <c r="G1405" s="1">
        <v>2.0</v>
      </c>
      <c r="H1405" s="1">
        <v>2.0</v>
      </c>
      <c r="I1405" s="1">
        <v>3.0</v>
      </c>
      <c r="J1405" s="1">
        <v>1.0</v>
      </c>
      <c r="K1405" s="1">
        <v>1.0</v>
      </c>
      <c r="L1405" s="1">
        <v>1.0</v>
      </c>
      <c r="M1405" s="1">
        <v>3.0</v>
      </c>
      <c r="N1405" s="1">
        <v>2.0</v>
      </c>
      <c r="O1405" s="1">
        <v>2.0</v>
      </c>
      <c r="P1405" s="1">
        <v>3.0</v>
      </c>
      <c r="Q1405" s="1">
        <v>3.0</v>
      </c>
      <c r="R1405" s="1">
        <v>1.0</v>
      </c>
      <c r="S1405" s="1">
        <v>3.0</v>
      </c>
      <c r="T1405" s="1">
        <v>1.0</v>
      </c>
      <c r="U1405" s="1">
        <v>2.0</v>
      </c>
      <c r="V1405" s="1">
        <v>2.0</v>
      </c>
      <c r="W1405" s="1">
        <v>3.0</v>
      </c>
      <c r="X1405" s="1">
        <v>3.0</v>
      </c>
      <c r="Y1405" s="1">
        <v>1.0</v>
      </c>
      <c r="Z1405" s="1">
        <v>2245.0</v>
      </c>
      <c r="AA1405" s="45">
        <f t="shared" si="1"/>
        <v>42</v>
      </c>
      <c r="AB1405" s="45">
        <f t="shared" si="2"/>
        <v>16</v>
      </c>
      <c r="AC1405" s="45">
        <f t="shared" si="3"/>
        <v>6</v>
      </c>
      <c r="AD1405" s="45">
        <f t="shared" si="4"/>
        <v>10</v>
      </c>
      <c r="AE1405" s="45">
        <f t="shared" si="5"/>
        <v>10</v>
      </c>
    </row>
    <row r="1406">
      <c r="A1406" s="1" t="b">
        <v>1</v>
      </c>
      <c r="B1406" s="20">
        <v>44307.55319077546</v>
      </c>
      <c r="C1406" s="1" t="s">
        <v>299</v>
      </c>
      <c r="D1406" s="1">
        <v>5.0</v>
      </c>
      <c r="E1406" s="1">
        <v>3.0</v>
      </c>
      <c r="F1406" s="1">
        <v>0.0</v>
      </c>
      <c r="G1406" s="1">
        <v>2.0</v>
      </c>
      <c r="H1406" s="1">
        <v>3.0</v>
      </c>
      <c r="I1406" s="1">
        <v>5.0</v>
      </c>
      <c r="J1406" s="1">
        <v>5.0</v>
      </c>
      <c r="K1406" s="1">
        <v>2.0</v>
      </c>
      <c r="L1406" s="1">
        <v>5.0</v>
      </c>
      <c r="M1406" s="1">
        <v>3.0</v>
      </c>
      <c r="N1406" s="1">
        <v>5.0</v>
      </c>
      <c r="O1406" s="1">
        <v>5.0</v>
      </c>
      <c r="P1406" s="1">
        <v>4.0</v>
      </c>
      <c r="Q1406" s="1">
        <v>3.0</v>
      </c>
      <c r="R1406" s="1">
        <v>4.0</v>
      </c>
      <c r="S1406" s="1">
        <v>4.0</v>
      </c>
      <c r="T1406" s="1">
        <v>2.0</v>
      </c>
      <c r="U1406" s="1">
        <v>5.0</v>
      </c>
      <c r="V1406" s="1">
        <v>5.0</v>
      </c>
      <c r="W1406" s="1">
        <v>5.0</v>
      </c>
      <c r="X1406" s="1">
        <v>5.0</v>
      </c>
      <c r="Y1406" s="1">
        <v>5.0</v>
      </c>
      <c r="Z1406" s="1">
        <v>1687.0</v>
      </c>
      <c r="AA1406" s="45">
        <f t="shared" si="1"/>
        <v>85</v>
      </c>
      <c r="AB1406" s="45">
        <f t="shared" si="2"/>
        <v>35</v>
      </c>
      <c r="AC1406" s="45">
        <f t="shared" si="3"/>
        <v>15</v>
      </c>
      <c r="AD1406" s="45">
        <f t="shared" si="4"/>
        <v>15</v>
      </c>
      <c r="AE1406" s="45">
        <f t="shared" si="5"/>
        <v>20</v>
      </c>
    </row>
    <row r="1407">
      <c r="A1407" s="1" t="b">
        <v>1</v>
      </c>
      <c r="B1407" s="20">
        <v>44308.75350767361</v>
      </c>
      <c r="C1407" s="1" t="s">
        <v>532</v>
      </c>
      <c r="D1407" s="1">
        <v>4.0</v>
      </c>
      <c r="E1407" s="1">
        <v>4.0</v>
      </c>
      <c r="F1407" s="1">
        <v>4.0</v>
      </c>
      <c r="G1407" s="1">
        <v>4.0</v>
      </c>
      <c r="H1407" s="1">
        <v>4.0</v>
      </c>
      <c r="I1407" s="1">
        <v>4.0</v>
      </c>
      <c r="J1407" s="1">
        <v>4.0</v>
      </c>
      <c r="K1407" s="1">
        <v>4.0</v>
      </c>
      <c r="L1407" s="1">
        <v>4.0</v>
      </c>
      <c r="M1407" s="1">
        <v>4.0</v>
      </c>
      <c r="N1407" s="1">
        <v>4.0</v>
      </c>
      <c r="O1407" s="1">
        <v>4.0</v>
      </c>
      <c r="P1407" s="1">
        <v>4.0</v>
      </c>
      <c r="Q1407" s="1">
        <v>3.0</v>
      </c>
      <c r="R1407" s="1">
        <v>3.0</v>
      </c>
      <c r="S1407" s="1">
        <v>3.0</v>
      </c>
      <c r="T1407" s="1">
        <v>4.0</v>
      </c>
      <c r="U1407" s="1">
        <v>4.0</v>
      </c>
      <c r="V1407" s="1">
        <v>4.0</v>
      </c>
      <c r="W1407" s="1">
        <v>4.0</v>
      </c>
      <c r="X1407" s="1">
        <v>4.0</v>
      </c>
      <c r="Y1407" s="1">
        <v>4.0</v>
      </c>
      <c r="Z1407" s="1">
        <v>2272.0</v>
      </c>
      <c r="AA1407" s="45">
        <f t="shared" si="1"/>
        <v>85</v>
      </c>
      <c r="AB1407" s="45">
        <f t="shared" si="2"/>
        <v>40</v>
      </c>
      <c r="AC1407" s="45">
        <f t="shared" si="3"/>
        <v>16</v>
      </c>
      <c r="AD1407" s="45">
        <f t="shared" si="4"/>
        <v>13</v>
      </c>
      <c r="AE1407" s="45">
        <f t="shared" si="5"/>
        <v>16</v>
      </c>
    </row>
    <row r="1408">
      <c r="A1408" s="1" t="b">
        <v>1</v>
      </c>
      <c r="B1408" s="20">
        <v>44308.764971331024</v>
      </c>
      <c r="C1408" s="1" t="s">
        <v>328</v>
      </c>
      <c r="D1408" s="1">
        <v>3.0</v>
      </c>
      <c r="E1408" s="1">
        <v>3.0</v>
      </c>
      <c r="F1408" s="1">
        <v>3.0</v>
      </c>
      <c r="G1408" s="1">
        <v>3.0</v>
      </c>
      <c r="H1408" s="1">
        <v>3.0</v>
      </c>
      <c r="I1408" s="1">
        <v>4.0</v>
      </c>
      <c r="J1408" s="1">
        <v>1.0</v>
      </c>
      <c r="K1408" s="1">
        <v>3.0</v>
      </c>
      <c r="L1408" s="1">
        <v>3.0</v>
      </c>
      <c r="M1408" s="1">
        <v>3.0</v>
      </c>
      <c r="N1408" s="1">
        <v>3.0</v>
      </c>
      <c r="O1408" s="1">
        <v>3.0</v>
      </c>
      <c r="P1408" s="1">
        <v>4.0</v>
      </c>
      <c r="Q1408" s="1">
        <v>2.0</v>
      </c>
      <c r="R1408" s="1">
        <v>2.0</v>
      </c>
      <c r="S1408" s="1">
        <v>3.0</v>
      </c>
      <c r="T1408" s="1">
        <v>3.0</v>
      </c>
      <c r="U1408" s="1">
        <v>3.0</v>
      </c>
      <c r="V1408" s="1">
        <v>3.0</v>
      </c>
      <c r="W1408" s="1">
        <v>3.0</v>
      </c>
      <c r="X1408" s="1">
        <v>3.0</v>
      </c>
      <c r="Y1408" s="1">
        <v>3.0</v>
      </c>
      <c r="Z1408" s="1">
        <v>2126.0</v>
      </c>
      <c r="AA1408" s="45">
        <f t="shared" si="1"/>
        <v>64</v>
      </c>
      <c r="AB1408" s="45">
        <f t="shared" si="2"/>
        <v>31</v>
      </c>
      <c r="AC1408" s="45">
        <f t="shared" si="3"/>
        <v>10</v>
      </c>
      <c r="AD1408" s="45">
        <f t="shared" si="4"/>
        <v>11</v>
      </c>
      <c r="AE1408" s="45">
        <f t="shared" si="5"/>
        <v>12</v>
      </c>
    </row>
    <row r="1409">
      <c r="A1409" s="1" t="b">
        <v>1</v>
      </c>
      <c r="B1409" s="20">
        <v>44309.377253900464</v>
      </c>
      <c r="C1409" s="1" t="s">
        <v>381</v>
      </c>
      <c r="D1409" s="1">
        <v>3.0</v>
      </c>
      <c r="E1409" s="1">
        <v>5.0</v>
      </c>
      <c r="F1409" s="1">
        <v>0.0</v>
      </c>
      <c r="G1409" s="1">
        <v>4.0</v>
      </c>
      <c r="H1409" s="1">
        <v>3.0</v>
      </c>
      <c r="I1409" s="1">
        <v>3.0</v>
      </c>
      <c r="J1409" s="1">
        <v>4.0</v>
      </c>
      <c r="K1409" s="1">
        <v>0.0</v>
      </c>
      <c r="L1409" s="1">
        <v>4.0</v>
      </c>
      <c r="M1409" s="1">
        <v>0.0</v>
      </c>
      <c r="N1409" s="1">
        <v>4.0</v>
      </c>
      <c r="O1409" s="1">
        <v>1.0</v>
      </c>
      <c r="P1409" s="1">
        <v>3.0</v>
      </c>
      <c r="Q1409" s="1">
        <v>1.0</v>
      </c>
      <c r="R1409" s="1">
        <v>1.0</v>
      </c>
      <c r="S1409" s="1">
        <v>2.0</v>
      </c>
      <c r="T1409" s="1">
        <v>0.0</v>
      </c>
      <c r="U1409" s="1">
        <v>3.0</v>
      </c>
      <c r="V1409" s="1">
        <v>4.0</v>
      </c>
      <c r="W1409" s="1">
        <v>4.0</v>
      </c>
      <c r="X1409" s="1">
        <v>3.0</v>
      </c>
      <c r="Y1409" s="1">
        <v>4.0</v>
      </c>
      <c r="Z1409" s="1">
        <v>2185.0</v>
      </c>
      <c r="AA1409" s="45">
        <f t="shared" si="1"/>
        <v>56</v>
      </c>
      <c r="AB1409" s="45">
        <f t="shared" si="2"/>
        <v>27</v>
      </c>
      <c r="AC1409" s="45">
        <f t="shared" si="3"/>
        <v>8</v>
      </c>
      <c r="AD1409" s="45">
        <f t="shared" si="4"/>
        <v>7</v>
      </c>
      <c r="AE1409" s="45">
        <f t="shared" si="5"/>
        <v>14</v>
      </c>
    </row>
    <row r="1410">
      <c r="A1410" s="1" t="b">
        <v>1</v>
      </c>
      <c r="B1410" s="20">
        <v>44309.51003942129</v>
      </c>
      <c r="C1410" s="1" t="s">
        <v>686</v>
      </c>
      <c r="D1410" s="1">
        <v>2.0</v>
      </c>
      <c r="E1410" s="1">
        <v>2.0</v>
      </c>
      <c r="F1410" s="1">
        <v>1.0</v>
      </c>
      <c r="G1410" s="1">
        <v>1.0</v>
      </c>
      <c r="H1410" s="1">
        <v>3.0</v>
      </c>
      <c r="I1410" s="1">
        <v>4.0</v>
      </c>
      <c r="J1410" s="1">
        <v>1.0</v>
      </c>
      <c r="K1410" s="1">
        <v>4.0</v>
      </c>
      <c r="L1410" s="1">
        <v>1.0</v>
      </c>
      <c r="M1410" s="1">
        <v>1.0</v>
      </c>
      <c r="N1410" s="1">
        <v>3.0</v>
      </c>
      <c r="O1410" s="1">
        <v>3.0</v>
      </c>
      <c r="P1410" s="1">
        <v>3.0</v>
      </c>
      <c r="Q1410" s="1">
        <v>1.0</v>
      </c>
      <c r="R1410" s="1">
        <v>3.0</v>
      </c>
      <c r="S1410" s="1">
        <v>2.0</v>
      </c>
      <c r="T1410" s="1">
        <v>1.0</v>
      </c>
      <c r="U1410" s="1">
        <v>4.0</v>
      </c>
      <c r="V1410" s="1">
        <v>3.0</v>
      </c>
      <c r="W1410" s="1">
        <v>3.0</v>
      </c>
      <c r="X1410" s="1">
        <v>2.0</v>
      </c>
      <c r="Y1410" s="1">
        <v>0.0</v>
      </c>
      <c r="Z1410" s="1">
        <v>2558.0</v>
      </c>
      <c r="AA1410" s="45">
        <f t="shared" si="1"/>
        <v>48</v>
      </c>
      <c r="AB1410" s="45">
        <f t="shared" si="2"/>
        <v>20</v>
      </c>
      <c r="AC1410" s="45">
        <f t="shared" si="3"/>
        <v>7</v>
      </c>
      <c r="AD1410" s="45">
        <f t="shared" si="4"/>
        <v>9</v>
      </c>
      <c r="AE1410" s="45">
        <f t="shared" si="5"/>
        <v>12</v>
      </c>
    </row>
    <row r="1411">
      <c r="A1411" s="1" t="b">
        <v>1</v>
      </c>
      <c r="B1411" s="20">
        <v>44309.542908449075</v>
      </c>
      <c r="C1411" s="1" t="s">
        <v>687</v>
      </c>
      <c r="D1411" s="1">
        <v>5.0</v>
      </c>
      <c r="E1411" s="1">
        <v>2.0</v>
      </c>
      <c r="F1411" s="1">
        <v>0.0</v>
      </c>
      <c r="G1411" s="1">
        <v>0.0</v>
      </c>
      <c r="H1411" s="1">
        <v>0.0</v>
      </c>
      <c r="I1411" s="1">
        <v>2.0</v>
      </c>
      <c r="J1411" s="1">
        <v>0.0</v>
      </c>
      <c r="K1411" s="1">
        <v>0.0</v>
      </c>
      <c r="L1411" s="1">
        <v>0.0</v>
      </c>
      <c r="M1411" s="1">
        <v>1.0</v>
      </c>
      <c r="N1411" s="1">
        <v>2.0</v>
      </c>
      <c r="O1411" s="1">
        <v>4.0</v>
      </c>
      <c r="P1411" s="1">
        <v>4.0</v>
      </c>
      <c r="Q1411" s="1">
        <v>2.0</v>
      </c>
      <c r="R1411" s="1">
        <v>0.0</v>
      </c>
      <c r="S1411" s="1">
        <v>2.0</v>
      </c>
      <c r="T1411" s="1">
        <v>0.0</v>
      </c>
      <c r="U1411" s="1">
        <v>1.0</v>
      </c>
      <c r="V1411" s="1">
        <v>1.0</v>
      </c>
      <c r="W1411" s="1">
        <v>3.0</v>
      </c>
      <c r="X1411" s="1">
        <v>2.0</v>
      </c>
      <c r="Y1411" s="1">
        <v>0.0</v>
      </c>
      <c r="Z1411" s="1">
        <v>2557.0</v>
      </c>
      <c r="AA1411" s="45">
        <f t="shared" si="1"/>
        <v>31</v>
      </c>
      <c r="AB1411" s="45">
        <f t="shared" si="2"/>
        <v>15</v>
      </c>
      <c r="AC1411" s="45">
        <f t="shared" si="3"/>
        <v>1</v>
      </c>
      <c r="AD1411" s="45">
        <f t="shared" si="4"/>
        <v>8</v>
      </c>
      <c r="AE1411" s="45">
        <f t="shared" si="5"/>
        <v>7</v>
      </c>
    </row>
    <row r="1412">
      <c r="A1412" s="1" t="b">
        <v>1</v>
      </c>
      <c r="B1412" s="20">
        <v>44309.56281328703</v>
      </c>
      <c r="C1412" s="1" t="s">
        <v>688</v>
      </c>
      <c r="D1412" s="1">
        <v>3.0</v>
      </c>
      <c r="E1412" s="1">
        <v>0.0</v>
      </c>
      <c r="F1412" s="1">
        <v>0.0</v>
      </c>
      <c r="G1412" s="1">
        <v>5.0</v>
      </c>
      <c r="H1412" s="1">
        <v>3.0</v>
      </c>
      <c r="I1412" s="1">
        <v>5.0</v>
      </c>
      <c r="J1412" s="1">
        <v>0.0</v>
      </c>
      <c r="K1412" s="1">
        <v>5.0</v>
      </c>
      <c r="L1412" s="1">
        <v>0.0</v>
      </c>
      <c r="M1412" s="1">
        <v>4.0</v>
      </c>
      <c r="N1412" s="1">
        <v>5.0</v>
      </c>
      <c r="O1412" s="1">
        <v>0.0</v>
      </c>
      <c r="P1412" s="1">
        <v>6.0</v>
      </c>
      <c r="Q1412" s="1">
        <v>5.0</v>
      </c>
      <c r="R1412" s="1">
        <v>0.0</v>
      </c>
      <c r="S1412" s="1">
        <v>5.0</v>
      </c>
      <c r="T1412" s="1">
        <v>5.0</v>
      </c>
      <c r="U1412" s="1">
        <v>5.0</v>
      </c>
      <c r="V1412" s="1">
        <v>5.0</v>
      </c>
      <c r="W1412" s="1">
        <v>5.0</v>
      </c>
      <c r="X1412" s="1">
        <v>2.0</v>
      </c>
      <c r="Y1412" s="1">
        <v>1.0</v>
      </c>
      <c r="Z1412" s="1">
        <v>2556.0</v>
      </c>
      <c r="AA1412" s="45">
        <f t="shared" si="1"/>
        <v>69</v>
      </c>
      <c r="AB1412" s="45">
        <f t="shared" si="2"/>
        <v>27</v>
      </c>
      <c r="AC1412" s="45">
        <f t="shared" si="3"/>
        <v>9</v>
      </c>
      <c r="AD1412" s="45">
        <f t="shared" si="4"/>
        <v>16</v>
      </c>
      <c r="AE1412" s="45">
        <f t="shared" si="5"/>
        <v>17</v>
      </c>
    </row>
    <row r="1413">
      <c r="A1413" s="1" t="b">
        <v>1</v>
      </c>
      <c r="B1413" s="20">
        <v>44309.59801148148</v>
      </c>
      <c r="C1413" s="1" t="s">
        <v>573</v>
      </c>
      <c r="D1413" s="1">
        <v>6.0</v>
      </c>
      <c r="E1413" s="1">
        <v>4.0</v>
      </c>
      <c r="F1413" s="1">
        <v>2.0</v>
      </c>
      <c r="G1413" s="1">
        <v>5.0</v>
      </c>
      <c r="H1413" s="1">
        <v>3.0</v>
      </c>
      <c r="I1413" s="1">
        <v>4.0</v>
      </c>
      <c r="J1413" s="1">
        <v>5.0</v>
      </c>
      <c r="K1413" s="1">
        <v>4.0</v>
      </c>
      <c r="L1413" s="1">
        <v>5.0</v>
      </c>
      <c r="M1413" s="1">
        <v>4.0</v>
      </c>
      <c r="N1413" s="1">
        <v>5.0</v>
      </c>
      <c r="O1413" s="1">
        <v>5.0</v>
      </c>
      <c r="P1413" s="1">
        <v>5.0</v>
      </c>
      <c r="Q1413" s="1">
        <v>2.0</v>
      </c>
      <c r="R1413" s="1">
        <v>5.0</v>
      </c>
      <c r="S1413" s="1">
        <v>4.0</v>
      </c>
      <c r="T1413" s="1">
        <v>5.0</v>
      </c>
      <c r="U1413" s="1">
        <v>5.0</v>
      </c>
      <c r="V1413" s="1">
        <v>5.0</v>
      </c>
      <c r="W1413" s="1">
        <v>4.0</v>
      </c>
      <c r="X1413" s="1">
        <v>4.0</v>
      </c>
      <c r="Y1413" s="1">
        <v>3.0</v>
      </c>
      <c r="Z1413" s="1">
        <v>2435.0</v>
      </c>
      <c r="AA1413" s="45">
        <f t="shared" si="1"/>
        <v>94</v>
      </c>
      <c r="AB1413" s="45">
        <f t="shared" si="2"/>
        <v>42</v>
      </c>
      <c r="AC1413" s="45">
        <f t="shared" si="3"/>
        <v>18</v>
      </c>
      <c r="AD1413" s="45">
        <f t="shared" si="4"/>
        <v>16</v>
      </c>
      <c r="AE1413" s="45">
        <f t="shared" si="5"/>
        <v>18</v>
      </c>
    </row>
    <row r="1414">
      <c r="A1414" s="1" t="b">
        <v>1</v>
      </c>
      <c r="B1414" s="20">
        <v>44310.53447268518</v>
      </c>
      <c r="C1414" s="1" t="s">
        <v>638</v>
      </c>
      <c r="D1414" s="1">
        <v>1.0</v>
      </c>
      <c r="E1414" s="1">
        <v>0.0</v>
      </c>
      <c r="F1414" s="1">
        <v>0.0</v>
      </c>
      <c r="G1414" s="1">
        <v>2.0</v>
      </c>
      <c r="H1414" s="1">
        <v>1.0</v>
      </c>
      <c r="I1414" s="1">
        <v>2.0</v>
      </c>
      <c r="J1414" s="1">
        <v>5.0</v>
      </c>
      <c r="K1414" s="1">
        <v>3.0</v>
      </c>
      <c r="L1414" s="1">
        <v>0.0</v>
      </c>
      <c r="M1414" s="1">
        <v>3.0</v>
      </c>
      <c r="N1414" s="1">
        <v>1.0</v>
      </c>
      <c r="O1414" s="1">
        <v>2.0</v>
      </c>
      <c r="P1414" s="1">
        <v>2.0</v>
      </c>
      <c r="Q1414" s="1">
        <v>5.0</v>
      </c>
      <c r="R1414" s="1">
        <v>3.0</v>
      </c>
      <c r="S1414" s="1">
        <v>4.0</v>
      </c>
      <c r="T1414" s="1">
        <v>1.0</v>
      </c>
      <c r="U1414" s="1">
        <v>4.0</v>
      </c>
      <c r="V1414" s="1">
        <v>4.0</v>
      </c>
      <c r="W1414" s="1">
        <v>4.0</v>
      </c>
      <c r="X1414" s="1">
        <v>4.0</v>
      </c>
      <c r="Y1414" s="1">
        <v>0.0</v>
      </c>
      <c r="Z1414" s="1">
        <v>2491.0</v>
      </c>
      <c r="AA1414" s="45">
        <f t="shared" si="1"/>
        <v>51</v>
      </c>
      <c r="AB1414" s="45">
        <f t="shared" si="2"/>
        <v>10</v>
      </c>
      <c r="AC1414" s="45">
        <f t="shared" si="3"/>
        <v>11</v>
      </c>
      <c r="AD1414" s="45">
        <f t="shared" si="4"/>
        <v>14</v>
      </c>
      <c r="AE1414" s="45">
        <f t="shared" si="5"/>
        <v>16</v>
      </c>
    </row>
    <row r="1415">
      <c r="A1415" s="1" t="b">
        <v>1</v>
      </c>
      <c r="B1415" s="20">
        <v>44311.5027927662</v>
      </c>
      <c r="C1415" s="1" t="s">
        <v>492</v>
      </c>
      <c r="D1415" s="1">
        <v>3.0</v>
      </c>
      <c r="E1415" s="1">
        <v>0.0</v>
      </c>
      <c r="F1415" s="1">
        <v>0.0</v>
      </c>
      <c r="G1415" s="1">
        <v>2.0</v>
      </c>
      <c r="H1415" s="1">
        <v>4.0</v>
      </c>
      <c r="I1415" s="1">
        <v>5.0</v>
      </c>
      <c r="J1415" s="1">
        <v>1.0</v>
      </c>
      <c r="K1415" s="1">
        <v>5.0</v>
      </c>
      <c r="L1415" s="1">
        <v>0.0</v>
      </c>
      <c r="M1415" s="1">
        <v>4.0</v>
      </c>
      <c r="N1415" s="1">
        <v>4.0</v>
      </c>
      <c r="O1415" s="1">
        <v>0.0</v>
      </c>
      <c r="P1415" s="1">
        <v>3.0</v>
      </c>
      <c r="Q1415" s="1">
        <v>3.0</v>
      </c>
      <c r="R1415" s="1">
        <v>2.0</v>
      </c>
      <c r="S1415" s="1">
        <v>4.0</v>
      </c>
      <c r="T1415" s="1">
        <v>0.0</v>
      </c>
      <c r="U1415" s="1">
        <v>3.0</v>
      </c>
      <c r="V1415" s="1">
        <v>3.0</v>
      </c>
      <c r="W1415" s="1">
        <v>3.0</v>
      </c>
      <c r="X1415" s="1">
        <v>2.0</v>
      </c>
      <c r="Y1415" s="1">
        <v>2.0</v>
      </c>
      <c r="Z1415" s="1">
        <v>2327.0</v>
      </c>
      <c r="AA1415" s="45">
        <f t="shared" si="1"/>
        <v>53</v>
      </c>
      <c r="AB1415" s="45">
        <f t="shared" si="2"/>
        <v>20</v>
      </c>
      <c r="AC1415" s="45">
        <f t="shared" si="3"/>
        <v>10</v>
      </c>
      <c r="AD1415" s="45">
        <f t="shared" si="4"/>
        <v>12</v>
      </c>
      <c r="AE1415" s="45">
        <f t="shared" si="5"/>
        <v>11</v>
      </c>
    </row>
    <row r="1416">
      <c r="A1416" s="1" t="b">
        <v>1</v>
      </c>
      <c r="B1416" s="20">
        <v>44312.550021030096</v>
      </c>
      <c r="C1416" s="1" t="s">
        <v>287</v>
      </c>
      <c r="D1416" s="1">
        <v>4.0</v>
      </c>
      <c r="E1416" s="1">
        <v>0.0</v>
      </c>
      <c r="F1416" s="1">
        <v>0.0</v>
      </c>
      <c r="G1416" s="1">
        <v>3.0</v>
      </c>
      <c r="H1416" s="1">
        <v>3.0</v>
      </c>
      <c r="I1416" s="1">
        <v>5.0</v>
      </c>
      <c r="J1416" s="1">
        <v>4.0</v>
      </c>
      <c r="K1416" s="1">
        <v>3.0</v>
      </c>
      <c r="L1416" s="1">
        <v>3.0</v>
      </c>
      <c r="M1416" s="1">
        <v>5.0</v>
      </c>
      <c r="N1416" s="1">
        <v>4.0</v>
      </c>
      <c r="O1416" s="1">
        <v>4.0</v>
      </c>
      <c r="P1416" s="1">
        <v>3.0</v>
      </c>
      <c r="Q1416" s="1">
        <v>3.0</v>
      </c>
      <c r="R1416" s="1">
        <v>3.0</v>
      </c>
      <c r="S1416" s="1">
        <v>4.0</v>
      </c>
      <c r="T1416" s="1">
        <v>2.0</v>
      </c>
      <c r="U1416" s="1">
        <v>5.0</v>
      </c>
      <c r="V1416" s="1">
        <v>5.0</v>
      </c>
      <c r="W1416" s="1">
        <v>4.0</v>
      </c>
      <c r="X1416" s="1">
        <v>4.0</v>
      </c>
      <c r="Y1416" s="1">
        <v>5.0</v>
      </c>
      <c r="Z1416" s="1">
        <v>2047.0</v>
      </c>
      <c r="AA1416" s="45">
        <f t="shared" si="1"/>
        <v>76</v>
      </c>
      <c r="AB1416" s="45">
        <f t="shared" si="2"/>
        <v>30</v>
      </c>
      <c r="AC1416" s="45">
        <f t="shared" si="3"/>
        <v>15</v>
      </c>
      <c r="AD1416" s="45">
        <f t="shared" si="4"/>
        <v>13</v>
      </c>
      <c r="AE1416" s="45">
        <f t="shared" si="5"/>
        <v>18</v>
      </c>
    </row>
    <row r="1417">
      <c r="A1417" s="1" t="b">
        <v>1</v>
      </c>
      <c r="B1417" s="20">
        <v>44312.56551523149</v>
      </c>
      <c r="C1417" s="1" t="s">
        <v>171</v>
      </c>
      <c r="D1417" s="1">
        <v>3.0</v>
      </c>
      <c r="E1417" s="1">
        <v>1.0</v>
      </c>
      <c r="F1417" s="1">
        <v>0.0</v>
      </c>
      <c r="G1417" s="1">
        <v>3.0</v>
      </c>
      <c r="H1417" s="1">
        <v>2.0</v>
      </c>
      <c r="I1417" s="1">
        <v>4.0</v>
      </c>
      <c r="J1417" s="1">
        <v>4.0</v>
      </c>
      <c r="K1417" s="1">
        <v>3.0</v>
      </c>
      <c r="L1417" s="1">
        <v>3.0</v>
      </c>
      <c r="M1417" s="1">
        <v>4.0</v>
      </c>
      <c r="N1417" s="1">
        <v>3.0</v>
      </c>
      <c r="O1417" s="1">
        <v>2.0</v>
      </c>
      <c r="P1417" s="1">
        <v>2.0</v>
      </c>
      <c r="Q1417" s="1">
        <v>2.0</v>
      </c>
      <c r="R1417" s="1">
        <v>1.0</v>
      </c>
      <c r="S1417" s="1">
        <v>1.0</v>
      </c>
      <c r="T1417" s="1">
        <v>3.0</v>
      </c>
      <c r="U1417" s="1">
        <v>2.0</v>
      </c>
      <c r="V1417" s="1">
        <v>2.0</v>
      </c>
      <c r="W1417" s="1">
        <v>3.0</v>
      </c>
      <c r="X1417" s="1">
        <v>3.0</v>
      </c>
      <c r="Y1417" s="1">
        <v>4.0</v>
      </c>
      <c r="Z1417" s="1">
        <v>1585.0</v>
      </c>
      <c r="AA1417" s="45">
        <f t="shared" si="1"/>
        <v>55</v>
      </c>
      <c r="AB1417" s="45">
        <f t="shared" si="2"/>
        <v>25</v>
      </c>
      <c r="AC1417" s="45">
        <f t="shared" si="3"/>
        <v>14</v>
      </c>
      <c r="AD1417" s="45">
        <f t="shared" si="4"/>
        <v>6</v>
      </c>
      <c r="AE1417" s="45">
        <f t="shared" si="5"/>
        <v>10</v>
      </c>
    </row>
    <row r="1418">
      <c r="A1418" s="1" t="b">
        <v>1</v>
      </c>
      <c r="B1418" s="20">
        <v>44312.5890344213</v>
      </c>
      <c r="C1418" s="1" t="s">
        <v>566</v>
      </c>
      <c r="D1418" s="1">
        <v>4.0</v>
      </c>
      <c r="E1418" s="1">
        <v>3.0</v>
      </c>
      <c r="F1418" s="1">
        <v>0.0</v>
      </c>
      <c r="G1418" s="1">
        <v>4.0</v>
      </c>
      <c r="H1418" s="1">
        <v>3.0</v>
      </c>
      <c r="I1418" s="1">
        <v>5.0</v>
      </c>
      <c r="J1418" s="1">
        <v>1.0</v>
      </c>
      <c r="K1418" s="1">
        <v>1.0</v>
      </c>
      <c r="L1418" s="1">
        <v>1.0</v>
      </c>
      <c r="M1418" s="1">
        <v>4.0</v>
      </c>
      <c r="N1418" s="1">
        <v>4.0</v>
      </c>
      <c r="O1418" s="1">
        <v>4.0</v>
      </c>
      <c r="P1418" s="1">
        <v>4.0</v>
      </c>
      <c r="Q1418" s="1">
        <v>2.0</v>
      </c>
      <c r="R1418" s="1">
        <v>1.0</v>
      </c>
      <c r="S1418" s="1">
        <v>1.0</v>
      </c>
      <c r="T1418" s="1">
        <v>2.0</v>
      </c>
      <c r="U1418" s="1">
        <v>4.0</v>
      </c>
      <c r="V1418" s="1">
        <v>4.0</v>
      </c>
      <c r="W1418" s="1">
        <v>5.0</v>
      </c>
      <c r="X1418" s="1">
        <v>5.0</v>
      </c>
      <c r="Y1418" s="1">
        <v>3.0</v>
      </c>
      <c r="Z1418" s="1">
        <v>2426.0</v>
      </c>
      <c r="AA1418" s="45">
        <f t="shared" si="1"/>
        <v>65</v>
      </c>
      <c r="AB1418" s="45">
        <f t="shared" si="2"/>
        <v>32</v>
      </c>
      <c r="AC1418" s="45">
        <f t="shared" si="3"/>
        <v>7</v>
      </c>
      <c r="AD1418" s="45">
        <f t="shared" si="4"/>
        <v>8</v>
      </c>
      <c r="AE1418" s="45">
        <f t="shared" si="5"/>
        <v>18</v>
      </c>
    </row>
    <row r="1419">
      <c r="A1419" t="b">
        <v>0</v>
      </c>
      <c r="B1419" s="20">
        <v>44312.671131944444</v>
      </c>
      <c r="C1419" s="1" t="s">
        <v>718</v>
      </c>
      <c r="D1419" s="1">
        <v>4.0</v>
      </c>
      <c r="E1419" s="1">
        <v>4.0</v>
      </c>
      <c r="F1419" s="1">
        <v>0.0</v>
      </c>
      <c r="G1419" s="1">
        <v>0.0</v>
      </c>
      <c r="H1419" s="1">
        <v>2.0</v>
      </c>
      <c r="I1419" s="1">
        <v>0.0</v>
      </c>
      <c r="J1419" s="1">
        <v>0.0</v>
      </c>
      <c r="K1419" s="1">
        <v>0.0</v>
      </c>
      <c r="L1419" s="1">
        <v>0.0</v>
      </c>
      <c r="M1419" s="1">
        <v>2.0</v>
      </c>
      <c r="N1419" s="1">
        <v>0.0</v>
      </c>
      <c r="O1419" s="1">
        <v>0.0</v>
      </c>
      <c r="P1419" s="1">
        <v>0.0</v>
      </c>
      <c r="Q1419" s="1">
        <v>1.0</v>
      </c>
      <c r="R1419" s="1">
        <v>0.0</v>
      </c>
      <c r="S1419" s="1">
        <v>0.0</v>
      </c>
      <c r="T1419" s="1">
        <v>0.0</v>
      </c>
      <c r="U1419" s="1">
        <v>0.0</v>
      </c>
      <c r="V1419" s="1">
        <v>3.0</v>
      </c>
      <c r="W1419" s="1">
        <v>2.0</v>
      </c>
      <c r="X1419" s="1">
        <v>0.0</v>
      </c>
      <c r="Y1419" s="1">
        <v>2.0</v>
      </c>
      <c r="Z1419" s="1">
        <v>2481.0</v>
      </c>
      <c r="AA1419" s="45">
        <f t="shared" si="1"/>
        <v>20</v>
      </c>
      <c r="AB1419" s="45">
        <f t="shared" si="2"/>
        <v>12</v>
      </c>
      <c r="AC1419" s="45">
        <f t="shared" si="3"/>
        <v>2</v>
      </c>
      <c r="AD1419" s="45">
        <f t="shared" si="4"/>
        <v>1</v>
      </c>
      <c r="AE1419" s="45">
        <f t="shared" si="5"/>
        <v>5</v>
      </c>
    </row>
    <row r="1420">
      <c r="A1420" s="1" t="b">
        <v>1</v>
      </c>
      <c r="B1420" s="20">
        <v>44312.81960120371</v>
      </c>
      <c r="C1420" s="1" t="s">
        <v>160</v>
      </c>
      <c r="D1420" s="1">
        <v>4.0</v>
      </c>
      <c r="E1420" s="1">
        <v>1.0</v>
      </c>
      <c r="F1420" s="1">
        <v>0.0</v>
      </c>
      <c r="G1420" s="1">
        <v>0.0</v>
      </c>
      <c r="H1420" s="1">
        <v>0.0</v>
      </c>
      <c r="I1420" s="1">
        <v>2.0</v>
      </c>
      <c r="J1420" s="1">
        <v>3.0</v>
      </c>
      <c r="K1420" s="1">
        <v>0.0</v>
      </c>
      <c r="L1420" s="1">
        <v>1.0</v>
      </c>
      <c r="M1420" s="1">
        <v>1.0</v>
      </c>
      <c r="N1420" s="1">
        <v>3.0</v>
      </c>
      <c r="O1420" s="1">
        <v>3.0</v>
      </c>
      <c r="P1420" s="1">
        <v>0.0</v>
      </c>
      <c r="Q1420" s="1">
        <v>1.0</v>
      </c>
      <c r="R1420" s="1">
        <v>0.0</v>
      </c>
      <c r="S1420" s="1">
        <v>0.0</v>
      </c>
      <c r="T1420" s="1">
        <v>1.0</v>
      </c>
      <c r="U1420" s="1">
        <v>0.0</v>
      </c>
      <c r="V1420" s="1">
        <v>2.0</v>
      </c>
      <c r="W1420" s="1">
        <v>1.0</v>
      </c>
      <c r="X1420" s="1">
        <v>0.0</v>
      </c>
      <c r="Y1420" s="1">
        <v>0.0</v>
      </c>
      <c r="Z1420" s="1">
        <v>1583.0</v>
      </c>
      <c r="AA1420" s="45">
        <f t="shared" si="1"/>
        <v>23</v>
      </c>
      <c r="AB1420" s="45">
        <f t="shared" si="2"/>
        <v>14</v>
      </c>
      <c r="AC1420" s="45">
        <f t="shared" si="3"/>
        <v>5</v>
      </c>
      <c r="AD1420" s="45">
        <f t="shared" si="4"/>
        <v>1</v>
      </c>
      <c r="AE1420" s="45">
        <f t="shared" si="5"/>
        <v>3</v>
      </c>
    </row>
    <row r="1421">
      <c r="A1421" s="1" t="b">
        <v>1</v>
      </c>
      <c r="B1421" s="20">
        <v>44312.85035447917</v>
      </c>
      <c r="C1421" s="1" t="s">
        <v>599</v>
      </c>
      <c r="D1421" s="1">
        <v>1.0</v>
      </c>
      <c r="E1421" s="1">
        <v>0.0</v>
      </c>
      <c r="F1421" s="1">
        <v>0.0</v>
      </c>
      <c r="G1421" s="1">
        <v>1.0</v>
      </c>
      <c r="H1421" s="1">
        <v>0.0</v>
      </c>
      <c r="I1421" s="1">
        <v>1.0</v>
      </c>
      <c r="J1421" s="1">
        <v>0.0</v>
      </c>
      <c r="K1421" s="1">
        <v>0.0</v>
      </c>
      <c r="L1421" s="1">
        <v>2.0</v>
      </c>
      <c r="M1421" s="1">
        <v>0.0</v>
      </c>
      <c r="N1421" s="1">
        <v>1.0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2456.0</v>
      </c>
      <c r="AA1421" s="45">
        <f t="shared" si="1"/>
        <v>6</v>
      </c>
      <c r="AB1421" s="45">
        <f t="shared" si="2"/>
        <v>4</v>
      </c>
      <c r="AC1421" s="45">
        <f t="shared" si="3"/>
        <v>2</v>
      </c>
      <c r="AD1421" s="45">
        <f t="shared" si="4"/>
        <v>0</v>
      </c>
      <c r="AE1421" s="45">
        <f t="shared" si="5"/>
        <v>0</v>
      </c>
    </row>
    <row r="1422">
      <c r="A1422" s="1" t="b">
        <v>1</v>
      </c>
      <c r="B1422" s="20">
        <v>44313.44098206019</v>
      </c>
      <c r="C1422" s="1" t="s">
        <v>220</v>
      </c>
      <c r="D1422" s="1">
        <v>1.0</v>
      </c>
      <c r="E1422" s="1">
        <v>2.0</v>
      </c>
      <c r="F1422" s="1">
        <v>0.0</v>
      </c>
      <c r="G1422" s="1">
        <v>2.0</v>
      </c>
      <c r="H1422" s="1">
        <v>4.0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5.0</v>
      </c>
      <c r="O1422" s="1">
        <v>5.0</v>
      </c>
      <c r="P1422" s="1">
        <v>5.0</v>
      </c>
      <c r="Q1422" s="1">
        <v>2.0</v>
      </c>
      <c r="R1422" s="1">
        <v>0.0</v>
      </c>
      <c r="S1422" s="1">
        <v>5.0</v>
      </c>
      <c r="T1422" s="1">
        <v>5.0</v>
      </c>
      <c r="U1422" s="1">
        <v>2.0</v>
      </c>
      <c r="V1422" s="1">
        <v>4.0</v>
      </c>
      <c r="W1422" s="1">
        <v>0.0</v>
      </c>
      <c r="X1422" s="1">
        <v>0.0</v>
      </c>
      <c r="Y1422" s="1">
        <v>0.0</v>
      </c>
      <c r="Z1422" s="1">
        <v>1983.0</v>
      </c>
      <c r="AA1422" s="45">
        <f t="shared" si="1"/>
        <v>42</v>
      </c>
      <c r="AB1422" s="45">
        <f t="shared" si="2"/>
        <v>24</v>
      </c>
      <c r="AC1422" s="45">
        <f t="shared" si="3"/>
        <v>0</v>
      </c>
      <c r="AD1422" s="45">
        <f t="shared" si="4"/>
        <v>12</v>
      </c>
      <c r="AE1422" s="45">
        <f t="shared" si="5"/>
        <v>6</v>
      </c>
    </row>
    <row r="1423">
      <c r="A1423" s="1" t="b">
        <v>1</v>
      </c>
      <c r="B1423" s="20">
        <v>44313.469066307865</v>
      </c>
      <c r="C1423" s="1" t="s">
        <v>555</v>
      </c>
      <c r="D1423" s="1">
        <v>1.0</v>
      </c>
      <c r="E1423" s="1">
        <v>0.0</v>
      </c>
      <c r="F1423" s="1">
        <v>0.0</v>
      </c>
      <c r="G1423" s="1">
        <v>0.0</v>
      </c>
      <c r="H1423" s="1">
        <v>0.0</v>
      </c>
      <c r="I1423" s="1">
        <v>2.0</v>
      </c>
      <c r="J1423" s="1">
        <v>2.0</v>
      </c>
      <c r="K1423" s="1">
        <v>0.0</v>
      </c>
      <c r="L1423" s="1">
        <v>2.0</v>
      </c>
      <c r="M1423" s="1">
        <v>0.0</v>
      </c>
      <c r="N1423" s="1">
        <v>0.0</v>
      </c>
      <c r="O1423" s="1">
        <v>0.0</v>
      </c>
      <c r="P1423" s="1">
        <v>0.0</v>
      </c>
      <c r="Q1423" s="1">
        <v>1.0</v>
      </c>
      <c r="R1423" s="1">
        <v>1.0</v>
      </c>
      <c r="S1423" s="1">
        <v>0.0</v>
      </c>
      <c r="T1423" s="1">
        <v>0.0</v>
      </c>
      <c r="U1423" s="1">
        <v>2.0</v>
      </c>
      <c r="V1423" s="1">
        <v>3.0</v>
      </c>
      <c r="W1423" s="1">
        <v>1.0</v>
      </c>
      <c r="X1423" s="1">
        <v>0.0</v>
      </c>
      <c r="Y1423" s="1">
        <v>0.0</v>
      </c>
      <c r="Z1423" s="1">
        <v>2406.0</v>
      </c>
      <c r="AA1423" s="45">
        <f t="shared" si="1"/>
        <v>15</v>
      </c>
      <c r="AB1423" s="45">
        <f t="shared" si="2"/>
        <v>3</v>
      </c>
      <c r="AC1423" s="45">
        <f t="shared" si="3"/>
        <v>4</v>
      </c>
      <c r="AD1423" s="45">
        <f t="shared" si="4"/>
        <v>2</v>
      </c>
      <c r="AE1423" s="45">
        <f t="shared" si="5"/>
        <v>6</v>
      </c>
    </row>
    <row r="1424">
      <c r="A1424" s="1" t="b">
        <v>1</v>
      </c>
      <c r="B1424" s="20">
        <v>44313.516034976856</v>
      </c>
      <c r="C1424" s="1" t="s">
        <v>628</v>
      </c>
      <c r="D1424" s="1">
        <v>4.0</v>
      </c>
      <c r="E1424" s="1">
        <v>0.0</v>
      </c>
      <c r="F1424" s="1">
        <v>0.0</v>
      </c>
      <c r="G1424" s="1">
        <v>1.0</v>
      </c>
      <c r="H1424" s="1">
        <v>1.0</v>
      </c>
      <c r="I1424" s="1">
        <v>1.0</v>
      </c>
      <c r="J1424" s="1">
        <v>0.0</v>
      </c>
      <c r="K1424" s="1">
        <v>0.0</v>
      </c>
      <c r="L1424" s="1">
        <v>0.0</v>
      </c>
      <c r="M1424" s="1">
        <v>1.0</v>
      </c>
      <c r="N1424" s="1">
        <v>3.0</v>
      </c>
      <c r="O1424" s="1">
        <v>3.0</v>
      </c>
      <c r="P1424" s="1">
        <v>1.0</v>
      </c>
      <c r="Q1424" s="1">
        <v>0.0</v>
      </c>
      <c r="R1424" s="1">
        <v>0.0</v>
      </c>
      <c r="S1424" s="1">
        <v>0.0</v>
      </c>
      <c r="T1424" s="1">
        <v>0.0</v>
      </c>
      <c r="U1424" s="1">
        <v>1.0</v>
      </c>
      <c r="V1424" s="1">
        <v>2.0</v>
      </c>
      <c r="W1424" s="1">
        <v>2.0</v>
      </c>
      <c r="X1424" s="1">
        <v>3.0</v>
      </c>
      <c r="Y1424" s="1">
        <v>1.0</v>
      </c>
      <c r="Z1424" s="1">
        <v>2482.0</v>
      </c>
      <c r="AA1424" s="45">
        <f t="shared" si="1"/>
        <v>24</v>
      </c>
      <c r="AB1424" s="45">
        <f t="shared" si="2"/>
        <v>14</v>
      </c>
      <c r="AC1424" s="45">
        <f t="shared" si="3"/>
        <v>1</v>
      </c>
      <c r="AD1424" s="45">
        <f t="shared" si="4"/>
        <v>1</v>
      </c>
      <c r="AE1424" s="45">
        <f t="shared" si="5"/>
        <v>8</v>
      </c>
    </row>
    <row r="1425">
      <c r="A1425" t="b">
        <v>0</v>
      </c>
      <c r="B1425" s="20">
        <v>44313.701107569446</v>
      </c>
      <c r="C1425" s="1" t="s">
        <v>928</v>
      </c>
      <c r="D1425" s="1">
        <v>3.0</v>
      </c>
      <c r="E1425" s="1">
        <v>0.0</v>
      </c>
      <c r="F1425" s="1">
        <v>0.0</v>
      </c>
      <c r="G1425" s="1">
        <v>0.0</v>
      </c>
      <c r="H1425" s="1">
        <v>2.0</v>
      </c>
      <c r="I1425" s="1">
        <v>4.0</v>
      </c>
      <c r="J1425" s="1">
        <v>4.0</v>
      </c>
      <c r="K1425" s="1">
        <v>0.0</v>
      </c>
      <c r="L1425" s="1">
        <v>0.0</v>
      </c>
      <c r="M1425" s="1">
        <v>4.0</v>
      </c>
      <c r="N1425" s="1">
        <v>1.0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4.0</v>
      </c>
      <c r="V1425" s="1">
        <v>5.0</v>
      </c>
      <c r="W1425" s="1">
        <v>5.0</v>
      </c>
      <c r="X1425" s="1">
        <v>4.0</v>
      </c>
      <c r="Y1425" s="1">
        <v>5.0</v>
      </c>
      <c r="Z1425" s="1">
        <v>2511.0</v>
      </c>
      <c r="AA1425" s="45">
        <f t="shared" si="1"/>
        <v>41</v>
      </c>
      <c r="AB1425" s="45">
        <f t="shared" si="2"/>
        <v>15</v>
      </c>
      <c r="AC1425" s="45">
        <f t="shared" si="3"/>
        <v>8</v>
      </c>
      <c r="AD1425" s="45">
        <f t="shared" si="4"/>
        <v>0</v>
      </c>
      <c r="AE1425" s="45">
        <f t="shared" si="5"/>
        <v>18</v>
      </c>
    </row>
    <row r="1426">
      <c r="A1426" s="1" t="b">
        <v>1</v>
      </c>
      <c r="B1426" s="20">
        <v>44313.81505804398</v>
      </c>
      <c r="C1426" s="1" t="s">
        <v>448</v>
      </c>
      <c r="D1426" s="1">
        <v>1.0</v>
      </c>
      <c r="E1426" s="1">
        <v>0.0</v>
      </c>
      <c r="F1426" s="1">
        <v>0.0</v>
      </c>
      <c r="G1426" s="1">
        <v>0.0</v>
      </c>
      <c r="H1426" s="1">
        <v>0.0</v>
      </c>
      <c r="I1426" s="1">
        <v>3.0</v>
      </c>
      <c r="J1426" s="1">
        <v>1.0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1.0</v>
      </c>
      <c r="Q1426" s="1">
        <v>0.0</v>
      </c>
      <c r="R1426" s="1">
        <v>0.0</v>
      </c>
      <c r="S1426" s="1">
        <v>1.0</v>
      </c>
      <c r="T1426" s="1">
        <v>2.0</v>
      </c>
      <c r="U1426" s="1">
        <v>1.0</v>
      </c>
      <c r="V1426" s="1">
        <v>1.0</v>
      </c>
      <c r="W1426" s="1">
        <v>1.0</v>
      </c>
      <c r="X1426" s="1">
        <v>0.0</v>
      </c>
      <c r="Y1426" s="1">
        <v>0.0</v>
      </c>
      <c r="Z1426" s="1">
        <v>2264.0</v>
      </c>
      <c r="AA1426" s="45">
        <f t="shared" si="1"/>
        <v>12</v>
      </c>
      <c r="AB1426" s="45">
        <f t="shared" si="2"/>
        <v>6</v>
      </c>
      <c r="AC1426" s="45">
        <f t="shared" si="3"/>
        <v>1</v>
      </c>
      <c r="AD1426" s="45">
        <f t="shared" si="4"/>
        <v>2</v>
      </c>
      <c r="AE1426" s="45">
        <f t="shared" si="5"/>
        <v>3</v>
      </c>
    </row>
    <row r="1427">
      <c r="A1427" s="1" t="b">
        <v>1</v>
      </c>
      <c r="B1427" s="20">
        <v>44314.520616458336</v>
      </c>
      <c r="C1427" s="1" t="s">
        <v>372</v>
      </c>
      <c r="D1427" s="1">
        <v>3.0</v>
      </c>
      <c r="E1427" s="1">
        <v>0.0</v>
      </c>
      <c r="F1427" s="1">
        <v>0.0</v>
      </c>
      <c r="G1427" s="1">
        <v>1.0</v>
      </c>
      <c r="H1427" s="1">
        <v>0.0</v>
      </c>
      <c r="I1427" s="1">
        <v>4.0</v>
      </c>
      <c r="J1427" s="1">
        <v>1.0</v>
      </c>
      <c r="K1427" s="1">
        <v>1.0</v>
      </c>
      <c r="L1427" s="1">
        <v>0.0</v>
      </c>
      <c r="M1427" s="1">
        <v>0.0</v>
      </c>
      <c r="N1427" s="1">
        <v>0.0</v>
      </c>
      <c r="O1427" s="1">
        <v>3.0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2190.0</v>
      </c>
      <c r="AA1427" s="45">
        <f t="shared" si="1"/>
        <v>13</v>
      </c>
      <c r="AB1427" s="45">
        <f t="shared" si="2"/>
        <v>11</v>
      </c>
      <c r="AC1427" s="45">
        <f t="shared" si="3"/>
        <v>2</v>
      </c>
      <c r="AD1427" s="45">
        <f t="shared" si="4"/>
        <v>0</v>
      </c>
      <c r="AE1427" s="45">
        <f t="shared" si="5"/>
        <v>0</v>
      </c>
    </row>
    <row r="1428">
      <c r="A1428" s="1" t="b">
        <v>1</v>
      </c>
      <c r="B1428" s="20">
        <v>44314.68175177083</v>
      </c>
      <c r="C1428" s="1" t="s">
        <v>715</v>
      </c>
      <c r="D1428" s="1">
        <v>4.0</v>
      </c>
      <c r="E1428" s="1">
        <v>5.0</v>
      </c>
      <c r="F1428" s="1">
        <v>2.0</v>
      </c>
      <c r="G1428" s="1">
        <v>2.0</v>
      </c>
      <c r="H1428" s="1">
        <v>4.0</v>
      </c>
      <c r="I1428" s="1">
        <v>5.0</v>
      </c>
      <c r="J1428" s="1">
        <v>5.0</v>
      </c>
      <c r="K1428" s="1">
        <v>3.0</v>
      </c>
      <c r="L1428" s="1">
        <v>0.0</v>
      </c>
      <c r="M1428" s="1">
        <v>3.0</v>
      </c>
      <c r="N1428" s="1">
        <v>2.0</v>
      </c>
      <c r="O1428" s="1">
        <v>5.0</v>
      </c>
      <c r="P1428" s="1">
        <v>3.0</v>
      </c>
      <c r="Q1428" s="1">
        <v>4.0</v>
      </c>
      <c r="R1428" s="1">
        <v>4.0</v>
      </c>
      <c r="S1428" s="1">
        <v>4.0</v>
      </c>
      <c r="T1428" s="1">
        <v>5.0</v>
      </c>
      <c r="U1428" s="1">
        <v>4.0</v>
      </c>
      <c r="V1428" s="1">
        <v>5.0</v>
      </c>
      <c r="W1428" s="1">
        <v>4.0</v>
      </c>
      <c r="X1428" s="1">
        <v>3.0</v>
      </c>
      <c r="Y1428" s="1">
        <v>0.0</v>
      </c>
      <c r="Z1428" s="1">
        <v>2565.0</v>
      </c>
      <c r="AA1428" s="45">
        <f t="shared" si="1"/>
        <v>76</v>
      </c>
      <c r="AB1428" s="45">
        <f t="shared" si="2"/>
        <v>34</v>
      </c>
      <c r="AC1428" s="45">
        <f t="shared" si="3"/>
        <v>11</v>
      </c>
      <c r="AD1428" s="45">
        <f t="shared" si="4"/>
        <v>15</v>
      </c>
      <c r="AE1428" s="45">
        <f t="shared" si="5"/>
        <v>16</v>
      </c>
    </row>
    <row r="1429">
      <c r="A1429" t="b">
        <v>0</v>
      </c>
      <c r="B1429" s="20">
        <v>44315.483654930555</v>
      </c>
      <c r="C1429" s="1" t="s">
        <v>482</v>
      </c>
      <c r="D1429" s="1">
        <v>1.0</v>
      </c>
      <c r="E1429" s="1">
        <v>0.0</v>
      </c>
      <c r="F1429" s="1">
        <v>0.0</v>
      </c>
      <c r="G1429" s="1">
        <v>2.0</v>
      </c>
      <c r="H1429" s="1">
        <v>1.0</v>
      </c>
      <c r="I1429" s="1">
        <v>2.0</v>
      </c>
      <c r="J1429" s="1">
        <v>0.0</v>
      </c>
      <c r="K1429" s="1">
        <v>2.0</v>
      </c>
      <c r="L1429" s="1">
        <v>0.0</v>
      </c>
      <c r="M1429" s="1">
        <v>0.0</v>
      </c>
      <c r="N1429" s="1">
        <v>1.0</v>
      </c>
      <c r="O1429" s="1">
        <v>2.0</v>
      </c>
      <c r="P1429" s="1">
        <v>1.0</v>
      </c>
      <c r="Q1429" s="1">
        <v>4.0</v>
      </c>
      <c r="R1429" s="1">
        <v>3.0</v>
      </c>
      <c r="S1429" s="1">
        <v>3.0</v>
      </c>
      <c r="T1429" s="1">
        <v>1.0</v>
      </c>
      <c r="U1429" s="1">
        <v>2.0</v>
      </c>
      <c r="V1429" s="1">
        <v>2.0</v>
      </c>
      <c r="W1429" s="1">
        <v>2.0</v>
      </c>
      <c r="X1429" s="1">
        <v>2.0</v>
      </c>
      <c r="Y1429" s="1">
        <v>0.0</v>
      </c>
      <c r="Z1429" s="1">
        <v>2281.0</v>
      </c>
      <c r="AA1429" s="45">
        <f t="shared" si="1"/>
        <v>31</v>
      </c>
      <c r="AB1429" s="45">
        <f t="shared" si="2"/>
        <v>10</v>
      </c>
      <c r="AC1429" s="45">
        <f t="shared" si="3"/>
        <v>2</v>
      </c>
      <c r="AD1429" s="45">
        <f t="shared" si="4"/>
        <v>11</v>
      </c>
      <c r="AE1429" s="45">
        <f t="shared" si="5"/>
        <v>8</v>
      </c>
    </row>
    <row r="1430">
      <c r="A1430" s="1" t="b">
        <v>1</v>
      </c>
      <c r="B1430" s="20">
        <v>44315.50179440972</v>
      </c>
      <c r="C1430" s="1" t="s">
        <v>564</v>
      </c>
      <c r="D1430" s="1">
        <v>4.0</v>
      </c>
      <c r="E1430" s="1">
        <v>0.0</v>
      </c>
      <c r="F1430" s="1">
        <v>0.0</v>
      </c>
      <c r="G1430" s="1">
        <v>1.0</v>
      </c>
      <c r="H1430" s="1">
        <v>2.0</v>
      </c>
      <c r="I1430" s="1">
        <v>4.0</v>
      </c>
      <c r="J1430" s="1">
        <v>2.0</v>
      </c>
      <c r="K1430" s="1">
        <v>2.0</v>
      </c>
      <c r="L1430" s="1">
        <v>0.0</v>
      </c>
      <c r="M1430" s="1">
        <v>3.0</v>
      </c>
      <c r="N1430" s="1">
        <v>3.0</v>
      </c>
      <c r="O1430" s="1">
        <v>1.0</v>
      </c>
      <c r="P1430" s="1">
        <v>3.0</v>
      </c>
      <c r="Q1430" s="1">
        <v>0.0</v>
      </c>
      <c r="R1430" s="1">
        <v>1.0</v>
      </c>
      <c r="S1430" s="1">
        <v>1.0</v>
      </c>
      <c r="T1430" s="1">
        <v>0.0</v>
      </c>
      <c r="U1430" s="1">
        <v>4.0</v>
      </c>
      <c r="V1430" s="1">
        <v>4.0</v>
      </c>
      <c r="W1430" s="1">
        <v>3.0</v>
      </c>
      <c r="X1430" s="1">
        <v>3.0</v>
      </c>
      <c r="Y1430" s="1">
        <v>2.0</v>
      </c>
      <c r="Z1430" s="1">
        <v>2398.0</v>
      </c>
      <c r="AA1430" s="45">
        <f t="shared" si="1"/>
        <v>43</v>
      </c>
      <c r="AB1430" s="45">
        <f t="shared" si="2"/>
        <v>17</v>
      </c>
      <c r="AC1430" s="45">
        <f t="shared" si="3"/>
        <v>7</v>
      </c>
      <c r="AD1430" s="45">
        <f t="shared" si="4"/>
        <v>5</v>
      </c>
      <c r="AE1430" s="45">
        <f t="shared" si="5"/>
        <v>14</v>
      </c>
    </row>
    <row r="1431">
      <c r="A1431" s="1" t="b">
        <v>1</v>
      </c>
      <c r="B1431" s="20">
        <v>44315.53902070602</v>
      </c>
      <c r="C1431" s="1" t="s">
        <v>570</v>
      </c>
      <c r="D1431" s="1">
        <v>2.0</v>
      </c>
      <c r="E1431" s="1">
        <v>4.0</v>
      </c>
      <c r="F1431" s="1">
        <v>0.0</v>
      </c>
      <c r="G1431" s="1">
        <v>4.0</v>
      </c>
      <c r="H1431" s="1">
        <v>4.0</v>
      </c>
      <c r="I1431" s="1">
        <v>4.0</v>
      </c>
      <c r="J1431" s="1">
        <v>2.0</v>
      </c>
      <c r="K1431" s="1">
        <v>0.0</v>
      </c>
      <c r="L1431" s="1">
        <v>3.0</v>
      </c>
      <c r="M1431" s="1">
        <v>4.0</v>
      </c>
      <c r="N1431" s="1">
        <v>5.0</v>
      </c>
      <c r="O1431" s="1">
        <v>5.0</v>
      </c>
      <c r="P1431" s="1">
        <v>3.0</v>
      </c>
      <c r="Q1431" s="1">
        <v>2.0</v>
      </c>
      <c r="R1431" s="1">
        <v>3.0</v>
      </c>
      <c r="S1431" s="1">
        <v>3.0</v>
      </c>
      <c r="T1431" s="1">
        <v>2.0</v>
      </c>
      <c r="U1431" s="1">
        <v>4.0</v>
      </c>
      <c r="V1431" s="1">
        <v>4.0</v>
      </c>
      <c r="W1431" s="1">
        <v>4.0</v>
      </c>
      <c r="X1431" s="1">
        <v>4.0</v>
      </c>
      <c r="Y1431" s="1">
        <v>5.0</v>
      </c>
      <c r="Z1431" s="1">
        <v>2430.0</v>
      </c>
      <c r="AA1431" s="45">
        <f t="shared" si="1"/>
        <v>71</v>
      </c>
      <c r="AB1431" s="45">
        <f t="shared" si="2"/>
        <v>35</v>
      </c>
      <c r="AC1431" s="45">
        <f t="shared" si="3"/>
        <v>9</v>
      </c>
      <c r="AD1431" s="45">
        <f t="shared" si="4"/>
        <v>11</v>
      </c>
      <c r="AE1431" s="45">
        <f t="shared" si="5"/>
        <v>16</v>
      </c>
    </row>
    <row r="1432">
      <c r="A1432" s="1" t="b">
        <v>1</v>
      </c>
      <c r="B1432" s="20">
        <v>44315.73568171296</v>
      </c>
      <c r="C1432" s="1" t="s">
        <v>691</v>
      </c>
      <c r="D1432" s="1">
        <v>2.0</v>
      </c>
      <c r="E1432" s="1">
        <v>1.0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2.0</v>
      </c>
      <c r="N1432" s="1">
        <v>4.0</v>
      </c>
      <c r="O1432" s="1">
        <v>1.0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2564.0</v>
      </c>
      <c r="AA1432" s="45">
        <f t="shared" si="1"/>
        <v>10</v>
      </c>
      <c r="AB1432" s="45">
        <f t="shared" si="2"/>
        <v>8</v>
      </c>
      <c r="AC1432" s="45">
        <f t="shared" si="3"/>
        <v>2</v>
      </c>
      <c r="AD1432" s="45">
        <f t="shared" si="4"/>
        <v>0</v>
      </c>
      <c r="AE1432" s="45">
        <f t="shared" si="5"/>
        <v>0</v>
      </c>
    </row>
    <row r="1433">
      <c r="A1433" s="1" t="b">
        <v>1</v>
      </c>
      <c r="B1433" s="20">
        <v>44315.74788724537</v>
      </c>
      <c r="C1433" s="1" t="s">
        <v>929</v>
      </c>
      <c r="D1433" s="1">
        <v>0.0</v>
      </c>
      <c r="E1433" s="1">
        <v>0.0</v>
      </c>
      <c r="F1433" s="1">
        <v>0.0</v>
      </c>
      <c r="G1433" s="1">
        <v>4.0</v>
      </c>
      <c r="H1433" s="1">
        <v>0.0</v>
      </c>
      <c r="I1433" s="1">
        <v>5.0</v>
      </c>
      <c r="J1433" s="1">
        <v>0.0</v>
      </c>
      <c r="K1433" s="1">
        <v>0.0</v>
      </c>
      <c r="L1433" s="1">
        <v>4.0</v>
      </c>
      <c r="M1433" s="1">
        <v>4.0</v>
      </c>
      <c r="N1433" s="1">
        <v>4.0</v>
      </c>
      <c r="O1433" s="1">
        <v>3.0</v>
      </c>
      <c r="P1433" s="1">
        <v>2.0</v>
      </c>
      <c r="Q1433" s="1">
        <v>3.0</v>
      </c>
      <c r="R1433" s="1">
        <v>3.0</v>
      </c>
      <c r="S1433" s="1">
        <v>3.0</v>
      </c>
      <c r="T1433" s="1">
        <v>0.0</v>
      </c>
      <c r="U1433" s="1">
        <v>4.0</v>
      </c>
      <c r="V1433" s="1">
        <v>4.0</v>
      </c>
      <c r="W1433" s="1">
        <v>4.0</v>
      </c>
      <c r="X1433" s="1">
        <v>4.0</v>
      </c>
      <c r="Y1433" s="1">
        <v>3.0</v>
      </c>
      <c r="Z1433" s="1">
        <v>2550.0</v>
      </c>
      <c r="AA1433" s="45">
        <f t="shared" si="1"/>
        <v>54</v>
      </c>
      <c r="AB1433" s="45">
        <f t="shared" si="2"/>
        <v>19</v>
      </c>
      <c r="AC1433" s="45">
        <f t="shared" si="3"/>
        <v>8</v>
      </c>
      <c r="AD1433" s="45">
        <f t="shared" si="4"/>
        <v>11</v>
      </c>
      <c r="AE1433" s="45">
        <f t="shared" si="5"/>
        <v>16</v>
      </c>
    </row>
    <row r="1434">
      <c r="A1434" s="1" t="b">
        <v>1</v>
      </c>
      <c r="B1434" s="20">
        <v>44315.891700555556</v>
      </c>
      <c r="C1434" s="1" t="s">
        <v>465</v>
      </c>
      <c r="D1434" s="1">
        <v>1.0</v>
      </c>
      <c r="E1434" s="1">
        <v>3.0</v>
      </c>
      <c r="F1434" s="1">
        <v>0.0</v>
      </c>
      <c r="G1434" s="1">
        <v>3.0</v>
      </c>
      <c r="H1434" s="1">
        <v>1.0</v>
      </c>
      <c r="I1434" s="1">
        <v>3.0</v>
      </c>
      <c r="J1434" s="1">
        <v>3.0</v>
      </c>
      <c r="K1434" s="1">
        <v>0.0</v>
      </c>
      <c r="L1434" s="1">
        <v>4.0</v>
      </c>
      <c r="M1434" s="1">
        <v>4.0</v>
      </c>
      <c r="N1434" s="1">
        <v>2.0</v>
      </c>
      <c r="O1434" s="1">
        <v>2.0</v>
      </c>
      <c r="P1434" s="1">
        <v>2.0</v>
      </c>
      <c r="Q1434" s="1">
        <v>4.0</v>
      </c>
      <c r="R1434" s="1">
        <v>3.0</v>
      </c>
      <c r="S1434" s="1">
        <v>4.0</v>
      </c>
      <c r="T1434" s="1">
        <v>4.0</v>
      </c>
      <c r="U1434" s="1">
        <v>4.0</v>
      </c>
      <c r="V1434" s="1">
        <v>0.0</v>
      </c>
      <c r="W1434" s="1">
        <v>4.0</v>
      </c>
      <c r="X1434" s="1">
        <v>4.0</v>
      </c>
      <c r="Y1434" s="1">
        <v>0.0</v>
      </c>
      <c r="Z1434" s="1">
        <v>2294.0</v>
      </c>
      <c r="AA1434" s="45">
        <f t="shared" si="1"/>
        <v>55</v>
      </c>
      <c r="AB1434" s="45">
        <f t="shared" si="2"/>
        <v>19</v>
      </c>
      <c r="AC1434" s="45">
        <f t="shared" si="3"/>
        <v>11</v>
      </c>
      <c r="AD1434" s="45">
        <f t="shared" si="4"/>
        <v>13</v>
      </c>
      <c r="AE1434" s="45">
        <f t="shared" si="5"/>
        <v>12</v>
      </c>
    </row>
    <row r="1435">
      <c r="A1435" s="1" t="b">
        <v>1</v>
      </c>
      <c r="B1435" s="20">
        <v>44316.60357395833</v>
      </c>
      <c r="C1435" s="1" t="s">
        <v>692</v>
      </c>
      <c r="D1435" s="1">
        <v>5.0</v>
      </c>
      <c r="E1435" s="1">
        <v>3.0</v>
      </c>
      <c r="F1435" s="1">
        <v>1.0</v>
      </c>
      <c r="G1435" s="1">
        <v>5.0</v>
      </c>
      <c r="H1435" s="1">
        <v>5.0</v>
      </c>
      <c r="I1435" s="1">
        <v>6.0</v>
      </c>
      <c r="J1435" s="1">
        <v>6.0</v>
      </c>
      <c r="K1435" s="1">
        <v>5.0</v>
      </c>
      <c r="L1435" s="1">
        <v>3.0</v>
      </c>
      <c r="M1435" s="1">
        <v>4.0</v>
      </c>
      <c r="N1435" s="1">
        <v>5.0</v>
      </c>
      <c r="O1435" s="1">
        <v>6.0</v>
      </c>
      <c r="P1435" s="1">
        <v>6.0</v>
      </c>
      <c r="Q1435" s="1">
        <v>5.0</v>
      </c>
      <c r="R1435" s="1">
        <v>5.0</v>
      </c>
      <c r="S1435" s="1">
        <v>5.0</v>
      </c>
      <c r="T1435" s="1">
        <v>6.0</v>
      </c>
      <c r="U1435" s="1">
        <v>5.0</v>
      </c>
      <c r="V1435" s="1">
        <v>5.0</v>
      </c>
      <c r="W1435" s="1">
        <v>4.0</v>
      </c>
      <c r="X1435" s="1">
        <v>4.0</v>
      </c>
      <c r="Y1435" s="1">
        <v>5.0</v>
      </c>
      <c r="Z1435" s="1">
        <v>2553.0</v>
      </c>
      <c r="AA1435" s="45">
        <f t="shared" si="1"/>
        <v>104</v>
      </c>
      <c r="AB1435" s="45">
        <f t="shared" si="2"/>
        <v>47</v>
      </c>
      <c r="AC1435" s="45">
        <f t="shared" si="3"/>
        <v>18</v>
      </c>
      <c r="AD1435" s="45">
        <f t="shared" si="4"/>
        <v>21</v>
      </c>
      <c r="AE1435" s="45">
        <f t="shared" si="5"/>
        <v>18</v>
      </c>
    </row>
    <row r="1436">
      <c r="A1436" s="1" t="b">
        <v>1</v>
      </c>
      <c r="B1436" s="20">
        <v>44318.43156293982</v>
      </c>
      <c r="C1436" s="1" t="s">
        <v>538</v>
      </c>
      <c r="D1436" s="1">
        <v>4.0</v>
      </c>
      <c r="E1436" s="1">
        <v>3.0</v>
      </c>
      <c r="F1436" s="1">
        <v>0.0</v>
      </c>
      <c r="G1436" s="1">
        <v>4.0</v>
      </c>
      <c r="H1436" s="1">
        <v>3.0</v>
      </c>
      <c r="I1436" s="1">
        <v>4.0</v>
      </c>
      <c r="J1436" s="1">
        <v>2.0</v>
      </c>
      <c r="K1436" s="1">
        <v>3.0</v>
      </c>
      <c r="L1436" s="1">
        <v>0.0</v>
      </c>
      <c r="M1436" s="1">
        <v>3.0</v>
      </c>
      <c r="N1436" s="1">
        <v>3.0</v>
      </c>
      <c r="O1436" s="1">
        <v>2.0</v>
      </c>
      <c r="P1436" s="1">
        <v>5.0</v>
      </c>
      <c r="Q1436" s="1">
        <v>4.0</v>
      </c>
      <c r="R1436" s="1">
        <v>4.0</v>
      </c>
      <c r="S1436" s="1">
        <v>5.0</v>
      </c>
      <c r="T1436" s="1">
        <v>4.0</v>
      </c>
      <c r="U1436" s="1">
        <v>4.0</v>
      </c>
      <c r="V1436" s="1">
        <v>4.0</v>
      </c>
      <c r="W1436" s="1">
        <v>3.0</v>
      </c>
      <c r="X1436" s="1">
        <v>3.0</v>
      </c>
      <c r="Y1436" s="1">
        <v>2.0</v>
      </c>
      <c r="Z1436" s="1">
        <v>2372.0</v>
      </c>
      <c r="AA1436" s="45">
        <f t="shared" si="1"/>
        <v>69</v>
      </c>
      <c r="AB1436" s="45">
        <f t="shared" si="2"/>
        <v>29</v>
      </c>
      <c r="AC1436" s="45">
        <f t="shared" si="3"/>
        <v>8</v>
      </c>
      <c r="AD1436" s="45">
        <f t="shared" si="4"/>
        <v>18</v>
      </c>
      <c r="AE1436" s="45">
        <f t="shared" si="5"/>
        <v>14</v>
      </c>
    </row>
    <row r="1437">
      <c r="A1437" s="1" t="b">
        <v>1</v>
      </c>
      <c r="B1437" s="20">
        <v>44320.74948795139</v>
      </c>
      <c r="C1437" s="1" t="s">
        <v>694</v>
      </c>
      <c r="D1437" s="1">
        <v>4.0</v>
      </c>
      <c r="E1437" s="1">
        <v>4.0</v>
      </c>
      <c r="F1437" s="1">
        <v>0.0</v>
      </c>
      <c r="G1437" s="1">
        <v>4.0</v>
      </c>
      <c r="H1437" s="1">
        <v>4.0</v>
      </c>
      <c r="I1437" s="1">
        <v>4.0</v>
      </c>
      <c r="J1437" s="1">
        <v>5.0</v>
      </c>
      <c r="K1437" s="1">
        <v>3.0</v>
      </c>
      <c r="L1437" s="1">
        <v>4.0</v>
      </c>
      <c r="M1437" s="1">
        <v>0.0</v>
      </c>
      <c r="N1437" s="1">
        <v>5.0</v>
      </c>
      <c r="O1437" s="1">
        <v>5.0</v>
      </c>
      <c r="P1437" s="1">
        <v>5.0</v>
      </c>
      <c r="Q1437" s="1">
        <v>5.0</v>
      </c>
      <c r="R1437" s="1">
        <v>5.0</v>
      </c>
      <c r="S1437" s="1">
        <v>5.0</v>
      </c>
      <c r="T1437" s="1">
        <v>4.0</v>
      </c>
      <c r="U1437" s="1">
        <v>5.0</v>
      </c>
      <c r="V1437" s="1">
        <v>5.0</v>
      </c>
      <c r="W1437" s="1">
        <v>5.0</v>
      </c>
      <c r="X1437" s="1">
        <v>5.0</v>
      </c>
      <c r="Y1437" s="1">
        <v>3.0</v>
      </c>
      <c r="Z1437" s="1">
        <v>2566.0</v>
      </c>
      <c r="AA1437" s="45">
        <f t="shared" si="1"/>
        <v>89</v>
      </c>
      <c r="AB1437" s="45">
        <f t="shared" si="2"/>
        <v>37</v>
      </c>
      <c r="AC1437" s="45">
        <f t="shared" si="3"/>
        <v>12</v>
      </c>
      <c r="AD1437" s="45">
        <f t="shared" si="4"/>
        <v>20</v>
      </c>
      <c r="AE1437" s="45">
        <f t="shared" si="5"/>
        <v>20</v>
      </c>
    </row>
    <row r="1438">
      <c r="A1438" t="b">
        <v>0</v>
      </c>
      <c r="B1438" s="20">
        <v>44321.47055315972</v>
      </c>
      <c r="C1438" s="1" t="s">
        <v>925</v>
      </c>
      <c r="D1438" s="1">
        <v>0.0</v>
      </c>
      <c r="E1438" s="1">
        <v>1.0</v>
      </c>
      <c r="F1438" s="1">
        <v>0.0</v>
      </c>
      <c r="G1438" s="1">
        <v>0.0</v>
      </c>
      <c r="H1438" s="1">
        <v>0.0</v>
      </c>
      <c r="I1438" s="1">
        <v>0.0</v>
      </c>
      <c r="J1438" s="1">
        <v>3.0</v>
      </c>
      <c r="K1438" s="1">
        <v>3.0</v>
      </c>
      <c r="L1438" s="1">
        <v>0.0</v>
      </c>
      <c r="M1438" s="1">
        <v>0.0</v>
      </c>
      <c r="N1438" s="1">
        <v>0.0</v>
      </c>
      <c r="O1438" s="1">
        <v>0.0</v>
      </c>
      <c r="P1438" s="1">
        <v>1.0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1.0</v>
      </c>
      <c r="W1438" s="1">
        <v>1.0</v>
      </c>
      <c r="X1438" s="1">
        <v>0.0</v>
      </c>
      <c r="Y1438" s="1">
        <v>0.0</v>
      </c>
      <c r="Z1438" s="1">
        <v>2535.0</v>
      </c>
      <c r="AA1438" s="45">
        <f t="shared" si="1"/>
        <v>10</v>
      </c>
      <c r="AB1438" s="45">
        <f t="shared" si="2"/>
        <v>1</v>
      </c>
      <c r="AC1438" s="45">
        <f t="shared" si="3"/>
        <v>6</v>
      </c>
      <c r="AD1438" s="45">
        <f t="shared" si="4"/>
        <v>1</v>
      </c>
      <c r="AE1438" s="45">
        <f t="shared" si="5"/>
        <v>2</v>
      </c>
    </row>
    <row r="1439">
      <c r="A1439" t="b">
        <v>0</v>
      </c>
      <c r="B1439" s="20">
        <v>44321.81998315972</v>
      </c>
      <c r="C1439" s="1" t="s">
        <v>930</v>
      </c>
      <c r="D1439" s="1">
        <v>3.0</v>
      </c>
      <c r="E1439" s="1">
        <v>1.0</v>
      </c>
      <c r="F1439" s="1">
        <v>0.0</v>
      </c>
      <c r="G1439" s="1">
        <v>1.0</v>
      </c>
      <c r="H1439" s="1">
        <v>3.0</v>
      </c>
      <c r="I1439" s="1">
        <v>1.0</v>
      </c>
      <c r="J1439" s="1">
        <v>0.0</v>
      </c>
      <c r="K1439" s="1">
        <v>0.0</v>
      </c>
      <c r="L1439" s="1">
        <v>0.0</v>
      </c>
      <c r="M1439" s="1">
        <v>1.0</v>
      </c>
      <c r="N1439" s="1">
        <v>4.0</v>
      </c>
      <c r="O1439" s="1">
        <v>2.0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1.0</v>
      </c>
      <c r="V1439" s="1">
        <v>2.0</v>
      </c>
      <c r="W1439" s="1">
        <v>4.0</v>
      </c>
      <c r="X1439" s="1">
        <v>1.0</v>
      </c>
      <c r="Y1439" s="1">
        <v>1.0</v>
      </c>
      <c r="Z1439" s="1">
        <v>2571.0</v>
      </c>
      <c r="AA1439" s="45">
        <f t="shared" si="1"/>
        <v>25</v>
      </c>
      <c r="AB1439" s="45">
        <f t="shared" si="2"/>
        <v>16</v>
      </c>
      <c r="AC1439" s="45">
        <f t="shared" si="3"/>
        <v>1</v>
      </c>
      <c r="AD1439" s="45">
        <f t="shared" si="4"/>
        <v>0</v>
      </c>
      <c r="AE1439" s="45">
        <f t="shared" si="5"/>
        <v>8</v>
      </c>
    </row>
    <row r="1440">
      <c r="A1440" s="1" t="b">
        <v>1</v>
      </c>
      <c r="B1440" s="20">
        <v>44321.856537141204</v>
      </c>
      <c r="C1440" s="1" t="s">
        <v>192</v>
      </c>
      <c r="D1440" s="1">
        <v>4.0</v>
      </c>
      <c r="E1440" s="1">
        <v>2.0</v>
      </c>
      <c r="F1440" s="1">
        <v>0.0</v>
      </c>
      <c r="G1440" s="1">
        <v>3.0</v>
      </c>
      <c r="H1440" s="1">
        <v>3.0</v>
      </c>
      <c r="I1440" s="1">
        <v>5.0</v>
      </c>
      <c r="J1440" s="1">
        <v>0.0</v>
      </c>
      <c r="K1440" s="1">
        <v>0.0</v>
      </c>
      <c r="L1440" s="1">
        <v>3.0</v>
      </c>
      <c r="M1440" s="1">
        <v>0.0</v>
      </c>
      <c r="N1440" s="1">
        <v>4.0</v>
      </c>
      <c r="O1440" s="1">
        <v>4.0</v>
      </c>
      <c r="P1440" s="1">
        <v>4.0</v>
      </c>
      <c r="Q1440" s="1">
        <v>4.0</v>
      </c>
      <c r="R1440" s="1">
        <v>1.0</v>
      </c>
      <c r="S1440" s="1">
        <v>4.0</v>
      </c>
      <c r="T1440" s="1">
        <v>1.0</v>
      </c>
      <c r="U1440" s="1">
        <v>3.0</v>
      </c>
      <c r="V1440" s="1">
        <v>2.0</v>
      </c>
      <c r="W1440" s="1">
        <v>2.0</v>
      </c>
      <c r="X1440" s="1">
        <v>2.0</v>
      </c>
      <c r="Y1440" s="1">
        <v>1.0</v>
      </c>
      <c r="Z1440" s="1">
        <v>1956.0</v>
      </c>
      <c r="AA1440" s="45">
        <f t="shared" si="1"/>
        <v>52</v>
      </c>
      <c r="AB1440" s="45">
        <f t="shared" si="2"/>
        <v>27</v>
      </c>
      <c r="AC1440" s="45">
        <f t="shared" si="3"/>
        <v>3</v>
      </c>
      <c r="AD1440" s="45">
        <f t="shared" si="4"/>
        <v>13</v>
      </c>
      <c r="AE1440" s="45">
        <f t="shared" si="5"/>
        <v>9</v>
      </c>
    </row>
    <row r="1441">
      <c r="A1441" s="1" t="b">
        <v>1</v>
      </c>
      <c r="B1441" s="20">
        <v>44322.55564178241</v>
      </c>
      <c r="C1441" s="1" t="s">
        <v>326</v>
      </c>
      <c r="D1441" s="1">
        <v>3.0</v>
      </c>
      <c r="E1441" s="1">
        <v>1.0</v>
      </c>
      <c r="F1441" s="1">
        <v>0.0</v>
      </c>
      <c r="G1441" s="1">
        <v>3.0</v>
      </c>
      <c r="H1441" s="1">
        <v>1.0</v>
      </c>
      <c r="I1441" s="1">
        <v>2.0</v>
      </c>
      <c r="J1441" s="1">
        <v>2.0</v>
      </c>
      <c r="K1441" s="1">
        <v>0.0</v>
      </c>
      <c r="L1441" s="1">
        <v>4.0</v>
      </c>
      <c r="M1441" s="1">
        <v>1.0</v>
      </c>
      <c r="N1441" s="1">
        <v>3.0</v>
      </c>
      <c r="O1441" s="1">
        <v>3.0</v>
      </c>
      <c r="P1441" s="1">
        <v>1.0</v>
      </c>
      <c r="Q1441" s="1">
        <v>1.0</v>
      </c>
      <c r="R1441" s="1">
        <v>1.0</v>
      </c>
      <c r="S1441" s="1">
        <v>2.0</v>
      </c>
      <c r="T1441" s="1">
        <v>1.0</v>
      </c>
      <c r="U1441" s="1">
        <v>3.0</v>
      </c>
      <c r="V1441" s="1">
        <v>3.0</v>
      </c>
      <c r="W1441" s="1">
        <v>2.0</v>
      </c>
      <c r="X1441" s="1">
        <v>2.0</v>
      </c>
      <c r="Y1441" s="1">
        <v>1.0</v>
      </c>
      <c r="Z1441" s="1">
        <v>2121.0</v>
      </c>
      <c r="AA1441" s="45">
        <f t="shared" si="1"/>
        <v>40</v>
      </c>
      <c r="AB1441" s="45">
        <f t="shared" si="2"/>
        <v>18</v>
      </c>
      <c r="AC1441" s="45">
        <f t="shared" si="3"/>
        <v>7</v>
      </c>
      <c r="AD1441" s="45">
        <f t="shared" si="4"/>
        <v>5</v>
      </c>
      <c r="AE1441" s="45">
        <f t="shared" si="5"/>
        <v>10</v>
      </c>
    </row>
    <row r="1442">
      <c r="A1442" s="1" t="b">
        <v>1</v>
      </c>
      <c r="B1442" s="20">
        <v>44322.60226697917</v>
      </c>
      <c r="C1442" s="1" t="s">
        <v>549</v>
      </c>
      <c r="D1442" s="1">
        <v>2.0</v>
      </c>
      <c r="E1442" s="1">
        <v>0.0</v>
      </c>
      <c r="F1442" s="1">
        <v>0.0</v>
      </c>
      <c r="G1442" s="1">
        <v>1.0</v>
      </c>
      <c r="H1442" s="1">
        <v>1.0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2.0</v>
      </c>
      <c r="O1442" s="1">
        <v>0.0</v>
      </c>
      <c r="P1442" s="1">
        <v>0.0</v>
      </c>
      <c r="Q1442" s="1">
        <v>0.0</v>
      </c>
      <c r="R1442" s="1">
        <v>0.0</v>
      </c>
      <c r="S1442" s="1">
        <v>1.0</v>
      </c>
      <c r="T1442" s="1">
        <v>0.0</v>
      </c>
      <c r="U1442" s="1">
        <v>0.0</v>
      </c>
      <c r="V1442" s="1">
        <v>0.0</v>
      </c>
      <c r="W1442" s="1">
        <v>1.0</v>
      </c>
      <c r="X1442" s="1">
        <v>1.0</v>
      </c>
      <c r="Y1442" s="1">
        <v>0.0</v>
      </c>
      <c r="Z1442" s="1">
        <v>2396.0</v>
      </c>
      <c r="AA1442" s="45">
        <f t="shared" si="1"/>
        <v>9</v>
      </c>
      <c r="AB1442" s="45">
        <f t="shared" si="2"/>
        <v>6</v>
      </c>
      <c r="AC1442" s="45">
        <f t="shared" si="3"/>
        <v>0</v>
      </c>
      <c r="AD1442" s="45">
        <f t="shared" si="4"/>
        <v>1</v>
      </c>
      <c r="AE1442" s="45">
        <f t="shared" si="5"/>
        <v>2</v>
      </c>
    </row>
    <row r="1443">
      <c r="A1443" t="b">
        <v>0</v>
      </c>
      <c r="B1443" s="20">
        <v>44322.68353065972</v>
      </c>
      <c r="C1443" s="1" t="s">
        <v>505</v>
      </c>
      <c r="D1443" s="1">
        <v>1.0</v>
      </c>
      <c r="E1443" s="1">
        <v>0.0</v>
      </c>
      <c r="F1443" s="1">
        <v>0.0</v>
      </c>
      <c r="G1443" s="1">
        <v>0.0</v>
      </c>
      <c r="H1443" s="1">
        <v>0.0</v>
      </c>
      <c r="I1443" s="1">
        <v>1.0</v>
      </c>
      <c r="J1443" s="1">
        <v>0.0</v>
      </c>
      <c r="K1443" s="1">
        <v>0.0</v>
      </c>
      <c r="L1443" s="1">
        <v>2.0</v>
      </c>
      <c r="M1443" s="1">
        <v>1.0</v>
      </c>
      <c r="N1443" s="1">
        <v>0.0</v>
      </c>
      <c r="O1443" s="1">
        <v>0.0</v>
      </c>
      <c r="P1443" s="1">
        <v>1.0</v>
      </c>
      <c r="Q1443" s="1">
        <v>1.0</v>
      </c>
      <c r="R1443" s="1">
        <v>0.0</v>
      </c>
      <c r="S1443" s="1">
        <v>1.0</v>
      </c>
      <c r="T1443" s="1">
        <v>0.0</v>
      </c>
      <c r="U1443" s="1">
        <v>1.0</v>
      </c>
      <c r="V1443" s="1">
        <v>1.0</v>
      </c>
      <c r="W1443" s="1">
        <v>2.0</v>
      </c>
      <c r="X1443" s="1">
        <v>2.0</v>
      </c>
      <c r="Y1443" s="1">
        <v>0.0</v>
      </c>
      <c r="Z1443" s="1">
        <v>2342.0</v>
      </c>
      <c r="AA1443" s="45">
        <f t="shared" si="1"/>
        <v>14</v>
      </c>
      <c r="AB1443" s="45">
        <f t="shared" si="2"/>
        <v>2</v>
      </c>
      <c r="AC1443" s="45">
        <f t="shared" si="3"/>
        <v>3</v>
      </c>
      <c r="AD1443" s="45">
        <f t="shared" si="4"/>
        <v>3</v>
      </c>
      <c r="AE1443" s="45">
        <f t="shared" si="5"/>
        <v>6</v>
      </c>
    </row>
    <row r="1444">
      <c r="A1444" s="1" t="b">
        <v>1</v>
      </c>
      <c r="B1444" s="20">
        <v>44322.733717662035</v>
      </c>
      <c r="C1444" s="1" t="s">
        <v>695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2.0</v>
      </c>
      <c r="K1444" s="1">
        <v>2.0</v>
      </c>
      <c r="L1444" s="1">
        <v>0.0</v>
      </c>
      <c r="M1444" s="1">
        <v>1.0</v>
      </c>
      <c r="N1444" s="1">
        <v>1.0</v>
      </c>
      <c r="O1444" s="1">
        <v>1.0</v>
      </c>
      <c r="P1444" s="1">
        <v>0.0</v>
      </c>
      <c r="Q1444" s="1">
        <v>0.0</v>
      </c>
      <c r="R1444" s="1">
        <v>0.0</v>
      </c>
      <c r="S1444" s="1">
        <v>0.0</v>
      </c>
      <c r="T1444" s="1">
        <v>2.0</v>
      </c>
      <c r="U1444" s="1">
        <v>2.0</v>
      </c>
      <c r="V1444" s="1">
        <v>1.0</v>
      </c>
      <c r="W1444" s="1">
        <v>2.0</v>
      </c>
      <c r="X1444" s="1">
        <v>1.0</v>
      </c>
      <c r="Y1444" s="1">
        <v>0.0</v>
      </c>
      <c r="Z1444" s="1">
        <v>1159.0</v>
      </c>
      <c r="AA1444" s="45">
        <f t="shared" si="1"/>
        <v>15</v>
      </c>
      <c r="AB1444" s="45">
        <f t="shared" si="2"/>
        <v>4</v>
      </c>
      <c r="AC1444" s="45">
        <f t="shared" si="3"/>
        <v>5</v>
      </c>
      <c r="AD1444" s="45">
        <f t="shared" si="4"/>
        <v>0</v>
      </c>
      <c r="AE1444" s="45">
        <f t="shared" si="5"/>
        <v>6</v>
      </c>
    </row>
    <row r="1445">
      <c r="A1445" s="1" t="b">
        <v>1</v>
      </c>
      <c r="B1445" s="20">
        <v>44323.675278090275</v>
      </c>
      <c r="C1445" s="1" t="s">
        <v>597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1.0</v>
      </c>
      <c r="P1445" s="1">
        <v>1.0</v>
      </c>
      <c r="Q1445" s="1">
        <v>3.0</v>
      </c>
      <c r="R1445" s="1">
        <v>4.0</v>
      </c>
      <c r="S1445" s="1">
        <v>3.0</v>
      </c>
      <c r="T1445" s="1">
        <v>0.0</v>
      </c>
      <c r="U1445" s="1">
        <v>3.0</v>
      </c>
      <c r="V1445" s="1">
        <v>4.0</v>
      </c>
      <c r="W1445" s="1">
        <v>2.0</v>
      </c>
      <c r="X1445" s="1">
        <v>1.0</v>
      </c>
      <c r="Y1445" s="1">
        <v>1.0</v>
      </c>
      <c r="Z1445" s="1">
        <v>2462.0</v>
      </c>
      <c r="AA1445" s="45">
        <f t="shared" si="1"/>
        <v>23</v>
      </c>
      <c r="AB1445" s="45">
        <f t="shared" si="2"/>
        <v>2</v>
      </c>
      <c r="AC1445" s="45">
        <f t="shared" si="3"/>
        <v>0</v>
      </c>
      <c r="AD1445" s="45">
        <f t="shared" si="4"/>
        <v>11</v>
      </c>
      <c r="AE1445" s="45">
        <f t="shared" si="5"/>
        <v>10</v>
      </c>
    </row>
    <row r="1446">
      <c r="A1446" s="1" t="b">
        <v>1</v>
      </c>
      <c r="B1446" s="20">
        <v>44323.75458804399</v>
      </c>
      <c r="C1446" s="1" t="s">
        <v>696</v>
      </c>
      <c r="D1446" s="1">
        <v>5.0</v>
      </c>
      <c r="E1446" s="1">
        <v>3.0</v>
      </c>
      <c r="F1446" s="1">
        <v>0.0</v>
      </c>
      <c r="G1446" s="1">
        <v>4.0</v>
      </c>
      <c r="H1446" s="1">
        <v>4.0</v>
      </c>
      <c r="I1446" s="1">
        <v>6.0</v>
      </c>
      <c r="J1446" s="1">
        <v>3.0</v>
      </c>
      <c r="K1446" s="1">
        <v>5.0</v>
      </c>
      <c r="L1446" s="1">
        <v>0.0</v>
      </c>
      <c r="M1446" s="1">
        <v>2.0</v>
      </c>
      <c r="N1446" s="1">
        <v>2.0</v>
      </c>
      <c r="O1446" s="1">
        <v>1.0</v>
      </c>
      <c r="P1446" s="1">
        <v>5.0</v>
      </c>
      <c r="Q1446" s="1">
        <v>5.0</v>
      </c>
      <c r="R1446" s="1">
        <v>4.0</v>
      </c>
      <c r="S1446" s="1">
        <v>4.0</v>
      </c>
      <c r="T1446" s="1">
        <v>1.0</v>
      </c>
      <c r="U1446" s="1">
        <v>5.0</v>
      </c>
      <c r="V1446" s="1">
        <v>5.0</v>
      </c>
      <c r="W1446" s="1">
        <v>6.0</v>
      </c>
      <c r="X1446" s="1">
        <v>5.0</v>
      </c>
      <c r="Y1446" s="1">
        <v>3.0</v>
      </c>
      <c r="Z1446" s="1">
        <v>2573.0</v>
      </c>
      <c r="AA1446" s="45">
        <f t="shared" si="1"/>
        <v>78</v>
      </c>
      <c r="AB1446" s="45">
        <f t="shared" si="2"/>
        <v>29</v>
      </c>
      <c r="AC1446" s="45">
        <f t="shared" si="3"/>
        <v>10</v>
      </c>
      <c r="AD1446" s="45">
        <f t="shared" si="4"/>
        <v>18</v>
      </c>
      <c r="AE1446" s="45">
        <f t="shared" si="5"/>
        <v>21</v>
      </c>
    </row>
    <row r="1447">
      <c r="A1447" s="1" t="b">
        <v>1</v>
      </c>
      <c r="B1447" s="20">
        <v>44324.67645590278</v>
      </c>
      <c r="C1447" s="1" t="s">
        <v>409</v>
      </c>
      <c r="D1447" s="1">
        <v>0.0</v>
      </c>
      <c r="E1447" s="1">
        <v>0.0</v>
      </c>
      <c r="F1447" s="1">
        <v>0.0</v>
      </c>
      <c r="G1447" s="1">
        <v>2.0</v>
      </c>
      <c r="H1447" s="1">
        <v>0.0</v>
      </c>
      <c r="I1447" s="1">
        <v>1.0</v>
      </c>
      <c r="J1447" s="1">
        <v>0.0</v>
      </c>
      <c r="K1447" s="1">
        <v>1.0</v>
      </c>
      <c r="L1447" s="1">
        <v>0.0</v>
      </c>
      <c r="M1447" s="1">
        <v>1.0</v>
      </c>
      <c r="N1447" s="1">
        <v>2.0</v>
      </c>
      <c r="O1447" s="1">
        <v>1.0</v>
      </c>
      <c r="P1447" s="1">
        <v>1.0</v>
      </c>
      <c r="Q1447" s="1">
        <v>0.0</v>
      </c>
      <c r="R1447" s="1">
        <v>2.0</v>
      </c>
      <c r="S1447" s="1">
        <v>0.0</v>
      </c>
      <c r="T1447" s="1">
        <v>0.0</v>
      </c>
      <c r="U1447" s="1">
        <v>2.0</v>
      </c>
      <c r="V1447" s="1">
        <v>1.0</v>
      </c>
      <c r="W1447" s="1">
        <v>2.0</v>
      </c>
      <c r="X1447" s="1">
        <v>3.0</v>
      </c>
      <c r="Y1447" s="1">
        <v>2.0</v>
      </c>
      <c r="Z1447" s="1">
        <v>2227.0</v>
      </c>
      <c r="AA1447" s="45">
        <f t="shared" si="1"/>
        <v>21</v>
      </c>
      <c r="AB1447" s="45">
        <f t="shared" si="2"/>
        <v>8</v>
      </c>
      <c r="AC1447" s="45">
        <f t="shared" si="3"/>
        <v>2</v>
      </c>
      <c r="AD1447" s="45">
        <f t="shared" si="4"/>
        <v>3</v>
      </c>
      <c r="AE1447" s="45">
        <f t="shared" si="5"/>
        <v>8</v>
      </c>
    </row>
    <row r="1448">
      <c r="A1448" s="1" t="b">
        <v>1</v>
      </c>
      <c r="B1448" s="20">
        <v>44324.809782488424</v>
      </c>
      <c r="C1448" s="1" t="s">
        <v>254</v>
      </c>
      <c r="D1448" s="1">
        <v>2.0</v>
      </c>
      <c r="E1448" s="1">
        <v>2.0</v>
      </c>
      <c r="F1448" s="1">
        <v>0.0</v>
      </c>
      <c r="G1448" s="1">
        <v>1.0</v>
      </c>
      <c r="H1448" s="1">
        <v>1.0</v>
      </c>
      <c r="I1448" s="1">
        <v>3.0</v>
      </c>
      <c r="J1448" s="1">
        <v>4.0</v>
      </c>
      <c r="K1448" s="1">
        <v>0.0</v>
      </c>
      <c r="L1448" s="1">
        <v>5.0</v>
      </c>
      <c r="M1448" s="1">
        <v>3.0</v>
      </c>
      <c r="N1448" s="1">
        <v>5.0</v>
      </c>
      <c r="O1448" s="1">
        <v>5.0</v>
      </c>
      <c r="P1448" s="1">
        <v>3.0</v>
      </c>
      <c r="Q1448" s="1">
        <v>1.0</v>
      </c>
      <c r="R1448" s="1">
        <v>1.0</v>
      </c>
      <c r="S1448" s="1">
        <v>3.0</v>
      </c>
      <c r="T1448" s="1">
        <v>3.0</v>
      </c>
      <c r="U1448" s="1">
        <v>2.0</v>
      </c>
      <c r="V1448" s="1">
        <v>2.0</v>
      </c>
      <c r="W1448" s="1">
        <v>2.0</v>
      </c>
      <c r="X1448" s="1">
        <v>3.0</v>
      </c>
      <c r="Y1448" s="1">
        <v>6.0</v>
      </c>
      <c r="Z1448" s="1">
        <v>2005.0</v>
      </c>
      <c r="AA1448" s="45">
        <f t="shared" si="1"/>
        <v>57</v>
      </c>
      <c r="AB1448" s="45">
        <f t="shared" si="2"/>
        <v>28</v>
      </c>
      <c r="AC1448" s="45">
        <f t="shared" si="3"/>
        <v>12</v>
      </c>
      <c r="AD1448" s="45">
        <f t="shared" si="4"/>
        <v>8</v>
      </c>
      <c r="AE1448" s="45">
        <f t="shared" si="5"/>
        <v>9</v>
      </c>
    </row>
    <row r="1449">
      <c r="A1449" s="1" t="b">
        <v>1</v>
      </c>
      <c r="B1449" s="20">
        <v>44325.72277414352</v>
      </c>
      <c r="C1449" s="1" t="s">
        <v>594</v>
      </c>
      <c r="D1449" s="1">
        <v>2.0</v>
      </c>
      <c r="E1449" s="1">
        <v>0.0</v>
      </c>
      <c r="F1449" s="1">
        <v>0.0</v>
      </c>
      <c r="G1449" s="1">
        <v>3.0</v>
      </c>
      <c r="H1449" s="1">
        <v>2.0</v>
      </c>
      <c r="I1449" s="1">
        <v>4.0</v>
      </c>
      <c r="J1449" s="1">
        <v>4.0</v>
      </c>
      <c r="K1449" s="1">
        <v>4.0</v>
      </c>
      <c r="L1449" s="1">
        <v>4.0</v>
      </c>
      <c r="M1449" s="1">
        <v>2.0</v>
      </c>
      <c r="N1449" s="1">
        <v>3.0</v>
      </c>
      <c r="O1449" s="1">
        <v>2.0</v>
      </c>
      <c r="P1449" s="1">
        <v>4.0</v>
      </c>
      <c r="Q1449" s="1">
        <v>4.0</v>
      </c>
      <c r="R1449" s="1">
        <v>4.0</v>
      </c>
      <c r="S1449" s="1">
        <v>4.0</v>
      </c>
      <c r="T1449" s="1">
        <v>2.0</v>
      </c>
      <c r="U1449" s="1">
        <v>3.0</v>
      </c>
      <c r="V1449" s="1">
        <v>2.0</v>
      </c>
      <c r="W1449" s="1">
        <v>3.0</v>
      </c>
      <c r="X1449" s="1">
        <v>4.0</v>
      </c>
      <c r="Y1449" s="1">
        <v>3.0</v>
      </c>
      <c r="Z1449" s="1">
        <v>2446.0</v>
      </c>
      <c r="AA1449" s="45">
        <f t="shared" si="1"/>
        <v>63</v>
      </c>
      <c r="AB1449" s="45">
        <f t="shared" si="2"/>
        <v>21</v>
      </c>
      <c r="AC1449" s="45">
        <f t="shared" si="3"/>
        <v>14</v>
      </c>
      <c r="AD1449" s="45">
        <f t="shared" si="4"/>
        <v>16</v>
      </c>
      <c r="AE1449" s="45">
        <f t="shared" si="5"/>
        <v>12</v>
      </c>
    </row>
    <row r="1450">
      <c r="A1450" s="1" t="b">
        <v>1</v>
      </c>
      <c r="B1450" s="20">
        <v>44326.02091603009</v>
      </c>
      <c r="C1450" s="1" t="s">
        <v>352</v>
      </c>
      <c r="D1450" s="1">
        <v>4.0</v>
      </c>
      <c r="E1450" s="1">
        <v>0.0</v>
      </c>
      <c r="F1450" s="1">
        <v>0.0</v>
      </c>
      <c r="G1450" s="1">
        <v>2.0</v>
      </c>
      <c r="H1450" s="1">
        <v>4.0</v>
      </c>
      <c r="I1450" s="1">
        <v>3.0</v>
      </c>
      <c r="J1450" s="1">
        <v>3.0</v>
      </c>
      <c r="K1450" s="1">
        <v>2.0</v>
      </c>
      <c r="L1450" s="1">
        <v>2.0</v>
      </c>
      <c r="M1450" s="1">
        <v>3.0</v>
      </c>
      <c r="N1450" s="1">
        <v>3.0</v>
      </c>
      <c r="O1450" s="1">
        <v>3.0</v>
      </c>
      <c r="P1450" s="1">
        <v>3.0</v>
      </c>
      <c r="Q1450" s="1">
        <v>1.0</v>
      </c>
      <c r="R1450" s="1">
        <v>2.0</v>
      </c>
      <c r="S1450" s="1">
        <v>2.0</v>
      </c>
      <c r="T1450" s="1">
        <v>4.0</v>
      </c>
      <c r="U1450" s="1">
        <v>2.0</v>
      </c>
      <c r="V1450" s="1">
        <v>3.0</v>
      </c>
      <c r="W1450" s="1">
        <v>4.0</v>
      </c>
      <c r="X1450" s="1">
        <v>4.0</v>
      </c>
      <c r="Y1450" s="1">
        <v>1.0</v>
      </c>
      <c r="Z1450" s="1">
        <v>2140.0</v>
      </c>
      <c r="AA1450" s="45">
        <f t="shared" si="1"/>
        <v>55</v>
      </c>
      <c r="AB1450" s="45">
        <f t="shared" si="2"/>
        <v>24</v>
      </c>
      <c r="AC1450" s="45">
        <f t="shared" si="3"/>
        <v>10</v>
      </c>
      <c r="AD1450" s="45">
        <f t="shared" si="4"/>
        <v>8</v>
      </c>
      <c r="AE1450" s="45">
        <f t="shared" si="5"/>
        <v>13</v>
      </c>
    </row>
    <row r="1451">
      <c r="A1451" s="1" t="b">
        <v>1</v>
      </c>
      <c r="B1451" s="20">
        <v>44326.21100332176</v>
      </c>
      <c r="C1451" s="1" t="s">
        <v>591</v>
      </c>
      <c r="D1451" s="1">
        <v>4.0</v>
      </c>
      <c r="E1451" s="1">
        <v>1.0</v>
      </c>
      <c r="F1451" s="1">
        <v>1.0</v>
      </c>
      <c r="G1451" s="1">
        <v>5.0</v>
      </c>
      <c r="H1451" s="1">
        <v>5.0</v>
      </c>
      <c r="I1451" s="1">
        <v>6.0</v>
      </c>
      <c r="J1451" s="1">
        <v>6.0</v>
      </c>
      <c r="K1451" s="1">
        <v>4.0</v>
      </c>
      <c r="L1451" s="1">
        <v>6.0</v>
      </c>
      <c r="M1451" s="1">
        <v>4.0</v>
      </c>
      <c r="N1451" s="1">
        <v>6.0</v>
      </c>
      <c r="O1451" s="1">
        <v>5.0</v>
      </c>
      <c r="P1451" s="1">
        <v>5.0</v>
      </c>
      <c r="Q1451" s="1">
        <v>4.0</v>
      </c>
      <c r="R1451" s="1">
        <v>4.0</v>
      </c>
      <c r="S1451" s="1">
        <v>5.0</v>
      </c>
      <c r="T1451" s="1">
        <v>5.0</v>
      </c>
      <c r="U1451" s="1">
        <v>5.0</v>
      </c>
      <c r="V1451" s="1">
        <v>4.0</v>
      </c>
      <c r="W1451" s="1">
        <v>4.0</v>
      </c>
      <c r="X1451" s="1">
        <v>4.0</v>
      </c>
      <c r="Y1451" s="1">
        <v>3.0</v>
      </c>
      <c r="Z1451" s="1">
        <v>2445.0</v>
      </c>
      <c r="AA1451" s="45">
        <f t="shared" si="1"/>
        <v>96</v>
      </c>
      <c r="AB1451" s="45">
        <f t="shared" si="2"/>
        <v>41</v>
      </c>
      <c r="AC1451" s="45">
        <f t="shared" si="3"/>
        <v>20</v>
      </c>
      <c r="AD1451" s="45">
        <f t="shared" si="4"/>
        <v>18</v>
      </c>
      <c r="AE1451" s="45">
        <f t="shared" si="5"/>
        <v>17</v>
      </c>
    </row>
    <row r="1452">
      <c r="A1452" s="1" t="b">
        <v>1</v>
      </c>
      <c r="B1452" s="20">
        <v>44326.44823422453</v>
      </c>
      <c r="C1452" s="1" t="s">
        <v>323</v>
      </c>
      <c r="D1452" s="1">
        <v>4.0</v>
      </c>
      <c r="E1452" s="1">
        <v>4.0</v>
      </c>
      <c r="F1452" s="1">
        <v>0.0</v>
      </c>
      <c r="G1452" s="1">
        <v>1.0</v>
      </c>
      <c r="H1452" s="1">
        <v>3.0</v>
      </c>
      <c r="I1452" s="1">
        <v>5.0</v>
      </c>
      <c r="J1452" s="1">
        <v>3.0</v>
      </c>
      <c r="K1452" s="1">
        <v>3.0</v>
      </c>
      <c r="L1452" s="1">
        <v>3.0</v>
      </c>
      <c r="M1452" s="1">
        <v>4.0</v>
      </c>
      <c r="N1452" s="1">
        <v>4.0</v>
      </c>
      <c r="O1452" s="1">
        <v>5.0</v>
      </c>
      <c r="P1452" s="1">
        <v>4.0</v>
      </c>
      <c r="Q1452" s="1">
        <v>3.0</v>
      </c>
      <c r="R1452" s="1">
        <v>3.0</v>
      </c>
      <c r="S1452" s="1">
        <v>3.0</v>
      </c>
      <c r="T1452" s="1">
        <v>0.0</v>
      </c>
      <c r="U1452" s="1">
        <v>3.0</v>
      </c>
      <c r="V1452" s="1">
        <v>3.0</v>
      </c>
      <c r="W1452" s="1">
        <v>3.0</v>
      </c>
      <c r="X1452" s="1">
        <v>3.0</v>
      </c>
      <c r="Y1452" s="1">
        <v>1.0</v>
      </c>
      <c r="Z1452" s="1">
        <v>2628.0</v>
      </c>
      <c r="AA1452" s="45">
        <f t="shared" si="1"/>
        <v>65</v>
      </c>
      <c r="AB1452" s="45">
        <f t="shared" si="2"/>
        <v>27</v>
      </c>
      <c r="AC1452" s="45">
        <f t="shared" si="3"/>
        <v>13</v>
      </c>
      <c r="AD1452" s="45">
        <f t="shared" si="4"/>
        <v>13</v>
      </c>
      <c r="AE1452" s="45">
        <f t="shared" si="5"/>
        <v>12</v>
      </c>
    </row>
    <row r="1453">
      <c r="A1453" s="1" t="b">
        <v>1</v>
      </c>
      <c r="B1453" s="20">
        <v>44326.44936048611</v>
      </c>
      <c r="C1453" s="1" t="s">
        <v>309</v>
      </c>
      <c r="D1453" s="1">
        <v>3.0</v>
      </c>
      <c r="E1453" s="1">
        <v>0.0</v>
      </c>
      <c r="F1453" s="1">
        <v>0.0</v>
      </c>
      <c r="G1453" s="1">
        <v>2.0</v>
      </c>
      <c r="H1453" s="1">
        <v>2.0</v>
      </c>
      <c r="I1453" s="1">
        <v>3.0</v>
      </c>
      <c r="J1453" s="1">
        <v>1.0</v>
      </c>
      <c r="K1453" s="1">
        <v>0.0</v>
      </c>
      <c r="L1453" s="1">
        <v>1.0</v>
      </c>
      <c r="M1453" s="1">
        <v>2.0</v>
      </c>
      <c r="N1453" s="1">
        <v>2.0</v>
      </c>
      <c r="O1453" s="1">
        <v>2.0</v>
      </c>
      <c r="P1453" s="1">
        <v>1.0</v>
      </c>
      <c r="Q1453" s="1">
        <v>1.0</v>
      </c>
      <c r="R1453" s="1">
        <v>0.0</v>
      </c>
      <c r="S1453" s="1">
        <v>1.0</v>
      </c>
      <c r="T1453" s="1">
        <v>2.0</v>
      </c>
      <c r="U1453" s="1">
        <v>2.0</v>
      </c>
      <c r="V1453" s="1">
        <v>2.0</v>
      </c>
      <c r="W1453" s="1">
        <v>1.0</v>
      </c>
      <c r="X1453" s="1">
        <v>2.0</v>
      </c>
      <c r="Y1453" s="1">
        <v>2.0</v>
      </c>
      <c r="Z1453" s="1">
        <v>2083.0</v>
      </c>
      <c r="AA1453" s="45">
        <f t="shared" si="1"/>
        <v>32</v>
      </c>
      <c r="AB1453" s="45">
        <f t="shared" si="2"/>
        <v>18</v>
      </c>
      <c r="AC1453" s="45">
        <f t="shared" si="3"/>
        <v>4</v>
      </c>
      <c r="AD1453" s="45">
        <f t="shared" si="4"/>
        <v>3</v>
      </c>
      <c r="AE1453" s="45">
        <f t="shared" si="5"/>
        <v>7</v>
      </c>
    </row>
    <row r="1454">
      <c r="A1454" s="1" t="b">
        <v>1</v>
      </c>
      <c r="B1454" s="20">
        <v>44326.53474554398</v>
      </c>
      <c r="C1454" s="1" t="s">
        <v>931</v>
      </c>
      <c r="D1454" s="1">
        <v>6.0</v>
      </c>
      <c r="E1454" s="1">
        <v>6.0</v>
      </c>
      <c r="F1454" s="1">
        <v>1.0</v>
      </c>
      <c r="G1454" s="1">
        <v>3.0</v>
      </c>
      <c r="H1454" s="1">
        <v>5.0</v>
      </c>
      <c r="I1454" s="1">
        <v>6.0</v>
      </c>
      <c r="J1454" s="1">
        <v>6.0</v>
      </c>
      <c r="K1454" s="1">
        <v>6.0</v>
      </c>
      <c r="L1454" s="1">
        <v>6.0</v>
      </c>
      <c r="M1454" s="1">
        <v>6.0</v>
      </c>
      <c r="N1454" s="1">
        <v>6.0</v>
      </c>
      <c r="O1454" s="1">
        <v>6.0</v>
      </c>
      <c r="P1454" s="1">
        <v>4.0</v>
      </c>
      <c r="Q1454" s="1">
        <v>5.0</v>
      </c>
      <c r="R1454" s="1">
        <v>6.0</v>
      </c>
      <c r="S1454" s="1">
        <v>5.0</v>
      </c>
      <c r="T1454" s="1">
        <v>5.0</v>
      </c>
      <c r="U1454" s="1">
        <v>6.0</v>
      </c>
      <c r="V1454" s="1">
        <v>6.0</v>
      </c>
      <c r="W1454" s="1">
        <v>6.0</v>
      </c>
      <c r="X1454" s="1">
        <v>4.0</v>
      </c>
      <c r="Y1454" s="1">
        <v>4.0</v>
      </c>
      <c r="Z1454" s="1">
        <v>2569.0</v>
      </c>
      <c r="AA1454" s="45">
        <f t="shared" si="1"/>
        <v>114</v>
      </c>
      <c r="AB1454" s="45">
        <f t="shared" si="2"/>
        <v>48</v>
      </c>
      <c r="AC1454" s="45">
        <f t="shared" si="3"/>
        <v>24</v>
      </c>
      <c r="AD1454" s="45">
        <f t="shared" si="4"/>
        <v>20</v>
      </c>
      <c r="AE1454" s="45">
        <f t="shared" si="5"/>
        <v>22</v>
      </c>
    </row>
    <row r="1455">
      <c r="A1455" s="1" t="b">
        <v>1</v>
      </c>
      <c r="B1455" s="20">
        <v>44327.488688032405</v>
      </c>
      <c r="C1455" s="1" t="s">
        <v>424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3.0</v>
      </c>
      <c r="O1455" s="1">
        <v>2.0</v>
      </c>
      <c r="P1455" s="1">
        <v>1.0</v>
      </c>
      <c r="Q1455" s="1">
        <v>2.0</v>
      </c>
      <c r="R1455" s="1">
        <v>0.0</v>
      </c>
      <c r="S1455" s="1">
        <v>2.0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2.0</v>
      </c>
      <c r="Z1455" s="1">
        <v>2197.0</v>
      </c>
      <c r="AA1455" s="45">
        <f t="shared" si="1"/>
        <v>12</v>
      </c>
      <c r="AB1455" s="45">
        <f t="shared" si="2"/>
        <v>7</v>
      </c>
      <c r="AC1455" s="45">
        <f t="shared" si="3"/>
        <v>0</v>
      </c>
      <c r="AD1455" s="45">
        <f t="shared" si="4"/>
        <v>5</v>
      </c>
      <c r="AE1455" s="45">
        <f t="shared" si="5"/>
        <v>0</v>
      </c>
    </row>
    <row r="1456">
      <c r="A1456" s="1" t="b">
        <v>1</v>
      </c>
      <c r="B1456" s="20">
        <v>44328.446927916666</v>
      </c>
      <c r="C1456" s="1" t="s">
        <v>693</v>
      </c>
      <c r="D1456" s="1">
        <v>6.0</v>
      </c>
      <c r="E1456" s="1">
        <v>4.0</v>
      </c>
      <c r="F1456" s="1">
        <v>3.0</v>
      </c>
      <c r="G1456" s="1">
        <v>6.0</v>
      </c>
      <c r="H1456" s="1">
        <v>6.0</v>
      </c>
      <c r="I1456" s="1">
        <v>6.0</v>
      </c>
      <c r="J1456" s="1">
        <v>6.0</v>
      </c>
      <c r="K1456" s="1">
        <v>6.0</v>
      </c>
      <c r="L1456" s="1">
        <v>6.0</v>
      </c>
      <c r="M1456" s="1">
        <v>6.0</v>
      </c>
      <c r="N1456" s="1">
        <v>4.0</v>
      </c>
      <c r="O1456" s="1">
        <v>6.0</v>
      </c>
      <c r="P1456" s="1">
        <v>6.0</v>
      </c>
      <c r="Q1456" s="1">
        <v>6.0</v>
      </c>
      <c r="R1456" s="1">
        <v>6.0</v>
      </c>
      <c r="S1456" s="1">
        <v>6.0</v>
      </c>
      <c r="T1456" s="1">
        <v>5.0</v>
      </c>
      <c r="U1456" s="1">
        <v>6.0</v>
      </c>
      <c r="V1456" s="1">
        <v>6.0</v>
      </c>
      <c r="W1456" s="1">
        <v>6.0</v>
      </c>
      <c r="X1456" s="1">
        <v>6.0</v>
      </c>
      <c r="Y1456" s="1">
        <v>4.0</v>
      </c>
      <c r="Z1456" s="1">
        <v>2538.0</v>
      </c>
      <c r="AA1456" s="45">
        <f t="shared" si="1"/>
        <v>122</v>
      </c>
      <c r="AB1456" s="45">
        <f t="shared" si="2"/>
        <v>50</v>
      </c>
      <c r="AC1456" s="45">
        <f t="shared" si="3"/>
        <v>24</v>
      </c>
      <c r="AD1456" s="45">
        <f t="shared" si="4"/>
        <v>24</v>
      </c>
      <c r="AE1456" s="45">
        <f t="shared" si="5"/>
        <v>24</v>
      </c>
    </row>
    <row r="1457">
      <c r="A1457" s="1" t="b">
        <v>1</v>
      </c>
      <c r="B1457" s="20">
        <v>44329.53002385417</v>
      </c>
      <c r="C1457" s="1" t="s">
        <v>597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1.0</v>
      </c>
      <c r="R1457" s="1">
        <v>2.0</v>
      </c>
      <c r="S1457" s="1">
        <v>1.0</v>
      </c>
      <c r="T1457" s="1">
        <v>0.0</v>
      </c>
      <c r="U1457" s="1">
        <v>0.0</v>
      </c>
      <c r="V1457" s="1">
        <v>1.0</v>
      </c>
      <c r="W1457" s="1">
        <v>0.0</v>
      </c>
      <c r="X1457" s="1">
        <v>0.0</v>
      </c>
      <c r="Y1457" s="1">
        <v>0.0</v>
      </c>
      <c r="Z1457" s="1">
        <v>2462.0</v>
      </c>
      <c r="AA1457" s="45">
        <f t="shared" si="1"/>
        <v>5</v>
      </c>
      <c r="AB1457" s="45">
        <f t="shared" si="2"/>
        <v>0</v>
      </c>
      <c r="AC1457" s="45">
        <f t="shared" si="3"/>
        <v>0</v>
      </c>
      <c r="AD1457" s="45">
        <f t="shared" si="4"/>
        <v>4</v>
      </c>
      <c r="AE1457" s="45">
        <f t="shared" si="5"/>
        <v>1</v>
      </c>
    </row>
    <row r="1458">
      <c r="A1458" t="b">
        <v>0</v>
      </c>
      <c r="B1458" s="20">
        <v>44329.84616094908</v>
      </c>
      <c r="C1458" s="1" t="s">
        <v>395</v>
      </c>
      <c r="D1458" s="1">
        <v>2.0</v>
      </c>
      <c r="E1458" s="1">
        <v>3.0</v>
      </c>
      <c r="F1458" s="1">
        <v>0.0</v>
      </c>
      <c r="G1458" s="1">
        <v>4.0</v>
      </c>
      <c r="H1458" s="1">
        <v>5.0</v>
      </c>
      <c r="I1458" s="1">
        <v>6.0</v>
      </c>
      <c r="J1458" s="1">
        <v>1.0</v>
      </c>
      <c r="K1458" s="1">
        <v>0.0</v>
      </c>
      <c r="L1458" s="1">
        <v>2.0</v>
      </c>
      <c r="M1458" s="1">
        <v>2.0</v>
      </c>
      <c r="N1458" s="1">
        <v>3.0</v>
      </c>
      <c r="O1458" s="1">
        <v>1.0</v>
      </c>
      <c r="P1458" s="1">
        <v>4.0</v>
      </c>
      <c r="Q1458" s="1">
        <v>3.0</v>
      </c>
      <c r="R1458" s="1">
        <v>3.0</v>
      </c>
      <c r="S1458" s="1">
        <v>5.0</v>
      </c>
      <c r="T1458" s="1">
        <v>4.0</v>
      </c>
      <c r="U1458" s="1">
        <v>5.0</v>
      </c>
      <c r="V1458" s="1">
        <v>6.0</v>
      </c>
      <c r="W1458" s="1">
        <v>4.0</v>
      </c>
      <c r="X1458" s="1">
        <v>5.0</v>
      </c>
      <c r="Y1458" s="1">
        <v>5.0</v>
      </c>
      <c r="Z1458" s="1">
        <v>2208.0</v>
      </c>
      <c r="AA1458" s="45">
        <f t="shared" si="1"/>
        <v>73</v>
      </c>
      <c r="AB1458" s="45">
        <f t="shared" si="2"/>
        <v>33</v>
      </c>
      <c r="AC1458" s="45">
        <f t="shared" si="3"/>
        <v>5</v>
      </c>
      <c r="AD1458" s="45">
        <f t="shared" si="4"/>
        <v>15</v>
      </c>
      <c r="AE1458" s="45">
        <f t="shared" si="5"/>
        <v>20</v>
      </c>
    </row>
    <row r="1459">
      <c r="A1459" s="1" t="b">
        <v>1</v>
      </c>
      <c r="B1459" s="20">
        <v>44329.849246087964</v>
      </c>
      <c r="C1459" s="1" t="s">
        <v>395</v>
      </c>
      <c r="D1459" s="1">
        <v>2.0</v>
      </c>
      <c r="E1459" s="1">
        <v>1.0</v>
      </c>
      <c r="F1459" s="1">
        <v>0.0</v>
      </c>
      <c r="G1459" s="1">
        <v>4.0</v>
      </c>
      <c r="H1459" s="1">
        <v>5.0</v>
      </c>
      <c r="I1459" s="1">
        <v>6.0</v>
      </c>
      <c r="J1459" s="1">
        <v>1.0</v>
      </c>
      <c r="K1459" s="1">
        <v>1.0</v>
      </c>
      <c r="L1459" s="1">
        <v>3.0</v>
      </c>
      <c r="M1459" s="1">
        <v>5.0</v>
      </c>
      <c r="N1459" s="1">
        <v>4.0</v>
      </c>
      <c r="O1459" s="1">
        <v>1.0</v>
      </c>
      <c r="P1459" s="1">
        <v>3.0</v>
      </c>
      <c r="Q1459" s="1">
        <v>3.0</v>
      </c>
      <c r="R1459" s="1">
        <v>3.0</v>
      </c>
      <c r="S1459" s="1">
        <v>5.0</v>
      </c>
      <c r="T1459" s="1">
        <v>4.0</v>
      </c>
      <c r="U1459" s="1">
        <v>5.0</v>
      </c>
      <c r="V1459" s="1">
        <v>4.0</v>
      </c>
      <c r="W1459" s="1">
        <v>4.0</v>
      </c>
      <c r="X1459" s="1">
        <v>5.0</v>
      </c>
      <c r="Y1459" s="1">
        <v>4.0</v>
      </c>
      <c r="Z1459" s="1">
        <v>2208.0</v>
      </c>
      <c r="AA1459" s="45">
        <f t="shared" si="1"/>
        <v>73</v>
      </c>
      <c r="AB1459" s="45">
        <f t="shared" si="2"/>
        <v>31</v>
      </c>
      <c r="AC1459" s="45">
        <f t="shared" si="3"/>
        <v>10</v>
      </c>
      <c r="AD1459" s="45">
        <f t="shared" si="4"/>
        <v>14</v>
      </c>
      <c r="AE1459" s="45">
        <f t="shared" si="5"/>
        <v>18</v>
      </c>
    </row>
    <row r="1460">
      <c r="A1460" s="1" t="b">
        <v>1</v>
      </c>
      <c r="B1460" s="20">
        <v>44329.858135312505</v>
      </c>
      <c r="C1460" s="1" t="s">
        <v>561</v>
      </c>
      <c r="D1460" s="1">
        <v>3.0</v>
      </c>
      <c r="E1460" s="1">
        <v>1.0</v>
      </c>
      <c r="F1460" s="1">
        <v>0.0</v>
      </c>
      <c r="G1460" s="1">
        <v>1.0</v>
      </c>
      <c r="H1460" s="1">
        <v>0.0</v>
      </c>
      <c r="I1460" s="1">
        <v>2.0</v>
      </c>
      <c r="J1460" s="1">
        <v>2.0</v>
      </c>
      <c r="K1460" s="1">
        <v>0.0</v>
      </c>
      <c r="L1460" s="1">
        <v>3.0</v>
      </c>
      <c r="M1460" s="1">
        <v>3.0</v>
      </c>
      <c r="N1460" s="1">
        <v>4.0</v>
      </c>
      <c r="O1460" s="1">
        <v>4.0</v>
      </c>
      <c r="P1460" s="1">
        <v>3.0</v>
      </c>
      <c r="Q1460" s="1">
        <v>3.0</v>
      </c>
      <c r="R1460" s="1">
        <v>4.0</v>
      </c>
      <c r="S1460" s="1">
        <v>3.0</v>
      </c>
      <c r="T1460" s="1">
        <v>0.0</v>
      </c>
      <c r="U1460" s="1">
        <v>2.0</v>
      </c>
      <c r="V1460" s="1">
        <v>1.0</v>
      </c>
      <c r="W1460" s="1">
        <v>1.0</v>
      </c>
      <c r="X1460" s="1">
        <v>1.0</v>
      </c>
      <c r="Y1460" s="1">
        <v>0.0</v>
      </c>
      <c r="Z1460" s="1">
        <v>2416.0</v>
      </c>
      <c r="AA1460" s="45">
        <f t="shared" si="1"/>
        <v>41</v>
      </c>
      <c r="AB1460" s="45">
        <f t="shared" si="2"/>
        <v>15</v>
      </c>
      <c r="AC1460" s="45">
        <f t="shared" si="3"/>
        <v>8</v>
      </c>
      <c r="AD1460" s="45">
        <f t="shared" si="4"/>
        <v>13</v>
      </c>
      <c r="AE1460" s="45">
        <f t="shared" si="5"/>
        <v>5</v>
      </c>
    </row>
    <row r="1461">
      <c r="A1461" s="1" t="b">
        <v>1</v>
      </c>
      <c r="B1461" s="20">
        <v>44330.43513273148</v>
      </c>
      <c r="C1461" s="1" t="s">
        <v>698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1.0</v>
      </c>
      <c r="J1461" s="1">
        <v>2.0</v>
      </c>
      <c r="K1461" s="1">
        <v>0.0</v>
      </c>
      <c r="L1461" s="1">
        <v>2.0</v>
      </c>
      <c r="M1461" s="1">
        <v>0.0</v>
      </c>
      <c r="N1461" s="1">
        <v>0.0</v>
      </c>
      <c r="O1461" s="1">
        <v>0.0</v>
      </c>
      <c r="P1461" s="1">
        <v>1.0</v>
      </c>
      <c r="Q1461" s="1">
        <v>0.0</v>
      </c>
      <c r="R1461" s="1">
        <v>1.0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1.0</v>
      </c>
      <c r="Y1461" s="1">
        <v>0.0</v>
      </c>
      <c r="Z1461" s="1">
        <v>2561.0</v>
      </c>
      <c r="AA1461" s="45">
        <f t="shared" si="1"/>
        <v>8</v>
      </c>
      <c r="AB1461" s="45">
        <f t="shared" si="2"/>
        <v>1</v>
      </c>
      <c r="AC1461" s="45">
        <f t="shared" si="3"/>
        <v>4</v>
      </c>
      <c r="AD1461" s="45">
        <f t="shared" si="4"/>
        <v>2</v>
      </c>
      <c r="AE1461" s="45">
        <f t="shared" si="5"/>
        <v>1</v>
      </c>
    </row>
    <row r="1462">
      <c r="A1462" s="1" t="b">
        <v>1</v>
      </c>
      <c r="B1462" s="20">
        <v>44330.74865065972</v>
      </c>
      <c r="C1462" s="1" t="s">
        <v>487</v>
      </c>
      <c r="D1462" s="1">
        <v>3.0</v>
      </c>
      <c r="E1462" s="1">
        <v>0.0</v>
      </c>
      <c r="F1462" s="1">
        <v>0.0</v>
      </c>
      <c r="G1462" s="1">
        <v>0.0</v>
      </c>
      <c r="H1462" s="1">
        <v>0.0</v>
      </c>
      <c r="I1462" s="1">
        <v>5.0</v>
      </c>
      <c r="J1462" s="1">
        <v>3.0</v>
      </c>
      <c r="K1462" s="1">
        <v>3.0</v>
      </c>
      <c r="L1462" s="1">
        <v>3.0</v>
      </c>
      <c r="M1462" s="1">
        <v>0.0</v>
      </c>
      <c r="N1462" s="1">
        <v>3.0</v>
      </c>
      <c r="O1462" s="1">
        <v>3.0</v>
      </c>
      <c r="P1462" s="1">
        <v>3.0</v>
      </c>
      <c r="Q1462" s="1">
        <v>3.0</v>
      </c>
      <c r="R1462" s="1">
        <v>0.0</v>
      </c>
      <c r="S1462" s="1">
        <v>3.0</v>
      </c>
      <c r="T1462" s="1">
        <v>0.0</v>
      </c>
      <c r="U1462" s="1">
        <v>3.0</v>
      </c>
      <c r="V1462" s="1">
        <v>4.0</v>
      </c>
      <c r="W1462" s="1">
        <v>4.0</v>
      </c>
      <c r="X1462" s="1">
        <v>3.0</v>
      </c>
      <c r="Y1462" s="1">
        <v>1.0</v>
      </c>
      <c r="Z1462" s="1">
        <v>2328.0</v>
      </c>
      <c r="AA1462" s="45">
        <f t="shared" si="1"/>
        <v>47</v>
      </c>
      <c r="AB1462" s="45">
        <f t="shared" si="2"/>
        <v>15</v>
      </c>
      <c r="AC1462" s="45">
        <f t="shared" si="3"/>
        <v>9</v>
      </c>
      <c r="AD1462" s="45">
        <f t="shared" si="4"/>
        <v>9</v>
      </c>
      <c r="AE1462" s="45">
        <f t="shared" si="5"/>
        <v>14</v>
      </c>
    </row>
    <row r="1463">
      <c r="A1463" s="1" t="b">
        <v>1</v>
      </c>
      <c r="B1463" s="20">
        <v>44332.407592766205</v>
      </c>
      <c r="C1463" s="1" t="s">
        <v>539</v>
      </c>
      <c r="D1463" s="1">
        <v>0.0</v>
      </c>
      <c r="E1463" s="1">
        <v>0.0</v>
      </c>
      <c r="F1463" s="1">
        <v>0.0</v>
      </c>
      <c r="G1463" s="1">
        <v>0.0</v>
      </c>
      <c r="H1463" s="1">
        <v>1.0</v>
      </c>
      <c r="I1463" s="1">
        <v>1.0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2.0</v>
      </c>
      <c r="W1463" s="1">
        <v>0.0</v>
      </c>
      <c r="X1463" s="1">
        <v>0.0</v>
      </c>
      <c r="Y1463" s="1">
        <v>1.0</v>
      </c>
      <c r="Z1463" s="1">
        <v>1313.0</v>
      </c>
      <c r="AA1463" s="45">
        <f t="shared" si="1"/>
        <v>5</v>
      </c>
      <c r="AB1463" s="45">
        <f t="shared" si="2"/>
        <v>3</v>
      </c>
      <c r="AC1463" s="45">
        <f t="shared" si="3"/>
        <v>0</v>
      </c>
      <c r="AD1463" s="45">
        <f t="shared" si="4"/>
        <v>0</v>
      </c>
      <c r="AE1463" s="45">
        <f t="shared" si="5"/>
        <v>2</v>
      </c>
    </row>
    <row r="1464">
      <c r="A1464" t="b">
        <v>0</v>
      </c>
      <c r="B1464" s="20">
        <v>44333.460367893524</v>
      </c>
      <c r="C1464" s="1" t="s">
        <v>706</v>
      </c>
      <c r="D1464" s="1">
        <v>5.0</v>
      </c>
      <c r="E1464" s="1">
        <v>4.0</v>
      </c>
      <c r="F1464" s="1">
        <v>1.0</v>
      </c>
      <c r="G1464" s="1">
        <v>4.0</v>
      </c>
      <c r="H1464" s="1">
        <v>4.0</v>
      </c>
      <c r="I1464" s="1">
        <v>6.0</v>
      </c>
      <c r="J1464" s="1">
        <v>4.0</v>
      </c>
      <c r="K1464" s="1">
        <v>1.0</v>
      </c>
      <c r="L1464" s="1">
        <v>5.0</v>
      </c>
      <c r="M1464" s="1">
        <v>5.0</v>
      </c>
      <c r="N1464" s="1">
        <v>5.0</v>
      </c>
      <c r="O1464" s="1">
        <v>6.0</v>
      </c>
      <c r="P1464" s="1">
        <v>6.0</v>
      </c>
      <c r="Q1464" s="1">
        <v>5.0</v>
      </c>
      <c r="R1464" s="1">
        <v>5.0</v>
      </c>
      <c r="S1464" s="1">
        <v>5.0</v>
      </c>
      <c r="T1464" s="1">
        <v>4.0</v>
      </c>
      <c r="U1464" s="1">
        <v>6.0</v>
      </c>
      <c r="V1464" s="1">
        <v>6.0</v>
      </c>
      <c r="W1464" s="1">
        <v>6.0</v>
      </c>
      <c r="X1464" s="1">
        <v>5.0</v>
      </c>
      <c r="Y1464" s="1">
        <v>2.0</v>
      </c>
      <c r="Z1464" s="1">
        <v>2570.0</v>
      </c>
      <c r="AA1464" s="45">
        <f t="shared" si="1"/>
        <v>100</v>
      </c>
      <c r="AB1464" s="45">
        <f t="shared" si="2"/>
        <v>41</v>
      </c>
      <c r="AC1464" s="45">
        <f t="shared" si="3"/>
        <v>15</v>
      </c>
      <c r="AD1464" s="45">
        <f t="shared" si="4"/>
        <v>21</v>
      </c>
      <c r="AE1464" s="45">
        <f t="shared" si="5"/>
        <v>23</v>
      </c>
    </row>
    <row r="1465">
      <c r="A1465" t="b">
        <v>0</v>
      </c>
      <c r="B1465" s="20">
        <v>44333.46157172453</v>
      </c>
      <c r="C1465" s="1" t="s">
        <v>932</v>
      </c>
      <c r="D1465" s="1">
        <v>5.0</v>
      </c>
      <c r="E1465" s="1">
        <v>4.0</v>
      </c>
      <c r="F1465" s="1">
        <v>1.0</v>
      </c>
      <c r="G1465" s="1">
        <v>5.0</v>
      </c>
      <c r="H1465" s="1">
        <v>4.0</v>
      </c>
      <c r="I1465" s="1">
        <v>6.0</v>
      </c>
      <c r="J1465" s="1">
        <v>4.0</v>
      </c>
      <c r="K1465" s="1">
        <v>2.0</v>
      </c>
      <c r="L1465" s="1">
        <v>6.0</v>
      </c>
      <c r="M1465" s="1">
        <v>6.0</v>
      </c>
      <c r="N1465" s="1">
        <v>6.0</v>
      </c>
      <c r="O1465" s="1">
        <v>6.0</v>
      </c>
      <c r="P1465" s="1">
        <v>5.0</v>
      </c>
      <c r="Q1465" s="1">
        <v>6.0</v>
      </c>
      <c r="R1465" s="1">
        <v>5.0</v>
      </c>
      <c r="S1465" s="1">
        <v>6.0</v>
      </c>
      <c r="T1465" s="1">
        <v>4.0</v>
      </c>
      <c r="U1465" s="1">
        <v>6.0</v>
      </c>
      <c r="V1465" s="1">
        <v>6.0</v>
      </c>
      <c r="W1465" s="1">
        <v>6.0</v>
      </c>
      <c r="X1465" s="1">
        <v>6.0</v>
      </c>
      <c r="Y1465" s="1">
        <v>3.0</v>
      </c>
      <c r="Z1465" s="1">
        <v>2570.0</v>
      </c>
      <c r="AA1465" s="45">
        <f t="shared" si="1"/>
        <v>108</v>
      </c>
      <c r="AB1465" s="45">
        <f t="shared" si="2"/>
        <v>44</v>
      </c>
      <c r="AC1465" s="45">
        <f t="shared" si="3"/>
        <v>18</v>
      </c>
      <c r="AD1465" s="45">
        <f t="shared" si="4"/>
        <v>22</v>
      </c>
      <c r="AE1465" s="45">
        <f t="shared" si="5"/>
        <v>24</v>
      </c>
    </row>
    <row r="1466">
      <c r="A1466" t="b">
        <v>0</v>
      </c>
      <c r="B1466" s="20">
        <v>44333.801272303244</v>
      </c>
      <c r="C1466" s="1" t="s">
        <v>699</v>
      </c>
      <c r="D1466" s="1">
        <v>3.0</v>
      </c>
      <c r="E1466" s="1">
        <v>0.0</v>
      </c>
      <c r="F1466" s="1">
        <v>0.0</v>
      </c>
      <c r="G1466" s="1">
        <v>0.0</v>
      </c>
      <c r="H1466" s="1">
        <v>0.0</v>
      </c>
      <c r="I1466" s="1">
        <v>5.0</v>
      </c>
      <c r="J1466" s="1">
        <v>3.0</v>
      </c>
      <c r="K1466" s="1">
        <v>5.0</v>
      </c>
      <c r="L1466" s="1">
        <v>0.0</v>
      </c>
      <c r="M1466" s="1">
        <v>2.0</v>
      </c>
      <c r="N1466" s="1">
        <v>4.0</v>
      </c>
      <c r="O1466" s="1">
        <v>0.0</v>
      </c>
      <c r="P1466" s="1">
        <v>5.0</v>
      </c>
      <c r="Q1466" s="1">
        <v>5.0</v>
      </c>
      <c r="R1466" s="1">
        <v>2.0</v>
      </c>
      <c r="S1466" s="1">
        <v>5.0</v>
      </c>
      <c r="T1466" s="1">
        <v>0.0</v>
      </c>
      <c r="U1466" s="1">
        <v>4.0</v>
      </c>
      <c r="V1466" s="1">
        <v>0.0</v>
      </c>
      <c r="W1466" s="1">
        <v>3.0</v>
      </c>
      <c r="X1466" s="1">
        <v>2.0</v>
      </c>
      <c r="Y1466" s="1">
        <v>0.0</v>
      </c>
      <c r="Z1466" s="1">
        <v>2579.0</v>
      </c>
      <c r="AA1466" s="45">
        <f t="shared" si="1"/>
        <v>48</v>
      </c>
      <c r="AB1466" s="45">
        <f t="shared" si="2"/>
        <v>12</v>
      </c>
      <c r="AC1466" s="45">
        <f t="shared" si="3"/>
        <v>10</v>
      </c>
      <c r="AD1466" s="45">
        <f t="shared" si="4"/>
        <v>17</v>
      </c>
      <c r="AE1466" s="45">
        <f t="shared" si="5"/>
        <v>9</v>
      </c>
    </row>
    <row r="1467">
      <c r="A1467" t="b">
        <v>0</v>
      </c>
      <c r="B1467" s="20">
        <v>44334.55025552084</v>
      </c>
      <c r="C1467" s="1" t="s">
        <v>700</v>
      </c>
      <c r="D1467" s="1">
        <v>5.0</v>
      </c>
      <c r="E1467" s="1">
        <v>0.0</v>
      </c>
      <c r="F1467" s="1">
        <v>0.0</v>
      </c>
      <c r="G1467" s="1">
        <v>2.0</v>
      </c>
      <c r="H1467" s="1">
        <v>4.0</v>
      </c>
      <c r="I1467" s="1">
        <v>5.0</v>
      </c>
      <c r="J1467" s="1">
        <v>5.0</v>
      </c>
      <c r="K1467" s="1">
        <v>1.0</v>
      </c>
      <c r="L1467" s="1">
        <v>5.0</v>
      </c>
      <c r="M1467" s="1">
        <v>4.0</v>
      </c>
      <c r="N1467" s="1">
        <v>1.0</v>
      </c>
      <c r="O1467" s="1">
        <v>0.0</v>
      </c>
      <c r="P1467" s="1">
        <v>4.0</v>
      </c>
      <c r="Q1467" s="1">
        <v>1.0</v>
      </c>
      <c r="R1467" s="1">
        <v>0.0</v>
      </c>
      <c r="S1467" s="1">
        <v>1.0</v>
      </c>
      <c r="T1467" s="1">
        <v>5.0</v>
      </c>
      <c r="U1467" s="1">
        <v>4.0</v>
      </c>
      <c r="V1467" s="1">
        <v>4.0</v>
      </c>
      <c r="W1467" s="1">
        <v>5.0</v>
      </c>
      <c r="X1467" s="1">
        <v>6.0</v>
      </c>
      <c r="Y1467" s="1">
        <v>4.0</v>
      </c>
      <c r="Z1467" s="1">
        <v>2572.0</v>
      </c>
      <c r="AA1467" s="45">
        <f t="shared" si="1"/>
        <v>66</v>
      </c>
      <c r="AB1467" s="45">
        <f t="shared" si="2"/>
        <v>26</v>
      </c>
      <c r="AC1467" s="45">
        <f t="shared" si="3"/>
        <v>15</v>
      </c>
      <c r="AD1467" s="45">
        <f t="shared" si="4"/>
        <v>6</v>
      </c>
      <c r="AE1467" s="45">
        <f t="shared" si="5"/>
        <v>19</v>
      </c>
    </row>
    <row r="1468">
      <c r="A1468" t="b">
        <v>0</v>
      </c>
      <c r="B1468" s="20">
        <v>44335.488754861115</v>
      </c>
      <c r="C1468" s="1" t="s">
        <v>701</v>
      </c>
      <c r="D1468" s="1">
        <v>3.0</v>
      </c>
      <c r="E1468" s="1">
        <v>3.0</v>
      </c>
      <c r="F1468" s="1">
        <v>3.0</v>
      </c>
      <c r="G1468" s="1">
        <v>3.0</v>
      </c>
      <c r="H1468" s="1">
        <v>3.0</v>
      </c>
      <c r="I1468" s="1">
        <v>3.0</v>
      </c>
      <c r="J1468" s="1">
        <v>3.0</v>
      </c>
      <c r="K1468" s="1">
        <v>3.0</v>
      </c>
      <c r="L1468" s="1">
        <v>3.0</v>
      </c>
      <c r="M1468" s="1">
        <v>3.0</v>
      </c>
      <c r="N1468" s="1">
        <v>3.0</v>
      </c>
      <c r="O1468" s="1">
        <v>3.0</v>
      </c>
      <c r="P1468" s="1">
        <v>3.0</v>
      </c>
      <c r="Q1468" s="1">
        <v>3.0</v>
      </c>
      <c r="R1468" s="1">
        <v>3.0</v>
      </c>
      <c r="S1468" s="1">
        <v>3.0</v>
      </c>
      <c r="T1468" s="1">
        <v>3.0</v>
      </c>
      <c r="U1468" s="1">
        <v>3.0</v>
      </c>
      <c r="V1468" s="1">
        <v>3.0</v>
      </c>
      <c r="W1468" s="1">
        <v>3.0</v>
      </c>
      <c r="X1468" s="1">
        <v>3.0</v>
      </c>
      <c r="Y1468" s="1">
        <v>3.0</v>
      </c>
      <c r="Z1468" s="1">
        <v>111111.0</v>
      </c>
      <c r="AA1468" s="45">
        <f t="shared" si="1"/>
        <v>66</v>
      </c>
      <c r="AB1468" s="45">
        <f t="shared" si="2"/>
        <v>30</v>
      </c>
      <c r="AC1468" s="45">
        <f t="shared" si="3"/>
        <v>12</v>
      </c>
      <c r="AD1468" s="45">
        <f t="shared" si="4"/>
        <v>12</v>
      </c>
      <c r="AE1468" s="45">
        <f t="shared" si="5"/>
        <v>12</v>
      </c>
    </row>
    <row r="1469">
      <c r="A1469" t="b">
        <v>0</v>
      </c>
      <c r="B1469" s="20">
        <v>44335.70372851852</v>
      </c>
      <c r="C1469" s="1" t="s">
        <v>925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1.0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2535.0</v>
      </c>
      <c r="AA1469" s="45">
        <f t="shared" si="1"/>
        <v>1</v>
      </c>
      <c r="AB1469" s="45">
        <f t="shared" si="2"/>
        <v>0</v>
      </c>
      <c r="AC1469" s="45">
        <f t="shared" si="3"/>
        <v>1</v>
      </c>
      <c r="AD1469" s="45">
        <f t="shared" si="4"/>
        <v>0</v>
      </c>
      <c r="AE1469" s="45">
        <f t="shared" si="5"/>
        <v>0</v>
      </c>
    </row>
    <row r="1470">
      <c r="A1470" t="b">
        <v>0</v>
      </c>
      <c r="B1470" s="20">
        <v>44335.963010023144</v>
      </c>
      <c r="C1470" s="1" t="s">
        <v>624</v>
      </c>
      <c r="D1470" s="1">
        <v>3.0</v>
      </c>
      <c r="E1470" s="1">
        <v>4.0</v>
      </c>
      <c r="F1470" s="1">
        <v>0.0</v>
      </c>
      <c r="G1470" s="1">
        <v>2.0</v>
      </c>
      <c r="H1470" s="1">
        <v>2.0</v>
      </c>
      <c r="I1470" s="1">
        <v>2.0</v>
      </c>
      <c r="J1470" s="1">
        <v>2.0</v>
      </c>
      <c r="K1470" s="1">
        <v>0.0</v>
      </c>
      <c r="L1470" s="1">
        <v>6.0</v>
      </c>
      <c r="M1470" s="1">
        <v>0.0</v>
      </c>
      <c r="N1470" s="1">
        <v>5.0</v>
      </c>
      <c r="O1470" s="1">
        <v>5.0</v>
      </c>
      <c r="P1470" s="1">
        <v>3.0</v>
      </c>
      <c r="Q1470" s="1">
        <v>0.0</v>
      </c>
      <c r="R1470" s="1">
        <v>1.0</v>
      </c>
      <c r="S1470" s="1">
        <v>2.0</v>
      </c>
      <c r="T1470" s="1">
        <v>4.0</v>
      </c>
      <c r="U1470" s="1">
        <v>3.0</v>
      </c>
      <c r="V1470" s="1">
        <v>2.0</v>
      </c>
      <c r="W1470" s="1">
        <v>3.0</v>
      </c>
      <c r="X1470" s="1">
        <v>5.0</v>
      </c>
      <c r="Y1470" s="1">
        <v>0.0</v>
      </c>
      <c r="Z1470" s="1">
        <v>2463.0</v>
      </c>
      <c r="AA1470" s="45">
        <f t="shared" si="1"/>
        <v>54</v>
      </c>
      <c r="AB1470" s="45">
        <f t="shared" si="2"/>
        <v>27</v>
      </c>
      <c r="AC1470" s="45">
        <f t="shared" si="3"/>
        <v>8</v>
      </c>
      <c r="AD1470" s="45">
        <f t="shared" si="4"/>
        <v>6</v>
      </c>
      <c r="AE1470" s="45">
        <f t="shared" si="5"/>
        <v>13</v>
      </c>
    </row>
    <row r="1471">
      <c r="A1471" t="b">
        <v>0</v>
      </c>
      <c r="B1471" s="20">
        <v>44336.44721762731</v>
      </c>
      <c r="C1471" s="1" t="s">
        <v>418</v>
      </c>
      <c r="D1471" s="1">
        <v>2.0</v>
      </c>
      <c r="E1471" s="1">
        <v>0.0</v>
      </c>
      <c r="F1471" s="1">
        <v>0.0</v>
      </c>
      <c r="G1471" s="1">
        <v>0.0</v>
      </c>
      <c r="H1471" s="1">
        <v>0.0</v>
      </c>
      <c r="I1471" s="1">
        <v>5.0</v>
      </c>
      <c r="J1471" s="1">
        <v>2.0</v>
      </c>
      <c r="K1471" s="1">
        <v>5.0</v>
      </c>
      <c r="L1471" s="1">
        <v>0.0</v>
      </c>
      <c r="M1471" s="1">
        <v>5.0</v>
      </c>
      <c r="N1471" s="1">
        <v>0.0</v>
      </c>
      <c r="O1471" s="1">
        <v>1.0</v>
      </c>
      <c r="P1471" s="1">
        <v>4.0</v>
      </c>
      <c r="Q1471" s="1">
        <v>5.0</v>
      </c>
      <c r="R1471" s="1">
        <v>3.0</v>
      </c>
      <c r="S1471" s="1">
        <v>4.0</v>
      </c>
      <c r="T1471" s="1">
        <v>0.0</v>
      </c>
      <c r="U1471" s="1">
        <v>4.0</v>
      </c>
      <c r="V1471" s="1">
        <v>3.0</v>
      </c>
      <c r="W1471" s="1">
        <v>6.0</v>
      </c>
      <c r="X1471" s="1">
        <v>2.0</v>
      </c>
      <c r="Y1471" s="1">
        <v>0.0</v>
      </c>
      <c r="Z1471" s="1">
        <v>2278.0</v>
      </c>
      <c r="AA1471" s="45">
        <f t="shared" si="1"/>
        <v>51</v>
      </c>
      <c r="AB1471" s="45">
        <f t="shared" si="2"/>
        <v>8</v>
      </c>
      <c r="AC1471" s="45">
        <f t="shared" si="3"/>
        <v>12</v>
      </c>
      <c r="AD1471" s="45">
        <f t="shared" si="4"/>
        <v>16</v>
      </c>
      <c r="AE1471" s="45">
        <f t="shared" si="5"/>
        <v>15</v>
      </c>
    </row>
    <row r="1472">
      <c r="A1472" s="1" t="b">
        <v>1</v>
      </c>
      <c r="B1472" s="20">
        <v>44336.4739475463</v>
      </c>
      <c r="C1472" s="1" t="s">
        <v>703</v>
      </c>
      <c r="D1472" s="1">
        <v>6.0</v>
      </c>
      <c r="E1472" s="1">
        <v>5.0</v>
      </c>
      <c r="F1472" s="1">
        <v>0.0</v>
      </c>
      <c r="G1472" s="1">
        <v>5.0</v>
      </c>
      <c r="H1472" s="1">
        <v>5.0</v>
      </c>
      <c r="I1472" s="1">
        <v>4.0</v>
      </c>
      <c r="J1472" s="1">
        <v>5.0</v>
      </c>
      <c r="K1472" s="1">
        <v>0.0</v>
      </c>
      <c r="L1472" s="1">
        <v>4.0</v>
      </c>
      <c r="M1472" s="1">
        <v>3.0</v>
      </c>
      <c r="N1472" s="1">
        <v>5.0</v>
      </c>
      <c r="O1472" s="1">
        <v>6.0</v>
      </c>
      <c r="P1472" s="1">
        <v>4.0</v>
      </c>
      <c r="Q1472" s="1">
        <v>1.0</v>
      </c>
      <c r="R1472" s="1">
        <v>1.0</v>
      </c>
      <c r="S1472" s="1">
        <v>1.0</v>
      </c>
      <c r="T1472" s="1">
        <v>0.0</v>
      </c>
      <c r="U1472" s="1">
        <v>4.0</v>
      </c>
      <c r="V1472" s="1">
        <v>6.0</v>
      </c>
      <c r="W1472" s="1">
        <v>5.0</v>
      </c>
      <c r="X1472" s="1">
        <v>6.0</v>
      </c>
      <c r="Y1472" s="1">
        <v>6.0</v>
      </c>
      <c r="Z1472" s="1">
        <v>2581.0</v>
      </c>
      <c r="AA1472" s="45">
        <f t="shared" si="1"/>
        <v>82</v>
      </c>
      <c r="AB1472" s="45">
        <f t="shared" si="2"/>
        <v>42</v>
      </c>
      <c r="AC1472" s="45">
        <f t="shared" si="3"/>
        <v>12</v>
      </c>
      <c r="AD1472" s="45">
        <f t="shared" si="4"/>
        <v>7</v>
      </c>
      <c r="AE1472" s="45">
        <f t="shared" si="5"/>
        <v>21</v>
      </c>
    </row>
    <row r="1473">
      <c r="A1473" t="b">
        <v>0</v>
      </c>
      <c r="B1473" s="20">
        <v>44336.51789048611</v>
      </c>
      <c r="C1473" s="1" t="s">
        <v>516</v>
      </c>
      <c r="D1473" s="1">
        <v>4.0</v>
      </c>
      <c r="E1473" s="1">
        <v>0.0</v>
      </c>
      <c r="F1473" s="1">
        <v>0.0</v>
      </c>
      <c r="G1473" s="1">
        <v>1.0</v>
      </c>
      <c r="H1473" s="1">
        <v>1.0</v>
      </c>
      <c r="I1473" s="1">
        <v>2.0</v>
      </c>
      <c r="J1473" s="1">
        <v>2.0</v>
      </c>
      <c r="K1473" s="1">
        <v>3.0</v>
      </c>
      <c r="L1473" s="1">
        <v>0.0</v>
      </c>
      <c r="M1473" s="1">
        <v>2.0</v>
      </c>
      <c r="N1473" s="1">
        <v>0.0</v>
      </c>
      <c r="O1473" s="1">
        <v>1.0</v>
      </c>
      <c r="P1473" s="1">
        <v>3.0</v>
      </c>
      <c r="Q1473" s="1">
        <v>2.0</v>
      </c>
      <c r="R1473" s="1">
        <v>1.0</v>
      </c>
      <c r="S1473" s="1">
        <v>3.0</v>
      </c>
      <c r="T1473" s="1">
        <v>0.0</v>
      </c>
      <c r="U1473" s="1">
        <v>2.0</v>
      </c>
      <c r="V1473" s="1">
        <v>3.0</v>
      </c>
      <c r="W1473" s="1">
        <v>2.0</v>
      </c>
      <c r="X1473" s="1">
        <v>3.0</v>
      </c>
      <c r="Y1473" s="1">
        <v>0.0</v>
      </c>
      <c r="Z1473" s="1">
        <v>2351.0</v>
      </c>
      <c r="AA1473" s="45">
        <f t="shared" si="1"/>
        <v>35</v>
      </c>
      <c r="AB1473" s="45">
        <f t="shared" si="2"/>
        <v>9</v>
      </c>
      <c r="AC1473" s="45">
        <f t="shared" si="3"/>
        <v>7</v>
      </c>
      <c r="AD1473" s="45">
        <f t="shared" si="4"/>
        <v>9</v>
      </c>
      <c r="AE1473" s="45">
        <f t="shared" si="5"/>
        <v>10</v>
      </c>
    </row>
    <row r="1474">
      <c r="A1474" t="b">
        <v>0</v>
      </c>
      <c r="B1474" s="20">
        <v>44336.61266599537</v>
      </c>
      <c r="C1474" s="1" t="s">
        <v>292</v>
      </c>
      <c r="D1474" s="1">
        <v>4.0</v>
      </c>
      <c r="E1474" s="1">
        <v>2.0</v>
      </c>
      <c r="F1474" s="1">
        <v>0.0</v>
      </c>
      <c r="G1474" s="1">
        <v>5.0</v>
      </c>
      <c r="H1474" s="1">
        <v>5.0</v>
      </c>
      <c r="I1474" s="1">
        <v>3.0</v>
      </c>
      <c r="J1474" s="1">
        <v>3.0</v>
      </c>
      <c r="K1474" s="1">
        <v>0.0</v>
      </c>
      <c r="L1474" s="1">
        <v>0.0</v>
      </c>
      <c r="M1474" s="1">
        <v>0.0</v>
      </c>
      <c r="N1474" s="1">
        <v>5.0</v>
      </c>
      <c r="O1474" s="1">
        <v>5.0</v>
      </c>
      <c r="P1474" s="1">
        <v>4.0</v>
      </c>
      <c r="Q1474" s="1">
        <v>4.0</v>
      </c>
      <c r="R1474" s="1">
        <v>2.0</v>
      </c>
      <c r="S1474" s="1">
        <v>4.0</v>
      </c>
      <c r="T1474" s="1">
        <v>3.0</v>
      </c>
      <c r="U1474" s="1">
        <v>3.0</v>
      </c>
      <c r="V1474" s="1">
        <v>5.0</v>
      </c>
      <c r="W1474" s="1">
        <v>5.0</v>
      </c>
      <c r="X1474" s="1">
        <v>5.0</v>
      </c>
      <c r="Y1474" s="1">
        <v>5.0</v>
      </c>
      <c r="Z1474" s="1">
        <v>2058.0</v>
      </c>
      <c r="AA1474" s="45">
        <f t="shared" si="1"/>
        <v>72</v>
      </c>
      <c r="AB1474" s="45">
        <f t="shared" si="2"/>
        <v>37</v>
      </c>
      <c r="AC1474" s="45">
        <f t="shared" si="3"/>
        <v>3</v>
      </c>
      <c r="AD1474" s="45">
        <f t="shared" si="4"/>
        <v>14</v>
      </c>
      <c r="AE1474" s="45">
        <f t="shared" si="5"/>
        <v>18</v>
      </c>
    </row>
    <row r="1475">
      <c r="A1475" t="b">
        <v>0</v>
      </c>
      <c r="B1475" s="20">
        <v>44337.4508149537</v>
      </c>
      <c r="C1475" s="1" t="s">
        <v>704</v>
      </c>
      <c r="D1475" s="1">
        <v>1.0</v>
      </c>
      <c r="E1475" s="1">
        <v>0.0</v>
      </c>
      <c r="F1475" s="1">
        <v>0.0</v>
      </c>
      <c r="G1475" s="1">
        <v>0.0</v>
      </c>
      <c r="H1475" s="1">
        <v>0.0</v>
      </c>
      <c r="I1475" s="1">
        <v>1.0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1.0</v>
      </c>
      <c r="Y1475" s="1">
        <v>0.0</v>
      </c>
      <c r="Z1475" s="1">
        <v>2541.0</v>
      </c>
      <c r="AA1475" s="45">
        <f t="shared" si="1"/>
        <v>3</v>
      </c>
      <c r="AB1475" s="45">
        <f t="shared" si="2"/>
        <v>2</v>
      </c>
      <c r="AC1475" s="45">
        <f t="shared" si="3"/>
        <v>0</v>
      </c>
      <c r="AD1475" s="45">
        <f t="shared" si="4"/>
        <v>0</v>
      </c>
      <c r="AE1475" s="45">
        <f t="shared" si="5"/>
        <v>1</v>
      </c>
    </row>
    <row r="1476">
      <c r="A1476" t="b">
        <v>0</v>
      </c>
      <c r="B1476" s="20">
        <v>44337.72163126158</v>
      </c>
      <c r="C1476" s="1" t="s">
        <v>573</v>
      </c>
      <c r="D1476" s="1">
        <v>5.0</v>
      </c>
      <c r="E1476" s="1">
        <v>4.0</v>
      </c>
      <c r="F1476" s="1">
        <v>2.0</v>
      </c>
      <c r="G1476" s="1">
        <v>5.0</v>
      </c>
      <c r="H1476" s="1">
        <v>4.0</v>
      </c>
      <c r="I1476" s="1">
        <v>5.0</v>
      </c>
      <c r="J1476" s="1">
        <v>6.0</v>
      </c>
      <c r="K1476" s="1">
        <v>2.0</v>
      </c>
      <c r="L1476" s="1">
        <v>5.0</v>
      </c>
      <c r="M1476" s="1">
        <v>4.0</v>
      </c>
      <c r="N1476" s="1">
        <v>5.0</v>
      </c>
      <c r="O1476" s="1">
        <v>5.0</v>
      </c>
      <c r="P1476" s="1">
        <v>6.0</v>
      </c>
      <c r="Q1476" s="1">
        <v>3.0</v>
      </c>
      <c r="R1476" s="1">
        <v>5.0</v>
      </c>
      <c r="S1476" s="1">
        <v>5.0</v>
      </c>
      <c r="T1476" s="1">
        <v>5.0</v>
      </c>
      <c r="U1476" s="1">
        <v>5.0</v>
      </c>
      <c r="V1476" s="1">
        <v>5.0</v>
      </c>
      <c r="W1476" s="1">
        <v>5.0</v>
      </c>
      <c r="X1476" s="1">
        <v>5.0</v>
      </c>
      <c r="Y1476" s="1">
        <v>3.0</v>
      </c>
      <c r="Z1476" s="1">
        <v>2435.0</v>
      </c>
      <c r="AA1476" s="45">
        <f t="shared" si="1"/>
        <v>99</v>
      </c>
      <c r="AB1476" s="45">
        <f t="shared" si="2"/>
        <v>43</v>
      </c>
      <c r="AC1476" s="45">
        <f t="shared" si="3"/>
        <v>17</v>
      </c>
      <c r="AD1476" s="45">
        <f t="shared" si="4"/>
        <v>19</v>
      </c>
      <c r="AE1476" s="45">
        <f t="shared" si="5"/>
        <v>20</v>
      </c>
    </row>
    <row r="1477">
      <c r="A1477" t="b">
        <v>0</v>
      </c>
      <c r="B1477" s="20">
        <v>44337.88341753472</v>
      </c>
      <c r="C1477" s="1" t="s">
        <v>488</v>
      </c>
      <c r="D1477" s="1">
        <v>4.0</v>
      </c>
      <c r="E1477" s="1">
        <v>2.0</v>
      </c>
      <c r="F1477" s="1">
        <v>0.0</v>
      </c>
      <c r="G1477" s="1">
        <v>3.0</v>
      </c>
      <c r="H1477" s="1">
        <v>4.0</v>
      </c>
      <c r="I1477" s="1">
        <v>5.0</v>
      </c>
      <c r="J1477" s="1">
        <v>0.0</v>
      </c>
      <c r="K1477" s="1">
        <v>0.0</v>
      </c>
      <c r="L1477" s="1">
        <v>4.0</v>
      </c>
      <c r="M1477" s="1">
        <v>3.0</v>
      </c>
      <c r="N1477" s="1">
        <v>3.0</v>
      </c>
      <c r="O1477" s="1">
        <v>4.0</v>
      </c>
      <c r="P1477" s="1">
        <v>4.0</v>
      </c>
      <c r="Q1477" s="1">
        <v>4.0</v>
      </c>
      <c r="R1477" s="1">
        <v>4.0</v>
      </c>
      <c r="S1477" s="1">
        <v>4.0</v>
      </c>
      <c r="T1477" s="1">
        <v>3.0</v>
      </c>
      <c r="U1477" s="1">
        <v>5.0</v>
      </c>
      <c r="V1477" s="1">
        <v>4.0</v>
      </c>
      <c r="W1477" s="1">
        <v>4.0</v>
      </c>
      <c r="X1477" s="1">
        <v>5.0</v>
      </c>
      <c r="Y1477" s="1">
        <v>1.0</v>
      </c>
      <c r="Z1477" s="1">
        <v>2248.0</v>
      </c>
      <c r="AA1477" s="45">
        <f t="shared" si="1"/>
        <v>70</v>
      </c>
      <c r="AB1477" s="45">
        <f t="shared" si="2"/>
        <v>29</v>
      </c>
      <c r="AC1477" s="45">
        <f t="shared" si="3"/>
        <v>7</v>
      </c>
      <c r="AD1477" s="45">
        <f t="shared" si="4"/>
        <v>16</v>
      </c>
      <c r="AE1477" s="45">
        <f t="shared" si="5"/>
        <v>18</v>
      </c>
    </row>
    <row r="1478">
      <c r="A1478" t="b">
        <v>0</v>
      </c>
      <c r="B1478" s="20">
        <v>44339.760346423616</v>
      </c>
      <c r="C1478" s="1" t="s">
        <v>481</v>
      </c>
      <c r="D1478" s="1">
        <v>5.0</v>
      </c>
      <c r="E1478" s="1">
        <v>4.0</v>
      </c>
      <c r="F1478" s="1">
        <v>0.0</v>
      </c>
      <c r="G1478" s="1">
        <v>2.0</v>
      </c>
      <c r="H1478" s="1">
        <v>3.0</v>
      </c>
      <c r="I1478" s="1">
        <v>4.0</v>
      </c>
      <c r="J1478" s="1">
        <v>3.0</v>
      </c>
      <c r="K1478" s="1">
        <v>4.0</v>
      </c>
      <c r="L1478" s="1">
        <v>0.0</v>
      </c>
      <c r="M1478" s="1">
        <v>5.0</v>
      </c>
      <c r="N1478" s="1">
        <v>2.0</v>
      </c>
      <c r="O1478" s="1">
        <v>4.0</v>
      </c>
      <c r="P1478" s="1">
        <v>6.0</v>
      </c>
      <c r="Q1478" s="1">
        <v>4.0</v>
      </c>
      <c r="R1478" s="1">
        <v>2.0</v>
      </c>
      <c r="S1478" s="1">
        <v>5.0</v>
      </c>
      <c r="T1478" s="1">
        <v>4.0</v>
      </c>
      <c r="U1478" s="1">
        <v>4.0</v>
      </c>
      <c r="V1478" s="1">
        <v>3.0</v>
      </c>
      <c r="W1478" s="1">
        <v>3.0</v>
      </c>
      <c r="X1478" s="1">
        <v>2.0</v>
      </c>
      <c r="Y1478" s="1">
        <v>5.0</v>
      </c>
      <c r="Z1478" s="1">
        <v>2305.0</v>
      </c>
      <c r="AA1478" s="45">
        <f t="shared" si="1"/>
        <v>74</v>
      </c>
      <c r="AB1478" s="45">
        <f t="shared" si="2"/>
        <v>33</v>
      </c>
      <c r="AC1478" s="45">
        <f t="shared" si="3"/>
        <v>12</v>
      </c>
      <c r="AD1478" s="45">
        <f t="shared" si="4"/>
        <v>17</v>
      </c>
      <c r="AE1478" s="45">
        <f t="shared" si="5"/>
        <v>12</v>
      </c>
    </row>
    <row r="1479">
      <c r="A1479" t="b">
        <v>0</v>
      </c>
      <c r="B1479" s="20">
        <v>44339.80355520833</v>
      </c>
      <c r="C1479" s="1" t="s">
        <v>543</v>
      </c>
      <c r="D1479" s="1">
        <v>5.0</v>
      </c>
      <c r="E1479" s="1">
        <v>4.0</v>
      </c>
      <c r="F1479" s="1">
        <v>3.0</v>
      </c>
      <c r="G1479" s="1">
        <v>5.0</v>
      </c>
      <c r="H1479" s="1">
        <v>4.0</v>
      </c>
      <c r="I1479" s="1">
        <v>5.0</v>
      </c>
      <c r="J1479" s="1">
        <v>5.0</v>
      </c>
      <c r="K1479" s="1">
        <v>1.0</v>
      </c>
      <c r="L1479" s="1">
        <v>5.0</v>
      </c>
      <c r="M1479" s="1">
        <v>3.0</v>
      </c>
      <c r="N1479" s="1">
        <v>5.0</v>
      </c>
      <c r="O1479" s="1">
        <v>5.0</v>
      </c>
      <c r="P1479" s="1">
        <v>6.0</v>
      </c>
      <c r="Q1479" s="1">
        <v>4.0</v>
      </c>
      <c r="R1479" s="1">
        <v>3.0</v>
      </c>
      <c r="S1479" s="1">
        <v>5.0</v>
      </c>
      <c r="T1479" s="1">
        <v>2.0</v>
      </c>
      <c r="U1479" s="1">
        <v>6.0</v>
      </c>
      <c r="V1479" s="1">
        <v>4.0</v>
      </c>
      <c r="W1479" s="1">
        <v>4.0</v>
      </c>
      <c r="X1479" s="1">
        <v>5.0</v>
      </c>
      <c r="Y1479" s="1">
        <v>5.0</v>
      </c>
      <c r="Z1479" s="1">
        <v>2378.0</v>
      </c>
      <c r="AA1479" s="45">
        <f t="shared" si="1"/>
        <v>94</v>
      </c>
      <c r="AB1479" s="45">
        <f t="shared" si="2"/>
        <v>43</v>
      </c>
      <c r="AC1479" s="45">
        <f t="shared" si="3"/>
        <v>14</v>
      </c>
      <c r="AD1479" s="45">
        <f t="shared" si="4"/>
        <v>18</v>
      </c>
      <c r="AE1479" s="45">
        <f t="shared" si="5"/>
        <v>19</v>
      </c>
    </row>
    <row r="1480">
      <c r="A1480" t="b">
        <v>0</v>
      </c>
      <c r="B1480" s="20">
        <v>44340.836758923615</v>
      </c>
      <c r="C1480" s="1" t="s">
        <v>676</v>
      </c>
      <c r="D1480" s="1">
        <v>2.0</v>
      </c>
      <c r="E1480" s="1">
        <v>2.0</v>
      </c>
      <c r="F1480" s="1">
        <v>0.0</v>
      </c>
      <c r="G1480" s="1">
        <v>1.0</v>
      </c>
      <c r="H1480" s="1">
        <v>0.0</v>
      </c>
      <c r="I1480" s="1">
        <v>1.0</v>
      </c>
      <c r="J1480" s="1">
        <v>0.0</v>
      </c>
      <c r="K1480" s="1">
        <v>0.0</v>
      </c>
      <c r="L1480" s="1">
        <v>0.0</v>
      </c>
      <c r="M1480" s="1">
        <v>0.0</v>
      </c>
      <c r="N1480" s="1">
        <v>2.0</v>
      </c>
      <c r="O1480" s="1">
        <v>0.0</v>
      </c>
      <c r="P1480" s="1">
        <v>1.0</v>
      </c>
      <c r="Q1480" s="1">
        <v>0.0</v>
      </c>
      <c r="R1480" s="1">
        <v>0.0</v>
      </c>
      <c r="S1480" s="1">
        <v>0.0</v>
      </c>
      <c r="T1480" s="1">
        <v>0.0</v>
      </c>
      <c r="U1480" s="1">
        <v>1.0</v>
      </c>
      <c r="V1480" s="1">
        <v>0.0</v>
      </c>
      <c r="W1480" s="1">
        <v>0.0</v>
      </c>
      <c r="X1480" s="1">
        <v>0.0</v>
      </c>
      <c r="Y1480" s="1">
        <v>0.0</v>
      </c>
      <c r="Z1480" s="1">
        <v>2543.0</v>
      </c>
      <c r="AA1480" s="45">
        <f t="shared" si="1"/>
        <v>10</v>
      </c>
      <c r="AB1480" s="45">
        <f t="shared" si="2"/>
        <v>8</v>
      </c>
      <c r="AC1480" s="45">
        <f t="shared" si="3"/>
        <v>0</v>
      </c>
      <c r="AD1480" s="45">
        <f t="shared" si="4"/>
        <v>1</v>
      </c>
      <c r="AE1480" s="45">
        <f t="shared" si="5"/>
        <v>1</v>
      </c>
    </row>
    <row r="1481">
      <c r="A1481" t="b">
        <v>0</v>
      </c>
      <c r="B1481" s="20">
        <v>44340.93343238426</v>
      </c>
      <c r="C1481" s="1" t="s">
        <v>556</v>
      </c>
      <c r="D1481" s="1">
        <v>2.0</v>
      </c>
      <c r="E1481" s="1">
        <v>2.0</v>
      </c>
      <c r="F1481" s="1">
        <v>0.0</v>
      </c>
      <c r="G1481" s="1">
        <v>0.0</v>
      </c>
      <c r="H1481" s="1">
        <v>0.0</v>
      </c>
      <c r="I1481" s="1">
        <v>3.0</v>
      </c>
      <c r="J1481" s="1">
        <v>3.0</v>
      </c>
      <c r="K1481" s="1">
        <v>0.0</v>
      </c>
      <c r="L1481" s="1">
        <v>0.0</v>
      </c>
      <c r="M1481" s="1">
        <v>2.0</v>
      </c>
      <c r="N1481" s="1">
        <v>1.0</v>
      </c>
      <c r="O1481" s="1">
        <v>0.0</v>
      </c>
      <c r="P1481" s="1">
        <v>2.0</v>
      </c>
      <c r="Q1481" s="1">
        <v>0.0</v>
      </c>
      <c r="R1481" s="1">
        <v>0.0</v>
      </c>
      <c r="S1481" s="1">
        <v>1.0</v>
      </c>
      <c r="T1481" s="1">
        <v>2.0</v>
      </c>
      <c r="U1481" s="1">
        <v>1.0</v>
      </c>
      <c r="V1481" s="1">
        <v>0.0</v>
      </c>
      <c r="W1481" s="1">
        <v>2.0</v>
      </c>
      <c r="X1481" s="1">
        <v>2.0</v>
      </c>
      <c r="Y1481" s="1">
        <v>0.0</v>
      </c>
      <c r="Z1481" s="1">
        <v>2407.0</v>
      </c>
      <c r="AA1481" s="45">
        <f t="shared" si="1"/>
        <v>23</v>
      </c>
      <c r="AB1481" s="45">
        <f t="shared" si="2"/>
        <v>10</v>
      </c>
      <c r="AC1481" s="45">
        <f t="shared" si="3"/>
        <v>5</v>
      </c>
      <c r="AD1481" s="45">
        <f t="shared" si="4"/>
        <v>3</v>
      </c>
      <c r="AE1481" s="45">
        <f t="shared" si="5"/>
        <v>5</v>
      </c>
    </row>
    <row r="1482">
      <c r="A1482" t="b">
        <v>0</v>
      </c>
      <c r="B1482" s="20">
        <v>44341.42525060185</v>
      </c>
      <c r="C1482" s="1" t="s">
        <v>603</v>
      </c>
      <c r="D1482" s="1">
        <v>2.0</v>
      </c>
      <c r="E1482" s="1">
        <v>2.0</v>
      </c>
      <c r="F1482" s="1">
        <v>0.0</v>
      </c>
      <c r="G1482" s="1">
        <v>2.0</v>
      </c>
      <c r="H1482" s="1">
        <v>0.0</v>
      </c>
      <c r="I1482" s="1">
        <v>3.0</v>
      </c>
      <c r="J1482" s="1">
        <v>0.0</v>
      </c>
      <c r="K1482" s="1">
        <v>0.0</v>
      </c>
      <c r="L1482" s="1">
        <v>4.0</v>
      </c>
      <c r="M1482" s="1">
        <v>2.0</v>
      </c>
      <c r="N1482" s="1">
        <v>1.0</v>
      </c>
      <c r="O1482" s="1">
        <v>0.0</v>
      </c>
      <c r="P1482" s="1">
        <v>2.0</v>
      </c>
      <c r="Q1482" s="1">
        <v>1.0</v>
      </c>
      <c r="R1482" s="1">
        <v>1.0</v>
      </c>
      <c r="S1482" s="1">
        <v>1.0</v>
      </c>
      <c r="T1482" s="1">
        <v>2.0</v>
      </c>
      <c r="U1482" s="1">
        <v>2.0</v>
      </c>
      <c r="V1482" s="1">
        <v>2.0</v>
      </c>
      <c r="W1482" s="1">
        <v>1.0</v>
      </c>
      <c r="X1482" s="1">
        <v>1.0</v>
      </c>
      <c r="Y1482" s="1">
        <v>0.0</v>
      </c>
      <c r="Z1482" s="1">
        <v>2358.0</v>
      </c>
      <c r="AA1482" s="45">
        <f t="shared" si="1"/>
        <v>29</v>
      </c>
      <c r="AB1482" s="45">
        <f t="shared" si="2"/>
        <v>12</v>
      </c>
      <c r="AC1482" s="45">
        <f t="shared" si="3"/>
        <v>6</v>
      </c>
      <c r="AD1482" s="45">
        <f t="shared" si="4"/>
        <v>5</v>
      </c>
      <c r="AE1482" s="45">
        <f t="shared" si="5"/>
        <v>6</v>
      </c>
    </row>
    <row r="1483">
      <c r="A1483" t="b">
        <v>0</v>
      </c>
      <c r="B1483" s="20">
        <v>44341.51738167824</v>
      </c>
      <c r="C1483" s="1" t="s">
        <v>273</v>
      </c>
      <c r="D1483" s="1">
        <v>3.0</v>
      </c>
      <c r="E1483" s="1">
        <v>3.0</v>
      </c>
      <c r="F1483" s="1">
        <v>0.0</v>
      </c>
      <c r="G1483" s="1">
        <v>2.0</v>
      </c>
      <c r="H1483" s="1">
        <v>3.0</v>
      </c>
      <c r="I1483" s="1">
        <v>6.0</v>
      </c>
      <c r="J1483" s="1">
        <v>0.0</v>
      </c>
      <c r="K1483" s="1">
        <v>6.0</v>
      </c>
      <c r="L1483" s="1">
        <v>0.0</v>
      </c>
      <c r="M1483" s="1">
        <v>6.0</v>
      </c>
      <c r="N1483" s="1">
        <v>4.0</v>
      </c>
      <c r="O1483" s="1">
        <v>3.0</v>
      </c>
      <c r="P1483" s="1">
        <v>2.0</v>
      </c>
      <c r="Q1483" s="1">
        <v>3.0</v>
      </c>
      <c r="R1483" s="1">
        <v>4.0</v>
      </c>
      <c r="S1483" s="1">
        <v>3.0</v>
      </c>
      <c r="T1483" s="1">
        <v>0.0</v>
      </c>
      <c r="U1483" s="1">
        <v>6.0</v>
      </c>
      <c r="V1483" s="1">
        <v>5.0</v>
      </c>
      <c r="W1483" s="1">
        <v>4.0</v>
      </c>
      <c r="X1483" s="1">
        <v>4.0</v>
      </c>
      <c r="Y1483" s="1">
        <v>4.0</v>
      </c>
      <c r="Z1483" s="1">
        <v>2028.0</v>
      </c>
      <c r="AA1483" s="45">
        <f t="shared" si="1"/>
        <v>71</v>
      </c>
      <c r="AB1483" s="45">
        <f t="shared" si="2"/>
        <v>28</v>
      </c>
      <c r="AC1483" s="45">
        <f t="shared" si="3"/>
        <v>12</v>
      </c>
      <c r="AD1483" s="45">
        <f t="shared" si="4"/>
        <v>12</v>
      </c>
      <c r="AE1483" s="45">
        <f t="shared" si="5"/>
        <v>19</v>
      </c>
    </row>
    <row r="1484">
      <c r="A1484" t="b">
        <v>0</v>
      </c>
      <c r="B1484" s="20">
        <v>44341.75522091435</v>
      </c>
      <c r="C1484" s="1" t="s">
        <v>706</v>
      </c>
      <c r="D1484" s="1">
        <v>4.0</v>
      </c>
      <c r="E1484" s="1">
        <v>4.0</v>
      </c>
      <c r="F1484" s="1">
        <v>1.0</v>
      </c>
      <c r="G1484" s="1">
        <v>4.0</v>
      </c>
      <c r="H1484" s="1">
        <v>4.0</v>
      </c>
      <c r="I1484" s="1">
        <v>6.0</v>
      </c>
      <c r="J1484" s="1">
        <v>6.0</v>
      </c>
      <c r="K1484" s="1">
        <v>3.0</v>
      </c>
      <c r="L1484" s="1">
        <v>6.0</v>
      </c>
      <c r="M1484" s="1">
        <v>6.0</v>
      </c>
      <c r="N1484" s="1">
        <v>5.0</v>
      </c>
      <c r="O1484" s="1">
        <v>6.0</v>
      </c>
      <c r="P1484" s="1">
        <v>6.0</v>
      </c>
      <c r="Q1484" s="1">
        <v>6.0</v>
      </c>
      <c r="R1484" s="1">
        <v>6.0</v>
      </c>
      <c r="S1484" s="1">
        <v>6.0</v>
      </c>
      <c r="T1484" s="1">
        <v>5.0</v>
      </c>
      <c r="U1484" s="1">
        <v>6.0</v>
      </c>
      <c r="V1484" s="1">
        <v>6.0</v>
      </c>
      <c r="W1484" s="1">
        <v>5.0</v>
      </c>
      <c r="X1484" s="1">
        <v>5.0</v>
      </c>
      <c r="Y1484" s="1">
        <v>3.0</v>
      </c>
      <c r="Z1484" s="1">
        <v>2570.0</v>
      </c>
      <c r="AA1484" s="45">
        <f t="shared" si="1"/>
        <v>109</v>
      </c>
      <c r="AB1484" s="45">
        <f t="shared" si="2"/>
        <v>42</v>
      </c>
      <c r="AC1484" s="45">
        <f t="shared" si="3"/>
        <v>21</v>
      </c>
      <c r="AD1484" s="45">
        <f t="shared" si="4"/>
        <v>24</v>
      </c>
      <c r="AE1484" s="45">
        <f t="shared" si="5"/>
        <v>22</v>
      </c>
    </row>
    <row r="1485">
      <c r="A1485" t="b">
        <v>0</v>
      </c>
      <c r="B1485" s="20">
        <v>44342.40712642361</v>
      </c>
      <c r="C1485" s="1" t="s">
        <v>653</v>
      </c>
      <c r="D1485" s="1">
        <v>6.0</v>
      </c>
      <c r="E1485" s="1">
        <v>5.0</v>
      </c>
      <c r="F1485" s="1">
        <v>3.0</v>
      </c>
      <c r="G1485" s="1">
        <v>1.0</v>
      </c>
      <c r="H1485" s="1">
        <v>3.0</v>
      </c>
      <c r="I1485" s="1">
        <v>5.0</v>
      </c>
      <c r="J1485" s="1">
        <v>4.0</v>
      </c>
      <c r="K1485" s="1">
        <v>3.0</v>
      </c>
      <c r="L1485" s="1">
        <v>3.0</v>
      </c>
      <c r="M1485" s="1">
        <v>4.0</v>
      </c>
      <c r="N1485" s="1">
        <v>5.0</v>
      </c>
      <c r="O1485" s="1">
        <v>5.0</v>
      </c>
      <c r="P1485" s="1">
        <v>6.0</v>
      </c>
      <c r="Q1485" s="1">
        <v>5.0</v>
      </c>
      <c r="R1485" s="1">
        <v>4.0</v>
      </c>
      <c r="S1485" s="1">
        <v>6.0</v>
      </c>
      <c r="T1485" s="1">
        <v>3.0</v>
      </c>
      <c r="U1485" s="1">
        <v>5.0</v>
      </c>
      <c r="V1485" s="1">
        <v>5.0</v>
      </c>
      <c r="W1485" s="1">
        <v>5.0</v>
      </c>
      <c r="X1485" s="1">
        <v>5.0</v>
      </c>
      <c r="Y1485" s="1">
        <v>1.0</v>
      </c>
      <c r="Z1485" s="1">
        <v>2519.0</v>
      </c>
      <c r="AA1485" s="45">
        <f t="shared" si="1"/>
        <v>92</v>
      </c>
      <c r="AB1485" s="45">
        <f t="shared" si="2"/>
        <v>37</v>
      </c>
      <c r="AC1485" s="45">
        <f t="shared" si="3"/>
        <v>14</v>
      </c>
      <c r="AD1485" s="45">
        <f t="shared" si="4"/>
        <v>21</v>
      </c>
      <c r="AE1485" s="45">
        <f t="shared" si="5"/>
        <v>20</v>
      </c>
    </row>
    <row r="1486">
      <c r="A1486" t="b">
        <v>0</v>
      </c>
      <c r="B1486" s="20">
        <v>44342.49652</v>
      </c>
      <c r="C1486" s="1" t="s">
        <v>405</v>
      </c>
      <c r="D1486" s="1">
        <v>1.0</v>
      </c>
      <c r="E1486" s="1">
        <v>0.0</v>
      </c>
      <c r="F1486" s="1">
        <v>0.0</v>
      </c>
      <c r="G1486" s="1">
        <v>2.0</v>
      </c>
      <c r="H1486" s="1">
        <v>2.0</v>
      </c>
      <c r="I1486" s="1">
        <v>2.0</v>
      </c>
      <c r="J1486" s="1">
        <v>0.0</v>
      </c>
      <c r="K1486" s="1">
        <v>0.0</v>
      </c>
      <c r="L1486" s="1">
        <v>0.0</v>
      </c>
      <c r="M1486" s="1">
        <v>2.0</v>
      </c>
      <c r="N1486" s="1">
        <v>2.0</v>
      </c>
      <c r="O1486" s="1">
        <v>2.0</v>
      </c>
      <c r="P1486" s="1">
        <v>2.0</v>
      </c>
      <c r="Q1486" s="1">
        <v>2.0</v>
      </c>
      <c r="R1486" s="1">
        <v>2.0</v>
      </c>
      <c r="S1486" s="1">
        <v>2.0</v>
      </c>
      <c r="T1486" s="1">
        <v>3.0</v>
      </c>
      <c r="U1486" s="1">
        <v>3.0</v>
      </c>
      <c r="V1486" s="1">
        <v>4.0</v>
      </c>
      <c r="W1486" s="1">
        <v>4.0</v>
      </c>
      <c r="X1486" s="1">
        <v>5.0</v>
      </c>
      <c r="Y1486" s="1">
        <v>4.0</v>
      </c>
      <c r="Z1486" s="1">
        <v>2219.0</v>
      </c>
      <c r="AA1486" s="45">
        <f t="shared" si="1"/>
        <v>44</v>
      </c>
      <c r="AB1486" s="45">
        <f t="shared" si="2"/>
        <v>18</v>
      </c>
      <c r="AC1486" s="45">
        <f t="shared" si="3"/>
        <v>2</v>
      </c>
      <c r="AD1486" s="45">
        <f t="shared" si="4"/>
        <v>8</v>
      </c>
      <c r="AE1486" s="45">
        <f t="shared" si="5"/>
        <v>16</v>
      </c>
    </row>
    <row r="1487">
      <c r="A1487" s="1" t="b">
        <v>1</v>
      </c>
      <c r="B1487" s="20">
        <v>44342.649826180554</v>
      </c>
      <c r="C1487" s="1" t="s">
        <v>707</v>
      </c>
      <c r="D1487" s="1">
        <v>5.0</v>
      </c>
      <c r="E1487" s="1">
        <v>3.0</v>
      </c>
      <c r="F1487" s="1">
        <v>0.0</v>
      </c>
      <c r="G1487" s="1">
        <v>2.0</v>
      </c>
      <c r="H1487" s="1">
        <v>3.0</v>
      </c>
      <c r="I1487" s="1">
        <v>2.0</v>
      </c>
      <c r="J1487" s="1">
        <v>4.0</v>
      </c>
      <c r="K1487" s="1">
        <v>2.0</v>
      </c>
      <c r="L1487" s="1">
        <v>3.0</v>
      </c>
      <c r="M1487" s="1">
        <v>2.0</v>
      </c>
      <c r="N1487" s="1">
        <v>3.0</v>
      </c>
      <c r="O1487" s="1">
        <v>4.0</v>
      </c>
      <c r="P1487" s="1">
        <v>4.0</v>
      </c>
      <c r="Q1487" s="1">
        <v>3.0</v>
      </c>
      <c r="R1487" s="1">
        <v>3.0</v>
      </c>
      <c r="S1487" s="1">
        <v>3.0</v>
      </c>
      <c r="T1487" s="1">
        <v>0.0</v>
      </c>
      <c r="U1487" s="1">
        <v>4.0</v>
      </c>
      <c r="V1487" s="1">
        <v>3.0</v>
      </c>
      <c r="W1487" s="1">
        <v>3.0</v>
      </c>
      <c r="X1487" s="1">
        <v>2.0</v>
      </c>
      <c r="Y1487" s="1">
        <v>3.0</v>
      </c>
      <c r="Z1487" s="1">
        <v>2587.0</v>
      </c>
      <c r="AA1487" s="45">
        <f t="shared" si="1"/>
        <v>61</v>
      </c>
      <c r="AB1487" s="45">
        <f t="shared" si="2"/>
        <v>25</v>
      </c>
      <c r="AC1487" s="45">
        <f t="shared" si="3"/>
        <v>11</v>
      </c>
      <c r="AD1487" s="45">
        <f t="shared" si="4"/>
        <v>13</v>
      </c>
      <c r="AE1487" s="45">
        <f t="shared" si="5"/>
        <v>12</v>
      </c>
    </row>
    <row r="1488">
      <c r="A1488" t="b">
        <v>0</v>
      </c>
      <c r="B1488" s="20">
        <v>44342.71515379629</v>
      </c>
      <c r="C1488" s="1" t="s">
        <v>708</v>
      </c>
      <c r="D1488" s="1">
        <v>5.0</v>
      </c>
      <c r="E1488" s="1">
        <v>3.0</v>
      </c>
      <c r="F1488" s="1">
        <v>1.0</v>
      </c>
      <c r="G1488" s="1">
        <v>3.0</v>
      </c>
      <c r="H1488" s="1">
        <v>4.0</v>
      </c>
      <c r="I1488" s="1">
        <v>6.0</v>
      </c>
      <c r="J1488" s="1">
        <v>0.0</v>
      </c>
      <c r="K1488" s="1">
        <v>6.0</v>
      </c>
      <c r="L1488" s="1">
        <v>0.0</v>
      </c>
      <c r="M1488" s="1">
        <v>5.0</v>
      </c>
      <c r="N1488" s="1">
        <v>6.0</v>
      </c>
      <c r="O1488" s="1">
        <v>6.0</v>
      </c>
      <c r="P1488" s="1">
        <v>4.0</v>
      </c>
      <c r="Q1488" s="1">
        <v>4.0</v>
      </c>
      <c r="R1488" s="1">
        <v>4.0</v>
      </c>
      <c r="S1488" s="1">
        <v>6.0</v>
      </c>
      <c r="T1488" s="1">
        <v>0.0</v>
      </c>
      <c r="U1488" s="1">
        <v>5.0</v>
      </c>
      <c r="V1488" s="1">
        <v>6.0</v>
      </c>
      <c r="W1488" s="1">
        <v>5.0</v>
      </c>
      <c r="X1488" s="1">
        <v>5.0</v>
      </c>
      <c r="Y1488" s="1">
        <v>3.0</v>
      </c>
      <c r="Z1488" s="1">
        <v>2582.0</v>
      </c>
      <c r="AA1488" s="45">
        <f t="shared" si="1"/>
        <v>87</v>
      </c>
      <c r="AB1488" s="45">
        <f t="shared" si="2"/>
        <v>37</v>
      </c>
      <c r="AC1488" s="45">
        <f t="shared" si="3"/>
        <v>11</v>
      </c>
      <c r="AD1488" s="45">
        <f t="shared" si="4"/>
        <v>18</v>
      </c>
      <c r="AE1488" s="45">
        <f t="shared" si="5"/>
        <v>21</v>
      </c>
    </row>
    <row r="1489">
      <c r="A1489" t="b">
        <v>0</v>
      </c>
      <c r="B1489" s="20">
        <v>44342.74023776621</v>
      </c>
      <c r="C1489" s="1" t="s">
        <v>709</v>
      </c>
      <c r="D1489" s="1">
        <v>2.0</v>
      </c>
      <c r="E1489" s="1">
        <v>0.0</v>
      </c>
      <c r="F1489" s="1">
        <v>0.0</v>
      </c>
      <c r="G1489" s="1">
        <v>1.0</v>
      </c>
      <c r="H1489" s="1">
        <v>3.0</v>
      </c>
      <c r="I1489" s="1">
        <v>3.0</v>
      </c>
      <c r="J1489" s="1">
        <v>1.0</v>
      </c>
      <c r="K1489" s="1">
        <v>1.0</v>
      </c>
      <c r="L1489" s="1">
        <v>1.0</v>
      </c>
      <c r="M1489" s="1">
        <v>2.0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1.0</v>
      </c>
      <c r="V1489" s="1">
        <v>3.0</v>
      </c>
      <c r="W1489" s="1">
        <v>2.0</v>
      </c>
      <c r="X1489" s="1">
        <v>2.0</v>
      </c>
      <c r="Y1489" s="1">
        <v>1.0</v>
      </c>
      <c r="Z1489" s="1">
        <v>2575.0</v>
      </c>
      <c r="AA1489" s="45">
        <f t="shared" si="1"/>
        <v>23</v>
      </c>
      <c r="AB1489" s="45">
        <f t="shared" si="2"/>
        <v>10</v>
      </c>
      <c r="AC1489" s="45">
        <f t="shared" si="3"/>
        <v>5</v>
      </c>
      <c r="AD1489" s="45">
        <f t="shared" si="4"/>
        <v>0</v>
      </c>
      <c r="AE1489" s="45">
        <f t="shared" si="5"/>
        <v>8</v>
      </c>
    </row>
    <row r="1490">
      <c r="A1490" t="b">
        <v>0</v>
      </c>
      <c r="B1490" s="20">
        <v>44343.57286944444</v>
      </c>
      <c r="C1490" s="1" t="s">
        <v>395</v>
      </c>
      <c r="D1490" s="1">
        <v>2.0</v>
      </c>
      <c r="E1490" s="1">
        <v>3.0</v>
      </c>
      <c r="F1490" s="1">
        <v>0.0</v>
      </c>
      <c r="G1490" s="1">
        <v>5.0</v>
      </c>
      <c r="H1490" s="1">
        <v>5.0</v>
      </c>
      <c r="I1490" s="1">
        <v>6.0</v>
      </c>
      <c r="J1490" s="1">
        <v>1.0</v>
      </c>
      <c r="K1490" s="1">
        <v>3.0</v>
      </c>
      <c r="L1490" s="1">
        <v>3.0</v>
      </c>
      <c r="M1490" s="1">
        <v>4.0</v>
      </c>
      <c r="N1490" s="1">
        <v>3.0</v>
      </c>
      <c r="O1490" s="1">
        <v>4.0</v>
      </c>
      <c r="P1490" s="1">
        <v>4.0</v>
      </c>
      <c r="Q1490" s="1">
        <v>3.0</v>
      </c>
      <c r="R1490" s="1">
        <v>2.0</v>
      </c>
      <c r="S1490" s="1">
        <v>4.0</v>
      </c>
      <c r="T1490" s="1">
        <v>5.0</v>
      </c>
      <c r="U1490" s="1">
        <v>6.0</v>
      </c>
      <c r="V1490" s="1">
        <v>3.0</v>
      </c>
      <c r="W1490" s="1">
        <v>3.0</v>
      </c>
      <c r="X1490" s="1">
        <v>3.0</v>
      </c>
      <c r="Y1490" s="1">
        <v>5.0</v>
      </c>
      <c r="Z1490" s="1">
        <v>2208.0</v>
      </c>
      <c r="AA1490" s="45">
        <f t="shared" si="1"/>
        <v>77</v>
      </c>
      <c r="AB1490" s="45">
        <f t="shared" si="2"/>
        <v>38</v>
      </c>
      <c r="AC1490" s="45">
        <f t="shared" si="3"/>
        <v>11</v>
      </c>
      <c r="AD1490" s="45">
        <f t="shared" si="4"/>
        <v>13</v>
      </c>
      <c r="AE1490" s="45">
        <f t="shared" si="5"/>
        <v>15</v>
      </c>
    </row>
    <row r="1491">
      <c r="A1491" t="b">
        <v>0</v>
      </c>
      <c r="B1491" s="20">
        <v>44343.68040832176</v>
      </c>
      <c r="C1491" s="1" t="s">
        <v>676</v>
      </c>
      <c r="D1491" s="1">
        <v>2.0</v>
      </c>
      <c r="E1491" s="1">
        <v>1.0</v>
      </c>
      <c r="F1491" s="1">
        <v>0.0</v>
      </c>
      <c r="G1491" s="1">
        <v>0.0</v>
      </c>
      <c r="H1491" s="1">
        <v>1.0</v>
      </c>
      <c r="I1491" s="1">
        <v>1.0</v>
      </c>
      <c r="J1491" s="1">
        <v>1.0</v>
      </c>
      <c r="K1491" s="1">
        <v>0.0</v>
      </c>
      <c r="L1491" s="1">
        <v>0.0</v>
      </c>
      <c r="M1491" s="1">
        <v>0.0</v>
      </c>
      <c r="N1491" s="1">
        <v>2.0</v>
      </c>
      <c r="O1491" s="1">
        <v>0.0</v>
      </c>
      <c r="P1491" s="1">
        <v>0.0</v>
      </c>
      <c r="Q1491" s="1">
        <v>1.0</v>
      </c>
      <c r="R1491" s="1">
        <v>0.0</v>
      </c>
      <c r="S1491" s="1">
        <v>0.0</v>
      </c>
      <c r="T1491" s="1">
        <v>0.0</v>
      </c>
      <c r="U1491" s="1">
        <v>1.0</v>
      </c>
      <c r="V1491" s="1">
        <v>0.0</v>
      </c>
      <c r="W1491" s="1">
        <v>0.0</v>
      </c>
      <c r="X1491" s="1">
        <v>1.0</v>
      </c>
      <c r="Y1491" s="1">
        <v>0.0</v>
      </c>
      <c r="Z1491" s="1">
        <v>2543.0</v>
      </c>
      <c r="AA1491" s="45">
        <f t="shared" si="1"/>
        <v>11</v>
      </c>
      <c r="AB1491" s="45">
        <f t="shared" si="2"/>
        <v>7</v>
      </c>
      <c r="AC1491" s="45">
        <f t="shared" si="3"/>
        <v>1</v>
      </c>
      <c r="AD1491" s="45">
        <f t="shared" si="4"/>
        <v>1</v>
      </c>
      <c r="AE1491" s="45">
        <f t="shared" si="5"/>
        <v>2</v>
      </c>
    </row>
    <row r="1492">
      <c r="A1492" t="b">
        <v>0</v>
      </c>
      <c r="B1492" s="20">
        <v>44344.93509648148</v>
      </c>
      <c r="C1492" s="1" t="s">
        <v>711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1.0</v>
      </c>
      <c r="J1492" s="1">
        <v>1.0</v>
      </c>
      <c r="K1492" s="1">
        <v>0.0</v>
      </c>
      <c r="L1492" s="1">
        <v>0.0</v>
      </c>
      <c r="M1492" s="1">
        <v>1.0</v>
      </c>
      <c r="N1492" s="1">
        <v>3.0</v>
      </c>
      <c r="O1492" s="1">
        <v>0.0</v>
      </c>
      <c r="P1492" s="1">
        <v>1.0</v>
      </c>
      <c r="Q1492" s="1">
        <v>1.0</v>
      </c>
      <c r="R1492" s="1">
        <v>1.0</v>
      </c>
      <c r="S1492" s="1">
        <v>0.0</v>
      </c>
      <c r="T1492" s="1">
        <v>0.0</v>
      </c>
      <c r="U1492" s="1">
        <v>0.0</v>
      </c>
      <c r="V1492" s="1">
        <v>1.0</v>
      </c>
      <c r="W1492" s="1">
        <v>2.0</v>
      </c>
      <c r="X1492" s="1">
        <v>2.0</v>
      </c>
      <c r="Y1492" s="1">
        <v>0.0</v>
      </c>
      <c r="Z1492" s="1">
        <v>2584.0</v>
      </c>
      <c r="AA1492" s="45">
        <f t="shared" si="1"/>
        <v>14</v>
      </c>
      <c r="AB1492" s="45">
        <f t="shared" si="2"/>
        <v>4</v>
      </c>
      <c r="AC1492" s="45">
        <f t="shared" si="3"/>
        <v>2</v>
      </c>
      <c r="AD1492" s="45">
        <f t="shared" si="4"/>
        <v>3</v>
      </c>
      <c r="AE1492" s="45">
        <f t="shared" si="5"/>
        <v>5</v>
      </c>
    </row>
    <row r="1493">
      <c r="A1493" t="b">
        <v>0</v>
      </c>
      <c r="B1493" s="20">
        <v>44346.93075876158</v>
      </c>
      <c r="C1493" s="1" t="s">
        <v>564</v>
      </c>
      <c r="D1493" s="1">
        <v>2.0</v>
      </c>
      <c r="E1493" s="1">
        <v>0.0</v>
      </c>
      <c r="F1493" s="1">
        <v>0.0</v>
      </c>
      <c r="G1493" s="1">
        <v>1.0</v>
      </c>
      <c r="H1493" s="1">
        <v>1.0</v>
      </c>
      <c r="I1493" s="1">
        <v>3.0</v>
      </c>
      <c r="J1493" s="1">
        <v>0.0</v>
      </c>
      <c r="K1493" s="1">
        <v>3.0</v>
      </c>
      <c r="L1493" s="1">
        <v>0.0</v>
      </c>
      <c r="M1493" s="1">
        <v>2.0</v>
      </c>
      <c r="N1493" s="1">
        <v>1.0</v>
      </c>
      <c r="O1493" s="1">
        <v>1.0</v>
      </c>
      <c r="P1493" s="1">
        <v>1.0</v>
      </c>
      <c r="Q1493" s="1">
        <v>0.0</v>
      </c>
      <c r="R1493" s="1">
        <v>1.0</v>
      </c>
      <c r="S1493" s="1">
        <v>0.0</v>
      </c>
      <c r="T1493" s="1">
        <v>1.0</v>
      </c>
      <c r="U1493" s="1">
        <v>2.0</v>
      </c>
      <c r="V1493" s="1">
        <v>2.0</v>
      </c>
      <c r="W1493" s="1">
        <v>2.0</v>
      </c>
      <c r="X1493" s="1">
        <v>1.0</v>
      </c>
      <c r="Y1493" s="1">
        <v>1.0</v>
      </c>
      <c r="Z1493" s="1">
        <v>2398.0</v>
      </c>
      <c r="AA1493" s="45">
        <f t="shared" si="1"/>
        <v>25</v>
      </c>
      <c r="AB1493" s="45">
        <f t="shared" si="2"/>
        <v>11</v>
      </c>
      <c r="AC1493" s="45">
        <f t="shared" si="3"/>
        <v>5</v>
      </c>
      <c r="AD1493" s="45">
        <f t="shared" si="4"/>
        <v>2</v>
      </c>
      <c r="AE1493" s="45">
        <f t="shared" si="5"/>
        <v>7</v>
      </c>
    </row>
    <row r="1494">
      <c r="A1494" t="b">
        <v>0</v>
      </c>
      <c r="B1494" s="20">
        <v>44347.652604745366</v>
      </c>
      <c r="C1494" s="1" t="s">
        <v>712</v>
      </c>
      <c r="D1494" s="1">
        <v>4.0</v>
      </c>
      <c r="E1494" s="1">
        <v>0.0</v>
      </c>
      <c r="F1494" s="1">
        <v>0.0</v>
      </c>
      <c r="G1494" s="1">
        <v>3.0</v>
      </c>
      <c r="H1494" s="1">
        <v>4.0</v>
      </c>
      <c r="I1494" s="1">
        <v>3.0</v>
      </c>
      <c r="J1494" s="1">
        <v>2.0</v>
      </c>
      <c r="K1494" s="1">
        <v>5.0</v>
      </c>
      <c r="L1494" s="1">
        <v>0.0</v>
      </c>
      <c r="M1494" s="1">
        <v>2.0</v>
      </c>
      <c r="N1494" s="1">
        <v>3.0</v>
      </c>
      <c r="O1494" s="1">
        <v>5.0</v>
      </c>
      <c r="P1494" s="1">
        <v>5.0</v>
      </c>
      <c r="Q1494" s="1">
        <v>1.0</v>
      </c>
      <c r="R1494" s="1">
        <v>2.0</v>
      </c>
      <c r="S1494" s="1">
        <v>2.0</v>
      </c>
      <c r="T1494" s="1">
        <v>2.0</v>
      </c>
      <c r="U1494" s="1">
        <v>2.0</v>
      </c>
      <c r="V1494" s="1">
        <v>2.0</v>
      </c>
      <c r="W1494" s="1">
        <v>3.0</v>
      </c>
      <c r="X1494" s="1">
        <v>3.0</v>
      </c>
      <c r="Y1494" s="1">
        <v>1.0</v>
      </c>
      <c r="Z1494" s="1">
        <v>2592.0</v>
      </c>
      <c r="AA1494" s="45">
        <f t="shared" si="1"/>
        <v>54</v>
      </c>
      <c r="AB1494" s="45">
        <f t="shared" si="2"/>
        <v>25</v>
      </c>
      <c r="AC1494" s="45">
        <f t="shared" si="3"/>
        <v>9</v>
      </c>
      <c r="AD1494" s="45">
        <f t="shared" si="4"/>
        <v>10</v>
      </c>
      <c r="AE1494" s="45">
        <f t="shared" si="5"/>
        <v>10</v>
      </c>
    </row>
    <row r="1495">
      <c r="A1495" t="b">
        <v>0</v>
      </c>
      <c r="B1495" s="20">
        <v>44348.390081944446</v>
      </c>
      <c r="C1495" s="1" t="s">
        <v>616</v>
      </c>
      <c r="D1495" s="1">
        <v>2.0</v>
      </c>
      <c r="E1495" s="1">
        <v>1.0</v>
      </c>
      <c r="F1495" s="1">
        <v>3.0</v>
      </c>
      <c r="G1495" s="1">
        <v>4.0</v>
      </c>
      <c r="H1495" s="1">
        <v>1.0</v>
      </c>
      <c r="I1495" s="1">
        <v>2.0</v>
      </c>
      <c r="J1495" s="1">
        <v>4.0</v>
      </c>
      <c r="K1495" s="1">
        <v>0.0</v>
      </c>
      <c r="L1495" s="1">
        <v>0.0</v>
      </c>
      <c r="M1495" s="1">
        <v>2.0</v>
      </c>
      <c r="N1495" s="1">
        <v>0.0</v>
      </c>
      <c r="O1495" s="1">
        <v>0.0</v>
      </c>
      <c r="P1495" s="1">
        <v>2.0</v>
      </c>
      <c r="Q1495" s="1">
        <v>2.0</v>
      </c>
      <c r="R1495" s="1">
        <v>2.0</v>
      </c>
      <c r="S1495" s="1">
        <v>2.0</v>
      </c>
      <c r="T1495" s="1">
        <v>0.0</v>
      </c>
      <c r="U1495" s="1">
        <v>0.0</v>
      </c>
      <c r="V1495" s="1">
        <v>3.0</v>
      </c>
      <c r="W1495" s="1">
        <v>3.0</v>
      </c>
      <c r="X1495" s="1">
        <v>2.0</v>
      </c>
      <c r="Y1495" s="1">
        <v>0.0</v>
      </c>
      <c r="Z1495" s="1">
        <v>1259.0</v>
      </c>
      <c r="AA1495" s="45">
        <f t="shared" si="1"/>
        <v>35</v>
      </c>
      <c r="AB1495" s="45">
        <f t="shared" si="2"/>
        <v>13</v>
      </c>
      <c r="AC1495" s="45">
        <f t="shared" si="3"/>
        <v>6</v>
      </c>
      <c r="AD1495" s="45">
        <f t="shared" si="4"/>
        <v>8</v>
      </c>
      <c r="AE1495" s="45">
        <f t="shared" si="5"/>
        <v>8</v>
      </c>
    </row>
    <row r="1496">
      <c r="A1496" t="b">
        <v>0</v>
      </c>
      <c r="B1496" s="20">
        <v>44348.42846210648</v>
      </c>
      <c r="C1496" s="1" t="s">
        <v>713</v>
      </c>
      <c r="D1496" s="1">
        <v>5.0</v>
      </c>
      <c r="E1496" s="1">
        <v>4.0</v>
      </c>
      <c r="F1496" s="1">
        <v>3.0</v>
      </c>
      <c r="G1496" s="1">
        <v>3.0</v>
      </c>
      <c r="H1496" s="1">
        <v>1.0</v>
      </c>
      <c r="I1496" s="1">
        <v>6.0</v>
      </c>
      <c r="J1496" s="1">
        <v>6.0</v>
      </c>
      <c r="K1496" s="1">
        <v>1.0</v>
      </c>
      <c r="L1496" s="1">
        <v>6.0</v>
      </c>
      <c r="M1496" s="1">
        <v>6.0</v>
      </c>
      <c r="N1496" s="1">
        <v>5.0</v>
      </c>
      <c r="O1496" s="1">
        <v>5.0</v>
      </c>
      <c r="P1496" s="1">
        <v>6.0</v>
      </c>
      <c r="Q1496" s="1">
        <v>5.0</v>
      </c>
      <c r="R1496" s="1">
        <v>5.0</v>
      </c>
      <c r="S1496" s="1">
        <v>6.0</v>
      </c>
      <c r="T1496" s="1">
        <v>3.0</v>
      </c>
      <c r="U1496" s="1">
        <v>6.0</v>
      </c>
      <c r="V1496" s="1">
        <v>6.0</v>
      </c>
      <c r="W1496" s="1">
        <v>5.0</v>
      </c>
      <c r="X1496" s="1">
        <v>5.0</v>
      </c>
      <c r="Y1496" s="1">
        <v>5.0</v>
      </c>
      <c r="Z1496" s="1">
        <v>2593.0</v>
      </c>
      <c r="AA1496" s="45">
        <f t="shared" si="1"/>
        <v>103</v>
      </c>
      <c r="AB1496" s="45">
        <f t="shared" si="2"/>
        <v>40</v>
      </c>
      <c r="AC1496" s="45">
        <f t="shared" si="3"/>
        <v>19</v>
      </c>
      <c r="AD1496" s="45">
        <f t="shared" si="4"/>
        <v>22</v>
      </c>
      <c r="AE1496" s="45">
        <f t="shared" si="5"/>
        <v>22</v>
      </c>
    </row>
    <row r="1497">
      <c r="A1497" t="b">
        <v>0</v>
      </c>
      <c r="B1497" s="20">
        <v>44348.44401555556</v>
      </c>
      <c r="C1497" s="1" t="s">
        <v>714</v>
      </c>
      <c r="D1497" s="1">
        <v>3.0</v>
      </c>
      <c r="E1497" s="1">
        <v>2.0</v>
      </c>
      <c r="F1497" s="1">
        <v>0.0</v>
      </c>
      <c r="G1497" s="1">
        <v>3.0</v>
      </c>
      <c r="H1497" s="1">
        <v>4.0</v>
      </c>
      <c r="I1497" s="1">
        <v>6.0</v>
      </c>
      <c r="J1497" s="1">
        <v>2.0</v>
      </c>
      <c r="K1497" s="1">
        <v>6.0</v>
      </c>
      <c r="L1497" s="1">
        <v>0.0</v>
      </c>
      <c r="M1497" s="1">
        <v>4.0</v>
      </c>
      <c r="N1497" s="1">
        <v>3.0</v>
      </c>
      <c r="O1497" s="1">
        <v>3.0</v>
      </c>
      <c r="P1497" s="1">
        <v>2.0</v>
      </c>
      <c r="Q1497" s="1">
        <v>1.0</v>
      </c>
      <c r="R1497" s="1">
        <v>3.0</v>
      </c>
      <c r="S1497" s="1">
        <v>3.0</v>
      </c>
      <c r="T1497" s="1">
        <v>0.0</v>
      </c>
      <c r="U1497" s="1">
        <v>5.0</v>
      </c>
      <c r="V1497" s="1">
        <v>5.0</v>
      </c>
      <c r="W1497" s="1">
        <v>5.0</v>
      </c>
      <c r="X1497" s="1">
        <v>4.0</v>
      </c>
      <c r="Y1497" s="1">
        <v>3.0</v>
      </c>
      <c r="Z1497" s="1">
        <v>2594.0</v>
      </c>
      <c r="AA1497" s="45">
        <f t="shared" si="1"/>
        <v>67</v>
      </c>
      <c r="AB1497" s="45">
        <f t="shared" si="2"/>
        <v>27</v>
      </c>
      <c r="AC1497" s="45">
        <f t="shared" si="3"/>
        <v>12</v>
      </c>
      <c r="AD1497" s="45">
        <f t="shared" si="4"/>
        <v>9</v>
      </c>
      <c r="AE1497" s="45">
        <f t="shared" si="5"/>
        <v>19</v>
      </c>
    </row>
    <row r="1498">
      <c r="A1498" t="b">
        <v>0</v>
      </c>
      <c r="B1498" s="20">
        <v>44348.45265208333</v>
      </c>
      <c r="C1498" s="1" t="s">
        <v>710</v>
      </c>
      <c r="D1498" s="1">
        <v>5.0</v>
      </c>
      <c r="E1498" s="1">
        <v>1.0</v>
      </c>
      <c r="F1498" s="1">
        <v>0.0</v>
      </c>
      <c r="G1498" s="1">
        <v>4.0</v>
      </c>
      <c r="H1498" s="1">
        <v>4.0</v>
      </c>
      <c r="I1498" s="1">
        <v>6.0</v>
      </c>
      <c r="J1498" s="1">
        <v>5.0</v>
      </c>
      <c r="K1498" s="1">
        <v>5.0</v>
      </c>
      <c r="L1498" s="1">
        <v>0.0</v>
      </c>
      <c r="M1498" s="1">
        <v>5.0</v>
      </c>
      <c r="N1498" s="1">
        <v>6.0</v>
      </c>
      <c r="O1498" s="1">
        <v>6.0</v>
      </c>
      <c r="P1498" s="1">
        <v>4.0</v>
      </c>
      <c r="Q1498" s="1">
        <v>3.0</v>
      </c>
      <c r="R1498" s="1">
        <v>4.0</v>
      </c>
      <c r="S1498" s="1">
        <v>1.0</v>
      </c>
      <c r="T1498" s="1">
        <v>1.0</v>
      </c>
      <c r="U1498" s="1">
        <v>6.0</v>
      </c>
      <c r="V1498" s="1">
        <v>6.0</v>
      </c>
      <c r="W1498" s="1">
        <v>6.0</v>
      </c>
      <c r="X1498" s="1">
        <v>6.0</v>
      </c>
      <c r="Y1498" s="1">
        <v>4.0</v>
      </c>
      <c r="Z1498" s="1">
        <v>2586.0</v>
      </c>
      <c r="AA1498" s="45">
        <f t="shared" si="1"/>
        <v>88</v>
      </c>
      <c r="AB1498" s="45">
        <f t="shared" si="2"/>
        <v>37</v>
      </c>
      <c r="AC1498" s="45">
        <f t="shared" si="3"/>
        <v>15</v>
      </c>
      <c r="AD1498" s="45">
        <f t="shared" si="4"/>
        <v>12</v>
      </c>
      <c r="AE1498" s="45">
        <f t="shared" si="5"/>
        <v>24</v>
      </c>
    </row>
    <row r="1499">
      <c r="A1499" t="b">
        <v>0</v>
      </c>
      <c r="B1499" s="20">
        <v>44348.4874030787</v>
      </c>
      <c r="C1499" s="1" t="s">
        <v>494</v>
      </c>
      <c r="D1499" s="1">
        <v>4.0</v>
      </c>
      <c r="E1499" s="1">
        <v>2.0</v>
      </c>
      <c r="F1499" s="1">
        <v>0.0</v>
      </c>
      <c r="G1499" s="1">
        <v>4.0</v>
      </c>
      <c r="H1499" s="1">
        <v>4.0</v>
      </c>
      <c r="I1499" s="1">
        <v>4.0</v>
      </c>
      <c r="J1499" s="1">
        <v>4.0</v>
      </c>
      <c r="K1499" s="1">
        <v>3.0</v>
      </c>
      <c r="L1499" s="1">
        <v>3.0</v>
      </c>
      <c r="M1499" s="1">
        <v>3.0</v>
      </c>
      <c r="N1499" s="1">
        <v>5.0</v>
      </c>
      <c r="O1499" s="1">
        <v>5.0</v>
      </c>
      <c r="P1499" s="1">
        <v>4.0</v>
      </c>
      <c r="Q1499" s="1">
        <v>2.0</v>
      </c>
      <c r="R1499" s="1">
        <v>0.0</v>
      </c>
      <c r="S1499" s="1">
        <v>1.0</v>
      </c>
      <c r="T1499" s="1">
        <v>1.0</v>
      </c>
      <c r="U1499" s="1">
        <v>4.0</v>
      </c>
      <c r="V1499" s="1">
        <v>5.0</v>
      </c>
      <c r="W1499" s="1">
        <v>5.0</v>
      </c>
      <c r="X1499" s="1">
        <v>5.0</v>
      </c>
      <c r="Y1499" s="1">
        <v>2.0</v>
      </c>
      <c r="Z1499" s="1">
        <v>2314.0</v>
      </c>
      <c r="AA1499" s="45">
        <f t="shared" si="1"/>
        <v>70</v>
      </c>
      <c r="AB1499" s="45">
        <f t="shared" si="2"/>
        <v>31</v>
      </c>
      <c r="AC1499" s="45">
        <f t="shared" si="3"/>
        <v>13</v>
      </c>
      <c r="AD1499" s="45">
        <f t="shared" si="4"/>
        <v>7</v>
      </c>
      <c r="AE1499" s="45">
        <f t="shared" si="5"/>
        <v>19</v>
      </c>
    </row>
    <row r="1500">
      <c r="A1500" t="b">
        <v>0</v>
      </c>
      <c r="B1500" s="20">
        <v>44348.54247775463</v>
      </c>
      <c r="C1500" s="1" t="s">
        <v>715</v>
      </c>
      <c r="D1500" s="1">
        <v>4.0</v>
      </c>
      <c r="E1500" s="1">
        <v>3.0</v>
      </c>
      <c r="F1500" s="1">
        <v>2.0</v>
      </c>
      <c r="G1500" s="1">
        <v>3.0</v>
      </c>
      <c r="H1500" s="1">
        <v>3.0</v>
      </c>
      <c r="I1500" s="1">
        <v>3.0</v>
      </c>
      <c r="J1500" s="1">
        <v>4.0</v>
      </c>
      <c r="K1500" s="1">
        <v>2.0</v>
      </c>
      <c r="L1500" s="1">
        <v>4.0</v>
      </c>
      <c r="M1500" s="1">
        <v>2.0</v>
      </c>
      <c r="N1500" s="1">
        <v>2.0</v>
      </c>
      <c r="O1500" s="1">
        <v>6.0</v>
      </c>
      <c r="P1500" s="1">
        <v>4.0</v>
      </c>
      <c r="Q1500" s="1">
        <v>4.0</v>
      </c>
      <c r="R1500" s="1">
        <v>4.0</v>
      </c>
      <c r="S1500" s="1">
        <v>4.0</v>
      </c>
      <c r="T1500" s="1">
        <v>3.0</v>
      </c>
      <c r="U1500" s="1">
        <v>3.0</v>
      </c>
      <c r="V1500" s="1">
        <v>3.0</v>
      </c>
      <c r="W1500" s="1">
        <v>3.0</v>
      </c>
      <c r="X1500" s="1">
        <v>3.0</v>
      </c>
      <c r="Y1500" s="1">
        <v>1.0</v>
      </c>
      <c r="Z1500" s="1">
        <v>2565.0</v>
      </c>
      <c r="AA1500" s="45">
        <f t="shared" si="1"/>
        <v>70</v>
      </c>
      <c r="AB1500" s="45">
        <f t="shared" si="2"/>
        <v>30</v>
      </c>
      <c r="AC1500" s="45">
        <f t="shared" si="3"/>
        <v>12</v>
      </c>
      <c r="AD1500" s="45">
        <f t="shared" si="4"/>
        <v>16</v>
      </c>
      <c r="AE1500" s="45">
        <f t="shared" si="5"/>
        <v>12</v>
      </c>
    </row>
    <row r="1501">
      <c r="A1501" t="b">
        <v>0</v>
      </c>
      <c r="B1501" s="20">
        <v>44348.65140984954</v>
      </c>
      <c r="C1501" s="1" t="s">
        <v>484</v>
      </c>
      <c r="D1501" s="1">
        <v>5.0</v>
      </c>
      <c r="E1501" s="1">
        <v>0.0</v>
      </c>
      <c r="F1501" s="1">
        <v>0.0</v>
      </c>
      <c r="G1501" s="1">
        <v>5.0</v>
      </c>
      <c r="H1501" s="1">
        <v>5.0</v>
      </c>
      <c r="I1501" s="1">
        <v>6.0</v>
      </c>
      <c r="J1501" s="1">
        <v>0.0</v>
      </c>
      <c r="K1501" s="1">
        <v>6.0</v>
      </c>
      <c r="L1501" s="1">
        <v>0.0</v>
      </c>
      <c r="M1501" s="1">
        <v>5.0</v>
      </c>
      <c r="N1501" s="1">
        <v>6.0</v>
      </c>
      <c r="O1501" s="1">
        <v>6.0</v>
      </c>
      <c r="P1501" s="1">
        <v>6.0</v>
      </c>
      <c r="Q1501" s="1">
        <v>4.0</v>
      </c>
      <c r="R1501" s="1">
        <v>5.0</v>
      </c>
      <c r="S1501" s="1">
        <v>5.0</v>
      </c>
      <c r="T1501" s="1">
        <v>4.0</v>
      </c>
      <c r="U1501" s="1">
        <v>6.0</v>
      </c>
      <c r="V1501" s="1">
        <v>5.0</v>
      </c>
      <c r="W1501" s="1">
        <v>6.0</v>
      </c>
      <c r="X1501" s="1">
        <v>5.0</v>
      </c>
      <c r="Y1501" s="1">
        <v>5.0</v>
      </c>
      <c r="Z1501" s="1">
        <v>2249.0</v>
      </c>
      <c r="AA1501" s="45">
        <f t="shared" si="1"/>
        <v>95</v>
      </c>
      <c r="AB1501" s="45">
        <f t="shared" si="2"/>
        <v>42</v>
      </c>
      <c r="AC1501" s="45">
        <f t="shared" si="3"/>
        <v>11</v>
      </c>
      <c r="AD1501" s="45">
        <f t="shared" si="4"/>
        <v>20</v>
      </c>
      <c r="AE1501" s="45">
        <f t="shared" si="5"/>
        <v>22</v>
      </c>
    </row>
    <row r="1502">
      <c r="A1502" t="b">
        <v>0</v>
      </c>
      <c r="B1502" s="20">
        <v>44348.71022241898</v>
      </c>
      <c r="C1502" s="1" t="s">
        <v>592</v>
      </c>
      <c r="D1502" s="1">
        <v>3.0</v>
      </c>
      <c r="E1502" s="1">
        <v>1.0</v>
      </c>
      <c r="F1502" s="1">
        <v>0.0</v>
      </c>
      <c r="G1502" s="1">
        <v>1.0</v>
      </c>
      <c r="H1502" s="1">
        <v>2.0</v>
      </c>
      <c r="I1502" s="1">
        <v>5.0</v>
      </c>
      <c r="J1502" s="1">
        <v>4.0</v>
      </c>
      <c r="K1502" s="1">
        <v>4.0</v>
      </c>
      <c r="L1502" s="1">
        <v>0.0</v>
      </c>
      <c r="M1502" s="1">
        <v>2.0</v>
      </c>
      <c r="N1502" s="1">
        <v>2.0</v>
      </c>
      <c r="O1502" s="1">
        <v>3.0</v>
      </c>
      <c r="P1502" s="1">
        <v>4.0</v>
      </c>
      <c r="Q1502" s="1">
        <v>3.0</v>
      </c>
      <c r="R1502" s="1">
        <v>5.0</v>
      </c>
      <c r="S1502" s="1">
        <v>4.0</v>
      </c>
      <c r="T1502" s="1">
        <v>0.0</v>
      </c>
      <c r="U1502" s="1">
        <v>5.0</v>
      </c>
      <c r="V1502" s="1">
        <v>4.0</v>
      </c>
      <c r="W1502" s="1">
        <v>4.0</v>
      </c>
      <c r="X1502" s="1">
        <v>3.0</v>
      </c>
      <c r="Y1502" s="1">
        <v>4.0</v>
      </c>
      <c r="Z1502" s="1">
        <v>2458.0</v>
      </c>
      <c r="AA1502" s="45">
        <f t="shared" si="1"/>
        <v>63</v>
      </c>
      <c r="AB1502" s="45">
        <f t="shared" si="2"/>
        <v>21</v>
      </c>
      <c r="AC1502" s="45">
        <f t="shared" si="3"/>
        <v>10</v>
      </c>
      <c r="AD1502" s="45">
        <f t="shared" si="4"/>
        <v>16</v>
      </c>
      <c r="AE1502" s="45">
        <f t="shared" si="5"/>
        <v>16</v>
      </c>
    </row>
    <row r="1503">
      <c r="A1503" t="b">
        <v>0</v>
      </c>
      <c r="B1503" s="20">
        <v>44349.44031681713</v>
      </c>
      <c r="C1503" s="1" t="s">
        <v>663</v>
      </c>
      <c r="D1503" s="1">
        <v>3.0</v>
      </c>
      <c r="E1503" s="1">
        <v>1.0</v>
      </c>
      <c r="F1503" s="1">
        <v>0.0</v>
      </c>
      <c r="G1503" s="1">
        <v>2.0</v>
      </c>
      <c r="H1503" s="1">
        <v>2.0</v>
      </c>
      <c r="I1503" s="1">
        <v>6.0</v>
      </c>
      <c r="J1503" s="1">
        <v>0.0</v>
      </c>
      <c r="K1503" s="1">
        <v>6.0</v>
      </c>
      <c r="L1503" s="1">
        <v>0.0</v>
      </c>
      <c r="M1503" s="1">
        <v>6.0</v>
      </c>
      <c r="N1503" s="1">
        <v>5.0</v>
      </c>
      <c r="O1503" s="1">
        <v>5.0</v>
      </c>
      <c r="P1503" s="1">
        <v>5.0</v>
      </c>
      <c r="Q1503" s="1">
        <v>4.0</v>
      </c>
      <c r="R1503" s="1">
        <v>4.0</v>
      </c>
      <c r="S1503" s="1">
        <v>4.0</v>
      </c>
      <c r="T1503" s="1">
        <v>1.0</v>
      </c>
      <c r="U1503" s="1">
        <v>5.0</v>
      </c>
      <c r="V1503" s="1">
        <v>6.0</v>
      </c>
      <c r="W1503" s="1">
        <v>5.0</v>
      </c>
      <c r="X1503" s="1">
        <v>5.0</v>
      </c>
      <c r="Y1503" s="1">
        <v>5.0</v>
      </c>
      <c r="Z1503" s="1">
        <v>2093.0</v>
      </c>
      <c r="AA1503" s="45">
        <f t="shared" si="1"/>
        <v>80</v>
      </c>
      <c r="AB1503" s="45">
        <f t="shared" si="2"/>
        <v>30</v>
      </c>
      <c r="AC1503" s="45">
        <f t="shared" si="3"/>
        <v>12</v>
      </c>
      <c r="AD1503" s="45">
        <f t="shared" si="4"/>
        <v>17</v>
      </c>
      <c r="AE1503" s="45">
        <f t="shared" si="5"/>
        <v>21</v>
      </c>
    </row>
    <row r="1504">
      <c r="A1504" t="b">
        <v>0</v>
      </c>
      <c r="B1504" s="20">
        <v>44349.717228078705</v>
      </c>
      <c r="C1504" s="1" t="s">
        <v>671</v>
      </c>
      <c r="D1504" s="1">
        <v>2.0</v>
      </c>
      <c r="E1504" s="1">
        <v>0.0</v>
      </c>
      <c r="F1504" s="1">
        <v>0.0</v>
      </c>
      <c r="G1504" s="1">
        <v>4.0</v>
      </c>
      <c r="H1504" s="1">
        <v>4.0</v>
      </c>
      <c r="I1504" s="1">
        <v>6.0</v>
      </c>
      <c r="J1504" s="1">
        <v>1.0</v>
      </c>
      <c r="K1504" s="1">
        <v>6.0</v>
      </c>
      <c r="L1504" s="1">
        <v>0.0</v>
      </c>
      <c r="M1504" s="1">
        <v>4.0</v>
      </c>
      <c r="N1504" s="1">
        <v>2.0</v>
      </c>
      <c r="O1504" s="1">
        <v>5.0</v>
      </c>
      <c r="P1504" s="1">
        <v>5.0</v>
      </c>
      <c r="Q1504" s="1">
        <v>4.0</v>
      </c>
      <c r="R1504" s="1">
        <v>4.0</v>
      </c>
      <c r="S1504" s="1">
        <v>1.0</v>
      </c>
      <c r="T1504" s="1">
        <v>1.0</v>
      </c>
      <c r="U1504" s="1">
        <v>6.0</v>
      </c>
      <c r="V1504" s="1">
        <v>6.0</v>
      </c>
      <c r="W1504" s="1">
        <v>6.0</v>
      </c>
      <c r="X1504" s="1">
        <v>6.0</v>
      </c>
      <c r="Y1504" s="1">
        <v>1.0</v>
      </c>
      <c r="Z1504" s="1">
        <v>2526.0</v>
      </c>
      <c r="AA1504" s="45">
        <f t="shared" si="1"/>
        <v>74</v>
      </c>
      <c r="AB1504" s="45">
        <f t="shared" si="2"/>
        <v>25</v>
      </c>
      <c r="AC1504" s="45">
        <f t="shared" si="3"/>
        <v>11</v>
      </c>
      <c r="AD1504" s="45">
        <f t="shared" si="4"/>
        <v>14</v>
      </c>
      <c r="AE1504" s="45">
        <f t="shared" si="5"/>
        <v>24</v>
      </c>
    </row>
    <row r="1505">
      <c r="A1505" t="b">
        <v>0</v>
      </c>
      <c r="B1505" s="20">
        <v>44351.49447247685</v>
      </c>
      <c r="C1505" s="1" t="s">
        <v>716</v>
      </c>
      <c r="D1505" s="1">
        <v>4.0</v>
      </c>
      <c r="E1505" s="1">
        <v>3.0</v>
      </c>
      <c r="F1505" s="1">
        <v>0.0</v>
      </c>
      <c r="G1505" s="1">
        <v>5.0</v>
      </c>
      <c r="H1505" s="1">
        <v>5.0</v>
      </c>
      <c r="I1505" s="1">
        <v>6.0</v>
      </c>
      <c r="J1505" s="1">
        <v>0.0</v>
      </c>
      <c r="K1505" s="1">
        <v>6.0</v>
      </c>
      <c r="L1505" s="1">
        <v>0.0</v>
      </c>
      <c r="M1505" s="1">
        <v>5.0</v>
      </c>
      <c r="N1505" s="1">
        <v>5.0</v>
      </c>
      <c r="O1505" s="1">
        <v>3.0</v>
      </c>
      <c r="P1505" s="1">
        <v>5.0</v>
      </c>
      <c r="Q1505" s="1">
        <v>4.0</v>
      </c>
      <c r="R1505" s="1">
        <v>5.0</v>
      </c>
      <c r="S1505" s="1">
        <v>2.0</v>
      </c>
      <c r="T1505" s="1">
        <v>3.0</v>
      </c>
      <c r="U1505" s="1">
        <v>6.0</v>
      </c>
      <c r="V1505" s="1">
        <v>6.0</v>
      </c>
      <c r="W1505" s="1">
        <v>6.0</v>
      </c>
      <c r="X1505" s="1">
        <v>6.0</v>
      </c>
      <c r="Y1505" s="1">
        <v>6.0</v>
      </c>
      <c r="Z1505" s="1">
        <v>2598.0</v>
      </c>
      <c r="AA1505" s="45">
        <f t="shared" si="1"/>
        <v>91</v>
      </c>
      <c r="AB1505" s="45">
        <f t="shared" si="2"/>
        <v>40</v>
      </c>
      <c r="AC1505" s="45">
        <f t="shared" si="3"/>
        <v>11</v>
      </c>
      <c r="AD1505" s="45">
        <f t="shared" si="4"/>
        <v>16</v>
      </c>
      <c r="AE1505" s="45">
        <f t="shared" si="5"/>
        <v>24</v>
      </c>
    </row>
    <row r="1506">
      <c r="A1506" t="b">
        <v>0</v>
      </c>
      <c r="B1506" s="20">
        <v>44351.55587858796</v>
      </c>
      <c r="C1506" s="1" t="s">
        <v>423</v>
      </c>
      <c r="D1506" s="1">
        <v>2.0</v>
      </c>
      <c r="E1506" s="1">
        <v>0.0</v>
      </c>
      <c r="F1506" s="1">
        <v>0.0</v>
      </c>
      <c r="G1506" s="1">
        <v>1.0</v>
      </c>
      <c r="H1506" s="1">
        <v>1.0</v>
      </c>
      <c r="I1506" s="1">
        <v>2.0</v>
      </c>
      <c r="J1506" s="1">
        <v>2.0</v>
      </c>
      <c r="K1506" s="1">
        <v>0.0</v>
      </c>
      <c r="L1506" s="1">
        <v>2.0</v>
      </c>
      <c r="M1506" s="1">
        <v>2.0</v>
      </c>
      <c r="N1506" s="1">
        <v>3.0</v>
      </c>
      <c r="O1506" s="1">
        <v>3.0</v>
      </c>
      <c r="P1506" s="1">
        <v>0.0</v>
      </c>
      <c r="Q1506" s="1">
        <v>0.0</v>
      </c>
      <c r="R1506" s="1">
        <v>0.0</v>
      </c>
      <c r="S1506" s="1">
        <v>0.0</v>
      </c>
      <c r="T1506" s="1">
        <v>1.0</v>
      </c>
      <c r="U1506" s="1">
        <v>2.0</v>
      </c>
      <c r="V1506" s="1">
        <v>1.0</v>
      </c>
      <c r="W1506" s="1">
        <v>1.0</v>
      </c>
      <c r="X1506" s="1">
        <v>1.0</v>
      </c>
      <c r="Y1506" s="1">
        <v>4.0</v>
      </c>
      <c r="Z1506" s="1">
        <v>2242.0</v>
      </c>
      <c r="AA1506" s="45">
        <f t="shared" si="1"/>
        <v>28</v>
      </c>
      <c r="AB1506" s="45">
        <f t="shared" si="2"/>
        <v>17</v>
      </c>
      <c r="AC1506" s="45">
        <f t="shared" si="3"/>
        <v>6</v>
      </c>
      <c r="AD1506" s="45">
        <f t="shared" si="4"/>
        <v>0</v>
      </c>
      <c r="AE1506" s="45">
        <f t="shared" si="5"/>
        <v>5</v>
      </c>
    </row>
    <row r="1507">
      <c r="A1507" t="b">
        <v>0</v>
      </c>
      <c r="B1507" s="20">
        <v>44351.56313181713</v>
      </c>
      <c r="C1507" s="1" t="s">
        <v>655</v>
      </c>
      <c r="D1507" s="1">
        <v>4.0</v>
      </c>
      <c r="E1507" s="1">
        <v>5.0</v>
      </c>
      <c r="F1507" s="1">
        <v>5.0</v>
      </c>
      <c r="G1507" s="1">
        <v>3.0</v>
      </c>
      <c r="H1507" s="1">
        <v>4.0</v>
      </c>
      <c r="I1507" s="1">
        <v>5.0</v>
      </c>
      <c r="J1507" s="1">
        <v>5.0</v>
      </c>
      <c r="K1507" s="1">
        <v>1.0</v>
      </c>
      <c r="L1507" s="1">
        <v>5.0</v>
      </c>
      <c r="M1507" s="1">
        <v>4.0</v>
      </c>
      <c r="N1507" s="1">
        <v>5.0</v>
      </c>
      <c r="O1507" s="1">
        <v>5.0</v>
      </c>
      <c r="P1507" s="1">
        <v>2.0</v>
      </c>
      <c r="Q1507" s="1">
        <v>1.0</v>
      </c>
      <c r="R1507" s="1">
        <v>4.0</v>
      </c>
      <c r="S1507" s="1">
        <v>3.0</v>
      </c>
      <c r="T1507" s="1">
        <v>3.0</v>
      </c>
      <c r="U1507" s="1">
        <v>5.0</v>
      </c>
      <c r="V1507" s="1">
        <v>6.0</v>
      </c>
      <c r="W1507" s="1">
        <v>5.0</v>
      </c>
      <c r="X1507" s="1">
        <v>3.0</v>
      </c>
      <c r="Y1507" s="1">
        <v>3.0</v>
      </c>
      <c r="Z1507" s="1">
        <v>2403.0</v>
      </c>
      <c r="AA1507" s="45">
        <f t="shared" si="1"/>
        <v>86</v>
      </c>
      <c r="AB1507" s="45">
        <f t="shared" si="2"/>
        <v>42</v>
      </c>
      <c r="AC1507" s="45">
        <f t="shared" si="3"/>
        <v>15</v>
      </c>
      <c r="AD1507" s="45">
        <f t="shared" si="4"/>
        <v>10</v>
      </c>
      <c r="AE1507" s="45">
        <f t="shared" si="5"/>
        <v>19</v>
      </c>
    </row>
    <row r="1508">
      <c r="A1508" t="b">
        <v>0</v>
      </c>
      <c r="B1508" s="20">
        <v>44351.582957164355</v>
      </c>
      <c r="C1508" s="1" t="s">
        <v>492</v>
      </c>
      <c r="D1508" s="1">
        <v>4.0</v>
      </c>
      <c r="E1508" s="1">
        <v>1.0</v>
      </c>
      <c r="F1508" s="1">
        <v>1.0</v>
      </c>
      <c r="G1508" s="1">
        <v>4.0</v>
      </c>
      <c r="H1508" s="1">
        <v>5.0</v>
      </c>
      <c r="I1508" s="1">
        <v>6.0</v>
      </c>
      <c r="J1508" s="1">
        <v>0.0</v>
      </c>
      <c r="K1508" s="1">
        <v>4.0</v>
      </c>
      <c r="L1508" s="1">
        <v>0.0</v>
      </c>
      <c r="M1508" s="1">
        <v>2.0</v>
      </c>
      <c r="N1508" s="1">
        <v>5.0</v>
      </c>
      <c r="O1508" s="1">
        <v>0.0</v>
      </c>
      <c r="P1508" s="1">
        <v>1.0</v>
      </c>
      <c r="Q1508" s="1">
        <v>0.0</v>
      </c>
      <c r="R1508" s="1">
        <v>0.0</v>
      </c>
      <c r="S1508" s="1">
        <v>1.0</v>
      </c>
      <c r="T1508" s="1">
        <v>0.0</v>
      </c>
      <c r="U1508" s="1">
        <v>4.0</v>
      </c>
      <c r="V1508" s="1">
        <v>3.0</v>
      </c>
      <c r="W1508" s="1">
        <v>4.0</v>
      </c>
      <c r="X1508" s="1">
        <v>3.0</v>
      </c>
      <c r="Y1508" s="1">
        <v>5.0</v>
      </c>
      <c r="Z1508" s="1">
        <v>2327.0</v>
      </c>
      <c r="AA1508" s="45">
        <f t="shared" si="1"/>
        <v>53</v>
      </c>
      <c r="AB1508" s="45">
        <f t="shared" si="2"/>
        <v>31</v>
      </c>
      <c r="AC1508" s="45">
        <f t="shared" si="3"/>
        <v>6</v>
      </c>
      <c r="AD1508" s="45">
        <f t="shared" si="4"/>
        <v>2</v>
      </c>
      <c r="AE1508" s="45">
        <f t="shared" si="5"/>
        <v>14</v>
      </c>
    </row>
    <row r="1509">
      <c r="A1509" t="b">
        <v>0</v>
      </c>
      <c r="B1509" s="20">
        <v>44351.77338428241</v>
      </c>
      <c r="C1509" s="1" t="s">
        <v>409</v>
      </c>
      <c r="D1509" s="1">
        <v>1.0</v>
      </c>
      <c r="E1509" s="1">
        <v>0.0</v>
      </c>
      <c r="F1509" s="1">
        <v>0.0</v>
      </c>
      <c r="G1509" s="1">
        <v>2.0</v>
      </c>
      <c r="H1509" s="1">
        <v>1.0</v>
      </c>
      <c r="I1509" s="1">
        <v>1.0</v>
      </c>
      <c r="J1509" s="1">
        <v>0.0</v>
      </c>
      <c r="K1509" s="1">
        <v>0.0</v>
      </c>
      <c r="L1509" s="1">
        <v>0.0</v>
      </c>
      <c r="M1509" s="1">
        <v>1.0</v>
      </c>
      <c r="N1509" s="1">
        <v>1.0</v>
      </c>
      <c r="O1509" s="1">
        <v>1.0</v>
      </c>
      <c r="P1509" s="1">
        <v>2.0</v>
      </c>
      <c r="Q1509" s="1">
        <v>0.0</v>
      </c>
      <c r="R1509" s="1">
        <v>2.0</v>
      </c>
      <c r="S1509" s="1">
        <v>1.0</v>
      </c>
      <c r="T1509" s="1">
        <v>0.0</v>
      </c>
      <c r="U1509" s="1">
        <v>2.0</v>
      </c>
      <c r="V1509" s="1">
        <v>1.0</v>
      </c>
      <c r="W1509" s="1">
        <v>1.0</v>
      </c>
      <c r="X1509" s="1">
        <v>3.0</v>
      </c>
      <c r="Y1509" s="1">
        <v>1.0</v>
      </c>
      <c r="Z1509" s="1">
        <v>2227.0</v>
      </c>
      <c r="AA1509" s="45">
        <f t="shared" si="1"/>
        <v>21</v>
      </c>
      <c r="AB1509" s="45">
        <f t="shared" si="2"/>
        <v>8</v>
      </c>
      <c r="AC1509" s="45">
        <f t="shared" si="3"/>
        <v>1</v>
      </c>
      <c r="AD1509" s="45">
        <f t="shared" si="4"/>
        <v>5</v>
      </c>
      <c r="AE1509" s="45">
        <f t="shared" si="5"/>
        <v>7</v>
      </c>
    </row>
    <row r="1510">
      <c r="A1510" t="b">
        <v>0</v>
      </c>
      <c r="B1510" s="20">
        <v>44354.597400810184</v>
      </c>
      <c r="C1510" s="71" t="s">
        <v>717</v>
      </c>
      <c r="D1510" s="1">
        <v>2.0</v>
      </c>
      <c r="E1510" s="1">
        <v>0.0</v>
      </c>
      <c r="F1510" s="1">
        <v>0.0</v>
      </c>
      <c r="G1510" s="1">
        <v>0.0</v>
      </c>
      <c r="H1510" s="1">
        <v>1.0</v>
      </c>
      <c r="I1510" s="1">
        <v>5.0</v>
      </c>
      <c r="J1510" s="1">
        <v>0.0</v>
      </c>
      <c r="K1510" s="1">
        <v>5.0</v>
      </c>
      <c r="L1510" s="1">
        <v>0.0</v>
      </c>
      <c r="M1510" s="1">
        <v>3.0</v>
      </c>
      <c r="N1510" s="1">
        <v>1.0</v>
      </c>
      <c r="O1510" s="1">
        <v>3.0</v>
      </c>
      <c r="P1510" s="1">
        <v>2.0</v>
      </c>
      <c r="Q1510" s="1">
        <v>2.0</v>
      </c>
      <c r="R1510" s="1">
        <v>0.0</v>
      </c>
      <c r="S1510" s="1">
        <v>3.0</v>
      </c>
      <c r="T1510" s="1">
        <v>0.0</v>
      </c>
      <c r="U1510" s="1">
        <v>6.0</v>
      </c>
      <c r="V1510" s="1">
        <v>2.0</v>
      </c>
      <c r="W1510" s="1">
        <v>2.0</v>
      </c>
      <c r="X1510" s="1">
        <v>1.0</v>
      </c>
      <c r="Y1510" s="1">
        <v>0.0</v>
      </c>
      <c r="Z1510" s="1">
        <v>2599.0</v>
      </c>
      <c r="AA1510" s="45">
        <f t="shared" si="1"/>
        <v>38</v>
      </c>
      <c r="AB1510" s="45">
        <f t="shared" si="2"/>
        <v>12</v>
      </c>
      <c r="AC1510" s="45">
        <f t="shared" si="3"/>
        <v>8</v>
      </c>
      <c r="AD1510" s="45">
        <f t="shared" si="4"/>
        <v>7</v>
      </c>
      <c r="AE1510" s="45">
        <f t="shared" si="5"/>
        <v>11</v>
      </c>
    </row>
    <row r="1511">
      <c r="A1511" t="b">
        <v>0</v>
      </c>
      <c r="B1511" s="20">
        <v>44354.68057056713</v>
      </c>
      <c r="C1511" s="1" t="s">
        <v>543</v>
      </c>
      <c r="D1511" s="1">
        <v>5.0</v>
      </c>
      <c r="E1511" s="1">
        <v>3.0</v>
      </c>
      <c r="F1511" s="1">
        <v>2.0</v>
      </c>
      <c r="G1511" s="1">
        <v>5.0</v>
      </c>
      <c r="H1511" s="1">
        <v>3.0</v>
      </c>
      <c r="I1511" s="1">
        <v>6.0</v>
      </c>
      <c r="J1511" s="1">
        <v>6.0</v>
      </c>
      <c r="K1511" s="1">
        <v>2.0</v>
      </c>
      <c r="L1511" s="1">
        <v>6.0</v>
      </c>
      <c r="M1511" s="1">
        <v>4.0</v>
      </c>
      <c r="N1511" s="1">
        <v>6.0</v>
      </c>
      <c r="O1511" s="1">
        <v>6.0</v>
      </c>
      <c r="P1511" s="1">
        <v>6.0</v>
      </c>
      <c r="Q1511" s="1">
        <v>6.0</v>
      </c>
      <c r="R1511" s="1">
        <v>4.0</v>
      </c>
      <c r="S1511" s="1">
        <v>6.0</v>
      </c>
      <c r="T1511" s="1">
        <v>1.0</v>
      </c>
      <c r="U1511" s="1">
        <v>5.0</v>
      </c>
      <c r="V1511" s="1">
        <v>5.0</v>
      </c>
      <c r="W1511" s="1">
        <v>5.0</v>
      </c>
      <c r="X1511" s="1">
        <v>5.0</v>
      </c>
      <c r="Y1511" s="1">
        <v>5.0</v>
      </c>
      <c r="Z1511" s="1">
        <v>2378.0</v>
      </c>
      <c r="AA1511" s="45">
        <f t="shared" si="1"/>
        <v>102</v>
      </c>
      <c r="AB1511" s="45">
        <f t="shared" si="2"/>
        <v>42</v>
      </c>
      <c r="AC1511" s="45">
        <f t="shared" si="3"/>
        <v>18</v>
      </c>
      <c r="AD1511" s="45">
        <f t="shared" si="4"/>
        <v>22</v>
      </c>
      <c r="AE1511" s="45">
        <f t="shared" si="5"/>
        <v>20</v>
      </c>
    </row>
    <row r="1512">
      <c r="A1512" t="b">
        <v>0</v>
      </c>
      <c r="B1512" s="20">
        <v>44355.33571849537</v>
      </c>
      <c r="C1512" s="1" t="s">
        <v>525</v>
      </c>
      <c r="D1512" s="1">
        <v>4.0</v>
      </c>
      <c r="E1512" s="1">
        <v>1.0</v>
      </c>
      <c r="F1512" s="1">
        <v>0.0</v>
      </c>
      <c r="G1512" s="1">
        <v>3.0</v>
      </c>
      <c r="H1512" s="1">
        <v>3.0</v>
      </c>
      <c r="I1512" s="1">
        <v>5.0</v>
      </c>
      <c r="J1512" s="1">
        <v>5.0</v>
      </c>
      <c r="K1512" s="1">
        <v>0.0</v>
      </c>
      <c r="L1512" s="1">
        <v>5.0</v>
      </c>
      <c r="M1512" s="1">
        <v>4.0</v>
      </c>
      <c r="N1512" s="1">
        <v>5.0</v>
      </c>
      <c r="O1512" s="1">
        <v>4.0</v>
      </c>
      <c r="P1512" s="1">
        <v>6.0</v>
      </c>
      <c r="Q1512" s="1">
        <v>5.0</v>
      </c>
      <c r="R1512" s="1">
        <v>4.0</v>
      </c>
      <c r="S1512" s="1">
        <v>5.0</v>
      </c>
      <c r="T1512" s="1">
        <v>2.0</v>
      </c>
      <c r="U1512" s="1">
        <v>5.0</v>
      </c>
      <c r="V1512" s="1">
        <v>5.0</v>
      </c>
      <c r="W1512" s="1">
        <v>5.0</v>
      </c>
      <c r="X1512" s="1">
        <v>4.0</v>
      </c>
      <c r="Y1512" s="1">
        <v>1.0</v>
      </c>
      <c r="Z1512" s="1">
        <v>2277.0</v>
      </c>
      <c r="AA1512" s="45">
        <f t="shared" si="1"/>
        <v>81</v>
      </c>
      <c r="AB1512" s="45">
        <f t="shared" si="2"/>
        <v>28</v>
      </c>
      <c r="AC1512" s="45">
        <f t="shared" si="3"/>
        <v>14</v>
      </c>
      <c r="AD1512" s="45">
        <f t="shared" si="4"/>
        <v>20</v>
      </c>
      <c r="AE1512" s="45">
        <f t="shared" si="5"/>
        <v>19</v>
      </c>
    </row>
    <row r="1513">
      <c r="A1513" t="b">
        <v>0</v>
      </c>
      <c r="B1513" s="20">
        <v>44355.56454190973</v>
      </c>
      <c r="C1513" s="1" t="s">
        <v>933</v>
      </c>
      <c r="D1513" s="1">
        <v>1.0</v>
      </c>
      <c r="E1513" s="1">
        <v>2.0</v>
      </c>
      <c r="F1513" s="1">
        <v>0.0</v>
      </c>
      <c r="G1513" s="1">
        <v>0.0</v>
      </c>
      <c r="H1513" s="1">
        <v>0.0</v>
      </c>
      <c r="I1513" s="1">
        <v>1.0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1.0</v>
      </c>
      <c r="W1513" s="1">
        <v>0.0</v>
      </c>
      <c r="X1513" s="1">
        <v>0.0</v>
      </c>
      <c r="Y1513" s="1">
        <v>0.0</v>
      </c>
      <c r="Z1513" s="1">
        <v>2481.0</v>
      </c>
      <c r="AA1513" s="45">
        <f t="shared" si="1"/>
        <v>5</v>
      </c>
      <c r="AB1513" s="45">
        <f t="shared" si="2"/>
        <v>4</v>
      </c>
      <c r="AC1513" s="45">
        <f t="shared" si="3"/>
        <v>0</v>
      </c>
      <c r="AD1513" s="45">
        <f t="shared" si="4"/>
        <v>0</v>
      </c>
      <c r="AE1513" s="45">
        <f t="shared" si="5"/>
        <v>1</v>
      </c>
    </row>
    <row r="1514">
      <c r="A1514" t="b">
        <v>0</v>
      </c>
      <c r="B1514" s="20">
        <v>44355.62938625</v>
      </c>
      <c r="C1514" s="1" t="s">
        <v>214</v>
      </c>
      <c r="D1514" s="1">
        <v>3.0</v>
      </c>
      <c r="E1514" s="1">
        <v>3.0</v>
      </c>
      <c r="F1514" s="1">
        <v>0.0</v>
      </c>
      <c r="G1514" s="1">
        <v>4.0</v>
      </c>
      <c r="H1514" s="1">
        <v>4.0</v>
      </c>
      <c r="I1514" s="1">
        <v>5.0</v>
      </c>
      <c r="J1514" s="1">
        <v>4.0</v>
      </c>
      <c r="K1514" s="1">
        <v>3.0</v>
      </c>
      <c r="L1514" s="1">
        <v>0.0</v>
      </c>
      <c r="M1514" s="1">
        <v>4.0</v>
      </c>
      <c r="N1514" s="1">
        <v>4.0</v>
      </c>
      <c r="O1514" s="1">
        <v>5.0</v>
      </c>
      <c r="P1514" s="1">
        <v>4.0</v>
      </c>
      <c r="Q1514" s="1">
        <v>4.0</v>
      </c>
      <c r="R1514" s="1">
        <v>5.0</v>
      </c>
      <c r="S1514" s="1">
        <v>4.0</v>
      </c>
      <c r="T1514" s="1">
        <v>4.0</v>
      </c>
      <c r="U1514" s="1">
        <v>5.0</v>
      </c>
      <c r="V1514" s="1">
        <v>5.0</v>
      </c>
      <c r="W1514" s="1">
        <v>5.0</v>
      </c>
      <c r="X1514" s="1">
        <v>5.0</v>
      </c>
      <c r="Y1514" s="1">
        <v>3.0</v>
      </c>
      <c r="Z1514" s="1">
        <v>2602.0</v>
      </c>
      <c r="AA1514" s="45">
        <f t="shared" si="1"/>
        <v>83</v>
      </c>
      <c r="AB1514" s="45">
        <f t="shared" si="2"/>
        <v>35</v>
      </c>
      <c r="AC1514" s="45">
        <f t="shared" si="3"/>
        <v>11</v>
      </c>
      <c r="AD1514" s="45">
        <f t="shared" si="4"/>
        <v>17</v>
      </c>
      <c r="AE1514" s="45">
        <f t="shared" si="5"/>
        <v>20</v>
      </c>
    </row>
    <row r="1515">
      <c r="A1515" t="b">
        <v>0</v>
      </c>
      <c r="B1515" s="20">
        <v>44355.69206240741</v>
      </c>
      <c r="C1515" s="1" t="s">
        <v>260</v>
      </c>
      <c r="D1515" s="1">
        <v>3.0</v>
      </c>
      <c r="E1515" s="1">
        <v>1.0</v>
      </c>
      <c r="F1515" s="1">
        <v>0.0</v>
      </c>
      <c r="G1515" s="1">
        <v>2.0</v>
      </c>
      <c r="H1515" s="1">
        <v>2.0</v>
      </c>
      <c r="I1515" s="1">
        <v>2.0</v>
      </c>
      <c r="J1515" s="1">
        <v>1.0</v>
      </c>
      <c r="K1515" s="1">
        <v>2.0</v>
      </c>
      <c r="L1515" s="1">
        <v>1.0</v>
      </c>
      <c r="M1515" s="1">
        <v>1.0</v>
      </c>
      <c r="N1515" s="1">
        <v>4.0</v>
      </c>
      <c r="O1515" s="1">
        <v>2.0</v>
      </c>
      <c r="P1515" s="1">
        <v>1.0</v>
      </c>
      <c r="Q1515" s="1">
        <v>2.0</v>
      </c>
      <c r="R1515" s="1">
        <v>1.0</v>
      </c>
      <c r="S1515" s="1">
        <v>2.0</v>
      </c>
      <c r="T1515" s="1">
        <v>1.0</v>
      </c>
      <c r="U1515" s="1">
        <v>2.0</v>
      </c>
      <c r="V1515" s="1">
        <v>2.0</v>
      </c>
      <c r="W1515" s="1">
        <v>2.0</v>
      </c>
      <c r="X1515" s="1">
        <v>2.0</v>
      </c>
      <c r="Y1515" s="1">
        <v>1.0</v>
      </c>
      <c r="Z1515" s="1">
        <v>1993.0</v>
      </c>
      <c r="AA1515" s="45">
        <f t="shared" si="1"/>
        <v>37</v>
      </c>
      <c r="AB1515" s="45">
        <f t="shared" si="2"/>
        <v>18</v>
      </c>
      <c r="AC1515" s="45">
        <f t="shared" si="3"/>
        <v>5</v>
      </c>
      <c r="AD1515" s="45">
        <f t="shared" si="4"/>
        <v>6</v>
      </c>
      <c r="AE1515" s="45">
        <f t="shared" si="5"/>
        <v>8</v>
      </c>
    </row>
    <row r="1516">
      <c r="A1516" t="b">
        <v>0</v>
      </c>
      <c r="B1516" s="20">
        <v>44356.455337708336</v>
      </c>
      <c r="C1516" s="1" t="s">
        <v>492</v>
      </c>
      <c r="D1516" s="1">
        <v>5.0</v>
      </c>
      <c r="E1516" s="1">
        <v>2.0</v>
      </c>
      <c r="F1516" s="1">
        <v>0.0</v>
      </c>
      <c r="G1516" s="1">
        <v>3.0</v>
      </c>
      <c r="H1516" s="1">
        <v>6.0</v>
      </c>
      <c r="I1516" s="1">
        <v>6.0</v>
      </c>
      <c r="J1516" s="1">
        <v>0.0</v>
      </c>
      <c r="K1516" s="1">
        <v>6.0</v>
      </c>
      <c r="L1516" s="1">
        <v>0.0</v>
      </c>
      <c r="M1516" s="1">
        <v>2.0</v>
      </c>
      <c r="N1516" s="1">
        <v>4.0</v>
      </c>
      <c r="O1516" s="1">
        <v>0.0</v>
      </c>
      <c r="P1516" s="1">
        <v>2.0</v>
      </c>
      <c r="Q1516" s="1">
        <v>2.0</v>
      </c>
      <c r="R1516" s="1">
        <v>0.0</v>
      </c>
      <c r="S1516" s="1">
        <v>2.0</v>
      </c>
      <c r="T1516" s="1">
        <v>0.0</v>
      </c>
      <c r="U1516" s="1">
        <v>4.0</v>
      </c>
      <c r="V1516" s="1">
        <v>4.0</v>
      </c>
      <c r="W1516" s="1">
        <v>4.0</v>
      </c>
      <c r="X1516" s="1">
        <v>3.0</v>
      </c>
      <c r="Y1516" s="1">
        <v>6.0</v>
      </c>
      <c r="Z1516" s="1">
        <v>2326.0</v>
      </c>
      <c r="AA1516" s="45">
        <f t="shared" si="1"/>
        <v>61</v>
      </c>
      <c r="AB1516" s="45">
        <f t="shared" si="2"/>
        <v>32</v>
      </c>
      <c r="AC1516" s="45">
        <f t="shared" si="3"/>
        <v>8</v>
      </c>
      <c r="AD1516" s="45">
        <f t="shared" si="4"/>
        <v>6</v>
      </c>
      <c r="AE1516" s="45">
        <f t="shared" si="5"/>
        <v>15</v>
      </c>
    </row>
    <row r="1517">
      <c r="A1517" t="b">
        <v>0</v>
      </c>
      <c r="B1517" s="20">
        <v>44356.4777215162</v>
      </c>
      <c r="C1517" s="1" t="s">
        <v>492</v>
      </c>
      <c r="D1517" s="1">
        <v>5.0</v>
      </c>
      <c r="E1517" s="1">
        <v>2.0</v>
      </c>
      <c r="F1517" s="1">
        <v>0.0</v>
      </c>
      <c r="G1517" s="1">
        <v>3.0</v>
      </c>
      <c r="H1517" s="1">
        <v>6.0</v>
      </c>
      <c r="I1517" s="1">
        <v>6.0</v>
      </c>
      <c r="J1517" s="1">
        <v>0.0</v>
      </c>
      <c r="K1517" s="1">
        <v>6.0</v>
      </c>
      <c r="L1517" s="1">
        <v>0.0</v>
      </c>
      <c r="M1517" s="1">
        <v>2.0</v>
      </c>
      <c r="N1517" s="1">
        <v>4.0</v>
      </c>
      <c r="O1517" s="1">
        <v>0.0</v>
      </c>
      <c r="P1517" s="1">
        <v>2.0</v>
      </c>
      <c r="Q1517" s="1">
        <v>2.0</v>
      </c>
      <c r="R1517" s="1">
        <v>0.0</v>
      </c>
      <c r="S1517" s="1">
        <v>2.0</v>
      </c>
      <c r="T1517" s="1">
        <v>0.0</v>
      </c>
      <c r="U1517" s="1">
        <v>4.0</v>
      </c>
      <c r="V1517" s="1">
        <v>4.0</v>
      </c>
      <c r="W1517" s="1">
        <v>4.0</v>
      </c>
      <c r="X1517" s="1">
        <v>3.0</v>
      </c>
      <c r="Y1517" s="1">
        <v>6.0</v>
      </c>
      <c r="Z1517" s="1">
        <v>2326.0</v>
      </c>
      <c r="AA1517" s="45">
        <f t="shared" si="1"/>
        <v>61</v>
      </c>
      <c r="AB1517" s="45">
        <f t="shared" si="2"/>
        <v>32</v>
      </c>
      <c r="AC1517" s="45">
        <f t="shared" si="3"/>
        <v>8</v>
      </c>
      <c r="AD1517" s="45">
        <f t="shared" si="4"/>
        <v>6</v>
      </c>
      <c r="AE1517" s="45">
        <f t="shared" si="5"/>
        <v>15</v>
      </c>
    </row>
    <row r="1518">
      <c r="A1518" t="b">
        <v>0</v>
      </c>
      <c r="B1518" s="20">
        <v>44356.720875555555</v>
      </c>
      <c r="C1518" s="1" t="s">
        <v>589</v>
      </c>
      <c r="D1518" s="1">
        <v>4.0</v>
      </c>
      <c r="E1518" s="1">
        <v>6.0</v>
      </c>
      <c r="F1518" s="1">
        <v>0.0</v>
      </c>
      <c r="G1518" s="1">
        <v>2.0</v>
      </c>
      <c r="H1518" s="1">
        <v>3.0</v>
      </c>
      <c r="I1518" s="1">
        <v>6.0</v>
      </c>
      <c r="J1518" s="1">
        <v>6.0</v>
      </c>
      <c r="K1518" s="1">
        <v>0.0</v>
      </c>
      <c r="L1518" s="1">
        <v>5.0</v>
      </c>
      <c r="M1518" s="1">
        <v>5.0</v>
      </c>
      <c r="N1518" s="1">
        <v>6.0</v>
      </c>
      <c r="O1518" s="1">
        <v>6.0</v>
      </c>
      <c r="P1518" s="1">
        <v>5.0</v>
      </c>
      <c r="Q1518" s="1">
        <v>5.0</v>
      </c>
      <c r="R1518" s="1">
        <v>5.0</v>
      </c>
      <c r="S1518" s="1">
        <v>5.0</v>
      </c>
      <c r="T1518" s="1">
        <v>6.0</v>
      </c>
      <c r="U1518" s="1">
        <v>6.0</v>
      </c>
      <c r="V1518" s="1">
        <v>6.0</v>
      </c>
      <c r="W1518" s="1">
        <v>6.0</v>
      </c>
      <c r="X1518" s="1">
        <v>6.0</v>
      </c>
      <c r="Y1518" s="1">
        <v>5.0</v>
      </c>
      <c r="Z1518" s="1">
        <v>2265.0</v>
      </c>
      <c r="AA1518" s="45">
        <f t="shared" si="1"/>
        <v>104</v>
      </c>
      <c r="AB1518" s="45">
        <f t="shared" si="2"/>
        <v>44</v>
      </c>
      <c r="AC1518" s="45">
        <f t="shared" si="3"/>
        <v>16</v>
      </c>
      <c r="AD1518" s="45">
        <f t="shared" si="4"/>
        <v>20</v>
      </c>
      <c r="AE1518" s="45">
        <f t="shared" si="5"/>
        <v>24</v>
      </c>
    </row>
    <row r="1519">
      <c r="A1519" t="b">
        <v>0</v>
      </c>
      <c r="B1519" s="20">
        <v>44358.445517789354</v>
      </c>
      <c r="C1519" s="1" t="s">
        <v>569</v>
      </c>
      <c r="D1519" s="1">
        <v>2.0</v>
      </c>
      <c r="E1519" s="1">
        <v>3.0</v>
      </c>
      <c r="F1519" s="1">
        <v>0.0</v>
      </c>
      <c r="G1519" s="1">
        <v>1.0</v>
      </c>
      <c r="H1519" s="1">
        <v>0.0</v>
      </c>
      <c r="I1519" s="1">
        <v>4.0</v>
      </c>
      <c r="J1519" s="1">
        <v>3.0</v>
      </c>
      <c r="K1519" s="1">
        <v>0.0</v>
      </c>
      <c r="L1519" s="1">
        <v>1.0</v>
      </c>
      <c r="M1519" s="1">
        <v>3.0</v>
      </c>
      <c r="N1519" s="1">
        <v>2.0</v>
      </c>
      <c r="O1519" s="1">
        <v>4.0</v>
      </c>
      <c r="P1519" s="1">
        <v>3.0</v>
      </c>
      <c r="Q1519" s="1">
        <v>0.0</v>
      </c>
      <c r="R1519" s="1">
        <v>1.0</v>
      </c>
      <c r="S1519" s="1">
        <v>2.0</v>
      </c>
      <c r="T1519" s="1">
        <v>0.0</v>
      </c>
      <c r="U1519" s="1">
        <v>3.0</v>
      </c>
      <c r="V1519" s="1">
        <v>4.0</v>
      </c>
      <c r="W1519" s="1">
        <v>4.0</v>
      </c>
      <c r="X1519" s="1">
        <v>3.0</v>
      </c>
      <c r="Y1519" s="1">
        <v>1.0</v>
      </c>
      <c r="Z1519" s="1">
        <v>2424.0</v>
      </c>
      <c r="AA1519" s="45">
        <f t="shared" si="1"/>
        <v>44</v>
      </c>
      <c r="AB1519" s="45">
        <f t="shared" si="2"/>
        <v>17</v>
      </c>
      <c r="AC1519" s="45">
        <f t="shared" si="3"/>
        <v>7</v>
      </c>
      <c r="AD1519" s="45">
        <f t="shared" si="4"/>
        <v>6</v>
      </c>
      <c r="AE1519" s="45">
        <f t="shared" si="5"/>
        <v>14</v>
      </c>
    </row>
    <row r="1520">
      <c r="A1520" t="b">
        <v>0</v>
      </c>
      <c r="B1520" s="20">
        <v>44358.63967416667</v>
      </c>
      <c r="C1520" s="1" t="s">
        <v>532</v>
      </c>
      <c r="D1520" s="1">
        <v>3.0</v>
      </c>
      <c r="E1520" s="1">
        <v>3.0</v>
      </c>
      <c r="F1520" s="1">
        <v>2.0</v>
      </c>
      <c r="G1520" s="1">
        <v>2.0</v>
      </c>
      <c r="H1520" s="1">
        <v>2.0</v>
      </c>
      <c r="I1520" s="1">
        <v>2.0</v>
      </c>
      <c r="J1520" s="1">
        <v>2.0</v>
      </c>
      <c r="K1520" s="1">
        <v>3.0</v>
      </c>
      <c r="L1520" s="1">
        <v>2.0</v>
      </c>
      <c r="M1520" s="1">
        <v>6.0</v>
      </c>
      <c r="N1520" s="1">
        <v>2.0</v>
      </c>
      <c r="O1520" s="1">
        <v>2.0</v>
      </c>
      <c r="P1520" s="1">
        <v>2.0</v>
      </c>
      <c r="Q1520" s="1">
        <v>2.0</v>
      </c>
      <c r="R1520" s="1">
        <v>2.0</v>
      </c>
      <c r="S1520" s="1">
        <v>2.0</v>
      </c>
      <c r="T1520" s="1">
        <v>2.0</v>
      </c>
      <c r="U1520" s="1">
        <v>2.0</v>
      </c>
      <c r="V1520" s="1">
        <v>2.0</v>
      </c>
      <c r="W1520" s="1">
        <v>2.0</v>
      </c>
      <c r="X1520" s="1">
        <v>3.0</v>
      </c>
      <c r="Y1520" s="1">
        <v>3.0</v>
      </c>
      <c r="Z1520" s="1">
        <v>2272.0</v>
      </c>
      <c r="AA1520" s="45">
        <f t="shared" si="1"/>
        <v>53</v>
      </c>
      <c r="AB1520" s="45">
        <f t="shared" si="2"/>
        <v>23</v>
      </c>
      <c r="AC1520" s="45">
        <f t="shared" si="3"/>
        <v>13</v>
      </c>
      <c r="AD1520" s="45">
        <f t="shared" si="4"/>
        <v>8</v>
      </c>
      <c r="AE1520" s="45">
        <f t="shared" si="5"/>
        <v>9</v>
      </c>
    </row>
    <row r="1521">
      <c r="A1521" t="b">
        <v>0</v>
      </c>
      <c r="B1521" s="20">
        <v>44358.67630399305</v>
      </c>
      <c r="C1521" s="1" t="s">
        <v>721</v>
      </c>
      <c r="D1521" s="1">
        <v>1.0</v>
      </c>
      <c r="E1521" s="1">
        <v>1.0</v>
      </c>
      <c r="F1521" s="1">
        <v>0.0</v>
      </c>
      <c r="G1521" s="1">
        <v>3.0</v>
      </c>
      <c r="H1521" s="1">
        <v>2.0</v>
      </c>
      <c r="I1521" s="1">
        <v>4.0</v>
      </c>
      <c r="J1521" s="1">
        <v>2.0</v>
      </c>
      <c r="K1521" s="1">
        <v>0.0</v>
      </c>
      <c r="L1521" s="1">
        <v>0.0</v>
      </c>
      <c r="M1521" s="1">
        <v>2.0</v>
      </c>
      <c r="N1521" s="1">
        <v>0.0</v>
      </c>
      <c r="O1521" s="1">
        <v>0.0</v>
      </c>
      <c r="P1521" s="1">
        <v>3.0</v>
      </c>
      <c r="Q1521" s="1">
        <v>1.0</v>
      </c>
      <c r="R1521" s="1">
        <v>0.0</v>
      </c>
      <c r="S1521" s="1">
        <v>1.0</v>
      </c>
      <c r="T1521" s="1">
        <v>0.0</v>
      </c>
      <c r="U1521" s="1">
        <v>4.0</v>
      </c>
      <c r="V1521" s="1">
        <v>4.0</v>
      </c>
      <c r="W1521" s="1">
        <v>4.0</v>
      </c>
      <c r="X1521" s="1">
        <v>4.0</v>
      </c>
      <c r="Y1521" s="1">
        <v>2.0</v>
      </c>
      <c r="Z1521" s="1">
        <v>2607.0</v>
      </c>
      <c r="AA1521" s="45">
        <f t="shared" si="1"/>
        <v>38</v>
      </c>
      <c r="AB1521" s="45">
        <f t="shared" si="2"/>
        <v>13</v>
      </c>
      <c r="AC1521" s="45">
        <f t="shared" si="3"/>
        <v>4</v>
      </c>
      <c r="AD1521" s="45">
        <f t="shared" si="4"/>
        <v>5</v>
      </c>
      <c r="AE1521" s="45">
        <f t="shared" si="5"/>
        <v>16</v>
      </c>
    </row>
    <row r="1522">
      <c r="A1522" t="b">
        <v>0</v>
      </c>
      <c r="B1522" s="20">
        <v>44361.43302653935</v>
      </c>
      <c r="C1522" s="1" t="s">
        <v>566</v>
      </c>
      <c r="D1522" s="1">
        <v>5.0</v>
      </c>
      <c r="E1522" s="1">
        <v>3.0</v>
      </c>
      <c r="F1522" s="1">
        <v>0.0</v>
      </c>
      <c r="G1522" s="1">
        <v>3.0</v>
      </c>
      <c r="H1522" s="1">
        <v>3.0</v>
      </c>
      <c r="I1522" s="1">
        <v>5.0</v>
      </c>
      <c r="J1522" s="1">
        <v>1.0</v>
      </c>
      <c r="K1522" s="1">
        <v>0.0</v>
      </c>
      <c r="L1522" s="1">
        <v>3.0</v>
      </c>
      <c r="M1522" s="1">
        <v>3.0</v>
      </c>
      <c r="N1522" s="1">
        <v>4.0</v>
      </c>
      <c r="O1522" s="1">
        <v>4.0</v>
      </c>
      <c r="P1522" s="1">
        <v>5.0</v>
      </c>
      <c r="Q1522" s="1">
        <v>3.0</v>
      </c>
      <c r="R1522" s="1">
        <v>3.0</v>
      </c>
      <c r="S1522" s="1">
        <v>3.0</v>
      </c>
      <c r="T1522" s="1">
        <v>1.0</v>
      </c>
      <c r="U1522" s="1">
        <v>4.0</v>
      </c>
      <c r="V1522" s="1">
        <v>4.0</v>
      </c>
      <c r="W1522" s="1">
        <v>4.0</v>
      </c>
      <c r="X1522" s="1">
        <v>3.0</v>
      </c>
      <c r="Y1522" s="1">
        <v>2.0</v>
      </c>
      <c r="Z1522" s="1">
        <v>2426.0</v>
      </c>
      <c r="AA1522" s="45">
        <f t="shared" si="1"/>
        <v>66</v>
      </c>
      <c r="AB1522" s="45">
        <f t="shared" si="2"/>
        <v>30</v>
      </c>
      <c r="AC1522" s="45">
        <f t="shared" si="3"/>
        <v>7</v>
      </c>
      <c r="AD1522" s="45">
        <f t="shared" si="4"/>
        <v>14</v>
      </c>
      <c r="AE1522" s="45">
        <f t="shared" si="5"/>
        <v>15</v>
      </c>
    </row>
    <row r="1523">
      <c r="A1523" t="b">
        <v>0</v>
      </c>
      <c r="B1523" s="20">
        <v>44361.43520865741</v>
      </c>
      <c r="C1523" s="1" t="s">
        <v>722</v>
      </c>
      <c r="D1523" s="1">
        <v>0.0</v>
      </c>
      <c r="E1523" s="1">
        <v>2.0</v>
      </c>
      <c r="F1523" s="1">
        <v>0.0</v>
      </c>
      <c r="G1523" s="1">
        <v>2.0</v>
      </c>
      <c r="H1523" s="1">
        <v>2.0</v>
      </c>
      <c r="I1523" s="1">
        <v>5.0</v>
      </c>
      <c r="J1523" s="1">
        <v>0.0</v>
      </c>
      <c r="K1523" s="1">
        <v>1.0</v>
      </c>
      <c r="L1523" s="1">
        <v>3.0</v>
      </c>
      <c r="M1523" s="1">
        <v>5.0</v>
      </c>
      <c r="N1523" s="1">
        <v>5.0</v>
      </c>
      <c r="O1523" s="1">
        <v>6.0</v>
      </c>
      <c r="P1523" s="1">
        <v>5.0</v>
      </c>
      <c r="Q1523" s="1">
        <v>4.0</v>
      </c>
      <c r="R1523" s="1">
        <v>2.0</v>
      </c>
      <c r="S1523" s="1">
        <v>5.0</v>
      </c>
      <c r="T1523" s="1">
        <v>1.0</v>
      </c>
      <c r="U1523" s="1">
        <v>3.0</v>
      </c>
      <c r="V1523" s="1">
        <v>3.0</v>
      </c>
      <c r="W1523" s="1">
        <v>2.0</v>
      </c>
      <c r="X1523" s="1">
        <v>2.0</v>
      </c>
      <c r="Y1523" s="1">
        <v>1.0</v>
      </c>
      <c r="Z1523" s="1">
        <v>690.0</v>
      </c>
      <c r="AA1523" s="45">
        <f t="shared" si="1"/>
        <v>59</v>
      </c>
      <c r="AB1523" s="45">
        <f t="shared" si="2"/>
        <v>24</v>
      </c>
      <c r="AC1523" s="45">
        <f t="shared" si="3"/>
        <v>9</v>
      </c>
      <c r="AD1523" s="45">
        <f t="shared" si="4"/>
        <v>16</v>
      </c>
      <c r="AE1523" s="45">
        <f t="shared" si="5"/>
        <v>10</v>
      </c>
    </row>
    <row r="1524">
      <c r="A1524" t="b">
        <v>0</v>
      </c>
      <c r="B1524" s="20">
        <v>44362.407579606486</v>
      </c>
      <c r="C1524" s="1" t="s">
        <v>639</v>
      </c>
      <c r="D1524" s="1">
        <v>1.0</v>
      </c>
      <c r="E1524" s="1">
        <v>0.0</v>
      </c>
      <c r="F1524" s="1">
        <v>0.0</v>
      </c>
      <c r="G1524" s="1">
        <v>4.0</v>
      </c>
      <c r="H1524" s="1">
        <v>1.0</v>
      </c>
      <c r="I1524" s="1">
        <v>5.0</v>
      </c>
      <c r="J1524" s="1">
        <v>1.0</v>
      </c>
      <c r="K1524" s="1">
        <v>4.0</v>
      </c>
      <c r="L1524" s="1">
        <v>0.0</v>
      </c>
      <c r="M1524" s="1">
        <v>4.0</v>
      </c>
      <c r="N1524" s="1">
        <v>4.0</v>
      </c>
      <c r="O1524" s="1">
        <v>4.0</v>
      </c>
      <c r="P1524" s="1">
        <v>3.0</v>
      </c>
      <c r="Q1524" s="1">
        <v>3.0</v>
      </c>
      <c r="R1524" s="1">
        <v>3.0</v>
      </c>
      <c r="S1524" s="1">
        <v>3.0</v>
      </c>
      <c r="T1524" s="1">
        <v>0.0</v>
      </c>
      <c r="U1524" s="1">
        <v>5.0</v>
      </c>
      <c r="V1524" s="1">
        <v>4.0</v>
      </c>
      <c r="W1524" s="1">
        <v>3.0</v>
      </c>
      <c r="X1524" s="1">
        <v>4.0</v>
      </c>
      <c r="Y1524" s="1">
        <v>4.0</v>
      </c>
      <c r="Z1524" s="1">
        <v>2469.0</v>
      </c>
      <c r="AA1524" s="45">
        <f t="shared" si="1"/>
        <v>60</v>
      </c>
      <c r="AB1524" s="45">
        <f t="shared" si="2"/>
        <v>23</v>
      </c>
      <c r="AC1524" s="45">
        <f t="shared" si="3"/>
        <v>9</v>
      </c>
      <c r="AD1524" s="45">
        <f t="shared" si="4"/>
        <v>12</v>
      </c>
      <c r="AE1524" s="45">
        <f t="shared" si="5"/>
        <v>16</v>
      </c>
    </row>
    <row r="1525">
      <c r="A1525" t="b">
        <v>0</v>
      </c>
      <c r="B1525" s="20">
        <v>44362.45528362269</v>
      </c>
      <c r="C1525" s="1" t="s">
        <v>723</v>
      </c>
      <c r="D1525" s="1">
        <v>6.0</v>
      </c>
      <c r="E1525" s="1">
        <v>4.0</v>
      </c>
      <c r="F1525" s="1">
        <v>0.0</v>
      </c>
      <c r="G1525" s="1">
        <v>0.0</v>
      </c>
      <c r="H1525" s="1">
        <v>1.0</v>
      </c>
      <c r="I1525" s="1">
        <v>6.0</v>
      </c>
      <c r="J1525" s="1">
        <v>6.0</v>
      </c>
      <c r="K1525" s="1">
        <v>4.0</v>
      </c>
      <c r="L1525" s="1">
        <v>4.0</v>
      </c>
      <c r="M1525" s="1">
        <v>5.0</v>
      </c>
      <c r="N1525" s="1">
        <v>6.0</v>
      </c>
      <c r="O1525" s="1">
        <v>6.0</v>
      </c>
      <c r="P1525" s="1">
        <v>3.0</v>
      </c>
      <c r="Q1525" s="1">
        <v>0.0</v>
      </c>
      <c r="R1525" s="1">
        <v>0.0</v>
      </c>
      <c r="S1525" s="1">
        <v>2.0</v>
      </c>
      <c r="T1525" s="1">
        <v>0.0</v>
      </c>
      <c r="U1525" s="1">
        <v>5.0</v>
      </c>
      <c r="V1525" s="1">
        <v>6.0</v>
      </c>
      <c r="W1525" s="1">
        <v>6.0</v>
      </c>
      <c r="X1525" s="1">
        <v>4.0</v>
      </c>
      <c r="Y1525" s="1">
        <v>3.0</v>
      </c>
      <c r="Z1525" s="1">
        <v>2606.0</v>
      </c>
      <c r="AA1525" s="45">
        <f t="shared" si="1"/>
        <v>77</v>
      </c>
      <c r="AB1525" s="45">
        <f t="shared" si="2"/>
        <v>32</v>
      </c>
      <c r="AC1525" s="45">
        <f t="shared" si="3"/>
        <v>19</v>
      </c>
      <c r="AD1525" s="45">
        <f t="shared" si="4"/>
        <v>5</v>
      </c>
      <c r="AE1525" s="45">
        <f t="shared" si="5"/>
        <v>21</v>
      </c>
    </row>
    <row r="1526">
      <c r="A1526" t="b">
        <v>0</v>
      </c>
      <c r="B1526" s="20">
        <v>44362.484091446764</v>
      </c>
      <c r="C1526" s="1" t="s">
        <v>724</v>
      </c>
      <c r="D1526" s="1">
        <v>5.0</v>
      </c>
      <c r="E1526" s="1">
        <v>2.0</v>
      </c>
      <c r="F1526" s="1">
        <v>0.0</v>
      </c>
      <c r="G1526" s="1">
        <v>0.0</v>
      </c>
      <c r="H1526" s="1">
        <v>0.0</v>
      </c>
      <c r="I1526" s="1">
        <v>6.0</v>
      </c>
      <c r="J1526" s="1">
        <v>6.0</v>
      </c>
      <c r="K1526" s="1">
        <v>5.0</v>
      </c>
      <c r="L1526" s="1">
        <v>6.0</v>
      </c>
      <c r="M1526" s="1">
        <v>5.0</v>
      </c>
      <c r="N1526" s="1">
        <v>4.0</v>
      </c>
      <c r="O1526" s="1">
        <v>3.0</v>
      </c>
      <c r="P1526" s="1">
        <v>5.0</v>
      </c>
      <c r="Q1526" s="1">
        <v>3.0</v>
      </c>
      <c r="R1526" s="1">
        <v>2.0</v>
      </c>
      <c r="S1526" s="1">
        <v>2.0</v>
      </c>
      <c r="T1526" s="1">
        <v>4.0</v>
      </c>
      <c r="U1526" s="1">
        <v>5.0</v>
      </c>
      <c r="V1526" s="1">
        <v>6.0</v>
      </c>
      <c r="W1526" s="1">
        <v>5.0</v>
      </c>
      <c r="X1526" s="1">
        <v>5.0</v>
      </c>
      <c r="Y1526" s="1">
        <v>4.0</v>
      </c>
      <c r="Z1526" s="1">
        <v>2619.0</v>
      </c>
      <c r="AA1526" s="45">
        <f t="shared" si="1"/>
        <v>83</v>
      </c>
      <c r="AB1526" s="45">
        <f t="shared" si="2"/>
        <v>28</v>
      </c>
      <c r="AC1526" s="45">
        <f t="shared" si="3"/>
        <v>22</v>
      </c>
      <c r="AD1526" s="45">
        <f t="shared" si="4"/>
        <v>12</v>
      </c>
      <c r="AE1526" s="45">
        <f t="shared" si="5"/>
        <v>21</v>
      </c>
    </row>
    <row r="1527">
      <c r="A1527" t="b">
        <v>0</v>
      </c>
      <c r="B1527" s="20">
        <v>44362.621183923606</v>
      </c>
      <c r="C1527" s="1" t="s">
        <v>934</v>
      </c>
      <c r="D1527" s="1">
        <v>2.0</v>
      </c>
      <c r="E1527" s="1">
        <v>0.0</v>
      </c>
      <c r="F1527" s="1">
        <v>0.0</v>
      </c>
      <c r="G1527" s="1">
        <v>0.0</v>
      </c>
      <c r="H1527" s="1">
        <v>1.0</v>
      </c>
      <c r="I1527" s="1">
        <v>3.0</v>
      </c>
      <c r="J1527" s="1">
        <v>2.0</v>
      </c>
      <c r="K1527" s="1">
        <v>2.0</v>
      </c>
      <c r="L1527" s="1">
        <v>3.0</v>
      </c>
      <c r="M1527" s="1">
        <v>4.0</v>
      </c>
      <c r="N1527" s="1">
        <v>1.0</v>
      </c>
      <c r="O1527" s="1">
        <v>2.0</v>
      </c>
      <c r="P1527" s="1">
        <v>2.0</v>
      </c>
      <c r="Q1527" s="1">
        <v>1.0</v>
      </c>
      <c r="R1527" s="1">
        <v>2.0</v>
      </c>
      <c r="S1527" s="1">
        <v>2.0</v>
      </c>
      <c r="T1527" s="1">
        <v>0.0</v>
      </c>
      <c r="U1527" s="1">
        <v>2.0</v>
      </c>
      <c r="V1527" s="1">
        <v>3.0</v>
      </c>
      <c r="W1527" s="1">
        <v>2.0</v>
      </c>
      <c r="X1527" s="1">
        <v>2.0</v>
      </c>
      <c r="Y1527" s="1">
        <v>3.0</v>
      </c>
      <c r="Z1527" s="1">
        <v>2112.0</v>
      </c>
      <c r="AA1527" s="45">
        <f t="shared" si="1"/>
        <v>39</v>
      </c>
      <c r="AB1527" s="45">
        <f t="shared" si="2"/>
        <v>12</v>
      </c>
      <c r="AC1527" s="45">
        <f t="shared" si="3"/>
        <v>11</v>
      </c>
      <c r="AD1527" s="45">
        <f t="shared" si="4"/>
        <v>7</v>
      </c>
      <c r="AE1527" s="45">
        <f t="shared" si="5"/>
        <v>9</v>
      </c>
    </row>
    <row r="1528">
      <c r="A1528" t="b">
        <v>0</v>
      </c>
      <c r="B1528" s="20">
        <v>44362.650276851855</v>
      </c>
      <c r="C1528" s="1" t="s">
        <v>725</v>
      </c>
      <c r="D1528" s="1">
        <v>5.0</v>
      </c>
      <c r="E1528" s="1">
        <v>4.0</v>
      </c>
      <c r="F1528" s="1">
        <v>0.0</v>
      </c>
      <c r="G1528" s="1">
        <v>4.0</v>
      </c>
      <c r="H1528" s="1">
        <v>5.0</v>
      </c>
      <c r="I1528" s="1">
        <v>4.0</v>
      </c>
      <c r="J1528" s="1">
        <v>4.0</v>
      </c>
      <c r="K1528" s="1">
        <v>0.0</v>
      </c>
      <c r="L1528" s="1">
        <v>4.0</v>
      </c>
      <c r="M1528" s="1">
        <v>4.0</v>
      </c>
      <c r="N1528" s="1">
        <v>6.0</v>
      </c>
      <c r="O1528" s="1">
        <v>5.0</v>
      </c>
      <c r="P1528" s="1">
        <v>4.0</v>
      </c>
      <c r="Q1528" s="1">
        <v>4.0</v>
      </c>
      <c r="R1528" s="1">
        <v>4.0</v>
      </c>
      <c r="S1528" s="1">
        <v>4.0</v>
      </c>
      <c r="T1528" s="1">
        <v>5.0</v>
      </c>
      <c r="U1528" s="1">
        <v>4.0</v>
      </c>
      <c r="V1528" s="1">
        <v>4.0</v>
      </c>
      <c r="W1528" s="1">
        <v>4.0</v>
      </c>
      <c r="X1528" s="1">
        <v>4.0</v>
      </c>
      <c r="Y1528" s="1">
        <v>5.0</v>
      </c>
      <c r="Z1528" s="1">
        <v>2605.0</v>
      </c>
      <c r="AA1528" s="45">
        <f t="shared" si="1"/>
        <v>87</v>
      </c>
      <c r="AB1528" s="45">
        <f t="shared" si="2"/>
        <v>43</v>
      </c>
      <c r="AC1528" s="45">
        <f t="shared" si="3"/>
        <v>12</v>
      </c>
      <c r="AD1528" s="45">
        <f t="shared" si="4"/>
        <v>16</v>
      </c>
      <c r="AE1528" s="45">
        <f t="shared" si="5"/>
        <v>16</v>
      </c>
    </row>
    <row r="1529">
      <c r="A1529" t="b">
        <v>0</v>
      </c>
      <c r="B1529" s="20">
        <v>44362.992890208334</v>
      </c>
      <c r="C1529" s="1" t="s">
        <v>649</v>
      </c>
      <c r="D1529" s="1">
        <v>1.0</v>
      </c>
      <c r="E1529" s="1">
        <v>1.0</v>
      </c>
      <c r="F1529" s="1">
        <v>0.0</v>
      </c>
      <c r="G1529" s="1">
        <v>0.0</v>
      </c>
      <c r="H1529" s="1">
        <v>1.0</v>
      </c>
      <c r="I1529" s="1">
        <v>1.0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1.0</v>
      </c>
      <c r="Z1529" s="1">
        <v>2500.0</v>
      </c>
      <c r="AA1529" s="45">
        <f t="shared" si="1"/>
        <v>5</v>
      </c>
      <c r="AB1529" s="45">
        <f t="shared" si="2"/>
        <v>5</v>
      </c>
      <c r="AC1529" s="45">
        <f t="shared" si="3"/>
        <v>0</v>
      </c>
      <c r="AD1529" s="45">
        <f t="shared" si="4"/>
        <v>0</v>
      </c>
      <c r="AE1529" s="45">
        <f t="shared" si="5"/>
        <v>0</v>
      </c>
    </row>
    <row r="1530">
      <c r="A1530" t="b">
        <v>0</v>
      </c>
      <c r="B1530" s="20">
        <v>44363.41384841435</v>
      </c>
      <c r="C1530" s="1" t="s">
        <v>676</v>
      </c>
      <c r="D1530" s="1">
        <v>2.0</v>
      </c>
      <c r="E1530" s="1">
        <v>2.0</v>
      </c>
      <c r="F1530" s="1">
        <v>0.0</v>
      </c>
      <c r="G1530" s="1">
        <v>0.0</v>
      </c>
      <c r="H1530" s="1">
        <v>1.0</v>
      </c>
      <c r="I1530" s="1">
        <v>2.0</v>
      </c>
      <c r="J1530" s="1">
        <v>0.0</v>
      </c>
      <c r="K1530" s="1">
        <v>0.0</v>
      </c>
      <c r="L1530" s="1">
        <v>0.0</v>
      </c>
      <c r="M1530" s="1">
        <v>0.0</v>
      </c>
      <c r="N1530" s="1">
        <v>2.0</v>
      </c>
      <c r="O1530" s="1">
        <v>1.0</v>
      </c>
      <c r="P1530" s="1">
        <v>1.0</v>
      </c>
      <c r="Q1530" s="1">
        <v>1.0</v>
      </c>
      <c r="R1530" s="1">
        <v>0.0</v>
      </c>
      <c r="S1530" s="1">
        <v>0.0</v>
      </c>
      <c r="T1530" s="1">
        <v>0.0</v>
      </c>
      <c r="U1530" s="1">
        <v>1.0</v>
      </c>
      <c r="V1530" s="1">
        <v>1.0</v>
      </c>
      <c r="W1530" s="1">
        <v>1.0</v>
      </c>
      <c r="X1530" s="1">
        <v>0.0</v>
      </c>
      <c r="Y1530" s="1">
        <v>0.0</v>
      </c>
      <c r="Z1530" s="1">
        <v>2543.0</v>
      </c>
      <c r="AA1530" s="45">
        <f t="shared" si="1"/>
        <v>15</v>
      </c>
      <c r="AB1530" s="45">
        <f t="shared" si="2"/>
        <v>10</v>
      </c>
      <c r="AC1530" s="45">
        <f t="shared" si="3"/>
        <v>0</v>
      </c>
      <c r="AD1530" s="45">
        <f t="shared" si="4"/>
        <v>2</v>
      </c>
      <c r="AE1530" s="45">
        <f t="shared" si="5"/>
        <v>3</v>
      </c>
    </row>
    <row r="1531">
      <c r="A1531" t="b">
        <v>0</v>
      </c>
      <c r="B1531" s="20">
        <v>44363.5901040625</v>
      </c>
      <c r="C1531" s="1" t="s">
        <v>727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1.0</v>
      </c>
      <c r="J1531" s="1">
        <v>0.0</v>
      </c>
      <c r="K1531" s="1">
        <v>2.0</v>
      </c>
      <c r="L1531" s="1">
        <v>0.0</v>
      </c>
      <c r="M1531" s="1">
        <v>1.0</v>
      </c>
      <c r="N1531" s="1">
        <v>0.0</v>
      </c>
      <c r="O1531" s="1">
        <v>0.0</v>
      </c>
      <c r="P1531" s="1">
        <v>1.0</v>
      </c>
      <c r="Q1531" s="1">
        <v>0.0</v>
      </c>
      <c r="R1531" s="1">
        <v>0.0</v>
      </c>
      <c r="S1531" s="1">
        <v>0.0</v>
      </c>
      <c r="T1531" s="1">
        <v>0.0</v>
      </c>
      <c r="U1531" s="1">
        <v>2.0</v>
      </c>
      <c r="V1531" s="1">
        <v>2.0</v>
      </c>
      <c r="W1531" s="1">
        <v>1.0</v>
      </c>
      <c r="X1531" s="1">
        <v>1.0</v>
      </c>
      <c r="Y1531" s="1">
        <v>0.0</v>
      </c>
      <c r="Z1531" s="1">
        <v>2615.0</v>
      </c>
      <c r="AA1531" s="45">
        <f t="shared" si="1"/>
        <v>11</v>
      </c>
      <c r="AB1531" s="45">
        <f t="shared" si="2"/>
        <v>1</v>
      </c>
      <c r="AC1531" s="45">
        <f t="shared" si="3"/>
        <v>3</v>
      </c>
      <c r="AD1531" s="45">
        <f t="shared" si="4"/>
        <v>1</v>
      </c>
      <c r="AE1531" s="45">
        <f t="shared" si="5"/>
        <v>6</v>
      </c>
    </row>
    <row r="1532">
      <c r="A1532" t="b">
        <v>0</v>
      </c>
      <c r="B1532" s="20">
        <v>44363.59672623842</v>
      </c>
      <c r="C1532" s="1" t="s">
        <v>726</v>
      </c>
      <c r="D1532" s="1">
        <v>4.0</v>
      </c>
      <c r="E1532" s="1">
        <v>0.0</v>
      </c>
      <c r="F1532" s="1">
        <v>0.0</v>
      </c>
      <c r="G1532" s="1">
        <v>0.0</v>
      </c>
      <c r="H1532" s="1">
        <v>2.0</v>
      </c>
      <c r="I1532" s="1">
        <v>5.0</v>
      </c>
      <c r="J1532" s="1">
        <v>0.0</v>
      </c>
      <c r="K1532" s="1">
        <v>6.0</v>
      </c>
      <c r="L1532" s="1">
        <v>0.0</v>
      </c>
      <c r="M1532" s="1">
        <v>1.0</v>
      </c>
      <c r="N1532" s="1">
        <v>3.0</v>
      </c>
      <c r="O1532" s="1">
        <v>6.0</v>
      </c>
      <c r="P1532" s="1">
        <v>4.0</v>
      </c>
      <c r="Q1532" s="1">
        <v>3.0</v>
      </c>
      <c r="R1532" s="1">
        <v>2.0</v>
      </c>
      <c r="S1532" s="1">
        <v>3.0</v>
      </c>
      <c r="T1532" s="1">
        <v>0.0</v>
      </c>
      <c r="U1532" s="1">
        <v>3.0</v>
      </c>
      <c r="V1532" s="1">
        <v>3.0</v>
      </c>
      <c r="W1532" s="1">
        <v>3.0</v>
      </c>
      <c r="X1532" s="1">
        <v>3.0</v>
      </c>
      <c r="Y1532" s="1">
        <v>3.0</v>
      </c>
      <c r="Z1532" s="1">
        <v>2609.0</v>
      </c>
      <c r="AA1532" s="45">
        <f t="shared" si="1"/>
        <v>54</v>
      </c>
      <c r="AB1532" s="45">
        <f t="shared" si="2"/>
        <v>23</v>
      </c>
      <c r="AC1532" s="45">
        <f t="shared" si="3"/>
        <v>7</v>
      </c>
      <c r="AD1532" s="45">
        <f t="shared" si="4"/>
        <v>12</v>
      </c>
      <c r="AE1532" s="45">
        <f t="shared" si="5"/>
        <v>12</v>
      </c>
    </row>
    <row r="1533">
      <c r="A1533" t="b">
        <v>0</v>
      </c>
      <c r="B1533" s="20">
        <v>44363.62981208334</v>
      </c>
      <c r="C1533" s="1" t="s">
        <v>729</v>
      </c>
      <c r="D1533" s="1">
        <v>3.0</v>
      </c>
      <c r="E1533" s="1">
        <v>0.0</v>
      </c>
      <c r="F1533" s="1">
        <v>0.0</v>
      </c>
      <c r="G1533" s="1">
        <v>0.0</v>
      </c>
      <c r="H1533" s="1">
        <v>5.0</v>
      </c>
      <c r="I1533" s="1">
        <v>5.0</v>
      </c>
      <c r="J1533" s="1">
        <v>2.0</v>
      </c>
      <c r="K1533" s="1">
        <v>0.0</v>
      </c>
      <c r="L1533" s="1">
        <v>2.0</v>
      </c>
      <c r="M1533" s="1">
        <v>2.0</v>
      </c>
      <c r="N1533" s="1">
        <v>4.0</v>
      </c>
      <c r="O1533" s="1">
        <v>0.0</v>
      </c>
      <c r="P1533" s="1">
        <v>4.0</v>
      </c>
      <c r="Q1533" s="1">
        <v>3.0</v>
      </c>
      <c r="R1533" s="1">
        <v>2.0</v>
      </c>
      <c r="S1533" s="1">
        <v>3.0</v>
      </c>
      <c r="T1533" s="1">
        <v>0.0</v>
      </c>
      <c r="U1533" s="1">
        <v>4.0</v>
      </c>
      <c r="V1533" s="1">
        <v>4.0</v>
      </c>
      <c r="W1533" s="1">
        <v>4.0</v>
      </c>
      <c r="X1533" s="1">
        <v>4.0</v>
      </c>
      <c r="Y1533" s="1">
        <v>0.0</v>
      </c>
      <c r="Z1533" s="1">
        <v>2613.0</v>
      </c>
      <c r="AA1533" s="45">
        <f t="shared" si="1"/>
        <v>51</v>
      </c>
      <c r="AB1533" s="45">
        <f t="shared" si="2"/>
        <v>17</v>
      </c>
      <c r="AC1533" s="45">
        <f t="shared" si="3"/>
        <v>6</v>
      </c>
      <c r="AD1533" s="45">
        <f t="shared" si="4"/>
        <v>12</v>
      </c>
      <c r="AE1533" s="45">
        <f t="shared" si="5"/>
        <v>16</v>
      </c>
    </row>
    <row r="1534">
      <c r="A1534" t="b">
        <v>0</v>
      </c>
      <c r="B1534" s="20">
        <v>44363.70048462963</v>
      </c>
      <c r="C1534" s="1" t="s">
        <v>730</v>
      </c>
      <c r="D1534" s="1">
        <v>5.0</v>
      </c>
      <c r="E1534" s="1">
        <v>0.0</v>
      </c>
      <c r="F1534" s="1">
        <v>0.0</v>
      </c>
      <c r="G1534" s="1">
        <v>4.0</v>
      </c>
      <c r="H1534" s="1">
        <v>4.0</v>
      </c>
      <c r="I1534" s="1">
        <v>0.0</v>
      </c>
      <c r="J1534" s="1">
        <v>3.0</v>
      </c>
      <c r="K1534" s="1">
        <v>0.0</v>
      </c>
      <c r="L1534" s="1">
        <v>4.0</v>
      </c>
      <c r="M1534" s="1">
        <v>0.0</v>
      </c>
      <c r="N1534" s="1">
        <v>3.0</v>
      </c>
      <c r="O1534" s="1">
        <v>3.0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3.0</v>
      </c>
      <c r="W1534" s="1">
        <v>3.0</v>
      </c>
      <c r="X1534" s="1">
        <v>2.0</v>
      </c>
      <c r="Y1534" s="1">
        <v>0.0</v>
      </c>
      <c r="Z1534" s="1">
        <v>2616.0</v>
      </c>
      <c r="AA1534" s="45">
        <f t="shared" si="1"/>
        <v>34</v>
      </c>
      <c r="AB1534" s="45">
        <f t="shared" si="2"/>
        <v>19</v>
      </c>
      <c r="AC1534" s="45">
        <f t="shared" si="3"/>
        <v>7</v>
      </c>
      <c r="AD1534" s="45">
        <f t="shared" si="4"/>
        <v>0</v>
      </c>
      <c r="AE1534" s="45">
        <f t="shared" si="5"/>
        <v>8</v>
      </c>
    </row>
    <row r="1535">
      <c r="A1535" t="b">
        <v>0</v>
      </c>
      <c r="B1535" s="20">
        <v>44364.69469387732</v>
      </c>
      <c r="C1535" s="1" t="s">
        <v>731</v>
      </c>
      <c r="D1535" s="1">
        <v>3.0</v>
      </c>
      <c r="E1535" s="1">
        <v>4.0</v>
      </c>
      <c r="F1535" s="1">
        <v>0.0</v>
      </c>
      <c r="G1535" s="1">
        <v>5.0</v>
      </c>
      <c r="H1535" s="1">
        <v>6.0</v>
      </c>
      <c r="I1535" s="1">
        <v>4.0</v>
      </c>
      <c r="J1535" s="1">
        <v>1.0</v>
      </c>
      <c r="K1535" s="1">
        <v>3.0</v>
      </c>
      <c r="L1535" s="1">
        <v>0.0</v>
      </c>
      <c r="M1535" s="1">
        <v>4.0</v>
      </c>
      <c r="N1535" s="1">
        <v>4.0</v>
      </c>
      <c r="O1535" s="1">
        <v>4.0</v>
      </c>
      <c r="P1535" s="1">
        <v>1.0</v>
      </c>
      <c r="Q1535" s="1">
        <v>0.0</v>
      </c>
      <c r="R1535" s="1">
        <v>3.0</v>
      </c>
      <c r="S1535" s="1">
        <v>1.0</v>
      </c>
      <c r="T1535" s="1">
        <v>1.0</v>
      </c>
      <c r="U1535" s="1">
        <v>4.0</v>
      </c>
      <c r="V1535" s="1">
        <v>5.0</v>
      </c>
      <c r="W1535" s="1">
        <v>4.0</v>
      </c>
      <c r="X1535" s="1">
        <v>5.0</v>
      </c>
      <c r="Y1535" s="1">
        <v>4.0</v>
      </c>
      <c r="Z1535" s="1">
        <v>2624.0</v>
      </c>
      <c r="AA1535" s="45">
        <f t="shared" si="1"/>
        <v>66</v>
      </c>
      <c r="AB1535" s="45">
        <f t="shared" si="2"/>
        <v>35</v>
      </c>
      <c r="AC1535" s="45">
        <f t="shared" si="3"/>
        <v>8</v>
      </c>
      <c r="AD1535" s="45">
        <f t="shared" si="4"/>
        <v>5</v>
      </c>
      <c r="AE1535" s="45">
        <f t="shared" si="5"/>
        <v>18</v>
      </c>
    </row>
    <row r="1536">
      <c r="A1536" t="b">
        <v>0</v>
      </c>
      <c r="B1536" s="20">
        <v>44365.429632175925</v>
      </c>
      <c r="C1536" s="1" t="s">
        <v>530</v>
      </c>
      <c r="D1536" s="1">
        <v>1.0</v>
      </c>
      <c r="E1536" s="1">
        <v>1.0</v>
      </c>
      <c r="F1536" s="1">
        <v>0.0</v>
      </c>
      <c r="G1536" s="1">
        <v>1.0</v>
      </c>
      <c r="H1536" s="1">
        <v>0.0</v>
      </c>
      <c r="I1536" s="1">
        <v>2.0</v>
      </c>
      <c r="J1536" s="1">
        <v>0.0</v>
      </c>
      <c r="K1536" s="1">
        <v>0.0</v>
      </c>
      <c r="L1536" s="1">
        <v>0.0</v>
      </c>
      <c r="M1536" s="1">
        <v>0.0</v>
      </c>
      <c r="N1536" s="1">
        <v>1.0</v>
      </c>
      <c r="O1536" s="1">
        <v>1.0</v>
      </c>
      <c r="P1536" s="1">
        <v>1.0</v>
      </c>
      <c r="Q1536" s="1">
        <v>0.0</v>
      </c>
      <c r="R1536" s="1">
        <v>1.0</v>
      </c>
      <c r="S1536" s="1">
        <v>1.0</v>
      </c>
      <c r="T1536" s="1">
        <v>1.0</v>
      </c>
      <c r="U1536" s="1">
        <v>1.0</v>
      </c>
      <c r="V1536" s="1">
        <v>1.0</v>
      </c>
      <c r="W1536" s="1">
        <v>1.0</v>
      </c>
      <c r="X1536" s="1">
        <v>1.0</v>
      </c>
      <c r="Y1536" s="1">
        <v>0.0</v>
      </c>
      <c r="Z1536" s="1">
        <v>1876.0</v>
      </c>
      <c r="AA1536" s="45">
        <f t="shared" si="1"/>
        <v>15</v>
      </c>
      <c r="AB1536" s="45">
        <f t="shared" si="2"/>
        <v>8</v>
      </c>
      <c r="AC1536" s="45">
        <f t="shared" si="3"/>
        <v>0</v>
      </c>
      <c r="AD1536" s="45">
        <f t="shared" si="4"/>
        <v>3</v>
      </c>
      <c r="AE1536" s="45">
        <f t="shared" si="5"/>
        <v>4</v>
      </c>
    </row>
    <row r="1537">
      <c r="A1537" t="b">
        <v>0</v>
      </c>
      <c r="B1537" s="20">
        <v>44365.57593899306</v>
      </c>
      <c r="C1537" s="1" t="s">
        <v>732</v>
      </c>
      <c r="D1537" s="1">
        <v>4.0</v>
      </c>
      <c r="E1537" s="1">
        <v>0.0</v>
      </c>
      <c r="F1537" s="1">
        <v>0.0</v>
      </c>
      <c r="G1537" s="1">
        <v>0.0</v>
      </c>
      <c r="H1537" s="1">
        <v>0.0</v>
      </c>
      <c r="I1537" s="1">
        <v>3.0</v>
      </c>
      <c r="J1537" s="1">
        <v>3.0</v>
      </c>
      <c r="K1537" s="1">
        <v>4.0</v>
      </c>
      <c r="L1537" s="1">
        <v>3.0</v>
      </c>
      <c r="M1537" s="1">
        <v>3.0</v>
      </c>
      <c r="N1537" s="1">
        <v>0.0</v>
      </c>
      <c r="O1537" s="1">
        <v>1.0</v>
      </c>
      <c r="P1537" s="1">
        <v>1.0</v>
      </c>
      <c r="Q1537" s="1">
        <v>2.0</v>
      </c>
      <c r="R1537" s="1">
        <v>2.0</v>
      </c>
      <c r="S1537" s="1">
        <v>2.0</v>
      </c>
      <c r="T1537" s="1">
        <v>0.0</v>
      </c>
      <c r="U1537" s="1">
        <v>1.0</v>
      </c>
      <c r="V1537" s="1">
        <v>1.0</v>
      </c>
      <c r="W1537" s="1">
        <v>0.0</v>
      </c>
      <c r="X1537" s="1">
        <v>0.0</v>
      </c>
      <c r="Y1537" s="1">
        <v>2.0</v>
      </c>
      <c r="Z1537" s="1">
        <v>1501.0</v>
      </c>
      <c r="AA1537" s="45">
        <f t="shared" si="1"/>
        <v>32</v>
      </c>
      <c r="AB1537" s="45">
        <f t="shared" si="2"/>
        <v>10</v>
      </c>
      <c r="AC1537" s="45">
        <f t="shared" si="3"/>
        <v>13</v>
      </c>
      <c r="AD1537" s="45">
        <f t="shared" si="4"/>
        <v>7</v>
      </c>
      <c r="AE1537" s="45">
        <f t="shared" si="5"/>
        <v>2</v>
      </c>
    </row>
    <row r="1538">
      <c r="A1538" t="b">
        <v>0</v>
      </c>
      <c r="B1538" s="20">
        <v>44365.57863259259</v>
      </c>
      <c r="C1538" s="1" t="s">
        <v>733</v>
      </c>
      <c r="D1538" s="1">
        <v>3.0</v>
      </c>
      <c r="E1538" s="1">
        <v>0.0</v>
      </c>
      <c r="F1538" s="1">
        <v>0.0</v>
      </c>
      <c r="G1538" s="1">
        <v>4.0</v>
      </c>
      <c r="H1538" s="1">
        <v>3.0</v>
      </c>
      <c r="I1538" s="1">
        <v>5.0</v>
      </c>
      <c r="J1538" s="1">
        <v>4.0</v>
      </c>
      <c r="K1538" s="1">
        <v>5.0</v>
      </c>
      <c r="L1538" s="1">
        <v>3.0</v>
      </c>
      <c r="M1538" s="1">
        <v>0.0</v>
      </c>
      <c r="N1538" s="1">
        <v>2.0</v>
      </c>
      <c r="O1538" s="1">
        <v>4.0</v>
      </c>
      <c r="P1538" s="1">
        <v>5.0</v>
      </c>
      <c r="Q1538" s="1">
        <v>2.0</v>
      </c>
      <c r="R1538" s="1">
        <v>2.0</v>
      </c>
      <c r="S1538" s="1">
        <v>4.0</v>
      </c>
      <c r="T1538" s="1">
        <v>0.0</v>
      </c>
      <c r="U1538" s="1">
        <v>3.0</v>
      </c>
      <c r="V1538" s="1">
        <v>3.0</v>
      </c>
      <c r="W1538" s="1">
        <v>5.0</v>
      </c>
      <c r="X1538" s="1">
        <v>5.0</v>
      </c>
      <c r="Y1538" s="1">
        <v>0.0</v>
      </c>
      <c r="Z1538" s="1">
        <v>2629.0</v>
      </c>
      <c r="AA1538" s="45">
        <f t="shared" si="1"/>
        <v>62</v>
      </c>
      <c r="AB1538" s="45">
        <f t="shared" si="2"/>
        <v>21</v>
      </c>
      <c r="AC1538" s="45">
        <f t="shared" si="3"/>
        <v>12</v>
      </c>
      <c r="AD1538" s="45">
        <f t="shared" si="4"/>
        <v>13</v>
      </c>
      <c r="AE1538" s="45">
        <f t="shared" si="5"/>
        <v>16</v>
      </c>
    </row>
    <row r="1539">
      <c r="A1539" t="b">
        <v>0</v>
      </c>
      <c r="B1539" s="20">
        <v>44365.65082563658</v>
      </c>
      <c r="C1539" s="1" t="s">
        <v>734</v>
      </c>
      <c r="D1539" s="1">
        <v>2.0</v>
      </c>
      <c r="E1539" s="1">
        <v>0.0</v>
      </c>
      <c r="F1539" s="1">
        <v>0.0</v>
      </c>
      <c r="G1539" s="1">
        <v>1.0</v>
      </c>
      <c r="H1539" s="1">
        <v>1.0</v>
      </c>
      <c r="I1539" s="1">
        <v>1.0</v>
      </c>
      <c r="J1539" s="1">
        <v>1.0</v>
      </c>
      <c r="K1539" s="1">
        <v>5.0</v>
      </c>
      <c r="L1539" s="1">
        <v>0.0</v>
      </c>
      <c r="M1539" s="1">
        <v>0.0</v>
      </c>
      <c r="N1539" s="1">
        <v>0.0</v>
      </c>
      <c r="O1539" s="1">
        <v>2.0</v>
      </c>
      <c r="P1539" s="1">
        <v>3.0</v>
      </c>
      <c r="Q1539" s="1">
        <v>1.0</v>
      </c>
      <c r="R1539" s="1">
        <v>1.0</v>
      </c>
      <c r="S1539" s="1">
        <v>2.0</v>
      </c>
      <c r="T1539" s="1">
        <v>0.0</v>
      </c>
      <c r="U1539" s="1">
        <v>4.0</v>
      </c>
      <c r="V1539" s="1">
        <v>4.0</v>
      </c>
      <c r="W1539" s="1">
        <v>4.0</v>
      </c>
      <c r="X1539" s="1">
        <v>3.0</v>
      </c>
      <c r="Y1539" s="1">
        <v>2.0</v>
      </c>
      <c r="Z1539" s="1">
        <v>2618.0</v>
      </c>
      <c r="AA1539" s="45">
        <f t="shared" si="1"/>
        <v>37</v>
      </c>
      <c r="AB1539" s="45">
        <f t="shared" si="2"/>
        <v>9</v>
      </c>
      <c r="AC1539" s="45">
        <f t="shared" si="3"/>
        <v>6</v>
      </c>
      <c r="AD1539" s="45">
        <f t="shared" si="4"/>
        <v>7</v>
      </c>
      <c r="AE1539" s="45">
        <f t="shared" si="5"/>
        <v>15</v>
      </c>
    </row>
    <row r="1540">
      <c r="A1540" t="b">
        <v>0</v>
      </c>
      <c r="B1540" s="20">
        <v>44366.00605480324</v>
      </c>
      <c r="C1540" s="1" t="s">
        <v>664</v>
      </c>
      <c r="D1540" s="1">
        <v>6.0</v>
      </c>
      <c r="E1540" s="1">
        <v>5.0</v>
      </c>
      <c r="F1540" s="1">
        <v>1.0</v>
      </c>
      <c r="G1540" s="1">
        <v>6.0</v>
      </c>
      <c r="H1540" s="1">
        <v>6.0</v>
      </c>
      <c r="I1540" s="1">
        <v>6.0</v>
      </c>
      <c r="J1540" s="1">
        <v>3.0</v>
      </c>
      <c r="K1540" s="1">
        <v>5.0</v>
      </c>
      <c r="L1540" s="1">
        <v>1.0</v>
      </c>
      <c r="M1540" s="1">
        <v>6.0</v>
      </c>
      <c r="N1540" s="1">
        <v>6.0</v>
      </c>
      <c r="O1540" s="1">
        <v>4.0</v>
      </c>
      <c r="P1540" s="1">
        <v>5.0</v>
      </c>
      <c r="Q1540" s="1">
        <v>4.0</v>
      </c>
      <c r="R1540" s="1">
        <v>4.0</v>
      </c>
      <c r="S1540" s="1">
        <v>5.0</v>
      </c>
      <c r="T1540" s="1">
        <v>5.0</v>
      </c>
      <c r="U1540" s="1">
        <v>5.0</v>
      </c>
      <c r="V1540" s="1">
        <v>6.0</v>
      </c>
      <c r="W1540" s="1">
        <v>6.0</v>
      </c>
      <c r="X1540" s="1">
        <v>6.0</v>
      </c>
      <c r="Y1540" s="1">
        <v>6.0</v>
      </c>
      <c r="Z1540" s="1">
        <v>2496.0</v>
      </c>
      <c r="AA1540" s="45">
        <f t="shared" si="1"/>
        <v>107</v>
      </c>
      <c r="AB1540" s="45">
        <f t="shared" si="2"/>
        <v>51</v>
      </c>
      <c r="AC1540" s="45">
        <f t="shared" si="3"/>
        <v>15</v>
      </c>
      <c r="AD1540" s="45">
        <f t="shared" si="4"/>
        <v>18</v>
      </c>
      <c r="AE1540" s="45">
        <f t="shared" si="5"/>
        <v>23</v>
      </c>
    </row>
    <row r="1541">
      <c r="A1541" t="b">
        <v>0</v>
      </c>
      <c r="B1541" s="20">
        <v>44368.443073055554</v>
      </c>
      <c r="C1541" s="1" t="s">
        <v>599</v>
      </c>
      <c r="D1541" s="1">
        <v>1.0</v>
      </c>
      <c r="E1541" s="1">
        <v>0.0</v>
      </c>
      <c r="F1541" s="1">
        <v>0.0</v>
      </c>
      <c r="G1541" s="1">
        <v>0.0</v>
      </c>
      <c r="H1541" s="1">
        <v>0.0</v>
      </c>
      <c r="I1541" s="1">
        <v>1.0</v>
      </c>
      <c r="J1541" s="1">
        <v>0.0</v>
      </c>
      <c r="K1541" s="1">
        <v>0.0</v>
      </c>
      <c r="L1541" s="1">
        <v>0.0</v>
      </c>
      <c r="M1541" s="1">
        <v>0.0</v>
      </c>
      <c r="N1541" s="1">
        <v>1.0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2456.0</v>
      </c>
      <c r="AA1541" s="45">
        <f t="shared" si="1"/>
        <v>3</v>
      </c>
      <c r="AB1541" s="45">
        <f t="shared" si="2"/>
        <v>3</v>
      </c>
      <c r="AC1541" s="45">
        <f t="shared" si="3"/>
        <v>0</v>
      </c>
      <c r="AD1541" s="45">
        <f t="shared" si="4"/>
        <v>0</v>
      </c>
      <c r="AE1541" s="45">
        <f t="shared" si="5"/>
        <v>0</v>
      </c>
    </row>
    <row r="1542">
      <c r="A1542" t="b">
        <v>0</v>
      </c>
      <c r="B1542" s="20">
        <v>44368.50735627315</v>
      </c>
      <c r="C1542" s="1" t="s">
        <v>214</v>
      </c>
      <c r="D1542" s="1">
        <v>4.0</v>
      </c>
      <c r="E1542" s="1">
        <v>0.0</v>
      </c>
      <c r="F1542" s="1">
        <v>0.0</v>
      </c>
      <c r="G1542" s="1">
        <v>2.0</v>
      </c>
      <c r="H1542" s="1">
        <v>0.0</v>
      </c>
      <c r="I1542" s="1">
        <v>5.0</v>
      </c>
      <c r="J1542" s="1">
        <v>4.0</v>
      </c>
      <c r="K1542" s="1">
        <v>0.0</v>
      </c>
      <c r="L1542" s="1">
        <v>5.0</v>
      </c>
      <c r="M1542" s="1">
        <v>1.0</v>
      </c>
      <c r="N1542" s="1">
        <v>5.0</v>
      </c>
      <c r="O1542" s="1">
        <v>6.0</v>
      </c>
      <c r="P1542" s="1">
        <v>1.0</v>
      </c>
      <c r="Q1542" s="1">
        <v>6.0</v>
      </c>
      <c r="R1542" s="1">
        <v>5.0</v>
      </c>
      <c r="S1542" s="1">
        <v>5.0</v>
      </c>
      <c r="T1542" s="1">
        <v>0.0</v>
      </c>
      <c r="U1542" s="1">
        <v>6.0</v>
      </c>
      <c r="V1542" s="1">
        <v>4.0</v>
      </c>
      <c r="W1542" s="1">
        <v>5.0</v>
      </c>
      <c r="X1542" s="1">
        <v>5.0</v>
      </c>
      <c r="Y1542" s="1">
        <v>3.0</v>
      </c>
      <c r="Z1542" s="1">
        <v>2620.0</v>
      </c>
      <c r="AA1542" s="45">
        <f t="shared" si="1"/>
        <v>72</v>
      </c>
      <c r="AB1542" s="45">
        <f t="shared" si="2"/>
        <v>25</v>
      </c>
      <c r="AC1542" s="45">
        <f t="shared" si="3"/>
        <v>10</v>
      </c>
      <c r="AD1542" s="45">
        <f t="shared" si="4"/>
        <v>17</v>
      </c>
      <c r="AE1542" s="45">
        <f t="shared" si="5"/>
        <v>20</v>
      </c>
    </row>
    <row r="1543">
      <c r="A1543" t="b">
        <v>0</v>
      </c>
      <c r="B1543" s="20">
        <v>44368.59688752315</v>
      </c>
      <c r="C1543" s="1" t="s">
        <v>575</v>
      </c>
      <c r="D1543" s="1">
        <v>2.0</v>
      </c>
      <c r="E1543" s="1">
        <v>1.0</v>
      </c>
      <c r="F1543" s="1">
        <v>0.0</v>
      </c>
      <c r="G1543" s="1">
        <v>1.0</v>
      </c>
      <c r="H1543" s="1">
        <v>2.0</v>
      </c>
      <c r="I1543" s="1">
        <v>3.0</v>
      </c>
      <c r="J1543" s="1">
        <v>0.0</v>
      </c>
      <c r="K1543" s="1">
        <v>4.0</v>
      </c>
      <c r="L1543" s="1">
        <v>0.0</v>
      </c>
      <c r="M1543" s="1">
        <v>3.0</v>
      </c>
      <c r="N1543" s="1">
        <v>4.0</v>
      </c>
      <c r="O1543" s="1">
        <v>4.0</v>
      </c>
      <c r="P1543" s="1">
        <v>2.0</v>
      </c>
      <c r="Q1543" s="1">
        <v>4.0</v>
      </c>
      <c r="R1543" s="1">
        <v>2.0</v>
      </c>
      <c r="S1543" s="1">
        <v>4.0</v>
      </c>
      <c r="T1543" s="1">
        <v>1.0</v>
      </c>
      <c r="U1543" s="1">
        <v>3.0</v>
      </c>
      <c r="V1543" s="1">
        <v>3.0</v>
      </c>
      <c r="W1543" s="1">
        <v>2.0</v>
      </c>
      <c r="X1543" s="1">
        <v>1.0</v>
      </c>
      <c r="Y1543" s="1">
        <v>3.0</v>
      </c>
      <c r="Z1543" s="1">
        <v>1527.0</v>
      </c>
      <c r="AA1543" s="45">
        <f t="shared" si="1"/>
        <v>49</v>
      </c>
      <c r="AB1543" s="45">
        <f t="shared" si="2"/>
        <v>21</v>
      </c>
      <c r="AC1543" s="45">
        <f t="shared" si="3"/>
        <v>7</v>
      </c>
      <c r="AD1543" s="45">
        <f t="shared" si="4"/>
        <v>12</v>
      </c>
      <c r="AE1543" s="45">
        <f t="shared" si="5"/>
        <v>9</v>
      </c>
    </row>
    <row r="1544">
      <c r="A1544" t="b">
        <v>0</v>
      </c>
      <c r="B1544" s="20">
        <v>44368.623282280096</v>
      </c>
      <c r="C1544" s="1" t="s">
        <v>935</v>
      </c>
      <c r="D1544" s="1">
        <v>0.0</v>
      </c>
      <c r="E1544" s="1">
        <v>1.0</v>
      </c>
      <c r="F1544" s="1">
        <v>0.0</v>
      </c>
      <c r="G1544" s="1">
        <v>0.0</v>
      </c>
      <c r="H1544" s="1">
        <v>3.0</v>
      </c>
      <c r="I1544" s="1">
        <v>0.0</v>
      </c>
      <c r="J1544" s="1">
        <v>0.0</v>
      </c>
      <c r="K1544" s="1">
        <v>3.0</v>
      </c>
      <c r="L1544" s="1">
        <v>0.0</v>
      </c>
      <c r="M1544" s="1">
        <v>0.0</v>
      </c>
      <c r="N1544" s="1">
        <v>1.0</v>
      </c>
      <c r="O1544" s="1">
        <v>1.0</v>
      </c>
      <c r="P1544" s="1">
        <v>1.0</v>
      </c>
      <c r="Q1544" s="1">
        <v>1.0</v>
      </c>
      <c r="R1544" s="1">
        <v>1.0</v>
      </c>
      <c r="S1544" s="1">
        <v>1.0</v>
      </c>
      <c r="T1544" s="1">
        <v>0.0</v>
      </c>
      <c r="U1544" s="1">
        <v>2.0</v>
      </c>
      <c r="V1544" s="1">
        <v>1.0</v>
      </c>
      <c r="W1544" s="1">
        <v>1.0</v>
      </c>
      <c r="X1544" s="1">
        <v>0.0</v>
      </c>
      <c r="Y1544" s="1">
        <v>0.0</v>
      </c>
      <c r="Z1544" s="1">
        <v>2621.0</v>
      </c>
      <c r="AA1544" s="45">
        <f t="shared" si="1"/>
        <v>17</v>
      </c>
      <c r="AB1544" s="45">
        <f t="shared" si="2"/>
        <v>6</v>
      </c>
      <c r="AC1544" s="45">
        <f t="shared" si="3"/>
        <v>3</v>
      </c>
      <c r="AD1544" s="45">
        <f t="shared" si="4"/>
        <v>4</v>
      </c>
      <c r="AE1544" s="45">
        <f t="shared" si="5"/>
        <v>4</v>
      </c>
    </row>
    <row r="1545">
      <c r="A1545" t="b">
        <v>0</v>
      </c>
      <c r="B1545" s="20">
        <v>44369.45964493055</v>
      </c>
      <c r="C1545" s="1" t="s">
        <v>214</v>
      </c>
      <c r="D1545" s="1">
        <v>4.0</v>
      </c>
      <c r="E1545" s="1">
        <v>0.0</v>
      </c>
      <c r="F1545" s="1">
        <v>0.0</v>
      </c>
      <c r="G1545" s="1">
        <v>3.0</v>
      </c>
      <c r="H1545" s="1">
        <v>2.0</v>
      </c>
      <c r="I1545" s="1">
        <v>5.0</v>
      </c>
      <c r="J1545" s="1">
        <v>0.0</v>
      </c>
      <c r="K1545" s="1">
        <v>0.0</v>
      </c>
      <c r="L1545" s="1">
        <v>1.0</v>
      </c>
      <c r="M1545" s="1">
        <v>0.0</v>
      </c>
      <c r="N1545" s="1">
        <v>3.0</v>
      </c>
      <c r="O1545" s="1">
        <v>3.0</v>
      </c>
      <c r="P1545" s="1">
        <v>0.0</v>
      </c>
      <c r="Q1545" s="1">
        <v>5.0</v>
      </c>
      <c r="R1545" s="1">
        <v>5.0</v>
      </c>
      <c r="S1545" s="1">
        <v>5.0</v>
      </c>
      <c r="T1545" s="1">
        <v>0.0</v>
      </c>
      <c r="U1545" s="1">
        <v>4.0</v>
      </c>
      <c r="V1545" s="1">
        <v>3.0</v>
      </c>
      <c r="W1545" s="1">
        <v>3.0</v>
      </c>
      <c r="X1545" s="1">
        <v>4.0</v>
      </c>
      <c r="Y1545" s="1">
        <v>0.0</v>
      </c>
      <c r="Z1545" s="1">
        <v>2628.0</v>
      </c>
      <c r="AA1545" s="45">
        <f t="shared" si="1"/>
        <v>50</v>
      </c>
      <c r="AB1545" s="45">
        <f t="shared" si="2"/>
        <v>20</v>
      </c>
      <c r="AC1545" s="45">
        <f t="shared" si="3"/>
        <v>1</v>
      </c>
      <c r="AD1545" s="45">
        <f t="shared" si="4"/>
        <v>15</v>
      </c>
      <c r="AE1545" s="45">
        <f t="shared" si="5"/>
        <v>14</v>
      </c>
    </row>
    <row r="1546">
      <c r="A1546" t="b">
        <v>0</v>
      </c>
      <c r="B1546" s="20">
        <v>44369.59681662037</v>
      </c>
      <c r="C1546" s="1" t="s">
        <v>671</v>
      </c>
      <c r="D1546" s="1">
        <v>2.0</v>
      </c>
      <c r="E1546" s="1">
        <v>0.0</v>
      </c>
      <c r="F1546" s="1">
        <v>0.0</v>
      </c>
      <c r="G1546" s="1">
        <v>4.0</v>
      </c>
      <c r="H1546" s="1">
        <v>4.0</v>
      </c>
      <c r="I1546" s="1">
        <v>4.0</v>
      </c>
      <c r="J1546" s="1">
        <v>0.0</v>
      </c>
      <c r="K1546" s="1">
        <v>3.0</v>
      </c>
      <c r="L1546" s="1">
        <v>0.0</v>
      </c>
      <c r="M1546" s="1">
        <v>5.0</v>
      </c>
      <c r="N1546" s="1">
        <v>3.0</v>
      </c>
      <c r="O1546" s="1">
        <v>4.0</v>
      </c>
      <c r="P1546" s="1">
        <v>5.0</v>
      </c>
      <c r="Q1546" s="1">
        <v>3.0</v>
      </c>
      <c r="R1546" s="1">
        <v>4.0</v>
      </c>
      <c r="S1546" s="1">
        <v>3.0</v>
      </c>
      <c r="T1546" s="1">
        <v>1.0</v>
      </c>
      <c r="U1546" s="1">
        <v>5.0</v>
      </c>
      <c r="V1546" s="1">
        <v>5.0</v>
      </c>
      <c r="W1546" s="1">
        <v>6.0</v>
      </c>
      <c r="X1546" s="1">
        <v>6.0</v>
      </c>
      <c r="Y1546" s="1">
        <v>1.0</v>
      </c>
      <c r="Z1546" s="1">
        <v>2526.0</v>
      </c>
      <c r="AA1546" s="45">
        <f t="shared" si="1"/>
        <v>68</v>
      </c>
      <c r="AB1546" s="45">
        <f t="shared" si="2"/>
        <v>23</v>
      </c>
      <c r="AC1546" s="45">
        <f t="shared" si="3"/>
        <v>8</v>
      </c>
      <c r="AD1546" s="45">
        <f t="shared" si="4"/>
        <v>15</v>
      </c>
      <c r="AE1546" s="45">
        <f t="shared" si="5"/>
        <v>22</v>
      </c>
    </row>
    <row r="1547">
      <c r="A1547" t="b">
        <v>0</v>
      </c>
      <c r="B1547" s="20">
        <v>44370.3817684838</v>
      </c>
      <c r="C1547" s="1" t="s">
        <v>214</v>
      </c>
      <c r="D1547" s="1">
        <v>1.0</v>
      </c>
      <c r="E1547" s="1">
        <v>1.0</v>
      </c>
      <c r="F1547" s="1">
        <v>0.0</v>
      </c>
      <c r="G1547" s="1">
        <v>0.0</v>
      </c>
      <c r="H1547" s="1">
        <v>0.0</v>
      </c>
      <c r="I1547" s="1">
        <v>1.0</v>
      </c>
      <c r="J1547" s="1">
        <v>0.0</v>
      </c>
      <c r="K1547" s="1">
        <v>0.0</v>
      </c>
      <c r="L1547" s="1">
        <v>3.0</v>
      </c>
      <c r="M1547" s="1">
        <v>1.0</v>
      </c>
      <c r="N1547" s="1">
        <v>1.0</v>
      </c>
      <c r="O1547" s="1">
        <v>0.0</v>
      </c>
      <c r="P1547" s="1">
        <v>1.0</v>
      </c>
      <c r="Q1547" s="1">
        <v>0.0</v>
      </c>
      <c r="R1547" s="1">
        <v>1.0</v>
      </c>
      <c r="S1547" s="1">
        <v>0.0</v>
      </c>
      <c r="T1547" s="1">
        <v>1.0</v>
      </c>
      <c r="U1547" s="1">
        <v>1.0</v>
      </c>
      <c r="V1547" s="1">
        <v>1.0</v>
      </c>
      <c r="W1547" s="1">
        <v>1.0</v>
      </c>
      <c r="X1547" s="1">
        <v>1.0</v>
      </c>
      <c r="Y1547" s="1">
        <v>0.0</v>
      </c>
      <c r="Z1547" s="1">
        <v>2358.0</v>
      </c>
      <c r="AA1547" s="45">
        <f t="shared" si="1"/>
        <v>15</v>
      </c>
      <c r="AB1547" s="45">
        <f t="shared" si="2"/>
        <v>5</v>
      </c>
      <c r="AC1547" s="45">
        <f t="shared" si="3"/>
        <v>4</v>
      </c>
      <c r="AD1547" s="45">
        <f t="shared" si="4"/>
        <v>2</v>
      </c>
      <c r="AE1547" s="45">
        <f t="shared" si="5"/>
        <v>4</v>
      </c>
    </row>
    <row r="1548">
      <c r="A1548" t="b">
        <v>0</v>
      </c>
      <c r="B1548" s="20">
        <v>44370.65296585648</v>
      </c>
      <c r="C1548" s="1" t="s">
        <v>738</v>
      </c>
      <c r="D1548" s="1">
        <v>4.0</v>
      </c>
      <c r="E1548" s="1">
        <v>2.0</v>
      </c>
      <c r="F1548" s="1">
        <v>0.0</v>
      </c>
      <c r="G1548" s="1">
        <v>0.0</v>
      </c>
      <c r="H1548" s="1">
        <v>1.0</v>
      </c>
      <c r="I1548" s="1">
        <v>4.0</v>
      </c>
      <c r="J1548" s="1">
        <v>2.0</v>
      </c>
      <c r="K1548" s="1">
        <v>2.0</v>
      </c>
      <c r="L1548" s="1">
        <v>1.0</v>
      </c>
      <c r="M1548" s="1">
        <v>2.0</v>
      </c>
      <c r="N1548" s="1">
        <v>2.0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2.0</v>
      </c>
      <c r="V1548" s="1">
        <v>2.0</v>
      </c>
      <c r="W1548" s="1">
        <v>1.0</v>
      </c>
      <c r="X1548" s="1">
        <v>0.0</v>
      </c>
      <c r="Y1548" s="1">
        <v>0.0</v>
      </c>
      <c r="Z1548" s="1">
        <v>2630.0</v>
      </c>
      <c r="AA1548" s="45">
        <f t="shared" si="1"/>
        <v>25</v>
      </c>
      <c r="AB1548" s="45">
        <f t="shared" si="2"/>
        <v>13</v>
      </c>
      <c r="AC1548" s="45">
        <f t="shared" si="3"/>
        <v>7</v>
      </c>
      <c r="AD1548" s="45">
        <f t="shared" si="4"/>
        <v>0</v>
      </c>
      <c r="AE1548" s="45">
        <f t="shared" si="5"/>
        <v>5</v>
      </c>
    </row>
    <row r="1549">
      <c r="A1549" t="b">
        <v>0</v>
      </c>
      <c r="B1549" s="20">
        <v>44370.66377039352</v>
      </c>
      <c r="C1549" s="1" t="s">
        <v>214</v>
      </c>
      <c r="D1549" s="1">
        <v>3.0</v>
      </c>
      <c r="E1549" s="1">
        <v>1.0</v>
      </c>
      <c r="F1549" s="1">
        <v>0.0</v>
      </c>
      <c r="G1549" s="1">
        <v>0.0</v>
      </c>
      <c r="H1549" s="1">
        <v>0.0</v>
      </c>
      <c r="I1549" s="1">
        <v>2.0</v>
      </c>
      <c r="J1549" s="1">
        <v>1.0</v>
      </c>
      <c r="K1549" s="1">
        <v>0.0</v>
      </c>
      <c r="L1549" s="1">
        <v>0.0</v>
      </c>
      <c r="M1549" s="1">
        <v>0.0</v>
      </c>
      <c r="N1549" s="1">
        <v>4.0</v>
      </c>
      <c r="O1549" s="1">
        <v>5.0</v>
      </c>
      <c r="P1549" s="1">
        <v>1.0</v>
      </c>
      <c r="Q1549" s="1">
        <v>3.0</v>
      </c>
      <c r="R1549" s="1">
        <v>2.0</v>
      </c>
      <c r="S1549" s="1">
        <v>2.0</v>
      </c>
      <c r="T1549" s="1">
        <v>0.0</v>
      </c>
      <c r="U1549" s="1">
        <v>2.0</v>
      </c>
      <c r="V1549" s="1">
        <v>1.0</v>
      </c>
      <c r="W1549" s="1">
        <v>2.0</v>
      </c>
      <c r="X1549" s="1">
        <v>1.0</v>
      </c>
      <c r="Y1549" s="1">
        <v>0.0</v>
      </c>
      <c r="Z1549" s="1">
        <v>2632.0</v>
      </c>
      <c r="AA1549" s="45">
        <f t="shared" si="1"/>
        <v>30</v>
      </c>
      <c r="AB1549" s="45">
        <f t="shared" si="2"/>
        <v>15</v>
      </c>
      <c r="AC1549" s="45">
        <f t="shared" si="3"/>
        <v>1</v>
      </c>
      <c r="AD1549" s="45">
        <f t="shared" si="4"/>
        <v>8</v>
      </c>
      <c r="AE1549" s="45">
        <f t="shared" si="5"/>
        <v>6</v>
      </c>
    </row>
    <row r="1550">
      <c r="A1550" t="b">
        <v>0</v>
      </c>
      <c r="B1550" s="20">
        <v>44371.311038252315</v>
      </c>
      <c r="C1550" s="1" t="s">
        <v>444</v>
      </c>
      <c r="D1550" s="1">
        <v>3.0</v>
      </c>
      <c r="E1550" s="1">
        <v>1.0</v>
      </c>
      <c r="F1550" s="1">
        <v>0.0</v>
      </c>
      <c r="G1550" s="1">
        <v>2.0</v>
      </c>
      <c r="H1550" s="1">
        <v>2.0</v>
      </c>
      <c r="I1550" s="1">
        <v>4.0</v>
      </c>
      <c r="J1550" s="1">
        <v>4.0</v>
      </c>
      <c r="K1550" s="1">
        <v>1.0</v>
      </c>
      <c r="L1550" s="1">
        <v>4.0</v>
      </c>
      <c r="M1550" s="1">
        <v>3.0</v>
      </c>
      <c r="N1550" s="1">
        <v>4.0</v>
      </c>
      <c r="O1550" s="1">
        <v>3.0</v>
      </c>
      <c r="P1550" s="1">
        <v>3.0</v>
      </c>
      <c r="Q1550" s="1">
        <v>1.0</v>
      </c>
      <c r="R1550" s="1">
        <v>2.0</v>
      </c>
      <c r="S1550" s="1">
        <v>1.0</v>
      </c>
      <c r="T1550" s="1">
        <v>1.0</v>
      </c>
      <c r="U1550" s="1">
        <v>4.0</v>
      </c>
      <c r="V1550" s="1">
        <v>4.0</v>
      </c>
      <c r="W1550" s="1">
        <v>4.0</v>
      </c>
      <c r="X1550" s="1">
        <v>3.0</v>
      </c>
      <c r="Y1550" s="1">
        <v>0.0</v>
      </c>
      <c r="Z1550" s="1">
        <v>2271.0</v>
      </c>
      <c r="AA1550" s="45">
        <f t="shared" si="1"/>
        <v>54</v>
      </c>
      <c r="AB1550" s="45">
        <f t="shared" si="2"/>
        <v>20</v>
      </c>
      <c r="AC1550" s="45">
        <f t="shared" si="3"/>
        <v>12</v>
      </c>
      <c r="AD1550" s="45">
        <f t="shared" si="4"/>
        <v>7</v>
      </c>
      <c r="AE1550" s="45">
        <f t="shared" si="5"/>
        <v>15</v>
      </c>
    </row>
    <row r="1551">
      <c r="A1551" t="b">
        <v>0</v>
      </c>
      <c r="B1551" s="20">
        <v>44371.4410415162</v>
      </c>
      <c r="C1551" s="1" t="s">
        <v>538</v>
      </c>
      <c r="D1551" s="1">
        <v>2.0</v>
      </c>
      <c r="E1551" s="1">
        <v>1.0</v>
      </c>
      <c r="F1551" s="1">
        <v>0.0</v>
      </c>
      <c r="G1551" s="1">
        <v>2.0</v>
      </c>
      <c r="H1551" s="1">
        <v>1.0</v>
      </c>
      <c r="I1551" s="1">
        <v>3.0</v>
      </c>
      <c r="J1551" s="1">
        <v>2.0</v>
      </c>
      <c r="K1551" s="1">
        <v>3.0</v>
      </c>
      <c r="L1551" s="1">
        <v>1.0</v>
      </c>
      <c r="M1551" s="1">
        <v>1.0</v>
      </c>
      <c r="N1551" s="1">
        <v>2.0</v>
      </c>
      <c r="O1551" s="1">
        <v>0.0</v>
      </c>
      <c r="P1551" s="1">
        <v>2.0</v>
      </c>
      <c r="Q1551" s="1">
        <v>3.0</v>
      </c>
      <c r="R1551" s="1">
        <v>3.0</v>
      </c>
      <c r="S1551" s="1">
        <v>3.0</v>
      </c>
      <c r="T1551" s="1">
        <v>2.0</v>
      </c>
      <c r="U1551" s="1">
        <v>2.0</v>
      </c>
      <c r="V1551" s="1">
        <v>2.0</v>
      </c>
      <c r="W1551" s="1">
        <v>3.0</v>
      </c>
      <c r="X1551" s="1">
        <v>2.0</v>
      </c>
      <c r="Y1551" s="1">
        <v>2.0</v>
      </c>
      <c r="Z1551" s="1">
        <v>2372.0</v>
      </c>
      <c r="AA1551" s="45">
        <f t="shared" si="1"/>
        <v>42</v>
      </c>
      <c r="AB1551" s="45">
        <f t="shared" si="2"/>
        <v>15</v>
      </c>
      <c r="AC1551" s="45">
        <f t="shared" si="3"/>
        <v>7</v>
      </c>
      <c r="AD1551" s="45">
        <f t="shared" si="4"/>
        <v>11</v>
      </c>
      <c r="AE1551" s="45">
        <f t="shared" si="5"/>
        <v>9</v>
      </c>
    </row>
    <row r="1552">
      <c r="A1552" t="b">
        <v>0</v>
      </c>
      <c r="B1552" s="20">
        <v>44371.48263907408</v>
      </c>
      <c r="C1552" s="1" t="s">
        <v>130</v>
      </c>
      <c r="D1552" s="1">
        <v>3.0</v>
      </c>
      <c r="E1552" s="1">
        <v>4.0</v>
      </c>
      <c r="F1552" s="1">
        <v>2.0</v>
      </c>
      <c r="G1552" s="1">
        <v>4.0</v>
      </c>
      <c r="H1552" s="1">
        <v>4.0</v>
      </c>
      <c r="I1552" s="1">
        <v>5.0</v>
      </c>
      <c r="J1552" s="1">
        <v>5.0</v>
      </c>
      <c r="K1552" s="1">
        <v>2.0</v>
      </c>
      <c r="L1552" s="1">
        <v>5.0</v>
      </c>
      <c r="M1552" s="1">
        <v>5.0</v>
      </c>
      <c r="N1552" s="1">
        <v>3.0</v>
      </c>
      <c r="O1552" s="1">
        <v>3.0</v>
      </c>
      <c r="P1552" s="1">
        <v>4.0</v>
      </c>
      <c r="Q1552" s="1">
        <v>4.0</v>
      </c>
      <c r="R1552" s="1">
        <v>4.0</v>
      </c>
      <c r="S1552" s="1">
        <v>4.0</v>
      </c>
      <c r="T1552" s="1">
        <v>4.0</v>
      </c>
      <c r="U1552" s="1">
        <v>5.0</v>
      </c>
      <c r="V1552" s="1">
        <v>5.0</v>
      </c>
      <c r="W1552" s="1">
        <v>5.0</v>
      </c>
      <c r="X1552" s="1">
        <v>3.0</v>
      </c>
      <c r="Y1552" s="1">
        <v>3.0</v>
      </c>
      <c r="Z1552" s="1">
        <v>1784.0</v>
      </c>
      <c r="AA1552" s="45">
        <f t="shared" si="1"/>
        <v>86</v>
      </c>
      <c r="AB1552" s="45">
        <f t="shared" si="2"/>
        <v>35</v>
      </c>
      <c r="AC1552" s="45">
        <f t="shared" si="3"/>
        <v>17</v>
      </c>
      <c r="AD1552" s="45">
        <f t="shared" si="4"/>
        <v>16</v>
      </c>
      <c r="AE1552" s="45">
        <f t="shared" si="5"/>
        <v>18</v>
      </c>
    </row>
    <row r="1553">
      <c r="A1553" t="b">
        <v>0</v>
      </c>
      <c r="B1553" s="20">
        <v>44371.59880846065</v>
      </c>
      <c r="C1553" s="1" t="s">
        <v>739</v>
      </c>
      <c r="D1553" s="1">
        <v>4.0</v>
      </c>
      <c r="E1553" s="1">
        <v>2.0</v>
      </c>
      <c r="F1553" s="1">
        <v>0.0</v>
      </c>
      <c r="G1553" s="1">
        <v>1.0</v>
      </c>
      <c r="H1553" s="1">
        <v>3.0</v>
      </c>
      <c r="I1553" s="1">
        <v>3.0</v>
      </c>
      <c r="J1553" s="1">
        <v>3.0</v>
      </c>
      <c r="K1553" s="1">
        <v>2.0</v>
      </c>
      <c r="L1553" s="1">
        <v>4.0</v>
      </c>
      <c r="M1553" s="1">
        <v>4.0</v>
      </c>
      <c r="N1553" s="1">
        <v>3.0</v>
      </c>
      <c r="O1553" s="1">
        <v>3.0</v>
      </c>
      <c r="P1553" s="1">
        <v>4.0</v>
      </c>
      <c r="Q1553" s="1">
        <v>2.0</v>
      </c>
      <c r="R1553" s="1">
        <v>3.0</v>
      </c>
      <c r="S1553" s="1">
        <v>3.0</v>
      </c>
      <c r="T1553" s="1">
        <v>0.0</v>
      </c>
      <c r="U1553" s="1">
        <v>5.0</v>
      </c>
      <c r="V1553" s="1">
        <v>5.0</v>
      </c>
      <c r="W1553" s="1">
        <v>5.0</v>
      </c>
      <c r="X1553" s="1">
        <v>3.0</v>
      </c>
      <c r="Y1553" s="1">
        <v>6.0</v>
      </c>
      <c r="Z1553" s="1">
        <v>2636.0</v>
      </c>
      <c r="AA1553" s="45">
        <f t="shared" si="1"/>
        <v>68</v>
      </c>
      <c r="AB1553" s="45">
        <f t="shared" si="2"/>
        <v>25</v>
      </c>
      <c r="AC1553" s="45">
        <f t="shared" si="3"/>
        <v>13</v>
      </c>
      <c r="AD1553" s="45">
        <f t="shared" si="4"/>
        <v>12</v>
      </c>
      <c r="AE1553" s="45">
        <f t="shared" si="5"/>
        <v>18</v>
      </c>
    </row>
    <row r="1554">
      <c r="A1554" t="b">
        <v>0</v>
      </c>
      <c r="B1554" s="20">
        <v>44371.61880748843</v>
      </c>
      <c r="C1554" s="1" t="s">
        <v>532</v>
      </c>
      <c r="D1554" s="1">
        <v>2.0</v>
      </c>
      <c r="E1554" s="1">
        <v>2.0</v>
      </c>
      <c r="F1554" s="1">
        <v>2.0</v>
      </c>
      <c r="G1554" s="1">
        <v>2.0</v>
      </c>
      <c r="H1554" s="1">
        <v>2.0</v>
      </c>
      <c r="I1554" s="1">
        <v>2.0</v>
      </c>
      <c r="J1554" s="1">
        <v>3.0</v>
      </c>
      <c r="K1554" s="1">
        <v>3.0</v>
      </c>
      <c r="L1554" s="1">
        <v>3.0</v>
      </c>
      <c r="M1554" s="1">
        <v>2.0</v>
      </c>
      <c r="N1554" s="1">
        <v>2.0</v>
      </c>
      <c r="O1554" s="1">
        <v>2.0</v>
      </c>
      <c r="P1554" s="1">
        <v>2.0</v>
      </c>
      <c r="Q1554" s="1">
        <v>2.0</v>
      </c>
      <c r="R1554" s="1">
        <v>2.0</v>
      </c>
      <c r="S1554" s="1">
        <v>2.0</v>
      </c>
      <c r="T1554" s="1">
        <v>2.0</v>
      </c>
      <c r="U1554" s="1">
        <v>2.0</v>
      </c>
      <c r="V1554" s="1">
        <v>2.0</v>
      </c>
      <c r="W1554" s="1">
        <v>2.0</v>
      </c>
      <c r="X1554" s="1">
        <v>3.0</v>
      </c>
      <c r="Y1554" s="1">
        <v>2.0</v>
      </c>
      <c r="Z1554" s="1">
        <v>2272.0</v>
      </c>
      <c r="AA1554" s="45">
        <f t="shared" si="1"/>
        <v>48</v>
      </c>
      <c r="AB1554" s="45">
        <f t="shared" si="2"/>
        <v>20</v>
      </c>
      <c r="AC1554" s="45">
        <f t="shared" si="3"/>
        <v>11</v>
      </c>
      <c r="AD1554" s="45">
        <f t="shared" si="4"/>
        <v>8</v>
      </c>
      <c r="AE1554" s="45">
        <f t="shared" si="5"/>
        <v>9</v>
      </c>
    </row>
    <row r="1555">
      <c r="A1555" t="b">
        <v>0</v>
      </c>
      <c r="B1555" s="20">
        <v>44371.69978660879</v>
      </c>
      <c r="C1555" s="1" t="s">
        <v>936</v>
      </c>
      <c r="D1555" s="1">
        <v>3.0</v>
      </c>
      <c r="E1555" s="1">
        <v>0.0</v>
      </c>
      <c r="F1555" s="1">
        <v>0.0</v>
      </c>
      <c r="G1555" s="1">
        <v>1.0</v>
      </c>
      <c r="H1555" s="1">
        <v>1.0</v>
      </c>
      <c r="I1555" s="1">
        <v>2.0</v>
      </c>
      <c r="J1555" s="1">
        <v>5.0</v>
      </c>
      <c r="K1555" s="1">
        <v>0.0</v>
      </c>
      <c r="L1555" s="1">
        <v>6.0</v>
      </c>
      <c r="M1555" s="1">
        <v>1.0</v>
      </c>
      <c r="N1555" s="1">
        <v>3.0</v>
      </c>
      <c r="O1555" s="1">
        <v>4.0</v>
      </c>
      <c r="P1555" s="1">
        <v>4.0</v>
      </c>
      <c r="Q1555" s="1">
        <v>4.0</v>
      </c>
      <c r="R1555" s="1">
        <v>5.0</v>
      </c>
      <c r="S1555" s="1">
        <v>4.0</v>
      </c>
      <c r="T1555" s="1">
        <v>2.0</v>
      </c>
      <c r="U1555" s="1">
        <v>3.0</v>
      </c>
      <c r="V1555" s="1">
        <v>3.0</v>
      </c>
      <c r="W1555" s="1">
        <v>3.0</v>
      </c>
      <c r="X1555" s="1">
        <v>1.0</v>
      </c>
      <c r="Y1555" s="1">
        <v>2.0</v>
      </c>
      <c r="Z1555" s="1">
        <v>2639.0</v>
      </c>
      <c r="AA1555" s="45">
        <f t="shared" si="1"/>
        <v>57</v>
      </c>
      <c r="AB1555" s="45">
        <f t="shared" si="2"/>
        <v>18</v>
      </c>
      <c r="AC1555" s="45">
        <f t="shared" si="3"/>
        <v>12</v>
      </c>
      <c r="AD1555" s="45">
        <f t="shared" si="4"/>
        <v>17</v>
      </c>
      <c r="AE1555" s="45">
        <f t="shared" si="5"/>
        <v>10</v>
      </c>
    </row>
    <row r="1556">
      <c r="A1556" t="b">
        <v>0</v>
      </c>
      <c r="B1556" s="20">
        <v>44372.57445263889</v>
      </c>
      <c r="C1556" s="1" t="s">
        <v>740</v>
      </c>
      <c r="D1556" s="1">
        <v>2.0</v>
      </c>
      <c r="E1556" s="1">
        <v>0.0</v>
      </c>
      <c r="F1556" s="1">
        <v>0.0</v>
      </c>
      <c r="G1556" s="1">
        <v>1.0</v>
      </c>
      <c r="H1556" s="1">
        <v>3.0</v>
      </c>
      <c r="I1556" s="1">
        <v>4.0</v>
      </c>
      <c r="J1556" s="1">
        <v>4.0</v>
      </c>
      <c r="K1556" s="1">
        <v>1.0</v>
      </c>
      <c r="L1556" s="1">
        <v>0.0</v>
      </c>
      <c r="M1556" s="1">
        <v>4.0</v>
      </c>
      <c r="N1556" s="1">
        <v>0.0</v>
      </c>
      <c r="O1556" s="1">
        <v>3.0</v>
      </c>
      <c r="P1556" s="1">
        <v>2.0</v>
      </c>
      <c r="Q1556" s="1">
        <v>1.0</v>
      </c>
      <c r="R1556" s="1">
        <v>3.0</v>
      </c>
      <c r="S1556" s="1">
        <v>2.0</v>
      </c>
      <c r="T1556" s="1">
        <v>5.0</v>
      </c>
      <c r="U1556" s="1">
        <v>5.0</v>
      </c>
      <c r="V1556" s="1">
        <v>3.0</v>
      </c>
      <c r="W1556" s="1">
        <v>3.0</v>
      </c>
      <c r="X1556" s="1">
        <v>3.0</v>
      </c>
      <c r="Y1556" s="1">
        <v>0.0</v>
      </c>
      <c r="Z1556" s="1">
        <v>2623.0</v>
      </c>
      <c r="AA1556" s="45">
        <f t="shared" si="1"/>
        <v>49</v>
      </c>
      <c r="AB1556" s="45">
        <f t="shared" si="2"/>
        <v>18</v>
      </c>
      <c r="AC1556" s="45">
        <f t="shared" si="3"/>
        <v>9</v>
      </c>
      <c r="AD1556" s="45">
        <f t="shared" si="4"/>
        <v>8</v>
      </c>
      <c r="AE1556" s="45">
        <f t="shared" si="5"/>
        <v>14</v>
      </c>
    </row>
    <row r="1557">
      <c r="A1557" t="b">
        <v>0</v>
      </c>
      <c r="B1557" s="20">
        <v>44372.702484270834</v>
      </c>
      <c r="C1557" s="1" t="s">
        <v>741</v>
      </c>
      <c r="D1557" s="1">
        <v>3.0</v>
      </c>
      <c r="E1557" s="1">
        <v>2.0</v>
      </c>
      <c r="F1557" s="1">
        <v>0.0</v>
      </c>
      <c r="G1557" s="1">
        <v>3.0</v>
      </c>
      <c r="H1557" s="1">
        <v>3.0</v>
      </c>
      <c r="I1557" s="1">
        <v>6.0</v>
      </c>
      <c r="J1557" s="1">
        <v>6.0</v>
      </c>
      <c r="K1557" s="1">
        <v>0.0</v>
      </c>
      <c r="L1557" s="1">
        <v>6.0</v>
      </c>
      <c r="M1557" s="1">
        <v>5.0</v>
      </c>
      <c r="N1557" s="1">
        <v>4.0</v>
      </c>
      <c r="O1557" s="1">
        <v>4.0</v>
      </c>
      <c r="P1557" s="1">
        <v>5.0</v>
      </c>
      <c r="Q1557" s="1">
        <v>5.0</v>
      </c>
      <c r="R1557" s="1">
        <v>5.0</v>
      </c>
      <c r="S1557" s="1">
        <v>5.0</v>
      </c>
      <c r="T1557" s="1">
        <v>3.0</v>
      </c>
      <c r="U1557" s="1">
        <v>6.0</v>
      </c>
      <c r="V1557" s="1">
        <v>4.0</v>
      </c>
      <c r="W1557" s="1">
        <v>5.0</v>
      </c>
      <c r="X1557" s="1">
        <v>5.0</v>
      </c>
      <c r="Y1557" s="1">
        <v>3.0</v>
      </c>
      <c r="Z1557" s="1">
        <v>2633.0</v>
      </c>
      <c r="AA1557" s="45">
        <f t="shared" si="1"/>
        <v>88</v>
      </c>
      <c r="AB1557" s="45">
        <f t="shared" si="2"/>
        <v>31</v>
      </c>
      <c r="AC1557" s="45">
        <f t="shared" si="3"/>
        <v>17</v>
      </c>
      <c r="AD1557" s="45">
        <f t="shared" si="4"/>
        <v>20</v>
      </c>
      <c r="AE1557" s="45">
        <f t="shared" si="5"/>
        <v>20</v>
      </c>
    </row>
    <row r="1558">
      <c r="A1558" t="b">
        <v>0</v>
      </c>
      <c r="B1558" s="20">
        <v>44375.3966565625</v>
      </c>
      <c r="C1558" s="1" t="s">
        <v>937</v>
      </c>
      <c r="D1558" s="1">
        <v>0.0</v>
      </c>
      <c r="E1558" s="1">
        <v>0.0</v>
      </c>
      <c r="F1558" s="1">
        <v>0.0</v>
      </c>
      <c r="G1558" s="1">
        <v>1.0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1.0</v>
      </c>
      <c r="W1558" s="1">
        <v>0.0</v>
      </c>
      <c r="X1558" s="1">
        <v>0.0</v>
      </c>
      <c r="Y1558" s="1">
        <v>0.0</v>
      </c>
      <c r="Z1558" s="1">
        <v>2641.0</v>
      </c>
      <c r="AA1558" s="45">
        <f t="shared" si="1"/>
        <v>2</v>
      </c>
      <c r="AB1558" s="45">
        <f t="shared" si="2"/>
        <v>1</v>
      </c>
      <c r="AC1558" s="45">
        <f t="shared" si="3"/>
        <v>0</v>
      </c>
      <c r="AD1558" s="45">
        <f t="shared" si="4"/>
        <v>0</v>
      </c>
      <c r="AE1558" s="45">
        <f t="shared" si="5"/>
        <v>1</v>
      </c>
    </row>
    <row r="1559">
      <c r="A1559" t="b">
        <v>0</v>
      </c>
      <c r="B1559" s="20">
        <v>44376.57775568287</v>
      </c>
      <c r="C1559" s="1" t="s">
        <v>469</v>
      </c>
      <c r="D1559" s="1">
        <v>4.0</v>
      </c>
      <c r="E1559" s="1">
        <v>3.0</v>
      </c>
      <c r="F1559" s="1">
        <v>0.0</v>
      </c>
      <c r="G1559" s="1">
        <v>2.0</v>
      </c>
      <c r="H1559" s="1">
        <v>3.0</v>
      </c>
      <c r="I1559" s="1">
        <v>4.0</v>
      </c>
      <c r="J1559" s="1">
        <v>2.0</v>
      </c>
      <c r="K1559" s="1">
        <v>4.0</v>
      </c>
      <c r="L1559" s="1">
        <v>0.0</v>
      </c>
      <c r="M1559" s="1">
        <v>5.0</v>
      </c>
      <c r="N1559" s="1">
        <v>5.0</v>
      </c>
      <c r="O1559" s="1">
        <v>5.0</v>
      </c>
      <c r="P1559" s="1">
        <v>1.0</v>
      </c>
      <c r="Q1559" s="1">
        <v>2.0</v>
      </c>
      <c r="R1559" s="1">
        <v>0.0</v>
      </c>
      <c r="S1559" s="1">
        <v>4.0</v>
      </c>
      <c r="T1559" s="1">
        <v>0.0</v>
      </c>
      <c r="U1559" s="1">
        <v>3.0</v>
      </c>
      <c r="V1559" s="1">
        <v>3.0</v>
      </c>
      <c r="W1559" s="1">
        <v>3.0</v>
      </c>
      <c r="X1559" s="1">
        <v>2.0</v>
      </c>
      <c r="Y1559" s="1">
        <v>2.0</v>
      </c>
      <c r="Z1559" s="1">
        <v>2292.0</v>
      </c>
      <c r="AA1559" s="45">
        <f t="shared" si="1"/>
        <v>57</v>
      </c>
      <c r="AB1559" s="45">
        <f t="shared" si="2"/>
        <v>28</v>
      </c>
      <c r="AC1559" s="45">
        <f t="shared" si="3"/>
        <v>11</v>
      </c>
      <c r="AD1559" s="45">
        <f t="shared" si="4"/>
        <v>7</v>
      </c>
      <c r="AE1559" s="45">
        <f t="shared" si="5"/>
        <v>11</v>
      </c>
    </row>
    <row r="1560">
      <c r="A1560" t="b">
        <v>0</v>
      </c>
      <c r="B1560" s="20">
        <v>44376.59901535879</v>
      </c>
      <c r="C1560" s="1" t="s">
        <v>381</v>
      </c>
      <c r="D1560" s="1">
        <v>3.0</v>
      </c>
      <c r="E1560" s="1">
        <v>4.0</v>
      </c>
      <c r="F1560" s="1">
        <v>0.0</v>
      </c>
      <c r="G1560" s="1">
        <v>3.0</v>
      </c>
      <c r="H1560" s="1">
        <v>2.0</v>
      </c>
      <c r="I1560" s="1">
        <v>1.0</v>
      </c>
      <c r="J1560" s="1">
        <v>5.0</v>
      </c>
      <c r="K1560" s="1">
        <v>0.0</v>
      </c>
      <c r="L1560" s="1">
        <v>5.0</v>
      </c>
      <c r="M1560" s="1">
        <v>0.0</v>
      </c>
      <c r="N1560" s="1">
        <v>2.0</v>
      </c>
      <c r="O1560" s="1">
        <v>2.0</v>
      </c>
      <c r="P1560" s="1">
        <v>2.0</v>
      </c>
      <c r="Q1560" s="1">
        <v>0.0</v>
      </c>
      <c r="R1560" s="1">
        <v>1.0</v>
      </c>
      <c r="S1560" s="1">
        <v>0.0</v>
      </c>
      <c r="T1560" s="1">
        <v>0.0</v>
      </c>
      <c r="U1560" s="1">
        <v>3.0</v>
      </c>
      <c r="V1560" s="1">
        <v>3.0</v>
      </c>
      <c r="W1560" s="1">
        <v>3.0</v>
      </c>
      <c r="X1560" s="1">
        <v>3.0</v>
      </c>
      <c r="Y1560" s="1">
        <v>3.0</v>
      </c>
      <c r="Z1560" s="1">
        <v>2185.0</v>
      </c>
      <c r="AA1560" s="45">
        <f t="shared" si="1"/>
        <v>45</v>
      </c>
      <c r="AB1560" s="45">
        <f t="shared" si="2"/>
        <v>20</v>
      </c>
      <c r="AC1560" s="45">
        <f t="shared" si="3"/>
        <v>10</v>
      </c>
      <c r="AD1560" s="45">
        <f t="shared" si="4"/>
        <v>3</v>
      </c>
      <c r="AE1560" s="45">
        <f t="shared" si="5"/>
        <v>12</v>
      </c>
    </row>
    <row r="1561">
      <c r="A1561" t="b">
        <v>0</v>
      </c>
      <c r="B1561" s="20">
        <v>44377.397416458334</v>
      </c>
      <c r="C1561" s="1" t="s">
        <v>938</v>
      </c>
      <c r="D1561" s="1">
        <v>4.0</v>
      </c>
      <c r="E1561" s="1">
        <v>3.0</v>
      </c>
      <c r="F1561" s="1">
        <v>0.0</v>
      </c>
      <c r="G1561" s="1">
        <v>3.0</v>
      </c>
      <c r="H1561" s="1">
        <v>4.0</v>
      </c>
      <c r="I1561" s="1">
        <v>5.0</v>
      </c>
      <c r="J1561" s="1">
        <v>5.0</v>
      </c>
      <c r="K1561" s="1">
        <v>3.0</v>
      </c>
      <c r="L1561" s="1">
        <v>0.0</v>
      </c>
      <c r="M1561" s="1">
        <v>2.0</v>
      </c>
      <c r="N1561" s="1">
        <v>2.0</v>
      </c>
      <c r="O1561" s="1">
        <v>0.0</v>
      </c>
      <c r="P1561" s="1">
        <v>3.0</v>
      </c>
      <c r="Q1561" s="1">
        <v>3.0</v>
      </c>
      <c r="R1561" s="1">
        <v>4.0</v>
      </c>
      <c r="S1561" s="1">
        <v>4.0</v>
      </c>
      <c r="T1561" s="1">
        <v>0.0</v>
      </c>
      <c r="U1561" s="1">
        <v>2.0</v>
      </c>
      <c r="V1561" s="1">
        <v>3.0</v>
      </c>
      <c r="W1561" s="1">
        <v>2.0</v>
      </c>
      <c r="X1561" s="1">
        <v>2.0</v>
      </c>
      <c r="Y1561" s="1">
        <v>1.0</v>
      </c>
      <c r="Z1561" s="1">
        <v>2642.0</v>
      </c>
      <c r="AA1561" s="45">
        <f t="shared" si="1"/>
        <v>55</v>
      </c>
      <c r="AB1561" s="45">
        <f t="shared" si="2"/>
        <v>22</v>
      </c>
      <c r="AC1561" s="45">
        <f t="shared" si="3"/>
        <v>10</v>
      </c>
      <c r="AD1561" s="45">
        <f t="shared" si="4"/>
        <v>14</v>
      </c>
      <c r="AE1561" s="45">
        <f t="shared" si="5"/>
        <v>9</v>
      </c>
    </row>
    <row r="1562">
      <c r="A1562" t="b">
        <v>0</v>
      </c>
      <c r="B1562" s="20">
        <v>44377.499967615746</v>
      </c>
      <c r="C1562" s="1" t="s">
        <v>160</v>
      </c>
      <c r="D1562" s="1">
        <v>4.0</v>
      </c>
      <c r="E1562" s="1">
        <v>3.0</v>
      </c>
      <c r="F1562" s="1">
        <v>0.0</v>
      </c>
      <c r="G1562" s="1">
        <v>0.0</v>
      </c>
      <c r="H1562" s="1">
        <v>0.0</v>
      </c>
      <c r="I1562" s="1">
        <v>3.0</v>
      </c>
      <c r="J1562" s="1">
        <v>3.0</v>
      </c>
      <c r="K1562" s="1">
        <v>0.0</v>
      </c>
      <c r="L1562" s="1">
        <v>4.0</v>
      </c>
      <c r="M1562" s="1">
        <v>1.0</v>
      </c>
      <c r="N1562" s="1">
        <v>2.0</v>
      </c>
      <c r="O1562" s="1">
        <v>2.0</v>
      </c>
      <c r="P1562" s="1">
        <v>1.0</v>
      </c>
      <c r="Q1562" s="1">
        <v>0.0</v>
      </c>
      <c r="R1562" s="1">
        <v>0.0</v>
      </c>
      <c r="S1562" s="1">
        <v>1.0</v>
      </c>
      <c r="T1562" s="1">
        <v>0.0</v>
      </c>
      <c r="U1562" s="1">
        <v>0.0</v>
      </c>
      <c r="V1562" s="1">
        <v>3.0</v>
      </c>
      <c r="W1562" s="1">
        <v>3.0</v>
      </c>
      <c r="X1562" s="1">
        <v>0.0</v>
      </c>
      <c r="Y1562" s="1">
        <v>0.0</v>
      </c>
      <c r="Z1562" s="1">
        <v>1583.0</v>
      </c>
      <c r="AA1562" s="45">
        <f t="shared" si="1"/>
        <v>30</v>
      </c>
      <c r="AB1562" s="45">
        <f t="shared" si="2"/>
        <v>14</v>
      </c>
      <c r="AC1562" s="45">
        <f t="shared" si="3"/>
        <v>8</v>
      </c>
      <c r="AD1562" s="45">
        <f t="shared" si="4"/>
        <v>2</v>
      </c>
      <c r="AE1562" s="45">
        <f t="shared" si="5"/>
        <v>6</v>
      </c>
    </row>
    <row r="1563">
      <c r="A1563" t="b">
        <v>0</v>
      </c>
      <c r="B1563" s="20">
        <v>44377.515442442134</v>
      </c>
      <c r="C1563" s="1" t="s">
        <v>743</v>
      </c>
      <c r="D1563" s="1">
        <v>3.0</v>
      </c>
      <c r="E1563" s="1">
        <v>0.0</v>
      </c>
      <c r="F1563" s="1">
        <v>0.0</v>
      </c>
      <c r="G1563" s="1">
        <v>3.0</v>
      </c>
      <c r="H1563" s="1">
        <v>3.0</v>
      </c>
      <c r="I1563" s="1">
        <v>3.0</v>
      </c>
      <c r="J1563" s="1">
        <v>2.0</v>
      </c>
      <c r="K1563" s="1">
        <v>0.0</v>
      </c>
      <c r="L1563" s="1">
        <v>4.0</v>
      </c>
      <c r="M1563" s="1">
        <v>2.0</v>
      </c>
      <c r="N1563" s="1">
        <v>5.0</v>
      </c>
      <c r="O1563" s="1">
        <v>4.0</v>
      </c>
      <c r="P1563" s="1">
        <v>4.0</v>
      </c>
      <c r="Q1563" s="1">
        <v>2.0</v>
      </c>
      <c r="R1563" s="1">
        <v>2.0</v>
      </c>
      <c r="S1563" s="1">
        <v>3.0</v>
      </c>
      <c r="T1563" s="1">
        <v>2.0</v>
      </c>
      <c r="U1563" s="1">
        <v>4.0</v>
      </c>
      <c r="V1563" s="1">
        <v>5.0</v>
      </c>
      <c r="W1563" s="1">
        <v>5.0</v>
      </c>
      <c r="X1563" s="1">
        <v>5.0</v>
      </c>
      <c r="Y1563" s="1">
        <v>4.0</v>
      </c>
      <c r="Z1563" s="1">
        <v>2643.0</v>
      </c>
      <c r="AA1563" s="45">
        <f t="shared" si="1"/>
        <v>65</v>
      </c>
      <c r="AB1563" s="45">
        <f t="shared" si="2"/>
        <v>27</v>
      </c>
      <c r="AC1563" s="45">
        <f t="shared" si="3"/>
        <v>8</v>
      </c>
      <c r="AD1563" s="45">
        <f t="shared" si="4"/>
        <v>11</v>
      </c>
      <c r="AE1563" s="45">
        <f t="shared" si="5"/>
        <v>19</v>
      </c>
    </row>
    <row r="1564">
      <c r="A1564" t="b">
        <v>0</v>
      </c>
      <c r="B1564" s="20">
        <v>44377.5959074537</v>
      </c>
      <c r="C1564" s="1" t="s">
        <v>939</v>
      </c>
      <c r="D1564" s="1">
        <v>2.0</v>
      </c>
      <c r="E1564" s="1">
        <v>0.0</v>
      </c>
      <c r="F1564" s="1">
        <v>0.0</v>
      </c>
      <c r="G1564" s="1">
        <v>2.0</v>
      </c>
      <c r="H1564" s="1">
        <v>3.0</v>
      </c>
      <c r="I1564" s="1">
        <v>3.0</v>
      </c>
      <c r="J1564" s="1">
        <v>5.0</v>
      </c>
      <c r="K1564" s="1">
        <v>3.0</v>
      </c>
      <c r="L1564" s="1">
        <v>0.0</v>
      </c>
      <c r="M1564" s="1">
        <v>4.0</v>
      </c>
      <c r="N1564" s="1">
        <v>2.0</v>
      </c>
      <c r="O1564" s="1">
        <v>4.0</v>
      </c>
      <c r="P1564" s="1">
        <v>4.0</v>
      </c>
      <c r="Q1564" s="1">
        <v>5.0</v>
      </c>
      <c r="R1564" s="1">
        <v>3.0</v>
      </c>
      <c r="S1564" s="1">
        <v>4.0</v>
      </c>
      <c r="T1564" s="1">
        <v>1.0</v>
      </c>
      <c r="U1564" s="1">
        <v>5.0</v>
      </c>
      <c r="V1564" s="1">
        <v>5.0</v>
      </c>
      <c r="W1564" s="1">
        <v>5.0</v>
      </c>
      <c r="X1564" s="1">
        <v>4.0</v>
      </c>
      <c r="Y1564" s="1">
        <v>3.0</v>
      </c>
      <c r="Z1564" s="1">
        <v>2635.0</v>
      </c>
      <c r="AA1564" s="45">
        <f t="shared" si="1"/>
        <v>67</v>
      </c>
      <c r="AB1564" s="45">
        <f t="shared" si="2"/>
        <v>20</v>
      </c>
      <c r="AC1564" s="45">
        <f t="shared" si="3"/>
        <v>12</v>
      </c>
      <c r="AD1564" s="45">
        <f t="shared" si="4"/>
        <v>16</v>
      </c>
      <c r="AE1564" s="45">
        <f t="shared" si="5"/>
        <v>19</v>
      </c>
    </row>
    <row r="1565">
      <c r="A1565" t="b">
        <v>0</v>
      </c>
      <c r="B1565" s="20">
        <v>44377.657197824075</v>
      </c>
      <c r="C1565" s="1" t="s">
        <v>214</v>
      </c>
      <c r="D1565" s="1">
        <v>4.0</v>
      </c>
      <c r="E1565" s="1">
        <v>2.0</v>
      </c>
      <c r="F1565" s="1">
        <v>0.0</v>
      </c>
      <c r="G1565" s="1">
        <v>0.0</v>
      </c>
      <c r="H1565" s="1">
        <v>0.0</v>
      </c>
      <c r="I1565" s="1">
        <v>5.0</v>
      </c>
      <c r="J1565" s="1">
        <v>5.0</v>
      </c>
      <c r="K1565" s="1">
        <v>0.0</v>
      </c>
      <c r="L1565" s="1">
        <v>5.0</v>
      </c>
      <c r="M1565" s="1">
        <v>3.0</v>
      </c>
      <c r="N1565" s="1">
        <v>5.0</v>
      </c>
      <c r="O1565" s="1">
        <v>4.0</v>
      </c>
      <c r="P1565" s="1">
        <v>5.0</v>
      </c>
      <c r="Q1565" s="1">
        <v>5.0</v>
      </c>
      <c r="R1565" s="1">
        <v>3.0</v>
      </c>
      <c r="S1565" s="1">
        <v>6.0</v>
      </c>
      <c r="T1565" s="1">
        <v>0.0</v>
      </c>
      <c r="U1565" s="1">
        <v>6.0</v>
      </c>
      <c r="V1565" s="1">
        <v>3.0</v>
      </c>
      <c r="W1565" s="1">
        <v>5.0</v>
      </c>
      <c r="X1565" s="1">
        <v>4.0</v>
      </c>
      <c r="Y1565" s="1">
        <v>0.0</v>
      </c>
      <c r="Z1565" s="1">
        <v>2647.0</v>
      </c>
      <c r="AA1565" s="45">
        <f t="shared" si="1"/>
        <v>70</v>
      </c>
      <c r="AB1565" s="45">
        <f t="shared" si="2"/>
        <v>20</v>
      </c>
      <c r="AC1565" s="45">
        <f t="shared" si="3"/>
        <v>13</v>
      </c>
      <c r="AD1565" s="45">
        <f t="shared" si="4"/>
        <v>19</v>
      </c>
      <c r="AE1565" s="45">
        <f t="shared" si="5"/>
        <v>18</v>
      </c>
    </row>
    <row r="1566">
      <c r="A1566" t="b">
        <v>0</v>
      </c>
      <c r="B1566" s="20">
        <v>44378.56247130787</v>
      </c>
      <c r="C1566" s="1" t="s">
        <v>376</v>
      </c>
      <c r="D1566" s="1">
        <v>3.0</v>
      </c>
      <c r="E1566" s="1">
        <v>0.0</v>
      </c>
      <c r="F1566" s="1">
        <v>0.0</v>
      </c>
      <c r="G1566" s="1">
        <v>2.0</v>
      </c>
      <c r="H1566" s="1">
        <v>2.0</v>
      </c>
      <c r="I1566" s="1">
        <v>3.0</v>
      </c>
      <c r="J1566" s="1">
        <v>3.0</v>
      </c>
      <c r="K1566" s="1">
        <v>3.0</v>
      </c>
      <c r="L1566" s="1">
        <v>1.0</v>
      </c>
      <c r="M1566" s="1">
        <v>4.0</v>
      </c>
      <c r="N1566" s="1">
        <v>4.0</v>
      </c>
      <c r="O1566" s="1">
        <v>4.0</v>
      </c>
      <c r="P1566" s="1">
        <v>3.0</v>
      </c>
      <c r="Q1566" s="1">
        <v>2.0</v>
      </c>
      <c r="R1566" s="1">
        <v>2.0</v>
      </c>
      <c r="S1566" s="1">
        <v>1.0</v>
      </c>
      <c r="T1566" s="1">
        <v>0.0</v>
      </c>
      <c r="U1566" s="1">
        <v>4.0</v>
      </c>
      <c r="V1566" s="1">
        <v>3.0</v>
      </c>
      <c r="W1566" s="1">
        <v>3.0</v>
      </c>
      <c r="X1566" s="1">
        <v>3.0</v>
      </c>
      <c r="Y1566" s="1">
        <v>1.0</v>
      </c>
      <c r="Z1566" s="1">
        <v>2175.0</v>
      </c>
      <c r="AA1566" s="45">
        <f t="shared" si="1"/>
        <v>51</v>
      </c>
      <c r="AB1566" s="45">
        <f t="shared" si="2"/>
        <v>19</v>
      </c>
      <c r="AC1566" s="45">
        <f t="shared" si="3"/>
        <v>11</v>
      </c>
      <c r="AD1566" s="45">
        <f t="shared" si="4"/>
        <v>8</v>
      </c>
      <c r="AE1566" s="45">
        <f t="shared" si="5"/>
        <v>13</v>
      </c>
    </row>
    <row r="1567">
      <c r="A1567" t="b">
        <v>0</v>
      </c>
      <c r="B1567" s="20">
        <v>44379.61689957176</v>
      </c>
      <c r="C1567" s="1" t="s">
        <v>730</v>
      </c>
      <c r="D1567" s="1">
        <v>2.0</v>
      </c>
      <c r="E1567" s="1">
        <v>1.0</v>
      </c>
      <c r="F1567" s="1">
        <v>0.0</v>
      </c>
      <c r="G1567" s="1">
        <v>3.0</v>
      </c>
      <c r="H1567" s="1">
        <v>0.0</v>
      </c>
      <c r="I1567" s="1">
        <v>0.0</v>
      </c>
      <c r="J1567" s="1">
        <v>3.0</v>
      </c>
      <c r="K1567" s="1">
        <v>0.0</v>
      </c>
      <c r="L1567" s="1">
        <v>4.0</v>
      </c>
      <c r="M1567" s="1">
        <v>0.0</v>
      </c>
      <c r="N1567" s="1">
        <v>2.0</v>
      </c>
      <c r="O1567" s="1">
        <v>5.0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2.0</v>
      </c>
      <c r="W1567" s="1">
        <v>2.0</v>
      </c>
      <c r="X1567" s="1">
        <v>2.0</v>
      </c>
      <c r="Y1567" s="1">
        <v>0.0</v>
      </c>
      <c r="Z1567" s="1">
        <v>2616.0</v>
      </c>
      <c r="AA1567" s="45">
        <f t="shared" si="1"/>
        <v>26</v>
      </c>
      <c r="AB1567" s="45">
        <f t="shared" si="2"/>
        <v>13</v>
      </c>
      <c r="AC1567" s="45">
        <f t="shared" si="3"/>
        <v>7</v>
      </c>
      <c r="AD1567" s="45">
        <f t="shared" si="4"/>
        <v>0</v>
      </c>
      <c r="AE1567" s="45">
        <f t="shared" si="5"/>
        <v>6</v>
      </c>
    </row>
    <row r="1568">
      <c r="A1568" t="b">
        <v>0</v>
      </c>
      <c r="B1568" s="20">
        <v>44379.68895829861</v>
      </c>
      <c r="C1568" s="1" t="s">
        <v>744</v>
      </c>
      <c r="D1568" s="1">
        <v>2.0</v>
      </c>
      <c r="E1568" s="1">
        <v>0.0</v>
      </c>
      <c r="F1568" s="1">
        <v>0.0</v>
      </c>
      <c r="G1568" s="1">
        <v>1.0</v>
      </c>
      <c r="H1568" s="1">
        <v>2.0</v>
      </c>
      <c r="I1568" s="1">
        <v>0.0</v>
      </c>
      <c r="J1568" s="1">
        <v>0.0</v>
      </c>
      <c r="K1568" s="1">
        <v>0.0</v>
      </c>
      <c r="L1568" s="1">
        <v>0.0</v>
      </c>
      <c r="M1568" s="1">
        <v>1.0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1.0</v>
      </c>
      <c r="V1568" s="1">
        <v>1.0</v>
      </c>
      <c r="W1568" s="1">
        <v>1.0</v>
      </c>
      <c r="X1568" s="1">
        <v>0.0</v>
      </c>
      <c r="Y1568" s="1">
        <v>0.0</v>
      </c>
      <c r="Z1568" s="1">
        <v>2646.0</v>
      </c>
      <c r="AA1568" s="45">
        <f t="shared" si="1"/>
        <v>9</v>
      </c>
      <c r="AB1568" s="45">
        <f t="shared" si="2"/>
        <v>5</v>
      </c>
      <c r="AC1568" s="45">
        <f t="shared" si="3"/>
        <v>1</v>
      </c>
      <c r="AD1568" s="45">
        <f t="shared" si="4"/>
        <v>0</v>
      </c>
      <c r="AE1568" s="45">
        <f t="shared" si="5"/>
        <v>3</v>
      </c>
    </row>
    <row r="1569">
      <c r="A1569" t="b">
        <v>0</v>
      </c>
      <c r="B1569" s="20">
        <v>44379.75939576389</v>
      </c>
      <c r="C1569" s="1" t="s">
        <v>494</v>
      </c>
      <c r="D1569" s="1">
        <v>5.0</v>
      </c>
      <c r="E1569" s="1">
        <v>1.0</v>
      </c>
      <c r="F1569" s="1">
        <v>0.0</v>
      </c>
      <c r="G1569" s="1">
        <v>4.0</v>
      </c>
      <c r="H1569" s="1">
        <v>2.0</v>
      </c>
      <c r="I1569" s="1">
        <v>4.0</v>
      </c>
      <c r="J1569" s="1">
        <v>3.0</v>
      </c>
      <c r="K1569" s="1">
        <v>3.0</v>
      </c>
      <c r="L1569" s="1">
        <v>3.0</v>
      </c>
      <c r="M1569" s="1">
        <v>5.0</v>
      </c>
      <c r="N1569" s="1">
        <v>5.0</v>
      </c>
      <c r="O1569" s="1">
        <v>5.0</v>
      </c>
      <c r="P1569" s="1">
        <v>5.0</v>
      </c>
      <c r="Q1569" s="1">
        <v>1.0</v>
      </c>
      <c r="R1569" s="1">
        <v>0.0</v>
      </c>
      <c r="S1569" s="1">
        <v>2.0</v>
      </c>
      <c r="T1569" s="1">
        <v>2.0</v>
      </c>
      <c r="U1569" s="1">
        <v>5.0</v>
      </c>
      <c r="V1569" s="1">
        <v>5.0</v>
      </c>
      <c r="W1569" s="1">
        <v>5.0</v>
      </c>
      <c r="X1569" s="1">
        <v>5.0</v>
      </c>
      <c r="Y1569" s="1">
        <v>3.0</v>
      </c>
      <c r="Z1569" s="1">
        <v>2314.0</v>
      </c>
      <c r="AA1569" s="45">
        <f t="shared" si="1"/>
        <v>73</v>
      </c>
      <c r="AB1569" s="45">
        <f t="shared" si="2"/>
        <v>31</v>
      </c>
      <c r="AC1569" s="45">
        <f t="shared" si="3"/>
        <v>14</v>
      </c>
      <c r="AD1569" s="45">
        <f t="shared" si="4"/>
        <v>8</v>
      </c>
      <c r="AE1569" s="45">
        <f t="shared" si="5"/>
        <v>20</v>
      </c>
    </row>
    <row r="1570">
      <c r="A1570" t="b">
        <v>0</v>
      </c>
      <c r="B1570" s="20">
        <v>44381.64297151621</v>
      </c>
      <c r="C1570" s="1" t="s">
        <v>481</v>
      </c>
      <c r="D1570" s="1">
        <v>4.0</v>
      </c>
      <c r="E1570" s="1">
        <v>4.0</v>
      </c>
      <c r="F1570" s="1">
        <v>0.0</v>
      </c>
      <c r="G1570" s="1">
        <v>2.0</v>
      </c>
      <c r="H1570" s="1">
        <v>3.0</v>
      </c>
      <c r="I1570" s="1">
        <v>4.0</v>
      </c>
      <c r="J1570" s="1">
        <v>4.0</v>
      </c>
      <c r="K1570" s="1">
        <v>0.0</v>
      </c>
      <c r="L1570" s="1">
        <v>4.0</v>
      </c>
      <c r="M1570" s="1">
        <v>3.0</v>
      </c>
      <c r="N1570" s="1">
        <v>2.0</v>
      </c>
      <c r="O1570" s="1">
        <v>4.0</v>
      </c>
      <c r="P1570" s="1">
        <v>5.0</v>
      </c>
      <c r="Q1570" s="1">
        <v>1.0</v>
      </c>
      <c r="R1570" s="1">
        <v>4.0</v>
      </c>
      <c r="S1570" s="1">
        <v>5.0</v>
      </c>
      <c r="T1570" s="1">
        <v>5.0</v>
      </c>
      <c r="U1570" s="1">
        <v>3.0</v>
      </c>
      <c r="V1570" s="1">
        <v>2.0</v>
      </c>
      <c r="W1570" s="1">
        <v>3.0</v>
      </c>
      <c r="X1570" s="1">
        <v>3.0</v>
      </c>
      <c r="Y1570" s="1">
        <v>2.0</v>
      </c>
      <c r="Z1570" s="1">
        <v>2305.0</v>
      </c>
      <c r="AA1570" s="45">
        <f t="shared" si="1"/>
        <v>67</v>
      </c>
      <c r="AB1570" s="45">
        <f t="shared" si="2"/>
        <v>30</v>
      </c>
      <c r="AC1570" s="45">
        <f t="shared" si="3"/>
        <v>11</v>
      </c>
      <c r="AD1570" s="45">
        <f t="shared" si="4"/>
        <v>15</v>
      </c>
      <c r="AE1570" s="45">
        <f t="shared" si="5"/>
        <v>11</v>
      </c>
    </row>
    <row r="1571">
      <c r="A1571" t="b">
        <v>0</v>
      </c>
      <c r="B1571" s="20">
        <v>44381.740756493055</v>
      </c>
      <c r="C1571" s="1" t="s">
        <v>476</v>
      </c>
      <c r="D1571" s="1">
        <v>3.0</v>
      </c>
      <c r="E1571" s="1">
        <v>4.0</v>
      </c>
      <c r="F1571" s="1">
        <v>0.0</v>
      </c>
      <c r="G1571" s="1">
        <v>4.0</v>
      </c>
      <c r="H1571" s="1">
        <v>3.0</v>
      </c>
      <c r="I1571" s="1">
        <v>5.0</v>
      </c>
      <c r="J1571" s="1">
        <v>0.0</v>
      </c>
      <c r="K1571" s="1">
        <v>0.0</v>
      </c>
      <c r="L1571" s="1">
        <v>4.0</v>
      </c>
      <c r="M1571" s="1">
        <v>4.0</v>
      </c>
      <c r="N1571" s="1">
        <v>5.0</v>
      </c>
      <c r="O1571" s="1">
        <v>5.0</v>
      </c>
      <c r="P1571" s="1">
        <v>5.0</v>
      </c>
      <c r="Q1571" s="1">
        <v>3.0</v>
      </c>
      <c r="R1571" s="1">
        <v>3.0</v>
      </c>
      <c r="S1571" s="1">
        <v>3.0</v>
      </c>
      <c r="T1571" s="1">
        <v>4.0</v>
      </c>
      <c r="U1571" s="1">
        <v>5.0</v>
      </c>
      <c r="V1571" s="1">
        <v>5.0</v>
      </c>
      <c r="W1571" s="1">
        <v>5.0</v>
      </c>
      <c r="X1571" s="1">
        <v>5.0</v>
      </c>
      <c r="Y1571" s="1">
        <v>3.0</v>
      </c>
      <c r="Z1571" s="1">
        <v>2302.0</v>
      </c>
      <c r="AA1571" s="45">
        <f t="shared" si="1"/>
        <v>78</v>
      </c>
      <c r="AB1571" s="45">
        <f t="shared" si="2"/>
        <v>36</v>
      </c>
      <c r="AC1571" s="45">
        <f t="shared" si="3"/>
        <v>8</v>
      </c>
      <c r="AD1571" s="45">
        <f t="shared" si="4"/>
        <v>14</v>
      </c>
      <c r="AE1571" s="45">
        <f t="shared" si="5"/>
        <v>20</v>
      </c>
    </row>
    <row r="1572">
      <c r="A1572" t="b">
        <v>0</v>
      </c>
      <c r="B1572" s="20">
        <v>44381.84237521991</v>
      </c>
      <c r="C1572" s="1" t="s">
        <v>681</v>
      </c>
      <c r="D1572" s="1">
        <v>3.0</v>
      </c>
      <c r="E1572" s="1">
        <v>0.0</v>
      </c>
      <c r="F1572" s="1">
        <v>2.0</v>
      </c>
      <c r="G1572" s="1">
        <v>0.0</v>
      </c>
      <c r="H1572" s="1">
        <v>1.0</v>
      </c>
      <c r="I1572" s="1">
        <v>0.0</v>
      </c>
      <c r="J1572" s="1">
        <v>3.0</v>
      </c>
      <c r="K1572" s="1">
        <v>1.0</v>
      </c>
      <c r="L1572" s="1">
        <v>3.0</v>
      </c>
      <c r="M1572" s="1">
        <v>2.0</v>
      </c>
      <c r="N1572" s="1">
        <v>0.0</v>
      </c>
      <c r="O1572" s="1">
        <v>2.0</v>
      </c>
      <c r="P1572" s="1">
        <v>1.0</v>
      </c>
      <c r="Q1572" s="1">
        <v>1.0</v>
      </c>
      <c r="R1572" s="1">
        <v>2.0</v>
      </c>
      <c r="S1572" s="1">
        <v>0.0</v>
      </c>
      <c r="T1572" s="1">
        <v>0.0</v>
      </c>
      <c r="U1572" s="1">
        <v>0.0</v>
      </c>
      <c r="V1572" s="1">
        <v>0.0</v>
      </c>
      <c r="W1572" s="1">
        <v>3.0</v>
      </c>
      <c r="X1572" s="1">
        <v>2.0</v>
      </c>
      <c r="Y1572" s="1">
        <v>0.0</v>
      </c>
      <c r="Z1572" s="1">
        <v>2444.0</v>
      </c>
      <c r="AA1572" s="45">
        <f t="shared" si="1"/>
        <v>26</v>
      </c>
      <c r="AB1572" s="45">
        <f t="shared" si="2"/>
        <v>8</v>
      </c>
      <c r="AC1572" s="45">
        <f t="shared" si="3"/>
        <v>9</v>
      </c>
      <c r="AD1572" s="45">
        <f t="shared" si="4"/>
        <v>4</v>
      </c>
      <c r="AE1572" s="45">
        <f t="shared" si="5"/>
        <v>5</v>
      </c>
    </row>
    <row r="1573">
      <c r="A1573" t="b">
        <v>0</v>
      </c>
      <c r="B1573" s="20">
        <v>44382.5882169213</v>
      </c>
      <c r="C1573" s="1" t="s">
        <v>745</v>
      </c>
      <c r="D1573" s="1">
        <v>0.0</v>
      </c>
      <c r="E1573" s="1">
        <v>1.0</v>
      </c>
      <c r="F1573" s="1">
        <v>0.0</v>
      </c>
      <c r="G1573" s="1">
        <v>0.0</v>
      </c>
      <c r="H1573" s="1">
        <v>0.0</v>
      </c>
      <c r="I1573" s="1">
        <v>1.0</v>
      </c>
      <c r="J1573" s="1">
        <v>0.0</v>
      </c>
      <c r="K1573" s="1">
        <v>1.0</v>
      </c>
      <c r="L1573" s="1">
        <v>0.0</v>
      </c>
      <c r="M1573" s="1">
        <v>1.0</v>
      </c>
      <c r="N1573" s="1">
        <v>0.0</v>
      </c>
      <c r="O1573" s="1">
        <v>0.0</v>
      </c>
      <c r="P1573" s="1">
        <v>1.0</v>
      </c>
      <c r="Q1573" s="1">
        <v>2.0</v>
      </c>
      <c r="R1573" s="1">
        <v>2.0</v>
      </c>
      <c r="S1573" s="1">
        <v>1.0</v>
      </c>
      <c r="T1573" s="1">
        <v>0.0</v>
      </c>
      <c r="U1573" s="1">
        <v>2.0</v>
      </c>
      <c r="V1573" s="1">
        <v>0.0</v>
      </c>
      <c r="W1573" s="1">
        <v>0.0</v>
      </c>
      <c r="X1573" s="1">
        <v>0.0</v>
      </c>
      <c r="Y1573" s="1">
        <v>0.0</v>
      </c>
      <c r="Z1573" s="1">
        <v>2649.0</v>
      </c>
      <c r="AA1573" s="45">
        <f t="shared" si="1"/>
        <v>12</v>
      </c>
      <c r="AB1573" s="45">
        <f t="shared" si="2"/>
        <v>2</v>
      </c>
      <c r="AC1573" s="45">
        <f t="shared" si="3"/>
        <v>2</v>
      </c>
      <c r="AD1573" s="45">
        <f t="shared" si="4"/>
        <v>6</v>
      </c>
      <c r="AE1573" s="45">
        <f t="shared" si="5"/>
        <v>2</v>
      </c>
    </row>
    <row r="1574">
      <c r="A1574" t="b">
        <v>0</v>
      </c>
      <c r="B1574" s="20">
        <v>44382.632813171294</v>
      </c>
      <c r="C1574" s="1" t="s">
        <v>448</v>
      </c>
      <c r="D1574" s="1">
        <v>4.0</v>
      </c>
      <c r="E1574" s="1">
        <v>2.0</v>
      </c>
      <c r="F1574" s="1">
        <v>0.0</v>
      </c>
      <c r="G1574" s="1">
        <v>0.0</v>
      </c>
      <c r="H1574" s="1">
        <v>0.0</v>
      </c>
      <c r="I1574" s="1">
        <v>4.0</v>
      </c>
      <c r="J1574" s="1">
        <v>1.0</v>
      </c>
      <c r="K1574" s="1">
        <v>0.0</v>
      </c>
      <c r="L1574" s="1">
        <v>2.0</v>
      </c>
      <c r="M1574" s="1">
        <v>2.0</v>
      </c>
      <c r="N1574" s="1">
        <v>0.0</v>
      </c>
      <c r="O1574" s="1">
        <v>2.0</v>
      </c>
      <c r="P1574" s="1">
        <v>0.0</v>
      </c>
      <c r="Q1574" s="1">
        <v>0.0</v>
      </c>
      <c r="R1574" s="1">
        <v>0.0</v>
      </c>
      <c r="S1574" s="1">
        <v>0.0</v>
      </c>
      <c r="T1574" s="1">
        <v>4.0</v>
      </c>
      <c r="U1574" s="1">
        <v>2.0</v>
      </c>
      <c r="V1574" s="1">
        <v>3.0</v>
      </c>
      <c r="W1574" s="1">
        <v>4.0</v>
      </c>
      <c r="X1574" s="1">
        <v>1.0</v>
      </c>
      <c r="Y1574" s="1">
        <v>0.0</v>
      </c>
      <c r="Z1574" s="1">
        <v>2264.0</v>
      </c>
      <c r="AA1574" s="45">
        <f t="shared" si="1"/>
        <v>31</v>
      </c>
      <c r="AB1574" s="45">
        <f t="shared" si="2"/>
        <v>16</v>
      </c>
      <c r="AC1574" s="45">
        <f t="shared" si="3"/>
        <v>5</v>
      </c>
      <c r="AD1574" s="45">
        <f t="shared" si="4"/>
        <v>0</v>
      </c>
      <c r="AE1574" s="45">
        <f t="shared" si="5"/>
        <v>10</v>
      </c>
    </row>
    <row r="1575">
      <c r="A1575" t="b">
        <v>0</v>
      </c>
      <c r="B1575" s="20">
        <v>44383.42055275463</v>
      </c>
      <c r="C1575" s="1" t="s">
        <v>605</v>
      </c>
      <c r="D1575" s="1">
        <v>4.0</v>
      </c>
      <c r="E1575" s="1">
        <v>3.0</v>
      </c>
      <c r="F1575" s="1">
        <v>0.0</v>
      </c>
      <c r="G1575" s="1">
        <v>4.0</v>
      </c>
      <c r="H1575" s="1">
        <v>3.0</v>
      </c>
      <c r="I1575" s="1">
        <v>4.0</v>
      </c>
      <c r="J1575" s="1">
        <v>4.0</v>
      </c>
      <c r="K1575" s="1">
        <v>1.0</v>
      </c>
      <c r="L1575" s="1">
        <v>5.0</v>
      </c>
      <c r="M1575" s="1">
        <v>3.0</v>
      </c>
      <c r="N1575" s="1">
        <v>3.0</v>
      </c>
      <c r="O1575" s="1">
        <v>3.0</v>
      </c>
      <c r="P1575" s="1">
        <v>3.0</v>
      </c>
      <c r="Q1575" s="1">
        <v>4.0</v>
      </c>
      <c r="R1575" s="1">
        <v>4.0</v>
      </c>
      <c r="S1575" s="1">
        <v>4.0</v>
      </c>
      <c r="T1575" s="1">
        <v>2.0</v>
      </c>
      <c r="U1575" s="1">
        <v>3.0</v>
      </c>
      <c r="V1575" s="1">
        <v>4.0</v>
      </c>
      <c r="W1575" s="1">
        <v>4.0</v>
      </c>
      <c r="X1575" s="1">
        <v>3.0</v>
      </c>
      <c r="Y1575" s="1">
        <v>2.0</v>
      </c>
      <c r="Z1575" s="1">
        <v>2382.0</v>
      </c>
      <c r="AA1575" s="45">
        <f t="shared" si="1"/>
        <v>70</v>
      </c>
      <c r="AB1575" s="45">
        <f t="shared" si="2"/>
        <v>28</v>
      </c>
      <c r="AC1575" s="45">
        <f t="shared" si="3"/>
        <v>13</v>
      </c>
      <c r="AD1575" s="45">
        <f t="shared" si="4"/>
        <v>15</v>
      </c>
      <c r="AE1575" s="45">
        <f t="shared" si="5"/>
        <v>14</v>
      </c>
    </row>
    <row r="1576">
      <c r="A1576" t="b">
        <v>0</v>
      </c>
      <c r="B1576" s="20">
        <v>44383.45244875</v>
      </c>
      <c r="C1576" s="1" t="s">
        <v>553</v>
      </c>
      <c r="D1576" s="1">
        <v>0.0</v>
      </c>
      <c r="E1576" s="1">
        <v>0.0</v>
      </c>
      <c r="F1576" s="1">
        <v>0.0</v>
      </c>
      <c r="G1576" s="1">
        <v>1.0</v>
      </c>
      <c r="H1576" s="1">
        <v>1.0</v>
      </c>
      <c r="I1576" s="1">
        <v>1.0</v>
      </c>
      <c r="J1576" s="1">
        <v>0.0</v>
      </c>
      <c r="K1576" s="1">
        <v>0.0</v>
      </c>
      <c r="L1576" s="1">
        <v>0.0</v>
      </c>
      <c r="M1576" s="1">
        <v>1.0</v>
      </c>
      <c r="N1576" s="1">
        <v>1.0</v>
      </c>
      <c r="O1576" s="1">
        <v>1.0</v>
      </c>
      <c r="P1576" s="1">
        <v>1.0</v>
      </c>
      <c r="Q1576" s="1">
        <v>0.0</v>
      </c>
      <c r="R1576" s="1">
        <v>0.0</v>
      </c>
      <c r="S1576" s="1">
        <v>0.0</v>
      </c>
      <c r="T1576" s="1">
        <v>0.0</v>
      </c>
      <c r="U1576" s="1">
        <v>1.0</v>
      </c>
      <c r="V1576" s="1">
        <v>2.0</v>
      </c>
      <c r="W1576" s="1">
        <v>1.0</v>
      </c>
      <c r="X1576" s="1">
        <v>1.0</v>
      </c>
      <c r="Y1576" s="1">
        <v>0.0</v>
      </c>
      <c r="Z1576" s="1">
        <v>2404.0</v>
      </c>
      <c r="AA1576" s="45">
        <f t="shared" si="1"/>
        <v>12</v>
      </c>
      <c r="AB1576" s="45">
        <f t="shared" si="2"/>
        <v>5</v>
      </c>
      <c r="AC1576" s="45">
        <f t="shared" si="3"/>
        <v>1</v>
      </c>
      <c r="AD1576" s="45">
        <f t="shared" si="4"/>
        <v>1</v>
      </c>
      <c r="AE1576" s="45">
        <f t="shared" si="5"/>
        <v>5</v>
      </c>
    </row>
    <row r="1577">
      <c r="A1577" t="b">
        <v>0</v>
      </c>
      <c r="B1577" s="20">
        <v>44383.464201469906</v>
      </c>
      <c r="C1577" s="1" t="s">
        <v>648</v>
      </c>
      <c r="D1577" s="1">
        <v>5.0</v>
      </c>
      <c r="E1577" s="1">
        <v>2.0</v>
      </c>
      <c r="F1577" s="1">
        <v>0.0</v>
      </c>
      <c r="G1577" s="1">
        <v>2.0</v>
      </c>
      <c r="H1577" s="1">
        <v>3.0</v>
      </c>
      <c r="I1577" s="1">
        <v>6.0</v>
      </c>
      <c r="J1577" s="1">
        <v>4.0</v>
      </c>
      <c r="K1577" s="1">
        <v>5.0</v>
      </c>
      <c r="L1577" s="1">
        <v>0.0</v>
      </c>
      <c r="M1577" s="1">
        <v>4.0</v>
      </c>
      <c r="N1577" s="1">
        <v>4.0</v>
      </c>
      <c r="O1577" s="1">
        <v>4.0</v>
      </c>
      <c r="P1577" s="1">
        <v>6.0</v>
      </c>
      <c r="Q1577" s="1">
        <v>6.0</v>
      </c>
      <c r="R1577" s="1">
        <v>2.0</v>
      </c>
      <c r="S1577" s="1">
        <v>5.0</v>
      </c>
      <c r="T1577" s="1">
        <v>5.0</v>
      </c>
      <c r="U1577" s="1">
        <v>6.0</v>
      </c>
      <c r="V1577" s="1">
        <v>6.0</v>
      </c>
      <c r="W1577" s="1">
        <v>6.0</v>
      </c>
      <c r="X1577" s="1">
        <v>6.0</v>
      </c>
      <c r="Y1577" s="1">
        <v>1.0</v>
      </c>
      <c r="Z1577" s="1">
        <v>2513.0</v>
      </c>
      <c r="AA1577" s="45">
        <f t="shared" si="1"/>
        <v>88</v>
      </c>
      <c r="AB1577" s="45">
        <f t="shared" si="2"/>
        <v>32</v>
      </c>
      <c r="AC1577" s="45">
        <f t="shared" si="3"/>
        <v>13</v>
      </c>
      <c r="AD1577" s="45">
        <f t="shared" si="4"/>
        <v>19</v>
      </c>
      <c r="AE1577" s="45">
        <f t="shared" si="5"/>
        <v>24</v>
      </c>
    </row>
    <row r="1578">
      <c r="A1578" t="b">
        <v>0</v>
      </c>
      <c r="B1578" s="20">
        <v>44383.47205207176</v>
      </c>
      <c r="C1578" s="1" t="s">
        <v>435</v>
      </c>
      <c r="D1578" s="1">
        <v>3.0</v>
      </c>
      <c r="E1578" s="1">
        <v>3.0</v>
      </c>
      <c r="F1578" s="1">
        <v>0.0</v>
      </c>
      <c r="G1578" s="1">
        <v>4.0</v>
      </c>
      <c r="H1578" s="1">
        <v>3.0</v>
      </c>
      <c r="I1578" s="1">
        <v>4.0</v>
      </c>
      <c r="J1578" s="1">
        <v>2.0</v>
      </c>
      <c r="K1578" s="1">
        <v>3.0</v>
      </c>
      <c r="L1578" s="1">
        <v>0.0</v>
      </c>
      <c r="M1578" s="1">
        <v>2.0</v>
      </c>
      <c r="N1578" s="1">
        <v>3.0</v>
      </c>
      <c r="O1578" s="1">
        <v>4.0</v>
      </c>
      <c r="P1578" s="1">
        <v>5.0</v>
      </c>
      <c r="Q1578" s="1">
        <v>3.0</v>
      </c>
      <c r="R1578" s="1">
        <v>4.0</v>
      </c>
      <c r="S1578" s="1">
        <v>3.0</v>
      </c>
      <c r="T1578" s="1">
        <v>0.0</v>
      </c>
      <c r="U1578" s="1">
        <v>3.0</v>
      </c>
      <c r="V1578" s="1">
        <v>2.0</v>
      </c>
      <c r="W1578" s="1">
        <v>3.0</v>
      </c>
      <c r="X1578" s="1">
        <v>4.0</v>
      </c>
      <c r="Y1578" s="1">
        <v>0.0</v>
      </c>
      <c r="Z1578" s="1">
        <v>2237.0</v>
      </c>
      <c r="AA1578" s="45">
        <f t="shared" si="1"/>
        <v>58</v>
      </c>
      <c r="AB1578" s="45">
        <f t="shared" si="2"/>
        <v>24</v>
      </c>
      <c r="AC1578" s="45">
        <f t="shared" si="3"/>
        <v>7</v>
      </c>
      <c r="AD1578" s="45">
        <f t="shared" si="4"/>
        <v>15</v>
      </c>
      <c r="AE1578" s="45">
        <f t="shared" si="5"/>
        <v>12</v>
      </c>
    </row>
    <row r="1579">
      <c r="A1579" t="b">
        <v>0</v>
      </c>
      <c r="B1579" s="20">
        <v>44383.535096203705</v>
      </c>
      <c r="C1579" s="1" t="s">
        <v>556</v>
      </c>
      <c r="D1579" s="1">
        <v>2.0</v>
      </c>
      <c r="E1579" s="1">
        <v>0.0</v>
      </c>
      <c r="F1579" s="1">
        <v>0.0</v>
      </c>
      <c r="G1579" s="1">
        <v>0.0</v>
      </c>
      <c r="H1579" s="1">
        <v>0.0</v>
      </c>
      <c r="I1579" s="1">
        <v>1.0</v>
      </c>
      <c r="J1579" s="1">
        <v>3.0</v>
      </c>
      <c r="K1579" s="1">
        <v>0.0</v>
      </c>
      <c r="L1579" s="1">
        <v>2.0</v>
      </c>
      <c r="M1579" s="1">
        <v>2.0</v>
      </c>
      <c r="N1579" s="1">
        <v>2.0</v>
      </c>
      <c r="O1579" s="1">
        <v>2.0</v>
      </c>
      <c r="P1579" s="1">
        <v>2.0</v>
      </c>
      <c r="Q1579" s="1">
        <v>0.0</v>
      </c>
      <c r="R1579" s="1">
        <v>0.0</v>
      </c>
      <c r="S1579" s="1">
        <v>2.0</v>
      </c>
      <c r="T1579" s="1">
        <v>2.0</v>
      </c>
      <c r="U1579" s="1">
        <v>2.0</v>
      </c>
      <c r="V1579" s="1">
        <v>1.0</v>
      </c>
      <c r="W1579" s="1">
        <v>2.0</v>
      </c>
      <c r="X1579" s="1">
        <v>3.0</v>
      </c>
      <c r="Y1579" s="1">
        <v>0.0</v>
      </c>
      <c r="Z1579" s="1">
        <v>2407.0</v>
      </c>
      <c r="AA1579" s="45">
        <f t="shared" si="1"/>
        <v>28</v>
      </c>
      <c r="AB1579" s="45">
        <f t="shared" si="2"/>
        <v>9</v>
      </c>
      <c r="AC1579" s="45">
        <f t="shared" si="3"/>
        <v>7</v>
      </c>
      <c r="AD1579" s="45">
        <f t="shared" si="4"/>
        <v>4</v>
      </c>
      <c r="AE1579" s="45">
        <f t="shared" si="5"/>
        <v>8</v>
      </c>
    </row>
    <row r="1580">
      <c r="A1580" t="b">
        <v>0</v>
      </c>
      <c r="B1580" s="20">
        <v>44383.58031863426</v>
      </c>
      <c r="C1580" s="1" t="s">
        <v>747</v>
      </c>
      <c r="D1580" s="1">
        <v>4.0</v>
      </c>
      <c r="E1580" s="1">
        <v>4.0</v>
      </c>
      <c r="F1580" s="1">
        <v>4.0</v>
      </c>
      <c r="G1580" s="1">
        <v>5.0</v>
      </c>
      <c r="H1580" s="1">
        <v>4.0</v>
      </c>
      <c r="I1580" s="1">
        <v>5.0</v>
      </c>
      <c r="J1580" s="1">
        <v>5.0</v>
      </c>
      <c r="K1580" s="1">
        <v>6.0</v>
      </c>
      <c r="L1580" s="1">
        <v>0.0</v>
      </c>
      <c r="M1580" s="1">
        <v>4.0</v>
      </c>
      <c r="N1580" s="1">
        <v>5.0</v>
      </c>
      <c r="O1580" s="1">
        <v>5.0</v>
      </c>
      <c r="P1580" s="1">
        <v>5.0</v>
      </c>
      <c r="Q1580" s="1">
        <v>6.0</v>
      </c>
      <c r="R1580" s="1">
        <v>6.0</v>
      </c>
      <c r="S1580" s="1">
        <v>6.0</v>
      </c>
      <c r="T1580" s="1">
        <v>3.0</v>
      </c>
      <c r="U1580" s="1">
        <v>5.0</v>
      </c>
      <c r="V1580" s="1">
        <v>5.0</v>
      </c>
      <c r="W1580" s="1">
        <v>4.0</v>
      </c>
      <c r="X1580" s="1">
        <v>6.0</v>
      </c>
      <c r="Y1580" s="1">
        <v>3.0</v>
      </c>
      <c r="Z1580" s="1">
        <v>2645.0</v>
      </c>
      <c r="AA1580" s="45">
        <f t="shared" si="1"/>
        <v>100</v>
      </c>
      <c r="AB1580" s="45">
        <f t="shared" si="2"/>
        <v>42</v>
      </c>
      <c r="AC1580" s="45">
        <f t="shared" si="3"/>
        <v>15</v>
      </c>
      <c r="AD1580" s="45">
        <f t="shared" si="4"/>
        <v>23</v>
      </c>
      <c r="AE1580" s="45">
        <f t="shared" si="5"/>
        <v>20</v>
      </c>
    </row>
    <row r="1581">
      <c r="A1581" t="b">
        <v>0</v>
      </c>
      <c r="B1581" s="20">
        <v>44384.83263734954</v>
      </c>
      <c r="C1581" s="1" t="s">
        <v>685</v>
      </c>
      <c r="D1581" s="1">
        <v>2.0</v>
      </c>
      <c r="E1581" s="1">
        <v>0.0</v>
      </c>
      <c r="F1581" s="1">
        <v>0.0</v>
      </c>
      <c r="G1581" s="1">
        <v>4.0</v>
      </c>
      <c r="H1581" s="1">
        <v>3.0</v>
      </c>
      <c r="I1581" s="1">
        <v>5.0</v>
      </c>
      <c r="J1581" s="1">
        <v>4.0</v>
      </c>
      <c r="K1581" s="1">
        <v>4.0</v>
      </c>
      <c r="L1581" s="1">
        <v>4.0</v>
      </c>
      <c r="M1581" s="1">
        <v>4.0</v>
      </c>
      <c r="N1581" s="1">
        <v>4.0</v>
      </c>
      <c r="O1581" s="1">
        <v>3.0</v>
      </c>
      <c r="P1581" s="1">
        <v>4.0</v>
      </c>
      <c r="Q1581" s="1">
        <v>3.0</v>
      </c>
      <c r="R1581" s="1">
        <v>3.0</v>
      </c>
      <c r="S1581" s="1">
        <v>3.0</v>
      </c>
      <c r="T1581" s="1">
        <v>1.0</v>
      </c>
      <c r="U1581" s="1">
        <v>4.0</v>
      </c>
      <c r="V1581" s="1">
        <v>3.0</v>
      </c>
      <c r="W1581" s="1">
        <v>4.0</v>
      </c>
      <c r="X1581" s="1">
        <v>4.0</v>
      </c>
      <c r="Y1581" s="1">
        <v>3.0</v>
      </c>
      <c r="Z1581" s="1">
        <v>2549.0</v>
      </c>
      <c r="AA1581" s="45">
        <f t="shared" si="1"/>
        <v>69</v>
      </c>
      <c r="AB1581" s="45">
        <f t="shared" si="2"/>
        <v>25</v>
      </c>
      <c r="AC1581" s="45">
        <f t="shared" si="3"/>
        <v>16</v>
      </c>
      <c r="AD1581" s="45">
        <f t="shared" si="4"/>
        <v>13</v>
      </c>
      <c r="AE1581" s="45">
        <f t="shared" si="5"/>
        <v>15</v>
      </c>
    </row>
    <row r="1582">
      <c r="A1582" t="b">
        <v>0</v>
      </c>
      <c r="B1582" s="20">
        <v>44384.90940912037</v>
      </c>
      <c r="C1582" s="1" t="s">
        <v>676</v>
      </c>
      <c r="D1582" s="1">
        <v>2.0</v>
      </c>
      <c r="E1582" s="1">
        <v>1.0</v>
      </c>
      <c r="F1582" s="1">
        <v>0.0</v>
      </c>
      <c r="G1582" s="1">
        <v>0.0</v>
      </c>
      <c r="H1582" s="1">
        <v>0.0</v>
      </c>
      <c r="I1582" s="1">
        <v>1.0</v>
      </c>
      <c r="J1582" s="1">
        <v>0.0</v>
      </c>
      <c r="K1582" s="1">
        <v>0.0</v>
      </c>
      <c r="L1582" s="1">
        <v>0.0</v>
      </c>
      <c r="M1582" s="1">
        <v>0.0</v>
      </c>
      <c r="N1582" s="1">
        <v>1.0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2543.0</v>
      </c>
      <c r="AA1582" s="45">
        <f t="shared" si="1"/>
        <v>5</v>
      </c>
      <c r="AB1582" s="45">
        <f t="shared" si="2"/>
        <v>5</v>
      </c>
      <c r="AC1582" s="45">
        <f t="shared" si="3"/>
        <v>0</v>
      </c>
      <c r="AD1582" s="45">
        <f t="shared" si="4"/>
        <v>0</v>
      </c>
      <c r="AE1582" s="45">
        <f t="shared" si="5"/>
        <v>0</v>
      </c>
    </row>
    <row r="1583">
      <c r="A1583" t="b">
        <v>0</v>
      </c>
      <c r="B1583" s="20">
        <v>44385.523372905096</v>
      </c>
      <c r="C1583" s="1" t="s">
        <v>395</v>
      </c>
      <c r="D1583" s="1">
        <v>2.0</v>
      </c>
      <c r="E1583" s="1">
        <v>0.0</v>
      </c>
      <c r="F1583" s="1">
        <v>0.0</v>
      </c>
      <c r="G1583" s="1">
        <v>3.0</v>
      </c>
      <c r="H1583" s="1">
        <v>4.0</v>
      </c>
      <c r="I1583" s="1">
        <v>6.0</v>
      </c>
      <c r="J1583" s="1">
        <v>1.0</v>
      </c>
      <c r="K1583" s="1">
        <v>5.0</v>
      </c>
      <c r="L1583" s="1">
        <v>5.0</v>
      </c>
      <c r="M1583" s="1">
        <v>3.0</v>
      </c>
      <c r="N1583" s="1">
        <v>2.0</v>
      </c>
      <c r="O1583" s="1">
        <v>2.0</v>
      </c>
      <c r="P1583" s="1">
        <v>4.0</v>
      </c>
      <c r="Q1583" s="1">
        <v>5.0</v>
      </c>
      <c r="R1583" s="1">
        <v>2.0</v>
      </c>
      <c r="S1583" s="1">
        <v>3.0</v>
      </c>
      <c r="T1583" s="1">
        <v>2.0</v>
      </c>
      <c r="U1583" s="1">
        <v>4.0</v>
      </c>
      <c r="V1583" s="1">
        <v>5.0</v>
      </c>
      <c r="W1583" s="1">
        <v>3.0</v>
      </c>
      <c r="X1583" s="1">
        <v>3.0</v>
      </c>
      <c r="Y1583" s="1">
        <v>4.0</v>
      </c>
      <c r="Z1583" s="1">
        <v>2208.0</v>
      </c>
      <c r="AA1583" s="45">
        <f t="shared" si="1"/>
        <v>68</v>
      </c>
      <c r="AB1583" s="45">
        <f t="shared" si="2"/>
        <v>25</v>
      </c>
      <c r="AC1583" s="45">
        <f t="shared" si="3"/>
        <v>14</v>
      </c>
      <c r="AD1583" s="45">
        <f t="shared" si="4"/>
        <v>14</v>
      </c>
      <c r="AE1583" s="45">
        <f t="shared" si="5"/>
        <v>15</v>
      </c>
    </row>
    <row r="1584">
      <c r="A1584" t="b">
        <v>0</v>
      </c>
      <c r="B1584" s="20">
        <v>44385.61133403935</v>
      </c>
      <c r="C1584" s="1" t="s">
        <v>748</v>
      </c>
      <c r="D1584" s="1">
        <v>4.0</v>
      </c>
      <c r="E1584" s="1">
        <v>3.0</v>
      </c>
      <c r="F1584" s="1">
        <v>2.0</v>
      </c>
      <c r="G1584" s="1">
        <v>3.0</v>
      </c>
      <c r="H1584" s="1">
        <v>4.0</v>
      </c>
      <c r="I1584" s="1">
        <v>3.0</v>
      </c>
      <c r="J1584" s="1">
        <v>5.0</v>
      </c>
      <c r="K1584" s="1">
        <v>0.0</v>
      </c>
      <c r="L1584" s="1">
        <v>5.0</v>
      </c>
      <c r="M1584" s="1">
        <v>2.0</v>
      </c>
      <c r="N1584" s="1">
        <v>1.0</v>
      </c>
      <c r="O1584" s="1">
        <v>1.0</v>
      </c>
      <c r="P1584" s="1">
        <v>3.0</v>
      </c>
      <c r="Q1584" s="1">
        <v>3.0</v>
      </c>
      <c r="R1584" s="1">
        <v>3.0</v>
      </c>
      <c r="S1584" s="1">
        <v>4.0</v>
      </c>
      <c r="T1584" s="1">
        <v>3.0</v>
      </c>
      <c r="U1584" s="1">
        <v>3.0</v>
      </c>
      <c r="V1584" s="1">
        <v>3.0</v>
      </c>
      <c r="W1584" s="1">
        <v>4.0</v>
      </c>
      <c r="X1584" s="1">
        <v>5.0</v>
      </c>
      <c r="Y1584" s="1">
        <v>3.0</v>
      </c>
      <c r="Z1584" s="1">
        <v>2650.0</v>
      </c>
      <c r="AA1584" s="45">
        <f t="shared" si="1"/>
        <v>67</v>
      </c>
      <c r="AB1584" s="45">
        <f t="shared" si="2"/>
        <v>27</v>
      </c>
      <c r="AC1584" s="45">
        <f t="shared" si="3"/>
        <v>12</v>
      </c>
      <c r="AD1584" s="45">
        <f t="shared" si="4"/>
        <v>13</v>
      </c>
      <c r="AE1584" s="45">
        <f t="shared" si="5"/>
        <v>15</v>
      </c>
    </row>
    <row r="1585">
      <c r="A1585" t="b">
        <v>0</v>
      </c>
      <c r="B1585" s="20">
        <v>44386.28996189815</v>
      </c>
      <c r="C1585" s="1" t="s">
        <v>276</v>
      </c>
      <c r="D1585" s="1">
        <v>1.0</v>
      </c>
      <c r="E1585" s="1">
        <v>1.0</v>
      </c>
      <c r="F1585" s="1">
        <v>0.0</v>
      </c>
      <c r="G1585" s="1">
        <v>2.0</v>
      </c>
      <c r="H1585" s="1">
        <v>1.0</v>
      </c>
      <c r="I1585" s="1">
        <v>6.0</v>
      </c>
      <c r="J1585" s="1">
        <v>0.0</v>
      </c>
      <c r="K1585" s="1">
        <v>0.0</v>
      </c>
      <c r="L1585" s="1">
        <v>4.0</v>
      </c>
      <c r="M1585" s="1">
        <v>6.0</v>
      </c>
      <c r="N1585" s="1">
        <v>3.0</v>
      </c>
      <c r="O1585" s="1">
        <v>0.0</v>
      </c>
      <c r="P1585" s="1">
        <v>2.0</v>
      </c>
      <c r="Q1585" s="1">
        <v>2.0</v>
      </c>
      <c r="R1585" s="1">
        <v>1.0</v>
      </c>
      <c r="S1585" s="1">
        <v>0.0</v>
      </c>
      <c r="T1585" s="1">
        <v>1.0</v>
      </c>
      <c r="U1585" s="1">
        <v>6.0</v>
      </c>
      <c r="V1585" s="1">
        <v>6.0</v>
      </c>
      <c r="W1585" s="1">
        <v>4.0</v>
      </c>
      <c r="X1585" s="1">
        <v>6.0</v>
      </c>
      <c r="Y1585" s="1">
        <v>1.0</v>
      </c>
      <c r="Z1585" s="1">
        <v>1941.0</v>
      </c>
      <c r="AA1585" s="45">
        <f t="shared" si="1"/>
        <v>53</v>
      </c>
      <c r="AB1585" s="45">
        <f t="shared" si="2"/>
        <v>16</v>
      </c>
      <c r="AC1585" s="45">
        <f t="shared" si="3"/>
        <v>10</v>
      </c>
      <c r="AD1585" s="45">
        <f t="shared" si="4"/>
        <v>5</v>
      </c>
      <c r="AE1585" s="45">
        <f t="shared" si="5"/>
        <v>22</v>
      </c>
    </row>
    <row r="1586">
      <c r="A1586" t="b">
        <v>0</v>
      </c>
      <c r="B1586" s="20">
        <v>44386.68478494213</v>
      </c>
      <c r="C1586" s="1" t="s">
        <v>749</v>
      </c>
      <c r="D1586" s="1">
        <v>3.0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3.0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3.0</v>
      </c>
      <c r="U1586" s="1">
        <v>0.0</v>
      </c>
      <c r="V1586" s="1">
        <v>4.0</v>
      </c>
      <c r="W1586" s="1">
        <v>4.0</v>
      </c>
      <c r="X1586" s="1">
        <v>4.0</v>
      </c>
      <c r="Y1586" s="1">
        <v>2.0</v>
      </c>
      <c r="Z1586" s="1">
        <v>2644.0</v>
      </c>
      <c r="AA1586" s="45">
        <f t="shared" si="1"/>
        <v>23</v>
      </c>
      <c r="AB1586" s="45">
        <f t="shared" si="2"/>
        <v>8</v>
      </c>
      <c r="AC1586" s="45">
        <f t="shared" si="3"/>
        <v>3</v>
      </c>
      <c r="AD1586" s="45">
        <f t="shared" si="4"/>
        <v>0</v>
      </c>
      <c r="AE1586" s="45">
        <f t="shared" si="5"/>
        <v>12</v>
      </c>
    </row>
    <row r="1587">
      <c r="A1587" t="b">
        <v>0</v>
      </c>
      <c r="B1587" s="20">
        <v>44388.504949953705</v>
      </c>
      <c r="C1587" s="1" t="s">
        <v>694</v>
      </c>
      <c r="D1587" s="1">
        <v>5.0</v>
      </c>
      <c r="E1587" s="1">
        <v>4.0</v>
      </c>
      <c r="F1587" s="1">
        <v>0.0</v>
      </c>
      <c r="G1587" s="1">
        <v>4.0</v>
      </c>
      <c r="H1587" s="1">
        <v>4.0</v>
      </c>
      <c r="I1587" s="1">
        <v>3.0</v>
      </c>
      <c r="J1587" s="1">
        <v>5.0</v>
      </c>
      <c r="K1587" s="1">
        <v>3.0</v>
      </c>
      <c r="L1587" s="1">
        <v>3.0</v>
      </c>
      <c r="M1587" s="1">
        <v>1.0</v>
      </c>
      <c r="N1587" s="1">
        <v>4.0</v>
      </c>
      <c r="O1587" s="1">
        <v>4.0</v>
      </c>
      <c r="P1587" s="1">
        <v>5.0</v>
      </c>
      <c r="Q1587" s="1">
        <v>4.0</v>
      </c>
      <c r="R1587" s="1">
        <v>5.0</v>
      </c>
      <c r="S1587" s="1">
        <v>5.0</v>
      </c>
      <c r="T1587" s="1">
        <v>5.0</v>
      </c>
      <c r="U1587" s="1">
        <v>5.0</v>
      </c>
      <c r="V1587" s="1">
        <v>4.0</v>
      </c>
      <c r="W1587" s="1">
        <v>5.0</v>
      </c>
      <c r="X1587" s="1">
        <v>4.0</v>
      </c>
      <c r="Y1587" s="1">
        <v>4.0</v>
      </c>
      <c r="Z1587" s="1">
        <v>2566.0</v>
      </c>
      <c r="AA1587" s="45">
        <f t="shared" si="1"/>
        <v>86</v>
      </c>
      <c r="AB1587" s="45">
        <f t="shared" si="2"/>
        <v>37</v>
      </c>
      <c r="AC1587" s="45">
        <f t="shared" si="3"/>
        <v>12</v>
      </c>
      <c r="AD1587" s="45">
        <f t="shared" si="4"/>
        <v>19</v>
      </c>
      <c r="AE1587" s="45">
        <f t="shared" si="5"/>
        <v>18</v>
      </c>
    </row>
    <row r="1588">
      <c r="A1588" t="b">
        <v>0</v>
      </c>
      <c r="B1588" s="20">
        <v>44389.50335908565</v>
      </c>
      <c r="C1588" s="1" t="s">
        <v>214</v>
      </c>
      <c r="D1588" s="1">
        <v>2.0</v>
      </c>
      <c r="E1588" s="1">
        <v>0.0</v>
      </c>
      <c r="F1588" s="1">
        <v>0.0</v>
      </c>
      <c r="G1588" s="1">
        <v>2.0</v>
      </c>
      <c r="H1588" s="1">
        <v>2.0</v>
      </c>
      <c r="I1588" s="1">
        <v>3.0</v>
      </c>
      <c r="J1588" s="1">
        <v>3.0</v>
      </c>
      <c r="K1588" s="1">
        <v>2.0</v>
      </c>
      <c r="L1588" s="1">
        <v>2.0</v>
      </c>
      <c r="M1588" s="1">
        <v>2.0</v>
      </c>
      <c r="N1588" s="1">
        <v>4.0</v>
      </c>
      <c r="O1588" s="1">
        <v>4.0</v>
      </c>
      <c r="P1588" s="1">
        <v>4.0</v>
      </c>
      <c r="Q1588" s="1">
        <v>4.0</v>
      </c>
      <c r="R1588" s="1">
        <v>2.0</v>
      </c>
      <c r="S1588" s="1">
        <v>3.0</v>
      </c>
      <c r="T1588" s="1">
        <v>0.0</v>
      </c>
      <c r="U1588" s="1">
        <v>3.0</v>
      </c>
      <c r="V1588" s="1">
        <v>4.0</v>
      </c>
      <c r="W1588" s="1">
        <v>5.0</v>
      </c>
      <c r="X1588" s="1">
        <v>4.0</v>
      </c>
      <c r="Y1588" s="1">
        <v>1.0</v>
      </c>
      <c r="Z1588" s="1">
        <v>2651.0</v>
      </c>
      <c r="AA1588" s="45">
        <f t="shared" si="1"/>
        <v>56</v>
      </c>
      <c r="AB1588" s="45">
        <f t="shared" si="2"/>
        <v>18</v>
      </c>
      <c r="AC1588" s="45">
        <f t="shared" si="3"/>
        <v>9</v>
      </c>
      <c r="AD1588" s="45">
        <f t="shared" si="4"/>
        <v>13</v>
      </c>
      <c r="AE1588" s="45">
        <f t="shared" si="5"/>
        <v>16</v>
      </c>
    </row>
    <row r="1589">
      <c r="A1589" t="b">
        <v>0</v>
      </c>
      <c r="B1589" s="20">
        <v>44389.70040232639</v>
      </c>
      <c r="C1589" s="1" t="s">
        <v>751</v>
      </c>
      <c r="D1589" s="1">
        <v>4.0</v>
      </c>
      <c r="E1589" s="1">
        <v>4.0</v>
      </c>
      <c r="F1589" s="1">
        <v>0.0</v>
      </c>
      <c r="G1589" s="1">
        <v>3.0</v>
      </c>
      <c r="H1589" s="1">
        <v>0.0</v>
      </c>
      <c r="I1589" s="1">
        <v>4.0</v>
      </c>
      <c r="J1589" s="1">
        <v>0.0</v>
      </c>
      <c r="K1589" s="1">
        <v>2.0</v>
      </c>
      <c r="L1589" s="1">
        <v>0.0</v>
      </c>
      <c r="M1589" s="1">
        <v>3.0</v>
      </c>
      <c r="N1589" s="1">
        <v>0.0</v>
      </c>
      <c r="O1589" s="1">
        <v>0.0</v>
      </c>
      <c r="P1589" s="1">
        <v>4.0</v>
      </c>
      <c r="Q1589" s="1">
        <v>3.0</v>
      </c>
      <c r="R1589" s="1">
        <v>3.0</v>
      </c>
      <c r="S1589" s="1">
        <v>4.0</v>
      </c>
      <c r="T1589" s="1">
        <v>3.0</v>
      </c>
      <c r="U1589" s="1">
        <v>3.0</v>
      </c>
      <c r="V1589" s="1">
        <v>3.0</v>
      </c>
      <c r="W1589" s="1">
        <v>4.0</v>
      </c>
      <c r="X1589" s="1">
        <v>3.0</v>
      </c>
      <c r="Y1589" s="1">
        <v>2.0</v>
      </c>
      <c r="Z1589" s="1">
        <v>2654.0</v>
      </c>
      <c r="AA1589" s="45">
        <f t="shared" si="1"/>
        <v>52</v>
      </c>
      <c r="AB1589" s="45">
        <f t="shared" si="2"/>
        <v>20</v>
      </c>
      <c r="AC1589" s="45">
        <f t="shared" si="3"/>
        <v>5</v>
      </c>
      <c r="AD1589" s="45">
        <f t="shared" si="4"/>
        <v>14</v>
      </c>
      <c r="AE1589" s="45">
        <f t="shared" si="5"/>
        <v>13</v>
      </c>
    </row>
    <row r="1590">
      <c r="A1590" t="b">
        <v>0</v>
      </c>
      <c r="B1590" s="20">
        <v>44389.94036972222</v>
      </c>
      <c r="C1590" s="1" t="s">
        <v>750</v>
      </c>
      <c r="D1590" s="1">
        <v>5.0</v>
      </c>
      <c r="E1590" s="1">
        <v>4.0</v>
      </c>
      <c r="F1590" s="1">
        <v>0.0</v>
      </c>
      <c r="G1590" s="1">
        <v>4.0</v>
      </c>
      <c r="H1590" s="1">
        <v>4.0</v>
      </c>
      <c r="I1590" s="1">
        <v>5.0</v>
      </c>
      <c r="J1590" s="1">
        <v>4.0</v>
      </c>
      <c r="K1590" s="1">
        <v>0.0</v>
      </c>
      <c r="L1590" s="1">
        <v>5.0</v>
      </c>
      <c r="M1590" s="1">
        <v>3.0</v>
      </c>
      <c r="N1590" s="1">
        <v>3.0</v>
      </c>
      <c r="O1590" s="1">
        <v>5.0</v>
      </c>
      <c r="P1590" s="1">
        <v>2.0</v>
      </c>
      <c r="Q1590" s="1">
        <v>5.0</v>
      </c>
      <c r="R1590" s="1">
        <v>4.0</v>
      </c>
      <c r="S1590" s="1">
        <v>5.0</v>
      </c>
      <c r="T1590" s="1">
        <v>0.0</v>
      </c>
      <c r="U1590" s="1">
        <v>3.0</v>
      </c>
      <c r="V1590" s="1">
        <v>2.0</v>
      </c>
      <c r="W1590" s="1">
        <v>3.0</v>
      </c>
      <c r="X1590" s="1">
        <v>4.0</v>
      </c>
      <c r="Y1590" s="1">
        <v>0.0</v>
      </c>
      <c r="Z1590" s="1">
        <v>2578.0</v>
      </c>
      <c r="AA1590" s="45">
        <f t="shared" si="1"/>
        <v>70</v>
      </c>
      <c r="AB1590" s="45">
        <f t="shared" si="2"/>
        <v>30</v>
      </c>
      <c r="AC1590" s="45">
        <f t="shared" si="3"/>
        <v>12</v>
      </c>
      <c r="AD1590" s="45">
        <f t="shared" si="4"/>
        <v>16</v>
      </c>
      <c r="AE1590" s="45">
        <f t="shared" si="5"/>
        <v>12</v>
      </c>
    </row>
    <row r="1591">
      <c r="A1591" t="b">
        <v>0</v>
      </c>
      <c r="B1591" s="20">
        <v>44390.40880612269</v>
      </c>
      <c r="C1591" s="1" t="s">
        <v>634</v>
      </c>
      <c r="D1591" s="1">
        <v>4.0</v>
      </c>
      <c r="E1591" s="1">
        <v>1.0</v>
      </c>
      <c r="F1591" s="1">
        <v>0.0</v>
      </c>
      <c r="G1591" s="1">
        <v>0.0</v>
      </c>
      <c r="H1591" s="1">
        <v>2.0</v>
      </c>
      <c r="I1591" s="1">
        <v>4.0</v>
      </c>
      <c r="J1591" s="1">
        <v>4.0</v>
      </c>
      <c r="K1591" s="1">
        <v>0.0</v>
      </c>
      <c r="L1591" s="1">
        <v>0.0</v>
      </c>
      <c r="M1591" s="1">
        <v>2.0</v>
      </c>
      <c r="N1591" s="1">
        <v>3.0</v>
      </c>
      <c r="O1591" s="1">
        <v>3.0</v>
      </c>
      <c r="P1591" s="1">
        <v>2.0</v>
      </c>
      <c r="Q1591" s="1">
        <v>1.0</v>
      </c>
      <c r="R1591" s="1">
        <v>2.0</v>
      </c>
      <c r="S1591" s="1">
        <v>3.0</v>
      </c>
      <c r="T1591" s="1">
        <v>0.0</v>
      </c>
      <c r="U1591" s="1">
        <v>2.0</v>
      </c>
      <c r="V1591" s="1">
        <v>3.0</v>
      </c>
      <c r="W1591" s="1">
        <v>3.0</v>
      </c>
      <c r="X1591" s="1">
        <v>0.0</v>
      </c>
      <c r="Y1591" s="1">
        <v>0.0</v>
      </c>
      <c r="Z1591" s="1">
        <v>2483.0</v>
      </c>
      <c r="AA1591" s="45">
        <f t="shared" si="1"/>
        <v>39</v>
      </c>
      <c r="AB1591" s="45">
        <f t="shared" si="2"/>
        <v>17</v>
      </c>
      <c r="AC1591" s="45">
        <f t="shared" si="3"/>
        <v>6</v>
      </c>
      <c r="AD1591" s="45">
        <f t="shared" si="4"/>
        <v>8</v>
      </c>
      <c r="AE1591" s="45">
        <f t="shared" si="5"/>
        <v>8</v>
      </c>
    </row>
    <row r="1592">
      <c r="A1592" t="b">
        <v>0</v>
      </c>
      <c r="B1592" s="20">
        <v>44390.46290646991</v>
      </c>
      <c r="C1592" s="1" t="s">
        <v>214</v>
      </c>
      <c r="D1592" s="1">
        <v>0.0</v>
      </c>
      <c r="E1592" s="1">
        <v>0.0</v>
      </c>
      <c r="F1592" s="1">
        <v>0.0</v>
      </c>
      <c r="G1592" s="1">
        <v>2.0</v>
      </c>
      <c r="H1592" s="1">
        <v>1.0</v>
      </c>
      <c r="I1592" s="1">
        <v>1.0</v>
      </c>
      <c r="J1592" s="1">
        <v>4.0</v>
      </c>
      <c r="K1592" s="1">
        <v>0.0</v>
      </c>
      <c r="L1592" s="1">
        <v>4.0</v>
      </c>
      <c r="M1592" s="1">
        <v>3.0</v>
      </c>
      <c r="N1592" s="1">
        <v>5.0</v>
      </c>
      <c r="O1592" s="1">
        <v>1.0</v>
      </c>
      <c r="P1592" s="1">
        <v>1.0</v>
      </c>
      <c r="Q1592" s="1">
        <v>2.0</v>
      </c>
      <c r="R1592" s="1">
        <v>2.0</v>
      </c>
      <c r="S1592" s="1">
        <v>2.0</v>
      </c>
      <c r="T1592" s="1">
        <v>1.0</v>
      </c>
      <c r="U1592" s="1">
        <v>2.0</v>
      </c>
      <c r="V1592" s="1">
        <v>2.0</v>
      </c>
      <c r="W1592" s="1">
        <v>1.0</v>
      </c>
      <c r="X1592" s="1">
        <v>1.0</v>
      </c>
      <c r="Y1592" s="1">
        <v>4.0</v>
      </c>
      <c r="Z1592" s="1">
        <v>2652.0</v>
      </c>
      <c r="AA1592" s="45">
        <f t="shared" si="1"/>
        <v>39</v>
      </c>
      <c r="AB1592" s="45">
        <f t="shared" si="2"/>
        <v>15</v>
      </c>
      <c r="AC1592" s="45">
        <f t="shared" si="3"/>
        <v>11</v>
      </c>
      <c r="AD1592" s="45">
        <f t="shared" si="4"/>
        <v>7</v>
      </c>
      <c r="AE1592" s="45">
        <f t="shared" si="5"/>
        <v>6</v>
      </c>
    </row>
    <row r="1593">
      <c r="A1593" t="b">
        <v>0</v>
      </c>
      <c r="B1593" s="20">
        <v>44390.58605540509</v>
      </c>
      <c r="C1593" s="1" t="s">
        <v>715</v>
      </c>
      <c r="D1593" s="1">
        <v>4.0</v>
      </c>
      <c r="E1593" s="1">
        <v>5.0</v>
      </c>
      <c r="F1593" s="1">
        <v>1.0</v>
      </c>
      <c r="G1593" s="1">
        <v>3.0</v>
      </c>
      <c r="H1593" s="1">
        <v>4.0</v>
      </c>
      <c r="I1593" s="1">
        <v>3.0</v>
      </c>
      <c r="J1593" s="1">
        <v>5.0</v>
      </c>
      <c r="K1593" s="1">
        <v>2.0</v>
      </c>
      <c r="L1593" s="1">
        <v>4.0</v>
      </c>
      <c r="M1593" s="1">
        <v>3.0</v>
      </c>
      <c r="N1593" s="1">
        <v>4.0</v>
      </c>
      <c r="O1593" s="1">
        <v>5.0</v>
      </c>
      <c r="P1593" s="1">
        <v>3.0</v>
      </c>
      <c r="Q1593" s="1">
        <v>4.0</v>
      </c>
      <c r="R1593" s="1">
        <v>3.0</v>
      </c>
      <c r="S1593" s="1">
        <v>4.0</v>
      </c>
      <c r="T1593" s="1">
        <v>5.0</v>
      </c>
      <c r="U1593" s="1">
        <v>4.0</v>
      </c>
      <c r="V1593" s="1">
        <v>5.0</v>
      </c>
      <c r="W1593" s="1">
        <v>4.0</v>
      </c>
      <c r="X1593" s="1">
        <v>3.0</v>
      </c>
      <c r="Y1593" s="1">
        <v>1.0</v>
      </c>
      <c r="Z1593" s="1">
        <v>2565.0</v>
      </c>
      <c r="AA1593" s="45">
        <f t="shared" si="1"/>
        <v>79</v>
      </c>
      <c r="AB1593" s="45">
        <f t="shared" si="2"/>
        <v>35</v>
      </c>
      <c r="AC1593" s="45">
        <f t="shared" si="3"/>
        <v>14</v>
      </c>
      <c r="AD1593" s="45">
        <f t="shared" si="4"/>
        <v>14</v>
      </c>
      <c r="AE1593" s="45">
        <f t="shared" si="5"/>
        <v>16</v>
      </c>
    </row>
    <row r="1594">
      <c r="A1594" t="b">
        <v>0</v>
      </c>
      <c r="B1594" s="20">
        <v>44390.67145746527</v>
      </c>
      <c r="C1594" s="1" t="s">
        <v>493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1.0</v>
      </c>
      <c r="O1594" s="1">
        <v>0.0</v>
      </c>
      <c r="P1594" s="1">
        <v>0.0</v>
      </c>
      <c r="Q1594" s="1">
        <v>0.0</v>
      </c>
      <c r="R1594" s="1">
        <v>0.0</v>
      </c>
      <c r="S1594" s="1">
        <v>1.0</v>
      </c>
      <c r="T1594" s="1">
        <v>0.0</v>
      </c>
      <c r="U1594" s="1">
        <v>2.0</v>
      </c>
      <c r="V1594" s="1">
        <v>1.0</v>
      </c>
      <c r="W1594" s="1">
        <v>1.0</v>
      </c>
      <c r="X1594" s="1">
        <v>1.0</v>
      </c>
      <c r="Y1594" s="1">
        <v>0.0</v>
      </c>
      <c r="Z1594" s="1">
        <v>2318.0</v>
      </c>
      <c r="AA1594" s="45">
        <f t="shared" si="1"/>
        <v>7</v>
      </c>
      <c r="AB1594" s="45">
        <f t="shared" si="2"/>
        <v>1</v>
      </c>
      <c r="AC1594" s="45">
        <f t="shared" si="3"/>
        <v>0</v>
      </c>
      <c r="AD1594" s="45">
        <f t="shared" si="4"/>
        <v>1</v>
      </c>
      <c r="AE1594" s="45">
        <f t="shared" si="5"/>
        <v>5</v>
      </c>
    </row>
    <row r="1595">
      <c r="A1595" t="b">
        <v>0</v>
      </c>
      <c r="B1595" s="20">
        <v>44391.6295884838</v>
      </c>
      <c r="C1595" s="1" t="s">
        <v>439</v>
      </c>
      <c r="D1595" s="1">
        <v>2.0</v>
      </c>
      <c r="E1595" s="1">
        <v>1.0</v>
      </c>
      <c r="F1595" s="1">
        <v>0.0</v>
      </c>
      <c r="G1595" s="1">
        <v>0.0</v>
      </c>
      <c r="H1595" s="1">
        <v>1.0</v>
      </c>
      <c r="I1595" s="1">
        <v>3.0</v>
      </c>
      <c r="J1595" s="1">
        <v>4.0</v>
      </c>
      <c r="K1595" s="1">
        <v>0.0</v>
      </c>
      <c r="L1595" s="1">
        <v>3.0</v>
      </c>
      <c r="M1595" s="1">
        <v>0.0</v>
      </c>
      <c r="N1595" s="1">
        <v>0.0</v>
      </c>
      <c r="O1595" s="1">
        <v>0.0</v>
      </c>
      <c r="P1595" s="1">
        <v>2.0</v>
      </c>
      <c r="Q1595" s="1">
        <v>1.0</v>
      </c>
      <c r="R1595" s="1">
        <v>1.0</v>
      </c>
      <c r="S1595" s="1">
        <v>1.0</v>
      </c>
      <c r="T1595" s="1">
        <v>1.0</v>
      </c>
      <c r="U1595" s="1">
        <v>0.0</v>
      </c>
      <c r="V1595" s="1">
        <v>1.0</v>
      </c>
      <c r="W1595" s="1">
        <v>1.0</v>
      </c>
      <c r="X1595" s="1">
        <v>1.0</v>
      </c>
      <c r="Y1595" s="1">
        <v>0.0</v>
      </c>
      <c r="Z1595" s="1">
        <v>2260.0</v>
      </c>
      <c r="AA1595" s="45">
        <f t="shared" si="1"/>
        <v>23</v>
      </c>
      <c r="AB1595" s="45">
        <f t="shared" si="2"/>
        <v>8</v>
      </c>
      <c r="AC1595" s="45">
        <f t="shared" si="3"/>
        <v>7</v>
      </c>
      <c r="AD1595" s="45">
        <f t="shared" si="4"/>
        <v>5</v>
      </c>
      <c r="AE1595" s="45">
        <f t="shared" si="5"/>
        <v>3</v>
      </c>
    </row>
    <row r="1596">
      <c r="A1596" t="b">
        <v>0</v>
      </c>
      <c r="B1596" s="20">
        <v>44391.66503056713</v>
      </c>
      <c r="C1596" s="1" t="s">
        <v>940</v>
      </c>
      <c r="D1596" s="1">
        <v>5.0</v>
      </c>
      <c r="E1596" s="1">
        <v>6.0</v>
      </c>
      <c r="F1596" s="1">
        <v>2.0</v>
      </c>
      <c r="G1596" s="1">
        <v>5.0</v>
      </c>
      <c r="H1596" s="1">
        <v>6.0</v>
      </c>
      <c r="I1596" s="1">
        <v>6.0</v>
      </c>
      <c r="J1596" s="1">
        <v>0.0</v>
      </c>
      <c r="K1596" s="1">
        <v>6.0</v>
      </c>
      <c r="L1596" s="1">
        <v>0.0</v>
      </c>
      <c r="M1596" s="1">
        <v>5.0</v>
      </c>
      <c r="N1596" s="1">
        <v>6.0</v>
      </c>
      <c r="O1596" s="1">
        <v>6.0</v>
      </c>
      <c r="P1596" s="1">
        <v>6.0</v>
      </c>
      <c r="Q1596" s="1">
        <v>5.0</v>
      </c>
      <c r="R1596" s="1">
        <v>6.0</v>
      </c>
      <c r="S1596" s="1">
        <v>6.0</v>
      </c>
      <c r="T1596" s="1">
        <v>0.0</v>
      </c>
      <c r="U1596" s="1">
        <v>6.0</v>
      </c>
      <c r="V1596" s="1">
        <v>6.0</v>
      </c>
      <c r="W1596" s="1">
        <v>5.0</v>
      </c>
      <c r="X1596" s="1">
        <v>6.0</v>
      </c>
      <c r="Y1596" s="1">
        <v>6.0</v>
      </c>
      <c r="Z1596" s="1">
        <v>2659.0</v>
      </c>
      <c r="AA1596" s="45">
        <f t="shared" si="1"/>
        <v>105</v>
      </c>
      <c r="AB1596" s="45">
        <f t="shared" si="2"/>
        <v>48</v>
      </c>
      <c r="AC1596" s="45">
        <f t="shared" si="3"/>
        <v>11</v>
      </c>
      <c r="AD1596" s="45">
        <f t="shared" si="4"/>
        <v>23</v>
      </c>
      <c r="AE1596" s="45">
        <f t="shared" si="5"/>
        <v>23</v>
      </c>
    </row>
    <row r="1597">
      <c r="A1597" t="b">
        <v>0</v>
      </c>
      <c r="B1597" s="20">
        <v>44391.676159386574</v>
      </c>
      <c r="C1597" s="1" t="s">
        <v>752</v>
      </c>
      <c r="D1597" s="1">
        <v>1.0</v>
      </c>
      <c r="E1597" s="1">
        <v>2.0</v>
      </c>
      <c r="F1597" s="1">
        <v>0.0</v>
      </c>
      <c r="G1597" s="1">
        <v>2.0</v>
      </c>
      <c r="H1597" s="1">
        <v>1.0</v>
      </c>
      <c r="I1597" s="1">
        <v>1.0</v>
      </c>
      <c r="J1597" s="1">
        <v>0.0</v>
      </c>
      <c r="K1597" s="1">
        <v>0.0</v>
      </c>
      <c r="L1597" s="1">
        <v>0.0</v>
      </c>
      <c r="M1597" s="1">
        <v>2.0</v>
      </c>
      <c r="N1597" s="1">
        <v>3.0</v>
      </c>
      <c r="O1597" s="1">
        <v>1.0</v>
      </c>
      <c r="P1597" s="1">
        <v>3.0</v>
      </c>
      <c r="Q1597" s="1">
        <v>3.0</v>
      </c>
      <c r="R1597" s="1">
        <v>0.0</v>
      </c>
      <c r="S1597" s="1">
        <v>3.0</v>
      </c>
      <c r="T1597" s="1">
        <v>0.0</v>
      </c>
      <c r="U1597" s="1">
        <v>3.0</v>
      </c>
      <c r="V1597" s="1">
        <v>4.0</v>
      </c>
      <c r="W1597" s="1">
        <v>4.0</v>
      </c>
      <c r="X1597" s="1">
        <v>3.0</v>
      </c>
      <c r="Y1597" s="1">
        <v>0.0</v>
      </c>
      <c r="Z1597" s="1">
        <v>2658.0</v>
      </c>
      <c r="AA1597" s="45">
        <f t="shared" si="1"/>
        <v>36</v>
      </c>
      <c r="AB1597" s="45">
        <f t="shared" si="2"/>
        <v>11</v>
      </c>
      <c r="AC1597" s="45">
        <f t="shared" si="3"/>
        <v>2</v>
      </c>
      <c r="AD1597" s="45">
        <f t="shared" si="4"/>
        <v>9</v>
      </c>
      <c r="AE1597" s="45">
        <f t="shared" si="5"/>
        <v>14</v>
      </c>
    </row>
    <row r="1598">
      <c r="A1598" t="b">
        <v>0</v>
      </c>
      <c r="B1598" s="20">
        <v>44391.6970280324</v>
      </c>
      <c r="C1598" s="1" t="s">
        <v>753</v>
      </c>
      <c r="D1598" s="1">
        <v>3.0</v>
      </c>
      <c r="E1598" s="1">
        <v>0.0</v>
      </c>
      <c r="F1598" s="1">
        <v>0.0</v>
      </c>
      <c r="G1598" s="1">
        <v>4.0</v>
      </c>
      <c r="H1598" s="1">
        <v>4.0</v>
      </c>
      <c r="I1598" s="1">
        <v>6.0</v>
      </c>
      <c r="J1598" s="1">
        <v>0.0</v>
      </c>
      <c r="K1598" s="1">
        <v>0.0</v>
      </c>
      <c r="L1598" s="1">
        <v>0.0</v>
      </c>
      <c r="M1598" s="1">
        <v>5.0</v>
      </c>
      <c r="N1598" s="1">
        <v>6.0</v>
      </c>
      <c r="O1598" s="1">
        <v>0.0</v>
      </c>
      <c r="P1598" s="1">
        <v>6.0</v>
      </c>
      <c r="Q1598" s="1">
        <v>6.0</v>
      </c>
      <c r="R1598" s="1">
        <v>5.0</v>
      </c>
      <c r="S1598" s="1">
        <v>6.0</v>
      </c>
      <c r="T1598" s="1">
        <v>0.0</v>
      </c>
      <c r="U1598" s="1">
        <v>6.0</v>
      </c>
      <c r="V1598" s="1">
        <v>6.0</v>
      </c>
      <c r="W1598" s="1">
        <v>5.0</v>
      </c>
      <c r="X1598" s="1">
        <v>5.0</v>
      </c>
      <c r="Y1598" s="1">
        <v>6.0</v>
      </c>
      <c r="Z1598" s="1">
        <v>2653.0</v>
      </c>
      <c r="AA1598" s="45">
        <f t="shared" si="1"/>
        <v>79</v>
      </c>
      <c r="AB1598" s="45">
        <f t="shared" si="2"/>
        <v>29</v>
      </c>
      <c r="AC1598" s="45">
        <f t="shared" si="3"/>
        <v>5</v>
      </c>
      <c r="AD1598" s="45">
        <f t="shared" si="4"/>
        <v>23</v>
      </c>
      <c r="AE1598" s="45">
        <f t="shared" si="5"/>
        <v>22</v>
      </c>
    </row>
    <row r="1599">
      <c r="A1599" t="b">
        <v>0</v>
      </c>
      <c r="B1599" s="20">
        <v>44391.85777429398</v>
      </c>
      <c r="C1599" s="1" t="s">
        <v>616</v>
      </c>
      <c r="D1599" s="1">
        <v>3.0</v>
      </c>
      <c r="E1599" s="1">
        <v>2.0</v>
      </c>
      <c r="F1599" s="1">
        <v>3.0</v>
      </c>
      <c r="G1599" s="1">
        <v>3.0</v>
      </c>
      <c r="H1599" s="1">
        <v>1.0</v>
      </c>
      <c r="I1599" s="1">
        <v>3.0</v>
      </c>
      <c r="J1599" s="1">
        <v>5.0</v>
      </c>
      <c r="K1599" s="1">
        <v>0.0</v>
      </c>
      <c r="L1599" s="1">
        <v>0.0</v>
      </c>
      <c r="M1599" s="1">
        <v>3.0</v>
      </c>
      <c r="N1599" s="1">
        <v>0.0</v>
      </c>
      <c r="O1599" s="1">
        <v>0.0</v>
      </c>
      <c r="P1599" s="1">
        <v>2.0</v>
      </c>
      <c r="Q1599" s="1">
        <v>2.0</v>
      </c>
      <c r="R1599" s="1">
        <v>4.0</v>
      </c>
      <c r="S1599" s="1">
        <v>0.0</v>
      </c>
      <c r="T1599" s="1">
        <v>0.0</v>
      </c>
      <c r="U1599" s="1">
        <v>0.0</v>
      </c>
      <c r="V1599" s="1">
        <v>4.0</v>
      </c>
      <c r="W1599" s="1">
        <v>3.0</v>
      </c>
      <c r="X1599" s="1">
        <v>4.0</v>
      </c>
      <c r="Y1599" s="1">
        <v>1.0</v>
      </c>
      <c r="Z1599" s="1">
        <v>1259.0</v>
      </c>
      <c r="AA1599" s="45">
        <f t="shared" si="1"/>
        <v>43</v>
      </c>
      <c r="AB1599" s="45">
        <f t="shared" si="2"/>
        <v>16</v>
      </c>
      <c r="AC1599" s="45">
        <f t="shared" si="3"/>
        <v>8</v>
      </c>
      <c r="AD1599" s="45">
        <f t="shared" si="4"/>
        <v>8</v>
      </c>
      <c r="AE1599" s="45">
        <f t="shared" si="5"/>
        <v>11</v>
      </c>
    </row>
    <row r="1600">
      <c r="A1600" t="b">
        <v>0</v>
      </c>
      <c r="B1600" s="20">
        <v>44393.490857627316</v>
      </c>
      <c r="C1600" s="1" t="s">
        <v>755</v>
      </c>
      <c r="D1600" s="1">
        <v>3.0</v>
      </c>
      <c r="E1600" s="1">
        <v>1.0</v>
      </c>
      <c r="F1600" s="1">
        <v>0.0</v>
      </c>
      <c r="G1600" s="1">
        <v>2.0</v>
      </c>
      <c r="H1600" s="1">
        <v>2.0</v>
      </c>
      <c r="I1600" s="1">
        <v>3.0</v>
      </c>
      <c r="J1600" s="1">
        <v>0.0</v>
      </c>
      <c r="K1600" s="1">
        <v>0.0</v>
      </c>
      <c r="L1600" s="1">
        <v>1.0</v>
      </c>
      <c r="M1600" s="1">
        <v>3.0</v>
      </c>
      <c r="N1600" s="1">
        <v>3.0</v>
      </c>
      <c r="O1600" s="1">
        <v>2.0</v>
      </c>
      <c r="P1600" s="1">
        <v>1.0</v>
      </c>
      <c r="Q1600" s="1">
        <v>2.0</v>
      </c>
      <c r="R1600" s="1">
        <v>3.0</v>
      </c>
      <c r="S1600" s="1">
        <v>1.0</v>
      </c>
      <c r="T1600" s="1">
        <v>0.0</v>
      </c>
      <c r="U1600" s="1">
        <v>1.0</v>
      </c>
      <c r="V1600" s="1">
        <v>2.0</v>
      </c>
      <c r="W1600" s="1">
        <v>2.0</v>
      </c>
      <c r="X1600" s="1">
        <v>2.0</v>
      </c>
      <c r="Y1600" s="1">
        <v>1.0</v>
      </c>
      <c r="Z1600" s="1">
        <v>2664.0</v>
      </c>
      <c r="AA1600" s="45">
        <f t="shared" si="1"/>
        <v>35</v>
      </c>
      <c r="AB1600" s="45">
        <f t="shared" si="2"/>
        <v>17</v>
      </c>
      <c r="AC1600" s="45">
        <f t="shared" si="3"/>
        <v>4</v>
      </c>
      <c r="AD1600" s="45">
        <f t="shared" si="4"/>
        <v>7</v>
      </c>
      <c r="AE1600" s="45">
        <f t="shared" si="5"/>
        <v>7</v>
      </c>
    </row>
    <row r="1601">
      <c r="A1601" t="b">
        <v>0</v>
      </c>
      <c r="B1601" s="20">
        <v>44393.50488857639</v>
      </c>
      <c r="C1601" s="1" t="s">
        <v>756</v>
      </c>
      <c r="D1601" s="1">
        <v>5.0</v>
      </c>
      <c r="E1601" s="1">
        <v>5.0</v>
      </c>
      <c r="F1601" s="1">
        <v>0.0</v>
      </c>
      <c r="G1601" s="1">
        <v>3.0</v>
      </c>
      <c r="H1601" s="1">
        <v>4.0</v>
      </c>
      <c r="I1601" s="1">
        <v>5.0</v>
      </c>
      <c r="J1601" s="1">
        <v>3.0</v>
      </c>
      <c r="K1601" s="1">
        <v>3.0</v>
      </c>
      <c r="L1601" s="1">
        <v>3.0</v>
      </c>
      <c r="M1601" s="1">
        <v>5.0</v>
      </c>
      <c r="N1601" s="1">
        <v>4.0</v>
      </c>
      <c r="O1601" s="1">
        <v>5.0</v>
      </c>
      <c r="P1601" s="1">
        <v>5.0</v>
      </c>
      <c r="Q1601" s="1">
        <v>5.0</v>
      </c>
      <c r="R1601" s="1">
        <v>3.0</v>
      </c>
      <c r="S1601" s="1">
        <v>3.0</v>
      </c>
      <c r="T1601" s="1">
        <v>6.0</v>
      </c>
      <c r="U1601" s="1">
        <v>3.0</v>
      </c>
      <c r="V1601" s="1">
        <v>6.0</v>
      </c>
      <c r="W1601" s="1">
        <v>6.0</v>
      </c>
      <c r="X1601" s="1">
        <v>3.0</v>
      </c>
      <c r="Y1601" s="1">
        <v>5.0</v>
      </c>
      <c r="Z1601" s="1">
        <v>2655.0</v>
      </c>
      <c r="AA1601" s="45">
        <f t="shared" si="1"/>
        <v>90</v>
      </c>
      <c r="AB1601" s="45">
        <f t="shared" si="2"/>
        <v>42</v>
      </c>
      <c r="AC1601" s="45">
        <f t="shared" si="3"/>
        <v>14</v>
      </c>
      <c r="AD1601" s="45">
        <f t="shared" si="4"/>
        <v>16</v>
      </c>
      <c r="AE1601" s="45">
        <f t="shared" si="5"/>
        <v>18</v>
      </c>
    </row>
    <row r="1602">
      <c r="A1602" t="b">
        <v>0</v>
      </c>
      <c r="B1602" s="20">
        <v>44393.62435612269</v>
      </c>
      <c r="C1602" s="1" t="s">
        <v>754</v>
      </c>
      <c r="D1602" s="1">
        <v>5.0</v>
      </c>
      <c r="E1602" s="1">
        <v>2.0</v>
      </c>
      <c r="F1602" s="1">
        <v>0.0</v>
      </c>
      <c r="G1602" s="1">
        <v>2.0</v>
      </c>
      <c r="H1602" s="1">
        <v>4.0</v>
      </c>
      <c r="I1602" s="1">
        <v>5.0</v>
      </c>
      <c r="J1602" s="1">
        <v>4.0</v>
      </c>
      <c r="K1602" s="1">
        <v>4.0</v>
      </c>
      <c r="L1602" s="1">
        <v>4.0</v>
      </c>
      <c r="M1602" s="1">
        <v>5.0</v>
      </c>
      <c r="N1602" s="1">
        <v>1.0</v>
      </c>
      <c r="O1602" s="1">
        <v>0.0</v>
      </c>
      <c r="P1602" s="1">
        <v>5.0</v>
      </c>
      <c r="Q1602" s="1">
        <v>6.0</v>
      </c>
      <c r="R1602" s="1">
        <v>5.0</v>
      </c>
      <c r="S1602" s="1">
        <v>6.0</v>
      </c>
      <c r="T1602" s="1">
        <v>0.0</v>
      </c>
      <c r="U1602" s="1">
        <v>5.0</v>
      </c>
      <c r="V1602" s="1">
        <v>5.0</v>
      </c>
      <c r="W1602" s="1">
        <v>5.0</v>
      </c>
      <c r="X1602" s="1">
        <v>3.0</v>
      </c>
      <c r="Y1602" s="1">
        <v>0.0</v>
      </c>
      <c r="Z1602" s="1">
        <v>2666.0</v>
      </c>
      <c r="AA1602" s="45">
        <f t="shared" si="1"/>
        <v>76</v>
      </c>
      <c r="AB1602" s="45">
        <f t="shared" si="2"/>
        <v>19</v>
      </c>
      <c r="AC1602" s="45">
        <f t="shared" si="3"/>
        <v>17</v>
      </c>
      <c r="AD1602" s="45">
        <f t="shared" si="4"/>
        <v>22</v>
      </c>
      <c r="AE1602" s="45">
        <f t="shared" si="5"/>
        <v>18</v>
      </c>
    </row>
    <row r="1603">
      <c r="A1603" t="b">
        <v>0</v>
      </c>
      <c r="B1603" s="20">
        <v>44395.25836959491</v>
      </c>
      <c r="C1603" s="1" t="s">
        <v>941</v>
      </c>
      <c r="D1603" s="1">
        <v>4.0</v>
      </c>
      <c r="E1603" s="1">
        <v>3.0</v>
      </c>
      <c r="F1603" s="1">
        <v>1.0</v>
      </c>
      <c r="G1603" s="1">
        <v>3.0</v>
      </c>
      <c r="H1603" s="1">
        <v>4.0</v>
      </c>
      <c r="I1603" s="1">
        <v>5.0</v>
      </c>
      <c r="J1603" s="1">
        <v>5.0</v>
      </c>
      <c r="K1603" s="1">
        <v>1.0</v>
      </c>
      <c r="L1603" s="1">
        <v>5.0</v>
      </c>
      <c r="M1603" s="1">
        <v>0.0</v>
      </c>
      <c r="N1603" s="1">
        <v>4.0</v>
      </c>
      <c r="O1603" s="1">
        <v>5.0</v>
      </c>
      <c r="P1603" s="1">
        <v>5.0</v>
      </c>
      <c r="Q1603" s="1">
        <v>4.0</v>
      </c>
      <c r="R1603" s="1">
        <v>4.0</v>
      </c>
      <c r="S1603" s="1">
        <v>3.0</v>
      </c>
      <c r="T1603" s="1">
        <v>5.0</v>
      </c>
      <c r="U1603" s="1">
        <v>4.0</v>
      </c>
      <c r="V1603" s="1">
        <v>3.0</v>
      </c>
      <c r="W1603" s="1">
        <v>4.0</v>
      </c>
      <c r="X1603" s="1">
        <v>4.0</v>
      </c>
      <c r="Y1603" s="1">
        <v>3.0</v>
      </c>
      <c r="Z1603" s="1">
        <v>2248.0</v>
      </c>
      <c r="AA1603" s="45">
        <f t="shared" si="1"/>
        <v>79</v>
      </c>
      <c r="AB1603" s="45">
        <f t="shared" si="2"/>
        <v>37</v>
      </c>
      <c r="AC1603" s="45">
        <f t="shared" si="3"/>
        <v>11</v>
      </c>
      <c r="AD1603" s="45">
        <f t="shared" si="4"/>
        <v>16</v>
      </c>
      <c r="AE1603" s="45">
        <f t="shared" si="5"/>
        <v>15</v>
      </c>
    </row>
    <row r="1604">
      <c r="A1604" t="b">
        <v>0</v>
      </c>
      <c r="B1604" s="20">
        <v>44396.38803483796</v>
      </c>
      <c r="C1604" s="1" t="s">
        <v>942</v>
      </c>
      <c r="D1604" s="1">
        <v>3.0</v>
      </c>
      <c r="E1604" s="1">
        <v>4.0</v>
      </c>
      <c r="F1604" s="1">
        <v>0.0</v>
      </c>
      <c r="G1604" s="1">
        <v>2.0</v>
      </c>
      <c r="H1604" s="1">
        <v>5.0</v>
      </c>
      <c r="I1604" s="1">
        <v>6.0</v>
      </c>
      <c r="J1604" s="1">
        <v>1.0</v>
      </c>
      <c r="K1604" s="1">
        <v>6.0</v>
      </c>
      <c r="L1604" s="1">
        <v>0.0</v>
      </c>
      <c r="M1604" s="1">
        <v>2.0</v>
      </c>
      <c r="N1604" s="1">
        <v>2.0</v>
      </c>
      <c r="O1604" s="1">
        <v>4.0</v>
      </c>
      <c r="P1604" s="1">
        <v>3.0</v>
      </c>
      <c r="Q1604" s="1">
        <v>3.0</v>
      </c>
      <c r="R1604" s="1">
        <v>4.0</v>
      </c>
      <c r="S1604" s="1">
        <v>4.0</v>
      </c>
      <c r="T1604" s="1">
        <v>0.0</v>
      </c>
      <c r="U1604" s="1">
        <v>3.0</v>
      </c>
      <c r="V1604" s="1">
        <v>4.0</v>
      </c>
      <c r="W1604" s="1">
        <v>5.0</v>
      </c>
      <c r="X1604" s="1">
        <v>5.0</v>
      </c>
      <c r="Y1604" s="1">
        <v>4.0</v>
      </c>
      <c r="Z1604" s="1">
        <v>2656.0</v>
      </c>
      <c r="AA1604" s="45">
        <f t="shared" si="1"/>
        <v>70</v>
      </c>
      <c r="AB1604" s="45">
        <f t="shared" si="2"/>
        <v>30</v>
      </c>
      <c r="AC1604" s="45">
        <f t="shared" si="3"/>
        <v>9</v>
      </c>
      <c r="AD1604" s="45">
        <f t="shared" si="4"/>
        <v>14</v>
      </c>
      <c r="AE1604" s="45">
        <f t="shared" si="5"/>
        <v>17</v>
      </c>
    </row>
    <row r="1605">
      <c r="A1605" t="b">
        <v>0</v>
      </c>
      <c r="B1605" s="20">
        <v>44396.402248136576</v>
      </c>
      <c r="C1605" s="1" t="s">
        <v>492</v>
      </c>
      <c r="D1605" s="1">
        <v>5.0</v>
      </c>
      <c r="E1605" s="1">
        <v>6.0</v>
      </c>
      <c r="F1605" s="1">
        <v>5.0</v>
      </c>
      <c r="G1605" s="1">
        <v>3.0</v>
      </c>
      <c r="H1605" s="1">
        <v>6.0</v>
      </c>
      <c r="I1605" s="1">
        <v>6.0</v>
      </c>
      <c r="J1605" s="1">
        <v>5.0</v>
      </c>
      <c r="K1605" s="1">
        <v>6.0</v>
      </c>
      <c r="L1605" s="1">
        <v>0.0</v>
      </c>
      <c r="M1605" s="1">
        <v>4.0</v>
      </c>
      <c r="N1605" s="1">
        <v>5.0</v>
      </c>
      <c r="O1605" s="1">
        <v>0.0</v>
      </c>
      <c r="P1605" s="1">
        <v>5.0</v>
      </c>
      <c r="Q1605" s="1">
        <v>5.0</v>
      </c>
      <c r="R1605" s="1">
        <v>4.0</v>
      </c>
      <c r="S1605" s="1">
        <v>5.0</v>
      </c>
      <c r="T1605" s="1">
        <v>4.0</v>
      </c>
      <c r="U1605" s="1">
        <v>5.0</v>
      </c>
      <c r="V1605" s="1">
        <v>6.0</v>
      </c>
      <c r="W1605" s="1">
        <v>6.0</v>
      </c>
      <c r="X1605" s="1">
        <v>5.0</v>
      </c>
      <c r="Y1605" s="1">
        <v>6.0</v>
      </c>
      <c r="Z1605" s="1">
        <v>2327.0</v>
      </c>
      <c r="AA1605" s="45">
        <f t="shared" si="1"/>
        <v>102</v>
      </c>
      <c r="AB1605" s="45">
        <f t="shared" si="2"/>
        <v>46</v>
      </c>
      <c r="AC1605" s="45">
        <f t="shared" si="3"/>
        <v>15</v>
      </c>
      <c r="AD1605" s="45">
        <f t="shared" si="4"/>
        <v>19</v>
      </c>
      <c r="AE1605" s="45">
        <f t="shared" si="5"/>
        <v>22</v>
      </c>
    </row>
    <row r="1606">
      <c r="A1606" t="b">
        <v>0</v>
      </c>
      <c r="B1606" s="20">
        <v>44396.521497974536</v>
      </c>
      <c r="C1606" s="1" t="s">
        <v>757</v>
      </c>
      <c r="D1606" s="1">
        <v>1.0</v>
      </c>
      <c r="E1606" s="1">
        <v>2.0</v>
      </c>
      <c r="F1606" s="1">
        <v>0.0</v>
      </c>
      <c r="G1606" s="1">
        <v>1.0</v>
      </c>
      <c r="H1606" s="1">
        <v>2.0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1.0</v>
      </c>
      <c r="O1606" s="1">
        <v>2.0</v>
      </c>
      <c r="P1606" s="1">
        <v>3.0</v>
      </c>
      <c r="Q1606" s="1">
        <v>3.0</v>
      </c>
      <c r="R1606" s="1">
        <v>0.0</v>
      </c>
      <c r="S1606" s="1">
        <v>3.0</v>
      </c>
      <c r="T1606" s="1">
        <v>2.0</v>
      </c>
      <c r="U1606" s="1">
        <v>0.0</v>
      </c>
      <c r="V1606" s="1">
        <v>3.0</v>
      </c>
      <c r="W1606" s="1">
        <v>3.0</v>
      </c>
      <c r="X1606" s="1">
        <v>4.0</v>
      </c>
      <c r="Y1606" s="1">
        <v>2.0</v>
      </c>
      <c r="Z1606" s="1">
        <v>2627.0</v>
      </c>
      <c r="AA1606" s="45">
        <f t="shared" si="1"/>
        <v>32</v>
      </c>
      <c r="AB1606" s="45">
        <f t="shared" si="2"/>
        <v>13</v>
      </c>
      <c r="AC1606" s="45">
        <f t="shared" si="3"/>
        <v>0</v>
      </c>
      <c r="AD1606" s="45">
        <f t="shared" si="4"/>
        <v>9</v>
      </c>
      <c r="AE1606" s="45">
        <f t="shared" si="5"/>
        <v>10</v>
      </c>
    </row>
    <row r="1607">
      <c r="A1607" t="b">
        <v>0</v>
      </c>
      <c r="B1607" s="20">
        <v>44396.65301663194</v>
      </c>
      <c r="C1607" s="1" t="s">
        <v>214</v>
      </c>
      <c r="D1607" s="1">
        <v>3.0</v>
      </c>
      <c r="E1607" s="1">
        <v>1.0</v>
      </c>
      <c r="F1607" s="1">
        <v>0.0</v>
      </c>
      <c r="G1607" s="1">
        <v>2.0</v>
      </c>
      <c r="H1607" s="1">
        <v>2.0</v>
      </c>
      <c r="I1607" s="1">
        <v>3.0</v>
      </c>
      <c r="J1607" s="1">
        <v>3.0</v>
      </c>
      <c r="K1607" s="1">
        <v>3.0</v>
      </c>
      <c r="L1607" s="1">
        <v>0.0</v>
      </c>
      <c r="M1607" s="1">
        <v>2.0</v>
      </c>
      <c r="N1607" s="1">
        <v>2.0</v>
      </c>
      <c r="O1607" s="1">
        <v>3.0</v>
      </c>
      <c r="P1607" s="1">
        <v>3.0</v>
      </c>
      <c r="Q1607" s="1">
        <v>2.0</v>
      </c>
      <c r="R1607" s="1">
        <v>2.0</v>
      </c>
      <c r="S1607" s="1">
        <v>3.0</v>
      </c>
      <c r="T1607" s="1">
        <v>1.0</v>
      </c>
      <c r="U1607" s="1">
        <v>2.0</v>
      </c>
      <c r="V1607" s="1">
        <v>3.0</v>
      </c>
      <c r="W1607" s="1">
        <v>2.0</v>
      </c>
      <c r="X1607" s="1">
        <v>2.0</v>
      </c>
      <c r="Y1607" s="1">
        <v>0.0</v>
      </c>
      <c r="Z1607" s="1">
        <v>2657.0</v>
      </c>
      <c r="AA1607" s="45">
        <f t="shared" si="1"/>
        <v>44</v>
      </c>
      <c r="AB1607" s="45">
        <f t="shared" si="2"/>
        <v>17</v>
      </c>
      <c r="AC1607" s="45">
        <f t="shared" si="3"/>
        <v>8</v>
      </c>
      <c r="AD1607" s="45">
        <f t="shared" si="4"/>
        <v>10</v>
      </c>
      <c r="AE1607" s="45">
        <f t="shared" si="5"/>
        <v>9</v>
      </c>
    </row>
    <row r="1608">
      <c r="A1608" t="b">
        <v>0</v>
      </c>
      <c r="B1608" s="20">
        <v>44396.685923784724</v>
      </c>
      <c r="C1608" s="1" t="s">
        <v>758</v>
      </c>
      <c r="D1608" s="1">
        <v>3.0</v>
      </c>
      <c r="E1608" s="1">
        <v>0.0</v>
      </c>
      <c r="F1608" s="1">
        <v>0.0</v>
      </c>
      <c r="G1608" s="1">
        <v>2.0</v>
      </c>
      <c r="H1608" s="1">
        <v>2.0</v>
      </c>
      <c r="I1608" s="1">
        <v>2.0</v>
      </c>
      <c r="J1608" s="1">
        <v>4.0</v>
      </c>
      <c r="K1608" s="1">
        <v>3.0</v>
      </c>
      <c r="L1608" s="1">
        <v>4.0</v>
      </c>
      <c r="M1608" s="1">
        <v>1.0</v>
      </c>
      <c r="N1608" s="1">
        <v>2.0</v>
      </c>
      <c r="O1608" s="1">
        <v>2.0</v>
      </c>
      <c r="P1608" s="1">
        <v>0.0</v>
      </c>
      <c r="Q1608" s="1">
        <v>2.0</v>
      </c>
      <c r="R1608" s="1">
        <v>0.0</v>
      </c>
      <c r="S1608" s="1">
        <v>0.0</v>
      </c>
      <c r="T1608" s="1">
        <v>0.0</v>
      </c>
      <c r="U1608" s="1">
        <v>2.0</v>
      </c>
      <c r="V1608" s="1">
        <v>3.0</v>
      </c>
      <c r="W1608" s="1">
        <v>2.0</v>
      </c>
      <c r="X1608" s="1">
        <v>1.0</v>
      </c>
      <c r="Y1608" s="1">
        <v>0.0</v>
      </c>
      <c r="Z1608" s="1">
        <v>2661.0</v>
      </c>
      <c r="AA1608" s="45">
        <f t="shared" si="1"/>
        <v>35</v>
      </c>
      <c r="AB1608" s="45">
        <f t="shared" si="2"/>
        <v>13</v>
      </c>
      <c r="AC1608" s="45">
        <f t="shared" si="3"/>
        <v>12</v>
      </c>
      <c r="AD1608" s="45">
        <f t="shared" si="4"/>
        <v>2</v>
      </c>
      <c r="AE1608" s="45">
        <f t="shared" si="5"/>
        <v>8</v>
      </c>
    </row>
    <row r="1609">
      <c r="A1609" t="b">
        <v>0</v>
      </c>
      <c r="B1609" s="20">
        <v>44396.76901394676</v>
      </c>
      <c r="C1609" s="1" t="s">
        <v>624</v>
      </c>
      <c r="D1609" s="1">
        <v>3.0</v>
      </c>
      <c r="E1609" s="1">
        <v>3.0</v>
      </c>
      <c r="F1609" s="1">
        <v>2.0</v>
      </c>
      <c r="G1609" s="1">
        <v>3.0</v>
      </c>
      <c r="H1609" s="1">
        <v>3.0</v>
      </c>
      <c r="I1609" s="1">
        <v>3.0</v>
      </c>
      <c r="J1609" s="1">
        <v>3.0</v>
      </c>
      <c r="K1609" s="1">
        <v>1.0</v>
      </c>
      <c r="L1609" s="1">
        <v>3.0</v>
      </c>
      <c r="M1609" s="1">
        <v>1.0</v>
      </c>
      <c r="N1609" s="1">
        <v>2.0</v>
      </c>
      <c r="O1609" s="1">
        <v>2.0</v>
      </c>
      <c r="P1609" s="1">
        <v>1.0</v>
      </c>
      <c r="Q1609" s="1">
        <v>1.0</v>
      </c>
      <c r="R1609" s="1">
        <v>1.0</v>
      </c>
      <c r="S1609" s="1">
        <v>2.0</v>
      </c>
      <c r="T1609" s="1">
        <v>2.0</v>
      </c>
      <c r="U1609" s="1">
        <v>2.0</v>
      </c>
      <c r="V1609" s="1">
        <v>2.0</v>
      </c>
      <c r="W1609" s="1">
        <v>2.0</v>
      </c>
      <c r="X1609" s="1">
        <v>2.0</v>
      </c>
      <c r="Y1609" s="1">
        <v>1.0</v>
      </c>
      <c r="Z1609" s="1">
        <v>2463.0</v>
      </c>
      <c r="AA1609" s="45">
        <f t="shared" si="1"/>
        <v>45</v>
      </c>
      <c r="AB1609" s="45">
        <f t="shared" si="2"/>
        <v>24</v>
      </c>
      <c r="AC1609" s="45">
        <f t="shared" si="3"/>
        <v>8</v>
      </c>
      <c r="AD1609" s="45">
        <f t="shared" si="4"/>
        <v>5</v>
      </c>
      <c r="AE1609" s="45">
        <f t="shared" si="5"/>
        <v>8</v>
      </c>
    </row>
    <row r="1610">
      <c r="A1610" t="b">
        <v>0</v>
      </c>
      <c r="B1610" s="20">
        <v>44397.4928134375</v>
      </c>
      <c r="C1610" s="1" t="s">
        <v>594</v>
      </c>
      <c r="D1610" s="1">
        <v>1.0</v>
      </c>
      <c r="E1610" s="1">
        <v>0.0</v>
      </c>
      <c r="F1610" s="1">
        <v>0.0</v>
      </c>
      <c r="G1610" s="1">
        <v>2.0</v>
      </c>
      <c r="H1610" s="1">
        <v>2.0</v>
      </c>
      <c r="I1610" s="1">
        <v>3.0</v>
      </c>
      <c r="J1610" s="1">
        <v>4.0</v>
      </c>
      <c r="K1610" s="1">
        <v>4.0</v>
      </c>
      <c r="L1610" s="1">
        <v>4.0</v>
      </c>
      <c r="M1610" s="1">
        <v>2.0</v>
      </c>
      <c r="N1610" s="1">
        <v>3.0</v>
      </c>
      <c r="O1610" s="1">
        <v>3.0</v>
      </c>
      <c r="P1610" s="1">
        <v>4.0</v>
      </c>
      <c r="Q1610" s="1">
        <v>3.0</v>
      </c>
      <c r="R1610" s="1">
        <v>3.0</v>
      </c>
      <c r="S1610" s="1">
        <v>3.0</v>
      </c>
      <c r="T1610" s="1">
        <v>1.0</v>
      </c>
      <c r="U1610" s="1">
        <v>4.0</v>
      </c>
      <c r="V1610" s="1">
        <v>3.0</v>
      </c>
      <c r="W1610" s="1">
        <v>3.0</v>
      </c>
      <c r="X1610" s="1">
        <v>3.0</v>
      </c>
      <c r="Y1610" s="1">
        <v>5.0</v>
      </c>
      <c r="Z1610" s="1">
        <v>2446.0</v>
      </c>
      <c r="AA1610" s="45">
        <f t="shared" si="1"/>
        <v>60</v>
      </c>
      <c r="AB1610" s="45">
        <f t="shared" si="2"/>
        <v>20</v>
      </c>
      <c r="AC1610" s="45">
        <f t="shared" si="3"/>
        <v>14</v>
      </c>
      <c r="AD1610" s="45">
        <f t="shared" si="4"/>
        <v>13</v>
      </c>
      <c r="AE1610" s="45">
        <f t="shared" si="5"/>
        <v>13</v>
      </c>
    </row>
    <row r="1611">
      <c r="A1611" t="b">
        <v>0</v>
      </c>
      <c r="B1611" s="20">
        <v>44397.66549363426</v>
      </c>
      <c r="C1611" s="1" t="s">
        <v>569</v>
      </c>
      <c r="D1611" s="1">
        <v>1.0</v>
      </c>
      <c r="E1611" s="1">
        <v>2.0</v>
      </c>
      <c r="F1611" s="1">
        <v>0.0</v>
      </c>
      <c r="G1611" s="1">
        <v>2.0</v>
      </c>
      <c r="H1611" s="1">
        <v>1.0</v>
      </c>
      <c r="I1611" s="1">
        <v>3.0</v>
      </c>
      <c r="J1611" s="1">
        <v>1.0</v>
      </c>
      <c r="K1611" s="1">
        <v>0.0</v>
      </c>
      <c r="L1611" s="1">
        <v>0.0</v>
      </c>
      <c r="M1611" s="1">
        <v>2.0</v>
      </c>
      <c r="N1611" s="1">
        <v>2.0</v>
      </c>
      <c r="O1611" s="1">
        <v>3.0</v>
      </c>
      <c r="P1611" s="1">
        <v>3.0</v>
      </c>
      <c r="Q1611" s="1">
        <v>1.0</v>
      </c>
      <c r="R1611" s="1">
        <v>3.0</v>
      </c>
      <c r="S1611" s="1">
        <v>2.0</v>
      </c>
      <c r="T1611" s="1">
        <v>1.0</v>
      </c>
      <c r="U1611" s="1">
        <v>3.0</v>
      </c>
      <c r="V1611" s="1">
        <v>3.0</v>
      </c>
      <c r="W1611" s="1">
        <v>3.0</v>
      </c>
      <c r="X1611" s="1">
        <v>3.0</v>
      </c>
      <c r="Y1611" s="1">
        <v>1.0</v>
      </c>
      <c r="Z1611" s="1">
        <v>2424.0</v>
      </c>
      <c r="AA1611" s="45">
        <f t="shared" si="1"/>
        <v>40</v>
      </c>
      <c r="AB1611" s="45">
        <f t="shared" si="2"/>
        <v>16</v>
      </c>
      <c r="AC1611" s="45">
        <f t="shared" si="3"/>
        <v>3</v>
      </c>
      <c r="AD1611" s="45">
        <f t="shared" si="4"/>
        <v>9</v>
      </c>
      <c r="AE1611" s="45">
        <f t="shared" si="5"/>
        <v>12</v>
      </c>
    </row>
    <row r="1612">
      <c r="A1612" t="b">
        <v>0</v>
      </c>
      <c r="B1612" s="20">
        <v>44397.71650664352</v>
      </c>
      <c r="C1612" s="1" t="s">
        <v>639</v>
      </c>
      <c r="D1612" s="1">
        <v>2.0</v>
      </c>
      <c r="E1612" s="1">
        <v>2.0</v>
      </c>
      <c r="F1612" s="1">
        <v>0.0</v>
      </c>
      <c r="G1612" s="1">
        <v>2.0</v>
      </c>
      <c r="H1612" s="1">
        <v>1.0</v>
      </c>
      <c r="I1612" s="1">
        <v>3.0</v>
      </c>
      <c r="J1612" s="1">
        <v>0.0</v>
      </c>
      <c r="K1612" s="1">
        <v>2.0</v>
      </c>
      <c r="L1612" s="1">
        <v>0.0</v>
      </c>
      <c r="M1612" s="1">
        <v>3.0</v>
      </c>
      <c r="N1612" s="1">
        <v>2.0</v>
      </c>
      <c r="O1612" s="1">
        <v>2.0</v>
      </c>
      <c r="P1612" s="1">
        <v>2.0</v>
      </c>
      <c r="Q1612" s="1">
        <v>2.0</v>
      </c>
      <c r="R1612" s="1">
        <v>0.0</v>
      </c>
      <c r="S1612" s="1">
        <v>2.0</v>
      </c>
      <c r="T1612" s="1">
        <v>0.0</v>
      </c>
      <c r="U1612" s="1">
        <v>3.0</v>
      </c>
      <c r="V1612" s="1">
        <v>3.0</v>
      </c>
      <c r="W1612" s="1">
        <v>3.0</v>
      </c>
      <c r="X1612" s="1">
        <v>3.0</v>
      </c>
      <c r="Y1612" s="1">
        <v>0.0</v>
      </c>
      <c r="Z1612" s="1">
        <v>2469.0</v>
      </c>
      <c r="AA1612" s="45">
        <f t="shared" si="1"/>
        <v>37</v>
      </c>
      <c r="AB1612" s="45">
        <f t="shared" si="2"/>
        <v>14</v>
      </c>
      <c r="AC1612" s="45">
        <f t="shared" si="3"/>
        <v>5</v>
      </c>
      <c r="AD1612" s="45">
        <f t="shared" si="4"/>
        <v>6</v>
      </c>
      <c r="AE1612" s="45">
        <f t="shared" si="5"/>
        <v>12</v>
      </c>
    </row>
    <row r="1613">
      <c r="A1613" t="b">
        <v>0</v>
      </c>
      <c r="B1613" s="20">
        <v>44398.590086400465</v>
      </c>
      <c r="C1613" s="1" t="s">
        <v>759</v>
      </c>
      <c r="D1613" s="1">
        <v>5.0</v>
      </c>
      <c r="E1613" s="1">
        <v>2.0</v>
      </c>
      <c r="F1613" s="1">
        <v>1.0</v>
      </c>
      <c r="G1613" s="1">
        <v>2.0</v>
      </c>
      <c r="H1613" s="1">
        <v>2.0</v>
      </c>
      <c r="I1613" s="1">
        <v>6.0</v>
      </c>
      <c r="J1613" s="1">
        <v>4.0</v>
      </c>
      <c r="K1613" s="1">
        <v>1.0</v>
      </c>
      <c r="L1613" s="1">
        <v>3.0</v>
      </c>
      <c r="M1613" s="1">
        <v>4.0</v>
      </c>
      <c r="N1613" s="1">
        <v>6.0</v>
      </c>
      <c r="O1613" s="1">
        <v>5.0</v>
      </c>
      <c r="P1613" s="1">
        <v>3.0</v>
      </c>
      <c r="Q1613" s="1">
        <v>1.0</v>
      </c>
      <c r="R1613" s="1">
        <v>2.0</v>
      </c>
      <c r="S1613" s="1">
        <v>2.0</v>
      </c>
      <c r="T1613" s="1">
        <v>1.0</v>
      </c>
      <c r="U1613" s="1">
        <v>6.0</v>
      </c>
      <c r="V1613" s="1">
        <v>5.0</v>
      </c>
      <c r="W1613" s="1">
        <v>6.0</v>
      </c>
      <c r="X1613" s="1">
        <v>6.0</v>
      </c>
      <c r="Y1613" s="1">
        <v>2.0</v>
      </c>
      <c r="Z1613" s="1">
        <v>2667.0</v>
      </c>
      <c r="AA1613" s="45">
        <f t="shared" si="1"/>
        <v>75</v>
      </c>
      <c r="AB1613" s="45">
        <f t="shared" si="2"/>
        <v>32</v>
      </c>
      <c r="AC1613" s="45">
        <f t="shared" si="3"/>
        <v>12</v>
      </c>
      <c r="AD1613" s="45">
        <f t="shared" si="4"/>
        <v>8</v>
      </c>
      <c r="AE1613" s="45">
        <f t="shared" si="5"/>
        <v>23</v>
      </c>
    </row>
    <row r="1614">
      <c r="A1614" t="b">
        <v>0</v>
      </c>
      <c r="B1614" s="20">
        <v>44398.67060491898</v>
      </c>
      <c r="C1614" s="1" t="s">
        <v>943</v>
      </c>
      <c r="D1614" s="1">
        <v>5.0</v>
      </c>
      <c r="E1614" s="1">
        <v>4.0</v>
      </c>
      <c r="F1614" s="1">
        <v>0.0</v>
      </c>
      <c r="G1614" s="1">
        <v>3.0</v>
      </c>
      <c r="H1614" s="1">
        <v>4.0</v>
      </c>
      <c r="I1614" s="1">
        <v>4.0</v>
      </c>
      <c r="J1614" s="1">
        <v>3.0</v>
      </c>
      <c r="K1614" s="1">
        <v>0.0</v>
      </c>
      <c r="L1614" s="1">
        <v>3.0</v>
      </c>
      <c r="M1614" s="1">
        <v>3.0</v>
      </c>
      <c r="N1614" s="1">
        <v>5.0</v>
      </c>
      <c r="O1614" s="1">
        <v>4.0</v>
      </c>
      <c r="P1614" s="1">
        <v>4.0</v>
      </c>
      <c r="Q1614" s="1">
        <v>3.0</v>
      </c>
      <c r="R1614" s="1">
        <v>3.0</v>
      </c>
      <c r="S1614" s="1">
        <v>4.0</v>
      </c>
      <c r="T1614" s="1">
        <v>0.0</v>
      </c>
      <c r="U1614" s="1">
        <v>4.0</v>
      </c>
      <c r="V1614" s="1">
        <v>4.0</v>
      </c>
      <c r="W1614" s="1">
        <v>4.0</v>
      </c>
      <c r="X1614" s="1">
        <v>3.0</v>
      </c>
      <c r="Y1614" s="1">
        <v>3.0</v>
      </c>
      <c r="Z1614" s="1">
        <v>2668.0</v>
      </c>
      <c r="AA1614" s="45">
        <f t="shared" si="1"/>
        <v>70</v>
      </c>
      <c r="AB1614" s="45">
        <f t="shared" si="2"/>
        <v>32</v>
      </c>
      <c r="AC1614" s="45">
        <f t="shared" si="3"/>
        <v>9</v>
      </c>
      <c r="AD1614" s="45">
        <f t="shared" si="4"/>
        <v>14</v>
      </c>
      <c r="AE1614" s="45">
        <f t="shared" si="5"/>
        <v>15</v>
      </c>
    </row>
    <row r="1615">
      <c r="A1615" t="b">
        <v>0</v>
      </c>
      <c r="B1615" s="20">
        <v>44399.54464590277</v>
      </c>
      <c r="C1615" s="1" t="s">
        <v>522</v>
      </c>
      <c r="D1615" s="1">
        <v>2.0</v>
      </c>
      <c r="E1615" s="1">
        <v>1.0</v>
      </c>
      <c r="F1615" s="1">
        <v>0.0</v>
      </c>
      <c r="G1615" s="1">
        <v>2.0</v>
      </c>
      <c r="H1615" s="1">
        <v>2.0</v>
      </c>
      <c r="I1615" s="1">
        <v>3.0</v>
      </c>
      <c r="J1615" s="1">
        <v>0.0</v>
      </c>
      <c r="K1615" s="1">
        <v>0.0</v>
      </c>
      <c r="L1615" s="1">
        <v>2.0</v>
      </c>
      <c r="M1615" s="1">
        <v>3.0</v>
      </c>
      <c r="N1615" s="1">
        <v>3.0</v>
      </c>
      <c r="O1615" s="1">
        <v>3.0</v>
      </c>
      <c r="P1615" s="1">
        <v>1.0</v>
      </c>
      <c r="Q1615" s="1">
        <v>1.0</v>
      </c>
      <c r="R1615" s="1">
        <v>1.0</v>
      </c>
      <c r="S1615" s="1">
        <v>2.0</v>
      </c>
      <c r="T1615" s="1">
        <v>0.0</v>
      </c>
      <c r="U1615" s="1">
        <v>1.0</v>
      </c>
      <c r="V1615" s="1">
        <v>3.0</v>
      </c>
      <c r="W1615" s="1">
        <v>2.0</v>
      </c>
      <c r="X1615" s="1">
        <v>3.0</v>
      </c>
      <c r="Y1615" s="1">
        <v>0.0</v>
      </c>
      <c r="Z1615" s="1">
        <v>2246.0</v>
      </c>
      <c r="AA1615" s="45">
        <f t="shared" si="1"/>
        <v>35</v>
      </c>
      <c r="AB1615" s="45">
        <f t="shared" si="2"/>
        <v>16</v>
      </c>
      <c r="AC1615" s="45">
        <f t="shared" si="3"/>
        <v>5</v>
      </c>
      <c r="AD1615" s="45">
        <f t="shared" si="4"/>
        <v>5</v>
      </c>
      <c r="AE1615" s="45">
        <f t="shared" si="5"/>
        <v>9</v>
      </c>
    </row>
    <row r="1616">
      <c r="A1616" t="b">
        <v>0</v>
      </c>
      <c r="B1616" s="20">
        <v>44399.82208412037</v>
      </c>
      <c r="C1616" s="1" t="s">
        <v>760</v>
      </c>
      <c r="D1616" s="1">
        <v>1.0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1.0</v>
      </c>
      <c r="K1616" s="1">
        <v>0.0</v>
      </c>
      <c r="L1616" s="1">
        <v>2.0</v>
      </c>
      <c r="M1616" s="1">
        <v>0.0</v>
      </c>
      <c r="N1616" s="1">
        <v>0.0</v>
      </c>
      <c r="O1616" s="1">
        <v>2.0</v>
      </c>
      <c r="P1616" s="1">
        <v>1.0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2671.0</v>
      </c>
      <c r="AA1616" s="45">
        <f t="shared" si="1"/>
        <v>7</v>
      </c>
      <c r="AB1616" s="45">
        <f t="shared" si="2"/>
        <v>3</v>
      </c>
      <c r="AC1616" s="45">
        <f t="shared" si="3"/>
        <v>3</v>
      </c>
      <c r="AD1616" s="45">
        <f t="shared" si="4"/>
        <v>1</v>
      </c>
      <c r="AE1616" s="45">
        <f t="shared" si="5"/>
        <v>0</v>
      </c>
    </row>
    <row r="1617">
      <c r="A1617" t="b">
        <v>0</v>
      </c>
      <c r="B1617" s="20">
        <v>44402.07796494213</v>
      </c>
      <c r="C1617" s="1" t="s">
        <v>640</v>
      </c>
      <c r="D1617" s="1">
        <v>2.0</v>
      </c>
      <c r="E1617" s="1">
        <v>0.0</v>
      </c>
      <c r="F1617" s="1">
        <v>0.0</v>
      </c>
      <c r="G1617" s="1">
        <v>2.0</v>
      </c>
      <c r="H1617" s="1">
        <v>2.0</v>
      </c>
      <c r="I1617" s="1">
        <v>2.0</v>
      </c>
      <c r="J1617" s="1">
        <v>2.0</v>
      </c>
      <c r="K1617" s="1">
        <v>0.0</v>
      </c>
      <c r="L1617" s="1">
        <v>2.0</v>
      </c>
      <c r="M1617" s="1">
        <v>2.0</v>
      </c>
      <c r="N1617" s="1">
        <v>1.0</v>
      </c>
      <c r="O1617" s="1">
        <v>4.0</v>
      </c>
      <c r="P1617" s="1">
        <v>2.0</v>
      </c>
      <c r="Q1617" s="1">
        <v>2.0</v>
      </c>
      <c r="R1617" s="1">
        <v>2.0</v>
      </c>
      <c r="S1617" s="1">
        <v>2.0</v>
      </c>
      <c r="T1617" s="1">
        <v>0.0</v>
      </c>
      <c r="U1617" s="1">
        <v>1.0</v>
      </c>
      <c r="V1617" s="1">
        <v>2.0</v>
      </c>
      <c r="W1617" s="1">
        <v>2.0</v>
      </c>
      <c r="X1617" s="1">
        <v>3.0</v>
      </c>
      <c r="Y1617" s="1">
        <v>1.0</v>
      </c>
      <c r="Z1617" s="1">
        <v>2286.0</v>
      </c>
      <c r="AA1617" s="45">
        <f t="shared" si="1"/>
        <v>36</v>
      </c>
      <c r="AB1617" s="45">
        <f t="shared" si="2"/>
        <v>14</v>
      </c>
      <c r="AC1617" s="45">
        <f t="shared" si="3"/>
        <v>6</v>
      </c>
      <c r="AD1617" s="45">
        <f t="shared" si="4"/>
        <v>8</v>
      </c>
      <c r="AE1617" s="45">
        <f t="shared" si="5"/>
        <v>8</v>
      </c>
    </row>
    <row r="1618">
      <c r="A1618" t="b">
        <v>0</v>
      </c>
      <c r="B1618" s="20">
        <v>44402.07987736111</v>
      </c>
      <c r="C1618" s="1" t="s">
        <v>640</v>
      </c>
      <c r="D1618" s="1">
        <v>2.0</v>
      </c>
      <c r="E1618" s="1">
        <v>0.0</v>
      </c>
      <c r="F1618" s="1">
        <v>0.0</v>
      </c>
      <c r="G1618" s="1">
        <v>2.0</v>
      </c>
      <c r="H1618" s="1">
        <v>2.0</v>
      </c>
      <c r="I1618" s="1">
        <v>2.0</v>
      </c>
      <c r="J1618" s="1">
        <v>2.0</v>
      </c>
      <c r="K1618" s="1">
        <v>0.0</v>
      </c>
      <c r="L1618" s="1">
        <v>3.0</v>
      </c>
      <c r="M1618" s="1">
        <v>2.0</v>
      </c>
      <c r="N1618" s="1">
        <v>1.0</v>
      </c>
      <c r="O1618" s="1">
        <v>4.0</v>
      </c>
      <c r="P1618" s="1">
        <v>2.0</v>
      </c>
      <c r="Q1618" s="1">
        <v>1.0</v>
      </c>
      <c r="R1618" s="1">
        <v>2.0</v>
      </c>
      <c r="S1618" s="1">
        <v>1.0</v>
      </c>
      <c r="T1618" s="1">
        <v>0.0</v>
      </c>
      <c r="U1618" s="1">
        <v>1.0</v>
      </c>
      <c r="V1618" s="1">
        <v>2.0</v>
      </c>
      <c r="W1618" s="1">
        <v>2.0</v>
      </c>
      <c r="X1618" s="1">
        <v>3.0</v>
      </c>
      <c r="Y1618" s="1">
        <v>0.0</v>
      </c>
      <c r="Z1618" s="1">
        <v>2286.0</v>
      </c>
      <c r="AA1618" s="45">
        <f t="shared" si="1"/>
        <v>34</v>
      </c>
      <c r="AB1618" s="45">
        <f t="shared" si="2"/>
        <v>13</v>
      </c>
      <c r="AC1618" s="45">
        <f t="shared" si="3"/>
        <v>7</v>
      </c>
      <c r="AD1618" s="45">
        <f t="shared" si="4"/>
        <v>6</v>
      </c>
      <c r="AE1618" s="45">
        <f t="shared" si="5"/>
        <v>8</v>
      </c>
    </row>
    <row r="1619">
      <c r="A1619" t="b">
        <v>0</v>
      </c>
      <c r="B1619" s="20">
        <v>44402.93334833333</v>
      </c>
      <c r="C1619" s="1" t="s">
        <v>580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1.0</v>
      </c>
      <c r="J1619" s="1">
        <v>0.0</v>
      </c>
      <c r="K1619" s="1">
        <v>2.0</v>
      </c>
      <c r="L1619" s="1">
        <v>0.0</v>
      </c>
      <c r="M1619" s="1">
        <v>0.0</v>
      </c>
      <c r="N1619" s="1">
        <v>0.0</v>
      </c>
      <c r="O1619" s="1">
        <v>1.0</v>
      </c>
      <c r="P1619" s="1">
        <v>1.0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2442.0</v>
      </c>
      <c r="AA1619" s="45">
        <f t="shared" si="1"/>
        <v>5</v>
      </c>
      <c r="AB1619" s="45">
        <f t="shared" si="2"/>
        <v>2</v>
      </c>
      <c r="AC1619" s="45">
        <f t="shared" si="3"/>
        <v>2</v>
      </c>
      <c r="AD1619" s="45">
        <f t="shared" si="4"/>
        <v>1</v>
      </c>
      <c r="AE1619" s="45">
        <f t="shared" si="5"/>
        <v>0</v>
      </c>
    </row>
    <row r="1620">
      <c r="A1620" t="b">
        <v>0</v>
      </c>
      <c r="B1620" s="20">
        <v>44403.38662913194</v>
      </c>
      <c r="C1620" s="1" t="s">
        <v>681</v>
      </c>
      <c r="D1620" s="1">
        <v>1.0</v>
      </c>
      <c r="E1620" s="1">
        <v>0.0</v>
      </c>
      <c r="F1620" s="1">
        <v>0.0</v>
      </c>
      <c r="G1620" s="1">
        <v>1.0</v>
      </c>
      <c r="H1620" s="1">
        <v>2.0</v>
      </c>
      <c r="I1620" s="1">
        <v>0.0</v>
      </c>
      <c r="J1620" s="1">
        <v>3.0</v>
      </c>
      <c r="K1620" s="1">
        <v>0.0</v>
      </c>
      <c r="L1620" s="1">
        <v>2.0</v>
      </c>
      <c r="M1620" s="1">
        <v>1.0</v>
      </c>
      <c r="N1620" s="1">
        <v>2.0</v>
      </c>
      <c r="O1620" s="1">
        <v>1.0</v>
      </c>
      <c r="P1620" s="1">
        <v>1.0</v>
      </c>
      <c r="Q1620" s="1">
        <v>0.0</v>
      </c>
      <c r="R1620" s="1">
        <v>1.0</v>
      </c>
      <c r="S1620" s="1">
        <v>0.0</v>
      </c>
      <c r="T1620" s="1">
        <v>0.0</v>
      </c>
      <c r="U1620" s="1">
        <v>0.0</v>
      </c>
      <c r="V1620" s="1">
        <v>2.0</v>
      </c>
      <c r="W1620" s="1">
        <v>1.0</v>
      </c>
      <c r="X1620" s="1">
        <v>1.0</v>
      </c>
      <c r="Y1620" s="1">
        <v>0.0</v>
      </c>
      <c r="Z1620" s="1">
        <v>2444.0</v>
      </c>
      <c r="AA1620" s="45">
        <f t="shared" si="1"/>
        <v>19</v>
      </c>
      <c r="AB1620" s="45">
        <f t="shared" si="2"/>
        <v>7</v>
      </c>
      <c r="AC1620" s="45">
        <f t="shared" si="3"/>
        <v>6</v>
      </c>
      <c r="AD1620" s="45">
        <f t="shared" si="4"/>
        <v>2</v>
      </c>
      <c r="AE1620" s="45">
        <f t="shared" si="5"/>
        <v>4</v>
      </c>
    </row>
    <row r="1621">
      <c r="A1621" t="b">
        <v>0</v>
      </c>
      <c r="B1621" s="20">
        <v>44403.43221646991</v>
      </c>
      <c r="C1621" s="1" t="s">
        <v>761</v>
      </c>
      <c r="D1621" s="1">
        <v>0.0</v>
      </c>
      <c r="E1621" s="1">
        <v>0.0</v>
      </c>
      <c r="F1621" s="1">
        <v>0.0</v>
      </c>
      <c r="G1621" s="1">
        <v>0.0</v>
      </c>
      <c r="H1621" s="1">
        <v>1.0</v>
      </c>
      <c r="I1621" s="1">
        <v>0.0</v>
      </c>
      <c r="J1621" s="1">
        <v>0.0</v>
      </c>
      <c r="K1621" s="1">
        <v>2.0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1.0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2678.0</v>
      </c>
      <c r="AA1621" s="45">
        <f t="shared" si="1"/>
        <v>4</v>
      </c>
      <c r="AB1621" s="45">
        <f t="shared" si="2"/>
        <v>1</v>
      </c>
      <c r="AC1621" s="45">
        <f t="shared" si="3"/>
        <v>2</v>
      </c>
      <c r="AD1621" s="45">
        <f t="shared" si="4"/>
        <v>1</v>
      </c>
      <c r="AE1621" s="45">
        <f t="shared" si="5"/>
        <v>0</v>
      </c>
    </row>
    <row r="1622">
      <c r="A1622" t="b">
        <v>0</v>
      </c>
      <c r="B1622" s="20">
        <v>44404.49959824074</v>
      </c>
      <c r="C1622" s="1" t="s">
        <v>763</v>
      </c>
      <c r="D1622" s="1">
        <v>6.0</v>
      </c>
      <c r="E1622" s="1">
        <v>6.0</v>
      </c>
      <c r="F1622" s="1">
        <v>0.0</v>
      </c>
      <c r="G1622" s="1">
        <v>6.0</v>
      </c>
      <c r="H1622" s="1">
        <v>3.0</v>
      </c>
      <c r="I1622" s="1">
        <v>6.0</v>
      </c>
      <c r="J1622" s="1">
        <v>0.0</v>
      </c>
      <c r="K1622" s="1">
        <v>6.0</v>
      </c>
      <c r="L1622" s="1">
        <v>1.0</v>
      </c>
      <c r="M1622" s="1">
        <v>6.0</v>
      </c>
      <c r="N1622" s="1">
        <v>6.0</v>
      </c>
      <c r="O1622" s="1">
        <v>6.0</v>
      </c>
      <c r="P1622" s="1">
        <v>6.0</v>
      </c>
      <c r="Q1622" s="1">
        <v>5.0</v>
      </c>
      <c r="R1622" s="1">
        <v>5.0</v>
      </c>
      <c r="S1622" s="1">
        <v>6.0</v>
      </c>
      <c r="T1622" s="1">
        <v>1.0</v>
      </c>
      <c r="U1622" s="1">
        <v>2.0</v>
      </c>
      <c r="V1622" s="1">
        <v>6.0</v>
      </c>
      <c r="W1622" s="1">
        <v>5.0</v>
      </c>
      <c r="X1622" s="1">
        <v>6.0</v>
      </c>
      <c r="Y1622" s="1">
        <v>0.0</v>
      </c>
      <c r="Z1622" s="1">
        <v>2662.0</v>
      </c>
      <c r="AA1622" s="45">
        <f t="shared" si="1"/>
        <v>94</v>
      </c>
      <c r="AB1622" s="45">
        <f t="shared" si="2"/>
        <v>40</v>
      </c>
      <c r="AC1622" s="45">
        <f t="shared" si="3"/>
        <v>13</v>
      </c>
      <c r="AD1622" s="45">
        <f t="shared" si="4"/>
        <v>22</v>
      </c>
      <c r="AE1622" s="45">
        <f t="shared" si="5"/>
        <v>19</v>
      </c>
    </row>
    <row r="1623">
      <c r="A1623" t="b">
        <v>0</v>
      </c>
      <c r="B1623" s="20">
        <v>44404.51448267361</v>
      </c>
      <c r="C1623" s="1" t="s">
        <v>525</v>
      </c>
      <c r="D1623" s="1">
        <v>4.0</v>
      </c>
      <c r="E1623" s="1">
        <v>1.0</v>
      </c>
      <c r="F1623" s="1">
        <v>0.0</v>
      </c>
      <c r="G1623" s="1">
        <v>0.0</v>
      </c>
      <c r="H1623" s="1">
        <v>0.0</v>
      </c>
      <c r="I1623" s="1">
        <v>4.0</v>
      </c>
      <c r="J1623" s="1">
        <v>4.0</v>
      </c>
      <c r="K1623" s="1">
        <v>0.0</v>
      </c>
      <c r="L1623" s="1">
        <v>4.0</v>
      </c>
      <c r="M1623" s="1">
        <v>2.0</v>
      </c>
      <c r="N1623" s="1">
        <v>3.0</v>
      </c>
      <c r="O1623" s="1">
        <v>4.0</v>
      </c>
      <c r="P1623" s="1">
        <v>5.0</v>
      </c>
      <c r="Q1623" s="1">
        <v>5.0</v>
      </c>
      <c r="R1623" s="1">
        <v>2.0</v>
      </c>
      <c r="S1623" s="1">
        <v>5.0</v>
      </c>
      <c r="T1623" s="1">
        <v>0.0</v>
      </c>
      <c r="U1623" s="1">
        <v>2.0</v>
      </c>
      <c r="V1623" s="1">
        <v>3.0</v>
      </c>
      <c r="W1623" s="1">
        <v>4.0</v>
      </c>
      <c r="X1623" s="1">
        <v>2.0</v>
      </c>
      <c r="Y1623" s="1">
        <v>0.0</v>
      </c>
      <c r="Z1623" s="1">
        <v>2277.0</v>
      </c>
      <c r="AA1623" s="45">
        <f t="shared" si="1"/>
        <v>54</v>
      </c>
      <c r="AB1623" s="45">
        <f t="shared" si="2"/>
        <v>16</v>
      </c>
      <c r="AC1623" s="45">
        <f t="shared" si="3"/>
        <v>10</v>
      </c>
      <c r="AD1623" s="45">
        <f t="shared" si="4"/>
        <v>17</v>
      </c>
      <c r="AE1623" s="45">
        <f t="shared" si="5"/>
        <v>11</v>
      </c>
    </row>
    <row r="1624">
      <c r="A1624" t="b">
        <v>0</v>
      </c>
      <c r="B1624" s="20">
        <v>44405.41028094907</v>
      </c>
      <c r="C1624" s="1" t="s">
        <v>764</v>
      </c>
      <c r="D1624" s="1">
        <v>2.0</v>
      </c>
      <c r="E1624" s="1">
        <v>2.0</v>
      </c>
      <c r="F1624" s="1">
        <v>0.0</v>
      </c>
      <c r="G1624" s="1">
        <v>2.0</v>
      </c>
      <c r="H1624" s="1">
        <v>2.0</v>
      </c>
      <c r="I1624" s="1">
        <v>5.0</v>
      </c>
      <c r="J1624" s="1">
        <v>6.0</v>
      </c>
      <c r="K1624" s="1">
        <v>0.0</v>
      </c>
      <c r="L1624" s="1">
        <v>6.0</v>
      </c>
      <c r="M1624" s="1">
        <v>3.0</v>
      </c>
      <c r="N1624" s="1">
        <v>4.0</v>
      </c>
      <c r="O1624" s="1">
        <v>1.0</v>
      </c>
      <c r="P1624" s="1">
        <v>4.0</v>
      </c>
      <c r="Q1624" s="1">
        <v>5.0</v>
      </c>
      <c r="R1624" s="1">
        <v>3.0</v>
      </c>
      <c r="S1624" s="1">
        <v>5.0</v>
      </c>
      <c r="T1624" s="1">
        <v>1.0</v>
      </c>
      <c r="U1624" s="1">
        <v>4.0</v>
      </c>
      <c r="V1624" s="1">
        <v>5.0</v>
      </c>
      <c r="W1624" s="1">
        <v>4.0</v>
      </c>
      <c r="X1624" s="1">
        <v>3.0</v>
      </c>
      <c r="Y1624" s="1">
        <v>4.0</v>
      </c>
      <c r="Z1624" s="1">
        <v>2672.0</v>
      </c>
      <c r="AA1624" s="45">
        <f t="shared" si="1"/>
        <v>71</v>
      </c>
      <c r="AB1624" s="45">
        <f t="shared" si="2"/>
        <v>23</v>
      </c>
      <c r="AC1624" s="45">
        <f t="shared" si="3"/>
        <v>15</v>
      </c>
      <c r="AD1624" s="45">
        <f t="shared" si="4"/>
        <v>17</v>
      </c>
      <c r="AE1624" s="45">
        <f t="shared" si="5"/>
        <v>16</v>
      </c>
    </row>
    <row r="1625">
      <c r="A1625" t="b">
        <v>0</v>
      </c>
      <c r="B1625" s="20">
        <v>44405.55003438657</v>
      </c>
      <c r="C1625" s="1" t="s">
        <v>765</v>
      </c>
      <c r="D1625" s="1">
        <v>2.0</v>
      </c>
      <c r="E1625" s="1">
        <v>0.0</v>
      </c>
      <c r="F1625" s="1">
        <v>0.0</v>
      </c>
      <c r="G1625" s="1">
        <v>0.0</v>
      </c>
      <c r="H1625" s="1">
        <v>0.0</v>
      </c>
      <c r="I1625" s="1">
        <v>1.0</v>
      </c>
      <c r="J1625" s="1">
        <v>0.0</v>
      </c>
      <c r="K1625" s="1">
        <v>1.0</v>
      </c>
      <c r="L1625" s="1">
        <v>0.0</v>
      </c>
      <c r="M1625" s="1">
        <v>0.0</v>
      </c>
      <c r="N1625" s="1">
        <v>3.0</v>
      </c>
      <c r="O1625" s="1">
        <v>3.0</v>
      </c>
      <c r="P1625" s="1">
        <v>0.0</v>
      </c>
      <c r="Q1625" s="1">
        <v>0.0</v>
      </c>
      <c r="R1625" s="1">
        <v>0.0</v>
      </c>
      <c r="S1625" s="1">
        <v>1.0</v>
      </c>
      <c r="T1625" s="1">
        <v>0.0</v>
      </c>
      <c r="U1625" s="1">
        <v>0.0</v>
      </c>
      <c r="V1625" s="1">
        <v>2.0</v>
      </c>
      <c r="W1625" s="1">
        <v>3.0</v>
      </c>
      <c r="X1625" s="1">
        <v>1.0</v>
      </c>
      <c r="Y1625" s="1">
        <v>0.0</v>
      </c>
      <c r="Z1625" s="1">
        <v>2392.0</v>
      </c>
      <c r="AA1625" s="45">
        <f t="shared" si="1"/>
        <v>17</v>
      </c>
      <c r="AB1625" s="45">
        <f t="shared" si="2"/>
        <v>9</v>
      </c>
      <c r="AC1625" s="45">
        <f t="shared" si="3"/>
        <v>1</v>
      </c>
      <c r="AD1625" s="45">
        <f t="shared" si="4"/>
        <v>1</v>
      </c>
      <c r="AE1625" s="45">
        <f t="shared" si="5"/>
        <v>6</v>
      </c>
    </row>
    <row r="1626">
      <c r="A1626" t="b">
        <v>0</v>
      </c>
      <c r="B1626" s="20">
        <v>44405.70226319444</v>
      </c>
      <c r="C1626" s="1" t="s">
        <v>766</v>
      </c>
      <c r="D1626" s="1">
        <v>4.0</v>
      </c>
      <c r="E1626" s="1">
        <v>5.0</v>
      </c>
      <c r="F1626" s="1">
        <v>0.0</v>
      </c>
      <c r="G1626" s="1">
        <v>3.0</v>
      </c>
      <c r="H1626" s="1">
        <v>5.0</v>
      </c>
      <c r="I1626" s="1">
        <v>5.0</v>
      </c>
      <c r="J1626" s="1">
        <v>3.0</v>
      </c>
      <c r="K1626" s="1">
        <v>0.0</v>
      </c>
      <c r="L1626" s="1">
        <v>1.0</v>
      </c>
      <c r="M1626" s="1">
        <v>4.0</v>
      </c>
      <c r="N1626" s="1">
        <v>4.0</v>
      </c>
      <c r="O1626" s="1">
        <v>3.0</v>
      </c>
      <c r="P1626" s="1">
        <v>5.0</v>
      </c>
      <c r="Q1626" s="1">
        <v>1.0</v>
      </c>
      <c r="R1626" s="1">
        <v>1.0</v>
      </c>
      <c r="S1626" s="1">
        <v>1.0</v>
      </c>
      <c r="T1626" s="1">
        <v>1.0</v>
      </c>
      <c r="U1626" s="1">
        <v>5.0</v>
      </c>
      <c r="V1626" s="1">
        <v>6.0</v>
      </c>
      <c r="W1626" s="1">
        <v>5.0</v>
      </c>
      <c r="X1626" s="1">
        <v>6.0</v>
      </c>
      <c r="Y1626" s="1">
        <v>1.0</v>
      </c>
      <c r="Z1626" s="1">
        <v>2679.0</v>
      </c>
      <c r="AA1626" s="45">
        <f t="shared" si="1"/>
        <v>69</v>
      </c>
      <c r="AB1626" s="45">
        <f t="shared" si="2"/>
        <v>31</v>
      </c>
      <c r="AC1626" s="45">
        <f t="shared" si="3"/>
        <v>8</v>
      </c>
      <c r="AD1626" s="45">
        <f t="shared" si="4"/>
        <v>8</v>
      </c>
      <c r="AE1626" s="45">
        <f t="shared" si="5"/>
        <v>22</v>
      </c>
    </row>
    <row r="1627">
      <c r="A1627" t="b">
        <v>0</v>
      </c>
      <c r="B1627" s="20">
        <v>44406.47084043981</v>
      </c>
      <c r="C1627" s="1" t="s">
        <v>767</v>
      </c>
      <c r="D1627" s="1">
        <v>2.0</v>
      </c>
      <c r="E1627" s="1">
        <v>2.0</v>
      </c>
      <c r="F1627" s="1">
        <v>0.0</v>
      </c>
      <c r="G1627" s="1">
        <v>3.0</v>
      </c>
      <c r="H1627" s="1">
        <v>3.0</v>
      </c>
      <c r="I1627" s="1">
        <v>4.0</v>
      </c>
      <c r="J1627" s="1">
        <v>5.0</v>
      </c>
      <c r="K1627" s="1">
        <v>6.0</v>
      </c>
      <c r="L1627" s="1">
        <v>1.0</v>
      </c>
      <c r="M1627" s="1">
        <v>3.0</v>
      </c>
      <c r="N1627" s="1">
        <v>3.0</v>
      </c>
      <c r="O1627" s="1">
        <v>2.0</v>
      </c>
      <c r="P1627" s="1">
        <v>5.0</v>
      </c>
      <c r="Q1627" s="1">
        <v>5.0</v>
      </c>
      <c r="R1627" s="1">
        <v>5.0</v>
      </c>
      <c r="S1627" s="1">
        <v>6.0</v>
      </c>
      <c r="T1627" s="1">
        <v>2.0</v>
      </c>
      <c r="U1627" s="1">
        <v>4.0</v>
      </c>
      <c r="V1627" s="1">
        <v>4.0</v>
      </c>
      <c r="W1627" s="1">
        <v>5.0</v>
      </c>
      <c r="X1627" s="1">
        <v>5.0</v>
      </c>
      <c r="Y1627" s="1">
        <v>2.0</v>
      </c>
      <c r="Z1627" s="1">
        <v>2686.0</v>
      </c>
      <c r="AA1627" s="45">
        <f t="shared" si="1"/>
        <v>77</v>
      </c>
      <c r="AB1627" s="45">
        <f t="shared" si="2"/>
        <v>23</v>
      </c>
      <c r="AC1627" s="45">
        <f t="shared" si="3"/>
        <v>15</v>
      </c>
      <c r="AD1627" s="45">
        <f t="shared" si="4"/>
        <v>21</v>
      </c>
      <c r="AE1627" s="45">
        <f t="shared" si="5"/>
        <v>18</v>
      </c>
    </row>
    <row r="1628">
      <c r="A1628" t="b">
        <v>0</v>
      </c>
      <c r="B1628" s="20">
        <v>44406.53343461806</v>
      </c>
      <c r="C1628" s="1" t="s">
        <v>566</v>
      </c>
      <c r="D1628" s="1">
        <v>4.0</v>
      </c>
      <c r="E1628" s="1">
        <v>1.0</v>
      </c>
      <c r="F1628" s="1">
        <v>0.0</v>
      </c>
      <c r="G1628" s="1">
        <v>4.0</v>
      </c>
      <c r="H1628" s="1">
        <v>4.0</v>
      </c>
      <c r="I1628" s="1">
        <v>4.0</v>
      </c>
      <c r="J1628" s="1">
        <v>1.0</v>
      </c>
      <c r="K1628" s="1">
        <v>1.0</v>
      </c>
      <c r="L1628" s="1">
        <v>1.0</v>
      </c>
      <c r="M1628" s="1">
        <v>4.0</v>
      </c>
      <c r="N1628" s="1">
        <v>4.0</v>
      </c>
      <c r="O1628" s="1">
        <v>4.0</v>
      </c>
      <c r="P1628" s="1">
        <v>4.0</v>
      </c>
      <c r="Q1628" s="1">
        <v>2.0</v>
      </c>
      <c r="R1628" s="1">
        <v>2.0</v>
      </c>
      <c r="S1628" s="1">
        <v>1.0</v>
      </c>
      <c r="T1628" s="1">
        <v>3.0</v>
      </c>
      <c r="U1628" s="1">
        <v>3.0</v>
      </c>
      <c r="V1628" s="1">
        <v>3.0</v>
      </c>
      <c r="W1628" s="1">
        <v>3.0</v>
      </c>
      <c r="X1628" s="1">
        <v>3.0</v>
      </c>
      <c r="Y1628" s="1">
        <v>1.0</v>
      </c>
      <c r="Z1628" s="1">
        <v>2426.0</v>
      </c>
      <c r="AA1628" s="45">
        <f t="shared" si="1"/>
        <v>57</v>
      </c>
      <c r="AB1628" s="45">
        <f t="shared" si="2"/>
        <v>29</v>
      </c>
      <c r="AC1628" s="45">
        <f t="shared" si="3"/>
        <v>7</v>
      </c>
      <c r="AD1628" s="45">
        <f t="shared" si="4"/>
        <v>9</v>
      </c>
      <c r="AE1628" s="45">
        <f t="shared" si="5"/>
        <v>12</v>
      </c>
    </row>
    <row r="1629">
      <c r="A1629" t="b">
        <v>0</v>
      </c>
      <c r="B1629" s="20">
        <v>44406.549346053245</v>
      </c>
      <c r="C1629" s="1" t="s">
        <v>573</v>
      </c>
      <c r="D1629" s="1">
        <v>5.0</v>
      </c>
      <c r="E1629" s="1">
        <v>2.0</v>
      </c>
      <c r="F1629" s="1">
        <v>1.0</v>
      </c>
      <c r="G1629" s="1">
        <v>5.0</v>
      </c>
      <c r="H1629" s="1">
        <v>3.0</v>
      </c>
      <c r="I1629" s="1">
        <v>4.0</v>
      </c>
      <c r="J1629" s="1">
        <v>5.0</v>
      </c>
      <c r="K1629" s="1">
        <v>1.0</v>
      </c>
      <c r="L1629" s="1">
        <v>5.0</v>
      </c>
      <c r="M1629" s="1">
        <v>5.0</v>
      </c>
      <c r="N1629" s="1">
        <v>5.0</v>
      </c>
      <c r="O1629" s="1">
        <v>5.0</v>
      </c>
      <c r="P1629" s="1">
        <v>5.0</v>
      </c>
      <c r="Q1629" s="1">
        <v>2.0</v>
      </c>
      <c r="R1629" s="1">
        <v>2.0</v>
      </c>
      <c r="S1629" s="1">
        <v>3.0</v>
      </c>
      <c r="T1629" s="1">
        <v>5.0</v>
      </c>
      <c r="U1629" s="1">
        <v>4.0</v>
      </c>
      <c r="V1629" s="1">
        <v>3.0</v>
      </c>
      <c r="W1629" s="1">
        <v>4.0</v>
      </c>
      <c r="X1629" s="1">
        <v>5.0</v>
      </c>
      <c r="Y1629" s="1">
        <v>4.0</v>
      </c>
      <c r="Z1629" s="1">
        <v>2435.0</v>
      </c>
      <c r="AA1629" s="45">
        <f t="shared" si="1"/>
        <v>83</v>
      </c>
      <c r="AB1629" s="45">
        <f t="shared" si="2"/>
        <v>39</v>
      </c>
      <c r="AC1629" s="45">
        <f t="shared" si="3"/>
        <v>16</v>
      </c>
      <c r="AD1629" s="45">
        <f t="shared" si="4"/>
        <v>12</v>
      </c>
      <c r="AE1629" s="45">
        <f t="shared" si="5"/>
        <v>16</v>
      </c>
    </row>
    <row r="1630">
      <c r="A1630" t="b">
        <v>0</v>
      </c>
      <c r="B1630" s="20">
        <v>44410.43923311343</v>
      </c>
      <c r="C1630" s="1" t="s">
        <v>171</v>
      </c>
      <c r="D1630" s="1">
        <v>2.0</v>
      </c>
      <c r="E1630" s="1">
        <v>0.0</v>
      </c>
      <c r="F1630" s="1">
        <v>0.0</v>
      </c>
      <c r="G1630" s="1">
        <v>2.0</v>
      </c>
      <c r="H1630" s="1">
        <v>0.0</v>
      </c>
      <c r="I1630" s="1">
        <v>2.0</v>
      </c>
      <c r="J1630" s="1">
        <v>0.0</v>
      </c>
      <c r="K1630" s="1">
        <v>0.0</v>
      </c>
      <c r="L1630" s="1">
        <v>0.0</v>
      </c>
      <c r="M1630" s="1">
        <v>2.0</v>
      </c>
      <c r="N1630" s="1">
        <v>3.0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3.0</v>
      </c>
      <c r="U1630" s="1">
        <v>1.0</v>
      </c>
      <c r="V1630" s="1">
        <v>1.0</v>
      </c>
      <c r="W1630" s="1">
        <v>1.0</v>
      </c>
      <c r="X1630" s="1">
        <v>0.0</v>
      </c>
      <c r="Y1630" s="1">
        <v>2.0</v>
      </c>
      <c r="Z1630" s="1">
        <v>1585.0</v>
      </c>
      <c r="AA1630" s="45">
        <f t="shared" si="1"/>
        <v>19</v>
      </c>
      <c r="AB1630" s="45">
        <f t="shared" si="2"/>
        <v>14</v>
      </c>
      <c r="AC1630" s="45">
        <f t="shared" si="3"/>
        <v>2</v>
      </c>
      <c r="AD1630" s="45">
        <f t="shared" si="4"/>
        <v>0</v>
      </c>
      <c r="AE1630" s="45">
        <f t="shared" si="5"/>
        <v>3</v>
      </c>
    </row>
    <row r="1631">
      <c r="A1631" t="b">
        <v>0</v>
      </c>
      <c r="B1631" s="20">
        <v>44410.71146016204</v>
      </c>
      <c r="C1631" s="1" t="s">
        <v>465</v>
      </c>
      <c r="D1631" s="1">
        <v>1.0</v>
      </c>
      <c r="E1631" s="1">
        <v>3.0</v>
      </c>
      <c r="F1631" s="1">
        <v>0.0</v>
      </c>
      <c r="G1631" s="1">
        <v>4.0</v>
      </c>
      <c r="H1631" s="1">
        <v>1.0</v>
      </c>
      <c r="I1631" s="1">
        <v>2.0</v>
      </c>
      <c r="J1631" s="1">
        <v>4.0</v>
      </c>
      <c r="K1631" s="1">
        <v>0.0</v>
      </c>
      <c r="L1631" s="1">
        <v>2.0</v>
      </c>
      <c r="M1631" s="1">
        <v>2.0</v>
      </c>
      <c r="N1631" s="1">
        <v>2.0</v>
      </c>
      <c r="O1631" s="1">
        <v>2.0</v>
      </c>
      <c r="P1631" s="1">
        <v>2.0</v>
      </c>
      <c r="Q1631" s="1">
        <v>2.0</v>
      </c>
      <c r="R1631" s="1">
        <v>2.0</v>
      </c>
      <c r="S1631" s="1">
        <v>2.0</v>
      </c>
      <c r="T1631" s="1">
        <v>4.0</v>
      </c>
      <c r="U1631" s="1">
        <v>4.0</v>
      </c>
      <c r="V1631" s="1">
        <v>0.0</v>
      </c>
      <c r="W1631" s="1">
        <v>3.0</v>
      </c>
      <c r="X1631" s="1">
        <v>4.0</v>
      </c>
      <c r="Y1631" s="1">
        <v>0.0</v>
      </c>
      <c r="Z1631" s="1">
        <v>2294.0</v>
      </c>
      <c r="AA1631" s="45">
        <f t="shared" si="1"/>
        <v>46</v>
      </c>
      <c r="AB1631" s="45">
        <f t="shared" si="2"/>
        <v>19</v>
      </c>
      <c r="AC1631" s="45">
        <f t="shared" si="3"/>
        <v>8</v>
      </c>
      <c r="AD1631" s="45">
        <f t="shared" si="4"/>
        <v>8</v>
      </c>
      <c r="AE1631" s="45">
        <f t="shared" si="5"/>
        <v>11</v>
      </c>
    </row>
    <row r="1632">
      <c r="A1632" t="b">
        <v>0</v>
      </c>
      <c r="B1632" s="20">
        <v>44411.57586774306</v>
      </c>
      <c r="C1632" s="1" t="s">
        <v>589</v>
      </c>
      <c r="D1632" s="1">
        <v>6.0</v>
      </c>
      <c r="E1632" s="1">
        <v>5.0</v>
      </c>
      <c r="F1632" s="1">
        <v>3.0</v>
      </c>
      <c r="G1632" s="1">
        <v>1.0</v>
      </c>
      <c r="H1632" s="1">
        <v>4.0</v>
      </c>
      <c r="I1632" s="1">
        <v>6.0</v>
      </c>
      <c r="J1632" s="1">
        <v>6.0</v>
      </c>
      <c r="K1632" s="1">
        <v>0.0</v>
      </c>
      <c r="L1632" s="1">
        <v>6.0</v>
      </c>
      <c r="M1632" s="1">
        <v>6.0</v>
      </c>
      <c r="N1632" s="1">
        <v>6.0</v>
      </c>
      <c r="O1632" s="1">
        <v>6.0</v>
      </c>
      <c r="P1632" s="1">
        <v>6.0</v>
      </c>
      <c r="Q1632" s="1">
        <v>6.0</v>
      </c>
      <c r="R1632" s="1">
        <v>6.0</v>
      </c>
      <c r="S1632" s="1">
        <v>6.0</v>
      </c>
      <c r="T1632" s="1">
        <v>6.0</v>
      </c>
      <c r="U1632" s="1">
        <v>6.0</v>
      </c>
      <c r="V1632" s="1">
        <v>6.0</v>
      </c>
      <c r="W1632" s="1">
        <v>6.0</v>
      </c>
      <c r="X1632" s="1">
        <v>6.0</v>
      </c>
      <c r="Y1632" s="1">
        <v>6.0</v>
      </c>
      <c r="Z1632" s="1">
        <v>2265.0</v>
      </c>
      <c r="AA1632" s="45">
        <f t="shared" si="1"/>
        <v>115</v>
      </c>
      <c r="AB1632" s="45">
        <f t="shared" si="2"/>
        <v>49</v>
      </c>
      <c r="AC1632" s="45">
        <f t="shared" si="3"/>
        <v>18</v>
      </c>
      <c r="AD1632" s="45">
        <f t="shared" si="4"/>
        <v>24</v>
      </c>
      <c r="AE1632" s="45">
        <f t="shared" si="5"/>
        <v>24</v>
      </c>
    </row>
    <row r="1633">
      <c r="A1633" t="b">
        <v>0</v>
      </c>
      <c r="B1633" s="20">
        <v>44411.58844734954</v>
      </c>
      <c r="C1633" s="1" t="s">
        <v>769</v>
      </c>
      <c r="D1633" s="1">
        <v>4.0</v>
      </c>
      <c r="E1633" s="1">
        <v>0.0</v>
      </c>
      <c r="F1633" s="1">
        <v>0.0</v>
      </c>
      <c r="G1633" s="1">
        <v>0.0</v>
      </c>
      <c r="H1633" s="1">
        <v>1.0</v>
      </c>
      <c r="I1633" s="1">
        <v>2.0</v>
      </c>
      <c r="J1633" s="1">
        <v>4.0</v>
      </c>
      <c r="K1633" s="1">
        <v>2.0</v>
      </c>
      <c r="L1633" s="1">
        <v>0.0</v>
      </c>
      <c r="M1633" s="1">
        <v>3.0</v>
      </c>
      <c r="N1633" s="1">
        <v>5.0</v>
      </c>
      <c r="O1633" s="1">
        <v>5.0</v>
      </c>
      <c r="P1633" s="1">
        <v>0.0</v>
      </c>
      <c r="Q1633" s="1">
        <v>2.0</v>
      </c>
      <c r="R1633" s="1">
        <v>0.0</v>
      </c>
      <c r="S1633" s="1">
        <v>3.0</v>
      </c>
      <c r="T1633" s="1">
        <v>0.0</v>
      </c>
      <c r="U1633" s="1">
        <v>4.0</v>
      </c>
      <c r="V1633" s="1">
        <v>0.0</v>
      </c>
      <c r="W1633" s="1">
        <v>5.0</v>
      </c>
      <c r="X1633" s="1">
        <v>5.0</v>
      </c>
      <c r="Y1633" s="1">
        <v>3.0</v>
      </c>
      <c r="Z1633" s="1">
        <v>2688.0</v>
      </c>
      <c r="AA1633" s="45">
        <f t="shared" si="1"/>
        <v>48</v>
      </c>
      <c r="AB1633" s="45">
        <f t="shared" si="2"/>
        <v>20</v>
      </c>
      <c r="AC1633" s="45">
        <f t="shared" si="3"/>
        <v>9</v>
      </c>
      <c r="AD1633" s="45">
        <f t="shared" si="4"/>
        <v>5</v>
      </c>
      <c r="AE1633" s="45">
        <f t="shared" si="5"/>
        <v>14</v>
      </c>
    </row>
    <row r="1634">
      <c r="A1634" t="b">
        <v>0</v>
      </c>
      <c r="B1634" s="20">
        <v>44411.755721354166</v>
      </c>
      <c r="C1634" s="1" t="s">
        <v>334</v>
      </c>
      <c r="D1634" s="1">
        <v>3.0</v>
      </c>
      <c r="E1634" s="1">
        <v>0.0</v>
      </c>
      <c r="F1634" s="1">
        <v>0.0</v>
      </c>
      <c r="G1634" s="1">
        <v>0.0</v>
      </c>
      <c r="H1634" s="1">
        <v>0.0</v>
      </c>
      <c r="I1634" s="1">
        <v>2.0</v>
      </c>
      <c r="J1634" s="1">
        <v>3.0</v>
      </c>
      <c r="K1634" s="1">
        <v>2.0</v>
      </c>
      <c r="L1634" s="1">
        <v>4.0</v>
      </c>
      <c r="M1634" s="1">
        <v>3.0</v>
      </c>
      <c r="N1634" s="1">
        <v>1.0</v>
      </c>
      <c r="O1634" s="1">
        <v>3.0</v>
      </c>
      <c r="P1634" s="1">
        <v>2.0</v>
      </c>
      <c r="Q1634" s="1">
        <v>1.0</v>
      </c>
      <c r="R1634" s="1">
        <v>2.0</v>
      </c>
      <c r="S1634" s="1">
        <v>1.0</v>
      </c>
      <c r="T1634" s="1">
        <v>0.0</v>
      </c>
      <c r="U1634" s="1">
        <v>1.0</v>
      </c>
      <c r="V1634" s="1">
        <v>1.0</v>
      </c>
      <c r="W1634" s="1">
        <v>1.0</v>
      </c>
      <c r="X1634" s="1">
        <v>2.0</v>
      </c>
      <c r="Y1634" s="1">
        <v>3.0</v>
      </c>
      <c r="Z1634" s="1">
        <v>2112.0</v>
      </c>
      <c r="AA1634" s="45">
        <f t="shared" si="1"/>
        <v>35</v>
      </c>
      <c r="AB1634" s="45">
        <f t="shared" si="2"/>
        <v>12</v>
      </c>
      <c r="AC1634" s="45">
        <f t="shared" si="3"/>
        <v>12</v>
      </c>
      <c r="AD1634" s="45">
        <f t="shared" si="4"/>
        <v>6</v>
      </c>
      <c r="AE1634" s="45">
        <f t="shared" si="5"/>
        <v>5</v>
      </c>
    </row>
    <row r="1635">
      <c r="A1635" t="b">
        <v>0</v>
      </c>
      <c r="B1635" s="20">
        <v>44412.52199922454</v>
      </c>
      <c r="C1635" s="1" t="s">
        <v>762</v>
      </c>
      <c r="D1635" s="1">
        <v>3.0</v>
      </c>
      <c r="E1635" s="1">
        <v>2.0</v>
      </c>
      <c r="F1635" s="1">
        <v>0.0</v>
      </c>
      <c r="G1635" s="1">
        <v>3.0</v>
      </c>
      <c r="H1635" s="1">
        <v>4.0</v>
      </c>
      <c r="I1635" s="1">
        <v>2.0</v>
      </c>
      <c r="J1635" s="1">
        <v>1.0</v>
      </c>
      <c r="K1635" s="1">
        <v>0.0</v>
      </c>
      <c r="L1635" s="1">
        <v>5.0</v>
      </c>
      <c r="M1635" s="1">
        <v>1.0</v>
      </c>
      <c r="N1635" s="1">
        <v>1.0</v>
      </c>
      <c r="O1635" s="1">
        <v>2.0</v>
      </c>
      <c r="P1635" s="1">
        <v>4.0</v>
      </c>
      <c r="Q1635" s="1">
        <v>4.0</v>
      </c>
      <c r="R1635" s="1">
        <v>4.0</v>
      </c>
      <c r="S1635" s="1">
        <v>5.0</v>
      </c>
      <c r="T1635" s="1">
        <v>1.0</v>
      </c>
      <c r="U1635" s="1">
        <v>4.0</v>
      </c>
      <c r="V1635" s="1">
        <v>2.0</v>
      </c>
      <c r="W1635" s="1">
        <v>1.0</v>
      </c>
      <c r="X1635" s="1">
        <v>1.0</v>
      </c>
      <c r="Y1635" s="1">
        <v>1.0</v>
      </c>
      <c r="Z1635" s="1">
        <v>2682.0</v>
      </c>
      <c r="AA1635" s="45">
        <f t="shared" si="1"/>
        <v>51</v>
      </c>
      <c r="AB1635" s="45">
        <f t="shared" si="2"/>
        <v>19</v>
      </c>
      <c r="AC1635" s="45">
        <f t="shared" si="3"/>
        <v>7</v>
      </c>
      <c r="AD1635" s="45">
        <f t="shared" si="4"/>
        <v>17</v>
      </c>
      <c r="AE1635" s="45">
        <f t="shared" si="5"/>
        <v>8</v>
      </c>
    </row>
    <row r="1636">
      <c r="A1636" t="b">
        <v>0</v>
      </c>
      <c r="B1636" s="20">
        <v>44412.68197908565</v>
      </c>
      <c r="C1636" s="1" t="s">
        <v>770</v>
      </c>
      <c r="D1636" s="1">
        <v>2.0</v>
      </c>
      <c r="E1636" s="1">
        <v>0.0</v>
      </c>
      <c r="F1636" s="1">
        <v>0.0</v>
      </c>
      <c r="G1636" s="1">
        <v>1.0</v>
      </c>
      <c r="H1636" s="1">
        <v>2.0</v>
      </c>
      <c r="I1636" s="1">
        <v>3.0</v>
      </c>
      <c r="J1636" s="1">
        <v>3.0</v>
      </c>
      <c r="K1636" s="1">
        <v>0.0</v>
      </c>
      <c r="L1636" s="1">
        <v>3.0</v>
      </c>
      <c r="M1636" s="1">
        <v>3.0</v>
      </c>
      <c r="N1636" s="1">
        <v>2.0</v>
      </c>
      <c r="O1636" s="1">
        <v>2.0</v>
      </c>
      <c r="P1636" s="1">
        <v>2.0</v>
      </c>
      <c r="Q1636" s="1">
        <v>2.0</v>
      </c>
      <c r="R1636" s="1">
        <v>3.0</v>
      </c>
      <c r="S1636" s="1">
        <v>3.0</v>
      </c>
      <c r="T1636" s="1">
        <v>0.0</v>
      </c>
      <c r="U1636" s="1">
        <v>3.0</v>
      </c>
      <c r="V1636" s="1">
        <v>3.0</v>
      </c>
      <c r="W1636" s="1">
        <v>3.0</v>
      </c>
      <c r="X1636" s="1">
        <v>2.0</v>
      </c>
      <c r="Y1636" s="1">
        <v>0.0</v>
      </c>
      <c r="Z1636" s="1">
        <v>2680.0</v>
      </c>
      <c r="AA1636" s="45">
        <f t="shared" si="1"/>
        <v>42</v>
      </c>
      <c r="AB1636" s="45">
        <f t="shared" si="2"/>
        <v>12</v>
      </c>
      <c r="AC1636" s="45">
        <f t="shared" si="3"/>
        <v>9</v>
      </c>
      <c r="AD1636" s="45">
        <f t="shared" si="4"/>
        <v>10</v>
      </c>
      <c r="AE1636" s="45">
        <f t="shared" si="5"/>
        <v>11</v>
      </c>
    </row>
    <row r="1637">
      <c r="A1637" t="b">
        <v>0</v>
      </c>
      <c r="B1637" s="20">
        <v>44412.695993263886</v>
      </c>
      <c r="C1637" s="1" t="s">
        <v>696</v>
      </c>
      <c r="D1637" s="1">
        <v>4.0</v>
      </c>
      <c r="E1637" s="1">
        <v>1.0</v>
      </c>
      <c r="F1637" s="1">
        <v>0.0</v>
      </c>
      <c r="G1637" s="1">
        <v>4.0</v>
      </c>
      <c r="H1637" s="1">
        <v>4.0</v>
      </c>
      <c r="I1637" s="1">
        <v>5.0</v>
      </c>
      <c r="J1637" s="1">
        <v>6.0</v>
      </c>
      <c r="K1637" s="1">
        <v>0.0</v>
      </c>
      <c r="L1637" s="1">
        <v>4.0</v>
      </c>
      <c r="M1637" s="1">
        <v>0.0</v>
      </c>
      <c r="N1637" s="1">
        <v>2.0</v>
      </c>
      <c r="O1637" s="1">
        <v>2.0</v>
      </c>
      <c r="P1637" s="1">
        <v>1.0</v>
      </c>
      <c r="Q1637" s="1">
        <v>0.0</v>
      </c>
      <c r="R1637" s="1">
        <v>0.0</v>
      </c>
      <c r="S1637" s="1">
        <v>0.0</v>
      </c>
      <c r="T1637" s="1">
        <v>0.0</v>
      </c>
      <c r="U1637" s="1">
        <v>4.0</v>
      </c>
      <c r="V1637" s="1">
        <v>4.0</v>
      </c>
      <c r="W1637" s="1">
        <v>4.0</v>
      </c>
      <c r="X1637" s="1">
        <v>5.0</v>
      </c>
      <c r="Y1637" s="1">
        <v>4.0</v>
      </c>
      <c r="Z1637" s="1">
        <v>2573.0</v>
      </c>
      <c r="AA1637" s="45">
        <f t="shared" si="1"/>
        <v>54</v>
      </c>
      <c r="AB1637" s="45">
        <f t="shared" si="2"/>
        <v>26</v>
      </c>
      <c r="AC1637" s="45">
        <f t="shared" si="3"/>
        <v>10</v>
      </c>
      <c r="AD1637" s="45">
        <f t="shared" si="4"/>
        <v>1</v>
      </c>
      <c r="AE1637" s="45">
        <f t="shared" si="5"/>
        <v>17</v>
      </c>
    </row>
    <row r="1638">
      <c r="A1638" t="b">
        <v>0</v>
      </c>
      <c r="B1638" s="20">
        <v>44413.46628298611</v>
      </c>
      <c r="C1638" s="1" t="s">
        <v>394</v>
      </c>
      <c r="D1638" s="1">
        <v>5.0</v>
      </c>
      <c r="E1638" s="1">
        <v>4.0</v>
      </c>
      <c r="F1638" s="1">
        <v>1.0</v>
      </c>
      <c r="G1638" s="1">
        <v>6.0</v>
      </c>
      <c r="H1638" s="1">
        <v>6.0</v>
      </c>
      <c r="I1638" s="1">
        <v>6.0</v>
      </c>
      <c r="J1638" s="1">
        <v>2.0</v>
      </c>
      <c r="K1638" s="1">
        <v>6.0</v>
      </c>
      <c r="L1638" s="1">
        <v>1.0</v>
      </c>
      <c r="M1638" s="1">
        <v>6.0</v>
      </c>
      <c r="N1638" s="1">
        <v>5.0</v>
      </c>
      <c r="O1638" s="1">
        <v>5.0</v>
      </c>
      <c r="P1638" s="1">
        <v>0.0</v>
      </c>
      <c r="Q1638" s="1">
        <v>1.0</v>
      </c>
      <c r="R1638" s="1">
        <v>1.0</v>
      </c>
      <c r="S1638" s="1">
        <v>2.0</v>
      </c>
      <c r="T1638" s="1">
        <v>6.0</v>
      </c>
      <c r="U1638" s="1">
        <v>6.0</v>
      </c>
      <c r="V1638" s="1">
        <v>5.0</v>
      </c>
      <c r="W1638" s="1">
        <v>5.0</v>
      </c>
      <c r="X1638" s="1">
        <v>6.0</v>
      </c>
      <c r="Y1638" s="1">
        <v>5.0</v>
      </c>
      <c r="Z1638" s="1">
        <v>2203.0</v>
      </c>
      <c r="AA1638" s="45">
        <f t="shared" si="1"/>
        <v>90</v>
      </c>
      <c r="AB1638" s="45">
        <f t="shared" si="2"/>
        <v>49</v>
      </c>
      <c r="AC1638" s="45">
        <f t="shared" si="3"/>
        <v>15</v>
      </c>
      <c r="AD1638" s="45">
        <f t="shared" si="4"/>
        <v>4</v>
      </c>
      <c r="AE1638" s="45">
        <f t="shared" si="5"/>
        <v>22</v>
      </c>
    </row>
    <row r="1639">
      <c r="A1639" t="b">
        <v>0</v>
      </c>
      <c r="B1639" s="20">
        <v>44413.49812224537</v>
      </c>
      <c r="C1639" s="1" t="s">
        <v>214</v>
      </c>
      <c r="D1639" s="1">
        <v>4.0</v>
      </c>
      <c r="E1639" s="1">
        <v>3.0</v>
      </c>
      <c r="F1639" s="1">
        <v>0.0</v>
      </c>
      <c r="G1639" s="1">
        <v>4.0</v>
      </c>
      <c r="H1639" s="1">
        <v>4.0</v>
      </c>
      <c r="I1639" s="1">
        <v>5.0</v>
      </c>
      <c r="J1639" s="1">
        <v>3.0</v>
      </c>
      <c r="K1639" s="1">
        <v>0.0</v>
      </c>
      <c r="L1639" s="1">
        <v>3.0</v>
      </c>
      <c r="M1639" s="1">
        <v>4.0</v>
      </c>
      <c r="N1639" s="1">
        <v>4.0</v>
      </c>
      <c r="O1639" s="1">
        <v>4.0</v>
      </c>
      <c r="P1639" s="1">
        <v>4.0</v>
      </c>
      <c r="Q1639" s="1">
        <v>4.0</v>
      </c>
      <c r="R1639" s="1">
        <v>4.0</v>
      </c>
      <c r="S1639" s="1">
        <v>4.0</v>
      </c>
      <c r="T1639" s="1">
        <v>4.0</v>
      </c>
      <c r="U1639" s="1">
        <v>5.0</v>
      </c>
      <c r="V1639" s="1">
        <v>4.0</v>
      </c>
      <c r="W1639" s="1">
        <v>5.0</v>
      </c>
      <c r="X1639" s="1">
        <v>3.0</v>
      </c>
      <c r="Y1639" s="1">
        <v>3.0</v>
      </c>
      <c r="Z1639" s="1">
        <v>2285.0</v>
      </c>
      <c r="AA1639" s="45">
        <f t="shared" si="1"/>
        <v>78</v>
      </c>
      <c r="AB1639" s="45">
        <f t="shared" si="2"/>
        <v>35</v>
      </c>
      <c r="AC1639" s="45">
        <f t="shared" si="3"/>
        <v>10</v>
      </c>
      <c r="AD1639" s="45">
        <f t="shared" si="4"/>
        <v>16</v>
      </c>
      <c r="AE1639" s="45">
        <f t="shared" si="5"/>
        <v>17</v>
      </c>
    </row>
    <row r="1640">
      <c r="A1640" t="b">
        <v>0</v>
      </c>
      <c r="B1640" s="20">
        <v>44413.68727394676</v>
      </c>
      <c r="C1640" s="1" t="s">
        <v>771</v>
      </c>
      <c r="D1640" s="1">
        <v>2.0</v>
      </c>
      <c r="E1640" s="1">
        <v>0.0</v>
      </c>
      <c r="F1640" s="1">
        <v>0.0</v>
      </c>
      <c r="G1640" s="1">
        <v>0.0</v>
      </c>
      <c r="H1640" s="1">
        <v>0.0</v>
      </c>
      <c r="I1640" s="1">
        <v>3.0</v>
      </c>
      <c r="J1640" s="1">
        <v>0.0</v>
      </c>
      <c r="K1640" s="1">
        <v>2.0</v>
      </c>
      <c r="L1640" s="1">
        <v>0.0</v>
      </c>
      <c r="M1640" s="1">
        <v>2.0</v>
      </c>
      <c r="N1640" s="1">
        <v>0.0</v>
      </c>
      <c r="O1640" s="1">
        <v>1.0</v>
      </c>
      <c r="P1640" s="1">
        <v>1.0</v>
      </c>
      <c r="Q1640" s="1">
        <v>3.0</v>
      </c>
      <c r="R1640" s="1">
        <v>2.0</v>
      </c>
      <c r="S1640" s="1">
        <v>3.0</v>
      </c>
      <c r="T1640" s="1">
        <v>0.0</v>
      </c>
      <c r="U1640" s="1">
        <v>3.0</v>
      </c>
      <c r="V1640" s="1">
        <v>3.0</v>
      </c>
      <c r="W1640" s="1">
        <v>3.0</v>
      </c>
      <c r="X1640" s="1">
        <v>4.0</v>
      </c>
      <c r="Y1640" s="1">
        <v>1.0</v>
      </c>
      <c r="Z1640" s="1">
        <v>2693.0</v>
      </c>
      <c r="AA1640" s="45">
        <f t="shared" si="1"/>
        <v>33</v>
      </c>
      <c r="AB1640" s="45">
        <f t="shared" si="2"/>
        <v>7</v>
      </c>
      <c r="AC1640" s="45">
        <f t="shared" si="3"/>
        <v>4</v>
      </c>
      <c r="AD1640" s="45">
        <f t="shared" si="4"/>
        <v>9</v>
      </c>
      <c r="AE1640" s="45">
        <f t="shared" si="5"/>
        <v>13</v>
      </c>
    </row>
    <row r="1641">
      <c r="A1641" t="b">
        <v>0</v>
      </c>
      <c r="B1641" s="20">
        <v>44414.687455231484</v>
      </c>
      <c r="C1641" s="1" t="s">
        <v>772</v>
      </c>
      <c r="D1641" s="1">
        <v>3.0</v>
      </c>
      <c r="E1641" s="1">
        <v>0.0</v>
      </c>
      <c r="F1641" s="1">
        <v>0.0</v>
      </c>
      <c r="G1641" s="1">
        <v>4.0</v>
      </c>
      <c r="H1641" s="1">
        <v>3.0</v>
      </c>
      <c r="I1641" s="1">
        <v>3.0</v>
      </c>
      <c r="J1641" s="1">
        <v>0.0</v>
      </c>
      <c r="K1641" s="1">
        <v>0.0</v>
      </c>
      <c r="L1641" s="1">
        <v>0.0</v>
      </c>
      <c r="M1641" s="1">
        <v>0.0</v>
      </c>
      <c r="N1641" s="1">
        <v>3.0</v>
      </c>
      <c r="O1641" s="1">
        <v>2.0</v>
      </c>
      <c r="P1641" s="1">
        <v>3.0</v>
      </c>
      <c r="Q1641" s="1">
        <v>0.0</v>
      </c>
      <c r="R1641" s="1">
        <v>0.0</v>
      </c>
      <c r="S1641" s="1">
        <v>0.0</v>
      </c>
      <c r="T1641" s="1">
        <v>0.0</v>
      </c>
      <c r="U1641" s="1">
        <v>2.0</v>
      </c>
      <c r="V1641" s="1">
        <v>2.0</v>
      </c>
      <c r="W1641" s="1">
        <v>2.0</v>
      </c>
      <c r="X1641" s="1">
        <v>2.0</v>
      </c>
      <c r="Y1641" s="1">
        <v>2.0</v>
      </c>
      <c r="Z1641" s="1">
        <v>2690.0</v>
      </c>
      <c r="AA1641" s="45">
        <f t="shared" si="1"/>
        <v>31</v>
      </c>
      <c r="AB1641" s="45">
        <f t="shared" si="2"/>
        <v>20</v>
      </c>
      <c r="AC1641" s="45">
        <f t="shared" si="3"/>
        <v>0</v>
      </c>
      <c r="AD1641" s="45">
        <f t="shared" si="4"/>
        <v>3</v>
      </c>
      <c r="AE1641" s="45">
        <f t="shared" si="5"/>
        <v>8</v>
      </c>
    </row>
    <row r="1642">
      <c r="A1642" t="b">
        <v>0</v>
      </c>
      <c r="B1642" s="20">
        <v>44414.69379439815</v>
      </c>
      <c r="C1642" s="1" t="s">
        <v>214</v>
      </c>
      <c r="D1642" s="1">
        <v>1.0</v>
      </c>
      <c r="E1642" s="1">
        <v>0.0</v>
      </c>
      <c r="F1642" s="1">
        <v>0.0</v>
      </c>
      <c r="G1642" s="1">
        <v>2.0</v>
      </c>
      <c r="H1642" s="1">
        <v>0.0</v>
      </c>
      <c r="I1642" s="1">
        <v>2.0</v>
      </c>
      <c r="J1642" s="1">
        <v>0.0</v>
      </c>
      <c r="K1642" s="1">
        <v>0.0</v>
      </c>
      <c r="L1642" s="1">
        <v>3.0</v>
      </c>
      <c r="M1642" s="1">
        <v>1.0</v>
      </c>
      <c r="N1642" s="1">
        <v>1.0</v>
      </c>
      <c r="O1642" s="1">
        <v>0.0</v>
      </c>
      <c r="P1642" s="1">
        <v>0.0</v>
      </c>
      <c r="Q1642" s="1">
        <v>1.0</v>
      </c>
      <c r="R1642" s="1">
        <v>0.0</v>
      </c>
      <c r="S1642" s="1">
        <v>1.0</v>
      </c>
      <c r="T1642" s="1">
        <v>1.0</v>
      </c>
      <c r="U1642" s="1">
        <v>2.0</v>
      </c>
      <c r="V1642" s="1">
        <v>1.0</v>
      </c>
      <c r="W1642" s="1">
        <v>1.0</v>
      </c>
      <c r="X1642" s="1">
        <v>2.0</v>
      </c>
      <c r="Y1642" s="1">
        <v>1.0</v>
      </c>
      <c r="Z1642" s="1">
        <v>2358.0</v>
      </c>
      <c r="AA1642" s="45">
        <f t="shared" si="1"/>
        <v>20</v>
      </c>
      <c r="AB1642" s="45">
        <f t="shared" si="2"/>
        <v>8</v>
      </c>
      <c r="AC1642" s="45">
        <f t="shared" si="3"/>
        <v>4</v>
      </c>
      <c r="AD1642" s="45">
        <f t="shared" si="4"/>
        <v>2</v>
      </c>
      <c r="AE1642" s="45">
        <f t="shared" si="5"/>
        <v>6</v>
      </c>
    </row>
    <row r="1643">
      <c r="A1643" t="b">
        <v>0</v>
      </c>
      <c r="B1643" s="20">
        <v>44414.69927982639</v>
      </c>
      <c r="C1643" s="1" t="s">
        <v>214</v>
      </c>
      <c r="D1643" s="1">
        <v>1.0</v>
      </c>
      <c r="E1643" s="1">
        <v>1.0</v>
      </c>
      <c r="F1643" s="1">
        <v>0.0</v>
      </c>
      <c r="G1643" s="1">
        <v>0.0</v>
      </c>
      <c r="H1643" s="1">
        <v>0.0</v>
      </c>
      <c r="I1643" s="1">
        <v>1.0</v>
      </c>
      <c r="J1643" s="1">
        <v>0.0</v>
      </c>
      <c r="K1643" s="1">
        <v>0.0</v>
      </c>
      <c r="L1643" s="1">
        <v>3.0</v>
      </c>
      <c r="M1643" s="1">
        <v>1.0</v>
      </c>
      <c r="N1643" s="1">
        <v>1.0</v>
      </c>
      <c r="O1643" s="1">
        <v>0.0</v>
      </c>
      <c r="P1643" s="1">
        <v>1.0</v>
      </c>
      <c r="Q1643" s="1">
        <v>0.0</v>
      </c>
      <c r="R1643" s="1">
        <v>1.0</v>
      </c>
      <c r="S1643" s="1">
        <v>0.0</v>
      </c>
      <c r="T1643" s="1">
        <v>1.0</v>
      </c>
      <c r="U1643" s="1">
        <v>1.0</v>
      </c>
      <c r="V1643" s="1">
        <v>1.0</v>
      </c>
      <c r="W1643" s="1">
        <v>1.0</v>
      </c>
      <c r="X1643" s="1">
        <v>1.0</v>
      </c>
      <c r="Y1643" s="1">
        <v>0.0</v>
      </c>
      <c r="Z1643" s="1">
        <v>2358.0</v>
      </c>
      <c r="AA1643" s="45">
        <f t="shared" si="1"/>
        <v>15</v>
      </c>
      <c r="AB1643" s="45">
        <f t="shared" si="2"/>
        <v>5</v>
      </c>
      <c r="AC1643" s="45">
        <f t="shared" si="3"/>
        <v>4</v>
      </c>
      <c r="AD1643" s="45">
        <f t="shared" si="4"/>
        <v>2</v>
      </c>
      <c r="AE1643" s="45">
        <f t="shared" si="5"/>
        <v>4</v>
      </c>
    </row>
    <row r="1644">
      <c r="A1644" t="b">
        <v>0</v>
      </c>
      <c r="B1644" s="20">
        <v>44414.74121604167</v>
      </c>
      <c r="C1644" s="1" t="s">
        <v>773</v>
      </c>
      <c r="D1644" s="1">
        <v>4.0</v>
      </c>
      <c r="E1644" s="1">
        <v>0.0</v>
      </c>
      <c r="F1644" s="1">
        <v>0.0</v>
      </c>
      <c r="G1644" s="1">
        <v>2.0</v>
      </c>
      <c r="H1644" s="1">
        <v>4.0</v>
      </c>
      <c r="I1644" s="1">
        <v>6.0</v>
      </c>
      <c r="J1644" s="1">
        <v>5.0</v>
      </c>
      <c r="K1644" s="1">
        <v>0.0</v>
      </c>
      <c r="L1644" s="1">
        <v>5.0</v>
      </c>
      <c r="M1644" s="1">
        <v>1.0</v>
      </c>
      <c r="N1644" s="1">
        <v>5.0</v>
      </c>
      <c r="O1644" s="1">
        <v>0.0</v>
      </c>
      <c r="P1644" s="1">
        <v>0.0</v>
      </c>
      <c r="Q1644" s="1">
        <v>2.0</v>
      </c>
      <c r="R1644" s="1">
        <v>4.0</v>
      </c>
      <c r="S1644" s="1">
        <v>4.0</v>
      </c>
      <c r="T1644" s="1">
        <v>0.0</v>
      </c>
      <c r="U1644" s="1">
        <v>5.0</v>
      </c>
      <c r="V1644" s="1">
        <v>5.0</v>
      </c>
      <c r="W1644" s="1">
        <v>6.0</v>
      </c>
      <c r="X1644" s="1">
        <v>3.0</v>
      </c>
      <c r="Y1644" s="1">
        <v>6.0</v>
      </c>
      <c r="Z1644" s="1">
        <v>2687.0</v>
      </c>
      <c r="AA1644" s="45">
        <f t="shared" si="1"/>
        <v>67</v>
      </c>
      <c r="AB1644" s="45">
        <f t="shared" si="2"/>
        <v>27</v>
      </c>
      <c r="AC1644" s="45">
        <f t="shared" si="3"/>
        <v>11</v>
      </c>
      <c r="AD1644" s="45">
        <f t="shared" si="4"/>
        <v>10</v>
      </c>
      <c r="AE1644" s="45">
        <f t="shared" si="5"/>
        <v>19</v>
      </c>
    </row>
    <row r="1645">
      <c r="A1645" t="b">
        <v>0</v>
      </c>
      <c r="B1645" s="20">
        <v>44416.545797893516</v>
      </c>
      <c r="C1645" s="1" t="s">
        <v>644</v>
      </c>
      <c r="D1645" s="1">
        <v>4.0</v>
      </c>
      <c r="E1645" s="1">
        <v>2.0</v>
      </c>
      <c r="F1645" s="1">
        <v>0.0</v>
      </c>
      <c r="G1645" s="1">
        <v>2.0</v>
      </c>
      <c r="H1645" s="1">
        <v>4.0</v>
      </c>
      <c r="I1645" s="1">
        <v>4.0</v>
      </c>
      <c r="J1645" s="1">
        <v>6.0</v>
      </c>
      <c r="K1645" s="1">
        <v>1.0</v>
      </c>
      <c r="L1645" s="1">
        <v>5.0</v>
      </c>
      <c r="M1645" s="1">
        <v>4.0</v>
      </c>
      <c r="N1645" s="1">
        <v>4.0</v>
      </c>
      <c r="O1645" s="1">
        <v>4.0</v>
      </c>
      <c r="P1645" s="1">
        <v>3.0</v>
      </c>
      <c r="Q1645" s="1">
        <v>2.0</v>
      </c>
      <c r="R1645" s="1">
        <v>3.0</v>
      </c>
      <c r="S1645" s="1">
        <v>4.0</v>
      </c>
      <c r="T1645" s="1">
        <v>4.0</v>
      </c>
      <c r="U1645" s="1">
        <v>4.0</v>
      </c>
      <c r="V1645" s="1">
        <v>3.0</v>
      </c>
      <c r="W1645" s="1">
        <v>3.0</v>
      </c>
      <c r="X1645" s="1">
        <v>3.0</v>
      </c>
      <c r="Y1645" s="1">
        <v>2.0</v>
      </c>
      <c r="Z1645" s="1">
        <v>2501.0</v>
      </c>
      <c r="AA1645" s="45">
        <f t="shared" si="1"/>
        <v>71</v>
      </c>
      <c r="AB1645" s="45">
        <f t="shared" si="2"/>
        <v>30</v>
      </c>
      <c r="AC1645" s="45">
        <f t="shared" si="3"/>
        <v>16</v>
      </c>
      <c r="AD1645" s="45">
        <f t="shared" si="4"/>
        <v>12</v>
      </c>
      <c r="AE1645" s="45">
        <f t="shared" si="5"/>
        <v>13</v>
      </c>
    </row>
    <row r="1646">
      <c r="A1646" t="b">
        <v>0</v>
      </c>
      <c r="B1646" s="20">
        <v>44416.551239259265</v>
      </c>
      <c r="C1646" s="1" t="s">
        <v>768</v>
      </c>
      <c r="D1646" s="1">
        <v>6.0</v>
      </c>
      <c r="E1646" s="1">
        <v>6.0</v>
      </c>
      <c r="F1646" s="1">
        <v>4.0</v>
      </c>
      <c r="G1646" s="1">
        <v>6.0</v>
      </c>
      <c r="H1646" s="1">
        <v>6.0</v>
      </c>
      <c r="I1646" s="1">
        <v>6.0</v>
      </c>
      <c r="J1646" s="1">
        <v>6.0</v>
      </c>
      <c r="K1646" s="1">
        <v>5.0</v>
      </c>
      <c r="L1646" s="1">
        <v>6.0</v>
      </c>
      <c r="M1646" s="1">
        <v>6.0</v>
      </c>
      <c r="N1646" s="1">
        <v>6.0</v>
      </c>
      <c r="O1646" s="1">
        <v>6.0</v>
      </c>
      <c r="P1646" s="1">
        <v>6.0</v>
      </c>
      <c r="Q1646" s="1">
        <v>6.0</v>
      </c>
      <c r="R1646" s="1">
        <v>6.0</v>
      </c>
      <c r="S1646" s="1">
        <v>6.0</v>
      </c>
      <c r="T1646" s="1">
        <v>6.0</v>
      </c>
      <c r="U1646" s="1">
        <v>6.0</v>
      </c>
      <c r="V1646" s="1">
        <v>6.0</v>
      </c>
      <c r="W1646" s="1">
        <v>6.0</v>
      </c>
      <c r="X1646" s="1">
        <v>6.0</v>
      </c>
      <c r="Y1646" s="1">
        <v>5.0</v>
      </c>
      <c r="Z1646" s="1">
        <v>2681.0</v>
      </c>
      <c r="AA1646" s="45">
        <f t="shared" si="1"/>
        <v>128</v>
      </c>
      <c r="AB1646" s="45">
        <f t="shared" si="2"/>
        <v>57</v>
      </c>
      <c r="AC1646" s="45">
        <f t="shared" si="3"/>
        <v>23</v>
      </c>
      <c r="AD1646" s="45">
        <f t="shared" si="4"/>
        <v>24</v>
      </c>
      <c r="AE1646" s="45">
        <f t="shared" si="5"/>
        <v>24</v>
      </c>
    </row>
    <row r="1647">
      <c r="A1647" t="b">
        <v>0</v>
      </c>
      <c r="B1647" s="20">
        <v>44416.6368446875</v>
      </c>
      <c r="C1647" s="1" t="s">
        <v>322</v>
      </c>
      <c r="D1647" s="1">
        <v>2.0</v>
      </c>
      <c r="E1647" s="1">
        <v>0.0</v>
      </c>
      <c r="F1647" s="1">
        <v>0.0</v>
      </c>
      <c r="G1647" s="1">
        <v>0.0</v>
      </c>
      <c r="H1647" s="1">
        <v>0.0</v>
      </c>
      <c r="I1647" s="1">
        <v>2.0</v>
      </c>
      <c r="J1647" s="1">
        <v>2.0</v>
      </c>
      <c r="K1647" s="1">
        <v>0.0</v>
      </c>
      <c r="L1647" s="1">
        <v>2.0</v>
      </c>
      <c r="M1647" s="1">
        <v>2.0</v>
      </c>
      <c r="N1647" s="1">
        <v>2.0</v>
      </c>
      <c r="O1647" s="1">
        <v>2.0</v>
      </c>
      <c r="P1647" s="1">
        <v>3.0</v>
      </c>
      <c r="Q1647" s="1">
        <v>4.0</v>
      </c>
      <c r="R1647" s="1">
        <v>4.0</v>
      </c>
      <c r="S1647" s="1">
        <v>5.0</v>
      </c>
      <c r="T1647" s="1">
        <v>0.0</v>
      </c>
      <c r="U1647" s="1">
        <v>2.0</v>
      </c>
      <c r="V1647" s="1">
        <v>2.0</v>
      </c>
      <c r="W1647" s="1">
        <v>2.0</v>
      </c>
      <c r="X1647" s="1">
        <v>2.0</v>
      </c>
      <c r="Y1647" s="1">
        <v>0.0</v>
      </c>
      <c r="Z1647" s="1">
        <v>2110.0</v>
      </c>
      <c r="AA1647" s="45">
        <f t="shared" si="1"/>
        <v>38</v>
      </c>
      <c r="AB1647" s="45">
        <f t="shared" si="2"/>
        <v>8</v>
      </c>
      <c r="AC1647" s="45">
        <f t="shared" si="3"/>
        <v>6</v>
      </c>
      <c r="AD1647" s="45">
        <f t="shared" si="4"/>
        <v>16</v>
      </c>
      <c r="AE1647" s="45">
        <f t="shared" si="5"/>
        <v>8</v>
      </c>
    </row>
    <row r="1648">
      <c r="A1648" t="b">
        <v>0</v>
      </c>
      <c r="B1648" s="20">
        <v>44417.41239046297</v>
      </c>
      <c r="C1648" s="1" t="s">
        <v>317</v>
      </c>
      <c r="D1648" s="1">
        <v>0.0</v>
      </c>
      <c r="E1648" s="1">
        <v>0.0</v>
      </c>
      <c r="F1648" s="1">
        <v>0.0</v>
      </c>
      <c r="G1648" s="1">
        <v>1.0</v>
      </c>
      <c r="H1648" s="1">
        <v>0.0</v>
      </c>
      <c r="I1648" s="1">
        <v>5.0</v>
      </c>
      <c r="J1648" s="1">
        <v>0.0</v>
      </c>
      <c r="K1648" s="1">
        <v>1.0</v>
      </c>
      <c r="L1648" s="1">
        <v>4.0</v>
      </c>
      <c r="M1648" s="1">
        <v>3.0</v>
      </c>
      <c r="N1648" s="1">
        <v>2.0</v>
      </c>
      <c r="O1648" s="1">
        <v>3.0</v>
      </c>
      <c r="P1648" s="1">
        <v>0.0</v>
      </c>
      <c r="Q1648" s="1">
        <v>2.0</v>
      </c>
      <c r="R1648" s="1">
        <v>0.0</v>
      </c>
      <c r="S1648" s="1">
        <v>1.0</v>
      </c>
      <c r="T1648" s="1">
        <v>0.0</v>
      </c>
      <c r="U1648" s="1">
        <v>0.0</v>
      </c>
      <c r="V1648" s="1">
        <v>2.0</v>
      </c>
      <c r="W1648" s="1">
        <v>3.0</v>
      </c>
      <c r="X1648" s="1">
        <v>2.0</v>
      </c>
      <c r="Y1648" s="1">
        <v>0.0</v>
      </c>
      <c r="Z1648" s="1">
        <v>2087.0</v>
      </c>
      <c r="AA1648" s="45">
        <f t="shared" si="1"/>
        <v>29</v>
      </c>
      <c r="AB1648" s="45">
        <f t="shared" si="2"/>
        <v>11</v>
      </c>
      <c r="AC1648" s="45">
        <f t="shared" si="3"/>
        <v>8</v>
      </c>
      <c r="AD1648" s="45">
        <f t="shared" si="4"/>
        <v>3</v>
      </c>
      <c r="AE1648" s="45">
        <f t="shared" si="5"/>
        <v>7</v>
      </c>
    </row>
    <row r="1649">
      <c r="A1649" t="b">
        <v>0</v>
      </c>
      <c r="B1649" s="20">
        <v>44417.413782303236</v>
      </c>
      <c r="C1649" s="1" t="s">
        <v>774</v>
      </c>
      <c r="D1649" s="1">
        <v>5.0</v>
      </c>
      <c r="E1649" s="1">
        <v>2.0</v>
      </c>
      <c r="F1649" s="1">
        <v>0.0</v>
      </c>
      <c r="G1649" s="1">
        <v>3.0</v>
      </c>
      <c r="H1649" s="1">
        <v>4.0</v>
      </c>
      <c r="I1649" s="1">
        <v>4.0</v>
      </c>
      <c r="J1649" s="1">
        <v>6.0</v>
      </c>
      <c r="K1649" s="1">
        <v>2.0</v>
      </c>
      <c r="L1649" s="1">
        <v>0.0</v>
      </c>
      <c r="M1649" s="1">
        <v>4.0</v>
      </c>
      <c r="N1649" s="1">
        <v>4.0</v>
      </c>
      <c r="O1649" s="1">
        <v>5.0</v>
      </c>
      <c r="P1649" s="1">
        <v>4.0</v>
      </c>
      <c r="Q1649" s="1">
        <v>4.0</v>
      </c>
      <c r="R1649" s="1">
        <v>6.0</v>
      </c>
      <c r="S1649" s="1">
        <v>2.0</v>
      </c>
      <c r="T1649" s="1">
        <v>3.0</v>
      </c>
      <c r="U1649" s="1">
        <v>5.0</v>
      </c>
      <c r="V1649" s="1">
        <v>6.0</v>
      </c>
      <c r="W1649" s="1">
        <v>5.0</v>
      </c>
      <c r="X1649" s="1">
        <v>5.0</v>
      </c>
      <c r="Y1649" s="1">
        <v>0.0</v>
      </c>
      <c r="Z1649" s="1">
        <v>2694.0</v>
      </c>
      <c r="AA1649" s="45">
        <f t="shared" si="1"/>
        <v>79</v>
      </c>
      <c r="AB1649" s="45">
        <f t="shared" si="2"/>
        <v>30</v>
      </c>
      <c r="AC1649" s="45">
        <f t="shared" si="3"/>
        <v>12</v>
      </c>
      <c r="AD1649" s="45">
        <f t="shared" si="4"/>
        <v>16</v>
      </c>
      <c r="AE1649" s="45">
        <f t="shared" si="5"/>
        <v>21</v>
      </c>
    </row>
    <row r="1650">
      <c r="A1650" t="b">
        <v>0</v>
      </c>
      <c r="B1650" s="20">
        <v>44417.61620626158</v>
      </c>
      <c r="C1650" s="1" t="s">
        <v>776</v>
      </c>
      <c r="D1650" s="1">
        <v>1.0</v>
      </c>
      <c r="E1650" s="1">
        <v>1.0</v>
      </c>
      <c r="F1650" s="1">
        <v>0.0</v>
      </c>
      <c r="G1650" s="1">
        <v>1.0</v>
      </c>
      <c r="H1650" s="1">
        <v>2.0</v>
      </c>
      <c r="I1650" s="1">
        <v>0.0</v>
      </c>
      <c r="J1650" s="1">
        <v>0.0</v>
      </c>
      <c r="K1650" s="1">
        <v>0.0</v>
      </c>
      <c r="L1650" s="1">
        <v>0.0</v>
      </c>
      <c r="M1650" s="1">
        <v>1.0</v>
      </c>
      <c r="N1650" s="1">
        <v>0.0</v>
      </c>
      <c r="O1650" s="1">
        <v>0.0</v>
      </c>
      <c r="P1650" s="1">
        <v>0.0</v>
      </c>
      <c r="Q1650" s="1">
        <v>1.0</v>
      </c>
      <c r="R1650" s="1">
        <v>4.0</v>
      </c>
      <c r="S1650" s="1">
        <v>1.0</v>
      </c>
      <c r="T1650" s="1">
        <v>2.0</v>
      </c>
      <c r="U1650" s="1">
        <v>1.0</v>
      </c>
      <c r="V1650" s="1">
        <v>1.0</v>
      </c>
      <c r="W1650" s="1">
        <v>1.0</v>
      </c>
      <c r="X1650" s="1">
        <v>1.0</v>
      </c>
      <c r="Y1650" s="1">
        <v>0.0</v>
      </c>
      <c r="Z1650" s="1">
        <v>2699.0</v>
      </c>
      <c r="AA1650" s="45">
        <f t="shared" si="1"/>
        <v>18</v>
      </c>
      <c r="AB1650" s="45">
        <f t="shared" si="2"/>
        <v>7</v>
      </c>
      <c r="AC1650" s="45">
        <f t="shared" si="3"/>
        <v>1</v>
      </c>
      <c r="AD1650" s="45">
        <f t="shared" si="4"/>
        <v>6</v>
      </c>
      <c r="AE1650" s="45">
        <f t="shared" si="5"/>
        <v>4</v>
      </c>
    </row>
    <row r="1651">
      <c r="A1651" t="b">
        <v>0</v>
      </c>
      <c r="B1651" s="20">
        <v>44417.658880057876</v>
      </c>
      <c r="C1651" s="1" t="s">
        <v>777</v>
      </c>
      <c r="D1651" s="1">
        <v>4.0</v>
      </c>
      <c r="E1651" s="1">
        <v>6.0</v>
      </c>
      <c r="F1651" s="1">
        <v>0.0</v>
      </c>
      <c r="G1651" s="1">
        <v>4.0</v>
      </c>
      <c r="H1651" s="1">
        <v>5.0</v>
      </c>
      <c r="I1651" s="1">
        <v>3.0</v>
      </c>
      <c r="J1651" s="1">
        <v>3.0</v>
      </c>
      <c r="K1651" s="1">
        <v>4.0</v>
      </c>
      <c r="L1651" s="1">
        <v>1.0</v>
      </c>
      <c r="M1651" s="1">
        <v>2.0</v>
      </c>
      <c r="N1651" s="1">
        <v>4.0</v>
      </c>
      <c r="O1651" s="1">
        <v>2.0</v>
      </c>
      <c r="P1651" s="1">
        <v>4.0</v>
      </c>
      <c r="Q1651" s="1">
        <v>5.0</v>
      </c>
      <c r="R1651" s="1">
        <v>2.0</v>
      </c>
      <c r="S1651" s="1">
        <v>4.0</v>
      </c>
      <c r="T1651" s="1">
        <v>2.0</v>
      </c>
      <c r="U1651" s="1">
        <v>2.0</v>
      </c>
      <c r="V1651" s="1">
        <v>4.0</v>
      </c>
      <c r="W1651" s="1">
        <v>3.0</v>
      </c>
      <c r="X1651" s="1">
        <v>4.0</v>
      </c>
      <c r="Y1651" s="1">
        <v>5.0</v>
      </c>
      <c r="Z1651" s="1">
        <v>2685.0</v>
      </c>
      <c r="AA1651" s="45">
        <f t="shared" si="1"/>
        <v>73</v>
      </c>
      <c r="AB1651" s="45">
        <f t="shared" si="2"/>
        <v>35</v>
      </c>
      <c r="AC1651" s="45">
        <f t="shared" si="3"/>
        <v>10</v>
      </c>
      <c r="AD1651" s="45">
        <f t="shared" si="4"/>
        <v>15</v>
      </c>
      <c r="AE1651" s="45">
        <f t="shared" si="5"/>
        <v>13</v>
      </c>
    </row>
    <row r="1652">
      <c r="A1652" t="b">
        <v>0</v>
      </c>
      <c r="B1652" s="20">
        <v>44417.69750929398</v>
      </c>
      <c r="C1652" s="1" t="s">
        <v>778</v>
      </c>
      <c r="D1652" s="1">
        <v>1.0</v>
      </c>
      <c r="E1652" s="1">
        <v>1.0</v>
      </c>
      <c r="F1652" s="1">
        <v>0.0</v>
      </c>
      <c r="G1652" s="1">
        <v>0.0</v>
      </c>
      <c r="H1652" s="1">
        <v>3.0</v>
      </c>
      <c r="I1652" s="1">
        <v>3.0</v>
      </c>
      <c r="J1652" s="1">
        <v>3.0</v>
      </c>
      <c r="K1652" s="1">
        <v>0.0</v>
      </c>
      <c r="L1652" s="1">
        <v>0.0</v>
      </c>
      <c r="M1652" s="1">
        <v>1.0</v>
      </c>
      <c r="N1652" s="1">
        <v>3.0</v>
      </c>
      <c r="O1652" s="1">
        <v>4.0</v>
      </c>
      <c r="P1652" s="1">
        <v>4.0</v>
      </c>
      <c r="Q1652" s="1">
        <v>2.0</v>
      </c>
      <c r="R1652" s="1">
        <v>4.0</v>
      </c>
      <c r="S1652" s="1">
        <v>3.0</v>
      </c>
      <c r="T1652" s="1">
        <v>0.0</v>
      </c>
      <c r="U1652" s="1">
        <v>4.0</v>
      </c>
      <c r="V1652" s="1">
        <v>4.0</v>
      </c>
      <c r="W1652" s="1">
        <v>3.0</v>
      </c>
      <c r="X1652" s="1">
        <v>3.0</v>
      </c>
      <c r="Y1652" s="1">
        <v>2.0</v>
      </c>
      <c r="Z1652" s="1">
        <v>2675.0</v>
      </c>
      <c r="AA1652" s="45">
        <f t="shared" si="1"/>
        <v>48</v>
      </c>
      <c r="AB1652" s="45">
        <f t="shared" si="2"/>
        <v>17</v>
      </c>
      <c r="AC1652" s="45">
        <f t="shared" si="3"/>
        <v>4</v>
      </c>
      <c r="AD1652" s="45">
        <f t="shared" si="4"/>
        <v>13</v>
      </c>
      <c r="AE1652" s="45">
        <f t="shared" si="5"/>
        <v>14</v>
      </c>
    </row>
    <row r="1653">
      <c r="A1653" t="b">
        <v>0</v>
      </c>
      <c r="B1653" s="20">
        <v>44417.87568149305</v>
      </c>
      <c r="C1653" s="1" t="s">
        <v>715</v>
      </c>
      <c r="D1653" s="1">
        <v>4.0</v>
      </c>
      <c r="E1653" s="1">
        <v>6.0</v>
      </c>
      <c r="F1653" s="1">
        <v>5.0</v>
      </c>
      <c r="G1653" s="1">
        <v>3.0</v>
      </c>
      <c r="H1653" s="1">
        <v>3.0</v>
      </c>
      <c r="I1653" s="1">
        <v>3.0</v>
      </c>
      <c r="J1653" s="1">
        <v>4.0</v>
      </c>
      <c r="K1653" s="1">
        <v>4.0</v>
      </c>
      <c r="L1653" s="1">
        <v>3.0</v>
      </c>
      <c r="M1653" s="1">
        <v>3.0</v>
      </c>
      <c r="N1653" s="1">
        <v>5.0</v>
      </c>
      <c r="O1653" s="1">
        <v>5.0</v>
      </c>
      <c r="P1653" s="1">
        <v>4.0</v>
      </c>
      <c r="Q1653" s="1">
        <v>4.0</v>
      </c>
      <c r="R1653" s="1">
        <v>4.0</v>
      </c>
      <c r="S1653" s="1">
        <v>4.0</v>
      </c>
      <c r="T1653" s="1">
        <v>1.0</v>
      </c>
      <c r="U1653" s="1">
        <v>4.0</v>
      </c>
      <c r="V1653" s="1">
        <v>4.0</v>
      </c>
      <c r="W1653" s="1">
        <v>4.0</v>
      </c>
      <c r="X1653" s="1">
        <v>4.0</v>
      </c>
      <c r="Y1653" s="1">
        <v>1.0</v>
      </c>
      <c r="Z1653" s="1">
        <v>2565.0</v>
      </c>
      <c r="AA1653" s="45">
        <f t="shared" si="1"/>
        <v>82</v>
      </c>
      <c r="AB1653" s="45">
        <f t="shared" si="2"/>
        <v>36</v>
      </c>
      <c r="AC1653" s="45">
        <f t="shared" si="3"/>
        <v>14</v>
      </c>
      <c r="AD1653" s="45">
        <f t="shared" si="4"/>
        <v>16</v>
      </c>
      <c r="AE1653" s="45">
        <f t="shared" si="5"/>
        <v>16</v>
      </c>
    </row>
    <row r="1654">
      <c r="A1654" t="b">
        <v>0</v>
      </c>
      <c r="B1654" s="20">
        <v>44418.42994736111</v>
      </c>
      <c r="C1654" s="1" t="s">
        <v>779</v>
      </c>
      <c r="D1654" s="1">
        <v>2.0</v>
      </c>
      <c r="E1654" s="1">
        <v>0.0</v>
      </c>
      <c r="F1654" s="1">
        <v>0.0</v>
      </c>
      <c r="G1654" s="1">
        <v>0.0</v>
      </c>
      <c r="H1654" s="1">
        <v>1.0</v>
      </c>
      <c r="I1654" s="1">
        <v>3.0</v>
      </c>
      <c r="J1654" s="1">
        <v>2.0</v>
      </c>
      <c r="K1654" s="1">
        <v>3.0</v>
      </c>
      <c r="L1654" s="1">
        <v>0.0</v>
      </c>
      <c r="M1654" s="1">
        <v>2.0</v>
      </c>
      <c r="N1654" s="1">
        <v>1.0</v>
      </c>
      <c r="O1654" s="1">
        <v>4.0</v>
      </c>
      <c r="P1654" s="1">
        <v>3.0</v>
      </c>
      <c r="Q1654" s="1">
        <v>2.0</v>
      </c>
      <c r="R1654" s="1">
        <v>2.0</v>
      </c>
      <c r="S1654" s="1">
        <v>2.0</v>
      </c>
      <c r="T1654" s="1">
        <v>0.0</v>
      </c>
      <c r="U1654" s="1">
        <v>2.0</v>
      </c>
      <c r="V1654" s="1">
        <v>3.0</v>
      </c>
      <c r="W1654" s="1">
        <v>2.0</v>
      </c>
      <c r="X1654" s="1">
        <v>1.0</v>
      </c>
      <c r="Y1654" s="1">
        <v>2.0</v>
      </c>
      <c r="Z1654" s="1">
        <v>2669.0</v>
      </c>
      <c r="AA1654" s="45">
        <f t="shared" si="1"/>
        <v>37</v>
      </c>
      <c r="AB1654" s="45">
        <f t="shared" si="2"/>
        <v>13</v>
      </c>
      <c r="AC1654" s="45">
        <f t="shared" si="3"/>
        <v>7</v>
      </c>
      <c r="AD1654" s="45">
        <f t="shared" si="4"/>
        <v>9</v>
      </c>
      <c r="AE1654" s="45">
        <f t="shared" si="5"/>
        <v>8</v>
      </c>
    </row>
    <row r="1655">
      <c r="A1655" t="b">
        <v>0</v>
      </c>
      <c r="B1655" s="20">
        <v>44418.48226226852</v>
      </c>
      <c r="C1655" s="1" t="s">
        <v>775</v>
      </c>
      <c r="D1655" s="1">
        <v>2.0</v>
      </c>
      <c r="E1655" s="1">
        <v>2.0</v>
      </c>
      <c r="F1655" s="1">
        <v>0.0</v>
      </c>
      <c r="G1655" s="1">
        <v>2.0</v>
      </c>
      <c r="H1655" s="1">
        <v>2.0</v>
      </c>
      <c r="I1655" s="1">
        <v>3.0</v>
      </c>
      <c r="J1655" s="1">
        <v>3.0</v>
      </c>
      <c r="K1655" s="1">
        <v>4.0</v>
      </c>
      <c r="L1655" s="1">
        <v>1.0</v>
      </c>
      <c r="M1655" s="1">
        <v>2.0</v>
      </c>
      <c r="N1655" s="1">
        <v>3.0</v>
      </c>
      <c r="O1655" s="1">
        <v>3.0</v>
      </c>
      <c r="P1655" s="1">
        <v>3.0</v>
      </c>
      <c r="Q1655" s="1">
        <v>0.0</v>
      </c>
      <c r="R1655" s="1">
        <v>3.0</v>
      </c>
      <c r="S1655" s="1">
        <v>1.0</v>
      </c>
      <c r="T1655" s="1">
        <v>0.0</v>
      </c>
      <c r="U1655" s="1">
        <v>4.0</v>
      </c>
      <c r="V1655" s="1">
        <v>2.0</v>
      </c>
      <c r="W1655" s="1">
        <v>3.0</v>
      </c>
      <c r="X1655" s="1">
        <v>3.0</v>
      </c>
      <c r="Y1655" s="1">
        <v>2.0</v>
      </c>
      <c r="Z1655" s="1">
        <v>2696.0</v>
      </c>
      <c r="AA1655" s="45">
        <f t="shared" si="1"/>
        <v>48</v>
      </c>
      <c r="AB1655" s="45">
        <f t="shared" si="2"/>
        <v>19</v>
      </c>
      <c r="AC1655" s="45">
        <f t="shared" si="3"/>
        <v>10</v>
      </c>
      <c r="AD1655" s="45">
        <f t="shared" si="4"/>
        <v>7</v>
      </c>
      <c r="AE1655" s="45">
        <f t="shared" si="5"/>
        <v>12</v>
      </c>
    </row>
    <row r="1656">
      <c r="A1656" t="b">
        <v>0</v>
      </c>
      <c r="B1656" s="20">
        <v>44418.671568854166</v>
      </c>
      <c r="C1656" s="1" t="s">
        <v>409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1.0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2.0</v>
      </c>
      <c r="P1656" s="1">
        <v>2.0</v>
      </c>
      <c r="Q1656" s="1">
        <v>0.0</v>
      </c>
      <c r="R1656" s="1">
        <v>2.0</v>
      </c>
      <c r="S1656" s="1">
        <v>0.0</v>
      </c>
      <c r="T1656" s="1">
        <v>0.0</v>
      </c>
      <c r="U1656" s="1">
        <v>0.0</v>
      </c>
      <c r="V1656" s="1">
        <v>1.0</v>
      </c>
      <c r="W1656" s="1">
        <v>0.0</v>
      </c>
      <c r="X1656" s="1">
        <v>2.0</v>
      </c>
      <c r="Y1656" s="1">
        <v>1.0</v>
      </c>
      <c r="Z1656" s="1">
        <v>2227.0</v>
      </c>
      <c r="AA1656" s="45">
        <f t="shared" si="1"/>
        <v>11</v>
      </c>
      <c r="AB1656" s="45">
        <f t="shared" si="2"/>
        <v>4</v>
      </c>
      <c r="AC1656" s="45">
        <f t="shared" si="3"/>
        <v>0</v>
      </c>
      <c r="AD1656" s="45">
        <f t="shared" si="4"/>
        <v>4</v>
      </c>
      <c r="AE1656" s="45">
        <f t="shared" si="5"/>
        <v>3</v>
      </c>
    </row>
    <row r="1657">
      <c r="A1657" t="b">
        <v>0</v>
      </c>
      <c r="B1657" s="20">
        <v>44419.600314675925</v>
      </c>
      <c r="C1657" s="1" t="s">
        <v>627</v>
      </c>
      <c r="D1657" s="1">
        <v>2.0</v>
      </c>
      <c r="E1657" s="1">
        <v>0.0</v>
      </c>
      <c r="F1657" s="1">
        <v>0.0</v>
      </c>
      <c r="G1657" s="1">
        <v>2.0</v>
      </c>
      <c r="H1657" s="1">
        <v>1.0</v>
      </c>
      <c r="I1657" s="1">
        <v>3.0</v>
      </c>
      <c r="J1657" s="1">
        <v>1.0</v>
      </c>
      <c r="K1657" s="1">
        <v>3.0</v>
      </c>
      <c r="L1657" s="1">
        <v>0.0</v>
      </c>
      <c r="M1657" s="1">
        <v>3.0</v>
      </c>
      <c r="N1657" s="1">
        <v>0.0</v>
      </c>
      <c r="O1657" s="1">
        <v>1.0</v>
      </c>
      <c r="P1657" s="1">
        <v>2.0</v>
      </c>
      <c r="Q1657" s="1">
        <v>1.0</v>
      </c>
      <c r="R1657" s="1">
        <v>1.0</v>
      </c>
      <c r="S1657" s="1">
        <v>0.0</v>
      </c>
      <c r="T1657" s="1">
        <v>0.0</v>
      </c>
      <c r="U1657" s="1">
        <v>3.0</v>
      </c>
      <c r="V1657" s="1">
        <v>3.0</v>
      </c>
      <c r="W1657" s="1">
        <v>3.0</v>
      </c>
      <c r="X1657" s="1">
        <v>3.0</v>
      </c>
      <c r="Y1657" s="1">
        <v>4.0</v>
      </c>
      <c r="Z1657" s="1">
        <v>2476.0</v>
      </c>
      <c r="AA1657" s="45">
        <f t="shared" si="1"/>
        <v>36</v>
      </c>
      <c r="AB1657" s="45">
        <f t="shared" si="2"/>
        <v>13</v>
      </c>
      <c r="AC1657" s="45">
        <f t="shared" si="3"/>
        <v>7</v>
      </c>
      <c r="AD1657" s="45">
        <f t="shared" si="4"/>
        <v>4</v>
      </c>
      <c r="AE1657" s="45">
        <f t="shared" si="5"/>
        <v>12</v>
      </c>
    </row>
    <row r="1658">
      <c r="A1658" t="b">
        <v>0</v>
      </c>
      <c r="B1658" s="20">
        <v>44419.6961237037</v>
      </c>
      <c r="C1658" s="1" t="s">
        <v>781</v>
      </c>
      <c r="D1658" s="1">
        <v>3.0</v>
      </c>
      <c r="E1658" s="1">
        <v>2.0</v>
      </c>
      <c r="F1658" s="1">
        <v>0.0</v>
      </c>
      <c r="G1658" s="1">
        <v>3.0</v>
      </c>
      <c r="H1658" s="1">
        <v>3.0</v>
      </c>
      <c r="I1658" s="1">
        <v>3.0</v>
      </c>
      <c r="J1658" s="1">
        <v>3.0</v>
      </c>
      <c r="K1658" s="1">
        <v>0.0</v>
      </c>
      <c r="L1658" s="1">
        <v>3.0</v>
      </c>
      <c r="M1658" s="1">
        <v>2.0</v>
      </c>
      <c r="N1658" s="1">
        <v>1.0</v>
      </c>
      <c r="O1658" s="1">
        <v>1.0</v>
      </c>
      <c r="P1658" s="1">
        <v>2.0</v>
      </c>
      <c r="Q1658" s="1">
        <v>1.0</v>
      </c>
      <c r="R1658" s="1">
        <v>2.0</v>
      </c>
      <c r="S1658" s="1">
        <v>2.0</v>
      </c>
      <c r="T1658" s="1">
        <v>5.0</v>
      </c>
      <c r="U1658" s="1">
        <v>3.0</v>
      </c>
      <c r="V1658" s="1">
        <v>3.0</v>
      </c>
      <c r="W1658" s="1">
        <v>4.0</v>
      </c>
      <c r="X1658" s="1">
        <v>4.0</v>
      </c>
      <c r="Y1658" s="1">
        <v>2.0</v>
      </c>
      <c r="Z1658" s="1">
        <v>2674.0</v>
      </c>
      <c r="AA1658" s="45">
        <f t="shared" si="1"/>
        <v>52</v>
      </c>
      <c r="AB1658" s="45">
        <f t="shared" si="2"/>
        <v>23</v>
      </c>
      <c r="AC1658" s="45">
        <f t="shared" si="3"/>
        <v>8</v>
      </c>
      <c r="AD1658" s="45">
        <f t="shared" si="4"/>
        <v>7</v>
      </c>
      <c r="AE1658" s="45">
        <f t="shared" si="5"/>
        <v>14</v>
      </c>
    </row>
    <row r="1659">
      <c r="A1659" t="b">
        <v>0</v>
      </c>
      <c r="B1659" s="20">
        <v>44419.69847990741</v>
      </c>
      <c r="C1659" s="1" t="s">
        <v>780</v>
      </c>
      <c r="D1659" s="1">
        <v>5.0</v>
      </c>
      <c r="E1659" s="1">
        <v>0.0</v>
      </c>
      <c r="F1659" s="1">
        <v>0.0</v>
      </c>
      <c r="G1659" s="1">
        <v>1.0</v>
      </c>
      <c r="H1659" s="1">
        <v>2.0</v>
      </c>
      <c r="I1659" s="1">
        <v>6.0</v>
      </c>
      <c r="J1659" s="1">
        <v>3.0</v>
      </c>
      <c r="K1659" s="1">
        <v>3.0</v>
      </c>
      <c r="L1659" s="1">
        <v>3.0</v>
      </c>
      <c r="M1659" s="1">
        <v>5.0</v>
      </c>
      <c r="N1659" s="1">
        <v>1.0</v>
      </c>
      <c r="O1659" s="1">
        <v>5.0</v>
      </c>
      <c r="P1659" s="1">
        <v>3.0</v>
      </c>
      <c r="Q1659" s="1">
        <v>2.0</v>
      </c>
      <c r="R1659" s="1">
        <v>2.0</v>
      </c>
      <c r="S1659" s="1">
        <v>3.0</v>
      </c>
      <c r="T1659" s="1">
        <v>1.0</v>
      </c>
      <c r="U1659" s="1">
        <v>6.0</v>
      </c>
      <c r="V1659" s="1">
        <v>6.0</v>
      </c>
      <c r="W1659" s="1">
        <v>6.0</v>
      </c>
      <c r="X1659" s="1">
        <v>6.0</v>
      </c>
      <c r="Y1659" s="1">
        <v>5.0</v>
      </c>
      <c r="Z1659" s="1">
        <v>2697.0</v>
      </c>
      <c r="AA1659" s="45">
        <f t="shared" si="1"/>
        <v>74</v>
      </c>
      <c r="AB1659" s="45">
        <f t="shared" si="2"/>
        <v>26</v>
      </c>
      <c r="AC1659" s="45">
        <f t="shared" si="3"/>
        <v>14</v>
      </c>
      <c r="AD1659" s="45">
        <f t="shared" si="4"/>
        <v>10</v>
      </c>
      <c r="AE1659" s="45">
        <f t="shared" si="5"/>
        <v>24</v>
      </c>
    </row>
    <row r="1660">
      <c r="A1660" t="b">
        <v>0</v>
      </c>
      <c r="B1660" s="20">
        <v>44420.20209173611</v>
      </c>
      <c r="C1660" s="1" t="s">
        <v>944</v>
      </c>
      <c r="D1660" s="1">
        <v>0.0</v>
      </c>
      <c r="E1660" s="1">
        <v>1.0</v>
      </c>
      <c r="F1660" s="1">
        <v>0.0</v>
      </c>
      <c r="G1660" s="1">
        <v>0.0</v>
      </c>
      <c r="H1660" s="1">
        <v>1.0</v>
      </c>
      <c r="I1660" s="1">
        <v>3.0</v>
      </c>
      <c r="J1660" s="1">
        <v>1.0</v>
      </c>
      <c r="K1660" s="1">
        <v>1.0</v>
      </c>
      <c r="L1660" s="1">
        <v>1.0</v>
      </c>
      <c r="M1660" s="1">
        <v>3.0</v>
      </c>
      <c r="N1660" s="1">
        <v>1.0</v>
      </c>
      <c r="O1660" s="1">
        <v>0.0</v>
      </c>
      <c r="P1660" s="1">
        <v>2.0</v>
      </c>
      <c r="Q1660" s="1">
        <v>1.0</v>
      </c>
      <c r="R1660" s="1">
        <v>2.0</v>
      </c>
      <c r="S1660" s="1">
        <v>3.0</v>
      </c>
      <c r="T1660" s="1">
        <v>0.0</v>
      </c>
      <c r="U1660" s="1">
        <v>2.0</v>
      </c>
      <c r="V1660" s="1">
        <v>0.0</v>
      </c>
      <c r="W1660" s="1">
        <v>1.0</v>
      </c>
      <c r="X1660" s="1">
        <v>0.0</v>
      </c>
      <c r="Y1660" s="1">
        <v>0.0</v>
      </c>
      <c r="Z1660" s="1">
        <v>2642.0</v>
      </c>
      <c r="AA1660" s="45">
        <f t="shared" si="1"/>
        <v>23</v>
      </c>
      <c r="AB1660" s="45">
        <f t="shared" si="2"/>
        <v>6</v>
      </c>
      <c r="AC1660" s="45">
        <f t="shared" si="3"/>
        <v>6</v>
      </c>
      <c r="AD1660" s="45">
        <f t="shared" si="4"/>
        <v>8</v>
      </c>
      <c r="AE1660" s="45">
        <f t="shared" si="5"/>
        <v>3</v>
      </c>
    </row>
    <row r="1661">
      <c r="A1661" t="b">
        <v>0</v>
      </c>
      <c r="B1661" s="20">
        <v>44420.370506875</v>
      </c>
      <c r="C1661" s="1" t="s">
        <v>663</v>
      </c>
      <c r="D1661" s="1">
        <v>2.0</v>
      </c>
      <c r="E1661" s="1">
        <v>1.0</v>
      </c>
      <c r="F1661" s="1">
        <v>0.0</v>
      </c>
      <c r="G1661" s="1">
        <v>1.0</v>
      </c>
      <c r="H1661" s="1">
        <v>1.0</v>
      </c>
      <c r="I1661" s="1">
        <v>3.0</v>
      </c>
      <c r="J1661" s="1">
        <v>0.0</v>
      </c>
      <c r="K1661" s="1">
        <v>4.0</v>
      </c>
      <c r="L1661" s="1">
        <v>0.0</v>
      </c>
      <c r="M1661" s="1">
        <v>4.0</v>
      </c>
      <c r="N1661" s="1">
        <v>4.0</v>
      </c>
      <c r="O1661" s="1">
        <v>4.0</v>
      </c>
      <c r="P1661" s="1">
        <v>4.0</v>
      </c>
      <c r="Q1661" s="1">
        <v>2.0</v>
      </c>
      <c r="R1661" s="1">
        <v>2.0</v>
      </c>
      <c r="S1661" s="1">
        <v>3.0</v>
      </c>
      <c r="T1661" s="1">
        <v>1.0</v>
      </c>
      <c r="U1661" s="1">
        <v>4.0</v>
      </c>
      <c r="V1661" s="1">
        <v>4.0</v>
      </c>
      <c r="W1661" s="1">
        <v>4.0</v>
      </c>
      <c r="X1661" s="1">
        <v>4.0</v>
      </c>
      <c r="Y1661" s="1">
        <v>4.0</v>
      </c>
      <c r="Z1661" s="1">
        <v>2093.0</v>
      </c>
      <c r="AA1661" s="45">
        <f t="shared" si="1"/>
        <v>56</v>
      </c>
      <c r="AB1661" s="45">
        <f t="shared" si="2"/>
        <v>21</v>
      </c>
      <c r="AC1661" s="45">
        <f t="shared" si="3"/>
        <v>8</v>
      </c>
      <c r="AD1661" s="45">
        <f t="shared" si="4"/>
        <v>11</v>
      </c>
      <c r="AE1661" s="45">
        <f t="shared" si="5"/>
        <v>16</v>
      </c>
    </row>
    <row r="1662">
      <c r="A1662" t="b">
        <v>0</v>
      </c>
      <c r="B1662" s="20">
        <v>44420.387419293984</v>
      </c>
      <c r="C1662" s="1" t="s">
        <v>301</v>
      </c>
      <c r="D1662" s="1">
        <v>2.0</v>
      </c>
      <c r="E1662" s="1">
        <v>2.0</v>
      </c>
      <c r="F1662" s="1">
        <v>0.0</v>
      </c>
      <c r="G1662" s="1">
        <v>1.0</v>
      </c>
      <c r="H1662" s="1">
        <v>3.0</v>
      </c>
      <c r="I1662" s="1">
        <v>3.0</v>
      </c>
      <c r="J1662" s="1">
        <v>0.0</v>
      </c>
      <c r="K1662" s="1">
        <v>0.0</v>
      </c>
      <c r="L1662" s="1">
        <v>0.0</v>
      </c>
      <c r="M1662" s="1">
        <v>0.0</v>
      </c>
      <c r="N1662" s="1">
        <v>3.0</v>
      </c>
      <c r="O1662" s="1">
        <v>4.0</v>
      </c>
      <c r="P1662" s="1">
        <v>1.0</v>
      </c>
      <c r="Q1662" s="1">
        <v>1.0</v>
      </c>
      <c r="R1662" s="1">
        <v>2.0</v>
      </c>
      <c r="S1662" s="1">
        <v>3.0</v>
      </c>
      <c r="T1662" s="1">
        <v>3.0</v>
      </c>
      <c r="U1662" s="1">
        <v>3.0</v>
      </c>
      <c r="V1662" s="1">
        <v>2.0</v>
      </c>
      <c r="W1662" s="1">
        <v>4.0</v>
      </c>
      <c r="X1662" s="1">
        <v>4.0</v>
      </c>
      <c r="Y1662" s="1">
        <v>5.0</v>
      </c>
      <c r="Z1662" s="1">
        <v>2066.0</v>
      </c>
      <c r="AA1662" s="45">
        <f t="shared" si="1"/>
        <v>46</v>
      </c>
      <c r="AB1662" s="45">
        <f t="shared" si="2"/>
        <v>26</v>
      </c>
      <c r="AC1662" s="45">
        <f t="shared" si="3"/>
        <v>0</v>
      </c>
      <c r="AD1662" s="45">
        <f t="shared" si="4"/>
        <v>7</v>
      </c>
      <c r="AE1662" s="45">
        <f t="shared" si="5"/>
        <v>13</v>
      </c>
    </row>
    <row r="1663">
      <c r="A1663" t="b">
        <v>0</v>
      </c>
      <c r="B1663" s="20">
        <v>44420.85863524306</v>
      </c>
      <c r="C1663" s="1" t="s">
        <v>782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1.0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2615.0</v>
      </c>
      <c r="AA1663" s="45">
        <f t="shared" si="1"/>
        <v>1</v>
      </c>
      <c r="AB1663" s="45">
        <f t="shared" si="2"/>
        <v>0</v>
      </c>
      <c r="AC1663" s="45">
        <f t="shared" si="3"/>
        <v>1</v>
      </c>
      <c r="AD1663" s="45">
        <f t="shared" si="4"/>
        <v>0</v>
      </c>
      <c r="AE1663" s="45">
        <f t="shared" si="5"/>
        <v>0</v>
      </c>
    </row>
    <row r="1664">
      <c r="A1664" t="b">
        <v>0</v>
      </c>
      <c r="B1664" s="20">
        <v>44421.41094461805</v>
      </c>
      <c r="C1664" s="1" t="s">
        <v>783</v>
      </c>
      <c r="D1664" s="1">
        <v>5.0</v>
      </c>
      <c r="E1664" s="1">
        <v>0.0</v>
      </c>
      <c r="F1664" s="1">
        <v>0.0</v>
      </c>
      <c r="G1664" s="1">
        <v>1.0</v>
      </c>
      <c r="H1664" s="1">
        <v>2.0</v>
      </c>
      <c r="I1664" s="1">
        <v>5.0</v>
      </c>
      <c r="J1664" s="1">
        <v>5.0</v>
      </c>
      <c r="K1664" s="1">
        <v>3.0</v>
      </c>
      <c r="L1664" s="1">
        <v>4.0</v>
      </c>
      <c r="M1664" s="1">
        <v>4.0</v>
      </c>
      <c r="N1664" s="1">
        <v>4.0</v>
      </c>
      <c r="O1664" s="1">
        <v>0.0</v>
      </c>
      <c r="P1664" s="1">
        <v>5.0</v>
      </c>
      <c r="Q1664" s="1">
        <v>5.0</v>
      </c>
      <c r="R1664" s="1">
        <v>5.0</v>
      </c>
      <c r="S1664" s="1">
        <v>5.0</v>
      </c>
      <c r="T1664" s="1">
        <v>1.0</v>
      </c>
      <c r="U1664" s="1">
        <v>1.0</v>
      </c>
      <c r="V1664" s="1">
        <v>4.0</v>
      </c>
      <c r="W1664" s="1">
        <v>4.0</v>
      </c>
      <c r="X1664" s="1">
        <v>4.0</v>
      </c>
      <c r="Y1664" s="1">
        <v>0.0</v>
      </c>
      <c r="Z1664" s="1">
        <v>2698.0</v>
      </c>
      <c r="AA1664" s="45">
        <f t="shared" si="1"/>
        <v>67</v>
      </c>
      <c r="AB1664" s="45">
        <f t="shared" si="2"/>
        <v>18</v>
      </c>
      <c r="AC1664" s="45">
        <f t="shared" si="3"/>
        <v>16</v>
      </c>
      <c r="AD1664" s="45">
        <f t="shared" si="4"/>
        <v>20</v>
      </c>
      <c r="AE1664" s="45">
        <f t="shared" si="5"/>
        <v>13</v>
      </c>
    </row>
    <row r="1665">
      <c r="A1665" t="b">
        <v>0</v>
      </c>
      <c r="B1665" s="20">
        <v>44421.50467980324</v>
      </c>
      <c r="C1665" s="1" t="s">
        <v>784</v>
      </c>
      <c r="D1665" s="1">
        <v>4.0</v>
      </c>
      <c r="E1665" s="1">
        <v>3.0</v>
      </c>
      <c r="F1665" s="1">
        <v>0.0</v>
      </c>
      <c r="G1665" s="1">
        <v>1.0</v>
      </c>
      <c r="H1665" s="1">
        <v>2.0</v>
      </c>
      <c r="I1665" s="1">
        <v>2.0</v>
      </c>
      <c r="J1665" s="1">
        <v>0.0</v>
      </c>
      <c r="K1665" s="1">
        <v>0.0</v>
      </c>
      <c r="L1665" s="1">
        <v>0.0</v>
      </c>
      <c r="M1665" s="1">
        <v>0.0</v>
      </c>
      <c r="N1665" s="1">
        <v>4.0</v>
      </c>
      <c r="O1665" s="1">
        <v>3.0</v>
      </c>
      <c r="P1665" s="1">
        <v>3.0</v>
      </c>
      <c r="Q1665" s="1">
        <v>2.0</v>
      </c>
      <c r="R1665" s="1">
        <v>3.0</v>
      </c>
      <c r="S1665" s="1">
        <v>3.0</v>
      </c>
      <c r="T1665" s="1">
        <v>1.0</v>
      </c>
      <c r="U1665" s="1">
        <v>2.0</v>
      </c>
      <c r="V1665" s="1">
        <v>2.0</v>
      </c>
      <c r="W1665" s="1">
        <v>3.0</v>
      </c>
      <c r="X1665" s="1">
        <v>0.0</v>
      </c>
      <c r="Y1665" s="1">
        <v>0.0</v>
      </c>
      <c r="Z1665" s="1">
        <v>2700.0</v>
      </c>
      <c r="AA1665" s="45">
        <f t="shared" si="1"/>
        <v>38</v>
      </c>
      <c r="AB1665" s="45">
        <f t="shared" si="2"/>
        <v>20</v>
      </c>
      <c r="AC1665" s="45">
        <f t="shared" si="3"/>
        <v>0</v>
      </c>
      <c r="AD1665" s="45">
        <f t="shared" si="4"/>
        <v>11</v>
      </c>
      <c r="AE1665" s="45">
        <f t="shared" si="5"/>
        <v>7</v>
      </c>
    </row>
    <row r="1666">
      <c r="A1666" t="b">
        <v>0</v>
      </c>
      <c r="B1666" s="20">
        <v>44421.565178414356</v>
      </c>
      <c r="C1666" s="1" t="s">
        <v>538</v>
      </c>
      <c r="D1666" s="1">
        <v>4.0</v>
      </c>
      <c r="E1666" s="1">
        <v>1.0</v>
      </c>
      <c r="F1666" s="1">
        <v>0.0</v>
      </c>
      <c r="G1666" s="1">
        <v>2.0</v>
      </c>
      <c r="H1666" s="1">
        <v>2.0</v>
      </c>
      <c r="I1666" s="1">
        <v>4.0</v>
      </c>
      <c r="J1666" s="1">
        <v>3.0</v>
      </c>
      <c r="K1666" s="1">
        <v>0.0</v>
      </c>
      <c r="L1666" s="1">
        <v>2.0</v>
      </c>
      <c r="M1666" s="1">
        <v>2.0</v>
      </c>
      <c r="N1666" s="1">
        <v>2.0</v>
      </c>
      <c r="O1666" s="1">
        <v>1.0</v>
      </c>
      <c r="P1666" s="1">
        <v>2.0</v>
      </c>
      <c r="Q1666" s="1">
        <v>3.0</v>
      </c>
      <c r="R1666" s="1">
        <v>4.0</v>
      </c>
      <c r="S1666" s="1">
        <v>3.0</v>
      </c>
      <c r="T1666" s="1">
        <v>3.0</v>
      </c>
      <c r="U1666" s="1">
        <v>3.0</v>
      </c>
      <c r="V1666" s="1">
        <v>3.0</v>
      </c>
      <c r="W1666" s="1">
        <v>3.0</v>
      </c>
      <c r="X1666" s="1">
        <v>1.0</v>
      </c>
      <c r="Y1666" s="1">
        <v>0.0</v>
      </c>
      <c r="Z1666" s="1">
        <v>2372.0</v>
      </c>
      <c r="AA1666" s="45">
        <f t="shared" si="1"/>
        <v>48</v>
      </c>
      <c r="AB1666" s="45">
        <f t="shared" si="2"/>
        <v>19</v>
      </c>
      <c r="AC1666" s="45">
        <f t="shared" si="3"/>
        <v>7</v>
      </c>
      <c r="AD1666" s="45">
        <f t="shared" si="4"/>
        <v>12</v>
      </c>
      <c r="AE1666" s="45">
        <f t="shared" si="5"/>
        <v>10</v>
      </c>
    </row>
    <row r="1667">
      <c r="A1667" t="b">
        <v>0</v>
      </c>
      <c r="B1667" s="20">
        <v>44424.31534451389</v>
      </c>
      <c r="C1667" s="1" t="s">
        <v>481</v>
      </c>
      <c r="D1667" s="1">
        <v>4.0</v>
      </c>
      <c r="E1667" s="1">
        <v>4.0</v>
      </c>
      <c r="F1667" s="1">
        <v>5.0</v>
      </c>
      <c r="G1667" s="1">
        <v>3.0</v>
      </c>
      <c r="H1667" s="1">
        <v>2.0</v>
      </c>
      <c r="I1667" s="1">
        <v>4.0</v>
      </c>
      <c r="J1667" s="1">
        <v>4.0</v>
      </c>
      <c r="K1667" s="1">
        <v>1.0</v>
      </c>
      <c r="L1667" s="1">
        <v>5.0</v>
      </c>
      <c r="M1667" s="1">
        <v>3.0</v>
      </c>
      <c r="N1667" s="1">
        <v>3.0</v>
      </c>
      <c r="O1667" s="1">
        <v>4.0</v>
      </c>
      <c r="P1667" s="1">
        <v>5.0</v>
      </c>
      <c r="Q1667" s="1">
        <v>1.0</v>
      </c>
      <c r="R1667" s="1">
        <v>3.0</v>
      </c>
      <c r="S1667" s="1">
        <v>4.0</v>
      </c>
      <c r="T1667" s="1">
        <v>4.0</v>
      </c>
      <c r="U1667" s="1">
        <v>3.0</v>
      </c>
      <c r="V1667" s="1">
        <v>2.0</v>
      </c>
      <c r="W1667" s="1">
        <v>3.0</v>
      </c>
      <c r="X1667" s="1">
        <v>2.0</v>
      </c>
      <c r="Y1667" s="1">
        <v>4.0</v>
      </c>
      <c r="Z1667" s="1">
        <v>2305.0</v>
      </c>
      <c r="AA1667" s="45">
        <f t="shared" si="1"/>
        <v>73</v>
      </c>
      <c r="AB1667" s="45">
        <f t="shared" si="2"/>
        <v>37</v>
      </c>
      <c r="AC1667" s="45">
        <f t="shared" si="3"/>
        <v>13</v>
      </c>
      <c r="AD1667" s="45">
        <f t="shared" si="4"/>
        <v>13</v>
      </c>
      <c r="AE1667" s="45">
        <f t="shared" si="5"/>
        <v>10</v>
      </c>
    </row>
    <row r="1668">
      <c r="A1668" t="b">
        <v>0</v>
      </c>
      <c r="B1668" s="20">
        <v>44424.403840370374</v>
      </c>
      <c r="C1668" s="1" t="s">
        <v>785</v>
      </c>
      <c r="D1668" s="1">
        <v>3.0</v>
      </c>
      <c r="E1668" s="1">
        <v>4.0</v>
      </c>
      <c r="F1668" s="1">
        <v>0.0</v>
      </c>
      <c r="G1668" s="1">
        <v>0.0</v>
      </c>
      <c r="H1668" s="1">
        <v>2.0</v>
      </c>
      <c r="I1668" s="1">
        <v>4.0</v>
      </c>
      <c r="J1668" s="1">
        <v>0.0</v>
      </c>
      <c r="K1668" s="1">
        <v>0.0</v>
      </c>
      <c r="L1668" s="1">
        <v>0.0</v>
      </c>
      <c r="M1668" s="1">
        <v>3.0</v>
      </c>
      <c r="N1668" s="1">
        <v>2.0</v>
      </c>
      <c r="O1668" s="1">
        <v>0.0</v>
      </c>
      <c r="P1668" s="1">
        <v>4.0</v>
      </c>
      <c r="Q1668" s="1">
        <v>0.0</v>
      </c>
      <c r="R1668" s="1">
        <v>2.0</v>
      </c>
      <c r="S1668" s="1">
        <v>0.0</v>
      </c>
      <c r="T1668" s="1">
        <v>0.0</v>
      </c>
      <c r="U1668" s="1">
        <v>3.0</v>
      </c>
      <c r="V1668" s="1">
        <v>3.0</v>
      </c>
      <c r="W1668" s="1">
        <v>2.0</v>
      </c>
      <c r="X1668" s="1">
        <v>0.0</v>
      </c>
      <c r="Y1668" s="1">
        <v>3.0</v>
      </c>
      <c r="Z1668" s="1">
        <v>2708.0</v>
      </c>
      <c r="AA1668" s="45">
        <f t="shared" si="1"/>
        <v>35</v>
      </c>
      <c r="AB1668" s="45">
        <f t="shared" si="2"/>
        <v>18</v>
      </c>
      <c r="AC1668" s="45">
        <f t="shared" si="3"/>
        <v>3</v>
      </c>
      <c r="AD1668" s="45">
        <f t="shared" si="4"/>
        <v>6</v>
      </c>
      <c r="AE1668" s="45">
        <f t="shared" si="5"/>
        <v>8</v>
      </c>
    </row>
    <row r="1669">
      <c r="A1669" t="b">
        <v>0</v>
      </c>
      <c r="B1669" s="20">
        <v>44424.53312158565</v>
      </c>
      <c r="C1669" s="1" t="s">
        <v>172</v>
      </c>
      <c r="D1669" s="1">
        <v>3.0</v>
      </c>
      <c r="E1669" s="1">
        <v>1.0</v>
      </c>
      <c r="F1669" s="1">
        <v>0.0</v>
      </c>
      <c r="G1669" s="1">
        <v>5.0</v>
      </c>
      <c r="H1669" s="1">
        <v>2.0</v>
      </c>
      <c r="I1669" s="1">
        <v>4.0</v>
      </c>
      <c r="J1669" s="1">
        <v>1.0</v>
      </c>
      <c r="K1669" s="1">
        <v>0.0</v>
      </c>
      <c r="L1669" s="1">
        <v>1.0</v>
      </c>
      <c r="M1669" s="1">
        <v>2.0</v>
      </c>
      <c r="N1669" s="1">
        <v>2.0</v>
      </c>
      <c r="O1669" s="1">
        <v>6.0</v>
      </c>
      <c r="P1669" s="1">
        <v>5.0</v>
      </c>
      <c r="Q1669" s="1">
        <v>2.0</v>
      </c>
      <c r="R1669" s="1">
        <v>2.0</v>
      </c>
      <c r="S1669" s="1">
        <v>2.0</v>
      </c>
      <c r="T1669" s="1">
        <v>1.0</v>
      </c>
      <c r="U1669" s="1">
        <v>4.0</v>
      </c>
      <c r="V1669" s="1">
        <v>4.0</v>
      </c>
      <c r="W1669" s="1">
        <v>5.0</v>
      </c>
      <c r="X1669" s="1">
        <v>5.0</v>
      </c>
      <c r="Y1669" s="1">
        <v>2.0</v>
      </c>
      <c r="Z1669" s="1">
        <v>1935.0</v>
      </c>
      <c r="AA1669" s="45">
        <f t="shared" si="1"/>
        <v>59</v>
      </c>
      <c r="AB1669" s="45">
        <f t="shared" si="2"/>
        <v>26</v>
      </c>
      <c r="AC1669" s="45">
        <f t="shared" si="3"/>
        <v>4</v>
      </c>
      <c r="AD1669" s="45">
        <f t="shared" si="4"/>
        <v>11</v>
      </c>
      <c r="AE1669" s="45">
        <f t="shared" si="5"/>
        <v>18</v>
      </c>
    </row>
    <row r="1670">
      <c r="A1670" t="b">
        <v>0</v>
      </c>
      <c r="B1670" s="20">
        <v>44424.6980137037</v>
      </c>
      <c r="C1670" s="1" t="s">
        <v>787</v>
      </c>
      <c r="D1670" s="1">
        <v>1.0</v>
      </c>
      <c r="E1670" s="1">
        <v>0.0</v>
      </c>
      <c r="F1670" s="1">
        <v>0.0</v>
      </c>
      <c r="G1670" s="1">
        <v>1.0</v>
      </c>
      <c r="H1670" s="1">
        <v>1.0</v>
      </c>
      <c r="I1670" s="1">
        <v>1.0</v>
      </c>
      <c r="J1670" s="1">
        <v>1.0</v>
      </c>
      <c r="K1670" s="1">
        <v>1.0</v>
      </c>
      <c r="L1670" s="1">
        <v>0.0</v>
      </c>
      <c r="M1670" s="1">
        <v>1.0</v>
      </c>
      <c r="N1670" s="1">
        <v>1.0</v>
      </c>
      <c r="O1670" s="1">
        <v>1.0</v>
      </c>
      <c r="P1670" s="1">
        <v>1.0</v>
      </c>
      <c r="Q1670" s="1">
        <v>1.0</v>
      </c>
      <c r="R1670" s="1">
        <v>1.0</v>
      </c>
      <c r="S1670" s="1">
        <v>1.0</v>
      </c>
      <c r="T1670" s="1">
        <v>0.0</v>
      </c>
      <c r="U1670" s="1">
        <v>1.0</v>
      </c>
      <c r="V1670" s="1">
        <v>1.0</v>
      </c>
      <c r="W1670" s="1">
        <v>2.0</v>
      </c>
      <c r="X1670" s="1">
        <v>1.0</v>
      </c>
      <c r="Y1670" s="1">
        <v>1.0</v>
      </c>
      <c r="Z1670" s="1">
        <v>2689.0</v>
      </c>
      <c r="AA1670" s="45">
        <f t="shared" si="1"/>
        <v>19</v>
      </c>
      <c r="AB1670" s="45">
        <f t="shared" si="2"/>
        <v>7</v>
      </c>
      <c r="AC1670" s="45">
        <f t="shared" si="3"/>
        <v>3</v>
      </c>
      <c r="AD1670" s="45">
        <f t="shared" si="4"/>
        <v>4</v>
      </c>
      <c r="AE1670" s="45">
        <f t="shared" si="5"/>
        <v>5</v>
      </c>
    </row>
    <row r="1671">
      <c r="A1671" t="b">
        <v>0</v>
      </c>
      <c r="B1671" s="20">
        <v>44425.51571289352</v>
      </c>
      <c r="C1671" s="1" t="s">
        <v>788</v>
      </c>
      <c r="D1671" s="1">
        <v>2.0</v>
      </c>
      <c r="E1671" s="1">
        <v>2.0</v>
      </c>
      <c r="F1671" s="1">
        <v>0.0</v>
      </c>
      <c r="G1671" s="1">
        <v>2.0</v>
      </c>
      <c r="H1671" s="1">
        <v>2.0</v>
      </c>
      <c r="I1671" s="1">
        <v>2.0</v>
      </c>
      <c r="J1671" s="1">
        <v>2.0</v>
      </c>
      <c r="K1671" s="1">
        <v>0.0</v>
      </c>
      <c r="L1671" s="1">
        <v>1.0</v>
      </c>
      <c r="M1671" s="1">
        <v>0.0</v>
      </c>
      <c r="N1671" s="1">
        <v>2.0</v>
      </c>
      <c r="O1671" s="1">
        <v>4.0</v>
      </c>
      <c r="P1671" s="1">
        <v>0.0</v>
      </c>
      <c r="Q1671" s="1">
        <v>3.0</v>
      </c>
      <c r="R1671" s="1">
        <v>2.0</v>
      </c>
      <c r="S1671" s="1">
        <v>2.0</v>
      </c>
      <c r="T1671" s="1">
        <v>0.0</v>
      </c>
      <c r="U1671" s="1">
        <v>3.0</v>
      </c>
      <c r="V1671" s="1">
        <v>2.0</v>
      </c>
      <c r="W1671" s="1">
        <v>3.0</v>
      </c>
      <c r="X1671" s="1">
        <v>1.0</v>
      </c>
      <c r="Y1671" s="1">
        <v>3.0</v>
      </c>
      <c r="Z1671" s="1">
        <v>2702.0</v>
      </c>
      <c r="AA1671" s="45">
        <f t="shared" si="1"/>
        <v>38</v>
      </c>
      <c r="AB1671" s="45">
        <f t="shared" si="2"/>
        <v>19</v>
      </c>
      <c r="AC1671" s="45">
        <f t="shared" si="3"/>
        <v>3</v>
      </c>
      <c r="AD1671" s="45">
        <f t="shared" si="4"/>
        <v>7</v>
      </c>
      <c r="AE1671" s="45">
        <f t="shared" si="5"/>
        <v>9</v>
      </c>
    </row>
    <row r="1672">
      <c r="A1672" t="b">
        <v>0</v>
      </c>
      <c r="B1672" s="20">
        <v>44425.71225253472</v>
      </c>
      <c r="C1672" s="1" t="s">
        <v>786</v>
      </c>
      <c r="D1672" s="1">
        <v>2.0</v>
      </c>
      <c r="E1672" s="1">
        <v>4.0</v>
      </c>
      <c r="F1672" s="1">
        <v>0.0</v>
      </c>
      <c r="G1672" s="1">
        <v>1.0</v>
      </c>
      <c r="H1672" s="1">
        <v>3.0</v>
      </c>
      <c r="I1672" s="1">
        <v>5.0</v>
      </c>
      <c r="J1672" s="1">
        <v>1.0</v>
      </c>
      <c r="K1672" s="1">
        <v>4.0</v>
      </c>
      <c r="L1672" s="1">
        <v>1.0</v>
      </c>
      <c r="M1672" s="1">
        <v>3.0</v>
      </c>
      <c r="N1672" s="1">
        <v>2.0</v>
      </c>
      <c r="O1672" s="1">
        <v>6.0</v>
      </c>
      <c r="P1672" s="1">
        <v>2.0</v>
      </c>
      <c r="Q1672" s="1">
        <v>4.0</v>
      </c>
      <c r="R1672" s="1">
        <v>6.0</v>
      </c>
      <c r="S1672" s="1">
        <v>3.0</v>
      </c>
      <c r="T1672" s="1">
        <v>3.0</v>
      </c>
      <c r="U1672" s="1">
        <v>4.0</v>
      </c>
      <c r="V1672" s="1">
        <v>2.0</v>
      </c>
      <c r="W1672" s="1">
        <v>3.0</v>
      </c>
      <c r="X1672" s="1">
        <v>1.0</v>
      </c>
      <c r="Y1672" s="1">
        <v>0.0</v>
      </c>
      <c r="Z1672" s="1">
        <v>2673.0</v>
      </c>
      <c r="AA1672" s="45">
        <f t="shared" si="1"/>
        <v>60</v>
      </c>
      <c r="AB1672" s="45">
        <f t="shared" si="2"/>
        <v>26</v>
      </c>
      <c r="AC1672" s="45">
        <f t="shared" si="3"/>
        <v>9</v>
      </c>
      <c r="AD1672" s="45">
        <f t="shared" si="4"/>
        <v>15</v>
      </c>
      <c r="AE1672" s="45">
        <f t="shared" si="5"/>
        <v>10</v>
      </c>
    </row>
    <row r="1673">
      <c r="A1673" t="b">
        <v>0</v>
      </c>
      <c r="B1673" s="20">
        <v>44426.57521414352</v>
      </c>
      <c r="C1673" s="1" t="s">
        <v>492</v>
      </c>
      <c r="D1673" s="1">
        <v>5.0</v>
      </c>
      <c r="E1673" s="1">
        <v>4.0</v>
      </c>
      <c r="F1673" s="1">
        <v>5.0</v>
      </c>
      <c r="G1673" s="1">
        <v>4.0</v>
      </c>
      <c r="H1673" s="1">
        <v>6.0</v>
      </c>
      <c r="I1673" s="1">
        <v>6.0</v>
      </c>
      <c r="J1673" s="1">
        <v>0.0</v>
      </c>
      <c r="K1673" s="1">
        <v>6.0</v>
      </c>
      <c r="L1673" s="1">
        <v>0.0</v>
      </c>
      <c r="M1673" s="1">
        <v>4.0</v>
      </c>
      <c r="N1673" s="1">
        <v>5.0</v>
      </c>
      <c r="O1673" s="1">
        <v>0.0</v>
      </c>
      <c r="P1673" s="1">
        <v>5.0</v>
      </c>
      <c r="Q1673" s="1">
        <v>5.0</v>
      </c>
      <c r="R1673" s="1">
        <v>2.0</v>
      </c>
      <c r="S1673" s="1">
        <v>5.0</v>
      </c>
      <c r="T1673" s="1">
        <v>0.0</v>
      </c>
      <c r="U1673" s="1">
        <v>4.0</v>
      </c>
      <c r="V1673" s="1">
        <v>5.0</v>
      </c>
      <c r="W1673" s="1">
        <v>4.0</v>
      </c>
      <c r="X1673" s="1">
        <v>4.0</v>
      </c>
      <c r="Y1673" s="1">
        <v>6.0</v>
      </c>
      <c r="Z1673" s="1">
        <v>2327.0</v>
      </c>
      <c r="AA1673" s="45">
        <f t="shared" si="1"/>
        <v>85</v>
      </c>
      <c r="AB1673" s="45">
        <f t="shared" si="2"/>
        <v>41</v>
      </c>
      <c r="AC1673" s="45">
        <f t="shared" si="3"/>
        <v>10</v>
      </c>
      <c r="AD1673" s="45">
        <f t="shared" si="4"/>
        <v>17</v>
      </c>
      <c r="AE1673" s="45">
        <f t="shared" si="5"/>
        <v>17</v>
      </c>
    </row>
    <row r="1674">
      <c r="A1674" t="b">
        <v>0</v>
      </c>
      <c r="B1674" s="20">
        <v>44426.751194386576</v>
      </c>
      <c r="C1674" s="1" t="s">
        <v>739</v>
      </c>
      <c r="D1674" s="1">
        <v>4.0</v>
      </c>
      <c r="E1674" s="1">
        <v>1.0</v>
      </c>
      <c r="F1674" s="1">
        <v>0.0</v>
      </c>
      <c r="G1674" s="1">
        <v>1.0</v>
      </c>
      <c r="H1674" s="1">
        <v>3.0</v>
      </c>
      <c r="I1674" s="1">
        <v>4.0</v>
      </c>
      <c r="J1674" s="1">
        <v>3.0</v>
      </c>
      <c r="K1674" s="1">
        <v>1.0</v>
      </c>
      <c r="L1674" s="1">
        <v>2.0</v>
      </c>
      <c r="M1674" s="1">
        <v>2.0</v>
      </c>
      <c r="N1674" s="1">
        <v>3.0</v>
      </c>
      <c r="O1674" s="1">
        <v>3.0</v>
      </c>
      <c r="P1674" s="1">
        <v>3.0</v>
      </c>
      <c r="Q1674" s="1">
        <v>0.0</v>
      </c>
      <c r="R1674" s="1">
        <v>1.0</v>
      </c>
      <c r="S1674" s="1">
        <v>1.0</v>
      </c>
      <c r="T1674" s="1">
        <v>0.0</v>
      </c>
      <c r="U1674" s="1">
        <v>1.0</v>
      </c>
      <c r="V1674" s="1">
        <v>2.0</v>
      </c>
      <c r="W1674" s="1">
        <v>3.0</v>
      </c>
      <c r="X1674" s="1">
        <v>3.0</v>
      </c>
      <c r="Y1674" s="1">
        <v>3.0</v>
      </c>
      <c r="Z1674" s="1">
        <v>2636.0</v>
      </c>
      <c r="AA1674" s="45">
        <f t="shared" si="1"/>
        <v>44</v>
      </c>
      <c r="AB1674" s="45">
        <f t="shared" si="2"/>
        <v>22</v>
      </c>
      <c r="AC1674" s="45">
        <f t="shared" si="3"/>
        <v>8</v>
      </c>
      <c r="AD1674" s="45">
        <f t="shared" si="4"/>
        <v>5</v>
      </c>
      <c r="AE1674" s="45">
        <f t="shared" si="5"/>
        <v>9</v>
      </c>
    </row>
    <row r="1675">
      <c r="A1675" t="b">
        <v>0</v>
      </c>
      <c r="B1675" s="20">
        <v>44427.36104659722</v>
      </c>
      <c r="C1675" s="1" t="s">
        <v>532</v>
      </c>
      <c r="D1675" s="1">
        <v>2.0</v>
      </c>
      <c r="E1675" s="1">
        <v>1.0</v>
      </c>
      <c r="F1675" s="1">
        <v>1.0</v>
      </c>
      <c r="G1675" s="1">
        <v>2.0</v>
      </c>
      <c r="H1675" s="1">
        <v>1.0</v>
      </c>
      <c r="I1675" s="1">
        <v>1.0</v>
      </c>
      <c r="J1675" s="1">
        <v>2.0</v>
      </c>
      <c r="K1675" s="1">
        <v>1.0</v>
      </c>
      <c r="L1675" s="1">
        <v>2.0</v>
      </c>
      <c r="M1675" s="1">
        <v>1.0</v>
      </c>
      <c r="N1675" s="1">
        <v>1.0</v>
      </c>
      <c r="O1675" s="1">
        <v>1.0</v>
      </c>
      <c r="P1675" s="1">
        <v>1.0</v>
      </c>
      <c r="Q1675" s="1">
        <v>1.0</v>
      </c>
      <c r="R1675" s="1">
        <v>1.0</v>
      </c>
      <c r="S1675" s="1">
        <v>2.0</v>
      </c>
      <c r="T1675" s="1">
        <v>1.0</v>
      </c>
      <c r="U1675" s="1">
        <v>1.0</v>
      </c>
      <c r="V1675" s="1">
        <v>2.0</v>
      </c>
      <c r="W1675" s="1">
        <v>1.0</v>
      </c>
      <c r="X1675" s="1">
        <v>2.0</v>
      </c>
      <c r="Y1675" s="1">
        <v>2.0</v>
      </c>
      <c r="Z1675" s="1">
        <v>2272.0</v>
      </c>
      <c r="AA1675" s="45">
        <f t="shared" si="1"/>
        <v>30</v>
      </c>
      <c r="AB1675" s="45">
        <f t="shared" si="2"/>
        <v>13</v>
      </c>
      <c r="AC1675" s="45">
        <f t="shared" si="3"/>
        <v>6</v>
      </c>
      <c r="AD1675" s="45">
        <f t="shared" si="4"/>
        <v>5</v>
      </c>
      <c r="AE1675" s="45">
        <f t="shared" si="5"/>
        <v>6</v>
      </c>
    </row>
    <row r="1676">
      <c r="A1676" t="b">
        <v>0</v>
      </c>
      <c r="B1676" s="20">
        <v>44427.3973247338</v>
      </c>
      <c r="C1676" s="1" t="s">
        <v>638</v>
      </c>
      <c r="D1676" s="1">
        <v>5.0</v>
      </c>
      <c r="E1676" s="1">
        <v>0.0</v>
      </c>
      <c r="F1676" s="1">
        <v>0.0</v>
      </c>
      <c r="G1676" s="1">
        <v>4.0</v>
      </c>
      <c r="H1676" s="1">
        <v>2.0</v>
      </c>
      <c r="I1676" s="1">
        <v>5.0</v>
      </c>
      <c r="J1676" s="1">
        <v>6.0</v>
      </c>
      <c r="K1676" s="1">
        <v>0.0</v>
      </c>
      <c r="L1676" s="1">
        <v>6.0</v>
      </c>
      <c r="M1676" s="1">
        <v>3.0</v>
      </c>
      <c r="N1676" s="1">
        <v>5.0</v>
      </c>
      <c r="O1676" s="1">
        <v>5.0</v>
      </c>
      <c r="P1676" s="1">
        <v>6.0</v>
      </c>
      <c r="Q1676" s="1">
        <v>6.0</v>
      </c>
      <c r="R1676" s="1">
        <v>6.0</v>
      </c>
      <c r="S1676" s="1">
        <v>6.0</v>
      </c>
      <c r="T1676" s="1">
        <v>5.0</v>
      </c>
      <c r="U1676" s="1">
        <v>6.0</v>
      </c>
      <c r="V1676" s="1">
        <v>5.0</v>
      </c>
      <c r="W1676" s="1">
        <v>5.0</v>
      </c>
      <c r="X1676" s="1">
        <v>5.0</v>
      </c>
      <c r="Y1676" s="1">
        <v>2.0</v>
      </c>
      <c r="Z1676" s="1">
        <v>2491.0</v>
      </c>
      <c r="AA1676" s="45">
        <f t="shared" si="1"/>
        <v>93</v>
      </c>
      <c r="AB1676" s="45">
        <f t="shared" si="2"/>
        <v>33</v>
      </c>
      <c r="AC1676" s="45">
        <f t="shared" si="3"/>
        <v>15</v>
      </c>
      <c r="AD1676" s="45">
        <f t="shared" si="4"/>
        <v>24</v>
      </c>
      <c r="AE1676" s="45">
        <f t="shared" si="5"/>
        <v>21</v>
      </c>
    </row>
    <row r="1677">
      <c r="A1677" t="b">
        <v>0</v>
      </c>
      <c r="B1677" s="20">
        <v>44428.25923278935</v>
      </c>
      <c r="C1677" s="1" t="s">
        <v>488</v>
      </c>
      <c r="D1677" s="1">
        <v>3.0</v>
      </c>
      <c r="E1677" s="1">
        <v>2.0</v>
      </c>
      <c r="F1677" s="1">
        <v>1.0</v>
      </c>
      <c r="G1677" s="1">
        <v>3.0</v>
      </c>
      <c r="H1677" s="1">
        <v>3.0</v>
      </c>
      <c r="I1677" s="1">
        <v>3.0</v>
      </c>
      <c r="J1677" s="1">
        <v>5.0</v>
      </c>
      <c r="K1677" s="1">
        <v>0.0</v>
      </c>
      <c r="L1677" s="1">
        <v>5.0</v>
      </c>
      <c r="M1677" s="1">
        <v>0.0</v>
      </c>
      <c r="N1677" s="1">
        <v>5.0</v>
      </c>
      <c r="O1677" s="1">
        <v>5.0</v>
      </c>
      <c r="P1677" s="1">
        <v>4.0</v>
      </c>
      <c r="Q1677" s="1">
        <v>3.0</v>
      </c>
      <c r="R1677" s="1">
        <v>3.0</v>
      </c>
      <c r="S1677" s="1">
        <v>3.0</v>
      </c>
      <c r="T1677" s="1">
        <v>3.0</v>
      </c>
      <c r="U1677" s="1">
        <v>2.0</v>
      </c>
      <c r="V1677" s="1">
        <v>3.0</v>
      </c>
      <c r="W1677" s="1">
        <v>3.0</v>
      </c>
      <c r="X1677" s="1">
        <v>4.0</v>
      </c>
      <c r="Y1677" s="1">
        <v>1.0</v>
      </c>
      <c r="Z1677" s="1">
        <v>2248.0</v>
      </c>
      <c r="AA1677" s="45">
        <f t="shared" si="1"/>
        <v>64</v>
      </c>
      <c r="AB1677" s="45">
        <f t="shared" si="2"/>
        <v>29</v>
      </c>
      <c r="AC1677" s="45">
        <f t="shared" si="3"/>
        <v>10</v>
      </c>
      <c r="AD1677" s="45">
        <f t="shared" si="4"/>
        <v>13</v>
      </c>
      <c r="AE1677" s="45">
        <f t="shared" si="5"/>
        <v>12</v>
      </c>
    </row>
    <row r="1678">
      <c r="A1678" t="b">
        <v>0</v>
      </c>
      <c r="B1678" s="20">
        <v>44428.44995725695</v>
      </c>
      <c r="C1678" s="1" t="s">
        <v>790</v>
      </c>
      <c r="D1678" s="1">
        <v>3.0</v>
      </c>
      <c r="E1678" s="1">
        <v>4.0</v>
      </c>
      <c r="F1678" s="1">
        <v>1.0</v>
      </c>
      <c r="G1678" s="1">
        <v>4.0</v>
      </c>
      <c r="H1678" s="1">
        <v>4.0</v>
      </c>
      <c r="I1678" s="1">
        <v>5.0</v>
      </c>
      <c r="J1678" s="1">
        <v>4.0</v>
      </c>
      <c r="K1678" s="1">
        <v>5.0</v>
      </c>
      <c r="L1678" s="1">
        <v>0.0</v>
      </c>
      <c r="M1678" s="1">
        <v>4.0</v>
      </c>
      <c r="N1678" s="1">
        <v>3.0</v>
      </c>
      <c r="O1678" s="1">
        <v>4.0</v>
      </c>
      <c r="P1678" s="1">
        <v>3.0</v>
      </c>
      <c r="Q1678" s="1">
        <v>3.0</v>
      </c>
      <c r="R1678" s="1">
        <v>4.0</v>
      </c>
      <c r="S1678" s="1">
        <v>6.0</v>
      </c>
      <c r="T1678" s="1">
        <v>1.0</v>
      </c>
      <c r="U1678" s="1">
        <v>4.0</v>
      </c>
      <c r="V1678" s="1">
        <v>4.0</v>
      </c>
      <c r="W1678" s="1">
        <v>3.0</v>
      </c>
      <c r="X1678" s="1">
        <v>2.0</v>
      </c>
      <c r="Y1678" s="1">
        <v>3.0</v>
      </c>
      <c r="Z1678" s="1">
        <v>2715.0</v>
      </c>
      <c r="AA1678" s="45">
        <f t="shared" si="1"/>
        <v>74</v>
      </c>
      <c r="AB1678" s="45">
        <f t="shared" si="2"/>
        <v>32</v>
      </c>
      <c r="AC1678" s="45">
        <f t="shared" si="3"/>
        <v>13</v>
      </c>
      <c r="AD1678" s="45">
        <f t="shared" si="4"/>
        <v>16</v>
      </c>
      <c r="AE1678" s="45">
        <f t="shared" si="5"/>
        <v>13</v>
      </c>
    </row>
    <row r="1679">
      <c r="A1679" s="1" t="b">
        <v>1</v>
      </c>
      <c r="B1679" s="20">
        <v>44428.48567354167</v>
      </c>
      <c r="C1679" s="1" t="s">
        <v>791</v>
      </c>
      <c r="D1679" s="1">
        <v>3.0</v>
      </c>
      <c r="E1679" s="1">
        <v>4.0</v>
      </c>
      <c r="F1679" s="1">
        <v>0.0</v>
      </c>
      <c r="G1679" s="1">
        <v>0.0</v>
      </c>
      <c r="H1679" s="1">
        <v>0.0</v>
      </c>
      <c r="I1679" s="1">
        <v>2.0</v>
      </c>
      <c r="J1679" s="1">
        <v>3.0</v>
      </c>
      <c r="K1679" s="1">
        <v>2.0</v>
      </c>
      <c r="L1679" s="1">
        <v>0.0</v>
      </c>
      <c r="M1679" s="1">
        <v>1.0</v>
      </c>
      <c r="N1679" s="1">
        <v>0.0</v>
      </c>
      <c r="O1679" s="1">
        <v>0.0</v>
      </c>
      <c r="P1679" s="1">
        <v>0.0</v>
      </c>
      <c r="Q1679" s="1">
        <v>3.0</v>
      </c>
      <c r="R1679" s="1">
        <v>4.0</v>
      </c>
      <c r="S1679" s="1">
        <v>4.0</v>
      </c>
      <c r="T1679" s="1">
        <v>0.0</v>
      </c>
      <c r="U1679" s="1">
        <v>2.0</v>
      </c>
      <c r="V1679" s="1">
        <v>1.0</v>
      </c>
      <c r="W1679" s="1">
        <v>3.0</v>
      </c>
      <c r="X1679" s="1">
        <v>1.0</v>
      </c>
      <c r="Y1679" s="1">
        <v>0.0</v>
      </c>
      <c r="Z1679" s="1">
        <v>2714.0</v>
      </c>
      <c r="AA1679" s="45">
        <f t="shared" si="1"/>
        <v>33</v>
      </c>
      <c r="AB1679" s="45">
        <f t="shared" si="2"/>
        <v>9</v>
      </c>
      <c r="AC1679" s="45">
        <f t="shared" si="3"/>
        <v>6</v>
      </c>
      <c r="AD1679" s="45">
        <f t="shared" si="4"/>
        <v>11</v>
      </c>
      <c r="AE1679" s="45">
        <f t="shared" si="5"/>
        <v>7</v>
      </c>
    </row>
    <row r="1680">
      <c r="A1680" t="b">
        <v>0</v>
      </c>
      <c r="B1680" s="20">
        <v>44428.49305446759</v>
      </c>
      <c r="C1680" s="1" t="s">
        <v>792</v>
      </c>
      <c r="D1680" s="1">
        <v>2.0</v>
      </c>
      <c r="E1680" s="1">
        <v>0.0</v>
      </c>
      <c r="F1680" s="1">
        <v>0.0</v>
      </c>
      <c r="G1680" s="1">
        <v>0.0</v>
      </c>
      <c r="H1680" s="1">
        <v>1.0</v>
      </c>
      <c r="I1680" s="1">
        <v>2.0</v>
      </c>
      <c r="J1680" s="1">
        <v>2.0</v>
      </c>
      <c r="K1680" s="1">
        <v>0.0</v>
      </c>
      <c r="L1680" s="1">
        <v>3.0</v>
      </c>
      <c r="M1680" s="1">
        <v>3.0</v>
      </c>
      <c r="N1680" s="1">
        <v>0.0</v>
      </c>
      <c r="O1680" s="1">
        <v>2.0</v>
      </c>
      <c r="P1680" s="1">
        <v>1.0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1.0</v>
      </c>
      <c r="W1680" s="1">
        <v>0.0</v>
      </c>
      <c r="X1680" s="1">
        <v>0.0</v>
      </c>
      <c r="Y1680" s="1">
        <v>0.0</v>
      </c>
      <c r="Z1680" s="1">
        <v>2683.0</v>
      </c>
      <c r="AA1680" s="45">
        <f t="shared" si="1"/>
        <v>17</v>
      </c>
      <c r="AB1680" s="45">
        <f t="shared" si="2"/>
        <v>7</v>
      </c>
      <c r="AC1680" s="45">
        <f t="shared" si="3"/>
        <v>8</v>
      </c>
      <c r="AD1680" s="45">
        <f t="shared" si="4"/>
        <v>1</v>
      </c>
      <c r="AE1680" s="45">
        <f t="shared" si="5"/>
        <v>1</v>
      </c>
    </row>
    <row r="1681">
      <c r="A1681" t="b">
        <v>0</v>
      </c>
      <c r="B1681" s="20">
        <v>44428.555116469906</v>
      </c>
      <c r="C1681" s="1" t="s">
        <v>393</v>
      </c>
      <c r="D1681" s="1">
        <v>0.0</v>
      </c>
      <c r="E1681" s="1">
        <v>3.0</v>
      </c>
      <c r="F1681" s="1">
        <v>3.0</v>
      </c>
      <c r="G1681" s="1">
        <v>1.0</v>
      </c>
      <c r="H1681" s="1">
        <v>2.0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2.0</v>
      </c>
      <c r="O1681" s="1">
        <v>2.0</v>
      </c>
      <c r="P1681" s="1">
        <v>2.0</v>
      </c>
      <c r="Q1681" s="1">
        <v>1.0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2.0</v>
      </c>
      <c r="Y1681" s="1">
        <v>3.0</v>
      </c>
      <c r="Z1681" s="1">
        <v>2197.0</v>
      </c>
      <c r="AA1681" s="45">
        <f t="shared" si="1"/>
        <v>21</v>
      </c>
      <c r="AB1681" s="45">
        <f t="shared" si="2"/>
        <v>16</v>
      </c>
      <c r="AC1681" s="45">
        <f t="shared" si="3"/>
        <v>0</v>
      </c>
      <c r="AD1681" s="45">
        <f t="shared" si="4"/>
        <v>3</v>
      </c>
      <c r="AE1681" s="45">
        <f t="shared" si="5"/>
        <v>2</v>
      </c>
    </row>
    <row r="1682">
      <c r="A1682" t="b">
        <v>0</v>
      </c>
      <c r="B1682" s="20">
        <v>44428.57210524306</v>
      </c>
      <c r="C1682" s="1" t="s">
        <v>793</v>
      </c>
      <c r="D1682" s="1">
        <v>4.0</v>
      </c>
      <c r="E1682" s="1">
        <v>1.0</v>
      </c>
      <c r="F1682" s="1">
        <v>0.0</v>
      </c>
      <c r="G1682" s="1">
        <v>3.0</v>
      </c>
      <c r="H1682" s="1">
        <v>3.0</v>
      </c>
      <c r="I1682" s="1">
        <v>4.0</v>
      </c>
      <c r="J1682" s="1">
        <v>2.0</v>
      </c>
      <c r="K1682" s="1">
        <v>3.0</v>
      </c>
      <c r="L1682" s="1">
        <v>0.0</v>
      </c>
      <c r="M1682" s="1">
        <v>4.0</v>
      </c>
      <c r="N1682" s="1">
        <v>0.0</v>
      </c>
      <c r="O1682" s="1">
        <v>4.0</v>
      </c>
      <c r="P1682" s="1">
        <v>5.0</v>
      </c>
      <c r="Q1682" s="1">
        <v>3.0</v>
      </c>
      <c r="R1682" s="1">
        <v>4.0</v>
      </c>
      <c r="S1682" s="1">
        <v>4.0</v>
      </c>
      <c r="T1682" s="1">
        <v>2.0</v>
      </c>
      <c r="U1682" s="1">
        <v>3.0</v>
      </c>
      <c r="V1682" s="1">
        <v>4.0</v>
      </c>
      <c r="W1682" s="1">
        <v>3.0</v>
      </c>
      <c r="X1682" s="1">
        <v>3.0</v>
      </c>
      <c r="Y1682" s="1">
        <v>2.0</v>
      </c>
      <c r="Z1682" s="1">
        <v>2713.0</v>
      </c>
      <c r="AA1682" s="45">
        <f t="shared" si="1"/>
        <v>61</v>
      </c>
      <c r="AB1682" s="45">
        <f t="shared" si="2"/>
        <v>23</v>
      </c>
      <c r="AC1682" s="45">
        <f t="shared" si="3"/>
        <v>9</v>
      </c>
      <c r="AD1682" s="45">
        <f t="shared" si="4"/>
        <v>16</v>
      </c>
      <c r="AE1682" s="45">
        <f t="shared" si="5"/>
        <v>13</v>
      </c>
    </row>
    <row r="1683">
      <c r="A1683" t="b">
        <v>0</v>
      </c>
      <c r="B1683" s="20">
        <v>44428.65082115741</v>
      </c>
      <c r="C1683" s="1" t="s">
        <v>794</v>
      </c>
      <c r="D1683" s="1">
        <v>0.0</v>
      </c>
      <c r="E1683" s="1">
        <v>2.0</v>
      </c>
      <c r="F1683" s="1">
        <v>0.0</v>
      </c>
      <c r="G1683" s="1">
        <v>2.0</v>
      </c>
      <c r="H1683" s="1">
        <v>3.0</v>
      </c>
      <c r="I1683" s="1">
        <v>4.0</v>
      </c>
      <c r="J1683" s="1">
        <v>0.0</v>
      </c>
      <c r="K1683" s="1">
        <v>1.0</v>
      </c>
      <c r="L1683" s="1">
        <v>0.0</v>
      </c>
      <c r="M1683" s="1">
        <v>3.0</v>
      </c>
      <c r="N1683" s="1">
        <v>6.0</v>
      </c>
      <c r="O1683" s="1">
        <v>6.0</v>
      </c>
      <c r="P1683" s="1">
        <v>5.0</v>
      </c>
      <c r="Q1683" s="1">
        <v>1.0</v>
      </c>
      <c r="R1683" s="1">
        <v>4.0</v>
      </c>
      <c r="S1683" s="1">
        <v>4.0</v>
      </c>
      <c r="T1683" s="1">
        <v>0.0</v>
      </c>
      <c r="U1683" s="1">
        <v>1.0</v>
      </c>
      <c r="V1683" s="1">
        <v>6.0</v>
      </c>
      <c r="W1683" s="1">
        <v>5.0</v>
      </c>
      <c r="X1683" s="1">
        <v>4.0</v>
      </c>
      <c r="Y1683" s="1">
        <v>5.0</v>
      </c>
      <c r="Z1683" s="1">
        <v>2717.0</v>
      </c>
      <c r="AA1683" s="45">
        <f t="shared" si="1"/>
        <v>62</v>
      </c>
      <c r="AB1683" s="45">
        <f t="shared" si="2"/>
        <v>28</v>
      </c>
      <c r="AC1683" s="45">
        <f t="shared" si="3"/>
        <v>4</v>
      </c>
      <c r="AD1683" s="45">
        <f t="shared" si="4"/>
        <v>14</v>
      </c>
      <c r="AE1683" s="45">
        <f t="shared" si="5"/>
        <v>16</v>
      </c>
    </row>
    <row r="1684">
      <c r="A1684" t="b">
        <v>0</v>
      </c>
      <c r="B1684" s="20">
        <v>44428.6950128125</v>
      </c>
      <c r="C1684" s="1" t="s">
        <v>795</v>
      </c>
      <c r="D1684" s="1">
        <v>0.0</v>
      </c>
      <c r="E1684" s="1">
        <v>1.0</v>
      </c>
      <c r="F1684" s="1">
        <v>0.0</v>
      </c>
      <c r="G1684" s="1">
        <v>1.0</v>
      </c>
      <c r="H1684" s="1">
        <v>1.0</v>
      </c>
      <c r="I1684" s="1">
        <v>3.0</v>
      </c>
      <c r="J1684" s="1">
        <v>5.0</v>
      </c>
      <c r="K1684" s="1">
        <v>0.0</v>
      </c>
      <c r="L1684" s="1">
        <v>3.0</v>
      </c>
      <c r="M1684" s="1">
        <v>2.0</v>
      </c>
      <c r="N1684" s="1">
        <v>0.0</v>
      </c>
      <c r="O1684" s="1">
        <v>3.0</v>
      </c>
      <c r="P1684" s="1">
        <v>3.0</v>
      </c>
      <c r="Q1684" s="1">
        <v>2.0</v>
      </c>
      <c r="R1684" s="1">
        <v>5.0</v>
      </c>
      <c r="S1684" s="1">
        <v>2.0</v>
      </c>
      <c r="T1684" s="1">
        <v>1.0</v>
      </c>
      <c r="U1684" s="1">
        <v>1.0</v>
      </c>
      <c r="V1684" s="1">
        <v>2.0</v>
      </c>
      <c r="W1684" s="1">
        <v>2.0</v>
      </c>
      <c r="X1684" s="1">
        <v>3.0</v>
      </c>
      <c r="Y1684" s="1">
        <v>1.0</v>
      </c>
      <c r="Z1684" s="1">
        <v>2711.0</v>
      </c>
      <c r="AA1684" s="45">
        <f t="shared" si="1"/>
        <v>41</v>
      </c>
      <c r="AB1684" s="45">
        <f t="shared" si="2"/>
        <v>11</v>
      </c>
      <c r="AC1684" s="45">
        <f t="shared" si="3"/>
        <v>10</v>
      </c>
      <c r="AD1684" s="45">
        <f t="shared" si="4"/>
        <v>12</v>
      </c>
      <c r="AE1684" s="45">
        <f t="shared" si="5"/>
        <v>8</v>
      </c>
    </row>
    <row r="1685">
      <c r="A1685" t="b">
        <v>0</v>
      </c>
      <c r="B1685" s="20">
        <v>44431.37575196759</v>
      </c>
      <c r="C1685" s="1" t="s">
        <v>616</v>
      </c>
      <c r="D1685" s="1">
        <v>3.0</v>
      </c>
      <c r="E1685" s="1">
        <v>2.0</v>
      </c>
      <c r="F1685" s="1">
        <v>2.0</v>
      </c>
      <c r="G1685" s="1">
        <v>2.0</v>
      </c>
      <c r="H1685" s="1">
        <v>2.0</v>
      </c>
      <c r="I1685" s="1">
        <v>1.0</v>
      </c>
      <c r="J1685" s="1">
        <v>4.0</v>
      </c>
      <c r="K1685" s="1">
        <v>0.0</v>
      </c>
      <c r="L1685" s="1">
        <v>0.0</v>
      </c>
      <c r="M1685" s="1">
        <v>2.0</v>
      </c>
      <c r="N1685" s="1">
        <v>0.0</v>
      </c>
      <c r="O1685" s="1">
        <v>0.0</v>
      </c>
      <c r="P1685" s="1">
        <v>0.0</v>
      </c>
      <c r="Q1685" s="1">
        <v>3.0</v>
      </c>
      <c r="R1685" s="1">
        <v>3.0</v>
      </c>
      <c r="S1685" s="1">
        <v>2.0</v>
      </c>
      <c r="T1685" s="1">
        <v>0.0</v>
      </c>
      <c r="U1685" s="1">
        <v>3.0</v>
      </c>
      <c r="V1685" s="1">
        <v>2.0</v>
      </c>
      <c r="W1685" s="1">
        <v>3.0</v>
      </c>
      <c r="X1685" s="1">
        <v>3.0</v>
      </c>
      <c r="Y1685" s="1">
        <v>2.0</v>
      </c>
      <c r="Z1685" s="1">
        <v>1259.0</v>
      </c>
      <c r="AA1685" s="45">
        <f t="shared" si="1"/>
        <v>39</v>
      </c>
      <c r="AB1685" s="45">
        <f t="shared" si="2"/>
        <v>14</v>
      </c>
      <c r="AC1685" s="45">
        <f t="shared" si="3"/>
        <v>6</v>
      </c>
      <c r="AD1685" s="45">
        <f t="shared" si="4"/>
        <v>8</v>
      </c>
      <c r="AE1685" s="45">
        <f t="shared" si="5"/>
        <v>11</v>
      </c>
    </row>
    <row r="1686">
      <c r="A1686" t="b">
        <v>0</v>
      </c>
      <c r="B1686" s="20">
        <v>44431.4040069676</v>
      </c>
      <c r="C1686" s="1" t="s">
        <v>796</v>
      </c>
      <c r="D1686" s="1">
        <v>2.0</v>
      </c>
      <c r="E1686" s="1">
        <v>2.0</v>
      </c>
      <c r="F1686" s="1">
        <v>0.0</v>
      </c>
      <c r="G1686" s="1">
        <v>4.0</v>
      </c>
      <c r="H1686" s="1">
        <v>4.0</v>
      </c>
      <c r="I1686" s="1">
        <v>4.0</v>
      </c>
      <c r="J1686" s="1">
        <v>4.0</v>
      </c>
      <c r="K1686" s="1">
        <v>1.0</v>
      </c>
      <c r="L1686" s="1">
        <v>4.0</v>
      </c>
      <c r="M1686" s="1">
        <v>3.0</v>
      </c>
      <c r="N1686" s="1">
        <v>5.0</v>
      </c>
      <c r="O1686" s="1">
        <v>5.0</v>
      </c>
      <c r="P1686" s="1">
        <v>4.0</v>
      </c>
      <c r="Q1686" s="1">
        <v>4.0</v>
      </c>
      <c r="R1686" s="1">
        <v>3.0</v>
      </c>
      <c r="S1686" s="1">
        <v>4.0</v>
      </c>
      <c r="T1686" s="1">
        <v>0.0</v>
      </c>
      <c r="U1686" s="1">
        <v>5.0</v>
      </c>
      <c r="V1686" s="1">
        <v>5.0</v>
      </c>
      <c r="W1686" s="1">
        <v>5.0</v>
      </c>
      <c r="X1686" s="1">
        <v>4.0</v>
      </c>
      <c r="Y1686" s="1">
        <v>4.0</v>
      </c>
      <c r="Z1686" s="1">
        <v>2716.0</v>
      </c>
      <c r="AA1686" s="45">
        <f t="shared" si="1"/>
        <v>76</v>
      </c>
      <c r="AB1686" s="45">
        <f t="shared" si="2"/>
        <v>30</v>
      </c>
      <c r="AC1686" s="45">
        <f t="shared" si="3"/>
        <v>12</v>
      </c>
      <c r="AD1686" s="45">
        <f t="shared" si="4"/>
        <v>15</v>
      </c>
      <c r="AE1686" s="45">
        <f t="shared" si="5"/>
        <v>19</v>
      </c>
    </row>
    <row r="1687">
      <c r="A1687" t="b">
        <v>0</v>
      </c>
      <c r="B1687" s="20">
        <v>44431.4515758912</v>
      </c>
      <c r="C1687" s="1" t="s">
        <v>421</v>
      </c>
      <c r="D1687" s="1">
        <v>4.0</v>
      </c>
      <c r="E1687" s="1">
        <v>1.0</v>
      </c>
      <c r="F1687" s="1">
        <v>0.0</v>
      </c>
      <c r="G1687" s="1">
        <v>1.0</v>
      </c>
      <c r="H1687" s="1">
        <v>1.0</v>
      </c>
      <c r="I1687" s="1">
        <v>3.0</v>
      </c>
      <c r="J1687" s="1">
        <v>0.0</v>
      </c>
      <c r="K1687" s="1">
        <v>0.0</v>
      </c>
      <c r="L1687" s="1">
        <v>0.0</v>
      </c>
      <c r="M1687" s="1">
        <v>0.0</v>
      </c>
      <c r="N1687" s="1">
        <v>3.0</v>
      </c>
      <c r="O1687" s="1">
        <v>5.0</v>
      </c>
      <c r="P1687" s="1">
        <v>4.0</v>
      </c>
      <c r="Q1687" s="1">
        <v>2.0</v>
      </c>
      <c r="R1687" s="1">
        <v>1.0</v>
      </c>
      <c r="S1687" s="1">
        <v>1.0</v>
      </c>
      <c r="T1687" s="1">
        <v>0.0</v>
      </c>
      <c r="U1687" s="1">
        <v>0.0</v>
      </c>
      <c r="V1687" s="1">
        <v>0.0</v>
      </c>
      <c r="W1687" s="1">
        <v>1.0</v>
      </c>
      <c r="X1687" s="1">
        <v>0.0</v>
      </c>
      <c r="Y1687" s="1">
        <v>4.0</v>
      </c>
      <c r="Z1687" s="1">
        <v>2222.0</v>
      </c>
      <c r="AA1687" s="45">
        <f t="shared" si="1"/>
        <v>31</v>
      </c>
      <c r="AB1687" s="45">
        <f t="shared" si="2"/>
        <v>22</v>
      </c>
      <c r="AC1687" s="45">
        <f t="shared" si="3"/>
        <v>0</v>
      </c>
      <c r="AD1687" s="45">
        <f t="shared" si="4"/>
        <v>8</v>
      </c>
      <c r="AE1687" s="45">
        <f t="shared" si="5"/>
        <v>1</v>
      </c>
    </row>
    <row r="1688">
      <c r="A1688" t="b">
        <v>0</v>
      </c>
      <c r="B1688" s="20">
        <v>44431.55618858796</v>
      </c>
      <c r="C1688" s="1" t="s">
        <v>573</v>
      </c>
      <c r="D1688" s="1">
        <v>3.0</v>
      </c>
      <c r="E1688" s="1">
        <v>2.0</v>
      </c>
      <c r="F1688" s="1">
        <v>0.0</v>
      </c>
      <c r="G1688" s="1">
        <v>2.0</v>
      </c>
      <c r="H1688" s="1">
        <v>3.0</v>
      </c>
      <c r="I1688" s="1">
        <v>3.0</v>
      </c>
      <c r="J1688" s="1">
        <v>6.0</v>
      </c>
      <c r="K1688" s="1">
        <v>0.0</v>
      </c>
      <c r="L1688" s="1">
        <v>6.0</v>
      </c>
      <c r="M1688" s="1">
        <v>6.0</v>
      </c>
      <c r="N1688" s="1">
        <v>4.0</v>
      </c>
      <c r="O1688" s="1">
        <v>5.0</v>
      </c>
      <c r="P1688" s="1">
        <v>4.0</v>
      </c>
      <c r="Q1688" s="1">
        <v>1.0</v>
      </c>
      <c r="R1688" s="1">
        <v>2.0</v>
      </c>
      <c r="S1688" s="1">
        <v>4.0</v>
      </c>
      <c r="T1688" s="1">
        <v>3.0</v>
      </c>
      <c r="U1688" s="1">
        <v>4.0</v>
      </c>
      <c r="V1688" s="1">
        <v>3.0</v>
      </c>
      <c r="W1688" s="1">
        <v>5.0</v>
      </c>
      <c r="X1688" s="1">
        <v>5.0</v>
      </c>
      <c r="Y1688" s="1">
        <v>3.0</v>
      </c>
      <c r="Z1688" s="1">
        <v>2435.0</v>
      </c>
      <c r="AA1688" s="45">
        <f t="shared" si="1"/>
        <v>74</v>
      </c>
      <c r="AB1688" s="45">
        <f t="shared" si="2"/>
        <v>28</v>
      </c>
      <c r="AC1688" s="45">
        <f t="shared" si="3"/>
        <v>18</v>
      </c>
      <c r="AD1688" s="45">
        <f t="shared" si="4"/>
        <v>11</v>
      </c>
      <c r="AE1688" s="45">
        <f t="shared" si="5"/>
        <v>17</v>
      </c>
    </row>
    <row r="1689">
      <c r="A1689" t="b">
        <v>0</v>
      </c>
      <c r="B1689" s="20">
        <v>44431.64045877315</v>
      </c>
      <c r="C1689" s="1" t="s">
        <v>564</v>
      </c>
      <c r="D1689" s="1">
        <v>2.0</v>
      </c>
      <c r="E1689" s="1">
        <v>0.0</v>
      </c>
      <c r="F1689" s="1">
        <v>0.0</v>
      </c>
      <c r="G1689" s="1">
        <v>0.0</v>
      </c>
      <c r="H1689" s="1">
        <v>1.0</v>
      </c>
      <c r="I1689" s="1">
        <v>2.0</v>
      </c>
      <c r="J1689" s="1">
        <v>0.0</v>
      </c>
      <c r="K1689" s="1">
        <v>0.0</v>
      </c>
      <c r="L1689" s="1">
        <v>0.0</v>
      </c>
      <c r="M1689" s="1">
        <v>1.0</v>
      </c>
      <c r="N1689" s="1">
        <v>1.0</v>
      </c>
      <c r="O1689" s="1">
        <v>1.0</v>
      </c>
      <c r="P1689" s="1">
        <v>2.0</v>
      </c>
      <c r="Q1689" s="1">
        <v>1.0</v>
      </c>
      <c r="R1689" s="1">
        <v>1.0</v>
      </c>
      <c r="S1689" s="1">
        <v>1.0</v>
      </c>
      <c r="T1689" s="1">
        <v>1.0</v>
      </c>
      <c r="U1689" s="1">
        <v>2.0</v>
      </c>
      <c r="V1689" s="1">
        <v>2.0</v>
      </c>
      <c r="W1689" s="1">
        <v>2.0</v>
      </c>
      <c r="X1689" s="1">
        <v>2.0</v>
      </c>
      <c r="Y1689" s="1">
        <v>1.0</v>
      </c>
      <c r="Z1689" s="1">
        <v>2398.0</v>
      </c>
      <c r="AA1689" s="45">
        <f t="shared" si="1"/>
        <v>23</v>
      </c>
      <c r="AB1689" s="45">
        <f t="shared" si="2"/>
        <v>9</v>
      </c>
      <c r="AC1689" s="45">
        <f t="shared" si="3"/>
        <v>1</v>
      </c>
      <c r="AD1689" s="45">
        <f t="shared" si="4"/>
        <v>5</v>
      </c>
      <c r="AE1689" s="45">
        <f t="shared" si="5"/>
        <v>8</v>
      </c>
    </row>
    <row r="1690">
      <c r="A1690" t="b">
        <v>0</v>
      </c>
      <c r="B1690" s="20">
        <v>44431.70352755787</v>
      </c>
      <c r="C1690" s="1" t="s">
        <v>797</v>
      </c>
      <c r="D1690" s="1">
        <v>3.0</v>
      </c>
      <c r="E1690" s="1">
        <v>1.0</v>
      </c>
      <c r="F1690" s="1">
        <v>0.0</v>
      </c>
      <c r="G1690" s="1">
        <v>4.0</v>
      </c>
      <c r="H1690" s="1">
        <v>5.0</v>
      </c>
      <c r="I1690" s="1">
        <v>4.0</v>
      </c>
      <c r="J1690" s="1">
        <v>5.0</v>
      </c>
      <c r="K1690" s="1">
        <v>5.0</v>
      </c>
      <c r="L1690" s="1">
        <v>2.0</v>
      </c>
      <c r="M1690" s="1">
        <v>5.0</v>
      </c>
      <c r="N1690" s="1">
        <v>5.0</v>
      </c>
      <c r="O1690" s="1">
        <v>5.0</v>
      </c>
      <c r="P1690" s="1">
        <v>2.0</v>
      </c>
      <c r="Q1690" s="1">
        <v>5.0</v>
      </c>
      <c r="R1690" s="1">
        <v>3.0</v>
      </c>
      <c r="S1690" s="1">
        <v>4.0</v>
      </c>
      <c r="T1690" s="1">
        <v>0.0</v>
      </c>
      <c r="U1690" s="1">
        <v>5.0</v>
      </c>
      <c r="V1690" s="1">
        <v>5.0</v>
      </c>
      <c r="W1690" s="1">
        <v>3.0</v>
      </c>
      <c r="X1690" s="1">
        <v>3.0</v>
      </c>
      <c r="Y1690" s="1">
        <v>5.0</v>
      </c>
      <c r="Z1690" s="1">
        <v>2718.0</v>
      </c>
      <c r="AA1690" s="45">
        <f t="shared" si="1"/>
        <v>79</v>
      </c>
      <c r="AB1690" s="45">
        <f t="shared" si="2"/>
        <v>32</v>
      </c>
      <c r="AC1690" s="45">
        <f t="shared" si="3"/>
        <v>17</v>
      </c>
      <c r="AD1690" s="45">
        <f t="shared" si="4"/>
        <v>14</v>
      </c>
      <c r="AE1690" s="45">
        <f t="shared" si="5"/>
        <v>16</v>
      </c>
    </row>
    <row r="1691">
      <c r="A1691" t="b">
        <v>0</v>
      </c>
      <c r="B1691" s="20">
        <v>44431.75169253472</v>
      </c>
      <c r="C1691" s="1" t="s">
        <v>570</v>
      </c>
      <c r="D1691" s="1">
        <v>2.0</v>
      </c>
      <c r="E1691" s="1">
        <v>4.0</v>
      </c>
      <c r="F1691" s="1">
        <v>1.0</v>
      </c>
      <c r="G1691" s="1">
        <v>5.0</v>
      </c>
      <c r="H1691" s="1">
        <v>3.0</v>
      </c>
      <c r="I1691" s="1">
        <v>3.0</v>
      </c>
      <c r="J1691" s="1">
        <v>4.0</v>
      </c>
      <c r="K1691" s="1">
        <v>1.0</v>
      </c>
      <c r="L1691" s="1">
        <v>4.0</v>
      </c>
      <c r="M1691" s="1">
        <v>1.0</v>
      </c>
      <c r="N1691" s="1">
        <v>4.0</v>
      </c>
      <c r="O1691" s="1">
        <v>4.0</v>
      </c>
      <c r="P1691" s="1">
        <v>4.0</v>
      </c>
      <c r="Q1691" s="1">
        <v>2.0</v>
      </c>
      <c r="R1691" s="1">
        <v>1.0</v>
      </c>
      <c r="S1691" s="1">
        <v>3.0</v>
      </c>
      <c r="T1691" s="1">
        <v>3.0</v>
      </c>
      <c r="U1691" s="1">
        <v>2.0</v>
      </c>
      <c r="V1691" s="1">
        <v>4.0</v>
      </c>
      <c r="W1691" s="1">
        <v>4.0</v>
      </c>
      <c r="X1691" s="1">
        <v>3.0</v>
      </c>
      <c r="Y1691" s="1">
        <v>5.0</v>
      </c>
      <c r="Z1691" s="1">
        <v>2430.0</v>
      </c>
      <c r="AA1691" s="45">
        <f t="shared" si="1"/>
        <v>67</v>
      </c>
      <c r="AB1691" s="45">
        <f t="shared" si="2"/>
        <v>34</v>
      </c>
      <c r="AC1691" s="45">
        <f t="shared" si="3"/>
        <v>10</v>
      </c>
      <c r="AD1691" s="45">
        <f t="shared" si="4"/>
        <v>10</v>
      </c>
      <c r="AE1691" s="45">
        <f t="shared" si="5"/>
        <v>13</v>
      </c>
    </row>
    <row r="1692">
      <c r="A1692" t="b">
        <v>0</v>
      </c>
      <c r="B1692" s="20">
        <v>44431.82365125</v>
      </c>
      <c r="C1692" s="1" t="s">
        <v>677</v>
      </c>
      <c r="D1692" s="1">
        <v>4.0</v>
      </c>
      <c r="E1692" s="1">
        <v>4.0</v>
      </c>
      <c r="F1692" s="1">
        <v>0.0</v>
      </c>
      <c r="G1692" s="1">
        <v>5.0</v>
      </c>
      <c r="H1692" s="1">
        <v>5.0</v>
      </c>
      <c r="I1692" s="1">
        <v>5.0</v>
      </c>
      <c r="J1692" s="1">
        <v>5.0</v>
      </c>
      <c r="K1692" s="1">
        <v>3.0</v>
      </c>
      <c r="L1692" s="1">
        <v>3.0</v>
      </c>
      <c r="M1692" s="1">
        <v>4.0</v>
      </c>
      <c r="N1692" s="1">
        <v>4.0</v>
      </c>
      <c r="O1692" s="1">
        <v>4.0</v>
      </c>
      <c r="P1692" s="1">
        <v>6.0</v>
      </c>
      <c r="Q1692" s="1">
        <v>5.0</v>
      </c>
      <c r="R1692" s="1">
        <v>5.0</v>
      </c>
      <c r="S1692" s="1">
        <v>6.0</v>
      </c>
      <c r="T1692" s="1">
        <v>5.0</v>
      </c>
      <c r="U1692" s="1">
        <v>3.0</v>
      </c>
      <c r="V1692" s="1">
        <v>4.0</v>
      </c>
      <c r="W1692" s="1">
        <v>4.0</v>
      </c>
      <c r="X1692" s="1">
        <v>4.0</v>
      </c>
      <c r="Y1692" s="1">
        <v>4.0</v>
      </c>
      <c r="Z1692" s="1">
        <v>2509.0</v>
      </c>
      <c r="AA1692" s="45">
        <f t="shared" si="1"/>
        <v>92</v>
      </c>
      <c r="AB1692" s="45">
        <f t="shared" si="2"/>
        <v>40</v>
      </c>
      <c r="AC1692" s="45">
        <f t="shared" si="3"/>
        <v>15</v>
      </c>
      <c r="AD1692" s="45">
        <f t="shared" si="4"/>
        <v>22</v>
      </c>
      <c r="AE1692" s="45">
        <f t="shared" si="5"/>
        <v>15</v>
      </c>
    </row>
    <row r="1693">
      <c r="A1693" t="b">
        <v>0</v>
      </c>
      <c r="B1693" s="20">
        <v>44432.01251771991</v>
      </c>
      <c r="C1693" s="1" t="s">
        <v>664</v>
      </c>
      <c r="D1693" s="1">
        <v>6.0</v>
      </c>
      <c r="E1693" s="1">
        <v>3.0</v>
      </c>
      <c r="F1693" s="1">
        <v>1.0</v>
      </c>
      <c r="G1693" s="1">
        <v>5.0</v>
      </c>
      <c r="H1693" s="1">
        <v>5.0</v>
      </c>
      <c r="I1693" s="1">
        <v>6.0</v>
      </c>
      <c r="J1693" s="1">
        <v>0.0</v>
      </c>
      <c r="K1693" s="1">
        <v>6.0</v>
      </c>
      <c r="L1693" s="1">
        <v>4.0</v>
      </c>
      <c r="M1693" s="1">
        <v>5.0</v>
      </c>
      <c r="N1693" s="1">
        <v>5.0</v>
      </c>
      <c r="O1693" s="1">
        <v>5.0</v>
      </c>
      <c r="P1693" s="1">
        <v>6.0</v>
      </c>
      <c r="Q1693" s="1">
        <v>5.0</v>
      </c>
      <c r="R1693" s="1">
        <v>5.0</v>
      </c>
      <c r="S1693" s="1">
        <v>6.0</v>
      </c>
      <c r="T1693" s="1">
        <v>4.0</v>
      </c>
      <c r="U1693" s="1">
        <v>5.0</v>
      </c>
      <c r="V1693" s="1">
        <v>5.0</v>
      </c>
      <c r="W1693" s="1">
        <v>5.0</v>
      </c>
      <c r="X1693" s="1">
        <v>5.0</v>
      </c>
      <c r="Y1693" s="1">
        <v>5.0</v>
      </c>
      <c r="Z1693" s="1">
        <v>2565.0</v>
      </c>
      <c r="AA1693" s="45">
        <f t="shared" si="1"/>
        <v>102</v>
      </c>
      <c r="AB1693" s="45">
        <f t="shared" si="2"/>
        <v>45</v>
      </c>
      <c r="AC1693" s="45">
        <f t="shared" si="3"/>
        <v>15</v>
      </c>
      <c r="AD1693" s="45">
        <f t="shared" si="4"/>
        <v>22</v>
      </c>
      <c r="AE1693" s="45">
        <f t="shared" si="5"/>
        <v>20</v>
      </c>
    </row>
    <row r="1694">
      <c r="A1694" t="b">
        <v>0</v>
      </c>
      <c r="B1694" s="20">
        <v>44432.448892395834</v>
      </c>
      <c r="C1694" s="1" t="s">
        <v>513</v>
      </c>
      <c r="D1694" s="1">
        <v>5.0</v>
      </c>
      <c r="E1694" s="1">
        <v>3.0</v>
      </c>
      <c r="F1694" s="1">
        <v>0.0</v>
      </c>
      <c r="G1694" s="1">
        <v>2.0</v>
      </c>
      <c r="H1694" s="1">
        <v>3.0</v>
      </c>
      <c r="I1694" s="1">
        <v>6.0</v>
      </c>
      <c r="J1694" s="1">
        <v>1.0</v>
      </c>
      <c r="K1694" s="1">
        <v>1.0</v>
      </c>
      <c r="L1694" s="1">
        <v>4.0</v>
      </c>
      <c r="M1694" s="1">
        <v>3.0</v>
      </c>
      <c r="N1694" s="1">
        <v>6.0</v>
      </c>
      <c r="O1694" s="1">
        <v>5.0</v>
      </c>
      <c r="P1694" s="1">
        <v>3.0</v>
      </c>
      <c r="Q1694" s="1">
        <v>5.0</v>
      </c>
      <c r="R1694" s="1">
        <v>2.0</v>
      </c>
      <c r="S1694" s="1">
        <v>0.0</v>
      </c>
      <c r="T1694" s="1">
        <v>1.0</v>
      </c>
      <c r="U1694" s="1">
        <v>6.0</v>
      </c>
      <c r="V1694" s="1">
        <v>6.0</v>
      </c>
      <c r="W1694" s="1">
        <v>6.0</v>
      </c>
      <c r="X1694" s="1">
        <v>6.0</v>
      </c>
      <c r="Y1694" s="1">
        <v>1.0</v>
      </c>
      <c r="Z1694" s="1">
        <v>2334.0</v>
      </c>
      <c r="AA1694" s="45">
        <f t="shared" si="1"/>
        <v>75</v>
      </c>
      <c r="AB1694" s="45">
        <f t="shared" si="2"/>
        <v>32</v>
      </c>
      <c r="AC1694" s="45">
        <f t="shared" si="3"/>
        <v>9</v>
      </c>
      <c r="AD1694" s="45">
        <f t="shared" si="4"/>
        <v>10</v>
      </c>
      <c r="AE1694" s="45">
        <f t="shared" si="5"/>
        <v>24</v>
      </c>
    </row>
    <row r="1695">
      <c r="A1695" t="b">
        <v>0</v>
      </c>
      <c r="B1695" s="20">
        <v>44432.47789988426</v>
      </c>
      <c r="C1695" s="1" t="s">
        <v>395</v>
      </c>
      <c r="D1695" s="1">
        <v>1.0</v>
      </c>
      <c r="E1695" s="1">
        <v>0.0</v>
      </c>
      <c r="F1695" s="1">
        <v>0.0</v>
      </c>
      <c r="G1695" s="1">
        <v>3.0</v>
      </c>
      <c r="H1695" s="1">
        <v>3.0</v>
      </c>
      <c r="I1695" s="1">
        <v>6.0</v>
      </c>
      <c r="J1695" s="1">
        <v>0.0</v>
      </c>
      <c r="K1695" s="1">
        <v>6.0</v>
      </c>
      <c r="L1695" s="1">
        <v>0.0</v>
      </c>
      <c r="M1695" s="1">
        <v>2.0</v>
      </c>
      <c r="N1695" s="1">
        <v>2.0</v>
      </c>
      <c r="O1695" s="1">
        <v>2.0</v>
      </c>
      <c r="P1695" s="1">
        <v>3.0</v>
      </c>
      <c r="Q1695" s="1">
        <v>5.0</v>
      </c>
      <c r="R1695" s="1">
        <v>2.0</v>
      </c>
      <c r="S1695" s="1">
        <v>3.0</v>
      </c>
      <c r="T1695" s="1">
        <v>4.0</v>
      </c>
      <c r="U1695" s="1">
        <v>5.0</v>
      </c>
      <c r="V1695" s="1">
        <v>3.0</v>
      </c>
      <c r="W1695" s="1">
        <v>1.0</v>
      </c>
      <c r="X1695" s="1">
        <v>1.0</v>
      </c>
      <c r="Y1695" s="1">
        <v>2.0</v>
      </c>
      <c r="Z1695" s="1">
        <v>2208.0</v>
      </c>
      <c r="AA1695" s="45">
        <f t="shared" si="1"/>
        <v>54</v>
      </c>
      <c r="AB1695" s="45">
        <f t="shared" si="2"/>
        <v>23</v>
      </c>
      <c r="AC1695" s="45">
        <f t="shared" si="3"/>
        <v>8</v>
      </c>
      <c r="AD1695" s="45">
        <f t="shared" si="4"/>
        <v>13</v>
      </c>
      <c r="AE1695" s="45">
        <f t="shared" si="5"/>
        <v>10</v>
      </c>
    </row>
    <row r="1696">
      <c r="A1696" t="b">
        <v>0</v>
      </c>
      <c r="B1696" s="20">
        <v>44432.58952173611</v>
      </c>
      <c r="C1696" s="1" t="s">
        <v>798</v>
      </c>
      <c r="D1696" s="1">
        <v>5.0</v>
      </c>
      <c r="E1696" s="1">
        <v>4.0</v>
      </c>
      <c r="F1696" s="1">
        <v>1.0</v>
      </c>
      <c r="G1696" s="1">
        <v>6.0</v>
      </c>
      <c r="H1696" s="1">
        <v>6.0</v>
      </c>
      <c r="I1696" s="1">
        <v>6.0</v>
      </c>
      <c r="J1696" s="1">
        <v>4.0</v>
      </c>
      <c r="K1696" s="1">
        <v>1.0</v>
      </c>
      <c r="L1696" s="1">
        <v>5.0</v>
      </c>
      <c r="M1696" s="1">
        <v>6.0</v>
      </c>
      <c r="N1696" s="1">
        <v>5.0</v>
      </c>
      <c r="O1696" s="1">
        <v>6.0</v>
      </c>
      <c r="P1696" s="1">
        <v>6.0</v>
      </c>
      <c r="Q1696" s="1">
        <v>5.0</v>
      </c>
      <c r="R1696" s="1">
        <v>6.0</v>
      </c>
      <c r="S1696" s="1">
        <v>6.0</v>
      </c>
      <c r="T1696" s="1">
        <v>5.0</v>
      </c>
      <c r="U1696" s="1">
        <v>6.0</v>
      </c>
      <c r="V1696" s="1">
        <v>6.0</v>
      </c>
      <c r="W1696" s="1">
        <v>6.0</v>
      </c>
      <c r="X1696" s="1">
        <v>6.0</v>
      </c>
      <c r="Y1696" s="1">
        <v>5.0</v>
      </c>
      <c r="Z1696" s="1">
        <v>2521.0</v>
      </c>
      <c r="AA1696" s="45">
        <f t="shared" si="1"/>
        <v>112</v>
      </c>
      <c r="AB1696" s="45">
        <f t="shared" si="2"/>
        <v>49</v>
      </c>
      <c r="AC1696" s="45">
        <f t="shared" si="3"/>
        <v>16</v>
      </c>
      <c r="AD1696" s="45">
        <f t="shared" si="4"/>
        <v>23</v>
      </c>
      <c r="AE1696" s="45">
        <f t="shared" si="5"/>
        <v>24</v>
      </c>
    </row>
    <row r="1697">
      <c r="A1697" t="b">
        <v>0</v>
      </c>
      <c r="B1697" s="20">
        <v>44432.696242418984</v>
      </c>
      <c r="C1697" s="1" t="s">
        <v>755</v>
      </c>
      <c r="D1697" s="1">
        <v>1.0</v>
      </c>
      <c r="E1697" s="1">
        <v>1.0</v>
      </c>
      <c r="F1697" s="1">
        <v>0.0</v>
      </c>
      <c r="G1697" s="1">
        <v>1.0</v>
      </c>
      <c r="H1697" s="1">
        <v>2.0</v>
      </c>
      <c r="I1697" s="1">
        <v>2.0</v>
      </c>
      <c r="J1697" s="1">
        <v>1.0</v>
      </c>
      <c r="K1697" s="1">
        <v>2.0</v>
      </c>
      <c r="L1697" s="1">
        <v>0.0</v>
      </c>
      <c r="M1697" s="1">
        <v>1.0</v>
      </c>
      <c r="N1697" s="1">
        <v>1.0</v>
      </c>
      <c r="O1697" s="1">
        <v>2.0</v>
      </c>
      <c r="P1697" s="1">
        <v>1.0</v>
      </c>
      <c r="Q1697" s="1">
        <v>1.0</v>
      </c>
      <c r="R1697" s="1">
        <v>2.0</v>
      </c>
      <c r="S1697" s="1">
        <v>1.0</v>
      </c>
      <c r="T1697" s="1">
        <v>0.0</v>
      </c>
      <c r="U1697" s="1">
        <v>1.0</v>
      </c>
      <c r="V1697" s="1">
        <v>2.0</v>
      </c>
      <c r="W1697" s="1">
        <v>3.0</v>
      </c>
      <c r="X1697" s="1">
        <v>1.0</v>
      </c>
      <c r="Y1697" s="1">
        <v>0.0</v>
      </c>
      <c r="Z1697" s="1">
        <v>2664.0</v>
      </c>
      <c r="AA1697" s="45">
        <f t="shared" si="1"/>
        <v>26</v>
      </c>
      <c r="AB1697" s="45">
        <f t="shared" si="2"/>
        <v>10</v>
      </c>
      <c r="AC1697" s="45">
        <f t="shared" si="3"/>
        <v>4</v>
      </c>
      <c r="AD1697" s="45">
        <f t="shared" si="4"/>
        <v>5</v>
      </c>
      <c r="AE1697" s="45">
        <f t="shared" si="5"/>
        <v>7</v>
      </c>
    </row>
    <row r="1698">
      <c r="A1698" t="b">
        <v>0</v>
      </c>
      <c r="B1698" s="20">
        <v>44434.40481902778</v>
      </c>
      <c r="C1698" s="1" t="s">
        <v>677</v>
      </c>
      <c r="D1698" s="1">
        <v>4.0</v>
      </c>
      <c r="E1698" s="1">
        <v>6.0</v>
      </c>
      <c r="F1698" s="1">
        <v>5.0</v>
      </c>
      <c r="G1698" s="1">
        <v>5.0</v>
      </c>
      <c r="H1698" s="1">
        <v>6.0</v>
      </c>
      <c r="I1698" s="1">
        <v>5.0</v>
      </c>
      <c r="J1698" s="1">
        <v>6.0</v>
      </c>
      <c r="K1698" s="1">
        <v>0.0</v>
      </c>
      <c r="L1698" s="1">
        <v>4.0</v>
      </c>
      <c r="M1698" s="1">
        <v>5.0</v>
      </c>
      <c r="N1698" s="1">
        <v>4.0</v>
      </c>
      <c r="O1698" s="1">
        <v>4.0</v>
      </c>
      <c r="P1698" s="1">
        <v>5.0</v>
      </c>
      <c r="Q1698" s="1">
        <v>5.0</v>
      </c>
      <c r="R1698" s="1">
        <v>5.0</v>
      </c>
      <c r="S1698" s="1">
        <v>5.0</v>
      </c>
      <c r="T1698" s="1">
        <v>2.0</v>
      </c>
      <c r="U1698" s="1">
        <v>5.0</v>
      </c>
      <c r="V1698" s="1">
        <v>5.0</v>
      </c>
      <c r="W1698" s="1">
        <v>5.0</v>
      </c>
      <c r="X1698" s="1">
        <v>4.0</v>
      </c>
      <c r="Y1698" s="1">
        <v>5.0</v>
      </c>
      <c r="Z1698" s="1">
        <v>2509.0</v>
      </c>
      <c r="AA1698" s="45">
        <f t="shared" si="1"/>
        <v>100</v>
      </c>
      <c r="AB1698" s="45">
        <f t="shared" si="2"/>
        <v>46</v>
      </c>
      <c r="AC1698" s="45">
        <f t="shared" si="3"/>
        <v>15</v>
      </c>
      <c r="AD1698" s="45">
        <f t="shared" si="4"/>
        <v>20</v>
      </c>
      <c r="AE1698" s="45">
        <f t="shared" si="5"/>
        <v>19</v>
      </c>
    </row>
    <row r="1699">
      <c r="A1699" t="b">
        <v>0</v>
      </c>
      <c r="B1699" s="20">
        <v>44434.50647050926</v>
      </c>
      <c r="C1699" s="1" t="s">
        <v>376</v>
      </c>
      <c r="D1699" s="1">
        <v>2.0</v>
      </c>
      <c r="E1699" s="1">
        <v>1.0</v>
      </c>
      <c r="F1699" s="1">
        <v>0.0</v>
      </c>
      <c r="G1699" s="1">
        <v>4.0</v>
      </c>
      <c r="H1699" s="1">
        <v>3.0</v>
      </c>
      <c r="I1699" s="1">
        <v>4.0</v>
      </c>
      <c r="J1699" s="1">
        <v>2.0</v>
      </c>
      <c r="K1699" s="1">
        <v>3.0</v>
      </c>
      <c r="L1699" s="1">
        <v>3.0</v>
      </c>
      <c r="M1699" s="1">
        <v>5.0</v>
      </c>
      <c r="N1699" s="1">
        <v>4.0</v>
      </c>
      <c r="O1699" s="1">
        <v>4.0</v>
      </c>
      <c r="P1699" s="1">
        <v>4.0</v>
      </c>
      <c r="Q1699" s="1">
        <v>4.0</v>
      </c>
      <c r="R1699" s="1">
        <v>3.0</v>
      </c>
      <c r="S1699" s="1">
        <v>4.0</v>
      </c>
      <c r="T1699" s="1">
        <v>1.0</v>
      </c>
      <c r="U1699" s="1">
        <v>4.0</v>
      </c>
      <c r="V1699" s="1">
        <v>4.0</v>
      </c>
      <c r="W1699" s="1">
        <v>4.0</v>
      </c>
      <c r="X1699" s="1">
        <v>4.0</v>
      </c>
      <c r="Y1699" s="1">
        <v>3.0</v>
      </c>
      <c r="Z1699" s="1">
        <v>2175.0</v>
      </c>
      <c r="AA1699" s="45">
        <f t="shared" si="1"/>
        <v>70</v>
      </c>
      <c r="AB1699" s="45">
        <f t="shared" si="2"/>
        <v>26</v>
      </c>
      <c r="AC1699" s="45">
        <f t="shared" si="3"/>
        <v>13</v>
      </c>
      <c r="AD1699" s="45">
        <f t="shared" si="4"/>
        <v>15</v>
      </c>
      <c r="AE1699" s="45">
        <f t="shared" si="5"/>
        <v>16</v>
      </c>
    </row>
    <row r="1700">
      <c r="A1700" t="b">
        <v>0</v>
      </c>
      <c r="B1700" s="20">
        <v>44435.43979107639</v>
      </c>
      <c r="C1700" s="1" t="s">
        <v>945</v>
      </c>
      <c r="D1700" s="1">
        <v>1.0</v>
      </c>
      <c r="E1700" s="1">
        <v>0.0</v>
      </c>
      <c r="F1700" s="1">
        <v>0.0</v>
      </c>
      <c r="G1700" s="1">
        <v>0.0</v>
      </c>
      <c r="H1700" s="1">
        <v>0.0</v>
      </c>
      <c r="I1700" s="1">
        <v>1.0</v>
      </c>
      <c r="J1700" s="1">
        <v>0.0</v>
      </c>
      <c r="K1700" s="1">
        <v>0.0</v>
      </c>
      <c r="L1700" s="1">
        <v>0.0</v>
      </c>
      <c r="M1700" s="1">
        <v>0.0</v>
      </c>
      <c r="N1700" s="1">
        <v>1.0</v>
      </c>
      <c r="O1700" s="1">
        <v>1.0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1.0</v>
      </c>
      <c r="X1700" s="1">
        <v>0.0</v>
      </c>
      <c r="Y1700" s="1">
        <v>0.0</v>
      </c>
      <c r="Z1700" s="1">
        <v>2724.0</v>
      </c>
      <c r="AA1700" s="45">
        <f t="shared" si="1"/>
        <v>5</v>
      </c>
      <c r="AB1700" s="45">
        <f t="shared" si="2"/>
        <v>4</v>
      </c>
      <c r="AC1700" s="45">
        <f t="shared" si="3"/>
        <v>0</v>
      </c>
      <c r="AD1700" s="45">
        <f t="shared" si="4"/>
        <v>0</v>
      </c>
      <c r="AE1700" s="45">
        <f t="shared" si="5"/>
        <v>1</v>
      </c>
    </row>
    <row r="1701">
      <c r="A1701" t="b">
        <v>0</v>
      </c>
      <c r="B1701" s="20">
        <v>44435.60735550926</v>
      </c>
      <c r="C1701" s="1" t="s">
        <v>800</v>
      </c>
      <c r="D1701" s="1">
        <v>5.0</v>
      </c>
      <c r="E1701" s="1">
        <v>0.0</v>
      </c>
      <c r="F1701" s="1">
        <v>0.0</v>
      </c>
      <c r="G1701" s="1">
        <v>4.0</v>
      </c>
      <c r="H1701" s="1">
        <v>5.0</v>
      </c>
      <c r="I1701" s="1">
        <v>6.0</v>
      </c>
      <c r="J1701" s="1">
        <v>4.0</v>
      </c>
      <c r="K1701" s="1">
        <v>6.0</v>
      </c>
      <c r="L1701" s="1">
        <v>6.0</v>
      </c>
      <c r="M1701" s="1">
        <v>6.0</v>
      </c>
      <c r="N1701" s="1">
        <v>5.0</v>
      </c>
      <c r="O1701" s="1">
        <v>5.0</v>
      </c>
      <c r="P1701" s="1">
        <v>6.0</v>
      </c>
      <c r="Q1701" s="1">
        <v>4.0</v>
      </c>
      <c r="R1701" s="1">
        <v>2.0</v>
      </c>
      <c r="S1701" s="1">
        <v>5.0</v>
      </c>
      <c r="T1701" s="1">
        <v>2.0</v>
      </c>
      <c r="U1701" s="1">
        <v>6.0</v>
      </c>
      <c r="V1701" s="1">
        <v>6.0</v>
      </c>
      <c r="W1701" s="1">
        <v>6.0</v>
      </c>
      <c r="X1701" s="1">
        <v>4.0</v>
      </c>
      <c r="Y1701" s="1">
        <v>4.0</v>
      </c>
      <c r="Z1701" s="1">
        <v>2720.0</v>
      </c>
      <c r="AA1701" s="45">
        <f t="shared" si="1"/>
        <v>97</v>
      </c>
      <c r="AB1701" s="45">
        <f t="shared" si="2"/>
        <v>36</v>
      </c>
      <c r="AC1701" s="45">
        <f t="shared" si="3"/>
        <v>22</v>
      </c>
      <c r="AD1701" s="45">
        <f t="shared" si="4"/>
        <v>17</v>
      </c>
      <c r="AE1701" s="45">
        <f t="shared" si="5"/>
        <v>22</v>
      </c>
    </row>
    <row r="1702">
      <c r="A1702" t="b">
        <v>0</v>
      </c>
      <c r="B1702" s="20">
        <v>44438.45221346065</v>
      </c>
      <c r="C1702" s="1" t="s">
        <v>946</v>
      </c>
      <c r="D1702" s="1">
        <v>2.0</v>
      </c>
      <c r="E1702" s="1">
        <v>2.0</v>
      </c>
      <c r="F1702" s="1">
        <v>0.0</v>
      </c>
      <c r="G1702" s="1">
        <v>0.0</v>
      </c>
      <c r="H1702" s="1">
        <v>1.0</v>
      </c>
      <c r="I1702" s="1">
        <v>3.0</v>
      </c>
      <c r="J1702" s="1">
        <v>0.0</v>
      </c>
      <c r="K1702" s="1">
        <v>1.0</v>
      </c>
      <c r="L1702" s="1">
        <v>0.0</v>
      </c>
      <c r="M1702" s="1">
        <v>4.0</v>
      </c>
      <c r="N1702" s="1">
        <v>3.0</v>
      </c>
      <c r="O1702" s="1">
        <v>0.0</v>
      </c>
      <c r="P1702" s="1">
        <v>1.0</v>
      </c>
      <c r="Q1702" s="1">
        <v>0.0</v>
      </c>
      <c r="R1702" s="1">
        <v>0.0</v>
      </c>
      <c r="S1702" s="1">
        <v>1.0</v>
      </c>
      <c r="T1702" s="1">
        <v>0.0</v>
      </c>
      <c r="U1702" s="1">
        <v>2.0</v>
      </c>
      <c r="V1702" s="1">
        <v>1.0</v>
      </c>
      <c r="W1702" s="1">
        <v>0.0</v>
      </c>
      <c r="X1702" s="1">
        <v>0.0</v>
      </c>
      <c r="Y1702" s="1">
        <v>0.0</v>
      </c>
      <c r="Z1702" s="1">
        <v>2722.0</v>
      </c>
      <c r="AA1702" s="45">
        <f t="shared" si="1"/>
        <v>21</v>
      </c>
      <c r="AB1702" s="45">
        <f t="shared" si="2"/>
        <v>11</v>
      </c>
      <c r="AC1702" s="45">
        <f t="shared" si="3"/>
        <v>5</v>
      </c>
      <c r="AD1702" s="45">
        <f t="shared" si="4"/>
        <v>2</v>
      </c>
      <c r="AE1702" s="45">
        <f t="shared" si="5"/>
        <v>3</v>
      </c>
    </row>
    <row r="1703">
      <c r="A1703" t="b">
        <v>0</v>
      </c>
      <c r="B1703" s="20">
        <v>44438.58195986111</v>
      </c>
      <c r="C1703" s="1" t="s">
        <v>525</v>
      </c>
      <c r="D1703" s="1">
        <v>4.0</v>
      </c>
      <c r="E1703" s="1">
        <v>0.0</v>
      </c>
      <c r="F1703" s="1">
        <v>0.0</v>
      </c>
      <c r="G1703" s="1">
        <v>0.0</v>
      </c>
      <c r="H1703" s="1">
        <v>0.0</v>
      </c>
      <c r="I1703" s="1">
        <v>4.0</v>
      </c>
      <c r="J1703" s="1">
        <v>3.0</v>
      </c>
      <c r="K1703" s="1">
        <v>0.0</v>
      </c>
      <c r="L1703" s="1">
        <v>3.0</v>
      </c>
      <c r="M1703" s="1">
        <v>0.0</v>
      </c>
      <c r="N1703" s="1">
        <v>3.0</v>
      </c>
      <c r="O1703" s="1">
        <v>3.0</v>
      </c>
      <c r="P1703" s="1">
        <v>5.0</v>
      </c>
      <c r="Q1703" s="1">
        <v>3.0</v>
      </c>
      <c r="R1703" s="1">
        <v>1.0</v>
      </c>
      <c r="S1703" s="1">
        <v>4.0</v>
      </c>
      <c r="T1703" s="1">
        <v>0.0</v>
      </c>
      <c r="U1703" s="1">
        <v>3.0</v>
      </c>
      <c r="V1703" s="1">
        <v>4.0</v>
      </c>
      <c r="W1703" s="1">
        <v>4.0</v>
      </c>
      <c r="X1703" s="1">
        <v>4.0</v>
      </c>
      <c r="Y1703" s="1">
        <v>0.0</v>
      </c>
      <c r="Z1703" s="1">
        <v>2277.0</v>
      </c>
      <c r="AA1703" s="45">
        <f t="shared" si="1"/>
        <v>48</v>
      </c>
      <c r="AB1703" s="45">
        <f t="shared" si="2"/>
        <v>14</v>
      </c>
      <c r="AC1703" s="45">
        <f t="shared" si="3"/>
        <v>6</v>
      </c>
      <c r="AD1703" s="45">
        <f t="shared" si="4"/>
        <v>13</v>
      </c>
      <c r="AE1703" s="45">
        <f t="shared" si="5"/>
        <v>15</v>
      </c>
    </row>
    <row r="1704">
      <c r="A1704" t="b">
        <v>0</v>
      </c>
      <c r="B1704" s="20">
        <v>44438.59785450231</v>
      </c>
      <c r="C1704" s="1" t="s">
        <v>801</v>
      </c>
      <c r="D1704" s="1">
        <v>5.0</v>
      </c>
      <c r="E1704" s="1">
        <v>0.0</v>
      </c>
      <c r="F1704" s="1">
        <v>0.0</v>
      </c>
      <c r="G1704" s="1">
        <v>4.0</v>
      </c>
      <c r="H1704" s="1">
        <v>4.0</v>
      </c>
      <c r="I1704" s="1">
        <v>6.0</v>
      </c>
      <c r="J1704" s="1">
        <v>6.0</v>
      </c>
      <c r="K1704" s="1">
        <v>5.0</v>
      </c>
      <c r="L1704" s="1">
        <v>5.0</v>
      </c>
      <c r="M1704" s="1">
        <v>5.0</v>
      </c>
      <c r="N1704" s="1">
        <v>6.0</v>
      </c>
      <c r="O1704" s="1">
        <v>5.0</v>
      </c>
      <c r="P1704" s="1">
        <v>6.0</v>
      </c>
      <c r="Q1704" s="1">
        <v>5.0</v>
      </c>
      <c r="R1704" s="1">
        <v>5.0</v>
      </c>
      <c r="S1704" s="1">
        <v>5.0</v>
      </c>
      <c r="T1704" s="1">
        <v>2.0</v>
      </c>
      <c r="U1704" s="1">
        <v>5.0</v>
      </c>
      <c r="V1704" s="1">
        <v>5.0</v>
      </c>
      <c r="W1704" s="1">
        <v>5.0</v>
      </c>
      <c r="X1704" s="1">
        <v>5.0</v>
      </c>
      <c r="Y1704" s="1">
        <v>3.0</v>
      </c>
      <c r="Z1704" s="1">
        <v>2709.0</v>
      </c>
      <c r="AA1704" s="45">
        <f t="shared" si="1"/>
        <v>97</v>
      </c>
      <c r="AB1704" s="45">
        <f t="shared" si="2"/>
        <v>35</v>
      </c>
      <c r="AC1704" s="45">
        <f t="shared" si="3"/>
        <v>21</v>
      </c>
      <c r="AD1704" s="45">
        <f t="shared" si="4"/>
        <v>21</v>
      </c>
      <c r="AE1704" s="45">
        <f t="shared" si="5"/>
        <v>20</v>
      </c>
    </row>
    <row r="1705">
      <c r="A1705" t="b">
        <v>0</v>
      </c>
      <c r="B1705" s="20">
        <v>44438.844863819446</v>
      </c>
      <c r="C1705" s="1" t="s">
        <v>685</v>
      </c>
      <c r="D1705" s="1">
        <v>2.0</v>
      </c>
      <c r="E1705" s="1">
        <v>0.0</v>
      </c>
      <c r="F1705" s="1">
        <v>0.0</v>
      </c>
      <c r="G1705" s="1">
        <v>5.0</v>
      </c>
      <c r="H1705" s="1">
        <v>4.0</v>
      </c>
      <c r="I1705" s="1">
        <v>4.0</v>
      </c>
      <c r="J1705" s="1">
        <v>4.0</v>
      </c>
      <c r="K1705" s="1">
        <v>3.0</v>
      </c>
      <c r="L1705" s="1">
        <v>4.0</v>
      </c>
      <c r="M1705" s="1">
        <v>4.0</v>
      </c>
      <c r="N1705" s="1">
        <v>4.0</v>
      </c>
      <c r="O1705" s="1">
        <v>4.0</v>
      </c>
      <c r="P1705" s="1">
        <v>4.0</v>
      </c>
      <c r="Q1705" s="1">
        <v>4.0</v>
      </c>
      <c r="R1705" s="1">
        <v>5.0</v>
      </c>
      <c r="S1705" s="1">
        <v>4.0</v>
      </c>
      <c r="T1705" s="1">
        <v>2.0</v>
      </c>
      <c r="U1705" s="1">
        <v>4.0</v>
      </c>
      <c r="V1705" s="1">
        <v>4.0</v>
      </c>
      <c r="W1705" s="1">
        <v>4.0</v>
      </c>
      <c r="X1705" s="1">
        <v>4.0</v>
      </c>
      <c r="Y1705" s="1">
        <v>3.0</v>
      </c>
      <c r="Z1705" s="1">
        <v>2549.0</v>
      </c>
      <c r="AA1705" s="45">
        <f t="shared" si="1"/>
        <v>76</v>
      </c>
      <c r="AB1705" s="45">
        <f t="shared" si="2"/>
        <v>28</v>
      </c>
      <c r="AC1705" s="45">
        <f t="shared" si="3"/>
        <v>15</v>
      </c>
      <c r="AD1705" s="45">
        <f t="shared" si="4"/>
        <v>17</v>
      </c>
      <c r="AE1705" s="45">
        <f t="shared" si="5"/>
        <v>16</v>
      </c>
    </row>
    <row r="1706">
      <c r="A1706" t="b">
        <v>0</v>
      </c>
      <c r="B1706" s="20">
        <v>44439.657511087964</v>
      </c>
      <c r="C1706" s="1" t="s">
        <v>802</v>
      </c>
      <c r="D1706" s="1">
        <v>4.0</v>
      </c>
      <c r="E1706" s="1">
        <v>3.0</v>
      </c>
      <c r="F1706" s="1">
        <v>1.0</v>
      </c>
      <c r="G1706" s="1">
        <v>2.0</v>
      </c>
      <c r="H1706" s="1">
        <v>3.0</v>
      </c>
      <c r="I1706" s="1">
        <v>6.0</v>
      </c>
      <c r="J1706" s="1">
        <v>1.0</v>
      </c>
      <c r="K1706" s="1">
        <v>5.0</v>
      </c>
      <c r="L1706" s="1">
        <v>1.0</v>
      </c>
      <c r="M1706" s="1">
        <v>1.0</v>
      </c>
      <c r="N1706" s="1">
        <v>3.0</v>
      </c>
      <c r="O1706" s="1">
        <v>3.0</v>
      </c>
      <c r="P1706" s="1">
        <v>3.0</v>
      </c>
      <c r="Q1706" s="1">
        <v>2.0</v>
      </c>
      <c r="R1706" s="1">
        <v>2.0</v>
      </c>
      <c r="S1706" s="1">
        <v>4.0</v>
      </c>
      <c r="T1706" s="1">
        <v>2.0</v>
      </c>
      <c r="U1706" s="1">
        <v>3.0</v>
      </c>
      <c r="V1706" s="1">
        <v>2.0</v>
      </c>
      <c r="W1706" s="1">
        <v>4.0</v>
      </c>
      <c r="X1706" s="1">
        <v>3.0</v>
      </c>
      <c r="Y1706" s="1">
        <v>3.0</v>
      </c>
      <c r="Z1706" s="1">
        <v>2728.0</v>
      </c>
      <c r="AA1706" s="45">
        <f t="shared" si="1"/>
        <v>61</v>
      </c>
      <c r="AB1706" s="45">
        <f t="shared" si="2"/>
        <v>30</v>
      </c>
      <c r="AC1706" s="45">
        <f t="shared" si="3"/>
        <v>8</v>
      </c>
      <c r="AD1706" s="45">
        <f t="shared" si="4"/>
        <v>11</v>
      </c>
      <c r="AE1706" s="45">
        <f t="shared" si="5"/>
        <v>12</v>
      </c>
    </row>
    <row r="1707">
      <c r="A1707" t="b">
        <v>0</v>
      </c>
      <c r="B1707" s="20">
        <v>44439.683789097224</v>
      </c>
      <c r="C1707" s="1" t="s">
        <v>596</v>
      </c>
      <c r="D1707" s="1">
        <v>0.0</v>
      </c>
      <c r="E1707" s="1">
        <v>1.0</v>
      </c>
      <c r="F1707" s="1">
        <v>0.0</v>
      </c>
      <c r="G1707" s="1">
        <v>1.0</v>
      </c>
      <c r="H1707" s="1">
        <v>1.0</v>
      </c>
      <c r="I1707" s="1">
        <v>1.0</v>
      </c>
      <c r="J1707" s="1">
        <v>0.0</v>
      </c>
      <c r="K1707" s="1">
        <v>0.0</v>
      </c>
      <c r="L1707" s="1">
        <v>1.0</v>
      </c>
      <c r="M1707" s="1">
        <v>1.0</v>
      </c>
      <c r="N1707" s="1">
        <v>0.0</v>
      </c>
      <c r="O1707" s="1">
        <v>0.0</v>
      </c>
      <c r="P1707" s="1">
        <v>1.0</v>
      </c>
      <c r="Q1707" s="1">
        <v>0.0</v>
      </c>
      <c r="R1707" s="1">
        <v>1.0</v>
      </c>
      <c r="S1707" s="1">
        <v>1.0</v>
      </c>
      <c r="T1707" s="1">
        <v>0.0</v>
      </c>
      <c r="U1707" s="1">
        <v>1.0</v>
      </c>
      <c r="V1707" s="1">
        <v>1.0</v>
      </c>
      <c r="W1707" s="1">
        <v>1.0</v>
      </c>
      <c r="X1707" s="1">
        <v>1.0</v>
      </c>
      <c r="Y1707" s="1">
        <v>0.0</v>
      </c>
      <c r="Z1707" s="1">
        <v>2450.0</v>
      </c>
      <c r="AA1707" s="45">
        <f t="shared" si="1"/>
        <v>13</v>
      </c>
      <c r="AB1707" s="45">
        <f t="shared" si="2"/>
        <v>4</v>
      </c>
      <c r="AC1707" s="45">
        <f t="shared" si="3"/>
        <v>2</v>
      </c>
      <c r="AD1707" s="45">
        <f t="shared" si="4"/>
        <v>3</v>
      </c>
      <c r="AE1707" s="45">
        <f t="shared" si="5"/>
        <v>4</v>
      </c>
    </row>
    <row r="1708">
      <c r="A1708" t="b">
        <v>0</v>
      </c>
      <c r="B1708" s="20">
        <v>44439.730176770834</v>
      </c>
      <c r="C1708" s="1" t="s">
        <v>758</v>
      </c>
      <c r="D1708" s="1">
        <v>1.0</v>
      </c>
      <c r="E1708" s="1">
        <v>0.0</v>
      </c>
      <c r="F1708" s="1">
        <v>0.0</v>
      </c>
      <c r="G1708" s="1">
        <v>0.0</v>
      </c>
      <c r="H1708" s="1">
        <v>2.0</v>
      </c>
      <c r="I1708" s="1">
        <v>2.0</v>
      </c>
      <c r="J1708" s="1">
        <v>0.0</v>
      </c>
      <c r="K1708" s="1">
        <v>1.0</v>
      </c>
      <c r="L1708" s="1">
        <v>0.0</v>
      </c>
      <c r="M1708" s="1">
        <v>1.0</v>
      </c>
      <c r="N1708" s="1">
        <v>0.0</v>
      </c>
      <c r="O1708" s="1">
        <v>1.0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1.0</v>
      </c>
      <c r="V1708" s="1">
        <v>1.0</v>
      </c>
      <c r="W1708" s="1">
        <v>1.0</v>
      </c>
      <c r="X1708" s="1">
        <v>1.0</v>
      </c>
      <c r="Y1708" s="1">
        <v>0.0</v>
      </c>
      <c r="Z1708" s="1">
        <v>2661.0</v>
      </c>
      <c r="AA1708" s="45">
        <f t="shared" si="1"/>
        <v>12</v>
      </c>
      <c r="AB1708" s="45">
        <f t="shared" si="2"/>
        <v>6</v>
      </c>
      <c r="AC1708" s="45">
        <f t="shared" si="3"/>
        <v>2</v>
      </c>
      <c r="AD1708" s="45">
        <f t="shared" si="4"/>
        <v>0</v>
      </c>
      <c r="AE1708" s="45">
        <f t="shared" si="5"/>
        <v>4</v>
      </c>
    </row>
    <row r="1709">
      <c r="A1709" t="b">
        <v>0</v>
      </c>
      <c r="B1709" s="20">
        <v>44439.7480771875</v>
      </c>
      <c r="C1709" s="1" t="s">
        <v>444</v>
      </c>
      <c r="D1709" s="1">
        <v>2.0</v>
      </c>
      <c r="E1709" s="1">
        <v>1.0</v>
      </c>
      <c r="F1709" s="1">
        <v>0.0</v>
      </c>
      <c r="G1709" s="1">
        <v>1.0</v>
      </c>
      <c r="H1709" s="1">
        <v>1.0</v>
      </c>
      <c r="I1709" s="1">
        <v>3.0</v>
      </c>
      <c r="J1709" s="1">
        <v>3.0</v>
      </c>
      <c r="K1709" s="1">
        <v>1.0</v>
      </c>
      <c r="L1709" s="1">
        <v>3.0</v>
      </c>
      <c r="M1709" s="1">
        <v>2.0</v>
      </c>
      <c r="N1709" s="1">
        <v>2.0</v>
      </c>
      <c r="O1709" s="1">
        <v>2.0</v>
      </c>
      <c r="P1709" s="1">
        <v>2.0</v>
      </c>
      <c r="Q1709" s="1">
        <v>0.0</v>
      </c>
      <c r="R1709" s="1">
        <v>2.0</v>
      </c>
      <c r="S1709" s="1">
        <v>1.0</v>
      </c>
      <c r="T1709" s="1">
        <v>0.0</v>
      </c>
      <c r="U1709" s="1">
        <v>3.0</v>
      </c>
      <c r="V1709" s="1">
        <v>3.0</v>
      </c>
      <c r="W1709" s="1">
        <v>3.0</v>
      </c>
      <c r="X1709" s="1">
        <v>3.0</v>
      </c>
      <c r="Y1709" s="1">
        <v>0.0</v>
      </c>
      <c r="Z1709" s="1">
        <v>2271.0</v>
      </c>
      <c r="AA1709" s="45">
        <f t="shared" si="1"/>
        <v>38</v>
      </c>
      <c r="AB1709" s="45">
        <f t="shared" si="2"/>
        <v>12</v>
      </c>
      <c r="AC1709" s="45">
        <f t="shared" si="3"/>
        <v>9</v>
      </c>
      <c r="AD1709" s="45">
        <f t="shared" si="4"/>
        <v>5</v>
      </c>
      <c r="AE1709" s="45">
        <f t="shared" si="5"/>
        <v>12</v>
      </c>
    </row>
    <row r="1710">
      <c r="A1710" t="b">
        <v>0</v>
      </c>
      <c r="B1710" s="20">
        <v>44440.35445400463</v>
      </c>
      <c r="C1710" s="1" t="s">
        <v>676</v>
      </c>
      <c r="D1710" s="1">
        <v>3.0</v>
      </c>
      <c r="E1710" s="1">
        <v>2.0</v>
      </c>
      <c r="F1710" s="1">
        <v>0.0</v>
      </c>
      <c r="G1710" s="1">
        <v>1.0</v>
      </c>
      <c r="H1710" s="1">
        <v>0.0</v>
      </c>
      <c r="I1710" s="1">
        <v>2.0</v>
      </c>
      <c r="J1710" s="1">
        <v>0.0</v>
      </c>
      <c r="K1710" s="1">
        <v>0.0</v>
      </c>
      <c r="L1710" s="1">
        <v>0.0</v>
      </c>
      <c r="M1710" s="1">
        <v>0.0</v>
      </c>
      <c r="N1710" s="1">
        <v>1.0</v>
      </c>
      <c r="O1710" s="1">
        <v>0.0</v>
      </c>
      <c r="P1710" s="1">
        <v>0.0</v>
      </c>
      <c r="Q1710" s="1">
        <v>1.0</v>
      </c>
      <c r="R1710" s="1">
        <v>0.0</v>
      </c>
      <c r="S1710" s="1">
        <v>0.0</v>
      </c>
      <c r="T1710" s="1">
        <v>0.0</v>
      </c>
      <c r="U1710" s="1">
        <v>0.0</v>
      </c>
      <c r="V1710" s="1">
        <v>1.0</v>
      </c>
      <c r="W1710" s="1">
        <v>0.0</v>
      </c>
      <c r="X1710" s="1">
        <v>0.0</v>
      </c>
      <c r="Y1710" s="1">
        <v>0.0</v>
      </c>
      <c r="Z1710" s="1">
        <v>2543.0</v>
      </c>
      <c r="AA1710" s="45">
        <f t="shared" si="1"/>
        <v>11</v>
      </c>
      <c r="AB1710" s="45">
        <f t="shared" si="2"/>
        <v>9</v>
      </c>
      <c r="AC1710" s="45">
        <f t="shared" si="3"/>
        <v>0</v>
      </c>
      <c r="AD1710" s="45">
        <f t="shared" si="4"/>
        <v>1</v>
      </c>
      <c r="AE1710" s="45">
        <f t="shared" si="5"/>
        <v>1</v>
      </c>
    </row>
    <row r="1711">
      <c r="A1711" t="b">
        <v>0</v>
      </c>
      <c r="B1711" s="20">
        <v>44440.46286980324</v>
      </c>
      <c r="C1711" s="1" t="s">
        <v>803</v>
      </c>
      <c r="D1711" s="1">
        <v>4.0</v>
      </c>
      <c r="E1711" s="1">
        <v>4.0</v>
      </c>
      <c r="F1711" s="1">
        <v>1.0</v>
      </c>
      <c r="G1711" s="1">
        <v>4.0</v>
      </c>
      <c r="H1711" s="1">
        <v>5.0</v>
      </c>
      <c r="I1711" s="1">
        <v>5.0</v>
      </c>
      <c r="J1711" s="1">
        <v>1.0</v>
      </c>
      <c r="K1711" s="1">
        <v>6.0</v>
      </c>
      <c r="L1711" s="1">
        <v>1.0</v>
      </c>
      <c r="M1711" s="1">
        <v>5.0</v>
      </c>
      <c r="N1711" s="1">
        <v>5.0</v>
      </c>
      <c r="O1711" s="1">
        <v>5.0</v>
      </c>
      <c r="P1711" s="1">
        <v>2.0</v>
      </c>
      <c r="Q1711" s="1">
        <v>2.0</v>
      </c>
      <c r="R1711" s="1">
        <v>5.0</v>
      </c>
      <c r="S1711" s="1">
        <v>2.0</v>
      </c>
      <c r="T1711" s="1">
        <v>6.0</v>
      </c>
      <c r="U1711" s="1">
        <v>6.0</v>
      </c>
      <c r="V1711" s="1">
        <v>5.0</v>
      </c>
      <c r="W1711" s="1">
        <v>5.0</v>
      </c>
      <c r="X1711" s="1">
        <v>5.0</v>
      </c>
      <c r="Y1711" s="1">
        <v>1.0</v>
      </c>
      <c r="Z1711" s="1">
        <v>2723.0</v>
      </c>
      <c r="AA1711" s="45">
        <f t="shared" si="1"/>
        <v>85</v>
      </c>
      <c r="AB1711" s="45">
        <f t="shared" si="2"/>
        <v>40</v>
      </c>
      <c r="AC1711" s="45">
        <f t="shared" si="3"/>
        <v>13</v>
      </c>
      <c r="AD1711" s="45">
        <f t="shared" si="4"/>
        <v>11</v>
      </c>
      <c r="AE1711" s="45">
        <f t="shared" si="5"/>
        <v>21</v>
      </c>
    </row>
    <row r="1712">
      <c r="A1712" t="b">
        <v>0</v>
      </c>
      <c r="B1712" s="20">
        <v>44440.52790777778</v>
      </c>
      <c r="C1712" s="1" t="s">
        <v>694</v>
      </c>
      <c r="D1712" s="1">
        <v>5.0</v>
      </c>
      <c r="E1712" s="1">
        <v>4.0</v>
      </c>
      <c r="F1712" s="1">
        <v>0.0</v>
      </c>
      <c r="G1712" s="1">
        <v>4.0</v>
      </c>
      <c r="H1712" s="1">
        <v>3.0</v>
      </c>
      <c r="I1712" s="1">
        <v>5.0</v>
      </c>
      <c r="J1712" s="1">
        <v>5.0</v>
      </c>
      <c r="K1712" s="1">
        <v>3.0</v>
      </c>
      <c r="L1712" s="1">
        <v>4.0</v>
      </c>
      <c r="M1712" s="1">
        <v>3.0</v>
      </c>
      <c r="N1712" s="1">
        <v>5.0</v>
      </c>
      <c r="O1712" s="1">
        <v>5.0</v>
      </c>
      <c r="P1712" s="1">
        <v>5.0</v>
      </c>
      <c r="Q1712" s="1">
        <v>4.0</v>
      </c>
      <c r="R1712" s="1">
        <v>5.0</v>
      </c>
      <c r="S1712" s="1">
        <v>4.0</v>
      </c>
      <c r="T1712" s="1">
        <v>5.0</v>
      </c>
      <c r="U1712" s="1">
        <v>5.0</v>
      </c>
      <c r="V1712" s="1">
        <v>5.0</v>
      </c>
      <c r="W1712" s="1">
        <v>4.0</v>
      </c>
      <c r="X1712" s="1">
        <v>5.0</v>
      </c>
      <c r="Y1712" s="1">
        <v>4.0</v>
      </c>
      <c r="Z1712" s="1">
        <v>2566.0</v>
      </c>
      <c r="AA1712" s="45">
        <f t="shared" si="1"/>
        <v>92</v>
      </c>
      <c r="AB1712" s="45">
        <f t="shared" si="2"/>
        <v>40</v>
      </c>
      <c r="AC1712" s="45">
        <f t="shared" si="3"/>
        <v>15</v>
      </c>
      <c r="AD1712" s="45">
        <f t="shared" si="4"/>
        <v>18</v>
      </c>
      <c r="AE1712" s="45">
        <f t="shared" si="5"/>
        <v>19</v>
      </c>
    </row>
    <row r="1713">
      <c r="A1713" t="b">
        <v>0</v>
      </c>
      <c r="B1713" s="20">
        <v>44440.599345243056</v>
      </c>
      <c r="C1713" s="1" t="s">
        <v>804</v>
      </c>
      <c r="D1713" s="1">
        <v>6.0</v>
      </c>
      <c r="E1713" s="1">
        <v>4.0</v>
      </c>
      <c r="F1713" s="1">
        <v>0.0</v>
      </c>
      <c r="G1713" s="1">
        <v>2.0</v>
      </c>
      <c r="H1713" s="1">
        <v>4.0</v>
      </c>
      <c r="I1713" s="1">
        <v>6.0</v>
      </c>
      <c r="J1713" s="1">
        <v>6.0</v>
      </c>
      <c r="K1713" s="1">
        <v>2.0</v>
      </c>
      <c r="L1713" s="1">
        <v>4.0</v>
      </c>
      <c r="M1713" s="1">
        <v>5.0</v>
      </c>
      <c r="N1713" s="1">
        <v>4.0</v>
      </c>
      <c r="O1713" s="1">
        <v>4.0</v>
      </c>
      <c r="P1713" s="1">
        <v>6.0</v>
      </c>
      <c r="Q1713" s="1">
        <v>3.0</v>
      </c>
      <c r="R1713" s="1">
        <v>4.0</v>
      </c>
      <c r="S1713" s="1">
        <v>5.0</v>
      </c>
      <c r="T1713" s="1">
        <v>3.0</v>
      </c>
      <c r="U1713" s="1">
        <v>6.0</v>
      </c>
      <c r="V1713" s="1">
        <v>6.0</v>
      </c>
      <c r="W1713" s="1">
        <v>6.0</v>
      </c>
      <c r="X1713" s="1">
        <v>6.0</v>
      </c>
      <c r="Y1713" s="1">
        <v>6.0</v>
      </c>
      <c r="Z1713" s="1">
        <v>2726.0</v>
      </c>
      <c r="AA1713" s="45">
        <f t="shared" si="1"/>
        <v>98</v>
      </c>
      <c r="AB1713" s="45">
        <f t="shared" si="2"/>
        <v>39</v>
      </c>
      <c r="AC1713" s="45">
        <f t="shared" si="3"/>
        <v>17</v>
      </c>
      <c r="AD1713" s="45">
        <f t="shared" si="4"/>
        <v>18</v>
      </c>
      <c r="AE1713" s="45">
        <f t="shared" si="5"/>
        <v>24</v>
      </c>
    </row>
    <row r="1714">
      <c r="A1714" t="b">
        <v>0</v>
      </c>
      <c r="B1714" s="20">
        <v>44440.63428731481</v>
      </c>
      <c r="C1714" s="1" t="s">
        <v>727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2615.0</v>
      </c>
      <c r="AA1714" s="45">
        <f t="shared" si="1"/>
        <v>0</v>
      </c>
      <c r="AB1714" s="45">
        <f t="shared" si="2"/>
        <v>0</v>
      </c>
      <c r="AC1714" s="45">
        <f t="shared" si="3"/>
        <v>0</v>
      </c>
      <c r="AD1714" s="45">
        <f t="shared" si="4"/>
        <v>0</v>
      </c>
      <c r="AE1714" s="45">
        <f t="shared" si="5"/>
        <v>0</v>
      </c>
    </row>
    <row r="1715">
      <c r="A1715" t="b">
        <v>0</v>
      </c>
      <c r="B1715" s="20">
        <v>44440.65427539352</v>
      </c>
      <c r="C1715" s="1" t="s">
        <v>569</v>
      </c>
      <c r="D1715" s="1">
        <v>2.0</v>
      </c>
      <c r="E1715" s="1">
        <v>2.0</v>
      </c>
      <c r="F1715" s="1">
        <v>0.0</v>
      </c>
      <c r="G1715" s="1">
        <v>1.0</v>
      </c>
      <c r="H1715" s="1">
        <v>1.0</v>
      </c>
      <c r="I1715" s="1">
        <v>3.0</v>
      </c>
      <c r="J1715" s="1">
        <v>1.0</v>
      </c>
      <c r="K1715" s="1">
        <v>0.0</v>
      </c>
      <c r="L1715" s="1">
        <v>0.0</v>
      </c>
      <c r="M1715" s="1">
        <v>3.0</v>
      </c>
      <c r="N1715" s="1">
        <v>2.0</v>
      </c>
      <c r="O1715" s="1">
        <v>3.0</v>
      </c>
      <c r="P1715" s="1">
        <v>2.0</v>
      </c>
      <c r="Q1715" s="1">
        <v>0.0</v>
      </c>
      <c r="R1715" s="1">
        <v>1.0</v>
      </c>
      <c r="S1715" s="1">
        <v>1.0</v>
      </c>
      <c r="T1715" s="1">
        <v>1.0</v>
      </c>
      <c r="U1715" s="1">
        <v>2.0</v>
      </c>
      <c r="V1715" s="1">
        <v>3.0</v>
      </c>
      <c r="W1715" s="1">
        <v>3.0</v>
      </c>
      <c r="X1715" s="1">
        <v>2.0</v>
      </c>
      <c r="Y1715" s="1">
        <v>1.0</v>
      </c>
      <c r="Z1715" s="1">
        <v>2424.0</v>
      </c>
      <c r="AA1715" s="45">
        <f t="shared" si="1"/>
        <v>34</v>
      </c>
      <c r="AB1715" s="45">
        <f t="shared" si="2"/>
        <v>16</v>
      </c>
      <c r="AC1715" s="45">
        <f t="shared" si="3"/>
        <v>4</v>
      </c>
      <c r="AD1715" s="45">
        <f t="shared" si="4"/>
        <v>4</v>
      </c>
      <c r="AE1715" s="45">
        <f t="shared" si="5"/>
        <v>10</v>
      </c>
    </row>
    <row r="1716">
      <c r="A1716" t="b">
        <v>0</v>
      </c>
      <c r="B1716" s="20">
        <v>44441.45528886574</v>
      </c>
      <c r="C1716" s="1" t="s">
        <v>405</v>
      </c>
      <c r="D1716" s="1">
        <v>3.0</v>
      </c>
      <c r="E1716" s="1">
        <v>0.0</v>
      </c>
      <c r="F1716" s="1">
        <v>0.0</v>
      </c>
      <c r="G1716" s="1">
        <v>2.0</v>
      </c>
      <c r="H1716" s="1">
        <v>4.0</v>
      </c>
      <c r="I1716" s="1">
        <v>5.0</v>
      </c>
      <c r="J1716" s="1">
        <v>0.0</v>
      </c>
      <c r="K1716" s="1">
        <v>0.0</v>
      </c>
      <c r="L1716" s="1">
        <v>0.0</v>
      </c>
      <c r="M1716" s="1">
        <v>0.0</v>
      </c>
      <c r="N1716" s="1">
        <v>2.0</v>
      </c>
      <c r="O1716" s="1">
        <v>2.0</v>
      </c>
      <c r="P1716" s="1">
        <v>4.0</v>
      </c>
      <c r="Q1716" s="1">
        <v>3.0</v>
      </c>
      <c r="R1716" s="1">
        <v>3.0</v>
      </c>
      <c r="S1716" s="1">
        <v>3.0</v>
      </c>
      <c r="T1716" s="1">
        <v>5.0</v>
      </c>
      <c r="U1716" s="1">
        <v>5.0</v>
      </c>
      <c r="V1716" s="1">
        <v>5.0</v>
      </c>
      <c r="W1716" s="1">
        <v>5.0</v>
      </c>
      <c r="X1716" s="1">
        <v>5.0</v>
      </c>
      <c r="Y1716" s="1">
        <v>5.0</v>
      </c>
      <c r="Z1716" s="1">
        <v>2219.0</v>
      </c>
      <c r="AA1716" s="45">
        <f t="shared" si="1"/>
        <v>61</v>
      </c>
      <c r="AB1716" s="45">
        <f t="shared" si="2"/>
        <v>28</v>
      </c>
      <c r="AC1716" s="45">
        <f t="shared" si="3"/>
        <v>0</v>
      </c>
      <c r="AD1716" s="45">
        <f t="shared" si="4"/>
        <v>13</v>
      </c>
      <c r="AE1716" s="45">
        <f t="shared" si="5"/>
        <v>20</v>
      </c>
    </row>
    <row r="1717">
      <c r="A1717" t="b">
        <v>0</v>
      </c>
      <c r="B1717" s="20">
        <v>44441.74930275463</v>
      </c>
      <c r="C1717" s="1" t="s">
        <v>448</v>
      </c>
      <c r="D1717" s="1">
        <v>1.0</v>
      </c>
      <c r="E1717" s="1">
        <v>0.0</v>
      </c>
      <c r="F1717" s="1">
        <v>0.0</v>
      </c>
      <c r="G1717" s="1">
        <v>0.0</v>
      </c>
      <c r="H1717" s="1">
        <v>0.0</v>
      </c>
      <c r="I1717" s="1">
        <v>3.0</v>
      </c>
      <c r="J1717" s="1">
        <v>1.0</v>
      </c>
      <c r="K1717" s="1">
        <v>0.0</v>
      </c>
      <c r="L1717" s="1">
        <v>0.0</v>
      </c>
      <c r="M1717" s="1">
        <v>1.0</v>
      </c>
      <c r="N1717" s="1">
        <v>2.0</v>
      </c>
      <c r="O1717" s="1">
        <v>1.0</v>
      </c>
      <c r="P1717" s="1">
        <v>0.0</v>
      </c>
      <c r="Q1717" s="1">
        <v>0.0</v>
      </c>
      <c r="R1717" s="1">
        <v>0.0</v>
      </c>
      <c r="S1717" s="1">
        <v>0.0</v>
      </c>
      <c r="T1717" s="1">
        <v>1.0</v>
      </c>
      <c r="U1717" s="1">
        <v>1.0</v>
      </c>
      <c r="V1717" s="1">
        <v>0.0</v>
      </c>
      <c r="W1717" s="1">
        <v>1.0</v>
      </c>
      <c r="X1717" s="1">
        <v>0.0</v>
      </c>
      <c r="Y1717" s="1">
        <v>0.0</v>
      </c>
      <c r="Z1717" s="1">
        <v>2264.0</v>
      </c>
      <c r="AA1717" s="45">
        <f t="shared" si="1"/>
        <v>12</v>
      </c>
      <c r="AB1717" s="45">
        <f t="shared" si="2"/>
        <v>8</v>
      </c>
      <c r="AC1717" s="45">
        <f t="shared" si="3"/>
        <v>2</v>
      </c>
      <c r="AD1717" s="45">
        <f t="shared" si="4"/>
        <v>0</v>
      </c>
      <c r="AE1717" s="45">
        <f t="shared" si="5"/>
        <v>2</v>
      </c>
    </row>
    <row r="1718">
      <c r="A1718" t="b">
        <v>0</v>
      </c>
      <c r="B1718" s="20">
        <v>44441.87395570602</v>
      </c>
      <c r="C1718" s="1" t="s">
        <v>759</v>
      </c>
      <c r="D1718" s="1">
        <v>1.0</v>
      </c>
      <c r="E1718" s="1">
        <v>0.0</v>
      </c>
      <c r="F1718" s="1">
        <v>0.0</v>
      </c>
      <c r="G1718" s="1">
        <v>0.0</v>
      </c>
      <c r="H1718" s="1">
        <v>0.0</v>
      </c>
      <c r="I1718" s="1">
        <v>3.0</v>
      </c>
      <c r="J1718" s="1">
        <v>1.0</v>
      </c>
      <c r="K1718" s="1">
        <v>0.0</v>
      </c>
      <c r="L1718" s="1">
        <v>1.0</v>
      </c>
      <c r="M1718" s="1">
        <v>0.0</v>
      </c>
      <c r="N1718" s="1">
        <v>2.0</v>
      </c>
      <c r="O1718" s="1">
        <v>2.0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1.0</v>
      </c>
      <c r="V1718" s="1">
        <v>1.0</v>
      </c>
      <c r="W1718" s="1">
        <v>1.0</v>
      </c>
      <c r="X1718" s="1">
        <v>0.0</v>
      </c>
      <c r="Y1718" s="1">
        <v>2.0</v>
      </c>
      <c r="Z1718" s="1">
        <v>2667.0</v>
      </c>
      <c r="AA1718" s="45">
        <f t="shared" si="1"/>
        <v>15</v>
      </c>
      <c r="AB1718" s="45">
        <f t="shared" si="2"/>
        <v>10</v>
      </c>
      <c r="AC1718" s="45">
        <f t="shared" si="3"/>
        <v>2</v>
      </c>
      <c r="AD1718" s="45">
        <f t="shared" si="4"/>
        <v>0</v>
      </c>
      <c r="AE1718" s="45">
        <f t="shared" si="5"/>
        <v>3</v>
      </c>
    </row>
    <row r="1719">
      <c r="A1719" t="b">
        <v>0</v>
      </c>
      <c r="B1719" s="20">
        <v>44442.49137740741</v>
      </c>
      <c r="C1719" s="1" t="s">
        <v>292</v>
      </c>
      <c r="D1719" s="1">
        <v>4.0</v>
      </c>
      <c r="E1719" s="1">
        <v>3.0</v>
      </c>
      <c r="F1719" s="1">
        <v>0.0</v>
      </c>
      <c r="G1719" s="1">
        <v>4.0</v>
      </c>
      <c r="H1719" s="1">
        <v>3.0</v>
      </c>
      <c r="I1719" s="1">
        <v>5.0</v>
      </c>
      <c r="J1719" s="1">
        <v>5.0</v>
      </c>
      <c r="K1719" s="1">
        <v>0.0</v>
      </c>
      <c r="L1719" s="1">
        <v>0.0</v>
      </c>
      <c r="M1719" s="1">
        <v>5.0</v>
      </c>
      <c r="N1719" s="1">
        <v>5.0</v>
      </c>
      <c r="O1719" s="1">
        <v>5.0</v>
      </c>
      <c r="P1719" s="1">
        <v>6.0</v>
      </c>
      <c r="Q1719" s="1">
        <v>5.0</v>
      </c>
      <c r="R1719" s="1">
        <v>4.0</v>
      </c>
      <c r="S1719" s="1">
        <v>5.0</v>
      </c>
      <c r="T1719" s="1">
        <v>2.0</v>
      </c>
      <c r="U1719" s="1">
        <v>5.0</v>
      </c>
      <c r="V1719" s="1">
        <v>5.0</v>
      </c>
      <c r="W1719" s="1">
        <v>5.0</v>
      </c>
      <c r="X1719" s="1">
        <v>6.0</v>
      </c>
      <c r="Y1719" s="1">
        <v>3.0</v>
      </c>
      <c r="Z1719" s="1">
        <v>2058.0</v>
      </c>
      <c r="AA1719" s="45">
        <f t="shared" si="1"/>
        <v>85</v>
      </c>
      <c r="AB1719" s="45">
        <f t="shared" si="2"/>
        <v>34</v>
      </c>
      <c r="AC1719" s="45">
        <f t="shared" si="3"/>
        <v>10</v>
      </c>
      <c r="AD1719" s="45">
        <f t="shared" si="4"/>
        <v>20</v>
      </c>
      <c r="AE1719" s="45">
        <f t="shared" si="5"/>
        <v>21</v>
      </c>
    </row>
    <row r="1720">
      <c r="A1720" t="b">
        <v>0</v>
      </c>
      <c r="B1720" s="20">
        <v>44443.7622199537</v>
      </c>
      <c r="C1720" s="1" t="s">
        <v>494</v>
      </c>
      <c r="D1720" s="1">
        <v>4.0</v>
      </c>
      <c r="E1720" s="1">
        <v>3.0</v>
      </c>
      <c r="F1720" s="1">
        <v>3.0</v>
      </c>
      <c r="G1720" s="1">
        <v>5.0</v>
      </c>
      <c r="H1720" s="1">
        <v>3.0</v>
      </c>
      <c r="I1720" s="1">
        <v>3.0</v>
      </c>
      <c r="J1720" s="1">
        <v>3.0</v>
      </c>
      <c r="K1720" s="1">
        <v>3.0</v>
      </c>
      <c r="L1720" s="1">
        <v>3.0</v>
      </c>
      <c r="M1720" s="1">
        <v>4.0</v>
      </c>
      <c r="N1720" s="1">
        <v>5.0</v>
      </c>
      <c r="O1720" s="1">
        <v>5.0</v>
      </c>
      <c r="P1720" s="1">
        <v>5.0</v>
      </c>
      <c r="Q1720" s="1">
        <v>2.0</v>
      </c>
      <c r="R1720" s="1">
        <v>0.0</v>
      </c>
      <c r="S1720" s="1">
        <v>2.0</v>
      </c>
      <c r="T1720" s="1">
        <v>3.0</v>
      </c>
      <c r="U1720" s="1">
        <v>5.0</v>
      </c>
      <c r="V1720" s="1">
        <v>5.0</v>
      </c>
      <c r="W1720" s="1">
        <v>6.0</v>
      </c>
      <c r="X1720" s="1">
        <v>6.0</v>
      </c>
      <c r="Y1720" s="1">
        <v>3.0</v>
      </c>
      <c r="Z1720" s="1">
        <v>2314.0</v>
      </c>
      <c r="AA1720" s="45">
        <f t="shared" si="1"/>
        <v>81</v>
      </c>
      <c r="AB1720" s="45">
        <f t="shared" si="2"/>
        <v>37</v>
      </c>
      <c r="AC1720" s="45">
        <f t="shared" si="3"/>
        <v>13</v>
      </c>
      <c r="AD1720" s="45">
        <f t="shared" si="4"/>
        <v>9</v>
      </c>
      <c r="AE1720" s="45">
        <f t="shared" si="5"/>
        <v>22</v>
      </c>
    </row>
    <row r="1721">
      <c r="A1721" t="b">
        <v>0</v>
      </c>
      <c r="B1721" s="20">
        <v>44444.01553993055</v>
      </c>
      <c r="C1721" s="1" t="s">
        <v>352</v>
      </c>
      <c r="D1721" s="1">
        <v>4.0</v>
      </c>
      <c r="E1721" s="1">
        <v>1.0</v>
      </c>
      <c r="F1721" s="1">
        <v>0.0</v>
      </c>
      <c r="G1721" s="1">
        <v>2.0</v>
      </c>
      <c r="H1721" s="1">
        <v>4.0</v>
      </c>
      <c r="I1721" s="1">
        <v>3.0</v>
      </c>
      <c r="J1721" s="1">
        <v>3.0</v>
      </c>
      <c r="K1721" s="1">
        <v>1.0</v>
      </c>
      <c r="L1721" s="1">
        <v>5.0</v>
      </c>
      <c r="M1721" s="1">
        <v>3.0</v>
      </c>
      <c r="N1721" s="1">
        <v>3.0</v>
      </c>
      <c r="O1721" s="1">
        <v>4.0</v>
      </c>
      <c r="P1721" s="1">
        <v>3.0</v>
      </c>
      <c r="Q1721" s="1">
        <v>2.0</v>
      </c>
      <c r="R1721" s="1">
        <v>2.0</v>
      </c>
      <c r="S1721" s="1">
        <v>3.0</v>
      </c>
      <c r="T1721" s="1">
        <v>5.0</v>
      </c>
      <c r="U1721" s="1">
        <v>3.0</v>
      </c>
      <c r="V1721" s="1">
        <v>4.0</v>
      </c>
      <c r="W1721" s="1">
        <v>3.0</v>
      </c>
      <c r="X1721" s="1">
        <v>4.0</v>
      </c>
      <c r="Y1721" s="1">
        <v>2.0</v>
      </c>
      <c r="Z1721" s="1">
        <v>2140.0</v>
      </c>
      <c r="AA1721" s="45">
        <f t="shared" si="1"/>
        <v>64</v>
      </c>
      <c r="AB1721" s="45">
        <f t="shared" si="2"/>
        <v>28</v>
      </c>
      <c r="AC1721" s="45">
        <f t="shared" si="3"/>
        <v>12</v>
      </c>
      <c r="AD1721" s="45">
        <f t="shared" si="4"/>
        <v>10</v>
      </c>
      <c r="AE1721" s="45">
        <f t="shared" si="5"/>
        <v>14</v>
      </c>
    </row>
    <row r="1722">
      <c r="A1722" t="b">
        <v>0</v>
      </c>
      <c r="B1722" s="20">
        <v>44446.61952157407</v>
      </c>
      <c r="C1722" s="1" t="s">
        <v>624</v>
      </c>
      <c r="D1722" s="1">
        <v>3.0</v>
      </c>
      <c r="E1722" s="1">
        <v>3.0</v>
      </c>
      <c r="F1722" s="1">
        <v>4.0</v>
      </c>
      <c r="G1722" s="1">
        <v>4.0</v>
      </c>
      <c r="H1722" s="1">
        <v>3.0</v>
      </c>
      <c r="I1722" s="1">
        <v>4.0</v>
      </c>
      <c r="J1722" s="1">
        <v>3.0</v>
      </c>
      <c r="K1722" s="1">
        <v>1.0</v>
      </c>
      <c r="L1722" s="1">
        <v>3.0</v>
      </c>
      <c r="M1722" s="1">
        <v>1.0</v>
      </c>
      <c r="N1722" s="1">
        <v>2.0</v>
      </c>
      <c r="O1722" s="1">
        <v>2.0</v>
      </c>
      <c r="P1722" s="1">
        <v>2.0</v>
      </c>
      <c r="Q1722" s="1">
        <v>1.0</v>
      </c>
      <c r="R1722" s="1">
        <v>1.0</v>
      </c>
      <c r="S1722" s="1">
        <v>3.0</v>
      </c>
      <c r="T1722" s="1">
        <v>2.0</v>
      </c>
      <c r="U1722" s="1">
        <v>2.0</v>
      </c>
      <c r="V1722" s="1">
        <v>1.0</v>
      </c>
      <c r="W1722" s="1">
        <v>1.0</v>
      </c>
      <c r="X1722" s="1">
        <v>4.0</v>
      </c>
      <c r="Y1722" s="1">
        <v>1.0</v>
      </c>
      <c r="Z1722" s="1">
        <v>2463.0</v>
      </c>
      <c r="AA1722" s="45">
        <f t="shared" si="1"/>
        <v>51</v>
      </c>
      <c r="AB1722" s="45">
        <f t="shared" si="2"/>
        <v>28</v>
      </c>
      <c r="AC1722" s="45">
        <f t="shared" si="3"/>
        <v>8</v>
      </c>
      <c r="AD1722" s="45">
        <f t="shared" si="4"/>
        <v>7</v>
      </c>
      <c r="AE1722" s="45">
        <f t="shared" si="5"/>
        <v>8</v>
      </c>
    </row>
    <row r="1723">
      <c r="A1723" t="b">
        <v>0</v>
      </c>
      <c r="B1723" s="20">
        <v>44446.83999655093</v>
      </c>
      <c r="C1723" s="1" t="s">
        <v>152</v>
      </c>
      <c r="D1723" s="1">
        <v>4.0</v>
      </c>
      <c r="E1723" s="1">
        <v>1.0</v>
      </c>
      <c r="F1723" s="1">
        <v>0.0</v>
      </c>
      <c r="G1723" s="1">
        <v>4.0</v>
      </c>
      <c r="H1723" s="1">
        <v>4.0</v>
      </c>
      <c r="I1723" s="1">
        <v>5.0</v>
      </c>
      <c r="J1723" s="1">
        <v>5.0</v>
      </c>
      <c r="K1723" s="1">
        <v>6.0</v>
      </c>
      <c r="L1723" s="1">
        <v>0.0</v>
      </c>
      <c r="M1723" s="1">
        <v>5.0</v>
      </c>
      <c r="N1723" s="1">
        <v>4.0</v>
      </c>
      <c r="O1723" s="1">
        <v>3.0</v>
      </c>
      <c r="P1723" s="1">
        <v>5.0</v>
      </c>
      <c r="Q1723" s="1">
        <v>4.0</v>
      </c>
      <c r="R1723" s="1">
        <v>5.0</v>
      </c>
      <c r="S1723" s="1">
        <v>5.0</v>
      </c>
      <c r="T1723" s="1">
        <v>5.0</v>
      </c>
      <c r="U1723" s="1">
        <v>5.0</v>
      </c>
      <c r="V1723" s="1">
        <v>6.0</v>
      </c>
      <c r="W1723" s="1">
        <v>6.0</v>
      </c>
      <c r="X1723" s="1">
        <v>6.0</v>
      </c>
      <c r="Y1723" s="1">
        <v>5.0</v>
      </c>
      <c r="Z1723" s="1">
        <v>1866.0</v>
      </c>
      <c r="AA1723" s="45">
        <f t="shared" si="1"/>
        <v>93</v>
      </c>
      <c r="AB1723" s="45">
        <f t="shared" si="2"/>
        <v>35</v>
      </c>
      <c r="AC1723" s="45">
        <f t="shared" si="3"/>
        <v>16</v>
      </c>
      <c r="AD1723" s="45">
        <f t="shared" si="4"/>
        <v>19</v>
      </c>
      <c r="AE1723" s="45">
        <f t="shared" si="5"/>
        <v>23</v>
      </c>
    </row>
    <row r="1724">
      <c r="A1724" t="b">
        <v>0</v>
      </c>
      <c r="B1724" s="20">
        <v>44447.39860223379</v>
      </c>
      <c r="C1724" s="1" t="s">
        <v>806</v>
      </c>
      <c r="D1724" s="1">
        <v>3.0</v>
      </c>
      <c r="E1724" s="1">
        <v>0.0</v>
      </c>
      <c r="F1724" s="1">
        <v>0.0</v>
      </c>
      <c r="G1724" s="1">
        <v>1.0</v>
      </c>
      <c r="H1724" s="1">
        <v>1.0</v>
      </c>
      <c r="I1724" s="1">
        <v>4.0</v>
      </c>
      <c r="J1724" s="1">
        <v>0.0</v>
      </c>
      <c r="K1724" s="1">
        <v>5.0</v>
      </c>
      <c r="L1724" s="1">
        <v>0.0</v>
      </c>
      <c r="M1724" s="1">
        <v>3.0</v>
      </c>
      <c r="N1724" s="1">
        <v>3.0</v>
      </c>
      <c r="O1724" s="1">
        <v>5.0</v>
      </c>
      <c r="P1724" s="1">
        <v>3.0</v>
      </c>
      <c r="Q1724" s="1">
        <v>3.0</v>
      </c>
      <c r="R1724" s="1">
        <v>2.0</v>
      </c>
      <c r="S1724" s="1">
        <v>3.0</v>
      </c>
      <c r="T1724" s="1">
        <v>0.0</v>
      </c>
      <c r="U1724" s="1">
        <v>4.0</v>
      </c>
      <c r="V1724" s="1">
        <v>4.0</v>
      </c>
      <c r="W1724" s="1">
        <v>4.0</v>
      </c>
      <c r="X1724" s="1">
        <v>5.0</v>
      </c>
      <c r="Y1724" s="1">
        <v>0.0</v>
      </c>
      <c r="Z1724" s="1">
        <v>2731.0</v>
      </c>
      <c r="AA1724" s="45">
        <f t="shared" si="1"/>
        <v>53</v>
      </c>
      <c r="AB1724" s="45">
        <f t="shared" si="2"/>
        <v>17</v>
      </c>
      <c r="AC1724" s="45">
        <f t="shared" si="3"/>
        <v>8</v>
      </c>
      <c r="AD1724" s="45">
        <f t="shared" si="4"/>
        <v>11</v>
      </c>
      <c r="AE1724" s="45">
        <f t="shared" si="5"/>
        <v>17</v>
      </c>
    </row>
    <row r="1725">
      <c r="A1725" t="b">
        <v>0</v>
      </c>
      <c r="B1725" s="20">
        <v>44447.69045734954</v>
      </c>
      <c r="C1725" s="1" t="s">
        <v>808</v>
      </c>
      <c r="D1725" s="1">
        <v>2.0</v>
      </c>
      <c r="E1725" s="1">
        <v>3.0</v>
      </c>
      <c r="F1725" s="1">
        <v>0.0</v>
      </c>
      <c r="G1725" s="1">
        <v>1.0</v>
      </c>
      <c r="H1725" s="1">
        <v>2.0</v>
      </c>
      <c r="I1725" s="1">
        <v>0.0</v>
      </c>
      <c r="J1725" s="1">
        <v>2.0</v>
      </c>
      <c r="K1725" s="1">
        <v>0.0</v>
      </c>
      <c r="L1725" s="1">
        <v>0.0</v>
      </c>
      <c r="M1725" s="1">
        <v>1.0</v>
      </c>
      <c r="N1725" s="1">
        <v>3.0</v>
      </c>
      <c r="O1725" s="1">
        <v>3.0</v>
      </c>
      <c r="P1725" s="1">
        <v>1.0</v>
      </c>
      <c r="Q1725" s="1">
        <v>1.0</v>
      </c>
      <c r="R1725" s="1">
        <v>1.0</v>
      </c>
      <c r="S1725" s="1">
        <v>1.0</v>
      </c>
      <c r="T1725" s="1">
        <v>0.0</v>
      </c>
      <c r="U1725" s="1">
        <v>3.0</v>
      </c>
      <c r="V1725" s="1">
        <v>4.0</v>
      </c>
      <c r="W1725" s="1">
        <v>4.0</v>
      </c>
      <c r="X1725" s="1">
        <v>0.0</v>
      </c>
      <c r="Y1725" s="1">
        <v>2.0</v>
      </c>
      <c r="Z1725" s="1">
        <v>2725.0</v>
      </c>
      <c r="AA1725" s="45">
        <f t="shared" si="1"/>
        <v>34</v>
      </c>
      <c r="AB1725" s="45">
        <f t="shared" si="2"/>
        <v>16</v>
      </c>
      <c r="AC1725" s="45">
        <f t="shared" si="3"/>
        <v>3</v>
      </c>
      <c r="AD1725" s="45">
        <f t="shared" si="4"/>
        <v>4</v>
      </c>
      <c r="AE1725" s="45">
        <f t="shared" si="5"/>
        <v>11</v>
      </c>
    </row>
    <row r="1726">
      <c r="A1726" t="b">
        <v>0</v>
      </c>
      <c r="B1726" s="20">
        <v>44447.83287383102</v>
      </c>
      <c r="C1726" s="1" t="s">
        <v>639</v>
      </c>
      <c r="D1726" s="1">
        <v>2.0</v>
      </c>
      <c r="E1726" s="1">
        <v>2.0</v>
      </c>
      <c r="F1726" s="1">
        <v>0.0</v>
      </c>
      <c r="G1726" s="1">
        <v>5.0</v>
      </c>
      <c r="H1726" s="1">
        <v>1.0</v>
      </c>
      <c r="I1726" s="1">
        <v>5.0</v>
      </c>
      <c r="J1726" s="1">
        <v>0.0</v>
      </c>
      <c r="K1726" s="1">
        <v>3.0</v>
      </c>
      <c r="L1726" s="1">
        <v>2.0</v>
      </c>
      <c r="M1726" s="1">
        <v>4.0</v>
      </c>
      <c r="N1726" s="1">
        <v>4.0</v>
      </c>
      <c r="O1726" s="1">
        <v>3.0</v>
      </c>
      <c r="P1726" s="1">
        <v>3.0</v>
      </c>
      <c r="Q1726" s="1">
        <v>2.0</v>
      </c>
      <c r="R1726" s="1">
        <v>2.0</v>
      </c>
      <c r="S1726" s="1">
        <v>2.0</v>
      </c>
      <c r="T1726" s="1">
        <v>0.0</v>
      </c>
      <c r="U1726" s="1">
        <v>4.0</v>
      </c>
      <c r="V1726" s="1">
        <v>4.0</v>
      </c>
      <c r="W1726" s="1">
        <v>4.0</v>
      </c>
      <c r="X1726" s="1">
        <v>3.0</v>
      </c>
      <c r="Y1726" s="1">
        <v>3.0</v>
      </c>
      <c r="Z1726" s="1">
        <v>2469.0</v>
      </c>
      <c r="AA1726" s="45">
        <f t="shared" si="1"/>
        <v>58</v>
      </c>
      <c r="AB1726" s="45">
        <f t="shared" si="2"/>
        <v>25</v>
      </c>
      <c r="AC1726" s="45">
        <f t="shared" si="3"/>
        <v>9</v>
      </c>
      <c r="AD1726" s="45">
        <f t="shared" si="4"/>
        <v>9</v>
      </c>
      <c r="AE1726" s="45">
        <f t="shared" si="5"/>
        <v>15</v>
      </c>
    </row>
    <row r="1727">
      <c r="A1727" t="b">
        <v>0</v>
      </c>
      <c r="B1727" s="20">
        <v>44448.41880472223</v>
      </c>
      <c r="C1727" s="1" t="s">
        <v>254</v>
      </c>
      <c r="D1727" s="1">
        <v>4.0</v>
      </c>
      <c r="E1727" s="1">
        <v>3.0</v>
      </c>
      <c r="F1727" s="1">
        <v>0.0</v>
      </c>
      <c r="G1727" s="1">
        <v>2.0</v>
      </c>
      <c r="H1727" s="1">
        <v>2.0</v>
      </c>
      <c r="I1727" s="1">
        <v>5.0</v>
      </c>
      <c r="J1727" s="1">
        <v>3.0</v>
      </c>
      <c r="K1727" s="1">
        <v>4.0</v>
      </c>
      <c r="L1727" s="1">
        <v>2.0</v>
      </c>
      <c r="M1727" s="1">
        <v>4.0</v>
      </c>
      <c r="N1727" s="1">
        <v>5.0</v>
      </c>
      <c r="O1727" s="1">
        <v>5.0</v>
      </c>
      <c r="P1727" s="1">
        <v>4.0</v>
      </c>
      <c r="Q1727" s="1">
        <v>3.0</v>
      </c>
      <c r="R1727" s="1">
        <v>2.0</v>
      </c>
      <c r="S1727" s="1">
        <v>3.0</v>
      </c>
      <c r="T1727" s="1">
        <v>4.0</v>
      </c>
      <c r="U1727" s="1">
        <v>4.0</v>
      </c>
      <c r="V1727" s="1">
        <v>3.0</v>
      </c>
      <c r="W1727" s="1">
        <v>3.0</v>
      </c>
      <c r="X1727" s="1">
        <v>5.0</v>
      </c>
      <c r="Y1727" s="1">
        <v>5.0</v>
      </c>
      <c r="Z1727" s="1">
        <v>2005.0</v>
      </c>
      <c r="AA1727" s="45">
        <f t="shared" si="1"/>
        <v>75</v>
      </c>
      <c r="AB1727" s="45">
        <f t="shared" si="2"/>
        <v>35</v>
      </c>
      <c r="AC1727" s="45">
        <f t="shared" si="3"/>
        <v>13</v>
      </c>
      <c r="AD1727" s="45">
        <f t="shared" si="4"/>
        <v>12</v>
      </c>
      <c r="AE1727" s="45">
        <f t="shared" si="5"/>
        <v>15</v>
      </c>
    </row>
    <row r="1728">
      <c r="A1728" t="b">
        <v>0</v>
      </c>
      <c r="B1728" s="20">
        <v>44449.68954209491</v>
      </c>
      <c r="C1728" s="1" t="s">
        <v>807</v>
      </c>
      <c r="D1728" s="1">
        <v>5.0</v>
      </c>
      <c r="E1728" s="1">
        <v>5.0</v>
      </c>
      <c r="F1728" s="1">
        <v>0.0</v>
      </c>
      <c r="G1728" s="1">
        <v>5.0</v>
      </c>
      <c r="H1728" s="1">
        <v>5.0</v>
      </c>
      <c r="I1728" s="1">
        <v>5.0</v>
      </c>
      <c r="J1728" s="1">
        <v>0.0</v>
      </c>
      <c r="K1728" s="1">
        <v>0.0</v>
      </c>
      <c r="L1728" s="1">
        <v>6.0</v>
      </c>
      <c r="M1728" s="1">
        <v>6.0</v>
      </c>
      <c r="N1728" s="1">
        <v>0.0</v>
      </c>
      <c r="O1728" s="1">
        <v>5.0</v>
      </c>
      <c r="P1728" s="1">
        <v>5.0</v>
      </c>
      <c r="Q1728" s="1">
        <v>5.0</v>
      </c>
      <c r="R1728" s="1">
        <v>5.0</v>
      </c>
      <c r="S1728" s="1">
        <v>5.0</v>
      </c>
      <c r="T1728" s="1">
        <v>5.0</v>
      </c>
      <c r="U1728" s="1">
        <v>5.0</v>
      </c>
      <c r="V1728" s="1">
        <v>5.0</v>
      </c>
      <c r="W1728" s="1">
        <v>5.0</v>
      </c>
      <c r="X1728" s="1">
        <v>5.0</v>
      </c>
      <c r="Y1728" s="1">
        <v>5.0</v>
      </c>
      <c r="Z1728" s="1">
        <v>2734.0</v>
      </c>
      <c r="AA1728" s="45">
        <f t="shared" si="1"/>
        <v>92</v>
      </c>
      <c r="AB1728" s="45">
        <f t="shared" si="2"/>
        <v>40</v>
      </c>
      <c r="AC1728" s="45">
        <f t="shared" si="3"/>
        <v>12</v>
      </c>
      <c r="AD1728" s="45">
        <f t="shared" si="4"/>
        <v>20</v>
      </c>
      <c r="AE1728" s="45">
        <f t="shared" si="5"/>
        <v>20</v>
      </c>
    </row>
    <row r="1729">
      <c r="A1729" t="b">
        <v>0</v>
      </c>
      <c r="B1729" s="20">
        <v>44452.657644085644</v>
      </c>
      <c r="C1729" s="1" t="s">
        <v>819</v>
      </c>
      <c r="D1729" s="1">
        <v>2.0</v>
      </c>
      <c r="E1729" s="1">
        <v>2.0</v>
      </c>
      <c r="F1729" s="1">
        <v>0.0</v>
      </c>
      <c r="G1729" s="1">
        <v>0.0</v>
      </c>
      <c r="H1729" s="1">
        <v>4.0</v>
      </c>
      <c r="I1729" s="1">
        <v>6.0</v>
      </c>
      <c r="J1729" s="1">
        <v>3.0</v>
      </c>
      <c r="K1729" s="1">
        <v>0.0</v>
      </c>
      <c r="L1729" s="1">
        <v>5.0</v>
      </c>
      <c r="M1729" s="1">
        <v>4.0</v>
      </c>
      <c r="N1729" s="1">
        <v>5.0</v>
      </c>
      <c r="O1729" s="1">
        <v>0.0</v>
      </c>
      <c r="P1729" s="1">
        <v>3.0</v>
      </c>
      <c r="Q1729" s="1">
        <v>0.0</v>
      </c>
      <c r="R1729" s="1">
        <v>1.0</v>
      </c>
      <c r="S1729" s="1">
        <v>0.0</v>
      </c>
      <c r="T1729" s="1">
        <v>0.0</v>
      </c>
      <c r="U1729" s="1">
        <v>5.0</v>
      </c>
      <c r="V1729" s="1">
        <v>4.0</v>
      </c>
      <c r="W1729" s="1">
        <v>6.0</v>
      </c>
      <c r="X1729" s="1">
        <v>3.0</v>
      </c>
      <c r="Y1729" s="1">
        <v>0.0</v>
      </c>
      <c r="Z1729" s="1">
        <v>2737.0</v>
      </c>
      <c r="AA1729" s="45">
        <f t="shared" si="1"/>
        <v>53</v>
      </c>
      <c r="AB1729" s="45">
        <f t="shared" si="2"/>
        <v>19</v>
      </c>
      <c r="AC1729" s="45">
        <f t="shared" si="3"/>
        <v>12</v>
      </c>
      <c r="AD1729" s="45">
        <f t="shared" si="4"/>
        <v>4</v>
      </c>
      <c r="AE1729" s="45">
        <f t="shared" si="5"/>
        <v>18</v>
      </c>
    </row>
    <row r="1730">
      <c r="A1730" t="b">
        <v>0</v>
      </c>
      <c r="B1730" s="20">
        <v>44452.911849386575</v>
      </c>
      <c r="C1730" s="1" t="s">
        <v>810</v>
      </c>
      <c r="D1730" s="1">
        <v>4.0</v>
      </c>
      <c r="E1730" s="1">
        <v>2.0</v>
      </c>
      <c r="F1730" s="1">
        <v>0.0</v>
      </c>
      <c r="G1730" s="1">
        <v>2.0</v>
      </c>
      <c r="H1730" s="1">
        <v>4.0</v>
      </c>
      <c r="I1730" s="1">
        <v>6.0</v>
      </c>
      <c r="J1730" s="1">
        <v>2.0</v>
      </c>
      <c r="K1730" s="1">
        <v>0.0</v>
      </c>
      <c r="L1730" s="1">
        <v>5.0</v>
      </c>
      <c r="M1730" s="1">
        <v>3.0</v>
      </c>
      <c r="N1730" s="1">
        <v>6.0</v>
      </c>
      <c r="O1730" s="1">
        <v>5.0</v>
      </c>
      <c r="P1730" s="1">
        <v>5.0</v>
      </c>
      <c r="Q1730" s="1">
        <v>3.0</v>
      </c>
      <c r="R1730" s="1">
        <v>4.0</v>
      </c>
      <c r="S1730" s="1">
        <v>5.0</v>
      </c>
      <c r="T1730" s="1">
        <v>4.0</v>
      </c>
      <c r="U1730" s="1">
        <v>4.0</v>
      </c>
      <c r="V1730" s="1">
        <v>5.0</v>
      </c>
      <c r="W1730" s="1">
        <v>5.0</v>
      </c>
      <c r="X1730" s="1">
        <v>4.0</v>
      </c>
      <c r="Y1730" s="1">
        <v>2.0</v>
      </c>
      <c r="Z1730" s="1">
        <v>2335.0</v>
      </c>
      <c r="AA1730" s="45">
        <f t="shared" si="1"/>
        <v>80</v>
      </c>
      <c r="AB1730" s="45">
        <f t="shared" si="2"/>
        <v>35</v>
      </c>
      <c r="AC1730" s="45">
        <f t="shared" si="3"/>
        <v>10</v>
      </c>
      <c r="AD1730" s="45">
        <f t="shared" si="4"/>
        <v>17</v>
      </c>
      <c r="AE1730" s="45">
        <f t="shared" si="5"/>
        <v>18</v>
      </c>
    </row>
    <row r="1731">
      <c r="A1731" t="b">
        <v>0</v>
      </c>
      <c r="B1731" s="20">
        <v>44453.40989427084</v>
      </c>
      <c r="C1731" s="1" t="s">
        <v>811</v>
      </c>
      <c r="D1731" s="1">
        <v>5.0</v>
      </c>
      <c r="E1731" s="1">
        <v>4.0</v>
      </c>
      <c r="F1731" s="1">
        <v>3.0</v>
      </c>
      <c r="G1731" s="1">
        <v>3.0</v>
      </c>
      <c r="H1731" s="1">
        <v>2.0</v>
      </c>
      <c r="I1731" s="1">
        <v>4.0</v>
      </c>
      <c r="J1731" s="1">
        <v>6.0</v>
      </c>
      <c r="K1731" s="1">
        <v>0.0</v>
      </c>
      <c r="L1731" s="1">
        <v>6.0</v>
      </c>
      <c r="M1731" s="1">
        <v>2.0</v>
      </c>
      <c r="N1731" s="1">
        <v>4.0</v>
      </c>
      <c r="O1731" s="1">
        <v>0.0</v>
      </c>
      <c r="P1731" s="1">
        <v>3.0</v>
      </c>
      <c r="Q1731" s="1">
        <v>0.0</v>
      </c>
      <c r="R1731" s="1">
        <v>0.0</v>
      </c>
      <c r="S1731" s="1">
        <v>6.0</v>
      </c>
      <c r="T1731" s="1">
        <v>0.0</v>
      </c>
      <c r="U1731" s="1">
        <v>6.0</v>
      </c>
      <c r="V1731" s="1">
        <v>6.0</v>
      </c>
      <c r="W1731" s="1">
        <v>6.0</v>
      </c>
      <c r="X1731" s="1">
        <v>6.0</v>
      </c>
      <c r="Y1731" s="1">
        <v>2.0</v>
      </c>
      <c r="Z1731" s="1">
        <v>2744.0</v>
      </c>
      <c r="AA1731" s="45">
        <f t="shared" si="1"/>
        <v>74</v>
      </c>
      <c r="AB1731" s="45">
        <f t="shared" si="2"/>
        <v>27</v>
      </c>
      <c r="AC1731" s="45">
        <f t="shared" si="3"/>
        <v>14</v>
      </c>
      <c r="AD1731" s="45">
        <f t="shared" si="4"/>
        <v>9</v>
      </c>
      <c r="AE1731" s="45">
        <f t="shared" si="5"/>
        <v>24</v>
      </c>
    </row>
    <row r="1732">
      <c r="A1732" t="b">
        <v>0</v>
      </c>
      <c r="B1732" s="20">
        <v>44453.452015625</v>
      </c>
      <c r="C1732" s="1" t="s">
        <v>452</v>
      </c>
      <c r="D1732" s="1">
        <v>2.0</v>
      </c>
      <c r="E1732" s="1">
        <v>0.0</v>
      </c>
      <c r="F1732" s="1">
        <v>0.0</v>
      </c>
      <c r="G1732" s="1">
        <v>1.0</v>
      </c>
      <c r="H1732" s="1">
        <v>1.0</v>
      </c>
      <c r="I1732" s="1">
        <v>6.0</v>
      </c>
      <c r="J1732" s="1">
        <v>5.0</v>
      </c>
      <c r="K1732" s="1">
        <v>0.0</v>
      </c>
      <c r="L1732" s="1">
        <v>5.0</v>
      </c>
      <c r="M1732" s="1">
        <v>5.0</v>
      </c>
      <c r="N1732" s="1">
        <v>6.0</v>
      </c>
      <c r="O1732" s="1">
        <v>6.0</v>
      </c>
      <c r="P1732" s="1">
        <v>6.0</v>
      </c>
      <c r="Q1732" s="1">
        <v>4.0</v>
      </c>
      <c r="R1732" s="1">
        <v>5.0</v>
      </c>
      <c r="S1732" s="1">
        <v>5.0</v>
      </c>
      <c r="T1732" s="1">
        <v>4.0</v>
      </c>
      <c r="U1732" s="1">
        <v>6.0</v>
      </c>
      <c r="V1732" s="1">
        <v>6.0</v>
      </c>
      <c r="W1732" s="1">
        <v>6.0</v>
      </c>
      <c r="X1732" s="1">
        <v>6.0</v>
      </c>
      <c r="Y1732" s="1">
        <v>6.0</v>
      </c>
      <c r="Z1732" s="1">
        <v>2265.0</v>
      </c>
      <c r="AA1732" s="45">
        <f t="shared" si="1"/>
        <v>91</v>
      </c>
      <c r="AB1732" s="45">
        <f t="shared" si="2"/>
        <v>32</v>
      </c>
      <c r="AC1732" s="45">
        <f t="shared" si="3"/>
        <v>15</v>
      </c>
      <c r="AD1732" s="45">
        <f t="shared" si="4"/>
        <v>20</v>
      </c>
      <c r="AE1732" s="45">
        <f t="shared" si="5"/>
        <v>24</v>
      </c>
    </row>
    <row r="1733">
      <c r="A1733" t="b">
        <v>0</v>
      </c>
      <c r="B1733" s="20">
        <v>44453.69164710648</v>
      </c>
      <c r="C1733" s="1" t="s">
        <v>743</v>
      </c>
      <c r="D1733" s="1">
        <v>1.0</v>
      </c>
      <c r="E1733" s="1">
        <v>0.0</v>
      </c>
      <c r="F1733" s="1">
        <v>0.0</v>
      </c>
      <c r="G1733" s="1">
        <v>2.0</v>
      </c>
      <c r="H1733" s="1">
        <v>1.0</v>
      </c>
      <c r="I1733" s="1">
        <v>2.0</v>
      </c>
      <c r="J1733" s="1">
        <v>1.0</v>
      </c>
      <c r="K1733" s="1">
        <v>0.0</v>
      </c>
      <c r="L1733" s="1">
        <v>2.0</v>
      </c>
      <c r="M1733" s="1">
        <v>1.0</v>
      </c>
      <c r="N1733" s="1">
        <v>4.0</v>
      </c>
      <c r="O1733" s="1">
        <v>3.0</v>
      </c>
      <c r="P1733" s="1">
        <v>4.0</v>
      </c>
      <c r="Q1733" s="1">
        <v>2.0</v>
      </c>
      <c r="R1733" s="1">
        <v>3.0</v>
      </c>
      <c r="S1733" s="1">
        <v>3.0</v>
      </c>
      <c r="T1733" s="1">
        <v>3.0</v>
      </c>
      <c r="U1733" s="1">
        <v>3.0</v>
      </c>
      <c r="V1733" s="1">
        <v>3.0</v>
      </c>
      <c r="W1733" s="1">
        <v>3.0</v>
      </c>
      <c r="X1733" s="1">
        <v>4.0</v>
      </c>
      <c r="Y1733" s="1">
        <v>1.0</v>
      </c>
      <c r="Z1733" s="1">
        <v>2643.0</v>
      </c>
      <c r="AA1733" s="45">
        <f t="shared" si="1"/>
        <v>46</v>
      </c>
      <c r="AB1733" s="45">
        <f t="shared" si="2"/>
        <v>17</v>
      </c>
      <c r="AC1733" s="45">
        <f t="shared" si="3"/>
        <v>4</v>
      </c>
      <c r="AD1733" s="45">
        <f t="shared" si="4"/>
        <v>12</v>
      </c>
      <c r="AE1733" s="45">
        <f t="shared" si="5"/>
        <v>13</v>
      </c>
    </row>
    <row r="1734">
      <c r="A1734" t="b">
        <v>0</v>
      </c>
      <c r="B1734" s="20">
        <v>44453.704833344906</v>
      </c>
      <c r="C1734" s="1" t="s">
        <v>928</v>
      </c>
      <c r="D1734" s="1">
        <v>5.0</v>
      </c>
      <c r="E1734" s="1">
        <v>1.0</v>
      </c>
      <c r="F1734" s="1">
        <v>0.0</v>
      </c>
      <c r="G1734" s="1">
        <v>2.0</v>
      </c>
      <c r="H1734" s="1">
        <v>3.0</v>
      </c>
      <c r="I1734" s="1">
        <v>4.0</v>
      </c>
      <c r="J1734" s="1">
        <v>4.0</v>
      </c>
      <c r="K1734" s="1">
        <v>0.0</v>
      </c>
      <c r="L1734" s="1">
        <v>2.0</v>
      </c>
      <c r="M1734" s="1">
        <v>3.0</v>
      </c>
      <c r="N1734" s="1">
        <v>3.0</v>
      </c>
      <c r="O1734" s="1">
        <v>2.0</v>
      </c>
      <c r="P1734" s="1">
        <v>2.0</v>
      </c>
      <c r="Q1734" s="1">
        <v>0.0</v>
      </c>
      <c r="R1734" s="1">
        <v>2.0</v>
      </c>
      <c r="S1734" s="1">
        <v>2.0</v>
      </c>
      <c r="T1734" s="1">
        <v>0.0</v>
      </c>
      <c r="U1734" s="1">
        <v>4.0</v>
      </c>
      <c r="V1734" s="1">
        <v>4.0</v>
      </c>
      <c r="W1734" s="1">
        <v>4.0</v>
      </c>
      <c r="X1734" s="1">
        <v>3.0</v>
      </c>
      <c r="Y1734" s="1">
        <v>3.0</v>
      </c>
      <c r="Z1734" s="1">
        <v>2511.0</v>
      </c>
      <c r="AA1734" s="45">
        <f t="shared" si="1"/>
        <v>53</v>
      </c>
      <c r="AB1734" s="45">
        <f t="shared" si="2"/>
        <v>23</v>
      </c>
      <c r="AC1734" s="45">
        <f t="shared" si="3"/>
        <v>9</v>
      </c>
      <c r="AD1734" s="45">
        <f t="shared" si="4"/>
        <v>6</v>
      </c>
      <c r="AE1734" s="45">
        <f t="shared" si="5"/>
        <v>15</v>
      </c>
    </row>
    <row r="1735">
      <c r="A1735" t="b">
        <v>0</v>
      </c>
      <c r="B1735" s="20">
        <v>44454.318779884255</v>
      </c>
      <c r="C1735" s="1" t="s">
        <v>566</v>
      </c>
      <c r="D1735" s="1">
        <v>3.0</v>
      </c>
      <c r="E1735" s="1">
        <v>2.0</v>
      </c>
      <c r="F1735" s="1">
        <v>0.0</v>
      </c>
      <c r="G1735" s="1">
        <v>4.0</v>
      </c>
      <c r="H1735" s="1">
        <v>2.0</v>
      </c>
      <c r="I1735" s="1">
        <v>3.0</v>
      </c>
      <c r="J1735" s="1">
        <v>3.0</v>
      </c>
      <c r="K1735" s="1">
        <v>0.0</v>
      </c>
      <c r="L1735" s="1">
        <v>3.0</v>
      </c>
      <c r="M1735" s="1">
        <v>2.0</v>
      </c>
      <c r="N1735" s="1">
        <v>2.0</v>
      </c>
      <c r="O1735" s="1">
        <v>3.0</v>
      </c>
      <c r="P1735" s="1">
        <v>3.0</v>
      </c>
      <c r="Q1735" s="1">
        <v>2.0</v>
      </c>
      <c r="R1735" s="1">
        <v>2.0</v>
      </c>
      <c r="S1735" s="1">
        <v>2.0</v>
      </c>
      <c r="T1735" s="1">
        <v>1.0</v>
      </c>
      <c r="U1735" s="1">
        <v>3.0</v>
      </c>
      <c r="V1735" s="1">
        <v>3.0</v>
      </c>
      <c r="W1735" s="1">
        <v>3.0</v>
      </c>
      <c r="X1735" s="1">
        <v>3.0</v>
      </c>
      <c r="Y1735" s="1">
        <v>1.0</v>
      </c>
      <c r="Z1735" s="1">
        <v>2426.0</v>
      </c>
      <c r="AA1735" s="45">
        <f t="shared" si="1"/>
        <v>50</v>
      </c>
      <c r="AB1735" s="45">
        <f t="shared" si="2"/>
        <v>21</v>
      </c>
      <c r="AC1735" s="45">
        <f t="shared" si="3"/>
        <v>8</v>
      </c>
      <c r="AD1735" s="45">
        <f t="shared" si="4"/>
        <v>9</v>
      </c>
      <c r="AE1735" s="45">
        <f t="shared" si="5"/>
        <v>12</v>
      </c>
    </row>
    <row r="1736">
      <c r="A1736" t="b">
        <v>0</v>
      </c>
      <c r="B1736" s="20">
        <v>44454.542731724534</v>
      </c>
      <c r="C1736" s="1" t="s">
        <v>655</v>
      </c>
      <c r="D1736" s="1">
        <v>3.0</v>
      </c>
      <c r="E1736" s="1">
        <v>6.0</v>
      </c>
      <c r="F1736" s="1">
        <v>4.0</v>
      </c>
      <c r="G1736" s="1">
        <v>1.0</v>
      </c>
      <c r="H1736" s="1">
        <v>4.0</v>
      </c>
      <c r="I1736" s="1">
        <v>6.0</v>
      </c>
      <c r="J1736" s="1">
        <v>5.0</v>
      </c>
      <c r="K1736" s="1">
        <v>0.0</v>
      </c>
      <c r="L1736" s="1">
        <v>6.0</v>
      </c>
      <c r="M1736" s="1">
        <v>5.0</v>
      </c>
      <c r="N1736" s="1">
        <v>6.0</v>
      </c>
      <c r="O1736" s="1">
        <v>6.0</v>
      </c>
      <c r="P1736" s="1">
        <v>2.0</v>
      </c>
      <c r="Q1736" s="1">
        <v>0.0</v>
      </c>
      <c r="R1736" s="1">
        <v>0.0</v>
      </c>
      <c r="S1736" s="1">
        <v>0.0</v>
      </c>
      <c r="T1736" s="1">
        <v>4.0</v>
      </c>
      <c r="U1736" s="1">
        <v>4.0</v>
      </c>
      <c r="V1736" s="1">
        <v>5.0</v>
      </c>
      <c r="W1736" s="1">
        <v>5.0</v>
      </c>
      <c r="X1736" s="1">
        <v>5.0</v>
      </c>
      <c r="Y1736" s="1">
        <v>4.0</v>
      </c>
      <c r="Z1736" s="1">
        <v>2403.0</v>
      </c>
      <c r="AA1736" s="45">
        <f t="shared" si="1"/>
        <v>81</v>
      </c>
      <c r="AB1736" s="45">
        <f t="shared" si="2"/>
        <v>44</v>
      </c>
      <c r="AC1736" s="45">
        <f t="shared" si="3"/>
        <v>16</v>
      </c>
      <c r="AD1736" s="45">
        <f t="shared" si="4"/>
        <v>2</v>
      </c>
      <c r="AE1736" s="45">
        <f t="shared" si="5"/>
        <v>19</v>
      </c>
    </row>
    <row r="1737">
      <c r="A1737" t="b">
        <v>0</v>
      </c>
      <c r="B1737" s="20">
        <v>44454.58195046296</v>
      </c>
      <c r="C1737" s="1" t="s">
        <v>812</v>
      </c>
      <c r="D1737" s="1">
        <v>3.0</v>
      </c>
      <c r="E1737" s="1">
        <v>4.0</v>
      </c>
      <c r="F1737" s="1">
        <v>0.0</v>
      </c>
      <c r="G1737" s="1">
        <v>2.0</v>
      </c>
      <c r="H1737" s="1">
        <v>0.0</v>
      </c>
      <c r="I1737" s="1">
        <v>5.0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4.0</v>
      </c>
      <c r="Q1737" s="1">
        <v>0.0</v>
      </c>
      <c r="R1737" s="1">
        <v>0.0</v>
      </c>
      <c r="S1737" s="1">
        <v>5.0</v>
      </c>
      <c r="T1737" s="1">
        <v>2.0</v>
      </c>
      <c r="U1737" s="1">
        <v>3.0</v>
      </c>
      <c r="V1737" s="1">
        <v>3.0</v>
      </c>
      <c r="W1737" s="1">
        <v>5.0</v>
      </c>
      <c r="X1737" s="1">
        <v>0.0</v>
      </c>
      <c r="Y1737" s="1">
        <v>0.0</v>
      </c>
      <c r="Z1737" s="1">
        <v>2738.0</v>
      </c>
      <c r="AA1737" s="45">
        <f t="shared" si="1"/>
        <v>36</v>
      </c>
      <c r="AB1737" s="45">
        <f t="shared" si="2"/>
        <v>16</v>
      </c>
      <c r="AC1737" s="45">
        <f t="shared" si="3"/>
        <v>0</v>
      </c>
      <c r="AD1737" s="45">
        <f t="shared" si="4"/>
        <v>9</v>
      </c>
      <c r="AE1737" s="45">
        <f t="shared" si="5"/>
        <v>11</v>
      </c>
    </row>
    <row r="1738">
      <c r="A1738" t="b">
        <v>0</v>
      </c>
      <c r="B1738" s="20">
        <v>44455.391400196764</v>
      </c>
      <c r="C1738" s="1" t="s">
        <v>814</v>
      </c>
      <c r="D1738" s="1">
        <v>2.0</v>
      </c>
      <c r="E1738" s="1">
        <v>0.0</v>
      </c>
      <c r="F1738" s="1">
        <v>0.0</v>
      </c>
      <c r="G1738" s="1">
        <v>3.0</v>
      </c>
      <c r="H1738" s="1">
        <v>2.0</v>
      </c>
      <c r="I1738" s="1">
        <v>1.0</v>
      </c>
      <c r="J1738" s="1">
        <v>0.0</v>
      </c>
      <c r="K1738" s="1">
        <v>0.0</v>
      </c>
      <c r="L1738" s="1">
        <v>0.0</v>
      </c>
      <c r="M1738" s="1">
        <v>0.0</v>
      </c>
      <c r="N1738" s="1">
        <v>2.0</v>
      </c>
      <c r="O1738" s="1">
        <v>1.0</v>
      </c>
      <c r="P1738" s="1">
        <v>0.0</v>
      </c>
      <c r="Q1738" s="1">
        <v>0.0</v>
      </c>
      <c r="R1738" s="1">
        <v>2.0</v>
      </c>
      <c r="S1738" s="1">
        <v>0.0</v>
      </c>
      <c r="T1738" s="1">
        <v>0.0</v>
      </c>
      <c r="U1738" s="1">
        <v>1.0</v>
      </c>
      <c r="V1738" s="1">
        <v>1.0</v>
      </c>
      <c r="W1738" s="1">
        <v>2.0</v>
      </c>
      <c r="X1738" s="1">
        <v>0.0</v>
      </c>
      <c r="Y1738" s="1">
        <v>2.0</v>
      </c>
      <c r="Z1738" s="1">
        <v>2741.0</v>
      </c>
      <c r="AA1738" s="45">
        <f t="shared" si="1"/>
        <v>19</v>
      </c>
      <c r="AB1738" s="45">
        <f t="shared" si="2"/>
        <v>13</v>
      </c>
      <c r="AC1738" s="45">
        <f t="shared" si="3"/>
        <v>0</v>
      </c>
      <c r="AD1738" s="45">
        <f t="shared" si="4"/>
        <v>2</v>
      </c>
      <c r="AE1738" s="45">
        <f t="shared" si="5"/>
        <v>4</v>
      </c>
    </row>
    <row r="1739">
      <c r="A1739" t="b">
        <v>0</v>
      </c>
      <c r="B1739" s="20">
        <v>44455.397900497686</v>
      </c>
      <c r="C1739" s="1" t="s">
        <v>816</v>
      </c>
      <c r="D1739" s="1">
        <v>5.0</v>
      </c>
      <c r="E1739" s="1">
        <v>2.0</v>
      </c>
      <c r="F1739" s="1">
        <v>0.0</v>
      </c>
      <c r="G1739" s="1">
        <v>3.0</v>
      </c>
      <c r="H1739" s="1">
        <v>6.0</v>
      </c>
      <c r="I1739" s="1">
        <v>5.0</v>
      </c>
      <c r="J1739" s="1">
        <v>5.0</v>
      </c>
      <c r="K1739" s="1">
        <v>0.0</v>
      </c>
      <c r="L1739" s="1">
        <v>0.0</v>
      </c>
      <c r="M1739" s="1">
        <v>5.0</v>
      </c>
      <c r="N1739" s="1">
        <v>6.0</v>
      </c>
      <c r="O1739" s="1">
        <v>6.0</v>
      </c>
      <c r="P1739" s="1">
        <v>5.0</v>
      </c>
      <c r="Q1739" s="1">
        <v>5.0</v>
      </c>
      <c r="R1739" s="1">
        <v>4.0</v>
      </c>
      <c r="S1739" s="1">
        <v>5.0</v>
      </c>
      <c r="T1739" s="1">
        <v>0.0</v>
      </c>
      <c r="U1739" s="1">
        <v>6.0</v>
      </c>
      <c r="V1739" s="1">
        <v>6.0</v>
      </c>
      <c r="W1739" s="1">
        <v>6.0</v>
      </c>
      <c r="X1739" s="1">
        <v>5.0</v>
      </c>
      <c r="Y1739" s="1">
        <v>4.0</v>
      </c>
      <c r="Z1739" s="1">
        <v>2747.0</v>
      </c>
      <c r="AA1739" s="45">
        <f t="shared" si="1"/>
        <v>89</v>
      </c>
      <c r="AB1739" s="45">
        <f t="shared" si="2"/>
        <v>37</v>
      </c>
      <c r="AC1739" s="45">
        <f t="shared" si="3"/>
        <v>10</v>
      </c>
      <c r="AD1739" s="45">
        <f t="shared" si="4"/>
        <v>19</v>
      </c>
      <c r="AE1739" s="45">
        <f t="shared" si="5"/>
        <v>23</v>
      </c>
    </row>
    <row r="1740">
      <c r="A1740" t="b">
        <v>0</v>
      </c>
      <c r="B1740" s="20">
        <v>44455.63264297454</v>
      </c>
      <c r="C1740" s="1" t="s">
        <v>815</v>
      </c>
      <c r="D1740" s="1">
        <v>4.0</v>
      </c>
      <c r="E1740" s="1">
        <v>3.0</v>
      </c>
      <c r="F1740" s="1">
        <v>2.0</v>
      </c>
      <c r="G1740" s="1">
        <v>4.0</v>
      </c>
      <c r="H1740" s="1">
        <v>4.0</v>
      </c>
      <c r="I1740" s="1">
        <v>5.0</v>
      </c>
      <c r="J1740" s="1">
        <v>1.0</v>
      </c>
      <c r="K1740" s="1">
        <v>1.0</v>
      </c>
      <c r="L1740" s="1">
        <v>1.0</v>
      </c>
      <c r="M1740" s="1">
        <v>4.0</v>
      </c>
      <c r="N1740" s="1">
        <v>2.0</v>
      </c>
      <c r="O1740" s="1">
        <v>2.0</v>
      </c>
      <c r="P1740" s="1">
        <v>4.0</v>
      </c>
      <c r="Q1740" s="1">
        <v>4.0</v>
      </c>
      <c r="R1740" s="1">
        <v>3.0</v>
      </c>
      <c r="S1740" s="1">
        <v>4.0</v>
      </c>
      <c r="T1740" s="1">
        <v>2.0</v>
      </c>
      <c r="U1740" s="1">
        <v>4.0</v>
      </c>
      <c r="V1740" s="1">
        <v>5.0</v>
      </c>
      <c r="W1740" s="1">
        <v>5.0</v>
      </c>
      <c r="X1740" s="1">
        <v>2.0</v>
      </c>
      <c r="Y1740" s="1">
        <v>1.0</v>
      </c>
      <c r="Z1740" s="1">
        <v>2740.0</v>
      </c>
      <c r="AA1740" s="45">
        <f t="shared" si="1"/>
        <v>67</v>
      </c>
      <c r="AB1740" s="45">
        <f t="shared" si="2"/>
        <v>29</v>
      </c>
      <c r="AC1740" s="45">
        <f t="shared" si="3"/>
        <v>7</v>
      </c>
      <c r="AD1740" s="45">
        <f t="shared" si="4"/>
        <v>15</v>
      </c>
      <c r="AE1740" s="45">
        <f t="shared" si="5"/>
        <v>16</v>
      </c>
    </row>
    <row r="1741">
      <c r="A1741" t="b">
        <v>0</v>
      </c>
      <c r="B1741" s="20">
        <v>44459.39604486111</v>
      </c>
      <c r="C1741" s="1" t="s">
        <v>323</v>
      </c>
      <c r="D1741" s="1">
        <v>3.0</v>
      </c>
      <c r="E1741" s="1">
        <v>2.0</v>
      </c>
      <c r="F1741" s="1">
        <v>0.0</v>
      </c>
      <c r="G1741" s="1">
        <v>1.0</v>
      </c>
      <c r="H1741" s="1">
        <v>2.0</v>
      </c>
      <c r="I1741" s="1">
        <v>4.0</v>
      </c>
      <c r="J1741" s="1">
        <v>4.0</v>
      </c>
      <c r="K1741" s="1">
        <v>3.0</v>
      </c>
      <c r="L1741" s="1">
        <v>4.0</v>
      </c>
      <c r="M1741" s="1">
        <v>3.0</v>
      </c>
      <c r="N1741" s="1">
        <v>4.0</v>
      </c>
      <c r="O1741" s="1">
        <v>5.0</v>
      </c>
      <c r="P1741" s="1">
        <v>5.0</v>
      </c>
      <c r="Q1741" s="1">
        <v>3.0</v>
      </c>
      <c r="R1741" s="1">
        <v>3.0</v>
      </c>
      <c r="S1741" s="1">
        <v>3.0</v>
      </c>
      <c r="T1741" s="1">
        <v>0.0</v>
      </c>
      <c r="U1741" s="1">
        <v>2.0</v>
      </c>
      <c r="V1741" s="1">
        <v>1.0</v>
      </c>
      <c r="W1741" s="1">
        <v>1.0</v>
      </c>
      <c r="X1741" s="1">
        <v>1.0</v>
      </c>
      <c r="Y1741" s="1">
        <v>0.0</v>
      </c>
      <c r="Z1741" s="1">
        <v>2268.0</v>
      </c>
      <c r="AA1741" s="45">
        <f t="shared" si="1"/>
        <v>54</v>
      </c>
      <c r="AB1741" s="45">
        <f t="shared" si="2"/>
        <v>21</v>
      </c>
      <c r="AC1741" s="45">
        <f t="shared" si="3"/>
        <v>14</v>
      </c>
      <c r="AD1741" s="45">
        <f t="shared" si="4"/>
        <v>14</v>
      </c>
      <c r="AE1741" s="45">
        <f t="shared" si="5"/>
        <v>5</v>
      </c>
    </row>
    <row r="1742">
      <c r="A1742" t="b">
        <v>0</v>
      </c>
      <c r="B1742" s="20">
        <v>44459.64686716435</v>
      </c>
      <c r="C1742" s="1" t="s">
        <v>817</v>
      </c>
      <c r="D1742" s="1">
        <v>5.0</v>
      </c>
      <c r="E1742" s="1">
        <v>5.0</v>
      </c>
      <c r="F1742" s="1">
        <v>1.0</v>
      </c>
      <c r="G1742" s="1">
        <v>4.0</v>
      </c>
      <c r="H1742" s="1">
        <v>5.0</v>
      </c>
      <c r="I1742" s="1">
        <v>6.0</v>
      </c>
      <c r="J1742" s="1">
        <v>5.0</v>
      </c>
      <c r="K1742" s="1">
        <v>0.0</v>
      </c>
      <c r="L1742" s="1">
        <v>5.0</v>
      </c>
      <c r="M1742" s="1">
        <v>5.0</v>
      </c>
      <c r="N1742" s="1">
        <v>6.0</v>
      </c>
      <c r="O1742" s="1">
        <v>5.0</v>
      </c>
      <c r="P1742" s="1">
        <v>5.0</v>
      </c>
      <c r="Q1742" s="1">
        <v>4.0</v>
      </c>
      <c r="R1742" s="1">
        <v>4.0</v>
      </c>
      <c r="S1742" s="1">
        <v>5.0</v>
      </c>
      <c r="T1742" s="1">
        <v>3.0</v>
      </c>
      <c r="U1742" s="1">
        <v>5.0</v>
      </c>
      <c r="V1742" s="1">
        <v>6.0</v>
      </c>
      <c r="W1742" s="1">
        <v>5.0</v>
      </c>
      <c r="X1742" s="1">
        <v>5.0</v>
      </c>
      <c r="Y1742" s="1">
        <v>5.0</v>
      </c>
      <c r="Z1742" s="1">
        <v>2757.0</v>
      </c>
      <c r="AA1742" s="45">
        <f t="shared" si="1"/>
        <v>99</v>
      </c>
      <c r="AB1742" s="45">
        <f t="shared" si="2"/>
        <v>45</v>
      </c>
      <c r="AC1742" s="45">
        <f t="shared" si="3"/>
        <v>15</v>
      </c>
      <c r="AD1742" s="45">
        <f t="shared" si="4"/>
        <v>18</v>
      </c>
      <c r="AE1742" s="45">
        <f t="shared" si="5"/>
        <v>21</v>
      </c>
    </row>
    <row r="1743">
      <c r="A1743" t="b">
        <v>0</v>
      </c>
      <c r="B1743" s="20">
        <v>44459.6761175</v>
      </c>
      <c r="C1743" s="1" t="s">
        <v>273</v>
      </c>
      <c r="D1743" s="1">
        <v>2.0</v>
      </c>
      <c r="E1743" s="1">
        <v>3.0</v>
      </c>
      <c r="F1743" s="1">
        <v>0.0</v>
      </c>
      <c r="G1743" s="1">
        <v>2.0</v>
      </c>
      <c r="H1743" s="1">
        <v>1.0</v>
      </c>
      <c r="I1743" s="1">
        <v>5.0</v>
      </c>
      <c r="J1743" s="1">
        <v>0.0</v>
      </c>
      <c r="K1743" s="1">
        <v>3.0</v>
      </c>
      <c r="L1743" s="1">
        <v>0.0</v>
      </c>
      <c r="M1743" s="1">
        <v>5.0</v>
      </c>
      <c r="N1743" s="1">
        <v>4.0</v>
      </c>
      <c r="O1743" s="1">
        <v>3.0</v>
      </c>
      <c r="P1743" s="1">
        <v>2.0</v>
      </c>
      <c r="Q1743" s="1">
        <v>1.0</v>
      </c>
      <c r="R1743" s="1">
        <v>3.0</v>
      </c>
      <c r="S1743" s="1">
        <v>1.0</v>
      </c>
      <c r="T1743" s="1">
        <v>0.0</v>
      </c>
      <c r="U1743" s="1">
        <v>5.0</v>
      </c>
      <c r="V1743" s="1">
        <v>5.0</v>
      </c>
      <c r="W1743" s="1">
        <v>5.0</v>
      </c>
      <c r="X1743" s="1">
        <v>4.0</v>
      </c>
      <c r="Y1743" s="1">
        <v>3.0</v>
      </c>
      <c r="Z1743" s="1">
        <v>2028.0</v>
      </c>
      <c r="AA1743" s="45">
        <f t="shared" si="1"/>
        <v>57</v>
      </c>
      <c r="AB1743" s="45">
        <f t="shared" si="2"/>
        <v>23</v>
      </c>
      <c r="AC1743" s="45">
        <f t="shared" si="3"/>
        <v>8</v>
      </c>
      <c r="AD1743" s="45">
        <f t="shared" si="4"/>
        <v>7</v>
      </c>
      <c r="AE1743" s="45">
        <f t="shared" si="5"/>
        <v>19</v>
      </c>
    </row>
    <row r="1744">
      <c r="A1744" t="b">
        <v>0</v>
      </c>
      <c r="B1744" s="20">
        <v>44460.47885378472</v>
      </c>
      <c r="C1744" s="1" t="s">
        <v>818</v>
      </c>
      <c r="D1744" s="1">
        <v>0.0</v>
      </c>
      <c r="E1744" s="1">
        <v>0.0</v>
      </c>
      <c r="F1744" s="1">
        <v>0.0</v>
      </c>
      <c r="G1744" s="1">
        <v>0.0</v>
      </c>
      <c r="H1744" s="1">
        <v>1.0</v>
      </c>
      <c r="I1744" s="1">
        <v>2.0</v>
      </c>
      <c r="J1744" s="1">
        <v>0.0</v>
      </c>
      <c r="K1744" s="1">
        <v>0.0</v>
      </c>
      <c r="L1744" s="1">
        <v>3.0</v>
      </c>
      <c r="M1744" s="1">
        <v>2.0</v>
      </c>
      <c r="N1744" s="1">
        <v>0.0</v>
      </c>
      <c r="O1744" s="1">
        <v>0.0</v>
      </c>
      <c r="P1744" s="1">
        <v>1.0</v>
      </c>
      <c r="Q1744" s="1">
        <v>1.0</v>
      </c>
      <c r="R1744" s="1">
        <v>1.0</v>
      </c>
      <c r="S1744" s="1">
        <v>1.0</v>
      </c>
      <c r="T1744" s="1">
        <v>0.0</v>
      </c>
      <c r="U1744" s="1">
        <v>1.0</v>
      </c>
      <c r="V1744" s="1">
        <v>1.0</v>
      </c>
      <c r="W1744" s="1">
        <v>1.0</v>
      </c>
      <c r="X1744" s="1">
        <v>1.0</v>
      </c>
      <c r="Y1744" s="1">
        <v>0.0</v>
      </c>
      <c r="Z1744" s="1">
        <v>2752.0</v>
      </c>
      <c r="AA1744" s="45">
        <f t="shared" si="1"/>
        <v>16</v>
      </c>
      <c r="AB1744" s="45">
        <f t="shared" si="2"/>
        <v>3</v>
      </c>
      <c r="AC1744" s="45">
        <f t="shared" si="3"/>
        <v>5</v>
      </c>
      <c r="AD1744" s="45">
        <f t="shared" si="4"/>
        <v>4</v>
      </c>
      <c r="AE1744" s="45">
        <f t="shared" si="5"/>
        <v>4</v>
      </c>
    </row>
    <row r="1745">
      <c r="A1745" t="b">
        <v>0</v>
      </c>
      <c r="B1745" s="20">
        <v>44460.48193877315</v>
      </c>
      <c r="C1745" s="1" t="s">
        <v>947</v>
      </c>
      <c r="D1745" s="1">
        <v>4.0</v>
      </c>
      <c r="E1745" s="1">
        <v>5.0</v>
      </c>
      <c r="F1745" s="1">
        <v>0.0</v>
      </c>
      <c r="G1745" s="1">
        <v>4.0</v>
      </c>
      <c r="H1745" s="1">
        <v>5.0</v>
      </c>
      <c r="I1745" s="1">
        <v>6.0</v>
      </c>
      <c r="J1745" s="1">
        <v>6.0</v>
      </c>
      <c r="K1745" s="1">
        <v>0.0</v>
      </c>
      <c r="L1745" s="1">
        <v>5.0</v>
      </c>
      <c r="M1745" s="1">
        <v>5.0</v>
      </c>
      <c r="N1745" s="1">
        <v>6.0</v>
      </c>
      <c r="O1745" s="1">
        <v>6.0</v>
      </c>
      <c r="P1745" s="1">
        <v>6.0</v>
      </c>
      <c r="Q1745" s="1">
        <v>5.0</v>
      </c>
      <c r="R1745" s="1">
        <v>6.0</v>
      </c>
      <c r="S1745" s="1">
        <v>5.0</v>
      </c>
      <c r="T1745" s="1">
        <v>6.0</v>
      </c>
      <c r="U1745" s="1">
        <v>6.0</v>
      </c>
      <c r="V1745" s="1">
        <v>6.0</v>
      </c>
      <c r="W1745" s="1">
        <v>6.0</v>
      </c>
      <c r="X1745" s="1">
        <v>6.0</v>
      </c>
      <c r="Y1745" s="1">
        <v>5.0</v>
      </c>
      <c r="Z1745" s="1">
        <v>2743.0</v>
      </c>
      <c r="AA1745" s="45">
        <f t="shared" si="1"/>
        <v>109</v>
      </c>
      <c r="AB1745" s="45">
        <f t="shared" si="2"/>
        <v>47</v>
      </c>
      <c r="AC1745" s="45">
        <f t="shared" si="3"/>
        <v>16</v>
      </c>
      <c r="AD1745" s="45">
        <f t="shared" si="4"/>
        <v>22</v>
      </c>
      <c r="AE1745" s="45">
        <f t="shared" si="5"/>
        <v>24</v>
      </c>
    </row>
    <row r="1746">
      <c r="A1746" t="b">
        <v>0</v>
      </c>
      <c r="B1746" s="20">
        <v>44460.61124079861</v>
      </c>
      <c r="C1746" s="1" t="s">
        <v>824</v>
      </c>
      <c r="D1746" s="1">
        <v>3.0</v>
      </c>
      <c r="E1746" s="1">
        <v>0.0</v>
      </c>
      <c r="F1746" s="1">
        <v>0.0</v>
      </c>
      <c r="G1746" s="1">
        <v>2.0</v>
      </c>
      <c r="H1746" s="1">
        <v>2.0</v>
      </c>
      <c r="I1746" s="1">
        <v>6.0</v>
      </c>
      <c r="J1746" s="1">
        <v>1.0</v>
      </c>
      <c r="K1746" s="1">
        <v>5.0</v>
      </c>
      <c r="L1746" s="1">
        <v>0.0</v>
      </c>
      <c r="M1746" s="1">
        <v>4.0</v>
      </c>
      <c r="N1746" s="1">
        <v>0.0</v>
      </c>
      <c r="O1746" s="1">
        <v>0.0</v>
      </c>
      <c r="P1746" s="1">
        <v>5.0</v>
      </c>
      <c r="Q1746" s="1">
        <v>6.0</v>
      </c>
      <c r="R1746" s="1">
        <v>3.0</v>
      </c>
      <c r="S1746" s="1">
        <v>6.0</v>
      </c>
      <c r="T1746" s="1">
        <v>0.0</v>
      </c>
      <c r="U1746" s="1">
        <v>5.0</v>
      </c>
      <c r="V1746" s="1">
        <v>5.0</v>
      </c>
      <c r="W1746" s="1">
        <v>4.0</v>
      </c>
      <c r="X1746" s="1">
        <v>6.0</v>
      </c>
      <c r="Y1746" s="1">
        <v>5.0</v>
      </c>
      <c r="Z1746" s="1">
        <v>2754.0</v>
      </c>
      <c r="AA1746" s="45">
        <f t="shared" si="1"/>
        <v>68</v>
      </c>
      <c r="AB1746" s="45">
        <f t="shared" si="2"/>
        <v>18</v>
      </c>
      <c r="AC1746" s="45">
        <f t="shared" si="3"/>
        <v>10</v>
      </c>
      <c r="AD1746" s="45">
        <f t="shared" si="4"/>
        <v>20</v>
      </c>
      <c r="AE1746" s="45">
        <f t="shared" si="5"/>
        <v>20</v>
      </c>
    </row>
    <row r="1747">
      <c r="A1747" t="b">
        <v>0</v>
      </c>
      <c r="B1747" s="20">
        <v>44460.68104459491</v>
      </c>
      <c r="C1747" s="1" t="s">
        <v>821</v>
      </c>
      <c r="D1747" s="1">
        <v>6.0</v>
      </c>
      <c r="E1747" s="1">
        <v>4.0</v>
      </c>
      <c r="F1747" s="1">
        <v>0.0</v>
      </c>
      <c r="G1747" s="1">
        <v>4.0</v>
      </c>
      <c r="H1747" s="1">
        <v>4.0</v>
      </c>
      <c r="I1747" s="1">
        <v>2.0</v>
      </c>
      <c r="J1747" s="1">
        <v>5.0</v>
      </c>
      <c r="K1747" s="1">
        <v>0.0</v>
      </c>
      <c r="L1747" s="1">
        <v>6.0</v>
      </c>
      <c r="M1747" s="1">
        <v>2.0</v>
      </c>
      <c r="N1747" s="1">
        <v>3.0</v>
      </c>
      <c r="O1747" s="1">
        <v>5.0</v>
      </c>
      <c r="P1747" s="1">
        <v>4.0</v>
      </c>
      <c r="Q1747" s="1">
        <v>6.0</v>
      </c>
      <c r="R1747" s="1">
        <v>6.0</v>
      </c>
      <c r="S1747" s="1">
        <v>6.0</v>
      </c>
      <c r="T1747" s="1">
        <v>3.0</v>
      </c>
      <c r="U1747" s="1">
        <v>4.0</v>
      </c>
      <c r="V1747" s="1">
        <v>5.0</v>
      </c>
      <c r="W1747" s="1">
        <v>6.0</v>
      </c>
      <c r="X1747" s="1">
        <v>6.0</v>
      </c>
      <c r="Y1747" s="1">
        <v>5.0</v>
      </c>
      <c r="Z1747" s="1">
        <v>2746.0</v>
      </c>
      <c r="AA1747" s="45">
        <f t="shared" si="1"/>
        <v>92</v>
      </c>
      <c r="AB1747" s="45">
        <f t="shared" si="2"/>
        <v>36</v>
      </c>
      <c r="AC1747" s="45">
        <f t="shared" si="3"/>
        <v>13</v>
      </c>
      <c r="AD1747" s="45">
        <f t="shared" si="4"/>
        <v>22</v>
      </c>
      <c r="AE1747" s="45">
        <f t="shared" si="5"/>
        <v>21</v>
      </c>
    </row>
    <row r="1748">
      <c r="A1748" t="b">
        <v>0</v>
      </c>
      <c r="B1748" s="20">
        <v>44461.3909140162</v>
      </c>
      <c r="C1748" s="1" t="s">
        <v>553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1.0</v>
      </c>
      <c r="J1748" s="1">
        <v>0.0</v>
      </c>
      <c r="K1748" s="1">
        <v>0.0</v>
      </c>
      <c r="L1748" s="1">
        <v>0.0</v>
      </c>
      <c r="M1748" s="1">
        <v>1.0</v>
      </c>
      <c r="N1748" s="1">
        <v>1.0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2404.0</v>
      </c>
      <c r="AA1748" s="45">
        <f t="shared" si="1"/>
        <v>3</v>
      </c>
      <c r="AB1748" s="45">
        <f t="shared" si="2"/>
        <v>2</v>
      </c>
      <c r="AC1748" s="45">
        <f t="shared" si="3"/>
        <v>1</v>
      </c>
      <c r="AD1748" s="45">
        <f t="shared" si="4"/>
        <v>0</v>
      </c>
      <c r="AE1748" s="45">
        <f t="shared" si="5"/>
        <v>0</v>
      </c>
    </row>
    <row r="1749">
      <c r="A1749" t="b">
        <v>0</v>
      </c>
      <c r="B1749" s="20">
        <v>44461.410740625</v>
      </c>
      <c r="C1749" s="1" t="s">
        <v>948</v>
      </c>
      <c r="D1749" s="1">
        <v>3.0</v>
      </c>
      <c r="E1749" s="1">
        <v>1.0</v>
      </c>
      <c r="F1749" s="1">
        <v>0.0</v>
      </c>
      <c r="G1749" s="1">
        <v>3.0</v>
      </c>
      <c r="H1749" s="1">
        <v>0.0</v>
      </c>
      <c r="I1749" s="1">
        <v>5.0</v>
      </c>
      <c r="J1749" s="1">
        <v>0.0</v>
      </c>
      <c r="K1749" s="1">
        <v>4.0</v>
      </c>
      <c r="L1749" s="1">
        <v>0.0</v>
      </c>
      <c r="M1749" s="1">
        <v>5.0</v>
      </c>
      <c r="N1749" s="1">
        <v>1.0</v>
      </c>
      <c r="O1749" s="1">
        <v>1.0</v>
      </c>
      <c r="P1749" s="1">
        <v>6.0</v>
      </c>
      <c r="Q1749" s="1">
        <v>6.0</v>
      </c>
      <c r="R1749" s="1">
        <v>5.0</v>
      </c>
      <c r="S1749" s="1">
        <v>5.0</v>
      </c>
      <c r="T1749" s="1">
        <v>4.0</v>
      </c>
      <c r="U1749" s="1">
        <v>6.0</v>
      </c>
      <c r="V1749" s="1">
        <v>4.0</v>
      </c>
      <c r="W1749" s="1">
        <v>4.0</v>
      </c>
      <c r="X1749" s="1">
        <v>6.0</v>
      </c>
      <c r="Y1749" s="1">
        <v>0.0</v>
      </c>
      <c r="Z1749" s="1">
        <v>2739.0</v>
      </c>
      <c r="AA1749" s="45">
        <f t="shared" si="1"/>
        <v>69</v>
      </c>
      <c r="AB1749" s="45">
        <f t="shared" si="2"/>
        <v>18</v>
      </c>
      <c r="AC1749" s="45">
        <f t="shared" si="3"/>
        <v>9</v>
      </c>
      <c r="AD1749" s="45">
        <f t="shared" si="4"/>
        <v>22</v>
      </c>
      <c r="AE1749" s="45">
        <f t="shared" si="5"/>
        <v>20</v>
      </c>
    </row>
    <row r="1750">
      <c r="A1750" t="b">
        <v>0</v>
      </c>
      <c r="B1750" s="20">
        <v>44461.432717013886</v>
      </c>
      <c r="C1750" s="1" t="s">
        <v>822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3.0</v>
      </c>
      <c r="J1750" s="1">
        <v>1.0</v>
      </c>
      <c r="K1750" s="1">
        <v>4.0</v>
      </c>
      <c r="L1750" s="1">
        <v>0.0</v>
      </c>
      <c r="M1750" s="1">
        <v>2.0</v>
      </c>
      <c r="N1750" s="1">
        <v>0.0</v>
      </c>
      <c r="O1750" s="1">
        <v>0.0</v>
      </c>
      <c r="P1750" s="1">
        <v>4.0</v>
      </c>
      <c r="Q1750" s="1">
        <v>3.0</v>
      </c>
      <c r="R1750" s="1">
        <v>4.0</v>
      </c>
      <c r="S1750" s="1">
        <v>5.0</v>
      </c>
      <c r="T1750" s="1">
        <v>0.0</v>
      </c>
      <c r="U1750" s="1">
        <v>3.0</v>
      </c>
      <c r="V1750" s="1">
        <v>5.0</v>
      </c>
      <c r="W1750" s="1">
        <v>6.0</v>
      </c>
      <c r="X1750" s="1">
        <v>4.0</v>
      </c>
      <c r="Y1750" s="1">
        <v>4.0</v>
      </c>
      <c r="Z1750" s="1">
        <v>2756.0</v>
      </c>
      <c r="AA1750" s="45">
        <f t="shared" si="1"/>
        <v>48</v>
      </c>
      <c r="AB1750" s="45">
        <f t="shared" si="2"/>
        <v>7</v>
      </c>
      <c r="AC1750" s="45">
        <f t="shared" si="3"/>
        <v>7</v>
      </c>
      <c r="AD1750" s="45">
        <f t="shared" si="4"/>
        <v>16</v>
      </c>
      <c r="AE1750" s="45">
        <f t="shared" si="5"/>
        <v>18</v>
      </c>
    </row>
    <row r="1751">
      <c r="A1751" t="b">
        <v>0</v>
      </c>
      <c r="B1751" s="20">
        <v>44461.47252255787</v>
      </c>
      <c r="C1751" s="1" t="s">
        <v>949</v>
      </c>
      <c r="D1751" s="1">
        <v>0.0</v>
      </c>
      <c r="E1751" s="1">
        <v>2.0</v>
      </c>
      <c r="F1751" s="1">
        <v>0.0</v>
      </c>
      <c r="G1751" s="1">
        <v>0.0</v>
      </c>
      <c r="H1751" s="1">
        <v>0.0</v>
      </c>
      <c r="I1751" s="1">
        <v>5.0</v>
      </c>
      <c r="J1751" s="1">
        <v>0.0</v>
      </c>
      <c r="K1751" s="1">
        <v>3.0</v>
      </c>
      <c r="L1751" s="1">
        <v>0.0</v>
      </c>
      <c r="M1751" s="1">
        <v>3.0</v>
      </c>
      <c r="N1751" s="1">
        <v>0.0</v>
      </c>
      <c r="O1751" s="1">
        <v>0.0</v>
      </c>
      <c r="P1751" s="1">
        <v>2.0</v>
      </c>
      <c r="Q1751" s="1">
        <v>1.0</v>
      </c>
      <c r="R1751" s="1">
        <v>0.0</v>
      </c>
      <c r="S1751" s="1">
        <v>2.0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2755.0</v>
      </c>
      <c r="AA1751" s="45">
        <f t="shared" si="1"/>
        <v>18</v>
      </c>
      <c r="AB1751" s="45">
        <f t="shared" si="2"/>
        <v>7</v>
      </c>
      <c r="AC1751" s="45">
        <f t="shared" si="3"/>
        <v>6</v>
      </c>
      <c r="AD1751" s="45">
        <f t="shared" si="4"/>
        <v>5</v>
      </c>
      <c r="AE1751" s="45">
        <f t="shared" si="5"/>
        <v>0</v>
      </c>
    </row>
    <row r="1752">
      <c r="A1752" t="b">
        <v>0</v>
      </c>
      <c r="B1752" s="20">
        <v>44461.47507922453</v>
      </c>
      <c r="C1752" s="1" t="s">
        <v>640</v>
      </c>
      <c r="D1752" s="1">
        <v>3.0</v>
      </c>
      <c r="E1752" s="1">
        <v>0.0</v>
      </c>
      <c r="F1752" s="1">
        <v>0.0</v>
      </c>
      <c r="G1752" s="1">
        <v>1.0</v>
      </c>
      <c r="H1752" s="1">
        <v>3.0</v>
      </c>
      <c r="I1752" s="1">
        <v>3.0</v>
      </c>
      <c r="J1752" s="1">
        <v>2.0</v>
      </c>
      <c r="K1752" s="1">
        <v>0.0</v>
      </c>
      <c r="L1752" s="1">
        <v>0.0</v>
      </c>
      <c r="M1752" s="1">
        <v>2.0</v>
      </c>
      <c r="N1752" s="1">
        <v>1.0</v>
      </c>
      <c r="O1752" s="1">
        <v>4.0</v>
      </c>
      <c r="P1752" s="1">
        <v>3.0</v>
      </c>
      <c r="Q1752" s="1">
        <v>3.0</v>
      </c>
      <c r="R1752" s="1">
        <v>2.0</v>
      </c>
      <c r="S1752" s="1">
        <v>2.0</v>
      </c>
      <c r="T1752" s="1">
        <v>0.0</v>
      </c>
      <c r="U1752" s="1">
        <v>4.0</v>
      </c>
      <c r="V1752" s="1">
        <v>4.0</v>
      </c>
      <c r="W1752" s="1">
        <v>3.0</v>
      </c>
      <c r="X1752" s="1">
        <v>4.0</v>
      </c>
      <c r="Y1752" s="1">
        <v>2.0</v>
      </c>
      <c r="Z1752" s="1">
        <v>2286.0</v>
      </c>
      <c r="AA1752" s="45">
        <f t="shared" si="1"/>
        <v>46</v>
      </c>
      <c r="AB1752" s="45">
        <f t="shared" si="2"/>
        <v>17</v>
      </c>
      <c r="AC1752" s="45">
        <f t="shared" si="3"/>
        <v>4</v>
      </c>
      <c r="AD1752" s="45">
        <f t="shared" si="4"/>
        <v>10</v>
      </c>
      <c r="AE1752" s="45">
        <f t="shared" si="5"/>
        <v>15</v>
      </c>
    </row>
    <row r="1753">
      <c r="A1753" t="b">
        <v>0</v>
      </c>
      <c r="B1753" s="20">
        <v>44461.61998444445</v>
      </c>
      <c r="C1753" s="1" t="s">
        <v>823</v>
      </c>
      <c r="D1753" s="1">
        <v>2.0</v>
      </c>
      <c r="E1753" s="1">
        <v>0.0</v>
      </c>
      <c r="F1753" s="1">
        <v>0.0</v>
      </c>
      <c r="G1753" s="1">
        <v>1.0</v>
      </c>
      <c r="H1753" s="1">
        <v>1.0</v>
      </c>
      <c r="I1753" s="1">
        <v>5.0</v>
      </c>
      <c r="J1753" s="1">
        <v>0.0</v>
      </c>
      <c r="K1753" s="1">
        <v>0.0</v>
      </c>
      <c r="L1753" s="1">
        <v>6.0</v>
      </c>
      <c r="M1753" s="1">
        <v>3.0</v>
      </c>
      <c r="N1753" s="1">
        <v>2.0</v>
      </c>
      <c r="O1753" s="1">
        <v>2.0</v>
      </c>
      <c r="P1753" s="1">
        <v>5.0</v>
      </c>
      <c r="Q1753" s="1">
        <v>4.0</v>
      </c>
      <c r="R1753" s="1">
        <v>4.0</v>
      </c>
      <c r="S1753" s="1">
        <v>6.0</v>
      </c>
      <c r="T1753" s="1">
        <v>2.0</v>
      </c>
      <c r="U1753" s="1">
        <v>6.0</v>
      </c>
      <c r="V1753" s="1">
        <v>5.0</v>
      </c>
      <c r="W1753" s="1">
        <v>5.0</v>
      </c>
      <c r="X1753" s="1">
        <v>6.0</v>
      </c>
      <c r="Y1753" s="1">
        <v>1.0</v>
      </c>
      <c r="Z1753" s="1">
        <v>2634.0</v>
      </c>
    </row>
    <row r="1754">
      <c r="A1754" t="b">
        <v>0</v>
      </c>
      <c r="B1754" s="20">
        <v>44462.62635417824</v>
      </c>
      <c r="C1754" s="1" t="s">
        <v>826</v>
      </c>
      <c r="D1754" s="1">
        <v>6.0</v>
      </c>
      <c r="E1754" s="1">
        <v>3.0</v>
      </c>
      <c r="F1754" s="1">
        <v>0.0</v>
      </c>
      <c r="G1754" s="1">
        <v>1.0</v>
      </c>
      <c r="H1754" s="1">
        <v>1.0</v>
      </c>
      <c r="I1754" s="1">
        <v>5.0</v>
      </c>
      <c r="J1754" s="1">
        <v>0.0</v>
      </c>
      <c r="K1754" s="1">
        <v>5.0</v>
      </c>
      <c r="L1754" s="1">
        <v>0.0</v>
      </c>
      <c r="M1754" s="1">
        <v>5.0</v>
      </c>
      <c r="N1754" s="1">
        <v>6.0</v>
      </c>
      <c r="O1754" s="1">
        <v>6.0</v>
      </c>
      <c r="P1754" s="1">
        <v>5.0</v>
      </c>
      <c r="Q1754" s="1">
        <v>4.0</v>
      </c>
      <c r="R1754" s="1">
        <v>0.0</v>
      </c>
      <c r="S1754" s="1">
        <v>4.0</v>
      </c>
      <c r="T1754" s="1">
        <v>0.0</v>
      </c>
      <c r="U1754" s="1">
        <v>3.0</v>
      </c>
      <c r="V1754" s="1">
        <v>0.0</v>
      </c>
      <c r="W1754" s="1">
        <v>3.0</v>
      </c>
      <c r="X1754" s="1">
        <v>3.0</v>
      </c>
      <c r="Y1754" s="1">
        <v>3.0</v>
      </c>
      <c r="Z1754" s="1">
        <v>2764.0</v>
      </c>
    </row>
    <row r="1755">
      <c r="A1755" t="b">
        <v>0</v>
      </c>
      <c r="B1755" s="20">
        <v>44462.64799935185</v>
      </c>
      <c r="C1755" s="1" t="s">
        <v>825</v>
      </c>
      <c r="D1755" s="1">
        <v>1.0</v>
      </c>
      <c r="E1755" s="1">
        <v>0.0</v>
      </c>
      <c r="F1755" s="1">
        <v>0.0</v>
      </c>
      <c r="G1755" s="1">
        <v>0.0</v>
      </c>
      <c r="H1755" s="1">
        <v>0.0</v>
      </c>
      <c r="I1755" s="1">
        <v>1.0</v>
      </c>
      <c r="J1755" s="1">
        <v>0.0</v>
      </c>
      <c r="K1755" s="1">
        <v>0.0</v>
      </c>
      <c r="L1755" s="1">
        <v>1.0</v>
      </c>
      <c r="M1755" s="1">
        <v>0.0</v>
      </c>
      <c r="N1755" s="1">
        <v>0.0</v>
      </c>
      <c r="O1755" s="1">
        <v>0.0</v>
      </c>
      <c r="P1755" s="1">
        <v>1.0</v>
      </c>
      <c r="Q1755" s="1">
        <v>0.0</v>
      </c>
      <c r="R1755" s="1">
        <v>1.0</v>
      </c>
      <c r="S1755" s="1">
        <v>0.0</v>
      </c>
      <c r="T1755" s="1">
        <v>0.0</v>
      </c>
      <c r="U1755" s="1">
        <v>1.0</v>
      </c>
      <c r="V1755" s="1">
        <v>1.0</v>
      </c>
      <c r="W1755" s="1">
        <v>0.0</v>
      </c>
      <c r="X1755" s="1">
        <v>0.0</v>
      </c>
      <c r="Y1755" s="1">
        <v>0.0</v>
      </c>
      <c r="Z1755" s="1">
        <v>2759.0</v>
      </c>
    </row>
    <row r="1756">
      <c r="A1756" t="b">
        <v>0</v>
      </c>
      <c r="B1756" s="20">
        <v>44462.69581348379</v>
      </c>
      <c r="C1756" s="1" t="s">
        <v>950</v>
      </c>
      <c r="D1756" s="1">
        <v>4.0</v>
      </c>
      <c r="E1756" s="1">
        <v>2.0</v>
      </c>
      <c r="F1756" s="1">
        <v>0.0</v>
      </c>
      <c r="G1756" s="1">
        <v>3.0</v>
      </c>
      <c r="H1756" s="1">
        <v>2.0</v>
      </c>
      <c r="I1756" s="1">
        <v>2.0</v>
      </c>
      <c r="J1756" s="1">
        <v>0.0</v>
      </c>
      <c r="K1756" s="1">
        <v>1.0</v>
      </c>
      <c r="L1756" s="1">
        <v>0.0</v>
      </c>
      <c r="M1756" s="1">
        <v>2.0</v>
      </c>
      <c r="N1756" s="1">
        <v>0.0</v>
      </c>
      <c r="O1756" s="1">
        <v>2.0</v>
      </c>
      <c r="P1756" s="1">
        <v>1.0</v>
      </c>
      <c r="Q1756" s="1">
        <v>2.0</v>
      </c>
      <c r="R1756" s="1">
        <v>2.0</v>
      </c>
      <c r="S1756" s="1">
        <v>3.0</v>
      </c>
      <c r="T1756" s="1">
        <v>0.0</v>
      </c>
      <c r="U1756" s="1">
        <v>3.0</v>
      </c>
      <c r="V1756" s="1">
        <v>3.0</v>
      </c>
      <c r="W1756" s="1">
        <v>3.0</v>
      </c>
      <c r="X1756" s="1">
        <v>4.0</v>
      </c>
      <c r="Y1756" s="1">
        <v>2.0</v>
      </c>
      <c r="Z1756" s="1">
        <v>2762.0</v>
      </c>
    </row>
    <row r="1757">
      <c r="A1757" t="b">
        <v>0</v>
      </c>
      <c r="B1757" s="20">
        <v>44462.89817208333</v>
      </c>
      <c r="C1757" s="1" t="s">
        <v>532</v>
      </c>
      <c r="D1757" s="1">
        <v>2.0</v>
      </c>
      <c r="E1757" s="1">
        <v>1.0</v>
      </c>
      <c r="F1757" s="1">
        <v>1.0</v>
      </c>
      <c r="G1757" s="1">
        <v>2.0</v>
      </c>
      <c r="H1757" s="1">
        <v>1.0</v>
      </c>
      <c r="I1757" s="1">
        <v>1.0</v>
      </c>
      <c r="J1757" s="1">
        <v>1.0</v>
      </c>
      <c r="K1757" s="1">
        <v>1.0</v>
      </c>
      <c r="L1757" s="1">
        <v>1.0</v>
      </c>
      <c r="M1757" s="1">
        <v>1.0</v>
      </c>
      <c r="N1757" s="1">
        <v>1.0</v>
      </c>
      <c r="O1757" s="1">
        <v>1.0</v>
      </c>
      <c r="P1757" s="1">
        <v>1.0</v>
      </c>
      <c r="Q1757" s="1">
        <v>1.0</v>
      </c>
      <c r="R1757" s="1">
        <v>1.0</v>
      </c>
      <c r="S1757" s="1">
        <v>1.0</v>
      </c>
      <c r="T1757" s="1">
        <v>1.0</v>
      </c>
      <c r="U1757" s="1">
        <v>1.0</v>
      </c>
      <c r="V1757" s="1">
        <v>1.0</v>
      </c>
      <c r="W1757" s="1">
        <v>1.0</v>
      </c>
      <c r="X1757" s="1">
        <v>2.0</v>
      </c>
      <c r="Y1757" s="1">
        <v>2.0</v>
      </c>
      <c r="Z1757" s="1">
        <v>2272.0</v>
      </c>
    </row>
    <row r="1758">
      <c r="Z1758" s="27"/>
      <c r="AA1758" s="45">
        <f t="shared" ref="AA1758:AA1791" si="6">Sum(D1758:Y1758)</f>
        <v>0</v>
      </c>
      <c r="AB1758" s="45">
        <f t="shared" ref="AB1758:AB1791" si="7">Sum(D1758,E1758,F1758,G1758,H1758,I1758,N1758,O1758,T1758,Y1758)</f>
        <v>0</v>
      </c>
      <c r="AC1758" s="45">
        <f t="shared" ref="AC1758:AC1791" si="8">Sum(J1758:M1758)</f>
        <v>0</v>
      </c>
      <c r="AD1758" s="45">
        <f t="shared" ref="AD1758:AD1791" si="9">Sum(P1758:S1758)</f>
        <v>0</v>
      </c>
      <c r="AE1758" s="45">
        <f t="shared" ref="AE1758:AE1791" si="10">Sum(U1758:X1758)</f>
        <v>0</v>
      </c>
    </row>
    <row r="1759">
      <c r="Z1759" s="27"/>
      <c r="AA1759" s="45">
        <f t="shared" si="6"/>
        <v>0</v>
      </c>
      <c r="AB1759" s="45">
        <f t="shared" si="7"/>
        <v>0</v>
      </c>
      <c r="AC1759" s="45">
        <f t="shared" si="8"/>
        <v>0</v>
      </c>
      <c r="AD1759">
        <f t="shared" si="9"/>
        <v>0</v>
      </c>
      <c r="AE1759" s="45">
        <f t="shared" si="10"/>
        <v>0</v>
      </c>
    </row>
    <row r="1760">
      <c r="Z1760" s="27"/>
      <c r="AA1760" s="45">
        <f t="shared" si="6"/>
        <v>0</v>
      </c>
      <c r="AB1760" s="45">
        <f t="shared" si="7"/>
        <v>0</v>
      </c>
      <c r="AC1760" s="45">
        <f t="shared" si="8"/>
        <v>0</v>
      </c>
      <c r="AD1760">
        <f t="shared" si="9"/>
        <v>0</v>
      </c>
      <c r="AE1760" s="45">
        <f t="shared" si="10"/>
        <v>0</v>
      </c>
    </row>
    <row r="1761">
      <c r="Z1761" s="27"/>
      <c r="AA1761" s="45">
        <f t="shared" si="6"/>
        <v>0</v>
      </c>
      <c r="AB1761" s="45">
        <f t="shared" si="7"/>
        <v>0</v>
      </c>
      <c r="AC1761" s="45">
        <f t="shared" si="8"/>
        <v>0</v>
      </c>
      <c r="AD1761">
        <f t="shared" si="9"/>
        <v>0</v>
      </c>
      <c r="AE1761" s="45">
        <f t="shared" si="10"/>
        <v>0</v>
      </c>
    </row>
    <row r="1762">
      <c r="Z1762" s="27"/>
      <c r="AA1762" s="45">
        <f t="shared" si="6"/>
        <v>0</v>
      </c>
      <c r="AB1762" s="45">
        <f t="shared" si="7"/>
        <v>0</v>
      </c>
      <c r="AC1762" s="45">
        <f t="shared" si="8"/>
        <v>0</v>
      </c>
      <c r="AD1762">
        <f t="shared" si="9"/>
        <v>0</v>
      </c>
      <c r="AE1762" s="45">
        <f t="shared" si="10"/>
        <v>0</v>
      </c>
    </row>
    <row r="1763">
      <c r="Z1763" s="27"/>
      <c r="AA1763" s="45">
        <f t="shared" si="6"/>
        <v>0</v>
      </c>
      <c r="AB1763" s="45">
        <f t="shared" si="7"/>
        <v>0</v>
      </c>
      <c r="AC1763" s="45">
        <f t="shared" si="8"/>
        <v>0</v>
      </c>
      <c r="AD1763">
        <f t="shared" si="9"/>
        <v>0</v>
      </c>
      <c r="AE1763" s="45">
        <f t="shared" si="10"/>
        <v>0</v>
      </c>
    </row>
    <row r="1764">
      <c r="Z1764" s="27"/>
      <c r="AA1764" s="45">
        <f t="shared" si="6"/>
        <v>0</v>
      </c>
      <c r="AB1764" s="45">
        <f t="shared" si="7"/>
        <v>0</v>
      </c>
      <c r="AC1764" s="45">
        <f t="shared" si="8"/>
        <v>0</v>
      </c>
      <c r="AD1764">
        <f t="shared" si="9"/>
        <v>0</v>
      </c>
      <c r="AE1764" s="45">
        <f t="shared" si="10"/>
        <v>0</v>
      </c>
    </row>
    <row r="1765">
      <c r="Z1765" s="27"/>
      <c r="AA1765" s="45">
        <f t="shared" si="6"/>
        <v>0</v>
      </c>
      <c r="AB1765" s="45">
        <f t="shared" si="7"/>
        <v>0</v>
      </c>
      <c r="AC1765" s="45">
        <f t="shared" si="8"/>
        <v>0</v>
      </c>
      <c r="AD1765">
        <f t="shared" si="9"/>
        <v>0</v>
      </c>
      <c r="AE1765" s="45">
        <f t="shared" si="10"/>
        <v>0</v>
      </c>
    </row>
    <row r="1766">
      <c r="Z1766" s="27"/>
      <c r="AA1766" s="45">
        <f t="shared" si="6"/>
        <v>0</v>
      </c>
      <c r="AB1766" s="45">
        <f t="shared" si="7"/>
        <v>0</v>
      </c>
      <c r="AC1766" s="45">
        <f t="shared" si="8"/>
        <v>0</v>
      </c>
      <c r="AD1766">
        <f t="shared" si="9"/>
        <v>0</v>
      </c>
      <c r="AE1766" s="45">
        <f t="shared" si="10"/>
        <v>0</v>
      </c>
    </row>
    <row r="1767">
      <c r="Z1767" s="27"/>
      <c r="AA1767" s="45">
        <f t="shared" si="6"/>
        <v>0</v>
      </c>
      <c r="AB1767" s="45">
        <f t="shared" si="7"/>
        <v>0</v>
      </c>
      <c r="AC1767" s="45">
        <f t="shared" si="8"/>
        <v>0</v>
      </c>
      <c r="AD1767">
        <f t="shared" si="9"/>
        <v>0</v>
      </c>
      <c r="AE1767" s="45">
        <f t="shared" si="10"/>
        <v>0</v>
      </c>
    </row>
    <row r="1768">
      <c r="Z1768" s="27"/>
      <c r="AA1768" s="45">
        <f t="shared" si="6"/>
        <v>0</v>
      </c>
      <c r="AB1768" s="45">
        <f t="shared" si="7"/>
        <v>0</v>
      </c>
      <c r="AC1768" s="45">
        <f t="shared" si="8"/>
        <v>0</v>
      </c>
      <c r="AD1768">
        <f t="shared" si="9"/>
        <v>0</v>
      </c>
      <c r="AE1768" s="45">
        <f t="shared" si="10"/>
        <v>0</v>
      </c>
    </row>
    <row r="1769">
      <c r="Z1769" s="27"/>
      <c r="AA1769" s="45">
        <f t="shared" si="6"/>
        <v>0</v>
      </c>
      <c r="AB1769" s="45">
        <f t="shared" si="7"/>
        <v>0</v>
      </c>
      <c r="AC1769" s="45">
        <f t="shared" si="8"/>
        <v>0</v>
      </c>
      <c r="AD1769">
        <f t="shared" si="9"/>
        <v>0</v>
      </c>
      <c r="AE1769" s="45">
        <f t="shared" si="10"/>
        <v>0</v>
      </c>
    </row>
    <row r="1770">
      <c r="Z1770" s="27"/>
      <c r="AA1770" s="45">
        <f t="shared" si="6"/>
        <v>0</v>
      </c>
      <c r="AB1770" s="45">
        <f t="shared" si="7"/>
        <v>0</v>
      </c>
      <c r="AC1770" s="45">
        <f t="shared" si="8"/>
        <v>0</v>
      </c>
      <c r="AD1770">
        <f t="shared" si="9"/>
        <v>0</v>
      </c>
      <c r="AE1770" s="45">
        <f t="shared" si="10"/>
        <v>0</v>
      </c>
    </row>
    <row r="1771">
      <c r="Z1771" s="27"/>
      <c r="AA1771" s="45">
        <f t="shared" si="6"/>
        <v>0</v>
      </c>
      <c r="AB1771" s="45">
        <f t="shared" si="7"/>
        <v>0</v>
      </c>
      <c r="AC1771" s="45">
        <f t="shared" si="8"/>
        <v>0</v>
      </c>
      <c r="AD1771">
        <f t="shared" si="9"/>
        <v>0</v>
      </c>
      <c r="AE1771" s="45">
        <f t="shared" si="10"/>
        <v>0</v>
      </c>
    </row>
    <row r="1772">
      <c r="Z1772" s="27"/>
      <c r="AA1772" s="45">
        <f t="shared" si="6"/>
        <v>0</v>
      </c>
      <c r="AB1772" s="45">
        <f t="shared" si="7"/>
        <v>0</v>
      </c>
      <c r="AC1772" s="45">
        <f t="shared" si="8"/>
        <v>0</v>
      </c>
      <c r="AD1772">
        <f t="shared" si="9"/>
        <v>0</v>
      </c>
      <c r="AE1772" s="45">
        <f t="shared" si="10"/>
        <v>0</v>
      </c>
    </row>
    <row r="1773">
      <c r="Z1773" s="27"/>
      <c r="AA1773" s="45">
        <f t="shared" si="6"/>
        <v>0</v>
      </c>
      <c r="AB1773" s="45">
        <f t="shared" si="7"/>
        <v>0</v>
      </c>
      <c r="AC1773" s="45">
        <f t="shared" si="8"/>
        <v>0</v>
      </c>
      <c r="AD1773">
        <f t="shared" si="9"/>
        <v>0</v>
      </c>
      <c r="AE1773" s="45">
        <f t="shared" si="10"/>
        <v>0</v>
      </c>
    </row>
    <row r="1774">
      <c r="Z1774" s="27"/>
      <c r="AA1774" s="45">
        <f t="shared" si="6"/>
        <v>0</v>
      </c>
      <c r="AB1774" s="45">
        <f t="shared" si="7"/>
        <v>0</v>
      </c>
      <c r="AC1774" s="45">
        <f t="shared" si="8"/>
        <v>0</v>
      </c>
      <c r="AD1774">
        <f t="shared" si="9"/>
        <v>0</v>
      </c>
      <c r="AE1774" s="45">
        <f t="shared" si="10"/>
        <v>0</v>
      </c>
    </row>
    <row r="1775">
      <c r="Z1775" s="27"/>
      <c r="AA1775" s="45">
        <f t="shared" si="6"/>
        <v>0</v>
      </c>
      <c r="AB1775" s="45">
        <f t="shared" si="7"/>
        <v>0</v>
      </c>
      <c r="AC1775" s="45">
        <f t="shared" si="8"/>
        <v>0</v>
      </c>
      <c r="AD1775">
        <f t="shared" si="9"/>
        <v>0</v>
      </c>
      <c r="AE1775" s="45">
        <f t="shared" si="10"/>
        <v>0</v>
      </c>
    </row>
    <row r="1776">
      <c r="Z1776" s="27"/>
      <c r="AA1776" s="45">
        <f t="shared" si="6"/>
        <v>0</v>
      </c>
      <c r="AB1776" s="45">
        <f t="shared" si="7"/>
        <v>0</v>
      </c>
      <c r="AC1776" s="45">
        <f t="shared" si="8"/>
        <v>0</v>
      </c>
      <c r="AD1776">
        <f t="shared" si="9"/>
        <v>0</v>
      </c>
      <c r="AE1776" s="45">
        <f t="shared" si="10"/>
        <v>0</v>
      </c>
    </row>
    <row r="1777">
      <c r="Z1777" s="27"/>
      <c r="AA1777" s="45">
        <f t="shared" si="6"/>
        <v>0</v>
      </c>
      <c r="AB1777" s="45">
        <f t="shared" si="7"/>
        <v>0</v>
      </c>
      <c r="AC1777" s="45">
        <f t="shared" si="8"/>
        <v>0</v>
      </c>
      <c r="AD1777">
        <f t="shared" si="9"/>
        <v>0</v>
      </c>
      <c r="AE1777" s="45">
        <f t="shared" si="10"/>
        <v>0</v>
      </c>
    </row>
    <row r="1778">
      <c r="Z1778" s="27"/>
      <c r="AA1778" s="45">
        <f t="shared" si="6"/>
        <v>0</v>
      </c>
      <c r="AB1778" s="45">
        <f t="shared" si="7"/>
        <v>0</v>
      </c>
      <c r="AC1778" s="45">
        <f t="shared" si="8"/>
        <v>0</v>
      </c>
      <c r="AD1778">
        <f t="shared" si="9"/>
        <v>0</v>
      </c>
      <c r="AE1778" s="45">
        <f t="shared" si="10"/>
        <v>0</v>
      </c>
    </row>
    <row r="1779">
      <c r="Z1779" s="27"/>
      <c r="AA1779" s="45">
        <f t="shared" si="6"/>
        <v>0</v>
      </c>
      <c r="AB1779" s="45">
        <f t="shared" si="7"/>
        <v>0</v>
      </c>
      <c r="AC1779" s="45">
        <f t="shared" si="8"/>
        <v>0</v>
      </c>
      <c r="AD1779">
        <f t="shared" si="9"/>
        <v>0</v>
      </c>
      <c r="AE1779" s="45">
        <f t="shared" si="10"/>
        <v>0</v>
      </c>
    </row>
    <row r="1780">
      <c r="Z1780" s="27"/>
      <c r="AA1780" s="45">
        <f t="shared" si="6"/>
        <v>0</v>
      </c>
      <c r="AB1780" s="45">
        <f t="shared" si="7"/>
        <v>0</v>
      </c>
      <c r="AC1780" s="45">
        <f t="shared" si="8"/>
        <v>0</v>
      </c>
      <c r="AD1780">
        <f t="shared" si="9"/>
        <v>0</v>
      </c>
      <c r="AE1780" s="45">
        <f t="shared" si="10"/>
        <v>0</v>
      </c>
    </row>
    <row r="1781">
      <c r="Z1781" s="27"/>
      <c r="AA1781" s="45">
        <f t="shared" si="6"/>
        <v>0</v>
      </c>
      <c r="AB1781" s="45">
        <f t="shared" si="7"/>
        <v>0</v>
      </c>
      <c r="AC1781" s="45">
        <f t="shared" si="8"/>
        <v>0</v>
      </c>
      <c r="AD1781">
        <f t="shared" si="9"/>
        <v>0</v>
      </c>
      <c r="AE1781" s="45">
        <f t="shared" si="10"/>
        <v>0</v>
      </c>
    </row>
    <row r="1782">
      <c r="Z1782" s="27"/>
      <c r="AA1782" s="45">
        <f t="shared" si="6"/>
        <v>0</v>
      </c>
      <c r="AB1782" s="45">
        <f t="shared" si="7"/>
        <v>0</v>
      </c>
      <c r="AC1782" s="45">
        <f t="shared" si="8"/>
        <v>0</v>
      </c>
      <c r="AD1782">
        <f t="shared" si="9"/>
        <v>0</v>
      </c>
      <c r="AE1782" s="45">
        <f t="shared" si="10"/>
        <v>0</v>
      </c>
    </row>
    <row r="1783">
      <c r="Z1783" s="27"/>
      <c r="AA1783" s="45">
        <f t="shared" si="6"/>
        <v>0</v>
      </c>
      <c r="AB1783" s="45">
        <f t="shared" si="7"/>
        <v>0</v>
      </c>
      <c r="AC1783" s="45">
        <f t="shared" si="8"/>
        <v>0</v>
      </c>
      <c r="AD1783">
        <f t="shared" si="9"/>
        <v>0</v>
      </c>
      <c r="AE1783" s="45">
        <f t="shared" si="10"/>
        <v>0</v>
      </c>
    </row>
    <row r="1784">
      <c r="Z1784" s="27"/>
      <c r="AA1784" s="45">
        <f t="shared" si="6"/>
        <v>0</v>
      </c>
      <c r="AB1784" s="45">
        <f t="shared" si="7"/>
        <v>0</v>
      </c>
      <c r="AC1784" s="45">
        <f t="shared" si="8"/>
        <v>0</v>
      </c>
      <c r="AD1784">
        <f t="shared" si="9"/>
        <v>0</v>
      </c>
      <c r="AE1784" s="45">
        <f t="shared" si="10"/>
        <v>0</v>
      </c>
    </row>
    <row r="1785">
      <c r="Z1785" s="27"/>
      <c r="AA1785" s="45">
        <f t="shared" si="6"/>
        <v>0</v>
      </c>
      <c r="AB1785" s="45">
        <f t="shared" si="7"/>
        <v>0</v>
      </c>
      <c r="AC1785" s="45">
        <f t="shared" si="8"/>
        <v>0</v>
      </c>
      <c r="AD1785">
        <f t="shared" si="9"/>
        <v>0</v>
      </c>
      <c r="AE1785" s="45">
        <f t="shared" si="10"/>
        <v>0</v>
      </c>
    </row>
    <row r="1786">
      <c r="Z1786" s="27"/>
      <c r="AA1786" s="45">
        <f t="shared" si="6"/>
        <v>0</v>
      </c>
      <c r="AB1786" s="45">
        <f t="shared" si="7"/>
        <v>0</v>
      </c>
      <c r="AC1786" s="45">
        <f t="shared" si="8"/>
        <v>0</v>
      </c>
      <c r="AD1786">
        <f t="shared" si="9"/>
        <v>0</v>
      </c>
      <c r="AE1786" s="45">
        <f t="shared" si="10"/>
        <v>0</v>
      </c>
    </row>
    <row r="1787">
      <c r="Z1787" s="27"/>
      <c r="AA1787" s="45">
        <f t="shared" si="6"/>
        <v>0</v>
      </c>
      <c r="AB1787" s="45">
        <f t="shared" si="7"/>
        <v>0</v>
      </c>
      <c r="AC1787" s="45">
        <f t="shared" si="8"/>
        <v>0</v>
      </c>
      <c r="AD1787">
        <f t="shared" si="9"/>
        <v>0</v>
      </c>
      <c r="AE1787" s="45">
        <f t="shared" si="10"/>
        <v>0</v>
      </c>
    </row>
    <row r="1788">
      <c r="Z1788" s="27"/>
      <c r="AA1788" s="45">
        <f t="shared" si="6"/>
        <v>0</v>
      </c>
      <c r="AB1788" s="45">
        <f t="shared" si="7"/>
        <v>0</v>
      </c>
      <c r="AC1788" s="45">
        <f t="shared" si="8"/>
        <v>0</v>
      </c>
      <c r="AD1788">
        <f t="shared" si="9"/>
        <v>0</v>
      </c>
      <c r="AE1788" s="45">
        <f t="shared" si="10"/>
        <v>0</v>
      </c>
    </row>
    <row r="1789">
      <c r="Z1789" s="27"/>
      <c r="AA1789" s="45">
        <f t="shared" si="6"/>
        <v>0</v>
      </c>
      <c r="AB1789" s="45">
        <f t="shared" si="7"/>
        <v>0</v>
      </c>
      <c r="AC1789" s="45">
        <f t="shared" si="8"/>
        <v>0</v>
      </c>
      <c r="AD1789">
        <f t="shared" si="9"/>
        <v>0</v>
      </c>
      <c r="AE1789" s="45">
        <f t="shared" si="10"/>
        <v>0</v>
      </c>
    </row>
    <row r="1790">
      <c r="Z1790" s="27"/>
      <c r="AA1790" s="45">
        <f t="shared" si="6"/>
        <v>0</v>
      </c>
      <c r="AB1790" s="45">
        <f t="shared" si="7"/>
        <v>0</v>
      </c>
      <c r="AC1790" s="45">
        <f t="shared" si="8"/>
        <v>0</v>
      </c>
      <c r="AD1790">
        <f t="shared" si="9"/>
        <v>0</v>
      </c>
      <c r="AE1790" s="45">
        <f t="shared" si="10"/>
        <v>0</v>
      </c>
    </row>
    <row r="1791">
      <c r="Z1791" s="27"/>
      <c r="AA1791" s="45">
        <f t="shared" si="6"/>
        <v>0</v>
      </c>
      <c r="AB1791" s="45">
        <f t="shared" si="7"/>
        <v>0</v>
      </c>
      <c r="AC1791" s="45">
        <f t="shared" si="8"/>
        <v>0</v>
      </c>
      <c r="AD1791">
        <f t="shared" si="9"/>
        <v>0</v>
      </c>
      <c r="AE1791" s="45">
        <f t="shared" si="10"/>
        <v>0</v>
      </c>
    </row>
    <row r="1792">
      <c r="Z1792" s="27"/>
    </row>
    <row r="1793">
      <c r="Z1793" s="27"/>
    </row>
    <row r="1794">
      <c r="Z1794" s="27"/>
    </row>
    <row r="1795">
      <c r="Z1795" s="27"/>
    </row>
    <row r="1796">
      <c r="Z1796" s="27"/>
    </row>
    <row r="1797">
      <c r="Z1797" s="27"/>
    </row>
    <row r="1798">
      <c r="Z1798" s="27"/>
    </row>
    <row r="1799">
      <c r="Z1799" s="27"/>
    </row>
    <row r="1800">
      <c r="Z1800" s="27"/>
    </row>
    <row r="1801">
      <c r="Z1801" s="27"/>
    </row>
    <row r="1802">
      <c r="Z1802" s="27"/>
    </row>
    <row r="1803">
      <c r="Z1803" s="27"/>
    </row>
    <row r="1804">
      <c r="Z1804" s="27"/>
    </row>
    <row r="1805">
      <c r="Z1805" s="27"/>
    </row>
    <row r="1806">
      <c r="Z1806" s="27"/>
    </row>
    <row r="1807">
      <c r="Z1807" s="27"/>
    </row>
    <row r="1808">
      <c r="Z1808" s="27"/>
    </row>
    <row r="1809">
      <c r="Z1809" s="27"/>
    </row>
    <row r="1810">
      <c r="Z1810" s="27"/>
    </row>
    <row r="1811">
      <c r="Z1811" s="27"/>
    </row>
    <row r="1812">
      <c r="Z1812" s="27"/>
    </row>
    <row r="1813">
      <c r="Z1813" s="27"/>
    </row>
    <row r="1814">
      <c r="Z1814" s="27"/>
    </row>
    <row r="1815">
      <c r="Z1815" s="27"/>
    </row>
    <row r="1816">
      <c r="Z1816" s="27"/>
    </row>
    <row r="1817">
      <c r="Z1817" s="27"/>
    </row>
    <row r="1818">
      <c r="Z1818" s="27"/>
    </row>
    <row r="1819">
      <c r="Z1819" s="27"/>
    </row>
    <row r="1820">
      <c r="Z1820" s="27"/>
    </row>
    <row r="1821">
      <c r="Z1821" s="27"/>
    </row>
    <row r="1822">
      <c r="Z1822" s="27"/>
    </row>
    <row r="1823">
      <c r="Z1823" s="27"/>
    </row>
    <row r="1824">
      <c r="Z1824" s="27"/>
    </row>
    <row r="1825">
      <c r="Z1825" s="27"/>
    </row>
    <row r="1826">
      <c r="Z1826" s="27"/>
    </row>
    <row r="1827">
      <c r="Z1827" s="27"/>
    </row>
    <row r="1828">
      <c r="Z1828" s="27"/>
    </row>
    <row r="1829">
      <c r="Z1829" s="27"/>
    </row>
    <row r="1830">
      <c r="Z1830" s="27"/>
    </row>
    <row r="1831">
      <c r="Z1831" s="27"/>
    </row>
    <row r="1832">
      <c r="Z1832" s="27"/>
    </row>
    <row r="1833">
      <c r="Z1833" s="27"/>
    </row>
    <row r="1834">
      <c r="Z1834" s="27"/>
    </row>
    <row r="1835">
      <c r="Z1835" s="27"/>
    </row>
    <row r="1836">
      <c r="Z1836" s="27"/>
    </row>
    <row r="1837">
      <c r="Z1837" s="27"/>
    </row>
    <row r="1838">
      <c r="Z1838" s="27"/>
    </row>
    <row r="1839">
      <c r="Z1839" s="27"/>
    </row>
    <row r="1840">
      <c r="Z1840" s="27"/>
    </row>
    <row r="1841">
      <c r="Z1841" s="27"/>
    </row>
    <row r="1842">
      <c r="Z1842" s="27"/>
    </row>
    <row r="1843">
      <c r="Z1843" s="27"/>
    </row>
    <row r="1844">
      <c r="Z1844" s="27"/>
    </row>
    <row r="1845">
      <c r="Z1845" s="27"/>
    </row>
    <row r="1846">
      <c r="Z1846" s="27"/>
    </row>
    <row r="1847">
      <c r="Z1847" s="27"/>
    </row>
    <row r="1848">
      <c r="Z1848" s="27"/>
    </row>
    <row r="1849">
      <c r="Z1849" s="27"/>
    </row>
    <row r="1850">
      <c r="Z1850" s="27"/>
    </row>
    <row r="1851">
      <c r="Z1851" s="27"/>
    </row>
    <row r="1852">
      <c r="Z1852" s="27"/>
    </row>
    <row r="1853">
      <c r="Z1853" s="27"/>
    </row>
    <row r="1854">
      <c r="Z1854" s="27"/>
    </row>
    <row r="1855">
      <c r="Z1855" s="27"/>
    </row>
    <row r="1856">
      <c r="Z1856" s="2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71"/>
    <col customWidth="1" min="2" max="2" width="15.71"/>
    <col customWidth="1" min="3" max="3" width="25.0"/>
    <col customWidth="1" min="4" max="27" width="21.57"/>
    <col customWidth="1" min="28" max="28" width="14.71"/>
    <col customWidth="1" min="29" max="29" width="11.71"/>
    <col customWidth="1" min="30" max="30" width="14.71"/>
    <col customWidth="1" min="31" max="31" width="14.57"/>
    <col customWidth="1" min="32" max="32" width="15.71"/>
    <col customWidth="1" min="33" max="33" width="15.57"/>
    <col customWidth="1" min="34" max="34" width="21.57"/>
  </cols>
  <sheetData>
    <row r="1" ht="25.5" customHeight="1">
      <c r="A1" s="97" t="s">
        <v>951</v>
      </c>
      <c r="B1" s="98" t="s">
        <v>1</v>
      </c>
      <c r="C1" s="98" t="s">
        <v>2</v>
      </c>
      <c r="D1" s="98" t="s">
        <v>952</v>
      </c>
      <c r="E1" s="98" t="s">
        <v>953</v>
      </c>
      <c r="F1" s="98" t="s">
        <v>954</v>
      </c>
      <c r="G1" s="98" t="s">
        <v>955</v>
      </c>
      <c r="H1" s="98" t="s">
        <v>956</v>
      </c>
      <c r="I1" s="98" t="s">
        <v>957</v>
      </c>
      <c r="J1" s="98" t="s">
        <v>958</v>
      </c>
      <c r="K1" s="97" t="s">
        <v>959</v>
      </c>
      <c r="L1" s="97" t="s">
        <v>960</v>
      </c>
      <c r="M1" s="97" t="s">
        <v>961</v>
      </c>
      <c r="N1" s="97" t="s">
        <v>962</v>
      </c>
      <c r="O1" s="97" t="s">
        <v>963</v>
      </c>
      <c r="P1" s="97" t="s">
        <v>964</v>
      </c>
      <c r="Q1" s="97" t="s">
        <v>965</v>
      </c>
      <c r="R1" s="97" t="s">
        <v>966</v>
      </c>
      <c r="S1" s="97" t="s">
        <v>967</v>
      </c>
      <c r="T1" s="97" t="s">
        <v>968</v>
      </c>
      <c r="U1" s="97" t="s">
        <v>969</v>
      </c>
      <c r="V1" s="97" t="s">
        <v>970</v>
      </c>
      <c r="W1" s="97" t="s">
        <v>971</v>
      </c>
      <c r="X1" s="97" t="s">
        <v>972</v>
      </c>
      <c r="Y1" s="97" t="s">
        <v>973</v>
      </c>
      <c r="Z1" s="97" t="s">
        <v>974</v>
      </c>
      <c r="AA1" s="97" t="s">
        <v>975</v>
      </c>
      <c r="AB1" s="97" t="s">
        <v>976</v>
      </c>
      <c r="AC1" s="99" t="s">
        <v>3</v>
      </c>
      <c r="AD1" s="97" t="s">
        <v>977</v>
      </c>
      <c r="AE1" s="97" t="s">
        <v>853</v>
      </c>
      <c r="AF1" s="97" t="s">
        <v>851</v>
      </c>
      <c r="AG1" s="97" t="s">
        <v>978</v>
      </c>
      <c r="AH1" s="98"/>
    </row>
    <row r="2">
      <c r="A2" s="20"/>
      <c r="B2" s="20">
        <v>43566.419126747685</v>
      </c>
      <c r="C2" s="1" t="s">
        <v>214</v>
      </c>
      <c r="D2" s="1">
        <v>0.0</v>
      </c>
      <c r="E2" s="1">
        <v>0.0</v>
      </c>
      <c r="F2" s="1">
        <v>1.0</v>
      </c>
      <c r="G2" s="1">
        <v>1.0</v>
      </c>
      <c r="H2" s="1">
        <v>0.0</v>
      </c>
      <c r="I2" s="1">
        <v>1.0</v>
      </c>
      <c r="J2" s="1">
        <v>0.0</v>
      </c>
      <c r="K2" s="1">
        <v>2.0</v>
      </c>
      <c r="L2" s="1">
        <v>0.0</v>
      </c>
      <c r="M2" s="1">
        <v>0.0</v>
      </c>
      <c r="N2" s="1">
        <v>1.0</v>
      </c>
      <c r="O2" s="1">
        <v>0.0</v>
      </c>
      <c r="P2" s="1">
        <v>1.0</v>
      </c>
      <c r="Q2" s="1">
        <v>0.0</v>
      </c>
      <c r="R2" s="1">
        <v>0.0</v>
      </c>
      <c r="S2" s="1">
        <v>1.0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1.0</v>
      </c>
      <c r="Z2" s="1">
        <v>1.0</v>
      </c>
      <c r="AA2" s="1">
        <v>1.0</v>
      </c>
      <c r="AB2" s="1">
        <v>0.0</v>
      </c>
      <c r="AC2" s="36">
        <v>1828.0</v>
      </c>
      <c r="AD2">
        <f t="shared" ref="AD2:AD1601" si="1">Sum(D2:AB2)*2</f>
        <v>22</v>
      </c>
      <c r="AE2">
        <f t="shared" ref="AE2:AE1601" si="2">Sum(E2,L2:M2,U2,W2:Z2)*2</f>
        <v>4</v>
      </c>
      <c r="AF2">
        <f t="shared" ref="AF2:AF1601" si="3">Sum(D2,G2,K2,N2,P2,T2,AB2)*2</f>
        <v>10</v>
      </c>
      <c r="AG2">
        <f t="shared" ref="AG2:AG1601" si="4">Sum(F2,H2:J2,O2,Q2:S2,V2,AA2)*2</f>
        <v>8</v>
      </c>
    </row>
    <row r="3">
      <c r="A3" s="20"/>
      <c r="B3" s="20">
        <v>43566.48055822917</v>
      </c>
      <c r="C3" s="1" t="s">
        <v>99</v>
      </c>
      <c r="D3" s="1">
        <v>0.0</v>
      </c>
      <c r="E3" s="1">
        <v>2.0</v>
      </c>
      <c r="F3" s="1">
        <v>1.0</v>
      </c>
      <c r="G3" s="1">
        <v>1.0</v>
      </c>
      <c r="H3" s="1">
        <v>1.0</v>
      </c>
      <c r="I3" s="1">
        <v>2.0</v>
      </c>
      <c r="J3" s="1">
        <v>1.0</v>
      </c>
      <c r="K3" s="1">
        <v>2.0</v>
      </c>
      <c r="L3" s="1">
        <v>1.0</v>
      </c>
      <c r="M3" s="1">
        <v>1.0</v>
      </c>
      <c r="N3" s="1">
        <v>2.0</v>
      </c>
      <c r="O3" s="1">
        <v>0.0</v>
      </c>
      <c r="P3" s="1">
        <v>2.0</v>
      </c>
      <c r="Q3" s="1">
        <v>0.0</v>
      </c>
      <c r="R3" s="1">
        <v>0.0</v>
      </c>
      <c r="S3" s="1">
        <v>2.0</v>
      </c>
      <c r="T3" s="1">
        <v>1.0</v>
      </c>
      <c r="U3" s="1">
        <v>1.0</v>
      </c>
      <c r="V3" s="1">
        <v>1.0</v>
      </c>
      <c r="W3" s="1">
        <v>2.0</v>
      </c>
      <c r="X3" s="1">
        <v>1.0</v>
      </c>
      <c r="Y3" s="1">
        <v>2.0</v>
      </c>
      <c r="Z3" s="1">
        <v>2.0</v>
      </c>
      <c r="AA3" s="1">
        <v>2.0</v>
      </c>
      <c r="AB3" s="1">
        <v>0.0</v>
      </c>
      <c r="AC3" s="36">
        <v>1834.0</v>
      </c>
      <c r="AD3">
        <f t="shared" si="1"/>
        <v>60</v>
      </c>
      <c r="AE3">
        <f t="shared" si="2"/>
        <v>24</v>
      </c>
      <c r="AF3">
        <f t="shared" si="3"/>
        <v>16</v>
      </c>
      <c r="AG3">
        <f t="shared" si="4"/>
        <v>20</v>
      </c>
    </row>
    <row r="4">
      <c r="A4" s="20"/>
      <c r="B4" s="20">
        <v>43567.47430325231</v>
      </c>
      <c r="C4" s="1" t="s">
        <v>100</v>
      </c>
      <c r="D4" s="1">
        <v>1.0</v>
      </c>
      <c r="E4" s="1">
        <v>1.0</v>
      </c>
      <c r="F4" s="1">
        <v>0.0</v>
      </c>
      <c r="G4" s="1">
        <v>2.0</v>
      </c>
      <c r="H4" s="1">
        <v>1.0</v>
      </c>
      <c r="I4" s="1">
        <v>1.0</v>
      </c>
      <c r="J4" s="1">
        <v>0.0</v>
      </c>
      <c r="K4" s="1">
        <v>1.0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1">
        <v>0.0</v>
      </c>
      <c r="S4" s="1">
        <v>1.0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1.0</v>
      </c>
      <c r="Z4" s="1">
        <v>1.0</v>
      </c>
      <c r="AA4" s="1">
        <v>1.0</v>
      </c>
      <c r="AB4" s="1">
        <v>1.0</v>
      </c>
      <c r="AC4" s="36">
        <v>1858.0</v>
      </c>
      <c r="AD4">
        <f t="shared" si="1"/>
        <v>28</v>
      </c>
      <c r="AE4">
        <f t="shared" si="2"/>
        <v>8</v>
      </c>
      <c r="AF4">
        <f t="shared" si="3"/>
        <v>12</v>
      </c>
      <c r="AG4">
        <f t="shared" si="4"/>
        <v>8</v>
      </c>
    </row>
    <row r="5">
      <c r="A5" s="20"/>
      <c r="B5" s="20">
        <v>43567.679307997685</v>
      </c>
      <c r="C5" s="1" t="s">
        <v>101</v>
      </c>
      <c r="D5" s="1">
        <v>1.0</v>
      </c>
      <c r="E5" s="1">
        <v>1.0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1.0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1.0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1.0</v>
      </c>
      <c r="AA5" s="1">
        <v>1.0</v>
      </c>
      <c r="AB5" s="1">
        <v>0.0</v>
      </c>
      <c r="AC5" s="36">
        <v>1888.0</v>
      </c>
      <c r="AD5">
        <f t="shared" si="1"/>
        <v>16</v>
      </c>
      <c r="AE5">
        <f t="shared" si="2"/>
        <v>6</v>
      </c>
      <c r="AF5">
        <f t="shared" si="3"/>
        <v>6</v>
      </c>
      <c r="AG5">
        <f t="shared" si="4"/>
        <v>4</v>
      </c>
    </row>
    <row r="6">
      <c r="A6" s="20"/>
      <c r="B6" s="20">
        <v>43568.6985412037</v>
      </c>
      <c r="C6" s="1" t="s">
        <v>102</v>
      </c>
      <c r="D6" s="1">
        <v>2.0</v>
      </c>
      <c r="E6" s="1">
        <v>2.0</v>
      </c>
      <c r="F6" s="1">
        <v>1.0</v>
      </c>
      <c r="G6" s="1">
        <v>2.0</v>
      </c>
      <c r="H6" s="1">
        <v>1.0</v>
      </c>
      <c r="I6" s="1">
        <v>2.0</v>
      </c>
      <c r="J6" s="1">
        <v>1.0</v>
      </c>
      <c r="K6" s="1">
        <v>2.0</v>
      </c>
      <c r="L6" s="1">
        <v>0.0</v>
      </c>
      <c r="M6" s="1">
        <v>0.0</v>
      </c>
      <c r="N6" s="1">
        <v>1.0</v>
      </c>
      <c r="O6" s="1">
        <v>1.0</v>
      </c>
      <c r="P6" s="1">
        <v>1.0</v>
      </c>
      <c r="Q6" s="1">
        <v>1.0</v>
      </c>
      <c r="R6" s="1">
        <v>0.0</v>
      </c>
      <c r="S6" s="1">
        <v>1.0</v>
      </c>
      <c r="T6" s="1">
        <v>1.0</v>
      </c>
      <c r="U6" s="1">
        <v>0.0</v>
      </c>
      <c r="V6" s="1">
        <v>1.0</v>
      </c>
      <c r="W6" s="1">
        <v>2.0</v>
      </c>
      <c r="X6" s="1">
        <v>2.0</v>
      </c>
      <c r="Y6" s="1">
        <v>1.0</v>
      </c>
      <c r="Z6" s="1">
        <v>1.0</v>
      </c>
      <c r="AA6" s="1">
        <v>2.0</v>
      </c>
      <c r="AB6" s="1">
        <v>1.0</v>
      </c>
      <c r="AC6" s="36">
        <v>1862.0</v>
      </c>
      <c r="AD6">
        <f t="shared" si="1"/>
        <v>58</v>
      </c>
      <c r="AE6">
        <f t="shared" si="2"/>
        <v>16</v>
      </c>
      <c r="AF6">
        <f t="shared" si="3"/>
        <v>20</v>
      </c>
      <c r="AG6">
        <f t="shared" si="4"/>
        <v>22</v>
      </c>
    </row>
    <row r="7">
      <c r="A7" s="20"/>
      <c r="B7" s="20">
        <v>43570.38833174769</v>
      </c>
      <c r="C7" s="1" t="s">
        <v>103</v>
      </c>
      <c r="D7" s="1">
        <v>1.0</v>
      </c>
      <c r="E7" s="1">
        <v>0.0</v>
      </c>
      <c r="F7" s="1">
        <v>1.0</v>
      </c>
      <c r="G7" s="1">
        <v>0.0</v>
      </c>
      <c r="H7" s="1">
        <v>0.0</v>
      </c>
      <c r="I7" s="1">
        <v>2.0</v>
      </c>
      <c r="J7" s="1">
        <v>1.0</v>
      </c>
      <c r="K7" s="1">
        <v>1.0</v>
      </c>
      <c r="L7" s="1">
        <v>0.0</v>
      </c>
      <c r="M7" s="1">
        <v>0.0</v>
      </c>
      <c r="N7" s="1">
        <v>0.0</v>
      </c>
      <c r="O7" s="1">
        <v>1.0</v>
      </c>
      <c r="P7" s="1">
        <v>2.0</v>
      </c>
      <c r="Q7" s="1">
        <v>0.0</v>
      </c>
      <c r="R7" s="1">
        <v>0.0</v>
      </c>
      <c r="S7" s="1">
        <v>1.0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2.0</v>
      </c>
      <c r="AA7" s="1">
        <v>2.0</v>
      </c>
      <c r="AB7" s="1">
        <v>0.0</v>
      </c>
      <c r="AC7" s="36">
        <v>1881.0</v>
      </c>
      <c r="AD7">
        <f t="shared" si="1"/>
        <v>28</v>
      </c>
      <c r="AE7">
        <f t="shared" si="2"/>
        <v>4</v>
      </c>
      <c r="AF7">
        <f t="shared" si="3"/>
        <v>8</v>
      </c>
      <c r="AG7">
        <f t="shared" si="4"/>
        <v>16</v>
      </c>
    </row>
    <row r="8">
      <c r="A8" s="20"/>
      <c r="B8" s="20">
        <v>43570.677140960644</v>
      </c>
      <c r="C8" s="1" t="s">
        <v>105</v>
      </c>
      <c r="D8" s="1">
        <v>0.0</v>
      </c>
      <c r="E8" s="1">
        <v>1.0</v>
      </c>
      <c r="F8" s="1">
        <v>0.0</v>
      </c>
      <c r="G8" s="1">
        <v>0.0</v>
      </c>
      <c r="H8" s="1">
        <v>1.0</v>
      </c>
      <c r="I8" s="1">
        <v>0.0</v>
      </c>
      <c r="J8" s="1">
        <v>1.0</v>
      </c>
      <c r="K8" s="1">
        <v>1.0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1.0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1.0</v>
      </c>
      <c r="Z8" s="1">
        <v>0.0</v>
      </c>
      <c r="AA8" s="1">
        <v>0.0</v>
      </c>
      <c r="AB8" s="1">
        <v>0.0</v>
      </c>
      <c r="AC8" s="36">
        <v>1778.0</v>
      </c>
      <c r="AD8">
        <f t="shared" si="1"/>
        <v>14</v>
      </c>
      <c r="AE8">
        <f t="shared" si="2"/>
        <v>6</v>
      </c>
      <c r="AF8">
        <f t="shared" si="3"/>
        <v>2</v>
      </c>
      <c r="AG8">
        <f t="shared" si="4"/>
        <v>6</v>
      </c>
    </row>
    <row r="9">
      <c r="A9" s="20"/>
      <c r="B9" s="20">
        <v>43570.75691820602</v>
      </c>
      <c r="C9" s="1" t="s">
        <v>104</v>
      </c>
      <c r="D9" s="1">
        <v>1.0</v>
      </c>
      <c r="E9" s="1">
        <v>2.0</v>
      </c>
      <c r="F9" s="1">
        <v>2.0</v>
      </c>
      <c r="G9" s="1">
        <v>0.0</v>
      </c>
      <c r="H9" s="1">
        <v>0.0</v>
      </c>
      <c r="I9" s="1">
        <v>2.0</v>
      </c>
      <c r="J9" s="1">
        <v>2.0</v>
      </c>
      <c r="K9" s="1">
        <v>2.0</v>
      </c>
      <c r="L9" s="1">
        <v>2.0</v>
      </c>
      <c r="M9" s="1">
        <v>2.0</v>
      </c>
      <c r="N9" s="1">
        <v>0.0</v>
      </c>
      <c r="O9" s="1">
        <v>0.0</v>
      </c>
      <c r="P9" s="1">
        <v>2.0</v>
      </c>
      <c r="Q9" s="1">
        <v>2.0</v>
      </c>
      <c r="R9" s="1">
        <v>2.0</v>
      </c>
      <c r="S9" s="1">
        <v>2.0</v>
      </c>
      <c r="T9" s="1">
        <v>0.0</v>
      </c>
      <c r="U9" s="1">
        <v>0.0</v>
      </c>
      <c r="V9" s="1">
        <v>2.0</v>
      </c>
      <c r="W9" s="1">
        <v>2.0</v>
      </c>
      <c r="X9" s="1">
        <v>2.0</v>
      </c>
      <c r="Y9" s="1">
        <v>2.0</v>
      </c>
      <c r="Z9" s="1">
        <v>2.0</v>
      </c>
      <c r="AA9" s="1">
        <v>2.0</v>
      </c>
      <c r="AB9" s="1">
        <v>1.0</v>
      </c>
      <c r="AC9" s="36">
        <v>1872.0</v>
      </c>
      <c r="AD9">
        <f t="shared" si="1"/>
        <v>72</v>
      </c>
      <c r="AE9">
        <f t="shared" si="2"/>
        <v>28</v>
      </c>
      <c r="AF9">
        <f t="shared" si="3"/>
        <v>12</v>
      </c>
      <c r="AG9">
        <f t="shared" si="4"/>
        <v>32</v>
      </c>
    </row>
    <row r="10">
      <c r="A10" s="20"/>
      <c r="B10" s="20">
        <v>43571.64176726852</v>
      </c>
      <c r="C10" s="1" t="s">
        <v>107</v>
      </c>
      <c r="D10" s="1">
        <v>1.0</v>
      </c>
      <c r="E10" s="1">
        <v>1.0</v>
      </c>
      <c r="F10" s="1">
        <v>1.0</v>
      </c>
      <c r="G10" s="1">
        <v>1.0</v>
      </c>
      <c r="H10" s="1">
        <v>0.0</v>
      </c>
      <c r="I10" s="1">
        <v>2.0</v>
      </c>
      <c r="J10" s="1">
        <v>2.0</v>
      </c>
      <c r="K10" s="1">
        <v>1.0</v>
      </c>
      <c r="L10" s="1">
        <v>1.0</v>
      </c>
      <c r="M10" s="1">
        <v>0.0</v>
      </c>
      <c r="N10" s="1">
        <v>2.0</v>
      </c>
      <c r="O10" s="1">
        <v>0.0</v>
      </c>
      <c r="P10" s="1">
        <v>1.0</v>
      </c>
      <c r="Q10" s="1">
        <v>0.0</v>
      </c>
      <c r="R10" s="1">
        <v>0.0</v>
      </c>
      <c r="S10" s="1">
        <v>2.0</v>
      </c>
      <c r="T10" s="1">
        <v>1.0</v>
      </c>
      <c r="U10" s="1">
        <v>0.0</v>
      </c>
      <c r="V10" s="1">
        <v>1.0</v>
      </c>
      <c r="W10" s="1">
        <v>2.0</v>
      </c>
      <c r="X10" s="1">
        <v>1.0</v>
      </c>
      <c r="Y10" s="1">
        <v>1.0</v>
      </c>
      <c r="Z10" s="1">
        <v>1.0</v>
      </c>
      <c r="AA10" s="1">
        <v>1.0</v>
      </c>
      <c r="AB10" s="1">
        <v>1.0</v>
      </c>
      <c r="AC10" s="36">
        <v>1183.0</v>
      </c>
      <c r="AD10">
        <f t="shared" si="1"/>
        <v>48</v>
      </c>
      <c r="AE10">
        <f t="shared" si="2"/>
        <v>14</v>
      </c>
      <c r="AF10">
        <f t="shared" si="3"/>
        <v>16</v>
      </c>
      <c r="AG10">
        <f t="shared" si="4"/>
        <v>18</v>
      </c>
    </row>
    <row r="11">
      <c r="A11" s="20"/>
      <c r="B11" s="20">
        <v>43572.56958734954</v>
      </c>
      <c r="C11" s="1" t="s">
        <v>856</v>
      </c>
      <c r="D11" s="1">
        <v>1.0</v>
      </c>
      <c r="E11" s="1">
        <v>0.0</v>
      </c>
      <c r="F11" s="1">
        <v>0.0</v>
      </c>
      <c r="G11" s="1">
        <v>0.0</v>
      </c>
      <c r="H11" s="1">
        <v>0.0</v>
      </c>
      <c r="I11" s="1">
        <v>1.0</v>
      </c>
      <c r="J11" s="1">
        <v>1.0</v>
      </c>
      <c r="K11" s="1">
        <v>1.0</v>
      </c>
      <c r="L11" s="1">
        <v>0.0</v>
      </c>
      <c r="M11" s="1">
        <v>0.0</v>
      </c>
      <c r="N11" s="1">
        <v>0.0</v>
      </c>
      <c r="O11" s="1">
        <v>0.0</v>
      </c>
      <c r="P11" s="1">
        <v>2.0</v>
      </c>
      <c r="Q11" s="1">
        <v>0.0</v>
      </c>
      <c r="R11" s="1">
        <v>0.0</v>
      </c>
      <c r="S11" s="1">
        <v>2.0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2.0</v>
      </c>
      <c r="Z11" s="1">
        <v>1.0</v>
      </c>
      <c r="AA11" s="1">
        <v>2.0</v>
      </c>
      <c r="AB11" s="1">
        <v>0.0</v>
      </c>
      <c r="AC11" s="36">
        <v>1893.0</v>
      </c>
      <c r="AD11">
        <f t="shared" si="1"/>
        <v>26</v>
      </c>
      <c r="AE11">
        <f t="shared" si="2"/>
        <v>6</v>
      </c>
      <c r="AF11">
        <f t="shared" si="3"/>
        <v>8</v>
      </c>
      <c r="AG11">
        <f t="shared" si="4"/>
        <v>12</v>
      </c>
    </row>
    <row r="12">
      <c r="A12" s="20"/>
      <c r="B12" s="20">
        <v>43577.39035802083</v>
      </c>
      <c r="C12" s="1" t="s">
        <v>112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1.0</v>
      </c>
      <c r="J12" s="1">
        <v>0.0</v>
      </c>
      <c r="K12" s="1">
        <v>1.0</v>
      </c>
      <c r="L12" s="1">
        <v>0.0</v>
      </c>
      <c r="M12" s="1">
        <v>0.0</v>
      </c>
      <c r="N12" s="1">
        <v>0.0</v>
      </c>
      <c r="O12" s="1">
        <v>0.0</v>
      </c>
      <c r="P12" s="1">
        <v>1.0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1.0</v>
      </c>
      <c r="Z12" s="1">
        <v>1.0</v>
      </c>
      <c r="AA12" s="1">
        <v>1.0</v>
      </c>
      <c r="AB12" s="1">
        <v>0.0</v>
      </c>
      <c r="AC12" s="36">
        <v>1591.0</v>
      </c>
      <c r="AD12">
        <f t="shared" si="1"/>
        <v>12</v>
      </c>
      <c r="AE12">
        <f t="shared" si="2"/>
        <v>4</v>
      </c>
      <c r="AF12">
        <f t="shared" si="3"/>
        <v>4</v>
      </c>
      <c r="AG12">
        <f t="shared" si="4"/>
        <v>4</v>
      </c>
    </row>
    <row r="13">
      <c r="A13" s="20"/>
      <c r="B13" s="20">
        <v>43577.46498300926</v>
      </c>
      <c r="C13" s="1" t="s">
        <v>113</v>
      </c>
      <c r="D13" s="1">
        <v>1.0</v>
      </c>
      <c r="E13" s="1">
        <v>1.0</v>
      </c>
      <c r="F13" s="1">
        <v>0.0</v>
      </c>
      <c r="G13" s="1">
        <v>2.0</v>
      </c>
      <c r="H13" s="1">
        <v>1.0</v>
      </c>
      <c r="I13" s="1">
        <v>0.0</v>
      </c>
      <c r="J13" s="1">
        <v>2.0</v>
      </c>
      <c r="K13" s="1">
        <v>1.0</v>
      </c>
      <c r="L13" s="1">
        <v>1.0</v>
      </c>
      <c r="M13" s="1">
        <v>0.0</v>
      </c>
      <c r="N13" s="1">
        <v>1.0</v>
      </c>
      <c r="O13" s="1">
        <v>0.0</v>
      </c>
      <c r="P13" s="1">
        <v>1.0</v>
      </c>
      <c r="Q13" s="1">
        <v>1.0</v>
      </c>
      <c r="R13" s="1">
        <v>1.0</v>
      </c>
      <c r="S13" s="1">
        <v>2.0</v>
      </c>
      <c r="T13" s="1">
        <v>2.0</v>
      </c>
      <c r="U13" s="1">
        <v>1.0</v>
      </c>
      <c r="V13" s="1">
        <v>0.0</v>
      </c>
      <c r="W13" s="1">
        <v>0.0</v>
      </c>
      <c r="X13" s="1">
        <v>0.0</v>
      </c>
      <c r="Y13" s="1">
        <v>1.0</v>
      </c>
      <c r="Z13" s="1">
        <v>1.0</v>
      </c>
      <c r="AA13" s="1">
        <v>2.0</v>
      </c>
      <c r="AB13" s="1">
        <v>1.0</v>
      </c>
      <c r="AC13" s="36">
        <v>1889.0</v>
      </c>
      <c r="AD13">
        <f t="shared" si="1"/>
        <v>46</v>
      </c>
      <c r="AE13">
        <f t="shared" si="2"/>
        <v>10</v>
      </c>
      <c r="AF13">
        <f t="shared" si="3"/>
        <v>18</v>
      </c>
      <c r="AG13">
        <f t="shared" si="4"/>
        <v>18</v>
      </c>
    </row>
    <row r="14">
      <c r="A14" s="20"/>
      <c r="B14" s="20">
        <v>43577.54693703704</v>
      </c>
      <c r="C14" s="1" t="s">
        <v>114</v>
      </c>
      <c r="D14" s="1">
        <v>0.0</v>
      </c>
      <c r="E14" s="1">
        <v>0.0</v>
      </c>
      <c r="F14" s="1">
        <v>0.0</v>
      </c>
      <c r="G14" s="1">
        <v>1.0</v>
      </c>
      <c r="H14" s="1">
        <v>0.0</v>
      </c>
      <c r="I14" s="1">
        <v>1.0</v>
      </c>
      <c r="J14" s="1">
        <v>0.0</v>
      </c>
      <c r="K14" s="1">
        <v>1.0</v>
      </c>
      <c r="L14" s="1">
        <v>0.0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1.0</v>
      </c>
      <c r="Z14" s="1">
        <v>0.0</v>
      </c>
      <c r="AA14" s="1">
        <v>0.0</v>
      </c>
      <c r="AB14" s="1">
        <v>0.0</v>
      </c>
      <c r="AC14" s="36">
        <v>1892.0</v>
      </c>
      <c r="AD14">
        <f t="shared" si="1"/>
        <v>10</v>
      </c>
      <c r="AE14">
        <f t="shared" si="2"/>
        <v>2</v>
      </c>
      <c r="AF14">
        <f t="shared" si="3"/>
        <v>6</v>
      </c>
      <c r="AG14">
        <f t="shared" si="4"/>
        <v>2</v>
      </c>
    </row>
    <row r="15">
      <c r="A15" s="20"/>
      <c r="B15" s="20">
        <v>43577.61377358796</v>
      </c>
      <c r="C15" s="1" t="s">
        <v>115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1.0</v>
      </c>
      <c r="AB15" s="1">
        <v>0.0</v>
      </c>
      <c r="AC15" s="36">
        <v>1876.0</v>
      </c>
      <c r="AD15">
        <f t="shared" si="1"/>
        <v>2</v>
      </c>
      <c r="AE15">
        <f t="shared" si="2"/>
        <v>0</v>
      </c>
      <c r="AF15">
        <f t="shared" si="3"/>
        <v>0</v>
      </c>
      <c r="AG15">
        <f t="shared" si="4"/>
        <v>2</v>
      </c>
    </row>
    <row r="16">
      <c r="A16" s="20"/>
      <c r="B16" s="20">
        <v>43577.66703725695</v>
      </c>
      <c r="C16" s="1" t="s">
        <v>116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1.0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36">
        <v>1861.0</v>
      </c>
      <c r="AD16">
        <f t="shared" si="1"/>
        <v>2</v>
      </c>
      <c r="AE16">
        <f t="shared" si="2"/>
        <v>0</v>
      </c>
      <c r="AF16">
        <f t="shared" si="3"/>
        <v>2</v>
      </c>
      <c r="AG16">
        <f t="shared" si="4"/>
        <v>0</v>
      </c>
    </row>
    <row r="17">
      <c r="A17" s="20"/>
      <c r="B17" s="20">
        <v>43578.592933657405</v>
      </c>
      <c r="C17" s="1" t="s">
        <v>118</v>
      </c>
      <c r="D17" s="1">
        <v>1.0</v>
      </c>
      <c r="E17" s="1">
        <v>2.0</v>
      </c>
      <c r="F17" s="1">
        <v>2.0</v>
      </c>
      <c r="G17" s="1">
        <v>2.0</v>
      </c>
      <c r="H17" s="1">
        <v>1.0</v>
      </c>
      <c r="I17" s="1">
        <v>2.0</v>
      </c>
      <c r="J17" s="1">
        <v>2.0</v>
      </c>
      <c r="K17" s="1">
        <v>2.0</v>
      </c>
      <c r="L17" s="1">
        <v>1.0</v>
      </c>
      <c r="M17" s="1">
        <v>1.0</v>
      </c>
      <c r="N17" s="1">
        <v>0.0</v>
      </c>
      <c r="O17" s="1">
        <v>1.0</v>
      </c>
      <c r="P17" s="1">
        <v>2.0</v>
      </c>
      <c r="Q17" s="1">
        <v>2.0</v>
      </c>
      <c r="R17" s="1">
        <v>1.0</v>
      </c>
      <c r="S17" s="1">
        <v>2.0</v>
      </c>
      <c r="T17" s="1">
        <v>1.0</v>
      </c>
      <c r="U17" s="1">
        <v>0.0</v>
      </c>
      <c r="V17" s="1">
        <v>2.0</v>
      </c>
      <c r="W17" s="1">
        <v>2.0</v>
      </c>
      <c r="X17" s="1">
        <v>2.0</v>
      </c>
      <c r="Y17" s="1">
        <v>2.0</v>
      </c>
      <c r="Z17" s="1">
        <v>2.0</v>
      </c>
      <c r="AA17" s="1">
        <v>2.0</v>
      </c>
      <c r="AB17" s="1">
        <v>2.0</v>
      </c>
      <c r="AC17" s="36">
        <v>1899.0</v>
      </c>
      <c r="AD17">
        <f t="shared" si="1"/>
        <v>78</v>
      </c>
      <c r="AE17">
        <f t="shared" si="2"/>
        <v>24</v>
      </c>
      <c r="AF17">
        <f t="shared" si="3"/>
        <v>20</v>
      </c>
      <c r="AG17">
        <f t="shared" si="4"/>
        <v>34</v>
      </c>
    </row>
    <row r="18">
      <c r="A18" s="20"/>
      <c r="B18" s="20">
        <v>43579.415022546294</v>
      </c>
      <c r="C18" s="1" t="s">
        <v>119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1.0</v>
      </c>
      <c r="AB18" s="1">
        <v>0.0</v>
      </c>
      <c r="AC18" s="36">
        <v>1799.0</v>
      </c>
      <c r="AD18">
        <f t="shared" si="1"/>
        <v>4</v>
      </c>
      <c r="AE18">
        <f t="shared" si="2"/>
        <v>0</v>
      </c>
      <c r="AF18">
        <f t="shared" si="3"/>
        <v>2</v>
      </c>
      <c r="AG18">
        <f t="shared" si="4"/>
        <v>2</v>
      </c>
    </row>
    <row r="19">
      <c r="A19" s="20"/>
      <c r="B19" s="20">
        <v>43579.43389850695</v>
      </c>
      <c r="C19" s="1" t="s">
        <v>120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36">
        <v>1583.0</v>
      </c>
      <c r="AD19">
        <f t="shared" si="1"/>
        <v>0</v>
      </c>
      <c r="AE19">
        <f t="shared" si="2"/>
        <v>0</v>
      </c>
      <c r="AF19">
        <f t="shared" si="3"/>
        <v>0</v>
      </c>
      <c r="AG19">
        <f t="shared" si="4"/>
        <v>0</v>
      </c>
    </row>
    <row r="20">
      <c r="A20" s="20"/>
      <c r="B20" s="20">
        <v>43580.35546805555</v>
      </c>
      <c r="C20" s="1" t="s">
        <v>857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36">
        <v>1793.0</v>
      </c>
      <c r="AD20">
        <f t="shared" si="1"/>
        <v>0</v>
      </c>
      <c r="AE20">
        <f t="shared" si="2"/>
        <v>0</v>
      </c>
      <c r="AF20">
        <f t="shared" si="3"/>
        <v>0</v>
      </c>
      <c r="AG20">
        <f t="shared" si="4"/>
        <v>0</v>
      </c>
    </row>
    <row r="21">
      <c r="A21" s="20"/>
      <c r="B21" s="20">
        <v>43581.590033622684</v>
      </c>
      <c r="C21" s="1" t="s">
        <v>122</v>
      </c>
      <c r="D21" s="1">
        <v>1.0</v>
      </c>
      <c r="E21" s="1">
        <v>0.0</v>
      </c>
      <c r="F21" s="1">
        <v>0.0</v>
      </c>
      <c r="G21" s="1">
        <v>0.0</v>
      </c>
      <c r="H21" s="1">
        <v>1.0</v>
      </c>
      <c r="I21" s="1">
        <v>0.0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1.0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1.0</v>
      </c>
      <c r="Z21" s="1">
        <v>0.0</v>
      </c>
      <c r="AA21" s="1">
        <v>1.0</v>
      </c>
      <c r="AB21" s="1">
        <v>0.0</v>
      </c>
      <c r="AC21" s="36">
        <v>1599.0</v>
      </c>
      <c r="AD21">
        <f t="shared" si="1"/>
        <v>12</v>
      </c>
      <c r="AE21">
        <f t="shared" si="2"/>
        <v>4</v>
      </c>
      <c r="AF21">
        <f t="shared" si="3"/>
        <v>2</v>
      </c>
      <c r="AG21">
        <f t="shared" si="4"/>
        <v>6</v>
      </c>
    </row>
    <row r="22">
      <c r="A22" s="20"/>
      <c r="B22" s="20">
        <v>43584.39623270833</v>
      </c>
      <c r="C22" s="1" t="s">
        <v>123</v>
      </c>
      <c r="D22" s="1">
        <v>0.0</v>
      </c>
      <c r="E22" s="1">
        <v>2.0</v>
      </c>
      <c r="F22" s="1">
        <v>1.0</v>
      </c>
      <c r="G22" s="1">
        <v>1.0</v>
      </c>
      <c r="H22" s="1">
        <v>0.0</v>
      </c>
      <c r="I22" s="1">
        <v>1.0</v>
      </c>
      <c r="J22" s="1">
        <v>1.0</v>
      </c>
      <c r="K22" s="1">
        <v>2.0</v>
      </c>
      <c r="L22" s="1">
        <v>0.0</v>
      </c>
      <c r="M22" s="1">
        <v>1.0</v>
      </c>
      <c r="N22" s="1">
        <v>0.0</v>
      </c>
      <c r="O22" s="1">
        <v>1.0</v>
      </c>
      <c r="P22" s="1">
        <v>1.0</v>
      </c>
      <c r="Q22" s="1">
        <v>0.0</v>
      </c>
      <c r="R22" s="1">
        <v>2.0</v>
      </c>
      <c r="S22" s="1">
        <v>1.0</v>
      </c>
      <c r="T22" s="1">
        <v>0.0</v>
      </c>
      <c r="U22" s="1">
        <v>1.0</v>
      </c>
      <c r="V22" s="1">
        <v>0.0</v>
      </c>
      <c r="W22" s="1">
        <v>0.0</v>
      </c>
      <c r="X22" s="1">
        <v>0.0</v>
      </c>
      <c r="Y22" s="1">
        <v>1.0</v>
      </c>
      <c r="Z22" s="1">
        <v>1.0</v>
      </c>
      <c r="AA22" s="1">
        <v>0.0</v>
      </c>
      <c r="AB22" s="1">
        <v>2.0</v>
      </c>
      <c r="AC22" s="36">
        <v>1882.0</v>
      </c>
      <c r="AD22">
        <f t="shared" si="1"/>
        <v>38</v>
      </c>
      <c r="AE22">
        <f t="shared" si="2"/>
        <v>12</v>
      </c>
      <c r="AF22">
        <f t="shared" si="3"/>
        <v>12</v>
      </c>
      <c r="AG22">
        <f t="shared" si="4"/>
        <v>14</v>
      </c>
    </row>
    <row r="23">
      <c r="A23" s="20"/>
      <c r="B23" s="20">
        <v>43584.59677094907</v>
      </c>
      <c r="C23" s="1" t="s">
        <v>858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1.0</v>
      </c>
      <c r="L23" s="1">
        <v>0.0</v>
      </c>
      <c r="M23" s="1">
        <v>0.0</v>
      </c>
      <c r="N23" s="1">
        <v>1.0</v>
      </c>
      <c r="O23" s="1">
        <v>0.0</v>
      </c>
      <c r="P23" s="1">
        <v>1.0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1.0</v>
      </c>
      <c r="Z23" s="1">
        <v>0.0</v>
      </c>
      <c r="AA23" s="1">
        <v>1.0</v>
      </c>
      <c r="AB23" s="1">
        <v>0.0</v>
      </c>
      <c r="AC23" s="36">
        <v>1762.0</v>
      </c>
      <c r="AD23">
        <f t="shared" si="1"/>
        <v>10</v>
      </c>
      <c r="AE23">
        <f t="shared" si="2"/>
        <v>2</v>
      </c>
      <c r="AF23">
        <f t="shared" si="3"/>
        <v>6</v>
      </c>
      <c r="AG23">
        <f t="shared" si="4"/>
        <v>2</v>
      </c>
    </row>
    <row r="24">
      <c r="A24" s="20"/>
      <c r="B24" s="20">
        <v>43584.60965194444</v>
      </c>
      <c r="C24" s="1" t="s">
        <v>124</v>
      </c>
      <c r="D24" s="1">
        <v>1.0</v>
      </c>
      <c r="E24" s="1">
        <v>2.0</v>
      </c>
      <c r="F24" s="1">
        <v>1.0</v>
      </c>
      <c r="G24" s="1">
        <v>2.0</v>
      </c>
      <c r="H24" s="1">
        <v>2.0</v>
      </c>
      <c r="I24" s="1">
        <v>1.0</v>
      </c>
      <c r="J24" s="1">
        <v>2.0</v>
      </c>
      <c r="K24" s="1">
        <v>1.0</v>
      </c>
      <c r="L24" s="1">
        <v>1.0</v>
      </c>
      <c r="M24" s="1">
        <v>0.0</v>
      </c>
      <c r="N24" s="1">
        <v>0.0</v>
      </c>
      <c r="O24" s="1">
        <v>1.0</v>
      </c>
      <c r="P24" s="1">
        <v>1.0</v>
      </c>
      <c r="Q24" s="1">
        <v>1.0</v>
      </c>
      <c r="R24" s="1">
        <v>1.0</v>
      </c>
      <c r="S24" s="1">
        <v>2.0</v>
      </c>
      <c r="T24" s="1">
        <v>2.0</v>
      </c>
      <c r="U24" s="1">
        <v>0.0</v>
      </c>
      <c r="V24" s="1">
        <v>1.0</v>
      </c>
      <c r="W24" s="1">
        <v>1.0</v>
      </c>
      <c r="X24" s="1">
        <v>1.0</v>
      </c>
      <c r="Y24" s="1">
        <v>2.0</v>
      </c>
      <c r="Z24" s="1">
        <v>1.0</v>
      </c>
      <c r="AA24" s="1">
        <v>2.0</v>
      </c>
      <c r="AB24" s="1">
        <v>1.0</v>
      </c>
      <c r="AC24" s="36">
        <v>1877.0</v>
      </c>
      <c r="AD24">
        <f t="shared" si="1"/>
        <v>60</v>
      </c>
      <c r="AE24">
        <f t="shared" si="2"/>
        <v>16</v>
      </c>
      <c r="AF24">
        <f t="shared" si="3"/>
        <v>16</v>
      </c>
      <c r="AG24">
        <f t="shared" si="4"/>
        <v>28</v>
      </c>
    </row>
    <row r="25">
      <c r="A25" s="20"/>
      <c r="B25" s="20">
        <v>43585.54400724537</v>
      </c>
      <c r="C25" s="1" t="s">
        <v>127</v>
      </c>
      <c r="D25" s="1">
        <v>0.0</v>
      </c>
      <c r="E25" s="1">
        <v>0.0</v>
      </c>
      <c r="F25" s="1">
        <v>1.0</v>
      </c>
      <c r="G25" s="1">
        <v>1.0</v>
      </c>
      <c r="H25" s="1">
        <v>1.0</v>
      </c>
      <c r="I25" s="1">
        <v>1.0</v>
      </c>
      <c r="J25" s="1">
        <v>0.0</v>
      </c>
      <c r="K25" s="1">
        <v>2.0</v>
      </c>
      <c r="L25" s="1">
        <v>0.0</v>
      </c>
      <c r="M25" s="1">
        <v>0.0</v>
      </c>
      <c r="N25" s="1">
        <v>0.0</v>
      </c>
      <c r="O25" s="1">
        <v>0.0</v>
      </c>
      <c r="P25" s="1">
        <v>1.0</v>
      </c>
      <c r="Q25" s="1">
        <v>1.0</v>
      </c>
      <c r="R25" s="1">
        <v>2.0</v>
      </c>
      <c r="S25" s="1">
        <v>2.0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2.0</v>
      </c>
      <c r="Z25" s="1">
        <v>1.0</v>
      </c>
      <c r="AA25" s="1">
        <v>1.0</v>
      </c>
      <c r="AB25" s="1">
        <v>1.0</v>
      </c>
      <c r="AC25" s="36">
        <v>1901.0</v>
      </c>
      <c r="AD25">
        <f t="shared" si="1"/>
        <v>34</v>
      </c>
      <c r="AE25">
        <f t="shared" si="2"/>
        <v>6</v>
      </c>
      <c r="AF25">
        <f t="shared" si="3"/>
        <v>10</v>
      </c>
      <c r="AG25">
        <f t="shared" si="4"/>
        <v>18</v>
      </c>
    </row>
    <row r="26">
      <c r="A26" s="20"/>
      <c r="B26" s="20">
        <v>43585.65391252315</v>
      </c>
      <c r="C26" s="1" t="s">
        <v>128</v>
      </c>
      <c r="D26" s="1">
        <v>0.0</v>
      </c>
      <c r="E26" s="1">
        <v>2.0</v>
      </c>
      <c r="F26" s="1">
        <v>0.0</v>
      </c>
      <c r="G26" s="1">
        <v>0.0</v>
      </c>
      <c r="H26" s="1">
        <v>1.0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1.0</v>
      </c>
      <c r="Q26" s="1">
        <v>1.0</v>
      </c>
      <c r="R26" s="1">
        <v>0.0</v>
      </c>
      <c r="S26" s="1">
        <v>1.0</v>
      </c>
      <c r="T26" s="1">
        <v>1.0</v>
      </c>
      <c r="U26" s="1">
        <v>0.0</v>
      </c>
      <c r="V26" s="1">
        <v>1.0</v>
      </c>
      <c r="W26" s="1">
        <v>0.0</v>
      </c>
      <c r="X26" s="1">
        <v>1.0</v>
      </c>
      <c r="Y26" s="1">
        <v>1.0</v>
      </c>
      <c r="Z26" s="1">
        <v>1.0</v>
      </c>
      <c r="AA26" s="1">
        <v>1.0</v>
      </c>
      <c r="AB26" s="1">
        <v>0.0</v>
      </c>
      <c r="AC26" s="36">
        <v>1895.0</v>
      </c>
      <c r="AD26">
        <f t="shared" si="1"/>
        <v>24</v>
      </c>
      <c r="AE26">
        <f t="shared" si="2"/>
        <v>10</v>
      </c>
      <c r="AF26">
        <f t="shared" si="3"/>
        <v>4</v>
      </c>
      <c r="AG26">
        <f t="shared" si="4"/>
        <v>10</v>
      </c>
    </row>
    <row r="27">
      <c r="A27" s="20"/>
      <c r="B27" s="20">
        <v>43586.49892215278</v>
      </c>
      <c r="C27" s="1" t="s">
        <v>859</v>
      </c>
      <c r="D27" s="1">
        <v>0.0</v>
      </c>
      <c r="E27" s="1">
        <v>2.0</v>
      </c>
      <c r="F27" s="1">
        <v>1.0</v>
      </c>
      <c r="G27" s="1">
        <v>0.0</v>
      </c>
      <c r="H27" s="1">
        <v>0.0</v>
      </c>
      <c r="I27" s="1">
        <v>1.0</v>
      </c>
      <c r="J27" s="1">
        <v>1.0</v>
      </c>
      <c r="K27" s="1">
        <v>2.0</v>
      </c>
      <c r="L27" s="1">
        <v>1.0</v>
      </c>
      <c r="M27" s="1">
        <v>1.0</v>
      </c>
      <c r="N27" s="1">
        <v>0.0</v>
      </c>
      <c r="O27" s="1">
        <v>1.0</v>
      </c>
      <c r="P27" s="1">
        <v>1.0</v>
      </c>
      <c r="Q27" s="1">
        <v>0.0</v>
      </c>
      <c r="R27" s="1">
        <v>0.0</v>
      </c>
      <c r="S27" s="1">
        <v>2.0</v>
      </c>
      <c r="T27" s="1">
        <v>2.0</v>
      </c>
      <c r="U27" s="1">
        <v>0.0</v>
      </c>
      <c r="V27" s="1">
        <v>0.0</v>
      </c>
      <c r="W27" s="1">
        <v>1.0</v>
      </c>
      <c r="X27" s="1">
        <v>0.0</v>
      </c>
      <c r="Y27" s="1">
        <v>2.0</v>
      </c>
      <c r="Z27" s="1">
        <v>1.0</v>
      </c>
      <c r="AA27" s="1">
        <v>0.0</v>
      </c>
      <c r="AB27" s="1">
        <v>0.0</v>
      </c>
      <c r="AC27" s="36">
        <v>1907.0</v>
      </c>
      <c r="AD27">
        <f t="shared" si="1"/>
        <v>38</v>
      </c>
      <c r="AE27">
        <f t="shared" si="2"/>
        <v>16</v>
      </c>
      <c r="AF27">
        <f t="shared" si="3"/>
        <v>10</v>
      </c>
      <c r="AG27">
        <f t="shared" si="4"/>
        <v>12</v>
      </c>
    </row>
    <row r="28">
      <c r="A28" s="20"/>
      <c r="B28" s="20">
        <v>43587.42876790509</v>
      </c>
      <c r="C28" s="1" t="s">
        <v>129</v>
      </c>
      <c r="D28" s="1">
        <v>1.0</v>
      </c>
      <c r="E28" s="1">
        <v>1.0</v>
      </c>
      <c r="F28" s="1">
        <v>1.0</v>
      </c>
      <c r="G28" s="1">
        <v>1.0</v>
      </c>
      <c r="H28" s="1">
        <v>0.0</v>
      </c>
      <c r="I28" s="1">
        <v>0.0</v>
      </c>
      <c r="J28" s="1">
        <v>1.0</v>
      </c>
      <c r="K28" s="1">
        <v>1.0</v>
      </c>
      <c r="L28" s="1">
        <v>1.0</v>
      </c>
      <c r="M28" s="1">
        <v>0.0</v>
      </c>
      <c r="N28" s="1">
        <v>1.0</v>
      </c>
      <c r="O28" s="1">
        <v>0.0</v>
      </c>
      <c r="P28" s="1">
        <v>1.0</v>
      </c>
      <c r="Q28" s="1">
        <v>0.0</v>
      </c>
      <c r="R28" s="1">
        <v>0.0</v>
      </c>
      <c r="S28" s="1">
        <v>1.0</v>
      </c>
      <c r="T28" s="1">
        <v>1.0</v>
      </c>
      <c r="U28" s="1">
        <v>0.0</v>
      </c>
      <c r="V28" s="1">
        <v>0.0</v>
      </c>
      <c r="W28" s="1">
        <v>0.0</v>
      </c>
      <c r="X28" s="1">
        <v>1.0</v>
      </c>
      <c r="Y28" s="1">
        <v>1.0</v>
      </c>
      <c r="Z28" s="1">
        <v>1.0</v>
      </c>
      <c r="AA28" s="1">
        <v>1.0</v>
      </c>
      <c r="AB28" s="1">
        <v>0.0</v>
      </c>
      <c r="AC28" s="36">
        <v>1594.0</v>
      </c>
      <c r="AD28">
        <f t="shared" si="1"/>
        <v>30</v>
      </c>
      <c r="AE28">
        <f t="shared" si="2"/>
        <v>10</v>
      </c>
      <c r="AF28">
        <f t="shared" si="3"/>
        <v>12</v>
      </c>
      <c r="AG28">
        <f t="shared" si="4"/>
        <v>8</v>
      </c>
    </row>
    <row r="29">
      <c r="A29" s="20"/>
      <c r="B29" s="20">
        <v>43587.59795743055</v>
      </c>
      <c r="C29" s="1" t="s">
        <v>979</v>
      </c>
      <c r="D29" s="1">
        <v>0.0</v>
      </c>
      <c r="E29" s="1">
        <v>1.0</v>
      </c>
      <c r="F29" s="1">
        <v>0.0</v>
      </c>
      <c r="G29" s="1">
        <v>0.0</v>
      </c>
      <c r="H29" s="1">
        <v>0.0</v>
      </c>
      <c r="I29" s="1">
        <v>1.0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1.0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1.0</v>
      </c>
      <c r="Z29" s="1">
        <v>0.0</v>
      </c>
      <c r="AA29" s="1">
        <v>1.0</v>
      </c>
      <c r="AB29" s="1">
        <v>0.0</v>
      </c>
      <c r="AC29" s="36">
        <v>1423.0</v>
      </c>
      <c r="AD29">
        <f t="shared" si="1"/>
        <v>10</v>
      </c>
      <c r="AE29">
        <f t="shared" si="2"/>
        <v>4</v>
      </c>
      <c r="AF29">
        <f t="shared" si="3"/>
        <v>0</v>
      </c>
      <c r="AG29">
        <f t="shared" si="4"/>
        <v>6</v>
      </c>
    </row>
    <row r="30">
      <c r="A30" s="20"/>
      <c r="B30" s="20">
        <v>43587.65719456019</v>
      </c>
      <c r="C30" s="1" t="s">
        <v>131</v>
      </c>
      <c r="D30" s="1">
        <v>2.0</v>
      </c>
      <c r="E30" s="1">
        <v>2.0</v>
      </c>
      <c r="F30" s="1">
        <v>1.0</v>
      </c>
      <c r="G30" s="1">
        <v>1.0</v>
      </c>
      <c r="H30" s="1">
        <v>2.0</v>
      </c>
      <c r="I30" s="1">
        <v>2.0</v>
      </c>
      <c r="J30" s="1">
        <v>2.0</v>
      </c>
      <c r="K30" s="1">
        <v>1.0</v>
      </c>
      <c r="L30" s="1">
        <v>2.0</v>
      </c>
      <c r="M30" s="1">
        <v>0.0</v>
      </c>
      <c r="N30" s="1">
        <v>0.0</v>
      </c>
      <c r="O30" s="1">
        <v>0.0</v>
      </c>
      <c r="P30" s="1">
        <v>2.0</v>
      </c>
      <c r="Q30" s="1">
        <v>0.0</v>
      </c>
      <c r="R30" s="1">
        <v>1.0</v>
      </c>
      <c r="S30" s="1">
        <v>2.0</v>
      </c>
      <c r="T30" s="1">
        <v>2.0</v>
      </c>
      <c r="U30" s="1">
        <v>1.0</v>
      </c>
      <c r="V30" s="1">
        <v>0.0</v>
      </c>
      <c r="W30" s="1">
        <v>2.0</v>
      </c>
      <c r="X30" s="1">
        <v>2.0</v>
      </c>
      <c r="Y30" s="1">
        <v>1.0</v>
      </c>
      <c r="Z30" s="1">
        <v>0.0</v>
      </c>
      <c r="AA30" s="1">
        <v>2.0</v>
      </c>
      <c r="AB30" s="1">
        <v>0.0</v>
      </c>
      <c r="AC30" s="36">
        <v>1871.0</v>
      </c>
      <c r="AD30">
        <f t="shared" si="1"/>
        <v>60</v>
      </c>
      <c r="AE30">
        <f t="shared" si="2"/>
        <v>20</v>
      </c>
      <c r="AF30">
        <f t="shared" si="3"/>
        <v>16</v>
      </c>
      <c r="AG30">
        <f t="shared" si="4"/>
        <v>24</v>
      </c>
    </row>
    <row r="31">
      <c r="A31" s="20"/>
      <c r="B31" s="20">
        <v>43588.46260829861</v>
      </c>
      <c r="C31" s="1" t="s">
        <v>132</v>
      </c>
      <c r="D31" s="1">
        <v>0.0</v>
      </c>
      <c r="E31" s="1">
        <v>1.0</v>
      </c>
      <c r="F31" s="1">
        <v>0.0</v>
      </c>
      <c r="G31" s="1">
        <v>0.0</v>
      </c>
      <c r="H31" s="1">
        <v>0.0</v>
      </c>
      <c r="I31" s="1">
        <v>1.0</v>
      </c>
      <c r="J31" s="1">
        <v>1.0</v>
      </c>
      <c r="K31" s="1">
        <v>1.0</v>
      </c>
      <c r="L31" s="1">
        <v>0.0</v>
      </c>
      <c r="M31" s="1">
        <v>0.0</v>
      </c>
      <c r="N31" s="1">
        <v>0.0</v>
      </c>
      <c r="O31" s="1">
        <v>0.0</v>
      </c>
      <c r="P31" s="1">
        <v>2.0</v>
      </c>
      <c r="Q31" s="1">
        <v>0.0</v>
      </c>
      <c r="R31" s="1">
        <v>0.0</v>
      </c>
      <c r="S31" s="1">
        <v>1.0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1.0</v>
      </c>
      <c r="Z31" s="1">
        <v>1.0</v>
      </c>
      <c r="AA31" s="1">
        <v>1.0</v>
      </c>
      <c r="AB31" s="1">
        <v>0.0</v>
      </c>
      <c r="AC31" s="36">
        <v>1902.0</v>
      </c>
      <c r="AD31">
        <f t="shared" si="1"/>
        <v>20</v>
      </c>
      <c r="AE31">
        <f t="shared" si="2"/>
        <v>6</v>
      </c>
      <c r="AF31">
        <f t="shared" si="3"/>
        <v>6</v>
      </c>
      <c r="AG31">
        <f t="shared" si="4"/>
        <v>8</v>
      </c>
    </row>
    <row r="32">
      <c r="A32" s="20"/>
      <c r="B32" s="20">
        <v>43588.47539194445</v>
      </c>
      <c r="C32" s="1" t="s">
        <v>132</v>
      </c>
      <c r="D32" s="1">
        <v>0.0</v>
      </c>
      <c r="E32" s="1">
        <v>2.0</v>
      </c>
      <c r="F32" s="1">
        <v>1.0</v>
      </c>
      <c r="G32" s="1">
        <v>0.0</v>
      </c>
      <c r="H32" s="1">
        <v>0.0</v>
      </c>
      <c r="I32" s="1">
        <v>1.0</v>
      </c>
      <c r="J32" s="1">
        <v>1.0</v>
      </c>
      <c r="K32" s="1">
        <v>1.0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0.0</v>
      </c>
      <c r="S32" s="1">
        <v>2.0</v>
      </c>
      <c r="T32" s="1">
        <v>0.0</v>
      </c>
      <c r="U32" s="1">
        <v>0.0</v>
      </c>
      <c r="V32" s="1">
        <v>1.0</v>
      </c>
      <c r="W32" s="1">
        <v>1.0</v>
      </c>
      <c r="X32" s="1">
        <v>1.0</v>
      </c>
      <c r="Y32" s="1">
        <v>2.0</v>
      </c>
      <c r="Z32" s="1">
        <v>0.0</v>
      </c>
      <c r="AA32" s="1">
        <v>1.0</v>
      </c>
      <c r="AB32" s="1">
        <v>0.0</v>
      </c>
      <c r="AC32" s="36">
        <v>1912.0</v>
      </c>
      <c r="AD32">
        <f t="shared" si="1"/>
        <v>32</v>
      </c>
      <c r="AE32">
        <f t="shared" si="2"/>
        <v>12</v>
      </c>
      <c r="AF32">
        <f t="shared" si="3"/>
        <v>6</v>
      </c>
      <c r="AG32">
        <f t="shared" si="4"/>
        <v>14</v>
      </c>
    </row>
    <row r="33">
      <c r="A33" s="20"/>
      <c r="B33" s="20">
        <v>43588.581393506945</v>
      </c>
      <c r="C33" s="1" t="s">
        <v>132</v>
      </c>
      <c r="D33" s="1">
        <v>0.0</v>
      </c>
      <c r="E33" s="1">
        <v>2.0</v>
      </c>
      <c r="F33" s="1">
        <v>1.0</v>
      </c>
      <c r="G33" s="1">
        <v>0.0</v>
      </c>
      <c r="H33" s="1">
        <v>0.0</v>
      </c>
      <c r="I33" s="1">
        <v>1.0</v>
      </c>
      <c r="J33" s="1">
        <v>1.0</v>
      </c>
      <c r="K33" s="1">
        <v>1.0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0.0</v>
      </c>
      <c r="S33" s="1">
        <v>2.0</v>
      </c>
      <c r="T33" s="1">
        <v>0.0</v>
      </c>
      <c r="U33" s="1">
        <v>0.0</v>
      </c>
      <c r="V33" s="1">
        <v>1.0</v>
      </c>
      <c r="W33" s="1">
        <v>1.0</v>
      </c>
      <c r="X33" s="1">
        <v>1.0</v>
      </c>
      <c r="Y33" s="1">
        <v>2.0</v>
      </c>
      <c r="Z33" s="1">
        <v>0.0</v>
      </c>
      <c r="AA33" s="1">
        <v>1.0</v>
      </c>
      <c r="AB33" s="1">
        <v>0.0</v>
      </c>
      <c r="AC33" s="36">
        <v>1912.0</v>
      </c>
      <c r="AD33">
        <f t="shared" si="1"/>
        <v>32</v>
      </c>
      <c r="AE33">
        <f t="shared" si="2"/>
        <v>12</v>
      </c>
      <c r="AF33">
        <f t="shared" si="3"/>
        <v>6</v>
      </c>
      <c r="AG33">
        <f t="shared" si="4"/>
        <v>14</v>
      </c>
    </row>
    <row r="34">
      <c r="A34" s="20"/>
      <c r="B34" s="20">
        <v>43588.58294438657</v>
      </c>
      <c r="C34" s="1" t="s">
        <v>134</v>
      </c>
      <c r="D34" s="1">
        <v>1.0</v>
      </c>
      <c r="E34" s="1">
        <v>2.0</v>
      </c>
      <c r="F34" s="1">
        <v>1.0</v>
      </c>
      <c r="G34" s="1">
        <v>1.0</v>
      </c>
      <c r="H34" s="1">
        <v>1.0</v>
      </c>
      <c r="I34" s="1">
        <v>1.0</v>
      </c>
      <c r="J34" s="1">
        <v>2.0</v>
      </c>
      <c r="K34" s="1">
        <v>1.0</v>
      </c>
      <c r="L34" s="1">
        <v>1.0</v>
      </c>
      <c r="M34" s="1">
        <v>1.0</v>
      </c>
      <c r="N34" s="1">
        <v>0.0</v>
      </c>
      <c r="O34" s="1">
        <v>1.0</v>
      </c>
      <c r="P34" s="1">
        <v>2.0</v>
      </c>
      <c r="Q34" s="1">
        <v>0.0</v>
      </c>
      <c r="R34" s="1">
        <v>0.0</v>
      </c>
      <c r="S34" s="1">
        <v>1.0</v>
      </c>
      <c r="T34" s="1">
        <v>1.0</v>
      </c>
      <c r="U34" s="1">
        <v>0.0</v>
      </c>
      <c r="V34" s="1">
        <v>1.0</v>
      </c>
      <c r="W34" s="1">
        <v>2.0</v>
      </c>
      <c r="X34" s="1">
        <v>1.0</v>
      </c>
      <c r="Y34" s="1">
        <v>2.0</v>
      </c>
      <c r="Z34" s="1">
        <v>1.0</v>
      </c>
      <c r="AA34" s="1">
        <v>2.0</v>
      </c>
      <c r="AB34" s="1">
        <v>0.0</v>
      </c>
      <c r="AC34" s="36">
        <v>1900.0</v>
      </c>
      <c r="AD34">
        <f t="shared" si="1"/>
        <v>52</v>
      </c>
      <c r="AE34">
        <f t="shared" si="2"/>
        <v>20</v>
      </c>
      <c r="AF34">
        <f t="shared" si="3"/>
        <v>12</v>
      </c>
      <c r="AG34">
        <f t="shared" si="4"/>
        <v>20</v>
      </c>
    </row>
    <row r="35">
      <c r="A35" s="20"/>
      <c r="B35" s="20">
        <v>43588.593305891205</v>
      </c>
      <c r="C35" s="1" t="s">
        <v>133</v>
      </c>
      <c r="D35" s="1">
        <v>2.0</v>
      </c>
      <c r="E35" s="1">
        <v>1.0</v>
      </c>
      <c r="F35" s="1">
        <v>2.0</v>
      </c>
      <c r="G35" s="1">
        <v>2.0</v>
      </c>
      <c r="H35" s="1">
        <v>0.0</v>
      </c>
      <c r="I35" s="1">
        <v>2.0</v>
      </c>
      <c r="J35" s="1">
        <v>1.0</v>
      </c>
      <c r="K35" s="1">
        <v>2.0</v>
      </c>
      <c r="L35" s="1">
        <v>1.0</v>
      </c>
      <c r="M35" s="1">
        <v>1.0</v>
      </c>
      <c r="N35" s="1">
        <v>1.0</v>
      </c>
      <c r="O35" s="1">
        <v>1.0</v>
      </c>
      <c r="P35" s="1">
        <v>1.0</v>
      </c>
      <c r="Q35" s="1">
        <v>1.0</v>
      </c>
      <c r="R35" s="1">
        <v>1.0</v>
      </c>
      <c r="S35" s="1">
        <v>2.0</v>
      </c>
      <c r="T35" s="1">
        <v>2.0</v>
      </c>
      <c r="U35" s="1">
        <v>0.0</v>
      </c>
      <c r="V35" s="1">
        <v>2.0</v>
      </c>
      <c r="W35" s="1">
        <v>2.0</v>
      </c>
      <c r="X35" s="1">
        <v>1.0</v>
      </c>
      <c r="Y35" s="1">
        <v>2.0</v>
      </c>
      <c r="Z35" s="1">
        <v>1.0</v>
      </c>
      <c r="AA35" s="1">
        <v>2.0</v>
      </c>
      <c r="AB35" s="1">
        <v>1.0</v>
      </c>
      <c r="AC35" s="36">
        <v>1903.0</v>
      </c>
      <c r="AD35">
        <f t="shared" si="1"/>
        <v>68</v>
      </c>
      <c r="AE35">
        <f t="shared" si="2"/>
        <v>18</v>
      </c>
      <c r="AF35">
        <f t="shared" si="3"/>
        <v>22</v>
      </c>
      <c r="AG35">
        <f t="shared" si="4"/>
        <v>28</v>
      </c>
    </row>
    <row r="36">
      <c r="A36" s="20"/>
      <c r="B36" s="20">
        <v>43591.39413987269</v>
      </c>
      <c r="C36" s="1" t="s">
        <v>135</v>
      </c>
      <c r="D36" s="1">
        <v>1.0</v>
      </c>
      <c r="E36" s="1">
        <v>2.0</v>
      </c>
      <c r="F36" s="1">
        <v>1.0</v>
      </c>
      <c r="G36" s="1">
        <v>1.0</v>
      </c>
      <c r="H36" s="1">
        <v>1.0</v>
      </c>
      <c r="I36" s="1">
        <v>2.0</v>
      </c>
      <c r="J36" s="1">
        <v>1.0</v>
      </c>
      <c r="K36" s="1">
        <v>2.0</v>
      </c>
      <c r="L36" s="1">
        <v>1.0</v>
      </c>
      <c r="M36" s="1">
        <v>0.0</v>
      </c>
      <c r="N36" s="1">
        <v>1.0</v>
      </c>
      <c r="O36" s="1">
        <v>1.0</v>
      </c>
      <c r="P36" s="1">
        <v>2.0</v>
      </c>
      <c r="Q36" s="1">
        <v>0.0</v>
      </c>
      <c r="R36" s="1">
        <v>0.0</v>
      </c>
      <c r="S36" s="1">
        <v>1.0</v>
      </c>
      <c r="T36" s="1">
        <v>1.0</v>
      </c>
      <c r="U36" s="1">
        <v>0.0</v>
      </c>
      <c r="V36" s="1">
        <v>1.0</v>
      </c>
      <c r="W36" s="1">
        <v>1.0</v>
      </c>
      <c r="X36" s="1">
        <v>2.0</v>
      </c>
      <c r="Y36" s="1">
        <v>2.0</v>
      </c>
      <c r="Z36" s="1">
        <v>2.0</v>
      </c>
      <c r="AA36" s="1">
        <v>1.0</v>
      </c>
      <c r="AB36" s="1">
        <v>1.0</v>
      </c>
      <c r="AC36" s="36">
        <v>1887.0</v>
      </c>
      <c r="AD36">
        <f t="shared" si="1"/>
        <v>56</v>
      </c>
      <c r="AE36">
        <f t="shared" si="2"/>
        <v>20</v>
      </c>
      <c r="AF36">
        <f t="shared" si="3"/>
        <v>18</v>
      </c>
      <c r="AG36">
        <f t="shared" si="4"/>
        <v>18</v>
      </c>
    </row>
    <row r="37">
      <c r="A37" s="20"/>
      <c r="B37" s="20">
        <v>43591.42414495371</v>
      </c>
      <c r="C37" s="1" t="s">
        <v>136</v>
      </c>
      <c r="D37" s="1">
        <v>2.0</v>
      </c>
      <c r="E37" s="1">
        <v>2.0</v>
      </c>
      <c r="F37" s="1">
        <v>2.0</v>
      </c>
      <c r="G37" s="1">
        <v>2.0</v>
      </c>
      <c r="H37" s="1">
        <v>1.0</v>
      </c>
      <c r="I37" s="1">
        <v>2.0</v>
      </c>
      <c r="J37" s="1">
        <v>2.0</v>
      </c>
      <c r="K37" s="1">
        <v>2.0</v>
      </c>
      <c r="L37" s="1">
        <v>1.0</v>
      </c>
      <c r="M37" s="1">
        <v>0.0</v>
      </c>
      <c r="N37" s="1">
        <v>2.0</v>
      </c>
      <c r="O37" s="1">
        <v>1.0</v>
      </c>
      <c r="P37" s="1">
        <v>0.0</v>
      </c>
      <c r="Q37" s="1">
        <v>0.0</v>
      </c>
      <c r="R37" s="1">
        <v>0.0</v>
      </c>
      <c r="S37" s="1">
        <v>2.0</v>
      </c>
      <c r="T37" s="1">
        <v>0.0</v>
      </c>
      <c r="U37" s="1">
        <v>0.0</v>
      </c>
      <c r="V37" s="1">
        <v>1.0</v>
      </c>
      <c r="W37" s="1">
        <v>0.0</v>
      </c>
      <c r="X37" s="1">
        <v>2.0</v>
      </c>
      <c r="Y37" s="1">
        <v>2.0</v>
      </c>
      <c r="Z37" s="1">
        <v>0.0</v>
      </c>
      <c r="AA37" s="1">
        <v>2.0</v>
      </c>
      <c r="AB37" s="1">
        <v>0.0</v>
      </c>
      <c r="AC37" s="36">
        <v>1537.0</v>
      </c>
      <c r="AD37">
        <f t="shared" si="1"/>
        <v>56</v>
      </c>
      <c r="AE37">
        <f t="shared" si="2"/>
        <v>14</v>
      </c>
      <c r="AF37">
        <f t="shared" si="3"/>
        <v>16</v>
      </c>
      <c r="AG37">
        <f t="shared" si="4"/>
        <v>26</v>
      </c>
    </row>
    <row r="38">
      <c r="A38" s="20"/>
      <c r="B38" s="20">
        <v>43592.432056226855</v>
      </c>
      <c r="C38" s="1" t="s">
        <v>365</v>
      </c>
      <c r="D38" s="1">
        <v>1.0</v>
      </c>
      <c r="E38" s="1">
        <v>0.0</v>
      </c>
      <c r="F38" s="1">
        <v>0.0</v>
      </c>
      <c r="G38" s="1">
        <v>1.0</v>
      </c>
      <c r="H38" s="1">
        <v>0.0</v>
      </c>
      <c r="I38" s="1">
        <v>0.0</v>
      </c>
      <c r="J38" s="1">
        <v>0.0</v>
      </c>
      <c r="K38" s="1">
        <v>1.0</v>
      </c>
      <c r="L38" s="1">
        <v>0.0</v>
      </c>
      <c r="M38" s="1">
        <v>0.0</v>
      </c>
      <c r="N38" s="1">
        <v>0.0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1.0</v>
      </c>
      <c r="Z38" s="1">
        <v>1.0</v>
      </c>
      <c r="AA38" s="1">
        <v>1.0</v>
      </c>
      <c r="AB38" s="1">
        <v>1.0</v>
      </c>
      <c r="AC38" s="36">
        <v>54.0</v>
      </c>
      <c r="AD38">
        <f t="shared" si="1"/>
        <v>16</v>
      </c>
      <c r="AE38">
        <f t="shared" si="2"/>
        <v>4</v>
      </c>
      <c r="AF38">
        <f t="shared" si="3"/>
        <v>10</v>
      </c>
      <c r="AG38">
        <f t="shared" si="4"/>
        <v>2</v>
      </c>
    </row>
    <row r="39">
      <c r="A39" s="20"/>
      <c r="B39" s="20">
        <v>43592.51635388889</v>
      </c>
      <c r="C39" s="1" t="s">
        <v>137</v>
      </c>
      <c r="D39" s="1">
        <v>1.0</v>
      </c>
      <c r="E39" s="1">
        <v>2.0</v>
      </c>
      <c r="F39" s="1">
        <v>2.0</v>
      </c>
      <c r="G39" s="1">
        <v>0.0</v>
      </c>
      <c r="H39" s="1">
        <v>0.0</v>
      </c>
      <c r="I39" s="1">
        <v>1.0</v>
      </c>
      <c r="J39" s="1">
        <v>2.0</v>
      </c>
      <c r="K39" s="1">
        <v>1.0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2.0</v>
      </c>
      <c r="R39" s="1">
        <v>0.0</v>
      </c>
      <c r="S39" s="1">
        <v>1.0</v>
      </c>
      <c r="T39" s="1">
        <v>1.0</v>
      </c>
      <c r="U39" s="1">
        <v>0.0</v>
      </c>
      <c r="V39" s="1">
        <v>1.0</v>
      </c>
      <c r="W39" s="1">
        <v>2.0</v>
      </c>
      <c r="X39" s="1">
        <v>1.0</v>
      </c>
      <c r="Y39" s="1">
        <v>2.0</v>
      </c>
      <c r="Z39" s="1">
        <v>2.0</v>
      </c>
      <c r="AA39" s="1">
        <v>2.0</v>
      </c>
      <c r="AB39" s="1">
        <v>0.0</v>
      </c>
      <c r="AC39" s="36">
        <v>1883.0</v>
      </c>
      <c r="AD39">
        <f t="shared" si="1"/>
        <v>50</v>
      </c>
      <c r="AE39">
        <f t="shared" si="2"/>
        <v>20</v>
      </c>
      <c r="AF39">
        <f t="shared" si="3"/>
        <v>8</v>
      </c>
      <c r="AG39">
        <f t="shared" si="4"/>
        <v>22</v>
      </c>
    </row>
    <row r="40">
      <c r="A40" s="20"/>
      <c r="B40" s="20">
        <v>43593.836956087966</v>
      </c>
      <c r="C40" s="1" t="s">
        <v>138</v>
      </c>
      <c r="D40" s="1">
        <v>1.0</v>
      </c>
      <c r="E40" s="1">
        <v>1.0</v>
      </c>
      <c r="F40" s="1">
        <v>2.0</v>
      </c>
      <c r="G40" s="1">
        <v>2.0</v>
      </c>
      <c r="H40" s="1">
        <v>2.0</v>
      </c>
      <c r="I40" s="1">
        <v>2.0</v>
      </c>
      <c r="J40" s="1">
        <v>2.0</v>
      </c>
      <c r="K40" s="1">
        <v>2.0</v>
      </c>
      <c r="L40" s="1">
        <v>1.0</v>
      </c>
      <c r="M40" s="1">
        <v>1.0</v>
      </c>
      <c r="N40" s="1">
        <v>2.0</v>
      </c>
      <c r="O40" s="1">
        <v>1.0</v>
      </c>
      <c r="P40" s="1">
        <v>2.0</v>
      </c>
      <c r="Q40" s="1">
        <v>0.0</v>
      </c>
      <c r="R40" s="1">
        <v>0.0</v>
      </c>
      <c r="S40" s="1">
        <v>2.0</v>
      </c>
      <c r="T40" s="1">
        <v>2.0</v>
      </c>
      <c r="U40" s="1">
        <v>0.0</v>
      </c>
      <c r="V40" s="1">
        <v>2.0</v>
      </c>
      <c r="W40" s="1">
        <v>1.0</v>
      </c>
      <c r="X40" s="1">
        <v>0.0</v>
      </c>
      <c r="Y40" s="1">
        <v>2.0</v>
      </c>
      <c r="Z40" s="1">
        <v>2.0</v>
      </c>
      <c r="AA40" s="1">
        <v>2.0</v>
      </c>
      <c r="AB40" s="1">
        <v>0.0</v>
      </c>
      <c r="AC40" s="36">
        <v>7.325033267E9</v>
      </c>
      <c r="AD40">
        <f t="shared" si="1"/>
        <v>68</v>
      </c>
      <c r="AE40">
        <f t="shared" si="2"/>
        <v>16</v>
      </c>
      <c r="AF40">
        <f t="shared" si="3"/>
        <v>22</v>
      </c>
      <c r="AG40">
        <f t="shared" si="4"/>
        <v>30</v>
      </c>
    </row>
    <row r="41">
      <c r="A41" s="20"/>
      <c r="B41" s="20">
        <v>43594.62479297454</v>
      </c>
      <c r="C41" s="1" t="s">
        <v>130</v>
      </c>
      <c r="D41" s="1">
        <v>1.0</v>
      </c>
      <c r="E41" s="1">
        <v>1.0</v>
      </c>
      <c r="F41" s="1">
        <v>1.0</v>
      </c>
      <c r="G41" s="1">
        <v>1.0</v>
      </c>
      <c r="H41" s="1">
        <v>1.0</v>
      </c>
      <c r="I41" s="1">
        <v>2.0</v>
      </c>
      <c r="J41" s="1">
        <v>2.0</v>
      </c>
      <c r="K41" s="1">
        <v>2.0</v>
      </c>
      <c r="L41" s="1">
        <v>1.0</v>
      </c>
      <c r="M41" s="1">
        <v>0.0</v>
      </c>
      <c r="N41" s="1">
        <v>2.0</v>
      </c>
      <c r="O41" s="1">
        <v>0.0</v>
      </c>
      <c r="P41" s="1">
        <v>2.0</v>
      </c>
      <c r="Q41" s="1">
        <v>2.0</v>
      </c>
      <c r="R41" s="1">
        <v>1.0</v>
      </c>
      <c r="S41" s="1">
        <v>2.0</v>
      </c>
      <c r="T41" s="1">
        <v>2.0</v>
      </c>
      <c r="U41" s="1">
        <v>0.0</v>
      </c>
      <c r="V41" s="1">
        <v>1.0</v>
      </c>
      <c r="W41" s="1">
        <v>1.0</v>
      </c>
      <c r="X41" s="1">
        <v>1.0</v>
      </c>
      <c r="Y41" s="1">
        <v>2.0</v>
      </c>
      <c r="Z41" s="1">
        <v>2.0</v>
      </c>
      <c r="AA41" s="1">
        <v>2.0</v>
      </c>
      <c r="AB41" s="1">
        <v>1.0</v>
      </c>
      <c r="AC41" s="36">
        <v>1784.0</v>
      </c>
      <c r="AD41">
        <f t="shared" si="1"/>
        <v>66</v>
      </c>
      <c r="AE41">
        <f t="shared" si="2"/>
        <v>16</v>
      </c>
      <c r="AF41">
        <f t="shared" si="3"/>
        <v>22</v>
      </c>
      <c r="AG41">
        <f t="shared" si="4"/>
        <v>28</v>
      </c>
    </row>
    <row r="42">
      <c r="A42" s="20"/>
      <c r="B42" s="20">
        <v>43595.38222783565</v>
      </c>
      <c r="C42" s="1" t="s">
        <v>101</v>
      </c>
      <c r="D42" s="1">
        <v>0.0</v>
      </c>
      <c r="E42" s="1">
        <v>2.0</v>
      </c>
      <c r="F42" s="1">
        <v>2.0</v>
      </c>
      <c r="G42" s="1">
        <v>0.0</v>
      </c>
      <c r="H42" s="1">
        <v>1.0</v>
      </c>
      <c r="I42" s="1">
        <v>2.0</v>
      </c>
      <c r="J42" s="1">
        <v>1.0</v>
      </c>
      <c r="K42" s="1">
        <v>1.0</v>
      </c>
      <c r="L42" s="1">
        <v>2.0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2.0</v>
      </c>
      <c r="T42" s="1">
        <v>0.0</v>
      </c>
      <c r="U42" s="1">
        <v>0.0</v>
      </c>
      <c r="V42" s="1">
        <v>0.0</v>
      </c>
      <c r="W42" s="1">
        <v>1.0</v>
      </c>
      <c r="X42" s="1">
        <v>2.0</v>
      </c>
      <c r="Y42" s="1">
        <v>2.0</v>
      </c>
      <c r="Z42" s="1">
        <v>1.0</v>
      </c>
      <c r="AA42" s="1">
        <v>1.0</v>
      </c>
      <c r="AB42" s="1">
        <v>0.0</v>
      </c>
      <c r="AC42" s="36">
        <v>1888.0</v>
      </c>
      <c r="AD42">
        <f t="shared" si="1"/>
        <v>40</v>
      </c>
      <c r="AE42">
        <f t="shared" si="2"/>
        <v>20</v>
      </c>
      <c r="AF42">
        <f t="shared" si="3"/>
        <v>2</v>
      </c>
      <c r="AG42">
        <f t="shared" si="4"/>
        <v>18</v>
      </c>
    </row>
    <row r="43">
      <c r="A43" s="20"/>
      <c r="B43" s="20">
        <v>43595.47520482639</v>
      </c>
      <c r="C43" s="1" t="s">
        <v>194</v>
      </c>
      <c r="D43" s="1">
        <v>1.0</v>
      </c>
      <c r="E43" s="1">
        <v>1.0</v>
      </c>
      <c r="F43" s="1">
        <v>1.0</v>
      </c>
      <c r="G43" s="1">
        <v>1.0</v>
      </c>
      <c r="H43" s="1">
        <v>0.0</v>
      </c>
      <c r="I43" s="1">
        <v>1.0</v>
      </c>
      <c r="J43" s="1">
        <v>0.0</v>
      </c>
      <c r="K43" s="1">
        <v>1.0</v>
      </c>
      <c r="L43" s="1">
        <v>0.0</v>
      </c>
      <c r="M43" s="1">
        <v>1.0</v>
      </c>
      <c r="N43" s="1">
        <v>0.0</v>
      </c>
      <c r="O43" s="1">
        <v>0.0</v>
      </c>
      <c r="P43" s="1">
        <v>1.0</v>
      </c>
      <c r="Q43" s="1">
        <v>0.0</v>
      </c>
      <c r="R43" s="1">
        <v>0.0</v>
      </c>
      <c r="S43" s="1">
        <v>1.0</v>
      </c>
      <c r="T43" s="1">
        <v>1.0</v>
      </c>
      <c r="U43" s="1">
        <v>0.0</v>
      </c>
      <c r="V43" s="1">
        <v>0.0</v>
      </c>
      <c r="W43" s="1">
        <v>0.0</v>
      </c>
      <c r="X43" s="1">
        <v>0.0</v>
      </c>
      <c r="Y43" s="1">
        <v>1.0</v>
      </c>
      <c r="Z43" s="1">
        <v>2.0</v>
      </c>
      <c r="AA43" s="1">
        <v>2.0</v>
      </c>
      <c r="AB43" s="1">
        <v>1.0</v>
      </c>
      <c r="AC43" s="36">
        <v>1821.0</v>
      </c>
      <c r="AD43">
        <f t="shared" si="1"/>
        <v>32</v>
      </c>
      <c r="AE43">
        <f t="shared" si="2"/>
        <v>10</v>
      </c>
      <c r="AF43">
        <f t="shared" si="3"/>
        <v>12</v>
      </c>
      <c r="AG43">
        <f t="shared" si="4"/>
        <v>10</v>
      </c>
    </row>
    <row r="44">
      <c r="A44" s="20"/>
      <c r="B44" s="20">
        <v>43598.59891584491</v>
      </c>
      <c r="C44" s="1" t="s">
        <v>106</v>
      </c>
      <c r="D44" s="1">
        <v>1.0</v>
      </c>
      <c r="E44" s="1">
        <v>2.0</v>
      </c>
      <c r="F44" s="1">
        <v>2.0</v>
      </c>
      <c r="G44" s="1">
        <v>1.0</v>
      </c>
      <c r="H44" s="1">
        <v>1.0</v>
      </c>
      <c r="I44" s="1">
        <v>2.0</v>
      </c>
      <c r="J44" s="1">
        <v>2.0</v>
      </c>
      <c r="K44" s="1">
        <v>2.0</v>
      </c>
      <c r="L44" s="1">
        <v>1.0</v>
      </c>
      <c r="M44" s="1">
        <v>1.0</v>
      </c>
      <c r="N44" s="1">
        <v>2.0</v>
      </c>
      <c r="O44" s="1">
        <v>2.0</v>
      </c>
      <c r="P44" s="1">
        <v>2.0</v>
      </c>
      <c r="Q44" s="1">
        <v>1.0</v>
      </c>
      <c r="R44" s="1">
        <v>1.0</v>
      </c>
      <c r="S44" s="1">
        <v>2.0</v>
      </c>
      <c r="T44" s="1">
        <v>1.0</v>
      </c>
      <c r="U44" s="1">
        <v>1.0</v>
      </c>
      <c r="V44" s="1">
        <v>2.0</v>
      </c>
      <c r="W44" s="1">
        <v>2.0</v>
      </c>
      <c r="X44" s="1">
        <v>2.0</v>
      </c>
      <c r="Y44" s="1">
        <v>2.0</v>
      </c>
      <c r="Z44" s="1">
        <v>2.0</v>
      </c>
      <c r="AA44" s="1">
        <v>2.0</v>
      </c>
      <c r="AB44" s="1">
        <v>1.0</v>
      </c>
      <c r="AC44" s="36">
        <v>1770.0</v>
      </c>
      <c r="AD44">
        <f t="shared" si="1"/>
        <v>80</v>
      </c>
      <c r="AE44">
        <f t="shared" si="2"/>
        <v>26</v>
      </c>
      <c r="AF44">
        <f t="shared" si="3"/>
        <v>20</v>
      </c>
      <c r="AG44">
        <f t="shared" si="4"/>
        <v>34</v>
      </c>
    </row>
    <row r="45">
      <c r="A45" s="20"/>
      <c r="B45" s="20">
        <v>43598.62402826389</v>
      </c>
      <c r="C45" s="1" t="s">
        <v>139</v>
      </c>
      <c r="D45" s="1">
        <v>0.0</v>
      </c>
      <c r="E45" s="1">
        <v>0.0</v>
      </c>
      <c r="F45" s="1">
        <v>2.0</v>
      </c>
      <c r="G45" s="1">
        <v>0.0</v>
      </c>
      <c r="H45" s="1">
        <v>0.0</v>
      </c>
      <c r="I45" s="1">
        <v>1.0</v>
      </c>
      <c r="J45" s="1">
        <v>0.0</v>
      </c>
      <c r="K45" s="1">
        <v>2.0</v>
      </c>
      <c r="L45" s="1">
        <v>2.0</v>
      </c>
      <c r="M45" s="1">
        <v>0.0</v>
      </c>
      <c r="N45" s="1">
        <v>1.0</v>
      </c>
      <c r="O45" s="1">
        <v>0.0</v>
      </c>
      <c r="P45" s="1">
        <v>0.0</v>
      </c>
      <c r="Q45" s="1">
        <v>2.0</v>
      </c>
      <c r="R45" s="1">
        <v>0.0</v>
      </c>
      <c r="S45" s="1">
        <v>2.0</v>
      </c>
      <c r="T45" s="1">
        <v>0.0</v>
      </c>
      <c r="U45" s="1">
        <v>1.0</v>
      </c>
      <c r="V45" s="1">
        <v>2.0</v>
      </c>
      <c r="W45" s="1">
        <v>2.0</v>
      </c>
      <c r="X45" s="1">
        <v>2.0</v>
      </c>
      <c r="Y45" s="1">
        <v>2.0</v>
      </c>
      <c r="Z45" s="1">
        <v>0.0</v>
      </c>
      <c r="AA45" s="1">
        <v>2.0</v>
      </c>
      <c r="AB45" s="1">
        <v>0.0</v>
      </c>
      <c r="AC45" s="36">
        <v>1904.0</v>
      </c>
      <c r="AD45">
        <f t="shared" si="1"/>
        <v>46</v>
      </c>
      <c r="AE45">
        <f t="shared" si="2"/>
        <v>18</v>
      </c>
      <c r="AF45">
        <f t="shared" si="3"/>
        <v>6</v>
      </c>
      <c r="AG45">
        <f t="shared" si="4"/>
        <v>22</v>
      </c>
    </row>
    <row r="46">
      <c r="A46" s="20"/>
      <c r="B46" s="20">
        <v>43599.4186371875</v>
      </c>
      <c r="C46" s="1" t="s">
        <v>140</v>
      </c>
      <c r="D46" s="1">
        <v>1.0</v>
      </c>
      <c r="E46" s="1">
        <v>2.0</v>
      </c>
      <c r="F46" s="1">
        <v>2.0</v>
      </c>
      <c r="G46" s="1">
        <v>1.0</v>
      </c>
      <c r="H46" s="1">
        <v>1.0</v>
      </c>
      <c r="I46" s="1">
        <v>2.0</v>
      </c>
      <c r="J46" s="1">
        <v>2.0</v>
      </c>
      <c r="K46" s="1">
        <v>2.0</v>
      </c>
      <c r="L46" s="1">
        <v>2.0</v>
      </c>
      <c r="M46" s="1">
        <v>1.0</v>
      </c>
      <c r="N46" s="1">
        <v>0.0</v>
      </c>
      <c r="O46" s="1">
        <v>1.0</v>
      </c>
      <c r="P46" s="1">
        <v>1.0</v>
      </c>
      <c r="Q46" s="1">
        <v>1.0</v>
      </c>
      <c r="R46" s="1">
        <v>1.0</v>
      </c>
      <c r="S46" s="1">
        <v>2.0</v>
      </c>
      <c r="T46" s="1">
        <v>0.0</v>
      </c>
      <c r="U46" s="1">
        <v>0.0</v>
      </c>
      <c r="V46" s="1">
        <v>1.0</v>
      </c>
      <c r="W46" s="1">
        <v>2.0</v>
      </c>
      <c r="X46" s="1">
        <v>1.0</v>
      </c>
      <c r="Y46" s="1">
        <v>2.0</v>
      </c>
      <c r="Z46" s="1">
        <v>1.0</v>
      </c>
      <c r="AA46" s="1">
        <v>1.0</v>
      </c>
      <c r="AB46" s="1">
        <v>0.0</v>
      </c>
      <c r="AC46" s="36">
        <v>882.0</v>
      </c>
      <c r="AD46">
        <f t="shared" si="1"/>
        <v>60</v>
      </c>
      <c r="AE46">
        <f t="shared" si="2"/>
        <v>22</v>
      </c>
      <c r="AF46">
        <f t="shared" si="3"/>
        <v>10</v>
      </c>
      <c r="AG46">
        <f t="shared" si="4"/>
        <v>28</v>
      </c>
    </row>
    <row r="47">
      <c r="A47" s="20"/>
      <c r="B47" s="20">
        <v>43599.45327034722</v>
      </c>
      <c r="C47" s="1" t="s">
        <v>141</v>
      </c>
      <c r="D47" s="1">
        <v>2.0</v>
      </c>
      <c r="E47" s="1">
        <v>2.0</v>
      </c>
      <c r="F47" s="1">
        <v>1.0</v>
      </c>
      <c r="G47" s="1">
        <v>2.0</v>
      </c>
      <c r="H47" s="1">
        <v>2.0</v>
      </c>
      <c r="I47" s="1">
        <v>2.0</v>
      </c>
      <c r="J47" s="1">
        <v>2.0</v>
      </c>
      <c r="K47" s="1">
        <v>2.0</v>
      </c>
      <c r="L47" s="1">
        <v>1.0</v>
      </c>
      <c r="M47" s="1">
        <v>1.0</v>
      </c>
      <c r="N47" s="1">
        <v>1.0</v>
      </c>
      <c r="O47" s="1">
        <v>1.0</v>
      </c>
      <c r="P47" s="1">
        <v>2.0</v>
      </c>
      <c r="Q47" s="1">
        <v>0.0</v>
      </c>
      <c r="R47" s="1">
        <v>1.0</v>
      </c>
      <c r="S47" s="1">
        <v>1.0</v>
      </c>
      <c r="T47" s="1">
        <v>1.0</v>
      </c>
      <c r="U47" s="1">
        <v>0.0</v>
      </c>
      <c r="V47" s="1">
        <v>1.0</v>
      </c>
      <c r="W47" s="1">
        <v>1.0</v>
      </c>
      <c r="X47" s="1">
        <v>1.0</v>
      </c>
      <c r="Y47" s="1">
        <v>1.0</v>
      </c>
      <c r="Z47" s="1">
        <v>1.0</v>
      </c>
      <c r="AA47" s="1">
        <v>2.0</v>
      </c>
      <c r="AB47" s="1">
        <v>1.0</v>
      </c>
      <c r="AC47" s="36">
        <v>1909.0</v>
      </c>
      <c r="AD47">
        <f t="shared" si="1"/>
        <v>64</v>
      </c>
      <c r="AE47">
        <f t="shared" si="2"/>
        <v>16</v>
      </c>
      <c r="AF47">
        <f t="shared" si="3"/>
        <v>22</v>
      </c>
      <c r="AG47">
        <f t="shared" si="4"/>
        <v>26</v>
      </c>
    </row>
    <row r="48">
      <c r="A48" s="20"/>
      <c r="B48" s="20">
        <v>43599.56748734954</v>
      </c>
      <c r="C48" s="1" t="s">
        <v>142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1.0</v>
      </c>
      <c r="O48" s="1">
        <v>1.0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1.0</v>
      </c>
      <c r="X48" s="1">
        <v>0.0</v>
      </c>
      <c r="Y48" s="1">
        <v>1.0</v>
      </c>
      <c r="Z48" s="1">
        <v>0.0</v>
      </c>
      <c r="AA48" s="1">
        <v>0.0</v>
      </c>
      <c r="AB48" s="1">
        <v>0.0</v>
      </c>
      <c r="AC48" s="36">
        <v>1905.0</v>
      </c>
      <c r="AD48">
        <f t="shared" si="1"/>
        <v>8</v>
      </c>
      <c r="AE48">
        <f t="shared" si="2"/>
        <v>4</v>
      </c>
      <c r="AF48">
        <f t="shared" si="3"/>
        <v>2</v>
      </c>
      <c r="AG48">
        <f t="shared" si="4"/>
        <v>2</v>
      </c>
    </row>
    <row r="49">
      <c r="A49" s="20"/>
      <c r="B49" s="20">
        <v>43600.427028425926</v>
      </c>
      <c r="C49" s="1" t="s">
        <v>143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36">
        <v>1800.0</v>
      </c>
      <c r="AD49">
        <f t="shared" si="1"/>
        <v>0</v>
      </c>
      <c r="AE49">
        <f t="shared" si="2"/>
        <v>0</v>
      </c>
      <c r="AF49">
        <f t="shared" si="3"/>
        <v>0</v>
      </c>
      <c r="AG49">
        <f t="shared" si="4"/>
        <v>0</v>
      </c>
    </row>
    <row r="50">
      <c r="A50" s="20"/>
      <c r="B50" s="20">
        <v>43600.59432099537</v>
      </c>
      <c r="C50" s="1" t="s">
        <v>145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36">
        <v>1894.0</v>
      </c>
      <c r="AD50">
        <f t="shared" si="1"/>
        <v>0</v>
      </c>
      <c r="AE50">
        <f t="shared" si="2"/>
        <v>0</v>
      </c>
      <c r="AF50">
        <f t="shared" si="3"/>
        <v>0</v>
      </c>
      <c r="AG50">
        <f t="shared" si="4"/>
        <v>0</v>
      </c>
    </row>
    <row r="51">
      <c r="A51" s="20"/>
      <c r="B51" s="20">
        <v>43601.3778833449</v>
      </c>
      <c r="C51" s="1" t="s">
        <v>146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36">
        <v>1710.0</v>
      </c>
      <c r="AD51">
        <f t="shared" si="1"/>
        <v>0</v>
      </c>
      <c r="AE51">
        <f t="shared" si="2"/>
        <v>0</v>
      </c>
      <c r="AF51">
        <f t="shared" si="3"/>
        <v>0</v>
      </c>
      <c r="AG51">
        <f t="shared" si="4"/>
        <v>0</v>
      </c>
    </row>
    <row r="52">
      <c r="A52" s="20"/>
      <c r="B52" s="20">
        <v>43601.37867795139</v>
      </c>
      <c r="C52" s="1" t="s">
        <v>147</v>
      </c>
      <c r="D52" s="1">
        <v>1.0</v>
      </c>
      <c r="E52" s="1">
        <v>1.0</v>
      </c>
      <c r="F52" s="1">
        <v>1.0</v>
      </c>
      <c r="G52" s="1">
        <v>1.0</v>
      </c>
      <c r="H52" s="1">
        <v>0.0</v>
      </c>
      <c r="I52" s="1">
        <v>1.0</v>
      </c>
      <c r="J52" s="1">
        <v>2.0</v>
      </c>
      <c r="K52" s="1">
        <v>1.0</v>
      </c>
      <c r="L52" s="1">
        <v>0.0</v>
      </c>
      <c r="M52" s="1">
        <v>0.0</v>
      </c>
      <c r="N52" s="1">
        <v>1.0</v>
      </c>
      <c r="O52" s="1">
        <v>0.0</v>
      </c>
      <c r="P52" s="1">
        <v>1.0</v>
      </c>
      <c r="Q52" s="1">
        <v>0.0</v>
      </c>
      <c r="R52" s="1">
        <v>0.0</v>
      </c>
      <c r="S52" s="1">
        <v>2.0</v>
      </c>
      <c r="T52" s="1">
        <v>0.0</v>
      </c>
      <c r="U52" s="1">
        <v>0.0</v>
      </c>
      <c r="V52" s="1">
        <v>1.0</v>
      </c>
      <c r="W52" s="1">
        <v>0.0</v>
      </c>
      <c r="X52" s="1">
        <v>2.0</v>
      </c>
      <c r="Y52" s="1">
        <v>2.0</v>
      </c>
      <c r="Z52" s="1">
        <v>1.0</v>
      </c>
      <c r="AA52" s="1">
        <v>2.0</v>
      </c>
      <c r="AB52" s="1">
        <v>0.0</v>
      </c>
      <c r="AC52" s="36">
        <v>1918.0</v>
      </c>
      <c r="AD52">
        <f t="shared" si="1"/>
        <v>40</v>
      </c>
      <c r="AE52">
        <f t="shared" si="2"/>
        <v>12</v>
      </c>
      <c r="AF52">
        <f t="shared" si="3"/>
        <v>10</v>
      </c>
      <c r="AG52">
        <f t="shared" si="4"/>
        <v>18</v>
      </c>
    </row>
    <row r="53">
      <c r="A53" s="20"/>
      <c r="B53" s="20">
        <v>43601.582801655095</v>
      </c>
      <c r="C53" s="1" t="s">
        <v>148</v>
      </c>
      <c r="D53" s="1">
        <v>2.0</v>
      </c>
      <c r="E53" s="1">
        <v>2.0</v>
      </c>
      <c r="F53" s="1">
        <v>1.0</v>
      </c>
      <c r="G53" s="1">
        <v>1.0</v>
      </c>
      <c r="H53" s="1">
        <v>1.0</v>
      </c>
      <c r="I53" s="1">
        <v>2.0</v>
      </c>
      <c r="J53" s="1">
        <v>1.0</v>
      </c>
      <c r="K53" s="1">
        <v>2.0</v>
      </c>
      <c r="L53" s="1">
        <v>2.0</v>
      </c>
      <c r="M53" s="1">
        <v>0.0</v>
      </c>
      <c r="N53" s="1">
        <v>1.0</v>
      </c>
      <c r="O53" s="1">
        <v>1.0</v>
      </c>
      <c r="P53" s="1">
        <v>1.0</v>
      </c>
      <c r="Q53" s="1">
        <v>1.0</v>
      </c>
      <c r="R53" s="1">
        <v>1.0</v>
      </c>
      <c r="S53" s="1">
        <v>2.0</v>
      </c>
      <c r="T53" s="1">
        <v>1.0</v>
      </c>
      <c r="U53" s="1">
        <v>0.0</v>
      </c>
      <c r="V53" s="1">
        <v>1.0</v>
      </c>
      <c r="W53" s="1">
        <v>1.0</v>
      </c>
      <c r="X53" s="1">
        <v>1.0</v>
      </c>
      <c r="Y53" s="1">
        <v>2.0</v>
      </c>
      <c r="Z53" s="1">
        <v>1.0</v>
      </c>
      <c r="AA53" s="1">
        <v>1.0</v>
      </c>
      <c r="AB53" s="1">
        <v>1.0</v>
      </c>
      <c r="AC53" s="36">
        <v>1921.0</v>
      </c>
      <c r="AD53">
        <f t="shared" si="1"/>
        <v>60</v>
      </c>
      <c r="AE53">
        <f t="shared" si="2"/>
        <v>18</v>
      </c>
      <c r="AF53">
        <f t="shared" si="3"/>
        <v>18</v>
      </c>
      <c r="AG53">
        <f t="shared" si="4"/>
        <v>24</v>
      </c>
    </row>
    <row r="54">
      <c r="A54" s="20"/>
      <c r="B54" s="20">
        <v>43602.37322475694</v>
      </c>
      <c r="C54" s="1" t="s">
        <v>149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1.0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1.0</v>
      </c>
      <c r="AB54" s="1">
        <v>0.0</v>
      </c>
      <c r="AC54" s="36">
        <v>1923.0</v>
      </c>
      <c r="AD54">
        <f t="shared" si="1"/>
        <v>4</v>
      </c>
      <c r="AE54">
        <f t="shared" si="2"/>
        <v>0</v>
      </c>
      <c r="AF54">
        <f t="shared" si="3"/>
        <v>0</v>
      </c>
      <c r="AG54">
        <f t="shared" si="4"/>
        <v>4</v>
      </c>
    </row>
    <row r="55">
      <c r="A55" s="20"/>
      <c r="B55" s="20">
        <v>43602.41755420138</v>
      </c>
      <c r="C55" s="1" t="s">
        <v>150</v>
      </c>
      <c r="D55" s="1">
        <v>1.0</v>
      </c>
      <c r="E55" s="1">
        <v>2.0</v>
      </c>
      <c r="F55" s="1">
        <v>2.0</v>
      </c>
      <c r="G55" s="1">
        <v>0.0</v>
      </c>
      <c r="H55" s="1">
        <v>1.0</v>
      </c>
      <c r="I55" s="1">
        <v>1.0</v>
      </c>
      <c r="J55" s="1">
        <v>2.0</v>
      </c>
      <c r="K55" s="1">
        <v>1.0</v>
      </c>
      <c r="L55" s="1">
        <v>0.0</v>
      </c>
      <c r="M55" s="1">
        <v>0.0</v>
      </c>
      <c r="N55" s="1">
        <v>0.0</v>
      </c>
      <c r="O55" s="1">
        <v>1.0</v>
      </c>
      <c r="P55" s="1">
        <v>1.0</v>
      </c>
      <c r="Q55" s="1">
        <v>0.0</v>
      </c>
      <c r="R55" s="1">
        <v>0.0</v>
      </c>
      <c r="S55" s="1">
        <v>2.0</v>
      </c>
      <c r="T55" s="1">
        <v>0.0</v>
      </c>
      <c r="U55" s="1">
        <v>0.0</v>
      </c>
      <c r="V55" s="1">
        <v>1.0</v>
      </c>
      <c r="W55" s="1">
        <v>0.0</v>
      </c>
      <c r="X55" s="1">
        <v>2.0</v>
      </c>
      <c r="Y55" s="1">
        <v>2.0</v>
      </c>
      <c r="Z55" s="1">
        <v>1.0</v>
      </c>
      <c r="AA55" s="1">
        <v>2.0</v>
      </c>
      <c r="AB55" s="1">
        <v>0.0</v>
      </c>
      <c r="AC55" s="36">
        <v>1925.0</v>
      </c>
      <c r="AD55">
        <f t="shared" si="1"/>
        <v>44</v>
      </c>
      <c r="AE55">
        <f t="shared" si="2"/>
        <v>14</v>
      </c>
      <c r="AF55">
        <f t="shared" si="3"/>
        <v>6</v>
      </c>
      <c r="AG55">
        <f t="shared" si="4"/>
        <v>24</v>
      </c>
    </row>
    <row r="56">
      <c r="A56" s="20"/>
      <c r="B56" s="20">
        <v>43602.60298844907</v>
      </c>
      <c r="C56" s="1" t="s">
        <v>151</v>
      </c>
      <c r="D56" s="1">
        <v>1.0</v>
      </c>
      <c r="E56" s="1">
        <v>2.0</v>
      </c>
      <c r="F56" s="1">
        <v>2.0</v>
      </c>
      <c r="G56" s="1">
        <v>0.0</v>
      </c>
      <c r="H56" s="1">
        <v>0.0</v>
      </c>
      <c r="I56" s="1">
        <v>2.0</v>
      </c>
      <c r="J56" s="1">
        <v>2.0</v>
      </c>
      <c r="K56" s="1">
        <v>2.0</v>
      </c>
      <c r="L56" s="1">
        <v>1.0</v>
      </c>
      <c r="M56" s="1">
        <v>0.0</v>
      </c>
      <c r="N56" s="1">
        <v>0.0</v>
      </c>
      <c r="O56" s="1">
        <v>0.0</v>
      </c>
      <c r="P56" s="1">
        <v>2.0</v>
      </c>
      <c r="Q56" s="1">
        <v>0.0</v>
      </c>
      <c r="R56" s="1">
        <v>0.0</v>
      </c>
      <c r="S56" s="1">
        <v>2.0</v>
      </c>
      <c r="T56" s="1">
        <v>0.0</v>
      </c>
      <c r="U56" s="1">
        <v>0.0</v>
      </c>
      <c r="V56" s="1">
        <v>0.0</v>
      </c>
      <c r="W56" s="1">
        <v>1.0</v>
      </c>
      <c r="X56" s="1">
        <v>1.0</v>
      </c>
      <c r="Y56" s="1">
        <v>1.0</v>
      </c>
      <c r="Z56" s="1">
        <v>1.0</v>
      </c>
      <c r="AA56" s="1">
        <v>2.0</v>
      </c>
      <c r="AB56" s="1">
        <v>0.0</v>
      </c>
      <c r="AC56" s="36">
        <v>91.0</v>
      </c>
      <c r="AD56">
        <f t="shared" si="1"/>
        <v>44</v>
      </c>
      <c r="AE56">
        <f t="shared" si="2"/>
        <v>14</v>
      </c>
      <c r="AF56">
        <f t="shared" si="3"/>
        <v>10</v>
      </c>
      <c r="AG56">
        <f t="shared" si="4"/>
        <v>20</v>
      </c>
    </row>
    <row r="57">
      <c r="A57" s="20"/>
      <c r="B57" s="20">
        <v>43606.41826857639</v>
      </c>
      <c r="C57" s="1" t="s">
        <v>859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36">
        <v>1907.0</v>
      </c>
      <c r="AD57">
        <f t="shared" si="1"/>
        <v>0</v>
      </c>
      <c r="AE57">
        <f t="shared" si="2"/>
        <v>0</v>
      </c>
      <c r="AF57">
        <f t="shared" si="3"/>
        <v>0</v>
      </c>
      <c r="AG57">
        <f t="shared" si="4"/>
        <v>0</v>
      </c>
    </row>
    <row r="58">
      <c r="A58" s="20"/>
      <c r="B58" s="20">
        <v>43606.44563527778</v>
      </c>
      <c r="C58" s="1" t="s">
        <v>980</v>
      </c>
      <c r="D58" s="1">
        <v>1.0</v>
      </c>
      <c r="E58" s="1">
        <v>2.0</v>
      </c>
      <c r="F58" s="1">
        <v>2.0</v>
      </c>
      <c r="G58" s="1">
        <v>1.0</v>
      </c>
      <c r="H58" s="1">
        <v>2.0</v>
      </c>
      <c r="I58" s="1">
        <v>1.0</v>
      </c>
      <c r="J58" s="1">
        <v>2.0</v>
      </c>
      <c r="K58" s="1">
        <v>2.0</v>
      </c>
      <c r="L58" s="1">
        <v>0.0</v>
      </c>
      <c r="M58" s="1">
        <v>0.0</v>
      </c>
      <c r="N58" s="1">
        <v>1.0</v>
      </c>
      <c r="O58" s="1">
        <v>1.0</v>
      </c>
      <c r="P58" s="1">
        <v>2.0</v>
      </c>
      <c r="Q58" s="1">
        <v>0.0</v>
      </c>
      <c r="R58" s="1">
        <v>2.0</v>
      </c>
      <c r="S58" s="1">
        <v>2.0</v>
      </c>
      <c r="T58" s="1">
        <v>1.0</v>
      </c>
      <c r="U58" s="1">
        <v>0.0</v>
      </c>
      <c r="V58" s="1">
        <v>1.0</v>
      </c>
      <c r="W58" s="1">
        <v>0.0</v>
      </c>
      <c r="X58" s="1">
        <v>2.0</v>
      </c>
      <c r="Y58" s="1">
        <v>2.0</v>
      </c>
      <c r="Z58" s="1">
        <v>2.0</v>
      </c>
      <c r="AA58" s="1">
        <v>2.0</v>
      </c>
      <c r="AB58" s="1">
        <v>2.0</v>
      </c>
      <c r="AC58" s="36">
        <v>1866.0</v>
      </c>
      <c r="AD58">
        <f t="shared" si="1"/>
        <v>66</v>
      </c>
      <c r="AE58">
        <f t="shared" si="2"/>
        <v>16</v>
      </c>
      <c r="AF58">
        <f t="shared" si="3"/>
        <v>20</v>
      </c>
      <c r="AG58">
        <f t="shared" si="4"/>
        <v>30</v>
      </c>
    </row>
    <row r="59">
      <c r="A59" s="20"/>
      <c r="B59" s="20">
        <v>43606.46825896991</v>
      </c>
      <c r="C59" s="1" t="s">
        <v>153</v>
      </c>
      <c r="D59" s="1">
        <v>0.0</v>
      </c>
      <c r="E59" s="1">
        <v>1.0</v>
      </c>
      <c r="F59" s="1">
        <v>1.0</v>
      </c>
      <c r="G59" s="1">
        <v>0.0</v>
      </c>
      <c r="H59" s="1">
        <v>1.0</v>
      </c>
      <c r="I59" s="1">
        <v>0.0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1.0</v>
      </c>
      <c r="T59" s="1">
        <v>1.0</v>
      </c>
      <c r="U59" s="1">
        <v>0.0</v>
      </c>
      <c r="V59" s="1">
        <v>1.0</v>
      </c>
      <c r="W59" s="1">
        <v>0.0</v>
      </c>
      <c r="X59" s="1">
        <v>0.0</v>
      </c>
      <c r="Y59" s="1">
        <v>1.0</v>
      </c>
      <c r="Z59" s="1">
        <v>0.0</v>
      </c>
      <c r="AA59" s="1">
        <v>0.0</v>
      </c>
      <c r="AB59" s="1">
        <v>0.0</v>
      </c>
      <c r="AC59" s="36">
        <v>1782.0</v>
      </c>
      <c r="AD59">
        <f t="shared" si="1"/>
        <v>16</v>
      </c>
      <c r="AE59">
        <f t="shared" si="2"/>
        <v>6</v>
      </c>
      <c r="AF59">
        <f t="shared" si="3"/>
        <v>2</v>
      </c>
      <c r="AG59">
        <f t="shared" si="4"/>
        <v>8</v>
      </c>
    </row>
    <row r="60">
      <c r="A60" s="20"/>
      <c r="B60" s="20">
        <v>43606.563346423616</v>
      </c>
      <c r="C60" s="1" t="s">
        <v>155</v>
      </c>
      <c r="D60" s="1">
        <v>0.0</v>
      </c>
      <c r="E60" s="1">
        <v>1.0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1.0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1.0</v>
      </c>
      <c r="AA60" s="1">
        <v>1.0</v>
      </c>
      <c r="AB60" s="1">
        <v>0.0</v>
      </c>
      <c r="AC60" s="36">
        <v>1644.0</v>
      </c>
      <c r="AD60">
        <f t="shared" si="1"/>
        <v>8</v>
      </c>
      <c r="AE60">
        <f t="shared" si="2"/>
        <v>4</v>
      </c>
      <c r="AF60">
        <f t="shared" si="3"/>
        <v>2</v>
      </c>
      <c r="AG60">
        <f t="shared" si="4"/>
        <v>2</v>
      </c>
    </row>
    <row r="61">
      <c r="A61" s="20"/>
      <c r="B61" s="20">
        <v>43606.59879712963</v>
      </c>
      <c r="C61" s="1" t="s">
        <v>861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36">
        <v>1917.0</v>
      </c>
      <c r="AD61">
        <f t="shared" si="1"/>
        <v>0</v>
      </c>
      <c r="AE61">
        <f t="shared" si="2"/>
        <v>0</v>
      </c>
      <c r="AF61">
        <f t="shared" si="3"/>
        <v>0</v>
      </c>
      <c r="AG61">
        <f t="shared" si="4"/>
        <v>0</v>
      </c>
    </row>
    <row r="62">
      <c r="A62" s="20"/>
      <c r="B62" s="20">
        <v>43607.42944519676</v>
      </c>
      <c r="C62" s="1" t="s">
        <v>144</v>
      </c>
      <c r="D62" s="1">
        <v>2.0</v>
      </c>
      <c r="E62" s="1">
        <v>2.0</v>
      </c>
      <c r="F62" s="1">
        <v>2.0</v>
      </c>
      <c r="G62" s="1">
        <v>2.0</v>
      </c>
      <c r="H62" s="1">
        <v>2.0</v>
      </c>
      <c r="I62" s="1">
        <v>2.0</v>
      </c>
      <c r="J62" s="1">
        <v>2.0</v>
      </c>
      <c r="K62" s="1">
        <v>2.0</v>
      </c>
      <c r="L62" s="1">
        <v>2.0</v>
      </c>
      <c r="M62" s="1">
        <v>1.0</v>
      </c>
      <c r="N62" s="1">
        <v>1.0</v>
      </c>
      <c r="O62" s="1">
        <v>2.0</v>
      </c>
      <c r="P62" s="1">
        <v>2.0</v>
      </c>
      <c r="Q62" s="1">
        <v>0.0</v>
      </c>
      <c r="R62" s="1">
        <v>0.0</v>
      </c>
      <c r="S62" s="1">
        <v>2.0</v>
      </c>
      <c r="T62" s="1">
        <v>0.0</v>
      </c>
      <c r="U62" s="1">
        <v>1.0</v>
      </c>
      <c r="V62" s="1">
        <v>1.0</v>
      </c>
      <c r="W62" s="1">
        <v>2.0</v>
      </c>
      <c r="X62" s="1">
        <v>1.0</v>
      </c>
      <c r="Y62" s="1">
        <v>2.0</v>
      </c>
      <c r="Z62" s="1">
        <v>2.0</v>
      </c>
      <c r="AA62" s="1">
        <v>2.0</v>
      </c>
      <c r="AB62" s="1">
        <v>1.0</v>
      </c>
      <c r="AC62" s="36">
        <v>1792.0</v>
      </c>
      <c r="AD62">
        <f t="shared" si="1"/>
        <v>76</v>
      </c>
      <c r="AE62">
        <f t="shared" si="2"/>
        <v>26</v>
      </c>
      <c r="AF62">
        <f t="shared" si="3"/>
        <v>20</v>
      </c>
      <c r="AG62">
        <f t="shared" si="4"/>
        <v>30</v>
      </c>
    </row>
    <row r="63">
      <c r="A63" s="20"/>
      <c r="B63" s="20">
        <v>43607.45649949074</v>
      </c>
      <c r="C63" s="1" t="s">
        <v>156</v>
      </c>
      <c r="D63" s="1">
        <v>1.0</v>
      </c>
      <c r="E63" s="1">
        <v>0.0</v>
      </c>
      <c r="F63" s="1">
        <v>1.0</v>
      </c>
      <c r="G63" s="1">
        <v>0.0</v>
      </c>
      <c r="H63" s="1">
        <v>0.0</v>
      </c>
      <c r="I63" s="1">
        <v>2.0</v>
      </c>
      <c r="J63" s="1">
        <v>1.0</v>
      </c>
      <c r="K63" s="1">
        <v>2.0</v>
      </c>
      <c r="L63" s="1">
        <v>0.0</v>
      </c>
      <c r="M63" s="1">
        <v>0.0</v>
      </c>
      <c r="N63" s="1">
        <v>1.0</v>
      </c>
      <c r="O63" s="1">
        <v>0.0</v>
      </c>
      <c r="P63" s="1">
        <v>1.0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1.0</v>
      </c>
      <c r="AB63" s="1">
        <v>0.0</v>
      </c>
      <c r="AC63" s="36">
        <v>1184.0</v>
      </c>
      <c r="AD63">
        <f t="shared" si="1"/>
        <v>20</v>
      </c>
      <c r="AE63">
        <f t="shared" si="2"/>
        <v>0</v>
      </c>
      <c r="AF63">
        <f t="shared" si="3"/>
        <v>10</v>
      </c>
      <c r="AG63">
        <f t="shared" si="4"/>
        <v>10</v>
      </c>
    </row>
    <row r="64">
      <c r="A64" s="20"/>
      <c r="B64" s="20">
        <v>43607.51166800926</v>
      </c>
      <c r="C64" s="1" t="s">
        <v>194</v>
      </c>
      <c r="D64" s="1">
        <v>1.0</v>
      </c>
      <c r="E64" s="1">
        <v>1.0</v>
      </c>
      <c r="F64" s="1">
        <v>1.0</v>
      </c>
      <c r="G64" s="1">
        <v>1.0</v>
      </c>
      <c r="H64" s="1">
        <v>0.0</v>
      </c>
      <c r="I64" s="1">
        <v>1.0</v>
      </c>
      <c r="J64" s="1">
        <v>0.0</v>
      </c>
      <c r="K64" s="1">
        <v>1.0</v>
      </c>
      <c r="L64" s="1">
        <v>0.0</v>
      </c>
      <c r="M64" s="1">
        <v>0.0</v>
      </c>
      <c r="N64" s="1">
        <v>1.0</v>
      </c>
      <c r="O64" s="1">
        <v>0.0</v>
      </c>
      <c r="P64" s="1">
        <v>1.0</v>
      </c>
      <c r="Q64" s="1">
        <v>0.0</v>
      </c>
      <c r="R64" s="1">
        <v>0.0</v>
      </c>
      <c r="S64" s="1">
        <v>1.0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1.0</v>
      </c>
      <c r="Z64" s="1">
        <v>1.0</v>
      </c>
      <c r="AA64" s="1">
        <v>2.0</v>
      </c>
      <c r="AB64" s="1">
        <v>1.0</v>
      </c>
      <c r="AC64" s="36">
        <v>1821.0</v>
      </c>
      <c r="AD64">
        <f t="shared" si="1"/>
        <v>28</v>
      </c>
      <c r="AE64">
        <f t="shared" si="2"/>
        <v>6</v>
      </c>
      <c r="AF64">
        <f t="shared" si="3"/>
        <v>12</v>
      </c>
      <c r="AG64">
        <f t="shared" si="4"/>
        <v>10</v>
      </c>
    </row>
    <row r="65">
      <c r="A65" s="20"/>
      <c r="B65" s="20">
        <v>43608.37475386574</v>
      </c>
      <c r="C65" s="1" t="s">
        <v>125</v>
      </c>
      <c r="D65" s="1">
        <v>1.0</v>
      </c>
      <c r="E65" s="1">
        <v>0.0</v>
      </c>
      <c r="F65" s="1">
        <v>1.0</v>
      </c>
      <c r="G65" s="1">
        <v>0.0</v>
      </c>
      <c r="H65" s="1">
        <v>0.0</v>
      </c>
      <c r="I65" s="1">
        <v>1.0</v>
      </c>
      <c r="J65" s="1">
        <v>0.0</v>
      </c>
      <c r="K65" s="1">
        <v>1.0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1.0</v>
      </c>
      <c r="X65" s="1">
        <v>0.0</v>
      </c>
      <c r="Y65" s="1">
        <v>1.0</v>
      </c>
      <c r="Z65" s="1">
        <v>1.0</v>
      </c>
      <c r="AA65" s="1">
        <v>1.0</v>
      </c>
      <c r="AB65" s="1">
        <v>0.0</v>
      </c>
      <c r="AC65" s="36">
        <v>1839.0</v>
      </c>
      <c r="AD65">
        <f t="shared" si="1"/>
        <v>16</v>
      </c>
      <c r="AE65">
        <f t="shared" si="2"/>
        <v>6</v>
      </c>
      <c r="AF65">
        <f t="shared" si="3"/>
        <v>4</v>
      </c>
      <c r="AG65">
        <f t="shared" si="4"/>
        <v>6</v>
      </c>
    </row>
    <row r="66">
      <c r="A66" s="20"/>
      <c r="B66" s="20">
        <v>43608.39328184028</v>
      </c>
      <c r="C66" s="1" t="s">
        <v>157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36">
        <v>1898.0</v>
      </c>
      <c r="AD66">
        <f t="shared" si="1"/>
        <v>0</v>
      </c>
      <c r="AE66">
        <f t="shared" si="2"/>
        <v>0</v>
      </c>
      <c r="AF66">
        <f t="shared" si="3"/>
        <v>0</v>
      </c>
      <c r="AG66">
        <f t="shared" si="4"/>
        <v>0</v>
      </c>
    </row>
    <row r="67">
      <c r="A67" s="20"/>
      <c r="B67" s="20">
        <v>43608.41283234954</v>
      </c>
      <c r="C67" s="1" t="s">
        <v>158</v>
      </c>
      <c r="D67" s="1">
        <v>2.0</v>
      </c>
      <c r="E67" s="1">
        <v>1.0</v>
      </c>
      <c r="F67" s="1">
        <v>2.0</v>
      </c>
      <c r="G67" s="1">
        <v>1.0</v>
      </c>
      <c r="H67" s="1">
        <v>1.0</v>
      </c>
      <c r="I67" s="1">
        <v>2.0</v>
      </c>
      <c r="J67" s="1">
        <v>2.0</v>
      </c>
      <c r="K67" s="1">
        <v>2.0</v>
      </c>
      <c r="L67" s="1">
        <v>1.0</v>
      </c>
      <c r="M67" s="1">
        <v>1.0</v>
      </c>
      <c r="N67" s="1">
        <v>2.0</v>
      </c>
      <c r="O67" s="1">
        <v>1.0</v>
      </c>
      <c r="P67" s="1">
        <v>2.0</v>
      </c>
      <c r="Q67" s="1">
        <v>1.0</v>
      </c>
      <c r="R67" s="1">
        <v>1.0</v>
      </c>
      <c r="S67" s="1">
        <v>1.0</v>
      </c>
      <c r="T67" s="1">
        <v>2.0</v>
      </c>
      <c r="U67" s="1">
        <v>0.0</v>
      </c>
      <c r="V67" s="1">
        <v>1.0</v>
      </c>
      <c r="W67" s="1">
        <v>2.0</v>
      </c>
      <c r="X67" s="1">
        <v>2.0</v>
      </c>
      <c r="Y67" s="1">
        <v>2.0</v>
      </c>
      <c r="Z67" s="1">
        <v>2.0</v>
      </c>
      <c r="AA67" s="1">
        <v>2.0</v>
      </c>
      <c r="AB67" s="1">
        <v>1.0</v>
      </c>
      <c r="AC67" s="36">
        <v>201.0</v>
      </c>
      <c r="AD67">
        <f t="shared" si="1"/>
        <v>74</v>
      </c>
      <c r="AE67">
        <f t="shared" si="2"/>
        <v>22</v>
      </c>
      <c r="AF67">
        <f t="shared" si="3"/>
        <v>24</v>
      </c>
      <c r="AG67">
        <f t="shared" si="4"/>
        <v>28</v>
      </c>
    </row>
    <row r="68">
      <c r="A68" s="20"/>
      <c r="B68" s="20">
        <v>43608.42391353009</v>
      </c>
      <c r="C68" s="1" t="s">
        <v>159</v>
      </c>
      <c r="D68" s="1">
        <v>1.0</v>
      </c>
      <c r="E68" s="1">
        <v>2.0</v>
      </c>
      <c r="F68" s="1">
        <v>2.0</v>
      </c>
      <c r="G68" s="1">
        <v>2.0</v>
      </c>
      <c r="H68" s="1">
        <v>1.0</v>
      </c>
      <c r="I68" s="1">
        <v>2.0</v>
      </c>
      <c r="J68" s="1">
        <v>2.0</v>
      </c>
      <c r="K68" s="1">
        <v>2.0</v>
      </c>
      <c r="L68" s="1">
        <v>1.0</v>
      </c>
      <c r="M68" s="1">
        <v>1.0</v>
      </c>
      <c r="N68" s="1">
        <v>2.0</v>
      </c>
      <c r="O68" s="1">
        <v>1.0</v>
      </c>
      <c r="P68" s="1">
        <v>1.0</v>
      </c>
      <c r="Q68" s="1">
        <v>1.0</v>
      </c>
      <c r="R68" s="1">
        <v>1.0</v>
      </c>
      <c r="S68" s="1">
        <v>2.0</v>
      </c>
      <c r="T68" s="1">
        <v>1.0</v>
      </c>
      <c r="U68" s="1">
        <v>1.0</v>
      </c>
      <c r="V68" s="1">
        <v>1.0</v>
      </c>
      <c r="W68" s="1">
        <v>1.0</v>
      </c>
      <c r="X68" s="1">
        <v>1.0</v>
      </c>
      <c r="Y68" s="1">
        <v>1.0</v>
      </c>
      <c r="Z68" s="1">
        <v>1.0</v>
      </c>
      <c r="AA68" s="1">
        <v>1.0</v>
      </c>
      <c r="AB68" s="1">
        <v>0.0</v>
      </c>
      <c r="AC68" s="36">
        <v>1052.0</v>
      </c>
      <c r="AD68">
        <f t="shared" si="1"/>
        <v>64</v>
      </c>
      <c r="AE68">
        <f t="shared" si="2"/>
        <v>18</v>
      </c>
      <c r="AF68">
        <f t="shared" si="3"/>
        <v>18</v>
      </c>
      <c r="AG68">
        <f t="shared" si="4"/>
        <v>28</v>
      </c>
    </row>
    <row r="69">
      <c r="A69" s="20"/>
      <c r="B69" s="20">
        <v>43608.427267719904</v>
      </c>
      <c r="C69" s="1" t="s">
        <v>160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36">
        <v>1583.0</v>
      </c>
      <c r="AD69">
        <f t="shared" si="1"/>
        <v>0</v>
      </c>
      <c r="AE69">
        <f t="shared" si="2"/>
        <v>0</v>
      </c>
      <c r="AF69">
        <f t="shared" si="3"/>
        <v>0</v>
      </c>
      <c r="AG69">
        <f t="shared" si="4"/>
        <v>0</v>
      </c>
    </row>
    <row r="70">
      <c r="A70" s="20"/>
      <c r="B70" s="20">
        <v>43609.383936365746</v>
      </c>
      <c r="C70" s="1" t="s">
        <v>161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1.0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1.0</v>
      </c>
      <c r="AB70" s="1">
        <v>0.0</v>
      </c>
      <c r="AC70" s="36">
        <v>1715.0</v>
      </c>
      <c r="AD70">
        <f t="shared" si="1"/>
        <v>4</v>
      </c>
      <c r="AE70">
        <f t="shared" si="2"/>
        <v>0</v>
      </c>
      <c r="AF70">
        <f t="shared" si="3"/>
        <v>2</v>
      </c>
      <c r="AG70">
        <f t="shared" si="4"/>
        <v>2</v>
      </c>
    </row>
    <row r="71">
      <c r="A71" s="20"/>
      <c r="B71" s="20">
        <v>43609.42172096064</v>
      </c>
      <c r="C71" s="1" t="s">
        <v>163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36">
        <v>1799.0</v>
      </c>
      <c r="AD71">
        <f t="shared" si="1"/>
        <v>0</v>
      </c>
      <c r="AE71">
        <f t="shared" si="2"/>
        <v>0</v>
      </c>
      <c r="AF71">
        <f t="shared" si="3"/>
        <v>0</v>
      </c>
      <c r="AG71">
        <f t="shared" si="4"/>
        <v>0</v>
      </c>
    </row>
    <row r="72">
      <c r="A72" s="20"/>
      <c r="B72" s="20">
        <v>43609.43433856481</v>
      </c>
      <c r="C72" s="1" t="s">
        <v>162</v>
      </c>
      <c r="D72" s="1">
        <v>1.0</v>
      </c>
      <c r="E72" s="1">
        <v>1.0</v>
      </c>
      <c r="F72" s="1">
        <v>0.0</v>
      </c>
      <c r="G72" s="1">
        <v>1.0</v>
      </c>
      <c r="H72" s="1">
        <v>0.0</v>
      </c>
      <c r="I72" s="1">
        <v>1.0</v>
      </c>
      <c r="J72" s="1">
        <v>0.0</v>
      </c>
      <c r="K72" s="1">
        <v>1.0</v>
      </c>
      <c r="L72" s="1">
        <v>0.0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0.0</v>
      </c>
      <c r="S72" s="1">
        <v>1.0</v>
      </c>
      <c r="T72" s="1">
        <v>1.0</v>
      </c>
      <c r="U72" s="1">
        <v>0.0</v>
      </c>
      <c r="V72" s="1">
        <v>0.0</v>
      </c>
      <c r="W72" s="1">
        <v>0.0</v>
      </c>
      <c r="X72" s="1">
        <v>1.0</v>
      </c>
      <c r="Y72" s="1">
        <v>1.0</v>
      </c>
      <c r="Z72" s="1">
        <v>1.0</v>
      </c>
      <c r="AA72" s="1">
        <v>1.0</v>
      </c>
      <c r="AB72" s="1">
        <v>0.0</v>
      </c>
      <c r="AC72" s="36">
        <v>1771.0</v>
      </c>
      <c r="AD72">
        <f t="shared" si="1"/>
        <v>24</v>
      </c>
      <c r="AE72">
        <f t="shared" si="2"/>
        <v>8</v>
      </c>
      <c r="AF72">
        <f t="shared" si="3"/>
        <v>10</v>
      </c>
      <c r="AG72">
        <f t="shared" si="4"/>
        <v>6</v>
      </c>
    </row>
    <row r="73">
      <c r="A73" s="20"/>
      <c r="B73" s="20">
        <v>43609.68195763889</v>
      </c>
      <c r="C73" s="1" t="s">
        <v>862</v>
      </c>
      <c r="D73" s="1">
        <v>0.0</v>
      </c>
      <c r="E73" s="1">
        <v>2.0</v>
      </c>
      <c r="F73" s="1">
        <v>1.0</v>
      </c>
      <c r="G73" s="1">
        <v>2.0</v>
      </c>
      <c r="H73" s="1">
        <v>0.0</v>
      </c>
      <c r="I73" s="1">
        <v>2.0</v>
      </c>
      <c r="J73" s="1">
        <v>1.0</v>
      </c>
      <c r="K73" s="1">
        <v>2.0</v>
      </c>
      <c r="L73" s="1">
        <v>0.0</v>
      </c>
      <c r="M73" s="1">
        <v>1.0</v>
      </c>
      <c r="N73" s="1">
        <v>0.0</v>
      </c>
      <c r="O73" s="1">
        <v>0.0</v>
      </c>
      <c r="P73" s="1">
        <v>2.0</v>
      </c>
      <c r="Q73" s="1">
        <v>0.0</v>
      </c>
      <c r="R73" s="1">
        <v>0.0</v>
      </c>
      <c r="S73" s="1">
        <v>2.0</v>
      </c>
      <c r="T73" s="1">
        <v>0.0</v>
      </c>
      <c r="U73" s="1">
        <v>1.0</v>
      </c>
      <c r="V73" s="1">
        <v>1.0</v>
      </c>
      <c r="W73" s="1">
        <v>0.0</v>
      </c>
      <c r="X73" s="1">
        <v>1.0</v>
      </c>
      <c r="Y73" s="1">
        <v>1.0</v>
      </c>
      <c r="Z73" s="1">
        <v>0.0</v>
      </c>
      <c r="AA73" s="1">
        <v>0.0</v>
      </c>
      <c r="AB73" s="1">
        <v>1.0</v>
      </c>
      <c r="AC73" s="36">
        <v>1593.0</v>
      </c>
      <c r="AD73">
        <f t="shared" si="1"/>
        <v>40</v>
      </c>
      <c r="AE73">
        <f t="shared" si="2"/>
        <v>12</v>
      </c>
      <c r="AF73">
        <f t="shared" si="3"/>
        <v>14</v>
      </c>
      <c r="AG73">
        <f t="shared" si="4"/>
        <v>14</v>
      </c>
    </row>
    <row r="74">
      <c r="A74" s="20"/>
      <c r="B74" s="20">
        <v>43612.373552488425</v>
      </c>
      <c r="C74" s="1" t="s">
        <v>164</v>
      </c>
      <c r="D74" s="1">
        <v>1.0</v>
      </c>
      <c r="E74" s="1">
        <v>2.0</v>
      </c>
      <c r="F74" s="1">
        <v>2.0</v>
      </c>
      <c r="G74" s="1">
        <v>2.0</v>
      </c>
      <c r="H74" s="1">
        <v>2.0</v>
      </c>
      <c r="I74" s="1">
        <v>2.0</v>
      </c>
      <c r="J74" s="1">
        <v>2.0</v>
      </c>
      <c r="K74" s="1">
        <v>2.0</v>
      </c>
      <c r="L74" s="1">
        <v>0.0</v>
      </c>
      <c r="M74" s="1">
        <v>1.0</v>
      </c>
      <c r="N74" s="1">
        <v>0.0</v>
      </c>
      <c r="O74" s="1">
        <v>1.0</v>
      </c>
      <c r="P74" s="1">
        <v>2.0</v>
      </c>
      <c r="Q74" s="1">
        <v>1.0</v>
      </c>
      <c r="R74" s="1">
        <v>2.0</v>
      </c>
      <c r="S74" s="1">
        <v>2.0</v>
      </c>
      <c r="T74" s="1">
        <v>0.0</v>
      </c>
      <c r="U74" s="1">
        <v>0.0</v>
      </c>
      <c r="V74" s="1">
        <v>2.0</v>
      </c>
      <c r="W74" s="1">
        <v>2.0</v>
      </c>
      <c r="X74" s="1">
        <v>2.0</v>
      </c>
      <c r="Y74" s="1">
        <v>2.0</v>
      </c>
      <c r="Z74" s="1">
        <v>1.0</v>
      </c>
      <c r="AA74" s="1">
        <v>2.0</v>
      </c>
      <c r="AB74" s="1">
        <v>2.0</v>
      </c>
      <c r="AC74" s="36">
        <v>1927.0</v>
      </c>
      <c r="AD74">
        <f t="shared" si="1"/>
        <v>74</v>
      </c>
      <c r="AE74">
        <f t="shared" si="2"/>
        <v>20</v>
      </c>
      <c r="AF74">
        <f t="shared" si="3"/>
        <v>18</v>
      </c>
      <c r="AG74">
        <f t="shared" si="4"/>
        <v>36</v>
      </c>
    </row>
    <row r="75">
      <c r="A75" s="20"/>
      <c r="B75" s="20">
        <v>43612.444610185186</v>
      </c>
      <c r="C75" s="1" t="s">
        <v>165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36">
        <v>1915.0</v>
      </c>
      <c r="AD75">
        <f t="shared" si="1"/>
        <v>0</v>
      </c>
      <c r="AE75">
        <f t="shared" si="2"/>
        <v>0</v>
      </c>
      <c r="AF75">
        <f t="shared" si="3"/>
        <v>0</v>
      </c>
      <c r="AG75">
        <f t="shared" si="4"/>
        <v>0</v>
      </c>
    </row>
    <row r="76">
      <c r="A76" s="20"/>
      <c r="B76" s="20">
        <v>43612.61640028935</v>
      </c>
      <c r="C76" s="1" t="s">
        <v>166</v>
      </c>
      <c r="D76" s="1">
        <v>2.0</v>
      </c>
      <c r="E76" s="1">
        <v>2.0</v>
      </c>
      <c r="F76" s="1">
        <v>2.0</v>
      </c>
      <c r="G76" s="1">
        <v>1.0</v>
      </c>
      <c r="H76" s="1">
        <v>2.0</v>
      </c>
      <c r="I76" s="1">
        <v>1.0</v>
      </c>
      <c r="J76" s="1">
        <v>2.0</v>
      </c>
      <c r="K76" s="1">
        <v>2.0</v>
      </c>
      <c r="L76" s="1">
        <v>0.0</v>
      </c>
      <c r="M76" s="1">
        <v>0.0</v>
      </c>
      <c r="N76" s="1">
        <v>1.0</v>
      </c>
      <c r="O76" s="1">
        <v>1.0</v>
      </c>
      <c r="P76" s="1">
        <v>1.0</v>
      </c>
      <c r="Q76" s="1">
        <v>0.0</v>
      </c>
      <c r="R76" s="1">
        <v>1.0</v>
      </c>
      <c r="S76" s="1">
        <v>2.0</v>
      </c>
      <c r="T76" s="1">
        <v>1.0</v>
      </c>
      <c r="U76" s="1">
        <v>0.0</v>
      </c>
      <c r="V76" s="1">
        <v>0.0</v>
      </c>
      <c r="W76" s="1">
        <v>1.0</v>
      </c>
      <c r="X76" s="1">
        <v>1.0</v>
      </c>
      <c r="Y76" s="1">
        <v>2.0</v>
      </c>
      <c r="Z76" s="1">
        <v>1.0</v>
      </c>
      <c r="AA76" s="1">
        <v>2.0</v>
      </c>
      <c r="AB76" s="1">
        <v>0.0</v>
      </c>
      <c r="AC76" s="36">
        <v>1922.0</v>
      </c>
      <c r="AD76">
        <f t="shared" si="1"/>
        <v>56</v>
      </c>
      <c r="AE76">
        <f t="shared" si="2"/>
        <v>14</v>
      </c>
      <c r="AF76">
        <f t="shared" si="3"/>
        <v>16</v>
      </c>
      <c r="AG76">
        <f t="shared" si="4"/>
        <v>26</v>
      </c>
    </row>
    <row r="77">
      <c r="A77" s="20"/>
      <c r="B77" s="20">
        <v>43612.637522453704</v>
      </c>
      <c r="C77" s="1" t="s">
        <v>167</v>
      </c>
      <c r="D77" s="1">
        <v>1.0</v>
      </c>
      <c r="E77" s="1">
        <v>1.0</v>
      </c>
      <c r="F77" s="1">
        <v>0.0</v>
      </c>
      <c r="G77" s="1">
        <v>0.0</v>
      </c>
      <c r="H77" s="1">
        <v>1.0</v>
      </c>
      <c r="I77" s="1">
        <v>1.0</v>
      </c>
      <c r="J77" s="1">
        <v>0.0</v>
      </c>
      <c r="K77" s="1">
        <v>1.0</v>
      </c>
      <c r="L77" s="1">
        <v>1.0</v>
      </c>
      <c r="M77" s="1">
        <v>0.0</v>
      </c>
      <c r="N77" s="1">
        <v>1.0</v>
      </c>
      <c r="O77" s="1">
        <v>0.0</v>
      </c>
      <c r="P77" s="1">
        <v>1.0</v>
      </c>
      <c r="Q77" s="1">
        <v>1.0</v>
      </c>
      <c r="R77" s="1">
        <v>0.0</v>
      </c>
      <c r="S77" s="1">
        <v>1.0</v>
      </c>
      <c r="T77" s="1">
        <v>1.0</v>
      </c>
      <c r="U77" s="1">
        <v>0.0</v>
      </c>
      <c r="V77" s="1">
        <v>1.0</v>
      </c>
      <c r="W77" s="1">
        <v>1.0</v>
      </c>
      <c r="X77" s="1">
        <v>1.0</v>
      </c>
      <c r="Y77" s="1">
        <v>1.0</v>
      </c>
      <c r="Z77" s="1">
        <v>1.0</v>
      </c>
      <c r="AA77" s="1">
        <v>1.0</v>
      </c>
      <c r="AB77" s="1">
        <v>0.0</v>
      </c>
      <c r="AC77" s="36">
        <v>1146.0</v>
      </c>
      <c r="AD77">
        <f t="shared" si="1"/>
        <v>34</v>
      </c>
      <c r="AE77">
        <f t="shared" si="2"/>
        <v>12</v>
      </c>
      <c r="AF77">
        <f t="shared" si="3"/>
        <v>10</v>
      </c>
      <c r="AG77">
        <f t="shared" si="4"/>
        <v>12</v>
      </c>
    </row>
    <row r="78">
      <c r="A78" s="20"/>
      <c r="B78" s="20">
        <v>43613.43356179398</v>
      </c>
      <c r="C78" s="1" t="s">
        <v>863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1.0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1.0</v>
      </c>
      <c r="AA78" s="1">
        <v>0.0</v>
      </c>
      <c r="AB78" s="1">
        <v>0.0</v>
      </c>
      <c r="AC78" s="36">
        <v>282.0</v>
      </c>
      <c r="AD78">
        <f t="shared" si="1"/>
        <v>4</v>
      </c>
      <c r="AE78">
        <f t="shared" si="2"/>
        <v>2</v>
      </c>
      <c r="AF78">
        <f t="shared" si="3"/>
        <v>2</v>
      </c>
      <c r="AG78">
        <f t="shared" si="4"/>
        <v>0</v>
      </c>
    </row>
    <row r="79">
      <c r="A79" s="20"/>
      <c r="B79" s="20">
        <v>43613.55508184028</v>
      </c>
      <c r="C79" s="1" t="s">
        <v>169</v>
      </c>
      <c r="D79" s="1">
        <v>0.0</v>
      </c>
      <c r="E79" s="1">
        <v>1.0</v>
      </c>
      <c r="F79" s="1">
        <v>0.0</v>
      </c>
      <c r="G79" s="1">
        <v>0.0</v>
      </c>
      <c r="H79" s="1">
        <v>0.0</v>
      </c>
      <c r="I79" s="1">
        <v>1.0</v>
      </c>
      <c r="J79" s="1">
        <v>0.0</v>
      </c>
      <c r="K79" s="1">
        <v>1.0</v>
      </c>
      <c r="L79" s="1">
        <v>0.0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1">
        <v>1.0</v>
      </c>
      <c r="T79" s="1">
        <v>0.0</v>
      </c>
      <c r="U79" s="1">
        <v>0.0</v>
      </c>
      <c r="V79" s="1">
        <v>0.0</v>
      </c>
      <c r="W79" s="1">
        <v>1.0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36">
        <v>1930.0</v>
      </c>
      <c r="AD79">
        <f t="shared" si="1"/>
        <v>12</v>
      </c>
      <c r="AE79">
        <f t="shared" si="2"/>
        <v>4</v>
      </c>
      <c r="AF79">
        <f t="shared" si="3"/>
        <v>4</v>
      </c>
      <c r="AG79">
        <f t="shared" si="4"/>
        <v>4</v>
      </c>
    </row>
    <row r="80">
      <c r="A80" s="20"/>
      <c r="B80" s="20">
        <v>43614.58601353009</v>
      </c>
      <c r="C80" s="1" t="s">
        <v>154</v>
      </c>
      <c r="D80" s="1">
        <v>2.0</v>
      </c>
      <c r="E80" s="1">
        <v>2.0</v>
      </c>
      <c r="F80" s="1">
        <v>2.0</v>
      </c>
      <c r="G80" s="1">
        <v>1.0</v>
      </c>
      <c r="H80" s="1">
        <v>0.0</v>
      </c>
      <c r="I80" s="1">
        <v>2.0</v>
      </c>
      <c r="J80" s="1">
        <v>2.0</v>
      </c>
      <c r="K80" s="1">
        <v>2.0</v>
      </c>
      <c r="L80" s="1">
        <v>1.0</v>
      </c>
      <c r="M80" s="1">
        <v>1.0</v>
      </c>
      <c r="N80" s="1">
        <v>1.0</v>
      </c>
      <c r="O80" s="1">
        <v>1.0</v>
      </c>
      <c r="P80" s="1">
        <v>2.0</v>
      </c>
      <c r="Q80" s="1">
        <v>0.0</v>
      </c>
      <c r="R80" s="1">
        <v>0.0</v>
      </c>
      <c r="S80" s="1">
        <v>2.0</v>
      </c>
      <c r="T80" s="1">
        <v>1.0</v>
      </c>
      <c r="U80" s="1">
        <v>0.0</v>
      </c>
      <c r="V80" s="1">
        <v>2.0</v>
      </c>
      <c r="W80" s="1">
        <v>2.0</v>
      </c>
      <c r="X80" s="1">
        <v>1.0</v>
      </c>
      <c r="Y80" s="1">
        <v>2.0</v>
      </c>
      <c r="Z80" s="1">
        <v>1.0</v>
      </c>
      <c r="AA80" s="1">
        <v>2.0</v>
      </c>
      <c r="AB80" s="1">
        <v>0.0</v>
      </c>
      <c r="AC80" s="36">
        <v>1746.0</v>
      </c>
      <c r="AD80">
        <f t="shared" si="1"/>
        <v>64</v>
      </c>
      <c r="AE80">
        <f t="shared" si="2"/>
        <v>20</v>
      </c>
      <c r="AF80">
        <f t="shared" si="3"/>
        <v>18</v>
      </c>
      <c r="AG80">
        <f t="shared" si="4"/>
        <v>26</v>
      </c>
    </row>
    <row r="81">
      <c r="A81" s="20"/>
      <c r="B81" s="20">
        <v>43614.62226549769</v>
      </c>
      <c r="C81" s="1" t="s">
        <v>170</v>
      </c>
      <c r="D81" s="1">
        <v>1.0</v>
      </c>
      <c r="E81" s="1">
        <v>1.0</v>
      </c>
      <c r="F81" s="1">
        <v>2.0</v>
      </c>
      <c r="G81" s="1">
        <v>1.0</v>
      </c>
      <c r="H81" s="1">
        <v>1.0</v>
      </c>
      <c r="I81" s="1">
        <v>1.0</v>
      </c>
      <c r="J81" s="1">
        <v>1.0</v>
      </c>
      <c r="K81" s="1">
        <v>1.0</v>
      </c>
      <c r="L81" s="1">
        <v>0.0</v>
      </c>
      <c r="M81" s="1">
        <v>0.0</v>
      </c>
      <c r="N81" s="1">
        <v>1.0</v>
      </c>
      <c r="O81" s="1">
        <v>0.0</v>
      </c>
      <c r="P81" s="1">
        <v>0.0</v>
      </c>
      <c r="Q81" s="1">
        <v>0.0</v>
      </c>
      <c r="R81" s="1">
        <v>0.0</v>
      </c>
      <c r="S81" s="1">
        <v>2.0</v>
      </c>
      <c r="T81" s="1">
        <v>1.0</v>
      </c>
      <c r="U81" s="1">
        <v>0.0</v>
      </c>
      <c r="V81" s="1">
        <v>0.0</v>
      </c>
      <c r="W81" s="1">
        <v>1.0</v>
      </c>
      <c r="X81" s="1">
        <v>1.0</v>
      </c>
      <c r="Y81" s="1">
        <v>1.0</v>
      </c>
      <c r="Z81" s="1">
        <v>2.0</v>
      </c>
      <c r="AA81" s="1">
        <v>1.0</v>
      </c>
      <c r="AB81" s="1">
        <v>1.0</v>
      </c>
      <c r="AC81" s="36">
        <v>1932.0</v>
      </c>
      <c r="AD81">
        <f t="shared" si="1"/>
        <v>40</v>
      </c>
      <c r="AE81">
        <f t="shared" si="2"/>
        <v>12</v>
      </c>
      <c r="AF81">
        <f t="shared" si="3"/>
        <v>12</v>
      </c>
      <c r="AG81">
        <f t="shared" si="4"/>
        <v>16</v>
      </c>
    </row>
    <row r="82">
      <c r="A82" s="20"/>
      <c r="B82" s="20">
        <v>43614.67247336806</v>
      </c>
      <c r="C82" s="1" t="s">
        <v>864</v>
      </c>
      <c r="D82" s="1">
        <v>2.0</v>
      </c>
      <c r="E82" s="1">
        <v>1.0</v>
      </c>
      <c r="F82" s="1">
        <v>1.0</v>
      </c>
      <c r="G82" s="1">
        <v>2.0</v>
      </c>
      <c r="H82" s="1">
        <v>1.0</v>
      </c>
      <c r="I82" s="1">
        <v>2.0</v>
      </c>
      <c r="J82" s="1">
        <v>2.0</v>
      </c>
      <c r="K82" s="1">
        <v>1.0</v>
      </c>
      <c r="L82" s="1">
        <v>0.0</v>
      </c>
      <c r="M82" s="1">
        <v>1.0</v>
      </c>
      <c r="N82" s="1">
        <v>1.0</v>
      </c>
      <c r="O82" s="1">
        <v>1.0</v>
      </c>
      <c r="P82" s="1">
        <v>1.0</v>
      </c>
      <c r="Q82" s="1">
        <v>0.0</v>
      </c>
      <c r="R82" s="1">
        <v>0.0</v>
      </c>
      <c r="S82" s="1">
        <v>2.0</v>
      </c>
      <c r="T82" s="1">
        <v>1.0</v>
      </c>
      <c r="U82" s="1">
        <v>0.0</v>
      </c>
      <c r="V82" s="1">
        <v>0.0</v>
      </c>
      <c r="W82" s="1">
        <v>2.0</v>
      </c>
      <c r="X82" s="1">
        <v>2.0</v>
      </c>
      <c r="Y82" s="1">
        <v>2.0</v>
      </c>
      <c r="Z82" s="1">
        <v>1.0</v>
      </c>
      <c r="AA82" s="1">
        <v>2.0</v>
      </c>
      <c r="AB82" s="1">
        <v>0.0</v>
      </c>
      <c r="AC82" s="36">
        <v>1934.0</v>
      </c>
      <c r="AD82">
        <f t="shared" si="1"/>
        <v>56</v>
      </c>
      <c r="AE82">
        <f t="shared" si="2"/>
        <v>18</v>
      </c>
      <c r="AF82">
        <f t="shared" si="3"/>
        <v>16</v>
      </c>
      <c r="AG82">
        <f t="shared" si="4"/>
        <v>22</v>
      </c>
    </row>
    <row r="83">
      <c r="A83" s="20"/>
      <c r="B83" s="20">
        <v>43615.441991388885</v>
      </c>
      <c r="C83" s="1" t="s">
        <v>168</v>
      </c>
      <c r="D83" s="1">
        <v>0.0</v>
      </c>
      <c r="E83" s="1">
        <v>0.0</v>
      </c>
      <c r="F83" s="1">
        <v>0.0</v>
      </c>
      <c r="G83" s="1">
        <v>0.0</v>
      </c>
      <c r="H83" s="1">
        <v>1.0</v>
      </c>
      <c r="I83" s="1">
        <v>0.0</v>
      </c>
      <c r="J83" s="1">
        <v>0.0</v>
      </c>
      <c r="K83" s="1">
        <v>1.0</v>
      </c>
      <c r="L83" s="1">
        <v>0.0</v>
      </c>
      <c r="M83" s="1">
        <v>0.0</v>
      </c>
      <c r="N83" s="1">
        <v>0.0</v>
      </c>
      <c r="O83" s="1">
        <v>0.0</v>
      </c>
      <c r="P83" s="1">
        <v>2.0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1.0</v>
      </c>
      <c r="AA83" s="1">
        <v>1.0</v>
      </c>
      <c r="AB83" s="1">
        <v>0.0</v>
      </c>
      <c r="AC83" s="36">
        <v>1812.0</v>
      </c>
      <c r="AD83">
        <f t="shared" si="1"/>
        <v>12</v>
      </c>
      <c r="AE83">
        <f t="shared" si="2"/>
        <v>2</v>
      </c>
      <c r="AF83">
        <f t="shared" si="3"/>
        <v>6</v>
      </c>
      <c r="AG83">
        <f t="shared" si="4"/>
        <v>4</v>
      </c>
    </row>
    <row r="84">
      <c r="A84" s="20"/>
      <c r="B84" s="20">
        <v>43616.41320991898</v>
      </c>
      <c r="C84" s="1" t="s">
        <v>171</v>
      </c>
      <c r="D84" s="1">
        <v>0.0</v>
      </c>
      <c r="E84" s="1">
        <v>0.0</v>
      </c>
      <c r="F84" s="1">
        <v>0.0</v>
      </c>
      <c r="G84" s="1">
        <v>1.0</v>
      </c>
      <c r="H84" s="1">
        <v>0.0</v>
      </c>
      <c r="I84" s="1">
        <v>0.0</v>
      </c>
      <c r="J84" s="1">
        <v>1.0</v>
      </c>
      <c r="K84" s="1">
        <v>2.0</v>
      </c>
      <c r="L84" s="1">
        <v>0.0</v>
      </c>
      <c r="M84" s="1">
        <v>0.0</v>
      </c>
      <c r="N84" s="1">
        <v>0.0</v>
      </c>
      <c r="O84" s="1">
        <v>0.0</v>
      </c>
      <c r="P84" s="1">
        <v>2.0</v>
      </c>
      <c r="Q84" s="1">
        <v>0.0</v>
      </c>
      <c r="R84" s="1">
        <v>0.0</v>
      </c>
      <c r="S84" s="1">
        <v>1.0</v>
      </c>
      <c r="T84" s="1">
        <v>1.0</v>
      </c>
      <c r="U84" s="1">
        <v>0.0</v>
      </c>
      <c r="V84" s="1">
        <v>0.0</v>
      </c>
      <c r="W84" s="1">
        <v>1.0</v>
      </c>
      <c r="X84" s="1">
        <v>1.0</v>
      </c>
      <c r="Y84" s="1">
        <v>2.0</v>
      </c>
      <c r="Z84" s="1">
        <v>1.0</v>
      </c>
      <c r="AA84" s="1">
        <v>1.0</v>
      </c>
      <c r="AB84" s="1">
        <v>0.0</v>
      </c>
      <c r="AC84" s="36">
        <v>1585.0</v>
      </c>
      <c r="AD84">
        <f t="shared" si="1"/>
        <v>28</v>
      </c>
      <c r="AE84">
        <f t="shared" si="2"/>
        <v>10</v>
      </c>
      <c r="AF84">
        <f t="shared" si="3"/>
        <v>12</v>
      </c>
      <c r="AG84">
        <f t="shared" si="4"/>
        <v>6</v>
      </c>
    </row>
    <row r="85">
      <c r="A85" s="20"/>
      <c r="B85" s="20">
        <v>43616.4359218287</v>
      </c>
      <c r="C85" s="1" t="s">
        <v>148</v>
      </c>
      <c r="D85" s="1">
        <v>2.0</v>
      </c>
      <c r="E85" s="1">
        <v>2.0</v>
      </c>
      <c r="F85" s="1">
        <v>2.0</v>
      </c>
      <c r="G85" s="1">
        <v>1.0</v>
      </c>
      <c r="H85" s="1">
        <v>1.0</v>
      </c>
      <c r="I85" s="1">
        <v>1.0</v>
      </c>
      <c r="J85" s="1">
        <v>1.0</v>
      </c>
      <c r="K85" s="1">
        <v>1.0</v>
      </c>
      <c r="L85" s="1">
        <v>1.0</v>
      </c>
      <c r="M85" s="1">
        <v>0.0</v>
      </c>
      <c r="N85" s="1">
        <v>2.0</v>
      </c>
      <c r="O85" s="1">
        <v>1.0</v>
      </c>
      <c r="P85" s="1">
        <v>1.0</v>
      </c>
      <c r="Q85" s="1">
        <v>0.0</v>
      </c>
      <c r="R85" s="1">
        <v>0.0</v>
      </c>
      <c r="S85" s="1">
        <v>1.0</v>
      </c>
      <c r="T85" s="1">
        <v>1.0</v>
      </c>
      <c r="U85" s="1">
        <v>0.0</v>
      </c>
      <c r="V85" s="1">
        <v>2.0</v>
      </c>
      <c r="W85" s="1">
        <v>1.0</v>
      </c>
      <c r="X85" s="1">
        <v>1.0</v>
      </c>
      <c r="Y85" s="1">
        <v>1.0</v>
      </c>
      <c r="Z85" s="1">
        <v>1.0</v>
      </c>
      <c r="AA85" s="1">
        <v>1.0</v>
      </c>
      <c r="AB85" s="1">
        <v>0.0</v>
      </c>
      <c r="AC85" s="36">
        <v>1921.0</v>
      </c>
      <c r="AD85">
        <f t="shared" si="1"/>
        <v>50</v>
      </c>
      <c r="AE85">
        <f t="shared" si="2"/>
        <v>14</v>
      </c>
      <c r="AF85">
        <f t="shared" si="3"/>
        <v>16</v>
      </c>
      <c r="AG85">
        <f t="shared" si="4"/>
        <v>20</v>
      </c>
    </row>
    <row r="86">
      <c r="A86" s="20"/>
      <c r="B86" s="20">
        <v>43619.43870288195</v>
      </c>
      <c r="C86" s="1" t="s">
        <v>102</v>
      </c>
      <c r="D86" s="1">
        <v>1.0</v>
      </c>
      <c r="E86" s="1">
        <v>2.0</v>
      </c>
      <c r="F86" s="1">
        <v>1.0</v>
      </c>
      <c r="G86" s="1">
        <v>2.0</v>
      </c>
      <c r="H86" s="1">
        <v>1.0</v>
      </c>
      <c r="I86" s="1">
        <v>1.0</v>
      </c>
      <c r="J86" s="1">
        <v>1.0</v>
      </c>
      <c r="K86" s="1">
        <v>2.0</v>
      </c>
      <c r="L86" s="1">
        <v>1.0</v>
      </c>
      <c r="M86" s="1">
        <v>0.0</v>
      </c>
      <c r="N86" s="1">
        <v>2.0</v>
      </c>
      <c r="O86" s="1">
        <v>1.0</v>
      </c>
      <c r="P86" s="1">
        <v>1.0</v>
      </c>
      <c r="Q86" s="1">
        <v>1.0</v>
      </c>
      <c r="R86" s="1">
        <v>1.0</v>
      </c>
      <c r="S86" s="1">
        <v>1.0</v>
      </c>
      <c r="T86" s="1">
        <v>1.0</v>
      </c>
      <c r="U86" s="1">
        <v>0.0</v>
      </c>
      <c r="V86" s="1">
        <v>1.0</v>
      </c>
      <c r="W86" s="1">
        <v>1.0</v>
      </c>
      <c r="X86" s="1">
        <v>2.0</v>
      </c>
      <c r="Y86" s="1">
        <v>1.0</v>
      </c>
      <c r="Z86" s="1">
        <v>2.0</v>
      </c>
      <c r="AA86" s="1">
        <v>2.0</v>
      </c>
      <c r="AB86" s="1">
        <v>1.0</v>
      </c>
      <c r="AC86" s="36">
        <v>1862.0</v>
      </c>
      <c r="AD86">
        <f t="shared" si="1"/>
        <v>60</v>
      </c>
      <c r="AE86">
        <f t="shared" si="2"/>
        <v>18</v>
      </c>
      <c r="AF86">
        <f t="shared" si="3"/>
        <v>20</v>
      </c>
      <c r="AG86">
        <f t="shared" si="4"/>
        <v>22</v>
      </c>
    </row>
    <row r="87">
      <c r="A87" s="20"/>
      <c r="B87" s="20">
        <v>43619.50051478009</v>
      </c>
      <c r="C87" s="1" t="s">
        <v>865</v>
      </c>
      <c r="D87" s="1">
        <v>1.0</v>
      </c>
      <c r="E87" s="1">
        <v>1.0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1.0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1.0</v>
      </c>
      <c r="T87" s="1">
        <v>0.0</v>
      </c>
      <c r="U87" s="1">
        <v>0.0</v>
      </c>
      <c r="V87" s="1">
        <v>0.0</v>
      </c>
      <c r="W87" s="1">
        <v>1.0</v>
      </c>
      <c r="X87" s="1">
        <v>1.0</v>
      </c>
      <c r="Y87" s="1">
        <v>0.0</v>
      </c>
      <c r="Z87" s="1">
        <v>1.0</v>
      </c>
      <c r="AA87" s="1">
        <v>1.0</v>
      </c>
      <c r="AB87" s="1">
        <v>0.0</v>
      </c>
      <c r="AC87" s="36">
        <v>1944.0</v>
      </c>
      <c r="AD87">
        <f t="shared" si="1"/>
        <v>16</v>
      </c>
      <c r="AE87">
        <f t="shared" si="2"/>
        <v>8</v>
      </c>
      <c r="AF87">
        <f t="shared" si="3"/>
        <v>4</v>
      </c>
      <c r="AG87">
        <f t="shared" si="4"/>
        <v>4</v>
      </c>
    </row>
    <row r="88">
      <c r="A88" s="20"/>
      <c r="B88" s="20">
        <v>43619.59404087963</v>
      </c>
      <c r="C88" s="1" t="s">
        <v>866</v>
      </c>
      <c r="D88" s="1">
        <v>1.0</v>
      </c>
      <c r="E88" s="1">
        <v>1.0</v>
      </c>
      <c r="F88" s="1">
        <v>0.0</v>
      </c>
      <c r="G88" s="1">
        <v>0.0</v>
      </c>
      <c r="H88" s="1">
        <v>1.0</v>
      </c>
      <c r="I88" s="1">
        <v>2.0</v>
      </c>
      <c r="J88" s="1">
        <v>1.0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1.0</v>
      </c>
      <c r="AB88" s="1">
        <v>0.0</v>
      </c>
      <c r="AC88" s="36">
        <v>1936.0</v>
      </c>
      <c r="AD88">
        <f t="shared" si="1"/>
        <v>16</v>
      </c>
      <c r="AE88">
        <f t="shared" si="2"/>
        <v>2</v>
      </c>
      <c r="AF88">
        <f t="shared" si="3"/>
        <v>2</v>
      </c>
      <c r="AG88">
        <f t="shared" si="4"/>
        <v>12</v>
      </c>
    </row>
    <row r="89">
      <c r="A89" s="20"/>
      <c r="B89" s="20">
        <v>43619.598291111106</v>
      </c>
      <c r="C89" s="1" t="s">
        <v>166</v>
      </c>
      <c r="D89" s="1">
        <v>2.0</v>
      </c>
      <c r="E89" s="1">
        <v>2.0</v>
      </c>
      <c r="F89" s="1">
        <v>1.0</v>
      </c>
      <c r="G89" s="1">
        <v>2.0</v>
      </c>
      <c r="H89" s="1">
        <v>2.0</v>
      </c>
      <c r="I89" s="1">
        <v>2.0</v>
      </c>
      <c r="J89" s="1">
        <v>2.0</v>
      </c>
      <c r="K89" s="1">
        <v>2.0</v>
      </c>
      <c r="L89" s="1">
        <v>1.0</v>
      </c>
      <c r="M89" s="1">
        <v>1.0</v>
      </c>
      <c r="N89" s="1">
        <v>2.0</v>
      </c>
      <c r="O89" s="1">
        <v>1.0</v>
      </c>
      <c r="P89" s="1">
        <v>2.0</v>
      </c>
      <c r="Q89" s="1">
        <v>1.0</v>
      </c>
      <c r="R89" s="1">
        <v>1.0</v>
      </c>
      <c r="S89" s="1">
        <v>2.0</v>
      </c>
      <c r="T89" s="1">
        <v>2.0</v>
      </c>
      <c r="U89" s="1">
        <v>1.0</v>
      </c>
      <c r="V89" s="1">
        <v>2.0</v>
      </c>
      <c r="W89" s="1">
        <v>2.0</v>
      </c>
      <c r="X89" s="1">
        <v>1.0</v>
      </c>
      <c r="Y89" s="1">
        <v>2.0</v>
      </c>
      <c r="Z89" s="1">
        <v>2.0</v>
      </c>
      <c r="AA89" s="1">
        <v>2.0</v>
      </c>
      <c r="AB89" s="1">
        <v>1.0</v>
      </c>
      <c r="AC89" s="36">
        <v>1922.0</v>
      </c>
      <c r="AD89">
        <f t="shared" si="1"/>
        <v>82</v>
      </c>
      <c r="AE89">
        <f t="shared" si="2"/>
        <v>24</v>
      </c>
      <c r="AF89">
        <f t="shared" si="3"/>
        <v>26</v>
      </c>
      <c r="AG89">
        <f t="shared" si="4"/>
        <v>32</v>
      </c>
    </row>
    <row r="90">
      <c r="A90" s="20"/>
      <c r="B90" s="20">
        <v>43620.397405717595</v>
      </c>
      <c r="C90" s="1" t="s">
        <v>173</v>
      </c>
      <c r="D90" s="1">
        <v>2.0</v>
      </c>
      <c r="E90" s="1">
        <v>2.0</v>
      </c>
      <c r="F90" s="1">
        <v>2.0</v>
      </c>
      <c r="G90" s="1">
        <v>2.0</v>
      </c>
      <c r="H90" s="1">
        <v>1.0</v>
      </c>
      <c r="I90" s="1">
        <v>2.0</v>
      </c>
      <c r="J90" s="1">
        <v>2.0</v>
      </c>
      <c r="K90" s="1">
        <v>2.0</v>
      </c>
      <c r="L90" s="1">
        <v>2.0</v>
      </c>
      <c r="M90" s="1">
        <v>1.0</v>
      </c>
      <c r="N90" s="1">
        <v>2.0</v>
      </c>
      <c r="O90" s="1">
        <v>2.0</v>
      </c>
      <c r="P90" s="1">
        <v>2.0</v>
      </c>
      <c r="Q90" s="1">
        <v>1.0</v>
      </c>
      <c r="R90" s="1">
        <v>1.0</v>
      </c>
      <c r="S90" s="1">
        <v>2.0</v>
      </c>
      <c r="T90" s="1">
        <v>2.0</v>
      </c>
      <c r="U90" s="1">
        <v>1.0</v>
      </c>
      <c r="V90" s="1">
        <v>1.0</v>
      </c>
      <c r="W90" s="1">
        <v>1.0</v>
      </c>
      <c r="X90" s="1">
        <v>2.0</v>
      </c>
      <c r="Y90" s="1">
        <v>2.0</v>
      </c>
      <c r="Z90" s="1">
        <v>2.0</v>
      </c>
      <c r="AA90" s="1">
        <v>2.0</v>
      </c>
      <c r="AB90" s="1">
        <v>2.0</v>
      </c>
      <c r="AC90" s="36">
        <v>1939.0</v>
      </c>
      <c r="AD90">
        <f t="shared" si="1"/>
        <v>86</v>
      </c>
      <c r="AE90">
        <f t="shared" si="2"/>
        <v>26</v>
      </c>
      <c r="AF90">
        <f t="shared" si="3"/>
        <v>28</v>
      </c>
      <c r="AG90">
        <f t="shared" si="4"/>
        <v>32</v>
      </c>
    </row>
    <row r="91">
      <c r="A91" s="20"/>
      <c r="B91" s="20">
        <v>43621.494109189814</v>
      </c>
      <c r="C91" s="1" t="s">
        <v>176</v>
      </c>
      <c r="D91" s="1">
        <v>2.0</v>
      </c>
      <c r="E91" s="1">
        <v>2.0</v>
      </c>
      <c r="F91" s="1">
        <v>2.0</v>
      </c>
      <c r="G91" s="1">
        <v>2.0</v>
      </c>
      <c r="H91" s="1">
        <v>1.0</v>
      </c>
      <c r="I91" s="1">
        <v>2.0</v>
      </c>
      <c r="J91" s="1">
        <v>2.0</v>
      </c>
      <c r="K91" s="1">
        <v>2.0</v>
      </c>
      <c r="L91" s="1">
        <v>2.0</v>
      </c>
      <c r="M91" s="1">
        <v>1.0</v>
      </c>
      <c r="N91" s="1">
        <v>2.0</v>
      </c>
      <c r="O91" s="1">
        <v>2.0</v>
      </c>
      <c r="P91" s="1">
        <v>1.0</v>
      </c>
      <c r="Q91" s="1">
        <v>2.0</v>
      </c>
      <c r="R91" s="1">
        <v>1.0</v>
      </c>
      <c r="S91" s="1">
        <v>2.0</v>
      </c>
      <c r="T91" s="1">
        <v>2.0</v>
      </c>
      <c r="U91" s="1">
        <v>1.0</v>
      </c>
      <c r="V91" s="1">
        <v>1.0</v>
      </c>
      <c r="W91" s="1">
        <v>2.0</v>
      </c>
      <c r="X91" s="1">
        <v>2.0</v>
      </c>
      <c r="Y91" s="1">
        <v>2.0</v>
      </c>
      <c r="Z91" s="1">
        <v>1.0</v>
      </c>
      <c r="AA91" s="1">
        <v>2.0</v>
      </c>
      <c r="AB91" s="1">
        <v>1.0</v>
      </c>
      <c r="AC91" s="36">
        <v>1169.0</v>
      </c>
      <c r="AD91">
        <f t="shared" si="1"/>
        <v>84</v>
      </c>
      <c r="AE91">
        <f t="shared" si="2"/>
        <v>26</v>
      </c>
      <c r="AF91">
        <f t="shared" si="3"/>
        <v>24</v>
      </c>
      <c r="AG91">
        <f t="shared" si="4"/>
        <v>34</v>
      </c>
    </row>
    <row r="92">
      <c r="A92" s="20"/>
      <c r="B92" s="20">
        <v>43621.4950896875</v>
      </c>
      <c r="C92" s="1" t="s">
        <v>174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36">
        <v>1940.0</v>
      </c>
      <c r="AD92">
        <f t="shared" si="1"/>
        <v>0</v>
      </c>
      <c r="AE92">
        <f t="shared" si="2"/>
        <v>0</v>
      </c>
      <c r="AF92">
        <f t="shared" si="3"/>
        <v>0</v>
      </c>
      <c r="AG92">
        <f t="shared" si="4"/>
        <v>0</v>
      </c>
    </row>
    <row r="93">
      <c r="A93" s="20"/>
      <c r="B93" s="20">
        <v>43621.63584050926</v>
      </c>
      <c r="C93" s="1" t="s">
        <v>177</v>
      </c>
      <c r="D93" s="1">
        <v>2.0</v>
      </c>
      <c r="E93" s="1">
        <v>2.0</v>
      </c>
      <c r="F93" s="1">
        <v>2.0</v>
      </c>
      <c r="G93" s="1">
        <v>2.0</v>
      </c>
      <c r="H93" s="1">
        <v>2.0</v>
      </c>
      <c r="I93" s="1">
        <v>2.0</v>
      </c>
      <c r="J93" s="1">
        <v>2.0</v>
      </c>
      <c r="K93" s="1">
        <v>2.0</v>
      </c>
      <c r="L93" s="1">
        <v>2.0</v>
      </c>
      <c r="M93" s="1">
        <v>2.0</v>
      </c>
      <c r="N93" s="1">
        <v>2.0</v>
      </c>
      <c r="O93" s="1">
        <v>1.0</v>
      </c>
      <c r="P93" s="1">
        <v>2.0</v>
      </c>
      <c r="Q93" s="1">
        <v>2.0</v>
      </c>
      <c r="R93" s="1">
        <v>2.0</v>
      </c>
      <c r="S93" s="1">
        <v>2.0</v>
      </c>
      <c r="T93" s="1">
        <v>2.0</v>
      </c>
      <c r="U93" s="1">
        <v>1.0</v>
      </c>
      <c r="V93" s="1">
        <v>2.0</v>
      </c>
      <c r="W93" s="1">
        <v>2.0</v>
      </c>
      <c r="X93" s="1">
        <v>1.0</v>
      </c>
      <c r="Y93" s="1">
        <v>2.0</v>
      </c>
      <c r="Z93" s="1">
        <v>2.0</v>
      </c>
      <c r="AA93" s="1">
        <v>2.0</v>
      </c>
      <c r="AB93" s="1">
        <v>2.0</v>
      </c>
      <c r="AC93" s="36">
        <v>1938.0</v>
      </c>
      <c r="AD93">
        <f t="shared" si="1"/>
        <v>94</v>
      </c>
      <c r="AE93">
        <f t="shared" si="2"/>
        <v>28</v>
      </c>
      <c r="AF93">
        <f t="shared" si="3"/>
        <v>28</v>
      </c>
      <c r="AG93">
        <f t="shared" si="4"/>
        <v>38</v>
      </c>
    </row>
    <row r="94">
      <c r="A94" s="20"/>
      <c r="B94" s="20">
        <v>43622.37560571759</v>
      </c>
      <c r="C94" s="1" t="s">
        <v>178</v>
      </c>
      <c r="D94" s="1">
        <v>0.0</v>
      </c>
      <c r="E94" s="1">
        <v>1.0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1.0</v>
      </c>
      <c r="T94" s="1">
        <v>0.0</v>
      </c>
      <c r="U94" s="1">
        <v>0.0</v>
      </c>
      <c r="V94" s="1">
        <v>1.0</v>
      </c>
      <c r="W94" s="1">
        <v>1.0</v>
      </c>
      <c r="X94" s="1">
        <v>0.0</v>
      </c>
      <c r="Y94" s="1">
        <v>2.0</v>
      </c>
      <c r="Z94" s="1">
        <v>0.0</v>
      </c>
      <c r="AA94" s="1">
        <v>0.0</v>
      </c>
      <c r="AB94" s="1">
        <v>0.0</v>
      </c>
      <c r="AC94" s="36">
        <v>1942.0</v>
      </c>
      <c r="AD94">
        <f t="shared" si="1"/>
        <v>12</v>
      </c>
      <c r="AE94">
        <f t="shared" si="2"/>
        <v>8</v>
      </c>
      <c r="AF94">
        <f t="shared" si="3"/>
        <v>0</v>
      </c>
      <c r="AG94">
        <f t="shared" si="4"/>
        <v>4</v>
      </c>
    </row>
    <row r="95">
      <c r="A95" s="20"/>
      <c r="B95" s="20">
        <v>43626.54669525463</v>
      </c>
      <c r="C95" s="1" t="s">
        <v>180</v>
      </c>
      <c r="D95" s="1">
        <v>2.0</v>
      </c>
      <c r="E95" s="1">
        <v>2.0</v>
      </c>
      <c r="F95" s="1">
        <v>1.0</v>
      </c>
      <c r="G95" s="1">
        <v>0.0</v>
      </c>
      <c r="H95" s="1">
        <v>0.0</v>
      </c>
      <c r="I95" s="1">
        <v>0.0</v>
      </c>
      <c r="J95" s="1">
        <v>1.0</v>
      </c>
      <c r="K95" s="1">
        <v>1.0</v>
      </c>
      <c r="L95" s="1">
        <v>1.0</v>
      </c>
      <c r="M95" s="1">
        <v>0.0</v>
      </c>
      <c r="N95" s="1">
        <v>0.0</v>
      </c>
      <c r="O95" s="1">
        <v>0.0</v>
      </c>
      <c r="P95" s="1">
        <v>2.0</v>
      </c>
      <c r="Q95" s="1">
        <v>0.0</v>
      </c>
      <c r="R95" s="1">
        <v>0.0</v>
      </c>
      <c r="S95" s="1">
        <v>1.0</v>
      </c>
      <c r="T95" s="1">
        <v>0.0</v>
      </c>
      <c r="U95" s="1">
        <v>0.0</v>
      </c>
      <c r="V95" s="1">
        <v>0.0</v>
      </c>
      <c r="W95" s="1">
        <v>1.0</v>
      </c>
      <c r="X95" s="1">
        <v>1.0</v>
      </c>
      <c r="Y95" s="1">
        <v>1.0</v>
      </c>
      <c r="Z95" s="1">
        <v>1.0</v>
      </c>
      <c r="AA95" s="1">
        <v>0.0</v>
      </c>
      <c r="AB95" s="1">
        <v>0.0</v>
      </c>
      <c r="AC95" s="36">
        <v>1945.0</v>
      </c>
      <c r="AD95">
        <f t="shared" si="1"/>
        <v>30</v>
      </c>
      <c r="AE95">
        <f t="shared" si="2"/>
        <v>14</v>
      </c>
      <c r="AF95">
        <f t="shared" si="3"/>
        <v>10</v>
      </c>
      <c r="AG95">
        <f t="shared" si="4"/>
        <v>6</v>
      </c>
    </row>
    <row r="96">
      <c r="A96" s="20"/>
      <c r="B96" s="20">
        <v>43626.549191701386</v>
      </c>
      <c r="C96" s="1" t="s">
        <v>181</v>
      </c>
      <c r="D96" s="1">
        <v>1.0</v>
      </c>
      <c r="E96" s="1">
        <v>0.0</v>
      </c>
      <c r="F96" s="1">
        <v>1.0</v>
      </c>
      <c r="G96" s="1">
        <v>1.0</v>
      </c>
      <c r="H96" s="1">
        <v>1.0</v>
      </c>
      <c r="I96" s="1">
        <v>1.0</v>
      </c>
      <c r="J96" s="1">
        <v>2.0</v>
      </c>
      <c r="K96" s="1">
        <v>1.0</v>
      </c>
      <c r="L96" s="1">
        <v>0.0</v>
      </c>
      <c r="M96" s="1">
        <v>0.0</v>
      </c>
      <c r="N96" s="1">
        <v>0.0</v>
      </c>
      <c r="O96" s="1">
        <v>0.0</v>
      </c>
      <c r="P96" s="1">
        <v>2.0</v>
      </c>
      <c r="Q96" s="1">
        <v>0.0</v>
      </c>
      <c r="R96" s="1">
        <v>1.0</v>
      </c>
      <c r="S96" s="1">
        <v>1.0</v>
      </c>
      <c r="T96" s="1">
        <v>0.0</v>
      </c>
      <c r="U96" s="1">
        <v>0.0</v>
      </c>
      <c r="V96" s="1">
        <v>1.0</v>
      </c>
      <c r="W96" s="1">
        <v>1.0</v>
      </c>
      <c r="X96" s="1">
        <v>0.0</v>
      </c>
      <c r="Y96" s="1">
        <v>1.0</v>
      </c>
      <c r="Z96" s="1">
        <v>2.0</v>
      </c>
      <c r="AA96" s="1">
        <v>2.0</v>
      </c>
      <c r="AB96" s="1">
        <v>1.0</v>
      </c>
      <c r="AC96" s="36">
        <v>1948.0</v>
      </c>
      <c r="AD96">
        <f t="shared" si="1"/>
        <v>40</v>
      </c>
      <c r="AE96">
        <f t="shared" si="2"/>
        <v>8</v>
      </c>
      <c r="AF96">
        <f t="shared" si="3"/>
        <v>12</v>
      </c>
      <c r="AG96">
        <f t="shared" si="4"/>
        <v>20</v>
      </c>
    </row>
    <row r="97">
      <c r="A97" s="20"/>
      <c r="B97" s="20">
        <v>43626.63522216435</v>
      </c>
      <c r="C97" s="1" t="s">
        <v>194</v>
      </c>
      <c r="D97" s="1">
        <v>1.0</v>
      </c>
      <c r="E97" s="1">
        <v>1.0</v>
      </c>
      <c r="F97" s="1">
        <v>1.0</v>
      </c>
      <c r="G97" s="1">
        <v>1.0</v>
      </c>
      <c r="H97" s="1">
        <v>0.0</v>
      </c>
      <c r="I97" s="1">
        <v>1.0</v>
      </c>
      <c r="J97" s="1">
        <v>0.0</v>
      </c>
      <c r="K97" s="1">
        <v>1.0</v>
      </c>
      <c r="L97" s="1">
        <v>0.0</v>
      </c>
      <c r="M97" s="1">
        <v>0.0</v>
      </c>
      <c r="N97" s="1">
        <v>0.0</v>
      </c>
      <c r="O97" s="1">
        <v>0.0</v>
      </c>
      <c r="P97" s="1">
        <v>1.0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1.0</v>
      </c>
      <c r="Z97" s="1">
        <v>1.0</v>
      </c>
      <c r="AA97" s="1">
        <v>1.0</v>
      </c>
      <c r="AB97" s="1">
        <v>0.0</v>
      </c>
      <c r="AC97" s="36">
        <v>1821.0</v>
      </c>
      <c r="AD97">
        <f t="shared" si="1"/>
        <v>20</v>
      </c>
      <c r="AE97">
        <f t="shared" si="2"/>
        <v>6</v>
      </c>
      <c r="AF97">
        <f t="shared" si="3"/>
        <v>8</v>
      </c>
      <c r="AG97">
        <f t="shared" si="4"/>
        <v>6</v>
      </c>
    </row>
    <row r="98">
      <c r="A98" s="20"/>
      <c r="B98" s="20">
        <v>43627.552943055554</v>
      </c>
      <c r="C98" s="1" t="s">
        <v>182</v>
      </c>
      <c r="D98" s="1">
        <v>0.0</v>
      </c>
      <c r="E98" s="1">
        <v>1.0</v>
      </c>
      <c r="F98" s="1">
        <v>2.0</v>
      </c>
      <c r="G98" s="1">
        <v>0.0</v>
      </c>
      <c r="H98" s="1">
        <v>0.0</v>
      </c>
      <c r="I98" s="1">
        <v>2.0</v>
      </c>
      <c r="J98" s="1">
        <v>2.0</v>
      </c>
      <c r="K98" s="1">
        <v>0.0</v>
      </c>
      <c r="L98" s="1">
        <v>1.0</v>
      </c>
      <c r="M98" s="1">
        <v>0.0</v>
      </c>
      <c r="N98" s="1">
        <v>0.0</v>
      </c>
      <c r="O98" s="1">
        <v>0.0</v>
      </c>
      <c r="P98" s="1">
        <v>0.0</v>
      </c>
      <c r="Q98" s="1">
        <v>1.0</v>
      </c>
      <c r="R98" s="1">
        <v>0.0</v>
      </c>
      <c r="S98" s="1">
        <v>1.0</v>
      </c>
      <c r="T98" s="1">
        <v>0.0</v>
      </c>
      <c r="U98" s="1">
        <v>0.0</v>
      </c>
      <c r="V98" s="1">
        <v>0.0</v>
      </c>
      <c r="W98" s="1">
        <v>1.0</v>
      </c>
      <c r="X98" s="1">
        <v>1.0</v>
      </c>
      <c r="Y98" s="1">
        <v>0.0</v>
      </c>
      <c r="Z98" s="1">
        <v>0.0</v>
      </c>
      <c r="AA98" s="1">
        <v>1.0</v>
      </c>
      <c r="AB98" s="1">
        <v>0.0</v>
      </c>
      <c r="AC98" s="36">
        <v>1906.0</v>
      </c>
      <c r="AD98">
        <f t="shared" si="1"/>
        <v>26</v>
      </c>
      <c r="AE98">
        <f t="shared" si="2"/>
        <v>8</v>
      </c>
      <c r="AF98">
        <f t="shared" si="3"/>
        <v>0</v>
      </c>
      <c r="AG98">
        <f t="shared" si="4"/>
        <v>18</v>
      </c>
    </row>
    <row r="99">
      <c r="A99" s="20"/>
      <c r="B99" s="20">
        <v>43628.5676854051</v>
      </c>
      <c r="C99" s="1" t="s">
        <v>183</v>
      </c>
      <c r="D99" s="1">
        <v>1.0</v>
      </c>
      <c r="E99" s="1">
        <v>2.0</v>
      </c>
      <c r="F99" s="1">
        <v>0.0</v>
      </c>
      <c r="G99" s="1">
        <v>2.0</v>
      </c>
      <c r="H99" s="1">
        <v>0.0</v>
      </c>
      <c r="I99" s="1">
        <v>2.0</v>
      </c>
      <c r="J99" s="1">
        <v>2.0</v>
      </c>
      <c r="K99" s="1">
        <v>1.0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2.0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2.0</v>
      </c>
      <c r="Z99" s="1">
        <v>2.0</v>
      </c>
      <c r="AA99" s="1">
        <v>2.0</v>
      </c>
      <c r="AB99" s="1">
        <v>1.0</v>
      </c>
      <c r="AC99" s="36">
        <v>1953.0</v>
      </c>
      <c r="AD99">
        <f t="shared" si="1"/>
        <v>38</v>
      </c>
      <c r="AE99">
        <f t="shared" si="2"/>
        <v>12</v>
      </c>
      <c r="AF99">
        <f t="shared" si="3"/>
        <v>10</v>
      </c>
      <c r="AG99">
        <f t="shared" si="4"/>
        <v>16</v>
      </c>
    </row>
    <row r="100">
      <c r="A100" s="20"/>
      <c r="B100" s="20">
        <v>43628.58592758102</v>
      </c>
      <c r="C100" s="1" t="s">
        <v>184</v>
      </c>
      <c r="D100" s="1">
        <v>0.0</v>
      </c>
      <c r="E100" s="1">
        <v>1.0</v>
      </c>
      <c r="F100" s="1">
        <v>2.0</v>
      </c>
      <c r="G100" s="1">
        <v>1.0</v>
      </c>
      <c r="H100" s="1">
        <v>1.0</v>
      </c>
      <c r="I100" s="1">
        <v>2.0</v>
      </c>
      <c r="J100" s="1">
        <v>2.0</v>
      </c>
      <c r="K100" s="1">
        <v>1.0</v>
      </c>
      <c r="L100" s="1">
        <v>0.0</v>
      </c>
      <c r="M100" s="1">
        <v>0.0</v>
      </c>
      <c r="N100" s="1">
        <v>1.0</v>
      </c>
      <c r="O100" s="1">
        <v>0.0</v>
      </c>
      <c r="P100" s="1">
        <v>1.0</v>
      </c>
      <c r="Q100" s="1">
        <v>0.0</v>
      </c>
      <c r="R100" s="1">
        <v>0.0</v>
      </c>
      <c r="S100" s="1">
        <v>1.0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1.0</v>
      </c>
      <c r="Z100" s="1">
        <v>0.0</v>
      </c>
      <c r="AA100" s="1">
        <v>1.0</v>
      </c>
      <c r="AB100" s="1">
        <v>0.0</v>
      </c>
      <c r="AC100" s="36">
        <v>1946.0</v>
      </c>
      <c r="AD100">
        <f t="shared" si="1"/>
        <v>30</v>
      </c>
      <c r="AE100">
        <f t="shared" si="2"/>
        <v>4</v>
      </c>
      <c r="AF100">
        <f t="shared" si="3"/>
        <v>8</v>
      </c>
      <c r="AG100">
        <f t="shared" si="4"/>
        <v>18</v>
      </c>
    </row>
    <row r="101">
      <c r="A101" s="20"/>
      <c r="B101" s="20">
        <v>43629.38527471064</v>
      </c>
      <c r="C101" s="1" t="s">
        <v>151</v>
      </c>
      <c r="D101" s="1">
        <v>0.0</v>
      </c>
      <c r="E101" s="1">
        <v>1.0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2.0</v>
      </c>
      <c r="Q101" s="1">
        <v>0.0</v>
      </c>
      <c r="R101" s="1">
        <v>0.0</v>
      </c>
      <c r="S101" s="1">
        <v>1.0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2.0</v>
      </c>
      <c r="AA101" s="1">
        <v>0.0</v>
      </c>
      <c r="AB101" s="1">
        <v>0.0</v>
      </c>
      <c r="AC101" s="36">
        <v>91.0</v>
      </c>
      <c r="AD101">
        <f t="shared" si="1"/>
        <v>12</v>
      </c>
      <c r="AE101">
        <f t="shared" si="2"/>
        <v>6</v>
      </c>
      <c r="AF101">
        <f t="shared" si="3"/>
        <v>4</v>
      </c>
      <c r="AG101">
        <f t="shared" si="4"/>
        <v>2</v>
      </c>
    </row>
    <row r="102">
      <c r="A102" s="20"/>
      <c r="B102" s="20">
        <v>43629.58920512731</v>
      </c>
      <c r="C102" s="1" t="s">
        <v>185</v>
      </c>
      <c r="D102" s="1">
        <v>1.0</v>
      </c>
      <c r="E102" s="1">
        <v>2.0</v>
      </c>
      <c r="F102" s="1">
        <v>2.0</v>
      </c>
      <c r="G102" s="1">
        <v>1.0</v>
      </c>
      <c r="H102" s="1">
        <v>1.0</v>
      </c>
      <c r="I102" s="1">
        <v>1.0</v>
      </c>
      <c r="J102" s="1">
        <v>2.0</v>
      </c>
      <c r="K102" s="1">
        <v>2.0</v>
      </c>
      <c r="L102" s="1">
        <v>1.0</v>
      </c>
      <c r="M102" s="1">
        <v>0.0</v>
      </c>
      <c r="N102" s="1">
        <v>1.0</v>
      </c>
      <c r="O102" s="1">
        <v>1.0</v>
      </c>
      <c r="P102" s="1">
        <v>2.0</v>
      </c>
      <c r="Q102" s="1">
        <v>1.0</v>
      </c>
      <c r="R102" s="1">
        <v>0.0</v>
      </c>
      <c r="S102" s="1">
        <v>2.0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2.0</v>
      </c>
      <c r="Z102" s="1">
        <v>1.0</v>
      </c>
      <c r="AA102" s="1">
        <v>2.0</v>
      </c>
      <c r="AB102" s="1">
        <v>1.0</v>
      </c>
      <c r="AC102" s="36">
        <v>1320.0</v>
      </c>
      <c r="AD102">
        <f t="shared" si="1"/>
        <v>62</v>
      </c>
      <c r="AE102">
        <f t="shared" si="2"/>
        <v>18</v>
      </c>
      <c r="AF102">
        <f t="shared" si="3"/>
        <v>18</v>
      </c>
      <c r="AG102">
        <f t="shared" si="4"/>
        <v>26</v>
      </c>
    </row>
    <row r="103">
      <c r="A103" s="20"/>
      <c r="B103" s="20">
        <v>43630.50268631944</v>
      </c>
      <c r="C103" s="1" t="s">
        <v>225</v>
      </c>
      <c r="D103" s="1">
        <v>1.0</v>
      </c>
      <c r="E103" s="1">
        <v>2.0</v>
      </c>
      <c r="F103" s="1">
        <v>1.0</v>
      </c>
      <c r="G103" s="1">
        <v>1.0</v>
      </c>
      <c r="H103" s="1">
        <v>0.0</v>
      </c>
      <c r="I103" s="1">
        <v>1.0</v>
      </c>
      <c r="J103" s="1">
        <v>1.0</v>
      </c>
      <c r="K103" s="1">
        <v>1.0</v>
      </c>
      <c r="L103" s="1">
        <v>0.0</v>
      </c>
      <c r="M103" s="1">
        <v>0.0</v>
      </c>
      <c r="N103" s="1">
        <v>0.0</v>
      </c>
      <c r="O103" s="1">
        <v>1.0</v>
      </c>
      <c r="P103" s="1">
        <v>0.0</v>
      </c>
      <c r="Q103" s="1">
        <v>1.0</v>
      </c>
      <c r="R103" s="1">
        <v>0.0</v>
      </c>
      <c r="S103" s="1">
        <v>2.0</v>
      </c>
      <c r="T103" s="1">
        <v>1.0</v>
      </c>
      <c r="U103" s="1">
        <v>0.0</v>
      </c>
      <c r="V103" s="1">
        <v>1.0</v>
      </c>
      <c r="W103" s="1">
        <v>1.0</v>
      </c>
      <c r="X103" s="1">
        <v>0.0</v>
      </c>
      <c r="Y103" s="1">
        <v>1.0</v>
      </c>
      <c r="Z103" s="1">
        <v>1.0</v>
      </c>
      <c r="AA103" s="1">
        <v>2.0</v>
      </c>
      <c r="AB103" s="1">
        <v>0.0</v>
      </c>
      <c r="AC103" s="36">
        <v>1947.0</v>
      </c>
      <c r="AD103">
        <f t="shared" si="1"/>
        <v>38</v>
      </c>
      <c r="AE103">
        <f t="shared" si="2"/>
        <v>10</v>
      </c>
      <c r="AF103">
        <f t="shared" si="3"/>
        <v>8</v>
      </c>
      <c r="AG103">
        <f t="shared" si="4"/>
        <v>20</v>
      </c>
    </row>
    <row r="104">
      <c r="A104" s="20"/>
      <c r="B104" s="20">
        <v>43633.54696565973</v>
      </c>
      <c r="C104" s="1" t="s">
        <v>160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36">
        <v>1583.0</v>
      </c>
      <c r="AD104">
        <f t="shared" si="1"/>
        <v>0</v>
      </c>
      <c r="AE104">
        <f t="shared" si="2"/>
        <v>0</v>
      </c>
      <c r="AF104">
        <f t="shared" si="3"/>
        <v>0</v>
      </c>
      <c r="AG104">
        <f t="shared" si="4"/>
        <v>0</v>
      </c>
    </row>
    <row r="105">
      <c r="A105" s="20"/>
      <c r="B105" s="20">
        <v>43633.58480978009</v>
      </c>
      <c r="C105" s="1" t="s">
        <v>186</v>
      </c>
      <c r="D105" s="1">
        <v>0.0</v>
      </c>
      <c r="E105" s="1">
        <v>1.0</v>
      </c>
      <c r="F105" s="1">
        <v>0.0</v>
      </c>
      <c r="G105" s="1">
        <v>0.0</v>
      </c>
      <c r="H105" s="1">
        <v>1.0</v>
      </c>
      <c r="I105" s="1">
        <v>0.0</v>
      </c>
      <c r="J105" s="1">
        <v>0.0</v>
      </c>
      <c r="K105" s="1">
        <v>2.0</v>
      </c>
      <c r="L105" s="1">
        <v>0.0</v>
      </c>
      <c r="M105" s="1">
        <v>0.0</v>
      </c>
      <c r="N105" s="1">
        <v>1.0</v>
      </c>
      <c r="O105" s="1">
        <v>0.0</v>
      </c>
      <c r="P105" s="1">
        <v>2.0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36">
        <v>1931.0</v>
      </c>
      <c r="AD105">
        <f t="shared" si="1"/>
        <v>14</v>
      </c>
      <c r="AE105">
        <f t="shared" si="2"/>
        <v>2</v>
      </c>
      <c r="AF105">
        <f t="shared" si="3"/>
        <v>10</v>
      </c>
      <c r="AG105">
        <f t="shared" si="4"/>
        <v>2</v>
      </c>
    </row>
    <row r="106">
      <c r="A106" s="20"/>
      <c r="B106" s="20">
        <v>43634.41958078704</v>
      </c>
      <c r="C106" s="1" t="s">
        <v>144</v>
      </c>
      <c r="D106" s="1">
        <v>2.0</v>
      </c>
      <c r="E106" s="1">
        <v>1.0</v>
      </c>
      <c r="F106" s="1">
        <v>2.0</v>
      </c>
      <c r="G106" s="1">
        <v>2.0</v>
      </c>
      <c r="H106" s="1">
        <v>2.0</v>
      </c>
      <c r="I106" s="1">
        <v>2.0</v>
      </c>
      <c r="J106" s="1">
        <v>2.0</v>
      </c>
      <c r="K106" s="1">
        <v>2.0</v>
      </c>
      <c r="L106" s="1">
        <v>1.0</v>
      </c>
      <c r="M106" s="1">
        <v>1.0</v>
      </c>
      <c r="N106" s="1">
        <v>2.0</v>
      </c>
      <c r="O106" s="1">
        <v>1.0</v>
      </c>
      <c r="P106" s="1">
        <v>2.0</v>
      </c>
      <c r="Q106" s="1">
        <v>0.0</v>
      </c>
      <c r="R106" s="1">
        <v>0.0</v>
      </c>
      <c r="S106" s="1">
        <v>2.0</v>
      </c>
      <c r="T106" s="1">
        <v>1.0</v>
      </c>
      <c r="U106" s="1">
        <v>2.0</v>
      </c>
      <c r="V106" s="1">
        <v>1.0</v>
      </c>
      <c r="W106" s="1">
        <v>2.0</v>
      </c>
      <c r="X106" s="1">
        <v>1.0</v>
      </c>
      <c r="Y106" s="1">
        <v>2.0</v>
      </c>
      <c r="Z106" s="1">
        <v>2.0</v>
      </c>
      <c r="AA106" s="1">
        <v>2.0</v>
      </c>
      <c r="AB106" s="1">
        <v>2.0</v>
      </c>
      <c r="AC106" s="36">
        <v>1792.0</v>
      </c>
      <c r="AD106">
        <f t="shared" si="1"/>
        <v>78</v>
      </c>
      <c r="AE106">
        <f t="shared" si="2"/>
        <v>24</v>
      </c>
      <c r="AF106">
        <f t="shared" si="3"/>
        <v>26</v>
      </c>
      <c r="AG106">
        <f t="shared" si="4"/>
        <v>28</v>
      </c>
    </row>
    <row r="107">
      <c r="A107" s="20"/>
      <c r="B107" s="20">
        <v>43634.44409422454</v>
      </c>
      <c r="C107" s="1" t="s">
        <v>144</v>
      </c>
      <c r="D107" s="1">
        <v>2.0</v>
      </c>
      <c r="E107" s="1">
        <v>1.0</v>
      </c>
      <c r="F107" s="1">
        <v>2.0</v>
      </c>
      <c r="G107" s="1">
        <v>2.0</v>
      </c>
      <c r="H107" s="1">
        <v>2.0</v>
      </c>
      <c r="I107" s="1">
        <v>2.0</v>
      </c>
      <c r="J107" s="1">
        <v>2.0</v>
      </c>
      <c r="K107" s="1">
        <v>2.0</v>
      </c>
      <c r="L107" s="1">
        <v>1.0</v>
      </c>
      <c r="M107" s="1">
        <v>1.0</v>
      </c>
      <c r="N107" s="1">
        <v>2.0</v>
      </c>
      <c r="O107" s="1">
        <v>1.0</v>
      </c>
      <c r="P107" s="1">
        <v>2.0</v>
      </c>
      <c r="Q107" s="1">
        <v>0.0</v>
      </c>
      <c r="R107" s="1">
        <v>0.0</v>
      </c>
      <c r="S107" s="1">
        <v>2.0</v>
      </c>
      <c r="T107" s="1">
        <v>1.0</v>
      </c>
      <c r="U107" s="1">
        <v>2.0</v>
      </c>
      <c r="V107" s="1">
        <v>1.0</v>
      </c>
      <c r="W107" s="1">
        <v>2.0</v>
      </c>
      <c r="X107" s="1">
        <v>1.0</v>
      </c>
      <c r="Y107" s="1">
        <v>2.0</v>
      </c>
      <c r="Z107" s="1">
        <v>2.0</v>
      </c>
      <c r="AA107" s="1">
        <v>2.0</v>
      </c>
      <c r="AB107" s="1">
        <v>2.0</v>
      </c>
      <c r="AC107" s="36">
        <v>1792.0</v>
      </c>
      <c r="AD107">
        <f t="shared" si="1"/>
        <v>78</v>
      </c>
      <c r="AE107">
        <f t="shared" si="2"/>
        <v>24</v>
      </c>
      <c r="AF107">
        <f t="shared" si="3"/>
        <v>26</v>
      </c>
      <c r="AG107">
        <f t="shared" si="4"/>
        <v>28</v>
      </c>
    </row>
    <row r="108">
      <c r="A108" s="20"/>
      <c r="B108" s="20">
        <v>43634.46377717593</v>
      </c>
      <c r="C108" s="1" t="s">
        <v>106</v>
      </c>
      <c r="D108" s="1">
        <v>1.0</v>
      </c>
      <c r="E108" s="1">
        <v>1.0</v>
      </c>
      <c r="F108" s="1">
        <v>2.0</v>
      </c>
      <c r="G108" s="1">
        <v>1.0</v>
      </c>
      <c r="H108" s="1">
        <v>1.0</v>
      </c>
      <c r="I108" s="1">
        <v>2.0</v>
      </c>
      <c r="J108" s="1">
        <v>1.0</v>
      </c>
      <c r="K108" s="1">
        <v>2.0</v>
      </c>
      <c r="L108" s="1">
        <v>1.0</v>
      </c>
      <c r="M108" s="1">
        <v>1.0</v>
      </c>
      <c r="N108" s="1">
        <v>2.0</v>
      </c>
      <c r="O108" s="1">
        <v>0.0</v>
      </c>
      <c r="P108" s="1">
        <v>2.0</v>
      </c>
      <c r="Q108" s="1">
        <v>1.0</v>
      </c>
      <c r="R108" s="1">
        <v>0.0</v>
      </c>
      <c r="S108" s="1">
        <v>1.0</v>
      </c>
      <c r="T108" s="1">
        <v>1.0</v>
      </c>
      <c r="U108" s="1">
        <v>1.0</v>
      </c>
      <c r="V108" s="1">
        <v>2.0</v>
      </c>
      <c r="W108" s="1">
        <v>1.0</v>
      </c>
      <c r="X108" s="1">
        <v>1.0</v>
      </c>
      <c r="Y108" s="1">
        <v>2.0</v>
      </c>
      <c r="Z108" s="1">
        <v>2.0</v>
      </c>
      <c r="AA108" s="1">
        <v>2.0</v>
      </c>
      <c r="AB108" s="1">
        <v>0.0</v>
      </c>
      <c r="AC108" s="36">
        <v>1770.0</v>
      </c>
      <c r="AD108">
        <f t="shared" si="1"/>
        <v>62</v>
      </c>
      <c r="AE108">
        <f t="shared" si="2"/>
        <v>20</v>
      </c>
      <c r="AF108">
        <f t="shared" si="3"/>
        <v>18</v>
      </c>
      <c r="AG108">
        <f t="shared" si="4"/>
        <v>24</v>
      </c>
    </row>
    <row r="109">
      <c r="A109" s="20"/>
      <c r="B109" s="20">
        <v>43634.62677645833</v>
      </c>
      <c r="C109" s="1" t="s">
        <v>134</v>
      </c>
      <c r="D109" s="1">
        <v>1.0</v>
      </c>
      <c r="E109" s="1">
        <v>2.0</v>
      </c>
      <c r="F109" s="1">
        <v>1.0</v>
      </c>
      <c r="G109" s="1">
        <v>1.0</v>
      </c>
      <c r="H109" s="1">
        <v>0.0</v>
      </c>
      <c r="I109" s="1">
        <v>1.0</v>
      </c>
      <c r="J109" s="1">
        <v>0.0</v>
      </c>
      <c r="K109" s="1">
        <v>2.0</v>
      </c>
      <c r="L109" s="1">
        <v>1.0</v>
      </c>
      <c r="M109" s="1">
        <v>1.0</v>
      </c>
      <c r="N109" s="1">
        <v>1.0</v>
      </c>
      <c r="O109" s="1">
        <v>1.0</v>
      </c>
      <c r="P109" s="1">
        <v>2.0</v>
      </c>
      <c r="Q109" s="1">
        <v>1.0</v>
      </c>
      <c r="R109" s="1">
        <v>1.0</v>
      </c>
      <c r="S109" s="1">
        <v>1.0</v>
      </c>
      <c r="T109" s="1">
        <v>1.0</v>
      </c>
      <c r="U109" s="1">
        <v>0.0</v>
      </c>
      <c r="V109" s="1">
        <v>1.0</v>
      </c>
      <c r="W109" s="1">
        <v>1.0</v>
      </c>
      <c r="X109" s="1">
        <v>1.0</v>
      </c>
      <c r="Y109" s="1">
        <v>1.0</v>
      </c>
      <c r="Z109" s="1">
        <v>1.0</v>
      </c>
      <c r="AA109" s="1">
        <v>1.0</v>
      </c>
      <c r="AB109" s="1">
        <v>0.0</v>
      </c>
      <c r="AC109" s="36">
        <v>1900.0</v>
      </c>
      <c r="AD109">
        <f t="shared" si="1"/>
        <v>48</v>
      </c>
      <c r="AE109">
        <f t="shared" si="2"/>
        <v>16</v>
      </c>
      <c r="AF109">
        <f t="shared" si="3"/>
        <v>16</v>
      </c>
      <c r="AG109">
        <f t="shared" si="4"/>
        <v>16</v>
      </c>
    </row>
    <row r="110">
      <c r="A110" s="20"/>
      <c r="B110" s="20">
        <v>43635.389075625004</v>
      </c>
      <c r="C110" s="1" t="s">
        <v>111</v>
      </c>
      <c r="D110" s="1">
        <v>0.0</v>
      </c>
      <c r="E110" s="1">
        <v>1.0</v>
      </c>
      <c r="F110" s="1">
        <v>0.0</v>
      </c>
      <c r="G110" s="1">
        <v>0.0</v>
      </c>
      <c r="H110" s="1">
        <v>1.0</v>
      </c>
      <c r="I110" s="1">
        <v>1.0</v>
      </c>
      <c r="J110" s="1">
        <v>0.0</v>
      </c>
      <c r="K110" s="1">
        <v>2.0</v>
      </c>
      <c r="L110" s="1">
        <v>0.0</v>
      </c>
      <c r="M110" s="1">
        <v>0.0</v>
      </c>
      <c r="N110" s="1">
        <v>0.0</v>
      </c>
      <c r="O110" s="1">
        <v>0.0</v>
      </c>
      <c r="P110" s="1">
        <v>2.0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1.0</v>
      </c>
      <c r="W110" s="1">
        <v>0.0</v>
      </c>
      <c r="X110" s="1">
        <v>0.0</v>
      </c>
      <c r="Y110" s="1">
        <v>2.0</v>
      </c>
      <c r="Z110" s="1">
        <v>1.0</v>
      </c>
      <c r="AA110" s="1">
        <v>1.0</v>
      </c>
      <c r="AB110" s="1">
        <v>0.0</v>
      </c>
      <c r="AC110" s="36">
        <v>1864.0</v>
      </c>
      <c r="AD110">
        <f t="shared" si="1"/>
        <v>24</v>
      </c>
      <c r="AE110">
        <f t="shared" si="2"/>
        <v>8</v>
      </c>
      <c r="AF110">
        <f t="shared" si="3"/>
        <v>8</v>
      </c>
      <c r="AG110">
        <f t="shared" si="4"/>
        <v>8</v>
      </c>
    </row>
    <row r="111">
      <c r="A111" s="20"/>
      <c r="B111" s="20">
        <v>43635.42993748843</v>
      </c>
      <c r="C111" s="1" t="s">
        <v>187</v>
      </c>
      <c r="D111" s="1">
        <v>0.0</v>
      </c>
      <c r="E111" s="1">
        <v>2.0</v>
      </c>
      <c r="F111" s="1">
        <v>2.0</v>
      </c>
      <c r="G111" s="1">
        <v>1.0</v>
      </c>
      <c r="H111" s="1">
        <v>0.0</v>
      </c>
      <c r="I111" s="1">
        <v>2.0</v>
      </c>
      <c r="J111" s="1">
        <v>0.0</v>
      </c>
      <c r="K111" s="1">
        <v>2.0</v>
      </c>
      <c r="L111" s="1">
        <v>1.0</v>
      </c>
      <c r="M111" s="1">
        <v>0.0</v>
      </c>
      <c r="N111" s="1">
        <v>2.0</v>
      </c>
      <c r="O111" s="1">
        <v>0.0</v>
      </c>
      <c r="P111" s="1">
        <v>1.0</v>
      </c>
      <c r="Q111" s="1">
        <v>0.0</v>
      </c>
      <c r="R111" s="1">
        <v>0.0</v>
      </c>
      <c r="S111" s="1">
        <v>2.0</v>
      </c>
      <c r="T111" s="1">
        <v>0.0</v>
      </c>
      <c r="U111" s="1">
        <v>0.0</v>
      </c>
      <c r="V111" s="1">
        <v>2.0</v>
      </c>
      <c r="W111" s="1">
        <v>2.0</v>
      </c>
      <c r="X111" s="1">
        <v>2.0</v>
      </c>
      <c r="Y111" s="1">
        <v>2.0</v>
      </c>
      <c r="Z111" s="1">
        <v>1.0</v>
      </c>
      <c r="AA111" s="1">
        <v>2.0</v>
      </c>
      <c r="AB111" s="1">
        <v>0.0</v>
      </c>
      <c r="AC111" s="36">
        <v>1951.0</v>
      </c>
      <c r="AD111">
        <f t="shared" si="1"/>
        <v>52</v>
      </c>
      <c r="AE111">
        <f t="shared" si="2"/>
        <v>20</v>
      </c>
      <c r="AF111">
        <f t="shared" si="3"/>
        <v>12</v>
      </c>
      <c r="AG111">
        <f t="shared" si="4"/>
        <v>20</v>
      </c>
    </row>
    <row r="112">
      <c r="A112" s="20"/>
      <c r="B112" s="20">
        <v>43635.47051136574</v>
      </c>
      <c r="C112" s="1" t="s">
        <v>117</v>
      </c>
      <c r="D112" s="1">
        <v>1.0</v>
      </c>
      <c r="E112" s="1">
        <v>2.0</v>
      </c>
      <c r="F112" s="1">
        <v>2.0</v>
      </c>
      <c r="G112" s="1">
        <v>1.0</v>
      </c>
      <c r="H112" s="1">
        <v>1.0</v>
      </c>
      <c r="I112" s="1">
        <v>2.0</v>
      </c>
      <c r="J112" s="1">
        <v>2.0</v>
      </c>
      <c r="K112" s="1">
        <v>2.0</v>
      </c>
      <c r="L112" s="1">
        <v>1.0</v>
      </c>
      <c r="M112" s="1">
        <v>1.0</v>
      </c>
      <c r="N112" s="1">
        <v>2.0</v>
      </c>
      <c r="O112" s="1">
        <v>1.0</v>
      </c>
      <c r="P112" s="1">
        <v>2.0</v>
      </c>
      <c r="Q112" s="1">
        <v>1.0</v>
      </c>
      <c r="R112" s="1">
        <v>1.0</v>
      </c>
      <c r="S112" s="1">
        <v>2.0</v>
      </c>
      <c r="T112" s="1">
        <v>2.0</v>
      </c>
      <c r="U112" s="1">
        <v>1.0</v>
      </c>
      <c r="V112" s="1">
        <v>2.0</v>
      </c>
      <c r="W112" s="1">
        <v>2.0</v>
      </c>
      <c r="X112" s="1">
        <v>2.0</v>
      </c>
      <c r="Y112" s="1">
        <v>2.0</v>
      </c>
      <c r="Z112" s="1">
        <v>2.0</v>
      </c>
      <c r="AA112" s="1">
        <v>2.0</v>
      </c>
      <c r="AB112" s="1">
        <v>1.0</v>
      </c>
      <c r="AC112" s="36">
        <v>1606.0</v>
      </c>
      <c r="AD112">
        <f t="shared" si="1"/>
        <v>80</v>
      </c>
      <c r="AE112">
        <f t="shared" si="2"/>
        <v>26</v>
      </c>
      <c r="AF112">
        <f t="shared" si="3"/>
        <v>22</v>
      </c>
      <c r="AG112">
        <f t="shared" si="4"/>
        <v>32</v>
      </c>
    </row>
    <row r="113">
      <c r="A113" s="20"/>
      <c r="B113" s="20">
        <v>43636.38975202546</v>
      </c>
      <c r="C113" s="1" t="s">
        <v>125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36">
        <v>1839.0</v>
      </c>
      <c r="AD113">
        <f t="shared" si="1"/>
        <v>2</v>
      </c>
      <c r="AE113">
        <f t="shared" si="2"/>
        <v>2</v>
      </c>
      <c r="AF113">
        <f t="shared" si="3"/>
        <v>0</v>
      </c>
      <c r="AG113">
        <f t="shared" si="4"/>
        <v>0</v>
      </c>
    </row>
    <row r="114">
      <c r="A114" s="20"/>
      <c r="B114" s="20">
        <v>43636.438002835646</v>
      </c>
      <c r="C114" s="1" t="s">
        <v>189</v>
      </c>
      <c r="D114" s="1">
        <v>1.0</v>
      </c>
      <c r="E114" s="1">
        <v>1.0</v>
      </c>
      <c r="F114" s="1">
        <v>1.0</v>
      </c>
      <c r="G114" s="1">
        <v>0.0</v>
      </c>
      <c r="H114" s="1">
        <v>0.0</v>
      </c>
      <c r="I114" s="1">
        <v>1.0</v>
      </c>
      <c r="J114" s="1">
        <v>1.0</v>
      </c>
      <c r="K114" s="1">
        <v>1.0</v>
      </c>
      <c r="L114" s="1">
        <v>2.0</v>
      </c>
      <c r="M114" s="1">
        <v>1.0</v>
      </c>
      <c r="N114" s="1">
        <v>2.0</v>
      </c>
      <c r="O114" s="1">
        <v>0.0</v>
      </c>
      <c r="P114" s="1">
        <v>1.0</v>
      </c>
      <c r="Q114" s="1">
        <v>1.0</v>
      </c>
      <c r="R114" s="1">
        <v>0.0</v>
      </c>
      <c r="S114" s="1">
        <v>1.0</v>
      </c>
      <c r="T114" s="1">
        <v>1.0</v>
      </c>
      <c r="U114" s="1">
        <v>1.0</v>
      </c>
      <c r="V114" s="1">
        <v>1.0</v>
      </c>
      <c r="W114" s="1">
        <v>0.0</v>
      </c>
      <c r="X114" s="1">
        <v>0.0</v>
      </c>
      <c r="Y114" s="1">
        <v>2.0</v>
      </c>
      <c r="Z114" s="1">
        <v>0.0</v>
      </c>
      <c r="AA114" s="1">
        <v>1.0</v>
      </c>
      <c r="AB114" s="1">
        <v>0.0</v>
      </c>
      <c r="AC114" s="36">
        <v>1950.0</v>
      </c>
      <c r="AD114">
        <f t="shared" si="1"/>
        <v>40</v>
      </c>
      <c r="AE114">
        <f t="shared" si="2"/>
        <v>14</v>
      </c>
      <c r="AF114">
        <f t="shared" si="3"/>
        <v>12</v>
      </c>
      <c r="AG114">
        <f t="shared" si="4"/>
        <v>14</v>
      </c>
    </row>
    <row r="115">
      <c r="A115" s="20"/>
      <c r="B115" s="20">
        <v>43637.50667153935</v>
      </c>
      <c r="C115" s="1" t="s">
        <v>190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1.0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1.0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1.0</v>
      </c>
      <c r="AB115" s="1">
        <v>0.0</v>
      </c>
      <c r="AC115" s="36">
        <v>1677.0</v>
      </c>
      <c r="AD115">
        <f t="shared" si="1"/>
        <v>6</v>
      </c>
      <c r="AE115">
        <f t="shared" si="2"/>
        <v>0</v>
      </c>
      <c r="AF115">
        <f t="shared" si="3"/>
        <v>2</v>
      </c>
      <c r="AG115">
        <f t="shared" si="4"/>
        <v>4</v>
      </c>
    </row>
    <row r="116">
      <c r="A116" s="20"/>
      <c r="B116" s="20">
        <v>43637.611181319444</v>
      </c>
      <c r="C116" s="1" t="s">
        <v>191</v>
      </c>
      <c r="D116" s="1">
        <v>2.0</v>
      </c>
      <c r="E116" s="1">
        <v>1.0</v>
      </c>
      <c r="F116" s="1">
        <v>0.0</v>
      </c>
      <c r="G116" s="1">
        <v>1.0</v>
      </c>
      <c r="H116" s="1">
        <v>0.0</v>
      </c>
      <c r="I116" s="1">
        <v>2.0</v>
      </c>
      <c r="J116" s="1">
        <v>2.0</v>
      </c>
      <c r="K116" s="1">
        <v>2.0</v>
      </c>
      <c r="L116" s="1">
        <v>0.0</v>
      </c>
      <c r="M116" s="1">
        <v>0.0</v>
      </c>
      <c r="N116" s="1">
        <v>0.0</v>
      </c>
      <c r="O116" s="1">
        <v>0.0</v>
      </c>
      <c r="P116" s="1">
        <v>2.0</v>
      </c>
      <c r="Q116" s="1">
        <v>0.0</v>
      </c>
      <c r="R116" s="1">
        <v>0.0</v>
      </c>
      <c r="S116" s="1">
        <v>2.0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2.0</v>
      </c>
      <c r="Z116" s="1">
        <v>1.0</v>
      </c>
      <c r="AA116" s="1">
        <v>2.0</v>
      </c>
      <c r="AB116" s="1">
        <v>1.0</v>
      </c>
      <c r="AC116" s="36">
        <v>1959.0</v>
      </c>
      <c r="AD116">
        <f t="shared" si="1"/>
        <v>40</v>
      </c>
      <c r="AE116">
        <f t="shared" si="2"/>
        <v>8</v>
      </c>
      <c r="AF116">
        <f t="shared" si="3"/>
        <v>16</v>
      </c>
      <c r="AG116">
        <f t="shared" si="4"/>
        <v>16</v>
      </c>
    </row>
    <row r="117">
      <c r="A117" s="20"/>
      <c r="B117" s="20">
        <v>43640.58401767361</v>
      </c>
      <c r="C117" s="1" t="s">
        <v>866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36">
        <v>1936.0</v>
      </c>
      <c r="AD117">
        <f t="shared" si="1"/>
        <v>0</v>
      </c>
      <c r="AE117">
        <f t="shared" si="2"/>
        <v>0</v>
      </c>
      <c r="AF117">
        <f t="shared" si="3"/>
        <v>0</v>
      </c>
      <c r="AG117">
        <f t="shared" si="4"/>
        <v>0</v>
      </c>
    </row>
    <row r="118">
      <c r="A118" s="20"/>
      <c r="B118" s="20">
        <v>43640.59530887731</v>
      </c>
      <c r="C118" s="1" t="s">
        <v>195</v>
      </c>
      <c r="D118" s="1">
        <v>1.0</v>
      </c>
      <c r="E118" s="1">
        <v>1.0</v>
      </c>
      <c r="F118" s="1">
        <v>1.0</v>
      </c>
      <c r="G118" s="1">
        <v>0.0</v>
      </c>
      <c r="H118" s="1">
        <v>0.0</v>
      </c>
      <c r="I118" s="1">
        <v>1.0</v>
      </c>
      <c r="J118" s="1">
        <v>2.0</v>
      </c>
      <c r="K118" s="1">
        <v>1.0</v>
      </c>
      <c r="L118" s="1">
        <v>0.0</v>
      </c>
      <c r="M118" s="1">
        <v>0.0</v>
      </c>
      <c r="N118" s="1">
        <v>1.0</v>
      </c>
      <c r="O118" s="1">
        <v>0.0</v>
      </c>
      <c r="P118" s="1">
        <v>1.0</v>
      </c>
      <c r="Q118" s="1">
        <v>0.0</v>
      </c>
      <c r="R118" s="1">
        <v>0.0</v>
      </c>
      <c r="S118" s="1">
        <v>2.0</v>
      </c>
      <c r="T118" s="1">
        <v>1.0</v>
      </c>
      <c r="U118" s="1">
        <v>0.0</v>
      </c>
      <c r="V118" s="1">
        <v>1.0</v>
      </c>
      <c r="W118" s="1">
        <v>1.0</v>
      </c>
      <c r="X118" s="1">
        <v>1.0</v>
      </c>
      <c r="Y118" s="1">
        <v>1.0</v>
      </c>
      <c r="Z118" s="1">
        <v>1.0</v>
      </c>
      <c r="AA118" s="1">
        <v>1.0</v>
      </c>
      <c r="AB118" s="1">
        <v>1.0</v>
      </c>
      <c r="AC118" s="36">
        <v>1963.0</v>
      </c>
      <c r="AD118">
        <f t="shared" si="1"/>
        <v>38</v>
      </c>
      <c r="AE118">
        <f t="shared" si="2"/>
        <v>10</v>
      </c>
      <c r="AF118">
        <f t="shared" si="3"/>
        <v>12</v>
      </c>
      <c r="AG118">
        <f t="shared" si="4"/>
        <v>16</v>
      </c>
    </row>
    <row r="119">
      <c r="A119" s="20"/>
      <c r="B119" s="20">
        <v>43640.79363702546</v>
      </c>
      <c r="C119" s="1" t="s">
        <v>192</v>
      </c>
      <c r="D119" s="1">
        <v>1.0</v>
      </c>
      <c r="E119" s="1">
        <v>2.0</v>
      </c>
      <c r="F119" s="1">
        <v>2.0</v>
      </c>
      <c r="G119" s="1">
        <v>1.0</v>
      </c>
      <c r="H119" s="1">
        <v>1.0</v>
      </c>
      <c r="I119" s="1">
        <v>2.0</v>
      </c>
      <c r="J119" s="1">
        <v>2.0</v>
      </c>
      <c r="K119" s="1">
        <v>2.0</v>
      </c>
      <c r="L119" s="1">
        <v>2.0</v>
      </c>
      <c r="M119" s="1">
        <v>1.0</v>
      </c>
      <c r="N119" s="1">
        <v>2.0</v>
      </c>
      <c r="O119" s="1">
        <v>1.0</v>
      </c>
      <c r="P119" s="1">
        <v>1.0</v>
      </c>
      <c r="Q119" s="1">
        <v>2.0</v>
      </c>
      <c r="R119" s="1">
        <v>1.0</v>
      </c>
      <c r="S119" s="1">
        <v>2.0</v>
      </c>
      <c r="T119" s="1">
        <v>2.0</v>
      </c>
      <c r="U119" s="1">
        <v>1.0</v>
      </c>
      <c r="V119" s="1">
        <v>2.0</v>
      </c>
      <c r="W119" s="1">
        <v>2.0</v>
      </c>
      <c r="X119" s="1">
        <v>2.0</v>
      </c>
      <c r="Y119" s="1">
        <v>2.0</v>
      </c>
      <c r="Z119" s="1">
        <v>2.0</v>
      </c>
      <c r="AA119" s="1">
        <v>2.0</v>
      </c>
      <c r="AB119" s="1">
        <v>1.0</v>
      </c>
      <c r="AC119" s="36">
        <v>1956.0</v>
      </c>
      <c r="AD119">
        <f t="shared" si="1"/>
        <v>82</v>
      </c>
      <c r="AE119">
        <f t="shared" si="2"/>
        <v>28</v>
      </c>
      <c r="AF119">
        <f t="shared" si="3"/>
        <v>20</v>
      </c>
      <c r="AG119">
        <f t="shared" si="4"/>
        <v>34</v>
      </c>
    </row>
    <row r="120">
      <c r="A120" s="20"/>
      <c r="B120" s="20">
        <v>43641.42700476851</v>
      </c>
      <c r="C120" s="1" t="s">
        <v>198</v>
      </c>
      <c r="D120" s="1">
        <v>0.0</v>
      </c>
      <c r="E120" s="1">
        <v>1.0</v>
      </c>
      <c r="F120" s="1">
        <v>1.0</v>
      </c>
      <c r="G120" s="1">
        <v>0.0</v>
      </c>
      <c r="H120" s="1">
        <v>2.0</v>
      </c>
      <c r="I120" s="1">
        <v>2.0</v>
      </c>
      <c r="J120" s="1">
        <v>2.0</v>
      </c>
      <c r="K120" s="1">
        <v>1.0</v>
      </c>
      <c r="L120" s="1">
        <v>0.0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0.0</v>
      </c>
      <c r="S120" s="1">
        <v>2.0</v>
      </c>
      <c r="T120" s="1">
        <v>1.0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2.0</v>
      </c>
      <c r="AB120" s="1">
        <v>0.0</v>
      </c>
      <c r="AC120" s="36">
        <v>1964.0</v>
      </c>
      <c r="AD120">
        <f t="shared" si="1"/>
        <v>30</v>
      </c>
      <c r="AE120">
        <f t="shared" si="2"/>
        <v>2</v>
      </c>
      <c r="AF120">
        <f t="shared" si="3"/>
        <v>6</v>
      </c>
      <c r="AG120">
        <f t="shared" si="4"/>
        <v>22</v>
      </c>
    </row>
    <row r="121">
      <c r="A121" s="20"/>
      <c r="B121" s="20">
        <v>43641.70295546296</v>
      </c>
      <c r="C121" s="1" t="s">
        <v>196</v>
      </c>
      <c r="D121" s="1">
        <v>1.0</v>
      </c>
      <c r="E121" s="1">
        <v>1.0</v>
      </c>
      <c r="F121" s="1">
        <v>1.0</v>
      </c>
      <c r="G121" s="1">
        <v>0.0</v>
      </c>
      <c r="H121" s="1">
        <v>1.0</v>
      </c>
      <c r="I121" s="1">
        <v>1.0</v>
      </c>
      <c r="J121" s="1">
        <v>0.0</v>
      </c>
      <c r="K121" s="1">
        <v>1.0</v>
      </c>
      <c r="L121" s="1">
        <v>0.0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1.0</v>
      </c>
      <c r="Y121" s="1">
        <v>0.0</v>
      </c>
      <c r="Z121" s="1">
        <v>1.0</v>
      </c>
      <c r="AA121" s="1">
        <v>1.0</v>
      </c>
      <c r="AB121" s="1">
        <v>0.0</v>
      </c>
      <c r="AC121" s="36">
        <v>1955.0</v>
      </c>
      <c r="AD121">
        <f t="shared" si="1"/>
        <v>20</v>
      </c>
      <c r="AE121">
        <f t="shared" si="2"/>
        <v>6</v>
      </c>
      <c r="AF121">
        <f t="shared" si="3"/>
        <v>6</v>
      </c>
      <c r="AG121">
        <f t="shared" si="4"/>
        <v>8</v>
      </c>
    </row>
    <row r="122">
      <c r="A122" s="20"/>
      <c r="B122" s="20">
        <v>43641.88390043982</v>
      </c>
      <c r="C122" s="1" t="s">
        <v>197</v>
      </c>
      <c r="D122" s="1">
        <v>0.0</v>
      </c>
      <c r="E122" s="1">
        <v>0.0</v>
      </c>
      <c r="F122" s="1">
        <v>0.0</v>
      </c>
      <c r="G122" s="1">
        <v>1.0</v>
      </c>
      <c r="H122" s="1">
        <v>0.0</v>
      </c>
      <c r="I122" s="1">
        <v>0.0</v>
      </c>
      <c r="J122" s="1">
        <v>1.0</v>
      </c>
      <c r="K122" s="1">
        <v>0.0</v>
      </c>
      <c r="L122" s="1">
        <v>0.0</v>
      </c>
      <c r="M122" s="1">
        <v>1.0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1.0</v>
      </c>
      <c r="Z122" s="1">
        <v>0.0</v>
      </c>
      <c r="AA122" s="1">
        <v>1.0</v>
      </c>
      <c r="AB122" s="1">
        <v>0.0</v>
      </c>
      <c r="AC122" s="36">
        <v>1962.0</v>
      </c>
      <c r="AD122">
        <f t="shared" si="1"/>
        <v>10</v>
      </c>
      <c r="AE122">
        <f t="shared" si="2"/>
        <v>4</v>
      </c>
      <c r="AF122">
        <f t="shared" si="3"/>
        <v>2</v>
      </c>
      <c r="AG122">
        <f t="shared" si="4"/>
        <v>4</v>
      </c>
    </row>
    <row r="123">
      <c r="A123" s="20"/>
      <c r="B123" s="20">
        <v>43642.63609869213</v>
      </c>
      <c r="C123" s="1" t="s">
        <v>200</v>
      </c>
      <c r="D123" s="1">
        <v>1.0</v>
      </c>
      <c r="E123" s="1">
        <v>2.0</v>
      </c>
      <c r="F123" s="1">
        <v>0.0</v>
      </c>
      <c r="G123" s="1">
        <v>1.0</v>
      </c>
      <c r="H123" s="1">
        <v>0.0</v>
      </c>
      <c r="I123" s="1">
        <v>0.0</v>
      </c>
      <c r="J123" s="1">
        <v>1.0</v>
      </c>
      <c r="K123" s="1">
        <v>0.0</v>
      </c>
      <c r="L123" s="1">
        <v>1.0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0.0</v>
      </c>
      <c r="S123" s="1">
        <v>1.0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1.0</v>
      </c>
      <c r="AA123" s="1">
        <v>2.0</v>
      </c>
      <c r="AB123" s="1">
        <v>0.0</v>
      </c>
      <c r="AC123" s="36">
        <v>1958.0</v>
      </c>
      <c r="AD123">
        <f t="shared" si="1"/>
        <v>24</v>
      </c>
      <c r="AE123">
        <f t="shared" si="2"/>
        <v>8</v>
      </c>
      <c r="AF123">
        <f t="shared" si="3"/>
        <v>8</v>
      </c>
      <c r="AG123">
        <f t="shared" si="4"/>
        <v>8</v>
      </c>
    </row>
    <row r="124">
      <c r="A124" s="20"/>
      <c r="B124" s="20">
        <v>43643.45507011574</v>
      </c>
      <c r="C124" s="1" t="s">
        <v>168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1.0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36">
        <v>1812.0</v>
      </c>
      <c r="AD124">
        <f t="shared" si="1"/>
        <v>2</v>
      </c>
      <c r="AE124">
        <f t="shared" si="2"/>
        <v>0</v>
      </c>
      <c r="AF124">
        <f t="shared" si="3"/>
        <v>2</v>
      </c>
      <c r="AG124">
        <f t="shared" si="4"/>
        <v>0</v>
      </c>
    </row>
    <row r="125">
      <c r="A125" s="20"/>
      <c r="B125" s="20">
        <v>43644.35411947916</v>
      </c>
      <c r="C125" s="1" t="s">
        <v>202</v>
      </c>
      <c r="D125" s="1">
        <v>1.0</v>
      </c>
      <c r="E125" s="1">
        <v>2.0</v>
      </c>
      <c r="F125" s="1">
        <v>1.0</v>
      </c>
      <c r="G125" s="1">
        <v>1.0</v>
      </c>
      <c r="H125" s="1">
        <v>0.0</v>
      </c>
      <c r="I125" s="1">
        <v>2.0</v>
      </c>
      <c r="J125" s="1">
        <v>2.0</v>
      </c>
      <c r="K125" s="1">
        <v>2.0</v>
      </c>
      <c r="L125" s="1">
        <v>2.0</v>
      </c>
      <c r="M125" s="1">
        <v>0.0</v>
      </c>
      <c r="N125" s="1">
        <v>0.0</v>
      </c>
      <c r="O125" s="1">
        <v>0.0</v>
      </c>
      <c r="P125" s="1">
        <v>2.0</v>
      </c>
      <c r="Q125" s="1">
        <v>1.0</v>
      </c>
      <c r="R125" s="1">
        <v>0.0</v>
      </c>
      <c r="S125" s="1">
        <v>2.0</v>
      </c>
      <c r="T125" s="1">
        <v>0.0</v>
      </c>
      <c r="U125" s="1">
        <v>0.0</v>
      </c>
      <c r="V125" s="1">
        <v>0.0</v>
      </c>
      <c r="W125" s="1">
        <v>2.0</v>
      </c>
      <c r="X125" s="1">
        <v>1.0</v>
      </c>
      <c r="Y125" s="1">
        <v>2.0</v>
      </c>
      <c r="Z125" s="1">
        <v>2.0</v>
      </c>
      <c r="AA125" s="1">
        <v>2.0</v>
      </c>
      <c r="AB125" s="1">
        <v>2.0</v>
      </c>
      <c r="AC125" s="36">
        <v>1967.0</v>
      </c>
      <c r="AD125">
        <f t="shared" si="1"/>
        <v>58</v>
      </c>
      <c r="AE125">
        <f t="shared" si="2"/>
        <v>22</v>
      </c>
      <c r="AF125">
        <f t="shared" si="3"/>
        <v>16</v>
      </c>
      <c r="AG125">
        <f t="shared" si="4"/>
        <v>20</v>
      </c>
    </row>
    <row r="126">
      <c r="A126" s="20"/>
      <c r="B126" s="20">
        <v>43644.585482106486</v>
      </c>
      <c r="C126" s="1" t="s">
        <v>203</v>
      </c>
      <c r="D126" s="1">
        <v>2.0</v>
      </c>
      <c r="E126" s="1">
        <v>2.0</v>
      </c>
      <c r="F126" s="1">
        <v>2.0</v>
      </c>
      <c r="G126" s="1">
        <v>1.0</v>
      </c>
      <c r="H126" s="1">
        <v>1.0</v>
      </c>
      <c r="I126" s="1">
        <v>2.0</v>
      </c>
      <c r="J126" s="1">
        <v>2.0</v>
      </c>
      <c r="K126" s="1">
        <v>2.0</v>
      </c>
      <c r="L126" s="1">
        <v>1.0</v>
      </c>
      <c r="M126" s="1">
        <v>1.0</v>
      </c>
      <c r="N126" s="1">
        <v>1.0</v>
      </c>
      <c r="O126" s="1">
        <v>1.0</v>
      </c>
      <c r="P126" s="1">
        <v>2.0</v>
      </c>
      <c r="Q126" s="1">
        <v>2.0</v>
      </c>
      <c r="R126" s="1">
        <v>1.0</v>
      </c>
      <c r="S126" s="1">
        <v>2.0</v>
      </c>
      <c r="T126" s="1">
        <v>1.0</v>
      </c>
      <c r="U126" s="1">
        <v>1.0</v>
      </c>
      <c r="V126" s="1">
        <v>1.0</v>
      </c>
      <c r="W126" s="1">
        <v>1.0</v>
      </c>
      <c r="X126" s="1">
        <v>1.0</v>
      </c>
      <c r="Y126" s="1">
        <v>1.0</v>
      </c>
      <c r="Z126" s="1">
        <v>1.0</v>
      </c>
      <c r="AA126" s="1">
        <v>2.0</v>
      </c>
      <c r="AB126" s="1">
        <v>1.0</v>
      </c>
      <c r="AC126" s="36">
        <v>1965.0</v>
      </c>
      <c r="AD126">
        <f t="shared" si="1"/>
        <v>70</v>
      </c>
      <c r="AE126">
        <f t="shared" si="2"/>
        <v>18</v>
      </c>
      <c r="AF126">
        <f t="shared" si="3"/>
        <v>20</v>
      </c>
      <c r="AG126">
        <f t="shared" si="4"/>
        <v>32</v>
      </c>
    </row>
    <row r="127">
      <c r="A127" s="20"/>
      <c r="B127" s="20">
        <v>43645.48550407407</v>
      </c>
      <c r="C127" s="1" t="s">
        <v>121</v>
      </c>
      <c r="D127" s="1">
        <v>0.0</v>
      </c>
      <c r="E127" s="1">
        <v>2.0</v>
      </c>
      <c r="F127" s="1">
        <v>2.0</v>
      </c>
      <c r="G127" s="1">
        <v>2.0</v>
      </c>
      <c r="H127" s="1">
        <v>1.0</v>
      </c>
      <c r="I127" s="1">
        <v>2.0</v>
      </c>
      <c r="J127" s="1">
        <v>1.0</v>
      </c>
      <c r="K127" s="1">
        <v>2.0</v>
      </c>
      <c r="L127" s="1">
        <v>1.0</v>
      </c>
      <c r="M127" s="1">
        <v>1.0</v>
      </c>
      <c r="N127" s="1">
        <v>1.0</v>
      </c>
      <c r="O127" s="1">
        <v>0.0</v>
      </c>
      <c r="P127" s="1">
        <v>2.0</v>
      </c>
      <c r="Q127" s="1">
        <v>1.0</v>
      </c>
      <c r="R127" s="1">
        <v>1.0</v>
      </c>
      <c r="S127" s="1">
        <v>2.0</v>
      </c>
      <c r="T127" s="1">
        <v>2.0</v>
      </c>
      <c r="U127" s="1">
        <v>0.0</v>
      </c>
      <c r="V127" s="1">
        <v>2.0</v>
      </c>
      <c r="W127" s="1">
        <v>1.0</v>
      </c>
      <c r="X127" s="1">
        <v>2.0</v>
      </c>
      <c r="Y127" s="1">
        <v>2.0</v>
      </c>
      <c r="Z127" s="1">
        <v>0.0</v>
      </c>
      <c r="AA127" s="1">
        <v>1.0</v>
      </c>
      <c r="AB127" s="1">
        <v>2.0</v>
      </c>
      <c r="AC127" s="36">
        <v>1802.0</v>
      </c>
      <c r="AD127">
        <f t="shared" si="1"/>
        <v>66</v>
      </c>
      <c r="AE127">
        <f t="shared" si="2"/>
        <v>18</v>
      </c>
      <c r="AF127">
        <f t="shared" si="3"/>
        <v>22</v>
      </c>
      <c r="AG127">
        <f t="shared" si="4"/>
        <v>26</v>
      </c>
    </row>
    <row r="128">
      <c r="A128" s="20"/>
      <c r="B128" s="20">
        <v>43648.43713853009</v>
      </c>
      <c r="C128" s="1" t="s">
        <v>204</v>
      </c>
      <c r="D128" s="1">
        <v>1.0</v>
      </c>
      <c r="E128" s="1">
        <v>2.0</v>
      </c>
      <c r="F128" s="1">
        <v>2.0</v>
      </c>
      <c r="G128" s="1">
        <v>0.0</v>
      </c>
      <c r="H128" s="1">
        <v>0.0</v>
      </c>
      <c r="I128" s="1">
        <v>2.0</v>
      </c>
      <c r="J128" s="1">
        <v>2.0</v>
      </c>
      <c r="K128" s="1">
        <v>1.0</v>
      </c>
      <c r="L128" s="1">
        <v>1.0</v>
      </c>
      <c r="M128" s="1">
        <v>2.0</v>
      </c>
      <c r="N128" s="1">
        <v>2.0</v>
      </c>
      <c r="O128" s="1">
        <v>1.0</v>
      </c>
      <c r="P128" s="1">
        <v>2.0</v>
      </c>
      <c r="Q128" s="1">
        <v>0.0</v>
      </c>
      <c r="R128" s="1">
        <v>1.0</v>
      </c>
      <c r="S128" s="1">
        <v>1.0</v>
      </c>
      <c r="T128" s="1">
        <v>1.0</v>
      </c>
      <c r="U128" s="1">
        <v>0.0</v>
      </c>
      <c r="V128" s="1">
        <v>1.0</v>
      </c>
      <c r="W128" s="1">
        <v>2.0</v>
      </c>
      <c r="X128" s="1">
        <v>1.0</v>
      </c>
      <c r="Y128" s="1">
        <v>1.0</v>
      </c>
      <c r="Z128" s="1">
        <v>2.0</v>
      </c>
      <c r="AA128" s="1">
        <v>2.0</v>
      </c>
      <c r="AB128" s="1">
        <v>1.0</v>
      </c>
      <c r="AC128" s="36">
        <v>1969.0</v>
      </c>
      <c r="AD128">
        <f t="shared" si="1"/>
        <v>62</v>
      </c>
      <c r="AE128">
        <f t="shared" si="2"/>
        <v>22</v>
      </c>
      <c r="AF128">
        <f t="shared" si="3"/>
        <v>16</v>
      </c>
      <c r="AG128">
        <f t="shared" si="4"/>
        <v>24</v>
      </c>
    </row>
    <row r="129">
      <c r="A129" s="20"/>
      <c r="B129" s="20">
        <v>43648.44563365741</v>
      </c>
      <c r="C129" s="1" t="s">
        <v>127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1.0</v>
      </c>
      <c r="L129" s="1">
        <v>0.0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0.0</v>
      </c>
      <c r="S129" s="1">
        <v>0.0</v>
      </c>
      <c r="T129" s="1">
        <v>1.0</v>
      </c>
      <c r="U129" s="1">
        <v>0.0</v>
      </c>
      <c r="V129" s="1">
        <v>0.0</v>
      </c>
      <c r="W129" s="1">
        <v>0.0</v>
      </c>
      <c r="X129" s="1">
        <v>0.0</v>
      </c>
      <c r="Y129" s="1">
        <v>1.0</v>
      </c>
      <c r="Z129" s="1">
        <v>1.0</v>
      </c>
      <c r="AA129" s="1">
        <v>1.0</v>
      </c>
      <c r="AB129" s="1">
        <v>0.0</v>
      </c>
      <c r="AC129" s="36">
        <v>1901.0</v>
      </c>
      <c r="AD129">
        <f t="shared" si="1"/>
        <v>12</v>
      </c>
      <c r="AE129">
        <f t="shared" si="2"/>
        <v>4</v>
      </c>
      <c r="AF129">
        <f t="shared" si="3"/>
        <v>6</v>
      </c>
      <c r="AG129">
        <f t="shared" si="4"/>
        <v>2</v>
      </c>
    </row>
    <row r="130">
      <c r="A130" s="20"/>
      <c r="B130" s="20">
        <v>43648.46509415509</v>
      </c>
      <c r="C130" s="1" t="s">
        <v>204</v>
      </c>
      <c r="D130" s="1">
        <v>1.0</v>
      </c>
      <c r="E130" s="1">
        <v>2.0</v>
      </c>
      <c r="F130" s="1">
        <v>2.0</v>
      </c>
      <c r="G130" s="1">
        <v>0.0</v>
      </c>
      <c r="H130" s="1">
        <v>0.0</v>
      </c>
      <c r="I130" s="1">
        <v>2.0</v>
      </c>
      <c r="J130" s="1">
        <v>2.0</v>
      </c>
      <c r="K130" s="1">
        <v>1.0</v>
      </c>
      <c r="L130" s="1">
        <v>1.0</v>
      </c>
      <c r="M130" s="1">
        <v>2.0</v>
      </c>
      <c r="N130" s="1">
        <v>2.0</v>
      </c>
      <c r="O130" s="1">
        <v>1.0</v>
      </c>
      <c r="P130" s="1">
        <v>2.0</v>
      </c>
      <c r="Q130" s="1">
        <v>0.0</v>
      </c>
      <c r="R130" s="1">
        <v>1.0</v>
      </c>
      <c r="S130" s="1">
        <v>1.0</v>
      </c>
      <c r="T130" s="1">
        <v>1.0</v>
      </c>
      <c r="U130" s="1">
        <v>0.0</v>
      </c>
      <c r="V130" s="1">
        <v>1.0</v>
      </c>
      <c r="W130" s="1">
        <v>2.0</v>
      </c>
      <c r="X130" s="1">
        <v>1.0</v>
      </c>
      <c r="Y130" s="1">
        <v>1.0</v>
      </c>
      <c r="Z130" s="1">
        <v>2.0</v>
      </c>
      <c r="AA130" s="1">
        <v>2.0</v>
      </c>
      <c r="AB130" s="1">
        <v>1.0</v>
      </c>
      <c r="AC130" s="36">
        <v>1969.0</v>
      </c>
      <c r="AD130">
        <f t="shared" si="1"/>
        <v>62</v>
      </c>
      <c r="AE130">
        <f t="shared" si="2"/>
        <v>22</v>
      </c>
      <c r="AF130">
        <f t="shared" si="3"/>
        <v>16</v>
      </c>
      <c r="AG130">
        <f t="shared" si="4"/>
        <v>24</v>
      </c>
    </row>
    <row r="131">
      <c r="A131" s="20"/>
      <c r="B131" s="20">
        <v>43648.47027556713</v>
      </c>
      <c r="C131" s="1" t="s">
        <v>205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1.0</v>
      </c>
      <c r="AB131" s="1">
        <v>0.0</v>
      </c>
      <c r="AC131" s="36">
        <v>1660.0</v>
      </c>
      <c r="AD131">
        <f t="shared" si="1"/>
        <v>2</v>
      </c>
      <c r="AE131">
        <f t="shared" si="2"/>
        <v>0</v>
      </c>
      <c r="AF131">
        <f t="shared" si="3"/>
        <v>0</v>
      </c>
      <c r="AG131">
        <f t="shared" si="4"/>
        <v>2</v>
      </c>
    </row>
    <row r="132">
      <c r="A132" s="20"/>
      <c r="B132" s="20">
        <v>43649.59000578704</v>
      </c>
      <c r="C132" s="1" t="s">
        <v>198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36">
        <v>1964.0</v>
      </c>
      <c r="AD132">
        <f t="shared" si="1"/>
        <v>0</v>
      </c>
      <c r="AE132">
        <f t="shared" si="2"/>
        <v>0</v>
      </c>
      <c r="AF132">
        <f t="shared" si="3"/>
        <v>0</v>
      </c>
      <c r="AG132">
        <f t="shared" si="4"/>
        <v>0</v>
      </c>
    </row>
    <row r="133">
      <c r="A133" s="20"/>
      <c r="B133" s="20">
        <v>43650.40102133102</v>
      </c>
      <c r="C133" s="1" t="s">
        <v>196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1.0</v>
      </c>
      <c r="W133" s="1">
        <v>0.0</v>
      </c>
      <c r="X133" s="1">
        <v>1.0</v>
      </c>
      <c r="Y133" s="1">
        <v>0.0</v>
      </c>
      <c r="Z133" s="1">
        <v>0.0</v>
      </c>
      <c r="AA133" s="1">
        <v>0.0</v>
      </c>
      <c r="AB133" s="1">
        <v>0.0</v>
      </c>
      <c r="AC133" s="36">
        <v>1955.0</v>
      </c>
      <c r="AD133">
        <f t="shared" si="1"/>
        <v>4</v>
      </c>
      <c r="AE133">
        <f t="shared" si="2"/>
        <v>2</v>
      </c>
      <c r="AF133">
        <f t="shared" si="3"/>
        <v>0</v>
      </c>
      <c r="AG133">
        <f t="shared" si="4"/>
        <v>2</v>
      </c>
    </row>
    <row r="134">
      <c r="A134" s="20"/>
      <c r="B134" s="20">
        <v>43650.593906724534</v>
      </c>
      <c r="C134" s="1" t="s">
        <v>206</v>
      </c>
      <c r="D134" s="1">
        <v>1.0</v>
      </c>
      <c r="E134" s="1">
        <v>2.0</v>
      </c>
      <c r="F134" s="1">
        <v>1.0</v>
      </c>
      <c r="G134" s="1">
        <v>1.0</v>
      </c>
      <c r="H134" s="1">
        <v>0.0</v>
      </c>
      <c r="I134" s="1">
        <v>1.0</v>
      </c>
      <c r="J134" s="1">
        <v>1.0</v>
      </c>
      <c r="K134" s="1">
        <v>1.0</v>
      </c>
      <c r="L134" s="1">
        <v>0.0</v>
      </c>
      <c r="M134" s="1">
        <v>0.0</v>
      </c>
      <c r="N134" s="1">
        <v>1.0</v>
      </c>
      <c r="O134" s="1">
        <v>0.0</v>
      </c>
      <c r="P134" s="1">
        <v>1.0</v>
      </c>
      <c r="Q134" s="1">
        <v>0.0</v>
      </c>
      <c r="R134" s="1">
        <v>0.0</v>
      </c>
      <c r="S134" s="1">
        <v>1.0</v>
      </c>
      <c r="T134" s="1">
        <v>1.0</v>
      </c>
      <c r="U134" s="1">
        <v>0.0</v>
      </c>
      <c r="V134" s="1">
        <v>1.0</v>
      </c>
      <c r="W134" s="1">
        <v>1.0</v>
      </c>
      <c r="X134" s="1">
        <v>1.0</v>
      </c>
      <c r="Y134" s="1">
        <v>1.0</v>
      </c>
      <c r="Z134" s="1">
        <v>1.0</v>
      </c>
      <c r="AA134" s="1">
        <v>1.0</v>
      </c>
      <c r="AB134" s="1">
        <v>0.0</v>
      </c>
      <c r="AC134" s="36">
        <v>1973.0</v>
      </c>
      <c r="AD134">
        <f t="shared" si="1"/>
        <v>36</v>
      </c>
      <c r="AE134">
        <f t="shared" si="2"/>
        <v>12</v>
      </c>
      <c r="AF134">
        <f t="shared" si="3"/>
        <v>12</v>
      </c>
      <c r="AG134">
        <f t="shared" si="4"/>
        <v>12</v>
      </c>
    </row>
    <row r="135">
      <c r="A135" s="20"/>
      <c r="B135" s="20">
        <v>43650.600364768514</v>
      </c>
      <c r="C135" s="1" t="s">
        <v>207</v>
      </c>
      <c r="D135" s="1">
        <v>0.0</v>
      </c>
      <c r="E135" s="1">
        <v>2.0</v>
      </c>
      <c r="F135" s="1">
        <v>2.0</v>
      </c>
      <c r="G135" s="1">
        <v>1.0</v>
      </c>
      <c r="H135" s="1">
        <v>1.0</v>
      </c>
      <c r="I135" s="1">
        <v>1.0</v>
      </c>
      <c r="J135" s="1">
        <v>1.0</v>
      </c>
      <c r="K135" s="1">
        <v>1.0</v>
      </c>
      <c r="L135" s="1">
        <v>0.0</v>
      </c>
      <c r="M135" s="1">
        <v>1.0</v>
      </c>
      <c r="N135" s="1">
        <v>0.0</v>
      </c>
      <c r="O135" s="1">
        <v>0.0</v>
      </c>
      <c r="P135" s="1">
        <v>1.0</v>
      </c>
      <c r="Q135" s="1">
        <v>0.0</v>
      </c>
      <c r="R135" s="1">
        <v>0.0</v>
      </c>
      <c r="S135" s="1">
        <v>1.0</v>
      </c>
      <c r="T135" s="1">
        <v>0.0</v>
      </c>
      <c r="U135" s="1">
        <v>0.0</v>
      </c>
      <c r="V135" s="1">
        <v>0.0</v>
      </c>
      <c r="W135" s="1">
        <v>1.0</v>
      </c>
      <c r="X135" s="1">
        <v>0.0</v>
      </c>
      <c r="Y135" s="1">
        <v>1.0</v>
      </c>
      <c r="Z135" s="1">
        <v>1.0</v>
      </c>
      <c r="AA135" s="1">
        <v>1.0</v>
      </c>
      <c r="AB135" s="1">
        <v>0.0</v>
      </c>
      <c r="AC135" s="36">
        <v>1977.0</v>
      </c>
      <c r="AD135">
        <f t="shared" si="1"/>
        <v>32</v>
      </c>
      <c r="AE135">
        <f t="shared" si="2"/>
        <v>12</v>
      </c>
      <c r="AF135">
        <f t="shared" si="3"/>
        <v>6</v>
      </c>
      <c r="AG135">
        <f t="shared" si="4"/>
        <v>14</v>
      </c>
    </row>
    <row r="136">
      <c r="A136" s="20"/>
      <c r="B136" s="20">
        <v>43651.56823454861</v>
      </c>
      <c r="C136" s="1" t="s">
        <v>208</v>
      </c>
      <c r="D136" s="1">
        <v>0.0</v>
      </c>
      <c r="E136" s="1">
        <v>2.0</v>
      </c>
      <c r="F136" s="1">
        <v>0.0</v>
      </c>
      <c r="G136" s="1">
        <v>2.0</v>
      </c>
      <c r="H136" s="1">
        <v>0.0</v>
      </c>
      <c r="I136" s="1">
        <v>2.0</v>
      </c>
      <c r="J136" s="1">
        <v>2.0</v>
      </c>
      <c r="K136" s="1">
        <v>2.0</v>
      </c>
      <c r="L136" s="1">
        <v>1.0</v>
      </c>
      <c r="M136" s="1">
        <v>0.0</v>
      </c>
      <c r="N136" s="1">
        <v>0.0</v>
      </c>
      <c r="O136" s="1">
        <v>0.0</v>
      </c>
      <c r="P136" s="1">
        <v>2.0</v>
      </c>
      <c r="Q136" s="1">
        <v>0.0</v>
      </c>
      <c r="R136" s="1">
        <v>0.0</v>
      </c>
      <c r="S136" s="1">
        <v>2.0</v>
      </c>
      <c r="T136" s="1">
        <v>0.0</v>
      </c>
      <c r="U136" s="1">
        <v>0.0</v>
      </c>
      <c r="V136" s="1">
        <v>0.0</v>
      </c>
      <c r="W136" s="1">
        <v>2.0</v>
      </c>
      <c r="X136" s="1">
        <v>2.0</v>
      </c>
      <c r="Y136" s="1">
        <v>2.0</v>
      </c>
      <c r="Z136" s="1">
        <v>1.0</v>
      </c>
      <c r="AA136" s="1">
        <v>1.0</v>
      </c>
      <c r="AB136" s="1">
        <v>0.0</v>
      </c>
      <c r="AC136" s="36">
        <v>1961.0</v>
      </c>
      <c r="AD136">
        <f t="shared" si="1"/>
        <v>46</v>
      </c>
      <c r="AE136">
        <f t="shared" si="2"/>
        <v>20</v>
      </c>
      <c r="AF136">
        <f t="shared" si="3"/>
        <v>12</v>
      </c>
      <c r="AG136">
        <f t="shared" si="4"/>
        <v>14</v>
      </c>
    </row>
    <row r="137">
      <c r="A137" s="20"/>
      <c r="B137" s="20">
        <v>43651.61283009259</v>
      </c>
      <c r="C137" s="1" t="s">
        <v>209</v>
      </c>
      <c r="D137" s="1">
        <v>1.0</v>
      </c>
      <c r="E137" s="1">
        <v>2.0</v>
      </c>
      <c r="F137" s="1">
        <v>2.0</v>
      </c>
      <c r="G137" s="1">
        <v>1.0</v>
      </c>
      <c r="H137" s="1">
        <v>0.0</v>
      </c>
      <c r="I137" s="1">
        <v>2.0</v>
      </c>
      <c r="J137" s="1">
        <v>1.0</v>
      </c>
      <c r="K137" s="1">
        <v>2.0</v>
      </c>
      <c r="L137" s="1">
        <v>1.0</v>
      </c>
      <c r="M137" s="1">
        <v>0.0</v>
      </c>
      <c r="N137" s="1">
        <v>1.0</v>
      </c>
      <c r="O137" s="1">
        <v>0.0</v>
      </c>
      <c r="P137" s="1">
        <v>2.0</v>
      </c>
      <c r="Q137" s="1">
        <v>1.0</v>
      </c>
      <c r="R137" s="1">
        <v>0.0</v>
      </c>
      <c r="S137" s="1">
        <v>2.0</v>
      </c>
      <c r="T137" s="1">
        <v>1.0</v>
      </c>
      <c r="U137" s="1">
        <v>0.0</v>
      </c>
      <c r="V137" s="1">
        <v>1.0</v>
      </c>
      <c r="W137" s="1">
        <v>2.0</v>
      </c>
      <c r="X137" s="1">
        <v>1.0</v>
      </c>
      <c r="Y137" s="1">
        <v>2.0</v>
      </c>
      <c r="Z137" s="1">
        <v>1.0</v>
      </c>
      <c r="AA137" s="1">
        <v>2.0</v>
      </c>
      <c r="AB137" s="1">
        <v>0.0</v>
      </c>
      <c r="AC137" s="36">
        <v>1690.0</v>
      </c>
      <c r="AD137">
        <f t="shared" si="1"/>
        <v>56</v>
      </c>
      <c r="AE137">
        <f t="shared" si="2"/>
        <v>18</v>
      </c>
      <c r="AF137">
        <f t="shared" si="3"/>
        <v>16</v>
      </c>
      <c r="AG137">
        <f t="shared" si="4"/>
        <v>22</v>
      </c>
    </row>
    <row r="138">
      <c r="A138" s="20"/>
      <c r="B138" s="20">
        <v>43654.44617108796</v>
      </c>
      <c r="C138" s="1" t="s">
        <v>210</v>
      </c>
      <c r="D138" s="1">
        <v>1.0</v>
      </c>
      <c r="E138" s="1">
        <v>1.0</v>
      </c>
      <c r="F138" s="1">
        <v>0.0</v>
      </c>
      <c r="G138" s="1">
        <v>0.0</v>
      </c>
      <c r="H138" s="1">
        <v>1.0</v>
      </c>
      <c r="I138" s="1">
        <v>0.0</v>
      </c>
      <c r="J138" s="1">
        <v>1.0</v>
      </c>
      <c r="K138" s="1">
        <v>1.0</v>
      </c>
      <c r="L138" s="1">
        <v>0.0</v>
      </c>
      <c r="M138" s="1">
        <v>0.0</v>
      </c>
      <c r="N138" s="1">
        <v>1.0</v>
      </c>
      <c r="O138" s="1">
        <v>0.0</v>
      </c>
      <c r="P138" s="1">
        <v>1.0</v>
      </c>
      <c r="Q138" s="1">
        <v>0.0</v>
      </c>
      <c r="R138" s="1">
        <v>1.0</v>
      </c>
      <c r="S138" s="1">
        <v>1.0</v>
      </c>
      <c r="T138" s="1">
        <v>2.0</v>
      </c>
      <c r="U138" s="1">
        <v>1.0</v>
      </c>
      <c r="V138" s="1">
        <v>1.0</v>
      </c>
      <c r="W138" s="1">
        <v>0.0</v>
      </c>
      <c r="X138" s="1">
        <v>1.0</v>
      </c>
      <c r="Y138" s="1">
        <v>1.0</v>
      </c>
      <c r="Z138" s="1">
        <v>0.0</v>
      </c>
      <c r="AA138" s="1">
        <v>2.0</v>
      </c>
      <c r="AB138" s="1">
        <v>0.0</v>
      </c>
      <c r="AC138" s="36">
        <v>1869.0</v>
      </c>
      <c r="AD138">
        <f t="shared" si="1"/>
        <v>34</v>
      </c>
      <c r="AE138">
        <f t="shared" si="2"/>
        <v>8</v>
      </c>
      <c r="AF138">
        <f t="shared" si="3"/>
        <v>12</v>
      </c>
      <c r="AG138">
        <f t="shared" si="4"/>
        <v>14</v>
      </c>
    </row>
    <row r="139">
      <c r="A139" s="20"/>
      <c r="B139" s="20">
        <v>43654.4778340162</v>
      </c>
      <c r="C139" s="1" t="s">
        <v>211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1.0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36">
        <v>1976.0</v>
      </c>
      <c r="AD139">
        <f t="shared" si="1"/>
        <v>2</v>
      </c>
      <c r="AE139">
        <f t="shared" si="2"/>
        <v>0</v>
      </c>
      <c r="AF139">
        <f t="shared" si="3"/>
        <v>2</v>
      </c>
      <c r="AG139">
        <f t="shared" si="4"/>
        <v>0</v>
      </c>
    </row>
    <row r="140">
      <c r="A140" s="20"/>
      <c r="B140" s="20">
        <v>43654.52074674769</v>
      </c>
      <c r="C140" s="1" t="s">
        <v>142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1.0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1.0</v>
      </c>
      <c r="X140" s="1">
        <v>0.0</v>
      </c>
      <c r="Y140" s="1">
        <v>1.0</v>
      </c>
      <c r="Z140" s="1">
        <v>0.0</v>
      </c>
      <c r="AA140" s="1">
        <v>1.0</v>
      </c>
      <c r="AB140" s="1">
        <v>0.0</v>
      </c>
      <c r="AC140" s="36">
        <v>1905.0</v>
      </c>
      <c r="AD140">
        <f t="shared" si="1"/>
        <v>8</v>
      </c>
      <c r="AE140">
        <f t="shared" si="2"/>
        <v>4</v>
      </c>
      <c r="AF140">
        <f t="shared" si="3"/>
        <v>2</v>
      </c>
      <c r="AG140">
        <f t="shared" si="4"/>
        <v>2</v>
      </c>
    </row>
    <row r="141">
      <c r="A141" s="20"/>
      <c r="B141" s="20">
        <v>43654.622057789355</v>
      </c>
      <c r="C141" s="1" t="s">
        <v>870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36">
        <v>1568.0</v>
      </c>
      <c r="AD141">
        <f t="shared" si="1"/>
        <v>0</v>
      </c>
      <c r="AE141">
        <f t="shared" si="2"/>
        <v>0</v>
      </c>
      <c r="AF141">
        <f t="shared" si="3"/>
        <v>0</v>
      </c>
      <c r="AG141">
        <f t="shared" si="4"/>
        <v>0</v>
      </c>
    </row>
    <row r="142">
      <c r="A142" s="20"/>
      <c r="B142" s="20">
        <v>43655.41033559028</v>
      </c>
      <c r="C142" s="1" t="s">
        <v>212</v>
      </c>
      <c r="D142" s="1">
        <v>2.0</v>
      </c>
      <c r="E142" s="1">
        <v>1.0</v>
      </c>
      <c r="F142" s="1">
        <v>2.0</v>
      </c>
      <c r="G142" s="1">
        <v>1.0</v>
      </c>
      <c r="H142" s="1">
        <v>0.0</v>
      </c>
      <c r="I142" s="1">
        <v>2.0</v>
      </c>
      <c r="J142" s="1">
        <v>2.0</v>
      </c>
      <c r="K142" s="1">
        <v>2.0</v>
      </c>
      <c r="L142" s="1">
        <v>1.0</v>
      </c>
      <c r="M142" s="1">
        <v>0.0</v>
      </c>
      <c r="N142" s="1">
        <v>0.0</v>
      </c>
      <c r="O142" s="1">
        <v>1.0</v>
      </c>
      <c r="P142" s="1">
        <v>2.0</v>
      </c>
      <c r="Q142" s="1">
        <v>1.0</v>
      </c>
      <c r="R142" s="1">
        <v>0.0</v>
      </c>
      <c r="S142" s="1">
        <v>2.0</v>
      </c>
      <c r="T142" s="1">
        <v>1.0</v>
      </c>
      <c r="U142" s="1">
        <v>0.0</v>
      </c>
      <c r="V142" s="1">
        <v>1.0</v>
      </c>
      <c r="W142" s="1">
        <v>0.0</v>
      </c>
      <c r="X142" s="1">
        <v>0.0</v>
      </c>
      <c r="Y142" s="1">
        <v>1.0</v>
      </c>
      <c r="Z142" s="1">
        <v>2.0</v>
      </c>
      <c r="AA142" s="1">
        <v>2.0</v>
      </c>
      <c r="AB142" s="1">
        <v>1.0</v>
      </c>
      <c r="AC142" s="36">
        <v>1952.0</v>
      </c>
      <c r="AD142">
        <f t="shared" si="1"/>
        <v>54</v>
      </c>
      <c r="AE142">
        <f t="shared" si="2"/>
        <v>10</v>
      </c>
      <c r="AF142">
        <f t="shared" si="3"/>
        <v>18</v>
      </c>
      <c r="AG142">
        <f t="shared" si="4"/>
        <v>26</v>
      </c>
    </row>
    <row r="143">
      <c r="A143" s="20"/>
      <c r="B143" s="20">
        <v>43655.575112418985</v>
      </c>
      <c r="C143" s="1" t="s">
        <v>213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1.0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1.0</v>
      </c>
      <c r="Z143" s="1">
        <v>0.0</v>
      </c>
      <c r="AA143" s="1">
        <v>1.0</v>
      </c>
      <c r="AB143" s="1">
        <v>0.0</v>
      </c>
      <c r="AC143" s="36">
        <v>1937.0</v>
      </c>
      <c r="AD143">
        <f t="shared" si="1"/>
        <v>6</v>
      </c>
      <c r="AE143">
        <f t="shared" si="2"/>
        <v>2</v>
      </c>
      <c r="AF143">
        <f t="shared" si="3"/>
        <v>2</v>
      </c>
      <c r="AG143">
        <f t="shared" si="4"/>
        <v>2</v>
      </c>
    </row>
    <row r="144">
      <c r="A144" s="20"/>
      <c r="B144" s="20">
        <v>43656.4261491088</v>
      </c>
      <c r="C144" s="1" t="s">
        <v>125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36">
        <v>1839.0</v>
      </c>
      <c r="AD144">
        <f t="shared" si="1"/>
        <v>0</v>
      </c>
      <c r="AE144">
        <f t="shared" si="2"/>
        <v>0</v>
      </c>
      <c r="AF144">
        <f t="shared" si="3"/>
        <v>0</v>
      </c>
      <c r="AG144">
        <f t="shared" si="4"/>
        <v>0</v>
      </c>
    </row>
    <row r="145">
      <c r="A145" s="20"/>
      <c r="B145" s="20">
        <v>43656.59615710648</v>
      </c>
      <c r="C145" s="1" t="s">
        <v>217</v>
      </c>
      <c r="D145" s="1">
        <v>0.0</v>
      </c>
      <c r="E145" s="1">
        <v>1.0</v>
      </c>
      <c r="F145" s="1">
        <v>1.0</v>
      </c>
      <c r="G145" s="1">
        <v>1.0</v>
      </c>
      <c r="H145" s="1">
        <v>1.0</v>
      </c>
      <c r="I145" s="1">
        <v>0.0</v>
      </c>
      <c r="J145" s="1">
        <v>1.0</v>
      </c>
      <c r="K145" s="1">
        <v>2.0</v>
      </c>
      <c r="L145" s="1">
        <v>0.0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1.0</v>
      </c>
      <c r="AA145" s="1">
        <v>1.0</v>
      </c>
      <c r="AB145" s="1">
        <v>1.0</v>
      </c>
      <c r="AC145" s="36">
        <v>1981.0</v>
      </c>
      <c r="AD145">
        <f t="shared" si="1"/>
        <v>22</v>
      </c>
      <c r="AE145">
        <f t="shared" si="2"/>
        <v>4</v>
      </c>
      <c r="AF145">
        <f t="shared" si="3"/>
        <v>10</v>
      </c>
      <c r="AG145">
        <f t="shared" si="4"/>
        <v>8</v>
      </c>
    </row>
    <row r="146">
      <c r="A146" s="20"/>
      <c r="B146" s="20">
        <v>43656.62060834491</v>
      </c>
      <c r="C146" s="1" t="s">
        <v>218</v>
      </c>
      <c r="D146" s="1">
        <v>0.0</v>
      </c>
      <c r="E146" s="1">
        <v>1.0</v>
      </c>
      <c r="F146" s="1">
        <v>0.0</v>
      </c>
      <c r="G146" s="1">
        <v>0.0</v>
      </c>
      <c r="H146" s="1">
        <v>0.0</v>
      </c>
      <c r="I146" s="1">
        <v>1.0</v>
      </c>
      <c r="J146" s="1">
        <v>0.0</v>
      </c>
      <c r="K146" s="1">
        <v>1.0</v>
      </c>
      <c r="L146" s="1">
        <v>0.0</v>
      </c>
      <c r="M146" s="1">
        <v>0.0</v>
      </c>
      <c r="N146" s="1">
        <v>0.0</v>
      </c>
      <c r="O146" s="1">
        <v>0.0</v>
      </c>
      <c r="P146" s="1">
        <v>1.0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1.0</v>
      </c>
      <c r="W146" s="1">
        <v>1.0</v>
      </c>
      <c r="X146" s="1">
        <v>0.0</v>
      </c>
      <c r="Y146" s="1">
        <v>2.0</v>
      </c>
      <c r="Z146" s="1">
        <v>1.0</v>
      </c>
      <c r="AA146" s="1">
        <v>1.0</v>
      </c>
      <c r="AB146" s="1">
        <v>0.0</v>
      </c>
      <c r="AC146" s="36">
        <v>1841.0</v>
      </c>
      <c r="AD146">
        <f t="shared" si="1"/>
        <v>20</v>
      </c>
      <c r="AE146">
        <f t="shared" si="2"/>
        <v>10</v>
      </c>
      <c r="AF146">
        <f t="shared" si="3"/>
        <v>4</v>
      </c>
      <c r="AG146">
        <f t="shared" si="4"/>
        <v>6</v>
      </c>
    </row>
    <row r="147">
      <c r="A147" s="20"/>
      <c r="B147" s="20">
        <v>43657.64984868055</v>
      </c>
      <c r="C147" s="1" t="s">
        <v>220</v>
      </c>
      <c r="D147" s="1">
        <v>1.0</v>
      </c>
      <c r="E147" s="1">
        <v>2.0</v>
      </c>
      <c r="F147" s="1">
        <v>2.0</v>
      </c>
      <c r="G147" s="1">
        <v>2.0</v>
      </c>
      <c r="H147" s="1">
        <v>0.0</v>
      </c>
      <c r="I147" s="1">
        <v>2.0</v>
      </c>
      <c r="J147" s="1">
        <v>2.0</v>
      </c>
      <c r="K147" s="1">
        <v>1.0</v>
      </c>
      <c r="L147" s="1">
        <v>0.0</v>
      </c>
      <c r="M147" s="1">
        <v>2.0</v>
      </c>
      <c r="N147" s="1">
        <v>1.0</v>
      </c>
      <c r="O147" s="1">
        <v>0.0</v>
      </c>
      <c r="P147" s="1">
        <v>2.0</v>
      </c>
      <c r="Q147" s="1">
        <v>0.0</v>
      </c>
      <c r="R147" s="1">
        <v>0.0</v>
      </c>
      <c r="S147" s="1">
        <v>1.0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2.0</v>
      </c>
      <c r="Z147" s="1">
        <v>2.0</v>
      </c>
      <c r="AA147" s="1">
        <v>2.0</v>
      </c>
      <c r="AB147" s="1">
        <v>1.0</v>
      </c>
      <c r="AC147" s="36">
        <v>1983.0</v>
      </c>
      <c r="AD147">
        <f t="shared" si="1"/>
        <v>50</v>
      </c>
      <c r="AE147">
        <f t="shared" si="2"/>
        <v>16</v>
      </c>
      <c r="AF147">
        <f t="shared" si="3"/>
        <v>16</v>
      </c>
      <c r="AG147">
        <f t="shared" si="4"/>
        <v>18</v>
      </c>
    </row>
    <row r="148">
      <c r="A148" s="20"/>
      <c r="B148" s="20">
        <v>43658.369454224536</v>
      </c>
      <c r="C148" s="1" t="s">
        <v>221</v>
      </c>
      <c r="D148" s="1">
        <v>2.0</v>
      </c>
      <c r="E148" s="1">
        <v>2.0</v>
      </c>
      <c r="F148" s="1">
        <v>2.0</v>
      </c>
      <c r="G148" s="1">
        <v>2.0</v>
      </c>
      <c r="H148" s="1">
        <v>2.0</v>
      </c>
      <c r="I148" s="1">
        <v>2.0</v>
      </c>
      <c r="J148" s="1">
        <v>2.0</v>
      </c>
      <c r="K148" s="1">
        <v>2.0</v>
      </c>
      <c r="L148" s="1">
        <v>2.0</v>
      </c>
      <c r="M148" s="1">
        <v>1.0</v>
      </c>
      <c r="N148" s="1">
        <v>2.0</v>
      </c>
      <c r="O148" s="1">
        <v>1.0</v>
      </c>
      <c r="P148" s="1">
        <v>2.0</v>
      </c>
      <c r="Q148" s="1">
        <v>1.0</v>
      </c>
      <c r="R148" s="1">
        <v>1.0</v>
      </c>
      <c r="S148" s="1">
        <v>2.0</v>
      </c>
      <c r="T148" s="1">
        <v>1.0</v>
      </c>
      <c r="U148" s="1">
        <v>0.0</v>
      </c>
      <c r="V148" s="1">
        <v>2.0</v>
      </c>
      <c r="W148" s="1">
        <v>2.0</v>
      </c>
      <c r="X148" s="1">
        <v>2.0</v>
      </c>
      <c r="Y148" s="1">
        <v>2.0</v>
      </c>
      <c r="Z148" s="1">
        <v>2.0</v>
      </c>
      <c r="AA148" s="1">
        <v>2.0</v>
      </c>
      <c r="AB148" s="1">
        <v>1.0</v>
      </c>
      <c r="AC148" s="36">
        <v>1978.0</v>
      </c>
      <c r="AD148">
        <f t="shared" si="1"/>
        <v>84</v>
      </c>
      <c r="AE148">
        <f t="shared" si="2"/>
        <v>26</v>
      </c>
      <c r="AF148">
        <f t="shared" si="3"/>
        <v>24</v>
      </c>
      <c r="AG148">
        <f t="shared" si="4"/>
        <v>34</v>
      </c>
    </row>
    <row r="149">
      <c r="A149" s="20"/>
      <c r="B149" s="20">
        <v>43661.42806100694</v>
      </c>
      <c r="C149" s="1" t="s">
        <v>222</v>
      </c>
      <c r="D149" s="1">
        <v>2.0</v>
      </c>
      <c r="E149" s="1">
        <v>1.0</v>
      </c>
      <c r="F149" s="1">
        <v>1.0</v>
      </c>
      <c r="G149" s="1">
        <v>0.0</v>
      </c>
      <c r="H149" s="1">
        <v>1.0</v>
      </c>
      <c r="I149" s="1">
        <v>1.0</v>
      </c>
      <c r="J149" s="1">
        <v>2.0</v>
      </c>
      <c r="K149" s="1">
        <v>2.0</v>
      </c>
      <c r="L149" s="1">
        <v>0.0</v>
      </c>
      <c r="M149" s="1">
        <v>0.0</v>
      </c>
      <c r="N149" s="1">
        <v>1.0</v>
      </c>
      <c r="O149" s="1">
        <v>1.0</v>
      </c>
      <c r="P149" s="1">
        <v>2.0</v>
      </c>
      <c r="Q149" s="1">
        <v>1.0</v>
      </c>
      <c r="R149" s="1">
        <v>0.0</v>
      </c>
      <c r="S149" s="1">
        <v>1.0</v>
      </c>
      <c r="T149" s="1">
        <v>0.0</v>
      </c>
      <c r="U149" s="1">
        <v>0.0</v>
      </c>
      <c r="V149" s="1">
        <v>1.0</v>
      </c>
      <c r="W149" s="1">
        <v>1.0</v>
      </c>
      <c r="X149" s="1">
        <v>1.0</v>
      </c>
      <c r="Y149" s="1">
        <v>2.0</v>
      </c>
      <c r="Z149" s="1">
        <v>2.0</v>
      </c>
      <c r="AA149" s="1">
        <v>1.0</v>
      </c>
      <c r="AB149" s="1">
        <v>0.0</v>
      </c>
      <c r="AC149" s="36">
        <v>1676.0</v>
      </c>
      <c r="AD149">
        <f t="shared" si="1"/>
        <v>48</v>
      </c>
      <c r="AE149">
        <f t="shared" si="2"/>
        <v>14</v>
      </c>
      <c r="AF149">
        <f t="shared" si="3"/>
        <v>14</v>
      </c>
      <c r="AG149">
        <f t="shared" si="4"/>
        <v>20</v>
      </c>
    </row>
    <row r="150">
      <c r="A150" s="20"/>
      <c r="B150" s="20">
        <v>43661.439897372686</v>
      </c>
      <c r="C150" s="1" t="s">
        <v>223</v>
      </c>
      <c r="D150" s="1">
        <v>0.0</v>
      </c>
      <c r="E150" s="1">
        <v>0.0</v>
      </c>
      <c r="F150" s="1">
        <v>1.0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1.0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1.0</v>
      </c>
      <c r="Z150" s="1">
        <v>0.0</v>
      </c>
      <c r="AA150" s="1">
        <v>1.0</v>
      </c>
      <c r="AB150" s="1">
        <v>0.0</v>
      </c>
      <c r="AC150" s="36">
        <v>1975.0</v>
      </c>
      <c r="AD150">
        <f t="shared" si="1"/>
        <v>8</v>
      </c>
      <c r="AE150">
        <f t="shared" si="2"/>
        <v>2</v>
      </c>
      <c r="AF150">
        <f t="shared" si="3"/>
        <v>0</v>
      </c>
      <c r="AG150">
        <f t="shared" si="4"/>
        <v>6</v>
      </c>
    </row>
    <row r="151">
      <c r="A151" s="20"/>
      <c r="B151" s="20">
        <v>43661.457003090276</v>
      </c>
      <c r="C151" s="1" t="s">
        <v>106</v>
      </c>
      <c r="D151" s="1">
        <v>1.0</v>
      </c>
      <c r="E151" s="1">
        <v>2.0</v>
      </c>
      <c r="F151" s="1">
        <v>2.0</v>
      </c>
      <c r="G151" s="1">
        <v>1.0</v>
      </c>
      <c r="H151" s="1">
        <v>1.0</v>
      </c>
      <c r="I151" s="1">
        <v>2.0</v>
      </c>
      <c r="J151" s="1">
        <v>2.0</v>
      </c>
      <c r="K151" s="1">
        <v>1.0</v>
      </c>
      <c r="L151" s="1">
        <v>1.0</v>
      </c>
      <c r="M151" s="1">
        <v>2.0</v>
      </c>
      <c r="N151" s="1">
        <v>2.0</v>
      </c>
      <c r="O151" s="1">
        <v>0.0</v>
      </c>
      <c r="P151" s="1">
        <v>2.0</v>
      </c>
      <c r="Q151" s="1">
        <v>1.0</v>
      </c>
      <c r="R151" s="1">
        <v>2.0</v>
      </c>
      <c r="S151" s="1">
        <v>2.0</v>
      </c>
      <c r="T151" s="1">
        <v>1.0</v>
      </c>
      <c r="U151" s="1">
        <v>2.0</v>
      </c>
      <c r="V151" s="1">
        <v>2.0</v>
      </c>
      <c r="W151" s="1">
        <v>1.0</v>
      </c>
      <c r="X151" s="1">
        <v>2.0</v>
      </c>
      <c r="Y151" s="1">
        <v>2.0</v>
      </c>
      <c r="Z151" s="1">
        <v>2.0</v>
      </c>
      <c r="AA151" s="1">
        <v>2.0</v>
      </c>
      <c r="AB151" s="1">
        <v>1.0</v>
      </c>
      <c r="AC151" s="36">
        <v>1770.0</v>
      </c>
      <c r="AD151">
        <f t="shared" si="1"/>
        <v>78</v>
      </c>
      <c r="AE151">
        <f t="shared" si="2"/>
        <v>28</v>
      </c>
      <c r="AF151">
        <f t="shared" si="3"/>
        <v>18</v>
      </c>
      <c r="AG151">
        <f t="shared" si="4"/>
        <v>32</v>
      </c>
    </row>
    <row r="152">
      <c r="A152" s="20"/>
      <c r="B152" s="20">
        <v>43661.579848379624</v>
      </c>
      <c r="C152" s="1" t="s">
        <v>224</v>
      </c>
      <c r="D152" s="1">
        <v>1.0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1.0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1.0</v>
      </c>
      <c r="Z152" s="1">
        <v>0.0</v>
      </c>
      <c r="AA152" s="1">
        <v>1.0</v>
      </c>
      <c r="AB152" s="1">
        <v>0.0</v>
      </c>
      <c r="AC152" s="36">
        <v>1024.0</v>
      </c>
      <c r="AD152">
        <f t="shared" si="1"/>
        <v>8</v>
      </c>
      <c r="AE152">
        <f t="shared" si="2"/>
        <v>2</v>
      </c>
      <c r="AF152">
        <f t="shared" si="3"/>
        <v>2</v>
      </c>
      <c r="AG152">
        <f t="shared" si="4"/>
        <v>4</v>
      </c>
    </row>
    <row r="153">
      <c r="A153" s="20"/>
      <c r="B153" s="20">
        <v>43662.46794927084</v>
      </c>
      <c r="C153" s="1" t="s">
        <v>106</v>
      </c>
      <c r="D153" s="1">
        <v>1.0</v>
      </c>
      <c r="E153" s="1">
        <v>2.0</v>
      </c>
      <c r="F153" s="1">
        <v>2.0</v>
      </c>
      <c r="G153" s="1">
        <v>1.0</v>
      </c>
      <c r="H153" s="1">
        <v>1.0</v>
      </c>
      <c r="I153" s="1">
        <v>1.0</v>
      </c>
      <c r="J153" s="1">
        <v>1.0</v>
      </c>
      <c r="K153" s="1">
        <v>2.0</v>
      </c>
      <c r="L153" s="1">
        <v>1.0</v>
      </c>
      <c r="M153" s="1">
        <v>1.0</v>
      </c>
      <c r="N153" s="1">
        <v>2.0</v>
      </c>
      <c r="O153" s="1">
        <v>0.0</v>
      </c>
      <c r="P153" s="1">
        <v>1.0</v>
      </c>
      <c r="Q153" s="1">
        <v>1.0</v>
      </c>
      <c r="R153" s="1">
        <v>1.0</v>
      </c>
      <c r="S153" s="1">
        <v>1.0</v>
      </c>
      <c r="T153" s="1">
        <v>1.0</v>
      </c>
      <c r="U153" s="1">
        <v>1.0</v>
      </c>
      <c r="V153" s="1">
        <v>1.0</v>
      </c>
      <c r="W153" s="1">
        <v>1.0</v>
      </c>
      <c r="X153" s="1">
        <v>1.0</v>
      </c>
      <c r="Y153" s="1">
        <v>2.0</v>
      </c>
      <c r="Z153" s="1">
        <v>2.0</v>
      </c>
      <c r="AA153" s="1">
        <v>1.0</v>
      </c>
      <c r="AB153" s="1">
        <v>0.0</v>
      </c>
      <c r="AC153" s="36">
        <v>1770.0</v>
      </c>
      <c r="AD153">
        <f t="shared" si="1"/>
        <v>58</v>
      </c>
      <c r="AE153">
        <f t="shared" si="2"/>
        <v>22</v>
      </c>
      <c r="AF153">
        <f t="shared" si="3"/>
        <v>16</v>
      </c>
      <c r="AG153">
        <f t="shared" si="4"/>
        <v>20</v>
      </c>
    </row>
    <row r="154">
      <c r="A154" s="20"/>
      <c r="B154" s="20">
        <v>43662.63363116898</v>
      </c>
      <c r="C154" s="1" t="s">
        <v>225</v>
      </c>
      <c r="D154" s="1">
        <v>0.0</v>
      </c>
      <c r="E154" s="1">
        <v>1.0</v>
      </c>
      <c r="F154" s="1">
        <v>0.0</v>
      </c>
      <c r="G154" s="1">
        <v>0.0</v>
      </c>
      <c r="H154" s="1">
        <v>1.0</v>
      </c>
      <c r="I154" s="1">
        <v>0.0</v>
      </c>
      <c r="J154" s="1">
        <v>1.0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1.0</v>
      </c>
      <c r="T154" s="1">
        <v>0.0</v>
      </c>
      <c r="U154" s="1">
        <v>0.0</v>
      </c>
      <c r="V154" s="1">
        <v>0.0</v>
      </c>
      <c r="W154" s="1">
        <v>1.0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36">
        <v>1947.0</v>
      </c>
      <c r="AD154">
        <f t="shared" si="1"/>
        <v>10</v>
      </c>
      <c r="AE154">
        <f t="shared" si="2"/>
        <v>4</v>
      </c>
      <c r="AF154">
        <f t="shared" si="3"/>
        <v>0</v>
      </c>
      <c r="AG154">
        <f t="shared" si="4"/>
        <v>6</v>
      </c>
    </row>
    <row r="155">
      <c r="A155" s="20"/>
      <c r="B155" s="20">
        <v>43663.382993935185</v>
      </c>
      <c r="C155" s="1" t="s">
        <v>109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36">
        <v>1683.0</v>
      </c>
      <c r="AD155">
        <f t="shared" si="1"/>
        <v>0</v>
      </c>
      <c r="AE155">
        <f t="shared" si="2"/>
        <v>0</v>
      </c>
      <c r="AF155">
        <f t="shared" si="3"/>
        <v>0</v>
      </c>
      <c r="AG155">
        <f t="shared" si="4"/>
        <v>0</v>
      </c>
    </row>
    <row r="156">
      <c r="A156" s="20"/>
      <c r="B156" s="20">
        <v>43663.41008996528</v>
      </c>
      <c r="C156" s="1" t="s">
        <v>144</v>
      </c>
      <c r="D156" s="1">
        <v>2.0</v>
      </c>
      <c r="E156" s="1">
        <v>2.0</v>
      </c>
      <c r="F156" s="1">
        <v>2.0</v>
      </c>
      <c r="G156" s="1">
        <v>2.0</v>
      </c>
      <c r="H156" s="1">
        <v>2.0</v>
      </c>
      <c r="I156" s="1">
        <v>2.0</v>
      </c>
      <c r="J156" s="1">
        <v>2.0</v>
      </c>
      <c r="K156" s="1">
        <v>2.0</v>
      </c>
      <c r="L156" s="1">
        <v>1.0</v>
      </c>
      <c r="M156" s="1">
        <v>0.0</v>
      </c>
      <c r="N156" s="1">
        <v>0.0</v>
      </c>
      <c r="O156" s="1">
        <v>1.0</v>
      </c>
      <c r="P156" s="1">
        <v>2.0</v>
      </c>
      <c r="Q156" s="1">
        <v>0.0</v>
      </c>
      <c r="R156" s="1">
        <v>0.0</v>
      </c>
      <c r="S156" s="1">
        <v>2.0</v>
      </c>
      <c r="T156" s="1">
        <v>1.0</v>
      </c>
      <c r="U156" s="1">
        <v>1.0</v>
      </c>
      <c r="V156" s="1">
        <v>1.0</v>
      </c>
      <c r="W156" s="1">
        <v>2.0</v>
      </c>
      <c r="X156" s="1">
        <v>1.0</v>
      </c>
      <c r="Y156" s="1">
        <v>2.0</v>
      </c>
      <c r="Z156" s="1">
        <v>2.0</v>
      </c>
      <c r="AA156" s="1">
        <v>1.0</v>
      </c>
      <c r="AB156" s="1">
        <v>2.0</v>
      </c>
      <c r="AC156" s="36">
        <v>1792.0</v>
      </c>
      <c r="AD156">
        <f t="shared" si="1"/>
        <v>70</v>
      </c>
      <c r="AE156">
        <f t="shared" si="2"/>
        <v>22</v>
      </c>
      <c r="AF156">
        <f t="shared" si="3"/>
        <v>22</v>
      </c>
      <c r="AG156">
        <f t="shared" si="4"/>
        <v>26</v>
      </c>
    </row>
    <row r="157">
      <c r="A157" s="20"/>
      <c r="B157" s="20">
        <v>43663.56053721065</v>
      </c>
      <c r="C157" s="1" t="s">
        <v>226</v>
      </c>
      <c r="D157" s="1">
        <v>1.0</v>
      </c>
      <c r="E157" s="1">
        <v>1.0</v>
      </c>
      <c r="F157" s="1">
        <v>1.0</v>
      </c>
      <c r="G157" s="1">
        <v>2.0</v>
      </c>
      <c r="H157" s="1">
        <v>0.0</v>
      </c>
      <c r="I157" s="1">
        <v>1.0</v>
      </c>
      <c r="J157" s="1">
        <v>1.0</v>
      </c>
      <c r="K157" s="1">
        <v>1.0</v>
      </c>
      <c r="L157" s="1">
        <v>0.0</v>
      </c>
      <c r="M157" s="1">
        <v>1.0</v>
      </c>
      <c r="N157" s="1">
        <v>1.0</v>
      </c>
      <c r="O157" s="1">
        <v>2.0</v>
      </c>
      <c r="P157" s="1">
        <v>2.0</v>
      </c>
      <c r="Q157" s="1">
        <v>0.0</v>
      </c>
      <c r="R157" s="1">
        <v>0.0</v>
      </c>
      <c r="S157" s="1">
        <v>2.0</v>
      </c>
      <c r="T157" s="1">
        <v>1.0</v>
      </c>
      <c r="U157" s="1">
        <v>0.0</v>
      </c>
      <c r="V157" s="1">
        <v>0.0</v>
      </c>
      <c r="W157" s="1">
        <v>0.0</v>
      </c>
      <c r="X157" s="1">
        <v>0.0</v>
      </c>
      <c r="Y157" s="1">
        <v>2.0</v>
      </c>
      <c r="Z157" s="1">
        <v>1.0</v>
      </c>
      <c r="AA157" s="1">
        <v>2.0</v>
      </c>
      <c r="AB157" s="1">
        <v>1.0</v>
      </c>
      <c r="AC157" s="36">
        <v>1972.0</v>
      </c>
      <c r="AD157">
        <f t="shared" si="1"/>
        <v>46</v>
      </c>
      <c r="AE157">
        <f t="shared" si="2"/>
        <v>10</v>
      </c>
      <c r="AF157">
        <f t="shared" si="3"/>
        <v>18</v>
      </c>
      <c r="AG157">
        <f t="shared" si="4"/>
        <v>18</v>
      </c>
    </row>
    <row r="158">
      <c r="A158" s="20"/>
      <c r="B158" s="20">
        <v>43663.57490689815</v>
      </c>
      <c r="C158" s="1" t="s">
        <v>227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1.0</v>
      </c>
      <c r="AA158" s="1">
        <v>1.0</v>
      </c>
      <c r="AB158" s="1">
        <v>0.0</v>
      </c>
      <c r="AC158" s="36">
        <v>1986.0</v>
      </c>
      <c r="AD158">
        <f t="shared" si="1"/>
        <v>4</v>
      </c>
      <c r="AE158">
        <f t="shared" si="2"/>
        <v>2</v>
      </c>
      <c r="AF158">
        <f t="shared" si="3"/>
        <v>0</v>
      </c>
      <c r="AG158">
        <f t="shared" si="4"/>
        <v>2</v>
      </c>
    </row>
    <row r="159">
      <c r="A159" s="20"/>
      <c r="B159" s="20">
        <v>43664.38929298611</v>
      </c>
      <c r="C159" s="1" t="s">
        <v>288</v>
      </c>
      <c r="D159" s="1">
        <v>0.0</v>
      </c>
      <c r="E159" s="1">
        <v>2.0</v>
      </c>
      <c r="F159" s="1">
        <v>1.0</v>
      </c>
      <c r="G159" s="1">
        <v>2.0</v>
      </c>
      <c r="H159" s="1">
        <v>0.0</v>
      </c>
      <c r="I159" s="1">
        <v>2.0</v>
      </c>
      <c r="J159" s="1">
        <v>1.0</v>
      </c>
      <c r="K159" s="1">
        <v>2.0</v>
      </c>
      <c r="L159" s="1">
        <v>1.0</v>
      </c>
      <c r="M159" s="1">
        <v>0.0</v>
      </c>
      <c r="N159" s="1">
        <v>1.0</v>
      </c>
      <c r="O159" s="1">
        <v>0.0</v>
      </c>
      <c r="P159" s="1">
        <v>2.0</v>
      </c>
      <c r="Q159" s="1">
        <v>1.0</v>
      </c>
      <c r="R159" s="1">
        <v>0.0</v>
      </c>
      <c r="S159" s="1">
        <v>1.0</v>
      </c>
      <c r="T159" s="1">
        <v>0.0</v>
      </c>
      <c r="U159" s="1">
        <v>0.0</v>
      </c>
      <c r="V159" s="1">
        <v>1.0</v>
      </c>
      <c r="W159" s="1">
        <v>1.0</v>
      </c>
      <c r="X159" s="1">
        <v>1.0</v>
      </c>
      <c r="Y159" s="1">
        <v>2.0</v>
      </c>
      <c r="Z159" s="1">
        <v>2.0</v>
      </c>
      <c r="AA159" s="1">
        <v>2.0</v>
      </c>
      <c r="AB159" s="1">
        <v>1.0</v>
      </c>
      <c r="AC159" s="36">
        <v>943.0</v>
      </c>
      <c r="AD159">
        <f t="shared" si="1"/>
        <v>52</v>
      </c>
      <c r="AE159">
        <f t="shared" si="2"/>
        <v>18</v>
      </c>
      <c r="AF159">
        <f t="shared" si="3"/>
        <v>16</v>
      </c>
      <c r="AG159">
        <f t="shared" si="4"/>
        <v>18</v>
      </c>
    </row>
    <row r="160">
      <c r="A160" s="20"/>
      <c r="B160" s="20">
        <v>43664.42770240741</v>
      </c>
      <c r="C160" s="1" t="s">
        <v>164</v>
      </c>
      <c r="D160" s="1">
        <v>1.0</v>
      </c>
      <c r="E160" s="1">
        <v>1.0</v>
      </c>
      <c r="F160" s="1">
        <v>0.0</v>
      </c>
      <c r="G160" s="1">
        <v>1.0</v>
      </c>
      <c r="H160" s="1">
        <v>1.0</v>
      </c>
      <c r="I160" s="1">
        <v>0.0</v>
      </c>
      <c r="J160" s="1">
        <v>0.0</v>
      </c>
      <c r="K160" s="1">
        <v>2.0</v>
      </c>
      <c r="L160" s="1">
        <v>0.0</v>
      </c>
      <c r="M160" s="1">
        <v>0.0</v>
      </c>
      <c r="N160" s="1">
        <v>0.0</v>
      </c>
      <c r="O160" s="1">
        <v>0.0</v>
      </c>
      <c r="P160" s="1">
        <v>2.0</v>
      </c>
      <c r="Q160" s="1">
        <v>0.0</v>
      </c>
      <c r="R160" s="1">
        <v>0.0</v>
      </c>
      <c r="S160" s="1">
        <v>1.0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1.0</v>
      </c>
      <c r="Z160" s="1">
        <v>2.0</v>
      </c>
      <c r="AA160" s="1">
        <v>2.0</v>
      </c>
      <c r="AB160" s="1">
        <v>0.0</v>
      </c>
      <c r="AC160" s="36">
        <v>1927.0</v>
      </c>
      <c r="AD160">
        <f t="shared" si="1"/>
        <v>28</v>
      </c>
      <c r="AE160">
        <f t="shared" si="2"/>
        <v>8</v>
      </c>
      <c r="AF160">
        <f t="shared" si="3"/>
        <v>12</v>
      </c>
      <c r="AG160">
        <f t="shared" si="4"/>
        <v>8</v>
      </c>
    </row>
    <row r="161">
      <c r="A161" s="20"/>
      <c r="B161" s="20">
        <v>43664.46582207176</v>
      </c>
      <c r="C161" s="1" t="s">
        <v>981</v>
      </c>
      <c r="D161" s="1">
        <v>1.0</v>
      </c>
      <c r="E161" s="1">
        <v>1.0</v>
      </c>
      <c r="F161" s="1">
        <v>0.0</v>
      </c>
      <c r="G161" s="1">
        <v>2.0</v>
      </c>
      <c r="H161" s="1">
        <v>1.0</v>
      </c>
      <c r="I161" s="1">
        <v>2.0</v>
      </c>
      <c r="J161" s="1">
        <v>1.0</v>
      </c>
      <c r="K161" s="1">
        <v>2.0</v>
      </c>
      <c r="L161" s="1">
        <v>0.0</v>
      </c>
      <c r="M161" s="1">
        <v>0.0</v>
      </c>
      <c r="N161" s="1">
        <v>0.0</v>
      </c>
      <c r="O161" s="1">
        <v>1.0</v>
      </c>
      <c r="P161" s="1">
        <v>2.0</v>
      </c>
      <c r="Q161" s="1">
        <v>0.0</v>
      </c>
      <c r="R161" s="1">
        <v>0.0</v>
      </c>
      <c r="S161" s="1">
        <v>1.0</v>
      </c>
      <c r="T161" s="1">
        <v>1.0</v>
      </c>
      <c r="U161" s="1">
        <v>1.0</v>
      </c>
      <c r="V161" s="1">
        <v>1.0</v>
      </c>
      <c r="W161" s="1">
        <v>1.0</v>
      </c>
      <c r="X161" s="1">
        <v>0.0</v>
      </c>
      <c r="Y161" s="1">
        <v>2.0</v>
      </c>
      <c r="Z161" s="1">
        <v>2.0</v>
      </c>
      <c r="AA161" s="1">
        <v>2.0</v>
      </c>
      <c r="AB161" s="1">
        <v>1.0</v>
      </c>
      <c r="AC161" s="36">
        <v>1864.0</v>
      </c>
      <c r="AD161">
        <f t="shared" si="1"/>
        <v>50</v>
      </c>
      <c r="AE161">
        <f t="shared" si="2"/>
        <v>14</v>
      </c>
      <c r="AF161">
        <f t="shared" si="3"/>
        <v>18</v>
      </c>
      <c r="AG161">
        <f t="shared" si="4"/>
        <v>18</v>
      </c>
    </row>
    <row r="162">
      <c r="A162" s="20"/>
      <c r="B162" s="20">
        <v>43665.44202560185</v>
      </c>
      <c r="C162" s="1" t="s">
        <v>228</v>
      </c>
      <c r="D162" s="1">
        <v>0.0</v>
      </c>
      <c r="E162" s="1">
        <v>1.0</v>
      </c>
      <c r="F162" s="1">
        <v>1.0</v>
      </c>
      <c r="G162" s="1">
        <v>1.0</v>
      </c>
      <c r="H162" s="1">
        <v>0.0</v>
      </c>
      <c r="I162" s="1">
        <v>1.0</v>
      </c>
      <c r="J162" s="1">
        <v>1.0</v>
      </c>
      <c r="K162" s="1">
        <v>1.0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1.0</v>
      </c>
      <c r="R162" s="1">
        <v>0.0</v>
      </c>
      <c r="S162" s="1">
        <v>1.0</v>
      </c>
      <c r="T162" s="1">
        <v>0.0</v>
      </c>
      <c r="U162" s="1">
        <v>0.0</v>
      </c>
      <c r="V162" s="1">
        <v>1.0</v>
      </c>
      <c r="W162" s="1">
        <v>1.0</v>
      </c>
      <c r="X162" s="1">
        <v>1.0</v>
      </c>
      <c r="Y162" s="1">
        <v>2.0</v>
      </c>
      <c r="Z162" s="1">
        <v>1.0</v>
      </c>
      <c r="AA162" s="1">
        <v>1.0</v>
      </c>
      <c r="AB162" s="1">
        <v>1.0</v>
      </c>
      <c r="AC162" s="36">
        <v>1989.0</v>
      </c>
      <c r="AD162">
        <f t="shared" si="1"/>
        <v>32</v>
      </c>
      <c r="AE162">
        <f t="shared" si="2"/>
        <v>12</v>
      </c>
      <c r="AF162">
        <f t="shared" si="3"/>
        <v>6</v>
      </c>
      <c r="AG162">
        <f t="shared" si="4"/>
        <v>14</v>
      </c>
    </row>
    <row r="163">
      <c r="A163" s="20"/>
      <c r="B163" s="20">
        <v>43665.86835506944</v>
      </c>
      <c r="C163" s="1" t="s">
        <v>229</v>
      </c>
      <c r="D163" s="1">
        <v>1.0</v>
      </c>
      <c r="E163" s="1">
        <v>2.0</v>
      </c>
      <c r="F163" s="1">
        <v>1.0</v>
      </c>
      <c r="G163" s="1">
        <v>1.0</v>
      </c>
      <c r="H163" s="1">
        <v>1.0</v>
      </c>
      <c r="I163" s="1">
        <v>2.0</v>
      </c>
      <c r="J163" s="1">
        <v>2.0</v>
      </c>
      <c r="K163" s="1">
        <v>2.0</v>
      </c>
      <c r="L163" s="1">
        <v>2.0</v>
      </c>
      <c r="M163" s="1">
        <v>1.0</v>
      </c>
      <c r="N163" s="1">
        <v>0.0</v>
      </c>
      <c r="O163" s="1">
        <v>0.0</v>
      </c>
      <c r="P163" s="1">
        <v>0.0</v>
      </c>
      <c r="Q163" s="1">
        <v>2.0</v>
      </c>
      <c r="R163" s="1">
        <v>0.0</v>
      </c>
      <c r="S163" s="1">
        <v>2.0</v>
      </c>
      <c r="T163" s="1">
        <v>0.0</v>
      </c>
      <c r="U163" s="1">
        <v>0.0</v>
      </c>
      <c r="V163" s="1">
        <v>2.0</v>
      </c>
      <c r="W163" s="1">
        <v>2.0</v>
      </c>
      <c r="X163" s="1">
        <v>2.0</v>
      </c>
      <c r="Y163" s="1">
        <v>2.0</v>
      </c>
      <c r="Z163" s="1">
        <v>0.0</v>
      </c>
      <c r="AA163" s="1">
        <v>2.0</v>
      </c>
      <c r="AB163" s="1">
        <v>1.0</v>
      </c>
      <c r="AC163" s="36">
        <v>1985.0</v>
      </c>
      <c r="AD163">
        <f t="shared" si="1"/>
        <v>60</v>
      </c>
      <c r="AE163">
        <f t="shared" si="2"/>
        <v>22</v>
      </c>
      <c r="AF163">
        <f t="shared" si="3"/>
        <v>10</v>
      </c>
      <c r="AG163">
        <f t="shared" si="4"/>
        <v>28</v>
      </c>
    </row>
    <row r="164">
      <c r="A164" s="20"/>
      <c r="B164" s="20">
        <v>43668.598659826384</v>
      </c>
      <c r="C164" s="1" t="s">
        <v>230</v>
      </c>
      <c r="D164" s="1">
        <v>1.0</v>
      </c>
      <c r="E164" s="1">
        <v>2.0</v>
      </c>
      <c r="F164" s="1">
        <v>2.0</v>
      </c>
      <c r="G164" s="1">
        <v>2.0</v>
      </c>
      <c r="H164" s="1">
        <v>1.0</v>
      </c>
      <c r="I164" s="1">
        <v>2.0</v>
      </c>
      <c r="J164" s="1">
        <v>2.0</v>
      </c>
      <c r="K164" s="1">
        <v>1.0</v>
      </c>
      <c r="L164" s="1">
        <v>0.0</v>
      </c>
      <c r="M164" s="1">
        <v>1.0</v>
      </c>
      <c r="N164" s="1">
        <v>2.0</v>
      </c>
      <c r="O164" s="1">
        <v>0.0</v>
      </c>
      <c r="P164" s="1">
        <v>0.0</v>
      </c>
      <c r="Q164" s="1">
        <v>1.0</v>
      </c>
      <c r="R164" s="1">
        <v>2.0</v>
      </c>
      <c r="S164" s="1">
        <v>2.0</v>
      </c>
      <c r="T164" s="1">
        <v>0.0</v>
      </c>
      <c r="U164" s="1">
        <v>0.0</v>
      </c>
      <c r="V164" s="1">
        <v>0.0</v>
      </c>
      <c r="W164" s="1">
        <v>1.0</v>
      </c>
      <c r="X164" s="1">
        <v>2.0</v>
      </c>
      <c r="Y164" s="1">
        <v>2.0</v>
      </c>
      <c r="Z164" s="1">
        <v>2.0</v>
      </c>
      <c r="AA164" s="1">
        <v>2.0</v>
      </c>
      <c r="AB164" s="1">
        <v>2.0</v>
      </c>
      <c r="AC164" s="36">
        <v>1984.0</v>
      </c>
      <c r="AD164">
        <f t="shared" si="1"/>
        <v>64</v>
      </c>
      <c r="AE164">
        <f t="shared" si="2"/>
        <v>20</v>
      </c>
      <c r="AF164">
        <f t="shared" si="3"/>
        <v>16</v>
      </c>
      <c r="AG164">
        <f t="shared" si="4"/>
        <v>28</v>
      </c>
    </row>
    <row r="165">
      <c r="A165" s="20"/>
      <c r="B165" s="20">
        <v>43669.431312546294</v>
      </c>
      <c r="C165" s="1" t="s">
        <v>229</v>
      </c>
      <c r="D165" s="1">
        <v>1.0</v>
      </c>
      <c r="E165" s="1">
        <v>2.0</v>
      </c>
      <c r="F165" s="1">
        <v>1.0</v>
      </c>
      <c r="G165" s="1">
        <v>1.0</v>
      </c>
      <c r="H165" s="1">
        <v>1.0</v>
      </c>
      <c r="I165" s="1">
        <v>2.0</v>
      </c>
      <c r="J165" s="1">
        <v>2.0</v>
      </c>
      <c r="K165" s="1">
        <v>2.0</v>
      </c>
      <c r="L165" s="1">
        <v>1.0</v>
      </c>
      <c r="M165" s="1">
        <v>1.0</v>
      </c>
      <c r="N165" s="1">
        <v>0.0</v>
      </c>
      <c r="O165" s="1">
        <v>0.0</v>
      </c>
      <c r="P165" s="1">
        <v>1.0</v>
      </c>
      <c r="Q165" s="1">
        <v>1.0</v>
      </c>
      <c r="R165" s="1">
        <v>1.0</v>
      </c>
      <c r="S165" s="1">
        <v>2.0</v>
      </c>
      <c r="T165" s="1">
        <v>0.0</v>
      </c>
      <c r="U165" s="1">
        <v>0.0</v>
      </c>
      <c r="V165" s="1">
        <v>1.0</v>
      </c>
      <c r="W165" s="1">
        <v>2.0</v>
      </c>
      <c r="X165" s="1">
        <v>1.0</v>
      </c>
      <c r="Y165" s="1">
        <v>2.0</v>
      </c>
      <c r="Z165" s="1">
        <v>1.0</v>
      </c>
      <c r="AA165" s="1">
        <v>2.0</v>
      </c>
      <c r="AB165" s="1">
        <v>0.0</v>
      </c>
      <c r="AC165" s="36">
        <v>1985.0</v>
      </c>
      <c r="AD165">
        <f t="shared" si="1"/>
        <v>56</v>
      </c>
      <c r="AE165">
        <f t="shared" si="2"/>
        <v>20</v>
      </c>
      <c r="AF165">
        <f t="shared" si="3"/>
        <v>10</v>
      </c>
      <c r="AG165">
        <f t="shared" si="4"/>
        <v>26</v>
      </c>
    </row>
    <row r="166">
      <c r="A166" s="20"/>
      <c r="B166" s="20">
        <v>43669.440027662036</v>
      </c>
      <c r="C166" s="1" t="s">
        <v>135</v>
      </c>
      <c r="D166" s="1">
        <v>1.0</v>
      </c>
      <c r="E166" s="1">
        <v>1.0</v>
      </c>
      <c r="F166" s="1">
        <v>0.0</v>
      </c>
      <c r="G166" s="1">
        <v>1.0</v>
      </c>
      <c r="H166" s="1">
        <v>0.0</v>
      </c>
      <c r="I166" s="1">
        <v>1.0</v>
      </c>
      <c r="J166" s="1">
        <v>2.0</v>
      </c>
      <c r="K166" s="1">
        <v>2.0</v>
      </c>
      <c r="L166" s="1">
        <v>0.0</v>
      </c>
      <c r="M166" s="1">
        <v>0.0</v>
      </c>
      <c r="N166" s="1">
        <v>2.0</v>
      </c>
      <c r="O166" s="1">
        <v>1.0</v>
      </c>
      <c r="P166" s="1">
        <v>2.0</v>
      </c>
      <c r="Q166" s="1">
        <v>0.0</v>
      </c>
      <c r="R166" s="1">
        <v>0.0</v>
      </c>
      <c r="S166" s="1">
        <v>1.0</v>
      </c>
      <c r="T166" s="1">
        <v>0.0</v>
      </c>
      <c r="U166" s="1">
        <v>0.0</v>
      </c>
      <c r="V166" s="1">
        <v>1.0</v>
      </c>
      <c r="W166" s="1">
        <v>0.0</v>
      </c>
      <c r="X166" s="1">
        <v>1.0</v>
      </c>
      <c r="Y166" s="1">
        <v>2.0</v>
      </c>
      <c r="Z166" s="1">
        <v>2.0</v>
      </c>
      <c r="AA166" s="1">
        <v>2.0</v>
      </c>
      <c r="AB166" s="1">
        <v>0.0</v>
      </c>
      <c r="AC166" s="36">
        <v>1887.0</v>
      </c>
      <c r="AD166">
        <f t="shared" si="1"/>
        <v>44</v>
      </c>
      <c r="AE166">
        <f t="shared" si="2"/>
        <v>12</v>
      </c>
      <c r="AF166">
        <f t="shared" si="3"/>
        <v>16</v>
      </c>
      <c r="AG166">
        <f t="shared" si="4"/>
        <v>16</v>
      </c>
    </row>
    <row r="167">
      <c r="A167" s="20"/>
      <c r="B167" s="20">
        <v>43669.52171155093</v>
      </c>
      <c r="C167" s="1" t="s">
        <v>145</v>
      </c>
      <c r="D167" s="1">
        <v>1.0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1.0</v>
      </c>
      <c r="AB167" s="1">
        <v>0.0</v>
      </c>
      <c r="AC167" s="36">
        <v>1894.0</v>
      </c>
      <c r="AD167">
        <f t="shared" si="1"/>
        <v>4</v>
      </c>
      <c r="AE167">
        <f t="shared" si="2"/>
        <v>0</v>
      </c>
      <c r="AF167">
        <f t="shared" si="3"/>
        <v>2</v>
      </c>
      <c r="AG167">
        <f t="shared" si="4"/>
        <v>2</v>
      </c>
    </row>
    <row r="168">
      <c r="A168" s="20"/>
      <c r="B168" s="20">
        <v>43669.56347574074</v>
      </c>
      <c r="C168" s="1" t="s">
        <v>231</v>
      </c>
      <c r="D168" s="1">
        <v>1.0</v>
      </c>
      <c r="E168" s="1">
        <v>1.0</v>
      </c>
      <c r="F168" s="1">
        <v>1.0</v>
      </c>
      <c r="G168" s="1">
        <v>2.0</v>
      </c>
      <c r="H168" s="1">
        <v>1.0</v>
      </c>
      <c r="I168" s="1">
        <v>1.0</v>
      </c>
      <c r="J168" s="1">
        <v>1.0</v>
      </c>
      <c r="K168" s="1">
        <v>1.0</v>
      </c>
      <c r="L168" s="1">
        <v>1.0</v>
      </c>
      <c r="M168" s="1">
        <v>0.0</v>
      </c>
      <c r="N168" s="1">
        <v>1.0</v>
      </c>
      <c r="O168" s="1">
        <v>0.0</v>
      </c>
      <c r="P168" s="1">
        <v>0.0</v>
      </c>
      <c r="Q168" s="1">
        <v>0.0</v>
      </c>
      <c r="R168" s="1">
        <v>0.0</v>
      </c>
      <c r="S168" s="1">
        <v>1.0</v>
      </c>
      <c r="T168" s="1">
        <v>0.0</v>
      </c>
      <c r="U168" s="1">
        <v>0.0</v>
      </c>
      <c r="V168" s="1">
        <v>0.0</v>
      </c>
      <c r="W168" s="1">
        <v>1.0</v>
      </c>
      <c r="X168" s="1">
        <v>0.0</v>
      </c>
      <c r="Y168" s="1">
        <v>1.0</v>
      </c>
      <c r="Z168" s="1">
        <v>1.0</v>
      </c>
      <c r="AA168" s="1">
        <v>2.0</v>
      </c>
      <c r="AB168" s="1">
        <v>0.0</v>
      </c>
      <c r="AC168" s="36">
        <v>1982.0</v>
      </c>
      <c r="AD168">
        <f t="shared" si="1"/>
        <v>34</v>
      </c>
      <c r="AE168">
        <f t="shared" si="2"/>
        <v>10</v>
      </c>
      <c r="AF168">
        <f t="shared" si="3"/>
        <v>10</v>
      </c>
      <c r="AG168">
        <f t="shared" si="4"/>
        <v>14</v>
      </c>
    </row>
    <row r="169">
      <c r="A169" s="20"/>
      <c r="B169" s="20">
        <v>43670.47478138889</v>
      </c>
      <c r="C169" s="1" t="s">
        <v>150</v>
      </c>
      <c r="D169" s="1">
        <v>0.0</v>
      </c>
      <c r="E169" s="1">
        <v>2.0</v>
      </c>
      <c r="F169" s="1">
        <v>1.0</v>
      </c>
      <c r="G169" s="1">
        <v>0.0</v>
      </c>
      <c r="H169" s="1">
        <v>1.0</v>
      </c>
      <c r="I169" s="1">
        <v>2.0</v>
      </c>
      <c r="J169" s="1">
        <v>2.0</v>
      </c>
      <c r="K169" s="1">
        <v>2.0</v>
      </c>
      <c r="L169" s="1">
        <v>0.0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0.0</v>
      </c>
      <c r="S169" s="1">
        <v>1.0</v>
      </c>
      <c r="T169" s="1">
        <v>0.0</v>
      </c>
      <c r="U169" s="1">
        <v>0.0</v>
      </c>
      <c r="V169" s="1">
        <v>0.0</v>
      </c>
      <c r="W169" s="1">
        <v>0.0</v>
      </c>
      <c r="X169" s="1">
        <v>1.0</v>
      </c>
      <c r="Y169" s="1">
        <v>1.0</v>
      </c>
      <c r="Z169" s="1">
        <v>2.0</v>
      </c>
      <c r="AA169" s="1">
        <v>2.0</v>
      </c>
      <c r="AB169" s="1">
        <v>0.0</v>
      </c>
      <c r="AC169" s="36">
        <v>1925.0</v>
      </c>
      <c r="AD169">
        <f t="shared" si="1"/>
        <v>36</v>
      </c>
      <c r="AE169">
        <f t="shared" si="2"/>
        <v>12</v>
      </c>
      <c r="AF169">
        <f t="shared" si="3"/>
        <v>6</v>
      </c>
      <c r="AG169">
        <f t="shared" si="4"/>
        <v>18</v>
      </c>
    </row>
    <row r="170">
      <c r="A170" s="20"/>
      <c r="B170" s="20">
        <v>43671.431235613425</v>
      </c>
      <c r="C170" s="1" t="s">
        <v>187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36">
        <v>1951.0</v>
      </c>
      <c r="AD170">
        <f t="shared" si="1"/>
        <v>0</v>
      </c>
      <c r="AE170">
        <f t="shared" si="2"/>
        <v>0</v>
      </c>
      <c r="AF170">
        <f t="shared" si="3"/>
        <v>0</v>
      </c>
      <c r="AG170">
        <f t="shared" si="4"/>
        <v>0</v>
      </c>
    </row>
    <row r="171">
      <c r="A171" s="20"/>
      <c r="B171" s="20">
        <v>43671.59068331018</v>
      </c>
      <c r="C171" s="1" t="s">
        <v>194</v>
      </c>
      <c r="D171" s="1">
        <v>0.0</v>
      </c>
      <c r="E171" s="1">
        <v>1.0</v>
      </c>
      <c r="F171" s="1">
        <v>1.0</v>
      </c>
      <c r="G171" s="1">
        <v>1.0</v>
      </c>
      <c r="H171" s="1">
        <v>0.0</v>
      </c>
      <c r="I171" s="1">
        <v>1.0</v>
      </c>
      <c r="J171" s="1">
        <v>0.0</v>
      </c>
      <c r="K171" s="1">
        <v>1.0</v>
      </c>
      <c r="L171" s="1">
        <v>0.0</v>
      </c>
      <c r="M171" s="1">
        <v>0.0</v>
      </c>
      <c r="N171" s="1">
        <v>0.0</v>
      </c>
      <c r="O171" s="1">
        <v>0.0</v>
      </c>
      <c r="P171" s="1">
        <v>1.0</v>
      </c>
      <c r="Q171" s="1">
        <v>0.0</v>
      </c>
      <c r="R171" s="1">
        <v>0.0</v>
      </c>
      <c r="S171" s="1">
        <v>1.0</v>
      </c>
      <c r="T171" s="1">
        <v>0.0</v>
      </c>
      <c r="U171" s="1">
        <v>0.0</v>
      </c>
      <c r="V171" s="1">
        <v>0.0</v>
      </c>
      <c r="W171" s="1">
        <v>1.0</v>
      </c>
      <c r="X171" s="1">
        <v>0.0</v>
      </c>
      <c r="Y171" s="1">
        <v>1.0</v>
      </c>
      <c r="Z171" s="1">
        <v>1.0</v>
      </c>
      <c r="AA171" s="1">
        <v>1.0</v>
      </c>
      <c r="AB171" s="1">
        <v>0.0</v>
      </c>
      <c r="AC171" s="36">
        <v>1821.0</v>
      </c>
      <c r="AD171">
        <f t="shared" si="1"/>
        <v>22</v>
      </c>
      <c r="AE171">
        <f t="shared" si="2"/>
        <v>8</v>
      </c>
      <c r="AF171">
        <f t="shared" si="3"/>
        <v>6</v>
      </c>
      <c r="AG171">
        <f t="shared" si="4"/>
        <v>8</v>
      </c>
    </row>
    <row r="172">
      <c r="A172" s="20"/>
      <c r="B172" s="20">
        <v>43672.58330190972</v>
      </c>
      <c r="C172" s="1" t="s">
        <v>104</v>
      </c>
      <c r="D172" s="1">
        <v>2.0</v>
      </c>
      <c r="E172" s="1">
        <v>1.0</v>
      </c>
      <c r="F172" s="1">
        <v>0.0</v>
      </c>
      <c r="G172" s="1">
        <v>0.0</v>
      </c>
      <c r="H172" s="1">
        <v>0.0</v>
      </c>
      <c r="I172" s="1">
        <v>1.0</v>
      </c>
      <c r="J172" s="1">
        <v>1.0</v>
      </c>
      <c r="K172" s="1">
        <v>1.0</v>
      </c>
      <c r="L172" s="1">
        <v>0.0</v>
      </c>
      <c r="M172" s="1">
        <v>0.0</v>
      </c>
      <c r="N172" s="1">
        <v>0.0</v>
      </c>
      <c r="O172" s="1">
        <v>0.0</v>
      </c>
      <c r="P172" s="1">
        <v>1.0</v>
      </c>
      <c r="Q172" s="1">
        <v>0.0</v>
      </c>
      <c r="R172" s="1">
        <v>0.0</v>
      </c>
      <c r="S172" s="1">
        <v>1.0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1.0</v>
      </c>
      <c r="Z172" s="1">
        <v>1.0</v>
      </c>
      <c r="AA172" s="1">
        <v>0.0</v>
      </c>
      <c r="AB172" s="1">
        <v>0.0</v>
      </c>
      <c r="AC172" s="36">
        <v>1872.0</v>
      </c>
      <c r="AD172">
        <f t="shared" si="1"/>
        <v>20</v>
      </c>
      <c r="AE172">
        <f t="shared" si="2"/>
        <v>6</v>
      </c>
      <c r="AF172">
        <f t="shared" si="3"/>
        <v>8</v>
      </c>
      <c r="AG172">
        <f t="shared" si="4"/>
        <v>6</v>
      </c>
    </row>
    <row r="173">
      <c r="A173" s="20"/>
      <c r="B173" s="20">
        <v>43672.63547475694</v>
      </c>
      <c r="C173" s="1" t="s">
        <v>104</v>
      </c>
      <c r="D173" s="1">
        <v>2.0</v>
      </c>
      <c r="E173" s="1">
        <v>1.0</v>
      </c>
      <c r="F173" s="1">
        <v>0.0</v>
      </c>
      <c r="G173" s="1">
        <v>0.0</v>
      </c>
      <c r="H173" s="1">
        <v>0.0</v>
      </c>
      <c r="I173" s="1">
        <v>1.0</v>
      </c>
      <c r="J173" s="1">
        <v>1.0</v>
      </c>
      <c r="K173" s="1">
        <v>1.0</v>
      </c>
      <c r="L173" s="1">
        <v>0.0</v>
      </c>
      <c r="M173" s="1">
        <v>0.0</v>
      </c>
      <c r="N173" s="1">
        <v>0.0</v>
      </c>
      <c r="O173" s="1">
        <v>0.0</v>
      </c>
      <c r="P173" s="1">
        <v>1.0</v>
      </c>
      <c r="Q173" s="1">
        <v>0.0</v>
      </c>
      <c r="R173" s="1">
        <v>0.0</v>
      </c>
      <c r="S173" s="1">
        <v>1.0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1.0</v>
      </c>
      <c r="AA173" s="1">
        <v>0.0</v>
      </c>
      <c r="AB173" s="1">
        <v>0.0</v>
      </c>
      <c r="AC173" s="36">
        <v>1872.0</v>
      </c>
      <c r="AD173">
        <f t="shared" si="1"/>
        <v>18</v>
      </c>
      <c r="AE173">
        <f t="shared" si="2"/>
        <v>4</v>
      </c>
      <c r="AF173">
        <f t="shared" si="3"/>
        <v>8</v>
      </c>
      <c r="AG173">
        <f t="shared" si="4"/>
        <v>6</v>
      </c>
    </row>
    <row r="174">
      <c r="A174" s="20"/>
      <c r="B174" s="20">
        <v>43672.67974226852</v>
      </c>
      <c r="C174" s="1" t="s">
        <v>233</v>
      </c>
      <c r="D174" s="1">
        <v>1.0</v>
      </c>
      <c r="E174" s="1">
        <v>1.0</v>
      </c>
      <c r="F174" s="1">
        <v>1.0</v>
      </c>
      <c r="G174" s="1">
        <v>0.0</v>
      </c>
      <c r="H174" s="1">
        <v>0.0</v>
      </c>
      <c r="I174" s="1">
        <v>0.0</v>
      </c>
      <c r="J174" s="1">
        <v>1.0</v>
      </c>
      <c r="K174" s="1">
        <v>1.0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0.0</v>
      </c>
      <c r="S174" s="1">
        <v>1.0</v>
      </c>
      <c r="T174" s="1">
        <v>1.0</v>
      </c>
      <c r="U174" s="1">
        <v>0.0</v>
      </c>
      <c r="V174" s="1">
        <v>0.0</v>
      </c>
      <c r="W174" s="1">
        <v>0.0</v>
      </c>
      <c r="X174" s="1">
        <v>0.0</v>
      </c>
      <c r="Y174" s="1">
        <v>1.0</v>
      </c>
      <c r="Z174" s="1">
        <v>1.0</v>
      </c>
      <c r="AA174" s="1">
        <v>1.0</v>
      </c>
      <c r="AB174" s="1">
        <v>0.0</v>
      </c>
      <c r="AC174" s="36">
        <v>1398.0</v>
      </c>
      <c r="AD174">
        <f t="shared" si="1"/>
        <v>24</v>
      </c>
      <c r="AE174">
        <f t="shared" si="2"/>
        <v>6</v>
      </c>
      <c r="AF174">
        <f t="shared" si="3"/>
        <v>10</v>
      </c>
      <c r="AG174">
        <f t="shared" si="4"/>
        <v>8</v>
      </c>
    </row>
    <row r="175">
      <c r="A175" s="20"/>
      <c r="B175" s="20">
        <v>43676.45572871528</v>
      </c>
      <c r="C175" s="1" t="s">
        <v>111</v>
      </c>
      <c r="D175" s="1">
        <v>0.0</v>
      </c>
      <c r="E175" s="1">
        <v>1.0</v>
      </c>
      <c r="F175" s="1">
        <v>1.0</v>
      </c>
      <c r="G175" s="1">
        <v>0.0</v>
      </c>
      <c r="H175" s="1">
        <v>1.0</v>
      </c>
      <c r="I175" s="1">
        <v>2.0</v>
      </c>
      <c r="J175" s="1">
        <v>1.0</v>
      </c>
      <c r="K175" s="1">
        <v>2.0</v>
      </c>
      <c r="L175" s="1">
        <v>0.0</v>
      </c>
      <c r="M175" s="1">
        <v>0.0</v>
      </c>
      <c r="N175" s="1">
        <v>0.0</v>
      </c>
      <c r="O175" s="1">
        <v>1.0</v>
      </c>
      <c r="P175" s="1">
        <v>2.0</v>
      </c>
      <c r="Q175" s="1">
        <v>0.0</v>
      </c>
      <c r="R175" s="1">
        <v>0.0</v>
      </c>
      <c r="S175" s="1">
        <v>1.0</v>
      </c>
      <c r="T175" s="1">
        <v>1.0</v>
      </c>
      <c r="U175" s="1">
        <v>0.0</v>
      </c>
      <c r="V175" s="1">
        <v>1.0</v>
      </c>
      <c r="W175" s="1">
        <v>1.0</v>
      </c>
      <c r="X175" s="1">
        <v>1.0</v>
      </c>
      <c r="Y175" s="1">
        <v>2.0</v>
      </c>
      <c r="Z175" s="1">
        <v>2.0</v>
      </c>
      <c r="AA175" s="1">
        <v>1.0</v>
      </c>
      <c r="AB175" s="1">
        <v>1.0</v>
      </c>
      <c r="AC175" s="36">
        <v>1864.0</v>
      </c>
      <c r="AD175">
        <f t="shared" si="1"/>
        <v>44</v>
      </c>
      <c r="AE175">
        <f t="shared" si="2"/>
        <v>14</v>
      </c>
      <c r="AF175">
        <f t="shared" si="3"/>
        <v>12</v>
      </c>
      <c r="AG175">
        <f t="shared" si="4"/>
        <v>18</v>
      </c>
    </row>
    <row r="176">
      <c r="A176" s="20"/>
      <c r="B176" s="20">
        <v>43677.42697260417</v>
      </c>
      <c r="C176" s="1" t="s">
        <v>236</v>
      </c>
      <c r="D176" s="1">
        <v>1.0</v>
      </c>
      <c r="E176" s="1">
        <v>1.0</v>
      </c>
      <c r="F176" s="1">
        <v>1.0</v>
      </c>
      <c r="G176" s="1">
        <v>0.0</v>
      </c>
      <c r="H176" s="1">
        <v>0.0</v>
      </c>
      <c r="I176" s="1">
        <v>1.0</v>
      </c>
      <c r="J176" s="1">
        <v>0.0</v>
      </c>
      <c r="K176" s="1">
        <v>1.0</v>
      </c>
      <c r="L176" s="1">
        <v>0.0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0.0</v>
      </c>
      <c r="S176" s="1">
        <v>1.0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1.0</v>
      </c>
      <c r="Z176" s="1">
        <v>1.0</v>
      </c>
      <c r="AA176" s="1">
        <v>1.0</v>
      </c>
      <c r="AB176" s="1">
        <v>0.0</v>
      </c>
      <c r="AC176" s="36">
        <v>1675.0</v>
      </c>
      <c r="AD176">
        <f t="shared" si="1"/>
        <v>20</v>
      </c>
      <c r="AE176">
        <f t="shared" si="2"/>
        <v>6</v>
      </c>
      <c r="AF176">
        <f t="shared" si="3"/>
        <v>6</v>
      </c>
      <c r="AG176">
        <f t="shared" si="4"/>
        <v>8</v>
      </c>
    </row>
    <row r="177">
      <c r="A177" s="20"/>
      <c r="B177" s="20">
        <v>43678.423663761576</v>
      </c>
      <c r="C177" s="1" t="s">
        <v>145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36">
        <v>1894.0</v>
      </c>
      <c r="AD177">
        <f t="shared" si="1"/>
        <v>0</v>
      </c>
      <c r="AE177">
        <f t="shared" si="2"/>
        <v>0</v>
      </c>
      <c r="AF177">
        <f t="shared" si="3"/>
        <v>0</v>
      </c>
      <c r="AG177">
        <f t="shared" si="4"/>
        <v>0</v>
      </c>
    </row>
    <row r="178">
      <c r="A178" s="20"/>
      <c r="B178" s="20">
        <v>43678.46231582176</v>
      </c>
      <c r="C178" s="1" t="s">
        <v>139</v>
      </c>
      <c r="D178" s="1">
        <v>1.0</v>
      </c>
      <c r="E178" s="1">
        <v>1.0</v>
      </c>
      <c r="F178" s="1">
        <v>2.0</v>
      </c>
      <c r="G178" s="1">
        <v>1.0</v>
      </c>
      <c r="H178" s="1">
        <v>0.0</v>
      </c>
      <c r="I178" s="1">
        <v>2.0</v>
      </c>
      <c r="J178" s="1">
        <v>2.0</v>
      </c>
      <c r="K178" s="1">
        <v>2.0</v>
      </c>
      <c r="L178" s="1">
        <v>2.0</v>
      </c>
      <c r="M178" s="1">
        <v>0.0</v>
      </c>
      <c r="N178" s="1">
        <v>2.0</v>
      </c>
      <c r="O178" s="1">
        <v>0.0</v>
      </c>
      <c r="P178" s="1">
        <v>2.0</v>
      </c>
      <c r="Q178" s="1">
        <v>2.0</v>
      </c>
      <c r="R178" s="1">
        <v>0.0</v>
      </c>
      <c r="S178" s="1">
        <v>2.0</v>
      </c>
      <c r="T178" s="1">
        <v>0.0</v>
      </c>
      <c r="U178" s="1">
        <v>0.0</v>
      </c>
      <c r="V178" s="1">
        <v>2.0</v>
      </c>
      <c r="W178" s="1">
        <v>2.0</v>
      </c>
      <c r="X178" s="1">
        <v>2.0</v>
      </c>
      <c r="Y178" s="1">
        <v>2.0</v>
      </c>
      <c r="Z178" s="1">
        <v>0.0</v>
      </c>
      <c r="AA178" s="1">
        <v>1.0</v>
      </c>
      <c r="AB178" s="1">
        <v>1.0</v>
      </c>
      <c r="AC178" s="36">
        <v>1904.0</v>
      </c>
      <c r="AD178">
        <f t="shared" si="1"/>
        <v>62</v>
      </c>
      <c r="AE178">
        <f t="shared" si="2"/>
        <v>18</v>
      </c>
      <c r="AF178">
        <f t="shared" si="3"/>
        <v>18</v>
      </c>
      <c r="AG178">
        <f t="shared" si="4"/>
        <v>26</v>
      </c>
    </row>
    <row r="179">
      <c r="A179" s="20"/>
      <c r="B179" s="20">
        <v>43678.497868252314</v>
      </c>
      <c r="C179" s="1" t="s">
        <v>228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1.0</v>
      </c>
      <c r="J179" s="1">
        <v>0.0</v>
      </c>
      <c r="K179" s="1">
        <v>1.0</v>
      </c>
      <c r="L179" s="1">
        <v>0.0</v>
      </c>
      <c r="M179" s="1">
        <v>0.0</v>
      </c>
      <c r="N179" s="1">
        <v>1.0</v>
      </c>
      <c r="O179" s="1">
        <v>0.0</v>
      </c>
      <c r="P179" s="1">
        <v>1.0</v>
      </c>
      <c r="Q179" s="1">
        <v>1.0</v>
      </c>
      <c r="R179" s="1">
        <v>0.0</v>
      </c>
      <c r="S179" s="1">
        <v>1.0</v>
      </c>
      <c r="T179" s="1">
        <v>0.0</v>
      </c>
      <c r="U179" s="1">
        <v>0.0</v>
      </c>
      <c r="V179" s="1">
        <v>0.0</v>
      </c>
      <c r="W179" s="1">
        <v>1.0</v>
      </c>
      <c r="X179" s="1">
        <v>0.0</v>
      </c>
      <c r="Y179" s="1">
        <v>1.0</v>
      </c>
      <c r="Z179" s="1">
        <v>0.0</v>
      </c>
      <c r="AA179" s="1">
        <v>1.0</v>
      </c>
      <c r="AB179" s="1">
        <v>0.0</v>
      </c>
      <c r="AC179" s="36">
        <v>1989.0</v>
      </c>
      <c r="AD179">
        <f t="shared" si="1"/>
        <v>18</v>
      </c>
      <c r="AE179">
        <f t="shared" si="2"/>
        <v>4</v>
      </c>
      <c r="AF179">
        <f t="shared" si="3"/>
        <v>6</v>
      </c>
      <c r="AG179">
        <f t="shared" si="4"/>
        <v>8</v>
      </c>
    </row>
    <row r="180">
      <c r="A180" s="20"/>
      <c r="B180" s="20">
        <v>43678.56895847223</v>
      </c>
      <c r="C180" s="1" t="s">
        <v>238</v>
      </c>
      <c r="D180" s="1">
        <v>2.0</v>
      </c>
      <c r="E180" s="1">
        <v>1.0</v>
      </c>
      <c r="F180" s="1">
        <v>0.0</v>
      </c>
      <c r="G180" s="1">
        <v>1.0</v>
      </c>
      <c r="H180" s="1">
        <v>0.0</v>
      </c>
      <c r="I180" s="1">
        <v>2.0</v>
      </c>
      <c r="J180" s="1">
        <v>2.0</v>
      </c>
      <c r="K180" s="1">
        <v>2.0</v>
      </c>
      <c r="L180" s="1">
        <v>0.0</v>
      </c>
      <c r="M180" s="1">
        <v>0.0</v>
      </c>
      <c r="N180" s="1">
        <v>0.0</v>
      </c>
      <c r="O180" s="1">
        <v>0.0</v>
      </c>
      <c r="P180" s="1">
        <v>1.0</v>
      </c>
      <c r="Q180" s="1">
        <v>0.0</v>
      </c>
      <c r="R180" s="1">
        <v>0.0</v>
      </c>
      <c r="S180" s="1">
        <v>1.0</v>
      </c>
      <c r="T180" s="1">
        <v>0.0</v>
      </c>
      <c r="U180" s="1">
        <v>0.0</v>
      </c>
      <c r="V180" s="1">
        <v>0.0</v>
      </c>
      <c r="W180" s="1">
        <v>1.0</v>
      </c>
      <c r="X180" s="1">
        <v>0.0</v>
      </c>
      <c r="Y180" s="1">
        <v>1.0</v>
      </c>
      <c r="Z180" s="1">
        <v>1.0</v>
      </c>
      <c r="AA180" s="1">
        <v>2.0</v>
      </c>
      <c r="AB180" s="1">
        <v>0.0</v>
      </c>
      <c r="AC180" s="36">
        <v>1971.0</v>
      </c>
      <c r="AD180">
        <f t="shared" si="1"/>
        <v>34</v>
      </c>
      <c r="AE180">
        <f t="shared" si="2"/>
        <v>8</v>
      </c>
      <c r="AF180">
        <f t="shared" si="3"/>
        <v>12</v>
      </c>
      <c r="AG180">
        <f t="shared" si="4"/>
        <v>14</v>
      </c>
    </row>
    <row r="181">
      <c r="A181" s="20"/>
      <c r="B181" s="20">
        <v>43679.524193634265</v>
      </c>
      <c r="C181" s="1" t="s">
        <v>204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36">
        <v>1969.0</v>
      </c>
      <c r="AD181">
        <f t="shared" si="1"/>
        <v>0</v>
      </c>
      <c r="AE181">
        <f t="shared" si="2"/>
        <v>0</v>
      </c>
      <c r="AF181">
        <f t="shared" si="3"/>
        <v>0</v>
      </c>
      <c r="AG181">
        <f t="shared" si="4"/>
        <v>0</v>
      </c>
    </row>
    <row r="182">
      <c r="A182" s="20"/>
      <c r="B182" s="20">
        <v>43679.61431483796</v>
      </c>
      <c r="C182" s="1" t="s">
        <v>239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1.0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1.0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1.0</v>
      </c>
      <c r="AB182" s="1">
        <v>0.0</v>
      </c>
      <c r="AC182" s="36">
        <v>1995.0</v>
      </c>
      <c r="AD182">
        <f t="shared" si="1"/>
        <v>6</v>
      </c>
      <c r="AE182">
        <f t="shared" si="2"/>
        <v>0</v>
      </c>
      <c r="AF182">
        <f t="shared" si="3"/>
        <v>2</v>
      </c>
      <c r="AG182">
        <f t="shared" si="4"/>
        <v>4</v>
      </c>
    </row>
    <row r="183">
      <c r="A183" s="20"/>
      <c r="B183" s="20">
        <v>43679.6716437037</v>
      </c>
      <c r="C183" s="1" t="s">
        <v>240</v>
      </c>
      <c r="D183" s="1">
        <v>1.0</v>
      </c>
      <c r="E183" s="1">
        <v>2.0</v>
      </c>
      <c r="F183" s="1">
        <v>1.0</v>
      </c>
      <c r="G183" s="1">
        <v>0.0</v>
      </c>
      <c r="H183" s="1">
        <v>0.0</v>
      </c>
      <c r="I183" s="1">
        <v>1.0</v>
      </c>
      <c r="J183" s="1">
        <v>1.0</v>
      </c>
      <c r="K183" s="1">
        <v>2.0</v>
      </c>
      <c r="L183" s="1">
        <v>0.0</v>
      </c>
      <c r="M183" s="1">
        <v>1.0</v>
      </c>
      <c r="N183" s="1">
        <v>1.0</v>
      </c>
      <c r="O183" s="1">
        <v>0.0</v>
      </c>
      <c r="P183" s="1">
        <v>1.0</v>
      </c>
      <c r="Q183" s="1">
        <v>0.0</v>
      </c>
      <c r="R183" s="1">
        <v>0.0</v>
      </c>
      <c r="S183" s="1">
        <v>1.0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1.0</v>
      </c>
      <c r="Z183" s="1">
        <v>1.0</v>
      </c>
      <c r="AA183" s="1">
        <v>2.0</v>
      </c>
      <c r="AB183" s="1">
        <v>0.0</v>
      </c>
      <c r="AC183" s="36">
        <v>1708.0</v>
      </c>
      <c r="AD183">
        <f t="shared" si="1"/>
        <v>32</v>
      </c>
      <c r="AE183">
        <f t="shared" si="2"/>
        <v>10</v>
      </c>
      <c r="AF183">
        <f t="shared" si="3"/>
        <v>10</v>
      </c>
      <c r="AG183">
        <f t="shared" si="4"/>
        <v>12</v>
      </c>
    </row>
    <row r="184">
      <c r="A184" s="20"/>
      <c r="B184" s="20">
        <v>43683.41249798611</v>
      </c>
      <c r="C184" s="1" t="s">
        <v>185</v>
      </c>
      <c r="D184" s="1">
        <v>0.0</v>
      </c>
      <c r="E184" s="1">
        <v>1.0</v>
      </c>
      <c r="F184" s="1">
        <v>2.0</v>
      </c>
      <c r="G184" s="1">
        <v>2.0</v>
      </c>
      <c r="H184" s="1">
        <v>0.0</v>
      </c>
      <c r="I184" s="1">
        <v>2.0</v>
      </c>
      <c r="J184" s="1">
        <v>2.0</v>
      </c>
      <c r="K184" s="1">
        <v>1.0</v>
      </c>
      <c r="L184" s="1">
        <v>0.0</v>
      </c>
      <c r="M184" s="1">
        <v>0.0</v>
      </c>
      <c r="N184" s="1">
        <v>0.0</v>
      </c>
      <c r="O184" s="1">
        <v>0.0</v>
      </c>
      <c r="P184" s="1">
        <v>1.0</v>
      </c>
      <c r="Q184" s="1">
        <v>0.0</v>
      </c>
      <c r="R184" s="1">
        <v>0.0</v>
      </c>
      <c r="S184" s="1">
        <v>2.0</v>
      </c>
      <c r="T184" s="1">
        <v>0.0</v>
      </c>
      <c r="U184" s="1">
        <v>0.0</v>
      </c>
      <c r="V184" s="1">
        <v>0.0</v>
      </c>
      <c r="W184" s="1">
        <v>1.0</v>
      </c>
      <c r="X184" s="1">
        <v>0.0</v>
      </c>
      <c r="Y184" s="1">
        <v>2.0</v>
      </c>
      <c r="Z184" s="1">
        <v>1.0</v>
      </c>
      <c r="AA184" s="1">
        <v>2.0</v>
      </c>
      <c r="AB184" s="1">
        <v>0.0</v>
      </c>
      <c r="AC184" s="36">
        <v>1320.0</v>
      </c>
      <c r="AD184">
        <f t="shared" si="1"/>
        <v>38</v>
      </c>
      <c r="AE184">
        <f t="shared" si="2"/>
        <v>10</v>
      </c>
      <c r="AF184">
        <f t="shared" si="3"/>
        <v>8</v>
      </c>
      <c r="AG184">
        <f t="shared" si="4"/>
        <v>20</v>
      </c>
    </row>
    <row r="185">
      <c r="A185" s="20"/>
      <c r="B185" s="20">
        <v>43683.57524635417</v>
      </c>
      <c r="C185" s="1" t="s">
        <v>221</v>
      </c>
      <c r="D185" s="1">
        <v>1.0</v>
      </c>
      <c r="E185" s="1">
        <v>2.0</v>
      </c>
      <c r="F185" s="1">
        <v>2.0</v>
      </c>
      <c r="G185" s="1">
        <v>1.0</v>
      </c>
      <c r="H185" s="1">
        <v>2.0</v>
      </c>
      <c r="I185" s="1">
        <v>2.0</v>
      </c>
      <c r="J185" s="1">
        <v>2.0</v>
      </c>
      <c r="K185" s="1">
        <v>2.0</v>
      </c>
      <c r="L185" s="1">
        <v>2.0</v>
      </c>
      <c r="M185" s="1">
        <v>2.0</v>
      </c>
      <c r="N185" s="1">
        <v>2.0</v>
      </c>
      <c r="O185" s="1">
        <v>1.0</v>
      </c>
      <c r="P185" s="1">
        <v>2.0</v>
      </c>
      <c r="Q185" s="1">
        <v>1.0</v>
      </c>
      <c r="R185" s="1">
        <v>1.0</v>
      </c>
      <c r="S185" s="1">
        <v>2.0</v>
      </c>
      <c r="T185" s="1">
        <v>1.0</v>
      </c>
      <c r="U185" s="1">
        <v>1.0</v>
      </c>
      <c r="V185" s="1">
        <v>2.0</v>
      </c>
      <c r="W185" s="1">
        <v>2.0</v>
      </c>
      <c r="X185" s="1">
        <v>2.0</v>
      </c>
      <c r="Y185" s="1">
        <v>2.0</v>
      </c>
      <c r="Z185" s="1">
        <v>1.0</v>
      </c>
      <c r="AA185" s="1">
        <v>2.0</v>
      </c>
      <c r="AB185" s="1">
        <v>1.0</v>
      </c>
      <c r="AC185" s="36">
        <v>1978.0</v>
      </c>
      <c r="AD185">
        <f t="shared" si="1"/>
        <v>82</v>
      </c>
      <c r="AE185">
        <f t="shared" si="2"/>
        <v>28</v>
      </c>
      <c r="AF185">
        <f t="shared" si="3"/>
        <v>20</v>
      </c>
      <c r="AG185">
        <f t="shared" si="4"/>
        <v>34</v>
      </c>
    </row>
    <row r="186">
      <c r="A186" s="20"/>
      <c r="B186" s="20">
        <v>43683.580321875</v>
      </c>
      <c r="C186" s="1" t="s">
        <v>241</v>
      </c>
      <c r="D186" s="1">
        <v>1.0</v>
      </c>
      <c r="E186" s="1">
        <v>2.0</v>
      </c>
      <c r="F186" s="1">
        <v>2.0</v>
      </c>
      <c r="G186" s="1">
        <v>2.0</v>
      </c>
      <c r="H186" s="1">
        <v>2.0</v>
      </c>
      <c r="I186" s="1">
        <v>2.0</v>
      </c>
      <c r="J186" s="1">
        <v>2.0</v>
      </c>
      <c r="K186" s="1">
        <v>2.0</v>
      </c>
      <c r="L186" s="1">
        <v>2.0</v>
      </c>
      <c r="M186" s="1">
        <v>1.0</v>
      </c>
      <c r="N186" s="1">
        <v>1.0</v>
      </c>
      <c r="O186" s="1">
        <v>2.0</v>
      </c>
      <c r="P186" s="1">
        <v>2.0</v>
      </c>
      <c r="Q186" s="1">
        <v>1.0</v>
      </c>
      <c r="R186" s="1">
        <v>1.0</v>
      </c>
      <c r="S186" s="1">
        <v>2.0</v>
      </c>
      <c r="T186" s="1">
        <v>0.0</v>
      </c>
      <c r="U186" s="1">
        <v>0.0</v>
      </c>
      <c r="V186" s="1">
        <v>1.0</v>
      </c>
      <c r="W186" s="1">
        <v>1.0</v>
      </c>
      <c r="X186" s="1">
        <v>1.0</v>
      </c>
      <c r="Y186" s="1">
        <v>2.0</v>
      </c>
      <c r="Z186" s="1">
        <v>2.0</v>
      </c>
      <c r="AA186" s="1">
        <v>2.0</v>
      </c>
      <c r="AB186" s="1">
        <v>1.0</v>
      </c>
      <c r="AC186" s="36">
        <v>1994.0</v>
      </c>
      <c r="AD186">
        <f t="shared" si="1"/>
        <v>74</v>
      </c>
      <c r="AE186">
        <f t="shared" si="2"/>
        <v>22</v>
      </c>
      <c r="AF186">
        <f t="shared" si="3"/>
        <v>18</v>
      </c>
      <c r="AG186">
        <f t="shared" si="4"/>
        <v>34</v>
      </c>
    </row>
    <row r="187">
      <c r="A187" s="20"/>
      <c r="B187" s="20">
        <v>43684.58538204861</v>
      </c>
      <c r="C187" s="1" t="s">
        <v>242</v>
      </c>
      <c r="D187" s="1">
        <v>2.0</v>
      </c>
      <c r="E187" s="1">
        <v>1.0</v>
      </c>
      <c r="F187" s="1">
        <v>0.0</v>
      </c>
      <c r="G187" s="1">
        <v>2.0</v>
      </c>
      <c r="H187" s="1">
        <v>1.0</v>
      </c>
      <c r="I187" s="1">
        <v>0.0</v>
      </c>
      <c r="J187" s="1">
        <v>2.0</v>
      </c>
      <c r="K187" s="1">
        <v>2.0</v>
      </c>
      <c r="L187" s="1">
        <v>1.0</v>
      </c>
      <c r="M187" s="1">
        <v>1.0</v>
      </c>
      <c r="N187" s="1">
        <v>0.0</v>
      </c>
      <c r="O187" s="1">
        <v>1.0</v>
      </c>
      <c r="P187" s="1">
        <v>1.0</v>
      </c>
      <c r="Q187" s="1">
        <v>1.0</v>
      </c>
      <c r="R187" s="1">
        <v>1.0</v>
      </c>
      <c r="S187" s="1">
        <v>2.0</v>
      </c>
      <c r="T187" s="1">
        <v>1.0</v>
      </c>
      <c r="U187" s="1">
        <v>0.0</v>
      </c>
      <c r="V187" s="1">
        <v>0.0</v>
      </c>
      <c r="W187" s="1">
        <v>0.0</v>
      </c>
      <c r="X187" s="1">
        <v>0.0</v>
      </c>
      <c r="Y187" s="1">
        <v>1.0</v>
      </c>
      <c r="Z187" s="1">
        <v>2.0</v>
      </c>
      <c r="AA187" s="1">
        <v>2.0</v>
      </c>
      <c r="AB187" s="1">
        <v>2.0</v>
      </c>
      <c r="AC187" s="36">
        <v>1998.0</v>
      </c>
      <c r="AD187">
        <f t="shared" si="1"/>
        <v>52</v>
      </c>
      <c r="AE187">
        <f t="shared" si="2"/>
        <v>12</v>
      </c>
      <c r="AF187">
        <f t="shared" si="3"/>
        <v>20</v>
      </c>
      <c r="AG187">
        <f t="shared" si="4"/>
        <v>20</v>
      </c>
    </row>
    <row r="188">
      <c r="A188" s="20"/>
      <c r="B188" s="20">
        <v>43685.43014138889</v>
      </c>
      <c r="C188" s="1" t="s">
        <v>232</v>
      </c>
      <c r="D188" s="1">
        <v>2.0</v>
      </c>
      <c r="E188" s="1">
        <v>2.0</v>
      </c>
      <c r="F188" s="1">
        <v>1.0</v>
      </c>
      <c r="G188" s="1">
        <v>1.0</v>
      </c>
      <c r="H188" s="1">
        <v>2.0</v>
      </c>
      <c r="I188" s="1">
        <v>1.0</v>
      </c>
      <c r="J188" s="1">
        <v>2.0</v>
      </c>
      <c r="K188" s="1">
        <v>1.0</v>
      </c>
      <c r="L188" s="1">
        <v>1.0</v>
      </c>
      <c r="M188" s="1">
        <v>0.0</v>
      </c>
      <c r="N188" s="1">
        <v>1.0</v>
      </c>
      <c r="O188" s="1">
        <v>1.0</v>
      </c>
      <c r="P188" s="1">
        <v>1.0</v>
      </c>
      <c r="Q188" s="1">
        <v>1.0</v>
      </c>
      <c r="R188" s="1">
        <v>0.0</v>
      </c>
      <c r="S188" s="1">
        <v>1.0</v>
      </c>
      <c r="T188" s="1">
        <v>1.0</v>
      </c>
      <c r="U188" s="1">
        <v>0.0</v>
      </c>
      <c r="V188" s="1">
        <v>1.0</v>
      </c>
      <c r="W188" s="1">
        <v>1.0</v>
      </c>
      <c r="X188" s="1">
        <v>1.0</v>
      </c>
      <c r="Y188" s="1">
        <v>1.0</v>
      </c>
      <c r="Z188" s="1">
        <v>1.0</v>
      </c>
      <c r="AA188" s="1">
        <v>2.0</v>
      </c>
      <c r="AB188" s="1">
        <v>1.0</v>
      </c>
      <c r="AC188" s="36">
        <v>1921.0</v>
      </c>
      <c r="AD188">
        <f t="shared" si="1"/>
        <v>54</v>
      </c>
      <c r="AE188">
        <f t="shared" si="2"/>
        <v>14</v>
      </c>
      <c r="AF188">
        <f t="shared" si="3"/>
        <v>16</v>
      </c>
      <c r="AG188">
        <f t="shared" si="4"/>
        <v>24</v>
      </c>
    </row>
    <row r="189">
      <c r="A189" s="20"/>
      <c r="B189" s="20">
        <v>43685.51185949074</v>
      </c>
      <c r="C189" s="1" t="s">
        <v>244</v>
      </c>
      <c r="D189" s="1">
        <v>1.0</v>
      </c>
      <c r="E189" s="1">
        <v>2.0</v>
      </c>
      <c r="F189" s="1">
        <v>1.0</v>
      </c>
      <c r="G189" s="1">
        <v>2.0</v>
      </c>
      <c r="H189" s="1">
        <v>0.0</v>
      </c>
      <c r="I189" s="1">
        <v>2.0</v>
      </c>
      <c r="J189" s="1">
        <v>1.0</v>
      </c>
      <c r="K189" s="1">
        <v>1.0</v>
      </c>
      <c r="L189" s="1">
        <v>1.0</v>
      </c>
      <c r="M189" s="1">
        <v>1.0</v>
      </c>
      <c r="N189" s="1">
        <v>0.0</v>
      </c>
      <c r="O189" s="1">
        <v>0.0</v>
      </c>
      <c r="P189" s="1">
        <v>1.0</v>
      </c>
      <c r="Q189" s="1">
        <v>0.0</v>
      </c>
      <c r="R189" s="1">
        <v>1.0</v>
      </c>
      <c r="S189" s="1">
        <v>2.0</v>
      </c>
      <c r="T189" s="1">
        <v>1.0</v>
      </c>
      <c r="U189" s="1">
        <v>0.0</v>
      </c>
      <c r="V189" s="1">
        <v>1.0</v>
      </c>
      <c r="W189" s="1">
        <v>1.0</v>
      </c>
      <c r="X189" s="1">
        <v>1.0</v>
      </c>
      <c r="Y189" s="1">
        <v>2.0</v>
      </c>
      <c r="Z189" s="1">
        <v>2.0</v>
      </c>
      <c r="AA189" s="1">
        <v>1.0</v>
      </c>
      <c r="AB189" s="1">
        <v>0.0</v>
      </c>
      <c r="AC189" s="36">
        <v>1962.0</v>
      </c>
      <c r="AD189">
        <f t="shared" si="1"/>
        <v>50</v>
      </c>
      <c r="AE189">
        <f t="shared" si="2"/>
        <v>20</v>
      </c>
      <c r="AF189">
        <f t="shared" si="3"/>
        <v>12</v>
      </c>
      <c r="AG189">
        <f t="shared" si="4"/>
        <v>18</v>
      </c>
    </row>
    <row r="190">
      <c r="A190" s="20"/>
      <c r="B190" s="20">
        <v>43686.4060450463</v>
      </c>
      <c r="C190" s="1" t="s">
        <v>230</v>
      </c>
      <c r="D190" s="1">
        <v>1.0</v>
      </c>
      <c r="E190" s="1">
        <v>1.0</v>
      </c>
      <c r="F190" s="1">
        <v>1.0</v>
      </c>
      <c r="G190" s="1">
        <v>1.0</v>
      </c>
      <c r="H190" s="1">
        <v>1.0</v>
      </c>
      <c r="I190" s="1">
        <v>1.0</v>
      </c>
      <c r="J190" s="1">
        <v>1.0</v>
      </c>
      <c r="K190" s="1">
        <v>1.0</v>
      </c>
      <c r="L190" s="1">
        <v>1.0</v>
      </c>
      <c r="M190" s="1">
        <v>0.0</v>
      </c>
      <c r="N190" s="1">
        <v>1.0</v>
      </c>
      <c r="O190" s="1">
        <v>0.0</v>
      </c>
      <c r="P190" s="1">
        <v>1.0</v>
      </c>
      <c r="Q190" s="1">
        <v>1.0</v>
      </c>
      <c r="R190" s="1">
        <v>0.0</v>
      </c>
      <c r="S190" s="1">
        <v>1.0</v>
      </c>
      <c r="T190" s="1">
        <v>1.0</v>
      </c>
      <c r="U190" s="1">
        <v>0.0</v>
      </c>
      <c r="V190" s="1">
        <v>0.0</v>
      </c>
      <c r="W190" s="1">
        <v>1.0</v>
      </c>
      <c r="X190" s="1">
        <v>1.0</v>
      </c>
      <c r="Y190" s="1">
        <v>2.0</v>
      </c>
      <c r="Z190" s="1">
        <v>2.0</v>
      </c>
      <c r="AA190" s="1">
        <v>2.0</v>
      </c>
      <c r="AB190" s="1">
        <v>0.0</v>
      </c>
      <c r="AC190" s="36">
        <v>1984.0</v>
      </c>
      <c r="AD190">
        <f t="shared" si="1"/>
        <v>44</v>
      </c>
      <c r="AE190">
        <f t="shared" si="2"/>
        <v>16</v>
      </c>
      <c r="AF190">
        <f t="shared" si="3"/>
        <v>12</v>
      </c>
      <c r="AG190">
        <f t="shared" si="4"/>
        <v>16</v>
      </c>
    </row>
    <row r="191">
      <c r="A191" s="20"/>
      <c r="B191" s="20">
        <v>43686.41946734954</v>
      </c>
      <c r="C191" s="1" t="s">
        <v>131</v>
      </c>
      <c r="D191" s="1">
        <v>2.0</v>
      </c>
      <c r="E191" s="1">
        <v>2.0</v>
      </c>
      <c r="F191" s="1">
        <v>2.0</v>
      </c>
      <c r="G191" s="1">
        <v>1.0</v>
      </c>
      <c r="H191" s="1">
        <v>2.0</v>
      </c>
      <c r="I191" s="1">
        <v>1.0</v>
      </c>
      <c r="J191" s="1">
        <v>2.0</v>
      </c>
      <c r="K191" s="1">
        <v>2.0</v>
      </c>
      <c r="L191" s="1">
        <v>2.0</v>
      </c>
      <c r="M191" s="1">
        <v>2.0</v>
      </c>
      <c r="N191" s="1">
        <v>1.0</v>
      </c>
      <c r="O191" s="1">
        <v>0.0</v>
      </c>
      <c r="P191" s="1">
        <v>2.0</v>
      </c>
      <c r="Q191" s="1">
        <v>2.0</v>
      </c>
      <c r="R191" s="1">
        <v>0.0</v>
      </c>
      <c r="S191" s="1">
        <v>2.0</v>
      </c>
      <c r="T191" s="1">
        <v>2.0</v>
      </c>
      <c r="U191" s="1">
        <v>0.0</v>
      </c>
      <c r="V191" s="1">
        <v>2.0</v>
      </c>
      <c r="W191" s="1">
        <v>2.0</v>
      </c>
      <c r="X191" s="1">
        <v>2.0</v>
      </c>
      <c r="Y191" s="1">
        <v>2.0</v>
      </c>
      <c r="Z191" s="1">
        <v>2.0</v>
      </c>
      <c r="AA191" s="1">
        <v>2.0</v>
      </c>
      <c r="AB191" s="1">
        <v>0.0</v>
      </c>
      <c r="AC191" s="36">
        <v>1871.0</v>
      </c>
      <c r="AD191">
        <f t="shared" si="1"/>
        <v>78</v>
      </c>
      <c r="AE191">
        <f t="shared" si="2"/>
        <v>28</v>
      </c>
      <c r="AF191">
        <f t="shared" si="3"/>
        <v>20</v>
      </c>
      <c r="AG191">
        <f t="shared" si="4"/>
        <v>30</v>
      </c>
    </row>
    <row r="192">
      <c r="A192" s="20"/>
      <c r="B192" s="20">
        <v>43686.440419108796</v>
      </c>
      <c r="C192" s="1" t="s">
        <v>171</v>
      </c>
      <c r="D192" s="1">
        <v>1.0</v>
      </c>
      <c r="E192" s="1">
        <v>1.0</v>
      </c>
      <c r="F192" s="1">
        <v>0.0</v>
      </c>
      <c r="G192" s="1">
        <v>1.0</v>
      </c>
      <c r="H192" s="1">
        <v>1.0</v>
      </c>
      <c r="I192" s="1">
        <v>0.0</v>
      </c>
      <c r="J192" s="1">
        <v>0.0</v>
      </c>
      <c r="K192" s="1">
        <v>1.0</v>
      </c>
      <c r="L192" s="1">
        <v>0.0</v>
      </c>
      <c r="M192" s="1">
        <v>0.0</v>
      </c>
      <c r="N192" s="1">
        <v>0.0</v>
      </c>
      <c r="O192" s="1">
        <v>0.0</v>
      </c>
      <c r="P192" s="1">
        <v>2.0</v>
      </c>
      <c r="Q192" s="1">
        <v>0.0</v>
      </c>
      <c r="R192" s="1">
        <v>0.0</v>
      </c>
      <c r="S192" s="1">
        <v>1.0</v>
      </c>
      <c r="T192" s="1">
        <v>1.0</v>
      </c>
      <c r="U192" s="1">
        <v>0.0</v>
      </c>
      <c r="V192" s="1">
        <v>0.0</v>
      </c>
      <c r="W192" s="1">
        <v>1.0</v>
      </c>
      <c r="X192" s="1">
        <v>1.0</v>
      </c>
      <c r="Y192" s="1">
        <v>1.0</v>
      </c>
      <c r="Z192" s="1">
        <v>1.0</v>
      </c>
      <c r="AA192" s="1">
        <v>1.0</v>
      </c>
      <c r="AB192" s="1">
        <v>0.0</v>
      </c>
      <c r="AC192" s="36">
        <v>1585.0</v>
      </c>
      <c r="AD192">
        <f t="shared" si="1"/>
        <v>28</v>
      </c>
      <c r="AE192">
        <f t="shared" si="2"/>
        <v>10</v>
      </c>
      <c r="AF192">
        <f t="shared" si="3"/>
        <v>12</v>
      </c>
      <c r="AG192">
        <f t="shared" si="4"/>
        <v>6</v>
      </c>
    </row>
    <row r="193">
      <c r="A193" s="20"/>
      <c r="B193" s="20">
        <v>43686.478148194445</v>
      </c>
      <c r="C193" s="1" t="s">
        <v>245</v>
      </c>
      <c r="D193" s="1">
        <v>2.0</v>
      </c>
      <c r="E193" s="1">
        <v>0.0</v>
      </c>
      <c r="F193" s="1">
        <v>2.0</v>
      </c>
      <c r="G193" s="1">
        <v>1.0</v>
      </c>
      <c r="H193" s="1">
        <v>1.0</v>
      </c>
      <c r="I193" s="1">
        <v>2.0</v>
      </c>
      <c r="J193" s="1">
        <v>2.0</v>
      </c>
      <c r="K193" s="1">
        <v>2.0</v>
      </c>
      <c r="L193" s="1">
        <v>0.0</v>
      </c>
      <c r="M193" s="1">
        <v>1.0</v>
      </c>
      <c r="N193" s="1">
        <v>2.0</v>
      </c>
      <c r="O193" s="1">
        <v>2.0</v>
      </c>
      <c r="P193" s="1">
        <v>2.0</v>
      </c>
      <c r="Q193" s="1">
        <v>0.0</v>
      </c>
      <c r="R193" s="1">
        <v>1.0</v>
      </c>
      <c r="S193" s="1">
        <v>2.0</v>
      </c>
      <c r="T193" s="1">
        <v>1.0</v>
      </c>
      <c r="U193" s="1">
        <v>0.0</v>
      </c>
      <c r="V193" s="1">
        <v>0.0</v>
      </c>
      <c r="W193" s="1">
        <v>2.0</v>
      </c>
      <c r="X193" s="1">
        <v>1.0</v>
      </c>
      <c r="Y193" s="1">
        <v>2.0</v>
      </c>
      <c r="Z193" s="1">
        <v>2.0</v>
      </c>
      <c r="AA193" s="1">
        <v>2.0</v>
      </c>
      <c r="AB193" s="1">
        <v>1.0</v>
      </c>
      <c r="AC193" s="36">
        <v>1997.0</v>
      </c>
      <c r="AD193">
        <f t="shared" si="1"/>
        <v>66</v>
      </c>
      <c r="AE193">
        <f t="shared" si="2"/>
        <v>16</v>
      </c>
      <c r="AF193">
        <f t="shared" si="3"/>
        <v>22</v>
      </c>
      <c r="AG193">
        <f t="shared" si="4"/>
        <v>28</v>
      </c>
    </row>
    <row r="194">
      <c r="A194" s="20"/>
      <c r="B194" s="20">
        <v>43689.38095114584</v>
      </c>
      <c r="C194" s="1" t="s">
        <v>192</v>
      </c>
      <c r="D194" s="1">
        <v>2.0</v>
      </c>
      <c r="E194" s="1">
        <v>2.0</v>
      </c>
      <c r="F194" s="1">
        <v>2.0</v>
      </c>
      <c r="G194" s="1">
        <v>1.0</v>
      </c>
      <c r="H194" s="1">
        <v>1.0</v>
      </c>
      <c r="I194" s="1">
        <v>1.0</v>
      </c>
      <c r="J194" s="1">
        <v>2.0</v>
      </c>
      <c r="K194" s="1">
        <v>2.0</v>
      </c>
      <c r="L194" s="1">
        <v>1.0</v>
      </c>
      <c r="M194" s="1">
        <v>1.0</v>
      </c>
      <c r="N194" s="1">
        <v>2.0</v>
      </c>
      <c r="O194" s="1">
        <v>0.0</v>
      </c>
      <c r="P194" s="1">
        <v>2.0</v>
      </c>
      <c r="Q194" s="1">
        <v>2.0</v>
      </c>
      <c r="R194" s="1">
        <v>0.0</v>
      </c>
      <c r="S194" s="1">
        <v>2.0</v>
      </c>
      <c r="T194" s="1">
        <v>2.0</v>
      </c>
      <c r="U194" s="1">
        <v>0.0</v>
      </c>
      <c r="V194" s="1">
        <v>1.0</v>
      </c>
      <c r="W194" s="1">
        <v>1.0</v>
      </c>
      <c r="X194" s="1">
        <v>1.0</v>
      </c>
      <c r="Y194" s="1">
        <v>1.0</v>
      </c>
      <c r="Z194" s="1">
        <v>1.0</v>
      </c>
      <c r="AA194" s="1">
        <v>2.0</v>
      </c>
      <c r="AB194" s="1">
        <v>1.0</v>
      </c>
      <c r="AC194" s="36">
        <v>1956.0</v>
      </c>
      <c r="AD194">
        <f t="shared" si="1"/>
        <v>66</v>
      </c>
      <c r="AE194">
        <f t="shared" si="2"/>
        <v>16</v>
      </c>
      <c r="AF194">
        <f t="shared" si="3"/>
        <v>24</v>
      </c>
      <c r="AG194">
        <f t="shared" si="4"/>
        <v>26</v>
      </c>
    </row>
    <row r="195">
      <c r="A195" s="20"/>
      <c r="B195" s="20">
        <v>43689.432218437505</v>
      </c>
      <c r="C195" s="1" t="s">
        <v>246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36">
        <v>573.0</v>
      </c>
      <c r="AD195">
        <f t="shared" si="1"/>
        <v>0</v>
      </c>
      <c r="AE195">
        <f t="shared" si="2"/>
        <v>0</v>
      </c>
      <c r="AF195">
        <f t="shared" si="3"/>
        <v>0</v>
      </c>
      <c r="AG195">
        <f t="shared" si="4"/>
        <v>0</v>
      </c>
    </row>
    <row r="196">
      <c r="A196" s="20"/>
      <c r="B196" s="20">
        <v>43689.57726145833</v>
      </c>
      <c r="C196" s="1" t="s">
        <v>247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1.0</v>
      </c>
      <c r="J196" s="1">
        <v>1.0</v>
      </c>
      <c r="K196" s="1">
        <v>1.0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1.0</v>
      </c>
      <c r="T196" s="1">
        <v>0.0</v>
      </c>
      <c r="U196" s="1">
        <v>0.0</v>
      </c>
      <c r="V196" s="1">
        <v>1.0</v>
      </c>
      <c r="W196" s="1">
        <v>0.0</v>
      </c>
      <c r="X196" s="1">
        <v>1.0</v>
      </c>
      <c r="Y196" s="1">
        <v>2.0</v>
      </c>
      <c r="Z196" s="1">
        <v>0.0</v>
      </c>
      <c r="AA196" s="1">
        <v>0.0</v>
      </c>
      <c r="AB196" s="1">
        <v>0.0</v>
      </c>
      <c r="AC196" s="36">
        <v>316.0</v>
      </c>
      <c r="AD196">
        <f t="shared" si="1"/>
        <v>16</v>
      </c>
      <c r="AE196">
        <f t="shared" si="2"/>
        <v>6</v>
      </c>
      <c r="AF196">
        <f t="shared" si="3"/>
        <v>2</v>
      </c>
      <c r="AG196">
        <f t="shared" si="4"/>
        <v>8</v>
      </c>
    </row>
    <row r="197">
      <c r="A197" s="20"/>
      <c r="B197" s="20">
        <v>43690.414609513886</v>
      </c>
      <c r="C197" s="1" t="s">
        <v>102</v>
      </c>
      <c r="D197" s="1">
        <v>1.0</v>
      </c>
      <c r="E197" s="1">
        <v>1.0</v>
      </c>
      <c r="F197" s="1">
        <v>1.0</v>
      </c>
      <c r="G197" s="1">
        <v>1.0</v>
      </c>
      <c r="H197" s="1">
        <v>0.0</v>
      </c>
      <c r="I197" s="1">
        <v>2.0</v>
      </c>
      <c r="J197" s="1">
        <v>1.0</v>
      </c>
      <c r="K197" s="1">
        <v>1.0</v>
      </c>
      <c r="L197" s="1">
        <v>0.0</v>
      </c>
      <c r="M197" s="1">
        <v>0.0</v>
      </c>
      <c r="N197" s="1">
        <v>1.0</v>
      </c>
      <c r="O197" s="1">
        <v>0.0</v>
      </c>
      <c r="P197" s="1">
        <v>1.0</v>
      </c>
      <c r="Q197" s="1">
        <v>1.0</v>
      </c>
      <c r="R197" s="1">
        <v>0.0</v>
      </c>
      <c r="S197" s="1">
        <v>1.0</v>
      </c>
      <c r="T197" s="1">
        <v>0.0</v>
      </c>
      <c r="U197" s="1">
        <v>0.0</v>
      </c>
      <c r="V197" s="1">
        <v>0.0</v>
      </c>
      <c r="W197" s="1">
        <v>1.0</v>
      </c>
      <c r="X197" s="1">
        <v>1.0</v>
      </c>
      <c r="Y197" s="1">
        <v>1.0</v>
      </c>
      <c r="Z197" s="1">
        <v>1.0</v>
      </c>
      <c r="AA197" s="1">
        <v>2.0</v>
      </c>
      <c r="AB197" s="1">
        <v>1.0</v>
      </c>
      <c r="AC197" s="36">
        <v>1862.0</v>
      </c>
      <c r="AD197">
        <f t="shared" si="1"/>
        <v>38</v>
      </c>
      <c r="AE197">
        <f t="shared" si="2"/>
        <v>10</v>
      </c>
      <c r="AF197">
        <f t="shared" si="3"/>
        <v>12</v>
      </c>
      <c r="AG197">
        <f t="shared" si="4"/>
        <v>16</v>
      </c>
    </row>
    <row r="198">
      <c r="A198" s="20"/>
      <c r="B198" s="20">
        <v>43690.433903784724</v>
      </c>
      <c r="C198" s="1" t="s">
        <v>248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1.0</v>
      </c>
      <c r="K198" s="1">
        <v>1.0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1.0</v>
      </c>
      <c r="R198" s="1">
        <v>0.0</v>
      </c>
      <c r="S198" s="1">
        <v>1.0</v>
      </c>
      <c r="T198" s="1">
        <v>0.0</v>
      </c>
      <c r="U198" s="1">
        <v>0.0</v>
      </c>
      <c r="V198" s="1">
        <v>0.0</v>
      </c>
      <c r="W198" s="1">
        <v>1.0</v>
      </c>
      <c r="X198" s="1">
        <v>0.0</v>
      </c>
      <c r="Y198" s="1">
        <v>1.0</v>
      </c>
      <c r="Z198" s="1">
        <v>1.0</v>
      </c>
      <c r="AA198" s="1">
        <v>1.0</v>
      </c>
      <c r="AB198" s="1">
        <v>0.0</v>
      </c>
      <c r="AC198" s="36">
        <v>1991.0</v>
      </c>
      <c r="AD198">
        <f t="shared" si="1"/>
        <v>16</v>
      </c>
      <c r="AE198">
        <f t="shared" si="2"/>
        <v>6</v>
      </c>
      <c r="AF198">
        <f t="shared" si="3"/>
        <v>2</v>
      </c>
      <c r="AG198">
        <f t="shared" si="4"/>
        <v>8</v>
      </c>
    </row>
    <row r="199">
      <c r="A199" s="20"/>
      <c r="B199" s="20">
        <v>43690.58008684027</v>
      </c>
      <c r="C199" s="1" t="s">
        <v>249</v>
      </c>
      <c r="D199" s="1">
        <v>1.0</v>
      </c>
      <c r="E199" s="1">
        <v>2.0</v>
      </c>
      <c r="F199" s="1">
        <v>2.0</v>
      </c>
      <c r="G199" s="1">
        <v>0.0</v>
      </c>
      <c r="H199" s="1">
        <v>0.0</v>
      </c>
      <c r="I199" s="1">
        <v>0.0</v>
      </c>
      <c r="J199" s="1">
        <v>0.0</v>
      </c>
      <c r="K199" s="1">
        <v>2.0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2.0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2.0</v>
      </c>
      <c r="Z199" s="1">
        <v>0.0</v>
      </c>
      <c r="AA199" s="1">
        <v>1.0</v>
      </c>
      <c r="AB199" s="1">
        <v>0.0</v>
      </c>
      <c r="AC199" s="36">
        <v>1623.0</v>
      </c>
      <c r="AD199">
        <f t="shared" si="1"/>
        <v>24</v>
      </c>
      <c r="AE199">
        <f t="shared" si="2"/>
        <v>8</v>
      </c>
      <c r="AF199">
        <f t="shared" si="3"/>
        <v>6</v>
      </c>
      <c r="AG199">
        <f t="shared" si="4"/>
        <v>10</v>
      </c>
    </row>
    <row r="200">
      <c r="A200" s="20"/>
      <c r="B200" s="20">
        <v>43691.454680625</v>
      </c>
      <c r="C200" s="1" t="s">
        <v>251</v>
      </c>
      <c r="D200" s="1">
        <v>1.0</v>
      </c>
      <c r="E200" s="1">
        <v>2.0</v>
      </c>
      <c r="F200" s="1">
        <v>2.0</v>
      </c>
      <c r="G200" s="1">
        <v>0.0</v>
      </c>
      <c r="H200" s="1">
        <v>2.0</v>
      </c>
      <c r="I200" s="1">
        <v>2.0</v>
      </c>
      <c r="J200" s="1">
        <v>1.0</v>
      </c>
      <c r="K200" s="1">
        <v>2.0</v>
      </c>
      <c r="L200" s="1">
        <v>1.0</v>
      </c>
      <c r="M200" s="1">
        <v>0.0</v>
      </c>
      <c r="N200" s="1">
        <v>1.0</v>
      </c>
      <c r="O200" s="1">
        <v>1.0</v>
      </c>
      <c r="P200" s="1">
        <v>2.0</v>
      </c>
      <c r="Q200" s="1">
        <v>0.0</v>
      </c>
      <c r="R200" s="1">
        <v>1.0</v>
      </c>
      <c r="S200" s="1">
        <v>2.0</v>
      </c>
      <c r="T200" s="1">
        <v>0.0</v>
      </c>
      <c r="U200" s="1">
        <v>0.0</v>
      </c>
      <c r="V200" s="1">
        <v>0.0</v>
      </c>
      <c r="W200" s="1">
        <v>1.0</v>
      </c>
      <c r="X200" s="1">
        <v>2.0</v>
      </c>
      <c r="Y200" s="1">
        <v>2.0</v>
      </c>
      <c r="Z200" s="1">
        <v>2.0</v>
      </c>
      <c r="AA200" s="1">
        <v>2.0</v>
      </c>
      <c r="AB200" s="1">
        <v>1.0</v>
      </c>
      <c r="AC200" s="36">
        <v>1631.0</v>
      </c>
      <c r="AD200">
        <f t="shared" si="1"/>
        <v>60</v>
      </c>
      <c r="AE200">
        <f t="shared" si="2"/>
        <v>20</v>
      </c>
      <c r="AF200">
        <f t="shared" si="3"/>
        <v>14</v>
      </c>
      <c r="AG200">
        <f t="shared" si="4"/>
        <v>26</v>
      </c>
    </row>
    <row r="201">
      <c r="A201" s="20"/>
      <c r="B201" s="20">
        <v>43691.670426111115</v>
      </c>
      <c r="C201" s="1" t="s">
        <v>141</v>
      </c>
      <c r="D201" s="1">
        <v>2.0</v>
      </c>
      <c r="E201" s="1">
        <v>1.0</v>
      </c>
      <c r="F201" s="1">
        <v>1.0</v>
      </c>
      <c r="G201" s="1">
        <v>2.0</v>
      </c>
      <c r="H201" s="1">
        <v>1.0</v>
      </c>
      <c r="I201" s="1">
        <v>1.0</v>
      </c>
      <c r="J201" s="1">
        <v>1.0</v>
      </c>
      <c r="K201" s="1">
        <v>2.0</v>
      </c>
      <c r="L201" s="1">
        <v>1.0</v>
      </c>
      <c r="M201" s="1">
        <v>1.0</v>
      </c>
      <c r="N201" s="1">
        <v>0.0</v>
      </c>
      <c r="O201" s="1">
        <v>1.0</v>
      </c>
      <c r="P201" s="1">
        <v>2.0</v>
      </c>
      <c r="Q201" s="1">
        <v>1.0</v>
      </c>
      <c r="R201" s="1">
        <v>1.0</v>
      </c>
      <c r="S201" s="1">
        <v>1.0</v>
      </c>
      <c r="T201" s="1">
        <v>2.0</v>
      </c>
      <c r="U201" s="1">
        <v>0.0</v>
      </c>
      <c r="V201" s="1">
        <v>1.0</v>
      </c>
      <c r="W201" s="1">
        <v>1.0</v>
      </c>
      <c r="X201" s="1">
        <v>1.0</v>
      </c>
      <c r="Y201" s="1">
        <v>1.0</v>
      </c>
      <c r="Z201" s="1">
        <v>2.0</v>
      </c>
      <c r="AA201" s="1">
        <v>2.0</v>
      </c>
      <c r="AB201" s="1">
        <v>2.0</v>
      </c>
      <c r="AC201" s="36">
        <v>1909.0</v>
      </c>
      <c r="AD201">
        <f t="shared" si="1"/>
        <v>62</v>
      </c>
      <c r="AE201">
        <f t="shared" si="2"/>
        <v>16</v>
      </c>
      <c r="AF201">
        <f t="shared" si="3"/>
        <v>24</v>
      </c>
      <c r="AG201">
        <f t="shared" si="4"/>
        <v>22</v>
      </c>
    </row>
    <row r="202">
      <c r="A202" s="20"/>
      <c r="B202" s="20">
        <v>43692.41593457176</v>
      </c>
      <c r="C202" s="1" t="s">
        <v>252</v>
      </c>
      <c r="D202" s="1">
        <v>1.0</v>
      </c>
      <c r="E202" s="1">
        <v>2.0</v>
      </c>
      <c r="F202" s="1">
        <v>1.0</v>
      </c>
      <c r="G202" s="1">
        <v>0.0</v>
      </c>
      <c r="H202" s="1">
        <v>1.0</v>
      </c>
      <c r="I202" s="1">
        <v>1.0</v>
      </c>
      <c r="J202" s="1">
        <v>1.0</v>
      </c>
      <c r="K202" s="1">
        <v>2.0</v>
      </c>
      <c r="L202" s="1">
        <v>1.0</v>
      </c>
      <c r="M202" s="1">
        <v>0.0</v>
      </c>
      <c r="N202" s="1">
        <v>1.0</v>
      </c>
      <c r="O202" s="1">
        <v>0.0</v>
      </c>
      <c r="P202" s="1">
        <v>1.0</v>
      </c>
      <c r="Q202" s="1">
        <v>0.0</v>
      </c>
      <c r="R202" s="1">
        <v>0.0</v>
      </c>
      <c r="S202" s="1">
        <v>2.0</v>
      </c>
      <c r="T202" s="1">
        <v>1.0</v>
      </c>
      <c r="U202" s="1">
        <v>1.0</v>
      </c>
      <c r="V202" s="1">
        <v>1.0</v>
      </c>
      <c r="W202" s="1">
        <v>2.0</v>
      </c>
      <c r="X202" s="1">
        <v>2.0</v>
      </c>
      <c r="Y202" s="1">
        <v>1.0</v>
      </c>
      <c r="Z202" s="1">
        <v>2.0</v>
      </c>
      <c r="AA202" s="1">
        <v>2.0</v>
      </c>
      <c r="AB202" s="1">
        <v>0.0</v>
      </c>
      <c r="AC202" s="36">
        <v>2001.0</v>
      </c>
      <c r="AD202">
        <f t="shared" si="1"/>
        <v>52</v>
      </c>
      <c r="AE202">
        <f t="shared" si="2"/>
        <v>22</v>
      </c>
      <c r="AF202">
        <f t="shared" si="3"/>
        <v>12</v>
      </c>
      <c r="AG202">
        <f t="shared" si="4"/>
        <v>18</v>
      </c>
    </row>
    <row r="203">
      <c r="A203" s="20"/>
      <c r="B203" s="20">
        <v>43692.41753636574</v>
      </c>
      <c r="C203" s="1" t="s">
        <v>195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36">
        <v>1963.0</v>
      </c>
      <c r="AD203">
        <f t="shared" si="1"/>
        <v>0</v>
      </c>
      <c r="AE203">
        <f t="shared" si="2"/>
        <v>0</v>
      </c>
      <c r="AF203">
        <f t="shared" si="3"/>
        <v>0</v>
      </c>
      <c r="AG203">
        <f t="shared" si="4"/>
        <v>0</v>
      </c>
    </row>
    <row r="204">
      <c r="A204" s="20"/>
      <c r="B204" s="20">
        <v>43692.5539946875</v>
      </c>
      <c r="C204" s="1" t="s">
        <v>253</v>
      </c>
      <c r="D204" s="1">
        <v>1.0</v>
      </c>
      <c r="E204" s="1">
        <v>1.0</v>
      </c>
      <c r="F204" s="1">
        <v>1.0</v>
      </c>
      <c r="G204" s="1">
        <v>1.0</v>
      </c>
      <c r="H204" s="1">
        <v>1.0</v>
      </c>
      <c r="I204" s="1">
        <v>2.0</v>
      </c>
      <c r="J204" s="1">
        <v>2.0</v>
      </c>
      <c r="K204" s="1">
        <v>2.0</v>
      </c>
      <c r="L204" s="1">
        <v>2.0</v>
      </c>
      <c r="M204" s="1">
        <v>1.0</v>
      </c>
      <c r="N204" s="1">
        <v>2.0</v>
      </c>
      <c r="O204" s="1">
        <v>1.0</v>
      </c>
      <c r="P204" s="1">
        <v>2.0</v>
      </c>
      <c r="Q204" s="1">
        <v>1.0</v>
      </c>
      <c r="R204" s="1">
        <v>1.0</v>
      </c>
      <c r="S204" s="1">
        <v>2.0</v>
      </c>
      <c r="T204" s="1">
        <v>2.0</v>
      </c>
      <c r="U204" s="1">
        <v>1.0</v>
      </c>
      <c r="V204" s="1">
        <v>1.0</v>
      </c>
      <c r="W204" s="1">
        <v>1.0</v>
      </c>
      <c r="X204" s="1">
        <v>1.0</v>
      </c>
      <c r="Y204" s="1">
        <v>2.0</v>
      </c>
      <c r="Z204" s="1">
        <v>1.0</v>
      </c>
      <c r="AA204" s="1">
        <v>2.0</v>
      </c>
      <c r="AB204" s="1">
        <v>2.0</v>
      </c>
      <c r="AC204" s="36">
        <v>1468.0</v>
      </c>
      <c r="AD204">
        <f t="shared" si="1"/>
        <v>72</v>
      </c>
      <c r="AE204">
        <f t="shared" si="2"/>
        <v>20</v>
      </c>
      <c r="AF204">
        <f t="shared" si="3"/>
        <v>24</v>
      </c>
      <c r="AG204">
        <f t="shared" si="4"/>
        <v>28</v>
      </c>
    </row>
    <row r="205">
      <c r="A205" s="20"/>
      <c r="B205" s="20">
        <v>43693.46303802083</v>
      </c>
      <c r="C205" s="1" t="s">
        <v>254</v>
      </c>
      <c r="D205" s="1">
        <v>1.0</v>
      </c>
      <c r="E205" s="1">
        <v>2.0</v>
      </c>
      <c r="F205" s="1">
        <v>1.0</v>
      </c>
      <c r="G205" s="1">
        <v>1.0</v>
      </c>
      <c r="H205" s="1">
        <v>0.0</v>
      </c>
      <c r="I205" s="1">
        <v>1.0</v>
      </c>
      <c r="J205" s="1">
        <v>2.0</v>
      </c>
      <c r="K205" s="1">
        <v>2.0</v>
      </c>
      <c r="L205" s="1">
        <v>1.0</v>
      </c>
      <c r="M205" s="1">
        <v>1.0</v>
      </c>
      <c r="N205" s="1">
        <v>2.0</v>
      </c>
      <c r="O205" s="1">
        <v>1.0</v>
      </c>
      <c r="P205" s="1">
        <v>2.0</v>
      </c>
      <c r="Q205" s="1">
        <v>0.0</v>
      </c>
      <c r="R205" s="1">
        <v>0.0</v>
      </c>
      <c r="S205" s="1">
        <v>2.0</v>
      </c>
      <c r="T205" s="1">
        <v>2.0</v>
      </c>
      <c r="U205" s="1">
        <v>1.0</v>
      </c>
      <c r="V205" s="1">
        <v>1.0</v>
      </c>
      <c r="W205" s="1">
        <v>1.0</v>
      </c>
      <c r="X205" s="1">
        <v>1.0</v>
      </c>
      <c r="Y205" s="1">
        <v>2.0</v>
      </c>
      <c r="Z205" s="1">
        <v>2.0</v>
      </c>
      <c r="AA205" s="1">
        <v>2.0</v>
      </c>
      <c r="AB205" s="1">
        <v>1.0</v>
      </c>
      <c r="AC205" s="36">
        <v>2005.0</v>
      </c>
      <c r="AD205">
        <f t="shared" si="1"/>
        <v>64</v>
      </c>
      <c r="AE205">
        <f t="shared" si="2"/>
        <v>22</v>
      </c>
      <c r="AF205">
        <f t="shared" si="3"/>
        <v>22</v>
      </c>
      <c r="AG205">
        <f t="shared" si="4"/>
        <v>20</v>
      </c>
    </row>
    <row r="206">
      <c r="A206" s="20"/>
      <c r="B206" s="20">
        <v>43693.46378601852</v>
      </c>
      <c r="C206" s="1" t="s">
        <v>245</v>
      </c>
      <c r="D206" s="1">
        <v>2.0</v>
      </c>
      <c r="E206" s="1">
        <v>2.0</v>
      </c>
      <c r="F206" s="1">
        <v>2.0</v>
      </c>
      <c r="G206" s="1">
        <v>1.0</v>
      </c>
      <c r="H206" s="1">
        <v>2.0</v>
      </c>
      <c r="I206" s="1">
        <v>2.0</v>
      </c>
      <c r="J206" s="1">
        <v>2.0</v>
      </c>
      <c r="K206" s="1">
        <v>2.0</v>
      </c>
      <c r="L206" s="1">
        <v>0.0</v>
      </c>
      <c r="M206" s="1">
        <v>2.0</v>
      </c>
      <c r="N206" s="1">
        <v>2.0</v>
      </c>
      <c r="O206" s="1">
        <v>2.0</v>
      </c>
      <c r="P206" s="1">
        <v>2.0</v>
      </c>
      <c r="Q206" s="1">
        <v>0.0</v>
      </c>
      <c r="R206" s="1">
        <v>1.0</v>
      </c>
      <c r="S206" s="1">
        <v>2.0</v>
      </c>
      <c r="T206" s="1">
        <v>1.0</v>
      </c>
      <c r="U206" s="1">
        <v>0.0</v>
      </c>
      <c r="V206" s="1">
        <v>1.0</v>
      </c>
      <c r="W206" s="1">
        <v>1.0</v>
      </c>
      <c r="X206" s="1">
        <v>1.0</v>
      </c>
      <c r="Y206" s="1">
        <v>2.0</v>
      </c>
      <c r="Z206" s="1">
        <v>2.0</v>
      </c>
      <c r="AA206" s="1">
        <v>2.0</v>
      </c>
      <c r="AB206" s="1">
        <v>1.0</v>
      </c>
      <c r="AC206" s="36">
        <v>1997.0</v>
      </c>
      <c r="AD206">
        <f t="shared" si="1"/>
        <v>74</v>
      </c>
      <c r="AE206">
        <f t="shared" si="2"/>
        <v>20</v>
      </c>
      <c r="AF206">
        <f t="shared" si="3"/>
        <v>22</v>
      </c>
      <c r="AG206">
        <f t="shared" si="4"/>
        <v>32</v>
      </c>
    </row>
    <row r="207">
      <c r="A207" s="20"/>
      <c r="B207" s="20">
        <v>43693.57477474537</v>
      </c>
      <c r="C207" s="1" t="s">
        <v>255</v>
      </c>
      <c r="D207" s="1">
        <v>1.0</v>
      </c>
      <c r="E207" s="1">
        <v>2.0</v>
      </c>
      <c r="F207" s="1">
        <v>1.0</v>
      </c>
      <c r="G207" s="1">
        <v>1.0</v>
      </c>
      <c r="H207" s="1">
        <v>1.0</v>
      </c>
      <c r="I207" s="1">
        <v>2.0</v>
      </c>
      <c r="J207" s="1">
        <v>2.0</v>
      </c>
      <c r="K207" s="1">
        <v>2.0</v>
      </c>
      <c r="L207" s="1">
        <v>2.0</v>
      </c>
      <c r="M207" s="1">
        <v>1.0</v>
      </c>
      <c r="N207" s="1">
        <v>2.0</v>
      </c>
      <c r="O207" s="1">
        <v>1.0</v>
      </c>
      <c r="P207" s="1">
        <v>2.0</v>
      </c>
      <c r="Q207" s="1">
        <v>1.0</v>
      </c>
      <c r="R207" s="1">
        <v>1.0</v>
      </c>
      <c r="S207" s="1">
        <v>2.0</v>
      </c>
      <c r="T207" s="1">
        <v>1.0</v>
      </c>
      <c r="U207" s="1">
        <v>1.0</v>
      </c>
      <c r="V207" s="1">
        <v>2.0</v>
      </c>
      <c r="W207" s="1">
        <v>2.0</v>
      </c>
      <c r="X207" s="1">
        <v>2.0</v>
      </c>
      <c r="Y207" s="1">
        <v>2.0</v>
      </c>
      <c r="Z207" s="1">
        <v>1.0</v>
      </c>
      <c r="AA207" s="1">
        <v>1.0</v>
      </c>
      <c r="AB207" s="1">
        <v>1.0</v>
      </c>
      <c r="AC207" s="36">
        <v>2004.0</v>
      </c>
      <c r="AD207">
        <f t="shared" si="1"/>
        <v>74</v>
      </c>
      <c r="AE207">
        <f t="shared" si="2"/>
        <v>26</v>
      </c>
      <c r="AF207">
        <f t="shared" si="3"/>
        <v>20</v>
      </c>
      <c r="AG207">
        <f t="shared" si="4"/>
        <v>28</v>
      </c>
    </row>
    <row r="208">
      <c r="A208" s="20"/>
      <c r="B208" s="20">
        <v>43696.43660078704</v>
      </c>
      <c r="C208" s="1" t="s">
        <v>256</v>
      </c>
      <c r="D208" s="1">
        <v>1.0</v>
      </c>
      <c r="E208" s="1">
        <v>1.0</v>
      </c>
      <c r="F208" s="1">
        <v>1.0</v>
      </c>
      <c r="G208" s="1">
        <v>2.0</v>
      </c>
      <c r="H208" s="1">
        <v>0.0</v>
      </c>
      <c r="I208" s="1">
        <v>1.0</v>
      </c>
      <c r="J208" s="1">
        <v>2.0</v>
      </c>
      <c r="K208" s="1">
        <v>2.0</v>
      </c>
      <c r="L208" s="1">
        <v>1.0</v>
      </c>
      <c r="M208" s="1">
        <v>0.0</v>
      </c>
      <c r="N208" s="1">
        <v>0.0</v>
      </c>
      <c r="O208" s="1">
        <v>0.0</v>
      </c>
      <c r="P208" s="1">
        <v>1.0</v>
      </c>
      <c r="Q208" s="1">
        <v>0.0</v>
      </c>
      <c r="R208" s="1">
        <v>0.0</v>
      </c>
      <c r="S208" s="1">
        <v>1.0</v>
      </c>
      <c r="T208" s="1">
        <v>0.0</v>
      </c>
      <c r="U208" s="1">
        <v>0.0</v>
      </c>
      <c r="V208" s="1">
        <v>1.0</v>
      </c>
      <c r="W208" s="1">
        <v>0.0</v>
      </c>
      <c r="X208" s="1">
        <v>0.0</v>
      </c>
      <c r="Y208" s="1">
        <v>2.0</v>
      </c>
      <c r="Z208" s="1">
        <v>0.0</v>
      </c>
      <c r="AA208" s="1">
        <v>2.0</v>
      </c>
      <c r="AB208" s="1">
        <v>1.0</v>
      </c>
      <c r="AC208" s="36">
        <v>2015.0</v>
      </c>
      <c r="AD208">
        <f t="shared" si="1"/>
        <v>38</v>
      </c>
      <c r="AE208">
        <f t="shared" si="2"/>
        <v>8</v>
      </c>
      <c r="AF208">
        <f t="shared" si="3"/>
        <v>14</v>
      </c>
      <c r="AG208">
        <f t="shared" si="4"/>
        <v>16</v>
      </c>
    </row>
    <row r="209">
      <c r="A209" s="20"/>
      <c r="B209" s="20">
        <v>43696.451746562496</v>
      </c>
      <c r="C209" s="1" t="s">
        <v>222</v>
      </c>
      <c r="D209" s="1">
        <v>2.0</v>
      </c>
      <c r="E209" s="1">
        <v>1.0</v>
      </c>
      <c r="F209" s="1">
        <v>0.0</v>
      </c>
      <c r="G209" s="1">
        <v>0.0</v>
      </c>
      <c r="H209" s="1">
        <v>1.0</v>
      </c>
      <c r="I209" s="1">
        <v>1.0</v>
      </c>
      <c r="J209" s="1">
        <v>1.0</v>
      </c>
      <c r="K209" s="1">
        <v>2.0</v>
      </c>
      <c r="L209" s="1">
        <v>0.0</v>
      </c>
      <c r="M209" s="1">
        <v>0.0</v>
      </c>
      <c r="N209" s="1">
        <v>1.0</v>
      </c>
      <c r="O209" s="1">
        <v>0.0</v>
      </c>
      <c r="P209" s="1">
        <v>1.0</v>
      </c>
      <c r="Q209" s="1">
        <v>1.0</v>
      </c>
      <c r="R209" s="1">
        <v>0.0</v>
      </c>
      <c r="S209" s="1">
        <v>1.0</v>
      </c>
      <c r="T209" s="1">
        <v>0.0</v>
      </c>
      <c r="U209" s="1">
        <v>0.0</v>
      </c>
      <c r="V209" s="1">
        <v>0.0</v>
      </c>
      <c r="W209" s="1">
        <v>1.0</v>
      </c>
      <c r="X209" s="1">
        <v>0.0</v>
      </c>
      <c r="Y209" s="1">
        <v>1.0</v>
      </c>
      <c r="Z209" s="1">
        <v>2.0</v>
      </c>
      <c r="AA209" s="1">
        <v>1.0</v>
      </c>
      <c r="AB209" s="1">
        <v>0.0</v>
      </c>
      <c r="AC209" s="36">
        <v>1676.0</v>
      </c>
      <c r="AD209">
        <f t="shared" si="1"/>
        <v>34</v>
      </c>
      <c r="AE209">
        <f t="shared" si="2"/>
        <v>10</v>
      </c>
      <c r="AF209">
        <f t="shared" si="3"/>
        <v>12</v>
      </c>
      <c r="AG209">
        <f t="shared" si="4"/>
        <v>12</v>
      </c>
    </row>
    <row r="210">
      <c r="A210" s="20"/>
      <c r="B210" s="20">
        <v>43696.56277657408</v>
      </c>
      <c r="C210" s="1" t="s">
        <v>152</v>
      </c>
      <c r="D210" s="1">
        <v>2.0</v>
      </c>
      <c r="E210" s="1">
        <v>2.0</v>
      </c>
      <c r="F210" s="1">
        <v>2.0</v>
      </c>
      <c r="G210" s="1">
        <v>2.0</v>
      </c>
      <c r="H210" s="1">
        <v>2.0</v>
      </c>
      <c r="I210" s="1">
        <v>2.0</v>
      </c>
      <c r="J210" s="1">
        <v>2.0</v>
      </c>
      <c r="K210" s="1">
        <v>2.0</v>
      </c>
      <c r="L210" s="1">
        <v>1.0</v>
      </c>
      <c r="M210" s="1">
        <v>1.0</v>
      </c>
      <c r="N210" s="1">
        <v>2.0</v>
      </c>
      <c r="O210" s="1">
        <v>2.0</v>
      </c>
      <c r="P210" s="1">
        <v>2.0</v>
      </c>
      <c r="Q210" s="1">
        <v>0.0</v>
      </c>
      <c r="R210" s="1">
        <v>2.0</v>
      </c>
      <c r="S210" s="1">
        <v>2.0</v>
      </c>
      <c r="T210" s="1">
        <v>1.0</v>
      </c>
      <c r="U210" s="1">
        <v>0.0</v>
      </c>
      <c r="V210" s="1">
        <v>1.0</v>
      </c>
      <c r="W210" s="1">
        <v>0.0</v>
      </c>
      <c r="X210" s="1">
        <v>2.0</v>
      </c>
      <c r="Y210" s="1">
        <v>2.0</v>
      </c>
      <c r="Z210" s="1">
        <v>2.0</v>
      </c>
      <c r="AA210" s="1">
        <v>2.0</v>
      </c>
      <c r="AB210" s="1">
        <v>2.0</v>
      </c>
      <c r="AC210" s="36">
        <v>1866.0</v>
      </c>
      <c r="AD210">
        <f t="shared" si="1"/>
        <v>80</v>
      </c>
      <c r="AE210">
        <f t="shared" si="2"/>
        <v>20</v>
      </c>
      <c r="AF210">
        <f t="shared" si="3"/>
        <v>26</v>
      </c>
      <c r="AG210">
        <f t="shared" si="4"/>
        <v>34</v>
      </c>
    </row>
    <row r="211">
      <c r="A211" s="20"/>
      <c r="B211" s="20">
        <v>43696.56730559027</v>
      </c>
      <c r="C211" s="1" t="s">
        <v>127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1.0</v>
      </c>
      <c r="L211" s="1">
        <v>0.0</v>
      </c>
      <c r="M211" s="1">
        <v>0.0</v>
      </c>
      <c r="N211" s="1">
        <v>0.0</v>
      </c>
      <c r="O211" s="1">
        <v>0.0</v>
      </c>
      <c r="P211" s="1">
        <v>1.0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1.0</v>
      </c>
      <c r="AA211" s="1">
        <v>0.0</v>
      </c>
      <c r="AB211" s="1">
        <v>0.0</v>
      </c>
      <c r="AC211" s="36">
        <v>1901.0</v>
      </c>
      <c r="AD211">
        <f t="shared" si="1"/>
        <v>6</v>
      </c>
      <c r="AE211">
        <f t="shared" si="2"/>
        <v>2</v>
      </c>
      <c r="AF211">
        <f t="shared" si="3"/>
        <v>4</v>
      </c>
      <c r="AG211">
        <f t="shared" si="4"/>
        <v>0</v>
      </c>
    </row>
    <row r="212">
      <c r="A212" s="20"/>
      <c r="B212" s="20">
        <v>43697.3935608912</v>
      </c>
      <c r="C212" s="1" t="s">
        <v>257</v>
      </c>
      <c r="D212" s="1">
        <v>0.0</v>
      </c>
      <c r="E212" s="1">
        <v>1.0</v>
      </c>
      <c r="F212" s="1">
        <v>1.0</v>
      </c>
      <c r="G212" s="1">
        <v>0.0</v>
      </c>
      <c r="H212" s="1">
        <v>2.0</v>
      </c>
      <c r="I212" s="1">
        <v>2.0</v>
      </c>
      <c r="J212" s="1">
        <v>1.0</v>
      </c>
      <c r="K212" s="1">
        <v>2.0</v>
      </c>
      <c r="L212" s="1">
        <v>1.0</v>
      </c>
      <c r="M212" s="1">
        <v>0.0</v>
      </c>
      <c r="N212" s="1">
        <v>1.0</v>
      </c>
      <c r="O212" s="1">
        <v>1.0</v>
      </c>
      <c r="P212" s="1">
        <v>1.0</v>
      </c>
      <c r="Q212" s="1">
        <v>1.0</v>
      </c>
      <c r="R212" s="1">
        <v>0.0</v>
      </c>
      <c r="S212" s="1">
        <v>1.0</v>
      </c>
      <c r="T212" s="1">
        <v>2.0</v>
      </c>
      <c r="U212" s="1">
        <v>0.0</v>
      </c>
      <c r="V212" s="1">
        <v>0.0</v>
      </c>
      <c r="W212" s="1">
        <v>2.0</v>
      </c>
      <c r="X212" s="1">
        <v>1.0</v>
      </c>
      <c r="Y212" s="1">
        <v>2.0</v>
      </c>
      <c r="Z212" s="1">
        <v>1.0</v>
      </c>
      <c r="AA212" s="1">
        <v>1.0</v>
      </c>
      <c r="AB212" s="1">
        <v>0.0</v>
      </c>
      <c r="AC212" s="36">
        <v>1558.0</v>
      </c>
      <c r="AD212">
        <f t="shared" si="1"/>
        <v>48</v>
      </c>
      <c r="AE212">
        <f t="shared" si="2"/>
        <v>16</v>
      </c>
      <c r="AF212">
        <f t="shared" si="3"/>
        <v>12</v>
      </c>
      <c r="AG212">
        <f t="shared" si="4"/>
        <v>20</v>
      </c>
    </row>
    <row r="213">
      <c r="A213" s="20"/>
      <c r="B213" s="20">
        <v>43697.44281684028</v>
      </c>
      <c r="C213" s="1" t="s">
        <v>258</v>
      </c>
      <c r="D213" s="1">
        <v>2.0</v>
      </c>
      <c r="E213" s="1">
        <v>2.0</v>
      </c>
      <c r="F213" s="1">
        <v>2.0</v>
      </c>
      <c r="G213" s="1">
        <v>2.0</v>
      </c>
      <c r="H213" s="1">
        <v>2.0</v>
      </c>
      <c r="I213" s="1">
        <v>2.0</v>
      </c>
      <c r="J213" s="1">
        <v>2.0</v>
      </c>
      <c r="K213" s="1">
        <v>2.0</v>
      </c>
      <c r="L213" s="1">
        <v>0.0</v>
      </c>
      <c r="M213" s="1">
        <v>2.0</v>
      </c>
      <c r="N213" s="1">
        <v>2.0</v>
      </c>
      <c r="O213" s="1">
        <v>1.0</v>
      </c>
      <c r="P213" s="1">
        <v>2.0</v>
      </c>
      <c r="Q213" s="1">
        <v>0.0</v>
      </c>
      <c r="R213" s="1">
        <v>2.0</v>
      </c>
      <c r="S213" s="1">
        <v>2.0</v>
      </c>
      <c r="T213" s="1">
        <v>2.0</v>
      </c>
      <c r="U213" s="1">
        <v>0.0</v>
      </c>
      <c r="V213" s="1">
        <v>0.0</v>
      </c>
      <c r="W213" s="1">
        <v>0.0</v>
      </c>
      <c r="X213" s="1">
        <v>1.0</v>
      </c>
      <c r="Y213" s="1">
        <v>2.0</v>
      </c>
      <c r="Z213" s="1">
        <v>2.0</v>
      </c>
      <c r="AA213" s="1">
        <v>2.0</v>
      </c>
      <c r="AB213" s="1">
        <v>2.0</v>
      </c>
      <c r="AC213" s="36">
        <v>2002.0</v>
      </c>
      <c r="AD213">
        <f t="shared" si="1"/>
        <v>76</v>
      </c>
      <c r="AE213">
        <f t="shared" si="2"/>
        <v>18</v>
      </c>
      <c r="AF213">
        <f t="shared" si="3"/>
        <v>28</v>
      </c>
      <c r="AG213">
        <f t="shared" si="4"/>
        <v>30</v>
      </c>
    </row>
    <row r="214">
      <c r="A214" s="20"/>
      <c r="B214" s="20">
        <v>43698.42497766204</v>
      </c>
      <c r="C214" s="1" t="s">
        <v>259</v>
      </c>
      <c r="D214" s="1">
        <v>0.0</v>
      </c>
      <c r="E214" s="1">
        <v>1.0</v>
      </c>
      <c r="F214" s="1">
        <v>0.0</v>
      </c>
      <c r="G214" s="1">
        <v>0.0</v>
      </c>
      <c r="H214" s="1">
        <v>0.0</v>
      </c>
      <c r="I214" s="1">
        <v>1.0</v>
      </c>
      <c r="J214" s="1">
        <v>1.0</v>
      </c>
      <c r="K214" s="1">
        <v>0.0</v>
      </c>
      <c r="L214" s="1">
        <v>0.0</v>
      </c>
      <c r="M214" s="1">
        <v>2.0</v>
      </c>
      <c r="N214" s="1">
        <v>2.0</v>
      </c>
      <c r="O214" s="1">
        <v>2.0</v>
      </c>
      <c r="P214" s="1">
        <v>2.0</v>
      </c>
      <c r="Q214" s="1">
        <v>0.0</v>
      </c>
      <c r="R214" s="1">
        <v>2.0</v>
      </c>
      <c r="S214" s="1">
        <v>2.0</v>
      </c>
      <c r="T214" s="1">
        <v>0.0</v>
      </c>
      <c r="U214" s="1">
        <v>0.0</v>
      </c>
      <c r="V214" s="1">
        <v>1.0</v>
      </c>
      <c r="W214" s="1">
        <v>0.0</v>
      </c>
      <c r="X214" s="1">
        <v>0.0</v>
      </c>
      <c r="Y214" s="1">
        <v>2.0</v>
      </c>
      <c r="Z214" s="1">
        <v>2.0</v>
      </c>
      <c r="AA214" s="1">
        <v>2.0</v>
      </c>
      <c r="AB214" s="1">
        <v>2.0</v>
      </c>
      <c r="AC214" s="36">
        <v>2007.0</v>
      </c>
      <c r="AD214">
        <f t="shared" si="1"/>
        <v>48</v>
      </c>
      <c r="AE214">
        <f t="shared" si="2"/>
        <v>14</v>
      </c>
      <c r="AF214">
        <f t="shared" si="3"/>
        <v>12</v>
      </c>
      <c r="AG214">
        <f t="shared" si="4"/>
        <v>22</v>
      </c>
    </row>
    <row r="215">
      <c r="A215" s="20"/>
      <c r="B215" s="20">
        <v>43698.42869221065</v>
      </c>
      <c r="C215" s="1" t="s">
        <v>141</v>
      </c>
      <c r="D215" s="1">
        <v>2.0</v>
      </c>
      <c r="E215" s="1">
        <v>2.0</v>
      </c>
      <c r="F215" s="1">
        <v>1.0</v>
      </c>
      <c r="G215" s="1">
        <v>2.0</v>
      </c>
      <c r="H215" s="1">
        <v>1.0</v>
      </c>
      <c r="I215" s="1">
        <v>1.0</v>
      </c>
      <c r="J215" s="1">
        <v>1.0</v>
      </c>
      <c r="K215" s="1">
        <v>2.0</v>
      </c>
      <c r="L215" s="1">
        <v>1.0</v>
      </c>
      <c r="M215" s="1">
        <v>1.0</v>
      </c>
      <c r="N215" s="1">
        <v>1.0</v>
      </c>
      <c r="O215" s="1">
        <v>1.0</v>
      </c>
      <c r="P215" s="1">
        <v>2.0</v>
      </c>
      <c r="Q215" s="1">
        <v>1.0</v>
      </c>
      <c r="R215" s="1">
        <v>2.0</v>
      </c>
      <c r="S215" s="1">
        <v>1.0</v>
      </c>
      <c r="T215" s="1">
        <v>2.0</v>
      </c>
      <c r="U215" s="1">
        <v>0.0</v>
      </c>
      <c r="V215" s="1">
        <v>1.0</v>
      </c>
      <c r="W215" s="1">
        <v>2.0</v>
      </c>
      <c r="X215" s="1">
        <v>1.0</v>
      </c>
      <c r="Y215" s="1">
        <v>2.0</v>
      </c>
      <c r="Z215" s="1">
        <v>2.0</v>
      </c>
      <c r="AA215" s="1">
        <v>2.0</v>
      </c>
      <c r="AB215" s="1">
        <v>1.0</v>
      </c>
      <c r="AC215" s="36">
        <v>1909.0</v>
      </c>
      <c r="AD215">
        <f t="shared" si="1"/>
        <v>70</v>
      </c>
      <c r="AE215">
        <f t="shared" si="2"/>
        <v>22</v>
      </c>
      <c r="AF215">
        <f t="shared" si="3"/>
        <v>24</v>
      </c>
      <c r="AG215">
        <f t="shared" si="4"/>
        <v>24</v>
      </c>
    </row>
    <row r="216">
      <c r="A216" s="20"/>
      <c r="B216" s="20">
        <v>43698.47050056713</v>
      </c>
      <c r="C216" s="1" t="s">
        <v>187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36">
        <v>1951.0</v>
      </c>
      <c r="AD216">
        <f t="shared" si="1"/>
        <v>0</v>
      </c>
      <c r="AE216">
        <f t="shared" si="2"/>
        <v>0</v>
      </c>
      <c r="AF216">
        <f t="shared" si="3"/>
        <v>0</v>
      </c>
      <c r="AG216">
        <f t="shared" si="4"/>
        <v>0</v>
      </c>
    </row>
    <row r="217">
      <c r="A217" s="20"/>
      <c r="B217" s="20">
        <v>43698.62571204861</v>
      </c>
      <c r="C217" s="1" t="s">
        <v>260</v>
      </c>
      <c r="D217" s="1">
        <v>2.0</v>
      </c>
      <c r="E217" s="1">
        <v>2.0</v>
      </c>
      <c r="F217" s="1">
        <v>2.0</v>
      </c>
      <c r="G217" s="1">
        <v>2.0</v>
      </c>
      <c r="H217" s="1">
        <v>2.0</v>
      </c>
      <c r="I217" s="1">
        <v>2.0</v>
      </c>
      <c r="J217" s="1">
        <v>2.0</v>
      </c>
      <c r="K217" s="1">
        <v>2.0</v>
      </c>
      <c r="L217" s="1">
        <v>2.0</v>
      </c>
      <c r="M217" s="1">
        <v>2.0</v>
      </c>
      <c r="N217" s="1">
        <v>1.0</v>
      </c>
      <c r="O217" s="1">
        <v>0.0</v>
      </c>
      <c r="P217" s="1">
        <v>2.0</v>
      </c>
      <c r="Q217" s="1">
        <v>0.0</v>
      </c>
      <c r="R217" s="1">
        <v>0.0</v>
      </c>
      <c r="S217" s="1">
        <v>2.0</v>
      </c>
      <c r="T217" s="1">
        <v>0.0</v>
      </c>
      <c r="U217" s="1">
        <v>0.0</v>
      </c>
      <c r="V217" s="1">
        <v>2.0</v>
      </c>
      <c r="W217" s="1">
        <v>1.0</v>
      </c>
      <c r="X217" s="1">
        <v>1.0</v>
      </c>
      <c r="Y217" s="1">
        <v>1.0</v>
      </c>
      <c r="Z217" s="1">
        <v>2.0</v>
      </c>
      <c r="AA217" s="1">
        <v>2.0</v>
      </c>
      <c r="AB217" s="1">
        <v>0.0</v>
      </c>
      <c r="AC217" s="36">
        <v>1993.0</v>
      </c>
      <c r="AD217">
        <f t="shared" si="1"/>
        <v>68</v>
      </c>
      <c r="AE217">
        <f t="shared" si="2"/>
        <v>22</v>
      </c>
      <c r="AF217">
        <f t="shared" si="3"/>
        <v>18</v>
      </c>
      <c r="AG217">
        <f t="shared" si="4"/>
        <v>28</v>
      </c>
    </row>
    <row r="218">
      <c r="A218" s="20"/>
      <c r="B218" s="20">
        <v>43698.67024561342</v>
      </c>
      <c r="C218" s="1" t="s">
        <v>261</v>
      </c>
      <c r="D218" s="1">
        <v>2.0</v>
      </c>
      <c r="E218" s="1">
        <v>2.0</v>
      </c>
      <c r="F218" s="1">
        <v>0.0</v>
      </c>
      <c r="G218" s="1">
        <v>1.0</v>
      </c>
      <c r="H218" s="1">
        <v>1.0</v>
      </c>
      <c r="I218" s="1">
        <v>1.0</v>
      </c>
      <c r="J218" s="1">
        <v>2.0</v>
      </c>
      <c r="K218" s="1">
        <v>2.0</v>
      </c>
      <c r="L218" s="1">
        <v>2.0</v>
      </c>
      <c r="M218" s="1">
        <v>1.0</v>
      </c>
      <c r="N218" s="1">
        <v>2.0</v>
      </c>
      <c r="O218" s="1">
        <v>2.0</v>
      </c>
      <c r="P218" s="1">
        <v>2.0</v>
      </c>
      <c r="Q218" s="1">
        <v>0.0</v>
      </c>
      <c r="R218" s="1">
        <v>1.0</v>
      </c>
      <c r="S218" s="1">
        <v>2.0</v>
      </c>
      <c r="T218" s="1">
        <v>2.0</v>
      </c>
      <c r="U218" s="1">
        <v>0.0</v>
      </c>
      <c r="V218" s="1">
        <v>2.0</v>
      </c>
      <c r="W218" s="1">
        <v>2.0</v>
      </c>
      <c r="X218" s="1">
        <v>2.0</v>
      </c>
      <c r="Y218" s="1">
        <v>2.0</v>
      </c>
      <c r="Z218" s="1">
        <v>2.0</v>
      </c>
      <c r="AA218" s="1">
        <v>2.0</v>
      </c>
      <c r="AB218" s="1">
        <v>1.0</v>
      </c>
      <c r="AC218" s="36">
        <v>2003.0</v>
      </c>
      <c r="AD218">
        <f t="shared" si="1"/>
        <v>76</v>
      </c>
      <c r="AE218">
        <f t="shared" si="2"/>
        <v>26</v>
      </c>
      <c r="AF218">
        <f t="shared" si="3"/>
        <v>24</v>
      </c>
      <c r="AG218">
        <f t="shared" si="4"/>
        <v>26</v>
      </c>
    </row>
    <row r="219">
      <c r="A219" s="20"/>
      <c r="B219" s="20">
        <v>43699.353086469906</v>
      </c>
      <c r="C219" s="1" t="s">
        <v>262</v>
      </c>
      <c r="D219" s="1">
        <v>0.0</v>
      </c>
      <c r="E219" s="1">
        <v>1.0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1.0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1.0</v>
      </c>
      <c r="AB219" s="1">
        <v>0.0</v>
      </c>
      <c r="AC219" s="36">
        <v>529.0</v>
      </c>
      <c r="AD219">
        <f t="shared" si="1"/>
        <v>6</v>
      </c>
      <c r="AE219">
        <f t="shared" si="2"/>
        <v>2</v>
      </c>
      <c r="AF219">
        <f t="shared" si="3"/>
        <v>0</v>
      </c>
      <c r="AG219">
        <f t="shared" si="4"/>
        <v>4</v>
      </c>
    </row>
    <row r="220">
      <c r="A220" s="20"/>
      <c r="B220" s="20">
        <v>43699.46525728009</v>
      </c>
      <c r="C220" s="1" t="s">
        <v>239</v>
      </c>
      <c r="D220" s="1">
        <v>1.0</v>
      </c>
      <c r="E220" s="1">
        <v>1.0</v>
      </c>
      <c r="F220" s="1">
        <v>1.0</v>
      </c>
      <c r="G220" s="1">
        <v>0.0</v>
      </c>
      <c r="H220" s="1">
        <v>0.0</v>
      </c>
      <c r="I220" s="1">
        <v>0.0</v>
      </c>
      <c r="J220" s="1">
        <v>1.0</v>
      </c>
      <c r="K220" s="1">
        <v>1.0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1.0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1.0</v>
      </c>
      <c r="AA220" s="1">
        <v>1.0</v>
      </c>
      <c r="AB220" s="1">
        <v>0.0</v>
      </c>
      <c r="AC220" s="36">
        <v>1995.0</v>
      </c>
      <c r="AD220">
        <f t="shared" si="1"/>
        <v>16</v>
      </c>
      <c r="AE220">
        <f t="shared" si="2"/>
        <v>4</v>
      </c>
      <c r="AF220">
        <f t="shared" si="3"/>
        <v>4</v>
      </c>
      <c r="AG220">
        <f t="shared" si="4"/>
        <v>8</v>
      </c>
    </row>
    <row r="221">
      <c r="A221" s="20"/>
      <c r="B221" s="20">
        <v>43699.490274386575</v>
      </c>
      <c r="C221" s="1" t="s">
        <v>877</v>
      </c>
      <c r="D221" s="1">
        <v>1.0</v>
      </c>
      <c r="E221" s="1">
        <v>1.0</v>
      </c>
      <c r="F221" s="1">
        <v>0.0</v>
      </c>
      <c r="G221" s="1">
        <v>0.0</v>
      </c>
      <c r="H221" s="1">
        <v>2.0</v>
      </c>
      <c r="I221" s="1">
        <v>2.0</v>
      </c>
      <c r="J221" s="1">
        <v>2.0</v>
      </c>
      <c r="K221" s="1">
        <v>0.0</v>
      </c>
      <c r="L221" s="1">
        <v>1.0</v>
      </c>
      <c r="M221" s="1">
        <v>0.0</v>
      </c>
      <c r="N221" s="1">
        <v>0.0</v>
      </c>
      <c r="O221" s="1">
        <v>0.0</v>
      </c>
      <c r="P221" s="1">
        <v>1.0</v>
      </c>
      <c r="Q221" s="1">
        <v>2.0</v>
      </c>
      <c r="R221" s="1">
        <v>0.0</v>
      </c>
      <c r="S221" s="1">
        <v>0.0</v>
      </c>
      <c r="T221" s="1">
        <v>2.0</v>
      </c>
      <c r="U221" s="1">
        <v>0.0</v>
      </c>
      <c r="V221" s="1">
        <v>0.0</v>
      </c>
      <c r="W221" s="1">
        <v>2.0</v>
      </c>
      <c r="X221" s="1">
        <v>0.0</v>
      </c>
      <c r="Y221" s="1">
        <v>2.0</v>
      </c>
      <c r="Z221" s="1">
        <v>2.0</v>
      </c>
      <c r="AA221" s="1">
        <v>2.0</v>
      </c>
      <c r="AB221" s="1">
        <v>0.0</v>
      </c>
      <c r="AC221" s="36">
        <v>2008.0</v>
      </c>
      <c r="AD221">
        <f t="shared" si="1"/>
        <v>44</v>
      </c>
      <c r="AE221">
        <f t="shared" si="2"/>
        <v>16</v>
      </c>
      <c r="AF221">
        <f t="shared" si="3"/>
        <v>8</v>
      </c>
      <c r="AG221">
        <f t="shared" si="4"/>
        <v>20</v>
      </c>
    </row>
    <row r="222">
      <c r="A222" s="20"/>
      <c r="B222" s="20">
        <v>43699.50286515046</v>
      </c>
      <c r="C222" s="1" t="s">
        <v>263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1.0</v>
      </c>
      <c r="L222" s="1">
        <v>0.0</v>
      </c>
      <c r="M222" s="1">
        <v>0.0</v>
      </c>
      <c r="N222" s="1">
        <v>0.0</v>
      </c>
      <c r="O222" s="1">
        <v>0.0</v>
      </c>
      <c r="P222" s="1">
        <v>1.0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1.0</v>
      </c>
      <c r="AB222" s="1">
        <v>0.0</v>
      </c>
      <c r="AC222" s="36">
        <v>1702.0</v>
      </c>
      <c r="AD222">
        <f t="shared" si="1"/>
        <v>8</v>
      </c>
      <c r="AE222">
        <f t="shared" si="2"/>
        <v>2</v>
      </c>
      <c r="AF222">
        <f t="shared" si="3"/>
        <v>4</v>
      </c>
      <c r="AG222">
        <f t="shared" si="4"/>
        <v>2</v>
      </c>
    </row>
    <row r="223">
      <c r="A223" s="20"/>
      <c r="B223" s="20">
        <v>43699.54751231481</v>
      </c>
      <c r="C223" s="1" t="s">
        <v>160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36">
        <v>1583.0</v>
      </c>
      <c r="AD223">
        <f t="shared" si="1"/>
        <v>0</v>
      </c>
      <c r="AE223">
        <f t="shared" si="2"/>
        <v>0</v>
      </c>
      <c r="AF223">
        <f t="shared" si="3"/>
        <v>0</v>
      </c>
      <c r="AG223">
        <f t="shared" si="4"/>
        <v>0</v>
      </c>
    </row>
    <row r="224">
      <c r="A224" s="20"/>
      <c r="B224" s="20">
        <v>43700.38324001158</v>
      </c>
      <c r="C224" s="1" t="s">
        <v>220</v>
      </c>
      <c r="D224" s="1">
        <v>1.0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1.0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1.0</v>
      </c>
      <c r="AB224" s="1">
        <v>0.0</v>
      </c>
      <c r="AC224" s="36">
        <v>1983.0</v>
      </c>
      <c r="AD224">
        <f t="shared" si="1"/>
        <v>6</v>
      </c>
      <c r="AE224">
        <f t="shared" si="2"/>
        <v>0</v>
      </c>
      <c r="AF224">
        <f t="shared" si="3"/>
        <v>4</v>
      </c>
      <c r="AG224">
        <f t="shared" si="4"/>
        <v>2</v>
      </c>
    </row>
    <row r="225">
      <c r="A225" s="20"/>
      <c r="B225" s="20">
        <v>43703.42446565972</v>
      </c>
      <c r="C225" s="1" t="s">
        <v>264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36">
        <v>2010.0</v>
      </c>
      <c r="AD225">
        <f t="shared" si="1"/>
        <v>0</v>
      </c>
      <c r="AE225">
        <f t="shared" si="2"/>
        <v>0</v>
      </c>
      <c r="AF225">
        <f t="shared" si="3"/>
        <v>0</v>
      </c>
      <c r="AG225">
        <f t="shared" si="4"/>
        <v>0</v>
      </c>
    </row>
    <row r="226">
      <c r="A226" s="20"/>
      <c r="B226" s="20">
        <v>43703.62757306713</v>
      </c>
      <c r="C226" s="1" t="s">
        <v>265</v>
      </c>
      <c r="D226" s="1">
        <v>0.0</v>
      </c>
      <c r="E226" s="1">
        <v>1.0</v>
      </c>
      <c r="F226" s="1">
        <v>1.0</v>
      </c>
      <c r="G226" s="1">
        <v>0.0</v>
      </c>
      <c r="H226" s="1">
        <v>0.0</v>
      </c>
      <c r="I226" s="1">
        <v>1.0</v>
      </c>
      <c r="J226" s="1">
        <v>2.0</v>
      </c>
      <c r="K226" s="1">
        <v>2.0</v>
      </c>
      <c r="L226" s="1">
        <v>0.0</v>
      </c>
      <c r="M226" s="1">
        <v>0.0</v>
      </c>
      <c r="N226" s="1">
        <v>0.0</v>
      </c>
      <c r="O226" s="1">
        <v>0.0</v>
      </c>
      <c r="P226" s="1">
        <v>2.0</v>
      </c>
      <c r="Q226" s="1">
        <v>0.0</v>
      </c>
      <c r="R226" s="1">
        <v>1.0</v>
      </c>
      <c r="S226" s="1">
        <v>2.0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2.0</v>
      </c>
      <c r="Z226" s="1">
        <v>0.0</v>
      </c>
      <c r="AA226" s="1">
        <v>1.0</v>
      </c>
      <c r="AB226" s="1">
        <v>1.0</v>
      </c>
      <c r="AC226" s="36">
        <v>2018.0</v>
      </c>
      <c r="AD226">
        <f t="shared" si="1"/>
        <v>32</v>
      </c>
      <c r="AE226">
        <f t="shared" si="2"/>
        <v>6</v>
      </c>
      <c r="AF226">
        <f t="shared" si="3"/>
        <v>10</v>
      </c>
      <c r="AG226">
        <f t="shared" si="4"/>
        <v>16</v>
      </c>
    </row>
    <row r="227">
      <c r="A227" s="20"/>
      <c r="B227" s="20">
        <v>43703.63783576389</v>
      </c>
      <c r="C227" s="1" t="s">
        <v>266</v>
      </c>
      <c r="D227" s="1">
        <v>1.0</v>
      </c>
      <c r="E227" s="1">
        <v>1.0</v>
      </c>
      <c r="F227" s="1">
        <v>0.0</v>
      </c>
      <c r="G227" s="1">
        <v>0.0</v>
      </c>
      <c r="H227" s="1">
        <v>0.0</v>
      </c>
      <c r="I227" s="1">
        <v>0.0</v>
      </c>
      <c r="J227" s="1">
        <v>1.0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1.0</v>
      </c>
      <c r="R227" s="1">
        <v>0.0</v>
      </c>
      <c r="S227" s="1">
        <v>1.0</v>
      </c>
      <c r="T227" s="1">
        <v>0.0</v>
      </c>
      <c r="U227" s="1">
        <v>0.0</v>
      </c>
      <c r="V227" s="1">
        <v>0.0</v>
      </c>
      <c r="W227" s="1">
        <v>1.0</v>
      </c>
      <c r="X227" s="1">
        <v>1.0</v>
      </c>
      <c r="Y227" s="1">
        <v>0.0</v>
      </c>
      <c r="Z227" s="1">
        <v>1.0</v>
      </c>
      <c r="AA227" s="1">
        <v>1.0</v>
      </c>
      <c r="AB227" s="1">
        <v>0.0</v>
      </c>
      <c r="AC227" s="36">
        <v>2011.0</v>
      </c>
      <c r="AD227">
        <f t="shared" si="1"/>
        <v>20</v>
      </c>
      <c r="AE227">
        <f t="shared" si="2"/>
        <v>10</v>
      </c>
      <c r="AF227">
        <f t="shared" si="3"/>
        <v>2</v>
      </c>
      <c r="AG227">
        <f t="shared" si="4"/>
        <v>8</v>
      </c>
    </row>
    <row r="228">
      <c r="A228" s="20"/>
      <c r="B228" s="20">
        <v>43704.42425185185</v>
      </c>
      <c r="C228" s="1" t="s">
        <v>268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36">
        <v>2012.0</v>
      </c>
      <c r="AD228">
        <f t="shared" si="1"/>
        <v>0</v>
      </c>
      <c r="AE228">
        <f t="shared" si="2"/>
        <v>0</v>
      </c>
      <c r="AF228">
        <f t="shared" si="3"/>
        <v>0</v>
      </c>
      <c r="AG228">
        <f t="shared" si="4"/>
        <v>0</v>
      </c>
    </row>
    <row r="229">
      <c r="A229" s="20"/>
      <c r="B229" s="20">
        <v>43704.4538396875</v>
      </c>
      <c r="C229" s="1" t="s">
        <v>269</v>
      </c>
      <c r="D229" s="1">
        <v>1.0</v>
      </c>
      <c r="E229" s="1">
        <v>2.0</v>
      </c>
      <c r="F229" s="1">
        <v>0.0</v>
      </c>
      <c r="G229" s="1">
        <v>1.0</v>
      </c>
      <c r="H229" s="1">
        <v>0.0</v>
      </c>
      <c r="I229" s="1">
        <v>0.0</v>
      </c>
      <c r="J229" s="1">
        <v>2.0</v>
      </c>
      <c r="K229" s="1">
        <v>2.0</v>
      </c>
      <c r="L229" s="1">
        <v>0.0</v>
      </c>
      <c r="M229" s="1">
        <v>0.0</v>
      </c>
      <c r="N229" s="1">
        <v>0.0</v>
      </c>
      <c r="O229" s="1">
        <v>0.0</v>
      </c>
      <c r="P229" s="1">
        <v>1.0</v>
      </c>
      <c r="Q229" s="1">
        <v>0.0</v>
      </c>
      <c r="R229" s="1">
        <v>0.0</v>
      </c>
      <c r="S229" s="1">
        <v>2.0</v>
      </c>
      <c r="T229" s="1">
        <v>2.0</v>
      </c>
      <c r="U229" s="1">
        <v>0.0</v>
      </c>
      <c r="V229" s="1">
        <v>1.0</v>
      </c>
      <c r="W229" s="1">
        <v>2.0</v>
      </c>
      <c r="X229" s="1">
        <v>1.0</v>
      </c>
      <c r="Y229" s="1">
        <v>1.0</v>
      </c>
      <c r="Z229" s="1">
        <v>0.0</v>
      </c>
      <c r="AA229" s="1">
        <v>2.0</v>
      </c>
      <c r="AB229" s="1">
        <v>0.0</v>
      </c>
      <c r="AC229" s="36">
        <v>1505.0</v>
      </c>
      <c r="AD229">
        <f t="shared" si="1"/>
        <v>40</v>
      </c>
      <c r="AE229">
        <f t="shared" si="2"/>
        <v>12</v>
      </c>
      <c r="AF229">
        <f t="shared" si="3"/>
        <v>14</v>
      </c>
      <c r="AG229">
        <f t="shared" si="4"/>
        <v>14</v>
      </c>
    </row>
    <row r="230">
      <c r="A230" s="20"/>
      <c r="B230" s="20">
        <v>43704.55020291667</v>
      </c>
      <c r="C230" s="1" t="s">
        <v>878</v>
      </c>
      <c r="D230" s="1">
        <v>0.0</v>
      </c>
      <c r="E230" s="1">
        <v>0.0</v>
      </c>
      <c r="F230" s="1">
        <v>0.0</v>
      </c>
      <c r="G230" s="1">
        <v>0.0</v>
      </c>
      <c r="H230" s="1">
        <v>1.0</v>
      </c>
      <c r="I230" s="1">
        <v>0.0</v>
      </c>
      <c r="J230" s="1">
        <v>0.0</v>
      </c>
      <c r="K230" s="1">
        <v>1.0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1.0</v>
      </c>
      <c r="AA230" s="1">
        <v>0.0</v>
      </c>
      <c r="AB230" s="1">
        <v>0.0</v>
      </c>
      <c r="AC230" s="36">
        <v>2019.0</v>
      </c>
      <c r="AD230">
        <f t="shared" si="1"/>
        <v>6</v>
      </c>
      <c r="AE230">
        <f t="shared" si="2"/>
        <v>2</v>
      </c>
      <c r="AF230">
        <f t="shared" si="3"/>
        <v>2</v>
      </c>
      <c r="AG230">
        <f t="shared" si="4"/>
        <v>2</v>
      </c>
    </row>
    <row r="231">
      <c r="A231" s="20"/>
      <c r="B231" s="20">
        <v>43705.42333954861</v>
      </c>
      <c r="C231" s="1" t="s">
        <v>270</v>
      </c>
      <c r="D231" s="1">
        <v>1.0</v>
      </c>
      <c r="E231" s="1">
        <v>1.0</v>
      </c>
      <c r="F231" s="1">
        <v>0.0</v>
      </c>
      <c r="G231" s="1">
        <v>0.0</v>
      </c>
      <c r="H231" s="1">
        <v>1.0</v>
      </c>
      <c r="I231" s="1">
        <v>1.0</v>
      </c>
      <c r="J231" s="1">
        <v>1.0</v>
      </c>
      <c r="K231" s="1">
        <v>0.0</v>
      </c>
      <c r="L231" s="1">
        <v>2.0</v>
      </c>
      <c r="M231" s="1">
        <v>1.0</v>
      </c>
      <c r="N231" s="1">
        <v>0.0</v>
      </c>
      <c r="O231" s="1">
        <v>1.0</v>
      </c>
      <c r="P231" s="1">
        <v>2.0</v>
      </c>
      <c r="Q231" s="1">
        <v>0.0</v>
      </c>
      <c r="R231" s="1">
        <v>0.0</v>
      </c>
      <c r="S231" s="1">
        <v>2.0</v>
      </c>
      <c r="T231" s="1">
        <v>1.0</v>
      </c>
      <c r="U231" s="1">
        <v>0.0</v>
      </c>
      <c r="V231" s="1">
        <v>1.0</v>
      </c>
      <c r="W231" s="1">
        <v>0.0</v>
      </c>
      <c r="X231" s="1">
        <v>1.0</v>
      </c>
      <c r="Y231" s="1">
        <v>2.0</v>
      </c>
      <c r="Z231" s="1">
        <v>1.0</v>
      </c>
      <c r="AA231" s="1">
        <v>2.0</v>
      </c>
      <c r="AB231" s="1">
        <v>1.0</v>
      </c>
      <c r="AC231" s="36">
        <v>2025.0</v>
      </c>
      <c r="AD231">
        <f t="shared" si="1"/>
        <v>44</v>
      </c>
      <c r="AE231">
        <f t="shared" si="2"/>
        <v>16</v>
      </c>
      <c r="AF231">
        <f t="shared" si="3"/>
        <v>10</v>
      </c>
      <c r="AG231">
        <f t="shared" si="4"/>
        <v>18</v>
      </c>
    </row>
    <row r="232">
      <c r="A232" s="20"/>
      <c r="B232" s="20">
        <v>43705.60127622685</v>
      </c>
      <c r="C232" s="1" t="s">
        <v>271</v>
      </c>
      <c r="D232" s="1">
        <v>2.0</v>
      </c>
      <c r="E232" s="1">
        <v>1.0</v>
      </c>
      <c r="F232" s="1">
        <v>2.0</v>
      </c>
      <c r="G232" s="1">
        <v>1.0</v>
      </c>
      <c r="H232" s="1">
        <v>1.0</v>
      </c>
      <c r="I232" s="1">
        <v>2.0</v>
      </c>
      <c r="J232" s="1">
        <v>2.0</v>
      </c>
      <c r="K232" s="1">
        <v>2.0</v>
      </c>
      <c r="L232" s="1">
        <v>1.0</v>
      </c>
      <c r="M232" s="1">
        <v>1.0</v>
      </c>
      <c r="N232" s="1">
        <v>2.0</v>
      </c>
      <c r="O232" s="1">
        <v>1.0</v>
      </c>
      <c r="P232" s="1">
        <v>2.0</v>
      </c>
      <c r="Q232" s="1">
        <v>0.0</v>
      </c>
      <c r="R232" s="1">
        <v>1.0</v>
      </c>
      <c r="S232" s="1">
        <v>1.0</v>
      </c>
      <c r="T232" s="1">
        <v>2.0</v>
      </c>
      <c r="U232" s="1">
        <v>0.0</v>
      </c>
      <c r="V232" s="1">
        <v>0.0</v>
      </c>
      <c r="W232" s="1">
        <v>0.0</v>
      </c>
      <c r="X232" s="1">
        <v>1.0</v>
      </c>
      <c r="Y232" s="1">
        <v>2.0</v>
      </c>
      <c r="Z232" s="1">
        <v>2.0</v>
      </c>
      <c r="AA232" s="1">
        <v>2.0</v>
      </c>
      <c r="AB232" s="1">
        <v>1.0</v>
      </c>
      <c r="AC232" s="36">
        <v>2022.0</v>
      </c>
      <c r="AD232">
        <f t="shared" si="1"/>
        <v>64</v>
      </c>
      <c r="AE232">
        <f t="shared" si="2"/>
        <v>16</v>
      </c>
      <c r="AF232">
        <f t="shared" si="3"/>
        <v>24</v>
      </c>
      <c r="AG232">
        <f t="shared" si="4"/>
        <v>24</v>
      </c>
    </row>
    <row r="233">
      <c r="A233" s="20"/>
      <c r="B233" s="20">
        <v>43705.625424791666</v>
      </c>
      <c r="C233" s="1" t="s">
        <v>150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1.0</v>
      </c>
      <c r="L233" s="1">
        <v>0.0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0.0</v>
      </c>
      <c r="S233" s="1">
        <v>1.0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1.0</v>
      </c>
      <c r="AA233" s="1">
        <v>1.0</v>
      </c>
      <c r="AB233" s="1">
        <v>0.0</v>
      </c>
      <c r="AC233" s="36">
        <v>1925.0</v>
      </c>
      <c r="AD233">
        <f t="shared" si="1"/>
        <v>10</v>
      </c>
      <c r="AE233">
        <f t="shared" si="2"/>
        <v>2</v>
      </c>
      <c r="AF233">
        <f t="shared" si="3"/>
        <v>4</v>
      </c>
      <c r="AG233">
        <f t="shared" si="4"/>
        <v>4</v>
      </c>
    </row>
    <row r="234">
      <c r="A234" s="20"/>
      <c r="B234" s="20">
        <v>43706.596822685184</v>
      </c>
      <c r="C234" s="1" t="s">
        <v>272</v>
      </c>
      <c r="D234" s="1">
        <v>0.0</v>
      </c>
      <c r="E234" s="1">
        <v>2.0</v>
      </c>
      <c r="F234" s="1">
        <v>0.0</v>
      </c>
      <c r="G234" s="1">
        <v>2.0</v>
      </c>
      <c r="H234" s="1">
        <v>0.0</v>
      </c>
      <c r="I234" s="1">
        <v>1.0</v>
      </c>
      <c r="J234" s="1">
        <v>0.0</v>
      </c>
      <c r="K234" s="1">
        <v>0.0</v>
      </c>
      <c r="L234" s="1">
        <v>1.0</v>
      </c>
      <c r="M234" s="1">
        <v>0.0</v>
      </c>
      <c r="N234" s="1">
        <v>1.0</v>
      </c>
      <c r="O234" s="1">
        <v>0.0</v>
      </c>
      <c r="P234" s="1">
        <v>0.0</v>
      </c>
      <c r="Q234" s="1">
        <v>1.0</v>
      </c>
      <c r="R234" s="1">
        <v>0.0</v>
      </c>
      <c r="S234" s="1">
        <v>1.0</v>
      </c>
      <c r="T234" s="1">
        <v>0.0</v>
      </c>
      <c r="U234" s="1">
        <v>0.0</v>
      </c>
      <c r="V234" s="1">
        <v>0.0</v>
      </c>
      <c r="W234" s="1">
        <v>1.0</v>
      </c>
      <c r="X234" s="1">
        <v>0.0</v>
      </c>
      <c r="Y234" s="1">
        <v>1.0</v>
      </c>
      <c r="Z234" s="1">
        <v>0.0</v>
      </c>
      <c r="AA234" s="1">
        <v>0.0</v>
      </c>
      <c r="AB234" s="1">
        <v>0.0</v>
      </c>
      <c r="AC234" s="36">
        <v>2006.0</v>
      </c>
      <c r="AD234">
        <f t="shared" si="1"/>
        <v>22</v>
      </c>
      <c r="AE234">
        <f t="shared" si="2"/>
        <v>10</v>
      </c>
      <c r="AF234">
        <f t="shared" si="3"/>
        <v>6</v>
      </c>
      <c r="AG234">
        <f t="shared" si="4"/>
        <v>6</v>
      </c>
    </row>
    <row r="235">
      <c r="A235" s="20"/>
      <c r="B235" s="20">
        <v>43707.45721515046</v>
      </c>
      <c r="C235" s="1" t="s">
        <v>879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36">
        <v>2024.0</v>
      </c>
      <c r="AD235">
        <f t="shared" si="1"/>
        <v>0</v>
      </c>
      <c r="AE235">
        <f t="shared" si="2"/>
        <v>0</v>
      </c>
      <c r="AF235">
        <f t="shared" si="3"/>
        <v>0</v>
      </c>
      <c r="AG235">
        <f t="shared" si="4"/>
        <v>0</v>
      </c>
    </row>
    <row r="236">
      <c r="A236" s="20"/>
      <c r="B236" s="20">
        <v>43711.40932824074</v>
      </c>
      <c r="C236" s="1" t="s">
        <v>220</v>
      </c>
      <c r="D236" s="1">
        <v>1.0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36">
        <v>1983.0</v>
      </c>
      <c r="AD236">
        <f t="shared" si="1"/>
        <v>2</v>
      </c>
      <c r="AE236">
        <f t="shared" si="2"/>
        <v>0</v>
      </c>
      <c r="AF236">
        <f t="shared" si="3"/>
        <v>2</v>
      </c>
      <c r="AG236">
        <f t="shared" si="4"/>
        <v>0</v>
      </c>
    </row>
    <row r="237">
      <c r="A237" s="20"/>
      <c r="B237" s="20">
        <v>43711.64128596065</v>
      </c>
      <c r="C237" s="1" t="s">
        <v>133</v>
      </c>
      <c r="D237" s="1">
        <v>2.0</v>
      </c>
      <c r="E237" s="1">
        <v>1.0</v>
      </c>
      <c r="F237" s="1">
        <v>2.0</v>
      </c>
      <c r="G237" s="1">
        <v>2.0</v>
      </c>
      <c r="H237" s="1">
        <v>1.0</v>
      </c>
      <c r="I237" s="1">
        <v>2.0</v>
      </c>
      <c r="J237" s="1">
        <v>2.0</v>
      </c>
      <c r="K237" s="1">
        <v>2.0</v>
      </c>
      <c r="L237" s="1">
        <v>0.0</v>
      </c>
      <c r="M237" s="1">
        <v>1.0</v>
      </c>
      <c r="N237" s="1">
        <v>2.0</v>
      </c>
      <c r="O237" s="1">
        <v>1.0</v>
      </c>
      <c r="P237" s="1">
        <v>2.0</v>
      </c>
      <c r="Q237" s="1">
        <v>1.0</v>
      </c>
      <c r="R237" s="1">
        <v>1.0</v>
      </c>
      <c r="S237" s="1">
        <v>1.0</v>
      </c>
      <c r="T237" s="1">
        <v>1.0</v>
      </c>
      <c r="U237" s="1">
        <v>0.0</v>
      </c>
      <c r="V237" s="1">
        <v>2.0</v>
      </c>
      <c r="W237" s="1">
        <v>2.0</v>
      </c>
      <c r="X237" s="1">
        <v>1.0</v>
      </c>
      <c r="Y237" s="1">
        <v>2.0</v>
      </c>
      <c r="Z237" s="1">
        <v>1.0</v>
      </c>
      <c r="AA237" s="1">
        <v>2.0</v>
      </c>
      <c r="AB237" s="1">
        <v>1.0</v>
      </c>
      <c r="AC237" s="36">
        <v>1903.0</v>
      </c>
      <c r="AD237">
        <f t="shared" si="1"/>
        <v>70</v>
      </c>
      <c r="AE237">
        <f t="shared" si="2"/>
        <v>16</v>
      </c>
      <c r="AF237">
        <f t="shared" si="3"/>
        <v>24</v>
      </c>
      <c r="AG237">
        <f t="shared" si="4"/>
        <v>30</v>
      </c>
    </row>
    <row r="238">
      <c r="A238" s="20"/>
      <c r="B238" s="20">
        <v>43712.41756377315</v>
      </c>
      <c r="C238" s="1" t="s">
        <v>273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1.0</v>
      </c>
      <c r="L238" s="1">
        <v>0.0</v>
      </c>
      <c r="M238" s="1">
        <v>0.0</v>
      </c>
      <c r="N238" s="1">
        <v>1.0</v>
      </c>
      <c r="O238" s="1">
        <v>0.0</v>
      </c>
      <c r="P238" s="1">
        <v>2.0</v>
      </c>
      <c r="Q238" s="1">
        <v>0.0</v>
      </c>
      <c r="R238" s="1">
        <v>0.0</v>
      </c>
      <c r="S238" s="1">
        <v>1.0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1.0</v>
      </c>
      <c r="Z238" s="1">
        <v>1.0</v>
      </c>
      <c r="AA238" s="1">
        <v>2.0</v>
      </c>
      <c r="AB238" s="1">
        <v>0.0</v>
      </c>
      <c r="AC238" s="36">
        <v>2028.0</v>
      </c>
      <c r="AD238">
        <f t="shared" si="1"/>
        <v>18</v>
      </c>
      <c r="AE238">
        <f t="shared" si="2"/>
        <v>4</v>
      </c>
      <c r="AF238">
        <f t="shared" si="3"/>
        <v>8</v>
      </c>
      <c r="AG238">
        <f t="shared" si="4"/>
        <v>6</v>
      </c>
    </row>
    <row r="239">
      <c r="A239" s="20"/>
      <c r="B239" s="20">
        <v>43713.590228726855</v>
      </c>
      <c r="C239" s="1" t="s">
        <v>134</v>
      </c>
      <c r="D239" s="1">
        <v>1.0</v>
      </c>
      <c r="E239" s="1">
        <v>1.0</v>
      </c>
      <c r="F239" s="1">
        <v>2.0</v>
      </c>
      <c r="G239" s="1">
        <v>2.0</v>
      </c>
      <c r="H239" s="1">
        <v>1.0</v>
      </c>
      <c r="I239" s="1">
        <v>2.0</v>
      </c>
      <c r="J239" s="1">
        <v>2.0</v>
      </c>
      <c r="K239" s="1">
        <v>2.0</v>
      </c>
      <c r="L239" s="1">
        <v>1.0</v>
      </c>
      <c r="M239" s="1">
        <v>0.0</v>
      </c>
      <c r="N239" s="1">
        <v>1.0</v>
      </c>
      <c r="O239" s="1">
        <v>1.0</v>
      </c>
      <c r="P239" s="1">
        <v>2.0</v>
      </c>
      <c r="Q239" s="1">
        <v>2.0</v>
      </c>
      <c r="R239" s="1">
        <v>1.0</v>
      </c>
      <c r="S239" s="1">
        <v>1.0</v>
      </c>
      <c r="T239" s="1">
        <v>2.0</v>
      </c>
      <c r="U239" s="1">
        <v>0.0</v>
      </c>
      <c r="V239" s="1">
        <v>0.0</v>
      </c>
      <c r="W239" s="1">
        <v>1.0</v>
      </c>
      <c r="X239" s="1">
        <v>0.0</v>
      </c>
      <c r="Y239" s="1">
        <v>2.0</v>
      </c>
      <c r="Z239" s="1">
        <v>1.0</v>
      </c>
      <c r="AA239" s="1">
        <v>2.0</v>
      </c>
      <c r="AB239" s="1">
        <v>1.0</v>
      </c>
      <c r="AC239" s="36">
        <v>1900.0</v>
      </c>
      <c r="AD239">
        <f t="shared" si="1"/>
        <v>62</v>
      </c>
      <c r="AE239">
        <f t="shared" si="2"/>
        <v>12</v>
      </c>
      <c r="AF239">
        <f t="shared" si="3"/>
        <v>22</v>
      </c>
      <c r="AG239">
        <f t="shared" si="4"/>
        <v>28</v>
      </c>
    </row>
    <row r="240">
      <c r="A240" s="20"/>
      <c r="B240" s="20">
        <v>43714.46522979166</v>
      </c>
      <c r="C240" s="1" t="s">
        <v>117</v>
      </c>
      <c r="D240" s="1">
        <v>1.0</v>
      </c>
      <c r="E240" s="1">
        <v>2.0</v>
      </c>
      <c r="F240" s="1">
        <v>2.0</v>
      </c>
      <c r="G240" s="1">
        <v>1.0</v>
      </c>
      <c r="H240" s="1">
        <v>1.0</v>
      </c>
      <c r="I240" s="1">
        <v>1.0</v>
      </c>
      <c r="J240" s="1">
        <v>2.0</v>
      </c>
      <c r="K240" s="1">
        <v>1.0</v>
      </c>
      <c r="L240" s="1">
        <v>1.0</v>
      </c>
      <c r="M240" s="1">
        <v>1.0</v>
      </c>
      <c r="N240" s="1">
        <v>2.0</v>
      </c>
      <c r="O240" s="1">
        <v>1.0</v>
      </c>
      <c r="P240" s="1">
        <v>2.0</v>
      </c>
      <c r="Q240" s="1">
        <v>1.0</v>
      </c>
      <c r="R240" s="1">
        <v>1.0</v>
      </c>
      <c r="S240" s="1">
        <v>2.0</v>
      </c>
      <c r="T240" s="1">
        <v>2.0</v>
      </c>
      <c r="U240" s="1">
        <v>0.0</v>
      </c>
      <c r="V240" s="1">
        <v>1.0</v>
      </c>
      <c r="W240" s="1">
        <v>1.0</v>
      </c>
      <c r="X240" s="1">
        <v>1.0</v>
      </c>
      <c r="Y240" s="1">
        <v>2.0</v>
      </c>
      <c r="Z240" s="1">
        <v>1.0</v>
      </c>
      <c r="AA240" s="1">
        <v>2.0</v>
      </c>
      <c r="AB240" s="1">
        <v>1.0</v>
      </c>
      <c r="AC240" s="36">
        <v>1606.0</v>
      </c>
      <c r="AD240">
        <f t="shared" si="1"/>
        <v>66</v>
      </c>
      <c r="AE240">
        <f t="shared" si="2"/>
        <v>18</v>
      </c>
      <c r="AF240">
        <f t="shared" si="3"/>
        <v>20</v>
      </c>
      <c r="AG240">
        <f t="shared" si="4"/>
        <v>28</v>
      </c>
    </row>
    <row r="241">
      <c r="A241" s="20"/>
      <c r="B241" s="20">
        <v>43717.45228403935</v>
      </c>
      <c r="C241" s="1" t="s">
        <v>276</v>
      </c>
      <c r="D241" s="1">
        <v>1.0</v>
      </c>
      <c r="E241" s="1">
        <v>2.0</v>
      </c>
      <c r="F241" s="1">
        <v>2.0</v>
      </c>
      <c r="G241" s="1">
        <v>2.0</v>
      </c>
      <c r="H241" s="1">
        <v>2.0</v>
      </c>
      <c r="I241" s="1">
        <v>1.0</v>
      </c>
      <c r="J241" s="1">
        <v>2.0</v>
      </c>
      <c r="K241" s="1">
        <v>2.0</v>
      </c>
      <c r="L241" s="1">
        <v>2.0</v>
      </c>
      <c r="M241" s="1">
        <v>1.0</v>
      </c>
      <c r="N241" s="1">
        <v>1.0</v>
      </c>
      <c r="O241" s="1">
        <v>1.0</v>
      </c>
      <c r="P241" s="1">
        <v>1.0</v>
      </c>
      <c r="Q241" s="1">
        <v>0.0</v>
      </c>
      <c r="R241" s="1">
        <v>0.0</v>
      </c>
      <c r="S241" s="1">
        <v>2.0</v>
      </c>
      <c r="T241" s="1">
        <v>2.0</v>
      </c>
      <c r="U241" s="1">
        <v>0.0</v>
      </c>
      <c r="V241" s="1">
        <v>2.0</v>
      </c>
      <c r="W241" s="1">
        <v>2.0</v>
      </c>
      <c r="X241" s="1">
        <v>2.0</v>
      </c>
      <c r="Y241" s="1">
        <v>1.0</v>
      </c>
      <c r="Z241" s="1">
        <v>1.0</v>
      </c>
      <c r="AA241" s="1">
        <v>2.0</v>
      </c>
      <c r="AB241" s="1">
        <v>1.0</v>
      </c>
      <c r="AC241" s="36">
        <v>1941.0</v>
      </c>
      <c r="AD241">
        <f t="shared" si="1"/>
        <v>70</v>
      </c>
      <c r="AE241">
        <f t="shared" si="2"/>
        <v>22</v>
      </c>
      <c r="AF241">
        <f t="shared" si="3"/>
        <v>20</v>
      </c>
      <c r="AG241">
        <f t="shared" si="4"/>
        <v>28</v>
      </c>
    </row>
    <row r="242">
      <c r="A242" s="20"/>
      <c r="B242" s="20">
        <v>43718.59261724537</v>
      </c>
      <c r="C242" s="1" t="s">
        <v>277</v>
      </c>
      <c r="D242" s="1">
        <v>2.0</v>
      </c>
      <c r="E242" s="1">
        <v>2.0</v>
      </c>
      <c r="F242" s="1">
        <v>2.0</v>
      </c>
      <c r="G242" s="1">
        <v>2.0</v>
      </c>
      <c r="H242" s="1">
        <v>0.0</v>
      </c>
      <c r="I242" s="1">
        <v>2.0</v>
      </c>
      <c r="J242" s="1">
        <v>2.0</v>
      </c>
      <c r="K242" s="1">
        <v>2.0</v>
      </c>
      <c r="L242" s="1">
        <v>1.0</v>
      </c>
      <c r="M242" s="1">
        <v>0.0</v>
      </c>
      <c r="N242" s="1">
        <v>0.0</v>
      </c>
      <c r="O242" s="1">
        <v>1.0</v>
      </c>
      <c r="P242" s="1">
        <v>1.0</v>
      </c>
      <c r="Q242" s="1">
        <v>1.0</v>
      </c>
      <c r="R242" s="1">
        <v>0.0</v>
      </c>
      <c r="S242" s="1">
        <v>1.0</v>
      </c>
      <c r="T242" s="1">
        <v>0.0</v>
      </c>
      <c r="U242" s="1">
        <v>0.0</v>
      </c>
      <c r="V242" s="1">
        <v>1.0</v>
      </c>
      <c r="W242" s="1">
        <v>2.0</v>
      </c>
      <c r="X242" s="1">
        <v>1.0</v>
      </c>
      <c r="Y242" s="1">
        <v>1.0</v>
      </c>
      <c r="Z242" s="1">
        <v>1.0</v>
      </c>
      <c r="AA242" s="1">
        <v>2.0</v>
      </c>
      <c r="AB242" s="1">
        <v>2.0</v>
      </c>
      <c r="AC242" s="36">
        <v>1582.0</v>
      </c>
      <c r="AD242">
        <f t="shared" si="1"/>
        <v>58</v>
      </c>
      <c r="AE242">
        <f t="shared" si="2"/>
        <v>16</v>
      </c>
      <c r="AF242">
        <f t="shared" si="3"/>
        <v>18</v>
      </c>
      <c r="AG242">
        <f t="shared" si="4"/>
        <v>24</v>
      </c>
    </row>
    <row r="243">
      <c r="A243" s="20"/>
      <c r="B243" s="20">
        <v>43719.42737362269</v>
      </c>
      <c r="C243" s="1" t="s">
        <v>232</v>
      </c>
      <c r="D243" s="1">
        <v>2.0</v>
      </c>
      <c r="E243" s="1">
        <v>2.0</v>
      </c>
      <c r="F243" s="1">
        <v>2.0</v>
      </c>
      <c r="G243" s="1">
        <v>1.0</v>
      </c>
      <c r="H243" s="1">
        <v>1.0</v>
      </c>
      <c r="I243" s="1">
        <v>1.0</v>
      </c>
      <c r="J243" s="1">
        <v>1.0</v>
      </c>
      <c r="K243" s="1">
        <v>1.0</v>
      </c>
      <c r="L243" s="1">
        <v>1.0</v>
      </c>
      <c r="M243" s="1">
        <v>0.0</v>
      </c>
      <c r="N243" s="1">
        <v>1.0</v>
      </c>
      <c r="O243" s="1">
        <v>1.0</v>
      </c>
      <c r="P243" s="1">
        <v>1.0</v>
      </c>
      <c r="Q243" s="1">
        <v>1.0</v>
      </c>
      <c r="R243" s="1">
        <v>0.0</v>
      </c>
      <c r="S243" s="1">
        <v>1.0</v>
      </c>
      <c r="T243" s="1">
        <v>1.0</v>
      </c>
      <c r="U243" s="1">
        <v>0.0</v>
      </c>
      <c r="V243" s="1">
        <v>1.0</v>
      </c>
      <c r="W243" s="1">
        <v>1.0</v>
      </c>
      <c r="X243" s="1">
        <v>1.0</v>
      </c>
      <c r="Y243" s="1">
        <v>1.0</v>
      </c>
      <c r="Z243" s="1">
        <v>1.0</v>
      </c>
      <c r="AA243" s="1">
        <v>1.0</v>
      </c>
      <c r="AB243" s="1">
        <v>1.0</v>
      </c>
      <c r="AC243" s="36">
        <v>1921.0</v>
      </c>
      <c r="AD243">
        <f t="shared" si="1"/>
        <v>50</v>
      </c>
      <c r="AE243">
        <f t="shared" si="2"/>
        <v>14</v>
      </c>
      <c r="AF243">
        <f t="shared" si="3"/>
        <v>16</v>
      </c>
      <c r="AG243">
        <f t="shared" si="4"/>
        <v>20</v>
      </c>
    </row>
    <row r="244">
      <c r="A244" s="20"/>
      <c r="B244" s="20">
        <v>43719.64837836806</v>
      </c>
      <c r="C244" s="1" t="s">
        <v>880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36">
        <v>2035.0</v>
      </c>
      <c r="AD244">
        <f t="shared" si="1"/>
        <v>0</v>
      </c>
      <c r="AE244">
        <f t="shared" si="2"/>
        <v>0</v>
      </c>
      <c r="AF244">
        <f t="shared" si="3"/>
        <v>0</v>
      </c>
      <c r="AG244">
        <f t="shared" si="4"/>
        <v>0</v>
      </c>
    </row>
    <row r="245">
      <c r="A245" s="20"/>
      <c r="B245" s="20">
        <v>43719.6977905324</v>
      </c>
      <c r="C245" s="1" t="s">
        <v>250</v>
      </c>
      <c r="D245" s="1">
        <v>1.0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1.0</v>
      </c>
      <c r="K245" s="1">
        <v>1.0</v>
      </c>
      <c r="L245" s="1">
        <v>0.0</v>
      </c>
      <c r="M245" s="1">
        <v>0.0</v>
      </c>
      <c r="N245" s="1">
        <v>1.0</v>
      </c>
      <c r="O245" s="1">
        <v>0.0</v>
      </c>
      <c r="P245" s="1">
        <v>0.0</v>
      </c>
      <c r="Q245" s="1">
        <v>0.0</v>
      </c>
      <c r="R245" s="1">
        <v>0.0</v>
      </c>
      <c r="S245" s="1">
        <v>1.0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36">
        <v>1934.0</v>
      </c>
      <c r="AD245">
        <f t="shared" si="1"/>
        <v>10</v>
      </c>
      <c r="AE245">
        <f t="shared" si="2"/>
        <v>0</v>
      </c>
      <c r="AF245">
        <f t="shared" si="3"/>
        <v>6</v>
      </c>
      <c r="AG245">
        <f t="shared" si="4"/>
        <v>4</v>
      </c>
    </row>
    <row r="246">
      <c r="A246" s="20"/>
      <c r="B246" s="20">
        <v>43719.71486116898</v>
      </c>
      <c r="C246" s="1" t="s">
        <v>881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36">
        <v>2030.0</v>
      </c>
      <c r="AD246">
        <f t="shared" si="1"/>
        <v>0</v>
      </c>
      <c r="AE246">
        <f t="shared" si="2"/>
        <v>0</v>
      </c>
      <c r="AF246">
        <f t="shared" si="3"/>
        <v>0</v>
      </c>
      <c r="AG246">
        <f t="shared" si="4"/>
        <v>0</v>
      </c>
    </row>
    <row r="247">
      <c r="A247" s="20"/>
      <c r="B247" s="20">
        <v>43719.84979040509</v>
      </c>
      <c r="C247" s="1" t="s">
        <v>881</v>
      </c>
      <c r="D247" s="1">
        <v>1.0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36">
        <v>2029.0</v>
      </c>
      <c r="AD247">
        <f t="shared" si="1"/>
        <v>4</v>
      </c>
      <c r="AE247">
        <f t="shared" si="2"/>
        <v>0</v>
      </c>
      <c r="AF247">
        <f t="shared" si="3"/>
        <v>4</v>
      </c>
      <c r="AG247">
        <f t="shared" si="4"/>
        <v>0</v>
      </c>
    </row>
    <row r="248">
      <c r="A248" s="20"/>
      <c r="B248" s="20">
        <v>43720.445849421296</v>
      </c>
      <c r="C248" s="1" t="s">
        <v>279</v>
      </c>
      <c r="D248" s="1">
        <v>0.0</v>
      </c>
      <c r="E248" s="1">
        <v>1.0</v>
      </c>
      <c r="F248" s="1">
        <v>0.0</v>
      </c>
      <c r="G248" s="1">
        <v>0.0</v>
      </c>
      <c r="H248" s="1">
        <v>1.0</v>
      </c>
      <c r="I248" s="1">
        <v>0.0</v>
      </c>
      <c r="J248" s="1">
        <v>2.0</v>
      </c>
      <c r="K248" s="1">
        <v>0.0</v>
      </c>
      <c r="L248" s="1">
        <v>1.0</v>
      </c>
      <c r="M248" s="1">
        <v>0.0</v>
      </c>
      <c r="N248" s="1">
        <v>2.0</v>
      </c>
      <c r="O248" s="1">
        <v>1.0</v>
      </c>
      <c r="P248" s="1">
        <v>2.0</v>
      </c>
      <c r="Q248" s="1">
        <v>0.0</v>
      </c>
      <c r="R248" s="1">
        <v>0.0</v>
      </c>
      <c r="S248" s="1">
        <v>1.0</v>
      </c>
      <c r="T248" s="1">
        <v>1.0</v>
      </c>
      <c r="U248" s="1">
        <v>0.0</v>
      </c>
      <c r="V248" s="1">
        <v>1.0</v>
      </c>
      <c r="W248" s="1">
        <v>2.0</v>
      </c>
      <c r="X248" s="1">
        <v>1.0</v>
      </c>
      <c r="Y248" s="1">
        <v>1.0</v>
      </c>
      <c r="Z248" s="1">
        <v>2.0</v>
      </c>
      <c r="AA248" s="1">
        <v>1.0</v>
      </c>
      <c r="AB248" s="1">
        <v>0.0</v>
      </c>
      <c r="AC248" s="36">
        <v>1688.0</v>
      </c>
      <c r="AD248">
        <f t="shared" si="1"/>
        <v>40</v>
      </c>
      <c r="AE248">
        <f t="shared" si="2"/>
        <v>16</v>
      </c>
      <c r="AF248">
        <f t="shared" si="3"/>
        <v>10</v>
      </c>
      <c r="AG248">
        <f t="shared" si="4"/>
        <v>14</v>
      </c>
    </row>
    <row r="249">
      <c r="A249" s="20"/>
      <c r="B249" s="20">
        <v>43721.49030813658</v>
      </c>
      <c r="C249" s="1" t="s">
        <v>280</v>
      </c>
      <c r="D249" s="1">
        <v>1.0</v>
      </c>
      <c r="E249" s="1">
        <v>0.0</v>
      </c>
      <c r="F249" s="1">
        <v>1.0</v>
      </c>
      <c r="G249" s="1">
        <v>0.0</v>
      </c>
      <c r="H249" s="1">
        <v>0.0</v>
      </c>
      <c r="I249" s="1">
        <v>1.0</v>
      </c>
      <c r="J249" s="1">
        <v>1.0</v>
      </c>
      <c r="K249" s="1">
        <v>1.0</v>
      </c>
      <c r="L249" s="1">
        <v>0.0</v>
      </c>
      <c r="M249" s="1">
        <v>0.0</v>
      </c>
      <c r="N249" s="1">
        <v>1.0</v>
      </c>
      <c r="O249" s="1">
        <v>0.0</v>
      </c>
      <c r="P249" s="1">
        <v>1.0</v>
      </c>
      <c r="Q249" s="1">
        <v>0.0</v>
      </c>
      <c r="R249" s="1">
        <v>0.0</v>
      </c>
      <c r="S249" s="1">
        <v>1.0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1.0</v>
      </c>
      <c r="Z249" s="1">
        <v>1.0</v>
      </c>
      <c r="AA249" s="1">
        <v>1.0</v>
      </c>
      <c r="AB249" s="1">
        <v>0.0</v>
      </c>
      <c r="AC249" s="36">
        <v>2023.0</v>
      </c>
      <c r="AD249">
        <f t="shared" si="1"/>
        <v>22</v>
      </c>
      <c r="AE249">
        <f t="shared" si="2"/>
        <v>4</v>
      </c>
      <c r="AF249">
        <f t="shared" si="3"/>
        <v>8</v>
      </c>
      <c r="AG249">
        <f t="shared" si="4"/>
        <v>10</v>
      </c>
    </row>
    <row r="250">
      <c r="A250" s="20"/>
      <c r="B250" s="20">
        <v>43724.50378332176</v>
      </c>
      <c r="C250" s="1" t="s">
        <v>281</v>
      </c>
      <c r="D250" s="1">
        <v>2.0</v>
      </c>
      <c r="E250" s="1">
        <v>1.0</v>
      </c>
      <c r="F250" s="1">
        <v>2.0</v>
      </c>
      <c r="G250" s="1">
        <v>0.0</v>
      </c>
      <c r="H250" s="1">
        <v>1.0</v>
      </c>
      <c r="I250" s="1">
        <v>2.0</v>
      </c>
      <c r="J250" s="1">
        <v>1.0</v>
      </c>
      <c r="K250" s="1">
        <v>0.0</v>
      </c>
      <c r="L250" s="1">
        <v>1.0</v>
      </c>
      <c r="M250" s="1">
        <v>0.0</v>
      </c>
      <c r="N250" s="1">
        <v>2.0</v>
      </c>
      <c r="O250" s="1">
        <v>1.0</v>
      </c>
      <c r="P250" s="1">
        <v>0.0</v>
      </c>
      <c r="Q250" s="1">
        <v>1.0</v>
      </c>
      <c r="R250" s="1">
        <v>1.0</v>
      </c>
      <c r="S250" s="1">
        <v>1.0</v>
      </c>
      <c r="T250" s="1">
        <v>0.0</v>
      </c>
      <c r="U250" s="1">
        <v>0.0</v>
      </c>
      <c r="V250" s="1">
        <v>0.0</v>
      </c>
      <c r="W250" s="1">
        <v>2.0</v>
      </c>
      <c r="X250" s="1">
        <v>1.0</v>
      </c>
      <c r="Y250" s="1">
        <v>2.0</v>
      </c>
      <c r="Z250" s="1">
        <v>2.0</v>
      </c>
      <c r="AA250" s="1">
        <v>2.0</v>
      </c>
      <c r="AB250" s="1">
        <v>2.0</v>
      </c>
      <c r="AC250" s="36">
        <v>2037.0</v>
      </c>
      <c r="AD250">
        <f t="shared" si="1"/>
        <v>54</v>
      </c>
      <c r="AE250">
        <f t="shared" si="2"/>
        <v>18</v>
      </c>
      <c r="AF250">
        <f t="shared" si="3"/>
        <v>12</v>
      </c>
      <c r="AG250">
        <f t="shared" si="4"/>
        <v>24</v>
      </c>
    </row>
    <row r="251">
      <c r="A251" s="20"/>
      <c r="B251" s="20">
        <v>43725.52328129629</v>
      </c>
      <c r="C251" s="1" t="s">
        <v>137</v>
      </c>
      <c r="D251" s="1">
        <v>1.0</v>
      </c>
      <c r="E251" s="1">
        <v>1.0</v>
      </c>
      <c r="F251" s="1">
        <v>1.0</v>
      </c>
      <c r="G251" s="1">
        <v>2.0</v>
      </c>
      <c r="H251" s="1">
        <v>0.0</v>
      </c>
      <c r="I251" s="1">
        <v>0.0</v>
      </c>
      <c r="J251" s="1">
        <v>1.0</v>
      </c>
      <c r="K251" s="1">
        <v>1.0</v>
      </c>
      <c r="L251" s="1">
        <v>1.0</v>
      </c>
      <c r="M251" s="1">
        <v>0.0</v>
      </c>
      <c r="N251" s="1">
        <v>1.0</v>
      </c>
      <c r="O251" s="1">
        <v>0.0</v>
      </c>
      <c r="P251" s="1">
        <v>1.0</v>
      </c>
      <c r="Q251" s="1">
        <v>2.0</v>
      </c>
      <c r="R251" s="1">
        <v>0.0</v>
      </c>
      <c r="S251" s="1">
        <v>1.0</v>
      </c>
      <c r="T251" s="1">
        <v>1.0</v>
      </c>
      <c r="U251" s="1">
        <v>0.0</v>
      </c>
      <c r="V251" s="1">
        <v>1.0</v>
      </c>
      <c r="W251" s="1">
        <v>2.0</v>
      </c>
      <c r="X251" s="1">
        <v>2.0</v>
      </c>
      <c r="Y251" s="1">
        <v>2.0</v>
      </c>
      <c r="Z251" s="1">
        <v>2.0</v>
      </c>
      <c r="AA251" s="1">
        <v>2.0</v>
      </c>
      <c r="AB251" s="1">
        <v>1.0</v>
      </c>
      <c r="AC251" s="36">
        <v>1883.0</v>
      </c>
      <c r="AD251">
        <f t="shared" si="1"/>
        <v>52</v>
      </c>
      <c r="AE251">
        <f t="shared" si="2"/>
        <v>20</v>
      </c>
      <c r="AF251">
        <f t="shared" si="3"/>
        <v>16</v>
      </c>
      <c r="AG251">
        <f t="shared" si="4"/>
        <v>16</v>
      </c>
    </row>
    <row r="252">
      <c r="A252" s="20"/>
      <c r="B252" s="20">
        <v>43726.35916623843</v>
      </c>
      <c r="C252" s="1" t="s">
        <v>282</v>
      </c>
      <c r="D252" s="1">
        <v>0.0</v>
      </c>
      <c r="E252" s="1">
        <v>2.0</v>
      </c>
      <c r="F252" s="1">
        <v>2.0</v>
      </c>
      <c r="G252" s="1">
        <v>2.0</v>
      </c>
      <c r="H252" s="1">
        <v>0.0</v>
      </c>
      <c r="I252" s="1">
        <v>2.0</v>
      </c>
      <c r="J252" s="1">
        <v>1.0</v>
      </c>
      <c r="K252" s="1">
        <v>2.0</v>
      </c>
      <c r="L252" s="1">
        <v>1.0</v>
      </c>
      <c r="M252" s="1">
        <v>0.0</v>
      </c>
      <c r="N252" s="1">
        <v>0.0</v>
      </c>
      <c r="O252" s="1">
        <v>0.0</v>
      </c>
      <c r="P252" s="1">
        <v>2.0</v>
      </c>
      <c r="Q252" s="1">
        <v>1.0</v>
      </c>
      <c r="R252" s="1">
        <v>1.0</v>
      </c>
      <c r="S252" s="1">
        <v>1.0</v>
      </c>
      <c r="T252" s="1">
        <v>1.0</v>
      </c>
      <c r="U252" s="1">
        <v>0.0</v>
      </c>
      <c r="V252" s="1">
        <v>2.0</v>
      </c>
      <c r="W252" s="1">
        <v>1.0</v>
      </c>
      <c r="X252" s="1">
        <v>1.0</v>
      </c>
      <c r="Y252" s="1">
        <v>2.0</v>
      </c>
      <c r="Z252" s="1">
        <v>1.0</v>
      </c>
      <c r="AA252" s="1">
        <v>1.0</v>
      </c>
      <c r="AB252" s="1">
        <v>1.0</v>
      </c>
      <c r="AC252" s="36">
        <v>2040.0</v>
      </c>
      <c r="AD252">
        <f t="shared" si="1"/>
        <v>54</v>
      </c>
      <c r="AE252">
        <f t="shared" si="2"/>
        <v>16</v>
      </c>
      <c r="AF252">
        <f t="shared" si="3"/>
        <v>16</v>
      </c>
      <c r="AG252">
        <f t="shared" si="4"/>
        <v>22</v>
      </c>
    </row>
    <row r="253">
      <c r="A253" s="20"/>
      <c r="B253" s="20">
        <v>43727.34163483796</v>
      </c>
      <c r="C253" s="1" t="s">
        <v>231</v>
      </c>
      <c r="D253" s="1">
        <v>0.0</v>
      </c>
      <c r="E253" s="1">
        <v>0.0</v>
      </c>
      <c r="F253" s="1">
        <v>0.0</v>
      </c>
      <c r="G253" s="1">
        <v>1.0</v>
      </c>
      <c r="H253" s="1">
        <v>0.0</v>
      </c>
      <c r="I253" s="1">
        <v>1.0</v>
      </c>
      <c r="J253" s="1">
        <v>0.0</v>
      </c>
      <c r="K253" s="1">
        <v>1.0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2.0</v>
      </c>
      <c r="AA253" s="1">
        <v>1.0</v>
      </c>
      <c r="AB253" s="1">
        <v>1.0</v>
      </c>
      <c r="AC253" s="36">
        <v>1982.0</v>
      </c>
      <c r="AD253">
        <f t="shared" si="1"/>
        <v>14</v>
      </c>
      <c r="AE253">
        <f t="shared" si="2"/>
        <v>4</v>
      </c>
      <c r="AF253">
        <f t="shared" si="3"/>
        <v>6</v>
      </c>
      <c r="AG253">
        <f t="shared" si="4"/>
        <v>4</v>
      </c>
    </row>
    <row r="254">
      <c r="A254" s="20"/>
      <c r="B254" s="20">
        <v>43727.590413067126</v>
      </c>
      <c r="C254" s="1" t="s">
        <v>283</v>
      </c>
      <c r="D254" s="1">
        <v>1.0</v>
      </c>
      <c r="E254" s="1">
        <v>2.0</v>
      </c>
      <c r="F254" s="1">
        <v>1.0</v>
      </c>
      <c r="G254" s="1">
        <v>0.0</v>
      </c>
      <c r="H254" s="1">
        <v>0.0</v>
      </c>
      <c r="I254" s="1">
        <v>1.0</v>
      </c>
      <c r="J254" s="1">
        <v>1.0</v>
      </c>
      <c r="K254" s="1">
        <v>1.0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1.0</v>
      </c>
      <c r="T254" s="1">
        <v>1.0</v>
      </c>
      <c r="U254" s="1">
        <v>0.0</v>
      </c>
      <c r="V254" s="1">
        <v>0.0</v>
      </c>
      <c r="W254" s="1">
        <v>1.0</v>
      </c>
      <c r="X254" s="1">
        <v>1.0</v>
      </c>
      <c r="Y254" s="1">
        <v>1.0</v>
      </c>
      <c r="Z254" s="1">
        <v>0.0</v>
      </c>
      <c r="AA254" s="1">
        <v>2.0</v>
      </c>
      <c r="AB254" s="1">
        <v>0.0</v>
      </c>
      <c r="AC254" s="36">
        <v>2046.0</v>
      </c>
      <c r="AD254">
        <f t="shared" si="1"/>
        <v>28</v>
      </c>
      <c r="AE254">
        <f t="shared" si="2"/>
        <v>10</v>
      </c>
      <c r="AF254">
        <f t="shared" si="3"/>
        <v>6</v>
      </c>
      <c r="AG254">
        <f t="shared" si="4"/>
        <v>12</v>
      </c>
    </row>
    <row r="255">
      <c r="A255" s="20"/>
      <c r="B255" s="20">
        <v>43727.60724960648</v>
      </c>
      <c r="C255" s="1" t="s">
        <v>284</v>
      </c>
      <c r="D255" s="1">
        <v>2.0</v>
      </c>
      <c r="E255" s="1">
        <v>2.0</v>
      </c>
      <c r="F255" s="1">
        <v>2.0</v>
      </c>
      <c r="G255" s="1">
        <v>2.0</v>
      </c>
      <c r="H255" s="1">
        <v>0.0</v>
      </c>
      <c r="I255" s="1">
        <v>2.0</v>
      </c>
      <c r="J255" s="1">
        <v>2.0</v>
      </c>
      <c r="K255" s="1">
        <v>2.0</v>
      </c>
      <c r="L255" s="1">
        <v>2.0</v>
      </c>
      <c r="M255" s="1">
        <v>2.0</v>
      </c>
      <c r="N255" s="1">
        <v>0.0</v>
      </c>
      <c r="O255" s="1">
        <v>0.0</v>
      </c>
      <c r="P255" s="1">
        <v>2.0</v>
      </c>
      <c r="Q255" s="1">
        <v>1.0</v>
      </c>
      <c r="R255" s="1">
        <v>1.0</v>
      </c>
      <c r="S255" s="1">
        <v>2.0</v>
      </c>
      <c r="T255" s="1">
        <v>1.0</v>
      </c>
      <c r="U255" s="1">
        <v>0.0</v>
      </c>
      <c r="V255" s="1">
        <v>1.0</v>
      </c>
      <c r="W255" s="1">
        <v>2.0</v>
      </c>
      <c r="X255" s="1">
        <v>2.0</v>
      </c>
      <c r="Y255" s="1">
        <v>2.0</v>
      </c>
      <c r="Z255" s="1">
        <v>2.0</v>
      </c>
      <c r="AA255" s="1">
        <v>2.0</v>
      </c>
      <c r="AB255" s="1">
        <v>1.0</v>
      </c>
      <c r="AC255" s="36">
        <v>2042.0</v>
      </c>
      <c r="AD255">
        <f t="shared" si="1"/>
        <v>74</v>
      </c>
      <c r="AE255">
        <f t="shared" si="2"/>
        <v>28</v>
      </c>
      <c r="AF255">
        <f t="shared" si="3"/>
        <v>20</v>
      </c>
      <c r="AG255">
        <f t="shared" si="4"/>
        <v>26</v>
      </c>
    </row>
    <row r="256">
      <c r="A256" s="20"/>
      <c r="B256" s="20">
        <v>43731.422151921295</v>
      </c>
      <c r="C256" s="1" t="s">
        <v>285</v>
      </c>
      <c r="D256" s="1">
        <v>0.0</v>
      </c>
      <c r="E256" s="1">
        <v>1.0</v>
      </c>
      <c r="F256" s="1">
        <v>1.0</v>
      </c>
      <c r="G256" s="1">
        <v>1.0</v>
      </c>
      <c r="H256" s="1">
        <v>1.0</v>
      </c>
      <c r="I256" s="1">
        <v>1.0</v>
      </c>
      <c r="J256" s="1">
        <v>1.0</v>
      </c>
      <c r="K256" s="1">
        <v>1.0</v>
      </c>
      <c r="L256" s="1">
        <v>0.0</v>
      </c>
      <c r="M256" s="1">
        <v>0.0</v>
      </c>
      <c r="N256" s="1">
        <v>0.0</v>
      </c>
      <c r="O256" s="1">
        <v>0.0</v>
      </c>
      <c r="P256" s="1">
        <v>1.0</v>
      </c>
      <c r="Q256" s="1">
        <v>0.0</v>
      </c>
      <c r="R256" s="1">
        <v>0.0</v>
      </c>
      <c r="S256" s="1">
        <v>1.0</v>
      </c>
      <c r="T256" s="1">
        <v>0.0</v>
      </c>
      <c r="U256" s="1">
        <v>0.0</v>
      </c>
      <c r="V256" s="1">
        <v>0.0</v>
      </c>
      <c r="W256" s="1">
        <v>1.0</v>
      </c>
      <c r="X256" s="1">
        <v>1.0</v>
      </c>
      <c r="Y256" s="1">
        <v>1.0</v>
      </c>
      <c r="Z256" s="1">
        <v>1.0</v>
      </c>
      <c r="AA256" s="1">
        <v>1.0</v>
      </c>
      <c r="AB256" s="1">
        <v>1.0</v>
      </c>
      <c r="AC256" s="36">
        <v>1927.0</v>
      </c>
      <c r="AD256">
        <f t="shared" si="1"/>
        <v>30</v>
      </c>
      <c r="AE256">
        <f t="shared" si="2"/>
        <v>10</v>
      </c>
      <c r="AF256">
        <f t="shared" si="3"/>
        <v>8</v>
      </c>
      <c r="AG256">
        <f t="shared" si="4"/>
        <v>12</v>
      </c>
    </row>
    <row r="257">
      <c r="A257" s="20"/>
      <c r="B257" s="20">
        <v>43731.49318133102</v>
      </c>
      <c r="C257" s="1" t="s">
        <v>286</v>
      </c>
      <c r="D257" s="1">
        <v>2.0</v>
      </c>
      <c r="E257" s="1">
        <v>2.0</v>
      </c>
      <c r="F257" s="1">
        <v>2.0</v>
      </c>
      <c r="G257" s="1">
        <v>2.0</v>
      </c>
      <c r="H257" s="1">
        <v>2.0</v>
      </c>
      <c r="I257" s="1">
        <v>2.0</v>
      </c>
      <c r="J257" s="1">
        <v>2.0</v>
      </c>
      <c r="K257" s="1">
        <v>2.0</v>
      </c>
      <c r="L257" s="1">
        <v>2.0</v>
      </c>
      <c r="M257" s="1">
        <v>2.0</v>
      </c>
      <c r="N257" s="1">
        <v>2.0</v>
      </c>
      <c r="O257" s="1">
        <v>2.0</v>
      </c>
      <c r="P257" s="1">
        <v>2.0</v>
      </c>
      <c r="Q257" s="1">
        <v>2.0</v>
      </c>
      <c r="R257" s="1">
        <v>2.0</v>
      </c>
      <c r="S257" s="1">
        <v>2.0</v>
      </c>
      <c r="T257" s="1">
        <v>2.0</v>
      </c>
      <c r="U257" s="1">
        <v>2.0</v>
      </c>
      <c r="V257" s="1">
        <v>2.0</v>
      </c>
      <c r="W257" s="1">
        <v>2.0</v>
      </c>
      <c r="X257" s="1">
        <v>2.0</v>
      </c>
      <c r="Y257" s="1">
        <v>2.0</v>
      </c>
      <c r="Z257" s="1">
        <v>2.0</v>
      </c>
      <c r="AA257" s="1">
        <v>2.0</v>
      </c>
      <c r="AB257" s="1">
        <v>2.0</v>
      </c>
      <c r="AC257" s="36">
        <v>2045.0</v>
      </c>
      <c r="AD257">
        <f t="shared" si="1"/>
        <v>100</v>
      </c>
      <c r="AE257">
        <f t="shared" si="2"/>
        <v>32</v>
      </c>
      <c r="AF257">
        <f t="shared" si="3"/>
        <v>28</v>
      </c>
      <c r="AG257">
        <f t="shared" si="4"/>
        <v>40</v>
      </c>
    </row>
    <row r="258">
      <c r="A258" s="20"/>
      <c r="B258" s="20">
        <v>43731.69731349537</v>
      </c>
      <c r="C258" s="1" t="s">
        <v>104</v>
      </c>
      <c r="D258" s="1">
        <v>2.0</v>
      </c>
      <c r="E258" s="1">
        <v>0.0</v>
      </c>
      <c r="F258" s="1">
        <v>0.0</v>
      </c>
      <c r="G258" s="1">
        <v>0.0</v>
      </c>
      <c r="H258" s="1">
        <v>0.0</v>
      </c>
      <c r="I258" s="1">
        <v>1.0</v>
      </c>
      <c r="J258" s="1">
        <v>1.0</v>
      </c>
      <c r="K258" s="1">
        <v>1.0</v>
      </c>
      <c r="L258" s="1">
        <v>0.0</v>
      </c>
      <c r="M258" s="1">
        <v>0.0</v>
      </c>
      <c r="N258" s="1">
        <v>0.0</v>
      </c>
      <c r="O258" s="1">
        <v>2.0</v>
      </c>
      <c r="P258" s="1">
        <v>2.0</v>
      </c>
      <c r="Q258" s="1">
        <v>0.0</v>
      </c>
      <c r="R258" s="1">
        <v>0.0</v>
      </c>
      <c r="S258" s="1">
        <v>2.0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2.0</v>
      </c>
      <c r="AA258" s="1">
        <v>1.0</v>
      </c>
      <c r="AB258" s="1">
        <v>0.0</v>
      </c>
      <c r="AC258" s="36">
        <v>1872.0</v>
      </c>
      <c r="AD258">
        <f t="shared" si="1"/>
        <v>28</v>
      </c>
      <c r="AE258">
        <f t="shared" si="2"/>
        <v>4</v>
      </c>
      <c r="AF258">
        <f t="shared" si="3"/>
        <v>10</v>
      </c>
      <c r="AG258">
        <f t="shared" si="4"/>
        <v>14</v>
      </c>
    </row>
    <row r="259">
      <c r="A259" s="20"/>
      <c r="B259" s="20">
        <v>43733.367612291666</v>
      </c>
      <c r="C259" s="1" t="s">
        <v>228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1.0</v>
      </c>
      <c r="J259" s="1">
        <v>0.0</v>
      </c>
      <c r="K259" s="1">
        <v>1.0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1.0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1.0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36">
        <v>1989.0</v>
      </c>
      <c r="AD259">
        <f t="shared" si="1"/>
        <v>10</v>
      </c>
      <c r="AE259">
        <f t="shared" si="2"/>
        <v>4</v>
      </c>
      <c r="AF259">
        <f t="shared" si="3"/>
        <v>2</v>
      </c>
      <c r="AG259">
        <f t="shared" si="4"/>
        <v>4</v>
      </c>
    </row>
    <row r="260">
      <c r="A260" s="20"/>
      <c r="B260" s="20">
        <v>43733.47394043981</v>
      </c>
      <c r="C260" s="1" t="s">
        <v>287</v>
      </c>
      <c r="D260" s="1">
        <v>1.0</v>
      </c>
      <c r="E260" s="1">
        <v>0.0</v>
      </c>
      <c r="F260" s="1">
        <v>0.0</v>
      </c>
      <c r="G260" s="1">
        <v>0.0</v>
      </c>
      <c r="H260" s="1">
        <v>0.0</v>
      </c>
      <c r="I260" s="1">
        <v>1.0</v>
      </c>
      <c r="J260" s="1">
        <v>1.0</v>
      </c>
      <c r="K260" s="1">
        <v>1.0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1.0</v>
      </c>
      <c r="Z260" s="1">
        <v>1.0</v>
      </c>
      <c r="AA260" s="1">
        <v>1.0</v>
      </c>
      <c r="AB260" s="1">
        <v>0.0</v>
      </c>
      <c r="AC260" s="36">
        <v>2047.0</v>
      </c>
      <c r="AD260">
        <f t="shared" si="1"/>
        <v>14</v>
      </c>
      <c r="AE260">
        <f t="shared" si="2"/>
        <v>4</v>
      </c>
      <c r="AF260">
        <f t="shared" si="3"/>
        <v>4</v>
      </c>
      <c r="AG260">
        <f t="shared" si="4"/>
        <v>6</v>
      </c>
    </row>
    <row r="261">
      <c r="A261" s="20"/>
      <c r="B261" s="20">
        <v>43734.44742545139</v>
      </c>
      <c r="C261" s="1" t="s">
        <v>289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36">
        <v>2048.0</v>
      </c>
      <c r="AD261">
        <f t="shared" si="1"/>
        <v>0</v>
      </c>
      <c r="AE261">
        <f t="shared" si="2"/>
        <v>0</v>
      </c>
      <c r="AF261">
        <f t="shared" si="3"/>
        <v>0</v>
      </c>
      <c r="AG261">
        <f t="shared" si="4"/>
        <v>0</v>
      </c>
    </row>
    <row r="262">
      <c r="A262" s="20"/>
      <c r="B262" s="20">
        <v>43735.44640724537</v>
      </c>
      <c r="C262" s="1" t="s">
        <v>290</v>
      </c>
      <c r="D262" s="1">
        <v>0.0</v>
      </c>
      <c r="E262" s="1">
        <v>1.0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2.0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1.0</v>
      </c>
      <c r="T262" s="1">
        <v>0.0</v>
      </c>
      <c r="U262" s="1">
        <v>0.0</v>
      </c>
      <c r="V262" s="1">
        <v>0.0</v>
      </c>
      <c r="W262" s="1">
        <v>1.0</v>
      </c>
      <c r="X262" s="1">
        <v>2.0</v>
      </c>
      <c r="Y262" s="1">
        <v>2.0</v>
      </c>
      <c r="Z262" s="1">
        <v>0.0</v>
      </c>
      <c r="AA262" s="1">
        <v>1.0</v>
      </c>
      <c r="AB262" s="1">
        <v>0.0</v>
      </c>
      <c r="AC262" s="36">
        <v>2051.0</v>
      </c>
      <c r="AD262">
        <f t="shared" si="1"/>
        <v>20</v>
      </c>
      <c r="AE262">
        <f t="shared" si="2"/>
        <v>12</v>
      </c>
      <c r="AF262">
        <f t="shared" si="3"/>
        <v>4</v>
      </c>
      <c r="AG262">
        <f t="shared" si="4"/>
        <v>4</v>
      </c>
    </row>
    <row r="263">
      <c r="A263" s="20"/>
      <c r="B263" s="20">
        <v>43735.65185497685</v>
      </c>
      <c r="C263" s="1" t="s">
        <v>883</v>
      </c>
      <c r="D263" s="1">
        <v>2.0</v>
      </c>
      <c r="E263" s="1">
        <v>2.0</v>
      </c>
      <c r="F263" s="1">
        <v>0.0</v>
      </c>
      <c r="G263" s="1">
        <v>1.0</v>
      </c>
      <c r="H263" s="1">
        <v>0.0</v>
      </c>
      <c r="I263" s="1">
        <v>1.0</v>
      </c>
      <c r="J263" s="1">
        <v>2.0</v>
      </c>
      <c r="K263" s="1">
        <v>2.0</v>
      </c>
      <c r="L263" s="1">
        <v>0.0</v>
      </c>
      <c r="M263" s="1">
        <v>0.0</v>
      </c>
      <c r="N263" s="1">
        <v>0.0</v>
      </c>
      <c r="O263" s="1">
        <v>1.0</v>
      </c>
      <c r="P263" s="1">
        <v>1.0</v>
      </c>
      <c r="Q263" s="1">
        <v>1.0</v>
      </c>
      <c r="R263" s="1">
        <v>0.0</v>
      </c>
      <c r="S263" s="1">
        <v>2.0</v>
      </c>
      <c r="T263" s="1">
        <v>1.0</v>
      </c>
      <c r="U263" s="1">
        <v>0.0</v>
      </c>
      <c r="V263" s="1">
        <v>0.0</v>
      </c>
      <c r="W263" s="1">
        <v>1.0</v>
      </c>
      <c r="X263" s="1">
        <v>1.0</v>
      </c>
      <c r="Y263" s="1">
        <v>1.0</v>
      </c>
      <c r="Z263" s="1">
        <v>1.0</v>
      </c>
      <c r="AA263" s="1">
        <v>2.0</v>
      </c>
      <c r="AB263" s="1">
        <v>0.0</v>
      </c>
      <c r="AC263" s="36">
        <v>2052.0</v>
      </c>
      <c r="AD263">
        <f t="shared" si="1"/>
        <v>44</v>
      </c>
      <c r="AE263">
        <f t="shared" si="2"/>
        <v>12</v>
      </c>
      <c r="AF263">
        <f t="shared" si="3"/>
        <v>14</v>
      </c>
      <c r="AG263">
        <f t="shared" si="4"/>
        <v>18</v>
      </c>
    </row>
    <row r="264">
      <c r="A264" s="20"/>
      <c r="B264" s="20">
        <v>43738.457787175925</v>
      </c>
      <c r="C264" s="1" t="s">
        <v>244</v>
      </c>
      <c r="D264" s="1">
        <v>1.0</v>
      </c>
      <c r="E264" s="1">
        <v>0.0</v>
      </c>
      <c r="F264" s="1">
        <v>1.0</v>
      </c>
      <c r="G264" s="1">
        <v>1.0</v>
      </c>
      <c r="H264" s="1">
        <v>0.0</v>
      </c>
      <c r="I264" s="1">
        <v>1.0</v>
      </c>
      <c r="J264" s="1">
        <v>1.0</v>
      </c>
      <c r="K264" s="1">
        <v>1.0</v>
      </c>
      <c r="L264" s="1">
        <v>0.0</v>
      </c>
      <c r="M264" s="1">
        <v>0.0</v>
      </c>
      <c r="N264" s="1">
        <v>0.0</v>
      </c>
      <c r="O264" s="1">
        <v>0.0</v>
      </c>
      <c r="P264" s="1">
        <v>1.0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1.0</v>
      </c>
      <c r="Z264" s="1">
        <v>1.0</v>
      </c>
      <c r="AA264" s="1">
        <v>1.0</v>
      </c>
      <c r="AB264" s="1">
        <v>0.0</v>
      </c>
      <c r="AC264" s="36">
        <v>1962.0</v>
      </c>
      <c r="AD264">
        <f t="shared" si="1"/>
        <v>20</v>
      </c>
      <c r="AE264">
        <f t="shared" si="2"/>
        <v>4</v>
      </c>
      <c r="AF264">
        <f t="shared" si="3"/>
        <v>8</v>
      </c>
      <c r="AG264">
        <f t="shared" si="4"/>
        <v>8</v>
      </c>
    </row>
    <row r="265">
      <c r="A265" s="20"/>
      <c r="B265" s="20">
        <v>43738.45856462963</v>
      </c>
      <c r="C265" s="1" t="s">
        <v>291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36">
        <v>195.0</v>
      </c>
      <c r="AD265">
        <f t="shared" si="1"/>
        <v>0</v>
      </c>
      <c r="AE265">
        <f t="shared" si="2"/>
        <v>0</v>
      </c>
      <c r="AF265">
        <f t="shared" si="3"/>
        <v>0</v>
      </c>
      <c r="AG265">
        <f t="shared" si="4"/>
        <v>0</v>
      </c>
    </row>
    <row r="266">
      <c r="A266" s="20"/>
      <c r="B266" s="20">
        <v>43738.61988100695</v>
      </c>
      <c r="C266" s="1" t="s">
        <v>878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1.0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1.0</v>
      </c>
      <c r="AA266" s="1">
        <v>1.0</v>
      </c>
      <c r="AB266" s="1">
        <v>0.0</v>
      </c>
      <c r="AC266" s="36">
        <v>2019.0</v>
      </c>
      <c r="AD266">
        <f t="shared" si="1"/>
        <v>6</v>
      </c>
      <c r="AE266">
        <f t="shared" si="2"/>
        <v>2</v>
      </c>
      <c r="AF266">
        <f t="shared" si="3"/>
        <v>0</v>
      </c>
      <c r="AG266">
        <f t="shared" si="4"/>
        <v>4</v>
      </c>
    </row>
    <row r="267">
      <c r="A267" s="20"/>
      <c r="B267" s="20">
        <v>43739.43947153935</v>
      </c>
      <c r="C267" s="1" t="s">
        <v>134</v>
      </c>
      <c r="D267" s="1">
        <v>1.0</v>
      </c>
      <c r="E267" s="1">
        <v>1.0</v>
      </c>
      <c r="F267" s="1">
        <v>1.0</v>
      </c>
      <c r="G267" s="1">
        <v>1.0</v>
      </c>
      <c r="H267" s="1">
        <v>2.0</v>
      </c>
      <c r="I267" s="1">
        <v>1.0</v>
      </c>
      <c r="J267" s="1">
        <v>2.0</v>
      </c>
      <c r="K267" s="1">
        <v>1.0</v>
      </c>
      <c r="L267" s="1">
        <v>1.0</v>
      </c>
      <c r="M267" s="1">
        <v>0.0</v>
      </c>
      <c r="N267" s="1">
        <v>1.0</v>
      </c>
      <c r="O267" s="1">
        <v>1.0</v>
      </c>
      <c r="P267" s="1">
        <v>2.0</v>
      </c>
      <c r="Q267" s="1">
        <v>1.0</v>
      </c>
      <c r="R267" s="1">
        <v>1.0</v>
      </c>
      <c r="S267" s="1">
        <v>1.0</v>
      </c>
      <c r="T267" s="1">
        <v>1.0</v>
      </c>
      <c r="U267" s="1">
        <v>0.0</v>
      </c>
      <c r="V267" s="1">
        <v>1.0</v>
      </c>
      <c r="W267" s="1">
        <v>1.0</v>
      </c>
      <c r="X267" s="1">
        <v>1.0</v>
      </c>
      <c r="Y267" s="1">
        <v>2.0</v>
      </c>
      <c r="Z267" s="1">
        <v>1.0</v>
      </c>
      <c r="AA267" s="1">
        <v>2.0</v>
      </c>
      <c r="AB267" s="1">
        <v>2.0</v>
      </c>
      <c r="AC267" s="36">
        <v>1900.0</v>
      </c>
      <c r="AD267">
        <f t="shared" si="1"/>
        <v>58</v>
      </c>
      <c r="AE267">
        <f t="shared" si="2"/>
        <v>14</v>
      </c>
      <c r="AF267">
        <f t="shared" si="3"/>
        <v>18</v>
      </c>
      <c r="AG267">
        <f t="shared" si="4"/>
        <v>26</v>
      </c>
    </row>
    <row r="268">
      <c r="A268" s="20"/>
      <c r="B268" s="20">
        <v>43739.52686138889</v>
      </c>
      <c r="C268" s="1" t="s">
        <v>884</v>
      </c>
      <c r="D268" s="1">
        <v>1.0</v>
      </c>
      <c r="E268" s="1">
        <v>2.0</v>
      </c>
      <c r="F268" s="1">
        <v>2.0</v>
      </c>
      <c r="G268" s="1">
        <v>1.0</v>
      </c>
      <c r="H268" s="1">
        <v>0.0</v>
      </c>
      <c r="I268" s="1">
        <v>2.0</v>
      </c>
      <c r="J268" s="1">
        <v>2.0</v>
      </c>
      <c r="K268" s="1">
        <v>2.0</v>
      </c>
      <c r="L268" s="1">
        <v>0.0</v>
      </c>
      <c r="M268" s="1">
        <v>1.0</v>
      </c>
      <c r="N268" s="1">
        <v>1.0</v>
      </c>
      <c r="O268" s="1">
        <v>1.0</v>
      </c>
      <c r="P268" s="1">
        <v>2.0</v>
      </c>
      <c r="Q268" s="1">
        <v>0.0</v>
      </c>
      <c r="R268" s="1">
        <v>0.0</v>
      </c>
      <c r="S268" s="1">
        <v>2.0</v>
      </c>
      <c r="T268" s="1">
        <v>0.0</v>
      </c>
      <c r="U268" s="1">
        <v>0.0</v>
      </c>
      <c r="V268" s="1">
        <v>1.0</v>
      </c>
      <c r="W268" s="1">
        <v>2.0</v>
      </c>
      <c r="X268" s="1">
        <v>1.0</v>
      </c>
      <c r="Y268" s="1">
        <v>2.0</v>
      </c>
      <c r="Z268" s="1">
        <v>1.0</v>
      </c>
      <c r="AA268" s="1">
        <v>2.0</v>
      </c>
      <c r="AB268" s="1">
        <v>0.0</v>
      </c>
      <c r="AC268" s="36">
        <v>2054.0</v>
      </c>
      <c r="AD268">
        <f t="shared" si="1"/>
        <v>56</v>
      </c>
      <c r="AE268">
        <f t="shared" si="2"/>
        <v>18</v>
      </c>
      <c r="AF268">
        <f t="shared" si="3"/>
        <v>14</v>
      </c>
      <c r="AG268">
        <f t="shared" si="4"/>
        <v>24</v>
      </c>
    </row>
    <row r="269">
      <c r="A269" s="20"/>
      <c r="B269" s="20">
        <v>43739.56417519676</v>
      </c>
      <c r="C269" s="1" t="s">
        <v>292</v>
      </c>
      <c r="D269" s="1">
        <v>2.0</v>
      </c>
      <c r="E269" s="1">
        <v>2.0</v>
      </c>
      <c r="F269" s="1">
        <v>2.0</v>
      </c>
      <c r="G269" s="1">
        <v>2.0</v>
      </c>
      <c r="H269" s="1">
        <v>1.0</v>
      </c>
      <c r="I269" s="1">
        <v>2.0</v>
      </c>
      <c r="J269" s="1">
        <v>2.0</v>
      </c>
      <c r="K269" s="1">
        <v>2.0</v>
      </c>
      <c r="L269" s="1">
        <v>2.0</v>
      </c>
      <c r="M269" s="1">
        <v>1.0</v>
      </c>
      <c r="N269" s="1">
        <v>1.0</v>
      </c>
      <c r="O269" s="1">
        <v>1.0</v>
      </c>
      <c r="P269" s="1">
        <v>2.0</v>
      </c>
      <c r="Q269" s="1">
        <v>1.0</v>
      </c>
      <c r="R269" s="1">
        <v>1.0</v>
      </c>
      <c r="S269" s="1">
        <v>2.0</v>
      </c>
      <c r="T269" s="1">
        <v>1.0</v>
      </c>
      <c r="U269" s="1">
        <v>1.0</v>
      </c>
      <c r="V269" s="1">
        <v>0.0</v>
      </c>
      <c r="W269" s="1">
        <v>1.0</v>
      </c>
      <c r="X269" s="1">
        <v>1.0</v>
      </c>
      <c r="Y269" s="1">
        <v>2.0</v>
      </c>
      <c r="Z269" s="1">
        <v>2.0</v>
      </c>
      <c r="AA269" s="1">
        <v>2.0</v>
      </c>
      <c r="AB269" s="1">
        <v>1.0</v>
      </c>
      <c r="AC269" s="36">
        <v>2058.0</v>
      </c>
      <c r="AD269">
        <f t="shared" si="1"/>
        <v>74</v>
      </c>
      <c r="AE269">
        <f t="shared" si="2"/>
        <v>24</v>
      </c>
      <c r="AF269">
        <f t="shared" si="3"/>
        <v>22</v>
      </c>
      <c r="AG269">
        <f t="shared" si="4"/>
        <v>28</v>
      </c>
    </row>
    <row r="270">
      <c r="A270" s="20"/>
      <c r="B270" s="20">
        <v>43740.42538717593</v>
      </c>
      <c r="C270" s="1" t="s">
        <v>293</v>
      </c>
      <c r="D270" s="1">
        <v>2.0</v>
      </c>
      <c r="E270" s="1">
        <v>1.0</v>
      </c>
      <c r="F270" s="1">
        <v>2.0</v>
      </c>
      <c r="G270" s="1">
        <v>2.0</v>
      </c>
      <c r="H270" s="1">
        <v>0.0</v>
      </c>
      <c r="I270" s="1">
        <v>2.0</v>
      </c>
      <c r="J270" s="1">
        <v>0.0</v>
      </c>
      <c r="K270" s="1">
        <v>2.0</v>
      </c>
      <c r="L270" s="1">
        <v>0.0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0.0</v>
      </c>
      <c r="S270" s="1">
        <v>1.0</v>
      </c>
      <c r="T270" s="1">
        <v>0.0</v>
      </c>
      <c r="U270" s="1">
        <v>0.0</v>
      </c>
      <c r="V270" s="1">
        <v>1.0</v>
      </c>
      <c r="W270" s="1">
        <v>0.0</v>
      </c>
      <c r="X270" s="1">
        <v>0.0</v>
      </c>
      <c r="Y270" s="1">
        <v>2.0</v>
      </c>
      <c r="Z270" s="1">
        <v>2.0</v>
      </c>
      <c r="AA270" s="1">
        <v>2.0</v>
      </c>
      <c r="AB270" s="1">
        <v>0.0</v>
      </c>
      <c r="AC270" s="36">
        <v>772.0</v>
      </c>
      <c r="AD270">
        <f t="shared" si="1"/>
        <v>40</v>
      </c>
      <c r="AE270">
        <f t="shared" si="2"/>
        <v>10</v>
      </c>
      <c r="AF270">
        <f t="shared" si="3"/>
        <v>14</v>
      </c>
      <c r="AG270">
        <f t="shared" si="4"/>
        <v>16</v>
      </c>
    </row>
    <row r="271">
      <c r="A271" s="20"/>
      <c r="B271" s="20">
        <v>43741.40705894676</v>
      </c>
      <c r="C271" s="1" t="s">
        <v>294</v>
      </c>
      <c r="D271" s="1">
        <v>2.0</v>
      </c>
      <c r="E271" s="1">
        <v>2.0</v>
      </c>
      <c r="F271" s="1">
        <v>1.0</v>
      </c>
      <c r="G271" s="1">
        <v>1.0</v>
      </c>
      <c r="H271" s="1">
        <v>1.0</v>
      </c>
      <c r="I271" s="1">
        <v>2.0</v>
      </c>
      <c r="J271" s="1">
        <v>2.0</v>
      </c>
      <c r="K271" s="1">
        <v>2.0</v>
      </c>
      <c r="L271" s="1">
        <v>0.0</v>
      </c>
      <c r="M271" s="1">
        <v>1.0</v>
      </c>
      <c r="N271" s="1">
        <v>1.0</v>
      </c>
      <c r="O271" s="1">
        <v>1.0</v>
      </c>
      <c r="P271" s="1">
        <v>2.0</v>
      </c>
      <c r="Q271" s="1">
        <v>0.0</v>
      </c>
      <c r="R271" s="1">
        <v>0.0</v>
      </c>
      <c r="S271" s="1">
        <v>2.0</v>
      </c>
      <c r="T271" s="1">
        <v>2.0</v>
      </c>
      <c r="U271" s="1">
        <v>0.0</v>
      </c>
      <c r="V271" s="1">
        <v>1.0</v>
      </c>
      <c r="W271" s="1">
        <v>2.0</v>
      </c>
      <c r="X271" s="1">
        <v>0.0</v>
      </c>
      <c r="Y271" s="1">
        <v>2.0</v>
      </c>
      <c r="Z271" s="1">
        <v>2.0</v>
      </c>
      <c r="AA271" s="1">
        <v>1.0</v>
      </c>
      <c r="AB271" s="1">
        <v>1.0</v>
      </c>
      <c r="AC271" s="36">
        <v>2057.0</v>
      </c>
      <c r="AD271">
        <f t="shared" si="1"/>
        <v>62</v>
      </c>
      <c r="AE271">
        <f t="shared" si="2"/>
        <v>18</v>
      </c>
      <c r="AF271">
        <f t="shared" si="3"/>
        <v>22</v>
      </c>
      <c r="AG271">
        <f t="shared" si="4"/>
        <v>22</v>
      </c>
    </row>
    <row r="272">
      <c r="A272" s="20"/>
      <c r="B272" s="20">
        <v>43741.48933822916</v>
      </c>
      <c r="C272" s="1" t="s">
        <v>165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36">
        <v>1915.0</v>
      </c>
      <c r="AD272">
        <f t="shared" si="1"/>
        <v>0</v>
      </c>
      <c r="AE272">
        <f t="shared" si="2"/>
        <v>0</v>
      </c>
      <c r="AF272">
        <f t="shared" si="3"/>
        <v>0</v>
      </c>
      <c r="AG272">
        <f t="shared" si="4"/>
        <v>0</v>
      </c>
    </row>
    <row r="273">
      <c r="A273" s="20"/>
      <c r="B273" s="20">
        <v>43741.50725427084</v>
      </c>
      <c r="C273" s="1" t="s">
        <v>885</v>
      </c>
      <c r="D273" s="1">
        <v>1.0</v>
      </c>
      <c r="E273" s="1">
        <v>1.0</v>
      </c>
      <c r="F273" s="1">
        <v>0.0</v>
      </c>
      <c r="G273" s="1">
        <v>0.0</v>
      </c>
      <c r="H273" s="1">
        <v>0.0</v>
      </c>
      <c r="I273" s="1">
        <v>1.0</v>
      </c>
      <c r="J273" s="1">
        <v>1.0</v>
      </c>
      <c r="K273" s="1">
        <v>1.0</v>
      </c>
      <c r="L273" s="1">
        <v>0.0</v>
      </c>
      <c r="M273" s="1">
        <v>0.0</v>
      </c>
      <c r="N273" s="1">
        <v>0.0</v>
      </c>
      <c r="O273" s="1">
        <v>0.0</v>
      </c>
      <c r="P273" s="1">
        <v>1.0</v>
      </c>
      <c r="Q273" s="1">
        <v>0.0</v>
      </c>
      <c r="R273" s="1">
        <v>0.0</v>
      </c>
      <c r="S273" s="1">
        <v>1.0</v>
      </c>
      <c r="T273" s="1">
        <v>0.0</v>
      </c>
      <c r="U273" s="1">
        <v>0.0</v>
      </c>
      <c r="V273" s="1">
        <v>1.0</v>
      </c>
      <c r="W273" s="1">
        <v>0.0</v>
      </c>
      <c r="X273" s="1">
        <v>0.0</v>
      </c>
      <c r="Y273" s="1">
        <v>1.0</v>
      </c>
      <c r="Z273" s="1">
        <v>0.0</v>
      </c>
      <c r="AA273" s="1">
        <v>1.0</v>
      </c>
      <c r="AB273" s="1">
        <v>0.0</v>
      </c>
      <c r="AC273" s="36">
        <v>1943.0</v>
      </c>
      <c r="AD273">
        <f t="shared" si="1"/>
        <v>20</v>
      </c>
      <c r="AE273">
        <f t="shared" si="2"/>
        <v>4</v>
      </c>
      <c r="AF273">
        <f t="shared" si="3"/>
        <v>6</v>
      </c>
      <c r="AG273">
        <f t="shared" si="4"/>
        <v>10</v>
      </c>
    </row>
    <row r="274">
      <c r="A274" s="20"/>
      <c r="B274" s="20">
        <v>43741.58132810185</v>
      </c>
      <c r="C274" s="1" t="s">
        <v>295</v>
      </c>
      <c r="D274" s="1">
        <v>1.0</v>
      </c>
      <c r="E274" s="1">
        <v>2.0</v>
      </c>
      <c r="F274" s="1">
        <v>1.0</v>
      </c>
      <c r="G274" s="1">
        <v>1.0</v>
      </c>
      <c r="H274" s="1">
        <v>1.0</v>
      </c>
      <c r="I274" s="1">
        <v>1.0</v>
      </c>
      <c r="J274" s="1">
        <v>1.0</v>
      </c>
      <c r="K274" s="1">
        <v>1.0</v>
      </c>
      <c r="L274" s="1">
        <v>1.0</v>
      </c>
      <c r="M274" s="1">
        <v>1.0</v>
      </c>
      <c r="N274" s="1">
        <v>1.0</v>
      </c>
      <c r="O274" s="1">
        <v>1.0</v>
      </c>
      <c r="P274" s="1">
        <v>1.0</v>
      </c>
      <c r="Q274" s="1">
        <v>1.0</v>
      </c>
      <c r="R274" s="1">
        <v>1.0</v>
      </c>
      <c r="S274" s="1">
        <v>2.0</v>
      </c>
      <c r="T274" s="1">
        <v>2.0</v>
      </c>
      <c r="U274" s="1">
        <v>1.0</v>
      </c>
      <c r="V274" s="1">
        <v>2.0</v>
      </c>
      <c r="W274" s="1">
        <v>1.0</v>
      </c>
      <c r="X274" s="1">
        <v>1.0</v>
      </c>
      <c r="Y274" s="1">
        <v>1.0</v>
      </c>
      <c r="Z274" s="1">
        <v>2.0</v>
      </c>
      <c r="AA274" s="1">
        <v>2.0</v>
      </c>
      <c r="AB274" s="1">
        <v>1.0</v>
      </c>
      <c r="AC274" s="36">
        <v>2059.0</v>
      </c>
      <c r="AD274">
        <f t="shared" si="1"/>
        <v>62</v>
      </c>
      <c r="AE274">
        <f t="shared" si="2"/>
        <v>20</v>
      </c>
      <c r="AF274">
        <f t="shared" si="3"/>
        <v>16</v>
      </c>
      <c r="AG274">
        <f t="shared" si="4"/>
        <v>26</v>
      </c>
    </row>
    <row r="275">
      <c r="A275" s="20"/>
      <c r="B275" s="20">
        <v>43741.63639890046</v>
      </c>
      <c r="C275" s="1" t="s">
        <v>296</v>
      </c>
      <c r="D275" s="1">
        <v>2.0</v>
      </c>
      <c r="E275" s="1">
        <v>2.0</v>
      </c>
      <c r="F275" s="1">
        <v>2.0</v>
      </c>
      <c r="G275" s="1">
        <v>1.0</v>
      </c>
      <c r="H275" s="1">
        <v>1.0</v>
      </c>
      <c r="I275" s="1">
        <v>2.0</v>
      </c>
      <c r="J275" s="1">
        <v>2.0</v>
      </c>
      <c r="K275" s="1">
        <v>2.0</v>
      </c>
      <c r="L275" s="1">
        <v>1.0</v>
      </c>
      <c r="M275" s="1">
        <v>0.0</v>
      </c>
      <c r="N275" s="1">
        <v>2.0</v>
      </c>
      <c r="O275" s="1">
        <v>1.0</v>
      </c>
      <c r="P275" s="1">
        <v>2.0</v>
      </c>
      <c r="Q275" s="1">
        <v>1.0</v>
      </c>
      <c r="R275" s="1">
        <v>0.0</v>
      </c>
      <c r="S275" s="1">
        <v>2.0</v>
      </c>
      <c r="T275" s="1">
        <v>1.0</v>
      </c>
      <c r="U275" s="1">
        <v>0.0</v>
      </c>
      <c r="V275" s="1">
        <v>1.0</v>
      </c>
      <c r="W275" s="1">
        <v>2.0</v>
      </c>
      <c r="X275" s="1">
        <v>1.0</v>
      </c>
      <c r="Y275" s="1">
        <v>1.0</v>
      </c>
      <c r="Z275" s="1">
        <v>2.0</v>
      </c>
      <c r="AA275" s="1">
        <v>2.0</v>
      </c>
      <c r="AB275" s="1">
        <v>1.0</v>
      </c>
      <c r="AC275" s="36">
        <v>2044.0</v>
      </c>
      <c r="AD275">
        <f t="shared" si="1"/>
        <v>68</v>
      </c>
      <c r="AE275">
        <f t="shared" si="2"/>
        <v>18</v>
      </c>
      <c r="AF275">
        <f t="shared" si="3"/>
        <v>22</v>
      </c>
      <c r="AG275">
        <f t="shared" si="4"/>
        <v>28</v>
      </c>
    </row>
    <row r="276">
      <c r="A276" s="20"/>
      <c r="B276" s="20">
        <v>43742.46370864584</v>
      </c>
      <c r="C276" s="1" t="s">
        <v>886</v>
      </c>
      <c r="D276" s="1">
        <v>1.0</v>
      </c>
      <c r="E276" s="1">
        <v>1.0</v>
      </c>
      <c r="F276" s="1">
        <v>0.0</v>
      </c>
      <c r="G276" s="1">
        <v>0.0</v>
      </c>
      <c r="H276" s="1">
        <v>1.0</v>
      </c>
      <c r="I276" s="1">
        <v>0.0</v>
      </c>
      <c r="J276" s="1">
        <v>1.0</v>
      </c>
      <c r="K276" s="1">
        <v>1.0</v>
      </c>
      <c r="L276" s="1">
        <v>0.0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1.0</v>
      </c>
      <c r="Z276" s="1">
        <v>2.0</v>
      </c>
      <c r="AA276" s="1">
        <v>2.0</v>
      </c>
      <c r="AB276" s="1">
        <v>0.0</v>
      </c>
      <c r="AC276" s="36">
        <v>2063.0</v>
      </c>
      <c r="AD276">
        <f t="shared" si="1"/>
        <v>22</v>
      </c>
      <c r="AE276">
        <f t="shared" si="2"/>
        <v>8</v>
      </c>
      <c r="AF276">
        <f t="shared" si="3"/>
        <v>6</v>
      </c>
      <c r="AG276">
        <f t="shared" si="4"/>
        <v>8</v>
      </c>
    </row>
    <row r="277">
      <c r="A277" s="20"/>
      <c r="B277" s="20">
        <v>43742.5258712037</v>
      </c>
      <c r="C277" s="1" t="s">
        <v>298</v>
      </c>
      <c r="D277" s="1">
        <v>2.0</v>
      </c>
      <c r="E277" s="1">
        <v>2.0</v>
      </c>
      <c r="F277" s="1">
        <v>2.0</v>
      </c>
      <c r="G277" s="1">
        <v>2.0</v>
      </c>
      <c r="H277" s="1">
        <v>0.0</v>
      </c>
      <c r="I277" s="1">
        <v>2.0</v>
      </c>
      <c r="J277" s="1">
        <v>2.0</v>
      </c>
      <c r="K277" s="1">
        <v>1.0</v>
      </c>
      <c r="L277" s="1">
        <v>1.0</v>
      </c>
      <c r="M277" s="1">
        <v>0.0</v>
      </c>
      <c r="N277" s="1">
        <v>1.0</v>
      </c>
      <c r="O277" s="1">
        <v>0.0</v>
      </c>
      <c r="P277" s="1">
        <v>1.0</v>
      </c>
      <c r="Q277" s="1">
        <v>1.0</v>
      </c>
      <c r="R277" s="1">
        <v>0.0</v>
      </c>
      <c r="S277" s="1">
        <v>1.0</v>
      </c>
      <c r="T277" s="1">
        <v>0.0</v>
      </c>
      <c r="U277" s="1">
        <v>0.0</v>
      </c>
      <c r="V277" s="1">
        <v>2.0</v>
      </c>
      <c r="W277" s="1">
        <v>1.0</v>
      </c>
      <c r="X277" s="1">
        <v>0.0</v>
      </c>
      <c r="Y277" s="1">
        <v>1.0</v>
      </c>
      <c r="Z277" s="1">
        <v>2.0</v>
      </c>
      <c r="AA277" s="1">
        <v>2.0</v>
      </c>
      <c r="AB277" s="1">
        <v>1.0</v>
      </c>
      <c r="AC277" s="36">
        <v>2049.0</v>
      </c>
      <c r="AD277">
        <f t="shared" si="1"/>
        <v>54</v>
      </c>
      <c r="AE277">
        <f t="shared" si="2"/>
        <v>14</v>
      </c>
      <c r="AF277">
        <f t="shared" si="3"/>
        <v>16</v>
      </c>
      <c r="AG277">
        <f t="shared" si="4"/>
        <v>24</v>
      </c>
    </row>
    <row r="278">
      <c r="A278" s="20"/>
      <c r="B278" s="20">
        <v>43745.388895219905</v>
      </c>
      <c r="C278" s="1" t="s">
        <v>144</v>
      </c>
      <c r="D278" s="1">
        <v>2.0</v>
      </c>
      <c r="E278" s="1">
        <v>2.0</v>
      </c>
      <c r="F278" s="1">
        <v>2.0</v>
      </c>
      <c r="G278" s="1">
        <v>2.0</v>
      </c>
      <c r="H278" s="1">
        <v>2.0</v>
      </c>
      <c r="I278" s="1">
        <v>2.0</v>
      </c>
      <c r="J278" s="1">
        <v>2.0</v>
      </c>
      <c r="K278" s="1">
        <v>2.0</v>
      </c>
      <c r="L278" s="1">
        <v>2.0</v>
      </c>
      <c r="M278" s="1">
        <v>0.0</v>
      </c>
      <c r="N278" s="1">
        <v>2.0</v>
      </c>
      <c r="O278" s="1">
        <v>2.0</v>
      </c>
      <c r="P278" s="1">
        <v>2.0</v>
      </c>
      <c r="Q278" s="1">
        <v>0.0</v>
      </c>
      <c r="R278" s="1">
        <v>0.0</v>
      </c>
      <c r="S278" s="1">
        <v>2.0</v>
      </c>
      <c r="T278" s="1">
        <v>0.0</v>
      </c>
      <c r="U278" s="1">
        <v>1.0</v>
      </c>
      <c r="V278" s="1">
        <v>2.0</v>
      </c>
      <c r="W278" s="1">
        <v>2.0</v>
      </c>
      <c r="X278" s="1">
        <v>1.0</v>
      </c>
      <c r="Y278" s="1">
        <v>2.0</v>
      </c>
      <c r="Z278" s="1">
        <v>2.0</v>
      </c>
      <c r="AA278" s="1">
        <v>2.0</v>
      </c>
      <c r="AB278" s="1">
        <v>2.0</v>
      </c>
      <c r="AC278" s="36">
        <v>1792.0</v>
      </c>
      <c r="AD278">
        <f t="shared" si="1"/>
        <v>80</v>
      </c>
      <c r="AE278">
        <f t="shared" si="2"/>
        <v>24</v>
      </c>
      <c r="AF278">
        <f t="shared" si="3"/>
        <v>24</v>
      </c>
      <c r="AG278">
        <f t="shared" si="4"/>
        <v>32</v>
      </c>
    </row>
    <row r="279">
      <c r="A279" s="20"/>
      <c r="B279" s="20">
        <v>43745.41086751157</v>
      </c>
      <c r="C279" s="1" t="s">
        <v>258</v>
      </c>
      <c r="D279" s="1">
        <v>0.0</v>
      </c>
      <c r="E279" s="1">
        <v>1.0</v>
      </c>
      <c r="F279" s="1">
        <v>1.0</v>
      </c>
      <c r="G279" s="1">
        <v>1.0</v>
      </c>
      <c r="H279" s="1">
        <v>1.0</v>
      </c>
      <c r="I279" s="1">
        <v>1.0</v>
      </c>
      <c r="J279" s="1">
        <v>2.0</v>
      </c>
      <c r="K279" s="1">
        <v>2.0</v>
      </c>
      <c r="L279" s="1">
        <v>0.0</v>
      </c>
      <c r="M279" s="1">
        <v>1.0</v>
      </c>
      <c r="N279" s="1">
        <v>2.0</v>
      </c>
      <c r="O279" s="1">
        <v>1.0</v>
      </c>
      <c r="P279" s="1">
        <v>2.0</v>
      </c>
      <c r="Q279" s="1">
        <v>0.0</v>
      </c>
      <c r="R279" s="1">
        <v>1.0</v>
      </c>
      <c r="S279" s="1">
        <v>1.0</v>
      </c>
      <c r="T279" s="1">
        <v>0.0</v>
      </c>
      <c r="U279" s="1">
        <v>0.0</v>
      </c>
      <c r="V279" s="1">
        <v>1.0</v>
      </c>
      <c r="W279" s="1">
        <v>1.0</v>
      </c>
      <c r="X279" s="1">
        <v>0.0</v>
      </c>
      <c r="Y279" s="1">
        <v>1.0</v>
      </c>
      <c r="Z279" s="1">
        <v>2.0</v>
      </c>
      <c r="AA279" s="1">
        <v>2.0</v>
      </c>
      <c r="AB279" s="1">
        <v>1.0</v>
      </c>
      <c r="AC279" s="36">
        <v>2002.0</v>
      </c>
      <c r="AD279">
        <f t="shared" si="1"/>
        <v>50</v>
      </c>
      <c r="AE279">
        <f t="shared" si="2"/>
        <v>12</v>
      </c>
      <c r="AF279">
        <f t="shared" si="3"/>
        <v>16</v>
      </c>
      <c r="AG279">
        <f t="shared" si="4"/>
        <v>22</v>
      </c>
    </row>
    <row r="280">
      <c r="A280" s="20"/>
      <c r="B280" s="20">
        <v>43746.593613819445</v>
      </c>
      <c r="C280" s="1" t="s">
        <v>300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36">
        <v>2060.0</v>
      </c>
      <c r="AD280">
        <f t="shared" si="1"/>
        <v>0</v>
      </c>
      <c r="AE280">
        <f t="shared" si="2"/>
        <v>0</v>
      </c>
      <c r="AF280">
        <f t="shared" si="3"/>
        <v>0</v>
      </c>
      <c r="AG280">
        <f t="shared" si="4"/>
        <v>0</v>
      </c>
    </row>
    <row r="281">
      <c r="A281" s="20"/>
      <c r="B281" s="20">
        <v>43746.62957739583</v>
      </c>
      <c r="C281" s="1" t="s">
        <v>301</v>
      </c>
      <c r="D281" s="1">
        <v>2.0</v>
      </c>
      <c r="E281" s="1">
        <v>2.0</v>
      </c>
      <c r="F281" s="1">
        <v>2.0</v>
      </c>
      <c r="G281" s="1">
        <v>2.0</v>
      </c>
      <c r="H281" s="1">
        <v>2.0</v>
      </c>
      <c r="I281" s="1">
        <v>2.0</v>
      </c>
      <c r="J281" s="1">
        <v>2.0</v>
      </c>
      <c r="K281" s="1">
        <v>2.0</v>
      </c>
      <c r="L281" s="1">
        <v>2.0</v>
      </c>
      <c r="M281" s="1">
        <v>1.0</v>
      </c>
      <c r="N281" s="1">
        <v>2.0</v>
      </c>
      <c r="O281" s="1">
        <v>2.0</v>
      </c>
      <c r="P281" s="1">
        <v>2.0</v>
      </c>
      <c r="Q281" s="1">
        <v>0.0</v>
      </c>
      <c r="R281" s="1">
        <v>0.0</v>
      </c>
      <c r="S281" s="1">
        <v>2.0</v>
      </c>
      <c r="T281" s="1">
        <v>2.0</v>
      </c>
      <c r="U281" s="1">
        <v>0.0</v>
      </c>
      <c r="V281" s="1">
        <v>2.0</v>
      </c>
      <c r="W281" s="1">
        <v>2.0</v>
      </c>
      <c r="X281" s="1">
        <v>2.0</v>
      </c>
      <c r="Y281" s="1">
        <v>2.0</v>
      </c>
      <c r="Z281" s="1">
        <v>2.0</v>
      </c>
      <c r="AA281" s="1">
        <v>2.0</v>
      </c>
      <c r="AB281" s="1">
        <v>2.0</v>
      </c>
      <c r="AC281" s="36">
        <v>2066.0</v>
      </c>
      <c r="AD281">
        <f t="shared" si="1"/>
        <v>86</v>
      </c>
      <c r="AE281">
        <f t="shared" si="2"/>
        <v>26</v>
      </c>
      <c r="AF281">
        <f t="shared" si="3"/>
        <v>28</v>
      </c>
      <c r="AG281">
        <f t="shared" si="4"/>
        <v>32</v>
      </c>
    </row>
    <row r="282">
      <c r="A282" s="20"/>
      <c r="B282" s="20">
        <v>43747.4616522338</v>
      </c>
      <c r="C282" s="1" t="s">
        <v>302</v>
      </c>
      <c r="D282" s="1">
        <v>1.0</v>
      </c>
      <c r="E282" s="1">
        <v>2.0</v>
      </c>
      <c r="F282" s="1">
        <v>2.0</v>
      </c>
      <c r="G282" s="1">
        <v>1.0</v>
      </c>
      <c r="H282" s="1">
        <v>1.0</v>
      </c>
      <c r="I282" s="1">
        <v>2.0</v>
      </c>
      <c r="J282" s="1">
        <v>2.0</v>
      </c>
      <c r="K282" s="1">
        <v>1.0</v>
      </c>
      <c r="L282" s="1">
        <v>1.0</v>
      </c>
      <c r="M282" s="1">
        <v>0.0</v>
      </c>
      <c r="N282" s="1">
        <v>2.0</v>
      </c>
      <c r="O282" s="1">
        <v>0.0</v>
      </c>
      <c r="P282" s="1">
        <v>2.0</v>
      </c>
      <c r="Q282" s="1">
        <v>0.0</v>
      </c>
      <c r="R282" s="1">
        <v>0.0</v>
      </c>
      <c r="S282" s="1">
        <v>2.0</v>
      </c>
      <c r="T282" s="1">
        <v>2.0</v>
      </c>
      <c r="U282" s="1">
        <v>0.0</v>
      </c>
      <c r="V282" s="1">
        <v>0.0</v>
      </c>
      <c r="W282" s="1">
        <v>2.0</v>
      </c>
      <c r="X282" s="1">
        <v>1.0</v>
      </c>
      <c r="Y282" s="1">
        <v>2.0</v>
      </c>
      <c r="Z282" s="1">
        <v>2.0</v>
      </c>
      <c r="AA282" s="1">
        <v>2.0</v>
      </c>
      <c r="AB282" s="1">
        <v>1.0</v>
      </c>
      <c r="AC282" s="36">
        <v>2061.0</v>
      </c>
      <c r="AD282">
        <f t="shared" si="1"/>
        <v>62</v>
      </c>
      <c r="AE282">
        <f t="shared" si="2"/>
        <v>20</v>
      </c>
      <c r="AF282">
        <f t="shared" si="3"/>
        <v>20</v>
      </c>
      <c r="AG282">
        <f t="shared" si="4"/>
        <v>22</v>
      </c>
    </row>
    <row r="283">
      <c r="A283" s="20"/>
      <c r="B283" s="20">
        <v>43748.45518302084</v>
      </c>
      <c r="C283" s="1" t="s">
        <v>131</v>
      </c>
      <c r="D283" s="1">
        <v>1.0</v>
      </c>
      <c r="E283" s="1">
        <v>2.0</v>
      </c>
      <c r="F283" s="1">
        <v>2.0</v>
      </c>
      <c r="G283" s="1">
        <v>1.0</v>
      </c>
      <c r="H283" s="1">
        <v>1.0</v>
      </c>
      <c r="I283" s="1">
        <v>2.0</v>
      </c>
      <c r="J283" s="1">
        <v>2.0</v>
      </c>
      <c r="K283" s="1">
        <v>2.0</v>
      </c>
      <c r="L283" s="1">
        <v>2.0</v>
      </c>
      <c r="M283" s="1">
        <v>2.0</v>
      </c>
      <c r="N283" s="1">
        <v>1.0</v>
      </c>
      <c r="O283" s="1">
        <v>0.0</v>
      </c>
      <c r="P283" s="1">
        <v>2.0</v>
      </c>
      <c r="Q283" s="1">
        <v>2.0</v>
      </c>
      <c r="R283" s="1">
        <v>1.0</v>
      </c>
      <c r="S283" s="1">
        <v>2.0</v>
      </c>
      <c r="T283" s="1">
        <v>1.0</v>
      </c>
      <c r="U283" s="1">
        <v>0.0</v>
      </c>
      <c r="V283" s="1">
        <v>2.0</v>
      </c>
      <c r="W283" s="1">
        <v>2.0</v>
      </c>
      <c r="X283" s="1">
        <v>2.0</v>
      </c>
      <c r="Y283" s="1">
        <v>2.0</v>
      </c>
      <c r="Z283" s="1">
        <v>1.0</v>
      </c>
      <c r="AA283" s="1">
        <v>2.0</v>
      </c>
      <c r="AB283" s="1">
        <v>0.0</v>
      </c>
      <c r="AC283" s="36">
        <v>1871.0</v>
      </c>
      <c r="AD283">
        <f t="shared" si="1"/>
        <v>74</v>
      </c>
      <c r="AE283">
        <f t="shared" si="2"/>
        <v>26</v>
      </c>
      <c r="AF283">
        <f t="shared" si="3"/>
        <v>16</v>
      </c>
      <c r="AG283">
        <f t="shared" si="4"/>
        <v>32</v>
      </c>
    </row>
    <row r="284">
      <c r="A284" s="20"/>
      <c r="B284" s="20">
        <v>43748.71114363426</v>
      </c>
      <c r="C284" s="1" t="s">
        <v>262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36">
        <v>2056.0</v>
      </c>
      <c r="AD284">
        <f t="shared" si="1"/>
        <v>0</v>
      </c>
      <c r="AE284">
        <f t="shared" si="2"/>
        <v>0</v>
      </c>
      <c r="AF284">
        <f t="shared" si="3"/>
        <v>0</v>
      </c>
      <c r="AG284">
        <f t="shared" si="4"/>
        <v>0</v>
      </c>
    </row>
    <row r="285">
      <c r="A285" s="20"/>
      <c r="B285" s="20">
        <v>43753.4050771412</v>
      </c>
      <c r="C285" s="1" t="s">
        <v>303</v>
      </c>
      <c r="D285" s="1">
        <v>0.0</v>
      </c>
      <c r="E285" s="1">
        <v>0.0</v>
      </c>
      <c r="F285" s="1">
        <v>1.0</v>
      </c>
      <c r="G285" s="1">
        <v>0.0</v>
      </c>
      <c r="H285" s="1">
        <v>0.0</v>
      </c>
      <c r="I285" s="1">
        <v>2.0</v>
      </c>
      <c r="J285" s="1">
        <v>2.0</v>
      </c>
      <c r="K285" s="1">
        <v>2.0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1.0</v>
      </c>
      <c r="S285" s="1">
        <v>2.0</v>
      </c>
      <c r="T285" s="1">
        <v>0.0</v>
      </c>
      <c r="U285" s="1">
        <v>0.0</v>
      </c>
      <c r="V285" s="1">
        <v>1.0</v>
      </c>
      <c r="W285" s="1">
        <v>1.0</v>
      </c>
      <c r="X285" s="1">
        <v>1.0</v>
      </c>
      <c r="Y285" s="1">
        <v>2.0</v>
      </c>
      <c r="Z285" s="1">
        <v>0.0</v>
      </c>
      <c r="AA285" s="1">
        <v>0.0</v>
      </c>
      <c r="AB285" s="1">
        <v>0.0</v>
      </c>
      <c r="AC285" s="36">
        <v>2072.0</v>
      </c>
      <c r="AD285">
        <f t="shared" si="1"/>
        <v>30</v>
      </c>
      <c r="AE285">
        <f t="shared" si="2"/>
        <v>8</v>
      </c>
      <c r="AF285">
        <f t="shared" si="3"/>
        <v>4</v>
      </c>
      <c r="AG285">
        <f t="shared" si="4"/>
        <v>18</v>
      </c>
    </row>
    <row r="286">
      <c r="A286" s="20"/>
      <c r="B286" s="20">
        <v>43754.42429174768</v>
      </c>
      <c r="C286" s="1" t="s">
        <v>232</v>
      </c>
      <c r="D286" s="1">
        <v>2.0</v>
      </c>
      <c r="E286" s="1">
        <v>2.0</v>
      </c>
      <c r="F286" s="1">
        <v>1.0</v>
      </c>
      <c r="G286" s="1">
        <v>1.0</v>
      </c>
      <c r="H286" s="1">
        <v>1.0</v>
      </c>
      <c r="I286" s="1">
        <v>1.0</v>
      </c>
      <c r="J286" s="1">
        <v>2.0</v>
      </c>
      <c r="K286" s="1">
        <v>1.0</v>
      </c>
      <c r="L286" s="1">
        <v>1.0</v>
      </c>
      <c r="M286" s="1">
        <v>0.0</v>
      </c>
      <c r="N286" s="1">
        <v>1.0</v>
      </c>
      <c r="O286" s="1">
        <v>1.0</v>
      </c>
      <c r="P286" s="1">
        <v>1.0</v>
      </c>
      <c r="Q286" s="1">
        <v>1.0</v>
      </c>
      <c r="R286" s="1">
        <v>1.0</v>
      </c>
      <c r="S286" s="1">
        <v>1.0</v>
      </c>
      <c r="T286" s="1">
        <v>1.0</v>
      </c>
      <c r="U286" s="1">
        <v>0.0</v>
      </c>
      <c r="V286" s="1">
        <v>2.0</v>
      </c>
      <c r="W286" s="1">
        <v>2.0</v>
      </c>
      <c r="X286" s="1">
        <v>1.0</v>
      </c>
      <c r="Y286" s="1">
        <v>2.0</v>
      </c>
      <c r="Z286" s="1">
        <v>1.0</v>
      </c>
      <c r="AA286" s="1">
        <v>1.0</v>
      </c>
      <c r="AB286" s="1">
        <v>1.0</v>
      </c>
      <c r="AC286" s="36">
        <v>1921.0</v>
      </c>
      <c r="AD286">
        <f t="shared" si="1"/>
        <v>58</v>
      </c>
      <c r="AE286">
        <f t="shared" si="2"/>
        <v>18</v>
      </c>
      <c r="AF286">
        <f t="shared" si="3"/>
        <v>16</v>
      </c>
      <c r="AG286">
        <f t="shared" si="4"/>
        <v>24</v>
      </c>
    </row>
    <row r="287">
      <c r="A287" s="20"/>
      <c r="B287" s="20">
        <v>43755.41834978009</v>
      </c>
      <c r="C287" s="1" t="s">
        <v>304</v>
      </c>
      <c r="D287" s="1">
        <v>0.0</v>
      </c>
      <c r="E287" s="1">
        <v>1.0</v>
      </c>
      <c r="F287" s="1">
        <v>1.0</v>
      </c>
      <c r="G287" s="1">
        <v>2.0</v>
      </c>
      <c r="H287" s="1">
        <v>0.0</v>
      </c>
      <c r="I287" s="1">
        <v>2.0</v>
      </c>
      <c r="J287" s="1">
        <v>1.0</v>
      </c>
      <c r="K287" s="1">
        <v>1.0</v>
      </c>
      <c r="L287" s="1">
        <v>1.0</v>
      </c>
      <c r="M287" s="1">
        <v>1.0</v>
      </c>
      <c r="N287" s="1">
        <v>0.0</v>
      </c>
      <c r="O287" s="1">
        <v>0.0</v>
      </c>
      <c r="P287" s="1">
        <v>1.0</v>
      </c>
      <c r="Q287" s="1">
        <v>0.0</v>
      </c>
      <c r="R287" s="1">
        <v>1.0</v>
      </c>
      <c r="S287" s="1">
        <v>2.0</v>
      </c>
      <c r="T287" s="1">
        <v>0.0</v>
      </c>
      <c r="U287" s="1">
        <v>1.0</v>
      </c>
      <c r="V287" s="1">
        <v>0.0</v>
      </c>
      <c r="W287" s="1">
        <v>2.0</v>
      </c>
      <c r="X287" s="1">
        <v>1.0</v>
      </c>
      <c r="Y287" s="1">
        <v>1.0</v>
      </c>
      <c r="Z287" s="1">
        <v>0.0</v>
      </c>
      <c r="AA287" s="1">
        <v>1.0</v>
      </c>
      <c r="AB287" s="1">
        <v>1.0</v>
      </c>
      <c r="AC287" s="36">
        <v>2073.0</v>
      </c>
      <c r="AD287">
        <f t="shared" si="1"/>
        <v>42</v>
      </c>
      <c r="AE287">
        <f t="shared" si="2"/>
        <v>16</v>
      </c>
      <c r="AF287">
        <f t="shared" si="3"/>
        <v>10</v>
      </c>
      <c r="AG287">
        <f t="shared" si="4"/>
        <v>16</v>
      </c>
    </row>
    <row r="288">
      <c r="A288" s="20"/>
      <c r="B288" s="20">
        <v>43756.35810347222</v>
      </c>
      <c r="C288" s="1" t="s">
        <v>305</v>
      </c>
      <c r="D288" s="1">
        <v>1.0</v>
      </c>
      <c r="E288" s="1">
        <v>0.0</v>
      </c>
      <c r="F288" s="1">
        <v>1.0</v>
      </c>
      <c r="G288" s="1">
        <v>1.0</v>
      </c>
      <c r="H288" s="1">
        <v>0.0</v>
      </c>
      <c r="I288" s="1">
        <v>2.0</v>
      </c>
      <c r="J288" s="1">
        <v>2.0</v>
      </c>
      <c r="K288" s="1">
        <v>1.0</v>
      </c>
      <c r="L288" s="1">
        <v>0.0</v>
      </c>
      <c r="M288" s="1">
        <v>0.0</v>
      </c>
      <c r="N288" s="1">
        <v>2.0</v>
      </c>
      <c r="O288" s="1">
        <v>0.0</v>
      </c>
      <c r="P288" s="1">
        <v>1.0</v>
      </c>
      <c r="Q288" s="1">
        <v>0.0</v>
      </c>
      <c r="R288" s="1">
        <v>0.0</v>
      </c>
      <c r="S288" s="1">
        <v>0.0</v>
      </c>
      <c r="T288" s="1">
        <v>1.0</v>
      </c>
      <c r="U288" s="1">
        <v>0.0</v>
      </c>
      <c r="V288" s="1">
        <v>0.0</v>
      </c>
      <c r="W288" s="1">
        <v>0.0</v>
      </c>
      <c r="X288" s="1">
        <v>0.0</v>
      </c>
      <c r="Y288" s="1">
        <v>1.0</v>
      </c>
      <c r="Z288" s="1">
        <v>2.0</v>
      </c>
      <c r="AA288" s="1">
        <v>2.0</v>
      </c>
      <c r="AB288" s="1">
        <v>0.0</v>
      </c>
      <c r="AC288" s="36">
        <v>1202.0</v>
      </c>
      <c r="AD288">
        <f t="shared" si="1"/>
        <v>34</v>
      </c>
      <c r="AE288">
        <f t="shared" si="2"/>
        <v>6</v>
      </c>
      <c r="AF288">
        <f t="shared" si="3"/>
        <v>14</v>
      </c>
      <c r="AG288">
        <f t="shared" si="4"/>
        <v>14</v>
      </c>
    </row>
    <row r="289">
      <c r="A289" s="20"/>
      <c r="B289" s="20">
        <v>43756.5259952662</v>
      </c>
      <c r="C289" s="1" t="s">
        <v>135</v>
      </c>
      <c r="D289" s="1">
        <v>1.0</v>
      </c>
      <c r="E289" s="1">
        <v>2.0</v>
      </c>
      <c r="F289" s="1">
        <v>1.0</v>
      </c>
      <c r="G289" s="1">
        <v>2.0</v>
      </c>
      <c r="H289" s="1">
        <v>1.0</v>
      </c>
      <c r="I289" s="1">
        <v>2.0</v>
      </c>
      <c r="J289" s="1">
        <v>2.0</v>
      </c>
      <c r="K289" s="1">
        <v>2.0</v>
      </c>
      <c r="L289" s="1">
        <v>1.0</v>
      </c>
      <c r="M289" s="1">
        <v>1.0</v>
      </c>
      <c r="N289" s="1">
        <v>2.0</v>
      </c>
      <c r="O289" s="1">
        <v>1.0</v>
      </c>
      <c r="P289" s="1">
        <v>2.0</v>
      </c>
      <c r="Q289" s="1">
        <v>0.0</v>
      </c>
      <c r="R289" s="1">
        <v>1.0</v>
      </c>
      <c r="S289" s="1">
        <v>1.0</v>
      </c>
      <c r="T289" s="1">
        <v>2.0</v>
      </c>
      <c r="U289" s="1">
        <v>0.0</v>
      </c>
      <c r="V289" s="1">
        <v>1.0</v>
      </c>
      <c r="W289" s="1">
        <v>0.0</v>
      </c>
      <c r="X289" s="1">
        <v>1.0</v>
      </c>
      <c r="Y289" s="1">
        <v>1.0</v>
      </c>
      <c r="Z289" s="1">
        <v>2.0</v>
      </c>
      <c r="AA289" s="1">
        <v>2.0</v>
      </c>
      <c r="AB289" s="1">
        <v>1.0</v>
      </c>
      <c r="AC289" s="36">
        <v>1887.0</v>
      </c>
      <c r="AD289">
        <f t="shared" si="1"/>
        <v>64</v>
      </c>
      <c r="AE289">
        <f t="shared" si="2"/>
        <v>16</v>
      </c>
      <c r="AF289">
        <f t="shared" si="3"/>
        <v>24</v>
      </c>
      <c r="AG289">
        <f t="shared" si="4"/>
        <v>24</v>
      </c>
    </row>
    <row r="290">
      <c r="A290" s="20"/>
      <c r="B290" s="20">
        <v>43756.58117116898</v>
      </c>
      <c r="C290" s="1" t="s">
        <v>887</v>
      </c>
      <c r="D290" s="1">
        <v>0.0</v>
      </c>
      <c r="E290" s="1">
        <v>0.0</v>
      </c>
      <c r="F290" s="1">
        <v>0.0</v>
      </c>
      <c r="G290" s="1">
        <v>1.0</v>
      </c>
      <c r="H290" s="1">
        <v>0.0</v>
      </c>
      <c r="I290" s="1">
        <v>2.0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2.0</v>
      </c>
      <c r="Z290" s="1">
        <v>2.0</v>
      </c>
      <c r="AA290" s="1">
        <v>2.0</v>
      </c>
      <c r="AB290" s="1">
        <v>0.0</v>
      </c>
      <c r="AC290" s="36">
        <v>2075.0</v>
      </c>
      <c r="AD290">
        <f t="shared" si="1"/>
        <v>20</v>
      </c>
      <c r="AE290">
        <f t="shared" si="2"/>
        <v>8</v>
      </c>
      <c r="AF290">
        <f t="shared" si="3"/>
        <v>4</v>
      </c>
      <c r="AG290">
        <f t="shared" si="4"/>
        <v>8</v>
      </c>
    </row>
    <row r="291">
      <c r="A291" s="20"/>
      <c r="B291" s="20">
        <v>43756.64808881945</v>
      </c>
      <c r="C291" s="1" t="s">
        <v>306</v>
      </c>
      <c r="D291" s="1">
        <v>1.0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1.0</v>
      </c>
      <c r="AB291" s="1">
        <v>0.0</v>
      </c>
      <c r="AC291" s="36">
        <v>2053.0</v>
      </c>
      <c r="AD291">
        <f t="shared" si="1"/>
        <v>4</v>
      </c>
      <c r="AE291">
        <f t="shared" si="2"/>
        <v>0</v>
      </c>
      <c r="AF291">
        <f t="shared" si="3"/>
        <v>2</v>
      </c>
      <c r="AG291">
        <f t="shared" si="4"/>
        <v>2</v>
      </c>
    </row>
    <row r="292">
      <c r="A292" s="20"/>
      <c r="B292" s="20">
        <v>43759.41583738426</v>
      </c>
      <c r="C292" s="1" t="s">
        <v>307</v>
      </c>
      <c r="D292" s="1">
        <v>2.0</v>
      </c>
      <c r="E292" s="1">
        <v>2.0</v>
      </c>
      <c r="F292" s="1">
        <v>2.0</v>
      </c>
      <c r="G292" s="1">
        <v>2.0</v>
      </c>
      <c r="H292" s="1">
        <v>0.0</v>
      </c>
      <c r="I292" s="1">
        <v>2.0</v>
      </c>
      <c r="J292" s="1">
        <v>1.0</v>
      </c>
      <c r="K292" s="1">
        <v>2.0</v>
      </c>
      <c r="L292" s="1">
        <v>1.0</v>
      </c>
      <c r="M292" s="1">
        <v>1.0</v>
      </c>
      <c r="N292" s="1">
        <v>1.0</v>
      </c>
      <c r="O292" s="1">
        <v>1.0</v>
      </c>
      <c r="P292" s="1">
        <v>1.0</v>
      </c>
      <c r="Q292" s="1">
        <v>0.0</v>
      </c>
      <c r="R292" s="1">
        <v>0.0</v>
      </c>
      <c r="S292" s="1">
        <v>1.0</v>
      </c>
      <c r="T292" s="1">
        <v>0.0</v>
      </c>
      <c r="U292" s="1">
        <v>0.0</v>
      </c>
      <c r="V292" s="1">
        <v>1.0</v>
      </c>
      <c r="W292" s="1">
        <v>1.0</v>
      </c>
      <c r="X292" s="1">
        <v>0.0</v>
      </c>
      <c r="Y292" s="1">
        <v>2.0</v>
      </c>
      <c r="Z292" s="1">
        <v>2.0</v>
      </c>
      <c r="AA292" s="1">
        <v>1.0</v>
      </c>
      <c r="AB292" s="1">
        <v>0.0</v>
      </c>
      <c r="AC292" s="36">
        <v>2070.0</v>
      </c>
      <c r="AD292">
        <f t="shared" si="1"/>
        <v>52</v>
      </c>
      <c r="AE292">
        <f t="shared" si="2"/>
        <v>18</v>
      </c>
      <c r="AF292">
        <f t="shared" si="3"/>
        <v>16</v>
      </c>
      <c r="AG292">
        <f t="shared" si="4"/>
        <v>18</v>
      </c>
    </row>
    <row r="293">
      <c r="A293" s="20"/>
      <c r="B293" s="20">
        <v>43760.451513437496</v>
      </c>
      <c r="C293" s="1" t="s">
        <v>134</v>
      </c>
      <c r="D293" s="1">
        <v>0.0</v>
      </c>
      <c r="E293" s="1">
        <v>0.0</v>
      </c>
      <c r="F293" s="1">
        <v>0.0</v>
      </c>
      <c r="G293" s="1">
        <v>1.0</v>
      </c>
      <c r="H293" s="1">
        <v>1.0</v>
      </c>
      <c r="I293" s="1">
        <v>0.0</v>
      </c>
      <c r="J293" s="1">
        <v>0.0</v>
      </c>
      <c r="K293" s="1">
        <v>1.0</v>
      </c>
      <c r="L293" s="1">
        <v>0.0</v>
      </c>
      <c r="M293" s="1">
        <v>0.0</v>
      </c>
      <c r="N293" s="1">
        <v>0.0</v>
      </c>
      <c r="O293" s="1">
        <v>0.0</v>
      </c>
      <c r="P293" s="1">
        <v>2.0</v>
      </c>
      <c r="Q293" s="1">
        <v>0.0</v>
      </c>
      <c r="R293" s="1">
        <v>0.0</v>
      </c>
      <c r="S293" s="1">
        <v>0.0</v>
      </c>
      <c r="T293" s="1">
        <v>1.0</v>
      </c>
      <c r="U293" s="1">
        <v>0.0</v>
      </c>
      <c r="V293" s="1">
        <v>0.0</v>
      </c>
      <c r="W293" s="1">
        <v>0.0</v>
      </c>
      <c r="X293" s="1">
        <v>0.0</v>
      </c>
      <c r="Y293" s="1">
        <v>1.0</v>
      </c>
      <c r="Z293" s="1">
        <v>1.0</v>
      </c>
      <c r="AA293" s="1">
        <v>1.0</v>
      </c>
      <c r="AB293" s="1">
        <v>0.0</v>
      </c>
      <c r="AC293" s="36">
        <v>1900.0</v>
      </c>
      <c r="AD293">
        <f t="shared" si="1"/>
        <v>18</v>
      </c>
      <c r="AE293">
        <f t="shared" si="2"/>
        <v>4</v>
      </c>
      <c r="AF293">
        <f t="shared" si="3"/>
        <v>10</v>
      </c>
      <c r="AG293">
        <f t="shared" si="4"/>
        <v>4</v>
      </c>
    </row>
    <row r="294">
      <c r="A294" s="20"/>
      <c r="B294" s="20">
        <v>43761.408413287034</v>
      </c>
      <c r="C294" s="1" t="s">
        <v>226</v>
      </c>
      <c r="D294" s="1">
        <v>1.0</v>
      </c>
      <c r="E294" s="1">
        <v>0.0</v>
      </c>
      <c r="F294" s="1">
        <v>1.0</v>
      </c>
      <c r="G294" s="1">
        <v>2.0</v>
      </c>
      <c r="H294" s="1">
        <v>0.0</v>
      </c>
      <c r="I294" s="1">
        <v>2.0</v>
      </c>
      <c r="J294" s="1">
        <v>0.0</v>
      </c>
      <c r="K294" s="1">
        <v>1.0</v>
      </c>
      <c r="L294" s="1">
        <v>2.0</v>
      </c>
      <c r="M294" s="1">
        <v>0.0</v>
      </c>
      <c r="N294" s="1">
        <v>1.0</v>
      </c>
      <c r="O294" s="1">
        <v>2.0</v>
      </c>
      <c r="P294" s="1">
        <v>2.0</v>
      </c>
      <c r="Q294" s="1">
        <v>0.0</v>
      </c>
      <c r="R294" s="1">
        <v>0.0</v>
      </c>
      <c r="S294" s="1">
        <v>2.0</v>
      </c>
      <c r="T294" s="1">
        <v>1.0</v>
      </c>
      <c r="U294" s="1">
        <v>0.0</v>
      </c>
      <c r="V294" s="1">
        <v>0.0</v>
      </c>
      <c r="W294" s="1">
        <v>0.0</v>
      </c>
      <c r="X294" s="1">
        <v>1.0</v>
      </c>
      <c r="Y294" s="1">
        <v>1.0</v>
      </c>
      <c r="Z294" s="1">
        <v>1.0</v>
      </c>
      <c r="AA294" s="1">
        <v>2.0</v>
      </c>
      <c r="AB294" s="1">
        <v>0.0</v>
      </c>
      <c r="AC294" s="36">
        <v>1972.0</v>
      </c>
      <c r="AD294">
        <f t="shared" si="1"/>
        <v>44</v>
      </c>
      <c r="AE294">
        <f t="shared" si="2"/>
        <v>10</v>
      </c>
      <c r="AF294">
        <f t="shared" si="3"/>
        <v>16</v>
      </c>
      <c r="AG294">
        <f t="shared" si="4"/>
        <v>18</v>
      </c>
    </row>
    <row r="295">
      <c r="A295" s="20"/>
      <c r="B295" s="20">
        <v>43761.46786796296</v>
      </c>
      <c r="C295" s="1" t="s">
        <v>223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36">
        <v>1975.0</v>
      </c>
      <c r="AD295">
        <f t="shared" si="1"/>
        <v>0</v>
      </c>
      <c r="AE295">
        <f t="shared" si="2"/>
        <v>0</v>
      </c>
      <c r="AF295">
        <f t="shared" si="3"/>
        <v>0</v>
      </c>
      <c r="AG295">
        <f t="shared" si="4"/>
        <v>0</v>
      </c>
    </row>
    <row r="296">
      <c r="A296" s="20"/>
      <c r="B296" s="20">
        <v>43761.54534311342</v>
      </c>
      <c r="C296" s="1" t="s">
        <v>167</v>
      </c>
      <c r="D296" s="1">
        <v>1.0</v>
      </c>
      <c r="E296" s="1">
        <v>2.0</v>
      </c>
      <c r="F296" s="1">
        <v>0.0</v>
      </c>
      <c r="G296" s="1">
        <v>0.0</v>
      </c>
      <c r="H296" s="1">
        <v>1.0</v>
      </c>
      <c r="I296" s="1">
        <v>1.0</v>
      </c>
      <c r="J296" s="1">
        <v>0.0</v>
      </c>
      <c r="K296" s="1">
        <v>1.0</v>
      </c>
      <c r="L296" s="1">
        <v>1.0</v>
      </c>
      <c r="M296" s="1">
        <v>0.0</v>
      </c>
      <c r="N296" s="1">
        <v>1.0</v>
      </c>
      <c r="O296" s="1">
        <v>0.0</v>
      </c>
      <c r="P296" s="1">
        <v>1.0</v>
      </c>
      <c r="Q296" s="1">
        <v>1.0</v>
      </c>
      <c r="R296" s="1">
        <v>0.0</v>
      </c>
      <c r="S296" s="1">
        <v>0.0</v>
      </c>
      <c r="T296" s="1">
        <v>1.0</v>
      </c>
      <c r="U296" s="1">
        <v>0.0</v>
      </c>
      <c r="V296" s="1">
        <v>1.0</v>
      </c>
      <c r="W296" s="1">
        <v>1.0</v>
      </c>
      <c r="X296" s="1">
        <v>1.0</v>
      </c>
      <c r="Y296" s="1">
        <v>1.0</v>
      </c>
      <c r="Z296" s="1">
        <v>1.0</v>
      </c>
      <c r="AA296" s="1">
        <v>1.0</v>
      </c>
      <c r="AB296" s="1">
        <v>0.0</v>
      </c>
      <c r="AC296" s="36">
        <v>1146.0</v>
      </c>
      <c r="AD296">
        <f t="shared" si="1"/>
        <v>34</v>
      </c>
      <c r="AE296">
        <f t="shared" si="2"/>
        <v>14</v>
      </c>
      <c r="AF296">
        <f t="shared" si="3"/>
        <v>10</v>
      </c>
      <c r="AG296">
        <f t="shared" si="4"/>
        <v>10</v>
      </c>
    </row>
    <row r="297">
      <c r="A297" s="20"/>
      <c r="B297" s="20">
        <v>43762.43350353009</v>
      </c>
      <c r="C297" s="1" t="s">
        <v>245</v>
      </c>
      <c r="D297" s="1">
        <v>2.0</v>
      </c>
      <c r="E297" s="1">
        <v>1.0</v>
      </c>
      <c r="F297" s="1">
        <v>1.0</v>
      </c>
      <c r="G297" s="1">
        <v>0.0</v>
      </c>
      <c r="H297" s="1">
        <v>1.0</v>
      </c>
      <c r="I297" s="1">
        <v>1.0</v>
      </c>
      <c r="J297" s="1">
        <v>1.0</v>
      </c>
      <c r="K297" s="1">
        <v>1.0</v>
      </c>
      <c r="L297" s="1">
        <v>0.0</v>
      </c>
      <c r="M297" s="1">
        <v>0.0</v>
      </c>
      <c r="N297" s="1">
        <v>0.0</v>
      </c>
      <c r="O297" s="1">
        <v>1.0</v>
      </c>
      <c r="P297" s="1">
        <v>1.0</v>
      </c>
      <c r="Q297" s="1">
        <v>0.0</v>
      </c>
      <c r="R297" s="1">
        <v>0.0</v>
      </c>
      <c r="S297" s="1">
        <v>2.0</v>
      </c>
      <c r="T297" s="1">
        <v>1.0</v>
      </c>
      <c r="U297" s="1">
        <v>0.0</v>
      </c>
      <c r="V297" s="1">
        <v>0.0</v>
      </c>
      <c r="W297" s="1">
        <v>1.0</v>
      </c>
      <c r="X297" s="1">
        <v>1.0</v>
      </c>
      <c r="Y297" s="1">
        <v>1.0</v>
      </c>
      <c r="Z297" s="1">
        <v>2.0</v>
      </c>
      <c r="AA297" s="1">
        <v>2.0</v>
      </c>
      <c r="AB297" s="1">
        <v>0.0</v>
      </c>
      <c r="AC297" s="36">
        <v>1997.0</v>
      </c>
      <c r="AD297">
        <f t="shared" si="1"/>
        <v>40</v>
      </c>
      <c r="AE297">
        <f t="shared" si="2"/>
        <v>12</v>
      </c>
      <c r="AF297">
        <f t="shared" si="3"/>
        <v>10</v>
      </c>
      <c r="AG297">
        <f t="shared" si="4"/>
        <v>18</v>
      </c>
    </row>
    <row r="298">
      <c r="A298" s="20"/>
      <c r="B298" s="20">
        <v>43762.53131268518</v>
      </c>
      <c r="C298" s="1" t="s">
        <v>268</v>
      </c>
      <c r="D298" s="1">
        <v>1.0</v>
      </c>
      <c r="E298" s="1">
        <v>1.0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1.0</v>
      </c>
      <c r="Y298" s="1">
        <v>0.0</v>
      </c>
      <c r="Z298" s="1">
        <v>0.0</v>
      </c>
      <c r="AA298" s="1">
        <v>1.0</v>
      </c>
      <c r="AB298" s="1">
        <v>0.0</v>
      </c>
      <c r="AC298" s="36">
        <v>2012.0</v>
      </c>
      <c r="AD298">
        <f t="shared" si="1"/>
        <v>8</v>
      </c>
      <c r="AE298">
        <f t="shared" si="2"/>
        <v>4</v>
      </c>
      <c r="AF298">
        <f t="shared" si="3"/>
        <v>2</v>
      </c>
      <c r="AG298">
        <f t="shared" si="4"/>
        <v>2</v>
      </c>
    </row>
    <row r="299">
      <c r="A299" s="20"/>
      <c r="B299" s="20">
        <v>43763.374454502315</v>
      </c>
      <c r="C299" s="1" t="s">
        <v>308</v>
      </c>
      <c r="D299" s="1">
        <v>1.0</v>
      </c>
      <c r="E299" s="1">
        <v>1.0</v>
      </c>
      <c r="F299" s="1">
        <v>0.0</v>
      </c>
      <c r="G299" s="1">
        <v>1.0</v>
      </c>
      <c r="H299" s="1">
        <v>0.0</v>
      </c>
      <c r="I299" s="1">
        <v>0.0</v>
      </c>
      <c r="J299" s="1">
        <v>1.0</v>
      </c>
      <c r="K299" s="1">
        <v>1.0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1.0</v>
      </c>
      <c r="T299" s="1">
        <v>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2.0</v>
      </c>
      <c r="AA299" s="1">
        <v>2.0</v>
      </c>
      <c r="AB299" s="1">
        <v>0.0</v>
      </c>
      <c r="AC299" s="36">
        <v>2064.0</v>
      </c>
      <c r="AD299">
        <f t="shared" si="1"/>
        <v>22</v>
      </c>
      <c r="AE299">
        <f t="shared" si="2"/>
        <v>6</v>
      </c>
      <c r="AF299">
        <f t="shared" si="3"/>
        <v>8</v>
      </c>
      <c r="AG299">
        <f t="shared" si="4"/>
        <v>8</v>
      </c>
    </row>
    <row r="300">
      <c r="A300" s="20"/>
      <c r="B300" s="20">
        <v>43763.45063755787</v>
      </c>
      <c r="C300" s="1" t="s">
        <v>309</v>
      </c>
      <c r="D300" s="1">
        <v>1.0</v>
      </c>
      <c r="E300" s="1">
        <v>2.0</v>
      </c>
      <c r="F300" s="1">
        <v>2.0</v>
      </c>
      <c r="G300" s="1">
        <v>2.0</v>
      </c>
      <c r="H300" s="1">
        <v>1.0</v>
      </c>
      <c r="I300" s="1">
        <v>2.0</v>
      </c>
      <c r="J300" s="1">
        <v>2.0</v>
      </c>
      <c r="K300" s="1">
        <v>1.0</v>
      </c>
      <c r="L300" s="1">
        <v>0.0</v>
      </c>
      <c r="M300" s="1">
        <v>2.0</v>
      </c>
      <c r="N300" s="1">
        <v>2.0</v>
      </c>
      <c r="O300" s="1">
        <v>0.0</v>
      </c>
      <c r="P300" s="1">
        <v>1.0</v>
      </c>
      <c r="Q300" s="1">
        <v>1.0</v>
      </c>
      <c r="R300" s="1">
        <v>1.0</v>
      </c>
      <c r="S300" s="1">
        <v>2.0</v>
      </c>
      <c r="T300" s="1">
        <v>2.0</v>
      </c>
      <c r="U300" s="1">
        <v>1.0</v>
      </c>
      <c r="V300" s="1">
        <v>2.0</v>
      </c>
      <c r="W300" s="1">
        <v>0.0</v>
      </c>
      <c r="X300" s="1">
        <v>1.0</v>
      </c>
      <c r="Y300" s="1">
        <v>2.0</v>
      </c>
      <c r="Z300" s="1">
        <v>1.0</v>
      </c>
      <c r="AA300" s="1">
        <v>1.0</v>
      </c>
      <c r="AB300" s="1">
        <v>2.0</v>
      </c>
      <c r="AC300" s="36">
        <v>2083.0</v>
      </c>
      <c r="AD300">
        <f t="shared" si="1"/>
        <v>68</v>
      </c>
      <c r="AE300">
        <f t="shared" si="2"/>
        <v>18</v>
      </c>
      <c r="AF300">
        <f t="shared" si="3"/>
        <v>22</v>
      </c>
      <c r="AG300">
        <f t="shared" si="4"/>
        <v>28</v>
      </c>
    </row>
    <row r="301">
      <c r="A301" s="20"/>
      <c r="B301" s="20">
        <v>43763.54626935185</v>
      </c>
      <c r="C301" s="1" t="s">
        <v>310</v>
      </c>
      <c r="D301" s="1">
        <v>0.0</v>
      </c>
      <c r="E301" s="1">
        <v>1.0</v>
      </c>
      <c r="F301" s="1">
        <v>2.0</v>
      </c>
      <c r="G301" s="1">
        <v>0.0</v>
      </c>
      <c r="H301" s="1">
        <v>0.0</v>
      </c>
      <c r="I301" s="1">
        <v>1.0</v>
      </c>
      <c r="J301" s="1">
        <v>0.0</v>
      </c>
      <c r="K301" s="1">
        <v>2.0</v>
      </c>
      <c r="L301" s="1">
        <v>0.0</v>
      </c>
      <c r="M301" s="1">
        <v>0.0</v>
      </c>
      <c r="N301" s="1">
        <v>0.0</v>
      </c>
      <c r="O301" s="1">
        <v>0.0</v>
      </c>
      <c r="P301" s="1">
        <v>1.0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1.0</v>
      </c>
      <c r="W301" s="1">
        <v>1.0</v>
      </c>
      <c r="X301" s="1">
        <v>1.0</v>
      </c>
      <c r="Y301" s="1">
        <v>1.0</v>
      </c>
      <c r="Z301" s="1">
        <v>0.0</v>
      </c>
      <c r="AA301" s="1">
        <v>1.0</v>
      </c>
      <c r="AB301" s="1">
        <v>0.0</v>
      </c>
      <c r="AC301" s="36">
        <v>57.0</v>
      </c>
      <c r="AD301">
        <f t="shared" si="1"/>
        <v>24</v>
      </c>
      <c r="AE301">
        <f t="shared" si="2"/>
        <v>8</v>
      </c>
      <c r="AF301">
        <f t="shared" si="3"/>
        <v>6</v>
      </c>
      <c r="AG301">
        <f t="shared" si="4"/>
        <v>10</v>
      </c>
    </row>
    <row r="302">
      <c r="A302" s="20"/>
      <c r="B302" s="20">
        <v>43763.586883599535</v>
      </c>
      <c r="C302" s="1" t="s">
        <v>311</v>
      </c>
      <c r="D302" s="1">
        <v>1.0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1.0</v>
      </c>
      <c r="AB302" s="1">
        <v>0.0</v>
      </c>
      <c r="AC302" s="36">
        <v>2074.0</v>
      </c>
      <c r="AD302">
        <f t="shared" si="1"/>
        <v>4</v>
      </c>
      <c r="AE302">
        <f t="shared" si="2"/>
        <v>0</v>
      </c>
      <c r="AF302">
        <f t="shared" si="3"/>
        <v>2</v>
      </c>
      <c r="AG302">
        <f t="shared" si="4"/>
        <v>2</v>
      </c>
    </row>
    <row r="303">
      <c r="A303" s="20"/>
      <c r="B303" s="20">
        <v>43766.64028744213</v>
      </c>
      <c r="C303" s="1" t="s">
        <v>889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1.0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1.0</v>
      </c>
      <c r="AB303" s="1">
        <v>0.0</v>
      </c>
      <c r="AC303" s="36">
        <v>1102.0</v>
      </c>
      <c r="AD303">
        <f t="shared" si="1"/>
        <v>4</v>
      </c>
      <c r="AE303">
        <f t="shared" si="2"/>
        <v>0</v>
      </c>
      <c r="AF303">
        <f t="shared" si="3"/>
        <v>0</v>
      </c>
      <c r="AG303">
        <f t="shared" si="4"/>
        <v>4</v>
      </c>
    </row>
    <row r="304">
      <c r="A304" s="20"/>
      <c r="B304" s="20">
        <v>43767.438499131946</v>
      </c>
      <c r="C304" s="1" t="s">
        <v>312</v>
      </c>
      <c r="D304" s="1">
        <v>1.0</v>
      </c>
      <c r="E304" s="1">
        <v>2.0</v>
      </c>
      <c r="F304" s="1">
        <v>0.0</v>
      </c>
      <c r="G304" s="1">
        <v>2.0</v>
      </c>
      <c r="H304" s="1">
        <v>0.0</v>
      </c>
      <c r="I304" s="1">
        <v>1.0</v>
      </c>
      <c r="J304" s="1">
        <v>2.0</v>
      </c>
      <c r="K304" s="1">
        <v>2.0</v>
      </c>
      <c r="L304" s="1">
        <v>0.0</v>
      </c>
      <c r="M304" s="1">
        <v>0.0</v>
      </c>
      <c r="N304" s="1">
        <v>0.0</v>
      </c>
      <c r="O304" s="1">
        <v>0.0</v>
      </c>
      <c r="P304" s="1">
        <v>2.0</v>
      </c>
      <c r="Q304" s="1">
        <v>0.0</v>
      </c>
      <c r="R304" s="1">
        <v>0.0</v>
      </c>
      <c r="S304" s="1">
        <v>1.0</v>
      </c>
      <c r="T304" s="1">
        <v>0.0</v>
      </c>
      <c r="U304" s="1">
        <v>0.0</v>
      </c>
      <c r="V304" s="1">
        <v>1.0</v>
      </c>
      <c r="W304" s="1">
        <v>0.0</v>
      </c>
      <c r="X304" s="1">
        <v>1.0</v>
      </c>
      <c r="Y304" s="1">
        <v>0.0</v>
      </c>
      <c r="Z304" s="1">
        <v>1.0</v>
      </c>
      <c r="AA304" s="1">
        <v>2.0</v>
      </c>
      <c r="AB304" s="1">
        <v>0.0</v>
      </c>
      <c r="AC304" s="36">
        <v>2092.0</v>
      </c>
      <c r="AD304">
        <f t="shared" si="1"/>
        <v>36</v>
      </c>
      <c r="AE304">
        <f t="shared" si="2"/>
        <v>8</v>
      </c>
      <c r="AF304">
        <f t="shared" si="3"/>
        <v>14</v>
      </c>
      <c r="AG304">
        <f t="shared" si="4"/>
        <v>14</v>
      </c>
    </row>
    <row r="305">
      <c r="A305" s="20"/>
      <c r="B305" s="20">
        <v>43767.44328630787</v>
      </c>
      <c r="C305" s="1" t="s">
        <v>890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1.0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1.0</v>
      </c>
      <c r="AB305" s="1">
        <v>0.0</v>
      </c>
      <c r="AC305" s="36">
        <v>2091.0</v>
      </c>
      <c r="AD305">
        <f t="shared" si="1"/>
        <v>4</v>
      </c>
      <c r="AE305">
        <f t="shared" si="2"/>
        <v>0</v>
      </c>
      <c r="AF305">
        <f t="shared" si="3"/>
        <v>2</v>
      </c>
      <c r="AG305">
        <f t="shared" si="4"/>
        <v>2</v>
      </c>
    </row>
    <row r="306">
      <c r="A306" s="20"/>
      <c r="B306" s="20">
        <v>43767.63106318287</v>
      </c>
      <c r="C306" s="1" t="s">
        <v>303</v>
      </c>
      <c r="D306" s="1">
        <v>1.0</v>
      </c>
      <c r="E306" s="1">
        <v>1.0</v>
      </c>
      <c r="F306" s="1">
        <v>1.0</v>
      </c>
      <c r="G306" s="1">
        <v>0.0</v>
      </c>
      <c r="H306" s="1">
        <v>0.0</v>
      </c>
      <c r="I306" s="1">
        <v>2.0</v>
      </c>
      <c r="J306" s="1">
        <v>1.0</v>
      </c>
      <c r="K306" s="1">
        <v>1.0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1.0</v>
      </c>
      <c r="T306" s="1">
        <v>0.0</v>
      </c>
      <c r="U306" s="1">
        <v>0.0</v>
      </c>
      <c r="V306" s="1">
        <v>0.0</v>
      </c>
      <c r="W306" s="1">
        <v>2.0</v>
      </c>
      <c r="X306" s="1">
        <v>1.0</v>
      </c>
      <c r="Y306" s="1">
        <v>2.0</v>
      </c>
      <c r="Z306" s="1">
        <v>0.0</v>
      </c>
      <c r="AA306" s="1">
        <v>1.0</v>
      </c>
      <c r="AB306" s="1">
        <v>0.0</v>
      </c>
      <c r="AC306" s="36">
        <v>2072.0</v>
      </c>
      <c r="AD306">
        <f t="shared" si="1"/>
        <v>28</v>
      </c>
      <c r="AE306">
        <f t="shared" si="2"/>
        <v>12</v>
      </c>
      <c r="AF306">
        <f t="shared" si="3"/>
        <v>4</v>
      </c>
      <c r="AG306">
        <f t="shared" si="4"/>
        <v>12</v>
      </c>
    </row>
    <row r="307">
      <c r="A307" s="20"/>
      <c r="B307" s="20">
        <v>43768.406578055554</v>
      </c>
      <c r="C307" s="1" t="s">
        <v>238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36">
        <v>1971.0</v>
      </c>
      <c r="AD307">
        <f t="shared" si="1"/>
        <v>0</v>
      </c>
      <c r="AE307">
        <f t="shared" si="2"/>
        <v>0</v>
      </c>
      <c r="AF307">
        <f t="shared" si="3"/>
        <v>0</v>
      </c>
      <c r="AG307">
        <f t="shared" si="4"/>
        <v>0</v>
      </c>
    </row>
    <row r="308">
      <c r="A308" s="20"/>
      <c r="B308" s="20">
        <v>43769.41236527778</v>
      </c>
      <c r="C308" s="1" t="s">
        <v>313</v>
      </c>
      <c r="D308" s="1">
        <v>2.0</v>
      </c>
      <c r="E308" s="1">
        <v>1.0</v>
      </c>
      <c r="F308" s="1">
        <v>1.0</v>
      </c>
      <c r="G308" s="1">
        <v>1.0</v>
      </c>
      <c r="H308" s="1">
        <v>1.0</v>
      </c>
      <c r="I308" s="1">
        <v>2.0</v>
      </c>
      <c r="J308" s="1">
        <v>1.0</v>
      </c>
      <c r="K308" s="1">
        <v>1.0</v>
      </c>
      <c r="L308" s="1">
        <v>0.0</v>
      </c>
      <c r="M308" s="1">
        <v>0.0</v>
      </c>
      <c r="N308" s="1">
        <v>2.0</v>
      </c>
      <c r="O308" s="1">
        <v>1.0</v>
      </c>
      <c r="P308" s="1">
        <v>2.0</v>
      </c>
      <c r="Q308" s="1">
        <v>0.0</v>
      </c>
      <c r="R308" s="1">
        <v>0.0</v>
      </c>
      <c r="S308" s="1">
        <v>1.0</v>
      </c>
      <c r="T308" s="1">
        <v>1.0</v>
      </c>
      <c r="U308" s="1">
        <v>0.0</v>
      </c>
      <c r="V308" s="1">
        <v>0.0</v>
      </c>
      <c r="W308" s="1">
        <v>0.0</v>
      </c>
      <c r="X308" s="1">
        <v>0.0</v>
      </c>
      <c r="Y308" s="1">
        <v>1.0</v>
      </c>
      <c r="Z308" s="1">
        <v>2.0</v>
      </c>
      <c r="AA308" s="1">
        <v>2.0</v>
      </c>
      <c r="AB308" s="1">
        <v>1.0</v>
      </c>
      <c r="AC308" s="36">
        <v>1666.0</v>
      </c>
      <c r="AD308">
        <f t="shared" si="1"/>
        <v>46</v>
      </c>
      <c r="AE308">
        <f t="shared" si="2"/>
        <v>8</v>
      </c>
      <c r="AF308">
        <f t="shared" si="3"/>
        <v>20</v>
      </c>
      <c r="AG308">
        <f t="shared" si="4"/>
        <v>18</v>
      </c>
    </row>
    <row r="309">
      <c r="A309" s="20"/>
      <c r="B309" s="20">
        <v>43769.57585216435</v>
      </c>
      <c r="C309" s="1" t="s">
        <v>314</v>
      </c>
      <c r="D309" s="1">
        <v>1.0</v>
      </c>
      <c r="E309" s="1">
        <v>2.0</v>
      </c>
      <c r="F309" s="1">
        <v>2.0</v>
      </c>
      <c r="G309" s="1">
        <v>2.0</v>
      </c>
      <c r="H309" s="1">
        <v>2.0</v>
      </c>
      <c r="I309" s="1">
        <v>2.0</v>
      </c>
      <c r="J309" s="1">
        <v>2.0</v>
      </c>
      <c r="K309" s="1">
        <v>2.0</v>
      </c>
      <c r="L309" s="1">
        <v>1.0</v>
      </c>
      <c r="M309" s="1">
        <v>1.0</v>
      </c>
      <c r="N309" s="1">
        <v>2.0</v>
      </c>
      <c r="O309" s="1">
        <v>0.0</v>
      </c>
      <c r="P309" s="1">
        <v>2.0</v>
      </c>
      <c r="Q309" s="1">
        <v>2.0</v>
      </c>
      <c r="R309" s="1">
        <v>1.0</v>
      </c>
      <c r="S309" s="1">
        <v>2.0</v>
      </c>
      <c r="T309" s="1">
        <v>1.0</v>
      </c>
      <c r="U309" s="1">
        <v>0.0</v>
      </c>
      <c r="V309" s="1">
        <v>2.0</v>
      </c>
      <c r="W309" s="1">
        <v>2.0</v>
      </c>
      <c r="X309" s="1">
        <v>2.0</v>
      </c>
      <c r="Y309" s="1">
        <v>2.0</v>
      </c>
      <c r="Z309" s="1">
        <v>2.0</v>
      </c>
      <c r="AA309" s="1">
        <v>2.0</v>
      </c>
      <c r="AB309" s="1">
        <v>1.0</v>
      </c>
      <c r="AC309" s="36">
        <v>2093.0</v>
      </c>
      <c r="AD309">
        <f t="shared" si="1"/>
        <v>80</v>
      </c>
      <c r="AE309">
        <f t="shared" si="2"/>
        <v>24</v>
      </c>
      <c r="AF309">
        <f t="shared" si="3"/>
        <v>22</v>
      </c>
      <c r="AG309">
        <f t="shared" si="4"/>
        <v>34</v>
      </c>
    </row>
    <row r="310">
      <c r="A310" s="20"/>
      <c r="B310" s="20">
        <v>43769.627808854166</v>
      </c>
      <c r="C310" s="1" t="s">
        <v>290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36">
        <v>2051.0</v>
      </c>
      <c r="AD310">
        <f t="shared" si="1"/>
        <v>0</v>
      </c>
      <c r="AE310">
        <f t="shared" si="2"/>
        <v>0</v>
      </c>
      <c r="AF310">
        <f t="shared" si="3"/>
        <v>0</v>
      </c>
      <c r="AG310">
        <f t="shared" si="4"/>
        <v>0</v>
      </c>
    </row>
    <row r="311">
      <c r="A311" s="20"/>
      <c r="B311" s="20">
        <v>43773.38465826389</v>
      </c>
      <c r="C311" s="1" t="s">
        <v>106</v>
      </c>
      <c r="D311" s="1">
        <v>0.0</v>
      </c>
      <c r="E311" s="1">
        <v>1.0</v>
      </c>
      <c r="F311" s="1">
        <v>2.0</v>
      </c>
      <c r="G311" s="1">
        <v>2.0</v>
      </c>
      <c r="H311" s="1">
        <v>0.0</v>
      </c>
      <c r="I311" s="1">
        <v>2.0</v>
      </c>
      <c r="J311" s="1">
        <v>1.0</v>
      </c>
      <c r="K311" s="1">
        <v>2.0</v>
      </c>
      <c r="L311" s="1">
        <v>1.0</v>
      </c>
      <c r="M311" s="1">
        <v>1.0</v>
      </c>
      <c r="N311" s="1">
        <v>1.0</v>
      </c>
      <c r="O311" s="1">
        <v>0.0</v>
      </c>
      <c r="P311" s="1">
        <v>2.0</v>
      </c>
      <c r="Q311" s="1">
        <v>1.0</v>
      </c>
      <c r="R311" s="1">
        <v>0.0</v>
      </c>
      <c r="S311" s="1">
        <v>1.0</v>
      </c>
      <c r="T311" s="1">
        <v>0.0</v>
      </c>
      <c r="U311" s="1">
        <v>0.0</v>
      </c>
      <c r="V311" s="1">
        <v>1.0</v>
      </c>
      <c r="W311" s="1">
        <v>1.0</v>
      </c>
      <c r="X311" s="1">
        <v>1.0</v>
      </c>
      <c r="Y311" s="1">
        <v>2.0</v>
      </c>
      <c r="Z311" s="1">
        <v>2.0</v>
      </c>
      <c r="AA311" s="1">
        <v>2.0</v>
      </c>
      <c r="AB311" s="1">
        <v>0.0</v>
      </c>
      <c r="AC311" s="36">
        <v>1770.0</v>
      </c>
      <c r="AD311">
        <f t="shared" si="1"/>
        <v>52</v>
      </c>
      <c r="AE311">
        <f t="shared" si="2"/>
        <v>18</v>
      </c>
      <c r="AF311">
        <f t="shared" si="3"/>
        <v>14</v>
      </c>
      <c r="AG311">
        <f t="shared" si="4"/>
        <v>20</v>
      </c>
    </row>
    <row r="312">
      <c r="A312" s="20"/>
      <c r="B312" s="20">
        <v>43773.60419034722</v>
      </c>
      <c r="C312" s="1" t="s">
        <v>150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36">
        <v>1925.0</v>
      </c>
      <c r="AD312">
        <f t="shared" si="1"/>
        <v>0</v>
      </c>
      <c r="AE312">
        <f t="shared" si="2"/>
        <v>0</v>
      </c>
      <c r="AF312">
        <f t="shared" si="3"/>
        <v>0</v>
      </c>
      <c r="AG312">
        <f t="shared" si="4"/>
        <v>0</v>
      </c>
    </row>
    <row r="313">
      <c r="A313" s="20"/>
      <c r="B313" s="20">
        <v>43773.67056412037</v>
      </c>
      <c r="C313" s="1" t="s">
        <v>883</v>
      </c>
      <c r="D313" s="1">
        <v>1.0</v>
      </c>
      <c r="E313" s="1">
        <v>2.0</v>
      </c>
      <c r="F313" s="1">
        <v>1.0</v>
      </c>
      <c r="G313" s="1">
        <v>2.0</v>
      </c>
      <c r="H313" s="1">
        <v>1.0</v>
      </c>
      <c r="I313" s="1">
        <v>1.0</v>
      </c>
      <c r="J313" s="1">
        <v>2.0</v>
      </c>
      <c r="K313" s="1">
        <v>2.0</v>
      </c>
      <c r="L313" s="1">
        <v>1.0</v>
      </c>
      <c r="M313" s="1">
        <v>0.0</v>
      </c>
      <c r="N313" s="1">
        <v>0.0</v>
      </c>
      <c r="O313" s="1">
        <v>1.0</v>
      </c>
      <c r="P313" s="1">
        <v>2.0</v>
      </c>
      <c r="Q313" s="1">
        <v>0.0</v>
      </c>
      <c r="R313" s="1">
        <v>0.0</v>
      </c>
      <c r="S313" s="1">
        <v>2.0</v>
      </c>
      <c r="T313" s="1">
        <v>1.0</v>
      </c>
      <c r="U313" s="1">
        <v>0.0</v>
      </c>
      <c r="V313" s="1">
        <v>1.0</v>
      </c>
      <c r="W313" s="1">
        <v>1.0</v>
      </c>
      <c r="X313" s="1">
        <v>1.0</v>
      </c>
      <c r="Y313" s="1">
        <v>1.0</v>
      </c>
      <c r="Z313" s="1">
        <v>1.0</v>
      </c>
      <c r="AA313" s="1">
        <v>1.0</v>
      </c>
      <c r="AB313" s="1">
        <v>0.0</v>
      </c>
      <c r="AC313" s="36">
        <v>2052.0</v>
      </c>
      <c r="AD313">
        <f t="shared" si="1"/>
        <v>50</v>
      </c>
      <c r="AE313">
        <f t="shared" si="2"/>
        <v>14</v>
      </c>
      <c r="AF313">
        <f t="shared" si="3"/>
        <v>16</v>
      </c>
      <c r="AG313">
        <f t="shared" si="4"/>
        <v>20</v>
      </c>
    </row>
    <row r="314">
      <c r="A314" s="20"/>
      <c r="B314" s="20">
        <v>43773.68936927083</v>
      </c>
      <c r="C314" s="1" t="s">
        <v>250</v>
      </c>
      <c r="D314" s="1">
        <v>0.0</v>
      </c>
      <c r="E314" s="1">
        <v>1.0</v>
      </c>
      <c r="F314" s="1">
        <v>0.0</v>
      </c>
      <c r="G314" s="1">
        <v>1.0</v>
      </c>
      <c r="H314" s="1">
        <v>1.0</v>
      </c>
      <c r="I314" s="1">
        <v>0.0</v>
      </c>
      <c r="J314" s="1">
        <v>1.0</v>
      </c>
      <c r="K314" s="1">
        <v>0.0</v>
      </c>
      <c r="L314" s="1">
        <v>0.0</v>
      </c>
      <c r="M314" s="1">
        <v>0.0</v>
      </c>
      <c r="N314" s="1">
        <v>0.0</v>
      </c>
      <c r="O314" s="1">
        <v>1.0</v>
      </c>
      <c r="P314" s="1">
        <v>0.0</v>
      </c>
      <c r="Q314" s="1">
        <v>0.0</v>
      </c>
      <c r="R314" s="1">
        <v>0.0</v>
      </c>
      <c r="S314" s="1">
        <v>1.0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36">
        <v>1934.0</v>
      </c>
      <c r="AD314">
        <f t="shared" si="1"/>
        <v>12</v>
      </c>
      <c r="AE314">
        <f t="shared" si="2"/>
        <v>2</v>
      </c>
      <c r="AF314">
        <f t="shared" si="3"/>
        <v>2</v>
      </c>
      <c r="AG314">
        <f t="shared" si="4"/>
        <v>8</v>
      </c>
    </row>
    <row r="315">
      <c r="A315" s="20"/>
      <c r="B315" s="20">
        <v>43774.48247315972</v>
      </c>
      <c r="C315" s="1" t="s">
        <v>316</v>
      </c>
      <c r="D315" s="1">
        <v>2.0</v>
      </c>
      <c r="E315" s="1">
        <v>2.0</v>
      </c>
      <c r="F315" s="1">
        <v>2.0</v>
      </c>
      <c r="G315" s="1">
        <v>2.0</v>
      </c>
      <c r="H315" s="1">
        <v>1.0</v>
      </c>
      <c r="I315" s="1">
        <v>2.0</v>
      </c>
      <c r="J315" s="1">
        <v>2.0</v>
      </c>
      <c r="K315" s="1">
        <v>2.0</v>
      </c>
      <c r="L315" s="1">
        <v>0.0</v>
      </c>
      <c r="M315" s="1">
        <v>1.0</v>
      </c>
      <c r="N315" s="1">
        <v>2.0</v>
      </c>
      <c r="O315" s="1">
        <v>2.0</v>
      </c>
      <c r="P315" s="1">
        <v>2.0</v>
      </c>
      <c r="Q315" s="1">
        <v>0.0</v>
      </c>
      <c r="R315" s="1">
        <v>1.0</v>
      </c>
      <c r="S315" s="1">
        <v>1.0</v>
      </c>
      <c r="T315" s="1">
        <v>2.0</v>
      </c>
      <c r="U315" s="1">
        <v>1.0</v>
      </c>
      <c r="V315" s="1">
        <v>1.0</v>
      </c>
      <c r="W315" s="1">
        <v>1.0</v>
      </c>
      <c r="X315" s="1">
        <v>1.0</v>
      </c>
      <c r="Y315" s="1">
        <v>2.0</v>
      </c>
      <c r="Z315" s="1">
        <v>2.0</v>
      </c>
      <c r="AA315" s="1">
        <v>2.0</v>
      </c>
      <c r="AB315" s="1">
        <v>2.0</v>
      </c>
      <c r="AC315" s="36">
        <v>2103.0</v>
      </c>
      <c r="AD315">
        <f t="shared" si="1"/>
        <v>76</v>
      </c>
      <c r="AE315">
        <f t="shared" si="2"/>
        <v>20</v>
      </c>
      <c r="AF315">
        <f t="shared" si="3"/>
        <v>28</v>
      </c>
      <c r="AG315">
        <f t="shared" si="4"/>
        <v>28</v>
      </c>
    </row>
    <row r="316">
      <c r="A316" s="20"/>
      <c r="B316" s="20">
        <v>43774.56722298611</v>
      </c>
      <c r="C316" s="1" t="s">
        <v>317</v>
      </c>
      <c r="D316" s="1">
        <v>0.0</v>
      </c>
      <c r="E316" s="1">
        <v>1.0</v>
      </c>
      <c r="F316" s="1">
        <v>2.0</v>
      </c>
      <c r="G316" s="1">
        <v>0.0</v>
      </c>
      <c r="H316" s="1">
        <v>1.0</v>
      </c>
      <c r="I316" s="1">
        <v>1.0</v>
      </c>
      <c r="J316" s="1">
        <v>0.0</v>
      </c>
      <c r="K316" s="1">
        <v>2.0</v>
      </c>
      <c r="L316" s="1">
        <v>0.0</v>
      </c>
      <c r="M316" s="1">
        <v>0.0</v>
      </c>
      <c r="N316" s="1">
        <v>0.0</v>
      </c>
      <c r="O316" s="1">
        <v>0.0</v>
      </c>
      <c r="P316" s="1">
        <v>2.0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1.0</v>
      </c>
      <c r="W316" s="1">
        <v>0.0</v>
      </c>
      <c r="X316" s="1">
        <v>0.0</v>
      </c>
      <c r="Y316" s="1">
        <v>2.0</v>
      </c>
      <c r="Z316" s="1">
        <v>0.0</v>
      </c>
      <c r="AA316" s="1">
        <v>1.0</v>
      </c>
      <c r="AB316" s="1">
        <v>0.0</v>
      </c>
      <c r="AC316" s="36">
        <v>2087.0</v>
      </c>
      <c r="AD316">
        <f t="shared" si="1"/>
        <v>26</v>
      </c>
      <c r="AE316">
        <f t="shared" si="2"/>
        <v>6</v>
      </c>
      <c r="AF316">
        <f t="shared" si="3"/>
        <v>8</v>
      </c>
      <c r="AG316">
        <f t="shared" si="4"/>
        <v>12</v>
      </c>
    </row>
    <row r="317">
      <c r="A317" s="20"/>
      <c r="B317" s="20">
        <v>43775.59525709491</v>
      </c>
      <c r="C317" s="1" t="s">
        <v>273</v>
      </c>
      <c r="D317" s="1">
        <v>1.0</v>
      </c>
      <c r="E317" s="1">
        <v>1.0</v>
      </c>
      <c r="F317" s="1">
        <v>2.0</v>
      </c>
      <c r="G317" s="1">
        <v>2.0</v>
      </c>
      <c r="H317" s="1">
        <v>0.0</v>
      </c>
      <c r="I317" s="1">
        <v>2.0</v>
      </c>
      <c r="J317" s="1">
        <v>1.0</v>
      </c>
      <c r="K317" s="1">
        <v>2.0</v>
      </c>
      <c r="L317" s="1">
        <v>0.0</v>
      </c>
      <c r="M317" s="1">
        <v>1.0</v>
      </c>
      <c r="N317" s="1">
        <v>1.0</v>
      </c>
      <c r="O317" s="1">
        <v>0.0</v>
      </c>
      <c r="P317" s="1">
        <v>2.0</v>
      </c>
      <c r="Q317" s="1">
        <v>0.0</v>
      </c>
      <c r="R317" s="1">
        <v>0.0</v>
      </c>
      <c r="S317" s="1">
        <v>1.0</v>
      </c>
      <c r="T317" s="1">
        <v>0.0</v>
      </c>
      <c r="U317" s="1">
        <v>0.0</v>
      </c>
      <c r="V317" s="1">
        <v>1.0</v>
      </c>
      <c r="W317" s="1">
        <v>1.0</v>
      </c>
      <c r="X317" s="1">
        <v>0.0</v>
      </c>
      <c r="Y317" s="1">
        <v>2.0</v>
      </c>
      <c r="Z317" s="1">
        <v>2.0</v>
      </c>
      <c r="AA317" s="1">
        <v>2.0</v>
      </c>
      <c r="AB317" s="1">
        <v>0.0</v>
      </c>
      <c r="AC317" s="36">
        <v>2028.0</v>
      </c>
      <c r="AD317">
        <f t="shared" si="1"/>
        <v>48</v>
      </c>
      <c r="AE317">
        <f t="shared" si="2"/>
        <v>14</v>
      </c>
      <c r="AF317">
        <f t="shared" si="3"/>
        <v>16</v>
      </c>
      <c r="AG317">
        <f t="shared" si="4"/>
        <v>18</v>
      </c>
    </row>
    <row r="318">
      <c r="A318" s="20"/>
      <c r="B318" s="20">
        <v>43776.590997534724</v>
      </c>
      <c r="C318" s="1" t="s">
        <v>290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36">
        <v>2051.0</v>
      </c>
      <c r="AD318">
        <f t="shared" si="1"/>
        <v>0</v>
      </c>
      <c r="AE318">
        <f t="shared" si="2"/>
        <v>0</v>
      </c>
      <c r="AF318">
        <f t="shared" si="3"/>
        <v>0</v>
      </c>
      <c r="AG318">
        <f t="shared" si="4"/>
        <v>0</v>
      </c>
    </row>
    <row r="319">
      <c r="A319" s="20"/>
      <c r="B319" s="20">
        <v>43777.4089378125</v>
      </c>
      <c r="C319" s="1" t="s">
        <v>318</v>
      </c>
      <c r="D319" s="1">
        <v>0.0</v>
      </c>
      <c r="E319" s="1">
        <v>2.0</v>
      </c>
      <c r="F319" s="1">
        <v>2.0</v>
      </c>
      <c r="G319" s="1">
        <v>1.0</v>
      </c>
      <c r="H319" s="1">
        <v>0.0</v>
      </c>
      <c r="I319" s="1">
        <v>2.0</v>
      </c>
      <c r="J319" s="1">
        <v>2.0</v>
      </c>
      <c r="K319" s="1">
        <v>0.0</v>
      </c>
      <c r="L319" s="1">
        <v>1.0</v>
      </c>
      <c r="M319" s="1">
        <v>1.0</v>
      </c>
      <c r="N319" s="1">
        <v>0.0</v>
      </c>
      <c r="O319" s="1">
        <v>2.0</v>
      </c>
      <c r="P319" s="1">
        <v>2.0</v>
      </c>
      <c r="Q319" s="1">
        <v>0.0</v>
      </c>
      <c r="R319" s="1">
        <v>1.0</v>
      </c>
      <c r="S319" s="1">
        <v>2.0</v>
      </c>
      <c r="T319" s="1">
        <v>2.0</v>
      </c>
      <c r="U319" s="1">
        <v>0.0</v>
      </c>
      <c r="V319" s="1">
        <v>2.0</v>
      </c>
      <c r="W319" s="1">
        <v>2.0</v>
      </c>
      <c r="X319" s="1">
        <v>1.0</v>
      </c>
      <c r="Y319" s="1">
        <v>2.0</v>
      </c>
      <c r="Z319" s="1">
        <v>1.0</v>
      </c>
      <c r="AA319" s="1">
        <v>2.0</v>
      </c>
      <c r="AB319" s="1">
        <v>1.0</v>
      </c>
      <c r="AC319" s="36">
        <v>2102.0</v>
      </c>
      <c r="AD319">
        <f t="shared" si="1"/>
        <v>62</v>
      </c>
      <c r="AE319">
        <f t="shared" si="2"/>
        <v>20</v>
      </c>
      <c r="AF319">
        <f t="shared" si="3"/>
        <v>12</v>
      </c>
      <c r="AG319">
        <f t="shared" si="4"/>
        <v>30</v>
      </c>
    </row>
    <row r="320">
      <c r="A320" s="20"/>
      <c r="B320" s="20">
        <v>43777.55712116898</v>
      </c>
      <c r="C320" s="1" t="s">
        <v>287</v>
      </c>
      <c r="D320" s="1">
        <v>1.0</v>
      </c>
      <c r="E320" s="1">
        <v>0.0</v>
      </c>
      <c r="F320" s="1">
        <v>1.0</v>
      </c>
      <c r="G320" s="1">
        <v>1.0</v>
      </c>
      <c r="H320" s="1">
        <v>0.0</v>
      </c>
      <c r="I320" s="1">
        <v>1.0</v>
      </c>
      <c r="J320" s="1">
        <v>0.0</v>
      </c>
      <c r="K320" s="1">
        <v>1.0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1.0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1.0</v>
      </c>
      <c r="AA320" s="1">
        <v>1.0</v>
      </c>
      <c r="AB320" s="1">
        <v>0.0</v>
      </c>
      <c r="AC320" s="36">
        <v>2047.0</v>
      </c>
      <c r="AD320">
        <f t="shared" si="1"/>
        <v>16</v>
      </c>
      <c r="AE320">
        <f t="shared" si="2"/>
        <v>2</v>
      </c>
      <c r="AF320">
        <f t="shared" si="3"/>
        <v>8</v>
      </c>
      <c r="AG320">
        <f t="shared" si="4"/>
        <v>6</v>
      </c>
    </row>
    <row r="321">
      <c r="A321" s="20"/>
      <c r="B321" s="20">
        <v>43781.479188391204</v>
      </c>
      <c r="C321" s="1" t="s">
        <v>319</v>
      </c>
      <c r="D321" s="1">
        <v>1.0</v>
      </c>
      <c r="E321" s="1">
        <v>2.0</v>
      </c>
      <c r="F321" s="1">
        <v>1.0</v>
      </c>
      <c r="G321" s="1">
        <v>0.0</v>
      </c>
      <c r="H321" s="1">
        <v>0.0</v>
      </c>
      <c r="I321" s="1">
        <v>1.0</v>
      </c>
      <c r="J321" s="1">
        <v>1.0</v>
      </c>
      <c r="K321" s="1">
        <v>2.0</v>
      </c>
      <c r="L321" s="1">
        <v>0.0</v>
      </c>
      <c r="M321" s="1">
        <v>0.0</v>
      </c>
      <c r="N321" s="1">
        <v>1.0</v>
      </c>
      <c r="O321" s="1">
        <v>0.0</v>
      </c>
      <c r="P321" s="1">
        <v>0.0</v>
      </c>
      <c r="Q321" s="1">
        <v>0.0</v>
      </c>
      <c r="R321" s="1">
        <v>0.0</v>
      </c>
      <c r="S321" s="1">
        <v>1.0</v>
      </c>
      <c r="T321" s="1">
        <v>0.0</v>
      </c>
      <c r="U321" s="1">
        <v>0.0</v>
      </c>
      <c r="V321" s="1">
        <v>0.0</v>
      </c>
      <c r="W321" s="1">
        <v>1.0</v>
      </c>
      <c r="X321" s="1">
        <v>2.0</v>
      </c>
      <c r="Y321" s="1">
        <v>1.0</v>
      </c>
      <c r="Z321" s="1">
        <v>1.0</v>
      </c>
      <c r="AA321" s="1">
        <v>0.0</v>
      </c>
      <c r="AB321" s="1">
        <v>0.0</v>
      </c>
      <c r="AC321" s="36">
        <v>2098.0</v>
      </c>
      <c r="AD321">
        <f t="shared" si="1"/>
        <v>30</v>
      </c>
      <c r="AE321">
        <f t="shared" si="2"/>
        <v>14</v>
      </c>
      <c r="AF321">
        <f t="shared" si="3"/>
        <v>8</v>
      </c>
      <c r="AG321">
        <f t="shared" si="4"/>
        <v>8</v>
      </c>
    </row>
    <row r="322">
      <c r="A322" s="20"/>
      <c r="B322" s="20">
        <v>43782.35289969908</v>
      </c>
      <c r="C322" s="1" t="s">
        <v>260</v>
      </c>
      <c r="D322" s="1">
        <v>2.0</v>
      </c>
      <c r="E322" s="1">
        <v>2.0</v>
      </c>
      <c r="F322" s="1">
        <v>1.0</v>
      </c>
      <c r="G322" s="1">
        <v>1.0</v>
      </c>
      <c r="H322" s="1">
        <v>1.0</v>
      </c>
      <c r="I322" s="1">
        <v>1.0</v>
      </c>
      <c r="J322" s="1">
        <v>1.0</v>
      </c>
      <c r="K322" s="1">
        <v>1.0</v>
      </c>
      <c r="L322" s="1">
        <v>0.0</v>
      </c>
      <c r="M322" s="1">
        <v>1.0</v>
      </c>
      <c r="N322" s="1">
        <v>0.0</v>
      </c>
      <c r="O322" s="1">
        <v>1.0</v>
      </c>
      <c r="P322" s="1">
        <v>1.0</v>
      </c>
      <c r="Q322" s="1">
        <v>0.0</v>
      </c>
      <c r="R322" s="1">
        <v>0.0</v>
      </c>
      <c r="S322" s="1">
        <v>2.0</v>
      </c>
      <c r="T322" s="1">
        <v>1.0</v>
      </c>
      <c r="U322" s="1">
        <v>1.0</v>
      </c>
      <c r="V322" s="1">
        <v>2.0</v>
      </c>
      <c r="W322" s="1">
        <v>1.0</v>
      </c>
      <c r="X322" s="1">
        <v>2.0</v>
      </c>
      <c r="Y322" s="1">
        <v>2.0</v>
      </c>
      <c r="Z322" s="1">
        <v>2.0</v>
      </c>
      <c r="AA322" s="1">
        <v>2.0</v>
      </c>
      <c r="AB322" s="1">
        <v>1.0</v>
      </c>
      <c r="AC322" s="36">
        <v>1993.0</v>
      </c>
      <c r="AD322">
        <f t="shared" si="1"/>
        <v>58</v>
      </c>
      <c r="AE322">
        <f t="shared" si="2"/>
        <v>22</v>
      </c>
      <c r="AF322">
        <f t="shared" si="3"/>
        <v>14</v>
      </c>
      <c r="AG322">
        <f t="shared" si="4"/>
        <v>22</v>
      </c>
    </row>
    <row r="323">
      <c r="A323" s="20"/>
      <c r="B323" s="20">
        <v>43782.41410568287</v>
      </c>
      <c r="C323" s="1" t="s">
        <v>226</v>
      </c>
      <c r="D323" s="1">
        <v>1.0</v>
      </c>
      <c r="E323" s="1">
        <v>1.0</v>
      </c>
      <c r="F323" s="1">
        <v>0.0</v>
      </c>
      <c r="G323" s="1">
        <v>2.0</v>
      </c>
      <c r="H323" s="1">
        <v>0.0</v>
      </c>
      <c r="I323" s="1">
        <v>0.0</v>
      </c>
      <c r="J323" s="1">
        <v>0.0</v>
      </c>
      <c r="K323" s="1">
        <v>1.0</v>
      </c>
      <c r="L323" s="1">
        <v>0.0</v>
      </c>
      <c r="M323" s="1">
        <v>0.0</v>
      </c>
      <c r="N323" s="1">
        <v>0.0</v>
      </c>
      <c r="O323" s="1">
        <v>1.0</v>
      </c>
      <c r="P323" s="1">
        <v>1.0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1.0</v>
      </c>
      <c r="AA323" s="1">
        <v>2.0</v>
      </c>
      <c r="AB323" s="1">
        <v>0.0</v>
      </c>
      <c r="AC323" s="36">
        <v>1972.0</v>
      </c>
      <c r="AD323">
        <f t="shared" si="1"/>
        <v>20</v>
      </c>
      <c r="AE323">
        <f t="shared" si="2"/>
        <v>4</v>
      </c>
      <c r="AF323">
        <f t="shared" si="3"/>
        <v>10</v>
      </c>
      <c r="AG323">
        <f t="shared" si="4"/>
        <v>6</v>
      </c>
    </row>
    <row r="324">
      <c r="A324" s="20"/>
      <c r="B324" s="20">
        <v>43782.42348430556</v>
      </c>
      <c r="C324" s="1" t="s">
        <v>232</v>
      </c>
      <c r="D324" s="1">
        <v>2.0</v>
      </c>
      <c r="E324" s="1">
        <v>2.0</v>
      </c>
      <c r="F324" s="1">
        <v>2.0</v>
      </c>
      <c r="G324" s="1">
        <v>1.0</v>
      </c>
      <c r="H324" s="1">
        <v>1.0</v>
      </c>
      <c r="I324" s="1">
        <v>2.0</v>
      </c>
      <c r="J324" s="1">
        <v>2.0</v>
      </c>
      <c r="K324" s="1">
        <v>1.0</v>
      </c>
      <c r="L324" s="1">
        <v>1.0</v>
      </c>
      <c r="M324" s="1">
        <v>0.0</v>
      </c>
      <c r="N324" s="1">
        <v>2.0</v>
      </c>
      <c r="O324" s="1">
        <v>1.0</v>
      </c>
      <c r="P324" s="1">
        <v>2.0</v>
      </c>
      <c r="Q324" s="1">
        <v>1.0</v>
      </c>
      <c r="R324" s="1">
        <v>1.0</v>
      </c>
      <c r="S324" s="1">
        <v>1.0</v>
      </c>
      <c r="T324" s="1">
        <v>1.0</v>
      </c>
      <c r="U324" s="1">
        <v>0.0</v>
      </c>
      <c r="V324" s="1">
        <v>2.0</v>
      </c>
      <c r="W324" s="1">
        <v>2.0</v>
      </c>
      <c r="X324" s="1">
        <v>1.0</v>
      </c>
      <c r="Y324" s="1">
        <v>2.0</v>
      </c>
      <c r="Z324" s="1">
        <v>1.0</v>
      </c>
      <c r="AA324" s="1">
        <v>1.0</v>
      </c>
      <c r="AB324" s="1">
        <v>1.0</v>
      </c>
      <c r="AC324" s="36">
        <v>1921.0</v>
      </c>
      <c r="AD324">
        <f t="shared" si="1"/>
        <v>66</v>
      </c>
      <c r="AE324">
        <f t="shared" si="2"/>
        <v>18</v>
      </c>
      <c r="AF324">
        <f t="shared" si="3"/>
        <v>20</v>
      </c>
      <c r="AG324">
        <f t="shared" si="4"/>
        <v>28</v>
      </c>
    </row>
    <row r="325">
      <c r="A325" s="20"/>
      <c r="B325" s="20">
        <v>43782.46206305556</v>
      </c>
      <c r="C325" s="1" t="s">
        <v>261</v>
      </c>
      <c r="D325" s="1">
        <v>2.0</v>
      </c>
      <c r="E325" s="1">
        <v>2.0</v>
      </c>
      <c r="F325" s="1">
        <v>1.0</v>
      </c>
      <c r="G325" s="1">
        <v>2.0</v>
      </c>
      <c r="H325" s="1">
        <v>2.0</v>
      </c>
      <c r="I325" s="1">
        <v>2.0</v>
      </c>
      <c r="J325" s="1">
        <v>2.0</v>
      </c>
      <c r="K325" s="1">
        <v>2.0</v>
      </c>
      <c r="L325" s="1">
        <v>2.0</v>
      </c>
      <c r="M325" s="1">
        <v>2.0</v>
      </c>
      <c r="N325" s="1">
        <v>1.0</v>
      </c>
      <c r="O325" s="1">
        <v>2.0</v>
      </c>
      <c r="P325" s="1">
        <v>2.0</v>
      </c>
      <c r="Q325" s="1">
        <v>2.0</v>
      </c>
      <c r="R325" s="1">
        <v>1.0</v>
      </c>
      <c r="S325" s="1">
        <v>2.0</v>
      </c>
      <c r="T325" s="1">
        <v>1.0</v>
      </c>
      <c r="U325" s="1">
        <v>2.0</v>
      </c>
      <c r="V325" s="1">
        <v>2.0</v>
      </c>
      <c r="W325" s="1">
        <v>2.0</v>
      </c>
      <c r="X325" s="1">
        <v>2.0</v>
      </c>
      <c r="Y325" s="1">
        <v>2.0</v>
      </c>
      <c r="Z325" s="1">
        <v>2.0</v>
      </c>
      <c r="AA325" s="1">
        <v>2.0</v>
      </c>
      <c r="AB325" s="1">
        <v>1.0</v>
      </c>
      <c r="AC325" s="36">
        <v>2003.0</v>
      </c>
      <c r="AD325">
        <f t="shared" si="1"/>
        <v>90</v>
      </c>
      <c r="AE325">
        <f t="shared" si="2"/>
        <v>32</v>
      </c>
      <c r="AF325">
        <f t="shared" si="3"/>
        <v>22</v>
      </c>
      <c r="AG325">
        <f t="shared" si="4"/>
        <v>36</v>
      </c>
    </row>
    <row r="326">
      <c r="A326" s="20"/>
      <c r="B326" s="20">
        <v>43783.42964884259</v>
      </c>
      <c r="C326" s="1" t="s">
        <v>301</v>
      </c>
      <c r="D326" s="1">
        <v>1.0</v>
      </c>
      <c r="E326" s="1">
        <v>2.0</v>
      </c>
      <c r="F326" s="1">
        <v>2.0</v>
      </c>
      <c r="G326" s="1">
        <v>2.0</v>
      </c>
      <c r="H326" s="1">
        <v>2.0</v>
      </c>
      <c r="I326" s="1">
        <v>2.0</v>
      </c>
      <c r="J326" s="1">
        <v>2.0</v>
      </c>
      <c r="K326" s="1">
        <v>2.0</v>
      </c>
      <c r="L326" s="1">
        <v>1.0</v>
      </c>
      <c r="M326" s="1">
        <v>1.0</v>
      </c>
      <c r="N326" s="1">
        <v>2.0</v>
      </c>
      <c r="O326" s="1">
        <v>1.0</v>
      </c>
      <c r="P326" s="1">
        <v>2.0</v>
      </c>
      <c r="Q326" s="1">
        <v>1.0</v>
      </c>
      <c r="R326" s="1">
        <v>0.0</v>
      </c>
      <c r="S326" s="1">
        <v>1.0</v>
      </c>
      <c r="T326" s="1">
        <v>2.0</v>
      </c>
      <c r="U326" s="1">
        <v>0.0</v>
      </c>
      <c r="V326" s="1">
        <v>2.0</v>
      </c>
      <c r="W326" s="1">
        <v>1.0</v>
      </c>
      <c r="X326" s="1">
        <v>1.0</v>
      </c>
      <c r="Y326" s="1">
        <v>2.0</v>
      </c>
      <c r="Z326" s="1">
        <v>2.0</v>
      </c>
      <c r="AA326" s="1">
        <v>1.0</v>
      </c>
      <c r="AB326" s="1">
        <v>1.0</v>
      </c>
      <c r="AC326" s="36">
        <v>2066.0</v>
      </c>
      <c r="AD326">
        <f t="shared" si="1"/>
        <v>72</v>
      </c>
      <c r="AE326">
        <f t="shared" si="2"/>
        <v>20</v>
      </c>
      <c r="AF326">
        <f t="shared" si="3"/>
        <v>24</v>
      </c>
      <c r="AG326">
        <f t="shared" si="4"/>
        <v>28</v>
      </c>
    </row>
    <row r="327">
      <c r="A327" s="20"/>
      <c r="B327" s="20">
        <v>43783.54044078704</v>
      </c>
      <c r="C327" s="1" t="s">
        <v>196</v>
      </c>
      <c r="D327" s="1">
        <v>0.0</v>
      </c>
      <c r="E327" s="1">
        <v>1.0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36">
        <v>1955.0</v>
      </c>
      <c r="AD327">
        <f t="shared" si="1"/>
        <v>2</v>
      </c>
      <c r="AE327">
        <f t="shared" si="2"/>
        <v>2</v>
      </c>
      <c r="AF327">
        <f t="shared" si="3"/>
        <v>0</v>
      </c>
      <c r="AG327">
        <f t="shared" si="4"/>
        <v>0</v>
      </c>
    </row>
    <row r="328">
      <c r="A328" s="20"/>
      <c r="B328" s="20">
        <v>43783.578479965276</v>
      </c>
      <c r="C328" s="1" t="s">
        <v>320</v>
      </c>
      <c r="D328" s="1">
        <v>1.0</v>
      </c>
      <c r="E328" s="1">
        <v>2.0</v>
      </c>
      <c r="F328" s="1">
        <v>2.0</v>
      </c>
      <c r="G328" s="1">
        <v>2.0</v>
      </c>
      <c r="H328" s="1">
        <v>2.0</v>
      </c>
      <c r="I328" s="1">
        <v>2.0</v>
      </c>
      <c r="J328" s="1">
        <v>2.0</v>
      </c>
      <c r="K328" s="1">
        <v>2.0</v>
      </c>
      <c r="L328" s="1">
        <v>2.0</v>
      </c>
      <c r="M328" s="1">
        <v>1.0</v>
      </c>
      <c r="N328" s="1">
        <v>1.0</v>
      </c>
      <c r="O328" s="1">
        <v>0.0</v>
      </c>
      <c r="P328" s="1">
        <v>2.0</v>
      </c>
      <c r="Q328" s="1">
        <v>1.0</v>
      </c>
      <c r="R328" s="1">
        <v>2.0</v>
      </c>
      <c r="S328" s="1">
        <v>2.0</v>
      </c>
      <c r="T328" s="1">
        <v>1.0</v>
      </c>
      <c r="U328" s="1">
        <v>1.0</v>
      </c>
      <c r="V328" s="1">
        <v>2.0</v>
      </c>
      <c r="W328" s="1">
        <v>0.0</v>
      </c>
      <c r="X328" s="1">
        <v>2.0</v>
      </c>
      <c r="Y328" s="1">
        <v>2.0</v>
      </c>
      <c r="Z328" s="1">
        <v>2.0</v>
      </c>
      <c r="AA328" s="1">
        <v>2.0</v>
      </c>
      <c r="AB328" s="1">
        <v>2.0</v>
      </c>
      <c r="AC328" s="36">
        <v>2104.0</v>
      </c>
      <c r="AD328">
        <f t="shared" si="1"/>
        <v>80</v>
      </c>
      <c r="AE328">
        <f t="shared" si="2"/>
        <v>24</v>
      </c>
      <c r="AF328">
        <f t="shared" si="3"/>
        <v>22</v>
      </c>
      <c r="AG328">
        <f t="shared" si="4"/>
        <v>34</v>
      </c>
    </row>
    <row r="329">
      <c r="A329" s="20"/>
      <c r="B329" s="20">
        <v>43783.589625671295</v>
      </c>
      <c r="C329" s="1" t="s">
        <v>192</v>
      </c>
      <c r="D329" s="1">
        <v>1.0</v>
      </c>
      <c r="E329" s="1">
        <v>1.0</v>
      </c>
      <c r="F329" s="1">
        <v>2.0</v>
      </c>
      <c r="G329" s="1">
        <v>1.0</v>
      </c>
      <c r="H329" s="1">
        <v>0.0</v>
      </c>
      <c r="I329" s="1">
        <v>1.0</v>
      </c>
      <c r="J329" s="1">
        <v>2.0</v>
      </c>
      <c r="K329" s="1">
        <v>2.0</v>
      </c>
      <c r="L329" s="1">
        <v>1.0</v>
      </c>
      <c r="M329" s="1">
        <v>0.0</v>
      </c>
      <c r="N329" s="1">
        <v>1.0</v>
      </c>
      <c r="O329" s="1">
        <v>0.0</v>
      </c>
      <c r="P329" s="1">
        <v>1.0</v>
      </c>
      <c r="Q329" s="1">
        <v>0.0</v>
      </c>
      <c r="R329" s="1">
        <v>0.0</v>
      </c>
      <c r="S329" s="1">
        <v>1.0</v>
      </c>
      <c r="T329" s="1">
        <v>2.0</v>
      </c>
      <c r="U329" s="1">
        <v>0.0</v>
      </c>
      <c r="V329" s="1">
        <v>1.0</v>
      </c>
      <c r="W329" s="1">
        <v>1.0</v>
      </c>
      <c r="X329" s="1">
        <v>1.0</v>
      </c>
      <c r="Y329" s="1">
        <v>1.0</v>
      </c>
      <c r="Z329" s="1">
        <v>1.0</v>
      </c>
      <c r="AA329" s="1">
        <v>1.0</v>
      </c>
      <c r="AB329" s="1">
        <v>0.0</v>
      </c>
      <c r="AC329" s="36">
        <v>1956.0</v>
      </c>
      <c r="AD329">
        <f t="shared" si="1"/>
        <v>44</v>
      </c>
      <c r="AE329">
        <f t="shared" si="2"/>
        <v>12</v>
      </c>
      <c r="AF329">
        <f t="shared" si="3"/>
        <v>16</v>
      </c>
      <c r="AG329">
        <f t="shared" si="4"/>
        <v>16</v>
      </c>
    </row>
    <row r="330">
      <c r="A330" s="20"/>
      <c r="B330" s="20">
        <v>43784.42244880787</v>
      </c>
      <c r="C330" s="1" t="s">
        <v>141</v>
      </c>
      <c r="D330" s="1">
        <v>2.0</v>
      </c>
      <c r="E330" s="1">
        <v>1.0</v>
      </c>
      <c r="F330" s="1">
        <v>2.0</v>
      </c>
      <c r="G330" s="1">
        <v>2.0</v>
      </c>
      <c r="H330" s="1">
        <v>1.0</v>
      </c>
      <c r="I330" s="1">
        <v>1.0</v>
      </c>
      <c r="J330" s="1">
        <v>2.0</v>
      </c>
      <c r="K330" s="1">
        <v>2.0</v>
      </c>
      <c r="L330" s="1">
        <v>1.0</v>
      </c>
      <c r="M330" s="1">
        <v>1.0</v>
      </c>
      <c r="N330" s="1">
        <v>1.0</v>
      </c>
      <c r="O330" s="1">
        <v>1.0</v>
      </c>
      <c r="P330" s="1">
        <v>2.0</v>
      </c>
      <c r="Q330" s="1">
        <v>1.0</v>
      </c>
      <c r="R330" s="1">
        <v>1.0</v>
      </c>
      <c r="S330" s="1">
        <v>1.0</v>
      </c>
      <c r="T330" s="1">
        <v>2.0</v>
      </c>
      <c r="U330" s="1">
        <v>0.0</v>
      </c>
      <c r="V330" s="1">
        <v>1.0</v>
      </c>
      <c r="W330" s="1">
        <v>1.0</v>
      </c>
      <c r="X330" s="1">
        <v>1.0</v>
      </c>
      <c r="Y330" s="1">
        <v>2.0</v>
      </c>
      <c r="Z330" s="1">
        <v>2.0</v>
      </c>
      <c r="AA330" s="1">
        <v>2.0</v>
      </c>
      <c r="AB330" s="1">
        <v>2.0</v>
      </c>
      <c r="AC330" s="36">
        <v>1909.0</v>
      </c>
      <c r="AD330">
        <f t="shared" si="1"/>
        <v>70</v>
      </c>
      <c r="AE330">
        <f t="shared" si="2"/>
        <v>18</v>
      </c>
      <c r="AF330">
        <f t="shared" si="3"/>
        <v>26</v>
      </c>
      <c r="AG330">
        <f t="shared" si="4"/>
        <v>26</v>
      </c>
    </row>
    <row r="331">
      <c r="A331" s="20"/>
      <c r="B331" s="20">
        <v>43784.45884753473</v>
      </c>
      <c r="C331" s="1" t="s">
        <v>137</v>
      </c>
      <c r="D331" s="1">
        <v>1.0</v>
      </c>
      <c r="E331" s="1">
        <v>1.0</v>
      </c>
      <c r="F331" s="1">
        <v>1.0</v>
      </c>
      <c r="G331" s="1">
        <v>2.0</v>
      </c>
      <c r="H331" s="1">
        <v>0.0</v>
      </c>
      <c r="I331" s="1">
        <v>1.0</v>
      </c>
      <c r="J331" s="1">
        <v>1.0</v>
      </c>
      <c r="K331" s="1">
        <v>1.0</v>
      </c>
      <c r="L331" s="1">
        <v>1.0</v>
      </c>
      <c r="M331" s="1">
        <v>0.0</v>
      </c>
      <c r="N331" s="1">
        <v>0.0</v>
      </c>
      <c r="O331" s="1">
        <v>1.0</v>
      </c>
      <c r="P331" s="1">
        <v>1.0</v>
      </c>
      <c r="Q331" s="1">
        <v>1.0</v>
      </c>
      <c r="R331" s="1">
        <v>0.0</v>
      </c>
      <c r="S331" s="1">
        <v>1.0</v>
      </c>
      <c r="T331" s="1">
        <v>1.0</v>
      </c>
      <c r="U331" s="1">
        <v>0.0</v>
      </c>
      <c r="V331" s="1">
        <v>1.0</v>
      </c>
      <c r="W331" s="1">
        <v>2.0</v>
      </c>
      <c r="X331" s="1">
        <v>1.0</v>
      </c>
      <c r="Y331" s="1">
        <v>1.0</v>
      </c>
      <c r="Z331" s="1">
        <v>1.0</v>
      </c>
      <c r="AA331" s="1">
        <v>1.0</v>
      </c>
      <c r="AB331" s="1">
        <v>1.0</v>
      </c>
      <c r="AC331" s="36">
        <v>1883.0</v>
      </c>
      <c r="AD331">
        <f t="shared" si="1"/>
        <v>44</v>
      </c>
      <c r="AE331">
        <f t="shared" si="2"/>
        <v>14</v>
      </c>
      <c r="AF331">
        <f t="shared" si="3"/>
        <v>14</v>
      </c>
      <c r="AG331">
        <f t="shared" si="4"/>
        <v>16</v>
      </c>
    </row>
    <row r="332">
      <c r="A332" s="20"/>
      <c r="B332" s="20">
        <v>43787.45122545139</v>
      </c>
      <c r="C332" s="1" t="s">
        <v>321</v>
      </c>
      <c r="D332" s="1">
        <v>1.0</v>
      </c>
      <c r="E332" s="1">
        <v>2.0</v>
      </c>
      <c r="F332" s="1">
        <v>2.0</v>
      </c>
      <c r="G332" s="1">
        <v>1.0</v>
      </c>
      <c r="H332" s="1">
        <v>2.0</v>
      </c>
      <c r="I332" s="1">
        <v>2.0</v>
      </c>
      <c r="J332" s="1">
        <v>2.0</v>
      </c>
      <c r="K332" s="1">
        <v>2.0</v>
      </c>
      <c r="L332" s="1">
        <v>2.0</v>
      </c>
      <c r="M332" s="1">
        <v>2.0</v>
      </c>
      <c r="N332" s="1">
        <v>2.0</v>
      </c>
      <c r="O332" s="1">
        <v>0.0</v>
      </c>
      <c r="P332" s="1">
        <v>2.0</v>
      </c>
      <c r="Q332" s="1">
        <v>0.0</v>
      </c>
      <c r="R332" s="1">
        <v>2.0</v>
      </c>
      <c r="S332" s="1">
        <v>2.0</v>
      </c>
      <c r="T332" s="1">
        <v>1.0</v>
      </c>
      <c r="U332" s="1">
        <v>1.0</v>
      </c>
      <c r="V332" s="1">
        <v>1.0</v>
      </c>
      <c r="W332" s="1">
        <v>2.0</v>
      </c>
      <c r="X332" s="1">
        <v>2.0</v>
      </c>
      <c r="Y332" s="1">
        <v>1.0</v>
      </c>
      <c r="Z332" s="1">
        <v>1.0</v>
      </c>
      <c r="AA332" s="1">
        <v>1.0</v>
      </c>
      <c r="AB332" s="1">
        <v>1.0</v>
      </c>
      <c r="AC332" s="36">
        <v>2105.0</v>
      </c>
      <c r="AD332">
        <f t="shared" si="1"/>
        <v>74</v>
      </c>
      <c r="AE332">
        <f t="shared" si="2"/>
        <v>26</v>
      </c>
      <c r="AF332">
        <f t="shared" si="3"/>
        <v>20</v>
      </c>
      <c r="AG332">
        <f t="shared" si="4"/>
        <v>28</v>
      </c>
    </row>
    <row r="333">
      <c r="A333" s="20"/>
      <c r="B333" s="20">
        <v>43788.44747972222</v>
      </c>
      <c r="C333" s="1" t="s">
        <v>322</v>
      </c>
      <c r="D333" s="1">
        <v>2.0</v>
      </c>
      <c r="E333" s="1">
        <v>1.0</v>
      </c>
      <c r="F333" s="1">
        <v>2.0</v>
      </c>
      <c r="G333" s="1">
        <v>1.0</v>
      </c>
      <c r="H333" s="1">
        <v>2.0</v>
      </c>
      <c r="I333" s="1">
        <v>2.0</v>
      </c>
      <c r="J333" s="1">
        <v>2.0</v>
      </c>
      <c r="K333" s="1">
        <v>2.0</v>
      </c>
      <c r="L333" s="1">
        <v>1.0</v>
      </c>
      <c r="M333" s="1">
        <v>0.0</v>
      </c>
      <c r="N333" s="1">
        <v>0.0</v>
      </c>
      <c r="O333" s="1">
        <v>1.0</v>
      </c>
      <c r="P333" s="1">
        <v>2.0</v>
      </c>
      <c r="Q333" s="1">
        <v>0.0</v>
      </c>
      <c r="R333" s="1">
        <v>0.0</v>
      </c>
      <c r="S333" s="1">
        <v>2.0</v>
      </c>
      <c r="T333" s="1">
        <v>1.0</v>
      </c>
      <c r="U333" s="1">
        <v>0.0</v>
      </c>
      <c r="V333" s="1">
        <v>1.0</v>
      </c>
      <c r="W333" s="1">
        <v>1.0</v>
      </c>
      <c r="X333" s="1">
        <v>1.0</v>
      </c>
      <c r="Y333" s="1">
        <v>2.0</v>
      </c>
      <c r="Z333" s="1">
        <v>2.0</v>
      </c>
      <c r="AA333" s="1">
        <v>2.0</v>
      </c>
      <c r="AB333" s="1">
        <v>1.0</v>
      </c>
      <c r="AC333" s="36">
        <v>2110.0</v>
      </c>
      <c r="AD333">
        <f t="shared" si="1"/>
        <v>62</v>
      </c>
      <c r="AE333">
        <f t="shared" si="2"/>
        <v>16</v>
      </c>
      <c r="AF333">
        <f t="shared" si="3"/>
        <v>18</v>
      </c>
      <c r="AG333">
        <f t="shared" si="4"/>
        <v>28</v>
      </c>
    </row>
    <row r="334">
      <c r="A334" s="20"/>
      <c r="B334" s="20">
        <v>43789.42217847222</v>
      </c>
      <c r="C334" s="1" t="s">
        <v>171</v>
      </c>
      <c r="D334" s="1">
        <v>1.0</v>
      </c>
      <c r="E334" s="1">
        <v>0.0</v>
      </c>
      <c r="F334" s="1">
        <v>0.0</v>
      </c>
      <c r="G334" s="1">
        <v>1.0</v>
      </c>
      <c r="H334" s="1">
        <v>0.0</v>
      </c>
      <c r="I334" s="1">
        <v>1.0</v>
      </c>
      <c r="J334" s="1">
        <v>1.0</v>
      </c>
      <c r="K334" s="1">
        <v>1.0</v>
      </c>
      <c r="L334" s="1">
        <v>0.0</v>
      </c>
      <c r="M334" s="1">
        <v>0.0</v>
      </c>
      <c r="N334" s="1">
        <v>0.0</v>
      </c>
      <c r="O334" s="1">
        <v>0.0</v>
      </c>
      <c r="P334" s="1">
        <v>2.0</v>
      </c>
      <c r="Q334" s="1">
        <v>0.0</v>
      </c>
      <c r="R334" s="1">
        <v>0.0</v>
      </c>
      <c r="S334" s="1">
        <v>1.0</v>
      </c>
      <c r="T334" s="1">
        <v>1.0</v>
      </c>
      <c r="U334" s="1">
        <v>0.0</v>
      </c>
      <c r="V334" s="1">
        <v>0.0</v>
      </c>
      <c r="W334" s="1">
        <v>0.0</v>
      </c>
      <c r="X334" s="1">
        <v>0.0</v>
      </c>
      <c r="Y334" s="1">
        <v>1.0</v>
      </c>
      <c r="Z334" s="1">
        <v>1.0</v>
      </c>
      <c r="AA334" s="1">
        <v>1.0</v>
      </c>
      <c r="AB334" s="1">
        <v>0.0</v>
      </c>
      <c r="AC334" s="36">
        <v>1585.0</v>
      </c>
      <c r="AD334">
        <f t="shared" si="1"/>
        <v>24</v>
      </c>
      <c r="AE334">
        <f t="shared" si="2"/>
        <v>4</v>
      </c>
      <c r="AF334">
        <f t="shared" si="3"/>
        <v>12</v>
      </c>
      <c r="AG334">
        <f t="shared" si="4"/>
        <v>8</v>
      </c>
    </row>
    <row r="335">
      <c r="A335" s="20"/>
      <c r="B335" s="20">
        <v>43790.453355324076</v>
      </c>
      <c r="C335" s="1" t="s">
        <v>323</v>
      </c>
      <c r="D335" s="1">
        <v>1.0</v>
      </c>
      <c r="E335" s="1">
        <v>1.0</v>
      </c>
      <c r="F335" s="1">
        <v>0.0</v>
      </c>
      <c r="G335" s="1">
        <v>1.0</v>
      </c>
      <c r="H335" s="1">
        <v>1.0</v>
      </c>
      <c r="I335" s="1">
        <v>1.0</v>
      </c>
      <c r="J335" s="1">
        <v>0.0</v>
      </c>
      <c r="K335" s="1">
        <v>1.0</v>
      </c>
      <c r="L335" s="1">
        <v>1.0</v>
      </c>
      <c r="M335" s="1">
        <v>0.0</v>
      </c>
      <c r="N335" s="1">
        <v>2.0</v>
      </c>
      <c r="O335" s="1">
        <v>1.0</v>
      </c>
      <c r="P335" s="1">
        <v>1.0</v>
      </c>
      <c r="Q335" s="1">
        <v>0.0</v>
      </c>
      <c r="R335" s="1">
        <v>0.0</v>
      </c>
      <c r="S335" s="1">
        <v>1.0</v>
      </c>
      <c r="T335" s="1">
        <v>1.0</v>
      </c>
      <c r="U335" s="1">
        <v>0.0</v>
      </c>
      <c r="V335" s="1">
        <v>1.0</v>
      </c>
      <c r="W335" s="1">
        <v>2.0</v>
      </c>
      <c r="X335" s="1">
        <v>2.0</v>
      </c>
      <c r="Y335" s="1">
        <v>2.0</v>
      </c>
      <c r="Z335" s="1">
        <v>1.0</v>
      </c>
      <c r="AA335" s="1">
        <v>2.0</v>
      </c>
      <c r="AB335" s="1">
        <v>0.0</v>
      </c>
      <c r="AC335" s="36">
        <v>2068.0</v>
      </c>
      <c r="AD335">
        <f t="shared" si="1"/>
        <v>46</v>
      </c>
      <c r="AE335">
        <f t="shared" si="2"/>
        <v>18</v>
      </c>
      <c r="AF335">
        <f t="shared" si="3"/>
        <v>14</v>
      </c>
      <c r="AG335">
        <f t="shared" si="4"/>
        <v>14</v>
      </c>
    </row>
    <row r="336">
      <c r="A336" s="20"/>
      <c r="B336" s="20">
        <v>43790.56827986111</v>
      </c>
      <c r="C336" s="1" t="s">
        <v>324</v>
      </c>
      <c r="D336" s="1">
        <v>1.0</v>
      </c>
      <c r="E336" s="1">
        <v>2.0</v>
      </c>
      <c r="F336" s="1">
        <v>2.0</v>
      </c>
      <c r="G336" s="1">
        <v>0.0</v>
      </c>
      <c r="H336" s="1">
        <v>2.0</v>
      </c>
      <c r="I336" s="1">
        <v>2.0</v>
      </c>
      <c r="J336" s="1">
        <v>1.0</v>
      </c>
      <c r="K336" s="1">
        <v>1.0</v>
      </c>
      <c r="L336" s="1">
        <v>1.0</v>
      </c>
      <c r="M336" s="1">
        <v>1.0</v>
      </c>
      <c r="N336" s="1">
        <v>1.0</v>
      </c>
      <c r="O336" s="1">
        <v>1.0</v>
      </c>
      <c r="P336" s="1">
        <v>1.0</v>
      </c>
      <c r="Q336" s="1">
        <v>0.0</v>
      </c>
      <c r="R336" s="1">
        <v>1.0</v>
      </c>
      <c r="S336" s="1">
        <v>2.0</v>
      </c>
      <c r="T336" s="1">
        <v>1.0</v>
      </c>
      <c r="U336" s="1">
        <v>0.0</v>
      </c>
      <c r="V336" s="1">
        <v>1.0</v>
      </c>
      <c r="W336" s="1">
        <v>2.0</v>
      </c>
      <c r="X336" s="1">
        <v>2.0</v>
      </c>
      <c r="Y336" s="1">
        <v>2.0</v>
      </c>
      <c r="Z336" s="1">
        <v>1.0</v>
      </c>
      <c r="AA336" s="1">
        <v>1.0</v>
      </c>
      <c r="AB336" s="1">
        <v>0.0</v>
      </c>
      <c r="AC336" s="36">
        <v>2116.0</v>
      </c>
      <c r="AD336">
        <f t="shared" si="1"/>
        <v>58</v>
      </c>
      <c r="AE336">
        <f t="shared" si="2"/>
        <v>22</v>
      </c>
      <c r="AF336">
        <f t="shared" si="3"/>
        <v>10</v>
      </c>
      <c r="AG336">
        <f t="shared" si="4"/>
        <v>26</v>
      </c>
    </row>
    <row r="337">
      <c r="A337" s="20"/>
      <c r="B337" s="20">
        <v>43794.391647916666</v>
      </c>
      <c r="C337" s="1" t="s">
        <v>325</v>
      </c>
      <c r="D337" s="1">
        <v>0.0</v>
      </c>
      <c r="E337" s="1">
        <v>0.0</v>
      </c>
      <c r="F337" s="1">
        <v>0.0</v>
      </c>
      <c r="G337" s="1">
        <v>0.0</v>
      </c>
      <c r="H337" s="1">
        <v>1.0</v>
      </c>
      <c r="I337" s="1">
        <v>0.0</v>
      </c>
      <c r="J337" s="1">
        <v>1.0</v>
      </c>
      <c r="K337" s="1">
        <v>1.0</v>
      </c>
      <c r="L337" s="1">
        <v>0.0</v>
      </c>
      <c r="M337" s="1">
        <v>0.0</v>
      </c>
      <c r="N337" s="1">
        <v>2.0</v>
      </c>
      <c r="O337" s="1">
        <v>0.0</v>
      </c>
      <c r="P337" s="1">
        <v>1.0</v>
      </c>
      <c r="Q337" s="1">
        <v>0.0</v>
      </c>
      <c r="R337" s="1">
        <v>0.0</v>
      </c>
      <c r="S337" s="1">
        <v>1.0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1.0</v>
      </c>
      <c r="Z337" s="1">
        <v>2.0</v>
      </c>
      <c r="AA337" s="1">
        <v>1.0</v>
      </c>
      <c r="AB337" s="1">
        <v>0.0</v>
      </c>
      <c r="AC337" s="36">
        <v>2120.0</v>
      </c>
      <c r="AD337">
        <f t="shared" si="1"/>
        <v>22</v>
      </c>
      <c r="AE337">
        <f t="shared" si="2"/>
        <v>6</v>
      </c>
      <c r="AF337">
        <f t="shared" si="3"/>
        <v>8</v>
      </c>
      <c r="AG337">
        <f t="shared" si="4"/>
        <v>8</v>
      </c>
    </row>
    <row r="338">
      <c r="A338" s="20"/>
      <c r="B338" s="20">
        <v>43794.48329146991</v>
      </c>
      <c r="C338" s="1" t="s">
        <v>326</v>
      </c>
      <c r="D338" s="1">
        <v>1.0</v>
      </c>
      <c r="E338" s="1">
        <v>1.0</v>
      </c>
      <c r="F338" s="1">
        <v>2.0</v>
      </c>
      <c r="G338" s="1">
        <v>1.0</v>
      </c>
      <c r="H338" s="1">
        <v>1.0</v>
      </c>
      <c r="I338" s="1">
        <v>2.0</v>
      </c>
      <c r="J338" s="1">
        <v>1.0</v>
      </c>
      <c r="K338" s="1">
        <v>2.0</v>
      </c>
      <c r="L338" s="1">
        <v>1.0</v>
      </c>
      <c r="M338" s="1">
        <v>2.0</v>
      </c>
      <c r="N338" s="1">
        <v>2.0</v>
      </c>
      <c r="O338" s="1">
        <v>0.0</v>
      </c>
      <c r="P338" s="1">
        <v>2.0</v>
      </c>
      <c r="Q338" s="1">
        <v>0.0</v>
      </c>
      <c r="R338" s="1">
        <v>1.0</v>
      </c>
      <c r="S338" s="1">
        <v>1.0</v>
      </c>
      <c r="T338" s="1">
        <v>2.0</v>
      </c>
      <c r="U338" s="1">
        <v>1.0</v>
      </c>
      <c r="V338" s="1">
        <v>1.0</v>
      </c>
      <c r="W338" s="1">
        <v>1.0</v>
      </c>
      <c r="X338" s="1">
        <v>1.0</v>
      </c>
      <c r="Y338" s="1">
        <v>2.0</v>
      </c>
      <c r="Z338" s="1">
        <v>2.0</v>
      </c>
      <c r="AA338" s="1">
        <v>2.0</v>
      </c>
      <c r="AB338" s="1">
        <v>1.0</v>
      </c>
      <c r="AC338" s="36">
        <v>2121.0</v>
      </c>
      <c r="AD338">
        <f t="shared" si="1"/>
        <v>66</v>
      </c>
      <c r="AE338">
        <f t="shared" si="2"/>
        <v>22</v>
      </c>
      <c r="AF338">
        <f t="shared" si="3"/>
        <v>22</v>
      </c>
      <c r="AG338">
        <f t="shared" si="4"/>
        <v>22</v>
      </c>
    </row>
    <row r="339">
      <c r="A339" s="20"/>
      <c r="B339" s="20">
        <v>43794.57537482639</v>
      </c>
      <c r="C339" s="1" t="s">
        <v>327</v>
      </c>
      <c r="D339" s="1">
        <v>0.0</v>
      </c>
      <c r="E339" s="1">
        <v>1.0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2.0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36">
        <v>1855.0</v>
      </c>
      <c r="AD339">
        <f t="shared" si="1"/>
        <v>6</v>
      </c>
      <c r="AE339">
        <f t="shared" si="2"/>
        <v>2</v>
      </c>
      <c r="AF339">
        <f t="shared" si="3"/>
        <v>0</v>
      </c>
      <c r="AG339">
        <f t="shared" si="4"/>
        <v>4</v>
      </c>
    </row>
    <row r="340">
      <c r="A340" s="20"/>
      <c r="B340" s="20">
        <v>43794.60962672454</v>
      </c>
      <c r="C340" s="1" t="s">
        <v>891</v>
      </c>
      <c r="D340" s="1">
        <v>1.0</v>
      </c>
      <c r="E340" s="1">
        <v>0.0</v>
      </c>
      <c r="F340" s="1">
        <v>1.0</v>
      </c>
      <c r="G340" s="1">
        <v>2.0</v>
      </c>
      <c r="H340" s="1">
        <v>1.0</v>
      </c>
      <c r="I340" s="1">
        <v>2.0</v>
      </c>
      <c r="J340" s="1">
        <v>2.0</v>
      </c>
      <c r="K340" s="1">
        <v>2.0</v>
      </c>
      <c r="L340" s="1">
        <v>0.0</v>
      </c>
      <c r="M340" s="1">
        <v>0.0</v>
      </c>
      <c r="N340" s="1">
        <v>0.0</v>
      </c>
      <c r="O340" s="1">
        <v>0.0</v>
      </c>
      <c r="P340" s="1">
        <v>1.0</v>
      </c>
      <c r="Q340" s="1">
        <v>1.0</v>
      </c>
      <c r="R340" s="1">
        <v>0.0</v>
      </c>
      <c r="S340" s="1">
        <v>2.0</v>
      </c>
      <c r="T340" s="1">
        <v>1.0</v>
      </c>
      <c r="U340" s="1">
        <v>1.0</v>
      </c>
      <c r="V340" s="1">
        <v>1.0</v>
      </c>
      <c r="W340" s="1">
        <v>0.0</v>
      </c>
      <c r="X340" s="1">
        <v>2.0</v>
      </c>
      <c r="Y340" s="1">
        <v>1.0</v>
      </c>
      <c r="Z340" s="1">
        <v>1.0</v>
      </c>
      <c r="AA340" s="1">
        <v>2.0</v>
      </c>
      <c r="AB340" s="1">
        <v>1.0</v>
      </c>
      <c r="AC340" s="36">
        <v>2122.0</v>
      </c>
      <c r="AD340">
        <f t="shared" si="1"/>
        <v>50</v>
      </c>
      <c r="AE340">
        <f t="shared" si="2"/>
        <v>10</v>
      </c>
      <c r="AF340">
        <f t="shared" si="3"/>
        <v>16</v>
      </c>
      <c r="AG340">
        <f t="shared" si="4"/>
        <v>24</v>
      </c>
    </row>
    <row r="341">
      <c r="A341" s="20"/>
      <c r="B341" s="20">
        <v>43794.644702488426</v>
      </c>
      <c r="C341" s="1" t="s">
        <v>252</v>
      </c>
      <c r="D341" s="1">
        <v>0.0</v>
      </c>
      <c r="E341" s="1">
        <v>1.0</v>
      </c>
      <c r="F341" s="1">
        <v>0.0</v>
      </c>
      <c r="G341" s="1">
        <v>0.0</v>
      </c>
      <c r="H341" s="1">
        <v>1.0</v>
      </c>
      <c r="I341" s="1">
        <v>0.0</v>
      </c>
      <c r="J341" s="1">
        <v>1.0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1.0</v>
      </c>
      <c r="T341" s="1">
        <v>0.0</v>
      </c>
      <c r="U341" s="1">
        <v>0.0</v>
      </c>
      <c r="V341" s="1">
        <v>1.0</v>
      </c>
      <c r="W341" s="1">
        <v>1.0</v>
      </c>
      <c r="X341" s="1">
        <v>1.0</v>
      </c>
      <c r="Y341" s="1">
        <v>0.0</v>
      </c>
      <c r="Z341" s="1">
        <v>0.0</v>
      </c>
      <c r="AA341" s="1">
        <v>1.0</v>
      </c>
      <c r="AB341" s="1">
        <v>0.0</v>
      </c>
      <c r="AC341" s="36">
        <v>2001.0</v>
      </c>
      <c r="AD341">
        <f t="shared" si="1"/>
        <v>16</v>
      </c>
      <c r="AE341">
        <f t="shared" si="2"/>
        <v>6</v>
      </c>
      <c r="AF341">
        <f t="shared" si="3"/>
        <v>0</v>
      </c>
      <c r="AG341">
        <f t="shared" si="4"/>
        <v>10</v>
      </c>
    </row>
    <row r="342">
      <c r="A342" s="20"/>
      <c r="B342" s="20">
        <v>43795.43278803241</v>
      </c>
      <c r="C342" s="1" t="s">
        <v>307</v>
      </c>
      <c r="D342" s="1">
        <v>1.0</v>
      </c>
      <c r="E342" s="1">
        <v>1.0</v>
      </c>
      <c r="F342" s="1">
        <v>1.0</v>
      </c>
      <c r="G342" s="1">
        <v>1.0</v>
      </c>
      <c r="H342" s="1">
        <v>0.0</v>
      </c>
      <c r="I342" s="1">
        <v>1.0</v>
      </c>
      <c r="J342" s="1">
        <v>1.0</v>
      </c>
      <c r="K342" s="1">
        <v>1.0</v>
      </c>
      <c r="L342" s="1">
        <v>1.0</v>
      </c>
      <c r="M342" s="1">
        <v>0.0</v>
      </c>
      <c r="N342" s="1">
        <v>0.0</v>
      </c>
      <c r="O342" s="1">
        <v>1.0</v>
      </c>
      <c r="P342" s="1">
        <v>0.0</v>
      </c>
      <c r="Q342" s="1">
        <v>0.0</v>
      </c>
      <c r="R342" s="1">
        <v>0.0</v>
      </c>
      <c r="S342" s="1">
        <v>1.0</v>
      </c>
      <c r="T342" s="1">
        <v>0.0</v>
      </c>
      <c r="U342" s="1">
        <v>0.0</v>
      </c>
      <c r="V342" s="1">
        <v>0.0</v>
      </c>
      <c r="W342" s="1">
        <v>2.0</v>
      </c>
      <c r="X342" s="1">
        <v>0.0</v>
      </c>
      <c r="Y342" s="1">
        <v>2.0</v>
      </c>
      <c r="Z342" s="1">
        <v>1.0</v>
      </c>
      <c r="AA342" s="1">
        <v>1.0</v>
      </c>
      <c r="AB342" s="1">
        <v>0.0</v>
      </c>
      <c r="AC342" s="36">
        <v>2070.0</v>
      </c>
      <c r="AD342">
        <f t="shared" si="1"/>
        <v>32</v>
      </c>
      <c r="AE342">
        <f t="shared" si="2"/>
        <v>14</v>
      </c>
      <c r="AF342">
        <f t="shared" si="3"/>
        <v>6</v>
      </c>
      <c r="AG342">
        <f t="shared" si="4"/>
        <v>12</v>
      </c>
    </row>
    <row r="343">
      <c r="A343" s="20"/>
      <c r="B343" s="20">
        <v>43795.55692150463</v>
      </c>
      <c r="C343" s="1" t="s">
        <v>314</v>
      </c>
      <c r="D343" s="1">
        <v>2.0</v>
      </c>
      <c r="E343" s="1">
        <v>2.0</v>
      </c>
      <c r="F343" s="1">
        <v>2.0</v>
      </c>
      <c r="G343" s="1">
        <v>1.0</v>
      </c>
      <c r="H343" s="1">
        <v>2.0</v>
      </c>
      <c r="I343" s="1">
        <v>2.0</v>
      </c>
      <c r="J343" s="1">
        <v>2.0</v>
      </c>
      <c r="K343" s="1">
        <v>1.0</v>
      </c>
      <c r="L343" s="1">
        <v>2.0</v>
      </c>
      <c r="M343" s="1">
        <v>0.0</v>
      </c>
      <c r="N343" s="1">
        <v>2.0</v>
      </c>
      <c r="O343" s="1">
        <v>0.0</v>
      </c>
      <c r="P343" s="1">
        <v>2.0</v>
      </c>
      <c r="Q343" s="1">
        <v>2.0</v>
      </c>
      <c r="R343" s="1">
        <v>0.0</v>
      </c>
      <c r="S343" s="1">
        <v>2.0</v>
      </c>
      <c r="T343" s="1">
        <v>1.0</v>
      </c>
      <c r="U343" s="1">
        <v>0.0</v>
      </c>
      <c r="V343" s="1">
        <v>1.0</v>
      </c>
      <c r="W343" s="1">
        <v>2.0</v>
      </c>
      <c r="X343" s="1">
        <v>2.0</v>
      </c>
      <c r="Y343" s="1">
        <v>2.0</v>
      </c>
      <c r="Z343" s="1">
        <v>1.0</v>
      </c>
      <c r="AA343" s="1">
        <v>2.0</v>
      </c>
      <c r="AB343" s="1">
        <v>1.0</v>
      </c>
      <c r="AC343" s="36">
        <v>2093.0</v>
      </c>
      <c r="AD343">
        <f t="shared" si="1"/>
        <v>72</v>
      </c>
      <c r="AE343">
        <f t="shared" si="2"/>
        <v>22</v>
      </c>
      <c r="AF343">
        <f t="shared" si="3"/>
        <v>20</v>
      </c>
      <c r="AG343">
        <f t="shared" si="4"/>
        <v>30</v>
      </c>
    </row>
    <row r="344">
      <c r="A344" s="20"/>
      <c r="B344" s="20">
        <v>43796.429187789356</v>
      </c>
      <c r="C344" s="1" t="s">
        <v>328</v>
      </c>
      <c r="D344" s="1">
        <v>1.0</v>
      </c>
      <c r="E344" s="1">
        <v>2.0</v>
      </c>
      <c r="F344" s="1">
        <v>1.0</v>
      </c>
      <c r="G344" s="1">
        <v>1.0</v>
      </c>
      <c r="H344" s="1">
        <v>1.0</v>
      </c>
      <c r="I344" s="1">
        <v>2.0</v>
      </c>
      <c r="J344" s="1">
        <v>2.0</v>
      </c>
      <c r="K344" s="1">
        <v>2.0</v>
      </c>
      <c r="L344" s="1">
        <v>2.0</v>
      </c>
      <c r="M344" s="1">
        <v>0.0</v>
      </c>
      <c r="N344" s="1">
        <v>1.0</v>
      </c>
      <c r="O344" s="1">
        <v>1.0</v>
      </c>
      <c r="P344" s="1">
        <v>1.0</v>
      </c>
      <c r="Q344" s="1">
        <v>1.0</v>
      </c>
      <c r="R344" s="1">
        <v>1.0</v>
      </c>
      <c r="S344" s="1">
        <v>2.0</v>
      </c>
      <c r="T344" s="1">
        <v>1.0</v>
      </c>
      <c r="U344" s="1">
        <v>1.0</v>
      </c>
      <c r="V344" s="1">
        <v>1.0</v>
      </c>
      <c r="W344" s="1">
        <v>2.0</v>
      </c>
      <c r="X344" s="1">
        <v>2.0</v>
      </c>
      <c r="Y344" s="1">
        <v>2.0</v>
      </c>
      <c r="Z344" s="1">
        <v>1.0</v>
      </c>
      <c r="AA344" s="1">
        <v>2.0</v>
      </c>
      <c r="AB344" s="1">
        <v>1.0</v>
      </c>
      <c r="AC344" s="36">
        <v>2126.0</v>
      </c>
      <c r="AD344">
        <f t="shared" si="1"/>
        <v>68</v>
      </c>
      <c r="AE344">
        <f t="shared" si="2"/>
        <v>24</v>
      </c>
      <c r="AF344">
        <f t="shared" si="3"/>
        <v>16</v>
      </c>
      <c r="AG344">
        <f t="shared" si="4"/>
        <v>28</v>
      </c>
    </row>
    <row r="345">
      <c r="A345" s="20"/>
      <c r="B345" s="20">
        <v>43796.58882546297</v>
      </c>
      <c r="C345" s="1" t="s">
        <v>329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1.0</v>
      </c>
      <c r="AA345" s="1">
        <v>1.0</v>
      </c>
      <c r="AB345" s="1">
        <v>0.0</v>
      </c>
      <c r="AC345" s="36">
        <v>2128.0</v>
      </c>
      <c r="AD345">
        <f t="shared" si="1"/>
        <v>4</v>
      </c>
      <c r="AE345">
        <f t="shared" si="2"/>
        <v>2</v>
      </c>
      <c r="AF345">
        <f t="shared" si="3"/>
        <v>0</v>
      </c>
      <c r="AG345">
        <f t="shared" si="4"/>
        <v>2</v>
      </c>
    </row>
    <row r="346">
      <c r="A346" s="20"/>
      <c r="B346" s="20">
        <v>43797.37318729167</v>
      </c>
      <c r="C346" s="1" t="s">
        <v>330</v>
      </c>
      <c r="D346" s="1">
        <v>0.0</v>
      </c>
      <c r="E346" s="1">
        <v>1.0</v>
      </c>
      <c r="F346" s="1">
        <v>0.0</v>
      </c>
      <c r="G346" s="1">
        <v>1.0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1.0</v>
      </c>
      <c r="T346" s="1">
        <v>0.0</v>
      </c>
      <c r="U346" s="1">
        <v>0.0</v>
      </c>
      <c r="V346" s="1">
        <v>0.0</v>
      </c>
      <c r="W346" s="1">
        <v>1.0</v>
      </c>
      <c r="X346" s="1">
        <v>0.0</v>
      </c>
      <c r="Y346" s="1">
        <v>0.0</v>
      </c>
      <c r="Z346" s="1">
        <v>0.0</v>
      </c>
      <c r="AA346" s="1">
        <v>1.0</v>
      </c>
      <c r="AB346" s="1">
        <v>0.0</v>
      </c>
      <c r="AC346" s="36">
        <v>2106.0</v>
      </c>
      <c r="AD346">
        <f t="shared" si="1"/>
        <v>10</v>
      </c>
      <c r="AE346">
        <f t="shared" si="2"/>
        <v>4</v>
      </c>
      <c r="AF346">
        <f t="shared" si="3"/>
        <v>2</v>
      </c>
      <c r="AG346">
        <f t="shared" si="4"/>
        <v>4</v>
      </c>
    </row>
    <row r="347">
      <c r="A347" s="20"/>
      <c r="B347" s="20">
        <v>43797.37468439815</v>
      </c>
      <c r="C347" s="1" t="s">
        <v>331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36">
        <v>2109.0</v>
      </c>
      <c r="AD347">
        <f t="shared" si="1"/>
        <v>0</v>
      </c>
      <c r="AE347">
        <f t="shared" si="2"/>
        <v>0</v>
      </c>
      <c r="AF347">
        <f t="shared" si="3"/>
        <v>0</v>
      </c>
      <c r="AG347">
        <f t="shared" si="4"/>
        <v>0</v>
      </c>
    </row>
    <row r="348">
      <c r="A348" s="20"/>
      <c r="B348" s="20">
        <v>43797.441627141205</v>
      </c>
      <c r="C348" s="1" t="s">
        <v>332</v>
      </c>
      <c r="D348" s="1">
        <v>1.0</v>
      </c>
      <c r="E348" s="1">
        <v>2.0</v>
      </c>
      <c r="F348" s="1">
        <v>2.0</v>
      </c>
      <c r="G348" s="1">
        <v>2.0</v>
      </c>
      <c r="H348" s="1">
        <v>1.0</v>
      </c>
      <c r="I348" s="1">
        <v>2.0</v>
      </c>
      <c r="J348" s="1">
        <v>2.0</v>
      </c>
      <c r="K348" s="1">
        <v>2.0</v>
      </c>
      <c r="L348" s="1">
        <v>1.0</v>
      </c>
      <c r="M348" s="1">
        <v>1.0</v>
      </c>
      <c r="N348" s="1">
        <v>2.0</v>
      </c>
      <c r="O348" s="1">
        <v>1.0</v>
      </c>
      <c r="P348" s="1">
        <v>2.0</v>
      </c>
      <c r="Q348" s="1">
        <v>0.0</v>
      </c>
      <c r="R348" s="1">
        <v>1.0</v>
      </c>
      <c r="S348" s="1">
        <v>1.0</v>
      </c>
      <c r="T348" s="1">
        <v>1.0</v>
      </c>
      <c r="U348" s="1">
        <v>0.0</v>
      </c>
      <c r="V348" s="1">
        <v>1.0</v>
      </c>
      <c r="W348" s="1">
        <v>1.0</v>
      </c>
      <c r="X348" s="1">
        <v>1.0</v>
      </c>
      <c r="Y348" s="1">
        <v>1.0</v>
      </c>
      <c r="Z348" s="1">
        <v>2.0</v>
      </c>
      <c r="AA348" s="1">
        <v>2.0</v>
      </c>
      <c r="AB348" s="1">
        <v>1.0</v>
      </c>
      <c r="AC348" s="36">
        <v>2124.0</v>
      </c>
      <c r="AD348">
        <f t="shared" si="1"/>
        <v>66</v>
      </c>
      <c r="AE348">
        <f t="shared" si="2"/>
        <v>18</v>
      </c>
      <c r="AF348">
        <f t="shared" si="3"/>
        <v>22</v>
      </c>
      <c r="AG348">
        <f t="shared" si="4"/>
        <v>26</v>
      </c>
    </row>
    <row r="349">
      <c r="A349" s="20"/>
      <c r="B349" s="20">
        <v>43797.50366587963</v>
      </c>
      <c r="C349" s="1" t="s">
        <v>301</v>
      </c>
      <c r="D349" s="1">
        <v>1.0</v>
      </c>
      <c r="E349" s="1">
        <v>2.0</v>
      </c>
      <c r="F349" s="1">
        <v>2.0</v>
      </c>
      <c r="G349" s="1">
        <v>1.0</v>
      </c>
      <c r="H349" s="1">
        <v>2.0</v>
      </c>
      <c r="I349" s="1">
        <v>2.0</v>
      </c>
      <c r="J349" s="1">
        <v>1.0</v>
      </c>
      <c r="K349" s="1">
        <v>2.0</v>
      </c>
      <c r="L349" s="1">
        <v>1.0</v>
      </c>
      <c r="M349" s="1">
        <v>1.0</v>
      </c>
      <c r="N349" s="1">
        <v>2.0</v>
      </c>
      <c r="O349" s="1">
        <v>2.0</v>
      </c>
      <c r="P349" s="1">
        <v>1.0</v>
      </c>
      <c r="Q349" s="1">
        <v>1.0</v>
      </c>
      <c r="R349" s="1">
        <v>1.0</v>
      </c>
      <c r="S349" s="1">
        <v>2.0</v>
      </c>
      <c r="T349" s="1">
        <v>2.0</v>
      </c>
      <c r="U349" s="1">
        <v>1.0</v>
      </c>
      <c r="V349" s="1">
        <v>2.0</v>
      </c>
      <c r="W349" s="1">
        <v>2.0</v>
      </c>
      <c r="X349" s="1">
        <v>2.0</v>
      </c>
      <c r="Y349" s="1">
        <v>2.0</v>
      </c>
      <c r="Z349" s="1">
        <v>2.0</v>
      </c>
      <c r="AA349" s="1">
        <v>2.0</v>
      </c>
      <c r="AB349" s="1">
        <v>1.0</v>
      </c>
      <c r="AC349" s="36">
        <v>2066.0</v>
      </c>
      <c r="AD349">
        <f t="shared" si="1"/>
        <v>80</v>
      </c>
      <c r="AE349">
        <f t="shared" si="2"/>
        <v>26</v>
      </c>
      <c r="AF349">
        <f t="shared" si="3"/>
        <v>20</v>
      </c>
      <c r="AG349">
        <f t="shared" si="4"/>
        <v>34</v>
      </c>
    </row>
    <row r="350">
      <c r="A350" s="20"/>
      <c r="B350" s="20">
        <v>43797.64598290509</v>
      </c>
      <c r="C350" s="1" t="s">
        <v>290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36">
        <v>2051.0</v>
      </c>
      <c r="AD350">
        <f t="shared" si="1"/>
        <v>0</v>
      </c>
      <c r="AE350">
        <f t="shared" si="2"/>
        <v>0</v>
      </c>
      <c r="AF350">
        <f t="shared" si="3"/>
        <v>0</v>
      </c>
      <c r="AG350">
        <f t="shared" si="4"/>
        <v>0</v>
      </c>
    </row>
    <row r="351">
      <c r="A351" s="20"/>
      <c r="B351" s="20">
        <v>43798.5757690625</v>
      </c>
      <c r="C351" s="1" t="s">
        <v>249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36">
        <v>1623.0</v>
      </c>
      <c r="AD351">
        <f t="shared" si="1"/>
        <v>0</v>
      </c>
      <c r="AE351">
        <f t="shared" si="2"/>
        <v>0</v>
      </c>
      <c r="AF351">
        <f t="shared" si="3"/>
        <v>0</v>
      </c>
      <c r="AG351">
        <f t="shared" si="4"/>
        <v>0</v>
      </c>
    </row>
    <row r="352">
      <c r="A352" s="20"/>
      <c r="B352" s="20">
        <v>43798.58278831019</v>
      </c>
      <c r="C352" s="1" t="s">
        <v>333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36">
        <v>2133.0</v>
      </c>
      <c r="AD352">
        <f t="shared" si="1"/>
        <v>0</v>
      </c>
      <c r="AE352">
        <f t="shared" si="2"/>
        <v>0</v>
      </c>
      <c r="AF352">
        <f t="shared" si="3"/>
        <v>0</v>
      </c>
      <c r="AG352">
        <f t="shared" si="4"/>
        <v>0</v>
      </c>
    </row>
    <row r="353">
      <c r="A353" s="20"/>
      <c r="B353" s="20">
        <v>43798.65742229167</v>
      </c>
      <c r="C353" s="1" t="s">
        <v>893</v>
      </c>
      <c r="D353" s="1">
        <v>2.0</v>
      </c>
      <c r="E353" s="1">
        <v>0.0</v>
      </c>
      <c r="F353" s="1">
        <v>0.0</v>
      </c>
      <c r="G353" s="1">
        <v>1.0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1.0</v>
      </c>
      <c r="T353" s="1">
        <v>0.0</v>
      </c>
      <c r="U353" s="1">
        <v>0.0</v>
      </c>
      <c r="V353" s="1">
        <v>0.0</v>
      </c>
      <c r="W353" s="1">
        <v>0.0</v>
      </c>
      <c r="X353" s="1">
        <v>1.0</v>
      </c>
      <c r="Y353" s="1">
        <v>0.0</v>
      </c>
      <c r="Z353" s="1">
        <v>0.0</v>
      </c>
      <c r="AA353" s="1">
        <v>0.0</v>
      </c>
      <c r="AB353" s="1">
        <v>0.0</v>
      </c>
      <c r="AC353" s="36">
        <v>2100.0</v>
      </c>
      <c r="AD353">
        <f t="shared" si="1"/>
        <v>10</v>
      </c>
      <c r="AE353">
        <f t="shared" si="2"/>
        <v>2</v>
      </c>
      <c r="AF353">
        <f t="shared" si="3"/>
        <v>6</v>
      </c>
      <c r="AG353">
        <f t="shared" si="4"/>
        <v>2</v>
      </c>
    </row>
    <row r="354">
      <c r="A354" s="20"/>
      <c r="B354" s="20">
        <v>43801.430764247685</v>
      </c>
      <c r="C354" s="1" t="s">
        <v>335</v>
      </c>
      <c r="D354" s="1">
        <v>1.0</v>
      </c>
      <c r="E354" s="1">
        <v>1.0</v>
      </c>
      <c r="F354" s="1">
        <v>2.0</v>
      </c>
      <c r="G354" s="1">
        <v>2.0</v>
      </c>
      <c r="H354" s="1">
        <v>0.0</v>
      </c>
      <c r="I354" s="1">
        <v>2.0</v>
      </c>
      <c r="J354" s="1">
        <v>2.0</v>
      </c>
      <c r="K354" s="1">
        <v>2.0</v>
      </c>
      <c r="L354" s="1">
        <v>0.0</v>
      </c>
      <c r="M354" s="1">
        <v>2.0</v>
      </c>
      <c r="N354" s="1">
        <v>2.0</v>
      </c>
      <c r="O354" s="1">
        <v>1.0</v>
      </c>
      <c r="P354" s="1">
        <v>2.0</v>
      </c>
      <c r="Q354" s="1">
        <v>0.0</v>
      </c>
      <c r="R354" s="1">
        <v>2.0</v>
      </c>
      <c r="S354" s="1">
        <v>2.0</v>
      </c>
      <c r="T354" s="1">
        <v>1.0</v>
      </c>
      <c r="U354" s="1">
        <v>1.0</v>
      </c>
      <c r="V354" s="1">
        <v>1.0</v>
      </c>
      <c r="W354" s="1">
        <v>1.0</v>
      </c>
      <c r="X354" s="1">
        <v>2.0</v>
      </c>
      <c r="Y354" s="1">
        <v>2.0</v>
      </c>
      <c r="Z354" s="1">
        <v>2.0</v>
      </c>
      <c r="AA354" s="1">
        <v>2.0</v>
      </c>
      <c r="AB354" s="1">
        <v>1.0</v>
      </c>
      <c r="AC354" s="36">
        <v>2301.0</v>
      </c>
      <c r="AD354">
        <f t="shared" si="1"/>
        <v>72</v>
      </c>
      <c r="AE354">
        <f t="shared" si="2"/>
        <v>22</v>
      </c>
      <c r="AF354">
        <f t="shared" si="3"/>
        <v>22</v>
      </c>
      <c r="AG354">
        <f t="shared" si="4"/>
        <v>28</v>
      </c>
    </row>
    <row r="355">
      <c r="A355" s="20"/>
      <c r="B355" s="20">
        <v>43801.43909930556</v>
      </c>
      <c r="C355" s="1" t="s">
        <v>336</v>
      </c>
      <c r="D355" s="1">
        <v>1.0</v>
      </c>
      <c r="E355" s="1">
        <v>2.0</v>
      </c>
      <c r="F355" s="1">
        <v>2.0</v>
      </c>
      <c r="G355" s="1">
        <v>1.0</v>
      </c>
      <c r="H355" s="1">
        <v>1.0</v>
      </c>
      <c r="I355" s="1">
        <v>2.0</v>
      </c>
      <c r="J355" s="1">
        <v>0.0</v>
      </c>
      <c r="K355" s="1">
        <v>1.0</v>
      </c>
      <c r="L355" s="1">
        <v>1.0</v>
      </c>
      <c r="M355" s="1">
        <v>0.0</v>
      </c>
      <c r="N355" s="1">
        <v>0.0</v>
      </c>
      <c r="O355" s="1">
        <v>1.0</v>
      </c>
      <c r="P355" s="1">
        <v>1.0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1.0</v>
      </c>
      <c r="Z355" s="1">
        <v>0.0</v>
      </c>
      <c r="AA355" s="1">
        <v>1.0</v>
      </c>
      <c r="AB355" s="1">
        <v>1.0</v>
      </c>
      <c r="AC355" s="36">
        <v>2114.0</v>
      </c>
      <c r="AD355">
        <f t="shared" si="1"/>
        <v>32</v>
      </c>
      <c r="AE355">
        <f t="shared" si="2"/>
        <v>8</v>
      </c>
      <c r="AF355">
        <f t="shared" si="3"/>
        <v>10</v>
      </c>
      <c r="AG355">
        <f t="shared" si="4"/>
        <v>14</v>
      </c>
    </row>
    <row r="356">
      <c r="A356" s="20"/>
      <c r="B356" s="20">
        <v>43801.49140078704</v>
      </c>
      <c r="C356" s="1" t="s">
        <v>337</v>
      </c>
      <c r="D356" s="1">
        <v>0.0</v>
      </c>
      <c r="E356" s="1">
        <v>2.0</v>
      </c>
      <c r="F356" s="1">
        <v>2.0</v>
      </c>
      <c r="G356" s="1">
        <v>1.0</v>
      </c>
      <c r="H356" s="1">
        <v>2.0</v>
      </c>
      <c r="I356" s="1">
        <v>2.0</v>
      </c>
      <c r="J356" s="1">
        <v>1.0</v>
      </c>
      <c r="K356" s="1">
        <v>1.0</v>
      </c>
      <c r="L356" s="1">
        <v>2.0</v>
      </c>
      <c r="M356" s="1">
        <v>2.0</v>
      </c>
      <c r="N356" s="1">
        <v>1.0</v>
      </c>
      <c r="O356" s="1">
        <v>2.0</v>
      </c>
      <c r="P356" s="1">
        <v>2.0</v>
      </c>
      <c r="Q356" s="1">
        <v>2.0</v>
      </c>
      <c r="R356" s="1">
        <v>0.0</v>
      </c>
      <c r="S356" s="1">
        <v>1.0</v>
      </c>
      <c r="T356" s="1">
        <v>2.0</v>
      </c>
      <c r="U356" s="1">
        <v>0.0</v>
      </c>
      <c r="V356" s="1">
        <v>2.0</v>
      </c>
      <c r="W356" s="1">
        <v>2.0</v>
      </c>
      <c r="X356" s="1">
        <v>2.0</v>
      </c>
      <c r="Y356" s="1">
        <v>2.0</v>
      </c>
      <c r="Z356" s="1">
        <v>2.0</v>
      </c>
      <c r="AA356" s="1">
        <v>2.0</v>
      </c>
      <c r="AB356" s="1">
        <v>0.0</v>
      </c>
      <c r="AC356" s="36">
        <v>2111.0</v>
      </c>
      <c r="AD356">
        <f t="shared" si="1"/>
        <v>74</v>
      </c>
      <c r="AE356">
        <f t="shared" si="2"/>
        <v>28</v>
      </c>
      <c r="AF356">
        <f t="shared" si="3"/>
        <v>14</v>
      </c>
      <c r="AG356">
        <f t="shared" si="4"/>
        <v>32</v>
      </c>
    </row>
    <row r="357">
      <c r="A357" s="20"/>
      <c r="B357" s="20">
        <v>43801.51448532408</v>
      </c>
      <c r="C357" s="1" t="s">
        <v>334</v>
      </c>
      <c r="D357" s="1">
        <v>1.0</v>
      </c>
      <c r="E357" s="1">
        <v>2.0</v>
      </c>
      <c r="F357" s="1">
        <v>1.0</v>
      </c>
      <c r="G357" s="1">
        <v>1.0</v>
      </c>
      <c r="H357" s="1">
        <v>0.0</v>
      </c>
      <c r="I357" s="1">
        <v>1.0</v>
      </c>
      <c r="J357" s="1">
        <v>1.0</v>
      </c>
      <c r="K357" s="1">
        <v>1.0</v>
      </c>
      <c r="L357" s="1">
        <v>1.0</v>
      </c>
      <c r="M357" s="1">
        <v>0.0</v>
      </c>
      <c r="N357" s="1">
        <v>1.0</v>
      </c>
      <c r="O357" s="1">
        <v>1.0</v>
      </c>
      <c r="P357" s="1">
        <v>1.0</v>
      </c>
      <c r="Q357" s="1">
        <v>1.0</v>
      </c>
      <c r="R357" s="1">
        <v>0.0</v>
      </c>
      <c r="S357" s="1">
        <v>1.0</v>
      </c>
      <c r="T357" s="1">
        <v>0.0</v>
      </c>
      <c r="U357" s="1">
        <v>1.0</v>
      </c>
      <c r="V357" s="1">
        <v>1.0</v>
      </c>
      <c r="W357" s="1">
        <v>0.0</v>
      </c>
      <c r="X357" s="1">
        <v>1.0</v>
      </c>
      <c r="Y357" s="1">
        <v>1.0</v>
      </c>
      <c r="Z357" s="1">
        <v>1.0</v>
      </c>
      <c r="AA357" s="1">
        <v>1.0</v>
      </c>
      <c r="AB357" s="1">
        <v>0.0</v>
      </c>
      <c r="AC357" s="36">
        <v>2112.0</v>
      </c>
      <c r="AD357">
        <f t="shared" si="1"/>
        <v>40</v>
      </c>
      <c r="AE357">
        <f t="shared" si="2"/>
        <v>14</v>
      </c>
      <c r="AF357">
        <f t="shared" si="3"/>
        <v>10</v>
      </c>
      <c r="AG357">
        <f t="shared" si="4"/>
        <v>16</v>
      </c>
    </row>
    <row r="358">
      <c r="A358" s="20"/>
      <c r="B358" s="20">
        <v>43801.57147248843</v>
      </c>
      <c r="C358" s="1" t="s">
        <v>338</v>
      </c>
      <c r="D358" s="1">
        <v>2.0</v>
      </c>
      <c r="E358" s="1">
        <v>2.0</v>
      </c>
      <c r="F358" s="1">
        <v>2.0</v>
      </c>
      <c r="G358" s="1">
        <v>2.0</v>
      </c>
      <c r="H358" s="1">
        <v>2.0</v>
      </c>
      <c r="I358" s="1">
        <v>2.0</v>
      </c>
      <c r="J358" s="1">
        <v>2.0</v>
      </c>
      <c r="K358" s="1">
        <v>2.0</v>
      </c>
      <c r="L358" s="1">
        <v>2.0</v>
      </c>
      <c r="M358" s="1">
        <v>1.0</v>
      </c>
      <c r="N358" s="1">
        <v>2.0</v>
      </c>
      <c r="O358" s="1">
        <v>0.0</v>
      </c>
      <c r="P358" s="1">
        <v>2.0</v>
      </c>
      <c r="Q358" s="1">
        <v>1.0</v>
      </c>
      <c r="R358" s="1">
        <v>2.0</v>
      </c>
      <c r="S358" s="1">
        <v>1.0</v>
      </c>
      <c r="T358" s="1">
        <v>1.0</v>
      </c>
      <c r="U358" s="1">
        <v>0.0</v>
      </c>
      <c r="V358" s="1">
        <v>2.0</v>
      </c>
      <c r="W358" s="1">
        <v>2.0</v>
      </c>
      <c r="X358" s="1">
        <v>2.0</v>
      </c>
      <c r="Y358" s="1">
        <v>1.0</v>
      </c>
      <c r="Z358" s="1">
        <v>1.0</v>
      </c>
      <c r="AA358" s="1">
        <v>2.0</v>
      </c>
      <c r="AB358" s="1">
        <v>2.0</v>
      </c>
      <c r="AC358" s="36">
        <v>2125.0</v>
      </c>
      <c r="AD358">
        <f t="shared" si="1"/>
        <v>80</v>
      </c>
      <c r="AE358">
        <f t="shared" si="2"/>
        <v>22</v>
      </c>
      <c r="AF358">
        <f t="shared" si="3"/>
        <v>26</v>
      </c>
      <c r="AG358">
        <f t="shared" si="4"/>
        <v>32</v>
      </c>
    </row>
    <row r="359">
      <c r="A359" s="20"/>
      <c r="B359" s="20">
        <v>43801.59259569444</v>
      </c>
      <c r="C359" s="1" t="s">
        <v>270</v>
      </c>
      <c r="D359" s="1">
        <v>2.0</v>
      </c>
      <c r="E359" s="1">
        <v>1.0</v>
      </c>
      <c r="F359" s="1">
        <v>1.0</v>
      </c>
      <c r="G359" s="1">
        <v>1.0</v>
      </c>
      <c r="H359" s="1">
        <v>1.0</v>
      </c>
      <c r="I359" s="1">
        <v>1.0</v>
      </c>
      <c r="J359" s="1">
        <v>1.0</v>
      </c>
      <c r="K359" s="1">
        <v>2.0</v>
      </c>
      <c r="L359" s="1">
        <v>1.0</v>
      </c>
      <c r="M359" s="1">
        <v>0.0</v>
      </c>
      <c r="N359" s="1">
        <v>1.0</v>
      </c>
      <c r="O359" s="1">
        <v>0.0</v>
      </c>
      <c r="P359" s="1">
        <v>2.0</v>
      </c>
      <c r="Q359" s="1">
        <v>0.0</v>
      </c>
      <c r="R359" s="1">
        <v>0.0</v>
      </c>
      <c r="S359" s="1">
        <v>2.0</v>
      </c>
      <c r="T359" s="1">
        <v>1.0</v>
      </c>
      <c r="U359" s="1">
        <v>0.0</v>
      </c>
      <c r="V359" s="1">
        <v>1.0</v>
      </c>
      <c r="W359" s="1">
        <v>1.0</v>
      </c>
      <c r="X359" s="1">
        <v>1.0</v>
      </c>
      <c r="Y359" s="1">
        <v>2.0</v>
      </c>
      <c r="Z359" s="1">
        <v>1.0</v>
      </c>
      <c r="AA359" s="1">
        <v>2.0</v>
      </c>
      <c r="AB359" s="1">
        <v>1.0</v>
      </c>
      <c r="AC359" s="36">
        <v>2025.0</v>
      </c>
      <c r="AD359">
        <f t="shared" si="1"/>
        <v>52</v>
      </c>
      <c r="AE359">
        <f t="shared" si="2"/>
        <v>14</v>
      </c>
      <c r="AF359">
        <f t="shared" si="3"/>
        <v>20</v>
      </c>
      <c r="AG359">
        <f t="shared" si="4"/>
        <v>18</v>
      </c>
    </row>
    <row r="360">
      <c r="A360" s="20"/>
      <c r="B360" s="20">
        <v>43801.61639336805</v>
      </c>
      <c r="C360" s="1" t="s">
        <v>191</v>
      </c>
      <c r="D360" s="1">
        <v>1.0</v>
      </c>
      <c r="E360" s="1">
        <v>2.0</v>
      </c>
      <c r="F360" s="1">
        <v>1.0</v>
      </c>
      <c r="G360" s="1">
        <v>2.0</v>
      </c>
      <c r="H360" s="1">
        <v>2.0</v>
      </c>
      <c r="I360" s="1">
        <v>1.0</v>
      </c>
      <c r="J360" s="1">
        <v>2.0</v>
      </c>
      <c r="K360" s="1">
        <v>2.0</v>
      </c>
      <c r="L360" s="1">
        <v>0.0</v>
      </c>
      <c r="M360" s="1">
        <v>0.0</v>
      </c>
      <c r="N360" s="1">
        <v>0.0</v>
      </c>
      <c r="O360" s="1">
        <v>0.0</v>
      </c>
      <c r="P360" s="1">
        <v>2.0</v>
      </c>
      <c r="Q360" s="1">
        <v>1.0</v>
      </c>
      <c r="R360" s="1">
        <v>1.0</v>
      </c>
      <c r="S360" s="1">
        <v>2.0</v>
      </c>
      <c r="T360" s="1">
        <v>2.0</v>
      </c>
      <c r="U360" s="1">
        <v>0.0</v>
      </c>
      <c r="V360" s="1">
        <v>0.0</v>
      </c>
      <c r="W360" s="1">
        <v>2.0</v>
      </c>
      <c r="X360" s="1">
        <v>0.0</v>
      </c>
      <c r="Y360" s="1">
        <v>2.0</v>
      </c>
      <c r="Z360" s="1">
        <v>2.0</v>
      </c>
      <c r="AA360" s="1">
        <v>2.0</v>
      </c>
      <c r="AB360" s="1">
        <v>2.0</v>
      </c>
      <c r="AC360" s="36">
        <v>1959.0</v>
      </c>
      <c r="AD360">
        <f t="shared" si="1"/>
        <v>62</v>
      </c>
      <c r="AE360">
        <f t="shared" si="2"/>
        <v>16</v>
      </c>
      <c r="AF360">
        <f t="shared" si="3"/>
        <v>22</v>
      </c>
      <c r="AG360">
        <f t="shared" si="4"/>
        <v>24</v>
      </c>
    </row>
    <row r="361">
      <c r="A361" s="20"/>
      <c r="B361" s="20">
        <v>43802.44175236111</v>
      </c>
      <c r="C361" s="1" t="s">
        <v>884</v>
      </c>
      <c r="D361" s="1">
        <v>1.0</v>
      </c>
      <c r="E361" s="1">
        <v>1.0</v>
      </c>
      <c r="F361" s="1">
        <v>1.0</v>
      </c>
      <c r="G361" s="1">
        <v>0.0</v>
      </c>
      <c r="H361" s="1">
        <v>0.0</v>
      </c>
      <c r="I361" s="1">
        <v>2.0</v>
      </c>
      <c r="J361" s="1">
        <v>0.0</v>
      </c>
      <c r="K361" s="1">
        <v>1.0</v>
      </c>
      <c r="L361" s="1">
        <v>0.0</v>
      </c>
      <c r="M361" s="1">
        <v>0.0</v>
      </c>
      <c r="N361" s="1">
        <v>0.0</v>
      </c>
      <c r="O361" s="1">
        <v>0.0</v>
      </c>
      <c r="P361" s="1">
        <v>1.0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1.0</v>
      </c>
      <c r="Y361" s="1">
        <v>1.0</v>
      </c>
      <c r="Z361" s="1">
        <v>0.0</v>
      </c>
      <c r="AA361" s="1">
        <v>1.0</v>
      </c>
      <c r="AB361" s="1">
        <v>0.0</v>
      </c>
      <c r="AC361" s="36">
        <v>2054.0</v>
      </c>
      <c r="AD361">
        <f t="shared" si="1"/>
        <v>20</v>
      </c>
      <c r="AE361">
        <f t="shared" si="2"/>
        <v>6</v>
      </c>
      <c r="AF361">
        <f t="shared" si="3"/>
        <v>6</v>
      </c>
      <c r="AG361">
        <f t="shared" si="4"/>
        <v>8</v>
      </c>
    </row>
    <row r="362">
      <c r="A362" s="20"/>
      <c r="B362" s="20">
        <v>43802.571272835645</v>
      </c>
      <c r="C362" s="1" t="s">
        <v>315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1.0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36">
        <v>2086.0</v>
      </c>
      <c r="AD362">
        <f t="shared" si="1"/>
        <v>2</v>
      </c>
      <c r="AE362">
        <f t="shared" si="2"/>
        <v>0</v>
      </c>
      <c r="AF362">
        <f t="shared" si="3"/>
        <v>0</v>
      </c>
      <c r="AG362">
        <f t="shared" si="4"/>
        <v>2</v>
      </c>
    </row>
    <row r="363">
      <c r="A363" s="20"/>
      <c r="B363" s="20">
        <v>43803.33237089121</v>
      </c>
      <c r="C363" s="1" t="s">
        <v>887</v>
      </c>
      <c r="D363" s="1">
        <v>1.0</v>
      </c>
      <c r="E363" s="1">
        <v>0.0</v>
      </c>
      <c r="F363" s="1">
        <v>0.0</v>
      </c>
      <c r="G363" s="1">
        <v>0.0</v>
      </c>
      <c r="H363" s="1">
        <v>0.0</v>
      </c>
      <c r="I363" s="1">
        <v>2.0</v>
      </c>
      <c r="J363" s="1">
        <v>1.0</v>
      </c>
      <c r="K363" s="1">
        <v>1.0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1.0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2.0</v>
      </c>
      <c r="AA363" s="1">
        <v>1.0</v>
      </c>
      <c r="AB363" s="1">
        <v>0.0</v>
      </c>
      <c r="AC363" s="36">
        <v>2075.0</v>
      </c>
      <c r="AD363">
        <f t="shared" si="1"/>
        <v>18</v>
      </c>
      <c r="AE363">
        <f t="shared" si="2"/>
        <v>4</v>
      </c>
      <c r="AF363">
        <f t="shared" si="3"/>
        <v>4</v>
      </c>
      <c r="AG363">
        <f t="shared" si="4"/>
        <v>10</v>
      </c>
    </row>
    <row r="364">
      <c r="A364" s="20"/>
      <c r="B364" s="20">
        <v>43803.39570112269</v>
      </c>
      <c r="C364" s="1" t="s">
        <v>244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36">
        <v>1962.0</v>
      </c>
      <c r="AD364">
        <f t="shared" si="1"/>
        <v>0</v>
      </c>
      <c r="AE364">
        <f t="shared" si="2"/>
        <v>0</v>
      </c>
      <c r="AF364">
        <f t="shared" si="3"/>
        <v>0</v>
      </c>
      <c r="AG364">
        <f t="shared" si="4"/>
        <v>0</v>
      </c>
    </row>
    <row r="365">
      <c r="A365" s="20"/>
      <c r="B365" s="20">
        <v>43804.43009175926</v>
      </c>
      <c r="C365" s="1" t="s">
        <v>340</v>
      </c>
      <c r="D365" s="1">
        <v>0.0</v>
      </c>
      <c r="E365" s="1">
        <v>1.0</v>
      </c>
      <c r="F365" s="1">
        <v>1.0</v>
      </c>
      <c r="G365" s="1">
        <v>0.0</v>
      </c>
      <c r="H365" s="1">
        <v>0.0</v>
      </c>
      <c r="I365" s="1">
        <v>1.0</v>
      </c>
      <c r="J365" s="1">
        <v>1.0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1.0</v>
      </c>
      <c r="Q365" s="1">
        <v>0.0</v>
      </c>
      <c r="R365" s="1">
        <v>0.0</v>
      </c>
      <c r="S365" s="1">
        <v>0.0</v>
      </c>
      <c r="T365" s="1">
        <v>1.0</v>
      </c>
      <c r="U365" s="1">
        <v>0.0</v>
      </c>
      <c r="V365" s="1">
        <v>0.0</v>
      </c>
      <c r="W365" s="1">
        <v>1.0</v>
      </c>
      <c r="X365" s="1">
        <v>1.0</v>
      </c>
      <c r="Y365" s="1">
        <v>1.0</v>
      </c>
      <c r="Z365" s="1">
        <v>1.0</v>
      </c>
      <c r="AA365" s="1">
        <v>1.0</v>
      </c>
      <c r="AB365" s="1">
        <v>0.0</v>
      </c>
      <c r="AC365" s="36">
        <v>2127.0</v>
      </c>
      <c r="AD365">
        <f t="shared" si="1"/>
        <v>22</v>
      </c>
      <c r="AE365">
        <f t="shared" si="2"/>
        <v>10</v>
      </c>
      <c r="AF365">
        <f t="shared" si="3"/>
        <v>4</v>
      </c>
      <c r="AG365">
        <f t="shared" si="4"/>
        <v>8</v>
      </c>
    </row>
    <row r="366">
      <c r="A366" s="20"/>
      <c r="B366" s="20">
        <v>43804.65973298611</v>
      </c>
      <c r="C366" s="1" t="s">
        <v>883</v>
      </c>
      <c r="D366" s="1">
        <v>2.0</v>
      </c>
      <c r="E366" s="1">
        <v>2.0</v>
      </c>
      <c r="F366" s="1">
        <v>1.0</v>
      </c>
      <c r="G366" s="1">
        <v>2.0</v>
      </c>
      <c r="H366" s="1">
        <v>1.0</v>
      </c>
      <c r="I366" s="1">
        <v>2.0</v>
      </c>
      <c r="J366" s="1">
        <v>2.0</v>
      </c>
      <c r="K366" s="1">
        <v>2.0</v>
      </c>
      <c r="L366" s="1">
        <v>1.0</v>
      </c>
      <c r="M366" s="1">
        <v>0.0</v>
      </c>
      <c r="N366" s="1">
        <v>0.0</v>
      </c>
      <c r="O366" s="1">
        <v>1.0</v>
      </c>
      <c r="P366" s="1">
        <v>2.0</v>
      </c>
      <c r="Q366" s="1">
        <v>1.0</v>
      </c>
      <c r="R366" s="1">
        <v>1.0</v>
      </c>
      <c r="S366" s="1">
        <v>2.0</v>
      </c>
      <c r="T366" s="1">
        <v>1.0</v>
      </c>
      <c r="U366" s="1">
        <v>0.0</v>
      </c>
      <c r="V366" s="1">
        <v>1.0</v>
      </c>
      <c r="W366" s="1">
        <v>2.0</v>
      </c>
      <c r="X366" s="1">
        <v>2.0</v>
      </c>
      <c r="Y366" s="1">
        <v>2.0</v>
      </c>
      <c r="Z366" s="1">
        <v>1.0</v>
      </c>
      <c r="AA366" s="1">
        <v>2.0</v>
      </c>
      <c r="AB366" s="1">
        <v>0.0</v>
      </c>
      <c r="AC366" s="36">
        <v>2052.0</v>
      </c>
      <c r="AD366">
        <f t="shared" si="1"/>
        <v>66</v>
      </c>
      <c r="AE366">
        <f t="shared" si="2"/>
        <v>20</v>
      </c>
      <c r="AF366">
        <f t="shared" si="3"/>
        <v>18</v>
      </c>
      <c r="AG366">
        <f t="shared" si="4"/>
        <v>28</v>
      </c>
    </row>
    <row r="367">
      <c r="A367" s="20"/>
      <c r="B367" s="20">
        <v>43805.43229354167</v>
      </c>
      <c r="C367" s="1" t="s">
        <v>222</v>
      </c>
      <c r="D367" s="1">
        <v>2.0</v>
      </c>
      <c r="E367" s="1">
        <v>1.0</v>
      </c>
      <c r="F367" s="1">
        <v>1.0</v>
      </c>
      <c r="G367" s="1">
        <v>0.0</v>
      </c>
      <c r="H367" s="1">
        <v>1.0</v>
      </c>
      <c r="I367" s="1">
        <v>1.0</v>
      </c>
      <c r="J367" s="1">
        <v>1.0</v>
      </c>
      <c r="K367" s="1">
        <v>2.0</v>
      </c>
      <c r="L367" s="1">
        <v>0.0</v>
      </c>
      <c r="M367" s="1">
        <v>0.0</v>
      </c>
      <c r="N367" s="1">
        <v>2.0</v>
      </c>
      <c r="O367" s="1">
        <v>1.0</v>
      </c>
      <c r="P367" s="1">
        <v>2.0</v>
      </c>
      <c r="Q367" s="1">
        <v>1.0</v>
      </c>
      <c r="R367" s="1">
        <v>0.0</v>
      </c>
      <c r="S367" s="1">
        <v>1.0</v>
      </c>
      <c r="T367" s="1">
        <v>0.0</v>
      </c>
      <c r="U367" s="1">
        <v>0.0</v>
      </c>
      <c r="V367" s="1">
        <v>0.0</v>
      </c>
      <c r="W367" s="1">
        <v>1.0</v>
      </c>
      <c r="X367" s="1">
        <v>0.0</v>
      </c>
      <c r="Y367" s="1">
        <v>2.0</v>
      </c>
      <c r="Z367" s="1">
        <v>2.0</v>
      </c>
      <c r="AA367" s="1">
        <v>1.0</v>
      </c>
      <c r="AB367" s="1">
        <v>0.0</v>
      </c>
      <c r="AC367" s="36">
        <v>1676.0</v>
      </c>
      <c r="AD367">
        <f t="shared" si="1"/>
        <v>44</v>
      </c>
      <c r="AE367">
        <f t="shared" si="2"/>
        <v>12</v>
      </c>
      <c r="AF367">
        <f t="shared" si="3"/>
        <v>16</v>
      </c>
      <c r="AG367">
        <f t="shared" si="4"/>
        <v>16</v>
      </c>
    </row>
    <row r="368">
      <c r="A368" s="20"/>
      <c r="B368" s="20">
        <v>43805.44076881945</v>
      </c>
      <c r="C368" s="1" t="s">
        <v>341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36">
        <v>2115.0</v>
      </c>
      <c r="AD368">
        <f t="shared" si="1"/>
        <v>0</v>
      </c>
      <c r="AE368">
        <f t="shared" si="2"/>
        <v>0</v>
      </c>
      <c r="AF368">
        <f t="shared" si="3"/>
        <v>0</v>
      </c>
      <c r="AG368">
        <f t="shared" si="4"/>
        <v>0</v>
      </c>
    </row>
    <row r="369">
      <c r="A369" s="20"/>
      <c r="B369" s="20">
        <v>43805.57490784722</v>
      </c>
      <c r="C369" s="1" t="s">
        <v>342</v>
      </c>
      <c r="D369" s="1">
        <v>1.0</v>
      </c>
      <c r="E369" s="1">
        <v>1.0</v>
      </c>
      <c r="F369" s="1">
        <v>1.0</v>
      </c>
      <c r="G369" s="1">
        <v>0.0</v>
      </c>
      <c r="H369" s="1">
        <v>0.0</v>
      </c>
      <c r="I369" s="1">
        <v>1.0</v>
      </c>
      <c r="J369" s="1">
        <v>1.0</v>
      </c>
      <c r="K369" s="1">
        <v>0.0</v>
      </c>
      <c r="L369" s="1">
        <v>1.0</v>
      </c>
      <c r="M369" s="1">
        <v>0.0</v>
      </c>
      <c r="N369" s="1">
        <v>1.0</v>
      </c>
      <c r="O369" s="1">
        <v>0.0</v>
      </c>
      <c r="P369" s="1">
        <v>0.0</v>
      </c>
      <c r="Q369" s="1">
        <v>1.0</v>
      </c>
      <c r="R369" s="1">
        <v>0.0</v>
      </c>
      <c r="S369" s="1">
        <v>2.0</v>
      </c>
      <c r="T369" s="1">
        <v>0.0</v>
      </c>
      <c r="U369" s="1">
        <v>0.0</v>
      </c>
      <c r="V369" s="1">
        <v>1.0</v>
      </c>
      <c r="W369" s="1">
        <v>2.0</v>
      </c>
      <c r="X369" s="1">
        <v>0.0</v>
      </c>
      <c r="Y369" s="1">
        <v>2.0</v>
      </c>
      <c r="Z369" s="1">
        <v>0.0</v>
      </c>
      <c r="AA369" s="1">
        <v>1.0</v>
      </c>
      <c r="AB369" s="1">
        <v>0.0</v>
      </c>
      <c r="AC369" s="36">
        <v>2119.0</v>
      </c>
      <c r="AD369">
        <f t="shared" si="1"/>
        <v>32</v>
      </c>
      <c r="AE369">
        <f t="shared" si="2"/>
        <v>12</v>
      </c>
      <c r="AF369">
        <f t="shared" si="3"/>
        <v>4</v>
      </c>
      <c r="AG369">
        <f t="shared" si="4"/>
        <v>16</v>
      </c>
    </row>
    <row r="370">
      <c r="A370" s="20"/>
      <c r="B370" s="20">
        <v>43808.34967314814</v>
      </c>
      <c r="C370" s="1" t="s">
        <v>982</v>
      </c>
      <c r="D370" s="1">
        <v>1.0</v>
      </c>
      <c r="E370" s="1">
        <v>2.0</v>
      </c>
      <c r="F370" s="1">
        <v>1.0</v>
      </c>
      <c r="G370" s="1">
        <v>1.0</v>
      </c>
      <c r="H370" s="1">
        <v>1.0</v>
      </c>
      <c r="I370" s="1">
        <v>2.0</v>
      </c>
      <c r="J370" s="1">
        <v>2.0</v>
      </c>
      <c r="K370" s="1">
        <v>2.0</v>
      </c>
      <c r="L370" s="1">
        <v>0.0</v>
      </c>
      <c r="M370" s="1">
        <v>0.0</v>
      </c>
      <c r="N370" s="1">
        <v>0.0</v>
      </c>
      <c r="O370" s="1">
        <v>0.0</v>
      </c>
      <c r="P370" s="1">
        <v>2.0</v>
      </c>
      <c r="Q370" s="1">
        <v>0.0</v>
      </c>
      <c r="R370" s="1">
        <v>1.0</v>
      </c>
      <c r="S370" s="1">
        <v>2.0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1.0</v>
      </c>
      <c r="Z370" s="1">
        <v>2.0</v>
      </c>
      <c r="AA370" s="1">
        <v>2.0</v>
      </c>
      <c r="AB370" s="1">
        <v>1.0</v>
      </c>
      <c r="AC370" s="36">
        <v>2136.0</v>
      </c>
      <c r="AD370">
        <f t="shared" si="1"/>
        <v>46</v>
      </c>
      <c r="AE370">
        <f t="shared" si="2"/>
        <v>10</v>
      </c>
      <c r="AF370">
        <f t="shared" si="3"/>
        <v>14</v>
      </c>
      <c r="AG370">
        <f t="shared" si="4"/>
        <v>22</v>
      </c>
    </row>
    <row r="371">
      <c r="A371" s="20"/>
      <c r="B371" s="20">
        <v>43808.428963750004</v>
      </c>
      <c r="C371" s="1" t="s">
        <v>232</v>
      </c>
      <c r="D371" s="1">
        <v>2.0</v>
      </c>
      <c r="E371" s="1">
        <v>2.0</v>
      </c>
      <c r="F371" s="1">
        <v>2.0</v>
      </c>
      <c r="G371" s="1">
        <v>1.0</v>
      </c>
      <c r="H371" s="1">
        <v>1.0</v>
      </c>
      <c r="I371" s="1">
        <v>2.0</v>
      </c>
      <c r="J371" s="1">
        <v>2.0</v>
      </c>
      <c r="K371" s="1">
        <v>2.0</v>
      </c>
      <c r="L371" s="1">
        <v>1.0</v>
      </c>
      <c r="M371" s="1">
        <v>0.0</v>
      </c>
      <c r="N371" s="1">
        <v>2.0</v>
      </c>
      <c r="O371" s="1">
        <v>1.0</v>
      </c>
      <c r="P371" s="1">
        <v>2.0</v>
      </c>
      <c r="Q371" s="1">
        <v>1.0</v>
      </c>
      <c r="R371" s="1">
        <v>0.0</v>
      </c>
      <c r="S371" s="1">
        <v>1.0</v>
      </c>
      <c r="T371" s="1">
        <v>1.0</v>
      </c>
      <c r="U371" s="1">
        <v>0.0</v>
      </c>
      <c r="V371" s="1">
        <v>1.0</v>
      </c>
      <c r="W371" s="1">
        <v>1.0</v>
      </c>
      <c r="X371" s="1">
        <v>1.0</v>
      </c>
      <c r="Y371" s="1">
        <v>2.0</v>
      </c>
      <c r="Z371" s="1">
        <v>1.0</v>
      </c>
      <c r="AA371" s="1">
        <v>1.0</v>
      </c>
      <c r="AB371" s="1">
        <v>1.0</v>
      </c>
      <c r="AC371" s="36">
        <v>1921.0</v>
      </c>
      <c r="AD371">
        <f t="shared" si="1"/>
        <v>62</v>
      </c>
      <c r="AE371">
        <f t="shared" si="2"/>
        <v>16</v>
      </c>
      <c r="AF371">
        <f t="shared" si="3"/>
        <v>22</v>
      </c>
      <c r="AG371">
        <f t="shared" si="4"/>
        <v>24</v>
      </c>
    </row>
    <row r="372">
      <c r="A372" s="20"/>
      <c r="B372" s="20">
        <v>43808.54636436343</v>
      </c>
      <c r="C372" s="1" t="s">
        <v>283</v>
      </c>
      <c r="D372" s="1">
        <v>0.0</v>
      </c>
      <c r="E372" s="1">
        <v>2.0</v>
      </c>
      <c r="F372" s="1">
        <v>0.0</v>
      </c>
      <c r="G372" s="1">
        <v>0.0</v>
      </c>
      <c r="H372" s="1">
        <v>0.0</v>
      </c>
      <c r="I372" s="1">
        <v>0.0</v>
      </c>
      <c r="J372" s="1">
        <v>2.0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2.0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2.0</v>
      </c>
      <c r="AB372" s="1">
        <v>0.0</v>
      </c>
      <c r="AC372" s="36">
        <v>2046.0</v>
      </c>
      <c r="AD372">
        <f t="shared" si="1"/>
        <v>16</v>
      </c>
      <c r="AE372">
        <f t="shared" si="2"/>
        <v>4</v>
      </c>
      <c r="AF372">
        <f t="shared" si="3"/>
        <v>0</v>
      </c>
      <c r="AG372">
        <f t="shared" si="4"/>
        <v>12</v>
      </c>
    </row>
    <row r="373">
      <c r="A373" s="20"/>
      <c r="B373" s="20">
        <v>43808.61938354166</v>
      </c>
      <c r="C373" s="1" t="s">
        <v>344</v>
      </c>
      <c r="D373" s="1">
        <v>2.0</v>
      </c>
      <c r="E373" s="1">
        <v>2.0</v>
      </c>
      <c r="F373" s="1">
        <v>1.0</v>
      </c>
      <c r="G373" s="1">
        <v>0.0</v>
      </c>
      <c r="H373" s="1">
        <v>0.0</v>
      </c>
      <c r="I373" s="1">
        <v>1.0</v>
      </c>
      <c r="J373" s="1">
        <v>0.0</v>
      </c>
      <c r="K373" s="1">
        <v>2.0</v>
      </c>
      <c r="L373" s="1">
        <v>1.0</v>
      </c>
      <c r="M373" s="1">
        <v>0.0</v>
      </c>
      <c r="N373" s="1">
        <v>1.0</v>
      </c>
      <c r="O373" s="1">
        <v>0.0</v>
      </c>
      <c r="P373" s="1">
        <v>2.0</v>
      </c>
      <c r="Q373" s="1">
        <v>0.0</v>
      </c>
      <c r="R373" s="1">
        <v>0.0</v>
      </c>
      <c r="S373" s="1">
        <v>1.0</v>
      </c>
      <c r="T373" s="1">
        <v>0.0</v>
      </c>
      <c r="U373" s="1">
        <v>0.0</v>
      </c>
      <c r="V373" s="1">
        <v>1.0</v>
      </c>
      <c r="W373" s="1">
        <v>1.0</v>
      </c>
      <c r="X373" s="1">
        <v>1.0</v>
      </c>
      <c r="Y373" s="1">
        <v>2.0</v>
      </c>
      <c r="Z373" s="1">
        <v>0.0</v>
      </c>
      <c r="AA373" s="1">
        <v>2.0</v>
      </c>
      <c r="AB373" s="1">
        <v>0.0</v>
      </c>
      <c r="AC373" s="36">
        <v>2134.0</v>
      </c>
      <c r="AD373">
        <f t="shared" si="1"/>
        <v>40</v>
      </c>
      <c r="AE373">
        <f t="shared" si="2"/>
        <v>14</v>
      </c>
      <c r="AF373">
        <f t="shared" si="3"/>
        <v>14</v>
      </c>
      <c r="AG373">
        <f t="shared" si="4"/>
        <v>12</v>
      </c>
    </row>
    <row r="374">
      <c r="A374" s="20"/>
      <c r="B374" s="20">
        <v>43809.38644707176</v>
      </c>
      <c r="C374" s="1" t="s">
        <v>304</v>
      </c>
      <c r="D374" s="1">
        <v>1.0</v>
      </c>
      <c r="E374" s="1">
        <v>1.0</v>
      </c>
      <c r="F374" s="1">
        <v>2.0</v>
      </c>
      <c r="G374" s="1">
        <v>1.0</v>
      </c>
      <c r="H374" s="1">
        <v>1.0</v>
      </c>
      <c r="I374" s="1">
        <v>2.0</v>
      </c>
      <c r="J374" s="1">
        <v>2.0</v>
      </c>
      <c r="K374" s="1">
        <v>2.0</v>
      </c>
      <c r="L374" s="1">
        <v>0.0</v>
      </c>
      <c r="M374" s="1">
        <v>1.0</v>
      </c>
      <c r="N374" s="1">
        <v>0.0</v>
      </c>
      <c r="O374" s="1">
        <v>0.0</v>
      </c>
      <c r="P374" s="1">
        <v>1.0</v>
      </c>
      <c r="Q374" s="1">
        <v>0.0</v>
      </c>
      <c r="R374" s="1">
        <v>0.0</v>
      </c>
      <c r="S374" s="1">
        <v>2.0</v>
      </c>
      <c r="T374" s="1">
        <v>1.0</v>
      </c>
      <c r="U374" s="1">
        <v>0.0</v>
      </c>
      <c r="V374" s="1">
        <v>0.0</v>
      </c>
      <c r="W374" s="1">
        <v>1.0</v>
      </c>
      <c r="X374" s="1">
        <v>0.0</v>
      </c>
      <c r="Y374" s="1">
        <v>1.0</v>
      </c>
      <c r="Z374" s="1">
        <v>1.0</v>
      </c>
      <c r="AA374" s="1">
        <v>2.0</v>
      </c>
      <c r="AB374" s="1">
        <v>1.0</v>
      </c>
      <c r="AC374" s="36">
        <v>2073.0</v>
      </c>
      <c r="AD374">
        <f t="shared" si="1"/>
        <v>46</v>
      </c>
      <c r="AE374">
        <f t="shared" si="2"/>
        <v>10</v>
      </c>
      <c r="AF374">
        <f t="shared" si="3"/>
        <v>14</v>
      </c>
      <c r="AG374">
        <f t="shared" si="4"/>
        <v>22</v>
      </c>
    </row>
    <row r="375">
      <c r="A375" s="20"/>
      <c r="B375" s="20">
        <v>43809.43919034722</v>
      </c>
      <c r="C375" s="1" t="s">
        <v>317</v>
      </c>
      <c r="D375" s="1">
        <v>1.0</v>
      </c>
      <c r="E375" s="1">
        <v>2.0</v>
      </c>
      <c r="F375" s="1">
        <v>1.0</v>
      </c>
      <c r="G375" s="1">
        <v>2.0</v>
      </c>
      <c r="H375" s="1">
        <v>1.0</v>
      </c>
      <c r="I375" s="1">
        <v>1.0</v>
      </c>
      <c r="J375" s="1">
        <v>1.0</v>
      </c>
      <c r="K375" s="1">
        <v>2.0</v>
      </c>
      <c r="L375" s="1">
        <v>0.0</v>
      </c>
      <c r="M375" s="1">
        <v>0.0</v>
      </c>
      <c r="N375" s="1">
        <v>0.0</v>
      </c>
      <c r="O375" s="1">
        <v>0.0</v>
      </c>
      <c r="P375" s="1">
        <v>2.0</v>
      </c>
      <c r="Q375" s="1">
        <v>0.0</v>
      </c>
      <c r="R375" s="1">
        <v>0.0</v>
      </c>
      <c r="S375" s="1">
        <v>1.0</v>
      </c>
      <c r="T375" s="1">
        <v>0.0</v>
      </c>
      <c r="U375" s="1">
        <v>0.0</v>
      </c>
      <c r="V375" s="1">
        <v>1.0</v>
      </c>
      <c r="W375" s="1">
        <v>0.0</v>
      </c>
      <c r="X375" s="1">
        <v>1.0</v>
      </c>
      <c r="Y375" s="1">
        <v>2.0</v>
      </c>
      <c r="Z375" s="1">
        <v>1.0</v>
      </c>
      <c r="AA375" s="1">
        <v>1.0</v>
      </c>
      <c r="AB375" s="1">
        <v>1.0</v>
      </c>
      <c r="AC375" s="36">
        <v>2087.0</v>
      </c>
      <c r="AD375">
        <f t="shared" si="1"/>
        <v>42</v>
      </c>
      <c r="AE375">
        <f t="shared" si="2"/>
        <v>12</v>
      </c>
      <c r="AF375">
        <f t="shared" si="3"/>
        <v>16</v>
      </c>
      <c r="AG375">
        <f t="shared" si="4"/>
        <v>14</v>
      </c>
    </row>
    <row r="376">
      <c r="A376" s="20"/>
      <c r="B376" s="20">
        <v>43809.5852355324</v>
      </c>
      <c r="C376" s="1" t="s">
        <v>345</v>
      </c>
      <c r="D376" s="1">
        <v>2.0</v>
      </c>
      <c r="E376" s="1">
        <v>2.0</v>
      </c>
      <c r="F376" s="1">
        <v>2.0</v>
      </c>
      <c r="G376" s="1">
        <v>2.0</v>
      </c>
      <c r="H376" s="1">
        <v>2.0</v>
      </c>
      <c r="I376" s="1">
        <v>2.0</v>
      </c>
      <c r="J376" s="1">
        <v>2.0</v>
      </c>
      <c r="K376" s="1">
        <v>2.0</v>
      </c>
      <c r="L376" s="1">
        <v>2.0</v>
      </c>
      <c r="M376" s="1">
        <v>2.0</v>
      </c>
      <c r="N376" s="1">
        <v>2.0</v>
      </c>
      <c r="O376" s="1">
        <v>2.0</v>
      </c>
      <c r="P376" s="1">
        <v>2.0</v>
      </c>
      <c r="Q376" s="1">
        <v>2.0</v>
      </c>
      <c r="R376" s="1">
        <v>2.0</v>
      </c>
      <c r="S376" s="1">
        <v>2.0</v>
      </c>
      <c r="T376" s="1">
        <v>2.0</v>
      </c>
      <c r="U376" s="1">
        <v>2.0</v>
      </c>
      <c r="V376" s="1">
        <v>2.0</v>
      </c>
      <c r="W376" s="1">
        <v>2.0</v>
      </c>
      <c r="X376" s="1">
        <v>2.0</v>
      </c>
      <c r="Y376" s="1">
        <v>2.0</v>
      </c>
      <c r="Z376" s="1">
        <v>2.0</v>
      </c>
      <c r="AA376" s="1">
        <v>2.0</v>
      </c>
      <c r="AB376" s="1">
        <v>2.0</v>
      </c>
      <c r="AC376" s="36">
        <v>2137.0</v>
      </c>
      <c r="AD376">
        <f t="shared" si="1"/>
        <v>100</v>
      </c>
      <c r="AE376">
        <f t="shared" si="2"/>
        <v>32</v>
      </c>
      <c r="AF376">
        <f t="shared" si="3"/>
        <v>28</v>
      </c>
      <c r="AG376">
        <f t="shared" si="4"/>
        <v>40</v>
      </c>
    </row>
    <row r="377">
      <c r="A377" s="20"/>
      <c r="B377" s="20">
        <v>43810.376559826385</v>
      </c>
      <c r="C377" s="1" t="s">
        <v>346</v>
      </c>
      <c r="D377" s="1">
        <v>2.0</v>
      </c>
      <c r="E377" s="1">
        <v>2.0</v>
      </c>
      <c r="F377" s="1">
        <v>2.0</v>
      </c>
      <c r="G377" s="1">
        <v>2.0</v>
      </c>
      <c r="H377" s="1">
        <v>2.0</v>
      </c>
      <c r="I377" s="1">
        <v>2.0</v>
      </c>
      <c r="J377" s="1">
        <v>2.0</v>
      </c>
      <c r="K377" s="1">
        <v>2.0</v>
      </c>
      <c r="L377" s="1">
        <v>2.0</v>
      </c>
      <c r="M377" s="1">
        <v>2.0</v>
      </c>
      <c r="N377" s="1">
        <v>2.0</v>
      </c>
      <c r="O377" s="1">
        <v>1.0</v>
      </c>
      <c r="P377" s="1">
        <v>2.0</v>
      </c>
      <c r="Q377" s="1">
        <v>1.0</v>
      </c>
      <c r="R377" s="1">
        <v>1.0</v>
      </c>
      <c r="S377" s="1">
        <v>2.0</v>
      </c>
      <c r="T377" s="1">
        <v>2.0</v>
      </c>
      <c r="U377" s="1">
        <v>1.0</v>
      </c>
      <c r="V377" s="1">
        <v>1.0</v>
      </c>
      <c r="W377" s="1">
        <v>2.0</v>
      </c>
      <c r="X377" s="1">
        <v>1.0</v>
      </c>
      <c r="Y377" s="1">
        <v>2.0</v>
      </c>
      <c r="Z377" s="1">
        <v>2.0</v>
      </c>
      <c r="AA377" s="1">
        <v>2.0</v>
      </c>
      <c r="AB377" s="1">
        <v>1.0</v>
      </c>
      <c r="AC377" s="36">
        <v>2138.0</v>
      </c>
      <c r="AD377">
        <f t="shared" si="1"/>
        <v>86</v>
      </c>
      <c r="AE377">
        <f t="shared" si="2"/>
        <v>28</v>
      </c>
      <c r="AF377">
        <f t="shared" si="3"/>
        <v>26</v>
      </c>
      <c r="AG377">
        <f t="shared" si="4"/>
        <v>32</v>
      </c>
    </row>
    <row r="378">
      <c r="A378" s="20"/>
      <c r="B378" s="20">
        <v>43811.43249385417</v>
      </c>
      <c r="C378" s="1" t="s">
        <v>242</v>
      </c>
      <c r="D378" s="1">
        <v>1.0</v>
      </c>
      <c r="E378" s="1">
        <v>0.0</v>
      </c>
      <c r="F378" s="1">
        <v>0.0</v>
      </c>
      <c r="G378" s="1">
        <v>1.0</v>
      </c>
      <c r="H378" s="1">
        <v>0.0</v>
      </c>
      <c r="I378" s="1">
        <v>0.0</v>
      </c>
      <c r="J378" s="1">
        <v>0.0</v>
      </c>
      <c r="K378" s="1">
        <v>1.0</v>
      </c>
      <c r="L378" s="1">
        <v>1.0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1.0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1.0</v>
      </c>
      <c r="AA378" s="1">
        <v>1.0</v>
      </c>
      <c r="AB378" s="1">
        <v>0.0</v>
      </c>
      <c r="AC378" s="36">
        <v>1998.0</v>
      </c>
      <c r="AD378">
        <f t="shared" si="1"/>
        <v>14</v>
      </c>
      <c r="AE378">
        <f t="shared" si="2"/>
        <v>4</v>
      </c>
      <c r="AF378">
        <f t="shared" si="3"/>
        <v>6</v>
      </c>
      <c r="AG378">
        <f t="shared" si="4"/>
        <v>4</v>
      </c>
    </row>
    <row r="379">
      <c r="A379" s="20"/>
      <c r="B379" s="20">
        <v>43811.513604085645</v>
      </c>
      <c r="C379" s="1" t="s">
        <v>347</v>
      </c>
      <c r="D379" s="1">
        <v>1.0</v>
      </c>
      <c r="E379" s="1">
        <v>2.0</v>
      </c>
      <c r="F379" s="1">
        <v>2.0</v>
      </c>
      <c r="G379" s="1">
        <v>1.0</v>
      </c>
      <c r="H379" s="1">
        <v>1.0</v>
      </c>
      <c r="I379" s="1">
        <v>2.0</v>
      </c>
      <c r="J379" s="1">
        <v>2.0</v>
      </c>
      <c r="K379" s="1">
        <v>2.0</v>
      </c>
      <c r="L379" s="1">
        <v>2.0</v>
      </c>
      <c r="M379" s="1">
        <v>2.0</v>
      </c>
      <c r="N379" s="1">
        <v>1.0</v>
      </c>
      <c r="O379" s="1">
        <v>1.0</v>
      </c>
      <c r="P379" s="1">
        <v>2.0</v>
      </c>
      <c r="Q379" s="1">
        <v>2.0</v>
      </c>
      <c r="R379" s="1">
        <v>2.0</v>
      </c>
      <c r="S379" s="1">
        <v>2.0</v>
      </c>
      <c r="T379" s="1">
        <v>2.0</v>
      </c>
      <c r="U379" s="1">
        <v>2.0</v>
      </c>
      <c r="V379" s="1">
        <v>2.0</v>
      </c>
      <c r="W379" s="1">
        <v>2.0</v>
      </c>
      <c r="X379" s="1">
        <v>2.0</v>
      </c>
      <c r="Y379" s="1">
        <v>2.0</v>
      </c>
      <c r="Z379" s="1">
        <v>2.0</v>
      </c>
      <c r="AA379" s="1">
        <v>2.0</v>
      </c>
      <c r="AB379" s="1">
        <v>1.0</v>
      </c>
      <c r="AC379" s="36">
        <v>2129.0</v>
      </c>
      <c r="AD379">
        <f t="shared" si="1"/>
        <v>88</v>
      </c>
      <c r="AE379">
        <f t="shared" si="2"/>
        <v>32</v>
      </c>
      <c r="AF379">
        <f t="shared" si="3"/>
        <v>20</v>
      </c>
      <c r="AG379">
        <f t="shared" si="4"/>
        <v>36</v>
      </c>
    </row>
    <row r="380">
      <c r="A380" s="20"/>
      <c r="B380" s="20">
        <v>43811.555322534725</v>
      </c>
      <c r="C380" s="1" t="s">
        <v>314</v>
      </c>
      <c r="D380" s="1">
        <v>2.0</v>
      </c>
      <c r="E380" s="1">
        <v>2.0</v>
      </c>
      <c r="F380" s="1">
        <v>2.0</v>
      </c>
      <c r="G380" s="1">
        <v>1.0</v>
      </c>
      <c r="H380" s="1">
        <v>1.0</v>
      </c>
      <c r="I380" s="1">
        <v>2.0</v>
      </c>
      <c r="J380" s="1">
        <v>2.0</v>
      </c>
      <c r="K380" s="1">
        <v>2.0</v>
      </c>
      <c r="L380" s="1">
        <v>1.0</v>
      </c>
      <c r="M380" s="1">
        <v>0.0</v>
      </c>
      <c r="N380" s="1">
        <v>2.0</v>
      </c>
      <c r="O380" s="1">
        <v>0.0</v>
      </c>
      <c r="P380" s="1">
        <v>1.0</v>
      </c>
      <c r="Q380" s="1">
        <v>1.0</v>
      </c>
      <c r="R380" s="1">
        <v>0.0</v>
      </c>
      <c r="S380" s="1">
        <v>2.0</v>
      </c>
      <c r="T380" s="1">
        <v>2.0</v>
      </c>
      <c r="U380" s="1">
        <v>0.0</v>
      </c>
      <c r="V380" s="1">
        <v>1.0</v>
      </c>
      <c r="W380" s="1">
        <v>1.0</v>
      </c>
      <c r="X380" s="1">
        <v>2.0</v>
      </c>
      <c r="Y380" s="1">
        <v>2.0</v>
      </c>
      <c r="Z380" s="1">
        <v>2.0</v>
      </c>
      <c r="AA380" s="1">
        <v>2.0</v>
      </c>
      <c r="AB380" s="1">
        <v>1.0</v>
      </c>
      <c r="AC380" s="36">
        <v>2093.0</v>
      </c>
      <c r="AD380">
        <f t="shared" si="1"/>
        <v>68</v>
      </c>
      <c r="AE380">
        <f t="shared" si="2"/>
        <v>20</v>
      </c>
      <c r="AF380">
        <f t="shared" si="3"/>
        <v>22</v>
      </c>
      <c r="AG380">
        <f t="shared" si="4"/>
        <v>26</v>
      </c>
    </row>
    <row r="381">
      <c r="A381" s="20"/>
      <c r="B381" s="20">
        <v>43811.62422135417</v>
      </c>
      <c r="C381" s="1" t="s">
        <v>321</v>
      </c>
      <c r="D381" s="1">
        <v>2.0</v>
      </c>
      <c r="E381" s="1">
        <v>2.0</v>
      </c>
      <c r="F381" s="1">
        <v>1.0</v>
      </c>
      <c r="G381" s="1">
        <v>1.0</v>
      </c>
      <c r="H381" s="1">
        <v>2.0</v>
      </c>
      <c r="I381" s="1">
        <v>2.0</v>
      </c>
      <c r="J381" s="1">
        <v>2.0</v>
      </c>
      <c r="K381" s="1">
        <v>1.0</v>
      </c>
      <c r="L381" s="1">
        <v>1.0</v>
      </c>
      <c r="M381" s="1">
        <v>0.0</v>
      </c>
      <c r="N381" s="1">
        <v>1.0</v>
      </c>
      <c r="O381" s="1">
        <v>1.0</v>
      </c>
      <c r="P381" s="1">
        <v>2.0</v>
      </c>
      <c r="Q381" s="1">
        <v>1.0</v>
      </c>
      <c r="R381" s="1">
        <v>1.0</v>
      </c>
      <c r="S381" s="1">
        <v>2.0</v>
      </c>
      <c r="T381" s="1">
        <v>1.0</v>
      </c>
      <c r="U381" s="1">
        <v>1.0</v>
      </c>
      <c r="V381" s="1">
        <v>1.0</v>
      </c>
      <c r="W381" s="1">
        <v>1.0</v>
      </c>
      <c r="X381" s="1">
        <v>2.0</v>
      </c>
      <c r="Y381" s="1">
        <v>2.0</v>
      </c>
      <c r="Z381" s="1">
        <v>1.0</v>
      </c>
      <c r="AA381" s="1">
        <v>1.0</v>
      </c>
      <c r="AB381" s="1">
        <v>1.0</v>
      </c>
      <c r="AC381" s="36">
        <v>2105.0</v>
      </c>
      <c r="AD381">
        <f t="shared" si="1"/>
        <v>66</v>
      </c>
      <c r="AE381">
        <f t="shared" si="2"/>
        <v>20</v>
      </c>
      <c r="AF381">
        <f t="shared" si="3"/>
        <v>18</v>
      </c>
      <c r="AG381">
        <f t="shared" si="4"/>
        <v>28</v>
      </c>
    </row>
    <row r="382">
      <c r="A382" s="20"/>
      <c r="B382" s="20">
        <v>43811.80807262732</v>
      </c>
      <c r="C382" s="1" t="s">
        <v>348</v>
      </c>
      <c r="D382" s="1">
        <v>1.0</v>
      </c>
      <c r="E382" s="1">
        <v>2.0</v>
      </c>
      <c r="F382" s="1">
        <v>1.0</v>
      </c>
      <c r="G382" s="1">
        <v>0.0</v>
      </c>
      <c r="H382" s="1">
        <v>0.0</v>
      </c>
      <c r="I382" s="1">
        <v>2.0</v>
      </c>
      <c r="J382" s="1">
        <v>1.0</v>
      </c>
      <c r="K382" s="1">
        <v>2.0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2.0</v>
      </c>
      <c r="T382" s="1">
        <v>0.0</v>
      </c>
      <c r="U382" s="1">
        <v>0.0</v>
      </c>
      <c r="V382" s="1">
        <v>2.0</v>
      </c>
      <c r="W382" s="1">
        <v>0.0</v>
      </c>
      <c r="X382" s="1">
        <v>0.0</v>
      </c>
      <c r="Y382" s="1">
        <v>2.0</v>
      </c>
      <c r="Z382" s="1">
        <v>1.0</v>
      </c>
      <c r="AA382" s="1">
        <v>1.0</v>
      </c>
      <c r="AB382" s="1">
        <v>0.0</v>
      </c>
      <c r="AC382" s="36">
        <v>2130.0</v>
      </c>
      <c r="AD382">
        <f t="shared" si="1"/>
        <v>34</v>
      </c>
      <c r="AE382">
        <f t="shared" si="2"/>
        <v>10</v>
      </c>
      <c r="AF382">
        <f t="shared" si="3"/>
        <v>6</v>
      </c>
      <c r="AG382">
        <f t="shared" si="4"/>
        <v>18</v>
      </c>
    </row>
    <row r="383">
      <c r="A383" s="20"/>
      <c r="B383" s="20">
        <v>43811.8671564699</v>
      </c>
      <c r="C383" s="1" t="s">
        <v>348</v>
      </c>
      <c r="D383" s="1">
        <v>1.0</v>
      </c>
      <c r="E383" s="1">
        <v>2.0</v>
      </c>
      <c r="F383" s="1">
        <v>1.0</v>
      </c>
      <c r="G383" s="1">
        <v>0.0</v>
      </c>
      <c r="H383" s="1">
        <v>0.0</v>
      </c>
      <c r="I383" s="1">
        <v>2.0</v>
      </c>
      <c r="J383" s="1">
        <v>1.0</v>
      </c>
      <c r="K383" s="1">
        <v>2.0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2.0</v>
      </c>
      <c r="T383" s="1">
        <v>0.0</v>
      </c>
      <c r="U383" s="1">
        <v>0.0</v>
      </c>
      <c r="V383" s="1">
        <v>2.0</v>
      </c>
      <c r="W383" s="1">
        <v>0.0</v>
      </c>
      <c r="X383" s="1">
        <v>0.0</v>
      </c>
      <c r="Y383" s="1">
        <v>2.0</v>
      </c>
      <c r="Z383" s="1">
        <v>1.0</v>
      </c>
      <c r="AA383" s="1">
        <v>1.0</v>
      </c>
      <c r="AB383" s="1">
        <v>0.0</v>
      </c>
      <c r="AC383" s="36">
        <v>2130.0</v>
      </c>
      <c r="AD383">
        <f t="shared" si="1"/>
        <v>34</v>
      </c>
      <c r="AE383">
        <f t="shared" si="2"/>
        <v>10</v>
      </c>
      <c r="AF383">
        <f t="shared" si="3"/>
        <v>6</v>
      </c>
      <c r="AG383">
        <f t="shared" si="4"/>
        <v>18</v>
      </c>
    </row>
    <row r="384">
      <c r="A384" s="20"/>
      <c r="B384" s="20">
        <v>43812.41632445602</v>
      </c>
      <c r="C384" s="1" t="s">
        <v>141</v>
      </c>
      <c r="D384" s="1">
        <v>2.0</v>
      </c>
      <c r="E384" s="1">
        <v>1.0</v>
      </c>
      <c r="F384" s="1">
        <v>1.0</v>
      </c>
      <c r="G384" s="1">
        <v>2.0</v>
      </c>
      <c r="H384" s="1">
        <v>1.0</v>
      </c>
      <c r="I384" s="1">
        <v>1.0</v>
      </c>
      <c r="J384" s="1">
        <v>1.0</v>
      </c>
      <c r="K384" s="1">
        <v>2.0</v>
      </c>
      <c r="L384" s="1">
        <v>1.0</v>
      </c>
      <c r="M384" s="1">
        <v>0.0</v>
      </c>
      <c r="N384" s="1">
        <v>1.0</v>
      </c>
      <c r="O384" s="1">
        <v>1.0</v>
      </c>
      <c r="P384" s="1">
        <v>2.0</v>
      </c>
      <c r="Q384" s="1">
        <v>1.0</v>
      </c>
      <c r="R384" s="1">
        <v>1.0</v>
      </c>
      <c r="S384" s="1">
        <v>0.0</v>
      </c>
      <c r="T384" s="1">
        <v>0.0</v>
      </c>
      <c r="U384" s="1">
        <v>0.0</v>
      </c>
      <c r="V384" s="1">
        <v>1.0</v>
      </c>
      <c r="W384" s="1">
        <v>1.0</v>
      </c>
      <c r="X384" s="1">
        <v>1.0</v>
      </c>
      <c r="Y384" s="1">
        <v>1.0</v>
      </c>
      <c r="Z384" s="1">
        <v>2.0</v>
      </c>
      <c r="AA384" s="1">
        <v>2.0</v>
      </c>
      <c r="AB384" s="1">
        <v>1.0</v>
      </c>
      <c r="AC384" s="36">
        <v>1909.0</v>
      </c>
      <c r="AD384">
        <f t="shared" si="1"/>
        <v>54</v>
      </c>
      <c r="AE384">
        <f t="shared" si="2"/>
        <v>14</v>
      </c>
      <c r="AF384">
        <f t="shared" si="3"/>
        <v>20</v>
      </c>
      <c r="AG384">
        <f t="shared" si="4"/>
        <v>20</v>
      </c>
    </row>
    <row r="385">
      <c r="A385" s="20"/>
      <c r="B385" s="20">
        <v>43812.47124322917</v>
      </c>
      <c r="C385" s="1" t="s">
        <v>261</v>
      </c>
      <c r="D385" s="1">
        <v>2.0</v>
      </c>
      <c r="E385" s="1">
        <v>2.0</v>
      </c>
      <c r="F385" s="1">
        <v>1.0</v>
      </c>
      <c r="G385" s="1">
        <v>2.0</v>
      </c>
      <c r="H385" s="1">
        <v>1.0</v>
      </c>
      <c r="I385" s="1">
        <v>1.0</v>
      </c>
      <c r="J385" s="1">
        <v>2.0</v>
      </c>
      <c r="K385" s="1">
        <v>2.0</v>
      </c>
      <c r="L385" s="1">
        <v>2.0</v>
      </c>
      <c r="M385" s="1">
        <v>2.0</v>
      </c>
      <c r="N385" s="1">
        <v>2.0</v>
      </c>
      <c r="O385" s="1">
        <v>2.0</v>
      </c>
      <c r="P385" s="1">
        <v>2.0</v>
      </c>
      <c r="Q385" s="1">
        <v>1.0</v>
      </c>
      <c r="R385" s="1">
        <v>2.0</v>
      </c>
      <c r="S385" s="1">
        <v>2.0</v>
      </c>
      <c r="T385" s="1">
        <v>2.0</v>
      </c>
      <c r="U385" s="1">
        <v>2.0</v>
      </c>
      <c r="V385" s="1">
        <v>2.0</v>
      </c>
      <c r="W385" s="1">
        <v>2.0</v>
      </c>
      <c r="X385" s="1">
        <v>2.0</v>
      </c>
      <c r="Y385" s="1">
        <v>2.0</v>
      </c>
      <c r="Z385" s="1">
        <v>2.0</v>
      </c>
      <c r="AA385" s="1">
        <v>2.0</v>
      </c>
      <c r="AB385" s="1">
        <v>1.0</v>
      </c>
      <c r="AC385" s="36">
        <v>2003.0</v>
      </c>
      <c r="AD385">
        <f t="shared" si="1"/>
        <v>90</v>
      </c>
      <c r="AE385">
        <f t="shared" si="2"/>
        <v>32</v>
      </c>
      <c r="AF385">
        <f t="shared" si="3"/>
        <v>26</v>
      </c>
      <c r="AG385">
        <f t="shared" si="4"/>
        <v>32</v>
      </c>
    </row>
    <row r="386">
      <c r="A386" s="20"/>
      <c r="B386" s="20">
        <v>43815.383070393524</v>
      </c>
      <c r="C386" s="1" t="s">
        <v>349</v>
      </c>
      <c r="D386" s="1">
        <v>0.0</v>
      </c>
      <c r="E386" s="1">
        <v>1.0</v>
      </c>
      <c r="F386" s="1">
        <v>1.0</v>
      </c>
      <c r="G386" s="1">
        <v>1.0</v>
      </c>
      <c r="H386" s="1">
        <v>0.0</v>
      </c>
      <c r="I386" s="1">
        <v>1.0</v>
      </c>
      <c r="J386" s="1">
        <v>0.0</v>
      </c>
      <c r="K386" s="1">
        <v>1.0</v>
      </c>
      <c r="L386" s="1">
        <v>0.0</v>
      </c>
      <c r="M386" s="1">
        <v>1.0</v>
      </c>
      <c r="N386" s="1">
        <v>0.0</v>
      </c>
      <c r="O386" s="1">
        <v>0.0</v>
      </c>
      <c r="P386" s="1">
        <v>1.0</v>
      </c>
      <c r="Q386" s="1">
        <v>0.0</v>
      </c>
      <c r="R386" s="1">
        <v>0.0</v>
      </c>
      <c r="S386" s="1">
        <v>1.0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1.0</v>
      </c>
      <c r="Z386" s="1">
        <v>1.0</v>
      </c>
      <c r="AA386" s="1">
        <v>1.0</v>
      </c>
      <c r="AB386" s="1">
        <v>1.0</v>
      </c>
      <c r="AC386" s="36">
        <v>1435.0</v>
      </c>
      <c r="AD386">
        <f t="shared" si="1"/>
        <v>24</v>
      </c>
      <c r="AE386">
        <f t="shared" si="2"/>
        <v>8</v>
      </c>
      <c r="AF386">
        <f t="shared" si="3"/>
        <v>8</v>
      </c>
      <c r="AG386">
        <f t="shared" si="4"/>
        <v>8</v>
      </c>
    </row>
    <row r="387">
      <c r="A387" s="20"/>
      <c r="B387" s="20">
        <v>43815.49082394676</v>
      </c>
      <c r="C387" s="1" t="s">
        <v>303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1.0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36">
        <v>2072.0</v>
      </c>
      <c r="AD387">
        <f t="shared" si="1"/>
        <v>2</v>
      </c>
      <c r="AE387">
        <f t="shared" si="2"/>
        <v>0</v>
      </c>
      <c r="AF387">
        <f t="shared" si="3"/>
        <v>0</v>
      </c>
      <c r="AG387">
        <f t="shared" si="4"/>
        <v>2</v>
      </c>
    </row>
    <row r="388">
      <c r="A388" s="20"/>
      <c r="B388" s="20">
        <v>43817.39155918981</v>
      </c>
      <c r="C388" s="1" t="s">
        <v>350</v>
      </c>
      <c r="D388" s="1">
        <v>1.0</v>
      </c>
      <c r="E388" s="1">
        <v>2.0</v>
      </c>
      <c r="F388" s="1">
        <v>2.0</v>
      </c>
      <c r="G388" s="1">
        <v>1.0</v>
      </c>
      <c r="H388" s="1">
        <v>2.0</v>
      </c>
      <c r="I388" s="1">
        <v>2.0</v>
      </c>
      <c r="J388" s="1">
        <v>1.0</v>
      </c>
      <c r="K388" s="1">
        <v>2.0</v>
      </c>
      <c r="L388" s="1">
        <v>1.0</v>
      </c>
      <c r="M388" s="1">
        <v>0.0</v>
      </c>
      <c r="N388" s="1">
        <v>1.0</v>
      </c>
      <c r="O388" s="1">
        <v>1.0</v>
      </c>
      <c r="P388" s="1">
        <v>2.0</v>
      </c>
      <c r="Q388" s="1">
        <v>0.0</v>
      </c>
      <c r="R388" s="1">
        <v>0.0</v>
      </c>
      <c r="S388" s="1">
        <v>2.0</v>
      </c>
      <c r="T388" s="1">
        <v>0.0</v>
      </c>
      <c r="U388" s="1">
        <v>0.0</v>
      </c>
      <c r="V388" s="1">
        <v>0.0</v>
      </c>
      <c r="W388" s="1">
        <v>2.0</v>
      </c>
      <c r="X388" s="1">
        <v>1.0</v>
      </c>
      <c r="Y388" s="1">
        <v>2.0</v>
      </c>
      <c r="Z388" s="1">
        <v>2.0</v>
      </c>
      <c r="AA388" s="1">
        <v>2.0</v>
      </c>
      <c r="AB388" s="1">
        <v>1.0</v>
      </c>
      <c r="AC388" s="36">
        <v>2143.0</v>
      </c>
      <c r="AD388">
        <f t="shared" si="1"/>
        <v>60</v>
      </c>
      <c r="AE388">
        <f t="shared" si="2"/>
        <v>20</v>
      </c>
      <c r="AF388">
        <f t="shared" si="3"/>
        <v>16</v>
      </c>
      <c r="AG388">
        <f t="shared" si="4"/>
        <v>24</v>
      </c>
    </row>
    <row r="389">
      <c r="A389" s="20"/>
      <c r="B389" s="20">
        <v>43817.58915465278</v>
      </c>
      <c r="C389" s="1" t="s">
        <v>890</v>
      </c>
      <c r="D389" s="1">
        <v>1.0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2.0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1.0</v>
      </c>
      <c r="AB389" s="1">
        <v>0.0</v>
      </c>
      <c r="AC389" s="36">
        <v>2091.0</v>
      </c>
      <c r="AD389">
        <f t="shared" si="1"/>
        <v>8</v>
      </c>
      <c r="AE389">
        <f t="shared" si="2"/>
        <v>0</v>
      </c>
      <c r="AF389">
        <f t="shared" si="3"/>
        <v>6</v>
      </c>
      <c r="AG389">
        <f t="shared" si="4"/>
        <v>2</v>
      </c>
    </row>
    <row r="390">
      <c r="A390" s="20"/>
      <c r="B390" s="20">
        <v>43822.374059594906</v>
      </c>
      <c r="C390" s="1" t="s">
        <v>234</v>
      </c>
      <c r="D390" s="1">
        <v>1.0</v>
      </c>
      <c r="E390" s="1">
        <v>1.0</v>
      </c>
      <c r="F390" s="1">
        <v>1.0</v>
      </c>
      <c r="G390" s="1">
        <v>1.0</v>
      </c>
      <c r="H390" s="1">
        <v>0.0</v>
      </c>
      <c r="I390" s="1">
        <v>1.0</v>
      </c>
      <c r="J390" s="1">
        <v>2.0</v>
      </c>
      <c r="K390" s="1">
        <v>1.0</v>
      </c>
      <c r="L390" s="1">
        <v>0.0</v>
      </c>
      <c r="M390" s="1">
        <v>0.0</v>
      </c>
      <c r="N390" s="1">
        <v>0.0</v>
      </c>
      <c r="O390" s="1">
        <v>0.0</v>
      </c>
      <c r="P390" s="1">
        <v>2.0</v>
      </c>
      <c r="Q390" s="1">
        <v>0.0</v>
      </c>
      <c r="R390" s="1">
        <v>0.0</v>
      </c>
      <c r="S390" s="1">
        <v>1.0</v>
      </c>
      <c r="T390" s="1">
        <v>0.0</v>
      </c>
      <c r="U390" s="1">
        <v>0.0</v>
      </c>
      <c r="V390" s="1">
        <v>1.0</v>
      </c>
      <c r="W390" s="1">
        <v>1.0</v>
      </c>
      <c r="X390" s="1">
        <v>0.0</v>
      </c>
      <c r="Y390" s="1">
        <v>2.0</v>
      </c>
      <c r="Z390" s="1">
        <v>1.0</v>
      </c>
      <c r="AA390" s="1">
        <v>1.0</v>
      </c>
      <c r="AB390" s="1">
        <v>0.0</v>
      </c>
      <c r="AC390" s="36">
        <v>1399.0</v>
      </c>
      <c r="AD390">
        <f t="shared" si="1"/>
        <v>34</v>
      </c>
      <c r="AE390">
        <f t="shared" si="2"/>
        <v>10</v>
      </c>
      <c r="AF390">
        <f t="shared" si="3"/>
        <v>10</v>
      </c>
      <c r="AG390">
        <f t="shared" si="4"/>
        <v>14</v>
      </c>
    </row>
    <row r="391">
      <c r="A391" s="20"/>
      <c r="B391" s="20">
        <v>43829.432126423606</v>
      </c>
      <c r="C391" s="1" t="s">
        <v>351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1.0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1.0</v>
      </c>
      <c r="AB391" s="1">
        <v>0.0</v>
      </c>
      <c r="AC391" s="36">
        <v>2145.0</v>
      </c>
      <c r="AD391">
        <f t="shared" si="1"/>
        <v>4</v>
      </c>
      <c r="AE391">
        <f t="shared" si="2"/>
        <v>0</v>
      </c>
      <c r="AF391">
        <f t="shared" si="3"/>
        <v>2</v>
      </c>
      <c r="AG391">
        <f t="shared" si="4"/>
        <v>2</v>
      </c>
    </row>
    <row r="392">
      <c r="A392" s="20"/>
      <c r="B392" s="20">
        <v>43829.56369013889</v>
      </c>
      <c r="C392" s="1" t="s">
        <v>352</v>
      </c>
      <c r="D392" s="1">
        <v>1.0</v>
      </c>
      <c r="E392" s="1">
        <v>1.0</v>
      </c>
      <c r="F392" s="1">
        <v>2.0</v>
      </c>
      <c r="G392" s="1">
        <v>2.0</v>
      </c>
      <c r="H392" s="1">
        <v>1.0</v>
      </c>
      <c r="I392" s="1">
        <v>2.0</v>
      </c>
      <c r="J392" s="1">
        <v>1.0</v>
      </c>
      <c r="K392" s="1">
        <v>2.0</v>
      </c>
      <c r="L392" s="1">
        <v>2.0</v>
      </c>
      <c r="M392" s="1">
        <v>2.0</v>
      </c>
      <c r="N392" s="1">
        <v>1.0</v>
      </c>
      <c r="O392" s="1">
        <v>1.0</v>
      </c>
      <c r="P392" s="1">
        <v>2.0</v>
      </c>
      <c r="Q392" s="1">
        <v>1.0</v>
      </c>
      <c r="R392" s="1">
        <v>1.0</v>
      </c>
      <c r="S392" s="1">
        <v>1.0</v>
      </c>
      <c r="T392" s="1">
        <v>2.0</v>
      </c>
      <c r="U392" s="1">
        <v>1.0</v>
      </c>
      <c r="V392" s="1">
        <v>1.0</v>
      </c>
      <c r="W392" s="1">
        <v>2.0</v>
      </c>
      <c r="X392" s="1">
        <v>1.0</v>
      </c>
      <c r="Y392" s="1">
        <v>2.0</v>
      </c>
      <c r="Z392" s="1">
        <v>2.0</v>
      </c>
      <c r="AA392" s="1">
        <v>2.0</v>
      </c>
      <c r="AB392" s="1">
        <v>1.0</v>
      </c>
      <c r="AC392" s="36">
        <v>2140.0</v>
      </c>
      <c r="AD392">
        <f t="shared" si="1"/>
        <v>74</v>
      </c>
      <c r="AE392">
        <f t="shared" si="2"/>
        <v>26</v>
      </c>
      <c r="AF392">
        <f t="shared" si="3"/>
        <v>22</v>
      </c>
      <c r="AG392">
        <f t="shared" si="4"/>
        <v>26</v>
      </c>
    </row>
    <row r="393">
      <c r="A393" s="20"/>
      <c r="B393" s="20">
        <v>43830.60736357639</v>
      </c>
      <c r="C393" s="1" t="s">
        <v>334</v>
      </c>
      <c r="D393" s="1">
        <v>1.0</v>
      </c>
      <c r="E393" s="1">
        <v>2.0</v>
      </c>
      <c r="F393" s="1">
        <v>2.0</v>
      </c>
      <c r="G393" s="1">
        <v>1.0</v>
      </c>
      <c r="H393" s="1">
        <v>0.0</v>
      </c>
      <c r="I393" s="1">
        <v>1.0</v>
      </c>
      <c r="J393" s="1">
        <v>1.0</v>
      </c>
      <c r="K393" s="1">
        <v>1.0</v>
      </c>
      <c r="L393" s="1">
        <v>1.0</v>
      </c>
      <c r="M393" s="1">
        <v>1.0</v>
      </c>
      <c r="N393" s="1">
        <v>1.0</v>
      </c>
      <c r="O393" s="1">
        <v>1.0</v>
      </c>
      <c r="P393" s="1">
        <v>1.0</v>
      </c>
      <c r="Q393" s="1">
        <v>1.0</v>
      </c>
      <c r="R393" s="1">
        <v>1.0</v>
      </c>
      <c r="S393" s="1">
        <v>1.0</v>
      </c>
      <c r="T393" s="1">
        <v>0.0</v>
      </c>
      <c r="U393" s="1">
        <v>1.0</v>
      </c>
      <c r="V393" s="1">
        <v>1.0</v>
      </c>
      <c r="W393" s="1">
        <v>0.0</v>
      </c>
      <c r="X393" s="1">
        <v>1.0</v>
      </c>
      <c r="Y393" s="1">
        <v>2.0</v>
      </c>
      <c r="Z393" s="1">
        <v>1.0</v>
      </c>
      <c r="AA393" s="1">
        <v>1.0</v>
      </c>
      <c r="AB393" s="1">
        <v>0.0</v>
      </c>
      <c r="AC393" s="36">
        <v>2112.0</v>
      </c>
      <c r="AD393">
        <f t="shared" si="1"/>
        <v>48</v>
      </c>
      <c r="AE393">
        <f t="shared" si="2"/>
        <v>18</v>
      </c>
      <c r="AF393">
        <f t="shared" si="3"/>
        <v>10</v>
      </c>
      <c r="AG393">
        <f t="shared" si="4"/>
        <v>20</v>
      </c>
    </row>
    <row r="394">
      <c r="A394" s="20"/>
      <c r="B394" s="20">
        <v>43830.63703640046</v>
      </c>
      <c r="C394" s="1" t="s">
        <v>353</v>
      </c>
      <c r="D394" s="1">
        <v>1.0</v>
      </c>
      <c r="E394" s="1">
        <v>1.0</v>
      </c>
      <c r="F394" s="1">
        <v>0.0</v>
      </c>
      <c r="G394" s="1">
        <v>0.0</v>
      </c>
      <c r="H394" s="1">
        <v>1.0</v>
      </c>
      <c r="I394" s="1">
        <v>1.0</v>
      </c>
      <c r="J394" s="1">
        <v>0.0</v>
      </c>
      <c r="K394" s="1">
        <v>2.0</v>
      </c>
      <c r="L394" s="1">
        <v>0.0</v>
      </c>
      <c r="M394" s="1">
        <v>0.0</v>
      </c>
      <c r="N394" s="1">
        <v>0.0</v>
      </c>
      <c r="O394" s="1">
        <v>1.0</v>
      </c>
      <c r="P394" s="1">
        <v>1.0</v>
      </c>
      <c r="Q394" s="1">
        <v>0.0</v>
      </c>
      <c r="R394" s="1">
        <v>0.0</v>
      </c>
      <c r="S394" s="1">
        <v>1.0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1.0</v>
      </c>
      <c r="Z394" s="1">
        <v>1.0</v>
      </c>
      <c r="AA394" s="1">
        <v>1.0</v>
      </c>
      <c r="AB394" s="1">
        <v>0.0</v>
      </c>
      <c r="AC394" s="36">
        <v>2147.0</v>
      </c>
      <c r="AD394">
        <f t="shared" si="1"/>
        <v>24</v>
      </c>
      <c r="AE394">
        <f t="shared" si="2"/>
        <v>6</v>
      </c>
      <c r="AF394">
        <f t="shared" si="3"/>
        <v>8</v>
      </c>
      <c r="AG394">
        <f t="shared" si="4"/>
        <v>10</v>
      </c>
    </row>
    <row r="395">
      <c r="A395" s="20"/>
      <c r="B395" s="20">
        <v>43836.39364559027</v>
      </c>
      <c r="C395" s="1" t="s">
        <v>323</v>
      </c>
      <c r="D395" s="1">
        <v>2.0</v>
      </c>
      <c r="E395" s="1">
        <v>2.0</v>
      </c>
      <c r="F395" s="1">
        <v>2.0</v>
      </c>
      <c r="G395" s="1">
        <v>1.0</v>
      </c>
      <c r="H395" s="1">
        <v>0.0</v>
      </c>
      <c r="I395" s="1">
        <v>2.0</v>
      </c>
      <c r="J395" s="1">
        <v>1.0</v>
      </c>
      <c r="K395" s="1">
        <v>2.0</v>
      </c>
      <c r="L395" s="1">
        <v>1.0</v>
      </c>
      <c r="M395" s="1">
        <v>1.0</v>
      </c>
      <c r="N395" s="1">
        <v>2.0</v>
      </c>
      <c r="O395" s="1">
        <v>1.0</v>
      </c>
      <c r="P395" s="1">
        <v>2.0</v>
      </c>
      <c r="Q395" s="1">
        <v>0.0</v>
      </c>
      <c r="R395" s="1">
        <v>0.0</v>
      </c>
      <c r="S395" s="1">
        <v>1.0</v>
      </c>
      <c r="T395" s="1">
        <v>2.0</v>
      </c>
      <c r="U395" s="1">
        <v>0.0</v>
      </c>
      <c r="V395" s="1">
        <v>1.0</v>
      </c>
      <c r="W395" s="1">
        <v>2.0</v>
      </c>
      <c r="X395" s="1">
        <v>2.0</v>
      </c>
      <c r="Y395" s="1">
        <v>2.0</v>
      </c>
      <c r="Z395" s="1">
        <v>1.0</v>
      </c>
      <c r="AA395" s="1">
        <v>2.0</v>
      </c>
      <c r="AB395" s="1">
        <v>0.0</v>
      </c>
      <c r="AC395" s="36">
        <v>2068.0</v>
      </c>
      <c r="AD395">
        <f t="shared" si="1"/>
        <v>64</v>
      </c>
      <c r="AE395">
        <f t="shared" si="2"/>
        <v>22</v>
      </c>
      <c r="AF395">
        <f t="shared" si="3"/>
        <v>22</v>
      </c>
      <c r="AG395">
        <f t="shared" si="4"/>
        <v>20</v>
      </c>
    </row>
    <row r="396">
      <c r="A396" s="20"/>
      <c r="B396" s="20">
        <v>43836.42593564815</v>
      </c>
      <c r="C396" s="1" t="s">
        <v>273</v>
      </c>
      <c r="D396" s="1">
        <v>1.0</v>
      </c>
      <c r="E396" s="1">
        <v>1.0</v>
      </c>
      <c r="F396" s="1">
        <v>2.0</v>
      </c>
      <c r="G396" s="1">
        <v>1.0</v>
      </c>
      <c r="H396" s="1">
        <v>0.0</v>
      </c>
      <c r="I396" s="1">
        <v>1.0</v>
      </c>
      <c r="J396" s="1">
        <v>1.0</v>
      </c>
      <c r="K396" s="1">
        <v>1.0</v>
      </c>
      <c r="L396" s="1">
        <v>0.0</v>
      </c>
      <c r="M396" s="1">
        <v>1.0</v>
      </c>
      <c r="N396" s="1">
        <v>2.0</v>
      </c>
      <c r="O396" s="1">
        <v>0.0</v>
      </c>
      <c r="P396" s="1">
        <v>2.0</v>
      </c>
      <c r="Q396" s="1">
        <v>0.0</v>
      </c>
      <c r="R396" s="1">
        <v>0.0</v>
      </c>
      <c r="S396" s="1">
        <v>1.0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1.0</v>
      </c>
      <c r="Z396" s="1">
        <v>2.0</v>
      </c>
      <c r="AA396" s="1">
        <v>2.0</v>
      </c>
      <c r="AB396" s="1">
        <v>0.0</v>
      </c>
      <c r="AC396" s="36">
        <v>2028.0</v>
      </c>
      <c r="AD396">
        <f t="shared" si="1"/>
        <v>38</v>
      </c>
      <c r="AE396">
        <f t="shared" si="2"/>
        <v>10</v>
      </c>
      <c r="AF396">
        <f t="shared" si="3"/>
        <v>14</v>
      </c>
      <c r="AG396">
        <f t="shared" si="4"/>
        <v>14</v>
      </c>
    </row>
    <row r="397">
      <c r="A397" s="20"/>
      <c r="B397" s="20">
        <v>43837.43323185186</v>
      </c>
      <c r="C397" s="1" t="s">
        <v>232</v>
      </c>
      <c r="D397" s="1">
        <v>2.0</v>
      </c>
      <c r="E397" s="1">
        <v>2.0</v>
      </c>
      <c r="F397" s="1">
        <v>1.0</v>
      </c>
      <c r="G397" s="1">
        <v>1.0</v>
      </c>
      <c r="H397" s="1">
        <v>1.0</v>
      </c>
      <c r="I397" s="1">
        <v>1.0</v>
      </c>
      <c r="J397" s="1">
        <v>1.0</v>
      </c>
      <c r="K397" s="1">
        <v>1.0</v>
      </c>
      <c r="L397" s="1">
        <v>1.0</v>
      </c>
      <c r="M397" s="1">
        <v>0.0</v>
      </c>
      <c r="N397" s="1">
        <v>1.0</v>
      </c>
      <c r="O397" s="1">
        <v>1.0</v>
      </c>
      <c r="P397" s="1">
        <v>1.0</v>
      </c>
      <c r="Q397" s="1">
        <v>1.0</v>
      </c>
      <c r="R397" s="1">
        <v>1.0</v>
      </c>
      <c r="S397" s="1">
        <v>1.0</v>
      </c>
      <c r="T397" s="1">
        <v>1.0</v>
      </c>
      <c r="U397" s="1">
        <v>0.0</v>
      </c>
      <c r="V397" s="1">
        <v>1.0</v>
      </c>
      <c r="W397" s="1">
        <v>1.0</v>
      </c>
      <c r="X397" s="1">
        <v>1.0</v>
      </c>
      <c r="Y397" s="1">
        <v>1.0</v>
      </c>
      <c r="Z397" s="1">
        <v>1.0</v>
      </c>
      <c r="AA397" s="1">
        <v>1.0</v>
      </c>
      <c r="AB397" s="1">
        <v>1.0</v>
      </c>
      <c r="AC397" s="36">
        <v>1921.0</v>
      </c>
      <c r="AD397">
        <f t="shared" si="1"/>
        <v>50</v>
      </c>
      <c r="AE397">
        <f t="shared" si="2"/>
        <v>14</v>
      </c>
      <c r="AF397">
        <f t="shared" si="3"/>
        <v>16</v>
      </c>
      <c r="AG397">
        <f t="shared" si="4"/>
        <v>20</v>
      </c>
    </row>
    <row r="398">
      <c r="A398" s="20"/>
      <c r="B398" s="20">
        <v>43837.48018943287</v>
      </c>
      <c r="C398" s="1" t="s">
        <v>307</v>
      </c>
      <c r="D398" s="1">
        <v>1.0</v>
      </c>
      <c r="E398" s="1">
        <v>1.0</v>
      </c>
      <c r="F398" s="1">
        <v>2.0</v>
      </c>
      <c r="G398" s="1">
        <v>1.0</v>
      </c>
      <c r="H398" s="1">
        <v>0.0</v>
      </c>
      <c r="I398" s="1">
        <v>2.0</v>
      </c>
      <c r="J398" s="1">
        <v>0.0</v>
      </c>
      <c r="K398" s="1">
        <v>1.0</v>
      </c>
      <c r="L398" s="1">
        <v>0.0</v>
      </c>
      <c r="M398" s="1">
        <v>0.0</v>
      </c>
      <c r="N398" s="1">
        <v>0.0</v>
      </c>
      <c r="O398" s="1">
        <v>1.0</v>
      </c>
      <c r="P398" s="1">
        <v>1.0</v>
      </c>
      <c r="Q398" s="1">
        <v>0.0</v>
      </c>
      <c r="R398" s="1">
        <v>0.0</v>
      </c>
      <c r="S398" s="1">
        <v>1.0</v>
      </c>
      <c r="T398" s="1">
        <v>0.0</v>
      </c>
      <c r="U398" s="1">
        <v>0.0</v>
      </c>
      <c r="V398" s="1">
        <v>0.0</v>
      </c>
      <c r="W398" s="1">
        <v>1.0</v>
      </c>
      <c r="X398" s="1">
        <v>0.0</v>
      </c>
      <c r="Y398" s="1">
        <v>1.0</v>
      </c>
      <c r="Z398" s="1">
        <v>1.0</v>
      </c>
      <c r="AA398" s="1">
        <v>1.0</v>
      </c>
      <c r="AB398" s="1">
        <v>0.0</v>
      </c>
      <c r="AC398" s="36">
        <v>2070.0</v>
      </c>
      <c r="AD398">
        <f t="shared" si="1"/>
        <v>30</v>
      </c>
      <c r="AE398">
        <f t="shared" si="2"/>
        <v>8</v>
      </c>
      <c r="AF398">
        <f t="shared" si="3"/>
        <v>8</v>
      </c>
      <c r="AG398">
        <f t="shared" si="4"/>
        <v>14</v>
      </c>
    </row>
    <row r="399">
      <c r="A399" s="20"/>
      <c r="B399" s="20">
        <v>43837.50557877315</v>
      </c>
      <c r="C399" s="1" t="s">
        <v>309</v>
      </c>
      <c r="D399" s="1">
        <v>2.0</v>
      </c>
      <c r="E399" s="1">
        <v>2.0</v>
      </c>
      <c r="F399" s="1">
        <v>2.0</v>
      </c>
      <c r="G399" s="1">
        <v>2.0</v>
      </c>
      <c r="H399" s="1">
        <v>1.0</v>
      </c>
      <c r="I399" s="1">
        <v>2.0</v>
      </c>
      <c r="J399" s="1">
        <v>1.0</v>
      </c>
      <c r="K399" s="1">
        <v>2.0</v>
      </c>
      <c r="L399" s="1">
        <v>1.0</v>
      </c>
      <c r="M399" s="1">
        <v>2.0</v>
      </c>
      <c r="N399" s="1">
        <v>2.0</v>
      </c>
      <c r="O399" s="1">
        <v>1.0</v>
      </c>
      <c r="P399" s="1">
        <v>2.0</v>
      </c>
      <c r="Q399" s="1">
        <v>2.0</v>
      </c>
      <c r="R399" s="1">
        <v>2.0</v>
      </c>
      <c r="S399" s="1">
        <v>2.0</v>
      </c>
      <c r="T399" s="1">
        <v>2.0</v>
      </c>
      <c r="U399" s="1">
        <v>1.0</v>
      </c>
      <c r="V399" s="1">
        <v>2.0</v>
      </c>
      <c r="W399" s="1">
        <v>2.0</v>
      </c>
      <c r="X399" s="1">
        <v>1.0</v>
      </c>
      <c r="Y399" s="1">
        <v>2.0</v>
      </c>
      <c r="Z399" s="1">
        <v>2.0</v>
      </c>
      <c r="AA399" s="1">
        <v>2.0</v>
      </c>
      <c r="AB399" s="1">
        <v>2.0</v>
      </c>
      <c r="AC399" s="36">
        <v>2083.0</v>
      </c>
      <c r="AD399">
        <f t="shared" si="1"/>
        <v>88</v>
      </c>
      <c r="AE399">
        <f t="shared" si="2"/>
        <v>26</v>
      </c>
      <c r="AF399">
        <f t="shared" si="3"/>
        <v>28</v>
      </c>
      <c r="AG399">
        <f t="shared" si="4"/>
        <v>34</v>
      </c>
    </row>
    <row r="400">
      <c r="A400" s="20"/>
      <c r="B400" s="20">
        <v>43837.55095204861</v>
      </c>
      <c r="C400" s="1" t="s">
        <v>317</v>
      </c>
      <c r="D400" s="1">
        <v>1.0</v>
      </c>
      <c r="E400" s="1">
        <v>2.0</v>
      </c>
      <c r="F400" s="1">
        <v>2.0</v>
      </c>
      <c r="G400" s="1">
        <v>2.0</v>
      </c>
      <c r="H400" s="1">
        <v>1.0</v>
      </c>
      <c r="I400" s="1">
        <v>2.0</v>
      </c>
      <c r="J400" s="1">
        <v>1.0</v>
      </c>
      <c r="K400" s="1">
        <v>2.0</v>
      </c>
      <c r="L400" s="1">
        <v>0.0</v>
      </c>
      <c r="M400" s="1">
        <v>0.0</v>
      </c>
      <c r="N400" s="1">
        <v>0.0</v>
      </c>
      <c r="O400" s="1">
        <v>0.0</v>
      </c>
      <c r="P400" s="1">
        <v>1.0</v>
      </c>
      <c r="Q400" s="1">
        <v>0.0</v>
      </c>
      <c r="R400" s="1">
        <v>0.0</v>
      </c>
      <c r="S400" s="1">
        <v>1.0</v>
      </c>
      <c r="T400" s="1">
        <v>1.0</v>
      </c>
      <c r="U400" s="1">
        <v>0.0</v>
      </c>
      <c r="V400" s="1">
        <v>2.0</v>
      </c>
      <c r="W400" s="1">
        <v>2.0</v>
      </c>
      <c r="X400" s="1">
        <v>1.0</v>
      </c>
      <c r="Y400" s="1">
        <v>2.0</v>
      </c>
      <c r="Z400" s="1">
        <v>2.0</v>
      </c>
      <c r="AA400" s="1">
        <v>1.0</v>
      </c>
      <c r="AB400" s="1">
        <v>1.0</v>
      </c>
      <c r="AC400" s="36">
        <v>2087.0</v>
      </c>
      <c r="AD400">
        <f t="shared" si="1"/>
        <v>54</v>
      </c>
      <c r="AE400">
        <f t="shared" si="2"/>
        <v>18</v>
      </c>
      <c r="AF400">
        <f t="shared" si="3"/>
        <v>16</v>
      </c>
      <c r="AG400">
        <f t="shared" si="4"/>
        <v>20</v>
      </c>
    </row>
    <row r="401">
      <c r="A401" s="20"/>
      <c r="B401" s="20">
        <v>43837.5974503125</v>
      </c>
      <c r="C401" s="1" t="s">
        <v>354</v>
      </c>
      <c r="D401" s="1">
        <v>1.0</v>
      </c>
      <c r="E401" s="1">
        <v>1.0</v>
      </c>
      <c r="F401" s="1">
        <v>1.0</v>
      </c>
      <c r="G401" s="1">
        <v>0.0</v>
      </c>
      <c r="H401" s="1">
        <v>1.0</v>
      </c>
      <c r="I401" s="1">
        <v>0.0</v>
      </c>
      <c r="J401" s="1">
        <v>1.0</v>
      </c>
      <c r="K401" s="1">
        <v>1.0</v>
      </c>
      <c r="L401" s="1">
        <v>1.0</v>
      </c>
      <c r="M401" s="1">
        <v>0.0</v>
      </c>
      <c r="N401" s="1">
        <v>1.0</v>
      </c>
      <c r="O401" s="1">
        <v>0.0</v>
      </c>
      <c r="P401" s="1">
        <v>0.0</v>
      </c>
      <c r="Q401" s="1">
        <v>0.0</v>
      </c>
      <c r="R401" s="1">
        <v>0.0</v>
      </c>
      <c r="S401" s="1">
        <v>1.0</v>
      </c>
      <c r="T401" s="1">
        <v>1.0</v>
      </c>
      <c r="U401" s="1">
        <v>0.0</v>
      </c>
      <c r="V401" s="1">
        <v>1.0</v>
      </c>
      <c r="W401" s="1">
        <v>1.0</v>
      </c>
      <c r="X401" s="1">
        <v>0.0</v>
      </c>
      <c r="Y401" s="1">
        <v>1.0</v>
      </c>
      <c r="Z401" s="1">
        <v>1.0</v>
      </c>
      <c r="AA401" s="1">
        <v>1.0</v>
      </c>
      <c r="AB401" s="1">
        <v>0.0</v>
      </c>
      <c r="AC401" s="36">
        <v>2156.0</v>
      </c>
      <c r="AD401">
        <f t="shared" si="1"/>
        <v>30</v>
      </c>
      <c r="AE401">
        <f t="shared" si="2"/>
        <v>10</v>
      </c>
      <c r="AF401">
        <f t="shared" si="3"/>
        <v>8</v>
      </c>
      <c r="AG401">
        <f t="shared" si="4"/>
        <v>12</v>
      </c>
    </row>
    <row r="402">
      <c r="A402" s="20"/>
      <c r="B402" s="20">
        <v>43838.357826458334</v>
      </c>
      <c r="C402" s="1" t="s">
        <v>260</v>
      </c>
      <c r="D402" s="1">
        <v>1.0</v>
      </c>
      <c r="E402" s="1">
        <v>1.0</v>
      </c>
      <c r="F402" s="1">
        <v>1.0</v>
      </c>
      <c r="G402" s="1">
        <v>0.0</v>
      </c>
      <c r="H402" s="1">
        <v>0.0</v>
      </c>
      <c r="I402" s="1">
        <v>0.0</v>
      </c>
      <c r="J402" s="1">
        <v>0.0</v>
      </c>
      <c r="K402" s="1">
        <v>1.0</v>
      </c>
      <c r="L402" s="1">
        <v>1.0</v>
      </c>
      <c r="M402" s="1">
        <v>0.0</v>
      </c>
      <c r="N402" s="1">
        <v>0.0</v>
      </c>
      <c r="O402" s="1">
        <v>0.0</v>
      </c>
      <c r="P402" s="1">
        <v>1.0</v>
      </c>
      <c r="Q402" s="1">
        <v>0.0</v>
      </c>
      <c r="R402" s="1">
        <v>0.0</v>
      </c>
      <c r="S402" s="1">
        <v>2.0</v>
      </c>
      <c r="T402" s="1">
        <v>0.0</v>
      </c>
      <c r="U402" s="1">
        <v>0.0</v>
      </c>
      <c r="V402" s="1">
        <v>2.0</v>
      </c>
      <c r="W402" s="1">
        <v>0.0</v>
      </c>
      <c r="X402" s="1">
        <v>1.0</v>
      </c>
      <c r="Y402" s="1">
        <v>2.0</v>
      </c>
      <c r="Z402" s="1">
        <v>2.0</v>
      </c>
      <c r="AA402" s="1">
        <v>1.0</v>
      </c>
      <c r="AB402" s="1">
        <v>0.0</v>
      </c>
      <c r="AC402" s="36">
        <v>1993.0</v>
      </c>
      <c r="AD402">
        <f t="shared" si="1"/>
        <v>32</v>
      </c>
      <c r="AE402">
        <f t="shared" si="2"/>
        <v>14</v>
      </c>
      <c r="AF402">
        <f t="shared" si="3"/>
        <v>6</v>
      </c>
      <c r="AG402">
        <f t="shared" si="4"/>
        <v>12</v>
      </c>
    </row>
    <row r="403">
      <c r="A403" s="20"/>
      <c r="B403" s="20">
        <v>43838.43359568287</v>
      </c>
      <c r="C403" s="1" t="s">
        <v>335</v>
      </c>
      <c r="D403" s="1">
        <v>0.0</v>
      </c>
      <c r="E403" s="1">
        <v>2.0</v>
      </c>
      <c r="F403" s="1">
        <v>2.0</v>
      </c>
      <c r="G403" s="1">
        <v>2.0</v>
      </c>
      <c r="H403" s="1">
        <v>0.0</v>
      </c>
      <c r="I403" s="1">
        <v>2.0</v>
      </c>
      <c r="J403" s="1">
        <v>2.0</v>
      </c>
      <c r="K403" s="1">
        <v>2.0</v>
      </c>
      <c r="L403" s="1">
        <v>1.0</v>
      </c>
      <c r="M403" s="1">
        <v>2.0</v>
      </c>
      <c r="N403" s="1">
        <v>2.0</v>
      </c>
      <c r="O403" s="1">
        <v>0.0</v>
      </c>
      <c r="P403" s="1">
        <v>2.0</v>
      </c>
      <c r="Q403" s="1">
        <v>0.0</v>
      </c>
      <c r="R403" s="1">
        <v>2.0</v>
      </c>
      <c r="S403" s="1">
        <v>2.0</v>
      </c>
      <c r="T403" s="1">
        <v>2.0</v>
      </c>
      <c r="U403" s="1">
        <v>0.0</v>
      </c>
      <c r="V403" s="1">
        <v>0.0</v>
      </c>
      <c r="W403" s="1">
        <v>1.0</v>
      </c>
      <c r="X403" s="1">
        <v>1.0</v>
      </c>
      <c r="Y403" s="1">
        <v>2.0</v>
      </c>
      <c r="Z403" s="1">
        <v>2.0</v>
      </c>
      <c r="AA403" s="1">
        <v>2.0</v>
      </c>
      <c r="AB403" s="1">
        <v>1.0</v>
      </c>
      <c r="AC403" s="36">
        <v>2131.0</v>
      </c>
      <c r="AD403">
        <f t="shared" si="1"/>
        <v>68</v>
      </c>
      <c r="AE403">
        <f t="shared" si="2"/>
        <v>22</v>
      </c>
      <c r="AF403">
        <f t="shared" si="3"/>
        <v>22</v>
      </c>
      <c r="AG403">
        <f t="shared" si="4"/>
        <v>24</v>
      </c>
    </row>
    <row r="404">
      <c r="A404" s="20"/>
      <c r="B404" s="20">
        <v>43838.601622013884</v>
      </c>
      <c r="C404" s="1" t="s">
        <v>355</v>
      </c>
      <c r="D404" s="1">
        <v>1.0</v>
      </c>
      <c r="E404" s="1">
        <v>2.0</v>
      </c>
      <c r="F404" s="1">
        <v>2.0</v>
      </c>
      <c r="G404" s="1">
        <v>1.0</v>
      </c>
      <c r="H404" s="1">
        <v>2.0</v>
      </c>
      <c r="I404" s="1">
        <v>2.0</v>
      </c>
      <c r="J404" s="1">
        <v>2.0</v>
      </c>
      <c r="K404" s="1">
        <v>2.0</v>
      </c>
      <c r="L404" s="1">
        <v>2.0</v>
      </c>
      <c r="M404" s="1">
        <v>0.0</v>
      </c>
      <c r="N404" s="1">
        <v>1.0</v>
      </c>
      <c r="O404" s="1">
        <v>1.0</v>
      </c>
      <c r="P404" s="1">
        <v>2.0</v>
      </c>
      <c r="Q404" s="1">
        <v>0.0</v>
      </c>
      <c r="R404" s="1">
        <v>2.0</v>
      </c>
      <c r="S404" s="1">
        <v>2.0</v>
      </c>
      <c r="T404" s="1">
        <v>2.0</v>
      </c>
      <c r="U404" s="1">
        <v>0.0</v>
      </c>
      <c r="V404" s="1">
        <v>2.0</v>
      </c>
      <c r="W404" s="1">
        <v>2.0</v>
      </c>
      <c r="X404" s="1">
        <v>2.0</v>
      </c>
      <c r="Y404" s="1">
        <v>2.0</v>
      </c>
      <c r="Z404" s="1">
        <v>2.0</v>
      </c>
      <c r="AA404" s="1">
        <v>2.0</v>
      </c>
      <c r="AB404" s="1">
        <v>2.0</v>
      </c>
      <c r="AC404" s="36">
        <v>2154.0</v>
      </c>
      <c r="AD404">
        <f t="shared" si="1"/>
        <v>80</v>
      </c>
      <c r="AE404">
        <f t="shared" si="2"/>
        <v>24</v>
      </c>
      <c r="AF404">
        <f t="shared" si="3"/>
        <v>22</v>
      </c>
      <c r="AG404">
        <f t="shared" si="4"/>
        <v>34</v>
      </c>
    </row>
    <row r="405">
      <c r="A405" s="20"/>
      <c r="B405" s="20">
        <v>43838.63778246527</v>
      </c>
      <c r="C405" s="1" t="s">
        <v>894</v>
      </c>
      <c r="D405" s="1">
        <v>0.0</v>
      </c>
      <c r="E405" s="1">
        <v>1.0</v>
      </c>
      <c r="F405" s="1">
        <v>0.0</v>
      </c>
      <c r="G405" s="1">
        <v>0.0</v>
      </c>
      <c r="H405" s="1">
        <v>1.0</v>
      </c>
      <c r="I405" s="1">
        <v>1.0</v>
      </c>
      <c r="J405" s="1">
        <v>1.0</v>
      </c>
      <c r="K405" s="1">
        <v>0.0</v>
      </c>
      <c r="L405" s="1">
        <v>0.0</v>
      </c>
      <c r="M405" s="1">
        <v>1.0</v>
      </c>
      <c r="N405" s="1">
        <v>1.0</v>
      </c>
      <c r="O405" s="1">
        <v>0.0</v>
      </c>
      <c r="P405" s="1">
        <v>1.0</v>
      </c>
      <c r="Q405" s="1">
        <v>0.0</v>
      </c>
      <c r="R405" s="1">
        <v>1.0</v>
      </c>
      <c r="S405" s="1">
        <v>1.0</v>
      </c>
      <c r="T405" s="1">
        <v>0.0</v>
      </c>
      <c r="U405" s="1">
        <v>0.0</v>
      </c>
      <c r="V405" s="1">
        <v>0.0</v>
      </c>
      <c r="W405" s="1">
        <v>0.0</v>
      </c>
      <c r="X405" s="1">
        <v>1.0</v>
      </c>
      <c r="Y405" s="1">
        <v>1.0</v>
      </c>
      <c r="Z405" s="1">
        <v>0.0</v>
      </c>
      <c r="AA405" s="1">
        <v>0.0</v>
      </c>
      <c r="AB405" s="1">
        <v>1.0</v>
      </c>
      <c r="AC405" s="36">
        <v>2144.0</v>
      </c>
      <c r="AD405">
        <f t="shared" si="1"/>
        <v>24</v>
      </c>
      <c r="AE405">
        <f t="shared" si="2"/>
        <v>8</v>
      </c>
      <c r="AF405">
        <f t="shared" si="3"/>
        <v>6</v>
      </c>
      <c r="AG405">
        <f t="shared" si="4"/>
        <v>10</v>
      </c>
    </row>
    <row r="406">
      <c r="A406" s="20"/>
      <c r="B406" s="20">
        <v>43839.33878314815</v>
      </c>
      <c r="C406" s="1" t="s">
        <v>322</v>
      </c>
      <c r="D406" s="1">
        <v>1.0</v>
      </c>
      <c r="E406" s="1">
        <v>1.0</v>
      </c>
      <c r="F406" s="1">
        <v>1.0</v>
      </c>
      <c r="G406" s="1">
        <v>1.0</v>
      </c>
      <c r="H406" s="1">
        <v>2.0</v>
      </c>
      <c r="I406" s="1">
        <v>1.0</v>
      </c>
      <c r="J406" s="1">
        <v>1.0</v>
      </c>
      <c r="K406" s="1">
        <v>2.0</v>
      </c>
      <c r="L406" s="1">
        <v>1.0</v>
      </c>
      <c r="M406" s="1">
        <v>0.0</v>
      </c>
      <c r="N406" s="1">
        <v>0.0</v>
      </c>
      <c r="O406" s="1">
        <v>1.0</v>
      </c>
      <c r="P406" s="1">
        <v>1.0</v>
      </c>
      <c r="Q406" s="1">
        <v>0.0</v>
      </c>
      <c r="R406" s="1">
        <v>0.0</v>
      </c>
      <c r="S406" s="1">
        <v>2.0</v>
      </c>
      <c r="T406" s="1">
        <v>1.0</v>
      </c>
      <c r="U406" s="1">
        <v>0.0</v>
      </c>
      <c r="V406" s="1">
        <v>0.0</v>
      </c>
      <c r="W406" s="1">
        <v>1.0</v>
      </c>
      <c r="X406" s="1">
        <v>1.0</v>
      </c>
      <c r="Y406" s="1">
        <v>2.0</v>
      </c>
      <c r="Z406" s="1">
        <v>1.0</v>
      </c>
      <c r="AA406" s="1">
        <v>2.0</v>
      </c>
      <c r="AB406" s="1">
        <v>1.0</v>
      </c>
      <c r="AC406" s="36">
        <v>2110.0</v>
      </c>
      <c r="AD406">
        <f t="shared" si="1"/>
        <v>48</v>
      </c>
      <c r="AE406">
        <f t="shared" si="2"/>
        <v>14</v>
      </c>
      <c r="AF406">
        <f t="shared" si="3"/>
        <v>14</v>
      </c>
      <c r="AG406">
        <f t="shared" si="4"/>
        <v>20</v>
      </c>
    </row>
    <row r="407">
      <c r="A407" s="20"/>
      <c r="B407" s="20">
        <v>43839.45613063658</v>
      </c>
      <c r="C407" s="1" t="s">
        <v>895</v>
      </c>
      <c r="D407" s="1">
        <v>1.0</v>
      </c>
      <c r="E407" s="1">
        <v>1.0</v>
      </c>
      <c r="F407" s="1">
        <v>0.0</v>
      </c>
      <c r="G407" s="1">
        <v>1.0</v>
      </c>
      <c r="H407" s="1">
        <v>0.0</v>
      </c>
      <c r="I407" s="1">
        <v>0.0</v>
      </c>
      <c r="J407" s="1">
        <v>1.0</v>
      </c>
      <c r="K407" s="1">
        <v>1.0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2.0</v>
      </c>
      <c r="T407" s="1">
        <v>0.0</v>
      </c>
      <c r="U407" s="1">
        <v>0.0</v>
      </c>
      <c r="V407" s="1">
        <v>0.0</v>
      </c>
      <c r="W407" s="1">
        <v>0.0</v>
      </c>
      <c r="X407" s="1">
        <v>1.0</v>
      </c>
      <c r="Y407" s="1">
        <v>0.0</v>
      </c>
      <c r="Z407" s="1">
        <v>1.0</v>
      </c>
      <c r="AA407" s="1">
        <v>1.0</v>
      </c>
      <c r="AB407" s="1">
        <v>0.0</v>
      </c>
      <c r="AC407" s="36">
        <v>2141.0</v>
      </c>
      <c r="AD407">
        <f t="shared" si="1"/>
        <v>20</v>
      </c>
      <c r="AE407">
        <f t="shared" si="2"/>
        <v>6</v>
      </c>
      <c r="AF407">
        <f t="shared" si="3"/>
        <v>6</v>
      </c>
      <c r="AG407">
        <f t="shared" si="4"/>
        <v>8</v>
      </c>
    </row>
    <row r="408">
      <c r="A408" s="20"/>
      <c r="B408" s="20">
        <v>43840.41809839121</v>
      </c>
      <c r="C408" s="1" t="s">
        <v>141</v>
      </c>
      <c r="D408" s="1">
        <v>2.0</v>
      </c>
      <c r="E408" s="1">
        <v>1.0</v>
      </c>
      <c r="F408" s="1">
        <v>1.0</v>
      </c>
      <c r="G408" s="1">
        <v>2.0</v>
      </c>
      <c r="H408" s="1">
        <v>1.0</v>
      </c>
      <c r="I408" s="1">
        <v>2.0</v>
      </c>
      <c r="J408" s="1">
        <v>1.0</v>
      </c>
      <c r="K408" s="1">
        <v>2.0</v>
      </c>
      <c r="L408" s="1">
        <v>1.0</v>
      </c>
      <c r="M408" s="1">
        <v>0.0</v>
      </c>
      <c r="N408" s="1">
        <v>0.0</v>
      </c>
      <c r="O408" s="1">
        <v>1.0</v>
      </c>
      <c r="P408" s="1">
        <v>2.0</v>
      </c>
      <c r="Q408" s="1">
        <v>1.0</v>
      </c>
      <c r="R408" s="1">
        <v>0.0</v>
      </c>
      <c r="S408" s="1">
        <v>1.0</v>
      </c>
      <c r="T408" s="1">
        <v>1.0</v>
      </c>
      <c r="U408" s="1">
        <v>0.0</v>
      </c>
      <c r="V408" s="1">
        <v>1.0</v>
      </c>
      <c r="W408" s="1">
        <v>1.0</v>
      </c>
      <c r="X408" s="1">
        <v>1.0</v>
      </c>
      <c r="Y408" s="1">
        <v>1.0</v>
      </c>
      <c r="Z408" s="1">
        <v>2.0</v>
      </c>
      <c r="AA408" s="1">
        <v>1.0</v>
      </c>
      <c r="AB408" s="1">
        <v>1.0</v>
      </c>
      <c r="AC408" s="36">
        <v>1909.0</v>
      </c>
      <c r="AD408">
        <f t="shared" si="1"/>
        <v>54</v>
      </c>
      <c r="AE408">
        <f t="shared" si="2"/>
        <v>14</v>
      </c>
      <c r="AF408">
        <f t="shared" si="3"/>
        <v>20</v>
      </c>
      <c r="AG408">
        <f t="shared" si="4"/>
        <v>20</v>
      </c>
    </row>
    <row r="409">
      <c r="A409" s="20"/>
      <c r="B409" s="20">
        <v>43843.37336474537</v>
      </c>
      <c r="C409" s="1" t="s">
        <v>356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1.0</v>
      </c>
      <c r="K409" s="1">
        <v>1.0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1.0</v>
      </c>
      <c r="AA409" s="1">
        <v>1.0</v>
      </c>
      <c r="AB409" s="1">
        <v>0.0</v>
      </c>
      <c r="AC409" s="36">
        <v>2153.0</v>
      </c>
      <c r="AD409">
        <f t="shared" si="1"/>
        <v>8</v>
      </c>
      <c r="AE409">
        <f t="shared" si="2"/>
        <v>2</v>
      </c>
      <c r="AF409">
        <f t="shared" si="3"/>
        <v>2</v>
      </c>
      <c r="AG409">
        <f t="shared" si="4"/>
        <v>4</v>
      </c>
    </row>
    <row r="410">
      <c r="A410" s="20"/>
      <c r="B410" s="20">
        <v>43843.38203385417</v>
      </c>
      <c r="C410" s="1" t="s">
        <v>316</v>
      </c>
      <c r="D410" s="1">
        <v>2.0</v>
      </c>
      <c r="E410" s="1">
        <v>2.0</v>
      </c>
      <c r="F410" s="1">
        <v>2.0</v>
      </c>
      <c r="G410" s="1">
        <v>2.0</v>
      </c>
      <c r="H410" s="1">
        <v>1.0</v>
      </c>
      <c r="I410" s="1">
        <v>2.0</v>
      </c>
      <c r="J410" s="1">
        <v>1.0</v>
      </c>
      <c r="K410" s="1">
        <v>2.0</v>
      </c>
      <c r="L410" s="1">
        <v>1.0</v>
      </c>
      <c r="M410" s="1">
        <v>1.0</v>
      </c>
      <c r="N410" s="1">
        <v>2.0</v>
      </c>
      <c r="O410" s="1">
        <v>2.0</v>
      </c>
      <c r="P410" s="1">
        <v>2.0</v>
      </c>
      <c r="Q410" s="1">
        <v>0.0</v>
      </c>
      <c r="R410" s="1">
        <v>2.0</v>
      </c>
      <c r="S410" s="1">
        <v>1.0</v>
      </c>
      <c r="T410" s="1">
        <v>2.0</v>
      </c>
      <c r="U410" s="1">
        <v>0.0</v>
      </c>
      <c r="V410" s="1">
        <v>2.0</v>
      </c>
      <c r="W410" s="1">
        <v>1.0</v>
      </c>
      <c r="X410" s="1">
        <v>1.0</v>
      </c>
      <c r="Y410" s="1">
        <v>2.0</v>
      </c>
      <c r="Z410" s="1">
        <v>1.0</v>
      </c>
      <c r="AA410" s="1">
        <v>2.0</v>
      </c>
      <c r="AB410" s="1">
        <v>2.0</v>
      </c>
      <c r="AC410" s="36">
        <v>2103.0</v>
      </c>
      <c r="AD410">
        <f t="shared" si="1"/>
        <v>76</v>
      </c>
      <c r="AE410">
        <f t="shared" si="2"/>
        <v>18</v>
      </c>
      <c r="AF410">
        <f t="shared" si="3"/>
        <v>28</v>
      </c>
      <c r="AG410">
        <f t="shared" si="4"/>
        <v>30</v>
      </c>
    </row>
    <row r="411">
      <c r="A411" s="20"/>
      <c r="B411" s="20">
        <v>43843.48600421296</v>
      </c>
      <c r="C411" s="1" t="s">
        <v>273</v>
      </c>
      <c r="D411" s="1">
        <v>1.0</v>
      </c>
      <c r="E411" s="1">
        <v>1.0</v>
      </c>
      <c r="F411" s="1">
        <v>2.0</v>
      </c>
      <c r="G411" s="1">
        <v>2.0</v>
      </c>
      <c r="H411" s="1">
        <v>0.0</v>
      </c>
      <c r="I411" s="1">
        <v>1.0</v>
      </c>
      <c r="J411" s="1">
        <v>0.0</v>
      </c>
      <c r="K411" s="1">
        <v>2.0</v>
      </c>
      <c r="L411" s="1">
        <v>0.0</v>
      </c>
      <c r="M411" s="1">
        <v>1.0</v>
      </c>
      <c r="N411" s="1">
        <v>2.0</v>
      </c>
      <c r="O411" s="1">
        <v>0.0</v>
      </c>
      <c r="P411" s="1">
        <v>0.0</v>
      </c>
      <c r="Q411" s="1">
        <v>0.0</v>
      </c>
      <c r="R411" s="1">
        <v>0.0</v>
      </c>
      <c r="S411" s="1">
        <v>1.0</v>
      </c>
      <c r="T411" s="1">
        <v>0.0</v>
      </c>
      <c r="U411" s="1">
        <v>1.0</v>
      </c>
      <c r="V411" s="1">
        <v>1.0</v>
      </c>
      <c r="W411" s="1">
        <v>1.0</v>
      </c>
      <c r="X411" s="1">
        <v>0.0</v>
      </c>
      <c r="Y411" s="1">
        <v>2.0</v>
      </c>
      <c r="Z411" s="1">
        <v>2.0</v>
      </c>
      <c r="AA411" s="1">
        <v>2.0</v>
      </c>
      <c r="AB411" s="1">
        <v>1.0</v>
      </c>
      <c r="AC411" s="36">
        <v>2028.0</v>
      </c>
      <c r="AD411">
        <f t="shared" si="1"/>
        <v>46</v>
      </c>
      <c r="AE411">
        <f t="shared" si="2"/>
        <v>16</v>
      </c>
      <c r="AF411">
        <f t="shared" si="3"/>
        <v>16</v>
      </c>
      <c r="AG411">
        <f t="shared" si="4"/>
        <v>14</v>
      </c>
    </row>
    <row r="412">
      <c r="A412" s="20"/>
      <c r="B412" s="20">
        <v>43843.529424189815</v>
      </c>
      <c r="C412" s="1" t="s">
        <v>357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2.0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1.0</v>
      </c>
      <c r="AA412" s="1">
        <v>0.0</v>
      </c>
      <c r="AB412" s="1">
        <v>0.0</v>
      </c>
      <c r="AC412" s="36">
        <v>2155.0</v>
      </c>
      <c r="AD412">
        <f t="shared" si="1"/>
        <v>6</v>
      </c>
      <c r="AE412">
        <f t="shared" si="2"/>
        <v>2</v>
      </c>
      <c r="AF412">
        <f t="shared" si="3"/>
        <v>4</v>
      </c>
      <c r="AG412">
        <f t="shared" si="4"/>
        <v>0</v>
      </c>
    </row>
    <row r="413">
      <c r="A413" s="20"/>
      <c r="B413" s="20">
        <v>43844.45288013889</v>
      </c>
      <c r="C413" s="1" t="s">
        <v>891</v>
      </c>
      <c r="D413" s="1">
        <v>1.0</v>
      </c>
      <c r="E413" s="1">
        <v>1.0</v>
      </c>
      <c r="F413" s="1">
        <v>1.0</v>
      </c>
      <c r="G413" s="1">
        <v>2.0</v>
      </c>
      <c r="H413" s="1">
        <v>2.0</v>
      </c>
      <c r="I413" s="1">
        <v>2.0</v>
      </c>
      <c r="J413" s="1">
        <v>2.0</v>
      </c>
      <c r="K413" s="1">
        <v>2.0</v>
      </c>
      <c r="L413" s="1">
        <v>1.0</v>
      </c>
      <c r="M413" s="1">
        <v>1.0</v>
      </c>
      <c r="N413" s="1">
        <v>0.0</v>
      </c>
      <c r="O413" s="1">
        <v>1.0</v>
      </c>
      <c r="P413" s="1">
        <v>2.0</v>
      </c>
      <c r="Q413" s="1">
        <v>0.0</v>
      </c>
      <c r="R413" s="1">
        <v>1.0</v>
      </c>
      <c r="S413" s="1">
        <v>2.0</v>
      </c>
      <c r="T413" s="1">
        <v>1.0</v>
      </c>
      <c r="U413" s="1">
        <v>1.0</v>
      </c>
      <c r="V413" s="1">
        <v>1.0</v>
      </c>
      <c r="W413" s="1">
        <v>0.0</v>
      </c>
      <c r="X413" s="1">
        <v>2.0</v>
      </c>
      <c r="Y413" s="1">
        <v>1.0</v>
      </c>
      <c r="Z413" s="1">
        <v>0.0</v>
      </c>
      <c r="AA413" s="1">
        <v>1.0</v>
      </c>
      <c r="AB413" s="1">
        <v>1.0</v>
      </c>
      <c r="AC413" s="36">
        <v>2122.0</v>
      </c>
      <c r="AD413">
        <f t="shared" si="1"/>
        <v>58</v>
      </c>
      <c r="AE413">
        <f t="shared" si="2"/>
        <v>14</v>
      </c>
      <c r="AF413">
        <f t="shared" si="3"/>
        <v>18</v>
      </c>
      <c r="AG413">
        <f t="shared" si="4"/>
        <v>26</v>
      </c>
    </row>
    <row r="414">
      <c r="A414" s="20"/>
      <c r="B414" s="20">
        <v>43844.55680386574</v>
      </c>
      <c r="C414" s="1" t="s">
        <v>287</v>
      </c>
      <c r="D414" s="1">
        <v>1.0</v>
      </c>
      <c r="E414" s="1">
        <v>1.0</v>
      </c>
      <c r="F414" s="1">
        <v>0.0</v>
      </c>
      <c r="G414" s="1">
        <v>1.0</v>
      </c>
      <c r="H414" s="1">
        <v>0.0</v>
      </c>
      <c r="I414" s="1">
        <v>1.0</v>
      </c>
      <c r="J414" s="1">
        <v>1.0</v>
      </c>
      <c r="K414" s="1">
        <v>1.0</v>
      </c>
      <c r="L414" s="1">
        <v>1.0</v>
      </c>
      <c r="M414" s="1">
        <v>0.0</v>
      </c>
      <c r="N414" s="1">
        <v>0.0</v>
      </c>
      <c r="O414" s="1">
        <v>0.0</v>
      </c>
      <c r="P414" s="1">
        <v>1.0</v>
      </c>
      <c r="Q414" s="1">
        <v>0.0</v>
      </c>
      <c r="R414" s="1">
        <v>0.0</v>
      </c>
      <c r="S414" s="1">
        <v>1.0</v>
      </c>
      <c r="T414" s="1">
        <v>1.0</v>
      </c>
      <c r="U414" s="1">
        <v>1.0</v>
      </c>
      <c r="V414" s="1">
        <v>0.0</v>
      </c>
      <c r="W414" s="1">
        <v>1.0</v>
      </c>
      <c r="X414" s="1">
        <v>1.0</v>
      </c>
      <c r="Y414" s="1">
        <v>1.0</v>
      </c>
      <c r="Z414" s="1">
        <v>1.0</v>
      </c>
      <c r="AA414" s="1">
        <v>2.0</v>
      </c>
      <c r="AB414" s="1">
        <v>0.0</v>
      </c>
      <c r="AC414" s="36">
        <v>2047.0</v>
      </c>
      <c r="AD414">
        <f t="shared" si="1"/>
        <v>34</v>
      </c>
      <c r="AE414">
        <f t="shared" si="2"/>
        <v>14</v>
      </c>
      <c r="AF414">
        <f t="shared" si="3"/>
        <v>10</v>
      </c>
      <c r="AG414">
        <f t="shared" si="4"/>
        <v>10</v>
      </c>
    </row>
    <row r="415">
      <c r="A415" s="20"/>
      <c r="B415" s="20">
        <v>43844.63222118055</v>
      </c>
      <c r="C415" s="1" t="s">
        <v>329</v>
      </c>
      <c r="D415" s="1">
        <v>0.0</v>
      </c>
      <c r="E415" s="1">
        <v>1.0</v>
      </c>
      <c r="F415" s="1">
        <v>1.0</v>
      </c>
      <c r="G415" s="1">
        <v>0.0</v>
      </c>
      <c r="H415" s="1">
        <v>0.0</v>
      </c>
      <c r="I415" s="1">
        <v>1.0</v>
      </c>
      <c r="J415" s="1">
        <v>0.0</v>
      </c>
      <c r="K415" s="1">
        <v>1.0</v>
      </c>
      <c r="L415" s="1">
        <v>0.0</v>
      </c>
      <c r="M415" s="1">
        <v>0.0</v>
      </c>
      <c r="N415" s="1">
        <v>1.0</v>
      </c>
      <c r="O415" s="1">
        <v>0.0</v>
      </c>
      <c r="P415" s="1">
        <v>0.0</v>
      </c>
      <c r="Q415" s="1">
        <v>0.0</v>
      </c>
      <c r="R415" s="1">
        <v>0.0</v>
      </c>
      <c r="S415" s="1">
        <v>1.0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  <c r="Y415" s="1">
        <v>1.0</v>
      </c>
      <c r="Z415" s="1">
        <v>0.0</v>
      </c>
      <c r="AA415" s="1">
        <v>2.0</v>
      </c>
      <c r="AB415" s="1">
        <v>0.0</v>
      </c>
      <c r="AC415" s="36">
        <v>2128.0</v>
      </c>
      <c r="AD415">
        <f t="shared" si="1"/>
        <v>20</v>
      </c>
      <c r="AE415">
        <f t="shared" si="2"/>
        <v>6</v>
      </c>
      <c r="AF415">
        <f t="shared" si="3"/>
        <v>4</v>
      </c>
      <c r="AG415">
        <f t="shared" si="4"/>
        <v>10</v>
      </c>
    </row>
    <row r="416">
      <c r="A416" s="20"/>
      <c r="B416" s="20">
        <v>43844.64781981481</v>
      </c>
      <c r="C416" s="1" t="s">
        <v>290</v>
      </c>
      <c r="D416" s="1">
        <v>0.0</v>
      </c>
      <c r="E416" s="1">
        <v>0.0</v>
      </c>
      <c r="F416" s="1">
        <v>1.0</v>
      </c>
      <c r="G416" s="1">
        <v>1.0</v>
      </c>
      <c r="H416" s="1">
        <v>0.0</v>
      </c>
      <c r="I416" s="1">
        <v>0.0</v>
      </c>
      <c r="J416" s="1">
        <v>1.0</v>
      </c>
      <c r="K416" s="1">
        <v>1.0</v>
      </c>
      <c r="L416" s="1">
        <v>1.0</v>
      </c>
      <c r="M416" s="1">
        <v>0.0</v>
      </c>
      <c r="N416" s="1">
        <v>0.0</v>
      </c>
      <c r="O416" s="1">
        <v>0.0</v>
      </c>
      <c r="P416" s="1">
        <v>0.0</v>
      </c>
      <c r="Q416" s="1">
        <v>1.0</v>
      </c>
      <c r="R416" s="1">
        <v>0.0</v>
      </c>
      <c r="S416" s="1">
        <v>1.0</v>
      </c>
      <c r="T416" s="1">
        <v>0.0</v>
      </c>
      <c r="U416" s="1">
        <v>0.0</v>
      </c>
      <c r="V416" s="1">
        <v>0.0</v>
      </c>
      <c r="W416" s="1">
        <v>0.0</v>
      </c>
      <c r="X416" s="1">
        <v>1.0</v>
      </c>
      <c r="Y416" s="1">
        <v>1.0</v>
      </c>
      <c r="Z416" s="1">
        <v>1.0</v>
      </c>
      <c r="AA416" s="1">
        <v>1.0</v>
      </c>
      <c r="AB416" s="1">
        <v>0.0</v>
      </c>
      <c r="AC416" s="36">
        <v>2051.0</v>
      </c>
      <c r="AD416">
        <f t="shared" si="1"/>
        <v>22</v>
      </c>
      <c r="AE416">
        <f t="shared" si="2"/>
        <v>8</v>
      </c>
      <c r="AF416">
        <f t="shared" si="3"/>
        <v>4</v>
      </c>
      <c r="AG416">
        <f t="shared" si="4"/>
        <v>10</v>
      </c>
    </row>
    <row r="417">
      <c r="A417" s="20"/>
      <c r="B417" s="20">
        <v>43844.8404303125</v>
      </c>
      <c r="C417" s="1" t="s">
        <v>172</v>
      </c>
      <c r="D417" s="1">
        <v>1.0</v>
      </c>
      <c r="E417" s="1">
        <v>2.0</v>
      </c>
      <c r="F417" s="1">
        <v>1.0</v>
      </c>
      <c r="G417" s="1">
        <v>0.0</v>
      </c>
      <c r="H417" s="1">
        <v>0.0</v>
      </c>
      <c r="I417" s="1">
        <v>2.0</v>
      </c>
      <c r="J417" s="1">
        <v>1.0</v>
      </c>
      <c r="K417" s="1">
        <v>0.0</v>
      </c>
      <c r="L417" s="1">
        <v>1.0</v>
      </c>
      <c r="M417" s="1">
        <v>0.0</v>
      </c>
      <c r="N417" s="1">
        <v>1.0</v>
      </c>
      <c r="O417" s="1">
        <v>0.0</v>
      </c>
      <c r="P417" s="1">
        <v>0.0</v>
      </c>
      <c r="Q417" s="1">
        <v>0.0</v>
      </c>
      <c r="R417" s="1">
        <v>0.0</v>
      </c>
      <c r="S417" s="1">
        <v>1.0</v>
      </c>
      <c r="T417" s="1">
        <v>1.0</v>
      </c>
      <c r="U417" s="1">
        <v>0.0</v>
      </c>
      <c r="V417" s="1">
        <v>1.0</v>
      </c>
      <c r="W417" s="1">
        <v>1.0</v>
      </c>
      <c r="X417" s="1">
        <v>2.0</v>
      </c>
      <c r="Y417" s="1">
        <v>2.0</v>
      </c>
      <c r="Z417" s="1">
        <v>0.0</v>
      </c>
      <c r="AA417" s="1">
        <v>1.0</v>
      </c>
      <c r="AB417" s="1">
        <v>0.0</v>
      </c>
      <c r="AC417" s="36">
        <v>1935.0</v>
      </c>
      <c r="AD417">
        <f t="shared" si="1"/>
        <v>36</v>
      </c>
      <c r="AE417">
        <f t="shared" si="2"/>
        <v>16</v>
      </c>
      <c r="AF417">
        <f t="shared" si="3"/>
        <v>6</v>
      </c>
      <c r="AG417">
        <f t="shared" si="4"/>
        <v>14</v>
      </c>
    </row>
    <row r="418">
      <c r="A418" s="20"/>
      <c r="B418" s="20">
        <v>43845.46371240741</v>
      </c>
      <c r="C418" s="1" t="s">
        <v>359</v>
      </c>
      <c r="D418" s="1">
        <v>1.0</v>
      </c>
      <c r="E418" s="1">
        <v>1.0</v>
      </c>
      <c r="F418" s="1">
        <v>0.0</v>
      </c>
      <c r="G418" s="1">
        <v>0.0</v>
      </c>
      <c r="H418" s="1">
        <v>0.0</v>
      </c>
      <c r="I418" s="1">
        <v>0.0</v>
      </c>
      <c r="J418" s="1">
        <v>2.0</v>
      </c>
      <c r="K418" s="1">
        <v>1.0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1.0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2.0</v>
      </c>
      <c r="AA418" s="1">
        <v>2.0</v>
      </c>
      <c r="AB418" s="1">
        <v>0.0</v>
      </c>
      <c r="AC418" s="36">
        <v>2159.0</v>
      </c>
      <c r="AD418">
        <f t="shared" si="1"/>
        <v>20</v>
      </c>
      <c r="AE418">
        <f t="shared" si="2"/>
        <v>6</v>
      </c>
      <c r="AF418">
        <f t="shared" si="3"/>
        <v>6</v>
      </c>
      <c r="AG418">
        <f t="shared" si="4"/>
        <v>8</v>
      </c>
    </row>
    <row r="419">
      <c r="A419" s="20"/>
      <c r="B419" s="20">
        <v>43846.35577400463</v>
      </c>
      <c r="C419" s="1" t="s">
        <v>129</v>
      </c>
      <c r="D419" s="1">
        <v>1.0</v>
      </c>
      <c r="E419" s="1">
        <v>1.0</v>
      </c>
      <c r="F419" s="1">
        <v>1.0</v>
      </c>
      <c r="G419" s="1">
        <v>1.0</v>
      </c>
      <c r="H419" s="1">
        <v>1.0</v>
      </c>
      <c r="I419" s="1">
        <v>1.0</v>
      </c>
      <c r="J419" s="1">
        <v>1.0</v>
      </c>
      <c r="K419" s="1">
        <v>1.0</v>
      </c>
      <c r="L419" s="1">
        <v>1.0</v>
      </c>
      <c r="M419" s="1">
        <v>0.0</v>
      </c>
      <c r="N419" s="1">
        <v>1.0</v>
      </c>
      <c r="O419" s="1">
        <v>0.0</v>
      </c>
      <c r="P419" s="1">
        <v>1.0</v>
      </c>
      <c r="Q419" s="1">
        <v>1.0</v>
      </c>
      <c r="R419" s="1">
        <v>0.0</v>
      </c>
      <c r="S419" s="1">
        <v>2.0</v>
      </c>
      <c r="T419" s="1">
        <v>1.0</v>
      </c>
      <c r="U419" s="1">
        <v>0.0</v>
      </c>
      <c r="V419" s="1">
        <v>1.0</v>
      </c>
      <c r="W419" s="1">
        <v>1.0</v>
      </c>
      <c r="X419" s="1">
        <v>1.0</v>
      </c>
      <c r="Y419" s="1">
        <v>1.0</v>
      </c>
      <c r="Z419" s="1">
        <v>1.0</v>
      </c>
      <c r="AA419" s="1">
        <v>2.0</v>
      </c>
      <c r="AB419" s="1">
        <v>1.0</v>
      </c>
      <c r="AC419" s="36">
        <v>1594.0</v>
      </c>
      <c r="AD419">
        <f t="shared" si="1"/>
        <v>46</v>
      </c>
      <c r="AE419">
        <f t="shared" si="2"/>
        <v>12</v>
      </c>
      <c r="AF419">
        <f t="shared" si="3"/>
        <v>14</v>
      </c>
      <c r="AG419">
        <f t="shared" si="4"/>
        <v>20</v>
      </c>
    </row>
    <row r="420">
      <c r="A420" s="20"/>
      <c r="B420" s="20">
        <v>43846.39794581018</v>
      </c>
      <c r="C420" s="1" t="s">
        <v>983</v>
      </c>
      <c r="D420" s="1">
        <v>1.0</v>
      </c>
      <c r="E420" s="1">
        <v>2.0</v>
      </c>
      <c r="F420" s="1">
        <v>2.0</v>
      </c>
      <c r="G420" s="1">
        <v>1.0</v>
      </c>
      <c r="H420" s="1">
        <v>0.0</v>
      </c>
      <c r="I420" s="1">
        <v>1.0</v>
      </c>
      <c r="J420" s="1">
        <v>2.0</v>
      </c>
      <c r="K420" s="1">
        <v>2.0</v>
      </c>
      <c r="L420" s="1">
        <v>1.0</v>
      </c>
      <c r="M420" s="1">
        <v>0.0</v>
      </c>
      <c r="N420" s="1">
        <v>1.0</v>
      </c>
      <c r="O420" s="1">
        <v>0.0</v>
      </c>
      <c r="P420" s="1">
        <v>1.0</v>
      </c>
      <c r="Q420" s="1">
        <v>0.0</v>
      </c>
      <c r="R420" s="1">
        <v>0.0</v>
      </c>
      <c r="S420" s="1">
        <v>2.0</v>
      </c>
      <c r="T420" s="1">
        <v>1.0</v>
      </c>
      <c r="U420" s="1">
        <v>0.0</v>
      </c>
      <c r="V420" s="1">
        <v>0.0</v>
      </c>
      <c r="W420" s="1">
        <v>2.0</v>
      </c>
      <c r="X420" s="1">
        <v>0.0</v>
      </c>
      <c r="Y420" s="1">
        <v>2.0</v>
      </c>
      <c r="Z420" s="1">
        <v>0.0</v>
      </c>
      <c r="AA420" s="1">
        <v>2.0</v>
      </c>
      <c r="AB420" s="1">
        <v>0.0</v>
      </c>
      <c r="AC420" s="36">
        <v>2057.0</v>
      </c>
      <c r="AD420">
        <f t="shared" si="1"/>
        <v>46</v>
      </c>
      <c r="AE420">
        <f t="shared" si="2"/>
        <v>14</v>
      </c>
      <c r="AF420">
        <f t="shared" si="3"/>
        <v>14</v>
      </c>
      <c r="AG420">
        <f t="shared" si="4"/>
        <v>18</v>
      </c>
    </row>
    <row r="421">
      <c r="A421" s="20"/>
      <c r="B421" s="20">
        <v>43846.412733599536</v>
      </c>
      <c r="C421" s="1" t="s">
        <v>360</v>
      </c>
      <c r="D421" s="1">
        <v>0.0</v>
      </c>
      <c r="E421" s="1">
        <v>0.0</v>
      </c>
      <c r="F421" s="1">
        <v>0.0</v>
      </c>
      <c r="G421" s="1">
        <v>1.0</v>
      </c>
      <c r="H421" s="1">
        <v>1.0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1.0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1.0</v>
      </c>
      <c r="AB421" s="1">
        <v>0.0</v>
      </c>
      <c r="AC421" s="36">
        <v>2152.0</v>
      </c>
      <c r="AD421">
        <f t="shared" si="1"/>
        <v>8</v>
      </c>
      <c r="AE421">
        <f t="shared" si="2"/>
        <v>0</v>
      </c>
      <c r="AF421">
        <f t="shared" si="3"/>
        <v>2</v>
      </c>
      <c r="AG421">
        <f t="shared" si="4"/>
        <v>6</v>
      </c>
    </row>
    <row r="422">
      <c r="A422" s="20"/>
      <c r="B422" s="20">
        <v>43846.568224884264</v>
      </c>
      <c r="C422" s="1" t="s">
        <v>361</v>
      </c>
      <c r="D422" s="1">
        <v>2.0</v>
      </c>
      <c r="E422" s="1">
        <v>2.0</v>
      </c>
      <c r="F422" s="1">
        <v>2.0</v>
      </c>
      <c r="G422" s="1">
        <v>1.0</v>
      </c>
      <c r="H422" s="1">
        <v>2.0</v>
      </c>
      <c r="I422" s="1">
        <v>2.0</v>
      </c>
      <c r="J422" s="1">
        <v>2.0</v>
      </c>
      <c r="K422" s="1">
        <v>2.0</v>
      </c>
      <c r="L422" s="1">
        <v>1.0</v>
      </c>
      <c r="M422" s="1">
        <v>0.0</v>
      </c>
      <c r="N422" s="1">
        <v>2.0</v>
      </c>
      <c r="O422" s="1">
        <v>1.0</v>
      </c>
      <c r="P422" s="1">
        <v>2.0</v>
      </c>
      <c r="Q422" s="1">
        <v>1.0</v>
      </c>
      <c r="R422" s="1">
        <v>0.0</v>
      </c>
      <c r="S422" s="1">
        <v>2.0</v>
      </c>
      <c r="T422" s="1">
        <v>1.0</v>
      </c>
      <c r="U422" s="1">
        <v>0.0</v>
      </c>
      <c r="V422" s="1">
        <v>1.0</v>
      </c>
      <c r="W422" s="1">
        <v>2.0</v>
      </c>
      <c r="X422" s="1">
        <v>2.0</v>
      </c>
      <c r="Y422" s="1">
        <v>2.0</v>
      </c>
      <c r="Z422" s="1">
        <v>2.0</v>
      </c>
      <c r="AA422" s="1">
        <v>2.0</v>
      </c>
      <c r="AB422" s="1">
        <v>0.0</v>
      </c>
      <c r="AC422" s="36">
        <v>2157.0</v>
      </c>
      <c r="AD422">
        <f t="shared" si="1"/>
        <v>72</v>
      </c>
      <c r="AE422">
        <f t="shared" si="2"/>
        <v>22</v>
      </c>
      <c r="AF422">
        <f t="shared" si="3"/>
        <v>20</v>
      </c>
      <c r="AG422">
        <f t="shared" si="4"/>
        <v>30</v>
      </c>
    </row>
    <row r="423">
      <c r="A423" s="20"/>
      <c r="B423" s="20">
        <v>43846.650090717594</v>
      </c>
      <c r="C423" s="1" t="s">
        <v>362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1.0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1.0</v>
      </c>
      <c r="Z423" s="1">
        <v>1.0</v>
      </c>
      <c r="AA423" s="1">
        <v>2.0</v>
      </c>
      <c r="AB423" s="1">
        <v>0.0</v>
      </c>
      <c r="AC423" s="36">
        <v>2128.0</v>
      </c>
      <c r="AD423">
        <f t="shared" si="1"/>
        <v>10</v>
      </c>
      <c r="AE423">
        <f t="shared" si="2"/>
        <v>4</v>
      </c>
      <c r="AF423">
        <f t="shared" si="3"/>
        <v>2</v>
      </c>
      <c r="AG423">
        <f t="shared" si="4"/>
        <v>4</v>
      </c>
    </row>
    <row r="424">
      <c r="A424" s="20"/>
      <c r="B424" s="20">
        <v>43847.4835872338</v>
      </c>
      <c r="C424" s="1" t="s">
        <v>363</v>
      </c>
      <c r="D424" s="1">
        <v>1.0</v>
      </c>
      <c r="E424" s="1">
        <v>2.0</v>
      </c>
      <c r="F424" s="1">
        <v>1.0</v>
      </c>
      <c r="G424" s="1">
        <v>0.0</v>
      </c>
      <c r="H424" s="1">
        <v>1.0</v>
      </c>
      <c r="I424" s="1">
        <v>1.0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1.0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2.0</v>
      </c>
      <c r="Z424" s="1">
        <v>1.0</v>
      </c>
      <c r="AA424" s="1">
        <v>2.0</v>
      </c>
      <c r="AB424" s="1">
        <v>0.0</v>
      </c>
      <c r="AC424" s="36">
        <v>2165.0</v>
      </c>
      <c r="AD424">
        <f t="shared" si="1"/>
        <v>24</v>
      </c>
      <c r="AE424">
        <f t="shared" si="2"/>
        <v>10</v>
      </c>
      <c r="AF424">
        <f t="shared" si="3"/>
        <v>2</v>
      </c>
      <c r="AG424">
        <f t="shared" si="4"/>
        <v>12</v>
      </c>
    </row>
    <row r="425">
      <c r="A425" s="20"/>
      <c r="B425" s="20">
        <v>43847.62559646991</v>
      </c>
      <c r="C425" s="1" t="s">
        <v>160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36">
        <v>1583.0</v>
      </c>
      <c r="AD425">
        <f t="shared" si="1"/>
        <v>0</v>
      </c>
      <c r="AE425">
        <f t="shared" si="2"/>
        <v>0</v>
      </c>
      <c r="AF425">
        <f t="shared" si="3"/>
        <v>0</v>
      </c>
      <c r="AG425">
        <f t="shared" si="4"/>
        <v>0</v>
      </c>
    </row>
    <row r="426">
      <c r="A426" s="20"/>
      <c r="B426" s="20">
        <v>43848.72511576389</v>
      </c>
      <c r="C426" s="1" t="s">
        <v>364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2.0</v>
      </c>
      <c r="AB426" s="1">
        <v>0.0</v>
      </c>
      <c r="AC426" s="36">
        <v>1745.0</v>
      </c>
      <c r="AD426">
        <f t="shared" si="1"/>
        <v>4</v>
      </c>
      <c r="AE426">
        <f t="shared" si="2"/>
        <v>0</v>
      </c>
      <c r="AF426">
        <f t="shared" si="3"/>
        <v>0</v>
      </c>
      <c r="AG426">
        <f t="shared" si="4"/>
        <v>4</v>
      </c>
    </row>
    <row r="427">
      <c r="A427" s="20"/>
      <c r="B427" s="20">
        <v>43850.45160042824</v>
      </c>
      <c r="C427" s="1" t="s">
        <v>325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1.0</v>
      </c>
      <c r="L427" s="1">
        <v>0.0</v>
      </c>
      <c r="M427" s="1">
        <v>0.0</v>
      </c>
      <c r="N427" s="1">
        <v>1.0</v>
      </c>
      <c r="O427" s="1">
        <v>0.0</v>
      </c>
      <c r="P427" s="1">
        <v>1.0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1.0</v>
      </c>
      <c r="Z427" s="1">
        <v>0.0</v>
      </c>
      <c r="AA427" s="1">
        <v>0.0</v>
      </c>
      <c r="AB427" s="1">
        <v>0.0</v>
      </c>
      <c r="AC427" s="36">
        <v>2120.0</v>
      </c>
      <c r="AD427">
        <f t="shared" si="1"/>
        <v>8</v>
      </c>
      <c r="AE427">
        <f t="shared" si="2"/>
        <v>2</v>
      </c>
      <c r="AF427">
        <f t="shared" si="3"/>
        <v>6</v>
      </c>
      <c r="AG427">
        <f t="shared" si="4"/>
        <v>0</v>
      </c>
    </row>
    <row r="428">
      <c r="A428" s="20"/>
      <c r="B428" s="20">
        <v>43850.55314694444</v>
      </c>
      <c r="C428" s="1" t="s">
        <v>365</v>
      </c>
      <c r="D428" s="1">
        <v>2.0</v>
      </c>
      <c r="E428" s="1">
        <v>2.0</v>
      </c>
      <c r="F428" s="1">
        <v>0.0</v>
      </c>
      <c r="G428" s="1">
        <v>2.0</v>
      </c>
      <c r="H428" s="1">
        <v>0.0</v>
      </c>
      <c r="I428" s="1">
        <v>1.0</v>
      </c>
      <c r="J428" s="1">
        <v>1.0</v>
      </c>
      <c r="K428" s="1">
        <v>1.0</v>
      </c>
      <c r="L428" s="1">
        <v>1.0</v>
      </c>
      <c r="M428" s="1">
        <v>0.0</v>
      </c>
      <c r="N428" s="1">
        <v>1.0</v>
      </c>
      <c r="O428" s="1">
        <v>0.0</v>
      </c>
      <c r="P428" s="1">
        <v>1.0</v>
      </c>
      <c r="Q428" s="1">
        <v>1.0</v>
      </c>
      <c r="R428" s="1">
        <v>0.0</v>
      </c>
      <c r="S428" s="1">
        <v>1.0</v>
      </c>
      <c r="T428" s="1">
        <v>1.0</v>
      </c>
      <c r="U428" s="1">
        <v>0.0</v>
      </c>
      <c r="V428" s="1">
        <v>1.0</v>
      </c>
      <c r="W428" s="1">
        <v>1.0</v>
      </c>
      <c r="X428" s="1">
        <v>1.0</v>
      </c>
      <c r="Y428" s="1">
        <v>1.0</v>
      </c>
      <c r="Z428" s="1">
        <v>0.0</v>
      </c>
      <c r="AA428" s="1">
        <v>1.0</v>
      </c>
      <c r="AB428" s="1">
        <v>0.0</v>
      </c>
      <c r="AC428" s="36">
        <v>54.0</v>
      </c>
      <c r="AD428">
        <f t="shared" si="1"/>
        <v>40</v>
      </c>
      <c r="AE428">
        <f t="shared" si="2"/>
        <v>12</v>
      </c>
      <c r="AF428">
        <f t="shared" si="3"/>
        <v>16</v>
      </c>
      <c r="AG428">
        <f t="shared" si="4"/>
        <v>12</v>
      </c>
    </row>
    <row r="429">
      <c r="A429" s="20"/>
      <c r="B429" s="20">
        <v>43850.5668281713</v>
      </c>
      <c r="C429" s="1" t="s">
        <v>324</v>
      </c>
      <c r="D429" s="1">
        <v>0.0</v>
      </c>
      <c r="E429" s="1">
        <v>1.0</v>
      </c>
      <c r="F429" s="1">
        <v>0.0</v>
      </c>
      <c r="G429" s="1">
        <v>0.0</v>
      </c>
      <c r="H429" s="1">
        <v>1.0</v>
      </c>
      <c r="I429" s="1">
        <v>1.0</v>
      </c>
      <c r="J429" s="1">
        <v>1.0</v>
      </c>
      <c r="K429" s="1">
        <v>1.0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1.0</v>
      </c>
      <c r="T429" s="1">
        <v>0.0</v>
      </c>
      <c r="U429" s="1">
        <v>0.0</v>
      </c>
      <c r="V429" s="1">
        <v>1.0</v>
      </c>
      <c r="W429" s="1">
        <v>0.0</v>
      </c>
      <c r="X429" s="1">
        <v>1.0</v>
      </c>
      <c r="Y429" s="1">
        <v>1.0</v>
      </c>
      <c r="Z429" s="1">
        <v>0.0</v>
      </c>
      <c r="AA429" s="1">
        <v>1.0</v>
      </c>
      <c r="AB429" s="1">
        <v>0.0</v>
      </c>
      <c r="AC429" s="36">
        <v>2116.0</v>
      </c>
      <c r="AD429">
        <f t="shared" si="1"/>
        <v>20</v>
      </c>
      <c r="AE429">
        <f t="shared" si="2"/>
        <v>6</v>
      </c>
      <c r="AF429">
        <f t="shared" si="3"/>
        <v>2</v>
      </c>
      <c r="AG429">
        <f t="shared" si="4"/>
        <v>12</v>
      </c>
    </row>
    <row r="430">
      <c r="A430" s="20"/>
      <c r="B430" s="20">
        <v>43851.60235891204</v>
      </c>
      <c r="C430" s="1" t="s">
        <v>343</v>
      </c>
      <c r="D430" s="1">
        <v>0.0</v>
      </c>
      <c r="E430" s="1">
        <v>0.0</v>
      </c>
      <c r="F430" s="1">
        <v>0.0</v>
      </c>
      <c r="G430" s="1">
        <v>0.0</v>
      </c>
      <c r="H430" s="1">
        <v>1.0</v>
      </c>
      <c r="I430" s="1">
        <v>0.0</v>
      </c>
      <c r="J430" s="1">
        <v>1.0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1.0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1.0</v>
      </c>
      <c r="AB430" s="1">
        <v>0.0</v>
      </c>
      <c r="AC430" s="36">
        <v>2136.0</v>
      </c>
      <c r="AD430">
        <f t="shared" si="1"/>
        <v>8</v>
      </c>
      <c r="AE430">
        <f t="shared" si="2"/>
        <v>0</v>
      </c>
      <c r="AF430">
        <f t="shared" si="3"/>
        <v>0</v>
      </c>
      <c r="AG430">
        <f t="shared" si="4"/>
        <v>8</v>
      </c>
    </row>
    <row r="431">
      <c r="A431" s="20"/>
      <c r="B431" s="20">
        <v>43852.411196898145</v>
      </c>
      <c r="C431" s="1" t="s">
        <v>338</v>
      </c>
      <c r="D431" s="1">
        <v>2.0</v>
      </c>
      <c r="E431" s="1">
        <v>2.0</v>
      </c>
      <c r="F431" s="1">
        <v>2.0</v>
      </c>
      <c r="G431" s="1">
        <v>2.0</v>
      </c>
      <c r="H431" s="1">
        <v>1.0</v>
      </c>
      <c r="I431" s="1">
        <v>2.0</v>
      </c>
      <c r="J431" s="1">
        <v>2.0</v>
      </c>
      <c r="K431" s="1">
        <v>1.0</v>
      </c>
      <c r="L431" s="1">
        <v>1.0</v>
      </c>
      <c r="M431" s="1">
        <v>2.0</v>
      </c>
      <c r="N431" s="1">
        <v>2.0</v>
      </c>
      <c r="O431" s="1">
        <v>1.0</v>
      </c>
      <c r="P431" s="1">
        <v>2.0</v>
      </c>
      <c r="Q431" s="1">
        <v>1.0</v>
      </c>
      <c r="R431" s="1">
        <v>2.0</v>
      </c>
      <c r="S431" s="1">
        <v>2.0</v>
      </c>
      <c r="T431" s="1">
        <v>2.0</v>
      </c>
      <c r="U431" s="1">
        <v>1.0</v>
      </c>
      <c r="V431" s="1">
        <v>1.0</v>
      </c>
      <c r="W431" s="1">
        <v>1.0</v>
      </c>
      <c r="X431" s="1">
        <v>2.0</v>
      </c>
      <c r="Y431" s="1">
        <v>1.0</v>
      </c>
      <c r="Z431" s="1">
        <v>1.0</v>
      </c>
      <c r="AA431" s="1">
        <v>2.0</v>
      </c>
      <c r="AB431" s="1">
        <v>1.0</v>
      </c>
      <c r="AC431" s="36">
        <v>2125.0</v>
      </c>
      <c r="AD431">
        <f t="shared" si="1"/>
        <v>78</v>
      </c>
      <c r="AE431">
        <f t="shared" si="2"/>
        <v>22</v>
      </c>
      <c r="AF431">
        <f t="shared" si="3"/>
        <v>24</v>
      </c>
      <c r="AG431">
        <f t="shared" si="4"/>
        <v>32</v>
      </c>
    </row>
    <row r="432">
      <c r="A432" s="20"/>
      <c r="B432" s="20">
        <v>43852.83483877315</v>
      </c>
      <c r="C432" s="1" t="s">
        <v>154</v>
      </c>
      <c r="D432" s="1">
        <v>1.0</v>
      </c>
      <c r="E432" s="1">
        <v>2.0</v>
      </c>
      <c r="F432" s="1">
        <v>2.0</v>
      </c>
      <c r="G432" s="1">
        <v>1.0</v>
      </c>
      <c r="H432" s="1">
        <v>0.0</v>
      </c>
      <c r="I432" s="1">
        <v>2.0</v>
      </c>
      <c r="J432" s="1">
        <v>1.0</v>
      </c>
      <c r="K432" s="1">
        <v>1.0</v>
      </c>
      <c r="L432" s="1">
        <v>1.0</v>
      </c>
      <c r="M432" s="1">
        <v>0.0</v>
      </c>
      <c r="N432" s="1">
        <v>2.0</v>
      </c>
      <c r="O432" s="1">
        <v>1.0</v>
      </c>
      <c r="P432" s="1">
        <v>2.0</v>
      </c>
      <c r="Q432" s="1">
        <v>0.0</v>
      </c>
      <c r="R432" s="1">
        <v>0.0</v>
      </c>
      <c r="S432" s="1">
        <v>1.0</v>
      </c>
      <c r="T432" s="1">
        <v>1.0</v>
      </c>
      <c r="U432" s="1">
        <v>0.0</v>
      </c>
      <c r="V432" s="1">
        <v>2.0</v>
      </c>
      <c r="W432" s="1">
        <v>1.0</v>
      </c>
      <c r="X432" s="1">
        <v>1.0</v>
      </c>
      <c r="Y432" s="1">
        <v>2.0</v>
      </c>
      <c r="Z432" s="1">
        <v>1.0</v>
      </c>
      <c r="AA432" s="1">
        <v>1.0</v>
      </c>
      <c r="AB432" s="1">
        <v>0.0</v>
      </c>
      <c r="AC432" s="36">
        <v>1746.0</v>
      </c>
      <c r="AD432">
        <f t="shared" si="1"/>
        <v>52</v>
      </c>
      <c r="AE432">
        <f t="shared" si="2"/>
        <v>16</v>
      </c>
      <c r="AF432">
        <f t="shared" si="3"/>
        <v>16</v>
      </c>
      <c r="AG432">
        <f t="shared" si="4"/>
        <v>20</v>
      </c>
    </row>
    <row r="433">
      <c r="A433" s="20"/>
      <c r="B433" s="20">
        <v>43853.45299415509</v>
      </c>
      <c r="C433" s="1" t="s">
        <v>326</v>
      </c>
      <c r="D433" s="1">
        <v>1.0</v>
      </c>
      <c r="E433" s="1">
        <v>1.0</v>
      </c>
      <c r="F433" s="1">
        <v>0.0</v>
      </c>
      <c r="G433" s="1">
        <v>1.0</v>
      </c>
      <c r="H433" s="1">
        <v>0.0</v>
      </c>
      <c r="I433" s="1">
        <v>0.0</v>
      </c>
      <c r="J433" s="1">
        <v>0.0</v>
      </c>
      <c r="K433" s="1">
        <v>2.0</v>
      </c>
      <c r="L433" s="1">
        <v>0.0</v>
      </c>
      <c r="M433" s="1">
        <v>0.0</v>
      </c>
      <c r="N433" s="1">
        <v>1.0</v>
      </c>
      <c r="O433" s="1">
        <v>1.0</v>
      </c>
      <c r="P433" s="1">
        <v>2.0</v>
      </c>
      <c r="Q433" s="1">
        <v>0.0</v>
      </c>
      <c r="R433" s="1">
        <v>0.0</v>
      </c>
      <c r="S433" s="1">
        <v>0.0</v>
      </c>
      <c r="T433" s="1">
        <v>1.0</v>
      </c>
      <c r="U433" s="1">
        <v>0.0</v>
      </c>
      <c r="V433" s="1">
        <v>0.0</v>
      </c>
      <c r="W433" s="1">
        <v>0.0</v>
      </c>
      <c r="X433" s="1">
        <v>0.0</v>
      </c>
      <c r="Y433" s="1">
        <v>1.0</v>
      </c>
      <c r="Z433" s="1">
        <v>1.0</v>
      </c>
      <c r="AA433" s="1">
        <v>2.0</v>
      </c>
      <c r="AB433" s="1">
        <v>1.0</v>
      </c>
      <c r="AC433" s="36">
        <v>2121.0</v>
      </c>
      <c r="AD433">
        <f t="shared" si="1"/>
        <v>30</v>
      </c>
      <c r="AE433">
        <f t="shared" si="2"/>
        <v>6</v>
      </c>
      <c r="AF433">
        <f t="shared" si="3"/>
        <v>18</v>
      </c>
      <c r="AG433">
        <f t="shared" si="4"/>
        <v>6</v>
      </c>
    </row>
    <row r="434">
      <c r="A434" s="20"/>
      <c r="B434" s="20">
        <v>43853.55324116898</v>
      </c>
      <c r="C434" s="1" t="s">
        <v>332</v>
      </c>
      <c r="D434" s="1">
        <v>1.0</v>
      </c>
      <c r="E434" s="1">
        <v>2.0</v>
      </c>
      <c r="F434" s="1">
        <v>2.0</v>
      </c>
      <c r="G434" s="1">
        <v>1.0</v>
      </c>
      <c r="H434" s="1">
        <v>1.0</v>
      </c>
      <c r="I434" s="1">
        <v>2.0</v>
      </c>
      <c r="J434" s="1">
        <v>1.0</v>
      </c>
      <c r="K434" s="1">
        <v>2.0</v>
      </c>
      <c r="L434" s="1">
        <v>1.0</v>
      </c>
      <c r="M434" s="1">
        <v>2.0</v>
      </c>
      <c r="N434" s="1">
        <v>2.0</v>
      </c>
      <c r="O434" s="1">
        <v>1.0</v>
      </c>
      <c r="P434" s="1">
        <v>2.0</v>
      </c>
      <c r="Q434" s="1">
        <v>1.0</v>
      </c>
      <c r="R434" s="1">
        <v>1.0</v>
      </c>
      <c r="S434" s="1">
        <v>1.0</v>
      </c>
      <c r="T434" s="1">
        <v>2.0</v>
      </c>
      <c r="U434" s="1">
        <v>0.0</v>
      </c>
      <c r="V434" s="1">
        <v>2.0</v>
      </c>
      <c r="W434" s="1">
        <v>1.0</v>
      </c>
      <c r="X434" s="1">
        <v>2.0</v>
      </c>
      <c r="Y434" s="1">
        <v>2.0</v>
      </c>
      <c r="Z434" s="1">
        <v>2.0</v>
      </c>
      <c r="AA434" s="1">
        <v>2.0</v>
      </c>
      <c r="AB434" s="1">
        <v>2.0</v>
      </c>
      <c r="AC434" s="36">
        <v>2124.0</v>
      </c>
      <c r="AD434">
        <f t="shared" si="1"/>
        <v>76</v>
      </c>
      <c r="AE434">
        <f t="shared" si="2"/>
        <v>24</v>
      </c>
      <c r="AF434">
        <f t="shared" si="3"/>
        <v>24</v>
      </c>
      <c r="AG434">
        <f t="shared" si="4"/>
        <v>28</v>
      </c>
    </row>
    <row r="435">
      <c r="A435" s="20"/>
      <c r="B435" s="20">
        <v>43853.577123483796</v>
      </c>
      <c r="C435" s="1" t="s">
        <v>366</v>
      </c>
      <c r="D435" s="1">
        <v>0.0</v>
      </c>
      <c r="E435" s="1">
        <v>1.0</v>
      </c>
      <c r="F435" s="1">
        <v>0.0</v>
      </c>
      <c r="G435" s="1">
        <v>1.0</v>
      </c>
      <c r="H435" s="1">
        <v>0.0</v>
      </c>
      <c r="I435" s="1">
        <v>1.0</v>
      </c>
      <c r="J435" s="1">
        <v>1.0</v>
      </c>
      <c r="K435" s="1">
        <v>2.0</v>
      </c>
      <c r="L435" s="1">
        <v>0.0</v>
      </c>
      <c r="M435" s="1">
        <v>0.0</v>
      </c>
      <c r="N435" s="1">
        <v>1.0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1.0</v>
      </c>
      <c r="U435" s="1">
        <v>0.0</v>
      </c>
      <c r="V435" s="1">
        <v>0.0</v>
      </c>
      <c r="W435" s="1">
        <v>0.0</v>
      </c>
      <c r="X435" s="1">
        <v>0.0</v>
      </c>
      <c r="Y435" s="1">
        <v>1.0</v>
      </c>
      <c r="Z435" s="1">
        <v>2.0</v>
      </c>
      <c r="AA435" s="1">
        <v>2.0</v>
      </c>
      <c r="AB435" s="1">
        <v>0.0</v>
      </c>
      <c r="AC435" s="36">
        <v>1461.0</v>
      </c>
      <c r="AD435">
        <f t="shared" si="1"/>
        <v>26</v>
      </c>
      <c r="AE435">
        <f t="shared" si="2"/>
        <v>8</v>
      </c>
      <c r="AF435">
        <f t="shared" si="3"/>
        <v>10</v>
      </c>
      <c r="AG435">
        <f t="shared" si="4"/>
        <v>8</v>
      </c>
    </row>
    <row r="436">
      <c r="A436" s="20"/>
      <c r="B436" s="20">
        <v>43853.58717868055</v>
      </c>
      <c r="C436" s="1" t="s">
        <v>367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1.0</v>
      </c>
      <c r="T436" s="1">
        <v>0.0</v>
      </c>
      <c r="U436" s="1">
        <v>0.0</v>
      </c>
      <c r="V436" s="1">
        <v>0.0</v>
      </c>
      <c r="W436" s="1">
        <v>0.0</v>
      </c>
      <c r="X436" s="1">
        <v>1.0</v>
      </c>
      <c r="Y436" s="1">
        <v>0.0</v>
      </c>
      <c r="Z436" s="1">
        <v>0.0</v>
      </c>
      <c r="AA436" s="1">
        <v>1.0</v>
      </c>
      <c r="AB436" s="1">
        <v>0.0</v>
      </c>
      <c r="AC436" s="36">
        <v>2151.0</v>
      </c>
      <c r="AD436">
        <f t="shared" si="1"/>
        <v>6</v>
      </c>
      <c r="AE436">
        <f t="shared" si="2"/>
        <v>2</v>
      </c>
      <c r="AF436">
        <f t="shared" si="3"/>
        <v>0</v>
      </c>
      <c r="AG436">
        <f t="shared" si="4"/>
        <v>4</v>
      </c>
    </row>
    <row r="437">
      <c r="A437" s="20"/>
      <c r="B437" s="20">
        <v>43853.59522578704</v>
      </c>
      <c r="C437" s="1" t="s">
        <v>348</v>
      </c>
      <c r="D437" s="1">
        <v>0.0</v>
      </c>
      <c r="E437" s="1">
        <v>2.0</v>
      </c>
      <c r="F437" s="1">
        <v>1.0</v>
      </c>
      <c r="G437" s="1">
        <v>0.0</v>
      </c>
      <c r="H437" s="1">
        <v>0.0</v>
      </c>
      <c r="I437" s="1">
        <v>2.0</v>
      </c>
      <c r="J437" s="1">
        <v>0.0</v>
      </c>
      <c r="K437" s="1">
        <v>2.0</v>
      </c>
      <c r="L437" s="1">
        <v>0.0</v>
      </c>
      <c r="M437" s="1">
        <v>0.0</v>
      </c>
      <c r="N437" s="1">
        <v>0.0</v>
      </c>
      <c r="O437" s="1">
        <v>0.0</v>
      </c>
      <c r="P437" s="1">
        <v>2.0</v>
      </c>
      <c r="Q437" s="1">
        <v>0.0</v>
      </c>
      <c r="R437" s="1">
        <v>0.0</v>
      </c>
      <c r="S437" s="1">
        <v>2.0</v>
      </c>
      <c r="T437" s="1">
        <v>0.0</v>
      </c>
      <c r="U437" s="1">
        <v>0.0</v>
      </c>
      <c r="V437" s="1">
        <v>1.0</v>
      </c>
      <c r="W437" s="1">
        <v>1.0</v>
      </c>
      <c r="X437" s="1">
        <v>0.0</v>
      </c>
      <c r="Y437" s="1">
        <v>2.0</v>
      </c>
      <c r="Z437" s="1">
        <v>0.0</v>
      </c>
      <c r="AA437" s="1">
        <v>1.0</v>
      </c>
      <c r="AB437" s="1">
        <v>0.0</v>
      </c>
      <c r="AC437" s="36">
        <v>2130.0</v>
      </c>
      <c r="AD437">
        <f t="shared" si="1"/>
        <v>32</v>
      </c>
      <c r="AE437">
        <f t="shared" si="2"/>
        <v>10</v>
      </c>
      <c r="AF437">
        <f t="shared" si="3"/>
        <v>8</v>
      </c>
      <c r="AG437">
        <f t="shared" si="4"/>
        <v>14</v>
      </c>
    </row>
    <row r="438">
      <c r="A438" s="20"/>
      <c r="B438" s="20">
        <v>43853.67133643519</v>
      </c>
      <c r="C438" s="1" t="s">
        <v>883</v>
      </c>
      <c r="D438" s="1">
        <v>0.0</v>
      </c>
      <c r="E438" s="1">
        <v>2.0</v>
      </c>
      <c r="F438" s="1">
        <v>1.0</v>
      </c>
      <c r="G438" s="1">
        <v>1.0</v>
      </c>
      <c r="H438" s="1">
        <v>1.0</v>
      </c>
      <c r="I438" s="1">
        <v>2.0</v>
      </c>
      <c r="J438" s="1">
        <v>1.0</v>
      </c>
      <c r="K438" s="1">
        <v>1.0</v>
      </c>
      <c r="L438" s="1">
        <v>1.0</v>
      </c>
      <c r="M438" s="1">
        <v>0.0</v>
      </c>
      <c r="N438" s="1">
        <v>0.0</v>
      </c>
      <c r="O438" s="1">
        <v>0.0</v>
      </c>
      <c r="P438" s="1">
        <v>1.0</v>
      </c>
      <c r="Q438" s="1">
        <v>0.0</v>
      </c>
      <c r="R438" s="1">
        <v>0.0</v>
      </c>
      <c r="S438" s="1">
        <v>1.0</v>
      </c>
      <c r="T438" s="1">
        <v>1.0</v>
      </c>
      <c r="U438" s="1">
        <v>0.0</v>
      </c>
      <c r="V438" s="1">
        <v>1.0</v>
      </c>
      <c r="W438" s="1">
        <v>2.0</v>
      </c>
      <c r="X438" s="1">
        <v>2.0</v>
      </c>
      <c r="Y438" s="1">
        <v>1.0</v>
      </c>
      <c r="Z438" s="1">
        <v>0.0</v>
      </c>
      <c r="AA438" s="1">
        <v>1.0</v>
      </c>
      <c r="AB438" s="1">
        <v>0.0</v>
      </c>
      <c r="AC438" s="36">
        <v>2052.0</v>
      </c>
      <c r="AD438">
        <f t="shared" si="1"/>
        <v>40</v>
      </c>
      <c r="AE438">
        <f t="shared" si="2"/>
        <v>16</v>
      </c>
      <c r="AF438">
        <f t="shared" si="3"/>
        <v>8</v>
      </c>
      <c r="AG438">
        <f t="shared" si="4"/>
        <v>16</v>
      </c>
    </row>
    <row r="439">
      <c r="A439" s="20"/>
      <c r="B439" s="20">
        <v>43854.475192858794</v>
      </c>
      <c r="C439" s="1" t="s">
        <v>281</v>
      </c>
      <c r="D439" s="1">
        <v>2.0</v>
      </c>
      <c r="E439" s="1">
        <v>2.0</v>
      </c>
      <c r="F439" s="1">
        <v>2.0</v>
      </c>
      <c r="G439" s="1">
        <v>1.0</v>
      </c>
      <c r="H439" s="1">
        <v>2.0</v>
      </c>
      <c r="I439" s="1">
        <v>1.0</v>
      </c>
      <c r="J439" s="1">
        <v>1.0</v>
      </c>
      <c r="K439" s="1">
        <v>2.0</v>
      </c>
      <c r="L439" s="1">
        <v>2.0</v>
      </c>
      <c r="M439" s="1">
        <v>0.0</v>
      </c>
      <c r="N439" s="1">
        <v>2.0</v>
      </c>
      <c r="O439" s="1">
        <v>1.0</v>
      </c>
      <c r="P439" s="1">
        <v>1.0</v>
      </c>
      <c r="Q439" s="1">
        <v>2.0</v>
      </c>
      <c r="R439" s="1">
        <v>1.0</v>
      </c>
      <c r="S439" s="1">
        <v>1.0</v>
      </c>
      <c r="T439" s="1">
        <v>0.0</v>
      </c>
      <c r="U439" s="1">
        <v>0.0</v>
      </c>
      <c r="V439" s="1">
        <v>0.0</v>
      </c>
      <c r="W439" s="1">
        <v>1.0</v>
      </c>
      <c r="X439" s="1">
        <v>1.0</v>
      </c>
      <c r="Y439" s="1">
        <v>1.0</v>
      </c>
      <c r="Z439" s="1">
        <v>2.0</v>
      </c>
      <c r="AA439" s="1">
        <v>2.0</v>
      </c>
      <c r="AB439" s="1">
        <v>1.0</v>
      </c>
      <c r="AC439" s="36">
        <v>2037.0</v>
      </c>
      <c r="AD439">
        <f t="shared" si="1"/>
        <v>62</v>
      </c>
      <c r="AE439">
        <f t="shared" si="2"/>
        <v>18</v>
      </c>
      <c r="AF439">
        <f t="shared" si="3"/>
        <v>18</v>
      </c>
      <c r="AG439">
        <f t="shared" si="4"/>
        <v>26</v>
      </c>
    </row>
    <row r="440">
      <c r="A440" s="20"/>
      <c r="B440" s="20">
        <v>43854.590836655094</v>
      </c>
      <c r="C440" s="1" t="s">
        <v>346</v>
      </c>
      <c r="D440" s="1">
        <v>1.0</v>
      </c>
      <c r="E440" s="1">
        <v>1.0</v>
      </c>
      <c r="F440" s="1">
        <v>1.0</v>
      </c>
      <c r="G440" s="1">
        <v>1.0</v>
      </c>
      <c r="H440" s="1">
        <v>2.0</v>
      </c>
      <c r="I440" s="1">
        <v>1.0</v>
      </c>
      <c r="J440" s="1">
        <v>2.0</v>
      </c>
      <c r="K440" s="1">
        <v>2.0</v>
      </c>
      <c r="L440" s="1">
        <v>1.0</v>
      </c>
      <c r="M440" s="1">
        <v>0.0</v>
      </c>
      <c r="N440" s="1">
        <v>2.0</v>
      </c>
      <c r="O440" s="1">
        <v>0.0</v>
      </c>
      <c r="P440" s="1">
        <v>2.0</v>
      </c>
      <c r="Q440" s="1">
        <v>1.0</v>
      </c>
      <c r="R440" s="1">
        <v>0.0</v>
      </c>
      <c r="S440" s="1">
        <v>1.0</v>
      </c>
      <c r="T440" s="1">
        <v>2.0</v>
      </c>
      <c r="U440" s="1">
        <v>1.0</v>
      </c>
      <c r="V440" s="1">
        <v>0.0</v>
      </c>
      <c r="W440" s="1">
        <v>1.0</v>
      </c>
      <c r="X440" s="1">
        <v>0.0</v>
      </c>
      <c r="Y440" s="1">
        <v>1.0</v>
      </c>
      <c r="Z440" s="1">
        <v>2.0</v>
      </c>
      <c r="AA440" s="1">
        <v>2.0</v>
      </c>
      <c r="AB440" s="1">
        <v>0.0</v>
      </c>
      <c r="AC440" s="36">
        <v>2138.0</v>
      </c>
      <c r="AD440">
        <f t="shared" si="1"/>
        <v>54</v>
      </c>
      <c r="AE440">
        <f t="shared" si="2"/>
        <v>14</v>
      </c>
      <c r="AF440">
        <f t="shared" si="3"/>
        <v>20</v>
      </c>
      <c r="AG440">
        <f t="shared" si="4"/>
        <v>20</v>
      </c>
    </row>
    <row r="441">
      <c r="A441" s="20"/>
      <c r="B441" s="20">
        <v>43854.63601071759</v>
      </c>
      <c r="C441" s="1" t="s">
        <v>292</v>
      </c>
      <c r="D441" s="1">
        <v>1.0</v>
      </c>
      <c r="E441" s="1">
        <v>2.0</v>
      </c>
      <c r="F441" s="1">
        <v>1.0</v>
      </c>
      <c r="G441" s="1">
        <v>2.0</v>
      </c>
      <c r="H441" s="1">
        <v>2.0</v>
      </c>
      <c r="I441" s="1">
        <v>1.0</v>
      </c>
      <c r="J441" s="1">
        <v>2.0</v>
      </c>
      <c r="K441" s="1">
        <v>2.0</v>
      </c>
      <c r="L441" s="1">
        <v>1.0</v>
      </c>
      <c r="M441" s="1">
        <v>0.0</v>
      </c>
      <c r="N441" s="1">
        <v>0.0</v>
      </c>
      <c r="O441" s="1">
        <v>1.0</v>
      </c>
      <c r="P441" s="1">
        <v>1.0</v>
      </c>
      <c r="Q441" s="1">
        <v>0.0</v>
      </c>
      <c r="R441" s="1">
        <v>0.0</v>
      </c>
      <c r="S441" s="1">
        <v>2.0</v>
      </c>
      <c r="T441" s="1">
        <v>2.0</v>
      </c>
      <c r="U441" s="1">
        <v>0.0</v>
      </c>
      <c r="V441" s="1">
        <v>0.0</v>
      </c>
      <c r="W441" s="1">
        <v>0.0</v>
      </c>
      <c r="X441" s="1">
        <v>1.0</v>
      </c>
      <c r="Y441" s="1">
        <v>1.0</v>
      </c>
      <c r="Z441" s="1">
        <v>1.0</v>
      </c>
      <c r="AA441" s="1">
        <v>2.0</v>
      </c>
      <c r="AB441" s="1">
        <v>2.0</v>
      </c>
      <c r="AC441" s="36">
        <v>2058.0</v>
      </c>
      <c r="AD441">
        <f t="shared" si="1"/>
        <v>54</v>
      </c>
      <c r="AE441">
        <f t="shared" si="2"/>
        <v>12</v>
      </c>
      <c r="AF441">
        <f t="shared" si="3"/>
        <v>20</v>
      </c>
      <c r="AG441">
        <f t="shared" si="4"/>
        <v>22</v>
      </c>
    </row>
    <row r="442">
      <c r="A442" s="20"/>
      <c r="B442" s="20">
        <v>43855.5517043287</v>
      </c>
      <c r="C442" s="1" t="s">
        <v>233</v>
      </c>
      <c r="D442" s="1">
        <v>1.0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1.0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1.0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1.0</v>
      </c>
      <c r="AA442" s="1">
        <v>1.0</v>
      </c>
      <c r="AB442" s="1">
        <v>0.0</v>
      </c>
      <c r="AC442" s="36">
        <v>1398.0</v>
      </c>
      <c r="AD442">
        <f t="shared" si="1"/>
        <v>10</v>
      </c>
      <c r="AE442">
        <f t="shared" si="2"/>
        <v>2</v>
      </c>
      <c r="AF442">
        <f t="shared" si="3"/>
        <v>6</v>
      </c>
      <c r="AG442">
        <f t="shared" si="4"/>
        <v>2</v>
      </c>
    </row>
    <row r="443">
      <c r="A443" s="20"/>
      <c r="B443" s="20">
        <v>43857.574810289356</v>
      </c>
      <c r="C443" s="1" t="s">
        <v>104</v>
      </c>
      <c r="D443" s="1">
        <v>2.0</v>
      </c>
      <c r="E443" s="1">
        <v>2.0</v>
      </c>
      <c r="F443" s="1">
        <v>0.0</v>
      </c>
      <c r="G443" s="1">
        <v>0.0</v>
      </c>
      <c r="H443" s="1">
        <v>0.0</v>
      </c>
      <c r="I443" s="1">
        <v>0.0</v>
      </c>
      <c r="J443" s="1">
        <v>1.0</v>
      </c>
      <c r="K443" s="1">
        <v>0.0</v>
      </c>
      <c r="L443" s="1">
        <v>0.0</v>
      </c>
      <c r="M443" s="1">
        <v>0.0</v>
      </c>
      <c r="N443" s="1">
        <v>0.0</v>
      </c>
      <c r="O443" s="1">
        <v>1.0</v>
      </c>
      <c r="P443" s="1">
        <v>0.0</v>
      </c>
      <c r="Q443" s="1">
        <v>0.0</v>
      </c>
      <c r="R443" s="1">
        <v>0.0</v>
      </c>
      <c r="S443" s="1">
        <v>1.0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1.0</v>
      </c>
      <c r="Z443" s="1">
        <v>1.0</v>
      </c>
      <c r="AA443" s="1">
        <v>1.0</v>
      </c>
      <c r="AB443" s="1">
        <v>0.0</v>
      </c>
      <c r="AC443" s="36">
        <v>1872.0</v>
      </c>
      <c r="AD443">
        <f t="shared" si="1"/>
        <v>20</v>
      </c>
      <c r="AE443">
        <f t="shared" si="2"/>
        <v>8</v>
      </c>
      <c r="AF443">
        <f t="shared" si="3"/>
        <v>4</v>
      </c>
      <c r="AG443">
        <f t="shared" si="4"/>
        <v>8</v>
      </c>
    </row>
    <row r="444">
      <c r="A444" s="20"/>
      <c r="B444" s="20">
        <v>43857.59147168981</v>
      </c>
      <c r="C444" s="1" t="s">
        <v>369</v>
      </c>
      <c r="D444" s="1">
        <v>0.0</v>
      </c>
      <c r="E444" s="1">
        <v>1.0</v>
      </c>
      <c r="F444" s="1">
        <v>1.0</v>
      </c>
      <c r="G444" s="1">
        <v>0.0</v>
      </c>
      <c r="H444" s="1">
        <v>1.0</v>
      </c>
      <c r="I444" s="1">
        <v>1.0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1.0</v>
      </c>
      <c r="T444" s="1">
        <v>1.0</v>
      </c>
      <c r="U444" s="1">
        <v>0.0</v>
      </c>
      <c r="V444" s="1">
        <v>0.0</v>
      </c>
      <c r="W444" s="1">
        <v>0.0</v>
      </c>
      <c r="X444" s="1">
        <v>1.0</v>
      </c>
      <c r="Y444" s="1">
        <v>1.0</v>
      </c>
      <c r="Z444" s="1">
        <v>0.0</v>
      </c>
      <c r="AA444" s="1">
        <v>2.0</v>
      </c>
      <c r="AB444" s="1">
        <v>0.0</v>
      </c>
      <c r="AC444" s="36">
        <v>222.0</v>
      </c>
      <c r="AD444">
        <f t="shared" si="1"/>
        <v>20</v>
      </c>
      <c r="AE444">
        <f t="shared" si="2"/>
        <v>6</v>
      </c>
      <c r="AF444">
        <f t="shared" si="3"/>
        <v>2</v>
      </c>
      <c r="AG444">
        <f t="shared" si="4"/>
        <v>12</v>
      </c>
    </row>
    <row r="445">
      <c r="A445" s="20"/>
      <c r="B445" s="20">
        <v>43858.44673335648</v>
      </c>
      <c r="C445" s="1" t="s">
        <v>294</v>
      </c>
      <c r="D445" s="1">
        <v>0.0</v>
      </c>
      <c r="E445" s="1">
        <v>1.0</v>
      </c>
      <c r="F445" s="1">
        <v>2.0</v>
      </c>
      <c r="G445" s="1">
        <v>1.0</v>
      </c>
      <c r="H445" s="1">
        <v>0.0</v>
      </c>
      <c r="I445" s="1">
        <v>2.0</v>
      </c>
      <c r="J445" s="1">
        <v>2.0</v>
      </c>
      <c r="K445" s="1">
        <v>2.0</v>
      </c>
      <c r="L445" s="1">
        <v>1.0</v>
      </c>
      <c r="M445" s="1">
        <v>0.0</v>
      </c>
      <c r="N445" s="1">
        <v>2.0</v>
      </c>
      <c r="O445" s="1">
        <v>0.0</v>
      </c>
      <c r="P445" s="1">
        <v>2.0</v>
      </c>
      <c r="Q445" s="1">
        <v>0.0</v>
      </c>
      <c r="R445" s="1">
        <v>0.0</v>
      </c>
      <c r="S445" s="1">
        <v>1.0</v>
      </c>
      <c r="T445" s="1">
        <v>2.0</v>
      </c>
      <c r="U445" s="1">
        <v>0.0</v>
      </c>
      <c r="V445" s="1">
        <v>0.0</v>
      </c>
      <c r="W445" s="1">
        <v>2.0</v>
      </c>
      <c r="X445" s="1">
        <v>0.0</v>
      </c>
      <c r="Y445" s="1">
        <v>2.0</v>
      </c>
      <c r="Z445" s="1">
        <v>1.0</v>
      </c>
      <c r="AA445" s="1">
        <v>1.0</v>
      </c>
      <c r="AB445" s="1">
        <v>0.0</v>
      </c>
      <c r="AC445" s="36">
        <v>2057.0</v>
      </c>
      <c r="AD445">
        <f t="shared" si="1"/>
        <v>48</v>
      </c>
      <c r="AE445">
        <f t="shared" si="2"/>
        <v>14</v>
      </c>
      <c r="AF445">
        <f t="shared" si="3"/>
        <v>18</v>
      </c>
      <c r="AG445">
        <f t="shared" si="4"/>
        <v>16</v>
      </c>
    </row>
    <row r="446">
      <c r="A446" s="20"/>
      <c r="B446" s="20">
        <v>43858.571868969906</v>
      </c>
      <c r="C446" s="1" t="s">
        <v>304</v>
      </c>
      <c r="D446" s="1">
        <v>0.0</v>
      </c>
      <c r="E446" s="1">
        <v>1.0</v>
      </c>
      <c r="F446" s="1">
        <v>2.0</v>
      </c>
      <c r="G446" s="1">
        <v>2.0</v>
      </c>
      <c r="H446" s="1">
        <v>0.0</v>
      </c>
      <c r="I446" s="1">
        <v>1.0</v>
      </c>
      <c r="J446" s="1">
        <v>1.0</v>
      </c>
      <c r="K446" s="1">
        <v>1.0</v>
      </c>
      <c r="L446" s="1">
        <v>1.0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2.0</v>
      </c>
      <c r="T446" s="1">
        <v>0.0</v>
      </c>
      <c r="U446" s="1">
        <v>0.0</v>
      </c>
      <c r="V446" s="1">
        <v>0.0</v>
      </c>
      <c r="W446" s="1">
        <v>1.0</v>
      </c>
      <c r="X446" s="1">
        <v>0.0</v>
      </c>
      <c r="Y446" s="1">
        <v>1.0</v>
      </c>
      <c r="Z446" s="1">
        <v>0.0</v>
      </c>
      <c r="AA446" s="1">
        <v>1.0</v>
      </c>
      <c r="AB446" s="1">
        <v>1.0</v>
      </c>
      <c r="AC446" s="36">
        <v>2073.0</v>
      </c>
      <c r="AD446">
        <f t="shared" si="1"/>
        <v>30</v>
      </c>
      <c r="AE446">
        <f t="shared" si="2"/>
        <v>8</v>
      </c>
      <c r="AF446">
        <f t="shared" si="3"/>
        <v>8</v>
      </c>
      <c r="AG446">
        <f t="shared" si="4"/>
        <v>14</v>
      </c>
    </row>
    <row r="447">
      <c r="A447" s="20"/>
      <c r="B447" s="20">
        <v>43858.61797612268</v>
      </c>
      <c r="C447" s="1" t="s">
        <v>253</v>
      </c>
      <c r="D447" s="1">
        <v>1.0</v>
      </c>
      <c r="E447" s="1">
        <v>2.0</v>
      </c>
      <c r="F447" s="1">
        <v>1.0</v>
      </c>
      <c r="G447" s="1">
        <v>1.0</v>
      </c>
      <c r="H447" s="1">
        <v>1.0</v>
      </c>
      <c r="I447" s="1">
        <v>1.0</v>
      </c>
      <c r="J447" s="1">
        <v>2.0</v>
      </c>
      <c r="K447" s="1">
        <v>2.0</v>
      </c>
      <c r="L447" s="1">
        <v>1.0</v>
      </c>
      <c r="M447" s="1">
        <v>0.0</v>
      </c>
      <c r="N447" s="1">
        <v>2.0</v>
      </c>
      <c r="O447" s="1">
        <v>1.0</v>
      </c>
      <c r="P447" s="1">
        <v>2.0</v>
      </c>
      <c r="Q447" s="1">
        <v>1.0</v>
      </c>
      <c r="R447" s="1">
        <v>1.0</v>
      </c>
      <c r="S447" s="1">
        <v>2.0</v>
      </c>
      <c r="T447" s="1">
        <v>2.0</v>
      </c>
      <c r="U447" s="1">
        <v>1.0</v>
      </c>
      <c r="V447" s="1">
        <v>1.0</v>
      </c>
      <c r="W447" s="1">
        <v>2.0</v>
      </c>
      <c r="X447" s="1">
        <v>1.0</v>
      </c>
      <c r="Y447" s="1">
        <v>2.0</v>
      </c>
      <c r="Z447" s="1">
        <v>2.0</v>
      </c>
      <c r="AA447" s="1">
        <v>2.0</v>
      </c>
      <c r="AB447" s="1">
        <v>1.0</v>
      </c>
      <c r="AC447" s="36">
        <v>1468.0</v>
      </c>
      <c r="AD447">
        <f t="shared" si="1"/>
        <v>70</v>
      </c>
      <c r="AE447">
        <f t="shared" si="2"/>
        <v>22</v>
      </c>
      <c r="AF447">
        <f t="shared" si="3"/>
        <v>22</v>
      </c>
      <c r="AG447">
        <f t="shared" si="4"/>
        <v>26</v>
      </c>
    </row>
    <row r="448">
      <c r="A448" s="20"/>
      <c r="B448" s="20">
        <v>43858.66435155093</v>
      </c>
      <c r="C448" s="1" t="s">
        <v>887</v>
      </c>
      <c r="D448" s="1">
        <v>1.0</v>
      </c>
      <c r="E448" s="1">
        <v>1.0</v>
      </c>
      <c r="F448" s="1">
        <v>1.0</v>
      </c>
      <c r="G448" s="1">
        <v>0.0</v>
      </c>
      <c r="H448" s="1">
        <v>0.0</v>
      </c>
      <c r="I448" s="1">
        <v>1.0</v>
      </c>
      <c r="J448" s="1">
        <v>0.0</v>
      </c>
      <c r="K448" s="1">
        <v>2.0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1.0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2.0</v>
      </c>
      <c r="AB448" s="1">
        <v>0.0</v>
      </c>
      <c r="AC448" s="36">
        <v>2075.0</v>
      </c>
      <c r="AD448">
        <f t="shared" si="1"/>
        <v>18</v>
      </c>
      <c r="AE448">
        <f t="shared" si="2"/>
        <v>2</v>
      </c>
      <c r="AF448">
        <f t="shared" si="3"/>
        <v>6</v>
      </c>
      <c r="AG448">
        <f t="shared" si="4"/>
        <v>10</v>
      </c>
    </row>
    <row r="449">
      <c r="A449" s="20"/>
      <c r="B449" s="20">
        <v>43859.5730225463</v>
      </c>
      <c r="C449" s="1" t="s">
        <v>276</v>
      </c>
      <c r="D449" s="1">
        <v>0.0</v>
      </c>
      <c r="E449" s="1">
        <v>2.0</v>
      </c>
      <c r="F449" s="1">
        <v>1.0</v>
      </c>
      <c r="G449" s="1">
        <v>1.0</v>
      </c>
      <c r="H449" s="1">
        <v>1.0</v>
      </c>
      <c r="I449" s="1">
        <v>1.0</v>
      </c>
      <c r="J449" s="1">
        <v>1.0</v>
      </c>
      <c r="K449" s="1">
        <v>1.0</v>
      </c>
      <c r="L449" s="1">
        <v>1.0</v>
      </c>
      <c r="M449" s="1">
        <v>1.0</v>
      </c>
      <c r="N449" s="1">
        <v>2.0</v>
      </c>
      <c r="O449" s="1">
        <v>0.0</v>
      </c>
      <c r="P449" s="1">
        <v>1.0</v>
      </c>
      <c r="Q449" s="1">
        <v>0.0</v>
      </c>
      <c r="R449" s="1">
        <v>0.0</v>
      </c>
      <c r="S449" s="1">
        <v>2.0</v>
      </c>
      <c r="T449" s="1">
        <v>1.0</v>
      </c>
      <c r="U449" s="1">
        <v>0.0</v>
      </c>
      <c r="V449" s="1">
        <v>0.0</v>
      </c>
      <c r="W449" s="1">
        <v>1.0</v>
      </c>
      <c r="X449" s="1">
        <v>1.0</v>
      </c>
      <c r="Y449" s="1">
        <v>1.0</v>
      </c>
      <c r="Z449" s="1">
        <v>2.0</v>
      </c>
      <c r="AA449" s="1">
        <v>2.0</v>
      </c>
      <c r="AB449" s="1">
        <v>0.0</v>
      </c>
      <c r="AC449" s="36">
        <v>1941.0</v>
      </c>
      <c r="AD449">
        <f t="shared" si="1"/>
        <v>46</v>
      </c>
      <c r="AE449">
        <f t="shared" si="2"/>
        <v>18</v>
      </c>
      <c r="AF449">
        <f t="shared" si="3"/>
        <v>12</v>
      </c>
      <c r="AG449">
        <f t="shared" si="4"/>
        <v>16</v>
      </c>
    </row>
    <row r="450">
      <c r="A450" s="20"/>
      <c r="B450" s="20">
        <v>43859.634818923616</v>
      </c>
      <c r="C450" s="1" t="s">
        <v>196</v>
      </c>
      <c r="D450" s="1">
        <v>0.0</v>
      </c>
      <c r="E450" s="1">
        <v>1.0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36">
        <v>1955.0</v>
      </c>
      <c r="AD450">
        <f t="shared" si="1"/>
        <v>2</v>
      </c>
      <c r="AE450">
        <f t="shared" si="2"/>
        <v>2</v>
      </c>
      <c r="AF450">
        <f t="shared" si="3"/>
        <v>0</v>
      </c>
      <c r="AG450">
        <f t="shared" si="4"/>
        <v>0</v>
      </c>
    </row>
    <row r="451">
      <c r="A451" s="20"/>
      <c r="B451" s="20">
        <v>43859.6505639699</v>
      </c>
      <c r="C451" s="1" t="s">
        <v>370</v>
      </c>
      <c r="D451" s="1">
        <v>0.0</v>
      </c>
      <c r="E451" s="1">
        <v>2.0</v>
      </c>
      <c r="F451" s="1">
        <v>2.0</v>
      </c>
      <c r="G451" s="1">
        <v>1.0</v>
      </c>
      <c r="H451" s="1">
        <v>0.0</v>
      </c>
      <c r="I451" s="1">
        <v>2.0</v>
      </c>
      <c r="J451" s="1">
        <v>1.0</v>
      </c>
      <c r="K451" s="1">
        <v>2.0</v>
      </c>
      <c r="L451" s="1">
        <v>0.0</v>
      </c>
      <c r="M451" s="1">
        <v>1.0</v>
      </c>
      <c r="N451" s="1">
        <v>0.0</v>
      </c>
      <c r="O451" s="1">
        <v>0.0</v>
      </c>
      <c r="P451" s="1">
        <v>2.0</v>
      </c>
      <c r="Q451" s="1">
        <v>0.0</v>
      </c>
      <c r="R451" s="1">
        <v>0.0</v>
      </c>
      <c r="S451" s="1">
        <v>1.0</v>
      </c>
      <c r="T451" s="1">
        <v>2.0</v>
      </c>
      <c r="U451" s="1">
        <v>0.0</v>
      </c>
      <c r="V451" s="1">
        <v>1.0</v>
      </c>
      <c r="W451" s="1">
        <v>1.0</v>
      </c>
      <c r="X451" s="1">
        <v>2.0</v>
      </c>
      <c r="Y451" s="1">
        <v>2.0</v>
      </c>
      <c r="Z451" s="1">
        <v>0.0</v>
      </c>
      <c r="AA451" s="1">
        <v>1.0</v>
      </c>
      <c r="AB451" s="1">
        <v>0.0</v>
      </c>
      <c r="AC451" s="36">
        <v>2180.0</v>
      </c>
      <c r="AD451">
        <f t="shared" si="1"/>
        <v>46</v>
      </c>
      <c r="AE451">
        <f t="shared" si="2"/>
        <v>16</v>
      </c>
      <c r="AF451">
        <f t="shared" si="3"/>
        <v>14</v>
      </c>
      <c r="AG451">
        <f t="shared" si="4"/>
        <v>16</v>
      </c>
    </row>
    <row r="452">
      <c r="A452" s="20"/>
      <c r="B452" s="20">
        <v>43860.380497673614</v>
      </c>
      <c r="C452" s="1" t="s">
        <v>192</v>
      </c>
      <c r="D452" s="1">
        <v>1.0</v>
      </c>
      <c r="E452" s="1">
        <v>1.0</v>
      </c>
      <c r="F452" s="1">
        <v>1.0</v>
      </c>
      <c r="G452" s="1">
        <v>1.0</v>
      </c>
      <c r="H452" s="1">
        <v>0.0</v>
      </c>
      <c r="I452" s="1">
        <v>1.0</v>
      </c>
      <c r="J452" s="1">
        <v>1.0</v>
      </c>
      <c r="K452" s="1">
        <v>1.0</v>
      </c>
      <c r="L452" s="1">
        <v>1.0</v>
      </c>
      <c r="M452" s="1">
        <v>0.0</v>
      </c>
      <c r="N452" s="1">
        <v>1.0</v>
      </c>
      <c r="O452" s="1">
        <v>0.0</v>
      </c>
      <c r="P452" s="1">
        <v>1.0</v>
      </c>
      <c r="Q452" s="1">
        <v>0.0</v>
      </c>
      <c r="R452" s="1">
        <v>0.0</v>
      </c>
      <c r="S452" s="1">
        <v>1.0</v>
      </c>
      <c r="T452" s="1">
        <v>1.0</v>
      </c>
      <c r="U452" s="1">
        <v>0.0</v>
      </c>
      <c r="V452" s="1">
        <v>0.0</v>
      </c>
      <c r="W452" s="1">
        <v>1.0</v>
      </c>
      <c r="X452" s="1">
        <v>0.0</v>
      </c>
      <c r="Y452" s="1">
        <v>1.0</v>
      </c>
      <c r="Z452" s="1">
        <v>1.0</v>
      </c>
      <c r="AA452" s="1">
        <v>1.0</v>
      </c>
      <c r="AB452" s="1">
        <v>0.0</v>
      </c>
      <c r="AC452" s="36">
        <v>1956.0</v>
      </c>
      <c r="AD452">
        <f t="shared" si="1"/>
        <v>32</v>
      </c>
      <c r="AE452">
        <f t="shared" si="2"/>
        <v>10</v>
      </c>
      <c r="AF452">
        <f t="shared" si="3"/>
        <v>12</v>
      </c>
      <c r="AG452">
        <f t="shared" si="4"/>
        <v>10</v>
      </c>
    </row>
    <row r="453">
      <c r="A453" s="20"/>
      <c r="B453" s="20">
        <v>43860.41091472222</v>
      </c>
      <c r="C453" s="1" t="s">
        <v>130</v>
      </c>
      <c r="D453" s="1">
        <v>1.0</v>
      </c>
      <c r="E453" s="1">
        <v>2.0</v>
      </c>
      <c r="F453" s="1">
        <v>2.0</v>
      </c>
      <c r="G453" s="1">
        <v>1.0</v>
      </c>
      <c r="H453" s="1">
        <v>2.0</v>
      </c>
      <c r="I453" s="1">
        <v>2.0</v>
      </c>
      <c r="J453" s="1">
        <v>2.0</v>
      </c>
      <c r="K453" s="1">
        <v>2.0</v>
      </c>
      <c r="L453" s="1">
        <v>1.0</v>
      </c>
      <c r="M453" s="1">
        <v>1.0</v>
      </c>
      <c r="N453" s="1">
        <v>2.0</v>
      </c>
      <c r="O453" s="1">
        <v>1.0</v>
      </c>
      <c r="P453" s="1">
        <v>2.0</v>
      </c>
      <c r="Q453" s="1">
        <v>1.0</v>
      </c>
      <c r="R453" s="1">
        <v>2.0</v>
      </c>
      <c r="S453" s="1">
        <v>2.0</v>
      </c>
      <c r="T453" s="1">
        <v>1.0</v>
      </c>
      <c r="U453" s="1">
        <v>1.0</v>
      </c>
      <c r="V453" s="1">
        <v>2.0</v>
      </c>
      <c r="W453" s="1">
        <v>1.0</v>
      </c>
      <c r="X453" s="1">
        <v>1.0</v>
      </c>
      <c r="Y453" s="1">
        <v>2.0</v>
      </c>
      <c r="Z453" s="1">
        <v>2.0</v>
      </c>
      <c r="AA453" s="1">
        <v>2.0</v>
      </c>
      <c r="AB453" s="1">
        <v>1.0</v>
      </c>
      <c r="AC453" s="36">
        <v>1784.0</v>
      </c>
      <c r="AD453">
        <f t="shared" si="1"/>
        <v>78</v>
      </c>
      <c r="AE453">
        <f t="shared" si="2"/>
        <v>22</v>
      </c>
      <c r="AF453">
        <f t="shared" si="3"/>
        <v>20</v>
      </c>
      <c r="AG453">
        <f t="shared" si="4"/>
        <v>36</v>
      </c>
    </row>
    <row r="454">
      <c r="A454" s="20"/>
      <c r="B454" s="20">
        <v>43860.561184687496</v>
      </c>
      <c r="C454" s="1" t="s">
        <v>371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36">
        <v>2169.0</v>
      </c>
      <c r="AD454">
        <f t="shared" si="1"/>
        <v>0</v>
      </c>
      <c r="AE454">
        <f t="shared" si="2"/>
        <v>0</v>
      </c>
      <c r="AF454">
        <f t="shared" si="3"/>
        <v>0</v>
      </c>
      <c r="AG454">
        <f t="shared" si="4"/>
        <v>0</v>
      </c>
    </row>
    <row r="455">
      <c r="A455" s="20"/>
      <c r="B455" s="20">
        <v>43860.56610391204</v>
      </c>
      <c r="C455" s="1" t="s">
        <v>254</v>
      </c>
      <c r="D455" s="1">
        <v>1.0</v>
      </c>
      <c r="E455" s="1">
        <v>2.0</v>
      </c>
      <c r="F455" s="1">
        <v>2.0</v>
      </c>
      <c r="G455" s="1">
        <v>1.0</v>
      </c>
      <c r="H455" s="1">
        <v>0.0</v>
      </c>
      <c r="I455" s="1">
        <v>2.0</v>
      </c>
      <c r="J455" s="1">
        <v>2.0</v>
      </c>
      <c r="K455" s="1">
        <v>2.0</v>
      </c>
      <c r="L455" s="1">
        <v>2.0</v>
      </c>
      <c r="M455" s="1">
        <v>1.0</v>
      </c>
      <c r="N455" s="1">
        <v>1.0</v>
      </c>
      <c r="O455" s="1">
        <v>1.0</v>
      </c>
      <c r="P455" s="1">
        <v>2.0</v>
      </c>
      <c r="Q455" s="1">
        <v>1.0</v>
      </c>
      <c r="R455" s="1">
        <v>0.0</v>
      </c>
      <c r="S455" s="1">
        <v>2.0</v>
      </c>
      <c r="T455" s="1">
        <v>2.0</v>
      </c>
      <c r="U455" s="1">
        <v>0.0</v>
      </c>
      <c r="V455" s="1">
        <v>1.0</v>
      </c>
      <c r="W455" s="1">
        <v>1.0</v>
      </c>
      <c r="X455" s="1">
        <v>1.0</v>
      </c>
      <c r="Y455" s="1">
        <v>2.0</v>
      </c>
      <c r="Z455" s="1">
        <v>2.0</v>
      </c>
      <c r="AA455" s="1">
        <v>2.0</v>
      </c>
      <c r="AB455" s="1">
        <v>1.0</v>
      </c>
      <c r="AC455" s="36">
        <v>2005.0</v>
      </c>
      <c r="AD455">
        <f t="shared" si="1"/>
        <v>68</v>
      </c>
      <c r="AE455">
        <f t="shared" si="2"/>
        <v>22</v>
      </c>
      <c r="AF455">
        <f t="shared" si="3"/>
        <v>20</v>
      </c>
      <c r="AG455">
        <f t="shared" si="4"/>
        <v>26</v>
      </c>
    </row>
    <row r="456">
      <c r="A456" s="20"/>
      <c r="B456" s="20">
        <v>43861.65326446759</v>
      </c>
      <c r="C456" s="1" t="s">
        <v>896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1.0</v>
      </c>
      <c r="AB456" s="1">
        <v>0.0</v>
      </c>
      <c r="AC456" s="36">
        <v>1387.0</v>
      </c>
      <c r="AD456">
        <f t="shared" si="1"/>
        <v>2</v>
      </c>
      <c r="AE456">
        <f t="shared" si="2"/>
        <v>0</v>
      </c>
      <c r="AF456">
        <f t="shared" si="3"/>
        <v>0</v>
      </c>
      <c r="AG456">
        <f t="shared" si="4"/>
        <v>2</v>
      </c>
    </row>
    <row r="457">
      <c r="A457" s="20"/>
      <c r="B457" s="20">
        <v>43864.41191663194</v>
      </c>
      <c r="C457" s="1" t="s">
        <v>372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1.0</v>
      </c>
      <c r="AA457" s="1">
        <v>1.0</v>
      </c>
      <c r="AB457" s="1">
        <v>0.0</v>
      </c>
      <c r="AC457" s="36">
        <v>2170.0</v>
      </c>
      <c r="AD457">
        <f t="shared" si="1"/>
        <v>4</v>
      </c>
      <c r="AE457">
        <f t="shared" si="2"/>
        <v>2</v>
      </c>
      <c r="AF457">
        <f t="shared" si="3"/>
        <v>0</v>
      </c>
      <c r="AG457">
        <f t="shared" si="4"/>
        <v>2</v>
      </c>
    </row>
    <row r="458">
      <c r="A458" s="20"/>
      <c r="B458" s="20">
        <v>43864.42185452546</v>
      </c>
      <c r="C458" s="1" t="s">
        <v>896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1.0</v>
      </c>
      <c r="AB458" s="1">
        <v>0.0</v>
      </c>
      <c r="AC458" s="36">
        <v>1387.0</v>
      </c>
      <c r="AD458">
        <f t="shared" si="1"/>
        <v>2</v>
      </c>
      <c r="AE458">
        <f t="shared" si="2"/>
        <v>0</v>
      </c>
      <c r="AF458">
        <f t="shared" si="3"/>
        <v>0</v>
      </c>
      <c r="AG458">
        <f t="shared" si="4"/>
        <v>2</v>
      </c>
    </row>
    <row r="459">
      <c r="A459" s="20"/>
      <c r="B459" s="20">
        <v>43864.42978064815</v>
      </c>
      <c r="C459" s="1" t="s">
        <v>232</v>
      </c>
      <c r="D459" s="1">
        <v>2.0</v>
      </c>
      <c r="E459" s="1">
        <v>1.0</v>
      </c>
      <c r="F459" s="1">
        <v>1.0</v>
      </c>
      <c r="G459" s="1">
        <v>1.0</v>
      </c>
      <c r="H459" s="1">
        <v>1.0</v>
      </c>
      <c r="I459" s="1">
        <v>1.0</v>
      </c>
      <c r="J459" s="1">
        <v>1.0</v>
      </c>
      <c r="K459" s="1">
        <v>1.0</v>
      </c>
      <c r="L459" s="1">
        <v>1.0</v>
      </c>
      <c r="M459" s="1">
        <v>0.0</v>
      </c>
      <c r="N459" s="1">
        <v>1.0</v>
      </c>
      <c r="O459" s="1">
        <v>1.0</v>
      </c>
      <c r="P459" s="1">
        <v>1.0</v>
      </c>
      <c r="Q459" s="1">
        <v>1.0</v>
      </c>
      <c r="R459" s="1">
        <v>0.0</v>
      </c>
      <c r="S459" s="1">
        <v>1.0</v>
      </c>
      <c r="T459" s="1">
        <v>1.0</v>
      </c>
      <c r="U459" s="1">
        <v>0.0</v>
      </c>
      <c r="V459" s="1">
        <v>1.0</v>
      </c>
      <c r="W459" s="1">
        <v>1.0</v>
      </c>
      <c r="X459" s="1">
        <v>1.0</v>
      </c>
      <c r="Y459" s="1">
        <v>1.0</v>
      </c>
      <c r="Z459" s="1">
        <v>1.0</v>
      </c>
      <c r="AA459" s="1">
        <v>1.0</v>
      </c>
      <c r="AB459" s="1">
        <v>1.0</v>
      </c>
      <c r="AC459" s="36">
        <v>1921.0</v>
      </c>
      <c r="AD459">
        <f t="shared" si="1"/>
        <v>46</v>
      </c>
      <c r="AE459">
        <f t="shared" si="2"/>
        <v>12</v>
      </c>
      <c r="AF459">
        <f t="shared" si="3"/>
        <v>16</v>
      </c>
      <c r="AG459">
        <f t="shared" si="4"/>
        <v>18</v>
      </c>
    </row>
    <row r="460">
      <c r="A460" s="20"/>
      <c r="B460" s="20">
        <v>43864.49065535879</v>
      </c>
      <c r="C460" s="1" t="s">
        <v>373</v>
      </c>
      <c r="D460" s="1">
        <v>0.0</v>
      </c>
      <c r="E460" s="1">
        <v>2.0</v>
      </c>
      <c r="F460" s="1">
        <v>1.0</v>
      </c>
      <c r="G460" s="1">
        <v>1.0</v>
      </c>
      <c r="H460" s="1">
        <v>0.0</v>
      </c>
      <c r="I460" s="1">
        <v>0.0</v>
      </c>
      <c r="J460" s="1">
        <v>0.0</v>
      </c>
      <c r="K460" s="1">
        <v>2.0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36">
        <v>2161.0</v>
      </c>
      <c r="AD460">
        <f t="shared" si="1"/>
        <v>12</v>
      </c>
      <c r="AE460">
        <f t="shared" si="2"/>
        <v>4</v>
      </c>
      <c r="AF460">
        <f t="shared" si="3"/>
        <v>6</v>
      </c>
      <c r="AG460">
        <f t="shared" si="4"/>
        <v>2</v>
      </c>
    </row>
    <row r="461">
      <c r="A461" s="20"/>
      <c r="B461" s="20">
        <v>43864.54640128472</v>
      </c>
      <c r="C461" s="1" t="s">
        <v>374</v>
      </c>
      <c r="D461" s="1">
        <v>1.0</v>
      </c>
      <c r="E461" s="1">
        <v>2.0</v>
      </c>
      <c r="F461" s="1">
        <v>2.0</v>
      </c>
      <c r="G461" s="1">
        <v>2.0</v>
      </c>
      <c r="H461" s="1">
        <v>0.0</v>
      </c>
      <c r="I461" s="1">
        <v>1.0</v>
      </c>
      <c r="J461" s="1">
        <v>2.0</v>
      </c>
      <c r="K461" s="1">
        <v>2.0</v>
      </c>
      <c r="L461" s="1">
        <v>2.0</v>
      </c>
      <c r="M461" s="1">
        <v>1.0</v>
      </c>
      <c r="N461" s="1">
        <v>1.0</v>
      </c>
      <c r="O461" s="1">
        <v>0.0</v>
      </c>
      <c r="P461" s="1">
        <v>1.0</v>
      </c>
      <c r="Q461" s="1">
        <v>2.0</v>
      </c>
      <c r="R461" s="1">
        <v>1.0</v>
      </c>
      <c r="S461" s="1">
        <v>2.0</v>
      </c>
      <c r="T461" s="1">
        <v>0.0</v>
      </c>
      <c r="U461" s="1">
        <v>0.0</v>
      </c>
      <c r="V461" s="1">
        <v>1.0</v>
      </c>
      <c r="W461" s="1">
        <v>1.0</v>
      </c>
      <c r="X461" s="1">
        <v>1.0</v>
      </c>
      <c r="Y461" s="1">
        <v>1.0</v>
      </c>
      <c r="Z461" s="1">
        <v>1.0</v>
      </c>
      <c r="AA461" s="1">
        <v>2.0</v>
      </c>
      <c r="AB461" s="1">
        <v>2.0</v>
      </c>
      <c r="AC461" s="36">
        <v>2181.0</v>
      </c>
      <c r="AD461">
        <f t="shared" si="1"/>
        <v>62</v>
      </c>
      <c r="AE461">
        <f t="shared" si="2"/>
        <v>18</v>
      </c>
      <c r="AF461">
        <f t="shared" si="3"/>
        <v>18</v>
      </c>
      <c r="AG461">
        <f t="shared" si="4"/>
        <v>26</v>
      </c>
    </row>
    <row r="462">
      <c r="A462" s="20"/>
      <c r="B462" s="20">
        <v>43864.54951334491</v>
      </c>
      <c r="C462" s="1" t="s">
        <v>375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36">
        <v>2164.0</v>
      </c>
      <c r="AD462">
        <f t="shared" si="1"/>
        <v>0</v>
      </c>
      <c r="AE462">
        <f t="shared" si="2"/>
        <v>0</v>
      </c>
      <c r="AF462">
        <f t="shared" si="3"/>
        <v>0</v>
      </c>
      <c r="AG462">
        <f t="shared" si="4"/>
        <v>0</v>
      </c>
    </row>
    <row r="463">
      <c r="A463" s="20"/>
      <c r="B463" s="20">
        <v>43864.5764438426</v>
      </c>
      <c r="C463" s="1" t="s">
        <v>376</v>
      </c>
      <c r="D463" s="1">
        <v>0.0</v>
      </c>
      <c r="E463" s="1">
        <v>2.0</v>
      </c>
      <c r="F463" s="1">
        <v>2.0</v>
      </c>
      <c r="G463" s="1">
        <v>1.0</v>
      </c>
      <c r="H463" s="1">
        <v>1.0</v>
      </c>
      <c r="I463" s="1">
        <v>1.0</v>
      </c>
      <c r="J463" s="1">
        <v>1.0</v>
      </c>
      <c r="K463" s="1">
        <v>1.0</v>
      </c>
      <c r="L463" s="1">
        <v>1.0</v>
      </c>
      <c r="M463" s="1">
        <v>0.0</v>
      </c>
      <c r="N463" s="1">
        <v>1.0</v>
      </c>
      <c r="O463" s="1">
        <v>0.0</v>
      </c>
      <c r="P463" s="1">
        <v>2.0</v>
      </c>
      <c r="Q463" s="1">
        <v>1.0</v>
      </c>
      <c r="R463" s="1">
        <v>0.0</v>
      </c>
      <c r="S463" s="1">
        <v>2.0</v>
      </c>
      <c r="T463" s="1">
        <v>1.0</v>
      </c>
      <c r="U463" s="1">
        <v>0.0</v>
      </c>
      <c r="V463" s="1">
        <v>1.0</v>
      </c>
      <c r="W463" s="1">
        <v>0.0</v>
      </c>
      <c r="X463" s="1">
        <v>1.0</v>
      </c>
      <c r="Y463" s="1">
        <v>2.0</v>
      </c>
      <c r="Z463" s="1">
        <v>0.0</v>
      </c>
      <c r="AA463" s="1">
        <v>2.0</v>
      </c>
      <c r="AB463" s="1">
        <v>0.0</v>
      </c>
      <c r="AC463" s="36">
        <v>2175.0</v>
      </c>
      <c r="AD463">
        <f t="shared" si="1"/>
        <v>46</v>
      </c>
      <c r="AE463">
        <f t="shared" si="2"/>
        <v>12</v>
      </c>
      <c r="AF463">
        <f t="shared" si="3"/>
        <v>12</v>
      </c>
      <c r="AG463">
        <f t="shared" si="4"/>
        <v>22</v>
      </c>
    </row>
    <row r="464">
      <c r="A464" s="20"/>
      <c r="B464" s="20">
        <v>43865.453663402775</v>
      </c>
      <c r="C464" s="1" t="s">
        <v>377</v>
      </c>
      <c r="D464" s="1">
        <v>0.0</v>
      </c>
      <c r="E464" s="1">
        <v>1.0</v>
      </c>
      <c r="F464" s="1">
        <v>0.0</v>
      </c>
      <c r="G464" s="1">
        <v>1.0</v>
      </c>
      <c r="H464" s="1">
        <v>0.0</v>
      </c>
      <c r="I464" s="1">
        <v>1.0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1.0</v>
      </c>
      <c r="X464" s="1">
        <v>0.0</v>
      </c>
      <c r="Y464" s="1">
        <v>1.0</v>
      </c>
      <c r="Z464" s="1">
        <v>0.0</v>
      </c>
      <c r="AA464" s="1">
        <v>0.0</v>
      </c>
      <c r="AB464" s="1">
        <v>0.0</v>
      </c>
      <c r="AC464" s="36">
        <v>1448.0</v>
      </c>
      <c r="AD464">
        <f t="shared" si="1"/>
        <v>10</v>
      </c>
      <c r="AE464">
        <f t="shared" si="2"/>
        <v>6</v>
      </c>
      <c r="AF464">
        <f t="shared" si="3"/>
        <v>2</v>
      </c>
      <c r="AG464">
        <f t="shared" si="4"/>
        <v>2</v>
      </c>
    </row>
    <row r="465">
      <c r="A465" s="20"/>
      <c r="B465" s="20">
        <v>43865.57025114584</v>
      </c>
      <c r="C465" s="1" t="s">
        <v>378</v>
      </c>
      <c r="D465" s="1">
        <v>1.0</v>
      </c>
      <c r="E465" s="1">
        <v>2.0</v>
      </c>
      <c r="F465" s="1">
        <v>1.0</v>
      </c>
      <c r="G465" s="1">
        <v>1.0</v>
      </c>
      <c r="H465" s="1">
        <v>2.0</v>
      </c>
      <c r="I465" s="1">
        <v>2.0</v>
      </c>
      <c r="J465" s="1">
        <v>1.0</v>
      </c>
      <c r="K465" s="1">
        <v>1.0</v>
      </c>
      <c r="L465" s="1">
        <v>2.0</v>
      </c>
      <c r="M465" s="1">
        <v>0.0</v>
      </c>
      <c r="N465" s="1">
        <v>1.0</v>
      </c>
      <c r="O465" s="1">
        <v>1.0</v>
      </c>
      <c r="P465" s="1">
        <v>1.0</v>
      </c>
      <c r="Q465" s="1">
        <v>0.0</v>
      </c>
      <c r="R465" s="1">
        <v>0.0</v>
      </c>
      <c r="S465" s="1">
        <v>1.0</v>
      </c>
      <c r="T465" s="1">
        <v>0.0</v>
      </c>
      <c r="U465" s="1">
        <v>0.0</v>
      </c>
      <c r="V465" s="1">
        <v>2.0</v>
      </c>
      <c r="W465" s="1">
        <v>1.0</v>
      </c>
      <c r="X465" s="1">
        <v>2.0</v>
      </c>
      <c r="Y465" s="1">
        <v>1.0</v>
      </c>
      <c r="Z465" s="1">
        <v>0.0</v>
      </c>
      <c r="AA465" s="1">
        <v>2.0</v>
      </c>
      <c r="AB465" s="1">
        <v>1.0</v>
      </c>
      <c r="AC465" s="36">
        <v>2171.0</v>
      </c>
      <c r="AD465">
        <f t="shared" si="1"/>
        <v>52</v>
      </c>
      <c r="AE465">
        <f t="shared" si="2"/>
        <v>16</v>
      </c>
      <c r="AF465">
        <f t="shared" si="3"/>
        <v>12</v>
      </c>
      <c r="AG465">
        <f t="shared" si="4"/>
        <v>24</v>
      </c>
    </row>
    <row r="466">
      <c r="A466" s="20"/>
      <c r="B466" s="20">
        <v>43865.70244787037</v>
      </c>
      <c r="C466" s="1" t="s">
        <v>379</v>
      </c>
      <c r="D466" s="1">
        <v>0.0</v>
      </c>
      <c r="E466" s="1">
        <v>0.0</v>
      </c>
      <c r="F466" s="1">
        <v>1.0</v>
      </c>
      <c r="G466" s="1">
        <v>0.0</v>
      </c>
      <c r="H466" s="1">
        <v>0.0</v>
      </c>
      <c r="I466" s="1">
        <v>1.0</v>
      </c>
      <c r="J466" s="1">
        <v>0.0</v>
      </c>
      <c r="K466" s="1">
        <v>1.0</v>
      </c>
      <c r="L466" s="1">
        <v>0.0</v>
      </c>
      <c r="M466" s="1">
        <v>0.0</v>
      </c>
      <c r="N466" s="1">
        <v>0.0</v>
      </c>
      <c r="O466" s="1">
        <v>0.0</v>
      </c>
      <c r="P466" s="1">
        <v>1.0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1.0</v>
      </c>
      <c r="X466" s="1">
        <v>0.0</v>
      </c>
      <c r="Y466" s="1">
        <v>1.0</v>
      </c>
      <c r="Z466" s="1">
        <v>0.0</v>
      </c>
      <c r="AA466" s="1">
        <v>1.0</v>
      </c>
      <c r="AB466" s="1">
        <v>0.0</v>
      </c>
      <c r="AC466" s="36">
        <v>1927.0</v>
      </c>
      <c r="AD466">
        <f t="shared" si="1"/>
        <v>14</v>
      </c>
      <c r="AE466">
        <f t="shared" si="2"/>
        <v>4</v>
      </c>
      <c r="AF466">
        <f t="shared" si="3"/>
        <v>4</v>
      </c>
      <c r="AG466">
        <f t="shared" si="4"/>
        <v>6</v>
      </c>
    </row>
    <row r="467">
      <c r="A467" s="20"/>
      <c r="B467" s="20">
        <v>43866.3434983912</v>
      </c>
      <c r="C467" s="1" t="s">
        <v>260</v>
      </c>
      <c r="D467" s="1">
        <v>2.0</v>
      </c>
      <c r="E467" s="1">
        <v>2.0</v>
      </c>
      <c r="F467" s="1">
        <v>2.0</v>
      </c>
      <c r="G467" s="1">
        <v>1.0</v>
      </c>
      <c r="H467" s="1">
        <v>1.0</v>
      </c>
      <c r="I467" s="1">
        <v>1.0</v>
      </c>
      <c r="J467" s="1">
        <v>0.0</v>
      </c>
      <c r="K467" s="1">
        <v>1.0</v>
      </c>
      <c r="L467" s="1">
        <v>0.0</v>
      </c>
      <c r="M467" s="1">
        <v>0.0</v>
      </c>
      <c r="N467" s="1">
        <v>0.0</v>
      </c>
      <c r="O467" s="1">
        <v>0.0</v>
      </c>
      <c r="P467" s="1">
        <v>1.0</v>
      </c>
      <c r="Q467" s="1">
        <v>0.0</v>
      </c>
      <c r="R467" s="1">
        <v>0.0</v>
      </c>
      <c r="S467" s="1">
        <v>2.0</v>
      </c>
      <c r="T467" s="1">
        <v>0.0</v>
      </c>
      <c r="U467" s="1">
        <v>0.0</v>
      </c>
      <c r="V467" s="1">
        <v>1.0</v>
      </c>
      <c r="W467" s="1">
        <v>1.0</v>
      </c>
      <c r="X467" s="1">
        <v>1.0</v>
      </c>
      <c r="Y467" s="1">
        <v>0.0</v>
      </c>
      <c r="Z467" s="1">
        <v>2.0</v>
      </c>
      <c r="AA467" s="1">
        <v>2.0</v>
      </c>
      <c r="AB467" s="1">
        <v>0.0</v>
      </c>
      <c r="AC467" s="36">
        <v>1993.0</v>
      </c>
      <c r="AD467">
        <f t="shared" si="1"/>
        <v>40</v>
      </c>
      <c r="AE467">
        <f t="shared" si="2"/>
        <v>12</v>
      </c>
      <c r="AF467">
        <f t="shared" si="3"/>
        <v>10</v>
      </c>
      <c r="AG467">
        <f t="shared" si="4"/>
        <v>18</v>
      </c>
    </row>
    <row r="468">
      <c r="A468" s="20"/>
      <c r="B468" s="20">
        <v>43866.40964090278</v>
      </c>
      <c r="C468" s="1" t="s">
        <v>334</v>
      </c>
      <c r="D468" s="1">
        <v>2.0</v>
      </c>
      <c r="E468" s="1">
        <v>2.0</v>
      </c>
      <c r="F468" s="1">
        <v>1.0</v>
      </c>
      <c r="G468" s="1">
        <v>0.0</v>
      </c>
      <c r="H468" s="1">
        <v>0.0</v>
      </c>
      <c r="I468" s="1">
        <v>1.0</v>
      </c>
      <c r="J468" s="1">
        <v>1.0</v>
      </c>
      <c r="K468" s="1">
        <v>1.0</v>
      </c>
      <c r="L468" s="1">
        <v>0.0</v>
      </c>
      <c r="M468" s="1">
        <v>1.0</v>
      </c>
      <c r="N468" s="1">
        <v>1.0</v>
      </c>
      <c r="O468" s="1">
        <v>0.0</v>
      </c>
      <c r="P468" s="1">
        <v>2.0</v>
      </c>
      <c r="Q468" s="1">
        <v>0.0</v>
      </c>
      <c r="R468" s="1">
        <v>0.0</v>
      </c>
      <c r="S468" s="1">
        <v>1.0</v>
      </c>
      <c r="T468" s="1">
        <v>2.0</v>
      </c>
      <c r="U468" s="1">
        <v>1.0</v>
      </c>
      <c r="V468" s="1">
        <v>1.0</v>
      </c>
      <c r="W468" s="1">
        <v>0.0</v>
      </c>
      <c r="X468" s="1">
        <v>1.0</v>
      </c>
      <c r="Y468" s="1">
        <v>2.0</v>
      </c>
      <c r="Z468" s="1">
        <v>1.0</v>
      </c>
      <c r="AA468" s="1">
        <v>2.0</v>
      </c>
      <c r="AB468" s="1">
        <v>0.0</v>
      </c>
      <c r="AC468" s="36">
        <v>2112.0</v>
      </c>
      <c r="AD468">
        <f t="shared" si="1"/>
        <v>46</v>
      </c>
      <c r="AE468">
        <f t="shared" si="2"/>
        <v>16</v>
      </c>
      <c r="AF468">
        <f t="shared" si="3"/>
        <v>16</v>
      </c>
      <c r="AG468">
        <f t="shared" si="4"/>
        <v>14</v>
      </c>
    </row>
    <row r="469">
      <c r="A469" s="20"/>
      <c r="B469" s="20">
        <v>43866.60163309028</v>
      </c>
      <c r="C469" s="1" t="s">
        <v>380</v>
      </c>
      <c r="D469" s="1">
        <v>0.0</v>
      </c>
      <c r="E469" s="1">
        <v>0.0</v>
      </c>
      <c r="F469" s="1">
        <v>0.0</v>
      </c>
      <c r="G469" s="1">
        <v>0.0</v>
      </c>
      <c r="H469" s="1">
        <v>1.0</v>
      </c>
      <c r="I469" s="1">
        <v>1.0</v>
      </c>
      <c r="J469" s="1">
        <v>1.0</v>
      </c>
      <c r="K469" s="1">
        <v>1.0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2.0</v>
      </c>
      <c r="Z469" s="1">
        <v>0.0</v>
      </c>
      <c r="AA469" s="1">
        <v>1.0</v>
      </c>
      <c r="AB469" s="1">
        <v>0.0</v>
      </c>
      <c r="AC469" s="36">
        <v>2167.0</v>
      </c>
      <c r="AD469">
        <f t="shared" si="1"/>
        <v>14</v>
      </c>
      <c r="AE469">
        <f t="shared" si="2"/>
        <v>4</v>
      </c>
      <c r="AF469">
        <f t="shared" si="3"/>
        <v>2</v>
      </c>
      <c r="AG469">
        <f t="shared" si="4"/>
        <v>8</v>
      </c>
    </row>
    <row r="470">
      <c r="A470" s="20"/>
      <c r="B470" s="20">
        <v>43867.46295806713</v>
      </c>
      <c r="C470" s="1" t="s">
        <v>891</v>
      </c>
      <c r="D470" s="1">
        <v>0.0</v>
      </c>
      <c r="E470" s="1">
        <v>1.0</v>
      </c>
      <c r="F470" s="1">
        <v>1.0</v>
      </c>
      <c r="G470" s="1">
        <v>1.0</v>
      </c>
      <c r="H470" s="1">
        <v>1.0</v>
      </c>
      <c r="I470" s="1">
        <v>2.0</v>
      </c>
      <c r="J470" s="1">
        <v>2.0</v>
      </c>
      <c r="K470" s="1">
        <v>1.0</v>
      </c>
      <c r="L470" s="1">
        <v>1.0</v>
      </c>
      <c r="M470" s="1">
        <v>1.0</v>
      </c>
      <c r="N470" s="1">
        <v>0.0</v>
      </c>
      <c r="O470" s="1">
        <v>0.0</v>
      </c>
      <c r="P470" s="1">
        <v>1.0</v>
      </c>
      <c r="Q470" s="1">
        <v>1.0</v>
      </c>
      <c r="R470" s="1">
        <v>1.0</v>
      </c>
      <c r="S470" s="1">
        <v>2.0</v>
      </c>
      <c r="T470" s="1">
        <v>1.0</v>
      </c>
      <c r="U470" s="1">
        <v>1.0</v>
      </c>
      <c r="V470" s="1">
        <v>2.0</v>
      </c>
      <c r="W470" s="1">
        <v>1.0</v>
      </c>
      <c r="X470" s="1">
        <v>2.0</v>
      </c>
      <c r="Y470" s="1">
        <v>2.0</v>
      </c>
      <c r="Z470" s="1">
        <v>1.0</v>
      </c>
      <c r="AA470" s="1">
        <v>2.0</v>
      </c>
      <c r="AB470" s="1">
        <v>1.0</v>
      </c>
      <c r="AC470" s="36">
        <v>2122.0</v>
      </c>
      <c r="AD470">
        <f t="shared" si="1"/>
        <v>58</v>
      </c>
      <c r="AE470">
        <f t="shared" si="2"/>
        <v>20</v>
      </c>
      <c r="AF470">
        <f t="shared" si="3"/>
        <v>10</v>
      </c>
      <c r="AG470">
        <f t="shared" si="4"/>
        <v>28</v>
      </c>
    </row>
    <row r="471">
      <c r="A471" s="20"/>
      <c r="B471" s="20">
        <v>43867.582220682874</v>
      </c>
      <c r="C471" s="1" t="s">
        <v>359</v>
      </c>
      <c r="D471" s="1">
        <v>1.0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1.0</v>
      </c>
      <c r="AA471" s="1">
        <v>0.0</v>
      </c>
      <c r="AB471" s="1">
        <v>0.0</v>
      </c>
      <c r="AC471" s="36">
        <v>2159.0</v>
      </c>
      <c r="AD471">
        <f t="shared" si="1"/>
        <v>4</v>
      </c>
      <c r="AE471">
        <f t="shared" si="2"/>
        <v>2</v>
      </c>
      <c r="AF471">
        <f t="shared" si="3"/>
        <v>2</v>
      </c>
      <c r="AG471">
        <f t="shared" si="4"/>
        <v>0</v>
      </c>
    </row>
    <row r="472">
      <c r="A472" s="20"/>
      <c r="B472" s="20">
        <v>43867.59206180555</v>
      </c>
      <c r="C472" s="1" t="s">
        <v>381</v>
      </c>
      <c r="D472" s="1">
        <v>2.0</v>
      </c>
      <c r="E472" s="1">
        <v>2.0</v>
      </c>
      <c r="F472" s="1">
        <v>2.0</v>
      </c>
      <c r="G472" s="1">
        <v>2.0</v>
      </c>
      <c r="H472" s="1">
        <v>1.0</v>
      </c>
      <c r="I472" s="1">
        <v>1.0</v>
      </c>
      <c r="J472" s="1">
        <v>2.0</v>
      </c>
      <c r="K472" s="1">
        <v>2.0</v>
      </c>
      <c r="L472" s="1">
        <v>0.0</v>
      </c>
      <c r="M472" s="1">
        <v>1.0</v>
      </c>
      <c r="N472" s="1">
        <v>2.0</v>
      </c>
      <c r="O472" s="1">
        <v>2.0</v>
      </c>
      <c r="P472" s="1">
        <v>2.0</v>
      </c>
      <c r="Q472" s="1">
        <v>0.0</v>
      </c>
      <c r="R472" s="1">
        <v>2.0</v>
      </c>
      <c r="S472" s="1">
        <v>2.0</v>
      </c>
      <c r="T472" s="1">
        <v>1.0</v>
      </c>
      <c r="U472" s="1">
        <v>0.0</v>
      </c>
      <c r="V472" s="1">
        <v>2.0</v>
      </c>
      <c r="W472" s="1">
        <v>0.0</v>
      </c>
      <c r="X472" s="1">
        <v>1.0</v>
      </c>
      <c r="Y472" s="1">
        <v>2.0</v>
      </c>
      <c r="Z472" s="1">
        <v>1.0</v>
      </c>
      <c r="AA472" s="1">
        <v>2.0</v>
      </c>
      <c r="AB472" s="1">
        <v>1.0</v>
      </c>
      <c r="AC472" s="36">
        <v>2185.0</v>
      </c>
      <c r="AD472">
        <f t="shared" si="1"/>
        <v>70</v>
      </c>
      <c r="AE472">
        <f t="shared" si="2"/>
        <v>14</v>
      </c>
      <c r="AF472">
        <f t="shared" si="3"/>
        <v>24</v>
      </c>
      <c r="AG472">
        <f t="shared" si="4"/>
        <v>32</v>
      </c>
    </row>
    <row r="473">
      <c r="A473" s="20"/>
      <c r="B473" s="20">
        <v>43867.595676192126</v>
      </c>
      <c r="C473" s="1" t="s">
        <v>341</v>
      </c>
      <c r="D473" s="1">
        <v>0.0</v>
      </c>
      <c r="E473" s="1">
        <v>1.0</v>
      </c>
      <c r="F473" s="1">
        <v>1.0</v>
      </c>
      <c r="G473" s="1">
        <v>1.0</v>
      </c>
      <c r="H473" s="1">
        <v>1.0</v>
      </c>
      <c r="I473" s="1">
        <v>2.0</v>
      </c>
      <c r="J473" s="1">
        <v>0.0</v>
      </c>
      <c r="K473" s="1">
        <v>2.0</v>
      </c>
      <c r="L473" s="1">
        <v>1.0</v>
      </c>
      <c r="M473" s="1">
        <v>0.0</v>
      </c>
      <c r="N473" s="1">
        <v>2.0</v>
      </c>
      <c r="O473" s="1">
        <v>0.0</v>
      </c>
      <c r="P473" s="1">
        <v>2.0</v>
      </c>
      <c r="Q473" s="1">
        <v>1.0</v>
      </c>
      <c r="R473" s="1">
        <v>0.0</v>
      </c>
      <c r="S473" s="1">
        <v>2.0</v>
      </c>
      <c r="T473" s="1">
        <v>1.0</v>
      </c>
      <c r="U473" s="1">
        <v>0.0</v>
      </c>
      <c r="V473" s="1">
        <v>0.0</v>
      </c>
      <c r="W473" s="1">
        <v>2.0</v>
      </c>
      <c r="X473" s="1">
        <v>1.0</v>
      </c>
      <c r="Y473" s="1">
        <v>2.0</v>
      </c>
      <c r="Z473" s="1">
        <v>2.0</v>
      </c>
      <c r="AA473" s="1">
        <v>2.0</v>
      </c>
      <c r="AB473" s="1">
        <v>0.0</v>
      </c>
      <c r="AC473" s="36">
        <v>2115.0</v>
      </c>
      <c r="AD473">
        <f t="shared" si="1"/>
        <v>52</v>
      </c>
      <c r="AE473">
        <f t="shared" si="2"/>
        <v>18</v>
      </c>
      <c r="AF473">
        <f t="shared" si="3"/>
        <v>16</v>
      </c>
      <c r="AG473">
        <f t="shared" si="4"/>
        <v>18</v>
      </c>
    </row>
    <row r="474">
      <c r="A474" s="20"/>
      <c r="B474" s="20">
        <v>43867.8546684375</v>
      </c>
      <c r="C474" s="1" t="s">
        <v>897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1.0</v>
      </c>
      <c r="K474" s="1">
        <v>1.0</v>
      </c>
      <c r="L474" s="1">
        <v>0.0</v>
      </c>
      <c r="M474" s="1">
        <v>0.0</v>
      </c>
      <c r="N474" s="1">
        <v>0.0</v>
      </c>
      <c r="O474" s="1">
        <v>0.0</v>
      </c>
      <c r="P474" s="1">
        <v>1.0</v>
      </c>
      <c r="Q474" s="1">
        <v>0.0</v>
      </c>
      <c r="R474" s="1">
        <v>0.0</v>
      </c>
      <c r="S474" s="1">
        <v>1.0</v>
      </c>
      <c r="T474" s="1">
        <v>0.0</v>
      </c>
      <c r="U474" s="1">
        <v>0.0</v>
      </c>
      <c r="V474" s="1">
        <v>0.0</v>
      </c>
      <c r="W474" s="1">
        <v>1.0</v>
      </c>
      <c r="X474" s="1">
        <v>1.0</v>
      </c>
      <c r="Y474" s="1">
        <v>0.0</v>
      </c>
      <c r="Z474" s="1">
        <v>0.0</v>
      </c>
      <c r="AA474" s="1">
        <v>0.0</v>
      </c>
      <c r="AB474" s="1">
        <v>0.0</v>
      </c>
      <c r="AC474" s="36">
        <v>2184.0</v>
      </c>
      <c r="AD474">
        <f t="shared" si="1"/>
        <v>12</v>
      </c>
      <c r="AE474">
        <f t="shared" si="2"/>
        <v>4</v>
      </c>
      <c r="AF474">
        <f t="shared" si="3"/>
        <v>4</v>
      </c>
      <c r="AG474">
        <f t="shared" si="4"/>
        <v>4</v>
      </c>
    </row>
    <row r="475">
      <c r="A475" s="20"/>
      <c r="B475" s="20">
        <v>43868.43745287037</v>
      </c>
      <c r="C475" s="1" t="s">
        <v>323</v>
      </c>
      <c r="D475" s="1">
        <v>1.0</v>
      </c>
      <c r="E475" s="1">
        <v>1.0</v>
      </c>
      <c r="F475" s="1">
        <v>0.0</v>
      </c>
      <c r="G475" s="1">
        <v>1.0</v>
      </c>
      <c r="H475" s="1">
        <v>0.0</v>
      </c>
      <c r="I475" s="1">
        <v>1.0</v>
      </c>
      <c r="J475" s="1">
        <v>0.0</v>
      </c>
      <c r="K475" s="1">
        <v>2.0</v>
      </c>
      <c r="L475" s="1">
        <v>0.0</v>
      </c>
      <c r="M475" s="1">
        <v>0.0</v>
      </c>
      <c r="N475" s="1">
        <v>1.0</v>
      </c>
      <c r="O475" s="1">
        <v>1.0</v>
      </c>
      <c r="P475" s="1">
        <v>2.0</v>
      </c>
      <c r="Q475" s="1">
        <v>0.0</v>
      </c>
      <c r="R475" s="1">
        <v>0.0</v>
      </c>
      <c r="S475" s="1">
        <v>1.0</v>
      </c>
      <c r="T475" s="1">
        <v>1.0</v>
      </c>
      <c r="U475" s="1">
        <v>0.0</v>
      </c>
      <c r="V475" s="1">
        <v>1.0</v>
      </c>
      <c r="W475" s="1">
        <v>2.0</v>
      </c>
      <c r="X475" s="1">
        <v>2.0</v>
      </c>
      <c r="Y475" s="1">
        <v>2.0</v>
      </c>
      <c r="Z475" s="1">
        <v>1.0</v>
      </c>
      <c r="AA475" s="1">
        <v>1.0</v>
      </c>
      <c r="AB475" s="1">
        <v>0.0</v>
      </c>
      <c r="AC475" s="36">
        <v>2068.0</v>
      </c>
      <c r="AD475">
        <f t="shared" si="1"/>
        <v>42</v>
      </c>
      <c r="AE475">
        <f t="shared" si="2"/>
        <v>16</v>
      </c>
      <c r="AF475">
        <f t="shared" si="3"/>
        <v>16</v>
      </c>
      <c r="AG475">
        <f t="shared" si="4"/>
        <v>10</v>
      </c>
    </row>
    <row r="476">
      <c r="A476" s="20"/>
      <c r="B476" s="20">
        <v>43871.42361067129</v>
      </c>
      <c r="C476" s="1" t="s">
        <v>367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36">
        <v>2151.0</v>
      </c>
      <c r="AD476">
        <f t="shared" si="1"/>
        <v>0</v>
      </c>
      <c r="AE476">
        <f t="shared" si="2"/>
        <v>0</v>
      </c>
      <c r="AF476">
        <f t="shared" si="3"/>
        <v>0</v>
      </c>
      <c r="AG476">
        <f t="shared" si="4"/>
        <v>0</v>
      </c>
    </row>
    <row r="477">
      <c r="A477" s="20"/>
      <c r="B477" s="20">
        <v>43871.42605915509</v>
      </c>
      <c r="C477" s="1" t="s">
        <v>898</v>
      </c>
      <c r="D477" s="1">
        <v>1.0</v>
      </c>
      <c r="E477" s="1">
        <v>2.0</v>
      </c>
      <c r="F477" s="1">
        <v>0.0</v>
      </c>
      <c r="G477" s="1">
        <v>1.0</v>
      </c>
      <c r="H477" s="1">
        <v>2.0</v>
      </c>
      <c r="I477" s="1">
        <v>2.0</v>
      </c>
      <c r="J477" s="1">
        <v>1.0</v>
      </c>
      <c r="K477" s="1">
        <v>2.0</v>
      </c>
      <c r="L477" s="1">
        <v>0.0</v>
      </c>
      <c r="M477" s="1">
        <v>0.0</v>
      </c>
      <c r="N477" s="1">
        <v>1.0</v>
      </c>
      <c r="O477" s="1">
        <v>1.0</v>
      </c>
      <c r="P477" s="1">
        <v>1.0</v>
      </c>
      <c r="Q477" s="1">
        <v>0.0</v>
      </c>
      <c r="R477" s="1">
        <v>1.0</v>
      </c>
      <c r="S477" s="1">
        <v>2.0</v>
      </c>
      <c r="T477" s="1">
        <v>0.0</v>
      </c>
      <c r="U477" s="1">
        <v>0.0</v>
      </c>
      <c r="V477" s="1">
        <v>1.0</v>
      </c>
      <c r="W477" s="1">
        <v>1.0</v>
      </c>
      <c r="X477" s="1">
        <v>0.0</v>
      </c>
      <c r="Y477" s="1">
        <v>1.0</v>
      </c>
      <c r="Z477" s="1">
        <v>2.0</v>
      </c>
      <c r="AA477" s="1">
        <v>2.0</v>
      </c>
      <c r="AB477" s="1">
        <v>1.0</v>
      </c>
      <c r="AC477" s="36">
        <v>2188.0</v>
      </c>
      <c r="AD477">
        <f t="shared" si="1"/>
        <v>50</v>
      </c>
      <c r="AE477">
        <f t="shared" si="2"/>
        <v>12</v>
      </c>
      <c r="AF477">
        <f t="shared" si="3"/>
        <v>14</v>
      </c>
      <c r="AG477">
        <f t="shared" si="4"/>
        <v>24</v>
      </c>
    </row>
    <row r="478">
      <c r="A478" s="20"/>
      <c r="B478" s="20">
        <v>43871.551617627316</v>
      </c>
      <c r="C478" s="1" t="s">
        <v>382</v>
      </c>
      <c r="D478" s="1">
        <v>1.0</v>
      </c>
      <c r="E478" s="1">
        <v>1.0</v>
      </c>
      <c r="F478" s="1">
        <v>2.0</v>
      </c>
      <c r="G478" s="1">
        <v>0.0</v>
      </c>
      <c r="H478" s="1">
        <v>0.0</v>
      </c>
      <c r="I478" s="1">
        <v>0.0</v>
      </c>
      <c r="J478" s="1">
        <v>0.0</v>
      </c>
      <c r="K478" s="1">
        <v>1.0</v>
      </c>
      <c r="L478" s="1">
        <v>1.0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1.0</v>
      </c>
      <c r="T478" s="1">
        <v>0.0</v>
      </c>
      <c r="U478" s="1">
        <v>0.0</v>
      </c>
      <c r="V478" s="1">
        <v>1.0</v>
      </c>
      <c r="W478" s="1">
        <v>1.0</v>
      </c>
      <c r="X478" s="1">
        <v>2.0</v>
      </c>
      <c r="Y478" s="1">
        <v>2.0</v>
      </c>
      <c r="Z478" s="1">
        <v>1.0</v>
      </c>
      <c r="AA478" s="1">
        <v>1.0</v>
      </c>
      <c r="AB478" s="1">
        <v>0.0</v>
      </c>
      <c r="AC478" s="36">
        <v>2190.0</v>
      </c>
      <c r="AD478">
        <f t="shared" si="1"/>
        <v>30</v>
      </c>
      <c r="AE478">
        <f t="shared" si="2"/>
        <v>16</v>
      </c>
      <c r="AF478">
        <f t="shared" si="3"/>
        <v>4</v>
      </c>
      <c r="AG478">
        <f t="shared" si="4"/>
        <v>10</v>
      </c>
    </row>
    <row r="479">
      <c r="A479" s="20"/>
      <c r="B479" s="20">
        <v>43871.55185682871</v>
      </c>
      <c r="C479" s="1" t="s">
        <v>383</v>
      </c>
      <c r="D479" s="1">
        <v>0.0</v>
      </c>
      <c r="E479" s="1">
        <v>2.0</v>
      </c>
      <c r="F479" s="1">
        <v>1.0</v>
      </c>
      <c r="G479" s="1">
        <v>2.0</v>
      </c>
      <c r="H479" s="1">
        <v>1.0</v>
      </c>
      <c r="I479" s="1">
        <v>2.0</v>
      </c>
      <c r="J479" s="1">
        <v>2.0</v>
      </c>
      <c r="K479" s="1">
        <v>2.0</v>
      </c>
      <c r="L479" s="1">
        <v>0.0</v>
      </c>
      <c r="M479" s="1">
        <v>1.0</v>
      </c>
      <c r="N479" s="1">
        <v>2.0</v>
      </c>
      <c r="O479" s="1">
        <v>0.0</v>
      </c>
      <c r="P479" s="1">
        <v>1.0</v>
      </c>
      <c r="Q479" s="1">
        <v>0.0</v>
      </c>
      <c r="R479" s="1">
        <v>0.0</v>
      </c>
      <c r="S479" s="1">
        <v>2.0</v>
      </c>
      <c r="T479" s="1">
        <v>1.0</v>
      </c>
      <c r="U479" s="1">
        <v>1.0</v>
      </c>
      <c r="V479" s="1">
        <v>0.0</v>
      </c>
      <c r="W479" s="1">
        <v>2.0</v>
      </c>
      <c r="X479" s="1">
        <v>1.0</v>
      </c>
      <c r="Y479" s="1">
        <v>2.0</v>
      </c>
      <c r="Z479" s="1">
        <v>0.0</v>
      </c>
      <c r="AA479" s="1">
        <v>0.0</v>
      </c>
      <c r="AB479" s="1">
        <v>0.0</v>
      </c>
      <c r="AC479" s="36">
        <v>2182.0</v>
      </c>
      <c r="AD479">
        <f t="shared" si="1"/>
        <v>50</v>
      </c>
      <c r="AE479">
        <f t="shared" si="2"/>
        <v>18</v>
      </c>
      <c r="AF479">
        <f t="shared" si="3"/>
        <v>16</v>
      </c>
      <c r="AG479">
        <f t="shared" si="4"/>
        <v>16</v>
      </c>
    </row>
    <row r="480">
      <c r="A480" s="20"/>
      <c r="B480" s="20">
        <v>43872.460211157406</v>
      </c>
      <c r="C480" s="1" t="s">
        <v>317</v>
      </c>
      <c r="D480" s="1">
        <v>0.0</v>
      </c>
      <c r="E480" s="1">
        <v>1.0</v>
      </c>
      <c r="F480" s="1">
        <v>2.0</v>
      </c>
      <c r="G480" s="1">
        <v>1.0</v>
      </c>
      <c r="H480" s="1">
        <v>0.0</v>
      </c>
      <c r="I480" s="1">
        <v>1.0</v>
      </c>
      <c r="J480" s="1">
        <v>0.0</v>
      </c>
      <c r="K480" s="1">
        <v>1.0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1.0</v>
      </c>
      <c r="W480" s="1">
        <v>0.0</v>
      </c>
      <c r="X480" s="1">
        <v>1.0</v>
      </c>
      <c r="Y480" s="1">
        <v>1.0</v>
      </c>
      <c r="Z480" s="1">
        <v>0.0</v>
      </c>
      <c r="AA480" s="1">
        <v>1.0</v>
      </c>
      <c r="AB480" s="1">
        <v>0.0</v>
      </c>
      <c r="AC480" s="36">
        <v>2087.0</v>
      </c>
      <c r="AD480">
        <f t="shared" si="1"/>
        <v>20</v>
      </c>
      <c r="AE480">
        <f t="shared" si="2"/>
        <v>6</v>
      </c>
      <c r="AF480">
        <f t="shared" si="3"/>
        <v>4</v>
      </c>
      <c r="AG480">
        <f t="shared" si="4"/>
        <v>10</v>
      </c>
    </row>
    <row r="481">
      <c r="A481" s="20"/>
      <c r="B481" s="20">
        <v>43872.53560797454</v>
      </c>
      <c r="C481" s="1" t="s">
        <v>261</v>
      </c>
      <c r="D481" s="1">
        <v>1.0</v>
      </c>
      <c r="E481" s="1">
        <v>2.0</v>
      </c>
      <c r="F481" s="1">
        <v>1.0</v>
      </c>
      <c r="G481" s="1">
        <v>1.0</v>
      </c>
      <c r="H481" s="1">
        <v>1.0</v>
      </c>
      <c r="I481" s="1">
        <v>1.0</v>
      </c>
      <c r="J481" s="1">
        <v>1.0</v>
      </c>
      <c r="K481" s="1">
        <v>2.0</v>
      </c>
      <c r="L481" s="1">
        <v>2.0</v>
      </c>
      <c r="M481" s="1">
        <v>2.0</v>
      </c>
      <c r="N481" s="1">
        <v>1.0</v>
      </c>
      <c r="O481" s="1">
        <v>2.0</v>
      </c>
      <c r="P481" s="1">
        <v>2.0</v>
      </c>
      <c r="Q481" s="1">
        <v>2.0</v>
      </c>
      <c r="R481" s="1">
        <v>1.0</v>
      </c>
      <c r="S481" s="1">
        <v>1.0</v>
      </c>
      <c r="T481" s="1">
        <v>0.0</v>
      </c>
      <c r="U481" s="1">
        <v>1.0</v>
      </c>
      <c r="V481" s="1">
        <v>2.0</v>
      </c>
      <c r="W481" s="1">
        <v>2.0</v>
      </c>
      <c r="X481" s="1">
        <v>2.0</v>
      </c>
      <c r="Y481" s="1">
        <v>2.0</v>
      </c>
      <c r="Z481" s="1">
        <v>2.0</v>
      </c>
      <c r="AA481" s="1">
        <v>2.0</v>
      </c>
      <c r="AB481" s="1">
        <v>1.0</v>
      </c>
      <c r="AC481" s="36">
        <v>2003.0</v>
      </c>
      <c r="AD481">
        <f t="shared" si="1"/>
        <v>74</v>
      </c>
      <c r="AE481">
        <f t="shared" si="2"/>
        <v>30</v>
      </c>
      <c r="AF481">
        <f t="shared" si="3"/>
        <v>16</v>
      </c>
      <c r="AG481">
        <f t="shared" si="4"/>
        <v>28</v>
      </c>
    </row>
    <row r="482">
      <c r="A482" s="20"/>
      <c r="B482" s="20">
        <v>43872.550395659724</v>
      </c>
      <c r="C482" s="1" t="s">
        <v>321</v>
      </c>
      <c r="D482" s="1">
        <v>1.0</v>
      </c>
      <c r="E482" s="1">
        <v>1.0</v>
      </c>
      <c r="F482" s="1">
        <v>0.0</v>
      </c>
      <c r="G482" s="1">
        <v>1.0</v>
      </c>
      <c r="H482" s="1">
        <v>1.0</v>
      </c>
      <c r="I482" s="1">
        <v>1.0</v>
      </c>
      <c r="J482" s="1">
        <v>1.0</v>
      </c>
      <c r="K482" s="1">
        <v>1.0</v>
      </c>
      <c r="L482" s="1">
        <v>0.0</v>
      </c>
      <c r="M482" s="1">
        <v>1.0</v>
      </c>
      <c r="N482" s="1">
        <v>1.0</v>
      </c>
      <c r="O482" s="1">
        <v>0.0</v>
      </c>
      <c r="P482" s="1">
        <v>1.0</v>
      </c>
      <c r="Q482" s="1">
        <v>1.0</v>
      </c>
      <c r="R482" s="1">
        <v>1.0</v>
      </c>
      <c r="S482" s="1">
        <v>1.0</v>
      </c>
      <c r="T482" s="1">
        <v>1.0</v>
      </c>
      <c r="U482" s="1">
        <v>1.0</v>
      </c>
      <c r="V482" s="1">
        <v>1.0</v>
      </c>
      <c r="W482" s="1">
        <v>1.0</v>
      </c>
      <c r="X482" s="1">
        <v>1.0</v>
      </c>
      <c r="Y482" s="1">
        <v>1.0</v>
      </c>
      <c r="Z482" s="1">
        <v>1.0</v>
      </c>
      <c r="AA482" s="1">
        <v>1.0</v>
      </c>
      <c r="AB482" s="1">
        <v>1.0</v>
      </c>
      <c r="AC482" s="36">
        <v>2105.0</v>
      </c>
      <c r="AD482">
        <f t="shared" si="1"/>
        <v>44</v>
      </c>
      <c r="AE482">
        <f t="shared" si="2"/>
        <v>14</v>
      </c>
      <c r="AF482">
        <f t="shared" si="3"/>
        <v>14</v>
      </c>
      <c r="AG482">
        <f t="shared" si="4"/>
        <v>16</v>
      </c>
    </row>
    <row r="483">
      <c r="A483" s="20"/>
      <c r="B483" s="20">
        <v>43873.48425412037</v>
      </c>
      <c r="C483" s="1" t="s">
        <v>384</v>
      </c>
      <c r="D483" s="1">
        <v>0.0</v>
      </c>
      <c r="E483" s="1">
        <v>1.0</v>
      </c>
      <c r="F483" s="1">
        <v>2.0</v>
      </c>
      <c r="G483" s="1">
        <v>1.0</v>
      </c>
      <c r="H483" s="1">
        <v>1.0</v>
      </c>
      <c r="I483" s="1">
        <v>2.0</v>
      </c>
      <c r="J483" s="1">
        <v>2.0</v>
      </c>
      <c r="K483" s="1">
        <v>2.0</v>
      </c>
      <c r="L483" s="1">
        <v>0.0</v>
      </c>
      <c r="M483" s="1">
        <v>1.0</v>
      </c>
      <c r="N483" s="1">
        <v>0.0</v>
      </c>
      <c r="O483" s="1">
        <v>0.0</v>
      </c>
      <c r="P483" s="1">
        <v>1.0</v>
      </c>
      <c r="Q483" s="1">
        <v>0.0</v>
      </c>
      <c r="R483" s="1">
        <v>0.0</v>
      </c>
      <c r="S483" s="1">
        <v>2.0</v>
      </c>
      <c r="T483" s="1">
        <v>0.0</v>
      </c>
      <c r="U483" s="1">
        <v>0.0</v>
      </c>
      <c r="V483" s="1">
        <v>1.0</v>
      </c>
      <c r="W483" s="1">
        <v>1.0</v>
      </c>
      <c r="X483" s="1">
        <v>1.0</v>
      </c>
      <c r="Y483" s="1">
        <v>1.0</v>
      </c>
      <c r="Z483" s="1">
        <v>1.0</v>
      </c>
      <c r="AA483" s="1">
        <v>2.0</v>
      </c>
      <c r="AB483" s="1">
        <v>0.0</v>
      </c>
      <c r="AC483" s="36">
        <v>2194.0</v>
      </c>
      <c r="AD483">
        <f t="shared" si="1"/>
        <v>44</v>
      </c>
      <c r="AE483">
        <f t="shared" si="2"/>
        <v>12</v>
      </c>
      <c r="AF483">
        <f t="shared" si="3"/>
        <v>8</v>
      </c>
      <c r="AG483">
        <f t="shared" si="4"/>
        <v>24</v>
      </c>
    </row>
    <row r="484">
      <c r="A484" s="20"/>
      <c r="B484" s="20">
        <v>43874.570768414356</v>
      </c>
      <c r="C484" s="1" t="s">
        <v>385</v>
      </c>
      <c r="D484" s="1">
        <v>1.0</v>
      </c>
      <c r="E484" s="1">
        <v>0.0</v>
      </c>
      <c r="F484" s="1">
        <v>2.0</v>
      </c>
      <c r="G484" s="1">
        <v>1.0</v>
      </c>
      <c r="H484" s="1">
        <v>1.0</v>
      </c>
      <c r="I484" s="1">
        <v>1.0</v>
      </c>
      <c r="J484" s="1">
        <v>0.0</v>
      </c>
      <c r="K484" s="1">
        <v>1.0</v>
      </c>
      <c r="L484" s="1">
        <v>0.0</v>
      </c>
      <c r="M484" s="1">
        <v>1.0</v>
      </c>
      <c r="N484" s="1">
        <v>2.0</v>
      </c>
      <c r="O484" s="1">
        <v>0.0</v>
      </c>
      <c r="P484" s="1">
        <v>2.0</v>
      </c>
      <c r="Q484" s="1">
        <v>1.0</v>
      </c>
      <c r="R484" s="1">
        <v>1.0</v>
      </c>
      <c r="S484" s="1">
        <v>1.0</v>
      </c>
      <c r="T484" s="1">
        <v>1.0</v>
      </c>
      <c r="U484" s="1">
        <v>0.0</v>
      </c>
      <c r="V484" s="1">
        <v>1.0</v>
      </c>
      <c r="W484" s="1">
        <v>0.0</v>
      </c>
      <c r="X484" s="1">
        <v>0.0</v>
      </c>
      <c r="Y484" s="1">
        <v>2.0</v>
      </c>
      <c r="Z484" s="1">
        <v>2.0</v>
      </c>
      <c r="AA484" s="1">
        <v>1.0</v>
      </c>
      <c r="AB484" s="1">
        <v>1.0</v>
      </c>
      <c r="AC484" s="36">
        <v>2196.0</v>
      </c>
      <c r="AD484">
        <f t="shared" si="1"/>
        <v>46</v>
      </c>
      <c r="AE484">
        <f t="shared" si="2"/>
        <v>10</v>
      </c>
      <c r="AF484">
        <f t="shared" si="3"/>
        <v>18</v>
      </c>
      <c r="AG484">
        <f t="shared" si="4"/>
        <v>18</v>
      </c>
    </row>
    <row r="485">
      <c r="A485" s="20"/>
      <c r="B485" s="20">
        <v>43874.59244388889</v>
      </c>
      <c r="C485" s="1" t="s">
        <v>386</v>
      </c>
      <c r="D485" s="1">
        <v>1.0</v>
      </c>
      <c r="E485" s="1">
        <v>1.0</v>
      </c>
      <c r="F485" s="1">
        <v>1.0</v>
      </c>
      <c r="G485" s="1">
        <v>0.0</v>
      </c>
      <c r="H485" s="1">
        <v>0.0</v>
      </c>
      <c r="I485" s="1">
        <v>2.0</v>
      </c>
      <c r="J485" s="1">
        <v>0.0</v>
      </c>
      <c r="K485" s="1">
        <v>2.0</v>
      </c>
      <c r="L485" s="1">
        <v>1.0</v>
      </c>
      <c r="M485" s="1">
        <v>0.0</v>
      </c>
      <c r="N485" s="1">
        <v>1.0</v>
      </c>
      <c r="O485" s="1">
        <v>0.0</v>
      </c>
      <c r="P485" s="1">
        <v>2.0</v>
      </c>
      <c r="Q485" s="1">
        <v>0.0</v>
      </c>
      <c r="R485" s="1">
        <v>0.0</v>
      </c>
      <c r="S485" s="1">
        <v>1.0</v>
      </c>
      <c r="T485" s="1">
        <v>2.0</v>
      </c>
      <c r="U485" s="1">
        <v>1.0</v>
      </c>
      <c r="V485" s="1">
        <v>2.0</v>
      </c>
      <c r="W485" s="1">
        <v>1.0</v>
      </c>
      <c r="X485" s="1">
        <v>1.0</v>
      </c>
      <c r="Y485" s="1">
        <v>1.0</v>
      </c>
      <c r="Z485" s="1">
        <v>2.0</v>
      </c>
      <c r="AA485" s="1">
        <v>2.0</v>
      </c>
      <c r="AB485" s="1">
        <v>0.0</v>
      </c>
      <c r="AC485" s="36">
        <v>2183.0</v>
      </c>
      <c r="AD485">
        <f t="shared" si="1"/>
        <v>48</v>
      </c>
      <c r="AE485">
        <f t="shared" si="2"/>
        <v>16</v>
      </c>
      <c r="AF485">
        <f t="shared" si="3"/>
        <v>16</v>
      </c>
      <c r="AG485">
        <f t="shared" si="4"/>
        <v>16</v>
      </c>
    </row>
    <row r="486">
      <c r="A486" s="20"/>
      <c r="B486" s="20">
        <v>43874.59392893518</v>
      </c>
      <c r="C486" s="1" t="s">
        <v>320</v>
      </c>
      <c r="D486" s="1">
        <v>1.0</v>
      </c>
      <c r="E486" s="1">
        <v>2.0</v>
      </c>
      <c r="F486" s="1">
        <v>2.0</v>
      </c>
      <c r="G486" s="1">
        <v>1.0</v>
      </c>
      <c r="H486" s="1">
        <v>1.0</v>
      </c>
      <c r="I486" s="1">
        <v>2.0</v>
      </c>
      <c r="J486" s="1">
        <v>1.0</v>
      </c>
      <c r="K486" s="1">
        <v>2.0</v>
      </c>
      <c r="L486" s="1">
        <v>0.0</v>
      </c>
      <c r="M486" s="1">
        <v>1.0</v>
      </c>
      <c r="N486" s="1">
        <v>0.0</v>
      </c>
      <c r="O486" s="1">
        <v>0.0</v>
      </c>
      <c r="P486" s="1">
        <v>2.0</v>
      </c>
      <c r="Q486" s="1">
        <v>2.0</v>
      </c>
      <c r="R486" s="1">
        <v>0.0</v>
      </c>
      <c r="S486" s="1">
        <v>2.0</v>
      </c>
      <c r="T486" s="1">
        <v>0.0</v>
      </c>
      <c r="U486" s="1">
        <v>0.0</v>
      </c>
      <c r="V486" s="1">
        <v>1.0</v>
      </c>
      <c r="W486" s="1">
        <v>0.0</v>
      </c>
      <c r="X486" s="1">
        <v>1.0</v>
      </c>
      <c r="Y486" s="1">
        <v>2.0</v>
      </c>
      <c r="Z486" s="1">
        <v>0.0</v>
      </c>
      <c r="AA486" s="1">
        <v>1.0</v>
      </c>
      <c r="AB486" s="1">
        <v>0.0</v>
      </c>
      <c r="AC486" s="36">
        <v>2104.0</v>
      </c>
      <c r="AD486">
        <f t="shared" si="1"/>
        <v>48</v>
      </c>
      <c r="AE486">
        <f t="shared" si="2"/>
        <v>12</v>
      </c>
      <c r="AF486">
        <f t="shared" si="3"/>
        <v>12</v>
      </c>
      <c r="AG486">
        <f t="shared" si="4"/>
        <v>24</v>
      </c>
    </row>
    <row r="487">
      <c r="A487" s="20"/>
      <c r="B487" s="20">
        <v>43875.62080568287</v>
      </c>
      <c r="C487" s="1" t="s">
        <v>387</v>
      </c>
      <c r="D487" s="1">
        <v>1.0</v>
      </c>
      <c r="E487" s="1">
        <v>0.0</v>
      </c>
      <c r="F487" s="1">
        <v>2.0</v>
      </c>
      <c r="G487" s="1">
        <v>2.0</v>
      </c>
      <c r="H487" s="1">
        <v>1.0</v>
      </c>
      <c r="I487" s="1">
        <v>2.0</v>
      </c>
      <c r="J487" s="1">
        <v>2.0</v>
      </c>
      <c r="K487" s="1">
        <v>2.0</v>
      </c>
      <c r="L487" s="1">
        <v>0.0</v>
      </c>
      <c r="M487" s="1">
        <v>0.0</v>
      </c>
      <c r="N487" s="1">
        <v>1.0</v>
      </c>
      <c r="O487" s="1">
        <v>0.0</v>
      </c>
      <c r="P487" s="1">
        <v>2.0</v>
      </c>
      <c r="Q487" s="1">
        <v>0.0</v>
      </c>
      <c r="R487" s="1">
        <v>2.0</v>
      </c>
      <c r="S487" s="1">
        <v>0.0</v>
      </c>
      <c r="T487" s="1">
        <v>0.0</v>
      </c>
      <c r="U487" s="1">
        <v>0.0</v>
      </c>
      <c r="V487" s="1">
        <v>0.0</v>
      </c>
      <c r="W487" s="1">
        <v>1.0</v>
      </c>
      <c r="X487" s="1">
        <v>1.0</v>
      </c>
      <c r="Y487" s="1">
        <v>2.0</v>
      </c>
      <c r="Z487" s="1">
        <v>2.0</v>
      </c>
      <c r="AA487" s="1">
        <v>2.0</v>
      </c>
      <c r="AB487" s="1">
        <v>1.0</v>
      </c>
      <c r="AC487" s="36">
        <v>2199.0</v>
      </c>
      <c r="AD487">
        <f t="shared" si="1"/>
        <v>52</v>
      </c>
      <c r="AE487">
        <f t="shared" si="2"/>
        <v>12</v>
      </c>
      <c r="AF487">
        <f t="shared" si="3"/>
        <v>18</v>
      </c>
      <c r="AG487">
        <f t="shared" si="4"/>
        <v>22</v>
      </c>
    </row>
    <row r="488">
      <c r="A488" s="20"/>
      <c r="B488" s="20">
        <v>43879.54858815973</v>
      </c>
      <c r="C488" s="1" t="s">
        <v>324</v>
      </c>
      <c r="D488" s="1">
        <v>0.0</v>
      </c>
      <c r="E488" s="1">
        <v>1.0</v>
      </c>
      <c r="F488" s="1">
        <v>1.0</v>
      </c>
      <c r="G488" s="1">
        <v>0.0</v>
      </c>
      <c r="H488" s="1">
        <v>0.0</v>
      </c>
      <c r="I488" s="1">
        <v>0.0</v>
      </c>
      <c r="J488" s="1">
        <v>1.0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1.0</v>
      </c>
      <c r="Q488" s="1">
        <v>0.0</v>
      </c>
      <c r="R488" s="1">
        <v>0.0</v>
      </c>
      <c r="S488" s="1">
        <v>2.0</v>
      </c>
      <c r="T488" s="1">
        <v>0.0</v>
      </c>
      <c r="U488" s="1">
        <v>0.0</v>
      </c>
      <c r="V488" s="1">
        <v>1.0</v>
      </c>
      <c r="W488" s="1">
        <v>1.0</v>
      </c>
      <c r="X488" s="1">
        <v>1.0</v>
      </c>
      <c r="Y488" s="1">
        <v>1.0</v>
      </c>
      <c r="Z488" s="1">
        <v>1.0</v>
      </c>
      <c r="AA488" s="1">
        <v>2.0</v>
      </c>
      <c r="AB488" s="1">
        <v>0.0</v>
      </c>
      <c r="AC488" s="36">
        <v>2116.0</v>
      </c>
      <c r="AD488">
        <f t="shared" si="1"/>
        <v>26</v>
      </c>
      <c r="AE488">
        <f t="shared" si="2"/>
        <v>10</v>
      </c>
      <c r="AF488">
        <f t="shared" si="3"/>
        <v>2</v>
      </c>
      <c r="AG488">
        <f t="shared" si="4"/>
        <v>14</v>
      </c>
    </row>
    <row r="489">
      <c r="A489" s="20"/>
      <c r="B489" s="20">
        <v>43880.471115381944</v>
      </c>
      <c r="C489" s="1" t="s">
        <v>335</v>
      </c>
      <c r="D489" s="1">
        <v>0.0</v>
      </c>
      <c r="E489" s="1">
        <v>2.0</v>
      </c>
      <c r="F489" s="1">
        <v>2.0</v>
      </c>
      <c r="G489" s="1">
        <v>1.0</v>
      </c>
      <c r="H489" s="1">
        <v>0.0</v>
      </c>
      <c r="I489" s="1">
        <v>2.0</v>
      </c>
      <c r="J489" s="1">
        <v>2.0</v>
      </c>
      <c r="K489" s="1">
        <v>1.0</v>
      </c>
      <c r="L489" s="1">
        <v>1.0</v>
      </c>
      <c r="M489" s="1">
        <v>1.0</v>
      </c>
      <c r="N489" s="1">
        <v>2.0</v>
      </c>
      <c r="O489" s="1">
        <v>0.0</v>
      </c>
      <c r="P489" s="1">
        <v>2.0</v>
      </c>
      <c r="Q489" s="1">
        <v>0.0</v>
      </c>
      <c r="R489" s="1">
        <v>1.0</v>
      </c>
      <c r="S489" s="1">
        <v>2.0</v>
      </c>
      <c r="T489" s="1">
        <v>1.0</v>
      </c>
      <c r="U489" s="1">
        <v>0.0</v>
      </c>
      <c r="V489" s="1">
        <v>1.0</v>
      </c>
      <c r="W489" s="1">
        <v>2.0</v>
      </c>
      <c r="X489" s="1">
        <v>1.0</v>
      </c>
      <c r="Y489" s="1">
        <v>2.0</v>
      </c>
      <c r="Z489" s="1">
        <v>1.0</v>
      </c>
      <c r="AA489" s="1">
        <v>1.0</v>
      </c>
      <c r="AB489" s="1">
        <v>0.0</v>
      </c>
      <c r="AC489" s="36">
        <v>2131.0</v>
      </c>
      <c r="AD489">
        <f t="shared" si="1"/>
        <v>56</v>
      </c>
      <c r="AE489">
        <f t="shared" si="2"/>
        <v>20</v>
      </c>
      <c r="AF489">
        <f t="shared" si="3"/>
        <v>14</v>
      </c>
      <c r="AG489">
        <f t="shared" si="4"/>
        <v>22</v>
      </c>
    </row>
    <row r="490">
      <c r="A490" s="20"/>
      <c r="B490" s="20">
        <v>43880.57240888889</v>
      </c>
      <c r="C490" s="1" t="s">
        <v>388</v>
      </c>
      <c r="D490" s="1">
        <v>1.0</v>
      </c>
      <c r="E490" s="1">
        <v>1.0</v>
      </c>
      <c r="F490" s="1">
        <v>1.0</v>
      </c>
      <c r="G490" s="1">
        <v>1.0</v>
      </c>
      <c r="H490" s="1">
        <v>2.0</v>
      </c>
      <c r="I490" s="1">
        <v>2.0</v>
      </c>
      <c r="J490" s="1">
        <v>2.0</v>
      </c>
      <c r="K490" s="1">
        <v>1.0</v>
      </c>
      <c r="L490" s="1">
        <v>1.0</v>
      </c>
      <c r="M490" s="1">
        <v>2.0</v>
      </c>
      <c r="N490" s="1">
        <v>2.0</v>
      </c>
      <c r="O490" s="1">
        <v>2.0</v>
      </c>
      <c r="P490" s="1">
        <v>2.0</v>
      </c>
      <c r="Q490" s="1">
        <v>1.0</v>
      </c>
      <c r="R490" s="1">
        <v>2.0</v>
      </c>
      <c r="S490" s="1">
        <v>2.0</v>
      </c>
      <c r="T490" s="1">
        <v>2.0</v>
      </c>
      <c r="U490" s="1">
        <v>2.0</v>
      </c>
      <c r="V490" s="1">
        <v>1.0</v>
      </c>
      <c r="W490" s="1">
        <v>1.0</v>
      </c>
      <c r="X490" s="1">
        <v>1.0</v>
      </c>
      <c r="Y490" s="1">
        <v>2.0</v>
      </c>
      <c r="Z490" s="1">
        <v>2.0</v>
      </c>
      <c r="AA490" s="1">
        <v>2.0</v>
      </c>
      <c r="AB490" s="1">
        <v>2.0</v>
      </c>
      <c r="AC490" s="36">
        <v>2200.0</v>
      </c>
      <c r="AD490">
        <f t="shared" si="1"/>
        <v>80</v>
      </c>
      <c r="AE490">
        <f t="shared" si="2"/>
        <v>24</v>
      </c>
      <c r="AF490">
        <f t="shared" si="3"/>
        <v>22</v>
      </c>
      <c r="AG490">
        <f t="shared" si="4"/>
        <v>34</v>
      </c>
    </row>
    <row r="491">
      <c r="A491" s="20"/>
      <c r="B491" s="20">
        <v>43881.34986717593</v>
      </c>
      <c r="C491" s="1" t="s">
        <v>389</v>
      </c>
      <c r="D491" s="1">
        <v>0.0</v>
      </c>
      <c r="E491" s="1">
        <v>1.0</v>
      </c>
      <c r="F491" s="1">
        <v>1.0</v>
      </c>
      <c r="G491" s="1">
        <v>0.0</v>
      </c>
      <c r="H491" s="1">
        <v>0.0</v>
      </c>
      <c r="I491" s="1">
        <v>1.0</v>
      </c>
      <c r="J491" s="1">
        <v>0.0</v>
      </c>
      <c r="K491" s="1">
        <v>1.0</v>
      </c>
      <c r="L491" s="1">
        <v>0.0</v>
      </c>
      <c r="M491" s="1">
        <v>0.0</v>
      </c>
      <c r="N491" s="1">
        <v>0.0</v>
      </c>
      <c r="O491" s="1">
        <v>0.0</v>
      </c>
      <c r="P491" s="1">
        <v>1.0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1.0</v>
      </c>
      <c r="X491" s="1">
        <v>0.0</v>
      </c>
      <c r="Y491" s="1">
        <v>1.0</v>
      </c>
      <c r="Z491" s="1">
        <v>2.0</v>
      </c>
      <c r="AA491" s="1">
        <v>1.0</v>
      </c>
      <c r="AB491" s="1">
        <v>0.0</v>
      </c>
      <c r="AC491" s="36">
        <v>2195.0</v>
      </c>
      <c r="AD491">
        <f t="shared" si="1"/>
        <v>20</v>
      </c>
      <c r="AE491">
        <f t="shared" si="2"/>
        <v>10</v>
      </c>
      <c r="AF491">
        <f t="shared" si="3"/>
        <v>4</v>
      </c>
      <c r="AG491">
        <f t="shared" si="4"/>
        <v>6</v>
      </c>
    </row>
    <row r="492">
      <c r="A492" s="20"/>
      <c r="B492" s="20">
        <v>43881.56962174768</v>
      </c>
      <c r="C492" s="1" t="s">
        <v>390</v>
      </c>
      <c r="D492" s="1">
        <v>1.0</v>
      </c>
      <c r="E492" s="1">
        <v>2.0</v>
      </c>
      <c r="F492" s="1">
        <v>2.0</v>
      </c>
      <c r="G492" s="1">
        <v>2.0</v>
      </c>
      <c r="H492" s="1">
        <v>1.0</v>
      </c>
      <c r="I492" s="1">
        <v>1.0</v>
      </c>
      <c r="J492" s="1">
        <v>2.0</v>
      </c>
      <c r="K492" s="1">
        <v>2.0</v>
      </c>
      <c r="L492" s="1">
        <v>1.0</v>
      </c>
      <c r="M492" s="1">
        <v>1.0</v>
      </c>
      <c r="N492" s="1">
        <v>1.0</v>
      </c>
      <c r="O492" s="1">
        <v>1.0</v>
      </c>
      <c r="P492" s="1">
        <v>2.0</v>
      </c>
      <c r="Q492" s="1">
        <v>2.0</v>
      </c>
      <c r="R492" s="1">
        <v>1.0</v>
      </c>
      <c r="S492" s="1">
        <v>2.0</v>
      </c>
      <c r="T492" s="1">
        <v>2.0</v>
      </c>
      <c r="U492" s="1">
        <v>2.0</v>
      </c>
      <c r="V492" s="1">
        <v>1.0</v>
      </c>
      <c r="W492" s="1">
        <v>1.0</v>
      </c>
      <c r="X492" s="1">
        <v>1.0</v>
      </c>
      <c r="Y492" s="1">
        <v>2.0</v>
      </c>
      <c r="Z492" s="1">
        <v>2.0</v>
      </c>
      <c r="AA492" s="1">
        <v>2.0</v>
      </c>
      <c r="AB492" s="1">
        <v>1.0</v>
      </c>
      <c r="AC492" s="36">
        <v>2191.0</v>
      </c>
      <c r="AD492">
        <f t="shared" si="1"/>
        <v>76</v>
      </c>
      <c r="AE492">
        <f t="shared" si="2"/>
        <v>24</v>
      </c>
      <c r="AF492">
        <f t="shared" si="3"/>
        <v>22</v>
      </c>
      <c r="AG492">
        <f t="shared" si="4"/>
        <v>30</v>
      </c>
    </row>
    <row r="493">
      <c r="A493" s="20"/>
      <c r="B493" s="20">
        <v>43881.578751203706</v>
      </c>
      <c r="C493" s="1" t="s">
        <v>354</v>
      </c>
      <c r="D493" s="1">
        <v>0.0</v>
      </c>
      <c r="E493" s="1">
        <v>1.0</v>
      </c>
      <c r="F493" s="1">
        <v>2.0</v>
      </c>
      <c r="G493" s="1">
        <v>0.0</v>
      </c>
      <c r="H493" s="1">
        <v>1.0</v>
      </c>
      <c r="I493" s="1">
        <v>1.0</v>
      </c>
      <c r="J493" s="1">
        <v>1.0</v>
      </c>
      <c r="K493" s="1">
        <v>2.0</v>
      </c>
      <c r="L493" s="1">
        <v>1.0</v>
      </c>
      <c r="M493" s="1">
        <v>0.0</v>
      </c>
      <c r="N493" s="1">
        <v>0.0</v>
      </c>
      <c r="O493" s="1">
        <v>0.0</v>
      </c>
      <c r="P493" s="1">
        <v>1.0</v>
      </c>
      <c r="Q493" s="1">
        <v>0.0</v>
      </c>
      <c r="R493" s="1">
        <v>0.0</v>
      </c>
      <c r="S493" s="1">
        <v>1.0</v>
      </c>
      <c r="T493" s="1">
        <v>1.0</v>
      </c>
      <c r="U493" s="1">
        <v>0.0</v>
      </c>
      <c r="V493" s="1">
        <v>0.0</v>
      </c>
      <c r="W493" s="1">
        <v>0.0</v>
      </c>
      <c r="X493" s="1">
        <v>0.0</v>
      </c>
      <c r="Y493" s="1">
        <v>1.0</v>
      </c>
      <c r="Z493" s="1">
        <v>1.0</v>
      </c>
      <c r="AA493" s="1">
        <v>1.0</v>
      </c>
      <c r="AB493" s="1">
        <v>0.0</v>
      </c>
      <c r="AC493" s="36">
        <v>2156.0</v>
      </c>
      <c r="AD493">
        <f t="shared" si="1"/>
        <v>30</v>
      </c>
      <c r="AE493">
        <f t="shared" si="2"/>
        <v>8</v>
      </c>
      <c r="AF493">
        <f t="shared" si="3"/>
        <v>8</v>
      </c>
      <c r="AG493">
        <f t="shared" si="4"/>
        <v>14</v>
      </c>
    </row>
    <row r="494">
      <c r="A494" s="20"/>
      <c r="B494" s="20">
        <v>43881.653941122684</v>
      </c>
      <c r="C494" s="1" t="s">
        <v>330</v>
      </c>
      <c r="D494" s="1">
        <v>0.0</v>
      </c>
      <c r="E494" s="1">
        <v>0.0</v>
      </c>
      <c r="F494" s="1">
        <v>0.0</v>
      </c>
      <c r="G494" s="1">
        <v>1.0</v>
      </c>
      <c r="H494" s="1">
        <v>0.0</v>
      </c>
      <c r="I494" s="1">
        <v>1.0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1.0</v>
      </c>
      <c r="AB494" s="1">
        <v>0.0</v>
      </c>
      <c r="AC494" s="36">
        <v>2106.0</v>
      </c>
      <c r="AD494">
        <f t="shared" si="1"/>
        <v>6</v>
      </c>
      <c r="AE494">
        <f t="shared" si="2"/>
        <v>0</v>
      </c>
      <c r="AF494">
        <f t="shared" si="3"/>
        <v>2</v>
      </c>
      <c r="AG494">
        <f t="shared" si="4"/>
        <v>4</v>
      </c>
    </row>
    <row r="495">
      <c r="A495" s="20"/>
      <c r="B495" s="20">
        <v>43881.66062923611</v>
      </c>
      <c r="C495" s="1" t="s">
        <v>883</v>
      </c>
      <c r="D495" s="1">
        <v>0.0</v>
      </c>
      <c r="E495" s="1">
        <v>2.0</v>
      </c>
      <c r="F495" s="1">
        <v>1.0</v>
      </c>
      <c r="G495" s="1">
        <v>2.0</v>
      </c>
      <c r="H495" s="1">
        <v>1.0</v>
      </c>
      <c r="I495" s="1">
        <v>1.0</v>
      </c>
      <c r="J495" s="1">
        <v>1.0</v>
      </c>
      <c r="K495" s="1">
        <v>0.0</v>
      </c>
      <c r="L495" s="1">
        <v>1.0</v>
      </c>
      <c r="M495" s="1">
        <v>0.0</v>
      </c>
      <c r="N495" s="1">
        <v>0.0</v>
      </c>
      <c r="O495" s="1">
        <v>0.0</v>
      </c>
      <c r="P495" s="1">
        <v>1.0</v>
      </c>
      <c r="Q495" s="1">
        <v>0.0</v>
      </c>
      <c r="R495" s="1">
        <v>0.0</v>
      </c>
      <c r="S495" s="1">
        <v>1.0</v>
      </c>
      <c r="T495" s="1">
        <v>0.0</v>
      </c>
      <c r="U495" s="1">
        <v>0.0</v>
      </c>
      <c r="V495" s="1">
        <v>0.0</v>
      </c>
      <c r="W495" s="1">
        <v>2.0</v>
      </c>
      <c r="X495" s="1">
        <v>2.0</v>
      </c>
      <c r="Y495" s="1">
        <v>1.0</v>
      </c>
      <c r="Z495" s="1">
        <v>0.0</v>
      </c>
      <c r="AA495" s="1">
        <v>1.0</v>
      </c>
      <c r="AB495" s="1">
        <v>0.0</v>
      </c>
      <c r="AC495" s="36">
        <v>2052.0</v>
      </c>
      <c r="AD495">
        <f t="shared" si="1"/>
        <v>34</v>
      </c>
      <c r="AE495">
        <f t="shared" si="2"/>
        <v>16</v>
      </c>
      <c r="AF495">
        <f t="shared" si="3"/>
        <v>6</v>
      </c>
      <c r="AG495">
        <f t="shared" si="4"/>
        <v>12</v>
      </c>
    </row>
    <row r="496">
      <c r="A496" s="20"/>
      <c r="B496" s="20">
        <v>43882.605335520835</v>
      </c>
      <c r="C496" s="1" t="s">
        <v>314</v>
      </c>
      <c r="D496" s="1">
        <v>1.0</v>
      </c>
      <c r="E496" s="1">
        <v>2.0</v>
      </c>
      <c r="F496" s="1">
        <v>2.0</v>
      </c>
      <c r="G496" s="1">
        <v>2.0</v>
      </c>
      <c r="H496" s="1">
        <v>1.0</v>
      </c>
      <c r="I496" s="1">
        <v>2.0</v>
      </c>
      <c r="J496" s="1">
        <v>2.0</v>
      </c>
      <c r="K496" s="1">
        <v>1.0</v>
      </c>
      <c r="L496" s="1">
        <v>1.0</v>
      </c>
      <c r="M496" s="1">
        <v>0.0</v>
      </c>
      <c r="N496" s="1">
        <v>1.0</v>
      </c>
      <c r="O496" s="1">
        <v>0.0</v>
      </c>
      <c r="P496" s="1">
        <v>2.0</v>
      </c>
      <c r="Q496" s="1">
        <v>1.0</v>
      </c>
      <c r="R496" s="1">
        <v>0.0</v>
      </c>
      <c r="S496" s="1">
        <v>2.0</v>
      </c>
      <c r="T496" s="1">
        <v>2.0</v>
      </c>
      <c r="U496" s="1">
        <v>0.0</v>
      </c>
      <c r="V496" s="1">
        <v>2.0</v>
      </c>
      <c r="W496" s="1">
        <v>2.0</v>
      </c>
      <c r="X496" s="1">
        <v>2.0</v>
      </c>
      <c r="Y496" s="1">
        <v>2.0</v>
      </c>
      <c r="Z496" s="1">
        <v>1.0</v>
      </c>
      <c r="AA496" s="1">
        <v>2.0</v>
      </c>
      <c r="AB496" s="1">
        <v>1.0</v>
      </c>
      <c r="AC496" s="36">
        <v>2093.0</v>
      </c>
      <c r="AD496">
        <f t="shared" si="1"/>
        <v>68</v>
      </c>
      <c r="AE496">
        <f t="shared" si="2"/>
        <v>20</v>
      </c>
      <c r="AF496">
        <f t="shared" si="3"/>
        <v>20</v>
      </c>
      <c r="AG496">
        <f t="shared" si="4"/>
        <v>28</v>
      </c>
    </row>
    <row r="497">
      <c r="A497" s="20"/>
      <c r="B497" s="20">
        <v>43885.558468020834</v>
      </c>
      <c r="C497" s="1" t="s">
        <v>346</v>
      </c>
      <c r="D497" s="1">
        <v>0.0</v>
      </c>
      <c r="E497" s="1">
        <v>0.0</v>
      </c>
      <c r="F497" s="1">
        <v>0.0</v>
      </c>
      <c r="G497" s="1">
        <v>1.0</v>
      </c>
      <c r="H497" s="1">
        <v>2.0</v>
      </c>
      <c r="I497" s="1">
        <v>1.0</v>
      </c>
      <c r="J497" s="1">
        <v>1.0</v>
      </c>
      <c r="K497" s="1">
        <v>2.0</v>
      </c>
      <c r="L497" s="1">
        <v>1.0</v>
      </c>
      <c r="M497" s="1">
        <v>0.0</v>
      </c>
      <c r="N497" s="1">
        <v>0.0</v>
      </c>
      <c r="O497" s="1">
        <v>0.0</v>
      </c>
      <c r="P497" s="1">
        <v>1.0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1.0</v>
      </c>
      <c r="Z497" s="1">
        <v>2.0</v>
      </c>
      <c r="AA497" s="1">
        <v>2.0</v>
      </c>
      <c r="AB497" s="1">
        <v>0.0</v>
      </c>
      <c r="AC497" s="36">
        <v>2138.0</v>
      </c>
      <c r="AD497">
        <f t="shared" si="1"/>
        <v>28</v>
      </c>
      <c r="AE497">
        <f t="shared" si="2"/>
        <v>8</v>
      </c>
      <c r="AF497">
        <f t="shared" si="3"/>
        <v>8</v>
      </c>
      <c r="AG497">
        <f t="shared" si="4"/>
        <v>12</v>
      </c>
    </row>
    <row r="498">
      <c r="A498" s="20"/>
      <c r="B498" s="20">
        <v>43886.463523645834</v>
      </c>
      <c r="C498" s="1" t="s">
        <v>337</v>
      </c>
      <c r="D498" s="1">
        <v>1.0</v>
      </c>
      <c r="E498" s="1">
        <v>2.0</v>
      </c>
      <c r="F498" s="1">
        <v>2.0</v>
      </c>
      <c r="G498" s="1">
        <v>0.0</v>
      </c>
      <c r="H498" s="1">
        <v>2.0</v>
      </c>
      <c r="I498" s="1">
        <v>2.0</v>
      </c>
      <c r="J498" s="1">
        <v>1.0</v>
      </c>
      <c r="K498" s="1">
        <v>1.0</v>
      </c>
      <c r="L498" s="1">
        <v>1.0</v>
      </c>
      <c r="M498" s="1">
        <v>0.0</v>
      </c>
      <c r="N498" s="1">
        <v>2.0</v>
      </c>
      <c r="O498" s="1">
        <v>1.0</v>
      </c>
      <c r="P498" s="1">
        <v>2.0</v>
      </c>
      <c r="Q498" s="1">
        <v>1.0</v>
      </c>
      <c r="R498" s="1">
        <v>0.0</v>
      </c>
      <c r="S498" s="1">
        <v>2.0</v>
      </c>
      <c r="T498" s="1">
        <v>2.0</v>
      </c>
      <c r="U498" s="1">
        <v>0.0</v>
      </c>
      <c r="V498" s="1">
        <v>1.0</v>
      </c>
      <c r="W498" s="1">
        <v>2.0</v>
      </c>
      <c r="X498" s="1">
        <v>1.0</v>
      </c>
      <c r="Y498" s="1">
        <v>2.0</v>
      </c>
      <c r="Z498" s="1">
        <v>2.0</v>
      </c>
      <c r="AA498" s="1">
        <v>2.0</v>
      </c>
      <c r="AB498" s="1">
        <v>0.0</v>
      </c>
      <c r="AC498" s="36">
        <v>2111.0</v>
      </c>
      <c r="AD498">
        <f t="shared" si="1"/>
        <v>64</v>
      </c>
      <c r="AE498">
        <f t="shared" si="2"/>
        <v>20</v>
      </c>
      <c r="AF498">
        <f t="shared" si="3"/>
        <v>16</v>
      </c>
      <c r="AG498">
        <f t="shared" si="4"/>
        <v>28</v>
      </c>
    </row>
    <row r="499">
      <c r="A499" s="20"/>
      <c r="B499" s="20">
        <v>43886.51111064815</v>
      </c>
      <c r="C499" s="1" t="s">
        <v>294</v>
      </c>
      <c r="D499" s="1">
        <v>1.0</v>
      </c>
      <c r="E499" s="1">
        <v>1.0</v>
      </c>
      <c r="F499" s="1">
        <v>2.0</v>
      </c>
      <c r="G499" s="1">
        <v>2.0</v>
      </c>
      <c r="H499" s="1">
        <v>0.0</v>
      </c>
      <c r="I499" s="1">
        <v>2.0</v>
      </c>
      <c r="J499" s="1">
        <v>2.0</v>
      </c>
      <c r="K499" s="1">
        <v>2.0</v>
      </c>
      <c r="L499" s="1">
        <v>1.0</v>
      </c>
      <c r="M499" s="1">
        <v>0.0</v>
      </c>
      <c r="N499" s="1">
        <v>0.0</v>
      </c>
      <c r="O499" s="1">
        <v>0.0</v>
      </c>
      <c r="P499" s="1">
        <v>2.0</v>
      </c>
      <c r="Q499" s="1">
        <v>0.0</v>
      </c>
      <c r="R499" s="1">
        <v>0.0</v>
      </c>
      <c r="S499" s="1">
        <v>1.0</v>
      </c>
      <c r="T499" s="1">
        <v>0.0</v>
      </c>
      <c r="U499" s="1">
        <v>0.0</v>
      </c>
      <c r="V499" s="1">
        <v>0.0</v>
      </c>
      <c r="W499" s="1">
        <v>2.0</v>
      </c>
      <c r="X499" s="1">
        <v>0.0</v>
      </c>
      <c r="Y499" s="1">
        <v>2.0</v>
      </c>
      <c r="Z499" s="1">
        <v>0.0</v>
      </c>
      <c r="AA499" s="1">
        <v>1.0</v>
      </c>
      <c r="AB499" s="1">
        <v>0.0</v>
      </c>
      <c r="AC499" s="36">
        <v>2057.0</v>
      </c>
      <c r="AD499">
        <f t="shared" si="1"/>
        <v>42</v>
      </c>
      <c r="AE499">
        <f t="shared" si="2"/>
        <v>12</v>
      </c>
      <c r="AF499">
        <f t="shared" si="3"/>
        <v>14</v>
      </c>
      <c r="AG499">
        <f t="shared" si="4"/>
        <v>16</v>
      </c>
    </row>
    <row r="500">
      <c r="A500" s="20"/>
      <c r="B500" s="20">
        <v>43887.397238668986</v>
      </c>
      <c r="C500" s="1" t="s">
        <v>391</v>
      </c>
      <c r="D500" s="1">
        <v>2.0</v>
      </c>
      <c r="E500" s="1">
        <v>1.0</v>
      </c>
      <c r="F500" s="1">
        <v>2.0</v>
      </c>
      <c r="G500" s="1">
        <v>2.0</v>
      </c>
      <c r="H500" s="1">
        <v>1.0</v>
      </c>
      <c r="I500" s="1">
        <v>2.0</v>
      </c>
      <c r="J500" s="1">
        <v>2.0</v>
      </c>
      <c r="K500" s="1">
        <v>2.0</v>
      </c>
      <c r="L500" s="1">
        <v>2.0</v>
      </c>
      <c r="M500" s="1">
        <v>2.0</v>
      </c>
      <c r="N500" s="1">
        <v>2.0</v>
      </c>
      <c r="O500" s="1">
        <v>0.0</v>
      </c>
      <c r="P500" s="1">
        <v>2.0</v>
      </c>
      <c r="Q500" s="1">
        <v>0.0</v>
      </c>
      <c r="R500" s="1">
        <v>2.0</v>
      </c>
      <c r="S500" s="1">
        <v>1.0</v>
      </c>
      <c r="T500" s="1">
        <v>2.0</v>
      </c>
      <c r="U500" s="1">
        <v>2.0</v>
      </c>
      <c r="V500" s="1">
        <v>2.0</v>
      </c>
      <c r="W500" s="1">
        <v>2.0</v>
      </c>
      <c r="X500" s="1">
        <v>1.0</v>
      </c>
      <c r="Y500" s="1">
        <v>2.0</v>
      </c>
      <c r="Z500" s="1">
        <v>2.0</v>
      </c>
      <c r="AA500" s="1">
        <v>2.0</v>
      </c>
      <c r="AB500" s="1">
        <v>0.0</v>
      </c>
      <c r="AC500" s="36">
        <v>2205.0</v>
      </c>
      <c r="AD500">
        <f t="shared" si="1"/>
        <v>80</v>
      </c>
      <c r="AE500">
        <f t="shared" si="2"/>
        <v>28</v>
      </c>
      <c r="AF500">
        <f t="shared" si="3"/>
        <v>24</v>
      </c>
      <c r="AG500">
        <f t="shared" si="4"/>
        <v>28</v>
      </c>
    </row>
    <row r="501">
      <c r="A501" s="20"/>
      <c r="B501" s="20">
        <v>43887.40972469907</v>
      </c>
      <c r="C501" s="1" t="s">
        <v>392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36">
        <v>2193.0</v>
      </c>
      <c r="AD501">
        <f t="shared" si="1"/>
        <v>0</v>
      </c>
      <c r="AE501">
        <f t="shared" si="2"/>
        <v>0</v>
      </c>
      <c r="AF501">
        <f t="shared" si="3"/>
        <v>0</v>
      </c>
      <c r="AG501">
        <f t="shared" si="4"/>
        <v>0</v>
      </c>
    </row>
    <row r="502">
      <c r="A502" s="20"/>
      <c r="B502" s="20">
        <v>43887.42302625</v>
      </c>
      <c r="C502" s="1" t="s">
        <v>393</v>
      </c>
      <c r="D502" s="1">
        <v>1.0</v>
      </c>
      <c r="E502" s="1">
        <v>2.0</v>
      </c>
      <c r="F502" s="1">
        <v>2.0</v>
      </c>
      <c r="G502" s="1">
        <v>2.0</v>
      </c>
      <c r="H502" s="1">
        <v>0.0</v>
      </c>
      <c r="I502" s="1">
        <v>1.0</v>
      </c>
      <c r="J502" s="1">
        <v>2.0</v>
      </c>
      <c r="K502" s="1">
        <v>1.0</v>
      </c>
      <c r="L502" s="1">
        <v>0.0</v>
      </c>
      <c r="M502" s="1">
        <v>0.0</v>
      </c>
      <c r="N502" s="1">
        <v>1.0</v>
      </c>
      <c r="O502" s="1">
        <v>0.0</v>
      </c>
      <c r="P502" s="1">
        <v>1.0</v>
      </c>
      <c r="Q502" s="1">
        <v>0.0</v>
      </c>
      <c r="R502" s="1">
        <v>0.0</v>
      </c>
      <c r="S502" s="1">
        <v>1.0</v>
      </c>
      <c r="T502" s="1">
        <v>0.0</v>
      </c>
      <c r="U502" s="1">
        <v>0.0</v>
      </c>
      <c r="V502" s="1">
        <v>0.0</v>
      </c>
      <c r="W502" s="1">
        <v>1.0</v>
      </c>
      <c r="X502" s="1">
        <v>1.0</v>
      </c>
      <c r="Y502" s="1">
        <v>2.0</v>
      </c>
      <c r="Z502" s="1">
        <v>1.0</v>
      </c>
      <c r="AA502" s="1">
        <v>2.0</v>
      </c>
      <c r="AB502" s="1">
        <v>0.0</v>
      </c>
      <c r="AC502" s="36">
        <v>2197.0</v>
      </c>
      <c r="AD502">
        <f t="shared" si="1"/>
        <v>42</v>
      </c>
      <c r="AE502">
        <f t="shared" si="2"/>
        <v>14</v>
      </c>
      <c r="AF502">
        <f t="shared" si="3"/>
        <v>12</v>
      </c>
      <c r="AG502">
        <f t="shared" si="4"/>
        <v>16</v>
      </c>
    </row>
    <row r="503">
      <c r="A503" s="20"/>
      <c r="B503" s="20">
        <v>43887.598179664354</v>
      </c>
      <c r="C503" s="1" t="s">
        <v>394</v>
      </c>
      <c r="D503" s="1">
        <v>2.0</v>
      </c>
      <c r="E503" s="1">
        <v>2.0</v>
      </c>
      <c r="F503" s="1">
        <v>2.0</v>
      </c>
      <c r="G503" s="1">
        <v>1.0</v>
      </c>
      <c r="H503" s="1">
        <v>1.0</v>
      </c>
      <c r="I503" s="1">
        <v>2.0</v>
      </c>
      <c r="J503" s="1">
        <v>2.0</v>
      </c>
      <c r="K503" s="1">
        <v>2.0</v>
      </c>
      <c r="L503" s="1">
        <v>2.0</v>
      </c>
      <c r="M503" s="1">
        <v>1.0</v>
      </c>
      <c r="N503" s="1">
        <v>1.0</v>
      </c>
      <c r="O503" s="1">
        <v>1.0</v>
      </c>
      <c r="P503" s="1">
        <v>2.0</v>
      </c>
      <c r="Q503" s="1">
        <v>2.0</v>
      </c>
      <c r="R503" s="1">
        <v>1.0</v>
      </c>
      <c r="S503" s="1">
        <v>2.0</v>
      </c>
      <c r="T503" s="1">
        <v>2.0</v>
      </c>
      <c r="U503" s="1">
        <v>1.0</v>
      </c>
      <c r="V503" s="1">
        <v>2.0</v>
      </c>
      <c r="W503" s="1">
        <v>2.0</v>
      </c>
      <c r="X503" s="1">
        <v>1.0</v>
      </c>
      <c r="Y503" s="1">
        <v>2.0</v>
      </c>
      <c r="Z503" s="1">
        <v>2.0</v>
      </c>
      <c r="AA503" s="1">
        <v>2.0</v>
      </c>
      <c r="AB503" s="1">
        <v>1.0</v>
      </c>
      <c r="AC503" s="36">
        <v>2203.0</v>
      </c>
      <c r="AD503">
        <f t="shared" si="1"/>
        <v>82</v>
      </c>
      <c r="AE503">
        <f t="shared" si="2"/>
        <v>26</v>
      </c>
      <c r="AF503">
        <f t="shared" si="3"/>
        <v>22</v>
      </c>
      <c r="AG503">
        <f t="shared" si="4"/>
        <v>34</v>
      </c>
    </row>
    <row r="504">
      <c r="A504" s="20"/>
      <c r="B504" s="20">
        <v>43887.615586354164</v>
      </c>
      <c r="C504" s="1" t="s">
        <v>332</v>
      </c>
      <c r="D504" s="1">
        <v>1.0</v>
      </c>
      <c r="E504" s="1">
        <v>1.0</v>
      </c>
      <c r="F504" s="1">
        <v>2.0</v>
      </c>
      <c r="G504" s="1">
        <v>1.0</v>
      </c>
      <c r="H504" s="1">
        <v>1.0</v>
      </c>
      <c r="I504" s="1">
        <v>2.0</v>
      </c>
      <c r="J504" s="1">
        <v>2.0</v>
      </c>
      <c r="K504" s="1">
        <v>1.0</v>
      </c>
      <c r="L504" s="1">
        <v>1.0</v>
      </c>
      <c r="M504" s="1">
        <v>1.0</v>
      </c>
      <c r="N504" s="1">
        <v>2.0</v>
      </c>
      <c r="O504" s="1">
        <v>0.0</v>
      </c>
      <c r="P504" s="1">
        <v>1.0</v>
      </c>
      <c r="Q504" s="1">
        <v>0.0</v>
      </c>
      <c r="R504" s="1">
        <v>1.0</v>
      </c>
      <c r="S504" s="1">
        <v>1.0</v>
      </c>
      <c r="T504" s="1">
        <v>1.0</v>
      </c>
      <c r="U504" s="1">
        <v>0.0</v>
      </c>
      <c r="V504" s="1">
        <v>1.0</v>
      </c>
      <c r="W504" s="1">
        <v>1.0</v>
      </c>
      <c r="X504" s="1">
        <v>1.0</v>
      </c>
      <c r="Y504" s="1">
        <v>1.0</v>
      </c>
      <c r="Z504" s="1">
        <v>1.0</v>
      </c>
      <c r="AA504" s="1">
        <v>1.0</v>
      </c>
      <c r="AB504" s="1">
        <v>1.0</v>
      </c>
      <c r="AC504" s="36">
        <v>2124.0</v>
      </c>
      <c r="AD504">
        <f t="shared" si="1"/>
        <v>52</v>
      </c>
      <c r="AE504">
        <f t="shared" si="2"/>
        <v>14</v>
      </c>
      <c r="AF504">
        <f t="shared" si="3"/>
        <v>16</v>
      </c>
      <c r="AG504">
        <f t="shared" si="4"/>
        <v>22</v>
      </c>
    </row>
    <row r="505">
      <c r="A505" s="20"/>
      <c r="B505" s="20">
        <v>43888.04435214121</v>
      </c>
      <c r="C505" s="1" t="s">
        <v>984</v>
      </c>
      <c r="D505" s="1">
        <v>2.0</v>
      </c>
      <c r="E505" s="1">
        <v>2.0</v>
      </c>
      <c r="F505" s="1">
        <v>2.0</v>
      </c>
      <c r="G505" s="1">
        <v>1.0</v>
      </c>
      <c r="H505" s="1">
        <v>1.0</v>
      </c>
      <c r="I505" s="1">
        <v>2.0</v>
      </c>
      <c r="J505" s="1">
        <v>2.0</v>
      </c>
      <c r="K505" s="1">
        <v>2.0</v>
      </c>
      <c r="L505" s="1">
        <v>1.0</v>
      </c>
      <c r="M505" s="1">
        <v>1.0</v>
      </c>
      <c r="N505" s="1">
        <v>1.0</v>
      </c>
      <c r="O505" s="1">
        <v>0.0</v>
      </c>
      <c r="P505" s="1">
        <v>2.0</v>
      </c>
      <c r="Q505" s="1">
        <v>1.0</v>
      </c>
      <c r="R505" s="1">
        <v>1.0</v>
      </c>
      <c r="S505" s="1">
        <v>2.0</v>
      </c>
      <c r="T505" s="1">
        <v>2.0</v>
      </c>
      <c r="U505" s="1">
        <v>0.0</v>
      </c>
      <c r="V505" s="1">
        <v>1.0</v>
      </c>
      <c r="W505" s="1">
        <v>2.0</v>
      </c>
      <c r="X505" s="1">
        <v>1.0</v>
      </c>
      <c r="Y505" s="1">
        <v>2.0</v>
      </c>
      <c r="Z505" s="1">
        <v>1.0</v>
      </c>
      <c r="AA505" s="1">
        <v>2.0</v>
      </c>
      <c r="AB505" s="1">
        <v>1.0</v>
      </c>
      <c r="AC505" s="36">
        <v>2005.0</v>
      </c>
      <c r="AD505">
        <f t="shared" si="1"/>
        <v>70</v>
      </c>
      <c r="AE505">
        <f t="shared" si="2"/>
        <v>20</v>
      </c>
      <c r="AF505">
        <f t="shared" si="3"/>
        <v>22</v>
      </c>
      <c r="AG505">
        <f t="shared" si="4"/>
        <v>28</v>
      </c>
    </row>
    <row r="506">
      <c r="A506" s="20"/>
      <c r="B506" s="20">
        <v>43888.40113950231</v>
      </c>
      <c r="C506" s="1" t="s">
        <v>395</v>
      </c>
      <c r="D506" s="1">
        <v>1.0</v>
      </c>
      <c r="E506" s="1">
        <v>2.0</v>
      </c>
      <c r="F506" s="1">
        <v>2.0</v>
      </c>
      <c r="G506" s="1">
        <v>1.0</v>
      </c>
      <c r="H506" s="1">
        <v>0.0</v>
      </c>
      <c r="I506" s="1">
        <v>2.0</v>
      </c>
      <c r="J506" s="1">
        <v>0.0</v>
      </c>
      <c r="K506" s="1">
        <v>2.0</v>
      </c>
      <c r="L506" s="1">
        <v>1.0</v>
      </c>
      <c r="M506" s="1">
        <v>2.0</v>
      </c>
      <c r="N506" s="1">
        <v>1.0</v>
      </c>
      <c r="O506" s="1">
        <v>1.0</v>
      </c>
      <c r="P506" s="1">
        <v>2.0</v>
      </c>
      <c r="Q506" s="1">
        <v>1.0</v>
      </c>
      <c r="R506" s="1">
        <v>0.0</v>
      </c>
      <c r="S506" s="1">
        <v>1.0</v>
      </c>
      <c r="T506" s="1">
        <v>0.0</v>
      </c>
      <c r="U506" s="1">
        <v>0.0</v>
      </c>
      <c r="V506" s="1">
        <v>1.0</v>
      </c>
      <c r="W506" s="1">
        <v>2.0</v>
      </c>
      <c r="X506" s="1">
        <v>2.0</v>
      </c>
      <c r="Y506" s="1">
        <v>2.0</v>
      </c>
      <c r="Z506" s="1">
        <v>1.0</v>
      </c>
      <c r="AA506" s="1">
        <v>2.0</v>
      </c>
      <c r="AB506" s="1">
        <v>2.0</v>
      </c>
      <c r="AC506" s="36">
        <v>2208.0</v>
      </c>
      <c r="AD506">
        <f t="shared" si="1"/>
        <v>62</v>
      </c>
      <c r="AE506">
        <f t="shared" si="2"/>
        <v>24</v>
      </c>
      <c r="AF506">
        <f t="shared" si="3"/>
        <v>18</v>
      </c>
      <c r="AG506">
        <f t="shared" si="4"/>
        <v>20</v>
      </c>
    </row>
    <row r="507">
      <c r="A507" s="20"/>
      <c r="B507" s="20">
        <v>43888.45206486111</v>
      </c>
      <c r="C507" s="1" t="s">
        <v>326</v>
      </c>
      <c r="D507" s="1">
        <v>0.0</v>
      </c>
      <c r="E507" s="1">
        <v>1.0</v>
      </c>
      <c r="F507" s="1">
        <v>1.0</v>
      </c>
      <c r="G507" s="1">
        <v>0.0</v>
      </c>
      <c r="H507" s="1">
        <v>0.0</v>
      </c>
      <c r="I507" s="1">
        <v>0.0</v>
      </c>
      <c r="J507" s="1">
        <v>1.0</v>
      </c>
      <c r="K507" s="1">
        <v>2.0</v>
      </c>
      <c r="L507" s="1">
        <v>0.0</v>
      </c>
      <c r="M507" s="1">
        <v>0.0</v>
      </c>
      <c r="N507" s="1">
        <v>1.0</v>
      </c>
      <c r="O507" s="1">
        <v>0.0</v>
      </c>
      <c r="P507" s="1">
        <v>2.0</v>
      </c>
      <c r="Q507" s="1">
        <v>0.0</v>
      </c>
      <c r="R507" s="1">
        <v>0.0</v>
      </c>
      <c r="S507" s="1">
        <v>1.0</v>
      </c>
      <c r="T507" s="1">
        <v>2.0</v>
      </c>
      <c r="U507" s="1">
        <v>0.0</v>
      </c>
      <c r="V507" s="1">
        <v>0.0</v>
      </c>
      <c r="W507" s="1">
        <v>0.0</v>
      </c>
      <c r="X507" s="1">
        <v>0.0</v>
      </c>
      <c r="Y507" s="1">
        <v>1.0</v>
      </c>
      <c r="Z507" s="1">
        <v>1.0</v>
      </c>
      <c r="AA507" s="1">
        <v>1.0</v>
      </c>
      <c r="AB507" s="1">
        <v>0.0</v>
      </c>
      <c r="AC507" s="36">
        <v>2121.0</v>
      </c>
      <c r="AD507">
        <f t="shared" si="1"/>
        <v>28</v>
      </c>
      <c r="AE507">
        <f t="shared" si="2"/>
        <v>6</v>
      </c>
      <c r="AF507">
        <f t="shared" si="3"/>
        <v>14</v>
      </c>
      <c r="AG507">
        <f t="shared" si="4"/>
        <v>8</v>
      </c>
    </row>
    <row r="508">
      <c r="A508" s="20"/>
      <c r="B508" s="20">
        <v>43888.54534082176</v>
      </c>
      <c r="C508" s="1" t="s">
        <v>396</v>
      </c>
      <c r="D508" s="1">
        <v>1.0</v>
      </c>
      <c r="E508" s="1">
        <v>2.0</v>
      </c>
      <c r="F508" s="1">
        <v>1.0</v>
      </c>
      <c r="G508" s="1">
        <v>1.0</v>
      </c>
      <c r="H508" s="1">
        <v>0.0</v>
      </c>
      <c r="I508" s="1">
        <v>1.0</v>
      </c>
      <c r="J508" s="1">
        <v>0.0</v>
      </c>
      <c r="K508" s="1">
        <v>1.0</v>
      </c>
      <c r="L508" s="1">
        <v>0.0</v>
      </c>
      <c r="M508" s="1">
        <v>0.0</v>
      </c>
      <c r="N508" s="1">
        <v>0.0</v>
      </c>
      <c r="O508" s="1">
        <v>0.0</v>
      </c>
      <c r="P508" s="1">
        <v>1.0</v>
      </c>
      <c r="Q508" s="1">
        <v>0.0</v>
      </c>
      <c r="R508" s="1">
        <v>0.0</v>
      </c>
      <c r="S508" s="1">
        <v>1.0</v>
      </c>
      <c r="T508" s="1">
        <v>0.0</v>
      </c>
      <c r="U508" s="1">
        <v>0.0</v>
      </c>
      <c r="V508" s="1">
        <v>0.0</v>
      </c>
      <c r="W508" s="1">
        <v>2.0</v>
      </c>
      <c r="X508" s="1">
        <v>1.0</v>
      </c>
      <c r="Y508" s="1">
        <v>2.0</v>
      </c>
      <c r="Z508" s="1">
        <v>1.0</v>
      </c>
      <c r="AA508" s="1">
        <v>1.0</v>
      </c>
      <c r="AB508" s="1">
        <v>1.0</v>
      </c>
      <c r="AC508" s="36">
        <v>2198.0</v>
      </c>
      <c r="AD508">
        <f t="shared" si="1"/>
        <v>34</v>
      </c>
      <c r="AE508">
        <f t="shared" si="2"/>
        <v>16</v>
      </c>
      <c r="AF508">
        <f t="shared" si="3"/>
        <v>10</v>
      </c>
      <c r="AG508">
        <f t="shared" si="4"/>
        <v>8</v>
      </c>
    </row>
    <row r="509">
      <c r="A509" s="20"/>
      <c r="B509" s="20">
        <v>43889.37852945602</v>
      </c>
      <c r="C509" s="1" t="s">
        <v>363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36">
        <v>2165.0</v>
      </c>
      <c r="AD509">
        <f t="shared" si="1"/>
        <v>0</v>
      </c>
      <c r="AE509">
        <f t="shared" si="2"/>
        <v>0</v>
      </c>
      <c r="AF509">
        <f t="shared" si="3"/>
        <v>0</v>
      </c>
      <c r="AG509">
        <f t="shared" si="4"/>
        <v>0</v>
      </c>
    </row>
    <row r="510">
      <c r="A510" s="20"/>
      <c r="B510" s="20">
        <v>43889.63322928241</v>
      </c>
      <c r="C510" s="1" t="s">
        <v>292</v>
      </c>
      <c r="D510" s="1">
        <v>2.0</v>
      </c>
      <c r="E510" s="1">
        <v>2.0</v>
      </c>
      <c r="F510" s="1">
        <v>1.0</v>
      </c>
      <c r="G510" s="1">
        <v>2.0</v>
      </c>
      <c r="H510" s="1">
        <v>1.0</v>
      </c>
      <c r="I510" s="1">
        <v>2.0</v>
      </c>
      <c r="J510" s="1">
        <v>2.0</v>
      </c>
      <c r="K510" s="1">
        <v>2.0</v>
      </c>
      <c r="L510" s="1">
        <v>2.0</v>
      </c>
      <c r="M510" s="1">
        <v>1.0</v>
      </c>
      <c r="N510" s="1">
        <v>2.0</v>
      </c>
      <c r="O510" s="1">
        <v>2.0</v>
      </c>
      <c r="P510" s="1">
        <v>2.0</v>
      </c>
      <c r="Q510" s="1">
        <v>1.0</v>
      </c>
      <c r="R510" s="1">
        <v>1.0</v>
      </c>
      <c r="S510" s="1">
        <v>2.0</v>
      </c>
      <c r="T510" s="1">
        <v>2.0</v>
      </c>
      <c r="U510" s="1">
        <v>0.0</v>
      </c>
      <c r="V510" s="1">
        <v>1.0</v>
      </c>
      <c r="W510" s="1">
        <v>2.0</v>
      </c>
      <c r="X510" s="1">
        <v>2.0</v>
      </c>
      <c r="Y510" s="1">
        <v>1.0</v>
      </c>
      <c r="Z510" s="1">
        <v>2.0</v>
      </c>
      <c r="AA510" s="1">
        <v>2.0</v>
      </c>
      <c r="AB510" s="1">
        <v>2.0</v>
      </c>
      <c r="AC510" s="36">
        <v>2058.0</v>
      </c>
      <c r="AD510">
        <f t="shared" si="1"/>
        <v>82</v>
      </c>
      <c r="AE510">
        <f t="shared" si="2"/>
        <v>24</v>
      </c>
      <c r="AF510">
        <f t="shared" si="3"/>
        <v>28</v>
      </c>
      <c r="AG510">
        <f t="shared" si="4"/>
        <v>30</v>
      </c>
    </row>
    <row r="511">
      <c r="A511" s="20"/>
      <c r="B511" s="20">
        <v>43892.513763634255</v>
      </c>
      <c r="C511" s="1" t="s">
        <v>397</v>
      </c>
      <c r="D511" s="1">
        <v>1.0</v>
      </c>
      <c r="E511" s="1">
        <v>1.0</v>
      </c>
      <c r="F511" s="1">
        <v>2.0</v>
      </c>
      <c r="G511" s="1">
        <v>2.0</v>
      </c>
      <c r="H511" s="1">
        <v>0.0</v>
      </c>
      <c r="I511" s="1">
        <v>2.0</v>
      </c>
      <c r="J511" s="1">
        <v>2.0</v>
      </c>
      <c r="K511" s="1">
        <v>1.0</v>
      </c>
      <c r="L511" s="1">
        <v>1.0</v>
      </c>
      <c r="M511" s="1">
        <v>1.0</v>
      </c>
      <c r="N511" s="1">
        <v>2.0</v>
      </c>
      <c r="O511" s="1">
        <v>1.0</v>
      </c>
      <c r="P511" s="1">
        <v>2.0</v>
      </c>
      <c r="Q511" s="1">
        <v>1.0</v>
      </c>
      <c r="R511" s="1">
        <v>0.0</v>
      </c>
      <c r="S511" s="1">
        <v>1.0</v>
      </c>
      <c r="T511" s="1">
        <v>1.0</v>
      </c>
      <c r="U511" s="1">
        <v>0.0</v>
      </c>
      <c r="V511" s="1">
        <v>1.0</v>
      </c>
      <c r="W511" s="1">
        <v>0.0</v>
      </c>
      <c r="X511" s="1">
        <v>0.0</v>
      </c>
      <c r="Y511" s="1">
        <v>1.0</v>
      </c>
      <c r="Z511" s="1">
        <v>2.0</v>
      </c>
      <c r="AA511" s="1">
        <v>2.0</v>
      </c>
      <c r="AB511" s="1">
        <v>0.0</v>
      </c>
      <c r="AC511" s="36">
        <v>2206.0</v>
      </c>
      <c r="AD511">
        <f t="shared" si="1"/>
        <v>54</v>
      </c>
      <c r="AE511">
        <f t="shared" si="2"/>
        <v>12</v>
      </c>
      <c r="AF511">
        <f t="shared" si="3"/>
        <v>18</v>
      </c>
      <c r="AG511">
        <f t="shared" si="4"/>
        <v>24</v>
      </c>
    </row>
    <row r="512">
      <c r="A512" s="20"/>
      <c r="B512" s="20">
        <v>43893.39827690972</v>
      </c>
      <c r="C512" s="1" t="s">
        <v>398</v>
      </c>
      <c r="D512" s="1">
        <v>2.0</v>
      </c>
      <c r="E512" s="1">
        <v>2.0</v>
      </c>
      <c r="F512" s="1">
        <v>2.0</v>
      </c>
      <c r="G512" s="1">
        <v>1.0</v>
      </c>
      <c r="H512" s="1">
        <v>0.0</v>
      </c>
      <c r="I512" s="1">
        <v>2.0</v>
      </c>
      <c r="J512" s="1">
        <v>1.0</v>
      </c>
      <c r="K512" s="1">
        <v>2.0</v>
      </c>
      <c r="L512" s="1">
        <v>1.0</v>
      </c>
      <c r="M512" s="1">
        <v>0.0</v>
      </c>
      <c r="N512" s="1">
        <v>0.0</v>
      </c>
      <c r="O512" s="1">
        <v>0.0</v>
      </c>
      <c r="P512" s="1">
        <v>1.0</v>
      </c>
      <c r="Q512" s="1">
        <v>1.0</v>
      </c>
      <c r="R512" s="1">
        <v>0.0</v>
      </c>
      <c r="S512" s="1">
        <v>2.0</v>
      </c>
      <c r="T512" s="1">
        <v>0.0</v>
      </c>
      <c r="U512" s="1">
        <v>0.0</v>
      </c>
      <c r="V512" s="1">
        <v>2.0</v>
      </c>
      <c r="W512" s="1">
        <v>1.0</v>
      </c>
      <c r="X512" s="1">
        <v>2.0</v>
      </c>
      <c r="Y512" s="1">
        <v>2.0</v>
      </c>
      <c r="Z512" s="1">
        <v>2.0</v>
      </c>
      <c r="AA512" s="1">
        <v>1.0</v>
      </c>
      <c r="AB512" s="1">
        <v>0.0</v>
      </c>
      <c r="AC512" s="36">
        <v>819.0</v>
      </c>
      <c r="AD512">
        <f t="shared" si="1"/>
        <v>54</v>
      </c>
      <c r="AE512">
        <f t="shared" si="2"/>
        <v>20</v>
      </c>
      <c r="AF512">
        <f t="shared" si="3"/>
        <v>12</v>
      </c>
      <c r="AG512">
        <f t="shared" si="4"/>
        <v>22</v>
      </c>
    </row>
    <row r="513">
      <c r="A513" s="20"/>
      <c r="B513" s="20">
        <v>43893.52938493056</v>
      </c>
      <c r="C513" s="1" t="s">
        <v>301</v>
      </c>
      <c r="D513" s="1">
        <v>1.0</v>
      </c>
      <c r="E513" s="1">
        <v>2.0</v>
      </c>
      <c r="F513" s="1">
        <v>2.0</v>
      </c>
      <c r="G513" s="1">
        <v>2.0</v>
      </c>
      <c r="H513" s="1">
        <v>0.0</v>
      </c>
      <c r="I513" s="1">
        <v>2.0</v>
      </c>
      <c r="J513" s="1">
        <v>0.0</v>
      </c>
      <c r="K513" s="1">
        <v>2.0</v>
      </c>
      <c r="L513" s="1">
        <v>1.0</v>
      </c>
      <c r="M513" s="1">
        <v>1.0</v>
      </c>
      <c r="N513" s="1">
        <v>2.0</v>
      </c>
      <c r="O513" s="1">
        <v>0.0</v>
      </c>
      <c r="P513" s="1">
        <v>2.0</v>
      </c>
      <c r="Q513" s="1">
        <v>0.0</v>
      </c>
      <c r="R513" s="1">
        <v>0.0</v>
      </c>
      <c r="S513" s="1">
        <v>1.0</v>
      </c>
      <c r="T513" s="1">
        <v>1.0</v>
      </c>
      <c r="U513" s="1">
        <v>0.0</v>
      </c>
      <c r="V513" s="1">
        <v>1.0</v>
      </c>
      <c r="W513" s="1">
        <v>2.0</v>
      </c>
      <c r="X513" s="1">
        <v>1.0</v>
      </c>
      <c r="Y513" s="1">
        <v>2.0</v>
      </c>
      <c r="Z513" s="1">
        <v>1.0</v>
      </c>
      <c r="AA513" s="1">
        <v>2.0</v>
      </c>
      <c r="AB513" s="1">
        <v>0.0</v>
      </c>
      <c r="AC513" s="36">
        <v>2066.0</v>
      </c>
      <c r="AD513">
        <f t="shared" si="1"/>
        <v>56</v>
      </c>
      <c r="AE513">
        <f t="shared" si="2"/>
        <v>20</v>
      </c>
      <c r="AF513">
        <f t="shared" si="3"/>
        <v>20</v>
      </c>
      <c r="AG513">
        <f t="shared" si="4"/>
        <v>16</v>
      </c>
    </row>
    <row r="514">
      <c r="A514" s="20"/>
      <c r="B514" s="20">
        <v>43893.5353559838</v>
      </c>
      <c r="C514" s="1" t="s">
        <v>316</v>
      </c>
      <c r="D514" s="1">
        <v>1.0</v>
      </c>
      <c r="E514" s="1">
        <v>2.0</v>
      </c>
      <c r="F514" s="1">
        <v>2.0</v>
      </c>
      <c r="G514" s="1">
        <v>1.0</v>
      </c>
      <c r="H514" s="1">
        <v>1.0</v>
      </c>
      <c r="I514" s="1">
        <v>2.0</v>
      </c>
      <c r="J514" s="1">
        <v>1.0</v>
      </c>
      <c r="K514" s="1">
        <v>2.0</v>
      </c>
      <c r="L514" s="1">
        <v>1.0</v>
      </c>
      <c r="M514" s="1">
        <v>0.0</v>
      </c>
      <c r="N514" s="1">
        <v>2.0</v>
      </c>
      <c r="O514" s="1">
        <v>0.0</v>
      </c>
      <c r="P514" s="1">
        <v>2.0</v>
      </c>
      <c r="Q514" s="1">
        <v>0.0</v>
      </c>
      <c r="R514" s="1">
        <v>1.0</v>
      </c>
      <c r="S514" s="1">
        <v>1.0</v>
      </c>
      <c r="T514" s="1">
        <v>1.0</v>
      </c>
      <c r="U514" s="1">
        <v>0.0</v>
      </c>
      <c r="V514" s="1">
        <v>0.0</v>
      </c>
      <c r="W514" s="1">
        <v>1.0</v>
      </c>
      <c r="X514" s="1">
        <v>0.0</v>
      </c>
      <c r="Y514" s="1">
        <v>2.0</v>
      </c>
      <c r="Z514" s="1">
        <v>1.0</v>
      </c>
      <c r="AA514" s="1">
        <v>2.0</v>
      </c>
      <c r="AB514" s="1">
        <v>1.0</v>
      </c>
      <c r="AC514" s="36">
        <v>2103.0</v>
      </c>
      <c r="AD514">
        <f t="shared" si="1"/>
        <v>54</v>
      </c>
      <c r="AE514">
        <f t="shared" si="2"/>
        <v>14</v>
      </c>
      <c r="AF514">
        <f t="shared" si="3"/>
        <v>20</v>
      </c>
      <c r="AG514">
        <f t="shared" si="4"/>
        <v>20</v>
      </c>
    </row>
    <row r="515">
      <c r="A515" s="20"/>
      <c r="B515" s="20">
        <v>43894.37133572917</v>
      </c>
      <c r="C515" s="1" t="s">
        <v>898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36">
        <v>2188.0</v>
      </c>
      <c r="AD515">
        <f t="shared" si="1"/>
        <v>0</v>
      </c>
      <c r="AE515">
        <f t="shared" si="2"/>
        <v>0</v>
      </c>
      <c r="AF515">
        <f t="shared" si="3"/>
        <v>0</v>
      </c>
      <c r="AG515">
        <f t="shared" si="4"/>
        <v>0</v>
      </c>
    </row>
    <row r="516">
      <c r="A516" s="20"/>
      <c r="B516" s="20">
        <v>43894.410896932866</v>
      </c>
      <c r="C516" s="1" t="s">
        <v>303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1.0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36">
        <v>2072.0</v>
      </c>
      <c r="AD516">
        <f t="shared" si="1"/>
        <v>2</v>
      </c>
      <c r="AE516">
        <f t="shared" si="2"/>
        <v>0</v>
      </c>
      <c r="AF516">
        <f t="shared" si="3"/>
        <v>2</v>
      </c>
      <c r="AG516">
        <f t="shared" si="4"/>
        <v>0</v>
      </c>
    </row>
    <row r="517">
      <c r="A517" s="20"/>
      <c r="B517" s="20">
        <v>43894.6690862963</v>
      </c>
      <c r="C517" s="1" t="s">
        <v>334</v>
      </c>
      <c r="D517" s="1">
        <v>2.0</v>
      </c>
      <c r="E517" s="1">
        <v>2.0</v>
      </c>
      <c r="F517" s="1">
        <v>2.0</v>
      </c>
      <c r="G517" s="1">
        <v>1.0</v>
      </c>
      <c r="H517" s="1">
        <v>0.0</v>
      </c>
      <c r="I517" s="1">
        <v>1.0</v>
      </c>
      <c r="J517" s="1">
        <v>1.0</v>
      </c>
      <c r="K517" s="1">
        <v>1.0</v>
      </c>
      <c r="L517" s="1">
        <v>1.0</v>
      </c>
      <c r="M517" s="1">
        <v>1.0</v>
      </c>
      <c r="N517" s="1">
        <v>2.0</v>
      </c>
      <c r="O517" s="1">
        <v>1.0</v>
      </c>
      <c r="P517" s="1">
        <v>2.0</v>
      </c>
      <c r="Q517" s="1">
        <v>0.0</v>
      </c>
      <c r="R517" s="1">
        <v>0.0</v>
      </c>
      <c r="S517" s="1">
        <v>1.0</v>
      </c>
      <c r="T517" s="1">
        <v>2.0</v>
      </c>
      <c r="U517" s="1">
        <v>1.0</v>
      </c>
      <c r="V517" s="1">
        <v>1.0</v>
      </c>
      <c r="W517" s="1">
        <v>0.0</v>
      </c>
      <c r="X517" s="1">
        <v>2.0</v>
      </c>
      <c r="Y517" s="1">
        <v>2.0</v>
      </c>
      <c r="Z517" s="1">
        <v>2.0</v>
      </c>
      <c r="AA517" s="1">
        <v>1.0</v>
      </c>
      <c r="AB517" s="1">
        <v>0.0</v>
      </c>
      <c r="AC517" s="36">
        <v>2112.0</v>
      </c>
      <c r="AD517">
        <f t="shared" si="1"/>
        <v>58</v>
      </c>
      <c r="AE517">
        <f t="shared" si="2"/>
        <v>22</v>
      </c>
      <c r="AF517">
        <f t="shared" si="3"/>
        <v>20</v>
      </c>
      <c r="AG517">
        <f t="shared" si="4"/>
        <v>16</v>
      </c>
    </row>
    <row r="518">
      <c r="A518" s="20"/>
      <c r="B518" s="20">
        <v>43895.373199375</v>
      </c>
      <c r="C518" s="1" t="s">
        <v>305</v>
      </c>
      <c r="D518" s="1">
        <v>2.0</v>
      </c>
      <c r="E518" s="1">
        <v>2.0</v>
      </c>
      <c r="F518" s="1">
        <v>1.0</v>
      </c>
      <c r="G518" s="1">
        <v>2.0</v>
      </c>
      <c r="H518" s="1">
        <v>0.0</v>
      </c>
      <c r="I518" s="1">
        <v>2.0</v>
      </c>
      <c r="J518" s="1">
        <v>2.0</v>
      </c>
      <c r="K518" s="1">
        <v>2.0</v>
      </c>
      <c r="L518" s="1">
        <v>1.0</v>
      </c>
      <c r="M518" s="1">
        <v>0.0</v>
      </c>
      <c r="N518" s="1">
        <v>1.0</v>
      </c>
      <c r="O518" s="1">
        <v>0.0</v>
      </c>
      <c r="P518" s="1">
        <v>2.0</v>
      </c>
      <c r="Q518" s="1">
        <v>0.0</v>
      </c>
      <c r="R518" s="1">
        <v>0.0</v>
      </c>
      <c r="S518" s="1">
        <v>0.0</v>
      </c>
      <c r="T518" s="1">
        <v>1.0</v>
      </c>
      <c r="U518" s="1">
        <v>0.0</v>
      </c>
      <c r="V518" s="1">
        <v>0.0</v>
      </c>
      <c r="W518" s="1">
        <v>0.0</v>
      </c>
      <c r="X518" s="1">
        <v>0.0</v>
      </c>
      <c r="Y518" s="1">
        <v>2.0</v>
      </c>
      <c r="Z518" s="1">
        <v>2.0</v>
      </c>
      <c r="AA518" s="1">
        <v>2.0</v>
      </c>
      <c r="AB518" s="1">
        <v>0.0</v>
      </c>
      <c r="AC518" s="36">
        <v>2102.0</v>
      </c>
      <c r="AD518">
        <f t="shared" si="1"/>
        <v>48</v>
      </c>
      <c r="AE518">
        <f t="shared" si="2"/>
        <v>14</v>
      </c>
      <c r="AF518">
        <f t="shared" si="3"/>
        <v>20</v>
      </c>
      <c r="AG518">
        <f t="shared" si="4"/>
        <v>14</v>
      </c>
    </row>
    <row r="519">
      <c r="A519" s="20"/>
      <c r="B519" s="20">
        <v>43895.415889525466</v>
      </c>
      <c r="C519" s="1" t="s">
        <v>399</v>
      </c>
      <c r="D519" s="1">
        <v>2.0</v>
      </c>
      <c r="E519" s="1">
        <v>2.0</v>
      </c>
      <c r="F519" s="1">
        <v>2.0</v>
      </c>
      <c r="G519" s="1">
        <v>2.0</v>
      </c>
      <c r="H519" s="1">
        <v>0.0</v>
      </c>
      <c r="I519" s="1">
        <v>2.0</v>
      </c>
      <c r="J519" s="1">
        <v>2.0</v>
      </c>
      <c r="K519" s="1">
        <v>2.0</v>
      </c>
      <c r="L519" s="1">
        <v>2.0</v>
      </c>
      <c r="M519" s="1">
        <v>0.0</v>
      </c>
      <c r="N519" s="1">
        <v>1.0</v>
      </c>
      <c r="O519" s="1">
        <v>0.0</v>
      </c>
      <c r="P519" s="1">
        <v>2.0</v>
      </c>
      <c r="Q519" s="1">
        <v>0.0</v>
      </c>
      <c r="R519" s="1">
        <v>1.0</v>
      </c>
      <c r="S519" s="1">
        <v>1.0</v>
      </c>
      <c r="T519" s="1">
        <v>0.0</v>
      </c>
      <c r="U519" s="1">
        <v>0.0</v>
      </c>
      <c r="V519" s="1">
        <v>1.0</v>
      </c>
      <c r="W519" s="1">
        <v>2.0</v>
      </c>
      <c r="X519" s="1">
        <v>1.0</v>
      </c>
      <c r="Y519" s="1">
        <v>2.0</v>
      </c>
      <c r="Z519" s="1">
        <v>2.0</v>
      </c>
      <c r="AA519" s="1">
        <v>2.0</v>
      </c>
      <c r="AB519" s="1">
        <v>1.0</v>
      </c>
      <c r="AC519" s="36">
        <v>2049.0</v>
      </c>
      <c r="AD519">
        <f t="shared" si="1"/>
        <v>64</v>
      </c>
      <c r="AE519">
        <f t="shared" si="2"/>
        <v>22</v>
      </c>
      <c r="AF519">
        <f t="shared" si="3"/>
        <v>20</v>
      </c>
      <c r="AG519">
        <f t="shared" si="4"/>
        <v>22</v>
      </c>
    </row>
    <row r="520">
      <c r="A520" s="20"/>
      <c r="B520" s="20">
        <v>43895.465182280095</v>
      </c>
      <c r="C520" s="1" t="s">
        <v>323</v>
      </c>
      <c r="D520" s="1">
        <v>1.0</v>
      </c>
      <c r="E520" s="1">
        <v>1.0</v>
      </c>
      <c r="F520" s="1">
        <v>0.0</v>
      </c>
      <c r="G520" s="1">
        <v>1.0</v>
      </c>
      <c r="H520" s="1">
        <v>0.0</v>
      </c>
      <c r="I520" s="1">
        <v>1.0</v>
      </c>
      <c r="J520" s="1">
        <v>0.0</v>
      </c>
      <c r="K520" s="1">
        <v>2.0</v>
      </c>
      <c r="L520" s="1">
        <v>1.0</v>
      </c>
      <c r="M520" s="1">
        <v>0.0</v>
      </c>
      <c r="N520" s="1">
        <v>2.0</v>
      </c>
      <c r="O520" s="1">
        <v>0.0</v>
      </c>
      <c r="P520" s="1">
        <v>2.0</v>
      </c>
      <c r="Q520" s="1">
        <v>0.0</v>
      </c>
      <c r="R520" s="1">
        <v>0.0</v>
      </c>
      <c r="S520" s="1">
        <v>1.0</v>
      </c>
      <c r="T520" s="1">
        <v>1.0</v>
      </c>
      <c r="U520" s="1">
        <v>0.0</v>
      </c>
      <c r="V520" s="1">
        <v>1.0</v>
      </c>
      <c r="W520" s="1">
        <v>2.0</v>
      </c>
      <c r="X520" s="1">
        <v>2.0</v>
      </c>
      <c r="Y520" s="1">
        <v>2.0</v>
      </c>
      <c r="Z520" s="1">
        <v>1.0</v>
      </c>
      <c r="AA520" s="1">
        <v>1.0</v>
      </c>
      <c r="AB520" s="1">
        <v>0.0</v>
      </c>
      <c r="AC520" s="36">
        <v>2068.0</v>
      </c>
      <c r="AD520">
        <f t="shared" si="1"/>
        <v>44</v>
      </c>
      <c r="AE520">
        <f t="shared" si="2"/>
        <v>18</v>
      </c>
      <c r="AF520">
        <f t="shared" si="3"/>
        <v>18</v>
      </c>
      <c r="AG520">
        <f t="shared" si="4"/>
        <v>8</v>
      </c>
    </row>
    <row r="521">
      <c r="A521" s="20"/>
      <c r="B521" s="20">
        <v>43896.36022425926</v>
      </c>
      <c r="C521" s="1" t="s">
        <v>322</v>
      </c>
      <c r="D521" s="1">
        <v>1.0</v>
      </c>
      <c r="E521" s="1">
        <v>1.0</v>
      </c>
      <c r="F521" s="1">
        <v>1.0</v>
      </c>
      <c r="G521" s="1">
        <v>1.0</v>
      </c>
      <c r="H521" s="1">
        <v>1.0</v>
      </c>
      <c r="I521" s="1">
        <v>1.0</v>
      </c>
      <c r="J521" s="1">
        <v>1.0</v>
      </c>
      <c r="K521" s="1">
        <v>2.0</v>
      </c>
      <c r="L521" s="1">
        <v>1.0</v>
      </c>
      <c r="M521" s="1">
        <v>0.0</v>
      </c>
      <c r="N521" s="1">
        <v>1.0</v>
      </c>
      <c r="O521" s="1">
        <v>1.0</v>
      </c>
      <c r="P521" s="1">
        <v>1.0</v>
      </c>
      <c r="Q521" s="1">
        <v>0.0</v>
      </c>
      <c r="R521" s="1">
        <v>0.0</v>
      </c>
      <c r="S521" s="1">
        <v>1.0</v>
      </c>
      <c r="T521" s="1">
        <v>1.0</v>
      </c>
      <c r="U521" s="1">
        <v>0.0</v>
      </c>
      <c r="V521" s="1">
        <v>0.0</v>
      </c>
      <c r="W521" s="1">
        <v>1.0</v>
      </c>
      <c r="X521" s="1">
        <v>1.0</v>
      </c>
      <c r="Y521" s="1">
        <v>2.0</v>
      </c>
      <c r="Z521" s="1">
        <v>1.0</v>
      </c>
      <c r="AA521" s="1">
        <v>2.0</v>
      </c>
      <c r="AB521" s="1">
        <v>0.0</v>
      </c>
      <c r="AC521" s="36">
        <v>2110.0</v>
      </c>
      <c r="AD521">
        <f t="shared" si="1"/>
        <v>44</v>
      </c>
      <c r="AE521">
        <f t="shared" si="2"/>
        <v>14</v>
      </c>
      <c r="AF521">
        <f t="shared" si="3"/>
        <v>14</v>
      </c>
      <c r="AG521">
        <f t="shared" si="4"/>
        <v>16</v>
      </c>
    </row>
    <row r="522">
      <c r="A522" s="20"/>
      <c r="B522" s="20">
        <v>43896.36218005787</v>
      </c>
      <c r="C522" s="1" t="s">
        <v>400</v>
      </c>
      <c r="D522" s="1">
        <v>1.0</v>
      </c>
      <c r="E522" s="1">
        <v>0.0</v>
      </c>
      <c r="F522" s="1">
        <v>0.0</v>
      </c>
      <c r="G522" s="1">
        <v>1.0</v>
      </c>
      <c r="H522" s="1">
        <v>1.0</v>
      </c>
      <c r="I522" s="1">
        <v>2.0</v>
      </c>
      <c r="J522" s="1">
        <v>1.0</v>
      </c>
      <c r="K522" s="1">
        <v>2.0</v>
      </c>
      <c r="L522" s="1">
        <v>0.0</v>
      </c>
      <c r="M522" s="1">
        <v>0.0</v>
      </c>
      <c r="N522" s="1">
        <v>0.0</v>
      </c>
      <c r="O522" s="1">
        <v>0.0</v>
      </c>
      <c r="P522" s="1">
        <v>2.0</v>
      </c>
      <c r="Q522" s="1">
        <v>0.0</v>
      </c>
      <c r="R522" s="1">
        <v>1.0</v>
      </c>
      <c r="S522" s="1">
        <v>0.0</v>
      </c>
      <c r="T522" s="1">
        <v>1.0</v>
      </c>
      <c r="U522" s="1">
        <v>0.0</v>
      </c>
      <c r="V522" s="1">
        <v>0.0</v>
      </c>
      <c r="W522" s="1">
        <v>0.0</v>
      </c>
      <c r="X522" s="1">
        <v>0.0</v>
      </c>
      <c r="Y522" s="1">
        <v>2.0</v>
      </c>
      <c r="Z522" s="1">
        <v>0.0</v>
      </c>
      <c r="AA522" s="1">
        <v>2.0</v>
      </c>
      <c r="AB522" s="1">
        <v>0.0</v>
      </c>
      <c r="AC522" s="36">
        <v>2216.0</v>
      </c>
      <c r="AD522">
        <f t="shared" si="1"/>
        <v>32</v>
      </c>
      <c r="AE522">
        <f t="shared" si="2"/>
        <v>4</v>
      </c>
      <c r="AF522">
        <f t="shared" si="3"/>
        <v>14</v>
      </c>
      <c r="AG522">
        <f t="shared" si="4"/>
        <v>14</v>
      </c>
    </row>
    <row r="523">
      <c r="A523" s="20"/>
      <c r="B523" s="20">
        <v>43896.44131606481</v>
      </c>
      <c r="C523" s="1" t="s">
        <v>141</v>
      </c>
      <c r="D523" s="1">
        <v>2.0</v>
      </c>
      <c r="E523" s="1">
        <v>1.0</v>
      </c>
      <c r="F523" s="1">
        <v>1.0</v>
      </c>
      <c r="G523" s="1">
        <v>2.0</v>
      </c>
      <c r="H523" s="1">
        <v>1.0</v>
      </c>
      <c r="I523" s="1">
        <v>1.0</v>
      </c>
      <c r="J523" s="1">
        <v>1.0</v>
      </c>
      <c r="K523" s="1">
        <v>2.0</v>
      </c>
      <c r="L523" s="1">
        <v>1.0</v>
      </c>
      <c r="M523" s="1">
        <v>0.0</v>
      </c>
      <c r="N523" s="1">
        <v>1.0</v>
      </c>
      <c r="O523" s="1">
        <v>1.0</v>
      </c>
      <c r="P523" s="1">
        <v>2.0</v>
      </c>
      <c r="Q523" s="1">
        <v>1.0</v>
      </c>
      <c r="R523" s="1">
        <v>0.0</v>
      </c>
      <c r="S523" s="1">
        <v>1.0</v>
      </c>
      <c r="T523" s="1">
        <v>0.0</v>
      </c>
      <c r="U523" s="1">
        <v>0.0</v>
      </c>
      <c r="V523" s="1">
        <v>1.0</v>
      </c>
      <c r="W523" s="1">
        <v>1.0</v>
      </c>
      <c r="X523" s="1">
        <v>0.0</v>
      </c>
      <c r="Y523" s="1">
        <v>2.0</v>
      </c>
      <c r="Z523" s="1">
        <v>1.0</v>
      </c>
      <c r="AA523" s="1">
        <v>2.0</v>
      </c>
      <c r="AB523" s="1">
        <v>1.0</v>
      </c>
      <c r="AC523" s="36">
        <v>1909.0</v>
      </c>
      <c r="AD523">
        <f t="shared" si="1"/>
        <v>52</v>
      </c>
      <c r="AE523">
        <f t="shared" si="2"/>
        <v>12</v>
      </c>
      <c r="AF523">
        <f t="shared" si="3"/>
        <v>20</v>
      </c>
      <c r="AG523">
        <f t="shared" si="4"/>
        <v>20</v>
      </c>
    </row>
    <row r="524">
      <c r="A524" s="20"/>
      <c r="B524" s="20">
        <v>43896.48979739583</v>
      </c>
      <c r="C524" s="1" t="s">
        <v>401</v>
      </c>
      <c r="D524" s="1">
        <v>1.0</v>
      </c>
      <c r="E524" s="1">
        <v>2.0</v>
      </c>
      <c r="F524" s="1">
        <v>2.0</v>
      </c>
      <c r="G524" s="1">
        <v>2.0</v>
      </c>
      <c r="H524" s="1">
        <v>2.0</v>
      </c>
      <c r="I524" s="1">
        <v>2.0</v>
      </c>
      <c r="J524" s="1">
        <v>2.0</v>
      </c>
      <c r="K524" s="1">
        <v>1.0</v>
      </c>
      <c r="L524" s="1">
        <v>2.0</v>
      </c>
      <c r="M524" s="1">
        <v>1.0</v>
      </c>
      <c r="N524" s="1">
        <v>2.0</v>
      </c>
      <c r="O524" s="1">
        <v>2.0</v>
      </c>
      <c r="P524" s="1">
        <v>1.0</v>
      </c>
      <c r="Q524" s="1">
        <v>1.0</v>
      </c>
      <c r="R524" s="1">
        <v>2.0</v>
      </c>
      <c r="S524" s="1">
        <v>2.0</v>
      </c>
      <c r="T524" s="1">
        <v>0.0</v>
      </c>
      <c r="U524" s="1">
        <v>0.0</v>
      </c>
      <c r="V524" s="1">
        <v>2.0</v>
      </c>
      <c r="W524" s="1">
        <v>2.0</v>
      </c>
      <c r="X524" s="1">
        <v>2.0</v>
      </c>
      <c r="Y524" s="1">
        <v>2.0</v>
      </c>
      <c r="Z524" s="1">
        <v>0.0</v>
      </c>
      <c r="AA524" s="1">
        <v>1.0</v>
      </c>
      <c r="AB524" s="1">
        <v>2.0</v>
      </c>
      <c r="AC524" s="36">
        <v>2214.0</v>
      </c>
      <c r="AD524">
        <f t="shared" si="1"/>
        <v>76</v>
      </c>
      <c r="AE524">
        <f t="shared" si="2"/>
        <v>22</v>
      </c>
      <c r="AF524">
        <f t="shared" si="3"/>
        <v>18</v>
      </c>
      <c r="AG524">
        <f t="shared" si="4"/>
        <v>36</v>
      </c>
    </row>
    <row r="525">
      <c r="A525" s="20"/>
      <c r="B525" s="20">
        <v>43896.584029826394</v>
      </c>
      <c r="C525" s="1" t="s">
        <v>137</v>
      </c>
      <c r="D525" s="1">
        <v>1.0</v>
      </c>
      <c r="E525" s="1">
        <v>2.0</v>
      </c>
      <c r="F525" s="1">
        <v>2.0</v>
      </c>
      <c r="G525" s="1">
        <v>2.0</v>
      </c>
      <c r="H525" s="1">
        <v>0.0</v>
      </c>
      <c r="I525" s="1">
        <v>2.0</v>
      </c>
      <c r="J525" s="1">
        <v>1.0</v>
      </c>
      <c r="K525" s="1">
        <v>2.0</v>
      </c>
      <c r="L525" s="1">
        <v>2.0</v>
      </c>
      <c r="M525" s="1">
        <v>0.0</v>
      </c>
      <c r="N525" s="1">
        <v>0.0</v>
      </c>
      <c r="O525" s="1">
        <v>0.0</v>
      </c>
      <c r="P525" s="1">
        <v>1.0</v>
      </c>
      <c r="Q525" s="1">
        <v>1.0</v>
      </c>
      <c r="R525" s="1">
        <v>0.0</v>
      </c>
      <c r="S525" s="1">
        <v>2.0</v>
      </c>
      <c r="T525" s="1">
        <v>2.0</v>
      </c>
      <c r="U525" s="1">
        <v>0.0</v>
      </c>
      <c r="V525" s="1">
        <v>1.0</v>
      </c>
      <c r="W525" s="1">
        <v>2.0</v>
      </c>
      <c r="X525" s="1">
        <v>2.0</v>
      </c>
      <c r="Y525" s="1">
        <v>2.0</v>
      </c>
      <c r="Z525" s="1">
        <v>1.0</v>
      </c>
      <c r="AA525" s="1">
        <v>1.0</v>
      </c>
      <c r="AB525" s="1">
        <v>1.0</v>
      </c>
      <c r="AC525" s="36">
        <v>1883.0</v>
      </c>
      <c r="AD525">
        <f t="shared" si="1"/>
        <v>60</v>
      </c>
      <c r="AE525">
        <f t="shared" si="2"/>
        <v>22</v>
      </c>
      <c r="AF525">
        <f t="shared" si="3"/>
        <v>18</v>
      </c>
      <c r="AG525">
        <f t="shared" si="4"/>
        <v>20</v>
      </c>
    </row>
    <row r="526">
      <c r="A526" s="20"/>
      <c r="B526" s="20">
        <v>43896.62096148148</v>
      </c>
      <c r="C526" s="1" t="s">
        <v>402</v>
      </c>
      <c r="D526" s="1">
        <v>2.0</v>
      </c>
      <c r="E526" s="1">
        <v>1.0</v>
      </c>
      <c r="F526" s="1">
        <v>2.0</v>
      </c>
      <c r="G526" s="1">
        <v>2.0</v>
      </c>
      <c r="H526" s="1">
        <v>1.0</v>
      </c>
      <c r="I526" s="1">
        <v>2.0</v>
      </c>
      <c r="J526" s="1">
        <v>2.0</v>
      </c>
      <c r="K526" s="1">
        <v>2.0</v>
      </c>
      <c r="L526" s="1">
        <v>0.0</v>
      </c>
      <c r="M526" s="1">
        <v>0.0</v>
      </c>
      <c r="N526" s="1">
        <v>1.0</v>
      </c>
      <c r="O526" s="1">
        <v>1.0</v>
      </c>
      <c r="P526" s="1">
        <v>2.0</v>
      </c>
      <c r="Q526" s="1">
        <v>1.0</v>
      </c>
      <c r="R526" s="1">
        <v>1.0</v>
      </c>
      <c r="S526" s="1">
        <v>1.0</v>
      </c>
      <c r="T526" s="1">
        <v>1.0</v>
      </c>
      <c r="U526" s="1">
        <v>0.0</v>
      </c>
      <c r="V526" s="1">
        <v>0.0</v>
      </c>
      <c r="W526" s="1">
        <v>1.0</v>
      </c>
      <c r="X526" s="1">
        <v>0.0</v>
      </c>
      <c r="Y526" s="1">
        <v>2.0</v>
      </c>
      <c r="Z526" s="1">
        <v>1.0</v>
      </c>
      <c r="AA526" s="1">
        <v>2.0</v>
      </c>
      <c r="AB526" s="1">
        <v>1.0</v>
      </c>
      <c r="AC526" s="36">
        <v>2210.0</v>
      </c>
      <c r="AD526">
        <f t="shared" si="1"/>
        <v>58</v>
      </c>
      <c r="AE526">
        <f t="shared" si="2"/>
        <v>10</v>
      </c>
      <c r="AF526">
        <f t="shared" si="3"/>
        <v>22</v>
      </c>
      <c r="AG526">
        <f t="shared" si="4"/>
        <v>26</v>
      </c>
    </row>
    <row r="527">
      <c r="A527" s="20"/>
      <c r="B527" s="20">
        <v>43899.42921987268</v>
      </c>
      <c r="C527" s="1" t="s">
        <v>307</v>
      </c>
      <c r="D527" s="1">
        <v>1.0</v>
      </c>
      <c r="E527" s="1">
        <v>1.0</v>
      </c>
      <c r="F527" s="1">
        <v>2.0</v>
      </c>
      <c r="G527" s="1">
        <v>2.0</v>
      </c>
      <c r="H527" s="1">
        <v>0.0</v>
      </c>
      <c r="I527" s="1">
        <v>2.0</v>
      </c>
      <c r="J527" s="1">
        <v>1.0</v>
      </c>
      <c r="K527" s="1">
        <v>2.0</v>
      </c>
      <c r="L527" s="1">
        <v>0.0</v>
      </c>
      <c r="M527" s="1">
        <v>0.0</v>
      </c>
      <c r="N527" s="1">
        <v>0.0</v>
      </c>
      <c r="O527" s="1">
        <v>1.0</v>
      </c>
      <c r="P527" s="1">
        <v>1.0</v>
      </c>
      <c r="Q527" s="1">
        <v>0.0</v>
      </c>
      <c r="R527" s="1">
        <v>0.0</v>
      </c>
      <c r="S527" s="1">
        <v>1.0</v>
      </c>
      <c r="T527" s="1">
        <v>0.0</v>
      </c>
      <c r="U527" s="1">
        <v>0.0</v>
      </c>
      <c r="V527" s="1">
        <v>1.0</v>
      </c>
      <c r="W527" s="1">
        <v>1.0</v>
      </c>
      <c r="X527" s="1">
        <v>0.0</v>
      </c>
      <c r="Y527" s="1">
        <v>2.0</v>
      </c>
      <c r="Z527" s="1">
        <v>1.0</v>
      </c>
      <c r="AA527" s="1">
        <v>1.0</v>
      </c>
      <c r="AB527" s="1">
        <v>0.0</v>
      </c>
      <c r="AC527" s="36">
        <v>2070.0</v>
      </c>
      <c r="AD527">
        <f t="shared" si="1"/>
        <v>40</v>
      </c>
      <c r="AE527">
        <f t="shared" si="2"/>
        <v>10</v>
      </c>
      <c r="AF527">
        <f t="shared" si="3"/>
        <v>12</v>
      </c>
      <c r="AG527">
        <f t="shared" si="4"/>
        <v>18</v>
      </c>
    </row>
    <row r="528">
      <c r="A528" s="20"/>
      <c r="B528" s="20">
        <v>43900.36161504629</v>
      </c>
      <c r="C528" s="1" t="s">
        <v>403</v>
      </c>
      <c r="D528" s="1">
        <v>1.0</v>
      </c>
      <c r="E528" s="1">
        <v>0.0</v>
      </c>
      <c r="F528" s="1">
        <v>0.0</v>
      </c>
      <c r="G528" s="1">
        <v>1.0</v>
      </c>
      <c r="H528" s="1">
        <v>0.0</v>
      </c>
      <c r="I528" s="1">
        <v>0.0</v>
      </c>
      <c r="J528" s="1">
        <v>0.0</v>
      </c>
      <c r="K528" s="1">
        <v>1.0</v>
      </c>
      <c r="L528" s="1">
        <v>0.0</v>
      </c>
      <c r="M528" s="1">
        <v>0.0</v>
      </c>
      <c r="N528" s="1">
        <v>0.0</v>
      </c>
      <c r="O528" s="1">
        <v>1.0</v>
      </c>
      <c r="P528" s="1">
        <v>0.0</v>
      </c>
      <c r="Q528" s="1">
        <v>0.0</v>
      </c>
      <c r="R528" s="1">
        <v>0.0</v>
      </c>
      <c r="S528" s="1">
        <v>1.0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1.0</v>
      </c>
      <c r="AA528" s="1">
        <v>1.0</v>
      </c>
      <c r="AB528" s="1">
        <v>0.0</v>
      </c>
      <c r="AC528" s="36">
        <v>2218.0</v>
      </c>
      <c r="AD528">
        <f t="shared" si="1"/>
        <v>14</v>
      </c>
      <c r="AE528">
        <f t="shared" si="2"/>
        <v>2</v>
      </c>
      <c r="AF528">
        <f t="shared" si="3"/>
        <v>6</v>
      </c>
      <c r="AG528">
        <f t="shared" si="4"/>
        <v>6</v>
      </c>
    </row>
    <row r="529">
      <c r="A529" s="20"/>
      <c r="B529" s="20">
        <v>43900.561704837964</v>
      </c>
      <c r="C529" s="1" t="s">
        <v>320</v>
      </c>
      <c r="D529" s="1">
        <v>0.0</v>
      </c>
      <c r="E529" s="1">
        <v>2.0</v>
      </c>
      <c r="F529" s="1">
        <v>1.0</v>
      </c>
      <c r="G529" s="1">
        <v>1.0</v>
      </c>
      <c r="H529" s="1">
        <v>0.0</v>
      </c>
      <c r="I529" s="1">
        <v>1.0</v>
      </c>
      <c r="J529" s="1">
        <v>2.0</v>
      </c>
      <c r="K529" s="1">
        <v>1.0</v>
      </c>
      <c r="L529" s="1">
        <v>1.0</v>
      </c>
      <c r="M529" s="1">
        <v>0.0</v>
      </c>
      <c r="N529" s="1">
        <v>0.0</v>
      </c>
      <c r="O529" s="1">
        <v>0.0</v>
      </c>
      <c r="P529" s="1">
        <v>0.0</v>
      </c>
      <c r="Q529" s="1">
        <v>2.0</v>
      </c>
      <c r="R529" s="1">
        <v>0.0</v>
      </c>
      <c r="S529" s="1">
        <v>1.0</v>
      </c>
      <c r="T529" s="1">
        <v>0.0</v>
      </c>
      <c r="U529" s="1">
        <v>0.0</v>
      </c>
      <c r="V529" s="1">
        <v>1.0</v>
      </c>
      <c r="W529" s="1">
        <v>1.0</v>
      </c>
      <c r="X529" s="1">
        <v>0.0</v>
      </c>
      <c r="Y529" s="1">
        <v>1.0</v>
      </c>
      <c r="Z529" s="1">
        <v>0.0</v>
      </c>
      <c r="AA529" s="1">
        <v>1.0</v>
      </c>
      <c r="AB529" s="1">
        <v>0.0</v>
      </c>
      <c r="AC529" s="36">
        <v>2104.0</v>
      </c>
      <c r="AD529">
        <f t="shared" si="1"/>
        <v>32</v>
      </c>
      <c r="AE529">
        <f t="shared" si="2"/>
        <v>10</v>
      </c>
      <c r="AF529">
        <f t="shared" si="3"/>
        <v>4</v>
      </c>
      <c r="AG529">
        <f t="shared" si="4"/>
        <v>18</v>
      </c>
    </row>
    <row r="530">
      <c r="A530" s="20" t="b">
        <v>0</v>
      </c>
      <c r="B530" s="20">
        <v>43901.35999145833</v>
      </c>
      <c r="C530" s="1" t="s">
        <v>124</v>
      </c>
      <c r="D530" s="1">
        <v>0.0</v>
      </c>
      <c r="E530" s="1">
        <v>1.0</v>
      </c>
      <c r="F530" s="1">
        <v>0.0</v>
      </c>
      <c r="G530" s="1">
        <v>0.0</v>
      </c>
      <c r="H530" s="1">
        <v>0.0</v>
      </c>
      <c r="I530" s="1">
        <v>0.0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36">
        <v>1877.0</v>
      </c>
      <c r="AD530">
        <f t="shared" si="1"/>
        <v>4</v>
      </c>
      <c r="AE530">
        <f t="shared" si="2"/>
        <v>2</v>
      </c>
      <c r="AF530">
        <f t="shared" si="3"/>
        <v>0</v>
      </c>
      <c r="AG530">
        <f t="shared" si="4"/>
        <v>2</v>
      </c>
    </row>
    <row r="531">
      <c r="A531" s="20" t="b">
        <v>0</v>
      </c>
      <c r="B531" s="20">
        <v>43901.45345980324</v>
      </c>
      <c r="C531" s="1" t="s">
        <v>404</v>
      </c>
      <c r="D531" s="1">
        <v>1.0</v>
      </c>
      <c r="E531" s="1">
        <v>2.0</v>
      </c>
      <c r="F531" s="1">
        <v>2.0</v>
      </c>
      <c r="G531" s="1">
        <v>2.0</v>
      </c>
      <c r="H531" s="1">
        <v>1.0</v>
      </c>
      <c r="I531" s="1">
        <v>1.0</v>
      </c>
      <c r="J531" s="1">
        <v>1.0</v>
      </c>
      <c r="K531" s="1">
        <v>1.0</v>
      </c>
      <c r="L531" s="1">
        <v>2.0</v>
      </c>
      <c r="M531" s="1">
        <v>0.0</v>
      </c>
      <c r="N531" s="1">
        <v>2.0</v>
      </c>
      <c r="O531" s="1">
        <v>1.0</v>
      </c>
      <c r="P531" s="1">
        <v>1.0</v>
      </c>
      <c r="Q531" s="1">
        <v>2.0</v>
      </c>
      <c r="R531" s="1">
        <v>0.0</v>
      </c>
      <c r="S531" s="1">
        <v>1.0</v>
      </c>
      <c r="T531" s="1">
        <v>1.0</v>
      </c>
      <c r="U531" s="1">
        <v>0.0</v>
      </c>
      <c r="V531" s="1">
        <v>1.0</v>
      </c>
      <c r="W531" s="1">
        <v>2.0</v>
      </c>
      <c r="X531" s="1">
        <v>1.0</v>
      </c>
      <c r="Y531" s="1">
        <v>1.0</v>
      </c>
      <c r="Z531" s="1">
        <v>1.0</v>
      </c>
      <c r="AA531" s="1">
        <v>1.0</v>
      </c>
      <c r="AB531" s="1">
        <v>1.0</v>
      </c>
      <c r="AC531" s="36">
        <v>947.0</v>
      </c>
      <c r="AD531">
        <f t="shared" si="1"/>
        <v>58</v>
      </c>
      <c r="AE531">
        <f t="shared" si="2"/>
        <v>18</v>
      </c>
      <c r="AF531">
        <f t="shared" si="3"/>
        <v>18</v>
      </c>
      <c r="AG531">
        <f t="shared" si="4"/>
        <v>22</v>
      </c>
    </row>
    <row r="532">
      <c r="A532" s="20" t="b">
        <v>0</v>
      </c>
      <c r="B532" s="20">
        <v>43901.45933113426</v>
      </c>
      <c r="C532" s="1" t="s">
        <v>405</v>
      </c>
      <c r="D532" s="1">
        <v>2.0</v>
      </c>
      <c r="E532" s="1">
        <v>2.0</v>
      </c>
      <c r="F532" s="1">
        <v>2.0</v>
      </c>
      <c r="G532" s="1">
        <v>2.0</v>
      </c>
      <c r="H532" s="1">
        <v>0.0</v>
      </c>
      <c r="I532" s="1">
        <v>1.0</v>
      </c>
      <c r="J532" s="1">
        <v>2.0</v>
      </c>
      <c r="K532" s="1">
        <v>2.0</v>
      </c>
      <c r="L532" s="1">
        <v>1.0</v>
      </c>
      <c r="M532" s="1">
        <v>0.0</v>
      </c>
      <c r="N532" s="1">
        <v>0.0</v>
      </c>
      <c r="O532" s="1">
        <v>1.0</v>
      </c>
      <c r="P532" s="1">
        <v>2.0</v>
      </c>
      <c r="Q532" s="1">
        <v>0.0</v>
      </c>
      <c r="R532" s="1">
        <v>0.0</v>
      </c>
      <c r="S532" s="1">
        <v>2.0</v>
      </c>
      <c r="T532" s="1">
        <v>2.0</v>
      </c>
      <c r="U532" s="1">
        <v>0.0</v>
      </c>
      <c r="V532" s="1">
        <v>0.0</v>
      </c>
      <c r="W532" s="1">
        <v>2.0</v>
      </c>
      <c r="X532" s="1">
        <v>0.0</v>
      </c>
      <c r="Y532" s="1">
        <v>2.0</v>
      </c>
      <c r="Z532" s="1">
        <v>2.0</v>
      </c>
      <c r="AA532" s="1">
        <v>2.0</v>
      </c>
      <c r="AB532" s="1">
        <v>0.0</v>
      </c>
      <c r="AC532" s="36">
        <v>2219.0</v>
      </c>
      <c r="AD532">
        <f t="shared" si="1"/>
        <v>58</v>
      </c>
      <c r="AE532">
        <f t="shared" si="2"/>
        <v>18</v>
      </c>
      <c r="AF532">
        <f t="shared" si="3"/>
        <v>20</v>
      </c>
      <c r="AG532">
        <f t="shared" si="4"/>
        <v>20</v>
      </c>
    </row>
    <row r="533">
      <c r="A533" s="20" t="b">
        <v>0</v>
      </c>
      <c r="B533" s="20">
        <v>43901.549488055556</v>
      </c>
      <c r="C533" s="1" t="s">
        <v>406</v>
      </c>
      <c r="D533" s="1">
        <v>0.0</v>
      </c>
      <c r="E533" s="1">
        <v>1.0</v>
      </c>
      <c r="F533" s="1">
        <v>1.0</v>
      </c>
      <c r="G533" s="1">
        <v>1.0</v>
      </c>
      <c r="H533" s="1">
        <v>0.0</v>
      </c>
      <c r="I533" s="1">
        <v>2.0</v>
      </c>
      <c r="J533" s="1">
        <v>2.0</v>
      </c>
      <c r="K533" s="1">
        <v>1.0</v>
      </c>
      <c r="L533" s="1">
        <v>0.0</v>
      </c>
      <c r="M533" s="1">
        <v>0.0</v>
      </c>
      <c r="N533" s="1">
        <v>2.0</v>
      </c>
      <c r="O533" s="1">
        <v>0.0</v>
      </c>
      <c r="P533" s="1">
        <v>1.0</v>
      </c>
      <c r="Q533" s="1">
        <v>0.0</v>
      </c>
      <c r="R533" s="1">
        <v>0.0</v>
      </c>
      <c r="S533" s="1">
        <v>1.0</v>
      </c>
      <c r="T533" s="1">
        <v>1.0</v>
      </c>
      <c r="U533" s="1">
        <v>0.0</v>
      </c>
      <c r="V533" s="1">
        <v>0.0</v>
      </c>
      <c r="W533" s="1">
        <v>1.0</v>
      </c>
      <c r="X533" s="1">
        <v>1.0</v>
      </c>
      <c r="Y533" s="1">
        <v>1.0</v>
      </c>
      <c r="Z533" s="1">
        <v>0.0</v>
      </c>
      <c r="AA533" s="1">
        <v>1.0</v>
      </c>
      <c r="AB533" s="1">
        <v>0.0</v>
      </c>
      <c r="AC533" s="36">
        <v>2182.0</v>
      </c>
      <c r="AD533">
        <f t="shared" si="1"/>
        <v>34</v>
      </c>
      <c r="AE533">
        <f t="shared" si="2"/>
        <v>8</v>
      </c>
      <c r="AF533">
        <f t="shared" si="3"/>
        <v>12</v>
      </c>
      <c r="AG533">
        <f t="shared" si="4"/>
        <v>14</v>
      </c>
    </row>
    <row r="534">
      <c r="A534" s="20" t="b">
        <v>0</v>
      </c>
      <c r="B534" s="20">
        <v>43901.91579144676</v>
      </c>
      <c r="C534" s="1" t="s">
        <v>329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36">
        <v>2128.0</v>
      </c>
      <c r="AD534">
        <f t="shared" si="1"/>
        <v>0</v>
      </c>
      <c r="AE534">
        <f t="shared" si="2"/>
        <v>0</v>
      </c>
      <c r="AF534">
        <f t="shared" si="3"/>
        <v>0</v>
      </c>
      <c r="AG534">
        <f t="shared" si="4"/>
        <v>0</v>
      </c>
    </row>
    <row r="535">
      <c r="A535" s="20" t="b">
        <v>0</v>
      </c>
      <c r="B535" s="20">
        <v>43902.38617614583</v>
      </c>
      <c r="C535" s="1" t="s">
        <v>891</v>
      </c>
      <c r="D535" s="1">
        <v>0.0</v>
      </c>
      <c r="E535" s="1">
        <v>2.0</v>
      </c>
      <c r="F535" s="1">
        <v>1.0</v>
      </c>
      <c r="G535" s="1">
        <v>2.0</v>
      </c>
      <c r="H535" s="1">
        <v>2.0</v>
      </c>
      <c r="I535" s="1">
        <v>2.0</v>
      </c>
      <c r="J535" s="1">
        <v>2.0</v>
      </c>
      <c r="K535" s="1">
        <v>1.0</v>
      </c>
      <c r="L535" s="1">
        <v>0.0</v>
      </c>
      <c r="M535" s="1">
        <v>1.0</v>
      </c>
      <c r="N535" s="1">
        <v>0.0</v>
      </c>
      <c r="O535" s="1">
        <v>0.0</v>
      </c>
      <c r="P535" s="1">
        <v>1.0</v>
      </c>
      <c r="Q535" s="1">
        <v>1.0</v>
      </c>
      <c r="R535" s="1">
        <v>0.0</v>
      </c>
      <c r="S535" s="1">
        <v>2.0</v>
      </c>
      <c r="T535" s="1">
        <v>1.0</v>
      </c>
      <c r="U535" s="1">
        <v>1.0</v>
      </c>
      <c r="V535" s="1">
        <v>2.0</v>
      </c>
      <c r="W535" s="1">
        <v>1.0</v>
      </c>
      <c r="X535" s="1">
        <v>2.0</v>
      </c>
      <c r="Y535" s="1">
        <v>2.0</v>
      </c>
      <c r="Z535" s="1">
        <v>1.0</v>
      </c>
      <c r="AA535" s="1">
        <v>2.0</v>
      </c>
      <c r="AB535" s="1">
        <v>1.0</v>
      </c>
      <c r="AC535" s="36">
        <v>2122.0</v>
      </c>
      <c r="AD535">
        <f t="shared" si="1"/>
        <v>60</v>
      </c>
      <c r="AE535">
        <f t="shared" si="2"/>
        <v>20</v>
      </c>
      <c r="AF535">
        <f t="shared" si="3"/>
        <v>12</v>
      </c>
      <c r="AG535">
        <f t="shared" si="4"/>
        <v>28</v>
      </c>
    </row>
    <row r="536">
      <c r="A536" s="20" t="b">
        <v>0</v>
      </c>
      <c r="B536" s="20">
        <v>43902.50715900463</v>
      </c>
      <c r="C536" s="1" t="s">
        <v>382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1.0</v>
      </c>
      <c r="AB536" s="1">
        <v>0.0</v>
      </c>
      <c r="AC536" s="36">
        <v>2190.0</v>
      </c>
      <c r="AD536">
        <f t="shared" si="1"/>
        <v>2</v>
      </c>
      <c r="AE536">
        <f t="shared" si="2"/>
        <v>0</v>
      </c>
      <c r="AF536">
        <f t="shared" si="3"/>
        <v>0</v>
      </c>
      <c r="AG536">
        <f t="shared" si="4"/>
        <v>2</v>
      </c>
    </row>
    <row r="537">
      <c r="A537" s="20" t="b">
        <v>0</v>
      </c>
      <c r="B537" s="20">
        <v>43902.573984421295</v>
      </c>
      <c r="C537" s="1" t="s">
        <v>407</v>
      </c>
      <c r="D537" s="1">
        <v>1.0</v>
      </c>
      <c r="E537" s="1">
        <v>2.0</v>
      </c>
      <c r="F537" s="1">
        <v>0.0</v>
      </c>
      <c r="G537" s="1">
        <v>1.0</v>
      </c>
      <c r="H537" s="1">
        <v>0.0</v>
      </c>
      <c r="I537" s="1">
        <v>2.0</v>
      </c>
      <c r="J537" s="1">
        <v>0.0</v>
      </c>
      <c r="K537" s="1">
        <v>2.0</v>
      </c>
      <c r="L537" s="1">
        <v>1.0</v>
      </c>
      <c r="M537" s="1">
        <v>0.0</v>
      </c>
      <c r="N537" s="1">
        <v>0.0</v>
      </c>
      <c r="O537" s="1">
        <v>0.0</v>
      </c>
      <c r="P537" s="1">
        <v>2.0</v>
      </c>
      <c r="Q537" s="1">
        <v>0.0</v>
      </c>
      <c r="R537" s="1">
        <v>0.0</v>
      </c>
      <c r="S537" s="1">
        <v>1.0</v>
      </c>
      <c r="T537" s="1">
        <v>0.0</v>
      </c>
      <c r="U537" s="1">
        <v>0.0</v>
      </c>
      <c r="V537" s="1">
        <v>0.0</v>
      </c>
      <c r="W537" s="1">
        <v>2.0</v>
      </c>
      <c r="X537" s="1">
        <v>1.0</v>
      </c>
      <c r="Y537" s="1">
        <v>2.0</v>
      </c>
      <c r="Z537" s="1">
        <v>2.0</v>
      </c>
      <c r="AA537" s="1">
        <v>2.0</v>
      </c>
      <c r="AB537" s="1">
        <v>0.0</v>
      </c>
      <c r="AC537" s="36">
        <v>2212.0</v>
      </c>
      <c r="AD537">
        <f t="shared" si="1"/>
        <v>42</v>
      </c>
      <c r="AE537">
        <f t="shared" si="2"/>
        <v>20</v>
      </c>
      <c r="AF537">
        <f t="shared" si="3"/>
        <v>12</v>
      </c>
      <c r="AG537">
        <f t="shared" si="4"/>
        <v>10</v>
      </c>
    </row>
    <row r="538">
      <c r="A538" s="20" t="b">
        <v>0</v>
      </c>
      <c r="B538" s="20">
        <v>43903.41453875</v>
      </c>
      <c r="C538" s="1" t="s">
        <v>408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2.0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1.0</v>
      </c>
      <c r="AA538" s="1">
        <v>1.0</v>
      </c>
      <c r="AB538" s="1">
        <v>0.0</v>
      </c>
      <c r="AC538" s="36">
        <v>2204.0</v>
      </c>
      <c r="AD538">
        <f t="shared" si="1"/>
        <v>8</v>
      </c>
      <c r="AE538">
        <f t="shared" si="2"/>
        <v>2</v>
      </c>
      <c r="AF538">
        <f t="shared" si="3"/>
        <v>4</v>
      </c>
      <c r="AG538">
        <f t="shared" si="4"/>
        <v>2</v>
      </c>
    </row>
    <row r="539">
      <c r="A539" s="20" t="b">
        <v>0</v>
      </c>
      <c r="B539" s="20">
        <v>43903.519941192135</v>
      </c>
      <c r="C539" s="1" t="s">
        <v>900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1.0</v>
      </c>
      <c r="J539" s="1">
        <v>1.0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1.0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1.0</v>
      </c>
      <c r="AA539" s="1">
        <v>1.0</v>
      </c>
      <c r="AB539" s="1">
        <v>0.0</v>
      </c>
      <c r="AC539" s="36">
        <v>2220.0</v>
      </c>
      <c r="AD539">
        <f t="shared" si="1"/>
        <v>10</v>
      </c>
      <c r="AE539">
        <f t="shared" si="2"/>
        <v>2</v>
      </c>
      <c r="AF539">
        <f t="shared" si="3"/>
        <v>0</v>
      </c>
      <c r="AG539">
        <f t="shared" si="4"/>
        <v>8</v>
      </c>
    </row>
    <row r="540">
      <c r="A540" s="20" t="b">
        <v>0</v>
      </c>
      <c r="B540" s="20">
        <v>43903.60700671296</v>
      </c>
      <c r="C540" s="1" t="s">
        <v>409</v>
      </c>
      <c r="D540" s="1">
        <v>0.0</v>
      </c>
      <c r="E540" s="1">
        <v>2.0</v>
      </c>
      <c r="F540" s="1">
        <v>0.0</v>
      </c>
      <c r="G540" s="1">
        <v>0.0</v>
      </c>
      <c r="H540" s="1">
        <v>0.0</v>
      </c>
      <c r="I540" s="1">
        <v>1.0</v>
      </c>
      <c r="J540" s="1">
        <v>1.0</v>
      </c>
      <c r="K540" s="1">
        <v>2.0</v>
      </c>
      <c r="L540" s="1">
        <v>0.0</v>
      </c>
      <c r="M540" s="1">
        <v>0.0</v>
      </c>
      <c r="N540" s="1">
        <v>0.0</v>
      </c>
      <c r="O540" s="1">
        <v>0.0</v>
      </c>
      <c r="P540" s="1">
        <v>1.0</v>
      </c>
      <c r="Q540" s="1">
        <v>2.0</v>
      </c>
      <c r="R540" s="1">
        <v>0.0</v>
      </c>
      <c r="S540" s="1">
        <v>2.0</v>
      </c>
      <c r="T540" s="1">
        <v>0.0</v>
      </c>
      <c r="U540" s="1">
        <v>1.0</v>
      </c>
      <c r="V540" s="1">
        <v>2.0</v>
      </c>
      <c r="W540" s="1">
        <v>2.0</v>
      </c>
      <c r="X540" s="1">
        <v>1.0</v>
      </c>
      <c r="Y540" s="1">
        <v>2.0</v>
      </c>
      <c r="Z540" s="1">
        <v>0.0</v>
      </c>
      <c r="AA540" s="1">
        <v>2.0</v>
      </c>
      <c r="AB540" s="1">
        <v>0.0</v>
      </c>
      <c r="AC540" s="36">
        <v>2227.0</v>
      </c>
      <c r="AD540">
        <f t="shared" si="1"/>
        <v>42</v>
      </c>
      <c r="AE540">
        <f t="shared" si="2"/>
        <v>16</v>
      </c>
      <c r="AF540">
        <f t="shared" si="3"/>
        <v>6</v>
      </c>
      <c r="AG540">
        <f t="shared" si="4"/>
        <v>20</v>
      </c>
    </row>
    <row r="541">
      <c r="A541" s="20" t="b">
        <v>0</v>
      </c>
      <c r="B541" s="20">
        <v>43904.82598076389</v>
      </c>
      <c r="C541" s="1" t="s">
        <v>131</v>
      </c>
      <c r="D541" s="1">
        <v>0.0</v>
      </c>
      <c r="E541" s="1">
        <v>2.0</v>
      </c>
      <c r="F541" s="1">
        <v>2.0</v>
      </c>
      <c r="G541" s="1">
        <v>1.0</v>
      </c>
      <c r="H541" s="1">
        <v>1.0</v>
      </c>
      <c r="I541" s="1">
        <v>2.0</v>
      </c>
      <c r="J541" s="1">
        <v>2.0</v>
      </c>
      <c r="K541" s="1">
        <v>1.0</v>
      </c>
      <c r="L541" s="1">
        <v>1.0</v>
      </c>
      <c r="M541" s="1">
        <v>2.0</v>
      </c>
      <c r="N541" s="1">
        <v>2.0</v>
      </c>
      <c r="O541" s="1">
        <v>0.0</v>
      </c>
      <c r="P541" s="1">
        <v>2.0</v>
      </c>
      <c r="Q541" s="1">
        <v>2.0</v>
      </c>
      <c r="R541" s="1">
        <v>0.0</v>
      </c>
      <c r="S541" s="1">
        <v>2.0</v>
      </c>
      <c r="T541" s="1">
        <v>0.0</v>
      </c>
      <c r="U541" s="1">
        <v>1.0</v>
      </c>
      <c r="V541" s="1">
        <v>2.0</v>
      </c>
      <c r="W541" s="1">
        <v>2.0</v>
      </c>
      <c r="X541" s="1">
        <v>2.0</v>
      </c>
      <c r="Y541" s="1">
        <v>2.0</v>
      </c>
      <c r="Z541" s="1">
        <v>1.0</v>
      </c>
      <c r="AA541" s="1">
        <v>2.0</v>
      </c>
      <c r="AB541" s="1">
        <v>1.0</v>
      </c>
      <c r="AC541" s="36">
        <v>1871.0</v>
      </c>
      <c r="AD541">
        <f t="shared" si="1"/>
        <v>70</v>
      </c>
      <c r="AE541">
        <f t="shared" si="2"/>
        <v>26</v>
      </c>
      <c r="AF541">
        <f t="shared" si="3"/>
        <v>14</v>
      </c>
      <c r="AG541">
        <f t="shared" si="4"/>
        <v>30</v>
      </c>
    </row>
    <row r="542">
      <c r="A542" s="20" t="b">
        <v>0</v>
      </c>
      <c r="B542" s="20">
        <v>43905.590175590274</v>
      </c>
      <c r="C542" s="1" t="s">
        <v>410</v>
      </c>
      <c r="D542" s="1">
        <v>1.0</v>
      </c>
      <c r="E542" s="1">
        <v>1.0</v>
      </c>
      <c r="F542" s="1">
        <v>0.0</v>
      </c>
      <c r="G542" s="1">
        <v>0.0</v>
      </c>
      <c r="H542" s="1">
        <v>1.0</v>
      </c>
      <c r="I542" s="1">
        <v>0.0</v>
      </c>
      <c r="J542" s="1">
        <v>1.0</v>
      </c>
      <c r="K542" s="1">
        <v>2.0</v>
      </c>
      <c r="L542" s="1">
        <v>1.0</v>
      </c>
      <c r="M542" s="1">
        <v>0.0</v>
      </c>
      <c r="N542" s="1">
        <v>0.0</v>
      </c>
      <c r="O542" s="1">
        <v>0.0</v>
      </c>
      <c r="P542" s="1">
        <v>1.0</v>
      </c>
      <c r="Q542" s="1">
        <v>0.0</v>
      </c>
      <c r="R542" s="1">
        <v>0.0</v>
      </c>
      <c r="S542" s="1">
        <v>1.0</v>
      </c>
      <c r="T542" s="1">
        <v>0.0</v>
      </c>
      <c r="U542" s="1">
        <v>0.0</v>
      </c>
      <c r="V542" s="1">
        <v>0.0</v>
      </c>
      <c r="W542" s="1">
        <v>1.0</v>
      </c>
      <c r="X542" s="1">
        <v>2.0</v>
      </c>
      <c r="Y542" s="1">
        <v>1.0</v>
      </c>
      <c r="Z542" s="1">
        <v>1.0</v>
      </c>
      <c r="AA542" s="1">
        <v>1.0</v>
      </c>
      <c r="AB542" s="1">
        <v>0.0</v>
      </c>
      <c r="AC542" s="36">
        <v>2189.0</v>
      </c>
      <c r="AD542">
        <f t="shared" si="1"/>
        <v>30</v>
      </c>
      <c r="AE542">
        <f t="shared" si="2"/>
        <v>14</v>
      </c>
      <c r="AF542">
        <f t="shared" si="3"/>
        <v>8</v>
      </c>
      <c r="AG542">
        <f t="shared" si="4"/>
        <v>8</v>
      </c>
    </row>
    <row r="543">
      <c r="A543" s="20" t="b">
        <v>0</v>
      </c>
      <c r="B543" s="20">
        <v>43905.84113744213</v>
      </c>
      <c r="C543" s="1" t="s">
        <v>348</v>
      </c>
      <c r="D543" s="1">
        <v>0.0</v>
      </c>
      <c r="E543" s="1">
        <v>1.0</v>
      </c>
      <c r="F543" s="1">
        <v>0.0</v>
      </c>
      <c r="G543" s="1">
        <v>0.0</v>
      </c>
      <c r="H543" s="1">
        <v>0.0</v>
      </c>
      <c r="I543" s="1">
        <v>2.0</v>
      </c>
      <c r="J543" s="1">
        <v>0.0</v>
      </c>
      <c r="K543" s="1">
        <v>1.0</v>
      </c>
      <c r="L543" s="1">
        <v>0.0</v>
      </c>
      <c r="M543" s="1">
        <v>0.0</v>
      </c>
      <c r="N543" s="1">
        <v>0.0</v>
      </c>
      <c r="O543" s="1">
        <v>0.0</v>
      </c>
      <c r="P543" s="1">
        <v>1.0</v>
      </c>
      <c r="Q543" s="1">
        <v>0.0</v>
      </c>
      <c r="R543" s="1">
        <v>0.0</v>
      </c>
      <c r="S543" s="1">
        <v>1.0</v>
      </c>
      <c r="T543" s="1">
        <v>0.0</v>
      </c>
      <c r="U543" s="1">
        <v>0.0</v>
      </c>
      <c r="V543" s="1">
        <v>1.0</v>
      </c>
      <c r="W543" s="1">
        <v>0.0</v>
      </c>
      <c r="X543" s="1">
        <v>1.0</v>
      </c>
      <c r="Y543" s="1">
        <v>0.0</v>
      </c>
      <c r="Z543" s="1">
        <v>0.0</v>
      </c>
      <c r="AA543" s="1">
        <v>2.0</v>
      </c>
      <c r="AB543" s="1">
        <v>0.0</v>
      </c>
      <c r="AC543" s="36">
        <v>2130.0</v>
      </c>
      <c r="AD543">
        <f t="shared" si="1"/>
        <v>20</v>
      </c>
      <c r="AE543">
        <f t="shared" si="2"/>
        <v>4</v>
      </c>
      <c r="AF543">
        <f t="shared" si="3"/>
        <v>4</v>
      </c>
      <c r="AG543">
        <f t="shared" si="4"/>
        <v>12</v>
      </c>
    </row>
    <row r="544">
      <c r="A544" s="20" t="b">
        <v>0</v>
      </c>
      <c r="B544" s="20">
        <v>43907.421538043985</v>
      </c>
      <c r="C544" s="1" t="s">
        <v>411</v>
      </c>
      <c r="D544" s="1">
        <v>1.0</v>
      </c>
      <c r="E544" s="1">
        <v>1.0</v>
      </c>
      <c r="F544" s="1">
        <v>1.0</v>
      </c>
      <c r="G544" s="1">
        <v>0.0</v>
      </c>
      <c r="H544" s="1">
        <v>0.0</v>
      </c>
      <c r="I544" s="1">
        <v>1.0</v>
      </c>
      <c r="J544" s="1">
        <v>1.0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1.0</v>
      </c>
      <c r="T544" s="1">
        <v>0.0</v>
      </c>
      <c r="U544" s="1">
        <v>0.0</v>
      </c>
      <c r="V544" s="1">
        <v>1.0</v>
      </c>
      <c r="W544" s="1">
        <v>1.0</v>
      </c>
      <c r="X544" s="1">
        <v>1.0</v>
      </c>
      <c r="Y544" s="1">
        <v>0.0</v>
      </c>
      <c r="Z544" s="1">
        <v>0.0</v>
      </c>
      <c r="AA544" s="1">
        <v>2.0</v>
      </c>
      <c r="AB544" s="1">
        <v>0.0</v>
      </c>
      <c r="AC544" s="36">
        <v>2202.0</v>
      </c>
      <c r="AD544">
        <f t="shared" si="1"/>
        <v>22</v>
      </c>
      <c r="AE544">
        <f t="shared" si="2"/>
        <v>6</v>
      </c>
      <c r="AF544">
        <f t="shared" si="3"/>
        <v>2</v>
      </c>
      <c r="AG544">
        <f t="shared" si="4"/>
        <v>14</v>
      </c>
    </row>
    <row r="545">
      <c r="A545" s="1" t="b">
        <v>1</v>
      </c>
      <c r="B545" s="20">
        <v>43916.61898917824</v>
      </c>
      <c r="C545" s="1" t="s">
        <v>342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1.0</v>
      </c>
      <c r="K545" s="1">
        <v>0.0</v>
      </c>
      <c r="L545" s="1">
        <v>1.0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1.0</v>
      </c>
      <c r="T545" s="1">
        <v>0.0</v>
      </c>
      <c r="U545" s="1">
        <v>0.0</v>
      </c>
      <c r="V545" s="1">
        <v>0.0</v>
      </c>
      <c r="W545" s="1">
        <v>1.0</v>
      </c>
      <c r="X545" s="1">
        <v>0.0</v>
      </c>
      <c r="Y545" s="1">
        <v>1.0</v>
      </c>
      <c r="Z545" s="1">
        <v>0.0</v>
      </c>
      <c r="AA545" s="1">
        <v>0.0</v>
      </c>
      <c r="AB545" s="1">
        <v>0.0</v>
      </c>
      <c r="AC545" s="36">
        <v>2119.0</v>
      </c>
      <c r="AD545">
        <f t="shared" si="1"/>
        <v>10</v>
      </c>
      <c r="AE545">
        <f t="shared" si="2"/>
        <v>6</v>
      </c>
      <c r="AF545">
        <f t="shared" si="3"/>
        <v>0</v>
      </c>
      <c r="AG545">
        <f t="shared" si="4"/>
        <v>4</v>
      </c>
    </row>
    <row r="546">
      <c r="A546" s="1" t="b">
        <v>1</v>
      </c>
      <c r="B546" s="20">
        <v>43921.74276663194</v>
      </c>
      <c r="C546" s="1" t="s">
        <v>412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1.0</v>
      </c>
      <c r="K546" s="1">
        <v>0.0</v>
      </c>
      <c r="L546" s="1">
        <v>0.0</v>
      </c>
      <c r="M546" s="1">
        <v>0.0</v>
      </c>
      <c r="N546" s="1">
        <v>1.0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1.0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1.0</v>
      </c>
      <c r="AA546" s="1">
        <v>2.0</v>
      </c>
      <c r="AB546" s="1">
        <v>0.0</v>
      </c>
      <c r="AC546" s="36">
        <v>2233.0</v>
      </c>
      <c r="AD546">
        <f t="shared" si="1"/>
        <v>12</v>
      </c>
      <c r="AE546">
        <f t="shared" si="2"/>
        <v>2</v>
      </c>
      <c r="AF546">
        <f t="shared" si="3"/>
        <v>4</v>
      </c>
      <c r="AG546">
        <f t="shared" si="4"/>
        <v>6</v>
      </c>
    </row>
    <row r="547">
      <c r="A547" s="1" t="b">
        <v>1</v>
      </c>
      <c r="B547" s="20">
        <v>43923.36965447917</v>
      </c>
      <c r="C547" s="1" t="s">
        <v>304</v>
      </c>
      <c r="D547" s="1">
        <v>0.0</v>
      </c>
      <c r="E547" s="1">
        <v>1.0</v>
      </c>
      <c r="F547" s="1">
        <v>1.0</v>
      </c>
      <c r="G547" s="1">
        <v>2.0</v>
      </c>
      <c r="H547" s="1">
        <v>0.0</v>
      </c>
      <c r="I547" s="1">
        <v>0.0</v>
      </c>
      <c r="J547" s="1">
        <v>0.0</v>
      </c>
      <c r="K547" s="1">
        <v>0.0</v>
      </c>
      <c r="L547" s="1">
        <v>1.0</v>
      </c>
      <c r="M547" s="1">
        <v>1.0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1.0</v>
      </c>
      <c r="T547" s="1">
        <v>0.0</v>
      </c>
      <c r="U547" s="1">
        <v>0.0</v>
      </c>
      <c r="V547" s="1">
        <v>0.0</v>
      </c>
      <c r="W547" s="1">
        <v>1.0</v>
      </c>
      <c r="X547" s="1">
        <v>0.0</v>
      </c>
      <c r="Y547" s="1">
        <v>1.0</v>
      </c>
      <c r="Z547" s="1">
        <v>0.0</v>
      </c>
      <c r="AA547" s="1">
        <v>0.0</v>
      </c>
      <c r="AB547" s="1">
        <v>0.0</v>
      </c>
      <c r="AC547" s="36">
        <v>2073.0</v>
      </c>
      <c r="AD547">
        <f t="shared" si="1"/>
        <v>18</v>
      </c>
      <c r="AE547">
        <f t="shared" si="2"/>
        <v>10</v>
      </c>
      <c r="AF547">
        <f t="shared" si="3"/>
        <v>4</v>
      </c>
      <c r="AG547">
        <f t="shared" si="4"/>
        <v>4</v>
      </c>
    </row>
    <row r="548">
      <c r="A548" s="1" t="b">
        <v>1</v>
      </c>
      <c r="B548" s="20">
        <v>43923.37205258102</v>
      </c>
      <c r="C548" s="1" t="s">
        <v>304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36">
        <v>2073.0</v>
      </c>
      <c r="AD548">
        <f t="shared" si="1"/>
        <v>0</v>
      </c>
      <c r="AE548">
        <f t="shared" si="2"/>
        <v>0</v>
      </c>
      <c r="AF548">
        <f t="shared" si="3"/>
        <v>0</v>
      </c>
      <c r="AG548">
        <f t="shared" si="4"/>
        <v>0</v>
      </c>
    </row>
    <row r="549">
      <c r="A549" s="1" t="b">
        <v>1</v>
      </c>
      <c r="B549" s="20">
        <v>43926.76911800926</v>
      </c>
      <c r="C549" s="1" t="s">
        <v>902</v>
      </c>
      <c r="D549" s="1">
        <v>0.0</v>
      </c>
      <c r="E549" s="1">
        <v>1.0</v>
      </c>
      <c r="F549" s="1">
        <v>0.0</v>
      </c>
      <c r="G549" s="1">
        <v>0.0</v>
      </c>
      <c r="H549" s="1">
        <v>1.0</v>
      </c>
      <c r="I549" s="1">
        <v>0.0</v>
      </c>
      <c r="J549" s="1">
        <v>0.0</v>
      </c>
      <c r="K549" s="1">
        <v>1.0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1.0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1.0</v>
      </c>
      <c r="Z549" s="1">
        <v>1.0</v>
      </c>
      <c r="AA549" s="1">
        <v>0.0</v>
      </c>
      <c r="AB549" s="1">
        <v>0.0</v>
      </c>
      <c r="AC549" s="36">
        <v>2228.0</v>
      </c>
      <c r="AD549">
        <f t="shared" si="1"/>
        <v>12</v>
      </c>
      <c r="AE549">
        <f t="shared" si="2"/>
        <v>6</v>
      </c>
      <c r="AF549">
        <f t="shared" si="3"/>
        <v>2</v>
      </c>
      <c r="AG549">
        <f t="shared" si="4"/>
        <v>4</v>
      </c>
    </row>
    <row r="550">
      <c r="A550" s="1" t="b">
        <v>1</v>
      </c>
      <c r="B550" s="20">
        <v>43927.86924090278</v>
      </c>
      <c r="C550" s="1" t="s">
        <v>415</v>
      </c>
      <c r="D550" s="1">
        <v>1.0</v>
      </c>
      <c r="E550" s="1">
        <v>1.0</v>
      </c>
      <c r="F550" s="1">
        <v>1.0</v>
      </c>
      <c r="G550" s="1">
        <v>0.0</v>
      </c>
      <c r="H550" s="1">
        <v>0.0</v>
      </c>
      <c r="I550" s="1">
        <v>0.0</v>
      </c>
      <c r="J550" s="1">
        <v>1.0</v>
      </c>
      <c r="K550" s="1">
        <v>1.0</v>
      </c>
      <c r="L550" s="1">
        <v>1.0</v>
      </c>
      <c r="M550" s="1">
        <v>0.0</v>
      </c>
      <c r="N550" s="1">
        <v>0.0</v>
      </c>
      <c r="O550" s="1">
        <v>0.0</v>
      </c>
      <c r="P550" s="1">
        <v>1.0</v>
      </c>
      <c r="Q550" s="1">
        <v>0.0</v>
      </c>
      <c r="R550" s="1">
        <v>0.0</v>
      </c>
      <c r="S550" s="1">
        <v>1.0</v>
      </c>
      <c r="T550" s="1">
        <v>0.0</v>
      </c>
      <c r="U550" s="1">
        <v>0.0</v>
      </c>
      <c r="V550" s="1">
        <v>1.0</v>
      </c>
      <c r="W550" s="1">
        <v>1.0</v>
      </c>
      <c r="X550" s="1">
        <v>1.0</v>
      </c>
      <c r="Y550" s="1">
        <v>1.0</v>
      </c>
      <c r="Z550" s="1">
        <v>0.0</v>
      </c>
      <c r="AA550" s="1">
        <v>1.0</v>
      </c>
      <c r="AB550" s="1">
        <v>0.0</v>
      </c>
      <c r="AC550" s="36">
        <v>2235.0</v>
      </c>
      <c r="AD550">
        <f t="shared" si="1"/>
        <v>26</v>
      </c>
      <c r="AE550">
        <f t="shared" si="2"/>
        <v>10</v>
      </c>
      <c r="AF550">
        <f t="shared" si="3"/>
        <v>6</v>
      </c>
      <c r="AG550">
        <f t="shared" si="4"/>
        <v>10</v>
      </c>
    </row>
    <row r="551">
      <c r="A551" s="1" t="b">
        <v>1</v>
      </c>
      <c r="B551" s="20">
        <v>43929.694247465275</v>
      </c>
      <c r="C551" s="1" t="s">
        <v>307</v>
      </c>
      <c r="D551" s="1">
        <v>0.0</v>
      </c>
      <c r="E551" s="1">
        <v>1.0</v>
      </c>
      <c r="F551" s="1">
        <v>2.0</v>
      </c>
      <c r="G551" s="1">
        <v>2.0</v>
      </c>
      <c r="H551" s="1">
        <v>0.0</v>
      </c>
      <c r="I551" s="1">
        <v>2.0</v>
      </c>
      <c r="J551" s="1">
        <v>1.0</v>
      </c>
      <c r="K551" s="1">
        <v>1.0</v>
      </c>
      <c r="L551" s="1">
        <v>0.0</v>
      </c>
      <c r="M551" s="1">
        <v>0.0</v>
      </c>
      <c r="N551" s="1">
        <v>0.0</v>
      </c>
      <c r="O551" s="1">
        <v>1.0</v>
      </c>
      <c r="P551" s="1">
        <v>1.0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1.0</v>
      </c>
      <c r="W551" s="1">
        <v>1.0</v>
      </c>
      <c r="X551" s="1">
        <v>0.0</v>
      </c>
      <c r="Y551" s="1">
        <v>1.0</v>
      </c>
      <c r="Z551" s="1">
        <v>1.0</v>
      </c>
      <c r="AA551" s="1">
        <v>1.0</v>
      </c>
      <c r="AB551" s="1">
        <v>0.0</v>
      </c>
      <c r="AC551" s="36">
        <v>2070.0</v>
      </c>
      <c r="AD551">
        <f t="shared" si="1"/>
        <v>32</v>
      </c>
      <c r="AE551">
        <f t="shared" si="2"/>
        <v>8</v>
      </c>
      <c r="AF551">
        <f t="shared" si="3"/>
        <v>8</v>
      </c>
      <c r="AG551">
        <f t="shared" si="4"/>
        <v>16</v>
      </c>
    </row>
    <row r="552">
      <c r="A552" s="1" t="b">
        <v>1</v>
      </c>
      <c r="B552" s="20">
        <v>43929.77891790509</v>
      </c>
      <c r="C552" s="1" t="s">
        <v>414</v>
      </c>
      <c r="D552" s="1">
        <v>1.0</v>
      </c>
      <c r="E552" s="1">
        <v>2.0</v>
      </c>
      <c r="F552" s="1">
        <v>1.0</v>
      </c>
      <c r="G552" s="1">
        <v>0.0</v>
      </c>
      <c r="H552" s="1">
        <v>0.0</v>
      </c>
      <c r="I552" s="1">
        <v>2.0</v>
      </c>
      <c r="J552" s="1">
        <v>2.0</v>
      </c>
      <c r="K552" s="1">
        <v>2.0</v>
      </c>
      <c r="L552" s="1">
        <v>2.0</v>
      </c>
      <c r="M552" s="1">
        <v>0.0</v>
      </c>
      <c r="N552" s="1">
        <v>2.0</v>
      </c>
      <c r="O552" s="1">
        <v>0.0</v>
      </c>
      <c r="P552" s="1">
        <v>2.0</v>
      </c>
      <c r="Q552" s="1">
        <v>0.0</v>
      </c>
      <c r="R552" s="1">
        <v>0.0</v>
      </c>
      <c r="S552" s="1">
        <v>2.0</v>
      </c>
      <c r="T552" s="1">
        <v>0.0</v>
      </c>
      <c r="U552" s="1">
        <v>0.0</v>
      </c>
      <c r="V552" s="1">
        <v>1.0</v>
      </c>
      <c r="W552" s="1">
        <v>2.0</v>
      </c>
      <c r="X552" s="1">
        <v>2.0</v>
      </c>
      <c r="Y552" s="1">
        <v>2.0</v>
      </c>
      <c r="Z552" s="1">
        <v>2.0</v>
      </c>
      <c r="AA552" s="1">
        <v>2.0</v>
      </c>
      <c r="AB552" s="1">
        <v>0.0</v>
      </c>
      <c r="AC552" s="36">
        <v>2223.0</v>
      </c>
      <c r="AD552">
        <f t="shared" si="1"/>
        <v>58</v>
      </c>
      <c r="AE552">
        <f t="shared" si="2"/>
        <v>24</v>
      </c>
      <c r="AF552">
        <f t="shared" si="3"/>
        <v>14</v>
      </c>
      <c r="AG552">
        <f t="shared" si="4"/>
        <v>20</v>
      </c>
    </row>
    <row r="553">
      <c r="A553" s="1" t="b">
        <v>1</v>
      </c>
      <c r="B553" s="20">
        <v>43929.78881236111</v>
      </c>
      <c r="C553" s="1" t="s">
        <v>416</v>
      </c>
      <c r="D553" s="1">
        <v>2.0</v>
      </c>
      <c r="E553" s="1">
        <v>2.0</v>
      </c>
      <c r="F553" s="1">
        <v>2.0</v>
      </c>
      <c r="G553" s="1">
        <v>2.0</v>
      </c>
      <c r="H553" s="1">
        <v>1.0</v>
      </c>
      <c r="I553" s="1">
        <v>2.0</v>
      </c>
      <c r="J553" s="1">
        <v>2.0</v>
      </c>
      <c r="K553" s="1">
        <v>2.0</v>
      </c>
      <c r="L553" s="1">
        <v>2.0</v>
      </c>
      <c r="M553" s="1">
        <v>2.0</v>
      </c>
      <c r="N553" s="1">
        <v>1.0</v>
      </c>
      <c r="O553" s="1">
        <v>1.0</v>
      </c>
      <c r="P553" s="1">
        <v>2.0</v>
      </c>
      <c r="Q553" s="1">
        <v>1.0</v>
      </c>
      <c r="R553" s="1">
        <v>1.0</v>
      </c>
      <c r="S553" s="1">
        <v>2.0</v>
      </c>
      <c r="T553" s="1">
        <v>2.0</v>
      </c>
      <c r="U553" s="1">
        <v>1.0</v>
      </c>
      <c r="V553" s="1">
        <v>1.0</v>
      </c>
      <c r="W553" s="1">
        <v>1.0</v>
      </c>
      <c r="X553" s="1">
        <v>1.0</v>
      </c>
      <c r="Y553" s="1">
        <v>2.0</v>
      </c>
      <c r="Z553" s="1">
        <v>2.0</v>
      </c>
      <c r="AA553" s="1">
        <v>2.0</v>
      </c>
      <c r="AB553" s="1">
        <v>1.0</v>
      </c>
      <c r="AC553" s="36">
        <v>2221.0</v>
      </c>
      <c r="AD553">
        <f t="shared" si="1"/>
        <v>80</v>
      </c>
      <c r="AE553">
        <f t="shared" si="2"/>
        <v>26</v>
      </c>
      <c r="AF553">
        <f t="shared" si="3"/>
        <v>24</v>
      </c>
      <c r="AG553">
        <f t="shared" si="4"/>
        <v>30</v>
      </c>
    </row>
    <row r="554">
      <c r="A554" s="1" t="b">
        <v>1</v>
      </c>
      <c r="B554" s="20">
        <v>43934.43189302083</v>
      </c>
      <c r="C554" s="1" t="s">
        <v>417</v>
      </c>
      <c r="D554" s="1">
        <v>2.0</v>
      </c>
      <c r="E554" s="1">
        <v>1.0</v>
      </c>
      <c r="F554" s="1">
        <v>1.0</v>
      </c>
      <c r="G554" s="1">
        <v>1.0</v>
      </c>
      <c r="H554" s="1">
        <v>1.0</v>
      </c>
      <c r="I554" s="1">
        <v>2.0</v>
      </c>
      <c r="J554" s="1">
        <v>1.0</v>
      </c>
      <c r="K554" s="1">
        <v>2.0</v>
      </c>
      <c r="L554" s="1">
        <v>0.0</v>
      </c>
      <c r="M554" s="1">
        <v>0.0</v>
      </c>
      <c r="N554" s="1">
        <v>1.0</v>
      </c>
      <c r="O554" s="1">
        <v>2.0</v>
      </c>
      <c r="P554" s="1">
        <v>2.0</v>
      </c>
      <c r="Q554" s="1">
        <v>0.0</v>
      </c>
      <c r="R554" s="1">
        <v>0.0</v>
      </c>
      <c r="S554" s="1">
        <v>2.0</v>
      </c>
      <c r="T554" s="1">
        <v>1.0</v>
      </c>
      <c r="U554" s="1">
        <v>0.0</v>
      </c>
      <c r="V554" s="1">
        <v>0.0</v>
      </c>
      <c r="W554" s="1">
        <v>0.0</v>
      </c>
      <c r="X554" s="1">
        <v>0.0</v>
      </c>
      <c r="Y554" s="1">
        <v>1.0</v>
      </c>
      <c r="Z554" s="1">
        <v>2.0</v>
      </c>
      <c r="AA554" s="1">
        <v>2.0</v>
      </c>
      <c r="AB554" s="1">
        <v>0.0</v>
      </c>
      <c r="AC554" s="36">
        <v>2238.0</v>
      </c>
      <c r="AD554">
        <f t="shared" si="1"/>
        <v>48</v>
      </c>
      <c r="AE554">
        <f t="shared" si="2"/>
        <v>8</v>
      </c>
      <c r="AF554">
        <f t="shared" si="3"/>
        <v>18</v>
      </c>
      <c r="AG554">
        <f t="shared" si="4"/>
        <v>22</v>
      </c>
    </row>
    <row r="555">
      <c r="A555" s="1" t="b">
        <v>1</v>
      </c>
      <c r="B555" s="20">
        <v>43934.59908210648</v>
      </c>
      <c r="C555" s="1" t="s">
        <v>281</v>
      </c>
      <c r="D555" s="1">
        <v>2.0</v>
      </c>
      <c r="E555" s="1">
        <v>1.0</v>
      </c>
      <c r="F555" s="1">
        <v>2.0</v>
      </c>
      <c r="G555" s="1">
        <v>1.0</v>
      </c>
      <c r="H555" s="1">
        <v>1.0</v>
      </c>
      <c r="I555" s="1">
        <v>2.0</v>
      </c>
      <c r="J555" s="1">
        <v>2.0</v>
      </c>
      <c r="K555" s="1">
        <v>1.0</v>
      </c>
      <c r="L555" s="1">
        <v>1.0</v>
      </c>
      <c r="M555" s="1">
        <v>0.0</v>
      </c>
      <c r="N555" s="1">
        <v>1.0</v>
      </c>
      <c r="O555" s="1">
        <v>1.0</v>
      </c>
      <c r="P555" s="1">
        <v>1.0</v>
      </c>
      <c r="Q555" s="1">
        <v>1.0</v>
      </c>
      <c r="R555" s="1">
        <v>0.0</v>
      </c>
      <c r="S555" s="1">
        <v>2.0</v>
      </c>
      <c r="T555" s="1">
        <v>0.0</v>
      </c>
      <c r="U555" s="1">
        <v>0.0</v>
      </c>
      <c r="V555" s="1">
        <v>0.0</v>
      </c>
      <c r="W555" s="1">
        <v>2.0</v>
      </c>
      <c r="X555" s="1">
        <v>2.0</v>
      </c>
      <c r="Y555" s="1">
        <v>2.0</v>
      </c>
      <c r="Z555" s="1">
        <v>2.0</v>
      </c>
      <c r="AA555" s="1">
        <v>2.0</v>
      </c>
      <c r="AB555" s="1">
        <v>1.0</v>
      </c>
      <c r="AC555" s="36">
        <v>2037.0</v>
      </c>
      <c r="AD555">
        <f t="shared" si="1"/>
        <v>60</v>
      </c>
      <c r="AE555">
        <f t="shared" si="2"/>
        <v>20</v>
      </c>
      <c r="AF555">
        <f t="shared" si="3"/>
        <v>14</v>
      </c>
      <c r="AG555">
        <f t="shared" si="4"/>
        <v>26</v>
      </c>
    </row>
    <row r="556">
      <c r="A556" s="1" t="b">
        <v>1</v>
      </c>
      <c r="B556" s="20">
        <v>43935.525454710645</v>
      </c>
      <c r="C556" s="1" t="s">
        <v>301</v>
      </c>
      <c r="D556" s="1">
        <v>1.0</v>
      </c>
      <c r="E556" s="1">
        <v>2.0</v>
      </c>
      <c r="F556" s="1">
        <v>2.0</v>
      </c>
      <c r="G556" s="1">
        <v>1.0</v>
      </c>
      <c r="H556" s="1">
        <v>0.0</v>
      </c>
      <c r="I556" s="1">
        <v>2.0</v>
      </c>
      <c r="J556" s="1">
        <v>1.0</v>
      </c>
      <c r="K556" s="1">
        <v>1.0</v>
      </c>
      <c r="L556" s="1">
        <v>1.0</v>
      </c>
      <c r="M556" s="1">
        <v>0.0</v>
      </c>
      <c r="N556" s="1">
        <v>2.0</v>
      </c>
      <c r="O556" s="1">
        <v>1.0</v>
      </c>
      <c r="P556" s="1">
        <v>2.0</v>
      </c>
      <c r="Q556" s="1">
        <v>0.0</v>
      </c>
      <c r="R556" s="1">
        <v>0.0</v>
      </c>
      <c r="S556" s="1">
        <v>2.0</v>
      </c>
      <c r="T556" s="1">
        <v>1.0</v>
      </c>
      <c r="U556" s="1">
        <v>0.0</v>
      </c>
      <c r="V556" s="1">
        <v>1.0</v>
      </c>
      <c r="W556" s="1">
        <v>1.0</v>
      </c>
      <c r="X556" s="1">
        <v>1.0</v>
      </c>
      <c r="Y556" s="1">
        <v>2.0</v>
      </c>
      <c r="Z556" s="1">
        <v>2.0</v>
      </c>
      <c r="AA556" s="1">
        <v>2.0</v>
      </c>
      <c r="AB556" s="1">
        <v>1.0</v>
      </c>
      <c r="AC556" s="36">
        <v>2066.0</v>
      </c>
      <c r="AD556">
        <f t="shared" si="1"/>
        <v>58</v>
      </c>
      <c r="AE556">
        <f t="shared" si="2"/>
        <v>18</v>
      </c>
      <c r="AF556">
        <f t="shared" si="3"/>
        <v>18</v>
      </c>
      <c r="AG556">
        <f t="shared" si="4"/>
        <v>22</v>
      </c>
    </row>
    <row r="557">
      <c r="A557" s="1" t="b">
        <v>1</v>
      </c>
      <c r="B557" s="20">
        <v>43936.64313303241</v>
      </c>
      <c r="C557" s="1" t="s">
        <v>418</v>
      </c>
      <c r="D557" s="1">
        <v>1.0</v>
      </c>
      <c r="E557" s="1">
        <v>1.0</v>
      </c>
      <c r="F557" s="1">
        <v>0.0</v>
      </c>
      <c r="G557" s="1">
        <v>1.0</v>
      </c>
      <c r="H557" s="1">
        <v>0.0</v>
      </c>
      <c r="I557" s="1">
        <v>0.0</v>
      </c>
      <c r="J557" s="1">
        <v>1.0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1.0</v>
      </c>
      <c r="Q557" s="1">
        <v>0.0</v>
      </c>
      <c r="R557" s="1">
        <v>0.0</v>
      </c>
      <c r="S557" s="1">
        <v>2.0</v>
      </c>
      <c r="T557" s="1">
        <v>0.0</v>
      </c>
      <c r="U557" s="1">
        <v>0.0</v>
      </c>
      <c r="V557" s="1">
        <v>0.0</v>
      </c>
      <c r="W557" s="1">
        <v>1.0</v>
      </c>
      <c r="X557" s="1">
        <v>1.0</v>
      </c>
      <c r="Y557" s="1">
        <v>0.0</v>
      </c>
      <c r="Z557" s="1">
        <v>0.0</v>
      </c>
      <c r="AA557" s="1">
        <v>2.0</v>
      </c>
      <c r="AB557" s="1">
        <v>0.0</v>
      </c>
      <c r="AC557" s="36">
        <v>2052.0</v>
      </c>
      <c r="AD557">
        <f t="shared" si="1"/>
        <v>22</v>
      </c>
      <c r="AE557">
        <f t="shared" si="2"/>
        <v>6</v>
      </c>
      <c r="AF557">
        <f t="shared" si="3"/>
        <v>6</v>
      </c>
      <c r="AG557">
        <f t="shared" si="4"/>
        <v>10</v>
      </c>
    </row>
    <row r="558">
      <c r="A558" s="1" t="b">
        <v>1</v>
      </c>
      <c r="B558" s="20">
        <v>43940.65599454861</v>
      </c>
      <c r="C558" s="1" t="s">
        <v>420</v>
      </c>
      <c r="D558" s="1">
        <v>1.0</v>
      </c>
      <c r="E558" s="1">
        <v>2.0</v>
      </c>
      <c r="F558" s="1">
        <v>1.0</v>
      </c>
      <c r="G558" s="1">
        <v>2.0</v>
      </c>
      <c r="H558" s="1">
        <v>2.0</v>
      </c>
      <c r="I558" s="1">
        <v>1.0</v>
      </c>
      <c r="J558" s="1">
        <v>2.0</v>
      </c>
      <c r="K558" s="1">
        <v>1.0</v>
      </c>
      <c r="L558" s="1">
        <v>1.0</v>
      </c>
      <c r="M558" s="1">
        <v>1.0</v>
      </c>
      <c r="N558" s="1">
        <v>2.0</v>
      </c>
      <c r="O558" s="1">
        <v>1.0</v>
      </c>
      <c r="P558" s="1">
        <v>1.0</v>
      </c>
      <c r="Q558" s="1">
        <v>0.0</v>
      </c>
      <c r="R558" s="1">
        <v>1.0</v>
      </c>
      <c r="S558" s="1">
        <v>2.0</v>
      </c>
      <c r="T558" s="1">
        <v>2.0</v>
      </c>
      <c r="U558" s="1">
        <v>1.0</v>
      </c>
      <c r="V558" s="1">
        <v>1.0</v>
      </c>
      <c r="W558" s="1">
        <v>2.0</v>
      </c>
      <c r="X558" s="1">
        <v>1.0</v>
      </c>
      <c r="Y558" s="1">
        <v>1.0</v>
      </c>
      <c r="Z558" s="1">
        <v>1.0</v>
      </c>
      <c r="AA558" s="1">
        <v>2.0</v>
      </c>
      <c r="AB558" s="1">
        <v>1.0</v>
      </c>
      <c r="AC558" s="36">
        <v>2239.0</v>
      </c>
      <c r="AD558">
        <f t="shared" si="1"/>
        <v>66</v>
      </c>
      <c r="AE558">
        <f t="shared" si="2"/>
        <v>20</v>
      </c>
      <c r="AF558">
        <f t="shared" si="3"/>
        <v>20</v>
      </c>
      <c r="AG558">
        <f t="shared" si="4"/>
        <v>26</v>
      </c>
    </row>
    <row r="559">
      <c r="A559" s="1" t="b">
        <v>1</v>
      </c>
      <c r="B559" s="20">
        <v>43941.36089232639</v>
      </c>
      <c r="C559" s="1" t="s">
        <v>421</v>
      </c>
      <c r="D559" s="1">
        <v>2.0</v>
      </c>
      <c r="E559" s="1">
        <v>2.0</v>
      </c>
      <c r="F559" s="1">
        <v>1.0</v>
      </c>
      <c r="G559" s="1">
        <v>0.0</v>
      </c>
      <c r="H559" s="1">
        <v>1.0</v>
      </c>
      <c r="I559" s="1">
        <v>0.0</v>
      </c>
      <c r="J559" s="1">
        <v>1.0</v>
      </c>
      <c r="K559" s="1">
        <v>2.0</v>
      </c>
      <c r="L559" s="1">
        <v>1.0</v>
      </c>
      <c r="M559" s="1">
        <v>0.0</v>
      </c>
      <c r="N559" s="1">
        <v>0.0</v>
      </c>
      <c r="O559" s="1">
        <v>2.0</v>
      </c>
      <c r="P559" s="1">
        <v>1.0</v>
      </c>
      <c r="Q559" s="1">
        <v>1.0</v>
      </c>
      <c r="R559" s="1">
        <v>0.0</v>
      </c>
      <c r="S559" s="1">
        <v>0.0</v>
      </c>
      <c r="T559" s="1">
        <v>2.0</v>
      </c>
      <c r="U559" s="1">
        <v>0.0</v>
      </c>
      <c r="V559" s="1">
        <v>0.0</v>
      </c>
      <c r="W559" s="1">
        <v>0.0</v>
      </c>
      <c r="X559" s="1">
        <v>0.0</v>
      </c>
      <c r="Y559" s="1">
        <v>1.0</v>
      </c>
      <c r="Z559" s="1">
        <v>0.0</v>
      </c>
      <c r="AA559" s="1">
        <v>2.0</v>
      </c>
      <c r="AB559" s="1">
        <v>0.0</v>
      </c>
      <c r="AC559" s="36">
        <v>2222.0</v>
      </c>
      <c r="AD559">
        <f t="shared" si="1"/>
        <v>38</v>
      </c>
      <c r="AE559">
        <f t="shared" si="2"/>
        <v>8</v>
      </c>
      <c r="AF559">
        <f t="shared" si="3"/>
        <v>14</v>
      </c>
      <c r="AG559">
        <f t="shared" si="4"/>
        <v>16</v>
      </c>
    </row>
    <row r="560">
      <c r="A560" s="1" t="b">
        <v>1</v>
      </c>
      <c r="B560" s="20">
        <v>43941.6110321875</v>
      </c>
      <c r="C560" s="1" t="s">
        <v>419</v>
      </c>
      <c r="D560" s="1">
        <v>0.0</v>
      </c>
      <c r="E560" s="1">
        <v>0.0</v>
      </c>
      <c r="F560" s="1">
        <v>0.0</v>
      </c>
      <c r="G560" s="1">
        <v>0.0</v>
      </c>
      <c r="H560" s="1">
        <v>1.0</v>
      </c>
      <c r="I560" s="1">
        <v>1.0</v>
      </c>
      <c r="J560" s="1">
        <v>0.0</v>
      </c>
      <c r="K560" s="1">
        <v>1.0</v>
      </c>
      <c r="L560" s="1">
        <v>0.0</v>
      </c>
      <c r="M560" s="1">
        <v>0.0</v>
      </c>
      <c r="N560" s="1">
        <v>0.0</v>
      </c>
      <c r="O560" s="1">
        <v>0.0</v>
      </c>
      <c r="P560" s="1">
        <v>1.0</v>
      </c>
      <c r="Q560" s="1">
        <v>0.0</v>
      </c>
      <c r="R560" s="1">
        <v>0.0</v>
      </c>
      <c r="S560" s="1">
        <v>1.0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1.0</v>
      </c>
      <c r="Z560" s="1">
        <v>0.0</v>
      </c>
      <c r="AA560" s="1">
        <v>1.0</v>
      </c>
      <c r="AB560" s="1">
        <v>0.0</v>
      </c>
      <c r="AC560" s="36">
        <v>2240.0</v>
      </c>
      <c r="AD560">
        <f t="shared" si="1"/>
        <v>14</v>
      </c>
      <c r="AE560">
        <f t="shared" si="2"/>
        <v>2</v>
      </c>
      <c r="AF560">
        <f t="shared" si="3"/>
        <v>4</v>
      </c>
      <c r="AG560">
        <f t="shared" si="4"/>
        <v>8</v>
      </c>
    </row>
    <row r="561">
      <c r="A561" s="1" t="b">
        <v>1</v>
      </c>
      <c r="B561" s="20">
        <v>43944.49188728009</v>
      </c>
      <c r="C561" s="1" t="s">
        <v>378</v>
      </c>
      <c r="D561" s="1">
        <v>1.0</v>
      </c>
      <c r="E561" s="1">
        <v>1.0</v>
      </c>
      <c r="F561" s="1">
        <v>1.0</v>
      </c>
      <c r="G561" s="1">
        <v>1.0</v>
      </c>
      <c r="H561" s="1">
        <v>1.0</v>
      </c>
      <c r="I561" s="1">
        <v>1.0</v>
      </c>
      <c r="J561" s="1">
        <v>1.0</v>
      </c>
      <c r="K561" s="1">
        <v>1.0</v>
      </c>
      <c r="L561" s="1">
        <v>0.0</v>
      </c>
      <c r="M561" s="1">
        <v>0.0</v>
      </c>
      <c r="N561" s="1">
        <v>1.0</v>
      </c>
      <c r="O561" s="1">
        <v>1.0</v>
      </c>
      <c r="P561" s="1">
        <v>1.0</v>
      </c>
      <c r="Q561" s="1">
        <v>0.0</v>
      </c>
      <c r="R561" s="1">
        <v>0.0</v>
      </c>
      <c r="S561" s="1">
        <v>1.0</v>
      </c>
      <c r="T561" s="1">
        <v>0.0</v>
      </c>
      <c r="U561" s="1">
        <v>0.0</v>
      </c>
      <c r="V561" s="1">
        <v>1.0</v>
      </c>
      <c r="W561" s="1">
        <v>1.0</v>
      </c>
      <c r="X561" s="1">
        <v>1.0</v>
      </c>
      <c r="Y561" s="1">
        <v>1.0</v>
      </c>
      <c r="Z561" s="1">
        <v>0.0</v>
      </c>
      <c r="AA561" s="1">
        <v>1.0</v>
      </c>
      <c r="AB561" s="1">
        <v>0.0</v>
      </c>
      <c r="AC561" s="36">
        <v>2171.0</v>
      </c>
      <c r="AD561">
        <f t="shared" si="1"/>
        <v>34</v>
      </c>
      <c r="AE561">
        <f t="shared" si="2"/>
        <v>8</v>
      </c>
      <c r="AF561">
        <f t="shared" si="3"/>
        <v>10</v>
      </c>
      <c r="AG561">
        <f t="shared" si="4"/>
        <v>16</v>
      </c>
    </row>
    <row r="562">
      <c r="A562" s="1" t="b">
        <v>1</v>
      </c>
      <c r="B562" s="20">
        <v>43944.61260638889</v>
      </c>
      <c r="C562" s="1" t="s">
        <v>332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1.0</v>
      </c>
      <c r="AB562" s="1">
        <v>0.0</v>
      </c>
      <c r="AC562" s="36">
        <v>2124.0</v>
      </c>
      <c r="AD562">
        <f t="shared" si="1"/>
        <v>2</v>
      </c>
      <c r="AE562">
        <f t="shared" si="2"/>
        <v>0</v>
      </c>
      <c r="AF562">
        <f t="shared" si="3"/>
        <v>0</v>
      </c>
      <c r="AG562">
        <f t="shared" si="4"/>
        <v>2</v>
      </c>
    </row>
    <row r="563">
      <c r="A563" s="1" t="b">
        <v>1</v>
      </c>
      <c r="B563" s="20">
        <v>43947.9175609375</v>
      </c>
      <c r="C563" s="1" t="s">
        <v>422</v>
      </c>
      <c r="D563" s="1">
        <v>2.0</v>
      </c>
      <c r="E563" s="1">
        <v>2.0</v>
      </c>
      <c r="F563" s="1">
        <v>2.0</v>
      </c>
      <c r="G563" s="1">
        <v>2.0</v>
      </c>
      <c r="H563" s="1">
        <v>2.0</v>
      </c>
      <c r="I563" s="1">
        <v>2.0</v>
      </c>
      <c r="J563" s="1">
        <v>2.0</v>
      </c>
      <c r="K563" s="1">
        <v>2.0</v>
      </c>
      <c r="L563" s="1">
        <v>1.0</v>
      </c>
      <c r="M563" s="1">
        <v>0.0</v>
      </c>
      <c r="N563" s="1">
        <v>0.0</v>
      </c>
      <c r="O563" s="1">
        <v>0.0</v>
      </c>
      <c r="P563" s="1">
        <v>2.0</v>
      </c>
      <c r="Q563" s="1">
        <v>0.0</v>
      </c>
      <c r="R563" s="1">
        <v>0.0</v>
      </c>
      <c r="S563" s="1">
        <v>1.0</v>
      </c>
      <c r="T563" s="1">
        <v>1.0</v>
      </c>
      <c r="U563" s="1">
        <v>0.0</v>
      </c>
      <c r="V563" s="1">
        <v>1.0</v>
      </c>
      <c r="W563" s="1">
        <v>1.0</v>
      </c>
      <c r="X563" s="1">
        <v>0.0</v>
      </c>
      <c r="Y563" s="1">
        <v>1.0</v>
      </c>
      <c r="Z563" s="1">
        <v>1.0</v>
      </c>
      <c r="AA563" s="1">
        <v>2.0</v>
      </c>
      <c r="AB563" s="1">
        <v>0.0</v>
      </c>
      <c r="AC563" s="36">
        <v>2244.0</v>
      </c>
      <c r="AD563">
        <f t="shared" si="1"/>
        <v>54</v>
      </c>
      <c r="AE563">
        <f t="shared" si="2"/>
        <v>12</v>
      </c>
      <c r="AF563">
        <f t="shared" si="3"/>
        <v>18</v>
      </c>
      <c r="AG563">
        <f t="shared" si="4"/>
        <v>24</v>
      </c>
    </row>
    <row r="564">
      <c r="A564" s="1" t="b">
        <v>1</v>
      </c>
      <c r="B564" s="20">
        <v>43948.48892282408</v>
      </c>
      <c r="C564" s="1" t="s">
        <v>423</v>
      </c>
      <c r="D564" s="1">
        <v>2.0</v>
      </c>
      <c r="E564" s="1">
        <v>2.0</v>
      </c>
      <c r="F564" s="1">
        <v>2.0</v>
      </c>
      <c r="G564" s="1">
        <v>2.0</v>
      </c>
      <c r="H564" s="1">
        <v>1.0</v>
      </c>
      <c r="I564" s="1">
        <v>2.0</v>
      </c>
      <c r="J564" s="1">
        <v>2.0</v>
      </c>
      <c r="K564" s="1">
        <v>1.0</v>
      </c>
      <c r="L564" s="1">
        <v>0.0</v>
      </c>
      <c r="M564" s="1">
        <v>1.0</v>
      </c>
      <c r="N564" s="1">
        <v>0.0</v>
      </c>
      <c r="O564" s="1">
        <v>1.0</v>
      </c>
      <c r="P564" s="1">
        <v>1.0</v>
      </c>
      <c r="Q564" s="1">
        <v>0.0</v>
      </c>
      <c r="R564" s="1">
        <v>1.0</v>
      </c>
      <c r="S564" s="1">
        <v>2.0</v>
      </c>
      <c r="T564" s="1">
        <v>0.0</v>
      </c>
      <c r="U564" s="1">
        <v>0.0</v>
      </c>
      <c r="V564" s="1">
        <v>0.0</v>
      </c>
      <c r="W564" s="1">
        <v>0.0</v>
      </c>
      <c r="X564" s="1">
        <v>1.0</v>
      </c>
      <c r="Y564" s="1">
        <v>2.0</v>
      </c>
      <c r="Z564" s="1">
        <v>2.0</v>
      </c>
      <c r="AA564" s="1">
        <v>2.0</v>
      </c>
      <c r="AB564" s="1">
        <v>1.0</v>
      </c>
      <c r="AC564" s="36">
        <v>2242.0</v>
      </c>
      <c r="AD564">
        <f t="shared" si="1"/>
        <v>56</v>
      </c>
      <c r="AE564">
        <f t="shared" si="2"/>
        <v>16</v>
      </c>
      <c r="AF564">
        <f t="shared" si="3"/>
        <v>14</v>
      </c>
      <c r="AG564">
        <f t="shared" si="4"/>
        <v>26</v>
      </c>
    </row>
    <row r="565">
      <c r="A565" s="1" t="b">
        <v>1</v>
      </c>
      <c r="B565" s="20">
        <v>43949.593500856485</v>
      </c>
      <c r="C565" s="1" t="s">
        <v>273</v>
      </c>
      <c r="D565" s="1">
        <v>1.0</v>
      </c>
      <c r="E565" s="1">
        <v>1.0</v>
      </c>
      <c r="F565" s="1">
        <v>2.0</v>
      </c>
      <c r="G565" s="1">
        <v>1.0</v>
      </c>
      <c r="H565" s="1">
        <v>0.0</v>
      </c>
      <c r="I565" s="1">
        <v>1.0</v>
      </c>
      <c r="J565" s="1">
        <v>1.0</v>
      </c>
      <c r="K565" s="1">
        <v>2.0</v>
      </c>
      <c r="L565" s="1">
        <v>1.0</v>
      </c>
      <c r="M565" s="1">
        <v>1.0</v>
      </c>
      <c r="N565" s="1">
        <v>1.0</v>
      </c>
      <c r="O565" s="1">
        <v>0.0</v>
      </c>
      <c r="P565" s="1">
        <v>2.0</v>
      </c>
      <c r="Q565" s="1">
        <v>0.0</v>
      </c>
      <c r="R565" s="1">
        <v>1.0</v>
      </c>
      <c r="S565" s="1">
        <v>1.0</v>
      </c>
      <c r="T565" s="1">
        <v>1.0</v>
      </c>
      <c r="U565" s="1">
        <v>1.0</v>
      </c>
      <c r="V565" s="1">
        <v>1.0</v>
      </c>
      <c r="W565" s="1">
        <v>1.0</v>
      </c>
      <c r="X565" s="1">
        <v>1.0</v>
      </c>
      <c r="Y565" s="1">
        <v>1.0</v>
      </c>
      <c r="Z565" s="1">
        <v>2.0</v>
      </c>
      <c r="AA565" s="1">
        <v>2.0</v>
      </c>
      <c r="AB565" s="1">
        <v>0.0</v>
      </c>
      <c r="AC565" s="36">
        <v>2028.0</v>
      </c>
      <c r="AD565">
        <f t="shared" si="1"/>
        <v>52</v>
      </c>
      <c r="AE565">
        <f t="shared" si="2"/>
        <v>18</v>
      </c>
      <c r="AF565">
        <f t="shared" si="3"/>
        <v>16</v>
      </c>
      <c r="AG565">
        <f t="shared" si="4"/>
        <v>18</v>
      </c>
    </row>
    <row r="566">
      <c r="A566" s="1" t="b">
        <v>1</v>
      </c>
      <c r="B566" s="20">
        <v>43950.4825447801</v>
      </c>
      <c r="C566" s="1" t="s">
        <v>276</v>
      </c>
      <c r="D566" s="1">
        <v>1.0</v>
      </c>
      <c r="E566" s="1">
        <v>0.0</v>
      </c>
      <c r="F566" s="1">
        <v>1.0</v>
      </c>
      <c r="G566" s="1">
        <v>1.0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2.0</v>
      </c>
      <c r="O566" s="1">
        <v>0.0</v>
      </c>
      <c r="P566" s="1">
        <v>1.0</v>
      </c>
      <c r="Q566" s="1">
        <v>0.0</v>
      </c>
      <c r="R566" s="1">
        <v>0.0</v>
      </c>
      <c r="S566" s="1">
        <v>0.0</v>
      </c>
      <c r="T566" s="1">
        <v>1.0</v>
      </c>
      <c r="U566" s="1">
        <v>0.0</v>
      </c>
      <c r="V566" s="1">
        <v>0.0</v>
      </c>
      <c r="W566" s="1">
        <v>1.0</v>
      </c>
      <c r="X566" s="1">
        <v>1.0</v>
      </c>
      <c r="Y566" s="1">
        <v>1.0</v>
      </c>
      <c r="Z566" s="1">
        <v>1.0</v>
      </c>
      <c r="AA566" s="1">
        <v>1.0</v>
      </c>
      <c r="AB566" s="1">
        <v>1.0</v>
      </c>
      <c r="AC566" s="36">
        <v>1941.0</v>
      </c>
      <c r="AD566">
        <f t="shared" si="1"/>
        <v>26</v>
      </c>
      <c r="AE566">
        <f t="shared" si="2"/>
        <v>8</v>
      </c>
      <c r="AF566">
        <f t="shared" si="3"/>
        <v>14</v>
      </c>
      <c r="AG566">
        <f t="shared" si="4"/>
        <v>4</v>
      </c>
    </row>
    <row r="567">
      <c r="A567" s="1" t="b">
        <v>1</v>
      </c>
      <c r="B567" s="20">
        <v>43951.291709259254</v>
      </c>
      <c r="C567" s="1" t="s">
        <v>408</v>
      </c>
      <c r="D567" s="1">
        <v>1.0</v>
      </c>
      <c r="E567" s="1">
        <v>1.0</v>
      </c>
      <c r="F567" s="1">
        <v>0.0</v>
      </c>
      <c r="G567" s="1">
        <v>1.0</v>
      </c>
      <c r="H567" s="1">
        <v>0.0</v>
      </c>
      <c r="I567" s="1">
        <v>0.0</v>
      </c>
      <c r="J567" s="1">
        <v>1.0</v>
      </c>
      <c r="K567" s="1">
        <v>1.0</v>
      </c>
      <c r="L567" s="1">
        <v>0.0</v>
      </c>
      <c r="M567" s="1">
        <v>0.0</v>
      </c>
      <c r="N567" s="1">
        <v>2.0</v>
      </c>
      <c r="O567" s="1">
        <v>0.0</v>
      </c>
      <c r="P567" s="1">
        <v>2.0</v>
      </c>
      <c r="Q567" s="1">
        <v>0.0</v>
      </c>
      <c r="R567" s="1">
        <v>0.0</v>
      </c>
      <c r="S567" s="1">
        <v>1.0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2.0</v>
      </c>
      <c r="AA567" s="1">
        <v>2.0</v>
      </c>
      <c r="AB567" s="1">
        <v>0.0</v>
      </c>
      <c r="AC567" s="36">
        <v>2204.0</v>
      </c>
      <c r="AD567">
        <f t="shared" si="1"/>
        <v>28</v>
      </c>
      <c r="AE567">
        <f t="shared" si="2"/>
        <v>6</v>
      </c>
      <c r="AF567">
        <f t="shared" si="3"/>
        <v>14</v>
      </c>
      <c r="AG567">
        <f t="shared" si="4"/>
        <v>8</v>
      </c>
    </row>
    <row r="568">
      <c r="A568" s="57" t="b">
        <v>1</v>
      </c>
      <c r="B568" s="58">
        <v>43952.42337133102</v>
      </c>
      <c r="C568" s="57" t="s">
        <v>405</v>
      </c>
      <c r="D568" s="57">
        <v>1.0</v>
      </c>
      <c r="E568" s="57">
        <v>2.0</v>
      </c>
      <c r="F568" s="57">
        <v>0.0</v>
      </c>
      <c r="G568" s="57">
        <v>2.0</v>
      </c>
      <c r="H568" s="57">
        <v>0.0</v>
      </c>
      <c r="I568" s="57">
        <v>1.0</v>
      </c>
      <c r="J568" s="57">
        <v>2.0</v>
      </c>
      <c r="K568" s="57">
        <v>2.0</v>
      </c>
      <c r="L568" s="57">
        <v>1.0</v>
      </c>
      <c r="M568" s="57">
        <v>0.0</v>
      </c>
      <c r="N568" s="57">
        <v>0.0</v>
      </c>
      <c r="O568" s="57">
        <v>0.0</v>
      </c>
      <c r="P568" s="57">
        <v>2.0</v>
      </c>
      <c r="Q568" s="57">
        <v>0.0</v>
      </c>
      <c r="R568" s="57">
        <v>0.0</v>
      </c>
      <c r="S568" s="57">
        <v>2.0</v>
      </c>
      <c r="T568" s="57">
        <v>1.0</v>
      </c>
      <c r="U568" s="57">
        <v>0.0</v>
      </c>
      <c r="V568" s="57">
        <v>0.0</v>
      </c>
      <c r="W568" s="57">
        <v>2.0</v>
      </c>
      <c r="X568" s="57">
        <v>0.0</v>
      </c>
      <c r="Y568" s="57">
        <v>1.0</v>
      </c>
      <c r="Z568" s="57">
        <v>2.0</v>
      </c>
      <c r="AA568" s="57">
        <v>2.0</v>
      </c>
      <c r="AB568" s="57">
        <v>0.0</v>
      </c>
      <c r="AC568" s="36">
        <v>2219.0</v>
      </c>
      <c r="AD568">
        <f t="shared" si="1"/>
        <v>46</v>
      </c>
      <c r="AE568">
        <f t="shared" si="2"/>
        <v>16</v>
      </c>
      <c r="AF568">
        <f t="shared" si="3"/>
        <v>16</v>
      </c>
      <c r="AG568">
        <f t="shared" si="4"/>
        <v>14</v>
      </c>
      <c r="AH568" s="59"/>
    </row>
    <row r="569">
      <c r="A569" s="1" t="b">
        <v>1</v>
      </c>
      <c r="B569" s="20">
        <v>43952.424995277775</v>
      </c>
      <c r="C569" s="1" t="s">
        <v>399</v>
      </c>
      <c r="D569" s="1">
        <v>2.0</v>
      </c>
      <c r="E569" s="1">
        <v>1.0</v>
      </c>
      <c r="F569" s="1">
        <v>1.0</v>
      </c>
      <c r="G569" s="1">
        <v>2.0</v>
      </c>
      <c r="H569" s="1">
        <v>0.0</v>
      </c>
      <c r="I569" s="1">
        <v>1.0</v>
      </c>
      <c r="J569" s="1">
        <v>1.0</v>
      </c>
      <c r="K569" s="1">
        <v>1.0</v>
      </c>
      <c r="L569" s="1">
        <v>1.0</v>
      </c>
      <c r="M569" s="1">
        <v>0.0</v>
      </c>
      <c r="N569" s="1">
        <v>1.0</v>
      </c>
      <c r="O569" s="1">
        <v>0.0</v>
      </c>
      <c r="P569" s="1">
        <v>1.0</v>
      </c>
      <c r="Q569" s="1">
        <v>1.0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1.0</v>
      </c>
      <c r="X569" s="1">
        <v>0.0</v>
      </c>
      <c r="Y569" s="1">
        <v>1.0</v>
      </c>
      <c r="Z569" s="1">
        <v>2.0</v>
      </c>
      <c r="AA569" s="1">
        <v>1.0</v>
      </c>
      <c r="AB569" s="1">
        <v>1.0</v>
      </c>
      <c r="AC569" s="36">
        <v>2049.0</v>
      </c>
      <c r="AD569">
        <f t="shared" si="1"/>
        <v>38</v>
      </c>
      <c r="AE569">
        <f t="shared" si="2"/>
        <v>12</v>
      </c>
      <c r="AF569">
        <f t="shared" si="3"/>
        <v>16</v>
      </c>
      <c r="AG569">
        <f t="shared" si="4"/>
        <v>10</v>
      </c>
    </row>
    <row r="570">
      <c r="A570" s="1" t="b">
        <v>1</v>
      </c>
      <c r="B570" s="20">
        <v>43952.4622359375</v>
      </c>
      <c r="C570" s="1" t="s">
        <v>328</v>
      </c>
      <c r="D570" s="1">
        <v>1.0</v>
      </c>
      <c r="E570" s="1">
        <v>2.0</v>
      </c>
      <c r="F570" s="1">
        <v>0.0</v>
      </c>
      <c r="G570" s="1">
        <v>1.0</v>
      </c>
      <c r="H570" s="1">
        <v>1.0</v>
      </c>
      <c r="I570" s="1">
        <v>1.0</v>
      </c>
      <c r="J570" s="1">
        <v>1.0</v>
      </c>
      <c r="K570" s="1">
        <v>1.0</v>
      </c>
      <c r="L570" s="1">
        <v>2.0</v>
      </c>
      <c r="M570" s="1">
        <v>1.0</v>
      </c>
      <c r="N570" s="1">
        <v>1.0</v>
      </c>
      <c r="O570" s="1">
        <v>1.0</v>
      </c>
      <c r="P570" s="1">
        <v>1.0</v>
      </c>
      <c r="Q570" s="1">
        <v>1.0</v>
      </c>
      <c r="R570" s="1">
        <v>1.0</v>
      </c>
      <c r="S570" s="1">
        <v>1.0</v>
      </c>
      <c r="T570" s="1">
        <v>1.0</v>
      </c>
      <c r="U570" s="1">
        <v>1.0</v>
      </c>
      <c r="V570" s="1">
        <v>1.0</v>
      </c>
      <c r="W570" s="1">
        <v>2.0</v>
      </c>
      <c r="X570" s="1">
        <v>1.0</v>
      </c>
      <c r="Y570" s="1">
        <v>1.0</v>
      </c>
      <c r="Z570" s="1">
        <v>1.0</v>
      </c>
      <c r="AA570" s="1">
        <v>1.0</v>
      </c>
      <c r="AB570" s="1">
        <v>1.0</v>
      </c>
      <c r="AC570" s="36">
        <v>2126.0</v>
      </c>
      <c r="AD570">
        <f t="shared" si="1"/>
        <v>54</v>
      </c>
      <c r="AE570">
        <f t="shared" si="2"/>
        <v>22</v>
      </c>
      <c r="AF570">
        <f t="shared" si="3"/>
        <v>14</v>
      </c>
      <c r="AG570">
        <f t="shared" si="4"/>
        <v>18</v>
      </c>
    </row>
    <row r="571">
      <c r="A571" s="1" t="b">
        <v>1</v>
      </c>
      <c r="B571" s="20">
        <v>43953.41514927083</v>
      </c>
      <c r="C571" s="1" t="s">
        <v>393</v>
      </c>
      <c r="D571" s="1">
        <v>2.0</v>
      </c>
      <c r="E571" s="1">
        <v>2.0</v>
      </c>
      <c r="F571" s="1">
        <v>1.0</v>
      </c>
      <c r="G571" s="1">
        <v>1.0</v>
      </c>
      <c r="H571" s="1">
        <v>1.0</v>
      </c>
      <c r="I571" s="1">
        <v>2.0</v>
      </c>
      <c r="J571" s="1">
        <v>2.0</v>
      </c>
      <c r="K571" s="1">
        <v>1.0</v>
      </c>
      <c r="L571" s="1">
        <v>0.0</v>
      </c>
      <c r="M571" s="1">
        <v>0.0</v>
      </c>
      <c r="N571" s="1">
        <v>1.0</v>
      </c>
      <c r="O571" s="1">
        <v>0.0</v>
      </c>
      <c r="P571" s="1">
        <v>2.0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1.0</v>
      </c>
      <c r="W571" s="1">
        <v>0.0</v>
      </c>
      <c r="X571" s="1">
        <v>1.0</v>
      </c>
      <c r="Y571" s="1">
        <v>2.0</v>
      </c>
      <c r="Z571" s="1">
        <v>2.0</v>
      </c>
      <c r="AA571" s="1">
        <v>2.0</v>
      </c>
      <c r="AB571" s="1">
        <v>0.0</v>
      </c>
      <c r="AC571" s="36">
        <v>2197.0</v>
      </c>
      <c r="AD571">
        <f t="shared" si="1"/>
        <v>46</v>
      </c>
      <c r="AE571">
        <f t="shared" si="2"/>
        <v>14</v>
      </c>
      <c r="AF571">
        <f t="shared" si="3"/>
        <v>14</v>
      </c>
      <c r="AG571">
        <f t="shared" si="4"/>
        <v>18</v>
      </c>
    </row>
    <row r="572">
      <c r="A572" s="1" t="b">
        <v>1</v>
      </c>
      <c r="B572" s="20">
        <v>43954.65110065972</v>
      </c>
      <c r="C572" s="1" t="s">
        <v>317</v>
      </c>
      <c r="D572" s="1">
        <v>1.0</v>
      </c>
      <c r="E572" s="1">
        <v>1.0</v>
      </c>
      <c r="F572" s="1">
        <v>0.0</v>
      </c>
      <c r="G572" s="1">
        <v>1.0</v>
      </c>
      <c r="H572" s="1">
        <v>0.0</v>
      </c>
      <c r="I572" s="1">
        <v>0.0</v>
      </c>
      <c r="J572" s="1">
        <v>0.0</v>
      </c>
      <c r="K572" s="1">
        <v>1.0</v>
      </c>
      <c r="L572" s="1">
        <v>0.0</v>
      </c>
      <c r="M572" s="1">
        <v>0.0</v>
      </c>
      <c r="N572" s="1">
        <v>0.0</v>
      </c>
      <c r="O572" s="1">
        <v>0.0</v>
      </c>
      <c r="P572" s="1">
        <v>1.0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1.0</v>
      </c>
      <c r="Y572" s="1">
        <v>1.0</v>
      </c>
      <c r="Z572" s="1">
        <v>1.0</v>
      </c>
      <c r="AA572" s="1">
        <v>2.0</v>
      </c>
      <c r="AB572" s="1">
        <v>0.0</v>
      </c>
      <c r="AC572" s="36">
        <v>2087.0</v>
      </c>
      <c r="AD572">
        <f t="shared" si="1"/>
        <v>20</v>
      </c>
      <c r="AE572">
        <f t="shared" si="2"/>
        <v>8</v>
      </c>
      <c r="AF572">
        <f t="shared" si="3"/>
        <v>8</v>
      </c>
      <c r="AG572">
        <f t="shared" si="4"/>
        <v>4</v>
      </c>
    </row>
    <row r="573">
      <c r="A573" s="1" t="b">
        <v>1</v>
      </c>
      <c r="B573" s="20">
        <v>43955.465758645834</v>
      </c>
      <c r="C573" s="1" t="s">
        <v>426</v>
      </c>
      <c r="D573" s="1">
        <v>2.0</v>
      </c>
      <c r="E573" s="1">
        <v>2.0</v>
      </c>
      <c r="F573" s="1">
        <v>2.0</v>
      </c>
      <c r="G573" s="1">
        <v>0.0</v>
      </c>
      <c r="H573" s="1">
        <v>1.0</v>
      </c>
      <c r="I573" s="1">
        <v>2.0</v>
      </c>
      <c r="J573" s="1">
        <v>2.0</v>
      </c>
      <c r="K573" s="1">
        <v>2.0</v>
      </c>
      <c r="L573" s="1">
        <v>0.0</v>
      </c>
      <c r="M573" s="1">
        <v>0.0</v>
      </c>
      <c r="N573" s="1">
        <v>0.0</v>
      </c>
      <c r="O573" s="1">
        <v>0.0</v>
      </c>
      <c r="P573" s="1">
        <v>2.0</v>
      </c>
      <c r="Q573" s="1">
        <v>0.0</v>
      </c>
      <c r="R573" s="1">
        <v>0.0</v>
      </c>
      <c r="S573" s="1">
        <v>2.0</v>
      </c>
      <c r="T573" s="1">
        <v>1.0</v>
      </c>
      <c r="U573" s="1">
        <v>0.0</v>
      </c>
      <c r="V573" s="1">
        <v>1.0</v>
      </c>
      <c r="W573" s="1">
        <v>2.0</v>
      </c>
      <c r="X573" s="1">
        <v>2.0</v>
      </c>
      <c r="Y573" s="1">
        <v>2.0</v>
      </c>
      <c r="Z573" s="1">
        <v>2.0</v>
      </c>
      <c r="AA573" s="1">
        <v>2.0</v>
      </c>
      <c r="AB573" s="1">
        <v>0.0</v>
      </c>
      <c r="AC573" s="36">
        <v>247.0</v>
      </c>
      <c r="AD573">
        <f t="shared" si="1"/>
        <v>58</v>
      </c>
      <c r="AE573">
        <f t="shared" si="2"/>
        <v>20</v>
      </c>
      <c r="AF573">
        <f t="shared" si="3"/>
        <v>14</v>
      </c>
      <c r="AG573">
        <f t="shared" si="4"/>
        <v>24</v>
      </c>
    </row>
    <row r="574">
      <c r="A574" s="1" t="b">
        <v>1</v>
      </c>
      <c r="B574" s="20">
        <v>43955.7321958449</v>
      </c>
      <c r="C574" s="1" t="s">
        <v>427</v>
      </c>
      <c r="D574" s="1">
        <v>0.0</v>
      </c>
      <c r="E574" s="1">
        <v>2.0</v>
      </c>
      <c r="F574" s="1">
        <v>2.0</v>
      </c>
      <c r="G574" s="1">
        <v>0.0</v>
      </c>
      <c r="H574" s="1">
        <v>0.0</v>
      </c>
      <c r="I574" s="1">
        <v>1.0</v>
      </c>
      <c r="J574" s="1">
        <v>0.0</v>
      </c>
      <c r="K574" s="1">
        <v>2.0</v>
      </c>
      <c r="L574" s="1">
        <v>0.0</v>
      </c>
      <c r="M574" s="1">
        <v>0.0</v>
      </c>
      <c r="N574" s="1">
        <v>0.0</v>
      </c>
      <c r="O574" s="1">
        <v>0.0</v>
      </c>
      <c r="P574" s="1">
        <v>2.0</v>
      </c>
      <c r="Q574" s="1">
        <v>0.0</v>
      </c>
      <c r="R574" s="1">
        <v>0.0</v>
      </c>
      <c r="S574" s="1">
        <v>2.0</v>
      </c>
      <c r="T574" s="1">
        <v>0.0</v>
      </c>
      <c r="U574" s="1">
        <v>0.0</v>
      </c>
      <c r="V574" s="1">
        <v>0.0</v>
      </c>
      <c r="W574" s="1">
        <v>0.0</v>
      </c>
      <c r="X574" s="1">
        <v>2.0</v>
      </c>
      <c r="Y574" s="1">
        <v>2.0</v>
      </c>
      <c r="Z574" s="1">
        <v>2.0</v>
      </c>
      <c r="AA574" s="1">
        <v>1.0</v>
      </c>
      <c r="AB574" s="1">
        <v>0.0</v>
      </c>
      <c r="AC574" s="36">
        <v>2243.0</v>
      </c>
      <c r="AD574">
        <f t="shared" si="1"/>
        <v>36</v>
      </c>
      <c r="AE574">
        <f t="shared" si="2"/>
        <v>16</v>
      </c>
      <c r="AF574">
        <f t="shared" si="3"/>
        <v>8</v>
      </c>
      <c r="AG574">
        <f t="shared" si="4"/>
        <v>12</v>
      </c>
    </row>
    <row r="575">
      <c r="A575" s="57" t="b">
        <v>1</v>
      </c>
      <c r="B575" s="58">
        <v>43956.401623020836</v>
      </c>
      <c r="C575" s="57" t="s">
        <v>416</v>
      </c>
      <c r="D575" s="57">
        <v>1.0</v>
      </c>
      <c r="E575" s="57">
        <v>1.0</v>
      </c>
      <c r="F575" s="57">
        <v>1.0</v>
      </c>
      <c r="G575" s="57">
        <v>2.0</v>
      </c>
      <c r="H575" s="57">
        <v>1.0</v>
      </c>
      <c r="I575" s="57">
        <v>2.0</v>
      </c>
      <c r="J575" s="57">
        <v>2.0</v>
      </c>
      <c r="K575" s="57">
        <v>2.0</v>
      </c>
      <c r="L575" s="57">
        <v>1.0</v>
      </c>
      <c r="M575" s="57">
        <v>1.0</v>
      </c>
      <c r="N575" s="57">
        <v>1.0</v>
      </c>
      <c r="O575" s="57">
        <v>0.0</v>
      </c>
      <c r="P575" s="57">
        <v>2.0</v>
      </c>
      <c r="Q575" s="57">
        <v>1.0</v>
      </c>
      <c r="R575" s="57">
        <v>1.0</v>
      </c>
      <c r="S575" s="57">
        <v>2.0</v>
      </c>
      <c r="T575" s="57">
        <v>1.0</v>
      </c>
      <c r="U575" s="57">
        <v>0.0</v>
      </c>
      <c r="V575" s="57">
        <v>1.0</v>
      </c>
      <c r="W575" s="57">
        <v>0.0</v>
      </c>
      <c r="X575" s="57">
        <v>0.0</v>
      </c>
      <c r="Y575" s="57">
        <v>1.0</v>
      </c>
      <c r="Z575" s="57">
        <v>2.0</v>
      </c>
      <c r="AA575" s="57">
        <v>2.0</v>
      </c>
      <c r="AB575" s="57">
        <v>1.0</v>
      </c>
      <c r="AC575" s="36">
        <v>2221.0</v>
      </c>
      <c r="AD575">
        <f t="shared" si="1"/>
        <v>58</v>
      </c>
      <c r="AE575">
        <f t="shared" si="2"/>
        <v>12</v>
      </c>
      <c r="AF575">
        <f t="shared" si="3"/>
        <v>20</v>
      </c>
      <c r="AG575">
        <f t="shared" si="4"/>
        <v>26</v>
      </c>
      <c r="AH575" s="59"/>
    </row>
    <row r="576">
      <c r="A576" s="1" t="b">
        <v>1</v>
      </c>
      <c r="B576" s="20">
        <v>43957.58469800926</v>
      </c>
      <c r="C576" s="1" t="s">
        <v>137</v>
      </c>
      <c r="D576" s="1">
        <v>2.0</v>
      </c>
      <c r="E576" s="1">
        <v>2.0</v>
      </c>
      <c r="F576" s="1">
        <v>2.0</v>
      </c>
      <c r="G576" s="1">
        <v>2.0</v>
      </c>
      <c r="H576" s="1">
        <v>0.0</v>
      </c>
      <c r="I576" s="1">
        <v>2.0</v>
      </c>
      <c r="J576" s="1">
        <v>1.0</v>
      </c>
      <c r="K576" s="1">
        <v>2.0</v>
      </c>
      <c r="L576" s="1">
        <v>2.0</v>
      </c>
      <c r="M576" s="1">
        <v>0.0</v>
      </c>
      <c r="N576" s="1">
        <v>0.0</v>
      </c>
      <c r="O576" s="1">
        <v>0.0</v>
      </c>
      <c r="P576" s="1">
        <v>1.0</v>
      </c>
      <c r="Q576" s="1">
        <v>1.0</v>
      </c>
      <c r="R576" s="1">
        <v>0.0</v>
      </c>
      <c r="S576" s="1">
        <v>2.0</v>
      </c>
      <c r="T576" s="1">
        <v>2.0</v>
      </c>
      <c r="U576" s="1">
        <v>0.0</v>
      </c>
      <c r="V576" s="1">
        <v>1.0</v>
      </c>
      <c r="W576" s="1">
        <v>2.0</v>
      </c>
      <c r="X576" s="1">
        <v>1.0</v>
      </c>
      <c r="Y576" s="1">
        <v>2.0</v>
      </c>
      <c r="Z576" s="1">
        <v>1.0</v>
      </c>
      <c r="AA576" s="1">
        <v>1.0</v>
      </c>
      <c r="AB576" s="1">
        <v>1.0</v>
      </c>
      <c r="AC576" s="36">
        <v>1883.0</v>
      </c>
      <c r="AD576">
        <f t="shared" si="1"/>
        <v>60</v>
      </c>
      <c r="AE576">
        <f t="shared" si="2"/>
        <v>20</v>
      </c>
      <c r="AF576">
        <f t="shared" si="3"/>
        <v>20</v>
      </c>
      <c r="AG576">
        <f t="shared" si="4"/>
        <v>20</v>
      </c>
    </row>
    <row r="577">
      <c r="A577" s="1" t="b">
        <v>1</v>
      </c>
      <c r="B577" s="20">
        <v>43957.855358796296</v>
      </c>
      <c r="C577" s="1" t="s">
        <v>428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1.0</v>
      </c>
      <c r="AB577" s="1">
        <v>0.0</v>
      </c>
      <c r="AC577" s="36">
        <v>2247.0</v>
      </c>
      <c r="AD577">
        <f t="shared" si="1"/>
        <v>2</v>
      </c>
      <c r="AE577">
        <f t="shared" si="2"/>
        <v>0</v>
      </c>
      <c r="AF577">
        <f t="shared" si="3"/>
        <v>0</v>
      </c>
      <c r="AG577">
        <f t="shared" si="4"/>
        <v>2</v>
      </c>
    </row>
    <row r="578">
      <c r="A578" s="1" t="b">
        <v>1</v>
      </c>
      <c r="B578" s="20">
        <v>43958.52440920139</v>
      </c>
      <c r="C578" s="1" t="s">
        <v>429</v>
      </c>
      <c r="D578" s="1">
        <v>2.0</v>
      </c>
      <c r="E578" s="1">
        <v>2.0</v>
      </c>
      <c r="F578" s="1">
        <v>0.0</v>
      </c>
      <c r="G578" s="1">
        <v>2.0</v>
      </c>
      <c r="H578" s="1">
        <v>2.0</v>
      </c>
      <c r="I578" s="1">
        <v>2.0</v>
      </c>
      <c r="J578" s="1">
        <v>2.0</v>
      </c>
      <c r="K578" s="1">
        <v>2.0</v>
      </c>
      <c r="L578" s="1">
        <v>1.0</v>
      </c>
      <c r="M578" s="1">
        <v>0.0</v>
      </c>
      <c r="N578" s="1">
        <v>2.0</v>
      </c>
      <c r="O578" s="1">
        <v>1.0</v>
      </c>
      <c r="P578" s="1">
        <v>1.0</v>
      </c>
      <c r="Q578" s="1">
        <v>2.0</v>
      </c>
      <c r="R578" s="1">
        <v>0.0</v>
      </c>
      <c r="S578" s="1">
        <v>2.0</v>
      </c>
      <c r="T578" s="1">
        <v>1.0</v>
      </c>
      <c r="U578" s="1">
        <v>0.0</v>
      </c>
      <c r="V578" s="1">
        <v>2.0</v>
      </c>
      <c r="W578" s="1">
        <v>2.0</v>
      </c>
      <c r="X578" s="1">
        <v>2.0</v>
      </c>
      <c r="Y578" s="1">
        <v>2.0</v>
      </c>
      <c r="Z578" s="1">
        <v>1.0</v>
      </c>
      <c r="AA578" s="1">
        <v>2.0</v>
      </c>
      <c r="AB578" s="1">
        <v>1.0</v>
      </c>
      <c r="AC578" s="36">
        <v>2245.0</v>
      </c>
      <c r="AD578">
        <f t="shared" si="1"/>
        <v>72</v>
      </c>
      <c r="AE578">
        <f t="shared" si="2"/>
        <v>20</v>
      </c>
      <c r="AF578">
        <f t="shared" si="3"/>
        <v>22</v>
      </c>
      <c r="AG578">
        <f t="shared" si="4"/>
        <v>30</v>
      </c>
    </row>
    <row r="579">
      <c r="A579" s="57" t="b">
        <v>1</v>
      </c>
      <c r="B579" s="58">
        <v>43960.10698052083</v>
      </c>
      <c r="C579" s="57" t="s">
        <v>320</v>
      </c>
      <c r="D579" s="57">
        <v>0.0</v>
      </c>
      <c r="E579" s="57">
        <v>0.0</v>
      </c>
      <c r="F579" s="57">
        <v>0.0</v>
      </c>
      <c r="G579" s="57">
        <v>0.0</v>
      </c>
      <c r="H579" s="57">
        <v>0.0</v>
      </c>
      <c r="I579" s="57">
        <v>0.0</v>
      </c>
      <c r="J579" s="57">
        <v>0.0</v>
      </c>
      <c r="K579" s="57">
        <v>0.0</v>
      </c>
      <c r="L579" s="57">
        <v>0.0</v>
      </c>
      <c r="M579" s="57">
        <v>0.0</v>
      </c>
      <c r="N579" s="57">
        <v>0.0</v>
      </c>
      <c r="O579" s="57">
        <v>0.0</v>
      </c>
      <c r="P579" s="57">
        <v>0.0</v>
      </c>
      <c r="Q579" s="57">
        <v>0.0</v>
      </c>
      <c r="R579" s="57">
        <v>0.0</v>
      </c>
      <c r="S579" s="57">
        <v>0.0</v>
      </c>
      <c r="T579" s="57">
        <v>0.0</v>
      </c>
      <c r="U579" s="57">
        <v>0.0</v>
      </c>
      <c r="V579" s="57">
        <v>0.0</v>
      </c>
      <c r="W579" s="57">
        <v>0.0</v>
      </c>
      <c r="X579" s="57">
        <v>0.0</v>
      </c>
      <c r="Y579" s="57">
        <v>0.0</v>
      </c>
      <c r="Z579" s="57">
        <v>0.0</v>
      </c>
      <c r="AA579" s="57">
        <v>1.0</v>
      </c>
      <c r="AB579" s="57">
        <v>0.0</v>
      </c>
      <c r="AC579" s="36">
        <v>2104.0</v>
      </c>
      <c r="AD579">
        <f t="shared" si="1"/>
        <v>2</v>
      </c>
      <c r="AE579">
        <f t="shared" si="2"/>
        <v>0</v>
      </c>
      <c r="AF579">
        <f t="shared" si="3"/>
        <v>0</v>
      </c>
      <c r="AG579">
        <f t="shared" si="4"/>
        <v>2</v>
      </c>
      <c r="AH579" s="59"/>
    </row>
    <row r="580">
      <c r="A580" s="1" t="b">
        <v>1</v>
      </c>
      <c r="B580" s="20">
        <v>43961.650466817126</v>
      </c>
      <c r="C580" s="1" t="s">
        <v>385</v>
      </c>
      <c r="D580" s="1">
        <v>1.0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1.0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1.0</v>
      </c>
      <c r="AB580" s="1">
        <v>0.0</v>
      </c>
      <c r="AC580" s="36">
        <v>2196.0</v>
      </c>
      <c r="AD580">
        <f t="shared" si="1"/>
        <v>6</v>
      </c>
      <c r="AE580">
        <f t="shared" si="2"/>
        <v>0</v>
      </c>
      <c r="AF580">
        <f t="shared" si="3"/>
        <v>4</v>
      </c>
      <c r="AG580">
        <f t="shared" si="4"/>
        <v>2</v>
      </c>
    </row>
    <row r="581">
      <c r="A581" s="57" t="b">
        <v>1</v>
      </c>
      <c r="B581" s="58">
        <v>43962.63281722223</v>
      </c>
      <c r="C581" s="57" t="s">
        <v>254</v>
      </c>
      <c r="D581" s="57">
        <v>1.0</v>
      </c>
      <c r="E581" s="57">
        <v>1.0</v>
      </c>
      <c r="F581" s="57">
        <v>2.0</v>
      </c>
      <c r="G581" s="57">
        <v>0.0</v>
      </c>
      <c r="H581" s="57">
        <v>0.0</v>
      </c>
      <c r="I581" s="57">
        <v>1.0</v>
      </c>
      <c r="J581" s="57">
        <v>2.0</v>
      </c>
      <c r="K581" s="57">
        <v>2.0</v>
      </c>
      <c r="L581" s="57">
        <v>1.0</v>
      </c>
      <c r="M581" s="57">
        <v>0.0</v>
      </c>
      <c r="N581" s="57">
        <v>1.0</v>
      </c>
      <c r="O581" s="57">
        <v>0.0</v>
      </c>
      <c r="P581" s="57">
        <v>1.0</v>
      </c>
      <c r="Q581" s="57">
        <v>0.0</v>
      </c>
      <c r="R581" s="57">
        <v>0.0</v>
      </c>
      <c r="S581" s="57">
        <v>1.0</v>
      </c>
      <c r="T581" s="57">
        <v>1.0</v>
      </c>
      <c r="U581" s="57">
        <v>0.0</v>
      </c>
      <c r="V581" s="57">
        <v>1.0</v>
      </c>
      <c r="W581" s="57">
        <v>2.0</v>
      </c>
      <c r="X581" s="57">
        <v>1.0</v>
      </c>
      <c r="Y581" s="57">
        <v>1.0</v>
      </c>
      <c r="Z581" s="57">
        <v>1.0</v>
      </c>
      <c r="AA581" s="57">
        <v>1.0</v>
      </c>
      <c r="AB581" s="57">
        <v>0.0</v>
      </c>
      <c r="AC581" s="36">
        <v>2005.0</v>
      </c>
      <c r="AD581" s="100">
        <f t="shared" si="1"/>
        <v>42</v>
      </c>
      <c r="AE581">
        <f t="shared" si="2"/>
        <v>14</v>
      </c>
      <c r="AF581">
        <f t="shared" si="3"/>
        <v>12</v>
      </c>
      <c r="AG581">
        <f t="shared" si="4"/>
        <v>16</v>
      </c>
      <c r="AH581" s="59"/>
    </row>
    <row r="582">
      <c r="A582" s="1" t="b">
        <v>1</v>
      </c>
      <c r="B582" s="20">
        <v>43963.42182232639</v>
      </c>
      <c r="C582" s="1" t="s">
        <v>903</v>
      </c>
      <c r="D582" s="1">
        <v>1.0</v>
      </c>
      <c r="E582" s="1">
        <v>2.0</v>
      </c>
      <c r="F582" s="1">
        <v>1.0</v>
      </c>
      <c r="G582" s="1">
        <v>1.0</v>
      </c>
      <c r="H582" s="1">
        <v>1.0</v>
      </c>
      <c r="I582" s="1">
        <v>2.0</v>
      </c>
      <c r="J582" s="1">
        <v>1.0</v>
      </c>
      <c r="K582" s="1">
        <v>2.0</v>
      </c>
      <c r="L582" s="1">
        <v>0.0</v>
      </c>
      <c r="M582" s="1">
        <v>0.0</v>
      </c>
      <c r="N582" s="1">
        <v>0.0</v>
      </c>
      <c r="O582" s="1">
        <v>0.0</v>
      </c>
      <c r="P582" s="1">
        <v>1.0</v>
      </c>
      <c r="Q582" s="1">
        <v>1.0</v>
      </c>
      <c r="R582" s="1">
        <v>1.0</v>
      </c>
      <c r="S582" s="1">
        <v>2.0</v>
      </c>
      <c r="T582" s="1">
        <v>2.0</v>
      </c>
      <c r="U582" s="1">
        <v>2.0</v>
      </c>
      <c r="V582" s="1">
        <v>1.0</v>
      </c>
      <c r="W582" s="1">
        <v>0.0</v>
      </c>
      <c r="X582" s="1">
        <v>2.0</v>
      </c>
      <c r="Y582" s="1">
        <v>1.0</v>
      </c>
      <c r="Z582" s="1">
        <v>2.0</v>
      </c>
      <c r="AA582" s="1">
        <v>2.0</v>
      </c>
      <c r="AB582" s="1">
        <v>1.0</v>
      </c>
      <c r="AC582" s="36">
        <v>2122.0</v>
      </c>
      <c r="AD582" s="100">
        <f t="shared" si="1"/>
        <v>58</v>
      </c>
      <c r="AE582">
        <f t="shared" si="2"/>
        <v>18</v>
      </c>
      <c r="AF582">
        <f t="shared" si="3"/>
        <v>16</v>
      </c>
      <c r="AG582">
        <f t="shared" si="4"/>
        <v>24</v>
      </c>
    </row>
    <row r="583">
      <c r="A583" s="1" t="b">
        <v>1</v>
      </c>
      <c r="B583" s="20">
        <v>43963.44694378472</v>
      </c>
      <c r="C583" s="1" t="s">
        <v>387</v>
      </c>
      <c r="D583" s="1">
        <v>2.0</v>
      </c>
      <c r="E583" s="1">
        <v>2.0</v>
      </c>
      <c r="F583" s="1">
        <v>2.0</v>
      </c>
      <c r="G583" s="1">
        <v>2.0</v>
      </c>
      <c r="H583" s="1">
        <v>0.0</v>
      </c>
      <c r="I583" s="1">
        <v>2.0</v>
      </c>
      <c r="J583" s="1">
        <v>2.0</v>
      </c>
      <c r="K583" s="1">
        <v>2.0</v>
      </c>
      <c r="L583" s="1">
        <v>2.0</v>
      </c>
      <c r="M583" s="1">
        <v>0.0</v>
      </c>
      <c r="N583" s="1">
        <v>0.0</v>
      </c>
      <c r="O583" s="1">
        <v>0.0</v>
      </c>
      <c r="P583" s="1">
        <v>2.0</v>
      </c>
      <c r="Q583" s="1">
        <v>0.0</v>
      </c>
      <c r="R583" s="1">
        <v>0.0</v>
      </c>
      <c r="S583" s="1">
        <v>2.0</v>
      </c>
      <c r="T583" s="1">
        <v>0.0</v>
      </c>
      <c r="U583" s="1">
        <v>0.0</v>
      </c>
      <c r="V583" s="1">
        <v>2.0</v>
      </c>
      <c r="W583" s="1">
        <v>2.0</v>
      </c>
      <c r="X583" s="1">
        <v>2.0</v>
      </c>
      <c r="Y583" s="1">
        <v>2.0</v>
      </c>
      <c r="Z583" s="1">
        <v>2.0</v>
      </c>
      <c r="AA583" s="1">
        <v>2.0</v>
      </c>
      <c r="AB583" s="1">
        <v>2.0</v>
      </c>
      <c r="AC583" s="36">
        <v>2199.0</v>
      </c>
      <c r="AD583" s="100">
        <f t="shared" si="1"/>
        <v>68</v>
      </c>
      <c r="AE583">
        <f t="shared" si="2"/>
        <v>24</v>
      </c>
      <c r="AF583">
        <f t="shared" si="3"/>
        <v>20</v>
      </c>
      <c r="AG583">
        <f t="shared" si="4"/>
        <v>24</v>
      </c>
    </row>
    <row r="584">
      <c r="A584" s="1" t="b">
        <v>1</v>
      </c>
      <c r="B584" s="20">
        <v>43965.60348479167</v>
      </c>
      <c r="C584" s="1" t="s">
        <v>406</v>
      </c>
      <c r="D584" s="1">
        <v>0.0</v>
      </c>
      <c r="E584" s="1">
        <v>1.0</v>
      </c>
      <c r="F584" s="1">
        <v>1.0</v>
      </c>
      <c r="G584" s="1">
        <v>0.0</v>
      </c>
      <c r="H584" s="1">
        <v>0.0</v>
      </c>
      <c r="I584" s="1">
        <v>1.0</v>
      </c>
      <c r="J584" s="1">
        <v>1.0</v>
      </c>
      <c r="K584" s="1">
        <v>0.0</v>
      </c>
      <c r="L584" s="1">
        <v>0.0</v>
      </c>
      <c r="M584" s="1">
        <v>0.0</v>
      </c>
      <c r="N584" s="1">
        <v>1.0</v>
      </c>
      <c r="O584" s="1">
        <v>0.0</v>
      </c>
      <c r="P584" s="1">
        <v>0.0</v>
      </c>
      <c r="Q584" s="1">
        <v>0.0</v>
      </c>
      <c r="R584" s="1">
        <v>0.0</v>
      </c>
      <c r="S584" s="1">
        <v>1.0</v>
      </c>
      <c r="T584" s="1">
        <v>0.0</v>
      </c>
      <c r="U584" s="1">
        <v>0.0</v>
      </c>
      <c r="V584" s="1">
        <v>0.0</v>
      </c>
      <c r="W584" s="1">
        <v>1.0</v>
      </c>
      <c r="X584" s="1">
        <v>0.0</v>
      </c>
      <c r="Y584" s="1">
        <v>1.0</v>
      </c>
      <c r="Z584" s="1">
        <v>0.0</v>
      </c>
      <c r="AA584" s="1">
        <v>0.0</v>
      </c>
      <c r="AB584" s="1">
        <v>0.0</v>
      </c>
      <c r="AC584" s="1">
        <v>2182.0</v>
      </c>
      <c r="AD584" s="100">
        <f t="shared" si="1"/>
        <v>16</v>
      </c>
      <c r="AE584">
        <f t="shared" si="2"/>
        <v>6</v>
      </c>
      <c r="AF584">
        <f t="shared" si="3"/>
        <v>2</v>
      </c>
      <c r="AG584">
        <f t="shared" si="4"/>
        <v>8</v>
      </c>
    </row>
    <row r="585">
      <c r="A585" s="1" t="b">
        <v>1</v>
      </c>
      <c r="B585" s="20">
        <v>43970.40127174769</v>
      </c>
      <c r="C585" s="1" t="s">
        <v>418</v>
      </c>
      <c r="D585" s="1">
        <v>0.0</v>
      </c>
      <c r="E585" s="1">
        <v>1.0</v>
      </c>
      <c r="F585" s="1">
        <v>0.0</v>
      </c>
      <c r="G585" s="1">
        <v>0.0</v>
      </c>
      <c r="H585" s="1">
        <v>0.0</v>
      </c>
      <c r="I585" s="1">
        <v>1.0</v>
      </c>
      <c r="J585" s="1">
        <v>1.0</v>
      </c>
      <c r="K585" s="1">
        <v>0.0</v>
      </c>
      <c r="L585" s="1">
        <v>1.0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2.0</v>
      </c>
      <c r="T585" s="1">
        <v>0.0</v>
      </c>
      <c r="U585" s="1">
        <v>0.0</v>
      </c>
      <c r="V585" s="1">
        <v>0.0</v>
      </c>
      <c r="W585" s="1">
        <v>1.0</v>
      </c>
      <c r="X585" s="1">
        <v>1.0</v>
      </c>
      <c r="Y585" s="1">
        <v>0.0</v>
      </c>
      <c r="Z585" s="1">
        <v>0.0</v>
      </c>
      <c r="AA585" s="1">
        <v>1.0</v>
      </c>
      <c r="AB585" s="1">
        <v>0.0</v>
      </c>
      <c r="AC585" s="1">
        <v>2052.0</v>
      </c>
      <c r="AD585" s="100">
        <f t="shared" si="1"/>
        <v>18</v>
      </c>
      <c r="AE585">
        <f t="shared" si="2"/>
        <v>8</v>
      </c>
      <c r="AF585">
        <f t="shared" si="3"/>
        <v>0</v>
      </c>
      <c r="AG585">
        <f t="shared" si="4"/>
        <v>10</v>
      </c>
    </row>
    <row r="586">
      <c r="A586" s="1" t="b">
        <v>1</v>
      </c>
      <c r="B586" s="20">
        <v>43970.707963692126</v>
      </c>
      <c r="C586" s="1" t="s">
        <v>904</v>
      </c>
      <c r="D586" s="1">
        <v>1.0</v>
      </c>
      <c r="E586" s="1">
        <v>1.0</v>
      </c>
      <c r="F586" s="1">
        <v>0.0</v>
      </c>
      <c r="G586" s="1">
        <v>0.0</v>
      </c>
      <c r="H586" s="1">
        <v>0.0</v>
      </c>
      <c r="I586" s="1">
        <v>0.0</v>
      </c>
      <c r="J586" s="1">
        <v>1.0</v>
      </c>
      <c r="K586" s="1">
        <v>0.0</v>
      </c>
      <c r="L586" s="1">
        <v>0.0</v>
      </c>
      <c r="M586" s="1">
        <v>0.0</v>
      </c>
      <c r="N586" s="1">
        <v>2.0</v>
      </c>
      <c r="O586" s="1">
        <v>1.0</v>
      </c>
      <c r="P586" s="1">
        <v>0.0</v>
      </c>
      <c r="Q586" s="1">
        <v>0.0</v>
      </c>
      <c r="R586" s="1">
        <v>0.0</v>
      </c>
      <c r="S586" s="1">
        <v>1.0</v>
      </c>
      <c r="T586" s="1">
        <v>0.0</v>
      </c>
      <c r="U586" s="1">
        <v>0.0</v>
      </c>
      <c r="V586" s="1">
        <v>0.0</v>
      </c>
      <c r="W586" s="1">
        <v>2.0</v>
      </c>
      <c r="X586" s="1">
        <v>1.0</v>
      </c>
      <c r="Y586" s="1">
        <v>0.0</v>
      </c>
      <c r="Z586" s="1">
        <v>1.0</v>
      </c>
      <c r="AA586" s="1">
        <v>1.0</v>
      </c>
      <c r="AB586" s="1">
        <v>0.0</v>
      </c>
      <c r="AC586" s="1">
        <v>2251.0</v>
      </c>
      <c r="AD586" s="100">
        <f t="shared" si="1"/>
        <v>24</v>
      </c>
      <c r="AE586">
        <f t="shared" si="2"/>
        <v>10</v>
      </c>
      <c r="AF586">
        <f t="shared" si="3"/>
        <v>6</v>
      </c>
      <c r="AG586">
        <f t="shared" si="4"/>
        <v>8</v>
      </c>
    </row>
    <row r="587">
      <c r="A587" s="1" t="b">
        <v>1</v>
      </c>
      <c r="B587" s="20">
        <v>43971.402689814815</v>
      </c>
      <c r="C587" s="1" t="s">
        <v>421</v>
      </c>
      <c r="D587" s="1">
        <v>2.0</v>
      </c>
      <c r="E587" s="1">
        <v>2.0</v>
      </c>
      <c r="F587" s="1">
        <v>0.0</v>
      </c>
      <c r="G587" s="1">
        <v>1.0</v>
      </c>
      <c r="H587" s="1">
        <v>1.0</v>
      </c>
      <c r="I587" s="1">
        <v>0.0</v>
      </c>
      <c r="J587" s="1">
        <v>2.0</v>
      </c>
      <c r="K587" s="1">
        <v>2.0</v>
      </c>
      <c r="L587" s="1">
        <v>1.0</v>
      </c>
      <c r="M587" s="1">
        <v>0.0</v>
      </c>
      <c r="N587" s="1">
        <v>0.0</v>
      </c>
      <c r="O587" s="1">
        <v>2.0</v>
      </c>
      <c r="P587" s="1">
        <v>1.0</v>
      </c>
      <c r="Q587" s="1">
        <v>1.0</v>
      </c>
      <c r="R587" s="1">
        <v>0.0</v>
      </c>
      <c r="S587" s="1">
        <v>1.0</v>
      </c>
      <c r="T587" s="1">
        <v>2.0</v>
      </c>
      <c r="U587" s="1">
        <v>0.0</v>
      </c>
      <c r="V587" s="1">
        <v>0.0</v>
      </c>
      <c r="W587" s="1">
        <v>1.0</v>
      </c>
      <c r="X587" s="1">
        <v>1.0</v>
      </c>
      <c r="Y587" s="1">
        <v>1.0</v>
      </c>
      <c r="Z587" s="1">
        <v>1.0</v>
      </c>
      <c r="AA587" s="1">
        <v>2.0</v>
      </c>
      <c r="AB587" s="1">
        <v>0.0</v>
      </c>
      <c r="AC587" s="1">
        <v>2222.0</v>
      </c>
      <c r="AD587" s="100">
        <f t="shared" si="1"/>
        <v>48</v>
      </c>
      <c r="AE587">
        <f t="shared" si="2"/>
        <v>14</v>
      </c>
      <c r="AF587">
        <f t="shared" si="3"/>
        <v>16</v>
      </c>
      <c r="AG587">
        <f t="shared" si="4"/>
        <v>18</v>
      </c>
    </row>
    <row r="588">
      <c r="A588" s="1" t="b">
        <v>1</v>
      </c>
      <c r="B588" s="20">
        <v>43971.60778788195</v>
      </c>
      <c r="C588" s="1" t="s">
        <v>419</v>
      </c>
      <c r="D588" s="1">
        <v>0.0</v>
      </c>
      <c r="E588" s="1">
        <v>1.0</v>
      </c>
      <c r="F588" s="1">
        <v>0.0</v>
      </c>
      <c r="G588" s="1">
        <v>1.0</v>
      </c>
      <c r="H588" s="1">
        <v>0.0</v>
      </c>
      <c r="I588" s="1">
        <v>1.0</v>
      </c>
      <c r="J588" s="1">
        <v>0.0</v>
      </c>
      <c r="K588" s="1">
        <v>2.0</v>
      </c>
      <c r="L588" s="1">
        <v>0.0</v>
      </c>
      <c r="M588" s="1">
        <v>0.0</v>
      </c>
      <c r="N588" s="1">
        <v>0.0</v>
      </c>
      <c r="O588" s="1">
        <v>0.0</v>
      </c>
      <c r="P588" s="1">
        <v>1.0</v>
      </c>
      <c r="Q588" s="1">
        <v>0.0</v>
      </c>
      <c r="R588" s="1">
        <v>0.0</v>
      </c>
      <c r="S588" s="1">
        <v>1.0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1.0</v>
      </c>
      <c r="AA588" s="1">
        <v>2.0</v>
      </c>
      <c r="AB588" s="1">
        <v>0.0</v>
      </c>
      <c r="AC588" s="1">
        <v>2240.0</v>
      </c>
      <c r="AD588" s="100">
        <f t="shared" si="1"/>
        <v>20</v>
      </c>
      <c r="AE588">
        <f t="shared" si="2"/>
        <v>4</v>
      </c>
      <c r="AF588">
        <f t="shared" si="3"/>
        <v>8</v>
      </c>
      <c r="AG588">
        <f t="shared" si="4"/>
        <v>8</v>
      </c>
    </row>
    <row r="589">
      <c r="A589" s="1" t="b">
        <v>1</v>
      </c>
      <c r="B589" s="20">
        <v>43972.57896039352</v>
      </c>
      <c r="C589" s="1" t="s">
        <v>142</v>
      </c>
      <c r="D589" s="1">
        <v>1.0</v>
      </c>
      <c r="E589" s="1">
        <v>1.0</v>
      </c>
      <c r="F589" s="1">
        <v>1.0</v>
      </c>
      <c r="G589" s="1">
        <v>0.0</v>
      </c>
      <c r="H589" s="1">
        <v>0.0</v>
      </c>
      <c r="I589" s="1">
        <v>1.0</v>
      </c>
      <c r="J589" s="1">
        <v>0.0</v>
      </c>
      <c r="K589" s="1">
        <v>1.0</v>
      </c>
      <c r="L589" s="1">
        <v>0.0</v>
      </c>
      <c r="M589" s="1">
        <v>0.0</v>
      </c>
      <c r="N589" s="1">
        <v>2.0</v>
      </c>
      <c r="O589" s="1">
        <v>0.0</v>
      </c>
      <c r="P589" s="1">
        <v>0.0</v>
      </c>
      <c r="Q589" s="1">
        <v>0.0</v>
      </c>
      <c r="R589" s="1">
        <v>0.0</v>
      </c>
      <c r="S589" s="1">
        <v>1.0</v>
      </c>
      <c r="T589" s="1">
        <v>0.0</v>
      </c>
      <c r="U589" s="1">
        <v>0.0</v>
      </c>
      <c r="V589" s="1">
        <v>0.0</v>
      </c>
      <c r="W589" s="1">
        <v>1.0</v>
      </c>
      <c r="X589" s="1">
        <v>0.0</v>
      </c>
      <c r="Y589" s="1">
        <v>1.0</v>
      </c>
      <c r="Z589" s="1">
        <v>1.0</v>
      </c>
      <c r="AA589" s="1">
        <v>1.0</v>
      </c>
      <c r="AB589" s="1">
        <v>0.0</v>
      </c>
      <c r="AC589" s="101">
        <v>1905.0</v>
      </c>
      <c r="AD589" s="100">
        <f t="shared" si="1"/>
        <v>24</v>
      </c>
      <c r="AE589">
        <f t="shared" si="2"/>
        <v>8</v>
      </c>
      <c r="AF589">
        <f t="shared" si="3"/>
        <v>8</v>
      </c>
      <c r="AG589">
        <f t="shared" si="4"/>
        <v>8</v>
      </c>
    </row>
    <row r="590">
      <c r="A590" s="1" t="b">
        <v>1</v>
      </c>
      <c r="B590" s="20">
        <v>43974.589473831016</v>
      </c>
      <c r="C590" s="1" t="s">
        <v>431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2252.0</v>
      </c>
      <c r="AD590" s="100">
        <f t="shared" si="1"/>
        <v>0</v>
      </c>
      <c r="AE590">
        <f t="shared" si="2"/>
        <v>0</v>
      </c>
      <c r="AF590">
        <f t="shared" si="3"/>
        <v>0</v>
      </c>
      <c r="AG590">
        <f t="shared" si="4"/>
        <v>0</v>
      </c>
    </row>
    <row r="591">
      <c r="A591" s="1" t="b">
        <v>1</v>
      </c>
      <c r="B591" s="20">
        <v>43975.5953278125</v>
      </c>
      <c r="C591" s="1" t="s">
        <v>332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1.0</v>
      </c>
      <c r="AB591" s="1">
        <v>0.0</v>
      </c>
      <c r="AC591" s="1">
        <v>2124.0</v>
      </c>
      <c r="AD591" s="100">
        <f t="shared" si="1"/>
        <v>2</v>
      </c>
      <c r="AE591">
        <f t="shared" si="2"/>
        <v>0</v>
      </c>
      <c r="AF591">
        <f t="shared" si="3"/>
        <v>0</v>
      </c>
      <c r="AG591">
        <f t="shared" si="4"/>
        <v>2</v>
      </c>
    </row>
    <row r="592">
      <c r="A592" s="1" t="b">
        <v>1</v>
      </c>
      <c r="B592" s="20">
        <v>43976.57111060186</v>
      </c>
      <c r="C592" s="1" t="s">
        <v>432</v>
      </c>
      <c r="D592" s="1">
        <v>1.0</v>
      </c>
      <c r="E592" s="1">
        <v>2.0</v>
      </c>
      <c r="F592" s="1">
        <v>2.0</v>
      </c>
      <c r="G592" s="1">
        <v>1.0</v>
      </c>
      <c r="H592" s="1">
        <v>2.0</v>
      </c>
      <c r="I592" s="1">
        <v>2.0</v>
      </c>
      <c r="J592" s="1">
        <v>2.0</v>
      </c>
      <c r="K592" s="1">
        <v>2.0</v>
      </c>
      <c r="L592" s="1">
        <v>0.0</v>
      </c>
      <c r="M592" s="1">
        <v>2.0</v>
      </c>
      <c r="N592" s="1">
        <v>0.0</v>
      </c>
      <c r="O592" s="1">
        <v>0.0</v>
      </c>
      <c r="P592" s="1">
        <v>2.0</v>
      </c>
      <c r="Q592" s="1">
        <v>0.0</v>
      </c>
      <c r="R592" s="1">
        <v>2.0</v>
      </c>
      <c r="S592" s="1">
        <v>2.0</v>
      </c>
      <c r="T592" s="1">
        <v>0.0</v>
      </c>
      <c r="U592" s="1">
        <v>0.0</v>
      </c>
      <c r="V592" s="1">
        <v>2.0</v>
      </c>
      <c r="W592" s="1">
        <v>0.0</v>
      </c>
      <c r="X592" s="1">
        <v>1.0</v>
      </c>
      <c r="Y592" s="1">
        <v>2.0</v>
      </c>
      <c r="Z592" s="1">
        <v>2.0</v>
      </c>
      <c r="AA592" s="1">
        <v>1.0</v>
      </c>
      <c r="AB592" s="1">
        <v>2.0</v>
      </c>
      <c r="AC592" s="1">
        <v>2250.0</v>
      </c>
      <c r="AD592" s="100">
        <f t="shared" si="1"/>
        <v>64</v>
      </c>
      <c r="AE592">
        <f t="shared" si="2"/>
        <v>18</v>
      </c>
      <c r="AF592">
        <f t="shared" si="3"/>
        <v>16</v>
      </c>
      <c r="AG592">
        <f t="shared" si="4"/>
        <v>30</v>
      </c>
    </row>
    <row r="593">
      <c r="A593" t="b">
        <v>0</v>
      </c>
      <c r="B593" s="20">
        <v>43976.64781149305</v>
      </c>
      <c r="C593" s="1" t="s">
        <v>348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2130.0</v>
      </c>
      <c r="AD593" s="100">
        <f t="shared" si="1"/>
        <v>0</v>
      </c>
      <c r="AE593">
        <f t="shared" si="2"/>
        <v>0</v>
      </c>
      <c r="AF593">
        <f t="shared" si="3"/>
        <v>0</v>
      </c>
      <c r="AG593">
        <f t="shared" si="4"/>
        <v>0</v>
      </c>
    </row>
    <row r="594">
      <c r="A594" s="1" t="b">
        <v>1</v>
      </c>
      <c r="B594" s="20">
        <v>43977.41413275463</v>
      </c>
      <c r="C594" s="1" t="s">
        <v>323</v>
      </c>
      <c r="D594" s="1">
        <v>1.0</v>
      </c>
      <c r="E594" s="1">
        <v>1.0</v>
      </c>
      <c r="F594" s="1">
        <v>0.0</v>
      </c>
      <c r="G594" s="1">
        <v>1.0</v>
      </c>
      <c r="H594" s="1">
        <v>0.0</v>
      </c>
      <c r="I594" s="1">
        <v>1.0</v>
      </c>
      <c r="J594" s="1">
        <v>0.0</v>
      </c>
      <c r="K594" s="1">
        <v>1.0</v>
      </c>
      <c r="L594" s="1">
        <v>0.0</v>
      </c>
      <c r="M594" s="1">
        <v>0.0</v>
      </c>
      <c r="N594" s="1">
        <v>2.0</v>
      </c>
      <c r="O594" s="1">
        <v>0.0</v>
      </c>
      <c r="P594" s="1">
        <v>2.0</v>
      </c>
      <c r="Q594" s="1">
        <v>0.0</v>
      </c>
      <c r="R594" s="1">
        <v>0.0</v>
      </c>
      <c r="S594" s="1">
        <v>1.0</v>
      </c>
      <c r="T594" s="1">
        <v>1.0</v>
      </c>
      <c r="U594" s="1">
        <v>0.0</v>
      </c>
      <c r="V594" s="1">
        <v>0.0</v>
      </c>
      <c r="W594" s="1">
        <v>2.0</v>
      </c>
      <c r="X594" s="1">
        <v>2.0</v>
      </c>
      <c r="Y594" s="1">
        <v>2.0</v>
      </c>
      <c r="Z594" s="1">
        <v>1.0</v>
      </c>
      <c r="AA594" s="1">
        <v>2.0</v>
      </c>
      <c r="AB594" s="1">
        <v>0.0</v>
      </c>
      <c r="AC594" s="1">
        <v>2068.0</v>
      </c>
      <c r="AD594" s="100">
        <f t="shared" si="1"/>
        <v>40</v>
      </c>
      <c r="AE594">
        <f t="shared" si="2"/>
        <v>16</v>
      </c>
      <c r="AF594">
        <f t="shared" si="3"/>
        <v>16</v>
      </c>
      <c r="AG594">
        <f t="shared" si="4"/>
        <v>8</v>
      </c>
    </row>
    <row r="595">
      <c r="A595" s="1" t="b">
        <v>1</v>
      </c>
      <c r="B595" s="20">
        <v>43977.53751947917</v>
      </c>
      <c r="C595" s="1" t="s">
        <v>354</v>
      </c>
      <c r="D595" s="1">
        <v>1.0</v>
      </c>
      <c r="E595" s="1">
        <v>0.0</v>
      </c>
      <c r="F595" s="1">
        <v>1.0</v>
      </c>
      <c r="G595" s="1">
        <v>0.0</v>
      </c>
      <c r="H595" s="1">
        <v>1.0</v>
      </c>
      <c r="I595" s="1">
        <v>1.0</v>
      </c>
      <c r="J595" s="1">
        <v>1.0</v>
      </c>
      <c r="K595" s="1">
        <v>1.0</v>
      </c>
      <c r="L595" s="1">
        <v>1.0</v>
      </c>
      <c r="M595" s="1">
        <v>0.0</v>
      </c>
      <c r="N595" s="1">
        <v>0.0</v>
      </c>
      <c r="O595" s="1">
        <v>1.0</v>
      </c>
      <c r="P595" s="1">
        <v>1.0</v>
      </c>
      <c r="Q595" s="1">
        <v>0.0</v>
      </c>
      <c r="R595" s="1">
        <v>0.0</v>
      </c>
      <c r="S595" s="1">
        <v>1.0</v>
      </c>
      <c r="T595" s="1">
        <v>2.0</v>
      </c>
      <c r="U595" s="1">
        <v>0.0</v>
      </c>
      <c r="V595" s="1">
        <v>1.0</v>
      </c>
      <c r="W595" s="1">
        <v>0.0</v>
      </c>
      <c r="X595" s="1">
        <v>0.0</v>
      </c>
      <c r="Y595" s="1">
        <v>1.0</v>
      </c>
      <c r="Z595" s="1">
        <v>1.0</v>
      </c>
      <c r="AA595" s="1">
        <v>1.0</v>
      </c>
      <c r="AB595" s="1">
        <v>0.0</v>
      </c>
      <c r="AC595" s="1">
        <v>2156.0</v>
      </c>
      <c r="AD595" s="100">
        <f t="shared" si="1"/>
        <v>32</v>
      </c>
      <c r="AE595">
        <f t="shared" si="2"/>
        <v>6</v>
      </c>
      <c r="AF595">
        <f t="shared" si="3"/>
        <v>10</v>
      </c>
      <c r="AG595">
        <f t="shared" si="4"/>
        <v>16</v>
      </c>
    </row>
    <row r="596">
      <c r="A596" s="1" t="b">
        <v>1</v>
      </c>
      <c r="B596" s="20">
        <v>43977.71131704861</v>
      </c>
      <c r="C596" s="1" t="s">
        <v>417</v>
      </c>
      <c r="D596" s="1">
        <v>1.0</v>
      </c>
      <c r="E596" s="1">
        <v>0.0</v>
      </c>
      <c r="F596" s="1">
        <v>1.0</v>
      </c>
      <c r="G596" s="1">
        <v>0.0</v>
      </c>
      <c r="H596" s="1">
        <v>0.0</v>
      </c>
      <c r="I596" s="1">
        <v>1.0</v>
      </c>
      <c r="J596" s="1">
        <v>1.0</v>
      </c>
      <c r="K596" s="1">
        <v>1.0</v>
      </c>
      <c r="L596" s="1">
        <v>0.0</v>
      </c>
      <c r="M596" s="1">
        <v>0.0</v>
      </c>
      <c r="N596" s="1">
        <v>1.0</v>
      </c>
      <c r="O596" s="1">
        <v>0.0</v>
      </c>
      <c r="P596" s="1">
        <v>1.0</v>
      </c>
      <c r="Q596" s="1">
        <v>0.0</v>
      </c>
      <c r="R596" s="1">
        <v>0.0</v>
      </c>
      <c r="S596" s="1">
        <v>1.0</v>
      </c>
      <c r="T596" s="1">
        <v>1.0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1.0</v>
      </c>
      <c r="AA596" s="1">
        <v>1.0</v>
      </c>
      <c r="AB596" s="1">
        <v>0.0</v>
      </c>
      <c r="AC596" s="1">
        <v>2238.0</v>
      </c>
      <c r="AD596" s="100">
        <f t="shared" si="1"/>
        <v>22</v>
      </c>
      <c r="AE596">
        <f t="shared" si="2"/>
        <v>2</v>
      </c>
      <c r="AF596">
        <f t="shared" si="3"/>
        <v>10</v>
      </c>
      <c r="AG596">
        <f t="shared" si="4"/>
        <v>10</v>
      </c>
    </row>
    <row r="597">
      <c r="A597" s="1" t="b">
        <v>1</v>
      </c>
      <c r="B597" s="20">
        <v>43978.414448842595</v>
      </c>
      <c r="C597" s="1" t="s">
        <v>399</v>
      </c>
      <c r="D597" s="1">
        <v>2.0</v>
      </c>
      <c r="E597" s="1">
        <v>1.0</v>
      </c>
      <c r="F597" s="1">
        <v>2.0</v>
      </c>
      <c r="G597" s="1">
        <v>1.0</v>
      </c>
      <c r="H597" s="1">
        <v>0.0</v>
      </c>
      <c r="I597" s="1">
        <v>1.0</v>
      </c>
      <c r="J597" s="1">
        <v>1.0</v>
      </c>
      <c r="K597" s="1">
        <v>2.0</v>
      </c>
      <c r="L597" s="1">
        <v>1.0</v>
      </c>
      <c r="M597" s="1">
        <v>0.0</v>
      </c>
      <c r="N597" s="1">
        <v>0.0</v>
      </c>
      <c r="O597" s="1">
        <v>0.0</v>
      </c>
      <c r="P597" s="1">
        <v>1.0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1.0</v>
      </c>
      <c r="X597" s="1">
        <v>1.0</v>
      </c>
      <c r="Y597" s="1">
        <v>1.0</v>
      </c>
      <c r="Z597" s="1">
        <v>1.0</v>
      </c>
      <c r="AA597" s="1">
        <v>0.0</v>
      </c>
      <c r="AB597" s="1">
        <v>1.0</v>
      </c>
      <c r="AC597" s="1">
        <v>2049.0</v>
      </c>
      <c r="AD597" s="100">
        <f t="shared" si="1"/>
        <v>34</v>
      </c>
      <c r="AE597">
        <f t="shared" si="2"/>
        <v>12</v>
      </c>
      <c r="AF597">
        <f t="shared" si="3"/>
        <v>14</v>
      </c>
      <c r="AG597">
        <f t="shared" si="4"/>
        <v>8</v>
      </c>
    </row>
    <row r="598">
      <c r="A598" s="1" t="b">
        <v>1</v>
      </c>
      <c r="B598" s="20">
        <v>43978.44081586806</v>
      </c>
      <c r="C598" s="1" t="s">
        <v>381</v>
      </c>
      <c r="D598" s="1">
        <v>1.0</v>
      </c>
      <c r="E598" s="1">
        <v>1.0</v>
      </c>
      <c r="F598" s="1">
        <v>2.0</v>
      </c>
      <c r="G598" s="1">
        <v>2.0</v>
      </c>
      <c r="H598" s="1">
        <v>1.0</v>
      </c>
      <c r="I598" s="1">
        <v>1.0</v>
      </c>
      <c r="J598" s="1">
        <v>2.0</v>
      </c>
      <c r="K598" s="1">
        <v>2.0</v>
      </c>
      <c r="L598" s="1">
        <v>0.0</v>
      </c>
      <c r="M598" s="1">
        <v>1.0</v>
      </c>
      <c r="N598" s="1">
        <v>2.0</v>
      </c>
      <c r="O598" s="1">
        <v>1.0</v>
      </c>
      <c r="P598" s="1">
        <v>1.0</v>
      </c>
      <c r="Q598" s="1">
        <v>0.0</v>
      </c>
      <c r="R598" s="1">
        <v>1.0</v>
      </c>
      <c r="S598" s="1">
        <v>1.0</v>
      </c>
      <c r="T598" s="1">
        <v>2.0</v>
      </c>
      <c r="U598" s="1">
        <v>1.0</v>
      </c>
      <c r="V598" s="1">
        <v>0.0</v>
      </c>
      <c r="W598" s="1">
        <v>1.0</v>
      </c>
      <c r="X598" s="1">
        <v>0.0</v>
      </c>
      <c r="Y598" s="1">
        <v>1.0</v>
      </c>
      <c r="Z598" s="1">
        <v>1.0</v>
      </c>
      <c r="AA598" s="1">
        <v>2.0</v>
      </c>
      <c r="AB598" s="1">
        <v>1.0</v>
      </c>
      <c r="AC598" s="1">
        <v>2185.0</v>
      </c>
      <c r="AD598" s="100">
        <f t="shared" si="1"/>
        <v>56</v>
      </c>
      <c r="AE598">
        <f t="shared" si="2"/>
        <v>12</v>
      </c>
      <c r="AF598">
        <f t="shared" si="3"/>
        <v>22</v>
      </c>
      <c r="AG598">
        <f t="shared" si="4"/>
        <v>22</v>
      </c>
    </row>
    <row r="599">
      <c r="A599" s="1" t="b">
        <v>1</v>
      </c>
      <c r="B599" s="20">
        <v>43979.50224659722</v>
      </c>
      <c r="C599" s="1" t="s">
        <v>433</v>
      </c>
      <c r="D599" s="1">
        <v>0.0</v>
      </c>
      <c r="E599" s="1">
        <v>2.0</v>
      </c>
      <c r="F599" s="1">
        <v>1.0</v>
      </c>
      <c r="G599" s="1">
        <v>1.0</v>
      </c>
      <c r="H599" s="1">
        <v>0.0</v>
      </c>
      <c r="I599" s="1">
        <v>2.0</v>
      </c>
      <c r="J599" s="1">
        <v>1.0</v>
      </c>
      <c r="K599" s="1">
        <v>1.0</v>
      </c>
      <c r="L599" s="1">
        <v>1.0</v>
      </c>
      <c r="M599" s="1">
        <v>0.0</v>
      </c>
      <c r="N599" s="1">
        <v>0.0</v>
      </c>
      <c r="O599" s="1">
        <v>0.0</v>
      </c>
      <c r="P599" s="1">
        <v>1.0</v>
      </c>
      <c r="Q599" s="1">
        <v>0.0</v>
      </c>
      <c r="R599" s="1">
        <v>0.0</v>
      </c>
      <c r="S599" s="1">
        <v>1.0</v>
      </c>
      <c r="T599" s="1">
        <v>0.0</v>
      </c>
      <c r="U599" s="1">
        <v>0.0</v>
      </c>
      <c r="V599" s="1">
        <v>0.0</v>
      </c>
      <c r="W599" s="1">
        <v>1.0</v>
      </c>
      <c r="X599" s="1">
        <v>0.0</v>
      </c>
      <c r="Y599" s="1">
        <v>0.0</v>
      </c>
      <c r="Z599" s="1">
        <v>0.0</v>
      </c>
      <c r="AA599" s="1">
        <v>2.0</v>
      </c>
      <c r="AB599" s="1">
        <v>0.0</v>
      </c>
      <c r="AC599" s="1">
        <v>2253.0</v>
      </c>
      <c r="AD599" s="100">
        <f t="shared" si="1"/>
        <v>28</v>
      </c>
      <c r="AE599">
        <f t="shared" si="2"/>
        <v>8</v>
      </c>
      <c r="AF599">
        <f t="shared" si="3"/>
        <v>6</v>
      </c>
      <c r="AG599">
        <f t="shared" si="4"/>
        <v>14</v>
      </c>
    </row>
    <row r="600">
      <c r="A600" s="1" t="b">
        <v>1</v>
      </c>
      <c r="B600" s="20">
        <v>43979.551212314815</v>
      </c>
      <c r="C600" s="1" t="s">
        <v>400</v>
      </c>
      <c r="D600" s="1">
        <v>0.0</v>
      </c>
      <c r="E600" s="1">
        <v>1.0</v>
      </c>
      <c r="F600" s="1">
        <v>2.0</v>
      </c>
      <c r="G600" s="1">
        <v>1.0</v>
      </c>
      <c r="H600" s="1">
        <v>0.0</v>
      </c>
      <c r="I600" s="1">
        <v>1.0</v>
      </c>
      <c r="J600" s="1">
        <v>1.0</v>
      </c>
      <c r="K600" s="1">
        <v>1.0</v>
      </c>
      <c r="L600" s="1">
        <v>0.0</v>
      </c>
      <c r="M600" s="1">
        <v>0.0</v>
      </c>
      <c r="N600" s="1">
        <v>0.0</v>
      </c>
      <c r="O600" s="1">
        <v>0.0</v>
      </c>
      <c r="P600" s="1">
        <v>2.0</v>
      </c>
      <c r="Q600" s="1">
        <v>0.0</v>
      </c>
      <c r="R600" s="1">
        <v>0.0</v>
      </c>
      <c r="S600" s="1">
        <v>1.0</v>
      </c>
      <c r="T600" s="1">
        <v>1.0</v>
      </c>
      <c r="U600" s="1">
        <v>0.0</v>
      </c>
      <c r="V600" s="1">
        <v>0.0</v>
      </c>
      <c r="W600" s="1">
        <v>0.0</v>
      </c>
      <c r="X600" s="1">
        <v>1.0</v>
      </c>
      <c r="Y600" s="1">
        <v>2.0</v>
      </c>
      <c r="Z600" s="1">
        <v>1.0</v>
      </c>
      <c r="AA600" s="1">
        <v>1.0</v>
      </c>
      <c r="AB600" s="1">
        <v>0.0</v>
      </c>
      <c r="AC600" s="1">
        <v>2216.0</v>
      </c>
      <c r="AD600" s="100">
        <f t="shared" si="1"/>
        <v>32</v>
      </c>
      <c r="AE600">
        <f t="shared" si="2"/>
        <v>10</v>
      </c>
      <c r="AF600">
        <f t="shared" si="3"/>
        <v>10</v>
      </c>
      <c r="AG600">
        <f t="shared" si="4"/>
        <v>12</v>
      </c>
    </row>
    <row r="601">
      <c r="A601" s="1" t="b">
        <v>1</v>
      </c>
      <c r="B601" s="20">
        <v>43982.57817083334</v>
      </c>
      <c r="C601" s="1" t="s">
        <v>412</v>
      </c>
      <c r="D601" s="1">
        <v>0.0</v>
      </c>
      <c r="E601" s="1">
        <v>2.0</v>
      </c>
      <c r="F601" s="1">
        <v>2.0</v>
      </c>
      <c r="G601" s="1">
        <v>0.0</v>
      </c>
      <c r="H601" s="1">
        <v>0.0</v>
      </c>
      <c r="I601" s="1">
        <v>2.0</v>
      </c>
      <c r="J601" s="1">
        <v>0.0</v>
      </c>
      <c r="K601" s="1">
        <v>1.0</v>
      </c>
      <c r="L601" s="1">
        <v>0.0</v>
      </c>
      <c r="M601" s="1">
        <v>0.0</v>
      </c>
      <c r="N601" s="1">
        <v>1.0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1.0</v>
      </c>
      <c r="Z601" s="1">
        <v>1.0</v>
      </c>
      <c r="AA601" s="1">
        <v>2.0</v>
      </c>
      <c r="AB601" s="1">
        <v>0.0</v>
      </c>
      <c r="AC601" s="1">
        <v>2233.0</v>
      </c>
      <c r="AD601" s="100">
        <f t="shared" si="1"/>
        <v>24</v>
      </c>
      <c r="AE601">
        <f t="shared" si="2"/>
        <v>8</v>
      </c>
      <c r="AF601">
        <f t="shared" si="3"/>
        <v>4</v>
      </c>
      <c r="AG601">
        <f t="shared" si="4"/>
        <v>12</v>
      </c>
    </row>
    <row r="602">
      <c r="A602" s="1" t="b">
        <v>1</v>
      </c>
      <c r="B602" s="20">
        <v>43982.7218321875</v>
      </c>
      <c r="C602" s="1" t="s">
        <v>334</v>
      </c>
      <c r="D602" s="1">
        <v>1.0</v>
      </c>
      <c r="E602" s="1">
        <v>2.0</v>
      </c>
      <c r="F602" s="1">
        <v>2.0</v>
      </c>
      <c r="G602" s="1">
        <v>1.0</v>
      </c>
      <c r="H602" s="1">
        <v>1.0</v>
      </c>
      <c r="I602" s="1">
        <v>1.0</v>
      </c>
      <c r="J602" s="1">
        <v>1.0</v>
      </c>
      <c r="K602" s="1">
        <v>1.0</v>
      </c>
      <c r="L602" s="1">
        <v>0.0</v>
      </c>
      <c r="M602" s="1">
        <v>1.0</v>
      </c>
      <c r="N602" s="1">
        <v>1.0</v>
      </c>
      <c r="O602" s="1">
        <v>1.0</v>
      </c>
      <c r="P602" s="1">
        <v>1.0</v>
      </c>
      <c r="Q602" s="1">
        <v>0.0</v>
      </c>
      <c r="R602" s="1">
        <v>1.0</v>
      </c>
      <c r="S602" s="1">
        <v>1.0</v>
      </c>
      <c r="T602" s="1">
        <v>0.0</v>
      </c>
      <c r="U602" s="1">
        <v>1.0</v>
      </c>
      <c r="V602" s="1">
        <v>1.0</v>
      </c>
      <c r="W602" s="1">
        <v>0.0</v>
      </c>
      <c r="X602" s="1">
        <v>1.0</v>
      </c>
      <c r="Y602" s="1">
        <v>1.0</v>
      </c>
      <c r="Z602" s="1">
        <v>2.0</v>
      </c>
      <c r="AA602" s="1">
        <v>2.0</v>
      </c>
      <c r="AB602" s="1">
        <v>1.0</v>
      </c>
      <c r="AC602" s="1">
        <v>2112.0</v>
      </c>
      <c r="AD602" s="100">
        <f t="shared" si="1"/>
        <v>50</v>
      </c>
      <c r="AE602">
        <f t="shared" si="2"/>
        <v>16</v>
      </c>
      <c r="AF602">
        <f t="shared" si="3"/>
        <v>12</v>
      </c>
      <c r="AG602">
        <f t="shared" si="4"/>
        <v>22</v>
      </c>
    </row>
    <row r="603">
      <c r="A603" s="1" t="b">
        <v>1</v>
      </c>
      <c r="B603" s="20">
        <v>43982.87366416666</v>
      </c>
      <c r="C603" s="1" t="s">
        <v>423</v>
      </c>
      <c r="D603" s="1">
        <v>2.0</v>
      </c>
      <c r="E603" s="1">
        <v>1.0</v>
      </c>
      <c r="F603" s="1">
        <v>2.0</v>
      </c>
      <c r="G603" s="1">
        <v>1.0</v>
      </c>
      <c r="H603" s="1">
        <v>1.0</v>
      </c>
      <c r="I603" s="1">
        <v>2.0</v>
      </c>
      <c r="J603" s="1">
        <v>2.0</v>
      </c>
      <c r="K603" s="1">
        <v>0.0</v>
      </c>
      <c r="L603" s="1">
        <v>0.0</v>
      </c>
      <c r="M603" s="1">
        <v>1.0</v>
      </c>
      <c r="N603" s="1">
        <v>0.0</v>
      </c>
      <c r="O603" s="1">
        <v>1.0</v>
      </c>
      <c r="P603" s="1">
        <v>1.0</v>
      </c>
      <c r="Q603" s="1">
        <v>0.0</v>
      </c>
      <c r="R603" s="1">
        <v>0.0</v>
      </c>
      <c r="S603" s="1">
        <v>2.0</v>
      </c>
      <c r="T603" s="1">
        <v>0.0</v>
      </c>
      <c r="U603" s="1">
        <v>0.0</v>
      </c>
      <c r="V603" s="1">
        <v>0.0</v>
      </c>
      <c r="W603" s="1">
        <v>0.0</v>
      </c>
      <c r="X603" s="1">
        <v>1.0</v>
      </c>
      <c r="Y603" s="1">
        <v>2.0</v>
      </c>
      <c r="Z603" s="1">
        <v>1.0</v>
      </c>
      <c r="AA603" s="1">
        <v>2.0</v>
      </c>
      <c r="AB603" s="1">
        <v>0.0</v>
      </c>
      <c r="AC603" s="1">
        <v>2242.0</v>
      </c>
      <c r="AD603" s="100">
        <f t="shared" si="1"/>
        <v>44</v>
      </c>
      <c r="AE603">
        <f t="shared" si="2"/>
        <v>12</v>
      </c>
      <c r="AF603">
        <f t="shared" si="3"/>
        <v>8</v>
      </c>
      <c r="AG603">
        <f t="shared" si="4"/>
        <v>24</v>
      </c>
    </row>
    <row r="604">
      <c r="A604" s="1" t="b">
        <v>1</v>
      </c>
      <c r="B604" s="20">
        <v>43983.34555783565</v>
      </c>
      <c r="C604" s="1" t="s">
        <v>333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1.0</v>
      </c>
      <c r="AB604" s="1">
        <v>0.0</v>
      </c>
      <c r="AC604" s="1">
        <v>2133.0</v>
      </c>
      <c r="AD604" s="100">
        <f t="shared" si="1"/>
        <v>2</v>
      </c>
      <c r="AE604">
        <f t="shared" si="2"/>
        <v>0</v>
      </c>
      <c r="AF604">
        <f t="shared" si="3"/>
        <v>0</v>
      </c>
      <c r="AG604">
        <f t="shared" si="4"/>
        <v>2</v>
      </c>
    </row>
    <row r="605">
      <c r="A605" s="1" t="b">
        <v>1</v>
      </c>
      <c r="B605" s="20">
        <v>43983.60056171296</v>
      </c>
      <c r="C605" s="1" t="s">
        <v>329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2128.0</v>
      </c>
      <c r="AD605" s="100">
        <f t="shared" si="1"/>
        <v>0</v>
      </c>
      <c r="AE605">
        <f t="shared" si="2"/>
        <v>0</v>
      </c>
      <c r="AF605">
        <f t="shared" si="3"/>
        <v>0</v>
      </c>
      <c r="AG605">
        <f t="shared" si="4"/>
        <v>0</v>
      </c>
    </row>
    <row r="606">
      <c r="A606" s="1" t="b">
        <v>1</v>
      </c>
      <c r="B606" s="20">
        <v>43983.624299456016</v>
      </c>
      <c r="C606" s="1" t="s">
        <v>903</v>
      </c>
      <c r="D606" s="1">
        <v>1.0</v>
      </c>
      <c r="E606" s="1">
        <v>2.0</v>
      </c>
      <c r="F606" s="1">
        <v>1.0</v>
      </c>
      <c r="G606" s="1">
        <v>2.0</v>
      </c>
      <c r="H606" s="1">
        <v>2.0</v>
      </c>
      <c r="I606" s="1">
        <v>1.0</v>
      </c>
      <c r="J606" s="1">
        <v>1.0</v>
      </c>
      <c r="K606" s="1">
        <v>2.0</v>
      </c>
      <c r="L606" s="1">
        <v>0.0</v>
      </c>
      <c r="M606" s="1">
        <v>1.0</v>
      </c>
      <c r="N606" s="1">
        <v>0.0</v>
      </c>
      <c r="O606" s="1">
        <v>0.0</v>
      </c>
      <c r="P606" s="1">
        <v>1.0</v>
      </c>
      <c r="Q606" s="1">
        <v>1.0</v>
      </c>
      <c r="R606" s="1">
        <v>1.0</v>
      </c>
      <c r="S606" s="1">
        <v>2.0</v>
      </c>
      <c r="T606" s="1">
        <v>1.0</v>
      </c>
      <c r="U606" s="1">
        <v>1.0</v>
      </c>
      <c r="V606" s="1">
        <v>2.0</v>
      </c>
      <c r="W606" s="1">
        <v>1.0</v>
      </c>
      <c r="X606" s="1">
        <v>2.0</v>
      </c>
      <c r="Y606" s="1">
        <v>1.0</v>
      </c>
      <c r="Z606" s="1">
        <v>1.0</v>
      </c>
      <c r="AA606" s="1">
        <v>2.0</v>
      </c>
      <c r="AB606" s="1">
        <v>1.0</v>
      </c>
      <c r="AC606" s="1">
        <v>2122.0</v>
      </c>
      <c r="AD606" s="100">
        <f t="shared" si="1"/>
        <v>60</v>
      </c>
      <c r="AE606">
        <f t="shared" si="2"/>
        <v>18</v>
      </c>
      <c r="AF606">
        <f t="shared" si="3"/>
        <v>16</v>
      </c>
      <c r="AG606">
        <f t="shared" si="4"/>
        <v>26</v>
      </c>
    </row>
    <row r="607">
      <c r="A607" s="1" t="b">
        <v>1</v>
      </c>
      <c r="B607" s="20">
        <v>43983.889048125</v>
      </c>
      <c r="C607" s="1" t="s">
        <v>434</v>
      </c>
      <c r="D607" s="1">
        <v>1.0</v>
      </c>
      <c r="E607" s="1">
        <v>2.0</v>
      </c>
      <c r="F607" s="1">
        <v>2.0</v>
      </c>
      <c r="G607" s="1">
        <v>1.0</v>
      </c>
      <c r="H607" s="1">
        <v>1.0</v>
      </c>
      <c r="I607" s="1">
        <v>2.0</v>
      </c>
      <c r="J607" s="1">
        <v>2.0</v>
      </c>
      <c r="K607" s="1">
        <v>2.0</v>
      </c>
      <c r="L607" s="1">
        <v>1.0</v>
      </c>
      <c r="M607" s="1">
        <v>1.0</v>
      </c>
      <c r="N607" s="1">
        <v>0.0</v>
      </c>
      <c r="O607" s="1">
        <v>2.0</v>
      </c>
      <c r="P607" s="1">
        <v>2.0</v>
      </c>
      <c r="Q607" s="1">
        <v>0.0</v>
      </c>
      <c r="R607" s="1">
        <v>1.0</v>
      </c>
      <c r="S607" s="1">
        <v>2.0</v>
      </c>
      <c r="T607" s="1">
        <v>0.0</v>
      </c>
      <c r="U607" s="1">
        <v>0.0</v>
      </c>
      <c r="V607" s="1">
        <v>1.0</v>
      </c>
      <c r="W607" s="1">
        <v>2.0</v>
      </c>
      <c r="X607" s="1">
        <v>1.0</v>
      </c>
      <c r="Y607" s="1">
        <v>2.0</v>
      </c>
      <c r="Z607" s="1">
        <v>1.0</v>
      </c>
      <c r="AA607" s="1">
        <v>2.0</v>
      </c>
      <c r="AB607" s="1">
        <v>1.0</v>
      </c>
      <c r="AC607" s="1">
        <v>2256.0</v>
      </c>
      <c r="AD607" s="100">
        <f t="shared" si="1"/>
        <v>64</v>
      </c>
      <c r="AE607">
        <f t="shared" si="2"/>
        <v>20</v>
      </c>
      <c r="AF607">
        <f t="shared" si="3"/>
        <v>14</v>
      </c>
      <c r="AG607">
        <f t="shared" si="4"/>
        <v>30</v>
      </c>
    </row>
    <row r="608">
      <c r="A608" s="1" t="b">
        <v>1</v>
      </c>
      <c r="B608" s="20">
        <v>43983.92905127315</v>
      </c>
      <c r="C608" s="1" t="s">
        <v>260</v>
      </c>
      <c r="D608" s="1">
        <v>2.0</v>
      </c>
      <c r="E608" s="1">
        <v>2.0</v>
      </c>
      <c r="F608" s="1">
        <v>2.0</v>
      </c>
      <c r="G608" s="1">
        <v>0.0</v>
      </c>
      <c r="H608" s="1">
        <v>1.0</v>
      </c>
      <c r="I608" s="1">
        <v>2.0</v>
      </c>
      <c r="J608" s="1">
        <v>0.0</v>
      </c>
      <c r="K608" s="1">
        <v>2.0</v>
      </c>
      <c r="L608" s="1">
        <v>2.0</v>
      </c>
      <c r="M608" s="1">
        <v>0.0</v>
      </c>
      <c r="N608" s="1">
        <v>0.0</v>
      </c>
      <c r="O608" s="1">
        <v>0.0</v>
      </c>
      <c r="P608" s="1">
        <v>1.0</v>
      </c>
      <c r="Q608" s="1">
        <v>0.0</v>
      </c>
      <c r="R608" s="1">
        <v>0.0</v>
      </c>
      <c r="S608" s="1">
        <v>2.0</v>
      </c>
      <c r="T608" s="1">
        <v>1.0</v>
      </c>
      <c r="U608" s="1">
        <v>0.0</v>
      </c>
      <c r="V608" s="1">
        <v>0.0</v>
      </c>
      <c r="W608" s="1">
        <v>2.0</v>
      </c>
      <c r="X608" s="1">
        <v>2.0</v>
      </c>
      <c r="Y608" s="1">
        <v>1.0</v>
      </c>
      <c r="Z608" s="1">
        <v>2.0</v>
      </c>
      <c r="AA608" s="1">
        <v>2.0</v>
      </c>
      <c r="AB608" s="1">
        <v>0.0</v>
      </c>
      <c r="AC608" s="1">
        <v>1993.0</v>
      </c>
      <c r="AD608" s="100">
        <f t="shared" si="1"/>
        <v>52</v>
      </c>
      <c r="AE608">
        <f t="shared" si="2"/>
        <v>22</v>
      </c>
      <c r="AF608">
        <f t="shared" si="3"/>
        <v>12</v>
      </c>
      <c r="AG608">
        <f t="shared" si="4"/>
        <v>18</v>
      </c>
    </row>
    <row r="609">
      <c r="A609" s="1" t="b">
        <v>1</v>
      </c>
      <c r="B609" s="20">
        <v>43984.56003512732</v>
      </c>
      <c r="C609" s="1" t="s">
        <v>435</v>
      </c>
      <c r="D609" s="1">
        <v>2.0</v>
      </c>
      <c r="E609" s="1">
        <v>1.0</v>
      </c>
      <c r="F609" s="1">
        <v>2.0</v>
      </c>
      <c r="G609" s="1">
        <v>1.0</v>
      </c>
      <c r="H609" s="1">
        <v>1.0</v>
      </c>
      <c r="I609" s="1">
        <v>1.0</v>
      </c>
      <c r="J609" s="1">
        <v>1.0</v>
      </c>
      <c r="K609" s="1">
        <v>1.0</v>
      </c>
      <c r="L609" s="1">
        <v>1.0</v>
      </c>
      <c r="M609" s="1">
        <v>1.0</v>
      </c>
      <c r="N609" s="1">
        <v>2.0</v>
      </c>
      <c r="O609" s="1">
        <v>1.0</v>
      </c>
      <c r="P609" s="1">
        <v>1.0</v>
      </c>
      <c r="Q609" s="1">
        <v>0.0</v>
      </c>
      <c r="R609" s="1">
        <v>0.0</v>
      </c>
      <c r="S609" s="1">
        <v>1.0</v>
      </c>
      <c r="T609" s="1">
        <v>0.0</v>
      </c>
      <c r="U609" s="1">
        <v>1.0</v>
      </c>
      <c r="V609" s="1">
        <v>1.0</v>
      </c>
      <c r="W609" s="1">
        <v>0.0</v>
      </c>
      <c r="X609" s="1">
        <v>2.0</v>
      </c>
      <c r="Y609" s="1">
        <v>2.0</v>
      </c>
      <c r="Z609" s="1">
        <v>1.0</v>
      </c>
      <c r="AA609" s="1">
        <v>2.0</v>
      </c>
      <c r="AB609" s="1">
        <v>1.0</v>
      </c>
      <c r="AC609" s="1">
        <v>2237.0</v>
      </c>
      <c r="AD609" s="100">
        <f t="shared" si="1"/>
        <v>54</v>
      </c>
      <c r="AE609">
        <f t="shared" si="2"/>
        <v>18</v>
      </c>
      <c r="AF609">
        <f t="shared" si="3"/>
        <v>16</v>
      </c>
      <c r="AG609">
        <f t="shared" si="4"/>
        <v>20</v>
      </c>
    </row>
    <row r="610">
      <c r="A610" s="92"/>
      <c r="B610" s="93">
        <v>43984.578912881945</v>
      </c>
      <c r="C610" s="94" t="s">
        <v>436</v>
      </c>
      <c r="D610" s="94">
        <v>1.0</v>
      </c>
      <c r="E610" s="94">
        <v>2.0</v>
      </c>
      <c r="F610" s="94">
        <v>1.0</v>
      </c>
      <c r="G610" s="94">
        <v>1.0</v>
      </c>
      <c r="H610" s="94">
        <v>0.0</v>
      </c>
      <c r="I610" s="94">
        <v>1.0</v>
      </c>
      <c r="J610" s="94">
        <v>0.0</v>
      </c>
      <c r="K610" s="94">
        <v>1.0</v>
      </c>
      <c r="L610" s="94">
        <v>0.0</v>
      </c>
      <c r="M610" s="94">
        <v>0.0</v>
      </c>
      <c r="N610" s="94">
        <v>1.0</v>
      </c>
      <c r="O610" s="94">
        <v>0.0</v>
      </c>
      <c r="P610" s="94">
        <v>1.0</v>
      </c>
      <c r="Q610" s="94">
        <v>0.0</v>
      </c>
      <c r="R610" s="94">
        <v>0.0</v>
      </c>
      <c r="S610" s="94">
        <v>0.0</v>
      </c>
      <c r="T610" s="94">
        <v>0.0</v>
      </c>
      <c r="U610" s="94">
        <v>0.0</v>
      </c>
      <c r="V610" s="94">
        <v>0.0</v>
      </c>
      <c r="W610" s="94">
        <v>0.0</v>
      </c>
      <c r="X610" s="94">
        <v>1.0</v>
      </c>
      <c r="Y610" s="94">
        <v>0.0</v>
      </c>
      <c r="Z610" s="94">
        <v>1.0</v>
      </c>
      <c r="AA610" s="94">
        <v>1.0</v>
      </c>
      <c r="AB610" s="94">
        <v>1.0</v>
      </c>
      <c r="AC610" s="94">
        <v>2257.0</v>
      </c>
      <c r="AD610" s="102">
        <f t="shared" si="1"/>
        <v>26</v>
      </c>
      <c r="AE610" s="92">
        <f t="shared" si="2"/>
        <v>8</v>
      </c>
      <c r="AF610" s="92">
        <f t="shared" si="3"/>
        <v>12</v>
      </c>
      <c r="AG610" s="92">
        <f t="shared" si="4"/>
        <v>6</v>
      </c>
      <c r="AH610" s="92"/>
    </row>
    <row r="611">
      <c r="A611" s="1" t="b">
        <v>1</v>
      </c>
      <c r="B611" s="20">
        <v>43984.636281921295</v>
      </c>
      <c r="C611" s="1" t="s">
        <v>424</v>
      </c>
      <c r="D611" s="1">
        <v>2.0</v>
      </c>
      <c r="E611" s="1">
        <v>2.0</v>
      </c>
      <c r="F611" s="1">
        <v>1.0</v>
      </c>
      <c r="G611" s="1">
        <v>2.0</v>
      </c>
      <c r="H611" s="1">
        <v>1.0</v>
      </c>
      <c r="I611" s="1">
        <v>1.0</v>
      </c>
      <c r="J611" s="1">
        <v>2.0</v>
      </c>
      <c r="K611" s="1">
        <v>2.0</v>
      </c>
      <c r="L611" s="1">
        <v>0.0</v>
      </c>
      <c r="M611" s="1">
        <v>0.0</v>
      </c>
      <c r="N611" s="1">
        <v>1.0</v>
      </c>
      <c r="O611" s="1">
        <v>0.0</v>
      </c>
      <c r="P611" s="1">
        <v>2.0</v>
      </c>
      <c r="Q611" s="1">
        <v>0.0</v>
      </c>
      <c r="R611" s="1">
        <v>0.0</v>
      </c>
      <c r="S611" s="1">
        <v>1.0</v>
      </c>
      <c r="T611" s="1">
        <v>1.0</v>
      </c>
      <c r="U611" s="1">
        <v>0.0</v>
      </c>
      <c r="V611" s="1">
        <v>1.0</v>
      </c>
      <c r="W611" s="1">
        <v>1.0</v>
      </c>
      <c r="X611" s="1">
        <v>0.0</v>
      </c>
      <c r="Y611" s="1">
        <v>2.0</v>
      </c>
      <c r="Z611" s="1">
        <v>2.0</v>
      </c>
      <c r="AA611" s="1">
        <v>2.0</v>
      </c>
      <c r="AB611" s="1">
        <v>1.0</v>
      </c>
      <c r="AC611" s="1">
        <v>2917.0</v>
      </c>
      <c r="AD611" s="100">
        <f t="shared" si="1"/>
        <v>54</v>
      </c>
      <c r="AE611">
        <f t="shared" si="2"/>
        <v>14</v>
      </c>
      <c r="AF611">
        <f t="shared" si="3"/>
        <v>22</v>
      </c>
      <c r="AG611">
        <f t="shared" si="4"/>
        <v>18</v>
      </c>
    </row>
    <row r="612">
      <c r="A612" s="1" t="b">
        <v>1</v>
      </c>
      <c r="B612" s="20">
        <v>43985.34281598379</v>
      </c>
      <c r="C612" s="1" t="s">
        <v>407</v>
      </c>
      <c r="D612" s="1">
        <v>0.0</v>
      </c>
      <c r="E612" s="1">
        <v>1.0</v>
      </c>
      <c r="F612" s="1">
        <v>0.0</v>
      </c>
      <c r="G612" s="1">
        <v>1.0</v>
      </c>
      <c r="H612" s="1">
        <v>1.0</v>
      </c>
      <c r="I612" s="1">
        <v>1.0</v>
      </c>
      <c r="J612" s="1">
        <v>0.0</v>
      </c>
      <c r="K612" s="1">
        <v>1.0</v>
      </c>
      <c r="L612" s="1">
        <v>0.0</v>
      </c>
      <c r="M612" s="1">
        <v>0.0</v>
      </c>
      <c r="N612" s="1">
        <v>0.0</v>
      </c>
      <c r="O612" s="1">
        <v>0.0</v>
      </c>
      <c r="P612" s="1">
        <v>1.0</v>
      </c>
      <c r="Q612" s="1">
        <v>0.0</v>
      </c>
      <c r="R612" s="1">
        <v>0.0</v>
      </c>
      <c r="S612" s="1">
        <v>1.0</v>
      </c>
      <c r="T612" s="1">
        <v>0.0</v>
      </c>
      <c r="U612" s="1">
        <v>0.0</v>
      </c>
      <c r="V612" s="1">
        <v>0.0</v>
      </c>
      <c r="W612" s="1">
        <v>1.0</v>
      </c>
      <c r="X612" s="1">
        <v>0.0</v>
      </c>
      <c r="Y612" s="1">
        <v>2.0</v>
      </c>
      <c r="Z612" s="1">
        <v>1.0</v>
      </c>
      <c r="AA612" s="1">
        <v>1.0</v>
      </c>
      <c r="AB612" s="1">
        <v>0.0</v>
      </c>
      <c r="AC612" s="1">
        <v>2212.0</v>
      </c>
      <c r="AD612" s="100">
        <f t="shared" si="1"/>
        <v>24</v>
      </c>
      <c r="AE612">
        <f t="shared" si="2"/>
        <v>10</v>
      </c>
      <c r="AF612">
        <f t="shared" si="3"/>
        <v>6</v>
      </c>
      <c r="AG612">
        <f t="shared" si="4"/>
        <v>8</v>
      </c>
    </row>
    <row r="613">
      <c r="A613" s="1" t="b">
        <v>1</v>
      </c>
      <c r="B613" s="20">
        <v>43985.41388408565</v>
      </c>
      <c r="C613" s="1" t="s">
        <v>436</v>
      </c>
      <c r="D613" s="1">
        <v>2.0</v>
      </c>
      <c r="E613" s="1">
        <v>2.0</v>
      </c>
      <c r="F613" s="1">
        <v>2.0</v>
      </c>
      <c r="G613" s="1">
        <v>1.0</v>
      </c>
      <c r="H613" s="1">
        <v>1.0</v>
      </c>
      <c r="I613" s="1">
        <v>2.0</v>
      </c>
      <c r="J613" s="1">
        <v>2.0</v>
      </c>
      <c r="K613" s="1">
        <v>2.0</v>
      </c>
      <c r="L613" s="1">
        <v>0.0</v>
      </c>
      <c r="M613" s="1">
        <v>0.0</v>
      </c>
      <c r="N613" s="1">
        <v>2.0</v>
      </c>
      <c r="O613" s="1">
        <v>1.0</v>
      </c>
      <c r="P613" s="1">
        <v>2.0</v>
      </c>
      <c r="Q613" s="1">
        <v>0.0</v>
      </c>
      <c r="R613" s="1">
        <v>2.0</v>
      </c>
      <c r="S613" s="1">
        <v>2.0</v>
      </c>
      <c r="T613" s="1">
        <v>1.0</v>
      </c>
      <c r="U613" s="1">
        <v>0.0</v>
      </c>
      <c r="V613" s="1">
        <v>0.0</v>
      </c>
      <c r="W613" s="1">
        <v>2.0</v>
      </c>
      <c r="X613" s="1">
        <v>2.0</v>
      </c>
      <c r="Y613" s="1">
        <v>2.0</v>
      </c>
      <c r="Z613" s="1">
        <v>2.0</v>
      </c>
      <c r="AA613" s="1">
        <v>2.0</v>
      </c>
      <c r="AB613" s="1">
        <v>1.0</v>
      </c>
      <c r="AC613" s="1">
        <v>2257.0</v>
      </c>
      <c r="AD613" s="100">
        <f t="shared" si="1"/>
        <v>70</v>
      </c>
      <c r="AE613">
        <f t="shared" si="2"/>
        <v>20</v>
      </c>
      <c r="AF613">
        <f t="shared" si="3"/>
        <v>22</v>
      </c>
      <c r="AG613">
        <f t="shared" si="4"/>
        <v>28</v>
      </c>
    </row>
    <row r="614">
      <c r="A614" s="1" t="b">
        <v>1</v>
      </c>
      <c r="B614" s="20">
        <v>43986.44499815972</v>
      </c>
      <c r="C614" s="1" t="s">
        <v>141</v>
      </c>
      <c r="D614" s="1">
        <v>1.0</v>
      </c>
      <c r="E614" s="1">
        <v>1.0</v>
      </c>
      <c r="F614" s="1">
        <v>1.0</v>
      </c>
      <c r="G614" s="1">
        <v>1.0</v>
      </c>
      <c r="H614" s="1">
        <v>0.0</v>
      </c>
      <c r="I614" s="1">
        <v>1.0</v>
      </c>
      <c r="J614" s="1">
        <v>1.0</v>
      </c>
      <c r="K614" s="1">
        <v>1.0</v>
      </c>
      <c r="L614" s="1">
        <v>0.0</v>
      </c>
      <c r="M614" s="1">
        <v>0.0</v>
      </c>
      <c r="N614" s="1">
        <v>0.0</v>
      </c>
      <c r="O614" s="1">
        <v>0.0</v>
      </c>
      <c r="P614" s="1">
        <v>1.0</v>
      </c>
      <c r="Q614" s="1">
        <v>0.0</v>
      </c>
      <c r="R614" s="1">
        <v>0.0</v>
      </c>
      <c r="S614" s="1">
        <v>1.0</v>
      </c>
      <c r="T614" s="1">
        <v>0.0</v>
      </c>
      <c r="U614" s="1">
        <v>0.0</v>
      </c>
      <c r="V614" s="1">
        <v>1.0</v>
      </c>
      <c r="W614" s="1">
        <v>0.0</v>
      </c>
      <c r="X614" s="1">
        <v>1.0</v>
      </c>
      <c r="Y614" s="1">
        <v>1.0</v>
      </c>
      <c r="Z614" s="1">
        <v>1.0</v>
      </c>
      <c r="AA614" s="1">
        <v>1.0</v>
      </c>
      <c r="AB614" s="1">
        <v>1.0</v>
      </c>
      <c r="AC614" s="1">
        <v>1909.0</v>
      </c>
      <c r="AD614" s="100">
        <f t="shared" si="1"/>
        <v>30</v>
      </c>
      <c r="AE614">
        <f t="shared" si="2"/>
        <v>8</v>
      </c>
      <c r="AF614">
        <f t="shared" si="3"/>
        <v>10</v>
      </c>
      <c r="AG614">
        <f t="shared" si="4"/>
        <v>12</v>
      </c>
    </row>
    <row r="615">
      <c r="A615" s="1" t="b">
        <v>1</v>
      </c>
      <c r="B615" s="20">
        <v>43986.5411852199</v>
      </c>
      <c r="C615" s="1" t="s">
        <v>409</v>
      </c>
      <c r="D615" s="1">
        <v>0.0</v>
      </c>
      <c r="E615" s="1">
        <v>1.0</v>
      </c>
      <c r="F615" s="1">
        <v>0.0</v>
      </c>
      <c r="G615" s="1">
        <v>1.0</v>
      </c>
      <c r="H615" s="1">
        <v>0.0</v>
      </c>
      <c r="I615" s="1">
        <v>0.0</v>
      </c>
      <c r="J615" s="1">
        <v>0.0</v>
      </c>
      <c r="K615" s="1">
        <v>0.0</v>
      </c>
      <c r="L615" s="1">
        <v>1.0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1.0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1.0</v>
      </c>
      <c r="Z615" s="1">
        <v>0.0</v>
      </c>
      <c r="AA615" s="1">
        <v>1.0</v>
      </c>
      <c r="AB615" s="1">
        <v>0.0</v>
      </c>
      <c r="AC615" s="1">
        <v>2227.0</v>
      </c>
      <c r="AD615" s="100">
        <f t="shared" si="1"/>
        <v>12</v>
      </c>
      <c r="AE615">
        <f t="shared" si="2"/>
        <v>6</v>
      </c>
      <c r="AF615">
        <f t="shared" si="3"/>
        <v>2</v>
      </c>
      <c r="AG615">
        <f t="shared" si="4"/>
        <v>4</v>
      </c>
    </row>
    <row r="616">
      <c r="A616" s="1" t="b">
        <v>1</v>
      </c>
      <c r="B616" s="20">
        <v>43986.97357965278</v>
      </c>
      <c r="C616" s="1" t="s">
        <v>329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2128.0</v>
      </c>
      <c r="AD616" s="100">
        <f t="shared" si="1"/>
        <v>0</v>
      </c>
      <c r="AE616">
        <f t="shared" si="2"/>
        <v>0</v>
      </c>
      <c r="AF616">
        <f t="shared" si="3"/>
        <v>0</v>
      </c>
      <c r="AG616">
        <f t="shared" si="4"/>
        <v>0</v>
      </c>
    </row>
    <row r="617">
      <c r="A617" s="1" t="b">
        <v>1</v>
      </c>
      <c r="B617" s="20">
        <v>43987.64016902778</v>
      </c>
      <c r="C617" s="1" t="s">
        <v>273</v>
      </c>
      <c r="D617" s="1">
        <v>1.0</v>
      </c>
      <c r="E617" s="1">
        <v>1.0</v>
      </c>
      <c r="F617" s="1">
        <v>2.0</v>
      </c>
      <c r="G617" s="1">
        <v>1.0</v>
      </c>
      <c r="H617" s="1">
        <v>0.0</v>
      </c>
      <c r="I617" s="1">
        <v>1.0</v>
      </c>
      <c r="J617" s="1">
        <v>1.0</v>
      </c>
      <c r="K617" s="1">
        <v>2.0</v>
      </c>
      <c r="L617" s="1">
        <v>0.0</v>
      </c>
      <c r="M617" s="1">
        <v>1.0</v>
      </c>
      <c r="N617" s="1">
        <v>1.0</v>
      </c>
      <c r="O617" s="1">
        <v>0.0</v>
      </c>
      <c r="P617" s="1">
        <v>1.0</v>
      </c>
      <c r="Q617" s="1">
        <v>0.0</v>
      </c>
      <c r="R617" s="1">
        <v>0.0</v>
      </c>
      <c r="S617" s="1">
        <v>1.0</v>
      </c>
      <c r="T617" s="1">
        <v>0.0</v>
      </c>
      <c r="U617" s="1">
        <v>0.0</v>
      </c>
      <c r="V617" s="1">
        <v>1.0</v>
      </c>
      <c r="W617" s="1">
        <v>1.0</v>
      </c>
      <c r="X617" s="1">
        <v>1.0</v>
      </c>
      <c r="Y617" s="1">
        <v>2.0</v>
      </c>
      <c r="Z617" s="1">
        <v>1.0</v>
      </c>
      <c r="AA617" s="1">
        <v>1.0</v>
      </c>
      <c r="AB617" s="1">
        <v>0.0</v>
      </c>
      <c r="AC617" s="1">
        <v>2028.0</v>
      </c>
      <c r="AD617" s="100">
        <f t="shared" si="1"/>
        <v>40</v>
      </c>
      <c r="AE617">
        <f t="shared" si="2"/>
        <v>14</v>
      </c>
      <c r="AF617">
        <f t="shared" si="3"/>
        <v>12</v>
      </c>
      <c r="AG617">
        <f t="shared" si="4"/>
        <v>14</v>
      </c>
    </row>
    <row r="618">
      <c r="A618" s="1" t="b">
        <v>1</v>
      </c>
      <c r="B618" s="20">
        <v>43988.57952875</v>
      </c>
      <c r="C618" s="1" t="s">
        <v>144</v>
      </c>
      <c r="D618" s="1">
        <v>2.0</v>
      </c>
      <c r="E618" s="1">
        <v>2.0</v>
      </c>
      <c r="F618" s="1">
        <v>2.0</v>
      </c>
      <c r="G618" s="1">
        <v>2.0</v>
      </c>
      <c r="H618" s="1">
        <v>1.0</v>
      </c>
      <c r="I618" s="1">
        <v>2.0</v>
      </c>
      <c r="J618" s="1">
        <v>2.0</v>
      </c>
      <c r="K618" s="1">
        <v>2.0</v>
      </c>
      <c r="L618" s="1">
        <v>2.0</v>
      </c>
      <c r="M618" s="1">
        <v>0.0</v>
      </c>
      <c r="N618" s="1">
        <v>0.0</v>
      </c>
      <c r="O618" s="1">
        <v>1.0</v>
      </c>
      <c r="P618" s="1">
        <v>2.0</v>
      </c>
      <c r="Q618" s="1">
        <v>0.0</v>
      </c>
      <c r="R618" s="1">
        <v>0.0</v>
      </c>
      <c r="S618" s="1">
        <v>2.0</v>
      </c>
      <c r="T618" s="1">
        <v>0.0</v>
      </c>
      <c r="U618" s="1">
        <v>0.0</v>
      </c>
      <c r="V618" s="1">
        <v>1.0</v>
      </c>
      <c r="W618" s="1">
        <v>2.0</v>
      </c>
      <c r="X618" s="1">
        <v>0.0</v>
      </c>
      <c r="Y618" s="1">
        <v>2.0</v>
      </c>
      <c r="Z618" s="1">
        <v>2.0</v>
      </c>
      <c r="AA618" s="1">
        <v>2.0</v>
      </c>
      <c r="AB618" s="1">
        <v>1.0</v>
      </c>
      <c r="AC618" s="1">
        <v>1792.0</v>
      </c>
      <c r="AD618" s="100">
        <f t="shared" si="1"/>
        <v>64</v>
      </c>
      <c r="AE618">
        <f t="shared" si="2"/>
        <v>20</v>
      </c>
      <c r="AF618">
        <f t="shared" si="3"/>
        <v>18</v>
      </c>
      <c r="AG618">
        <f t="shared" si="4"/>
        <v>26</v>
      </c>
    </row>
    <row r="619">
      <c r="A619" s="1" t="b">
        <v>1</v>
      </c>
      <c r="B619" s="20">
        <v>43988.66513796296</v>
      </c>
      <c r="C619" s="1" t="s">
        <v>228</v>
      </c>
      <c r="D619" s="1">
        <v>1.0</v>
      </c>
      <c r="E619" s="1">
        <v>2.0</v>
      </c>
      <c r="F619" s="1">
        <v>2.0</v>
      </c>
      <c r="G619" s="1">
        <v>2.0</v>
      </c>
      <c r="H619" s="1">
        <v>0.0</v>
      </c>
      <c r="I619" s="1">
        <v>2.0</v>
      </c>
      <c r="J619" s="1">
        <v>2.0</v>
      </c>
      <c r="K619" s="1">
        <v>2.0</v>
      </c>
      <c r="L619" s="1">
        <v>0.0</v>
      </c>
      <c r="M619" s="1">
        <v>0.0</v>
      </c>
      <c r="N619" s="1">
        <v>1.0</v>
      </c>
      <c r="O619" s="1">
        <v>0.0</v>
      </c>
      <c r="P619" s="1">
        <v>2.0</v>
      </c>
      <c r="Q619" s="1">
        <v>1.0</v>
      </c>
      <c r="R619" s="1">
        <v>0.0</v>
      </c>
      <c r="S619" s="1">
        <v>2.0</v>
      </c>
      <c r="T619" s="1">
        <v>0.0</v>
      </c>
      <c r="U619" s="1">
        <v>0.0</v>
      </c>
      <c r="V619" s="1">
        <v>2.0</v>
      </c>
      <c r="W619" s="1">
        <v>2.0</v>
      </c>
      <c r="X619" s="1">
        <v>2.0</v>
      </c>
      <c r="Y619" s="1">
        <v>2.0</v>
      </c>
      <c r="Z619" s="1">
        <v>0.0</v>
      </c>
      <c r="AA619" s="1">
        <v>1.0</v>
      </c>
      <c r="AB619" s="1">
        <v>1.0</v>
      </c>
      <c r="AC619" s="1">
        <v>1989.0</v>
      </c>
      <c r="AD619" s="100">
        <f t="shared" si="1"/>
        <v>58</v>
      </c>
      <c r="AE619">
        <f t="shared" si="2"/>
        <v>16</v>
      </c>
      <c r="AF619">
        <f t="shared" si="3"/>
        <v>18</v>
      </c>
      <c r="AG619">
        <f t="shared" si="4"/>
        <v>24</v>
      </c>
    </row>
    <row r="620">
      <c r="A620" s="1" t="b">
        <v>1</v>
      </c>
      <c r="B620" s="20">
        <v>43989.47585584491</v>
      </c>
      <c r="C620" s="1" t="s">
        <v>427</v>
      </c>
      <c r="D620" s="1">
        <v>0.0</v>
      </c>
      <c r="E620" s="1">
        <v>2.0</v>
      </c>
      <c r="F620" s="1">
        <v>2.0</v>
      </c>
      <c r="G620" s="1">
        <v>0.0</v>
      </c>
      <c r="H620" s="1">
        <v>0.0</v>
      </c>
      <c r="I620" s="1">
        <v>2.0</v>
      </c>
      <c r="J620" s="1">
        <v>1.0</v>
      </c>
      <c r="K620" s="1">
        <v>2.0</v>
      </c>
      <c r="L620" s="1">
        <v>1.0</v>
      </c>
      <c r="M620" s="1">
        <v>0.0</v>
      </c>
      <c r="N620" s="1">
        <v>1.0</v>
      </c>
      <c r="O620" s="1">
        <v>0.0</v>
      </c>
      <c r="P620" s="1">
        <v>2.0</v>
      </c>
      <c r="Q620" s="1">
        <v>0.0</v>
      </c>
      <c r="R620" s="1">
        <v>0.0</v>
      </c>
      <c r="S620" s="1">
        <v>2.0</v>
      </c>
      <c r="T620" s="1">
        <v>0.0</v>
      </c>
      <c r="U620" s="1">
        <v>0.0</v>
      </c>
      <c r="V620" s="1">
        <v>1.0</v>
      </c>
      <c r="W620" s="1">
        <v>1.0</v>
      </c>
      <c r="X620" s="1">
        <v>1.0</v>
      </c>
      <c r="Y620" s="1">
        <v>2.0</v>
      </c>
      <c r="Z620" s="1">
        <v>2.0</v>
      </c>
      <c r="AA620" s="1">
        <v>1.0</v>
      </c>
      <c r="AB620" s="1">
        <v>0.0</v>
      </c>
      <c r="AC620" s="1">
        <v>22434.0</v>
      </c>
      <c r="AD620" s="100">
        <f t="shared" si="1"/>
        <v>46</v>
      </c>
      <c r="AE620">
        <f t="shared" si="2"/>
        <v>18</v>
      </c>
      <c r="AF620">
        <f t="shared" si="3"/>
        <v>10</v>
      </c>
      <c r="AG620">
        <f t="shared" si="4"/>
        <v>18</v>
      </c>
    </row>
    <row r="621">
      <c r="A621" s="1" t="b">
        <v>1</v>
      </c>
      <c r="B621" s="20">
        <v>43990.51460949074</v>
      </c>
      <c r="C621" s="1" t="s">
        <v>438</v>
      </c>
      <c r="D621" s="1">
        <v>1.0</v>
      </c>
      <c r="E621" s="1">
        <v>1.0</v>
      </c>
      <c r="F621" s="1">
        <v>2.0</v>
      </c>
      <c r="G621" s="1">
        <v>2.0</v>
      </c>
      <c r="H621" s="1">
        <v>2.0</v>
      </c>
      <c r="I621" s="1">
        <v>2.0</v>
      </c>
      <c r="J621" s="1">
        <v>2.0</v>
      </c>
      <c r="K621" s="1">
        <v>2.0</v>
      </c>
      <c r="L621" s="1">
        <v>0.0</v>
      </c>
      <c r="M621" s="1">
        <v>2.0</v>
      </c>
      <c r="N621" s="1">
        <v>2.0</v>
      </c>
      <c r="O621" s="1">
        <v>0.0</v>
      </c>
      <c r="P621" s="1">
        <v>2.0</v>
      </c>
      <c r="Q621" s="1">
        <v>0.0</v>
      </c>
      <c r="R621" s="1">
        <v>2.0</v>
      </c>
      <c r="S621" s="1">
        <v>2.0</v>
      </c>
      <c r="T621" s="1">
        <v>2.0</v>
      </c>
      <c r="U621" s="1">
        <v>1.0</v>
      </c>
      <c r="V621" s="1">
        <v>2.0</v>
      </c>
      <c r="W621" s="1">
        <v>2.0</v>
      </c>
      <c r="X621" s="1">
        <v>1.0</v>
      </c>
      <c r="Y621" s="1">
        <v>2.0</v>
      </c>
      <c r="Z621" s="1">
        <v>2.0</v>
      </c>
      <c r="AA621" s="1">
        <v>2.0</v>
      </c>
      <c r="AB621" s="1">
        <v>1.0</v>
      </c>
      <c r="AC621" s="1">
        <v>2246.0</v>
      </c>
      <c r="AD621" s="100">
        <f t="shared" si="1"/>
        <v>78</v>
      </c>
      <c r="AE621">
        <f t="shared" si="2"/>
        <v>22</v>
      </c>
      <c r="AF621">
        <f t="shared" si="3"/>
        <v>24</v>
      </c>
      <c r="AG621">
        <f t="shared" si="4"/>
        <v>32</v>
      </c>
    </row>
    <row r="622">
      <c r="A622" s="1" t="b">
        <v>1</v>
      </c>
      <c r="B622" s="20">
        <v>43991.44201479167</v>
      </c>
      <c r="C622" s="1" t="s">
        <v>906</v>
      </c>
      <c r="D622" s="1">
        <v>1.0</v>
      </c>
      <c r="E622" s="1">
        <v>1.0</v>
      </c>
      <c r="F622" s="1">
        <v>0.0</v>
      </c>
      <c r="G622" s="1">
        <v>0.0</v>
      </c>
      <c r="H622" s="1">
        <v>0.0</v>
      </c>
      <c r="I622" s="1">
        <v>0.0</v>
      </c>
      <c r="J622" s="1">
        <v>2.0</v>
      </c>
      <c r="K622" s="1">
        <v>1.0</v>
      </c>
      <c r="L622" s="1">
        <v>0.0</v>
      </c>
      <c r="M622" s="1">
        <v>0.0</v>
      </c>
      <c r="N622" s="1">
        <v>2.0</v>
      </c>
      <c r="O622" s="1">
        <v>0.0</v>
      </c>
      <c r="P622" s="1">
        <v>0.0</v>
      </c>
      <c r="Q622" s="1">
        <v>0.0</v>
      </c>
      <c r="R622" s="1">
        <v>0.0</v>
      </c>
      <c r="S622" s="1">
        <v>2.0</v>
      </c>
      <c r="T622" s="1">
        <v>1.0</v>
      </c>
      <c r="U622" s="1">
        <v>0.0</v>
      </c>
      <c r="V622" s="1">
        <v>0.0</v>
      </c>
      <c r="W622" s="1">
        <v>0.0</v>
      </c>
      <c r="X622" s="1">
        <v>1.0</v>
      </c>
      <c r="Y622" s="1">
        <v>0.0</v>
      </c>
      <c r="Z622" s="1">
        <v>1.0</v>
      </c>
      <c r="AA622" s="1">
        <v>2.0</v>
      </c>
      <c r="AB622" s="1">
        <v>1.0</v>
      </c>
      <c r="AC622" s="1">
        <v>1317.0</v>
      </c>
      <c r="AD622" s="100">
        <f t="shared" si="1"/>
        <v>30</v>
      </c>
      <c r="AE622">
        <f t="shared" si="2"/>
        <v>6</v>
      </c>
      <c r="AF622">
        <f t="shared" si="3"/>
        <v>12</v>
      </c>
      <c r="AG622">
        <f t="shared" si="4"/>
        <v>12</v>
      </c>
    </row>
    <row r="623">
      <c r="A623" s="1" t="b">
        <v>1</v>
      </c>
      <c r="B623" s="20">
        <v>43991.629103252315</v>
      </c>
      <c r="C623" s="1" t="s">
        <v>239</v>
      </c>
      <c r="D623" s="1">
        <v>1.0</v>
      </c>
      <c r="E623" s="1">
        <v>1.0</v>
      </c>
      <c r="F623" s="1">
        <v>1.0</v>
      </c>
      <c r="G623" s="1">
        <v>1.0</v>
      </c>
      <c r="H623" s="1">
        <v>0.0</v>
      </c>
      <c r="I623" s="1">
        <v>1.0</v>
      </c>
      <c r="J623" s="1">
        <v>0.0</v>
      </c>
      <c r="K623" s="1">
        <v>1.0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1.0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1.0</v>
      </c>
      <c r="AA623" s="1">
        <v>2.0</v>
      </c>
      <c r="AB623" s="1">
        <v>0.0</v>
      </c>
      <c r="AC623" s="1">
        <v>1995.0</v>
      </c>
      <c r="AD623" s="100">
        <f t="shared" si="1"/>
        <v>20</v>
      </c>
      <c r="AE623">
        <f t="shared" si="2"/>
        <v>4</v>
      </c>
      <c r="AF623">
        <f t="shared" si="3"/>
        <v>6</v>
      </c>
      <c r="AG623">
        <f t="shared" si="4"/>
        <v>10</v>
      </c>
    </row>
    <row r="624">
      <c r="A624" s="1" t="b">
        <v>1</v>
      </c>
      <c r="B624" s="20">
        <v>43992.500009247684</v>
      </c>
      <c r="C624" s="1" t="s">
        <v>421</v>
      </c>
      <c r="D624" s="1">
        <v>2.0</v>
      </c>
      <c r="E624" s="1">
        <v>1.0</v>
      </c>
      <c r="F624" s="1">
        <v>0.0</v>
      </c>
      <c r="G624" s="1">
        <v>0.0</v>
      </c>
      <c r="H624" s="1">
        <v>0.0</v>
      </c>
      <c r="I624" s="1">
        <v>0.0</v>
      </c>
      <c r="J624" s="1">
        <v>1.0</v>
      </c>
      <c r="K624" s="1">
        <v>1.0</v>
      </c>
      <c r="L624" s="1">
        <v>0.0</v>
      </c>
      <c r="M624" s="1">
        <v>0.0</v>
      </c>
      <c r="N624" s="1">
        <v>0.0</v>
      </c>
      <c r="O624" s="1">
        <v>1.0</v>
      </c>
      <c r="P624" s="1">
        <v>1.0</v>
      </c>
      <c r="Q624" s="1">
        <v>1.0</v>
      </c>
      <c r="R624" s="1">
        <v>0.0</v>
      </c>
      <c r="S624" s="1">
        <v>1.0</v>
      </c>
      <c r="T624" s="1">
        <v>2.0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2.0</v>
      </c>
      <c r="AB624" s="1">
        <v>0.0</v>
      </c>
      <c r="AC624" s="1">
        <v>2222.0</v>
      </c>
      <c r="AD624" s="100">
        <f t="shared" si="1"/>
        <v>26</v>
      </c>
      <c r="AE624">
        <f t="shared" si="2"/>
        <v>2</v>
      </c>
      <c r="AF624">
        <f t="shared" si="3"/>
        <v>12</v>
      </c>
      <c r="AG624">
        <f t="shared" si="4"/>
        <v>12</v>
      </c>
    </row>
    <row r="625">
      <c r="A625" s="1" t="b">
        <v>1</v>
      </c>
      <c r="B625" s="20">
        <v>43994.40655313658</v>
      </c>
      <c r="C625" s="1" t="s">
        <v>385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2196.0</v>
      </c>
      <c r="AD625" s="100">
        <f t="shared" si="1"/>
        <v>0</v>
      </c>
      <c r="AE625">
        <f t="shared" si="2"/>
        <v>0</v>
      </c>
      <c r="AF625">
        <f t="shared" si="3"/>
        <v>0</v>
      </c>
      <c r="AG625">
        <f t="shared" si="4"/>
        <v>0</v>
      </c>
    </row>
    <row r="626">
      <c r="A626" s="1" t="b">
        <v>1</v>
      </c>
      <c r="B626" s="20">
        <v>43994.453107615744</v>
      </c>
      <c r="C626" s="1" t="s">
        <v>373</v>
      </c>
      <c r="D626" s="1">
        <v>1.0</v>
      </c>
      <c r="E626" s="1">
        <v>1.0</v>
      </c>
      <c r="F626" s="1">
        <v>1.0</v>
      </c>
      <c r="G626" s="1">
        <v>1.0</v>
      </c>
      <c r="H626" s="1">
        <v>0.0</v>
      </c>
      <c r="I626" s="1">
        <v>1.0</v>
      </c>
      <c r="J626" s="1">
        <v>2.0</v>
      </c>
      <c r="K626" s="1">
        <v>2.0</v>
      </c>
      <c r="L626" s="1">
        <v>0.0</v>
      </c>
      <c r="M626" s="1">
        <v>0.0</v>
      </c>
      <c r="N626" s="1">
        <v>0.0</v>
      </c>
      <c r="O626" s="1">
        <v>0.0</v>
      </c>
      <c r="P626" s="1">
        <v>1.0</v>
      </c>
      <c r="Q626" s="1">
        <v>0.0</v>
      </c>
      <c r="R626" s="1">
        <v>0.0</v>
      </c>
      <c r="S626" s="1">
        <v>1.0</v>
      </c>
      <c r="T626" s="1">
        <v>1.0</v>
      </c>
      <c r="U626" s="1">
        <v>0.0</v>
      </c>
      <c r="V626" s="1">
        <v>0.0</v>
      </c>
      <c r="W626" s="1">
        <v>1.0</v>
      </c>
      <c r="X626" s="1">
        <v>1.0</v>
      </c>
      <c r="Y626" s="1">
        <v>1.0</v>
      </c>
      <c r="Z626" s="1">
        <v>1.0</v>
      </c>
      <c r="AA626" s="1">
        <v>1.0</v>
      </c>
      <c r="AB626" s="1">
        <v>0.0</v>
      </c>
      <c r="AC626" s="1">
        <v>2161.0</v>
      </c>
      <c r="AD626" s="100">
        <f t="shared" si="1"/>
        <v>34</v>
      </c>
      <c r="AE626">
        <f t="shared" si="2"/>
        <v>10</v>
      </c>
      <c r="AF626">
        <f t="shared" si="3"/>
        <v>12</v>
      </c>
      <c r="AG626">
        <f t="shared" si="4"/>
        <v>12</v>
      </c>
    </row>
    <row r="627">
      <c r="A627" s="1" t="b">
        <v>1</v>
      </c>
      <c r="B627" s="20">
        <v>43995.51941782408</v>
      </c>
      <c r="C627" s="1" t="s">
        <v>439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2260.0</v>
      </c>
      <c r="AD627" s="100">
        <f t="shared" si="1"/>
        <v>0</v>
      </c>
      <c r="AE627">
        <f t="shared" si="2"/>
        <v>0</v>
      </c>
      <c r="AF627">
        <f t="shared" si="3"/>
        <v>0</v>
      </c>
      <c r="AG627">
        <f t="shared" si="4"/>
        <v>0</v>
      </c>
    </row>
    <row r="628">
      <c r="A628" s="1" t="b">
        <v>1</v>
      </c>
      <c r="B628" s="20">
        <v>43995.932014606486</v>
      </c>
      <c r="C628" s="1" t="s">
        <v>440</v>
      </c>
      <c r="D628" s="1">
        <v>1.0</v>
      </c>
      <c r="E628" s="1">
        <v>2.0</v>
      </c>
      <c r="F628" s="1">
        <v>1.0</v>
      </c>
      <c r="G628" s="1">
        <v>0.0</v>
      </c>
      <c r="H628" s="1">
        <v>1.0</v>
      </c>
      <c r="I628" s="1">
        <v>1.0</v>
      </c>
      <c r="J628" s="1">
        <v>1.0</v>
      </c>
      <c r="K628" s="1">
        <v>2.0</v>
      </c>
      <c r="L628" s="1">
        <v>0.0</v>
      </c>
      <c r="M628" s="1">
        <v>0.0</v>
      </c>
      <c r="N628" s="1">
        <v>0.0</v>
      </c>
      <c r="O628" s="1">
        <v>1.0</v>
      </c>
      <c r="P628" s="1">
        <v>1.0</v>
      </c>
      <c r="Q628" s="1">
        <v>0.0</v>
      </c>
      <c r="R628" s="1">
        <v>0.0</v>
      </c>
      <c r="S628" s="1">
        <v>1.0</v>
      </c>
      <c r="T628" s="1">
        <v>0.0</v>
      </c>
      <c r="U628" s="1">
        <v>0.0</v>
      </c>
      <c r="V628" s="1">
        <v>1.0</v>
      </c>
      <c r="W628" s="1">
        <v>1.0</v>
      </c>
      <c r="X628" s="1">
        <v>1.0</v>
      </c>
      <c r="Y628" s="1">
        <v>2.0</v>
      </c>
      <c r="Z628" s="1">
        <v>1.0</v>
      </c>
      <c r="AA628" s="1">
        <v>1.0</v>
      </c>
      <c r="AB628" s="1">
        <v>0.0</v>
      </c>
      <c r="AC628" s="1">
        <v>2259.0</v>
      </c>
      <c r="AD628" s="100">
        <f t="shared" si="1"/>
        <v>38</v>
      </c>
      <c r="AE628">
        <f t="shared" si="2"/>
        <v>14</v>
      </c>
      <c r="AF628">
        <f t="shared" si="3"/>
        <v>8</v>
      </c>
      <c r="AG628">
        <f t="shared" si="4"/>
        <v>16</v>
      </c>
    </row>
    <row r="629">
      <c r="A629" s="1" t="b">
        <v>1</v>
      </c>
      <c r="B629" s="20">
        <v>43996.57642846065</v>
      </c>
      <c r="C629" s="1" t="s">
        <v>328</v>
      </c>
      <c r="D629" s="1">
        <v>1.0</v>
      </c>
      <c r="E629" s="1">
        <v>2.0</v>
      </c>
      <c r="F629" s="1">
        <v>1.0</v>
      </c>
      <c r="G629" s="1">
        <v>1.0</v>
      </c>
      <c r="H629" s="1">
        <v>1.0</v>
      </c>
      <c r="I629" s="1">
        <v>1.0</v>
      </c>
      <c r="J629" s="1">
        <v>1.0</v>
      </c>
      <c r="K629" s="1">
        <v>1.0</v>
      </c>
      <c r="L629" s="1">
        <v>2.0</v>
      </c>
      <c r="M629" s="1">
        <v>1.0</v>
      </c>
      <c r="N629" s="1">
        <v>1.0</v>
      </c>
      <c r="O629" s="1">
        <v>1.0</v>
      </c>
      <c r="P629" s="1">
        <v>1.0</v>
      </c>
      <c r="Q629" s="1">
        <v>1.0</v>
      </c>
      <c r="R629" s="1">
        <v>1.0</v>
      </c>
      <c r="S629" s="1">
        <v>2.0</v>
      </c>
      <c r="T629" s="1">
        <v>1.0</v>
      </c>
      <c r="U629" s="1">
        <v>1.0</v>
      </c>
      <c r="V629" s="1">
        <v>1.0</v>
      </c>
      <c r="W629" s="1">
        <v>1.0</v>
      </c>
      <c r="X629" s="1">
        <v>2.0</v>
      </c>
      <c r="Y629" s="1">
        <v>1.0</v>
      </c>
      <c r="Z629" s="1">
        <v>1.0</v>
      </c>
      <c r="AA629" s="1">
        <v>1.0</v>
      </c>
      <c r="AB629" s="1">
        <v>1.0</v>
      </c>
      <c r="AC629" s="1">
        <v>2126.0</v>
      </c>
      <c r="AD629" s="100">
        <f t="shared" si="1"/>
        <v>58</v>
      </c>
      <c r="AE629">
        <f t="shared" si="2"/>
        <v>22</v>
      </c>
      <c r="AF629">
        <f t="shared" si="3"/>
        <v>14</v>
      </c>
      <c r="AG629">
        <f t="shared" si="4"/>
        <v>22</v>
      </c>
    </row>
    <row r="630">
      <c r="A630" s="1" t="b">
        <v>1</v>
      </c>
      <c r="B630" s="20">
        <v>43998.46006203703</v>
      </c>
      <c r="C630" s="1" t="s">
        <v>402</v>
      </c>
      <c r="D630" s="1">
        <v>1.0</v>
      </c>
      <c r="E630" s="1">
        <v>1.0</v>
      </c>
      <c r="F630" s="1">
        <v>2.0</v>
      </c>
      <c r="G630" s="1">
        <v>1.0</v>
      </c>
      <c r="H630" s="1">
        <v>1.0</v>
      </c>
      <c r="I630" s="1">
        <v>2.0</v>
      </c>
      <c r="J630" s="1">
        <v>2.0</v>
      </c>
      <c r="K630" s="1">
        <v>2.0</v>
      </c>
      <c r="L630" s="1">
        <v>1.0</v>
      </c>
      <c r="M630" s="1">
        <v>0.0</v>
      </c>
      <c r="N630" s="1">
        <v>2.0</v>
      </c>
      <c r="O630" s="1">
        <v>1.0</v>
      </c>
      <c r="P630" s="1">
        <v>2.0</v>
      </c>
      <c r="Q630" s="1">
        <v>1.0</v>
      </c>
      <c r="R630" s="1">
        <v>0.0</v>
      </c>
      <c r="S630" s="1">
        <v>1.0</v>
      </c>
      <c r="T630" s="1">
        <v>2.0</v>
      </c>
      <c r="U630" s="1">
        <v>0.0</v>
      </c>
      <c r="V630" s="1">
        <v>1.0</v>
      </c>
      <c r="W630" s="1">
        <v>2.0</v>
      </c>
      <c r="X630" s="1">
        <v>0.0</v>
      </c>
      <c r="Y630" s="1">
        <v>2.0</v>
      </c>
      <c r="Z630" s="1">
        <v>2.0</v>
      </c>
      <c r="AA630" s="1">
        <v>2.0</v>
      </c>
      <c r="AB630" s="1">
        <v>1.0</v>
      </c>
      <c r="AC630" s="1">
        <v>2210.0</v>
      </c>
      <c r="AD630" s="100">
        <f t="shared" si="1"/>
        <v>64</v>
      </c>
      <c r="AE630">
        <f t="shared" si="2"/>
        <v>16</v>
      </c>
      <c r="AF630">
        <f t="shared" si="3"/>
        <v>22</v>
      </c>
      <c r="AG630">
        <f t="shared" si="4"/>
        <v>26</v>
      </c>
    </row>
    <row r="631">
      <c r="A631" s="1" t="b">
        <v>1</v>
      </c>
      <c r="B631" s="20">
        <v>43999.388913518516</v>
      </c>
      <c r="C631" s="1" t="s">
        <v>104</v>
      </c>
      <c r="D631" s="1">
        <v>2.0</v>
      </c>
      <c r="E631" s="1">
        <v>1.0</v>
      </c>
      <c r="F631" s="1">
        <v>0.0</v>
      </c>
      <c r="G631" s="1">
        <v>0.0</v>
      </c>
      <c r="H631" s="1">
        <v>0.0</v>
      </c>
      <c r="I631" s="1">
        <v>0.0</v>
      </c>
      <c r="J631" s="1">
        <v>1.0</v>
      </c>
      <c r="K631" s="1">
        <v>1.0</v>
      </c>
      <c r="L631" s="1">
        <v>0.0</v>
      </c>
      <c r="M631" s="1">
        <v>0.0</v>
      </c>
      <c r="N631" s="1">
        <v>2.0</v>
      </c>
      <c r="O631" s="1">
        <v>1.0</v>
      </c>
      <c r="P631" s="1">
        <v>2.0</v>
      </c>
      <c r="Q631" s="1">
        <v>1.0</v>
      </c>
      <c r="R631" s="1">
        <v>0.0</v>
      </c>
      <c r="S631" s="1">
        <v>1.0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1.0</v>
      </c>
      <c r="Z631" s="1">
        <v>2.0</v>
      </c>
      <c r="AA631" s="1">
        <v>1.0</v>
      </c>
      <c r="AB631" s="1">
        <v>1.0</v>
      </c>
      <c r="AC631" s="1">
        <v>1872.0</v>
      </c>
      <c r="AD631" s="100">
        <f t="shared" si="1"/>
        <v>34</v>
      </c>
      <c r="AE631">
        <f t="shared" si="2"/>
        <v>8</v>
      </c>
      <c r="AF631">
        <f t="shared" si="3"/>
        <v>16</v>
      </c>
      <c r="AG631">
        <f t="shared" si="4"/>
        <v>10</v>
      </c>
    </row>
    <row r="632">
      <c r="A632" s="1" t="b">
        <v>1</v>
      </c>
      <c r="B632" s="20">
        <v>44000.44828604167</v>
      </c>
      <c r="C632" s="1" t="s">
        <v>426</v>
      </c>
      <c r="D632" s="1">
        <v>2.0</v>
      </c>
      <c r="E632" s="1">
        <v>2.0</v>
      </c>
      <c r="F632" s="1">
        <v>1.0</v>
      </c>
      <c r="G632" s="1">
        <v>0.0</v>
      </c>
      <c r="H632" s="1">
        <v>2.0</v>
      </c>
      <c r="I632" s="1">
        <v>1.0</v>
      </c>
      <c r="J632" s="1">
        <v>2.0</v>
      </c>
      <c r="K632" s="1">
        <v>2.0</v>
      </c>
      <c r="L632" s="1">
        <v>1.0</v>
      </c>
      <c r="M632" s="1">
        <v>0.0</v>
      </c>
      <c r="N632" s="1">
        <v>2.0</v>
      </c>
      <c r="O632" s="1">
        <v>0.0</v>
      </c>
      <c r="P632" s="1">
        <v>2.0</v>
      </c>
      <c r="Q632" s="1">
        <v>2.0</v>
      </c>
      <c r="R632" s="1">
        <v>1.0</v>
      </c>
      <c r="S632" s="1">
        <v>2.0</v>
      </c>
      <c r="T632" s="1">
        <v>2.0</v>
      </c>
      <c r="U632" s="1">
        <v>0.0</v>
      </c>
      <c r="V632" s="1">
        <v>1.0</v>
      </c>
      <c r="W632" s="1">
        <v>1.0</v>
      </c>
      <c r="X632" s="1">
        <v>2.0</v>
      </c>
      <c r="Y632" s="1">
        <v>1.0</v>
      </c>
      <c r="Z632" s="1">
        <v>2.0</v>
      </c>
      <c r="AA632" s="1">
        <v>2.0</v>
      </c>
      <c r="AB632" s="1">
        <v>0.0</v>
      </c>
      <c r="AC632" s="1">
        <v>247.0</v>
      </c>
      <c r="AD632" s="100">
        <f t="shared" si="1"/>
        <v>66</v>
      </c>
      <c r="AE632">
        <f t="shared" si="2"/>
        <v>18</v>
      </c>
      <c r="AF632">
        <f t="shared" si="3"/>
        <v>20</v>
      </c>
      <c r="AG632">
        <f t="shared" si="4"/>
        <v>28</v>
      </c>
    </row>
    <row r="633">
      <c r="A633" s="1" t="b">
        <v>1</v>
      </c>
      <c r="B633" s="20">
        <v>44001.46902690972</v>
      </c>
      <c r="C633" s="1" t="s">
        <v>322</v>
      </c>
      <c r="D633" s="1">
        <v>1.0</v>
      </c>
      <c r="E633" s="1">
        <v>1.0</v>
      </c>
      <c r="F633" s="1">
        <v>1.0</v>
      </c>
      <c r="G633" s="1">
        <v>1.0</v>
      </c>
      <c r="H633" s="1">
        <v>1.0</v>
      </c>
      <c r="I633" s="1">
        <v>1.0</v>
      </c>
      <c r="J633" s="1">
        <v>1.0</v>
      </c>
      <c r="K633" s="1">
        <v>2.0</v>
      </c>
      <c r="L633" s="1">
        <v>1.0</v>
      </c>
      <c r="M633" s="1">
        <v>0.0</v>
      </c>
      <c r="N633" s="1">
        <v>0.0</v>
      </c>
      <c r="O633" s="1">
        <v>1.0</v>
      </c>
      <c r="P633" s="1">
        <v>1.0</v>
      </c>
      <c r="Q633" s="1">
        <v>0.0</v>
      </c>
      <c r="R633" s="1">
        <v>0.0</v>
      </c>
      <c r="S633" s="1">
        <v>1.0</v>
      </c>
      <c r="T633" s="1">
        <v>1.0</v>
      </c>
      <c r="U633" s="1">
        <v>0.0</v>
      </c>
      <c r="V633" s="1">
        <v>0.0</v>
      </c>
      <c r="W633" s="1">
        <v>1.0</v>
      </c>
      <c r="X633" s="1">
        <v>1.0</v>
      </c>
      <c r="Y633" s="1">
        <v>1.0</v>
      </c>
      <c r="Z633" s="1">
        <v>1.0</v>
      </c>
      <c r="AA633" s="1">
        <v>2.0</v>
      </c>
      <c r="AB633" s="1">
        <v>1.0</v>
      </c>
      <c r="AC633" s="1">
        <v>2110.0</v>
      </c>
      <c r="AD633" s="100">
        <f t="shared" si="1"/>
        <v>42</v>
      </c>
      <c r="AE633">
        <f t="shared" si="2"/>
        <v>12</v>
      </c>
      <c r="AF633">
        <f t="shared" si="3"/>
        <v>14</v>
      </c>
      <c r="AG633">
        <f t="shared" si="4"/>
        <v>16</v>
      </c>
    </row>
    <row r="634">
      <c r="A634" s="1" t="b">
        <v>1</v>
      </c>
      <c r="B634" s="20">
        <v>44001.59495324074</v>
      </c>
      <c r="C634" s="1" t="s">
        <v>907</v>
      </c>
      <c r="D634" s="1">
        <v>1.0</v>
      </c>
      <c r="E634" s="1">
        <v>2.0</v>
      </c>
      <c r="F634" s="1">
        <v>1.0</v>
      </c>
      <c r="G634" s="1">
        <v>0.0</v>
      </c>
      <c r="H634" s="1">
        <v>1.0</v>
      </c>
      <c r="I634" s="1">
        <v>2.0</v>
      </c>
      <c r="J634" s="1">
        <v>2.0</v>
      </c>
      <c r="K634" s="1">
        <v>1.0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1.0</v>
      </c>
      <c r="R634" s="1">
        <v>0.0</v>
      </c>
      <c r="S634" s="1">
        <v>1.0</v>
      </c>
      <c r="T634" s="1">
        <v>0.0</v>
      </c>
      <c r="U634" s="1">
        <v>0.0</v>
      </c>
      <c r="V634" s="1">
        <v>0.0</v>
      </c>
      <c r="W634" s="1">
        <v>1.0</v>
      </c>
      <c r="X634" s="1">
        <v>0.0</v>
      </c>
      <c r="Y634" s="1">
        <v>1.0</v>
      </c>
      <c r="Z634" s="1">
        <v>1.0</v>
      </c>
      <c r="AA634" s="1">
        <v>2.0</v>
      </c>
      <c r="AB634" s="1">
        <v>0.0</v>
      </c>
      <c r="AC634" s="1">
        <v>2268.0</v>
      </c>
      <c r="AD634" s="100">
        <f t="shared" si="1"/>
        <v>34</v>
      </c>
      <c r="AE634">
        <f t="shared" si="2"/>
        <v>10</v>
      </c>
      <c r="AF634">
        <f t="shared" si="3"/>
        <v>4</v>
      </c>
      <c r="AG634">
        <f t="shared" si="4"/>
        <v>20</v>
      </c>
    </row>
    <row r="635">
      <c r="A635" s="1" t="b">
        <v>1</v>
      </c>
      <c r="B635" s="20">
        <v>44003.949241724535</v>
      </c>
      <c r="C635" s="1" t="s">
        <v>317</v>
      </c>
      <c r="D635" s="1">
        <v>0.0</v>
      </c>
      <c r="E635" s="1">
        <v>1.0</v>
      </c>
      <c r="F635" s="1">
        <v>1.0</v>
      </c>
      <c r="G635" s="1">
        <v>1.0</v>
      </c>
      <c r="H635" s="1">
        <v>1.0</v>
      </c>
      <c r="I635" s="1">
        <v>1.0</v>
      </c>
      <c r="J635" s="1">
        <v>0.0</v>
      </c>
      <c r="K635" s="1">
        <v>2.0</v>
      </c>
      <c r="L635" s="1">
        <v>0.0</v>
      </c>
      <c r="M635" s="1">
        <v>0.0</v>
      </c>
      <c r="N635" s="1">
        <v>0.0</v>
      </c>
      <c r="O635" s="1">
        <v>0.0</v>
      </c>
      <c r="P635" s="1">
        <v>1.0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1.0</v>
      </c>
      <c r="W635" s="1">
        <v>0.0</v>
      </c>
      <c r="X635" s="1">
        <v>1.0</v>
      </c>
      <c r="Y635" s="1">
        <v>2.0</v>
      </c>
      <c r="Z635" s="1">
        <v>0.0</v>
      </c>
      <c r="AA635" s="1">
        <v>1.0</v>
      </c>
      <c r="AB635" s="1">
        <v>0.0</v>
      </c>
      <c r="AC635" s="1">
        <v>2087.0</v>
      </c>
      <c r="AD635" s="100">
        <f t="shared" si="1"/>
        <v>26</v>
      </c>
      <c r="AE635">
        <f t="shared" si="2"/>
        <v>8</v>
      </c>
      <c r="AF635">
        <f t="shared" si="3"/>
        <v>8</v>
      </c>
      <c r="AG635">
        <f t="shared" si="4"/>
        <v>10</v>
      </c>
    </row>
    <row r="636">
      <c r="A636" s="1" t="b">
        <v>1</v>
      </c>
      <c r="B636" s="20">
        <v>44005.82162820602</v>
      </c>
      <c r="C636" s="1" t="s">
        <v>320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2104.0</v>
      </c>
      <c r="AD636" s="100">
        <f t="shared" si="1"/>
        <v>0</v>
      </c>
      <c r="AE636">
        <f t="shared" si="2"/>
        <v>0</v>
      </c>
      <c r="AF636">
        <f t="shared" si="3"/>
        <v>0</v>
      </c>
      <c r="AG636">
        <f t="shared" si="4"/>
        <v>0</v>
      </c>
    </row>
    <row r="637">
      <c r="A637" s="1" t="b">
        <v>1</v>
      </c>
      <c r="B637" s="20">
        <v>44005.82629894676</v>
      </c>
      <c r="C637" s="1" t="s">
        <v>442</v>
      </c>
      <c r="D637" s="1">
        <v>1.0</v>
      </c>
      <c r="E637" s="1">
        <v>0.0</v>
      </c>
      <c r="F637" s="1">
        <v>1.0</v>
      </c>
      <c r="G637" s="1">
        <v>0.0</v>
      </c>
      <c r="H637" s="1">
        <v>0.0</v>
      </c>
      <c r="I637" s="1">
        <v>1.0</v>
      </c>
      <c r="J637" s="1">
        <v>1.0</v>
      </c>
      <c r="K637" s="1">
        <v>1.0</v>
      </c>
      <c r="L637" s="1">
        <v>0.0</v>
      </c>
      <c r="M637" s="1">
        <v>0.0</v>
      </c>
      <c r="N637" s="1">
        <v>0.0</v>
      </c>
      <c r="O637" s="1">
        <v>0.0</v>
      </c>
      <c r="P637" s="1">
        <v>1.0</v>
      </c>
      <c r="Q637" s="1">
        <v>0.0</v>
      </c>
      <c r="R637" s="1">
        <v>0.0</v>
      </c>
      <c r="S637" s="1">
        <v>2.0</v>
      </c>
      <c r="T637" s="1">
        <v>0.0</v>
      </c>
      <c r="U637" s="1">
        <v>0.0</v>
      </c>
      <c r="V637" s="1">
        <v>0.0</v>
      </c>
      <c r="W637" s="1">
        <v>0.0</v>
      </c>
      <c r="X637" s="1">
        <v>1.0</v>
      </c>
      <c r="Y637" s="1">
        <v>0.0</v>
      </c>
      <c r="Z637" s="1">
        <v>0.0</v>
      </c>
      <c r="AA637" s="1">
        <v>0.0</v>
      </c>
      <c r="AB637" s="1">
        <v>0.0</v>
      </c>
      <c r="AC637" s="1">
        <v>2270.0</v>
      </c>
      <c r="AD637" s="100">
        <f t="shared" si="1"/>
        <v>18</v>
      </c>
      <c r="AE637">
        <f t="shared" si="2"/>
        <v>2</v>
      </c>
      <c r="AF637">
        <f t="shared" si="3"/>
        <v>6</v>
      </c>
      <c r="AG637">
        <f t="shared" si="4"/>
        <v>10</v>
      </c>
    </row>
    <row r="638">
      <c r="A638" s="1" t="b">
        <v>1</v>
      </c>
      <c r="B638" s="20">
        <v>44006.35359208334</v>
      </c>
      <c r="C638" s="1" t="s">
        <v>133</v>
      </c>
      <c r="D638" s="1">
        <v>2.0</v>
      </c>
      <c r="E638" s="1">
        <v>1.0</v>
      </c>
      <c r="F638" s="1">
        <v>0.0</v>
      </c>
      <c r="G638" s="1">
        <v>2.0</v>
      </c>
      <c r="H638" s="1">
        <v>1.0</v>
      </c>
      <c r="I638" s="1">
        <v>1.0</v>
      </c>
      <c r="J638" s="1">
        <v>0.0</v>
      </c>
      <c r="K638" s="1">
        <v>2.0</v>
      </c>
      <c r="L638" s="1">
        <v>0.0</v>
      </c>
      <c r="M638" s="1">
        <v>0.0</v>
      </c>
      <c r="N638" s="1">
        <v>2.0</v>
      </c>
      <c r="O638" s="1">
        <v>2.0</v>
      </c>
      <c r="P638" s="1">
        <v>2.0</v>
      </c>
      <c r="Q638" s="1">
        <v>1.0</v>
      </c>
      <c r="R638" s="1">
        <v>1.0</v>
      </c>
      <c r="S638" s="1">
        <v>1.0</v>
      </c>
      <c r="T638" s="1">
        <v>2.0</v>
      </c>
      <c r="U638" s="1">
        <v>0.0</v>
      </c>
      <c r="V638" s="1">
        <v>1.0</v>
      </c>
      <c r="W638" s="1">
        <v>1.0</v>
      </c>
      <c r="X638" s="1">
        <v>1.0</v>
      </c>
      <c r="Y638" s="1">
        <v>2.0</v>
      </c>
      <c r="Z638" s="1">
        <v>2.0</v>
      </c>
      <c r="AA638" s="1">
        <v>2.0</v>
      </c>
      <c r="AB638" s="1">
        <v>1.0</v>
      </c>
      <c r="AC638" s="1">
        <v>1903.0</v>
      </c>
      <c r="AD638" s="100">
        <f t="shared" si="1"/>
        <v>60</v>
      </c>
      <c r="AE638">
        <f t="shared" si="2"/>
        <v>14</v>
      </c>
      <c r="AF638">
        <f t="shared" si="3"/>
        <v>26</v>
      </c>
      <c r="AG638">
        <f t="shared" si="4"/>
        <v>20</v>
      </c>
    </row>
    <row r="639">
      <c r="A639" t="b">
        <v>0</v>
      </c>
      <c r="B639" s="20">
        <v>44006.86614082176</v>
      </c>
      <c r="C639" s="1" t="s">
        <v>338</v>
      </c>
      <c r="D639" s="1">
        <v>1.0</v>
      </c>
      <c r="E639" s="1">
        <v>2.0</v>
      </c>
      <c r="F639" s="1">
        <v>2.0</v>
      </c>
      <c r="G639" s="1">
        <v>2.0</v>
      </c>
      <c r="H639" s="1">
        <v>1.0</v>
      </c>
      <c r="I639" s="1">
        <v>2.0</v>
      </c>
      <c r="J639" s="1">
        <v>2.0</v>
      </c>
      <c r="K639" s="1">
        <v>2.0</v>
      </c>
      <c r="L639" s="1">
        <v>2.0</v>
      </c>
      <c r="M639" s="1">
        <v>1.0</v>
      </c>
      <c r="N639" s="1">
        <v>2.0</v>
      </c>
      <c r="O639" s="1">
        <v>0.0</v>
      </c>
      <c r="P639" s="1">
        <v>2.0</v>
      </c>
      <c r="Q639" s="1">
        <v>2.0</v>
      </c>
      <c r="R639" s="1">
        <v>2.0</v>
      </c>
      <c r="S639" s="1">
        <v>2.0</v>
      </c>
      <c r="T639" s="1">
        <v>2.0</v>
      </c>
      <c r="U639" s="1">
        <v>0.0</v>
      </c>
      <c r="V639" s="1">
        <v>2.0</v>
      </c>
      <c r="W639" s="1">
        <v>2.0</v>
      </c>
      <c r="X639" s="1">
        <v>1.0</v>
      </c>
      <c r="Y639" s="1">
        <v>2.0</v>
      </c>
      <c r="Z639" s="1">
        <v>1.0</v>
      </c>
      <c r="AA639" s="1">
        <v>2.0</v>
      </c>
      <c r="AB639" s="1">
        <v>2.0</v>
      </c>
      <c r="AC639" s="1">
        <v>2125.0</v>
      </c>
      <c r="AD639" s="100">
        <f t="shared" si="1"/>
        <v>82</v>
      </c>
      <c r="AE639">
        <f t="shared" si="2"/>
        <v>22</v>
      </c>
      <c r="AF639">
        <f t="shared" si="3"/>
        <v>26</v>
      </c>
      <c r="AG639">
        <f t="shared" si="4"/>
        <v>34</v>
      </c>
    </row>
    <row r="640">
      <c r="A640" s="1" t="b">
        <v>1</v>
      </c>
      <c r="B640" s="20">
        <v>44006.878805844906</v>
      </c>
      <c r="C640" s="1" t="s">
        <v>442</v>
      </c>
      <c r="D640" s="1">
        <v>1.0</v>
      </c>
      <c r="E640" s="1">
        <v>0.0</v>
      </c>
      <c r="F640" s="1">
        <v>1.0</v>
      </c>
      <c r="G640" s="1">
        <v>0.0</v>
      </c>
      <c r="H640" s="1">
        <v>0.0</v>
      </c>
      <c r="I640" s="1">
        <v>1.0</v>
      </c>
      <c r="J640" s="1">
        <v>1.0</v>
      </c>
      <c r="K640" s="1">
        <v>1.0</v>
      </c>
      <c r="L640" s="1">
        <v>0.0</v>
      </c>
      <c r="M640" s="1">
        <v>0.0</v>
      </c>
      <c r="N640" s="1">
        <v>0.0</v>
      </c>
      <c r="O640" s="1">
        <v>0.0</v>
      </c>
      <c r="P640" s="1">
        <v>1.0</v>
      </c>
      <c r="Q640" s="1">
        <v>0.0</v>
      </c>
      <c r="R640" s="1">
        <v>0.0</v>
      </c>
      <c r="S640" s="1">
        <v>2.0</v>
      </c>
      <c r="T640" s="1">
        <v>0.0</v>
      </c>
      <c r="U640" s="1">
        <v>0.0</v>
      </c>
      <c r="V640" s="1">
        <v>0.0</v>
      </c>
      <c r="W640" s="1">
        <v>0.0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2270.0</v>
      </c>
      <c r="AD640" s="100">
        <f t="shared" si="1"/>
        <v>18</v>
      </c>
      <c r="AE640">
        <f t="shared" si="2"/>
        <v>2</v>
      </c>
      <c r="AF640">
        <f t="shared" si="3"/>
        <v>6</v>
      </c>
      <c r="AG640">
        <f t="shared" si="4"/>
        <v>10</v>
      </c>
    </row>
    <row r="641">
      <c r="A641" s="1" t="b">
        <v>1</v>
      </c>
      <c r="B641" s="20">
        <v>44007.51449435185</v>
      </c>
      <c r="C641" s="1" t="s">
        <v>416</v>
      </c>
      <c r="D641" s="1">
        <v>2.0</v>
      </c>
      <c r="E641" s="1">
        <v>1.0</v>
      </c>
      <c r="F641" s="1">
        <v>1.0</v>
      </c>
      <c r="G641" s="1">
        <v>2.0</v>
      </c>
      <c r="H641" s="1">
        <v>0.0</v>
      </c>
      <c r="I641" s="1">
        <v>1.0</v>
      </c>
      <c r="J641" s="1">
        <v>1.0</v>
      </c>
      <c r="K641" s="1">
        <v>2.0</v>
      </c>
      <c r="L641" s="1">
        <v>1.0</v>
      </c>
      <c r="M641" s="1">
        <v>0.0</v>
      </c>
      <c r="N641" s="1">
        <v>0.0</v>
      </c>
      <c r="O641" s="1">
        <v>0.0</v>
      </c>
      <c r="P641" s="1">
        <v>2.0</v>
      </c>
      <c r="Q641" s="1">
        <v>1.0</v>
      </c>
      <c r="R641" s="1">
        <v>1.0</v>
      </c>
      <c r="S641" s="1">
        <v>1.0</v>
      </c>
      <c r="T641" s="1">
        <v>1.0</v>
      </c>
      <c r="U641" s="1">
        <v>0.0</v>
      </c>
      <c r="V641" s="1">
        <v>1.0</v>
      </c>
      <c r="W641" s="1">
        <v>1.0</v>
      </c>
      <c r="X641" s="1">
        <v>1.0</v>
      </c>
      <c r="Y641" s="1">
        <v>1.0</v>
      </c>
      <c r="Z641" s="1">
        <v>2.0</v>
      </c>
      <c r="AA641" s="1">
        <v>2.0</v>
      </c>
      <c r="AB641" s="1">
        <v>0.0</v>
      </c>
      <c r="AC641" s="1">
        <v>2221.0</v>
      </c>
      <c r="AD641" s="100">
        <f t="shared" si="1"/>
        <v>50</v>
      </c>
      <c r="AE641">
        <f t="shared" si="2"/>
        <v>14</v>
      </c>
      <c r="AF641">
        <f t="shared" si="3"/>
        <v>18</v>
      </c>
      <c r="AG641">
        <f t="shared" si="4"/>
        <v>18</v>
      </c>
    </row>
    <row r="642">
      <c r="A642" s="1" t="b">
        <v>1</v>
      </c>
      <c r="B642" s="20">
        <v>44007.715512442126</v>
      </c>
      <c r="C642" s="1" t="s">
        <v>141</v>
      </c>
      <c r="D642" s="1">
        <v>1.0</v>
      </c>
      <c r="E642" s="1">
        <v>1.0</v>
      </c>
      <c r="F642" s="1">
        <v>0.0</v>
      </c>
      <c r="G642" s="1">
        <v>1.0</v>
      </c>
      <c r="H642" s="1">
        <v>0.0</v>
      </c>
      <c r="I642" s="1">
        <v>1.0</v>
      </c>
      <c r="J642" s="1">
        <v>1.0</v>
      </c>
      <c r="K642" s="1">
        <v>2.0</v>
      </c>
      <c r="L642" s="1">
        <v>1.0</v>
      </c>
      <c r="M642" s="1">
        <v>0.0</v>
      </c>
      <c r="N642" s="1">
        <v>0.0</v>
      </c>
      <c r="O642" s="1">
        <v>0.0</v>
      </c>
      <c r="P642" s="1">
        <v>1.0</v>
      </c>
      <c r="Q642" s="1">
        <v>0.0</v>
      </c>
      <c r="R642" s="1">
        <v>0.0</v>
      </c>
      <c r="S642" s="1">
        <v>1.0</v>
      </c>
      <c r="T642" s="1">
        <v>0.0</v>
      </c>
      <c r="U642" s="1">
        <v>0.0</v>
      </c>
      <c r="V642" s="1">
        <v>1.0</v>
      </c>
      <c r="W642" s="1">
        <v>0.0</v>
      </c>
      <c r="X642" s="1">
        <v>1.0</v>
      </c>
      <c r="Y642" s="1">
        <v>1.0</v>
      </c>
      <c r="Z642" s="1">
        <v>1.0</v>
      </c>
      <c r="AA642" s="1">
        <v>2.0</v>
      </c>
      <c r="AB642" s="1">
        <v>1.0</v>
      </c>
      <c r="AC642" s="1">
        <v>1909.0</v>
      </c>
      <c r="AD642" s="100">
        <f t="shared" si="1"/>
        <v>34</v>
      </c>
      <c r="AE642">
        <f t="shared" si="2"/>
        <v>10</v>
      </c>
      <c r="AF642">
        <f t="shared" si="3"/>
        <v>12</v>
      </c>
      <c r="AG642">
        <f t="shared" si="4"/>
        <v>12</v>
      </c>
    </row>
    <row r="643">
      <c r="A643" s="1" t="b">
        <v>1</v>
      </c>
      <c r="B643" s="20">
        <v>44008.43174462963</v>
      </c>
      <c r="C643" s="1" t="s">
        <v>381</v>
      </c>
      <c r="D643" s="1">
        <v>1.0</v>
      </c>
      <c r="E643" s="1">
        <v>1.0</v>
      </c>
      <c r="F643" s="1">
        <v>2.0</v>
      </c>
      <c r="G643" s="1">
        <v>1.0</v>
      </c>
      <c r="H643" s="1">
        <v>1.0</v>
      </c>
      <c r="I643" s="1">
        <v>1.0</v>
      </c>
      <c r="J643" s="1">
        <v>2.0</v>
      </c>
      <c r="K643" s="1">
        <v>2.0</v>
      </c>
      <c r="L643" s="1">
        <v>0.0</v>
      </c>
      <c r="M643" s="1">
        <v>1.0</v>
      </c>
      <c r="N643" s="1">
        <v>2.0</v>
      </c>
      <c r="O643" s="1">
        <v>1.0</v>
      </c>
      <c r="P643" s="1">
        <v>1.0</v>
      </c>
      <c r="Q643" s="1">
        <v>0.0</v>
      </c>
      <c r="R643" s="1">
        <v>1.0</v>
      </c>
      <c r="S643" s="1">
        <v>1.0</v>
      </c>
      <c r="T643" s="1">
        <v>2.0</v>
      </c>
      <c r="U643" s="1">
        <v>0.0</v>
      </c>
      <c r="V643" s="1">
        <v>0.0</v>
      </c>
      <c r="W643" s="1">
        <v>0.0</v>
      </c>
      <c r="X643" s="1">
        <v>0.0</v>
      </c>
      <c r="Y643" s="1">
        <v>1.0</v>
      </c>
      <c r="Z643" s="1">
        <v>1.0</v>
      </c>
      <c r="AA643" s="1">
        <v>2.0</v>
      </c>
      <c r="AB643" s="1">
        <v>1.0</v>
      </c>
      <c r="AC643" s="1">
        <v>2185.0</v>
      </c>
      <c r="AD643" s="100">
        <f t="shared" si="1"/>
        <v>50</v>
      </c>
      <c r="AE643">
        <f t="shared" si="2"/>
        <v>8</v>
      </c>
      <c r="AF643">
        <f t="shared" si="3"/>
        <v>20</v>
      </c>
      <c r="AG643">
        <f t="shared" si="4"/>
        <v>22</v>
      </c>
    </row>
    <row r="644">
      <c r="A644" s="1" t="b">
        <v>1</v>
      </c>
      <c r="B644" s="20">
        <v>44008.4547022801</v>
      </c>
      <c r="C644" s="1" t="s">
        <v>443</v>
      </c>
      <c r="D644" s="1">
        <v>2.0</v>
      </c>
      <c r="E644" s="1">
        <v>2.0</v>
      </c>
      <c r="F644" s="1">
        <v>2.0</v>
      </c>
      <c r="G644" s="1">
        <v>1.0</v>
      </c>
      <c r="H644" s="1">
        <v>1.0</v>
      </c>
      <c r="I644" s="1">
        <v>2.0</v>
      </c>
      <c r="J644" s="1">
        <v>1.0</v>
      </c>
      <c r="K644" s="1">
        <v>2.0</v>
      </c>
      <c r="L644" s="1">
        <v>0.0</v>
      </c>
      <c r="M644" s="1">
        <v>2.0</v>
      </c>
      <c r="N644" s="1">
        <v>0.0</v>
      </c>
      <c r="O644" s="1">
        <v>1.0</v>
      </c>
      <c r="P644" s="1">
        <v>2.0</v>
      </c>
      <c r="Q644" s="1">
        <v>0.0</v>
      </c>
      <c r="R644" s="1">
        <v>1.0</v>
      </c>
      <c r="S644" s="1">
        <v>2.0</v>
      </c>
      <c r="T644" s="1">
        <v>1.0</v>
      </c>
      <c r="U644" s="1">
        <v>1.0</v>
      </c>
      <c r="V644" s="1">
        <v>1.0</v>
      </c>
      <c r="W644" s="1">
        <v>0.0</v>
      </c>
      <c r="X644" s="1">
        <v>0.0</v>
      </c>
      <c r="Y644" s="1">
        <v>2.0</v>
      </c>
      <c r="Z644" s="1">
        <v>2.0</v>
      </c>
      <c r="AA644" s="1">
        <v>2.0</v>
      </c>
      <c r="AB644" s="1">
        <v>1.0</v>
      </c>
      <c r="AC644" s="1">
        <v>2269.0</v>
      </c>
      <c r="AD644" s="100">
        <f t="shared" si="1"/>
        <v>62</v>
      </c>
      <c r="AE644">
        <f t="shared" si="2"/>
        <v>18</v>
      </c>
      <c r="AF644">
        <f t="shared" si="3"/>
        <v>18</v>
      </c>
      <c r="AG644">
        <f t="shared" si="4"/>
        <v>26</v>
      </c>
    </row>
    <row r="645">
      <c r="A645" s="1" t="b">
        <v>1</v>
      </c>
      <c r="B645" s="20">
        <v>44008.59758302083</v>
      </c>
      <c r="C645" s="1" t="s">
        <v>423</v>
      </c>
      <c r="D645" s="1">
        <v>1.0</v>
      </c>
      <c r="E645" s="1">
        <v>0.0</v>
      </c>
      <c r="F645" s="1">
        <v>1.0</v>
      </c>
      <c r="G645" s="1">
        <v>1.0</v>
      </c>
      <c r="H645" s="1">
        <v>0.0</v>
      </c>
      <c r="I645" s="1">
        <v>1.0</v>
      </c>
      <c r="J645" s="1">
        <v>1.0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1.0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1.0</v>
      </c>
      <c r="Z645" s="1">
        <v>1.0</v>
      </c>
      <c r="AA645" s="1">
        <v>1.0</v>
      </c>
      <c r="AB645" s="1">
        <v>1.0</v>
      </c>
      <c r="AC645" s="1">
        <v>2242.0</v>
      </c>
      <c r="AD645" s="100">
        <f t="shared" si="1"/>
        <v>20</v>
      </c>
      <c r="AE645">
        <f t="shared" si="2"/>
        <v>4</v>
      </c>
      <c r="AF645">
        <f t="shared" si="3"/>
        <v>6</v>
      </c>
      <c r="AG645">
        <f t="shared" si="4"/>
        <v>10</v>
      </c>
    </row>
    <row r="646">
      <c r="A646" s="1" t="b">
        <v>1</v>
      </c>
      <c r="B646" s="20">
        <v>44010.848457025466</v>
      </c>
      <c r="C646" s="1" t="s">
        <v>445</v>
      </c>
      <c r="D646" s="1">
        <v>2.0</v>
      </c>
      <c r="E646" s="1">
        <v>2.0</v>
      </c>
      <c r="F646" s="1">
        <v>0.0</v>
      </c>
      <c r="G646" s="1">
        <v>0.0</v>
      </c>
      <c r="H646" s="1">
        <v>0.0</v>
      </c>
      <c r="I646" s="1">
        <v>2.0</v>
      </c>
      <c r="J646" s="1">
        <v>1.0</v>
      </c>
      <c r="K646" s="1">
        <v>1.0</v>
      </c>
      <c r="L646" s="1">
        <v>0.0</v>
      </c>
      <c r="M646" s="1">
        <v>0.0</v>
      </c>
      <c r="N646" s="1">
        <v>0.0</v>
      </c>
      <c r="O646" s="1">
        <v>0.0</v>
      </c>
      <c r="P646" s="1">
        <v>1.0</v>
      </c>
      <c r="Q646" s="1">
        <v>0.0</v>
      </c>
      <c r="R646" s="1">
        <v>0.0</v>
      </c>
      <c r="S646" s="1">
        <v>1.0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1.0</v>
      </c>
      <c r="Z646" s="1">
        <v>0.0</v>
      </c>
      <c r="AA646" s="1">
        <v>2.0</v>
      </c>
      <c r="AB646" s="1">
        <v>0.0</v>
      </c>
      <c r="AC646" s="1" t="s">
        <v>985</v>
      </c>
      <c r="AD646" s="100">
        <f t="shared" si="1"/>
        <v>26</v>
      </c>
      <c r="AE646">
        <f t="shared" si="2"/>
        <v>6</v>
      </c>
      <c r="AF646">
        <f t="shared" si="3"/>
        <v>8</v>
      </c>
      <c r="AG646">
        <f t="shared" si="4"/>
        <v>12</v>
      </c>
    </row>
    <row r="647">
      <c r="A647" s="1" t="b">
        <v>1</v>
      </c>
      <c r="B647" s="20">
        <v>44011.42577502315</v>
      </c>
      <c r="C647" s="1" t="s">
        <v>444</v>
      </c>
      <c r="D647" s="1">
        <v>1.0</v>
      </c>
      <c r="E647" s="1">
        <v>2.0</v>
      </c>
      <c r="F647" s="1">
        <v>1.0</v>
      </c>
      <c r="G647" s="1">
        <v>1.0</v>
      </c>
      <c r="H647" s="1">
        <v>0.0</v>
      </c>
      <c r="I647" s="1">
        <v>2.0</v>
      </c>
      <c r="J647" s="1">
        <v>2.0</v>
      </c>
      <c r="K647" s="1">
        <v>2.0</v>
      </c>
      <c r="L647" s="1">
        <v>0.0</v>
      </c>
      <c r="M647" s="1">
        <v>1.0</v>
      </c>
      <c r="N647" s="1">
        <v>0.0</v>
      </c>
      <c r="O647" s="1">
        <v>0.0</v>
      </c>
      <c r="P647" s="1">
        <v>2.0</v>
      </c>
      <c r="Q647" s="1">
        <v>0.0</v>
      </c>
      <c r="R647" s="1">
        <v>0.0</v>
      </c>
      <c r="S647" s="1">
        <v>2.0</v>
      </c>
      <c r="T647" s="1">
        <v>0.0</v>
      </c>
      <c r="U647" s="1">
        <v>0.0</v>
      </c>
      <c r="V647" s="1">
        <v>1.0</v>
      </c>
      <c r="W647" s="1">
        <v>0.0</v>
      </c>
      <c r="X647" s="1">
        <v>1.0</v>
      </c>
      <c r="Y647" s="1">
        <v>2.0</v>
      </c>
      <c r="Z647" s="1">
        <v>1.0</v>
      </c>
      <c r="AA647" s="1">
        <v>2.0</v>
      </c>
      <c r="AB647" s="1">
        <v>0.0</v>
      </c>
      <c r="AC647" s="1">
        <v>2271.0</v>
      </c>
      <c r="AD647" s="100">
        <f t="shared" si="1"/>
        <v>46</v>
      </c>
      <c r="AE647">
        <f t="shared" si="2"/>
        <v>14</v>
      </c>
      <c r="AF647">
        <f t="shared" si="3"/>
        <v>12</v>
      </c>
      <c r="AG647">
        <f t="shared" si="4"/>
        <v>20</v>
      </c>
    </row>
    <row r="648">
      <c r="A648" s="1" t="b">
        <v>1</v>
      </c>
      <c r="B648" s="20">
        <v>44011.50898267361</v>
      </c>
      <c r="C648" s="1" t="s">
        <v>385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2196.0</v>
      </c>
      <c r="AD648" s="100">
        <f t="shared" si="1"/>
        <v>0</v>
      </c>
      <c r="AE648">
        <f t="shared" si="2"/>
        <v>0</v>
      </c>
      <c r="AF648">
        <f t="shared" si="3"/>
        <v>0</v>
      </c>
      <c r="AG648">
        <f t="shared" si="4"/>
        <v>0</v>
      </c>
    </row>
    <row r="649">
      <c r="A649" s="1" t="b">
        <v>1</v>
      </c>
      <c r="B649" s="20">
        <v>44011.56976745371</v>
      </c>
      <c r="C649" s="1" t="s">
        <v>374</v>
      </c>
      <c r="D649" s="1">
        <v>2.0</v>
      </c>
      <c r="E649" s="1">
        <v>2.0</v>
      </c>
      <c r="F649" s="1">
        <v>2.0</v>
      </c>
      <c r="G649" s="1">
        <v>2.0</v>
      </c>
      <c r="H649" s="1">
        <v>1.0</v>
      </c>
      <c r="I649" s="1">
        <v>2.0</v>
      </c>
      <c r="J649" s="1">
        <v>2.0</v>
      </c>
      <c r="K649" s="1">
        <v>2.0</v>
      </c>
      <c r="L649" s="1">
        <v>2.0</v>
      </c>
      <c r="M649" s="1">
        <v>1.0</v>
      </c>
      <c r="N649" s="1">
        <v>1.0</v>
      </c>
      <c r="O649" s="1">
        <v>2.0</v>
      </c>
      <c r="P649" s="1">
        <v>2.0</v>
      </c>
      <c r="Q649" s="1">
        <v>2.0</v>
      </c>
      <c r="R649" s="1">
        <v>1.0</v>
      </c>
      <c r="S649" s="1">
        <v>2.0</v>
      </c>
      <c r="T649" s="1">
        <v>2.0</v>
      </c>
      <c r="U649" s="1">
        <v>1.0</v>
      </c>
      <c r="V649" s="1">
        <v>1.0</v>
      </c>
      <c r="W649" s="1">
        <v>2.0</v>
      </c>
      <c r="X649" s="1">
        <v>2.0</v>
      </c>
      <c r="Y649" s="1">
        <v>2.0</v>
      </c>
      <c r="Z649" s="1">
        <v>1.0</v>
      </c>
      <c r="AA649" s="1">
        <v>2.0</v>
      </c>
      <c r="AB649" s="1">
        <v>1.0</v>
      </c>
      <c r="AC649" s="1">
        <v>2181.0</v>
      </c>
      <c r="AD649" s="100">
        <f t="shared" si="1"/>
        <v>84</v>
      </c>
      <c r="AE649">
        <f t="shared" si="2"/>
        <v>26</v>
      </c>
      <c r="AF649">
        <f t="shared" si="3"/>
        <v>24</v>
      </c>
      <c r="AG649">
        <f t="shared" si="4"/>
        <v>34</v>
      </c>
    </row>
    <row r="650">
      <c r="A650" s="1" t="b">
        <v>1</v>
      </c>
      <c r="B650" s="20">
        <v>44011.762578333335</v>
      </c>
      <c r="C650" s="1" t="s">
        <v>446</v>
      </c>
      <c r="D650" s="1">
        <v>1.0</v>
      </c>
      <c r="E650" s="1">
        <v>1.0</v>
      </c>
      <c r="F650" s="1">
        <v>0.0</v>
      </c>
      <c r="G650" s="1">
        <v>1.0</v>
      </c>
      <c r="H650" s="1">
        <v>1.0</v>
      </c>
      <c r="I650" s="1">
        <v>1.0</v>
      </c>
      <c r="J650" s="1">
        <v>2.0</v>
      </c>
      <c r="K650" s="1">
        <v>2.0</v>
      </c>
      <c r="L650" s="1">
        <v>0.0</v>
      </c>
      <c r="M650" s="1">
        <v>0.0</v>
      </c>
      <c r="N650" s="1">
        <v>0.0</v>
      </c>
      <c r="O650" s="1">
        <v>1.0</v>
      </c>
      <c r="P650" s="1">
        <v>1.0</v>
      </c>
      <c r="Q650" s="1">
        <v>0.0</v>
      </c>
      <c r="R650" s="1">
        <v>0.0</v>
      </c>
      <c r="S650" s="1">
        <v>1.0</v>
      </c>
      <c r="T650" s="1">
        <v>0.0</v>
      </c>
      <c r="U650" s="1">
        <v>0.0</v>
      </c>
      <c r="V650" s="1">
        <v>1.0</v>
      </c>
      <c r="W650" s="1">
        <v>0.0</v>
      </c>
      <c r="X650" s="1">
        <v>1.0</v>
      </c>
      <c r="Y650" s="1">
        <v>1.0</v>
      </c>
      <c r="Z650" s="1">
        <v>1.0</v>
      </c>
      <c r="AA650" s="1">
        <v>2.0</v>
      </c>
      <c r="AB650" s="1">
        <v>1.0</v>
      </c>
      <c r="AC650" s="1">
        <v>1153.0</v>
      </c>
      <c r="AD650" s="100">
        <f t="shared" si="1"/>
        <v>38</v>
      </c>
      <c r="AE650">
        <f t="shared" si="2"/>
        <v>8</v>
      </c>
      <c r="AF650">
        <f t="shared" si="3"/>
        <v>12</v>
      </c>
      <c r="AG650">
        <f t="shared" si="4"/>
        <v>18</v>
      </c>
    </row>
    <row r="651">
      <c r="A651" s="1" t="b">
        <v>1</v>
      </c>
      <c r="B651" s="20">
        <v>44012.43815819445</v>
      </c>
      <c r="C651" s="1" t="s">
        <v>412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1.0</v>
      </c>
      <c r="AA651" s="1">
        <v>1.0</v>
      </c>
      <c r="AB651" s="1">
        <v>0.0</v>
      </c>
      <c r="AC651" s="1">
        <v>2233.0</v>
      </c>
      <c r="AD651" s="100">
        <f t="shared" si="1"/>
        <v>4</v>
      </c>
      <c r="AE651">
        <f t="shared" si="2"/>
        <v>2</v>
      </c>
      <c r="AF651">
        <f t="shared" si="3"/>
        <v>0</v>
      </c>
      <c r="AG651">
        <f t="shared" si="4"/>
        <v>2</v>
      </c>
    </row>
    <row r="652">
      <c r="A652" s="1" t="b">
        <v>1</v>
      </c>
      <c r="B652" s="20">
        <v>44012.44072375</v>
      </c>
      <c r="C652" s="1" t="s">
        <v>433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2253.0</v>
      </c>
      <c r="AD652" s="100">
        <f t="shared" si="1"/>
        <v>0</v>
      </c>
      <c r="AE652">
        <f t="shared" si="2"/>
        <v>0</v>
      </c>
      <c r="AF652">
        <f t="shared" si="3"/>
        <v>0</v>
      </c>
      <c r="AG652">
        <f t="shared" si="4"/>
        <v>0</v>
      </c>
    </row>
    <row r="653">
      <c r="A653" s="1" t="b">
        <v>1</v>
      </c>
      <c r="B653" s="20">
        <v>44012.464482511576</v>
      </c>
      <c r="C653" s="1" t="s">
        <v>417</v>
      </c>
      <c r="D653" s="1">
        <v>1.0</v>
      </c>
      <c r="E653" s="1">
        <v>0.0</v>
      </c>
      <c r="F653" s="1">
        <v>0.0</v>
      </c>
      <c r="G653" s="1">
        <v>0.0</v>
      </c>
      <c r="H653" s="1">
        <v>0.0</v>
      </c>
      <c r="I653" s="1">
        <v>1.0</v>
      </c>
      <c r="J653" s="1">
        <v>1.0</v>
      </c>
      <c r="K653" s="1">
        <v>1.0</v>
      </c>
      <c r="L653" s="1">
        <v>0.0</v>
      </c>
      <c r="M653" s="1">
        <v>0.0</v>
      </c>
      <c r="N653" s="1">
        <v>1.0</v>
      </c>
      <c r="O653" s="1">
        <v>0.0</v>
      </c>
      <c r="P653" s="1">
        <v>1.0</v>
      </c>
      <c r="Q653" s="1">
        <v>0.0</v>
      </c>
      <c r="R653" s="1">
        <v>0.0</v>
      </c>
      <c r="S653" s="1">
        <v>1.0</v>
      </c>
      <c r="T653" s="1">
        <v>1.0</v>
      </c>
      <c r="U653" s="1">
        <v>0.0</v>
      </c>
      <c r="V653" s="1">
        <v>0.0</v>
      </c>
      <c r="W653" s="1">
        <v>0.0</v>
      </c>
      <c r="X653" s="1">
        <v>0.0</v>
      </c>
      <c r="Y653" s="1">
        <v>1.0</v>
      </c>
      <c r="Z653" s="1">
        <v>1.0</v>
      </c>
      <c r="AA653" s="1">
        <v>1.0</v>
      </c>
      <c r="AB653" s="1">
        <v>0.0</v>
      </c>
      <c r="AC653" s="1">
        <v>2238.0</v>
      </c>
      <c r="AD653" s="100">
        <f t="shared" si="1"/>
        <v>22</v>
      </c>
      <c r="AE653">
        <f t="shared" si="2"/>
        <v>4</v>
      </c>
      <c r="AF653">
        <f t="shared" si="3"/>
        <v>10</v>
      </c>
      <c r="AG653">
        <f t="shared" si="4"/>
        <v>8</v>
      </c>
    </row>
    <row r="654">
      <c r="A654" s="1" t="b">
        <v>1</v>
      </c>
      <c r="B654" s="20">
        <v>44012.49172564815</v>
      </c>
      <c r="C654" s="1" t="s">
        <v>447</v>
      </c>
      <c r="D654" s="1">
        <v>1.0</v>
      </c>
      <c r="E654" s="1">
        <v>0.0</v>
      </c>
      <c r="F654" s="1">
        <v>1.0</v>
      </c>
      <c r="G654" s="1">
        <v>0.0</v>
      </c>
      <c r="H654" s="1">
        <v>0.0</v>
      </c>
      <c r="I654" s="1">
        <v>0.0</v>
      </c>
      <c r="J654" s="1">
        <v>1.0</v>
      </c>
      <c r="K654" s="1">
        <v>1.0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1.0</v>
      </c>
      <c r="AA654" s="1">
        <v>1.0</v>
      </c>
      <c r="AB654" s="1">
        <v>0.0</v>
      </c>
      <c r="AC654" s="1">
        <v>846.0</v>
      </c>
      <c r="AD654" s="100">
        <f t="shared" si="1"/>
        <v>12</v>
      </c>
      <c r="AE654">
        <f t="shared" si="2"/>
        <v>2</v>
      </c>
      <c r="AF654">
        <f t="shared" si="3"/>
        <v>4</v>
      </c>
      <c r="AG654">
        <f t="shared" si="4"/>
        <v>6</v>
      </c>
    </row>
    <row r="655">
      <c r="A655" s="1" t="b">
        <v>1</v>
      </c>
      <c r="B655" s="20">
        <v>44012.58518872685</v>
      </c>
      <c r="C655" s="1" t="s">
        <v>316</v>
      </c>
      <c r="D655" s="1">
        <v>1.0</v>
      </c>
      <c r="E655" s="1">
        <v>2.0</v>
      </c>
      <c r="F655" s="1">
        <v>2.0</v>
      </c>
      <c r="G655" s="1">
        <v>1.0</v>
      </c>
      <c r="H655" s="1">
        <v>1.0</v>
      </c>
      <c r="I655" s="1">
        <v>2.0</v>
      </c>
      <c r="J655" s="1">
        <v>1.0</v>
      </c>
      <c r="K655" s="1">
        <v>2.0</v>
      </c>
      <c r="L655" s="1">
        <v>1.0</v>
      </c>
      <c r="M655" s="1">
        <v>1.0</v>
      </c>
      <c r="N655" s="1">
        <v>2.0</v>
      </c>
      <c r="O655" s="1">
        <v>2.0</v>
      </c>
      <c r="P655" s="1">
        <v>2.0</v>
      </c>
      <c r="Q655" s="1">
        <v>0.0</v>
      </c>
      <c r="R655" s="1">
        <v>1.0</v>
      </c>
      <c r="S655" s="1">
        <v>1.0</v>
      </c>
      <c r="T655" s="1">
        <v>2.0</v>
      </c>
      <c r="U655" s="1">
        <v>1.0</v>
      </c>
      <c r="V655" s="1">
        <v>2.0</v>
      </c>
      <c r="W655" s="1">
        <v>1.0</v>
      </c>
      <c r="X655" s="1">
        <v>1.0</v>
      </c>
      <c r="Y655" s="1">
        <v>2.0</v>
      </c>
      <c r="Z655" s="1">
        <v>1.0</v>
      </c>
      <c r="AA655" s="1">
        <v>2.0</v>
      </c>
      <c r="AB655" s="1">
        <v>1.0</v>
      </c>
      <c r="AC655" s="1">
        <v>2103.0</v>
      </c>
      <c r="AD655" s="100">
        <f t="shared" si="1"/>
        <v>70</v>
      </c>
      <c r="AE655">
        <f t="shared" si="2"/>
        <v>20</v>
      </c>
      <c r="AF655">
        <f t="shared" si="3"/>
        <v>22</v>
      </c>
      <c r="AG655">
        <f t="shared" si="4"/>
        <v>28</v>
      </c>
    </row>
    <row r="656">
      <c r="A656" s="1" t="b">
        <v>1</v>
      </c>
      <c r="B656" s="20">
        <v>44014.599622546295</v>
      </c>
      <c r="C656" s="1" t="s">
        <v>273</v>
      </c>
      <c r="D656" s="1">
        <v>1.0</v>
      </c>
      <c r="E656" s="1">
        <v>1.0</v>
      </c>
      <c r="F656" s="1">
        <v>1.0</v>
      </c>
      <c r="G656" s="1">
        <v>1.0</v>
      </c>
      <c r="H656" s="1">
        <v>0.0</v>
      </c>
      <c r="I656" s="1">
        <v>1.0</v>
      </c>
      <c r="J656" s="1">
        <v>1.0</v>
      </c>
      <c r="K656" s="1">
        <v>1.0</v>
      </c>
      <c r="L656" s="1">
        <v>0.0</v>
      </c>
      <c r="M656" s="1">
        <v>0.0</v>
      </c>
      <c r="N656" s="1">
        <v>1.0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1.0</v>
      </c>
      <c r="AA656" s="1">
        <v>2.0</v>
      </c>
      <c r="AB656" s="1">
        <v>0.0</v>
      </c>
      <c r="AC656" s="1">
        <v>2028.0</v>
      </c>
      <c r="AD656" s="100">
        <f t="shared" si="1"/>
        <v>22</v>
      </c>
      <c r="AE656">
        <f t="shared" si="2"/>
        <v>4</v>
      </c>
      <c r="AF656">
        <f t="shared" si="3"/>
        <v>8</v>
      </c>
      <c r="AG656">
        <f t="shared" si="4"/>
        <v>10</v>
      </c>
    </row>
    <row r="657">
      <c r="A657" s="1" t="b">
        <v>1</v>
      </c>
      <c r="B657" s="20">
        <v>44015.41803151621</v>
      </c>
      <c r="C657" s="1" t="s">
        <v>348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1.0</v>
      </c>
      <c r="K657" s="1">
        <v>0.0</v>
      </c>
      <c r="L657" s="1">
        <v>0.0</v>
      </c>
      <c r="M657" s="1">
        <v>0.0</v>
      </c>
      <c r="N657" s="1">
        <v>0.0</v>
      </c>
      <c r="O657" s="1">
        <v>1.0</v>
      </c>
      <c r="P657" s="1">
        <v>0.0</v>
      </c>
      <c r="Q657" s="1">
        <v>0.0</v>
      </c>
      <c r="R657" s="1">
        <v>0.0</v>
      </c>
      <c r="S657" s="1">
        <v>1.0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2130.0</v>
      </c>
      <c r="AD657" s="100">
        <f t="shared" si="1"/>
        <v>6</v>
      </c>
      <c r="AE657">
        <f t="shared" si="2"/>
        <v>0</v>
      </c>
      <c r="AF657">
        <f t="shared" si="3"/>
        <v>0</v>
      </c>
      <c r="AG657">
        <f t="shared" si="4"/>
        <v>6</v>
      </c>
    </row>
    <row r="658">
      <c r="A658" s="1" t="b">
        <v>1</v>
      </c>
      <c r="B658" s="20">
        <v>44015.488419375004</v>
      </c>
      <c r="C658" s="1" t="s">
        <v>448</v>
      </c>
      <c r="D658" s="1">
        <v>1.0</v>
      </c>
      <c r="E658" s="1">
        <v>1.0</v>
      </c>
      <c r="F658" s="1">
        <v>0.0</v>
      </c>
      <c r="G658" s="1">
        <v>0.0</v>
      </c>
      <c r="H658" s="1">
        <v>0.0</v>
      </c>
      <c r="I658" s="1">
        <v>0.0</v>
      </c>
      <c r="J658" s="1">
        <v>2.0</v>
      </c>
      <c r="K658" s="1">
        <v>1.0</v>
      </c>
      <c r="L658" s="1">
        <v>0.0</v>
      </c>
      <c r="M658" s="1">
        <v>0.0</v>
      </c>
      <c r="N658" s="1">
        <v>0.0</v>
      </c>
      <c r="O658" s="1">
        <v>1.0</v>
      </c>
      <c r="P658" s="1">
        <v>1.0</v>
      </c>
      <c r="Q658" s="1">
        <v>0.0</v>
      </c>
      <c r="R658" s="1">
        <v>0.0</v>
      </c>
      <c r="S658" s="1">
        <v>1.0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1.0</v>
      </c>
      <c r="AA658" s="1">
        <v>1.0</v>
      </c>
      <c r="AB658" s="1">
        <v>0.0</v>
      </c>
      <c r="AC658" s="1">
        <v>2264.0</v>
      </c>
      <c r="AD658" s="100">
        <f t="shared" si="1"/>
        <v>20</v>
      </c>
      <c r="AE658">
        <f t="shared" si="2"/>
        <v>4</v>
      </c>
      <c r="AF658">
        <f t="shared" si="3"/>
        <v>6</v>
      </c>
      <c r="AG658">
        <f t="shared" si="4"/>
        <v>10</v>
      </c>
    </row>
    <row r="659">
      <c r="A659" t="b">
        <v>0</v>
      </c>
      <c r="B659" s="20">
        <v>44015.49840986111</v>
      </c>
      <c r="C659" s="1" t="s">
        <v>449</v>
      </c>
      <c r="D659" s="1">
        <v>2.0</v>
      </c>
      <c r="E659" s="1">
        <v>1.0</v>
      </c>
      <c r="F659" s="1">
        <v>2.0</v>
      </c>
      <c r="G659" s="1">
        <v>1.0</v>
      </c>
      <c r="H659" s="1">
        <v>0.0</v>
      </c>
      <c r="I659" s="1">
        <v>1.0</v>
      </c>
      <c r="J659" s="1">
        <v>2.0</v>
      </c>
      <c r="K659" s="1">
        <v>0.0</v>
      </c>
      <c r="L659" s="1">
        <v>0.0</v>
      </c>
      <c r="M659" s="1">
        <v>1.0</v>
      </c>
      <c r="N659" s="1">
        <v>0.0</v>
      </c>
      <c r="O659" s="1">
        <v>0.0</v>
      </c>
      <c r="P659" s="1">
        <v>2.0</v>
      </c>
      <c r="Q659" s="1">
        <v>0.0</v>
      </c>
      <c r="R659" s="1">
        <v>1.0</v>
      </c>
      <c r="S659" s="1">
        <v>1.0</v>
      </c>
      <c r="T659" s="1">
        <v>1.0</v>
      </c>
      <c r="U659" s="1">
        <v>0.0</v>
      </c>
      <c r="V659" s="1">
        <v>1.0</v>
      </c>
      <c r="W659" s="1">
        <v>0.0</v>
      </c>
      <c r="X659" s="1">
        <v>0.0</v>
      </c>
      <c r="Y659" s="1">
        <v>1.0</v>
      </c>
      <c r="Z659" s="1">
        <v>2.0</v>
      </c>
      <c r="AA659" s="1">
        <v>1.0</v>
      </c>
      <c r="AB659" s="1">
        <v>1.0</v>
      </c>
      <c r="AC659" s="1">
        <v>2273.0</v>
      </c>
      <c r="AD659" s="100">
        <f t="shared" si="1"/>
        <v>42</v>
      </c>
      <c r="AE659">
        <f t="shared" si="2"/>
        <v>10</v>
      </c>
      <c r="AF659">
        <f t="shared" si="3"/>
        <v>14</v>
      </c>
      <c r="AG659">
        <f t="shared" si="4"/>
        <v>18</v>
      </c>
    </row>
    <row r="660">
      <c r="A660" s="1" t="b">
        <v>1</v>
      </c>
      <c r="B660" s="20">
        <v>44015.64776878472</v>
      </c>
      <c r="C660" s="1" t="s">
        <v>450</v>
      </c>
      <c r="D660" s="1">
        <v>2.0</v>
      </c>
      <c r="E660" s="1">
        <v>1.0</v>
      </c>
      <c r="F660" s="1">
        <v>2.0</v>
      </c>
      <c r="G660" s="1">
        <v>0.0</v>
      </c>
      <c r="H660" s="1">
        <v>1.0</v>
      </c>
      <c r="I660" s="1">
        <v>2.0</v>
      </c>
      <c r="J660" s="1">
        <v>2.0</v>
      </c>
      <c r="K660" s="1">
        <v>2.0</v>
      </c>
      <c r="L660" s="1">
        <v>1.0</v>
      </c>
      <c r="M660" s="1">
        <v>0.0</v>
      </c>
      <c r="N660" s="1">
        <v>2.0</v>
      </c>
      <c r="O660" s="1">
        <v>1.0</v>
      </c>
      <c r="P660" s="1">
        <v>2.0</v>
      </c>
      <c r="Q660" s="1">
        <v>1.0</v>
      </c>
      <c r="R660" s="1">
        <v>1.0</v>
      </c>
      <c r="S660" s="1">
        <v>2.0</v>
      </c>
      <c r="T660" s="1">
        <v>2.0</v>
      </c>
      <c r="U660" s="1">
        <v>0.0</v>
      </c>
      <c r="V660" s="1">
        <v>1.0</v>
      </c>
      <c r="W660" s="1">
        <v>0.0</v>
      </c>
      <c r="X660" s="1">
        <v>1.0</v>
      </c>
      <c r="Y660" s="1">
        <v>2.0</v>
      </c>
      <c r="Z660" s="1">
        <v>2.0</v>
      </c>
      <c r="AA660" s="1">
        <v>2.0</v>
      </c>
      <c r="AB660" s="1">
        <v>0.0</v>
      </c>
      <c r="AC660" s="1">
        <v>2225.0</v>
      </c>
      <c r="AD660" s="100">
        <f t="shared" si="1"/>
        <v>64</v>
      </c>
      <c r="AE660">
        <f t="shared" si="2"/>
        <v>14</v>
      </c>
      <c r="AF660">
        <f t="shared" si="3"/>
        <v>20</v>
      </c>
      <c r="AG660">
        <f t="shared" si="4"/>
        <v>30</v>
      </c>
    </row>
    <row r="661">
      <c r="A661" s="1" t="b">
        <v>1</v>
      </c>
      <c r="B661" s="20">
        <v>44016.495104965274</v>
      </c>
      <c r="C661" s="1" t="s">
        <v>334</v>
      </c>
      <c r="D661" s="1">
        <v>1.0</v>
      </c>
      <c r="E661" s="1">
        <v>1.0</v>
      </c>
      <c r="F661" s="1">
        <v>1.0</v>
      </c>
      <c r="G661" s="1">
        <v>1.0</v>
      </c>
      <c r="H661" s="1">
        <v>1.0</v>
      </c>
      <c r="I661" s="1">
        <v>1.0</v>
      </c>
      <c r="J661" s="1">
        <v>1.0</v>
      </c>
      <c r="K661" s="1">
        <v>1.0</v>
      </c>
      <c r="L661" s="1">
        <v>0.0</v>
      </c>
      <c r="M661" s="1">
        <v>0.0</v>
      </c>
      <c r="N661" s="1">
        <v>1.0</v>
      </c>
      <c r="O661" s="1">
        <v>1.0</v>
      </c>
      <c r="P661" s="1">
        <v>1.0</v>
      </c>
      <c r="Q661" s="1">
        <v>1.0</v>
      </c>
      <c r="R661" s="1">
        <v>1.0</v>
      </c>
      <c r="S661" s="1">
        <v>1.0</v>
      </c>
      <c r="T661" s="1">
        <v>1.0</v>
      </c>
      <c r="U661" s="1">
        <v>1.0</v>
      </c>
      <c r="V661" s="1">
        <v>1.0</v>
      </c>
      <c r="W661" s="1">
        <v>0.0</v>
      </c>
      <c r="X661" s="1">
        <v>1.0</v>
      </c>
      <c r="Y661" s="1">
        <v>1.0</v>
      </c>
      <c r="Z661" s="1">
        <v>1.0</v>
      </c>
      <c r="AA661" s="1">
        <v>1.0</v>
      </c>
      <c r="AB661" s="1">
        <v>0.0</v>
      </c>
      <c r="AC661" s="1">
        <v>2112.0</v>
      </c>
      <c r="AD661" s="100">
        <f t="shared" si="1"/>
        <v>42</v>
      </c>
      <c r="AE661">
        <f t="shared" si="2"/>
        <v>10</v>
      </c>
      <c r="AF661">
        <f t="shared" si="3"/>
        <v>12</v>
      </c>
      <c r="AG661">
        <f t="shared" si="4"/>
        <v>20</v>
      </c>
    </row>
    <row r="662">
      <c r="A662" s="1" t="b">
        <v>1</v>
      </c>
      <c r="B662" s="20">
        <v>44017.37961912037</v>
      </c>
      <c r="C662" s="1" t="s">
        <v>451</v>
      </c>
      <c r="D662" s="1">
        <v>2.0</v>
      </c>
      <c r="E662" s="1">
        <v>1.0</v>
      </c>
      <c r="F662" s="1">
        <v>2.0</v>
      </c>
      <c r="G662" s="1">
        <v>1.0</v>
      </c>
      <c r="H662" s="1">
        <v>0.0</v>
      </c>
      <c r="I662" s="1">
        <v>2.0</v>
      </c>
      <c r="J662" s="1">
        <v>1.0</v>
      </c>
      <c r="K662" s="1">
        <v>2.0</v>
      </c>
      <c r="L662" s="1">
        <v>1.0</v>
      </c>
      <c r="M662" s="1">
        <v>2.0</v>
      </c>
      <c r="N662" s="1">
        <v>1.0</v>
      </c>
      <c r="O662" s="1">
        <v>0.0</v>
      </c>
      <c r="P662" s="1">
        <v>2.0</v>
      </c>
      <c r="Q662" s="1">
        <v>0.0</v>
      </c>
      <c r="R662" s="1">
        <v>2.0</v>
      </c>
      <c r="S662" s="1">
        <v>1.0</v>
      </c>
      <c r="T662" s="1">
        <v>0.0</v>
      </c>
      <c r="U662" s="1">
        <v>0.0</v>
      </c>
      <c r="V662" s="1">
        <v>1.0</v>
      </c>
      <c r="W662" s="1">
        <v>0.0</v>
      </c>
      <c r="X662" s="1">
        <v>1.0</v>
      </c>
      <c r="Y662" s="1">
        <v>1.0</v>
      </c>
      <c r="Z662" s="1">
        <v>1.0</v>
      </c>
      <c r="AA662" s="1">
        <v>2.0</v>
      </c>
      <c r="AB662" s="1">
        <v>0.0</v>
      </c>
      <c r="AC662" s="1">
        <v>2279.0</v>
      </c>
      <c r="AD662" s="100">
        <f t="shared" si="1"/>
        <v>52</v>
      </c>
      <c r="AE662">
        <f t="shared" si="2"/>
        <v>14</v>
      </c>
      <c r="AF662">
        <f t="shared" si="3"/>
        <v>16</v>
      </c>
      <c r="AG662">
        <f t="shared" si="4"/>
        <v>22</v>
      </c>
    </row>
    <row r="663">
      <c r="A663" s="1" t="b">
        <v>1</v>
      </c>
      <c r="B663" s="20">
        <v>44017.476501689816</v>
      </c>
      <c r="C663" s="1" t="s">
        <v>407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2212.0</v>
      </c>
      <c r="AD663" s="100">
        <f t="shared" si="1"/>
        <v>0</v>
      </c>
      <c r="AE663">
        <f t="shared" si="2"/>
        <v>0</v>
      </c>
      <c r="AF663">
        <f t="shared" si="3"/>
        <v>0</v>
      </c>
      <c r="AG663">
        <f t="shared" si="4"/>
        <v>0</v>
      </c>
    </row>
    <row r="664">
      <c r="A664" s="1" t="b">
        <v>1</v>
      </c>
      <c r="B664" s="20">
        <v>44018.365569699075</v>
      </c>
      <c r="C664" s="1" t="s">
        <v>452</v>
      </c>
      <c r="D664" s="1">
        <v>2.0</v>
      </c>
      <c r="E664" s="1">
        <v>2.0</v>
      </c>
      <c r="F664" s="1">
        <v>2.0</v>
      </c>
      <c r="G664" s="1">
        <v>0.0</v>
      </c>
      <c r="H664" s="1">
        <v>0.0</v>
      </c>
      <c r="I664" s="1">
        <v>0.0</v>
      </c>
      <c r="J664" s="1">
        <v>2.0</v>
      </c>
      <c r="K664" s="1">
        <v>2.0</v>
      </c>
      <c r="L664" s="1">
        <v>0.0</v>
      </c>
      <c r="M664" s="1">
        <v>0.0</v>
      </c>
      <c r="N664" s="1">
        <v>0.0</v>
      </c>
      <c r="O664" s="1">
        <v>2.0</v>
      </c>
      <c r="P664" s="1">
        <v>2.0</v>
      </c>
      <c r="Q664" s="1">
        <v>0.0</v>
      </c>
      <c r="R664" s="1">
        <v>0.0</v>
      </c>
      <c r="S664" s="1">
        <v>2.0</v>
      </c>
      <c r="T664" s="1">
        <v>0.0</v>
      </c>
      <c r="U664" s="1">
        <v>0.0</v>
      </c>
      <c r="V664" s="1">
        <v>0.0</v>
      </c>
      <c r="W664" s="1">
        <v>2.0</v>
      </c>
      <c r="X664" s="1">
        <v>2.0</v>
      </c>
      <c r="Y664" s="1">
        <v>2.0</v>
      </c>
      <c r="Z664" s="1">
        <v>2.0</v>
      </c>
      <c r="AA664" s="1">
        <v>2.0</v>
      </c>
      <c r="AB664" s="1">
        <v>0.0</v>
      </c>
      <c r="AC664" s="1">
        <v>2265.0</v>
      </c>
      <c r="AD664" s="100">
        <f t="shared" si="1"/>
        <v>52</v>
      </c>
      <c r="AE664">
        <f t="shared" si="2"/>
        <v>20</v>
      </c>
      <c r="AF664">
        <f t="shared" si="3"/>
        <v>12</v>
      </c>
      <c r="AG664">
        <f t="shared" si="4"/>
        <v>20</v>
      </c>
    </row>
    <row r="665">
      <c r="A665" s="1" t="b">
        <v>1</v>
      </c>
      <c r="B665" s="20">
        <v>44018.50765025463</v>
      </c>
      <c r="C665" s="1" t="s">
        <v>354</v>
      </c>
      <c r="D665" s="1">
        <v>1.0</v>
      </c>
      <c r="E665" s="1">
        <v>1.0</v>
      </c>
      <c r="F665" s="1">
        <v>1.0</v>
      </c>
      <c r="G665" s="1">
        <v>0.0</v>
      </c>
      <c r="H665" s="1">
        <v>1.0</v>
      </c>
      <c r="I665" s="1">
        <v>1.0</v>
      </c>
      <c r="J665" s="1">
        <v>2.0</v>
      </c>
      <c r="K665" s="1">
        <v>1.0</v>
      </c>
      <c r="L665" s="1">
        <v>1.0</v>
      </c>
      <c r="M665" s="1">
        <v>0.0</v>
      </c>
      <c r="N665" s="1">
        <v>0.0</v>
      </c>
      <c r="O665" s="1">
        <v>0.0</v>
      </c>
      <c r="P665" s="1">
        <v>1.0</v>
      </c>
      <c r="Q665" s="1">
        <v>0.0</v>
      </c>
      <c r="R665" s="1">
        <v>0.0</v>
      </c>
      <c r="S665" s="1">
        <v>1.0</v>
      </c>
      <c r="T665" s="1">
        <v>1.0</v>
      </c>
      <c r="U665" s="1">
        <v>0.0</v>
      </c>
      <c r="V665" s="1">
        <v>1.0</v>
      </c>
      <c r="W665" s="1">
        <v>0.0</v>
      </c>
      <c r="X665" s="1">
        <v>0.0</v>
      </c>
      <c r="Y665" s="1">
        <v>1.0</v>
      </c>
      <c r="Z665" s="1">
        <v>1.0</v>
      </c>
      <c r="AA665" s="1">
        <v>1.0</v>
      </c>
      <c r="AB665" s="1">
        <v>0.0</v>
      </c>
      <c r="AC665" s="1">
        <v>2156.0</v>
      </c>
      <c r="AD665" s="100">
        <f t="shared" si="1"/>
        <v>32</v>
      </c>
      <c r="AE665">
        <f t="shared" si="2"/>
        <v>8</v>
      </c>
      <c r="AF665">
        <f t="shared" si="3"/>
        <v>8</v>
      </c>
      <c r="AG665">
        <f t="shared" si="4"/>
        <v>16</v>
      </c>
    </row>
    <row r="666">
      <c r="A666" s="1" t="b">
        <v>1</v>
      </c>
      <c r="B666" s="20">
        <v>44020.49182094907</v>
      </c>
      <c r="C666" s="1" t="s">
        <v>323</v>
      </c>
      <c r="D666" s="1">
        <v>1.0</v>
      </c>
      <c r="E666" s="1">
        <v>1.0</v>
      </c>
      <c r="F666" s="1">
        <v>1.0</v>
      </c>
      <c r="G666" s="1">
        <v>0.0</v>
      </c>
      <c r="H666" s="1">
        <v>0.0</v>
      </c>
      <c r="I666" s="1">
        <v>2.0</v>
      </c>
      <c r="J666" s="1">
        <v>1.0</v>
      </c>
      <c r="K666" s="1">
        <v>2.0</v>
      </c>
      <c r="L666" s="1">
        <v>1.0</v>
      </c>
      <c r="M666" s="1">
        <v>0.0</v>
      </c>
      <c r="N666" s="1">
        <v>2.0</v>
      </c>
      <c r="O666" s="1">
        <v>0.0</v>
      </c>
      <c r="P666" s="1">
        <v>2.0</v>
      </c>
      <c r="Q666" s="1">
        <v>0.0</v>
      </c>
      <c r="R666" s="1">
        <v>0.0</v>
      </c>
      <c r="S666" s="1">
        <v>1.0</v>
      </c>
      <c r="T666" s="1">
        <v>2.0</v>
      </c>
      <c r="U666" s="1">
        <v>0.0</v>
      </c>
      <c r="V666" s="1">
        <v>1.0</v>
      </c>
      <c r="W666" s="1">
        <v>2.0</v>
      </c>
      <c r="X666" s="1">
        <v>2.0</v>
      </c>
      <c r="Y666" s="1">
        <v>2.0</v>
      </c>
      <c r="Z666" s="1">
        <v>1.0</v>
      </c>
      <c r="AA666" s="1">
        <v>1.0</v>
      </c>
      <c r="AB666" s="1">
        <v>0.0</v>
      </c>
      <c r="AC666" s="1">
        <v>2068.0</v>
      </c>
      <c r="AD666" s="100">
        <f t="shared" si="1"/>
        <v>50</v>
      </c>
      <c r="AE666">
        <f t="shared" si="2"/>
        <v>18</v>
      </c>
      <c r="AF666">
        <f t="shared" si="3"/>
        <v>18</v>
      </c>
      <c r="AG666">
        <f t="shared" si="4"/>
        <v>14</v>
      </c>
    </row>
    <row r="667">
      <c r="A667" s="1" t="b">
        <v>1</v>
      </c>
      <c r="B667" s="20">
        <v>44020.68113490741</v>
      </c>
      <c r="C667" s="1" t="s">
        <v>276</v>
      </c>
      <c r="D667" s="1">
        <v>1.0</v>
      </c>
      <c r="E667" s="1">
        <v>2.0</v>
      </c>
      <c r="F667" s="1">
        <v>1.0</v>
      </c>
      <c r="G667" s="1">
        <v>1.0</v>
      </c>
      <c r="H667" s="1">
        <v>1.0</v>
      </c>
      <c r="I667" s="1">
        <v>0.0</v>
      </c>
      <c r="J667" s="1">
        <v>0.0</v>
      </c>
      <c r="K667" s="1">
        <v>1.0</v>
      </c>
      <c r="L667" s="1">
        <v>0.0</v>
      </c>
      <c r="M667" s="1">
        <v>0.0</v>
      </c>
      <c r="N667" s="1">
        <v>2.0</v>
      </c>
      <c r="O667" s="1">
        <v>0.0</v>
      </c>
      <c r="P667" s="1">
        <v>0.0</v>
      </c>
      <c r="Q667" s="1">
        <v>0.0</v>
      </c>
      <c r="R667" s="1">
        <v>0.0</v>
      </c>
      <c r="S667" s="1">
        <v>1.0</v>
      </c>
      <c r="T667" s="1">
        <v>0.0</v>
      </c>
      <c r="U667" s="1">
        <v>0.0</v>
      </c>
      <c r="V667" s="1">
        <v>0.0</v>
      </c>
      <c r="W667" s="1">
        <v>1.0</v>
      </c>
      <c r="X667" s="1">
        <v>1.0</v>
      </c>
      <c r="Y667" s="1">
        <v>0.0</v>
      </c>
      <c r="Z667" s="1">
        <v>1.0</v>
      </c>
      <c r="AA667" s="1">
        <v>1.0</v>
      </c>
      <c r="AB667" s="1">
        <v>0.0</v>
      </c>
      <c r="AC667" s="1">
        <v>1941.0</v>
      </c>
      <c r="AD667" s="100">
        <f t="shared" si="1"/>
        <v>28</v>
      </c>
      <c r="AE667">
        <f t="shared" si="2"/>
        <v>10</v>
      </c>
      <c r="AF667">
        <f t="shared" si="3"/>
        <v>10</v>
      </c>
      <c r="AG667">
        <f t="shared" si="4"/>
        <v>8</v>
      </c>
    </row>
    <row r="668">
      <c r="A668" s="1" t="b">
        <v>1</v>
      </c>
      <c r="B668" s="20">
        <v>44022.44849175926</v>
      </c>
      <c r="C668" s="1" t="s">
        <v>453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153.0</v>
      </c>
      <c r="AD668" s="100">
        <f t="shared" si="1"/>
        <v>0</v>
      </c>
      <c r="AE668">
        <f t="shared" si="2"/>
        <v>0</v>
      </c>
      <c r="AF668">
        <f t="shared" si="3"/>
        <v>0</v>
      </c>
      <c r="AG668">
        <f t="shared" si="4"/>
        <v>0</v>
      </c>
    </row>
    <row r="669">
      <c r="A669" s="1" t="b">
        <v>1</v>
      </c>
      <c r="B669" s="20">
        <v>44022.4877007176</v>
      </c>
      <c r="C669" s="1" t="s">
        <v>454</v>
      </c>
      <c r="D669" s="1">
        <v>1.0</v>
      </c>
      <c r="E669" s="1">
        <v>2.0</v>
      </c>
      <c r="F669" s="1">
        <v>2.0</v>
      </c>
      <c r="G669" s="1">
        <v>0.0</v>
      </c>
      <c r="H669" s="1">
        <v>0.0</v>
      </c>
      <c r="I669" s="1">
        <v>1.0</v>
      </c>
      <c r="J669" s="1">
        <v>2.0</v>
      </c>
      <c r="K669" s="1">
        <v>0.0</v>
      </c>
      <c r="L669" s="1">
        <v>0.0</v>
      </c>
      <c r="M669" s="1">
        <v>0.0</v>
      </c>
      <c r="N669" s="1">
        <v>2.0</v>
      </c>
      <c r="O669" s="1">
        <v>0.0</v>
      </c>
      <c r="P669" s="1">
        <v>0.0</v>
      </c>
      <c r="Q669" s="1">
        <v>0.0</v>
      </c>
      <c r="R669" s="1">
        <v>0.0</v>
      </c>
      <c r="S669" s="1">
        <v>1.0</v>
      </c>
      <c r="T669" s="1">
        <v>1.0</v>
      </c>
      <c r="U669" s="1">
        <v>0.0</v>
      </c>
      <c r="V669" s="1">
        <v>0.0</v>
      </c>
      <c r="W669" s="1">
        <v>1.0</v>
      </c>
      <c r="X669" s="1">
        <v>1.0</v>
      </c>
      <c r="Y669" s="1">
        <v>2.0</v>
      </c>
      <c r="Z669" s="1">
        <v>0.0</v>
      </c>
      <c r="AA669" s="1">
        <v>1.0</v>
      </c>
      <c r="AB669" s="1">
        <v>0.0</v>
      </c>
      <c r="AC669" s="1">
        <v>2284.0</v>
      </c>
      <c r="AD669" s="100">
        <f t="shared" si="1"/>
        <v>34</v>
      </c>
      <c r="AE669">
        <f t="shared" si="2"/>
        <v>12</v>
      </c>
      <c r="AF669">
        <f t="shared" si="3"/>
        <v>8</v>
      </c>
      <c r="AG669">
        <f t="shared" si="4"/>
        <v>14</v>
      </c>
    </row>
    <row r="670">
      <c r="A670" s="1" t="b">
        <v>1</v>
      </c>
      <c r="B670" s="20">
        <v>44022.5036416088</v>
      </c>
      <c r="C670" s="1" t="s">
        <v>144</v>
      </c>
      <c r="D670" s="1">
        <v>2.0</v>
      </c>
      <c r="E670" s="1">
        <v>1.0</v>
      </c>
      <c r="F670" s="1">
        <v>2.0</v>
      </c>
      <c r="G670" s="1">
        <v>2.0</v>
      </c>
      <c r="H670" s="1">
        <v>1.0</v>
      </c>
      <c r="I670" s="1">
        <v>2.0</v>
      </c>
      <c r="J670" s="1">
        <v>2.0</v>
      </c>
      <c r="K670" s="1">
        <v>2.0</v>
      </c>
      <c r="L670" s="1">
        <v>2.0</v>
      </c>
      <c r="M670" s="1">
        <v>0.0</v>
      </c>
      <c r="N670" s="1">
        <v>0.0</v>
      </c>
      <c r="O670" s="1">
        <v>0.0</v>
      </c>
      <c r="P670" s="1">
        <v>2.0</v>
      </c>
      <c r="Q670" s="1">
        <v>1.0</v>
      </c>
      <c r="R670" s="1">
        <v>0.0</v>
      </c>
      <c r="S670" s="1">
        <v>2.0</v>
      </c>
      <c r="T670" s="1">
        <v>0.0</v>
      </c>
      <c r="U670" s="1">
        <v>0.0</v>
      </c>
      <c r="V670" s="1">
        <v>0.0</v>
      </c>
      <c r="W670" s="1">
        <v>2.0</v>
      </c>
      <c r="X670" s="1">
        <v>1.0</v>
      </c>
      <c r="Y670" s="1">
        <v>2.0</v>
      </c>
      <c r="Z670" s="1">
        <v>2.0</v>
      </c>
      <c r="AA670" s="1">
        <v>2.0</v>
      </c>
      <c r="AB670" s="1">
        <v>1.0</v>
      </c>
      <c r="AC670" s="1">
        <v>1792.0</v>
      </c>
      <c r="AD670" s="100">
        <f t="shared" si="1"/>
        <v>62</v>
      </c>
      <c r="AE670">
        <f t="shared" si="2"/>
        <v>20</v>
      </c>
      <c r="AF670">
        <f t="shared" si="3"/>
        <v>18</v>
      </c>
      <c r="AG670">
        <f t="shared" si="4"/>
        <v>24</v>
      </c>
    </row>
    <row r="671">
      <c r="A671" s="1" t="b">
        <v>1</v>
      </c>
      <c r="B671" s="20">
        <v>44022.5715584375</v>
      </c>
      <c r="C671" s="1" t="s">
        <v>254</v>
      </c>
      <c r="D671" s="1">
        <v>1.0</v>
      </c>
      <c r="E671" s="1">
        <v>0.0</v>
      </c>
      <c r="F671" s="1">
        <v>2.0</v>
      </c>
      <c r="G671" s="1">
        <v>0.0</v>
      </c>
      <c r="H671" s="1">
        <v>0.0</v>
      </c>
      <c r="I671" s="1">
        <v>1.0</v>
      </c>
      <c r="J671" s="1">
        <v>2.0</v>
      </c>
      <c r="K671" s="1">
        <v>1.0</v>
      </c>
      <c r="L671" s="1">
        <v>1.0</v>
      </c>
      <c r="M671" s="1">
        <v>1.0</v>
      </c>
      <c r="N671" s="1">
        <v>1.0</v>
      </c>
      <c r="O671" s="1">
        <v>0.0</v>
      </c>
      <c r="P671" s="1">
        <v>1.0</v>
      </c>
      <c r="Q671" s="1">
        <v>0.0</v>
      </c>
      <c r="R671" s="1">
        <v>0.0</v>
      </c>
      <c r="S671" s="1">
        <v>1.0</v>
      </c>
      <c r="T671" s="1">
        <v>0.0</v>
      </c>
      <c r="U671" s="1">
        <v>0.0</v>
      </c>
      <c r="V671" s="1">
        <v>1.0</v>
      </c>
      <c r="W671" s="1">
        <v>1.0</v>
      </c>
      <c r="X671" s="1">
        <v>1.0</v>
      </c>
      <c r="Y671" s="1">
        <v>1.0</v>
      </c>
      <c r="Z671" s="1">
        <v>1.0</v>
      </c>
      <c r="AA671" s="1">
        <v>1.0</v>
      </c>
      <c r="AB671" s="1">
        <v>0.0</v>
      </c>
      <c r="AC671" s="1" t="s">
        <v>986</v>
      </c>
      <c r="AD671" s="100">
        <f t="shared" si="1"/>
        <v>36</v>
      </c>
      <c r="AE671">
        <f t="shared" si="2"/>
        <v>12</v>
      </c>
      <c r="AF671">
        <f t="shared" si="3"/>
        <v>8</v>
      </c>
      <c r="AG671">
        <f t="shared" si="4"/>
        <v>16</v>
      </c>
    </row>
    <row r="672">
      <c r="A672" s="1" t="b">
        <v>1</v>
      </c>
      <c r="B672" s="20">
        <v>44024.6368112037</v>
      </c>
      <c r="C672" s="1" t="s">
        <v>455</v>
      </c>
      <c r="D672" s="1">
        <v>1.0</v>
      </c>
      <c r="E672" s="1">
        <v>1.0</v>
      </c>
      <c r="F672" s="1">
        <v>0.0</v>
      </c>
      <c r="G672" s="1">
        <v>0.0</v>
      </c>
      <c r="H672" s="1">
        <v>1.0</v>
      </c>
      <c r="I672" s="1">
        <v>0.0</v>
      </c>
      <c r="J672" s="1">
        <v>0.0</v>
      </c>
      <c r="K672" s="1">
        <v>1.0</v>
      </c>
      <c r="L672" s="1">
        <v>1.0</v>
      </c>
      <c r="M672" s="1">
        <v>0.0</v>
      </c>
      <c r="N672" s="1">
        <v>1.0</v>
      </c>
      <c r="O672" s="1">
        <v>1.0</v>
      </c>
      <c r="P672" s="1">
        <v>0.0</v>
      </c>
      <c r="Q672" s="1">
        <v>1.0</v>
      </c>
      <c r="R672" s="1">
        <v>0.0</v>
      </c>
      <c r="S672" s="1">
        <v>1.0</v>
      </c>
      <c r="T672" s="1">
        <v>0.0</v>
      </c>
      <c r="U672" s="1">
        <v>0.0</v>
      </c>
      <c r="V672" s="1">
        <v>0.0</v>
      </c>
      <c r="W672" s="1">
        <v>1.0</v>
      </c>
      <c r="X672" s="1">
        <v>1.0</v>
      </c>
      <c r="Y672" s="1">
        <v>0.0</v>
      </c>
      <c r="Z672" s="1">
        <v>2.0</v>
      </c>
      <c r="AA672" s="1">
        <v>2.0</v>
      </c>
      <c r="AB672" s="1">
        <v>0.0</v>
      </c>
      <c r="AC672" s="1">
        <v>2142.0</v>
      </c>
      <c r="AD672" s="100">
        <f t="shared" si="1"/>
        <v>30</v>
      </c>
      <c r="AE672">
        <f t="shared" si="2"/>
        <v>12</v>
      </c>
      <c r="AF672">
        <f t="shared" si="3"/>
        <v>6</v>
      </c>
      <c r="AG672">
        <f t="shared" si="4"/>
        <v>12</v>
      </c>
    </row>
    <row r="673">
      <c r="A673" s="1" t="b">
        <v>1</v>
      </c>
      <c r="B673" s="20">
        <v>44025.38633480324</v>
      </c>
      <c r="C673" s="1" t="s">
        <v>456</v>
      </c>
      <c r="D673" s="1">
        <v>1.0</v>
      </c>
      <c r="E673" s="1">
        <v>2.0</v>
      </c>
      <c r="F673" s="1">
        <v>2.0</v>
      </c>
      <c r="G673" s="1">
        <v>0.0</v>
      </c>
      <c r="H673" s="1">
        <v>2.0</v>
      </c>
      <c r="I673" s="1">
        <v>2.0</v>
      </c>
      <c r="J673" s="1">
        <v>1.0</v>
      </c>
      <c r="K673" s="1">
        <v>2.0</v>
      </c>
      <c r="L673" s="1">
        <v>1.0</v>
      </c>
      <c r="M673" s="1">
        <v>0.0</v>
      </c>
      <c r="N673" s="1">
        <v>0.0</v>
      </c>
      <c r="O673" s="1">
        <v>0.0</v>
      </c>
      <c r="P673" s="1">
        <v>2.0</v>
      </c>
      <c r="Q673" s="1">
        <v>0.0</v>
      </c>
      <c r="R673" s="1">
        <v>1.0</v>
      </c>
      <c r="S673" s="1">
        <v>2.0</v>
      </c>
      <c r="T673" s="1">
        <v>0.0</v>
      </c>
      <c r="U673" s="1">
        <v>1.0</v>
      </c>
      <c r="V673" s="1">
        <v>0.0</v>
      </c>
      <c r="W673" s="1">
        <v>2.0</v>
      </c>
      <c r="X673" s="1">
        <v>2.0</v>
      </c>
      <c r="Y673" s="1">
        <v>2.0</v>
      </c>
      <c r="Z673" s="1">
        <v>1.0</v>
      </c>
      <c r="AA673" s="1">
        <v>1.0</v>
      </c>
      <c r="AB673" s="1">
        <v>0.0</v>
      </c>
      <c r="AC673" s="1">
        <v>2274.0</v>
      </c>
      <c r="AD673" s="100">
        <f t="shared" si="1"/>
        <v>54</v>
      </c>
      <c r="AE673">
        <f t="shared" si="2"/>
        <v>22</v>
      </c>
      <c r="AF673">
        <f t="shared" si="3"/>
        <v>10</v>
      </c>
      <c r="AG673">
        <f t="shared" si="4"/>
        <v>22</v>
      </c>
    </row>
    <row r="674">
      <c r="A674" s="1" t="b">
        <v>1</v>
      </c>
      <c r="B674" s="20">
        <v>44025.65176896991</v>
      </c>
      <c r="C674" s="1" t="s">
        <v>457</v>
      </c>
      <c r="D674" s="1">
        <v>0.0</v>
      </c>
      <c r="E674" s="1">
        <v>1.0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1.0</v>
      </c>
      <c r="L674" s="1">
        <v>0.0</v>
      </c>
      <c r="M674" s="1">
        <v>0.0</v>
      </c>
      <c r="N674" s="1">
        <v>0.0</v>
      </c>
      <c r="O674" s="1">
        <v>0.0</v>
      </c>
      <c r="P674" s="1">
        <v>2.0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1.0</v>
      </c>
      <c r="W674" s="1">
        <v>1.0</v>
      </c>
      <c r="X674" s="1">
        <v>1.0</v>
      </c>
      <c r="Y674" s="1">
        <v>0.0</v>
      </c>
      <c r="Z674" s="1">
        <v>0.0</v>
      </c>
      <c r="AA674" s="1">
        <v>1.0</v>
      </c>
      <c r="AB674" s="1">
        <v>0.0</v>
      </c>
      <c r="AC674" s="1">
        <v>2276.0</v>
      </c>
      <c r="AD674" s="100">
        <f t="shared" si="1"/>
        <v>16</v>
      </c>
      <c r="AE674">
        <f t="shared" si="2"/>
        <v>6</v>
      </c>
      <c r="AF674">
        <f t="shared" si="3"/>
        <v>6</v>
      </c>
      <c r="AG674">
        <f t="shared" si="4"/>
        <v>4</v>
      </c>
    </row>
    <row r="675">
      <c r="A675" s="1" t="b">
        <v>1</v>
      </c>
      <c r="B675" s="20">
        <v>44026.478043993055</v>
      </c>
      <c r="C675" s="1" t="s">
        <v>402</v>
      </c>
      <c r="D675" s="1">
        <v>2.0</v>
      </c>
      <c r="E675" s="1">
        <v>1.0</v>
      </c>
      <c r="F675" s="1">
        <v>2.0</v>
      </c>
      <c r="G675" s="1">
        <v>1.0</v>
      </c>
      <c r="H675" s="1">
        <v>1.0</v>
      </c>
      <c r="I675" s="1">
        <v>2.0</v>
      </c>
      <c r="J675" s="1">
        <v>2.0</v>
      </c>
      <c r="K675" s="1">
        <v>2.0</v>
      </c>
      <c r="L675" s="1">
        <v>1.0</v>
      </c>
      <c r="M675" s="1">
        <v>0.0</v>
      </c>
      <c r="N675" s="1">
        <v>2.0</v>
      </c>
      <c r="O675" s="1">
        <v>1.0</v>
      </c>
      <c r="P675" s="1">
        <v>2.0</v>
      </c>
      <c r="Q675" s="1">
        <v>1.0</v>
      </c>
      <c r="R675" s="1">
        <v>0.0</v>
      </c>
      <c r="S675" s="1">
        <v>1.0</v>
      </c>
      <c r="T675" s="1">
        <v>2.0</v>
      </c>
      <c r="U675" s="1">
        <v>0.0</v>
      </c>
      <c r="V675" s="1">
        <v>1.0</v>
      </c>
      <c r="W675" s="1">
        <v>1.0</v>
      </c>
      <c r="X675" s="1">
        <v>0.0</v>
      </c>
      <c r="Y675" s="1">
        <v>2.0</v>
      </c>
      <c r="Z675" s="1">
        <v>1.0</v>
      </c>
      <c r="AA675" s="1">
        <v>1.0</v>
      </c>
      <c r="AB675" s="1">
        <v>1.0</v>
      </c>
      <c r="AC675" s="1" t="s">
        <v>987</v>
      </c>
      <c r="AD675" s="100">
        <f t="shared" si="1"/>
        <v>60</v>
      </c>
      <c r="AE675">
        <f t="shared" si="2"/>
        <v>12</v>
      </c>
      <c r="AF675">
        <f t="shared" si="3"/>
        <v>24</v>
      </c>
      <c r="AG675">
        <f t="shared" si="4"/>
        <v>24</v>
      </c>
    </row>
    <row r="676">
      <c r="A676" s="1" t="b">
        <v>1</v>
      </c>
      <c r="B676" s="20">
        <v>44026.718566979165</v>
      </c>
      <c r="C676" s="1" t="s">
        <v>408</v>
      </c>
      <c r="D676" s="1">
        <v>1.0</v>
      </c>
      <c r="E676" s="1">
        <v>0.0</v>
      </c>
      <c r="F676" s="1">
        <v>1.0</v>
      </c>
      <c r="G676" s="1">
        <v>0.0</v>
      </c>
      <c r="H676" s="1">
        <v>0.0</v>
      </c>
      <c r="I676" s="1">
        <v>0.0</v>
      </c>
      <c r="J676" s="1">
        <v>0.0</v>
      </c>
      <c r="K676" s="1">
        <v>1.0</v>
      </c>
      <c r="L676" s="1">
        <v>0.0</v>
      </c>
      <c r="M676" s="1">
        <v>0.0</v>
      </c>
      <c r="N676" s="1">
        <v>1.0</v>
      </c>
      <c r="O676" s="1">
        <v>0.0</v>
      </c>
      <c r="P676" s="1">
        <v>1.0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1.0</v>
      </c>
      <c r="AA676" s="1">
        <v>2.0</v>
      </c>
      <c r="AB676" s="1">
        <v>0.0</v>
      </c>
      <c r="AC676" s="1">
        <v>2204.0</v>
      </c>
      <c r="AD676" s="100">
        <f t="shared" si="1"/>
        <v>16</v>
      </c>
      <c r="AE676">
        <f t="shared" si="2"/>
        <v>2</v>
      </c>
      <c r="AF676">
        <f t="shared" si="3"/>
        <v>8</v>
      </c>
      <c r="AG676">
        <f t="shared" si="4"/>
        <v>6</v>
      </c>
    </row>
    <row r="677">
      <c r="A677" s="1" t="b">
        <v>1</v>
      </c>
      <c r="B677" s="20">
        <v>44027.347953206016</v>
      </c>
      <c r="C677" s="1" t="s">
        <v>458</v>
      </c>
      <c r="D677" s="1">
        <v>1.0</v>
      </c>
      <c r="E677" s="1">
        <v>1.0</v>
      </c>
      <c r="F677" s="1">
        <v>0.0</v>
      </c>
      <c r="G677" s="1">
        <v>1.0</v>
      </c>
      <c r="H677" s="1">
        <v>0.0</v>
      </c>
      <c r="I677" s="1">
        <v>0.0</v>
      </c>
      <c r="J677" s="1">
        <v>1.0</v>
      </c>
      <c r="K677" s="1">
        <v>1.0</v>
      </c>
      <c r="L677" s="1">
        <v>1.0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1.0</v>
      </c>
      <c r="AA677" s="1">
        <v>1.0</v>
      </c>
      <c r="AB677" s="1">
        <v>0.0</v>
      </c>
      <c r="AC677" s="1">
        <v>2290.0</v>
      </c>
      <c r="AD677" s="100">
        <f t="shared" si="1"/>
        <v>16</v>
      </c>
      <c r="AE677">
        <f t="shared" si="2"/>
        <v>6</v>
      </c>
      <c r="AF677">
        <f t="shared" si="3"/>
        <v>6</v>
      </c>
      <c r="AG677">
        <f t="shared" si="4"/>
        <v>4</v>
      </c>
    </row>
    <row r="678">
      <c r="A678" s="1" t="b">
        <v>1</v>
      </c>
      <c r="B678" s="20">
        <v>44027.38328164352</v>
      </c>
      <c r="C678" s="1" t="s">
        <v>347</v>
      </c>
      <c r="D678" s="1">
        <v>1.0</v>
      </c>
      <c r="E678" s="1">
        <v>2.0</v>
      </c>
      <c r="F678" s="1">
        <v>2.0</v>
      </c>
      <c r="G678" s="1">
        <v>1.0</v>
      </c>
      <c r="H678" s="1">
        <v>2.0</v>
      </c>
      <c r="I678" s="1">
        <v>2.0</v>
      </c>
      <c r="J678" s="1">
        <v>2.0</v>
      </c>
      <c r="K678" s="1">
        <v>2.0</v>
      </c>
      <c r="L678" s="1">
        <v>1.0</v>
      </c>
      <c r="M678" s="1">
        <v>1.0</v>
      </c>
      <c r="N678" s="1">
        <v>2.0</v>
      </c>
      <c r="O678" s="1">
        <v>2.0</v>
      </c>
      <c r="P678" s="1">
        <v>2.0</v>
      </c>
      <c r="Q678" s="1">
        <v>0.0</v>
      </c>
      <c r="R678" s="1">
        <v>1.0</v>
      </c>
      <c r="S678" s="1">
        <v>2.0</v>
      </c>
      <c r="T678" s="1">
        <v>2.0</v>
      </c>
      <c r="U678" s="1">
        <v>0.0</v>
      </c>
      <c r="V678" s="1">
        <v>1.0</v>
      </c>
      <c r="W678" s="1">
        <v>2.0</v>
      </c>
      <c r="X678" s="1">
        <v>2.0</v>
      </c>
      <c r="Y678" s="1">
        <v>2.0</v>
      </c>
      <c r="Z678" s="1">
        <v>1.0</v>
      </c>
      <c r="AA678" s="1">
        <v>2.0</v>
      </c>
      <c r="AB678" s="1">
        <v>1.0</v>
      </c>
      <c r="AC678" s="1">
        <v>2129.0</v>
      </c>
      <c r="AD678" s="100">
        <f t="shared" si="1"/>
        <v>76</v>
      </c>
      <c r="AE678">
        <f t="shared" si="2"/>
        <v>22</v>
      </c>
      <c r="AF678">
        <f t="shared" si="3"/>
        <v>22</v>
      </c>
      <c r="AG678">
        <f t="shared" si="4"/>
        <v>32</v>
      </c>
    </row>
    <row r="679">
      <c r="A679" s="1" t="b">
        <v>1</v>
      </c>
      <c r="B679" s="20">
        <v>44027.38698490741</v>
      </c>
      <c r="C679" s="1" t="s">
        <v>459</v>
      </c>
      <c r="D679" s="1">
        <v>2.0</v>
      </c>
      <c r="E679" s="1">
        <v>2.0</v>
      </c>
      <c r="F679" s="1">
        <v>2.0</v>
      </c>
      <c r="G679" s="1">
        <v>2.0</v>
      </c>
      <c r="H679" s="1">
        <v>2.0</v>
      </c>
      <c r="I679" s="1">
        <v>2.0</v>
      </c>
      <c r="J679" s="1">
        <v>2.0</v>
      </c>
      <c r="K679" s="1">
        <v>2.0</v>
      </c>
      <c r="L679" s="1">
        <v>2.0</v>
      </c>
      <c r="M679" s="1">
        <v>2.0</v>
      </c>
      <c r="N679" s="1">
        <v>2.0</v>
      </c>
      <c r="O679" s="1">
        <v>2.0</v>
      </c>
      <c r="P679" s="1">
        <v>2.0</v>
      </c>
      <c r="Q679" s="1">
        <v>2.0</v>
      </c>
      <c r="R679" s="1">
        <v>2.0</v>
      </c>
      <c r="S679" s="1">
        <v>2.0</v>
      </c>
      <c r="T679" s="1">
        <v>2.0</v>
      </c>
      <c r="U679" s="1">
        <v>2.0</v>
      </c>
      <c r="V679" s="1">
        <v>2.0</v>
      </c>
      <c r="W679" s="1">
        <v>2.0</v>
      </c>
      <c r="X679" s="1">
        <v>2.0</v>
      </c>
      <c r="Y679" s="1">
        <v>2.0</v>
      </c>
      <c r="Z679" s="1">
        <v>2.0</v>
      </c>
      <c r="AA679" s="1">
        <v>2.0</v>
      </c>
      <c r="AB679" s="1">
        <v>2.0</v>
      </c>
      <c r="AC679" s="1">
        <v>2249.0</v>
      </c>
      <c r="AD679" s="100">
        <f t="shared" si="1"/>
        <v>100</v>
      </c>
      <c r="AE679">
        <f t="shared" si="2"/>
        <v>32</v>
      </c>
      <c r="AF679">
        <f t="shared" si="3"/>
        <v>28</v>
      </c>
      <c r="AG679">
        <f t="shared" si="4"/>
        <v>40</v>
      </c>
    </row>
    <row r="680">
      <c r="A680" s="1" t="b">
        <v>1</v>
      </c>
      <c r="B680" s="20">
        <v>44027.40897631945</v>
      </c>
      <c r="C680" s="1" t="s">
        <v>328</v>
      </c>
      <c r="D680" s="1">
        <v>1.0</v>
      </c>
      <c r="E680" s="1">
        <v>2.0</v>
      </c>
      <c r="F680" s="1">
        <v>1.0</v>
      </c>
      <c r="G680" s="1">
        <v>1.0</v>
      </c>
      <c r="H680" s="1">
        <v>2.0</v>
      </c>
      <c r="I680" s="1">
        <v>1.0</v>
      </c>
      <c r="J680" s="1">
        <v>1.0</v>
      </c>
      <c r="K680" s="1">
        <v>1.0</v>
      </c>
      <c r="L680" s="1">
        <v>1.0</v>
      </c>
      <c r="M680" s="1">
        <v>1.0</v>
      </c>
      <c r="N680" s="1">
        <v>1.0</v>
      </c>
      <c r="O680" s="1">
        <v>1.0</v>
      </c>
      <c r="P680" s="1">
        <v>1.0</v>
      </c>
      <c r="Q680" s="1">
        <v>1.0</v>
      </c>
      <c r="R680" s="1">
        <v>1.0</v>
      </c>
      <c r="S680" s="1">
        <v>2.0</v>
      </c>
      <c r="T680" s="1">
        <v>1.0</v>
      </c>
      <c r="U680" s="1">
        <v>1.0</v>
      </c>
      <c r="V680" s="1">
        <v>1.0</v>
      </c>
      <c r="W680" s="1">
        <v>2.0</v>
      </c>
      <c r="X680" s="1">
        <v>2.0</v>
      </c>
      <c r="Y680" s="1">
        <v>1.0</v>
      </c>
      <c r="Z680" s="1">
        <v>1.0</v>
      </c>
      <c r="AA680" s="1">
        <v>1.0</v>
      </c>
      <c r="AB680" s="1">
        <v>1.0</v>
      </c>
      <c r="AC680" s="1">
        <v>2126.0</v>
      </c>
      <c r="AD680" s="100">
        <f t="shared" si="1"/>
        <v>60</v>
      </c>
      <c r="AE680">
        <f t="shared" si="2"/>
        <v>22</v>
      </c>
      <c r="AF680">
        <f t="shared" si="3"/>
        <v>14</v>
      </c>
      <c r="AG680">
        <f t="shared" si="4"/>
        <v>24</v>
      </c>
    </row>
    <row r="681">
      <c r="A681" s="1" t="b">
        <v>1</v>
      </c>
      <c r="B681" s="20">
        <v>44027.464796608794</v>
      </c>
      <c r="C681" s="1" t="s">
        <v>438</v>
      </c>
      <c r="D681" s="1">
        <v>1.0</v>
      </c>
      <c r="E681" s="1">
        <v>1.0</v>
      </c>
      <c r="F681" s="1">
        <v>2.0</v>
      </c>
      <c r="G681" s="1">
        <v>2.0</v>
      </c>
      <c r="H681" s="1">
        <v>1.0</v>
      </c>
      <c r="I681" s="1">
        <v>2.0</v>
      </c>
      <c r="J681" s="1">
        <v>2.0</v>
      </c>
      <c r="K681" s="1">
        <v>2.0</v>
      </c>
      <c r="L681" s="1">
        <v>2.0</v>
      </c>
      <c r="M681" s="1">
        <v>2.0</v>
      </c>
      <c r="N681" s="1">
        <v>1.0</v>
      </c>
      <c r="O681" s="1">
        <v>2.0</v>
      </c>
      <c r="P681" s="1">
        <v>2.0</v>
      </c>
      <c r="Q681" s="1">
        <v>0.0</v>
      </c>
      <c r="R681" s="1">
        <v>1.0</v>
      </c>
      <c r="S681" s="1">
        <v>2.0</v>
      </c>
      <c r="T681" s="1">
        <v>2.0</v>
      </c>
      <c r="U681" s="1">
        <v>0.0</v>
      </c>
      <c r="V681" s="1">
        <v>2.0</v>
      </c>
      <c r="W681" s="1">
        <v>1.0</v>
      </c>
      <c r="X681" s="1">
        <v>1.0</v>
      </c>
      <c r="Y681" s="1">
        <v>2.0</v>
      </c>
      <c r="Z681" s="1">
        <v>1.0</v>
      </c>
      <c r="AA681" s="1">
        <v>1.0</v>
      </c>
      <c r="AB681" s="1">
        <v>1.0</v>
      </c>
      <c r="AC681" s="1">
        <v>2246.0</v>
      </c>
      <c r="AD681" s="100">
        <f t="shared" si="1"/>
        <v>72</v>
      </c>
      <c r="AE681">
        <f t="shared" si="2"/>
        <v>20</v>
      </c>
      <c r="AF681">
        <f t="shared" si="3"/>
        <v>22</v>
      </c>
      <c r="AG681">
        <f t="shared" si="4"/>
        <v>30</v>
      </c>
    </row>
    <row r="682">
      <c r="A682" t="b">
        <v>0</v>
      </c>
      <c r="B682" s="20">
        <v>44027.6581066088</v>
      </c>
      <c r="C682" s="1" t="s">
        <v>405</v>
      </c>
      <c r="D682" s="1">
        <v>0.0</v>
      </c>
      <c r="E682" s="1">
        <v>2.0</v>
      </c>
      <c r="F682" s="1">
        <v>0.0</v>
      </c>
      <c r="G682" s="1">
        <v>0.0</v>
      </c>
      <c r="H682" s="1">
        <v>0.0</v>
      </c>
      <c r="I682" s="1">
        <v>1.0</v>
      </c>
      <c r="J682" s="1">
        <v>1.0</v>
      </c>
      <c r="K682" s="1">
        <v>1.0</v>
      </c>
      <c r="L682" s="1">
        <v>1.0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1.0</v>
      </c>
      <c r="T682" s="1">
        <v>0.0</v>
      </c>
      <c r="U682" s="1">
        <v>0.0</v>
      </c>
      <c r="V682" s="1">
        <v>0.0</v>
      </c>
      <c r="W682" s="1">
        <v>1.0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2278.0</v>
      </c>
      <c r="AD682" s="100">
        <f t="shared" si="1"/>
        <v>16</v>
      </c>
      <c r="AE682">
        <f t="shared" si="2"/>
        <v>8</v>
      </c>
      <c r="AF682">
        <f t="shared" si="3"/>
        <v>2</v>
      </c>
      <c r="AG682">
        <f t="shared" si="4"/>
        <v>6</v>
      </c>
    </row>
    <row r="683">
      <c r="A683" s="1" t="b">
        <v>1</v>
      </c>
      <c r="B683" s="20">
        <v>44028.59389570601</v>
      </c>
      <c r="C683" s="1" t="s">
        <v>427</v>
      </c>
      <c r="D683" s="1">
        <v>0.0</v>
      </c>
      <c r="E683" s="1">
        <v>1.0</v>
      </c>
      <c r="F683" s="1">
        <v>1.0</v>
      </c>
      <c r="G683" s="1">
        <v>0.0</v>
      </c>
      <c r="H683" s="1">
        <v>0.0</v>
      </c>
      <c r="I683" s="1">
        <v>1.0</v>
      </c>
      <c r="J683" s="1">
        <v>1.0</v>
      </c>
      <c r="K683" s="1">
        <v>1.0</v>
      </c>
      <c r="L683" s="1">
        <v>1.0</v>
      </c>
      <c r="M683" s="1">
        <v>0.0</v>
      </c>
      <c r="N683" s="1">
        <v>0.0</v>
      </c>
      <c r="O683" s="1">
        <v>0.0</v>
      </c>
      <c r="P683" s="1">
        <v>2.0</v>
      </c>
      <c r="Q683" s="1">
        <v>0.0</v>
      </c>
      <c r="R683" s="1">
        <v>0.0</v>
      </c>
      <c r="S683" s="1">
        <v>1.0</v>
      </c>
      <c r="T683" s="1">
        <v>0.0</v>
      </c>
      <c r="U683" s="1">
        <v>0.0</v>
      </c>
      <c r="V683" s="1">
        <v>0.0</v>
      </c>
      <c r="W683" s="1">
        <v>0.0</v>
      </c>
      <c r="X683" s="1">
        <v>1.0</v>
      </c>
      <c r="Y683" s="1">
        <v>2.0</v>
      </c>
      <c r="Z683" s="1">
        <v>2.0</v>
      </c>
      <c r="AA683" s="1">
        <v>1.0</v>
      </c>
      <c r="AB683" s="1">
        <v>0.0</v>
      </c>
      <c r="AC683" s="1">
        <v>2263.0</v>
      </c>
      <c r="AD683" s="100">
        <f t="shared" si="1"/>
        <v>30</v>
      </c>
      <c r="AE683">
        <f t="shared" si="2"/>
        <v>14</v>
      </c>
      <c r="AF683">
        <f t="shared" si="3"/>
        <v>6</v>
      </c>
      <c r="AG683">
        <f t="shared" si="4"/>
        <v>10</v>
      </c>
    </row>
    <row r="684">
      <c r="A684" t="b">
        <v>0</v>
      </c>
      <c r="B684" s="20">
        <v>44028.67435721065</v>
      </c>
      <c r="C684" s="1" t="s">
        <v>906</v>
      </c>
      <c r="D684" s="1">
        <v>1.0</v>
      </c>
      <c r="E684" s="1">
        <v>0.0</v>
      </c>
      <c r="F684" s="1">
        <v>0.0</v>
      </c>
      <c r="G684" s="1">
        <v>1.0</v>
      </c>
      <c r="H684" s="1">
        <v>1.0</v>
      </c>
      <c r="I684" s="1">
        <v>0.0</v>
      </c>
      <c r="J684" s="1">
        <v>2.0</v>
      </c>
      <c r="K684" s="1">
        <v>1.0</v>
      </c>
      <c r="L684" s="1">
        <v>0.0</v>
      </c>
      <c r="M684" s="1">
        <v>0.0</v>
      </c>
      <c r="N684" s="1">
        <v>2.0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1.0</v>
      </c>
      <c r="U684" s="1">
        <v>0.0</v>
      </c>
      <c r="V684" s="1">
        <v>0.0</v>
      </c>
      <c r="W684" s="1">
        <v>1.0</v>
      </c>
      <c r="X684" s="1">
        <v>1.0</v>
      </c>
      <c r="Y684" s="1">
        <v>0.0</v>
      </c>
      <c r="Z684" s="1">
        <v>1.0</v>
      </c>
      <c r="AA684" s="1">
        <v>1.0</v>
      </c>
      <c r="AB684" s="1">
        <v>0.0</v>
      </c>
      <c r="AC684" s="1">
        <v>1317.0</v>
      </c>
      <c r="AD684" s="100">
        <f t="shared" si="1"/>
        <v>26</v>
      </c>
      <c r="AE684">
        <f t="shared" si="2"/>
        <v>6</v>
      </c>
      <c r="AF684">
        <f t="shared" si="3"/>
        <v>12</v>
      </c>
      <c r="AG684">
        <f t="shared" si="4"/>
        <v>8</v>
      </c>
    </row>
    <row r="685">
      <c r="A685" s="1" t="b">
        <v>1</v>
      </c>
      <c r="B685" s="20">
        <v>44029.43751372685</v>
      </c>
      <c r="C685" s="1" t="s">
        <v>460</v>
      </c>
      <c r="D685" s="1">
        <v>0.0</v>
      </c>
      <c r="E685" s="1">
        <v>2.0</v>
      </c>
      <c r="F685" s="1">
        <v>1.0</v>
      </c>
      <c r="G685" s="1">
        <v>0.0</v>
      </c>
      <c r="H685" s="1">
        <v>0.0</v>
      </c>
      <c r="I685" s="1">
        <v>2.0</v>
      </c>
      <c r="J685" s="1">
        <v>1.0</v>
      </c>
      <c r="K685" s="1">
        <v>1.0</v>
      </c>
      <c r="L685" s="1">
        <v>1.0</v>
      </c>
      <c r="M685" s="1">
        <v>0.0</v>
      </c>
      <c r="N685" s="1">
        <v>0.0</v>
      </c>
      <c r="O685" s="1">
        <v>0.0</v>
      </c>
      <c r="P685" s="1">
        <v>1.0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1.0</v>
      </c>
      <c r="W685" s="1">
        <v>1.0</v>
      </c>
      <c r="X685" s="1">
        <v>1.0</v>
      </c>
      <c r="Y685" s="1">
        <v>2.0</v>
      </c>
      <c r="Z685" s="1">
        <v>1.0</v>
      </c>
      <c r="AA685" s="1">
        <v>0.0</v>
      </c>
      <c r="AB685" s="1">
        <v>0.0</v>
      </c>
      <c r="AC685" s="1">
        <v>2283.0</v>
      </c>
      <c r="AD685" s="100">
        <f t="shared" si="1"/>
        <v>30</v>
      </c>
      <c r="AE685">
        <f t="shared" si="2"/>
        <v>16</v>
      </c>
      <c r="AF685">
        <f t="shared" si="3"/>
        <v>4</v>
      </c>
      <c r="AG685">
        <f t="shared" si="4"/>
        <v>10</v>
      </c>
    </row>
    <row r="686">
      <c r="A686" s="1" t="b">
        <v>1</v>
      </c>
      <c r="B686" s="20">
        <v>44029.490236412035</v>
      </c>
      <c r="C686" s="1" t="s">
        <v>461</v>
      </c>
      <c r="D686" s="1">
        <v>2.0</v>
      </c>
      <c r="E686" s="1">
        <v>2.0</v>
      </c>
      <c r="F686" s="1">
        <v>2.0</v>
      </c>
      <c r="G686" s="1">
        <v>1.0</v>
      </c>
      <c r="H686" s="1">
        <v>2.0</v>
      </c>
      <c r="I686" s="1">
        <v>2.0</v>
      </c>
      <c r="J686" s="1">
        <v>2.0</v>
      </c>
      <c r="K686" s="1">
        <v>2.0</v>
      </c>
      <c r="L686" s="1">
        <v>2.0</v>
      </c>
      <c r="M686" s="1">
        <v>2.0</v>
      </c>
      <c r="N686" s="1">
        <v>1.0</v>
      </c>
      <c r="O686" s="1">
        <v>1.0</v>
      </c>
      <c r="P686" s="1">
        <v>2.0</v>
      </c>
      <c r="Q686" s="1">
        <v>1.0</v>
      </c>
      <c r="R686" s="1">
        <v>1.0</v>
      </c>
      <c r="S686" s="1">
        <v>2.0</v>
      </c>
      <c r="T686" s="1">
        <v>1.0</v>
      </c>
      <c r="U686" s="1">
        <v>1.0</v>
      </c>
      <c r="V686" s="1">
        <v>2.0</v>
      </c>
      <c r="W686" s="1">
        <v>2.0</v>
      </c>
      <c r="X686" s="1">
        <v>1.0</v>
      </c>
      <c r="Y686" s="1">
        <v>2.0</v>
      </c>
      <c r="Z686" s="1">
        <v>2.0</v>
      </c>
      <c r="AA686" s="1">
        <v>2.0</v>
      </c>
      <c r="AB686" s="1">
        <v>1.0</v>
      </c>
      <c r="AC686" s="1">
        <v>1755.0</v>
      </c>
      <c r="AD686" s="100">
        <f t="shared" si="1"/>
        <v>82</v>
      </c>
      <c r="AE686">
        <f t="shared" si="2"/>
        <v>28</v>
      </c>
      <c r="AF686">
        <f t="shared" si="3"/>
        <v>20</v>
      </c>
      <c r="AG686">
        <f t="shared" si="4"/>
        <v>34</v>
      </c>
    </row>
    <row r="687">
      <c r="A687" s="1" t="b">
        <v>1</v>
      </c>
      <c r="B687" s="20">
        <v>44032.44921358796</v>
      </c>
      <c r="C687" s="1" t="s">
        <v>462</v>
      </c>
      <c r="D687" s="1">
        <v>1.0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1.0</v>
      </c>
      <c r="L687" s="1">
        <v>0.0</v>
      </c>
      <c r="M687" s="1">
        <v>0.0</v>
      </c>
      <c r="N687" s="1">
        <v>0.0</v>
      </c>
      <c r="O687" s="1">
        <v>0.0</v>
      </c>
      <c r="P687" s="1">
        <v>1.0</v>
      </c>
      <c r="Q687" s="1">
        <v>0.0</v>
      </c>
      <c r="R687" s="1">
        <v>0.0</v>
      </c>
      <c r="S687" s="1">
        <v>0.0</v>
      </c>
      <c r="T687" s="1">
        <v>1.0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1.0</v>
      </c>
      <c r="AA687" s="1">
        <v>1.0</v>
      </c>
      <c r="AB687" s="1">
        <v>0.0</v>
      </c>
      <c r="AC687" s="1">
        <v>2280.0</v>
      </c>
      <c r="AD687" s="100">
        <f t="shared" si="1"/>
        <v>12</v>
      </c>
      <c r="AE687">
        <f t="shared" si="2"/>
        <v>2</v>
      </c>
      <c r="AF687">
        <f t="shared" si="3"/>
        <v>8</v>
      </c>
      <c r="AG687">
        <f t="shared" si="4"/>
        <v>2</v>
      </c>
    </row>
    <row r="688">
      <c r="A688" s="1" t="b">
        <v>1</v>
      </c>
      <c r="B688" s="20">
        <v>44032.570045162036</v>
      </c>
      <c r="C688" s="1" t="s">
        <v>410</v>
      </c>
      <c r="D688" s="1">
        <v>0.0</v>
      </c>
      <c r="E688" s="1">
        <v>1.0</v>
      </c>
      <c r="F688" s="1">
        <v>1.0</v>
      </c>
      <c r="G688" s="1">
        <v>0.0</v>
      </c>
      <c r="H688" s="1">
        <v>1.0</v>
      </c>
      <c r="I688" s="1">
        <v>1.0</v>
      </c>
      <c r="J688" s="1">
        <v>1.0</v>
      </c>
      <c r="K688" s="1">
        <v>1.0</v>
      </c>
      <c r="L688" s="1">
        <v>0.0</v>
      </c>
      <c r="M688" s="1">
        <v>0.0</v>
      </c>
      <c r="N688" s="1">
        <v>0.0</v>
      </c>
      <c r="O688" s="1">
        <v>1.0</v>
      </c>
      <c r="P688" s="1">
        <v>1.0</v>
      </c>
      <c r="Q688" s="1">
        <v>0.0</v>
      </c>
      <c r="R688" s="1">
        <v>1.0</v>
      </c>
      <c r="S688" s="1">
        <v>1.0</v>
      </c>
      <c r="T688" s="1">
        <v>0.0</v>
      </c>
      <c r="U688" s="1">
        <v>0.0</v>
      </c>
      <c r="V688" s="1">
        <v>0.0</v>
      </c>
      <c r="W688" s="1">
        <v>1.0</v>
      </c>
      <c r="X688" s="1">
        <v>1.0</v>
      </c>
      <c r="Y688" s="1">
        <v>1.0</v>
      </c>
      <c r="Z688" s="1">
        <v>1.0</v>
      </c>
      <c r="AA688" s="1">
        <v>1.0</v>
      </c>
      <c r="AB688" s="1">
        <v>0.0</v>
      </c>
      <c r="AC688" s="1">
        <v>2189.0</v>
      </c>
      <c r="AD688" s="100">
        <f t="shared" si="1"/>
        <v>30</v>
      </c>
      <c r="AE688">
        <f t="shared" si="2"/>
        <v>10</v>
      </c>
      <c r="AF688">
        <f t="shared" si="3"/>
        <v>4</v>
      </c>
      <c r="AG688">
        <f t="shared" si="4"/>
        <v>16</v>
      </c>
    </row>
    <row r="689">
      <c r="A689" s="1" t="b">
        <v>1</v>
      </c>
      <c r="B689" s="20">
        <v>44033.435486828705</v>
      </c>
      <c r="C689" s="1" t="s">
        <v>322</v>
      </c>
      <c r="D689" s="1">
        <v>2.0</v>
      </c>
      <c r="E689" s="1">
        <v>1.0</v>
      </c>
      <c r="F689" s="1">
        <v>1.0</v>
      </c>
      <c r="G689" s="1">
        <v>0.0</v>
      </c>
      <c r="H689" s="1">
        <v>1.0</v>
      </c>
      <c r="I689" s="1">
        <v>0.0</v>
      </c>
      <c r="J689" s="1">
        <v>1.0</v>
      </c>
      <c r="K689" s="1">
        <v>1.0</v>
      </c>
      <c r="L689" s="1">
        <v>1.0</v>
      </c>
      <c r="M689" s="1">
        <v>0.0</v>
      </c>
      <c r="N689" s="1">
        <v>0.0</v>
      </c>
      <c r="O689" s="1">
        <v>0.0</v>
      </c>
      <c r="P689" s="1">
        <v>1.0</v>
      </c>
      <c r="Q689" s="1">
        <v>0.0</v>
      </c>
      <c r="R689" s="1">
        <v>0.0</v>
      </c>
      <c r="S689" s="1">
        <v>1.0</v>
      </c>
      <c r="T689" s="1">
        <v>1.0</v>
      </c>
      <c r="U689" s="1">
        <v>0.0</v>
      </c>
      <c r="V689" s="1">
        <v>0.0</v>
      </c>
      <c r="W689" s="1">
        <v>1.0</v>
      </c>
      <c r="X689" s="1">
        <v>1.0</v>
      </c>
      <c r="Y689" s="1">
        <v>1.0</v>
      </c>
      <c r="Z689" s="1">
        <v>1.0</v>
      </c>
      <c r="AA689" s="1">
        <v>1.0</v>
      </c>
      <c r="AB689" s="1">
        <v>1.0</v>
      </c>
      <c r="AC689" s="1">
        <v>2110.0</v>
      </c>
      <c r="AD689" s="100">
        <f t="shared" si="1"/>
        <v>34</v>
      </c>
      <c r="AE689">
        <f t="shared" si="2"/>
        <v>12</v>
      </c>
      <c r="AF689">
        <f t="shared" si="3"/>
        <v>12</v>
      </c>
      <c r="AG689">
        <f t="shared" si="4"/>
        <v>10</v>
      </c>
    </row>
    <row r="690">
      <c r="A690" s="1" t="b">
        <v>1</v>
      </c>
      <c r="B690" s="20">
        <v>44034.46310270834</v>
      </c>
      <c r="C690" s="1" t="s">
        <v>463</v>
      </c>
      <c r="D690" s="1">
        <v>1.0</v>
      </c>
      <c r="E690" s="1">
        <v>0.0</v>
      </c>
      <c r="F690" s="1">
        <v>2.0</v>
      </c>
      <c r="G690" s="1">
        <v>1.0</v>
      </c>
      <c r="H690" s="1">
        <v>0.0</v>
      </c>
      <c r="I690" s="1">
        <v>1.0</v>
      </c>
      <c r="J690" s="1">
        <v>1.0</v>
      </c>
      <c r="K690" s="1">
        <v>2.0</v>
      </c>
      <c r="L690" s="1">
        <v>0.0</v>
      </c>
      <c r="M690" s="1">
        <v>0.0</v>
      </c>
      <c r="N690" s="1">
        <v>0.0</v>
      </c>
      <c r="O690" s="1">
        <v>0.0</v>
      </c>
      <c r="P690" s="1">
        <v>1.0</v>
      </c>
      <c r="Q690" s="1">
        <v>0.0</v>
      </c>
      <c r="R690" s="1">
        <v>0.0</v>
      </c>
      <c r="S690" s="1">
        <v>1.0</v>
      </c>
      <c r="T690" s="1">
        <v>0.0</v>
      </c>
      <c r="U690" s="1">
        <v>0.0</v>
      </c>
      <c r="V690" s="1">
        <v>2.0</v>
      </c>
      <c r="W690" s="1">
        <v>1.0</v>
      </c>
      <c r="X690" s="1">
        <v>1.0</v>
      </c>
      <c r="Y690" s="1">
        <v>0.0</v>
      </c>
      <c r="Z690" s="1">
        <v>0.0</v>
      </c>
      <c r="AA690" s="1">
        <v>1.0</v>
      </c>
      <c r="AB690" s="1">
        <v>0.0</v>
      </c>
      <c r="AC690" s="1">
        <v>92.0</v>
      </c>
      <c r="AD690" s="100">
        <f t="shared" si="1"/>
        <v>30</v>
      </c>
      <c r="AE690">
        <f t="shared" si="2"/>
        <v>4</v>
      </c>
      <c r="AF690">
        <f t="shared" si="3"/>
        <v>10</v>
      </c>
      <c r="AG690">
        <f t="shared" si="4"/>
        <v>16</v>
      </c>
    </row>
    <row r="691">
      <c r="A691" s="1" t="b">
        <v>1</v>
      </c>
      <c r="B691" s="20">
        <v>44035.63373958333</v>
      </c>
      <c r="C691" s="1" t="s">
        <v>405</v>
      </c>
      <c r="D691" s="1">
        <v>2.0</v>
      </c>
      <c r="E691" s="1">
        <v>2.0</v>
      </c>
      <c r="F691" s="1">
        <v>0.0</v>
      </c>
      <c r="G691" s="1">
        <v>2.0</v>
      </c>
      <c r="H691" s="1">
        <v>0.0</v>
      </c>
      <c r="I691" s="1">
        <v>2.0</v>
      </c>
      <c r="J691" s="1">
        <v>2.0</v>
      </c>
      <c r="K691" s="1">
        <v>2.0</v>
      </c>
      <c r="L691" s="1">
        <v>1.0</v>
      </c>
      <c r="M691" s="1">
        <v>0.0</v>
      </c>
      <c r="N691" s="1">
        <v>0.0</v>
      </c>
      <c r="O691" s="1">
        <v>0.0</v>
      </c>
      <c r="P691" s="1">
        <v>1.0</v>
      </c>
      <c r="Q691" s="1">
        <v>1.0</v>
      </c>
      <c r="R691" s="1">
        <v>0.0</v>
      </c>
      <c r="S691" s="1">
        <v>1.0</v>
      </c>
      <c r="T691" s="1">
        <v>0.0</v>
      </c>
      <c r="U691" s="1">
        <v>0.0</v>
      </c>
      <c r="V691" s="1">
        <v>0.0</v>
      </c>
      <c r="W691" s="1">
        <v>2.0</v>
      </c>
      <c r="X691" s="1">
        <v>1.0</v>
      </c>
      <c r="Y691" s="1">
        <v>1.0</v>
      </c>
      <c r="Z691" s="1">
        <v>1.0</v>
      </c>
      <c r="AA691" s="1">
        <v>2.0</v>
      </c>
      <c r="AB691" s="1">
        <v>0.0</v>
      </c>
      <c r="AC691" s="1">
        <v>2219.0</v>
      </c>
      <c r="AD691" s="100">
        <f t="shared" si="1"/>
        <v>46</v>
      </c>
      <c r="AE691">
        <f t="shared" si="2"/>
        <v>16</v>
      </c>
      <c r="AF691">
        <f t="shared" si="3"/>
        <v>14</v>
      </c>
      <c r="AG691">
        <f t="shared" si="4"/>
        <v>16</v>
      </c>
    </row>
    <row r="692">
      <c r="A692" s="1" t="b">
        <v>1</v>
      </c>
      <c r="B692" s="20">
        <v>44036.30703059028</v>
      </c>
      <c r="C692" s="1" t="s">
        <v>192</v>
      </c>
      <c r="D692" s="1">
        <v>1.0</v>
      </c>
      <c r="E692" s="1">
        <v>1.0</v>
      </c>
      <c r="F692" s="1">
        <v>1.0</v>
      </c>
      <c r="G692" s="1">
        <v>0.0</v>
      </c>
      <c r="H692" s="1">
        <v>0.0</v>
      </c>
      <c r="I692" s="1">
        <v>1.0</v>
      </c>
      <c r="J692" s="1">
        <v>1.0</v>
      </c>
      <c r="K692" s="1">
        <v>1.0</v>
      </c>
      <c r="L692" s="1">
        <v>0.0</v>
      </c>
      <c r="M692" s="1">
        <v>0.0</v>
      </c>
      <c r="N692" s="1">
        <v>0.0</v>
      </c>
      <c r="O692" s="1">
        <v>0.0</v>
      </c>
      <c r="P692" s="1">
        <v>1.0</v>
      </c>
      <c r="Q692" s="1">
        <v>0.0</v>
      </c>
      <c r="R692" s="1">
        <v>0.0</v>
      </c>
      <c r="S692" s="1">
        <v>1.0</v>
      </c>
      <c r="T692" s="1">
        <v>1.0</v>
      </c>
      <c r="U692" s="1">
        <v>0.0</v>
      </c>
      <c r="V692" s="1">
        <v>0.0</v>
      </c>
      <c r="W692" s="1">
        <v>0.0</v>
      </c>
      <c r="X692" s="1">
        <v>0.0</v>
      </c>
      <c r="Y692" s="1">
        <v>1.0</v>
      </c>
      <c r="Z692" s="1">
        <v>1.0</v>
      </c>
      <c r="AA692" s="1">
        <v>1.0</v>
      </c>
      <c r="AB692" s="1">
        <v>0.0</v>
      </c>
      <c r="AC692" s="1">
        <v>1956.0</v>
      </c>
      <c r="AD692" s="100">
        <f t="shared" si="1"/>
        <v>24</v>
      </c>
      <c r="AE692">
        <f t="shared" si="2"/>
        <v>6</v>
      </c>
      <c r="AF692">
        <f t="shared" si="3"/>
        <v>8</v>
      </c>
      <c r="AG692">
        <f t="shared" si="4"/>
        <v>10</v>
      </c>
    </row>
    <row r="693">
      <c r="A693" s="1" t="b">
        <v>1</v>
      </c>
      <c r="B693" s="20">
        <v>44036.45832708333</v>
      </c>
      <c r="C693" s="1" t="s">
        <v>141</v>
      </c>
      <c r="D693" s="1">
        <v>1.0</v>
      </c>
      <c r="E693" s="1">
        <v>1.0</v>
      </c>
      <c r="F693" s="1">
        <v>1.0</v>
      </c>
      <c r="G693" s="1">
        <v>1.0</v>
      </c>
      <c r="H693" s="1">
        <v>0.0</v>
      </c>
      <c r="I693" s="1">
        <v>1.0</v>
      </c>
      <c r="J693" s="1">
        <v>1.0</v>
      </c>
      <c r="K693" s="1">
        <v>2.0</v>
      </c>
      <c r="L693" s="1">
        <v>0.0</v>
      </c>
      <c r="M693" s="1">
        <v>0.0</v>
      </c>
      <c r="N693" s="1">
        <v>0.0</v>
      </c>
      <c r="O693" s="1">
        <v>0.0</v>
      </c>
      <c r="P693" s="1">
        <v>1.0</v>
      </c>
      <c r="Q693" s="1">
        <v>0.0</v>
      </c>
      <c r="R693" s="1">
        <v>1.0</v>
      </c>
      <c r="S693" s="1">
        <v>1.0</v>
      </c>
      <c r="T693" s="1">
        <v>0.0</v>
      </c>
      <c r="U693" s="1">
        <v>0.0</v>
      </c>
      <c r="V693" s="1">
        <v>1.0</v>
      </c>
      <c r="W693" s="1">
        <v>1.0</v>
      </c>
      <c r="X693" s="1">
        <v>1.0</v>
      </c>
      <c r="Y693" s="1">
        <v>1.0</v>
      </c>
      <c r="Z693" s="1">
        <v>1.0</v>
      </c>
      <c r="AA693" s="1">
        <v>2.0</v>
      </c>
      <c r="AB693" s="1">
        <v>1.0</v>
      </c>
      <c r="AC693" s="1">
        <v>1909.0</v>
      </c>
      <c r="AD693" s="100">
        <f t="shared" si="1"/>
        <v>38</v>
      </c>
      <c r="AE693">
        <f t="shared" si="2"/>
        <v>10</v>
      </c>
      <c r="AF693">
        <f t="shared" si="3"/>
        <v>12</v>
      </c>
      <c r="AG693">
        <f t="shared" si="4"/>
        <v>16</v>
      </c>
    </row>
    <row r="694">
      <c r="A694" s="1" t="b">
        <v>1</v>
      </c>
      <c r="B694" s="20">
        <v>44036.49678951389</v>
      </c>
      <c r="C694" s="1" t="s">
        <v>400</v>
      </c>
      <c r="D694" s="1">
        <v>2.0</v>
      </c>
      <c r="E694" s="1">
        <v>1.0</v>
      </c>
      <c r="F694" s="1">
        <v>2.0</v>
      </c>
      <c r="G694" s="1">
        <v>1.0</v>
      </c>
      <c r="H694" s="1">
        <v>0.0</v>
      </c>
      <c r="I694" s="1">
        <v>2.0</v>
      </c>
      <c r="J694" s="1">
        <v>2.0</v>
      </c>
      <c r="K694" s="1">
        <v>2.0</v>
      </c>
      <c r="L694" s="1">
        <v>0.0</v>
      </c>
      <c r="M694" s="1">
        <v>1.0</v>
      </c>
      <c r="N694" s="1">
        <v>1.0</v>
      </c>
      <c r="O694" s="1">
        <v>0.0</v>
      </c>
      <c r="P694" s="1">
        <v>2.0</v>
      </c>
      <c r="Q694" s="1">
        <v>1.0</v>
      </c>
      <c r="R694" s="1">
        <v>0.0</v>
      </c>
      <c r="S694" s="1">
        <v>1.0</v>
      </c>
      <c r="T694" s="1">
        <v>1.0</v>
      </c>
      <c r="U694" s="1">
        <v>0.0</v>
      </c>
      <c r="V694" s="1">
        <v>0.0</v>
      </c>
      <c r="W694" s="1">
        <v>1.0</v>
      </c>
      <c r="X694" s="1">
        <v>1.0</v>
      </c>
      <c r="Y694" s="1">
        <v>1.0</v>
      </c>
      <c r="Z694" s="1">
        <v>1.0</v>
      </c>
      <c r="AA694" s="1">
        <v>2.0</v>
      </c>
      <c r="AB694" s="1">
        <v>0.0</v>
      </c>
      <c r="AC694" s="1">
        <v>2216.0</v>
      </c>
      <c r="AD694" s="100">
        <f t="shared" si="1"/>
        <v>50</v>
      </c>
      <c r="AE694">
        <f t="shared" si="2"/>
        <v>12</v>
      </c>
      <c r="AF694">
        <f t="shared" si="3"/>
        <v>18</v>
      </c>
      <c r="AG694">
        <f t="shared" si="4"/>
        <v>20</v>
      </c>
    </row>
    <row r="695">
      <c r="A695" s="1" t="b">
        <v>1</v>
      </c>
      <c r="B695" s="20">
        <v>44036.5472883912</v>
      </c>
      <c r="C695" s="1" t="s">
        <v>465</v>
      </c>
      <c r="D695" s="1">
        <v>2.0</v>
      </c>
      <c r="E695" s="1">
        <v>1.0</v>
      </c>
      <c r="F695" s="1">
        <v>1.0</v>
      </c>
      <c r="G695" s="1">
        <v>1.0</v>
      </c>
      <c r="H695" s="1">
        <v>1.0</v>
      </c>
      <c r="I695" s="1">
        <v>1.0</v>
      </c>
      <c r="J695" s="1">
        <v>1.0</v>
      </c>
      <c r="K695" s="1">
        <v>1.0</v>
      </c>
      <c r="L695" s="1">
        <v>1.0</v>
      </c>
      <c r="M695" s="1">
        <v>1.0</v>
      </c>
      <c r="N695" s="1">
        <v>2.0</v>
      </c>
      <c r="O695" s="1">
        <v>1.0</v>
      </c>
      <c r="P695" s="1">
        <v>2.0</v>
      </c>
      <c r="Q695" s="1">
        <v>1.0</v>
      </c>
      <c r="R695" s="1">
        <v>1.0</v>
      </c>
      <c r="S695" s="1">
        <v>1.0</v>
      </c>
      <c r="T695" s="1">
        <v>1.0</v>
      </c>
      <c r="U695" s="1">
        <v>1.0</v>
      </c>
      <c r="V695" s="1">
        <v>1.0</v>
      </c>
      <c r="W695" s="1">
        <v>1.0</v>
      </c>
      <c r="X695" s="1">
        <v>2.0</v>
      </c>
      <c r="Y695" s="1">
        <v>1.0</v>
      </c>
      <c r="Z695" s="1">
        <v>1.0</v>
      </c>
      <c r="AA695" s="1">
        <v>2.0</v>
      </c>
      <c r="AB695" s="1">
        <v>1.0</v>
      </c>
      <c r="AC695" s="1">
        <v>2294.0</v>
      </c>
      <c r="AD695" s="100">
        <f t="shared" si="1"/>
        <v>60</v>
      </c>
      <c r="AE695">
        <f t="shared" si="2"/>
        <v>18</v>
      </c>
      <c r="AF695">
        <f t="shared" si="3"/>
        <v>20</v>
      </c>
      <c r="AG695">
        <f t="shared" si="4"/>
        <v>22</v>
      </c>
    </row>
    <row r="696">
      <c r="A696" s="1" t="b">
        <v>1</v>
      </c>
      <c r="B696" s="20">
        <v>44037.48532622685</v>
      </c>
      <c r="C696" s="1" t="s">
        <v>466</v>
      </c>
      <c r="D696" s="1">
        <v>1.0</v>
      </c>
      <c r="E696" s="1">
        <v>2.0</v>
      </c>
      <c r="F696" s="1">
        <v>2.0</v>
      </c>
      <c r="G696" s="1">
        <v>0.0</v>
      </c>
      <c r="H696" s="1">
        <v>1.0</v>
      </c>
      <c r="I696" s="1">
        <v>2.0</v>
      </c>
      <c r="J696" s="1">
        <v>2.0</v>
      </c>
      <c r="K696" s="1">
        <v>2.0</v>
      </c>
      <c r="L696" s="1">
        <v>0.0</v>
      </c>
      <c r="M696" s="1">
        <v>0.0</v>
      </c>
      <c r="N696" s="1">
        <v>0.0</v>
      </c>
      <c r="O696" s="1">
        <v>0.0</v>
      </c>
      <c r="P696" s="1">
        <v>1.0</v>
      </c>
      <c r="Q696" s="1">
        <v>0.0</v>
      </c>
      <c r="R696" s="1">
        <v>0.0</v>
      </c>
      <c r="S696" s="1">
        <v>2.0</v>
      </c>
      <c r="T696" s="1">
        <v>0.0</v>
      </c>
      <c r="U696" s="1">
        <v>0.0</v>
      </c>
      <c r="V696" s="1">
        <v>1.0</v>
      </c>
      <c r="W696" s="1">
        <v>2.0</v>
      </c>
      <c r="X696" s="1">
        <v>1.0</v>
      </c>
      <c r="Y696" s="1">
        <v>1.0</v>
      </c>
      <c r="Z696" s="1">
        <v>1.0</v>
      </c>
      <c r="AA696" s="1">
        <v>2.0</v>
      </c>
      <c r="AB696" s="1">
        <v>0.0</v>
      </c>
      <c r="AC696" s="1">
        <v>2295.0</v>
      </c>
      <c r="AD696" s="100">
        <f t="shared" si="1"/>
        <v>46</v>
      </c>
      <c r="AE696">
        <f t="shared" si="2"/>
        <v>14</v>
      </c>
      <c r="AF696">
        <f t="shared" si="3"/>
        <v>8</v>
      </c>
      <c r="AG696">
        <f t="shared" si="4"/>
        <v>24</v>
      </c>
    </row>
    <row r="697">
      <c r="A697" s="1" t="b">
        <v>1</v>
      </c>
      <c r="B697" s="20">
        <v>44037.84881298611</v>
      </c>
      <c r="C697" s="1" t="s">
        <v>464</v>
      </c>
      <c r="D697" s="1">
        <v>0.0</v>
      </c>
      <c r="E697" s="1">
        <v>0.0</v>
      </c>
      <c r="F697" s="1">
        <v>0.0</v>
      </c>
      <c r="G697" s="1">
        <v>0.0</v>
      </c>
      <c r="H697" s="1">
        <v>1.0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1.0</v>
      </c>
      <c r="AB697" s="1">
        <v>0.0</v>
      </c>
      <c r="AC697" s="1">
        <v>2287.0</v>
      </c>
      <c r="AD697" s="100">
        <f t="shared" si="1"/>
        <v>4</v>
      </c>
      <c r="AE697">
        <f t="shared" si="2"/>
        <v>0</v>
      </c>
      <c r="AF697">
        <f t="shared" si="3"/>
        <v>0</v>
      </c>
      <c r="AG697">
        <f t="shared" si="4"/>
        <v>4</v>
      </c>
    </row>
    <row r="698">
      <c r="A698" s="1" t="b">
        <v>1</v>
      </c>
      <c r="B698" s="20">
        <v>44038.86213775463</v>
      </c>
      <c r="C698" s="1" t="s">
        <v>468</v>
      </c>
      <c r="D698" s="1">
        <v>2.0</v>
      </c>
      <c r="E698" s="1">
        <v>2.0</v>
      </c>
      <c r="F698" s="1">
        <v>1.0</v>
      </c>
      <c r="G698" s="1">
        <v>0.0</v>
      </c>
      <c r="H698" s="1">
        <v>0.0</v>
      </c>
      <c r="I698" s="1">
        <v>0.0</v>
      </c>
      <c r="J698" s="1">
        <v>0.0</v>
      </c>
      <c r="K698" s="1">
        <v>1.0</v>
      </c>
      <c r="L698" s="1">
        <v>0.0</v>
      </c>
      <c r="M698" s="1">
        <v>0.0</v>
      </c>
      <c r="N698" s="1">
        <v>2.0</v>
      </c>
      <c r="O698" s="1">
        <v>1.0</v>
      </c>
      <c r="P698" s="1">
        <v>2.0</v>
      </c>
      <c r="Q698" s="1">
        <v>0.0</v>
      </c>
      <c r="R698" s="1">
        <v>0.0</v>
      </c>
      <c r="S698" s="1">
        <v>1.0</v>
      </c>
      <c r="T698" s="1">
        <v>0.0</v>
      </c>
      <c r="U698" s="1">
        <v>0.0</v>
      </c>
      <c r="V698" s="1">
        <v>0.0</v>
      </c>
      <c r="W698" s="1">
        <v>0.0</v>
      </c>
      <c r="X698" s="1">
        <v>1.0</v>
      </c>
      <c r="Y698" s="1">
        <v>1.0</v>
      </c>
      <c r="Z698" s="1">
        <v>2.0</v>
      </c>
      <c r="AA698" s="1">
        <v>2.0</v>
      </c>
      <c r="AB698" s="1">
        <v>0.0</v>
      </c>
      <c r="AC698" s="1">
        <v>1849.0</v>
      </c>
      <c r="AD698" s="100">
        <f t="shared" si="1"/>
        <v>36</v>
      </c>
      <c r="AE698">
        <f t="shared" si="2"/>
        <v>12</v>
      </c>
      <c r="AF698">
        <f t="shared" si="3"/>
        <v>14</v>
      </c>
      <c r="AG698">
        <f t="shared" si="4"/>
        <v>10</v>
      </c>
    </row>
    <row r="699">
      <c r="A699" s="1" t="b">
        <v>1</v>
      </c>
      <c r="B699" s="20">
        <v>44039.54853064815</v>
      </c>
      <c r="C699" s="1" t="s">
        <v>385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2196.0</v>
      </c>
      <c r="AD699" s="100">
        <f t="shared" si="1"/>
        <v>0</v>
      </c>
      <c r="AE699">
        <f t="shared" si="2"/>
        <v>0</v>
      </c>
      <c r="AF699">
        <f t="shared" si="3"/>
        <v>0</v>
      </c>
      <c r="AG699">
        <f t="shared" si="4"/>
        <v>0</v>
      </c>
    </row>
    <row r="700">
      <c r="A700" s="1" t="b">
        <v>1</v>
      </c>
      <c r="B700" s="20">
        <v>44039.628277407406</v>
      </c>
      <c r="C700" s="1" t="s">
        <v>469</v>
      </c>
      <c r="D700" s="1">
        <v>1.0</v>
      </c>
      <c r="E700" s="1">
        <v>2.0</v>
      </c>
      <c r="F700" s="1">
        <v>1.0</v>
      </c>
      <c r="G700" s="1">
        <v>0.0</v>
      </c>
      <c r="H700" s="1">
        <v>1.0</v>
      </c>
      <c r="I700" s="1">
        <v>2.0</v>
      </c>
      <c r="J700" s="1">
        <v>1.0</v>
      </c>
      <c r="K700" s="1">
        <v>2.0</v>
      </c>
      <c r="L700" s="1">
        <v>1.0</v>
      </c>
      <c r="M700" s="1">
        <v>1.0</v>
      </c>
      <c r="N700" s="1">
        <v>1.0</v>
      </c>
      <c r="O700" s="1">
        <v>1.0</v>
      </c>
      <c r="P700" s="1">
        <v>1.0</v>
      </c>
      <c r="Q700" s="1">
        <v>0.0</v>
      </c>
      <c r="R700" s="1">
        <v>1.0</v>
      </c>
      <c r="S700" s="1">
        <v>2.0</v>
      </c>
      <c r="T700" s="1">
        <v>1.0</v>
      </c>
      <c r="U700" s="1">
        <v>0.0</v>
      </c>
      <c r="V700" s="1">
        <v>1.0</v>
      </c>
      <c r="W700" s="1">
        <v>2.0</v>
      </c>
      <c r="X700" s="1">
        <v>1.0</v>
      </c>
      <c r="Y700" s="1">
        <v>2.0</v>
      </c>
      <c r="Z700" s="1">
        <v>2.0</v>
      </c>
      <c r="AA700" s="1">
        <v>2.0</v>
      </c>
      <c r="AB700" s="1">
        <v>1.0</v>
      </c>
      <c r="AC700" s="1">
        <v>2292.0</v>
      </c>
      <c r="AD700" s="100">
        <f t="shared" si="1"/>
        <v>60</v>
      </c>
      <c r="AE700">
        <f t="shared" si="2"/>
        <v>22</v>
      </c>
      <c r="AF700">
        <f t="shared" si="3"/>
        <v>14</v>
      </c>
      <c r="AG700">
        <f t="shared" si="4"/>
        <v>24</v>
      </c>
    </row>
    <row r="701">
      <c r="A701" s="1" t="b">
        <v>1</v>
      </c>
      <c r="B701" s="20">
        <v>44039.62851810185</v>
      </c>
      <c r="C701" s="1" t="s">
        <v>469</v>
      </c>
      <c r="D701" s="1">
        <v>1.0</v>
      </c>
      <c r="E701" s="1">
        <v>2.0</v>
      </c>
      <c r="F701" s="1">
        <v>1.0</v>
      </c>
      <c r="G701" s="1">
        <v>0.0</v>
      </c>
      <c r="H701" s="1">
        <v>1.0</v>
      </c>
      <c r="I701" s="1">
        <v>2.0</v>
      </c>
      <c r="J701" s="1">
        <v>1.0</v>
      </c>
      <c r="K701" s="1">
        <v>2.0</v>
      </c>
      <c r="L701" s="1">
        <v>1.0</v>
      </c>
      <c r="M701" s="1">
        <v>1.0</v>
      </c>
      <c r="N701" s="1">
        <v>1.0</v>
      </c>
      <c r="O701" s="1">
        <v>1.0</v>
      </c>
      <c r="P701" s="1">
        <v>1.0</v>
      </c>
      <c r="Q701" s="1">
        <v>0.0</v>
      </c>
      <c r="R701" s="1">
        <v>1.0</v>
      </c>
      <c r="S701" s="1">
        <v>2.0</v>
      </c>
      <c r="T701" s="1">
        <v>1.0</v>
      </c>
      <c r="U701" s="1">
        <v>0.0</v>
      </c>
      <c r="V701" s="1">
        <v>1.0</v>
      </c>
      <c r="W701" s="1">
        <v>2.0</v>
      </c>
      <c r="X701" s="1">
        <v>1.0</v>
      </c>
      <c r="Y701" s="1">
        <v>2.0</v>
      </c>
      <c r="Z701" s="1">
        <v>2.0</v>
      </c>
      <c r="AA701" s="1">
        <v>2.0</v>
      </c>
      <c r="AB701" s="1">
        <v>1.0</v>
      </c>
      <c r="AC701" s="1">
        <v>2292.0</v>
      </c>
      <c r="AD701" s="100">
        <f t="shared" si="1"/>
        <v>60</v>
      </c>
      <c r="AE701">
        <f t="shared" si="2"/>
        <v>22</v>
      </c>
      <c r="AF701">
        <f t="shared" si="3"/>
        <v>14</v>
      </c>
      <c r="AG701">
        <f t="shared" si="4"/>
        <v>24</v>
      </c>
    </row>
    <row r="702">
      <c r="A702" s="1" t="b">
        <v>1</v>
      </c>
      <c r="B702" s="20">
        <v>44041.47256354167</v>
      </c>
      <c r="C702" s="1" t="s">
        <v>446</v>
      </c>
      <c r="D702" s="1">
        <v>1.0</v>
      </c>
      <c r="E702" s="1">
        <v>1.0</v>
      </c>
      <c r="F702" s="1">
        <v>0.0</v>
      </c>
      <c r="G702" s="1">
        <v>0.0</v>
      </c>
      <c r="H702" s="1">
        <v>1.0</v>
      </c>
      <c r="I702" s="1">
        <v>0.0</v>
      </c>
      <c r="J702" s="1">
        <v>2.0</v>
      </c>
      <c r="K702" s="1">
        <v>2.0</v>
      </c>
      <c r="L702" s="1">
        <v>0.0</v>
      </c>
      <c r="M702" s="1">
        <v>0.0</v>
      </c>
      <c r="N702" s="1">
        <v>0.0</v>
      </c>
      <c r="O702" s="1">
        <v>0.0</v>
      </c>
      <c r="P702" s="1">
        <v>1.0</v>
      </c>
      <c r="Q702" s="1">
        <v>0.0</v>
      </c>
      <c r="R702" s="1">
        <v>0.0</v>
      </c>
      <c r="S702" s="1">
        <v>1.0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1.0</v>
      </c>
      <c r="AA702" s="1">
        <v>1.0</v>
      </c>
      <c r="AB702" s="1">
        <v>0.0</v>
      </c>
      <c r="AC702" s="1">
        <v>1153.0</v>
      </c>
      <c r="AD702" s="100">
        <f t="shared" si="1"/>
        <v>22</v>
      </c>
      <c r="AE702">
        <f t="shared" si="2"/>
        <v>4</v>
      </c>
      <c r="AF702">
        <f t="shared" si="3"/>
        <v>8</v>
      </c>
      <c r="AG702">
        <f t="shared" si="4"/>
        <v>10</v>
      </c>
    </row>
    <row r="703">
      <c r="A703" s="1" t="b">
        <v>1</v>
      </c>
      <c r="B703" s="20">
        <v>44041.602026030094</v>
      </c>
      <c r="C703" s="1" t="s">
        <v>376</v>
      </c>
      <c r="D703" s="1">
        <v>1.0</v>
      </c>
      <c r="E703" s="1">
        <v>1.0</v>
      </c>
      <c r="F703" s="1">
        <v>0.0</v>
      </c>
      <c r="G703" s="1">
        <v>1.0</v>
      </c>
      <c r="H703" s="1">
        <v>0.0</v>
      </c>
      <c r="I703" s="1">
        <v>0.0</v>
      </c>
      <c r="J703" s="1">
        <v>1.0</v>
      </c>
      <c r="K703" s="1">
        <v>1.0</v>
      </c>
      <c r="L703" s="1">
        <v>1.0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1.0</v>
      </c>
      <c r="U703" s="1">
        <v>0.0</v>
      </c>
      <c r="V703" s="1">
        <v>1.0</v>
      </c>
      <c r="W703" s="1">
        <v>0.0</v>
      </c>
      <c r="X703" s="1">
        <v>0.0</v>
      </c>
      <c r="Y703" s="1">
        <v>0.0</v>
      </c>
      <c r="Z703" s="1">
        <v>1.0</v>
      </c>
      <c r="AA703" s="1">
        <v>0.0</v>
      </c>
      <c r="AB703" s="1">
        <v>0.0</v>
      </c>
      <c r="AC703" s="1" t="s">
        <v>988</v>
      </c>
      <c r="AD703" s="100">
        <f t="shared" si="1"/>
        <v>18</v>
      </c>
      <c r="AE703">
        <f t="shared" si="2"/>
        <v>6</v>
      </c>
      <c r="AF703">
        <f t="shared" si="3"/>
        <v>8</v>
      </c>
      <c r="AG703">
        <f t="shared" si="4"/>
        <v>4</v>
      </c>
    </row>
    <row r="704">
      <c r="A704" s="1" t="b">
        <v>1</v>
      </c>
      <c r="B704" s="20">
        <v>44041.682147569445</v>
      </c>
      <c r="C704" s="1" t="s">
        <v>470</v>
      </c>
      <c r="D704" s="1">
        <v>2.0</v>
      </c>
      <c r="E704" s="1">
        <v>2.0</v>
      </c>
      <c r="F704" s="1">
        <v>0.0</v>
      </c>
      <c r="G704" s="1">
        <v>0.0</v>
      </c>
      <c r="H704" s="1">
        <v>1.0</v>
      </c>
      <c r="I704" s="1">
        <v>0.0</v>
      </c>
      <c r="J704" s="1">
        <v>1.0</v>
      </c>
      <c r="K704" s="1">
        <v>1.0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1.0</v>
      </c>
      <c r="R704" s="1">
        <v>0.0</v>
      </c>
      <c r="S704" s="1">
        <v>0.0</v>
      </c>
      <c r="T704" s="1">
        <v>1.0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2.0</v>
      </c>
      <c r="AB704" s="1">
        <v>0.0</v>
      </c>
      <c r="AC704" s="1">
        <v>2222.0</v>
      </c>
      <c r="AD704" s="100">
        <f t="shared" si="1"/>
        <v>22</v>
      </c>
      <c r="AE704">
        <f t="shared" si="2"/>
        <v>4</v>
      </c>
      <c r="AF704">
        <f t="shared" si="3"/>
        <v>8</v>
      </c>
      <c r="AG704">
        <f t="shared" si="4"/>
        <v>10</v>
      </c>
    </row>
    <row r="705">
      <c r="A705" s="1" t="b">
        <v>1</v>
      </c>
      <c r="B705" s="20">
        <v>44042.48749159722</v>
      </c>
      <c r="C705" s="1" t="s">
        <v>317</v>
      </c>
      <c r="D705" s="1">
        <v>1.0</v>
      </c>
      <c r="E705" s="1">
        <v>2.0</v>
      </c>
      <c r="F705" s="1">
        <v>1.0</v>
      </c>
      <c r="G705" s="1">
        <v>0.0</v>
      </c>
      <c r="H705" s="1">
        <v>1.0</v>
      </c>
      <c r="I705" s="1">
        <v>1.0</v>
      </c>
      <c r="J705" s="1">
        <v>1.0</v>
      </c>
      <c r="K705" s="1">
        <v>1.0</v>
      </c>
      <c r="L705" s="1">
        <v>0.0</v>
      </c>
      <c r="M705" s="1">
        <v>0.0</v>
      </c>
      <c r="N705" s="1">
        <v>0.0</v>
      </c>
      <c r="O705" s="1">
        <v>0.0</v>
      </c>
      <c r="P705" s="1">
        <v>1.0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1.0</v>
      </c>
      <c r="W705" s="1">
        <v>0.0</v>
      </c>
      <c r="X705" s="1">
        <v>1.0</v>
      </c>
      <c r="Y705" s="1">
        <v>1.0</v>
      </c>
      <c r="Z705" s="1">
        <v>0.0</v>
      </c>
      <c r="AA705" s="1">
        <v>1.0</v>
      </c>
      <c r="AB705" s="1">
        <v>0.0</v>
      </c>
      <c r="AC705" s="1">
        <v>2087.0</v>
      </c>
      <c r="AD705" s="100">
        <f t="shared" si="1"/>
        <v>26</v>
      </c>
      <c r="AE705">
        <f t="shared" si="2"/>
        <v>8</v>
      </c>
      <c r="AF705">
        <f t="shared" si="3"/>
        <v>6</v>
      </c>
      <c r="AG705">
        <f t="shared" si="4"/>
        <v>12</v>
      </c>
    </row>
    <row r="706">
      <c r="A706" s="1" t="b">
        <v>1</v>
      </c>
      <c r="B706" s="20">
        <v>44043.668151805556</v>
      </c>
      <c r="C706" s="1" t="s">
        <v>472</v>
      </c>
      <c r="D706" s="1">
        <v>1.0</v>
      </c>
      <c r="E706" s="1">
        <v>2.0</v>
      </c>
      <c r="F706" s="1">
        <v>1.0</v>
      </c>
      <c r="G706" s="1">
        <v>1.0</v>
      </c>
      <c r="H706" s="1">
        <v>1.0</v>
      </c>
      <c r="I706" s="1">
        <v>0.0</v>
      </c>
      <c r="J706" s="1">
        <v>1.0</v>
      </c>
      <c r="K706" s="1">
        <v>1.0</v>
      </c>
      <c r="L706" s="1">
        <v>1.0</v>
      </c>
      <c r="M706" s="1">
        <v>1.0</v>
      </c>
      <c r="N706" s="1">
        <v>1.0</v>
      </c>
      <c r="O706" s="1">
        <v>1.0</v>
      </c>
      <c r="P706" s="1">
        <v>2.0</v>
      </c>
      <c r="Q706" s="1">
        <v>0.0</v>
      </c>
      <c r="R706" s="1">
        <v>0.0</v>
      </c>
      <c r="S706" s="1">
        <v>1.0</v>
      </c>
      <c r="T706" s="1">
        <v>1.0</v>
      </c>
      <c r="U706" s="1">
        <v>0.0</v>
      </c>
      <c r="V706" s="1">
        <v>1.0</v>
      </c>
      <c r="W706" s="1">
        <v>1.0</v>
      </c>
      <c r="X706" s="1">
        <v>1.0</v>
      </c>
      <c r="Y706" s="1">
        <v>1.0</v>
      </c>
      <c r="Z706" s="1">
        <v>1.0</v>
      </c>
      <c r="AA706" s="1">
        <v>1.0</v>
      </c>
      <c r="AB706" s="1">
        <v>0.0</v>
      </c>
      <c r="AC706" s="1">
        <v>2297.0</v>
      </c>
      <c r="AD706" s="100">
        <f t="shared" si="1"/>
        <v>44</v>
      </c>
      <c r="AE706">
        <f t="shared" si="2"/>
        <v>16</v>
      </c>
      <c r="AF706">
        <f t="shared" si="3"/>
        <v>14</v>
      </c>
      <c r="AG706">
        <f t="shared" si="4"/>
        <v>14</v>
      </c>
    </row>
    <row r="707">
      <c r="A707" s="1" t="b">
        <v>1</v>
      </c>
      <c r="B707" s="20">
        <v>44044.41113453703</v>
      </c>
      <c r="C707" s="1" t="s">
        <v>399</v>
      </c>
      <c r="D707" s="1">
        <v>1.0</v>
      </c>
      <c r="E707" s="1">
        <v>1.0</v>
      </c>
      <c r="F707" s="1">
        <v>0.0</v>
      </c>
      <c r="G707" s="1">
        <v>1.0</v>
      </c>
      <c r="H707" s="1">
        <v>0.0</v>
      </c>
      <c r="I707" s="1">
        <v>0.0</v>
      </c>
      <c r="J707" s="1">
        <v>0.0</v>
      </c>
      <c r="K707" s="1">
        <v>1.0</v>
      </c>
      <c r="L707" s="1">
        <v>0.0</v>
      </c>
      <c r="M707" s="1">
        <v>0.0</v>
      </c>
      <c r="N707" s="1">
        <v>0.0</v>
      </c>
      <c r="O707" s="1">
        <v>0.0</v>
      </c>
      <c r="P707" s="1">
        <v>1.0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1.0</v>
      </c>
      <c r="Z707" s="1">
        <v>2.0</v>
      </c>
      <c r="AA707" s="1">
        <v>1.0</v>
      </c>
      <c r="AB707" s="1">
        <v>1.0</v>
      </c>
      <c r="AC707" s="1">
        <v>2049.0</v>
      </c>
      <c r="AD707" s="100">
        <f t="shared" si="1"/>
        <v>20</v>
      </c>
      <c r="AE707">
        <f t="shared" si="2"/>
        <v>8</v>
      </c>
      <c r="AF707">
        <f t="shared" si="3"/>
        <v>10</v>
      </c>
      <c r="AG707">
        <f t="shared" si="4"/>
        <v>2</v>
      </c>
    </row>
    <row r="708">
      <c r="A708" s="1" t="b">
        <v>1</v>
      </c>
      <c r="B708" s="20">
        <v>44048.6318303125</v>
      </c>
      <c r="C708" s="1" t="s">
        <v>471</v>
      </c>
      <c r="D708" s="1">
        <v>0.0</v>
      </c>
      <c r="E708" s="1">
        <v>2.0</v>
      </c>
      <c r="F708" s="1">
        <v>2.0</v>
      </c>
      <c r="G708" s="1">
        <v>1.0</v>
      </c>
      <c r="H708" s="1">
        <v>2.0</v>
      </c>
      <c r="I708" s="1">
        <v>2.0</v>
      </c>
      <c r="J708" s="1">
        <v>2.0</v>
      </c>
      <c r="K708" s="1">
        <v>1.0</v>
      </c>
      <c r="L708" s="1">
        <v>2.0</v>
      </c>
      <c r="M708" s="1">
        <v>1.0</v>
      </c>
      <c r="N708" s="1">
        <v>1.0</v>
      </c>
      <c r="O708" s="1">
        <v>1.0</v>
      </c>
      <c r="P708" s="1">
        <v>1.0</v>
      </c>
      <c r="Q708" s="1">
        <v>2.0</v>
      </c>
      <c r="R708" s="1">
        <v>1.0</v>
      </c>
      <c r="S708" s="1">
        <v>2.0</v>
      </c>
      <c r="T708" s="1">
        <v>1.0</v>
      </c>
      <c r="U708" s="1">
        <v>1.0</v>
      </c>
      <c r="V708" s="1">
        <v>2.0</v>
      </c>
      <c r="W708" s="1">
        <v>2.0</v>
      </c>
      <c r="X708" s="1">
        <v>2.0</v>
      </c>
      <c r="Y708" s="1">
        <v>2.0</v>
      </c>
      <c r="Z708" s="1">
        <v>1.0</v>
      </c>
      <c r="AA708" s="1">
        <v>1.0</v>
      </c>
      <c r="AB708" s="1">
        <v>1.0</v>
      </c>
      <c r="AC708" s="1">
        <v>2293.0</v>
      </c>
      <c r="AD708" s="100">
        <f t="shared" si="1"/>
        <v>72</v>
      </c>
      <c r="AE708">
        <f t="shared" si="2"/>
        <v>26</v>
      </c>
      <c r="AF708">
        <f t="shared" si="3"/>
        <v>12</v>
      </c>
      <c r="AG708">
        <f t="shared" si="4"/>
        <v>34</v>
      </c>
    </row>
    <row r="709">
      <c r="A709" s="1" t="b">
        <v>1</v>
      </c>
      <c r="B709" s="20">
        <v>44048.86338310185</v>
      </c>
      <c r="C709" s="1" t="s">
        <v>407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2212.0</v>
      </c>
      <c r="AD709" s="100">
        <f t="shared" si="1"/>
        <v>0</v>
      </c>
      <c r="AE709">
        <f t="shared" si="2"/>
        <v>0</v>
      </c>
      <c r="AF709">
        <f t="shared" si="3"/>
        <v>0</v>
      </c>
      <c r="AG709">
        <f t="shared" si="4"/>
        <v>0</v>
      </c>
    </row>
    <row r="710">
      <c r="A710" s="1" t="b">
        <v>1</v>
      </c>
      <c r="B710" s="20">
        <v>44048.896092905095</v>
      </c>
      <c r="C710" s="1" t="s">
        <v>473</v>
      </c>
      <c r="D710" s="1">
        <v>0.0</v>
      </c>
      <c r="E710" s="1">
        <v>1.0</v>
      </c>
      <c r="F710" s="1">
        <v>1.0</v>
      </c>
      <c r="G710" s="1">
        <v>0.0</v>
      </c>
      <c r="H710" s="1">
        <v>1.0</v>
      </c>
      <c r="I710" s="1">
        <v>0.0</v>
      </c>
      <c r="J710" s="1">
        <v>1.0</v>
      </c>
      <c r="K710" s="1">
        <v>1.0</v>
      </c>
      <c r="L710" s="1">
        <v>0.0</v>
      </c>
      <c r="M710" s="1">
        <v>1.0</v>
      </c>
      <c r="N710" s="1">
        <v>0.0</v>
      </c>
      <c r="O710" s="1">
        <v>0.0</v>
      </c>
      <c r="P710" s="1">
        <v>1.0</v>
      </c>
      <c r="Q710" s="1">
        <v>0.0</v>
      </c>
      <c r="R710" s="1">
        <v>0.0</v>
      </c>
      <c r="S710" s="1">
        <v>0.0</v>
      </c>
      <c r="T710" s="1">
        <v>1.0</v>
      </c>
      <c r="U710" s="1">
        <v>1.0</v>
      </c>
      <c r="V710" s="1">
        <v>0.0</v>
      </c>
      <c r="W710" s="1">
        <v>0.0</v>
      </c>
      <c r="X710" s="1">
        <v>0.0</v>
      </c>
      <c r="Y710" s="1">
        <v>0.0</v>
      </c>
      <c r="Z710" s="1">
        <v>1.0</v>
      </c>
      <c r="AA710" s="1">
        <v>0.0</v>
      </c>
      <c r="AB710" s="1">
        <v>0.0</v>
      </c>
      <c r="AC710" s="1">
        <v>2303.0</v>
      </c>
      <c r="AD710" s="100">
        <f t="shared" si="1"/>
        <v>20</v>
      </c>
      <c r="AE710">
        <f t="shared" si="2"/>
        <v>8</v>
      </c>
      <c r="AF710">
        <f t="shared" si="3"/>
        <v>6</v>
      </c>
      <c r="AG710">
        <f t="shared" si="4"/>
        <v>6</v>
      </c>
    </row>
    <row r="711">
      <c r="A711" s="1" t="b">
        <v>1</v>
      </c>
      <c r="B711" s="20">
        <v>44049.36189403935</v>
      </c>
      <c r="C711" s="1" t="s">
        <v>323</v>
      </c>
      <c r="D711" s="1">
        <v>1.0</v>
      </c>
      <c r="E711" s="1">
        <v>0.0</v>
      </c>
      <c r="F711" s="1">
        <v>0.0</v>
      </c>
      <c r="G711" s="1">
        <v>1.0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1.0</v>
      </c>
      <c r="O711" s="1">
        <v>0.0</v>
      </c>
      <c r="P711" s="1">
        <v>1.0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1.0</v>
      </c>
      <c r="X711" s="1">
        <v>1.0</v>
      </c>
      <c r="Y711" s="1">
        <v>2.0</v>
      </c>
      <c r="Z711" s="1">
        <v>1.0</v>
      </c>
      <c r="AA711" s="1">
        <v>1.0</v>
      </c>
      <c r="AB711" s="1">
        <v>0.0</v>
      </c>
      <c r="AC711" s="1">
        <v>2068.0</v>
      </c>
      <c r="AD711" s="100">
        <f t="shared" si="1"/>
        <v>20</v>
      </c>
      <c r="AE711">
        <f t="shared" si="2"/>
        <v>10</v>
      </c>
      <c r="AF711">
        <f t="shared" si="3"/>
        <v>8</v>
      </c>
      <c r="AG711">
        <f t="shared" si="4"/>
        <v>2</v>
      </c>
    </row>
    <row r="712">
      <c r="A712" s="1" t="b">
        <v>1</v>
      </c>
      <c r="B712" s="20">
        <v>44051.78920318287</v>
      </c>
      <c r="C712" s="1" t="s">
        <v>394</v>
      </c>
      <c r="D712" s="1">
        <v>2.0</v>
      </c>
      <c r="E712" s="1">
        <v>1.0</v>
      </c>
      <c r="F712" s="1">
        <v>2.0</v>
      </c>
      <c r="G712" s="1">
        <v>1.0</v>
      </c>
      <c r="H712" s="1">
        <v>2.0</v>
      </c>
      <c r="I712" s="1">
        <v>2.0</v>
      </c>
      <c r="J712" s="1">
        <v>2.0</v>
      </c>
      <c r="K712" s="1">
        <v>2.0</v>
      </c>
      <c r="L712" s="1">
        <v>1.0</v>
      </c>
      <c r="M712" s="1">
        <v>1.0</v>
      </c>
      <c r="N712" s="1">
        <v>1.0</v>
      </c>
      <c r="O712" s="1">
        <v>1.0</v>
      </c>
      <c r="P712" s="1">
        <v>2.0</v>
      </c>
      <c r="Q712" s="1">
        <v>1.0</v>
      </c>
      <c r="R712" s="1">
        <v>1.0</v>
      </c>
      <c r="S712" s="1">
        <v>2.0</v>
      </c>
      <c r="T712" s="1">
        <v>1.0</v>
      </c>
      <c r="U712" s="1">
        <v>0.0</v>
      </c>
      <c r="V712" s="1">
        <v>1.0</v>
      </c>
      <c r="W712" s="1">
        <v>1.0</v>
      </c>
      <c r="X712" s="1">
        <v>1.0</v>
      </c>
      <c r="Y712" s="1">
        <v>2.0</v>
      </c>
      <c r="Z712" s="1">
        <v>1.0</v>
      </c>
      <c r="AA712" s="1">
        <v>2.0</v>
      </c>
      <c r="AB712" s="1">
        <v>1.0</v>
      </c>
      <c r="AC712" s="1">
        <v>2203.0</v>
      </c>
      <c r="AD712" s="100">
        <f t="shared" si="1"/>
        <v>68</v>
      </c>
      <c r="AE712">
        <f t="shared" si="2"/>
        <v>16</v>
      </c>
      <c r="AF712">
        <f t="shared" si="3"/>
        <v>20</v>
      </c>
      <c r="AG712">
        <f t="shared" si="4"/>
        <v>32</v>
      </c>
    </row>
    <row r="713">
      <c r="A713" s="1" t="b">
        <v>1</v>
      </c>
      <c r="B713" s="20">
        <v>44053.46786701389</v>
      </c>
      <c r="C713" s="1" t="s">
        <v>476</v>
      </c>
      <c r="D713" s="1">
        <v>2.0</v>
      </c>
      <c r="E713" s="1">
        <v>1.0</v>
      </c>
      <c r="F713" s="1">
        <v>2.0</v>
      </c>
      <c r="G713" s="1">
        <v>1.0</v>
      </c>
      <c r="H713" s="1">
        <v>1.0</v>
      </c>
      <c r="I713" s="1">
        <v>2.0</v>
      </c>
      <c r="J713" s="1">
        <v>1.0</v>
      </c>
      <c r="K713" s="1">
        <v>2.0</v>
      </c>
      <c r="L713" s="1">
        <v>1.0</v>
      </c>
      <c r="M713" s="1">
        <v>1.0</v>
      </c>
      <c r="N713" s="1">
        <v>2.0</v>
      </c>
      <c r="O713" s="1">
        <v>0.0</v>
      </c>
      <c r="P713" s="1">
        <v>2.0</v>
      </c>
      <c r="Q713" s="1">
        <v>2.0</v>
      </c>
      <c r="R713" s="1">
        <v>1.0</v>
      </c>
      <c r="S713" s="1">
        <v>2.0</v>
      </c>
      <c r="T713" s="1">
        <v>1.0</v>
      </c>
      <c r="U713" s="1">
        <v>0.0</v>
      </c>
      <c r="V713" s="1">
        <v>2.0</v>
      </c>
      <c r="W713" s="1">
        <v>2.0</v>
      </c>
      <c r="X713" s="1">
        <v>2.0</v>
      </c>
      <c r="Y713" s="1">
        <v>2.0</v>
      </c>
      <c r="Z713" s="1">
        <v>1.0</v>
      </c>
      <c r="AA713" s="1">
        <v>1.0</v>
      </c>
      <c r="AB713" s="1">
        <v>1.0</v>
      </c>
      <c r="AC713" s="1">
        <v>2302.0</v>
      </c>
      <c r="AD713" s="100">
        <f t="shared" si="1"/>
        <v>70</v>
      </c>
      <c r="AE713">
        <f t="shared" si="2"/>
        <v>20</v>
      </c>
      <c r="AF713">
        <f t="shared" si="3"/>
        <v>22</v>
      </c>
      <c r="AG713">
        <f t="shared" si="4"/>
        <v>28</v>
      </c>
    </row>
    <row r="714">
      <c r="A714" s="1" t="b">
        <v>1</v>
      </c>
      <c r="B714" s="20">
        <v>44053.6407587963</v>
      </c>
      <c r="C714" s="1" t="s">
        <v>477</v>
      </c>
      <c r="D714" s="1">
        <v>1.0</v>
      </c>
      <c r="E714" s="1">
        <v>0.0</v>
      </c>
      <c r="F714" s="1">
        <v>0.0</v>
      </c>
      <c r="G714" s="1">
        <v>0.0</v>
      </c>
      <c r="H714" s="1">
        <v>0.0</v>
      </c>
      <c r="I714" s="1">
        <v>1.0</v>
      </c>
      <c r="J714" s="1">
        <v>0.0</v>
      </c>
      <c r="K714" s="1">
        <v>1.0</v>
      </c>
      <c r="L714" s="1">
        <v>0.0</v>
      </c>
      <c r="M714" s="1">
        <v>0.0</v>
      </c>
      <c r="N714" s="1">
        <v>2.0</v>
      </c>
      <c r="O714" s="1">
        <v>1.0</v>
      </c>
      <c r="P714" s="1">
        <v>0.0</v>
      </c>
      <c r="Q714" s="1">
        <v>0.0</v>
      </c>
      <c r="R714" s="1">
        <v>0.0</v>
      </c>
      <c r="S714" s="1">
        <v>0.0</v>
      </c>
      <c r="T714" s="1">
        <v>1.0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1.0</v>
      </c>
      <c r="AA714" s="1">
        <v>2.0</v>
      </c>
      <c r="AB714" s="1">
        <v>0.0</v>
      </c>
      <c r="AC714" s="1">
        <v>2316.0</v>
      </c>
      <c r="AD714" s="100">
        <f t="shared" si="1"/>
        <v>20</v>
      </c>
      <c r="AE714">
        <f t="shared" si="2"/>
        <v>2</v>
      </c>
      <c r="AF714">
        <f t="shared" si="3"/>
        <v>10</v>
      </c>
      <c r="AG714">
        <f t="shared" si="4"/>
        <v>8</v>
      </c>
    </row>
    <row r="715">
      <c r="A715" s="1" t="b">
        <v>1</v>
      </c>
      <c r="B715" s="20">
        <v>44053.74191592593</v>
      </c>
      <c r="C715" s="1" t="s">
        <v>478</v>
      </c>
      <c r="D715" s="1">
        <v>0.0</v>
      </c>
      <c r="E715" s="1">
        <v>1.0</v>
      </c>
      <c r="F715" s="1">
        <v>0.0</v>
      </c>
      <c r="G715" s="1">
        <v>0.0</v>
      </c>
      <c r="H715" s="1">
        <v>0.0</v>
      </c>
      <c r="I715" s="1">
        <v>1.0</v>
      </c>
      <c r="J715" s="1">
        <v>1.0</v>
      </c>
      <c r="K715" s="1">
        <v>0.0</v>
      </c>
      <c r="L715" s="1">
        <v>1.0</v>
      </c>
      <c r="M715" s="1">
        <v>0.0</v>
      </c>
      <c r="N715" s="1">
        <v>1.0</v>
      </c>
      <c r="O715" s="1">
        <v>0.0</v>
      </c>
      <c r="P715" s="1">
        <v>0.0</v>
      </c>
      <c r="Q715" s="1">
        <v>1.0</v>
      </c>
      <c r="R715" s="1">
        <v>0.0</v>
      </c>
      <c r="S715" s="1">
        <v>1.0</v>
      </c>
      <c r="T715" s="1">
        <v>1.0</v>
      </c>
      <c r="U715" s="1">
        <v>0.0</v>
      </c>
      <c r="V715" s="1">
        <v>0.0</v>
      </c>
      <c r="W715" s="1">
        <v>1.0</v>
      </c>
      <c r="X715" s="1">
        <v>1.0</v>
      </c>
      <c r="Y715" s="1">
        <v>0.0</v>
      </c>
      <c r="Z715" s="1">
        <v>0.0</v>
      </c>
      <c r="AA715" s="1">
        <v>0.0</v>
      </c>
      <c r="AB715" s="1">
        <v>0.0</v>
      </c>
      <c r="AC715" s="1">
        <v>2299.0</v>
      </c>
      <c r="AD715" s="100">
        <f t="shared" si="1"/>
        <v>20</v>
      </c>
      <c r="AE715">
        <f t="shared" si="2"/>
        <v>8</v>
      </c>
      <c r="AF715">
        <f t="shared" si="3"/>
        <v>4</v>
      </c>
      <c r="AG715">
        <f t="shared" si="4"/>
        <v>8</v>
      </c>
    </row>
    <row r="716">
      <c r="A716" s="1" t="b">
        <v>1</v>
      </c>
      <c r="B716" s="20">
        <v>44053.870851678235</v>
      </c>
      <c r="C716" s="1" t="s">
        <v>479</v>
      </c>
      <c r="D716" s="1">
        <v>2.0</v>
      </c>
      <c r="E716" s="1">
        <v>2.0</v>
      </c>
      <c r="F716" s="1">
        <v>1.0</v>
      </c>
      <c r="G716" s="1">
        <v>1.0</v>
      </c>
      <c r="H716" s="1">
        <v>0.0</v>
      </c>
      <c r="I716" s="1">
        <v>1.0</v>
      </c>
      <c r="J716" s="1">
        <v>1.0</v>
      </c>
      <c r="K716" s="1">
        <v>1.0</v>
      </c>
      <c r="L716" s="1">
        <v>0.0</v>
      </c>
      <c r="M716" s="1">
        <v>0.0</v>
      </c>
      <c r="N716" s="1">
        <v>1.0</v>
      </c>
      <c r="O716" s="1">
        <v>0.0</v>
      </c>
      <c r="P716" s="1">
        <v>2.0</v>
      </c>
      <c r="Q716" s="1">
        <v>0.0</v>
      </c>
      <c r="R716" s="1">
        <v>0.0</v>
      </c>
      <c r="S716" s="1">
        <v>1.0</v>
      </c>
      <c r="T716" s="1">
        <v>1.0</v>
      </c>
      <c r="U716" s="1">
        <v>0.0</v>
      </c>
      <c r="V716" s="1">
        <v>1.0</v>
      </c>
      <c r="W716" s="1">
        <v>0.0</v>
      </c>
      <c r="X716" s="1">
        <v>1.0</v>
      </c>
      <c r="Y716" s="1">
        <v>1.0</v>
      </c>
      <c r="Z716" s="1">
        <v>0.0</v>
      </c>
      <c r="AA716" s="1">
        <v>2.0</v>
      </c>
      <c r="AB716" s="1">
        <v>0.0</v>
      </c>
      <c r="AC716" s="1">
        <v>2308.0</v>
      </c>
      <c r="AD716" s="100">
        <f t="shared" si="1"/>
        <v>38</v>
      </c>
      <c r="AE716">
        <f t="shared" si="2"/>
        <v>8</v>
      </c>
      <c r="AF716">
        <f t="shared" si="3"/>
        <v>16</v>
      </c>
      <c r="AG716">
        <f t="shared" si="4"/>
        <v>14</v>
      </c>
    </row>
    <row r="717">
      <c r="A717" s="1" t="b">
        <v>1</v>
      </c>
      <c r="B717" s="20">
        <v>44053.89293140046</v>
      </c>
      <c r="C717" s="1" t="s">
        <v>480</v>
      </c>
      <c r="D717" s="1">
        <v>0.0</v>
      </c>
      <c r="E717" s="1">
        <v>1.0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1.0</v>
      </c>
      <c r="L717" s="1">
        <v>0.0</v>
      </c>
      <c r="M717" s="1">
        <v>0.0</v>
      </c>
      <c r="N717" s="1">
        <v>0.0</v>
      </c>
      <c r="O717" s="1">
        <v>0.0</v>
      </c>
      <c r="P717" s="1">
        <v>1.0</v>
      </c>
      <c r="Q717" s="1">
        <v>0.0</v>
      </c>
      <c r="R717" s="1">
        <v>0.0</v>
      </c>
      <c r="S717" s="1">
        <v>1.0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1.0</v>
      </c>
      <c r="Z717" s="1">
        <v>1.0</v>
      </c>
      <c r="AA717" s="1">
        <v>1.0</v>
      </c>
      <c r="AB717" s="1">
        <v>0.0</v>
      </c>
      <c r="AC717" s="1">
        <v>2309.0</v>
      </c>
      <c r="AD717" s="100">
        <f t="shared" si="1"/>
        <v>14</v>
      </c>
      <c r="AE717">
        <f t="shared" si="2"/>
        <v>6</v>
      </c>
      <c r="AF717">
        <f t="shared" si="3"/>
        <v>4</v>
      </c>
      <c r="AG717">
        <f t="shared" si="4"/>
        <v>4</v>
      </c>
    </row>
    <row r="718">
      <c r="A718" s="1" t="b">
        <v>1</v>
      </c>
      <c r="B718" s="20">
        <v>44055.55409628472</v>
      </c>
      <c r="C718" s="1" t="s">
        <v>328</v>
      </c>
      <c r="D718" s="1">
        <v>1.0</v>
      </c>
      <c r="E718" s="1">
        <v>2.0</v>
      </c>
      <c r="F718" s="1">
        <v>1.0</v>
      </c>
      <c r="G718" s="1">
        <v>1.0</v>
      </c>
      <c r="H718" s="1">
        <v>1.0</v>
      </c>
      <c r="I718" s="1">
        <v>2.0</v>
      </c>
      <c r="J718" s="1">
        <v>1.0</v>
      </c>
      <c r="K718" s="1">
        <v>1.0</v>
      </c>
      <c r="L718" s="1">
        <v>1.0</v>
      </c>
      <c r="M718" s="1">
        <v>0.0</v>
      </c>
      <c r="N718" s="1">
        <v>1.0</v>
      </c>
      <c r="O718" s="1">
        <v>1.0</v>
      </c>
      <c r="P718" s="1">
        <v>1.0</v>
      </c>
      <c r="Q718" s="1">
        <v>2.0</v>
      </c>
      <c r="R718" s="1">
        <v>0.0</v>
      </c>
      <c r="S718" s="1">
        <v>1.0</v>
      </c>
      <c r="T718" s="1">
        <v>1.0</v>
      </c>
      <c r="U718" s="1">
        <v>0.0</v>
      </c>
      <c r="V718" s="1">
        <v>1.0</v>
      </c>
      <c r="W718" s="1">
        <v>2.0</v>
      </c>
      <c r="X718" s="1">
        <v>1.0</v>
      </c>
      <c r="Y718" s="1">
        <v>1.0</v>
      </c>
      <c r="Z718" s="1">
        <v>1.0</v>
      </c>
      <c r="AA718" s="1">
        <v>1.0</v>
      </c>
      <c r="AB718" s="1">
        <v>1.0</v>
      </c>
      <c r="AC718" s="1">
        <v>2126.0</v>
      </c>
      <c r="AD718" s="100">
        <f t="shared" si="1"/>
        <v>52</v>
      </c>
      <c r="AE718">
        <f t="shared" si="2"/>
        <v>16</v>
      </c>
      <c r="AF718">
        <f t="shared" si="3"/>
        <v>14</v>
      </c>
      <c r="AG718">
        <f t="shared" si="4"/>
        <v>22</v>
      </c>
    </row>
    <row r="719">
      <c r="A719" s="1" t="b">
        <v>1</v>
      </c>
      <c r="B719" s="20">
        <v>44056.39543873843</v>
      </c>
      <c r="C719" s="1" t="s">
        <v>481</v>
      </c>
      <c r="D719" s="1">
        <v>0.0</v>
      </c>
      <c r="E719" s="1">
        <v>2.0</v>
      </c>
      <c r="F719" s="1">
        <v>2.0</v>
      </c>
      <c r="G719" s="1">
        <v>0.0</v>
      </c>
      <c r="H719" s="1">
        <v>0.0</v>
      </c>
      <c r="I719" s="1">
        <v>1.0</v>
      </c>
      <c r="J719" s="1">
        <v>2.0</v>
      </c>
      <c r="K719" s="1">
        <v>2.0</v>
      </c>
      <c r="L719" s="1">
        <v>1.0</v>
      </c>
      <c r="M719" s="1">
        <v>0.0</v>
      </c>
      <c r="N719" s="1">
        <v>1.0</v>
      </c>
      <c r="O719" s="1">
        <v>2.0</v>
      </c>
      <c r="P719" s="1">
        <v>2.0</v>
      </c>
      <c r="Q719" s="1">
        <v>0.0</v>
      </c>
      <c r="R719" s="1">
        <v>0.0</v>
      </c>
      <c r="S719" s="1">
        <v>2.0</v>
      </c>
      <c r="T719" s="1">
        <v>2.0</v>
      </c>
      <c r="U719" s="1">
        <v>0.0</v>
      </c>
      <c r="V719" s="1">
        <v>1.0</v>
      </c>
      <c r="W719" s="1">
        <v>1.0</v>
      </c>
      <c r="X719" s="1">
        <v>1.0</v>
      </c>
      <c r="Y719" s="1">
        <v>2.0</v>
      </c>
      <c r="Z719" s="1">
        <v>2.0</v>
      </c>
      <c r="AA719" s="1">
        <v>2.0</v>
      </c>
      <c r="AB719" s="1">
        <v>1.0</v>
      </c>
      <c r="AC719" s="1">
        <v>2305.0</v>
      </c>
      <c r="AD719" s="100">
        <f t="shared" si="1"/>
        <v>58</v>
      </c>
      <c r="AE719">
        <f t="shared" si="2"/>
        <v>18</v>
      </c>
      <c r="AF719">
        <f t="shared" si="3"/>
        <v>16</v>
      </c>
      <c r="AG719">
        <f t="shared" si="4"/>
        <v>24</v>
      </c>
    </row>
    <row r="720">
      <c r="A720" s="1" t="b">
        <v>1</v>
      </c>
      <c r="B720" s="20">
        <v>44056.47467574074</v>
      </c>
      <c r="C720" s="1" t="s">
        <v>481</v>
      </c>
      <c r="D720" s="1">
        <v>0.0</v>
      </c>
      <c r="E720" s="1">
        <v>2.0</v>
      </c>
      <c r="F720" s="1">
        <v>2.0</v>
      </c>
      <c r="G720" s="1">
        <v>0.0</v>
      </c>
      <c r="H720" s="1">
        <v>0.0</v>
      </c>
      <c r="I720" s="1">
        <v>1.0</v>
      </c>
      <c r="J720" s="1">
        <v>2.0</v>
      </c>
      <c r="K720" s="1">
        <v>2.0</v>
      </c>
      <c r="L720" s="1">
        <v>1.0</v>
      </c>
      <c r="M720" s="1">
        <v>0.0</v>
      </c>
      <c r="N720" s="1">
        <v>1.0</v>
      </c>
      <c r="O720" s="1">
        <v>2.0</v>
      </c>
      <c r="P720" s="1">
        <v>2.0</v>
      </c>
      <c r="Q720" s="1">
        <v>0.0</v>
      </c>
      <c r="R720" s="1">
        <v>0.0</v>
      </c>
      <c r="S720" s="1">
        <v>2.0</v>
      </c>
      <c r="T720" s="1">
        <v>2.0</v>
      </c>
      <c r="U720" s="1">
        <v>0.0</v>
      </c>
      <c r="V720" s="1">
        <v>1.0</v>
      </c>
      <c r="W720" s="1">
        <v>1.0</v>
      </c>
      <c r="X720" s="1">
        <v>1.0</v>
      </c>
      <c r="Y720" s="1">
        <v>2.0</v>
      </c>
      <c r="Z720" s="1">
        <v>2.0</v>
      </c>
      <c r="AA720" s="1">
        <v>2.0</v>
      </c>
      <c r="AB720" s="1">
        <v>1.0</v>
      </c>
      <c r="AC720" s="1">
        <v>2305.0</v>
      </c>
      <c r="AD720" s="100">
        <f t="shared" si="1"/>
        <v>58</v>
      </c>
      <c r="AE720">
        <f t="shared" si="2"/>
        <v>18</v>
      </c>
      <c r="AF720">
        <f t="shared" si="3"/>
        <v>16</v>
      </c>
      <c r="AG720">
        <f t="shared" si="4"/>
        <v>24</v>
      </c>
    </row>
    <row r="721">
      <c r="A721" s="1" t="b">
        <v>1</v>
      </c>
      <c r="B721" s="20">
        <v>44056.88620170139</v>
      </c>
      <c r="C721" s="1" t="s">
        <v>321</v>
      </c>
      <c r="D721" s="1">
        <v>1.0</v>
      </c>
      <c r="E721" s="1">
        <v>2.0</v>
      </c>
      <c r="F721" s="1">
        <v>2.0</v>
      </c>
      <c r="G721" s="1">
        <v>1.0</v>
      </c>
      <c r="H721" s="1">
        <v>1.0</v>
      </c>
      <c r="I721" s="1">
        <v>2.0</v>
      </c>
      <c r="J721" s="1">
        <v>2.0</v>
      </c>
      <c r="K721" s="1">
        <v>2.0</v>
      </c>
      <c r="L721" s="1">
        <v>1.0</v>
      </c>
      <c r="M721" s="1">
        <v>2.0</v>
      </c>
      <c r="N721" s="1">
        <v>2.0</v>
      </c>
      <c r="O721" s="1">
        <v>1.0</v>
      </c>
      <c r="P721" s="1">
        <v>1.0</v>
      </c>
      <c r="Q721" s="1">
        <v>1.0</v>
      </c>
      <c r="R721" s="1">
        <v>1.0</v>
      </c>
      <c r="S721" s="1">
        <v>2.0</v>
      </c>
      <c r="T721" s="1">
        <v>1.0</v>
      </c>
      <c r="U721" s="1">
        <v>1.0</v>
      </c>
      <c r="V721" s="1">
        <v>1.0</v>
      </c>
      <c r="W721" s="1">
        <v>1.0</v>
      </c>
      <c r="X721" s="1">
        <v>2.0</v>
      </c>
      <c r="Y721" s="1">
        <v>1.0</v>
      </c>
      <c r="Z721" s="1">
        <v>0.0</v>
      </c>
      <c r="AA721" s="1">
        <v>2.0</v>
      </c>
      <c r="AB721" s="1">
        <v>1.0</v>
      </c>
      <c r="AC721" s="1">
        <v>2105.0</v>
      </c>
      <c r="AD721" s="100">
        <f t="shared" si="1"/>
        <v>68</v>
      </c>
      <c r="AE721">
        <f t="shared" si="2"/>
        <v>20</v>
      </c>
      <c r="AF721">
        <f t="shared" si="3"/>
        <v>18</v>
      </c>
      <c r="AG721">
        <f t="shared" si="4"/>
        <v>30</v>
      </c>
    </row>
    <row r="722">
      <c r="A722" s="1" t="b">
        <v>1</v>
      </c>
      <c r="B722" s="20">
        <v>44057.42332164352</v>
      </c>
      <c r="C722" s="1" t="s">
        <v>417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2238.0</v>
      </c>
      <c r="AD722" s="100">
        <f t="shared" si="1"/>
        <v>0</v>
      </c>
      <c r="AE722">
        <f t="shared" si="2"/>
        <v>0</v>
      </c>
      <c r="AF722">
        <f t="shared" si="3"/>
        <v>0</v>
      </c>
      <c r="AG722">
        <f t="shared" si="4"/>
        <v>0</v>
      </c>
    </row>
    <row r="723">
      <c r="A723" s="1" t="b">
        <v>1</v>
      </c>
      <c r="B723" s="20">
        <v>44057.60885934028</v>
      </c>
      <c r="C723" s="1" t="s">
        <v>438</v>
      </c>
      <c r="D723" s="1">
        <v>0.0</v>
      </c>
      <c r="E723" s="1">
        <v>2.0</v>
      </c>
      <c r="F723" s="1">
        <v>2.0</v>
      </c>
      <c r="G723" s="1">
        <v>1.0</v>
      </c>
      <c r="H723" s="1">
        <v>1.0</v>
      </c>
      <c r="I723" s="1">
        <v>1.0</v>
      </c>
      <c r="J723" s="1">
        <v>2.0</v>
      </c>
      <c r="K723" s="1">
        <v>1.0</v>
      </c>
      <c r="L723" s="1">
        <v>1.0</v>
      </c>
      <c r="M723" s="1">
        <v>0.0</v>
      </c>
      <c r="N723" s="1">
        <v>0.0</v>
      </c>
      <c r="O723" s="1">
        <v>0.0</v>
      </c>
      <c r="P723" s="1">
        <v>2.0</v>
      </c>
      <c r="Q723" s="1">
        <v>0.0</v>
      </c>
      <c r="R723" s="1">
        <v>0.0</v>
      </c>
      <c r="S723" s="1">
        <v>1.0</v>
      </c>
      <c r="T723" s="1">
        <v>1.0</v>
      </c>
      <c r="U723" s="1">
        <v>0.0</v>
      </c>
      <c r="V723" s="1">
        <v>1.0</v>
      </c>
      <c r="W723" s="1">
        <v>2.0</v>
      </c>
      <c r="X723" s="1">
        <v>0.0</v>
      </c>
      <c r="Y723" s="1">
        <v>2.0</v>
      </c>
      <c r="Z723" s="1">
        <v>1.0</v>
      </c>
      <c r="AA723" s="1">
        <v>2.0</v>
      </c>
      <c r="AB723" s="1">
        <v>1.0</v>
      </c>
      <c r="AC723" s="1">
        <v>2246.0</v>
      </c>
      <c r="AD723" s="100">
        <f t="shared" si="1"/>
        <v>48</v>
      </c>
      <c r="AE723">
        <f t="shared" si="2"/>
        <v>16</v>
      </c>
      <c r="AF723">
        <f t="shared" si="3"/>
        <v>12</v>
      </c>
      <c r="AG723">
        <f t="shared" si="4"/>
        <v>20</v>
      </c>
    </row>
    <row r="724">
      <c r="A724" s="1" t="b">
        <v>1</v>
      </c>
      <c r="B724" s="20">
        <v>44057.78231206018</v>
      </c>
      <c r="C724" s="1" t="s">
        <v>338</v>
      </c>
      <c r="D724" s="1">
        <v>2.0</v>
      </c>
      <c r="E724" s="1">
        <v>2.0</v>
      </c>
      <c r="F724" s="1">
        <v>1.0</v>
      </c>
      <c r="G724" s="1">
        <v>2.0</v>
      </c>
      <c r="H724" s="1">
        <v>0.0</v>
      </c>
      <c r="I724" s="1">
        <v>2.0</v>
      </c>
      <c r="J724" s="1">
        <v>2.0</v>
      </c>
      <c r="K724" s="1">
        <v>2.0</v>
      </c>
      <c r="L724" s="1">
        <v>1.0</v>
      </c>
      <c r="M724" s="1">
        <v>0.0</v>
      </c>
      <c r="N724" s="1">
        <v>2.0</v>
      </c>
      <c r="O724" s="1">
        <v>0.0</v>
      </c>
      <c r="P724" s="1">
        <v>2.0</v>
      </c>
      <c r="Q724" s="1">
        <v>2.0</v>
      </c>
      <c r="R724" s="1">
        <v>1.0</v>
      </c>
      <c r="S724" s="1">
        <v>2.0</v>
      </c>
      <c r="T724" s="1">
        <v>1.0</v>
      </c>
      <c r="U724" s="1">
        <v>0.0</v>
      </c>
      <c r="V724" s="1">
        <v>1.0</v>
      </c>
      <c r="W724" s="1">
        <v>1.0</v>
      </c>
      <c r="X724" s="1">
        <v>2.0</v>
      </c>
      <c r="Y724" s="1">
        <v>2.0</v>
      </c>
      <c r="Z724" s="1">
        <v>1.0</v>
      </c>
      <c r="AA724" s="1">
        <v>2.0</v>
      </c>
      <c r="AB724" s="1">
        <v>2.0</v>
      </c>
      <c r="AC724" s="1">
        <v>2125.0</v>
      </c>
      <c r="AD724" s="100">
        <f t="shared" si="1"/>
        <v>70</v>
      </c>
      <c r="AE724">
        <f t="shared" si="2"/>
        <v>18</v>
      </c>
      <c r="AF724">
        <f t="shared" si="3"/>
        <v>26</v>
      </c>
      <c r="AG724">
        <f t="shared" si="4"/>
        <v>26</v>
      </c>
    </row>
    <row r="725">
      <c r="A725" s="1" t="b">
        <v>1</v>
      </c>
      <c r="B725" s="20">
        <v>44060.40586922454</v>
      </c>
      <c r="C725" s="1" t="s">
        <v>483</v>
      </c>
      <c r="D725" s="1">
        <v>2.0</v>
      </c>
      <c r="E725" s="1">
        <v>2.0</v>
      </c>
      <c r="F725" s="1">
        <v>2.0</v>
      </c>
      <c r="G725" s="1">
        <v>1.0</v>
      </c>
      <c r="H725" s="1">
        <v>2.0</v>
      </c>
      <c r="I725" s="1">
        <v>2.0</v>
      </c>
      <c r="J725" s="1">
        <v>2.0</v>
      </c>
      <c r="K725" s="1">
        <v>2.0</v>
      </c>
      <c r="L725" s="1">
        <v>2.0</v>
      </c>
      <c r="M725" s="1">
        <v>0.0</v>
      </c>
      <c r="N725" s="1">
        <v>2.0</v>
      </c>
      <c r="O725" s="1">
        <v>0.0</v>
      </c>
      <c r="P725" s="1">
        <v>2.0</v>
      </c>
      <c r="Q725" s="1">
        <v>2.0</v>
      </c>
      <c r="R725" s="1">
        <v>0.0</v>
      </c>
      <c r="S725" s="1">
        <v>1.0</v>
      </c>
      <c r="T725" s="1">
        <v>0.0</v>
      </c>
      <c r="U725" s="1">
        <v>0.0</v>
      </c>
      <c r="V725" s="1">
        <v>2.0</v>
      </c>
      <c r="W725" s="1">
        <v>2.0</v>
      </c>
      <c r="X725" s="1">
        <v>2.0</v>
      </c>
      <c r="Y725" s="1">
        <v>2.0</v>
      </c>
      <c r="Z725" s="1">
        <v>2.0</v>
      </c>
      <c r="AA725" s="1">
        <v>2.0</v>
      </c>
      <c r="AB725" s="1">
        <v>0.0</v>
      </c>
      <c r="AC725" s="1">
        <v>2245.0</v>
      </c>
      <c r="AD725" s="100">
        <f t="shared" si="1"/>
        <v>72</v>
      </c>
      <c r="AE725">
        <f t="shared" si="2"/>
        <v>24</v>
      </c>
      <c r="AF725">
        <f t="shared" si="3"/>
        <v>18</v>
      </c>
      <c r="AG725">
        <f t="shared" si="4"/>
        <v>30</v>
      </c>
    </row>
    <row r="726">
      <c r="A726" s="1" t="b">
        <v>1</v>
      </c>
      <c r="B726" s="20">
        <v>44060.69596806713</v>
      </c>
      <c r="C726" s="1" t="s">
        <v>423</v>
      </c>
      <c r="D726" s="1">
        <v>1.0</v>
      </c>
      <c r="E726" s="1">
        <v>0.0</v>
      </c>
      <c r="F726" s="1">
        <v>0.0</v>
      </c>
      <c r="G726" s="1">
        <v>1.0</v>
      </c>
      <c r="H726" s="1">
        <v>0.0</v>
      </c>
      <c r="I726" s="1">
        <v>1.0</v>
      </c>
      <c r="J726" s="1">
        <v>1.0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1.0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1.0</v>
      </c>
      <c r="Z726" s="1">
        <v>0.0</v>
      </c>
      <c r="AA726" s="1">
        <v>1.0</v>
      </c>
      <c r="AB726" s="1">
        <v>0.0</v>
      </c>
      <c r="AC726" s="1">
        <v>2242.0</v>
      </c>
      <c r="AD726" s="100">
        <f t="shared" si="1"/>
        <v>14</v>
      </c>
      <c r="AE726">
        <f t="shared" si="2"/>
        <v>2</v>
      </c>
      <c r="AF726">
        <f t="shared" si="3"/>
        <v>4</v>
      </c>
      <c r="AG726">
        <f t="shared" si="4"/>
        <v>8</v>
      </c>
    </row>
    <row r="727">
      <c r="A727" s="1" t="b">
        <v>1</v>
      </c>
      <c r="B727" s="20">
        <v>44060.839837997686</v>
      </c>
      <c r="C727" s="1" t="s">
        <v>232</v>
      </c>
      <c r="D727" s="1">
        <v>2.0</v>
      </c>
      <c r="E727" s="1">
        <v>2.0</v>
      </c>
      <c r="F727" s="1">
        <v>1.0</v>
      </c>
      <c r="G727" s="1">
        <v>1.0</v>
      </c>
      <c r="H727" s="1">
        <v>1.0</v>
      </c>
      <c r="I727" s="1">
        <v>1.0</v>
      </c>
      <c r="J727" s="1">
        <v>1.0</v>
      </c>
      <c r="K727" s="1">
        <v>1.0</v>
      </c>
      <c r="L727" s="1">
        <v>1.0</v>
      </c>
      <c r="M727" s="1">
        <v>0.0</v>
      </c>
      <c r="N727" s="1">
        <v>1.0</v>
      </c>
      <c r="O727" s="1">
        <v>1.0</v>
      </c>
      <c r="P727" s="1">
        <v>1.0</v>
      </c>
      <c r="Q727" s="1">
        <v>1.0</v>
      </c>
      <c r="R727" s="1">
        <v>0.0</v>
      </c>
      <c r="S727" s="1">
        <v>1.0</v>
      </c>
      <c r="T727" s="1">
        <v>1.0</v>
      </c>
      <c r="U727" s="1">
        <v>0.0</v>
      </c>
      <c r="V727" s="1">
        <v>1.0</v>
      </c>
      <c r="W727" s="1">
        <v>2.0</v>
      </c>
      <c r="X727" s="1">
        <v>1.0</v>
      </c>
      <c r="Y727" s="1">
        <v>1.0</v>
      </c>
      <c r="Z727" s="1">
        <v>1.0</v>
      </c>
      <c r="AA727" s="1">
        <v>1.0</v>
      </c>
      <c r="AB727" s="1">
        <v>1.0</v>
      </c>
      <c r="AC727" s="1">
        <v>1921.0</v>
      </c>
      <c r="AD727" s="100">
        <f t="shared" si="1"/>
        <v>50</v>
      </c>
      <c r="AE727">
        <f t="shared" si="2"/>
        <v>16</v>
      </c>
      <c r="AF727">
        <f t="shared" si="3"/>
        <v>16</v>
      </c>
      <c r="AG727">
        <f t="shared" si="4"/>
        <v>18</v>
      </c>
    </row>
    <row r="728">
      <c r="A728" s="1" t="b">
        <v>1</v>
      </c>
      <c r="B728" s="20">
        <v>44061.478245543985</v>
      </c>
      <c r="C728" s="1" t="s">
        <v>427</v>
      </c>
      <c r="D728" s="1">
        <v>0.0</v>
      </c>
      <c r="E728" s="1">
        <v>2.0</v>
      </c>
      <c r="F728" s="1">
        <v>1.0</v>
      </c>
      <c r="G728" s="1">
        <v>0.0</v>
      </c>
      <c r="H728" s="1">
        <v>0.0</v>
      </c>
      <c r="I728" s="1">
        <v>0.0</v>
      </c>
      <c r="J728" s="1">
        <v>1.0</v>
      </c>
      <c r="K728" s="1">
        <v>1.0</v>
      </c>
      <c r="L728" s="1">
        <v>0.0</v>
      </c>
      <c r="M728" s="1">
        <v>0.0</v>
      </c>
      <c r="N728" s="1">
        <v>0.0</v>
      </c>
      <c r="O728" s="1">
        <v>0.0</v>
      </c>
      <c r="P728" s="1">
        <v>2.0</v>
      </c>
      <c r="Q728" s="1">
        <v>0.0</v>
      </c>
      <c r="R728" s="1">
        <v>0.0</v>
      </c>
      <c r="S728" s="1">
        <v>2.0</v>
      </c>
      <c r="T728" s="1">
        <v>0.0</v>
      </c>
      <c r="U728" s="1">
        <v>0.0</v>
      </c>
      <c r="V728" s="1">
        <v>0.0</v>
      </c>
      <c r="W728" s="1">
        <v>1.0</v>
      </c>
      <c r="X728" s="1">
        <v>1.0</v>
      </c>
      <c r="Y728" s="1">
        <v>2.0</v>
      </c>
      <c r="Z728" s="1">
        <v>2.0</v>
      </c>
      <c r="AA728" s="1">
        <v>0.0</v>
      </c>
      <c r="AB728" s="1">
        <v>0.0</v>
      </c>
      <c r="AC728" s="1">
        <v>2243.0</v>
      </c>
      <c r="AD728" s="100">
        <f t="shared" si="1"/>
        <v>30</v>
      </c>
      <c r="AE728">
        <f t="shared" si="2"/>
        <v>16</v>
      </c>
      <c r="AF728">
        <f t="shared" si="3"/>
        <v>6</v>
      </c>
      <c r="AG728">
        <f t="shared" si="4"/>
        <v>8</v>
      </c>
    </row>
    <row r="729">
      <c r="A729" t="b">
        <v>0</v>
      </c>
      <c r="B729" s="20">
        <v>44061.56345570602</v>
      </c>
      <c r="C729" s="1" t="s">
        <v>989</v>
      </c>
      <c r="D729" s="1">
        <v>2.0</v>
      </c>
      <c r="E729" s="1">
        <v>2.0</v>
      </c>
      <c r="F729" s="1">
        <v>2.0</v>
      </c>
      <c r="G729" s="1">
        <v>2.0</v>
      </c>
      <c r="H729" s="1">
        <v>2.0</v>
      </c>
      <c r="I729" s="1">
        <v>2.0</v>
      </c>
      <c r="J729" s="1">
        <v>2.0</v>
      </c>
      <c r="K729" s="1">
        <v>2.0</v>
      </c>
      <c r="L729" s="1">
        <v>2.0</v>
      </c>
      <c r="M729" s="1">
        <v>1.0</v>
      </c>
      <c r="N729" s="1">
        <v>2.0</v>
      </c>
      <c r="O729" s="1">
        <v>1.0</v>
      </c>
      <c r="P729" s="1">
        <v>2.0</v>
      </c>
      <c r="Q729" s="1">
        <v>2.0</v>
      </c>
      <c r="R729" s="1">
        <v>1.0</v>
      </c>
      <c r="S729" s="1">
        <v>2.0</v>
      </c>
      <c r="T729" s="1">
        <v>2.0</v>
      </c>
      <c r="U729" s="1">
        <v>1.0</v>
      </c>
      <c r="V729" s="1">
        <v>2.0</v>
      </c>
      <c r="W729" s="1">
        <v>2.0</v>
      </c>
      <c r="X729" s="1">
        <v>2.0</v>
      </c>
      <c r="Y729" s="1">
        <v>2.0</v>
      </c>
      <c r="Z729" s="1">
        <v>2.0</v>
      </c>
      <c r="AA729" s="1">
        <v>2.0</v>
      </c>
      <c r="AB729" s="1">
        <v>2.0</v>
      </c>
      <c r="AC729" s="1">
        <v>2249.0</v>
      </c>
      <c r="AD729" s="100">
        <f t="shared" si="1"/>
        <v>92</v>
      </c>
      <c r="AE729">
        <f t="shared" si="2"/>
        <v>28</v>
      </c>
      <c r="AF729">
        <f t="shared" si="3"/>
        <v>28</v>
      </c>
      <c r="AG729">
        <f t="shared" si="4"/>
        <v>36</v>
      </c>
    </row>
    <row r="730">
      <c r="A730" s="1" t="b">
        <v>1</v>
      </c>
      <c r="B730" s="20">
        <v>44062.4137924074</v>
      </c>
      <c r="C730" s="1" t="s">
        <v>402</v>
      </c>
      <c r="D730" s="1">
        <v>2.0</v>
      </c>
      <c r="E730" s="1">
        <v>1.0</v>
      </c>
      <c r="F730" s="1">
        <v>2.0</v>
      </c>
      <c r="G730" s="1">
        <v>1.0</v>
      </c>
      <c r="H730" s="1">
        <v>1.0</v>
      </c>
      <c r="I730" s="1">
        <v>2.0</v>
      </c>
      <c r="J730" s="1">
        <v>2.0</v>
      </c>
      <c r="K730" s="1">
        <v>2.0</v>
      </c>
      <c r="L730" s="1">
        <v>1.0</v>
      </c>
      <c r="M730" s="1">
        <v>0.0</v>
      </c>
      <c r="N730" s="1">
        <v>2.0</v>
      </c>
      <c r="O730" s="1">
        <v>1.0</v>
      </c>
      <c r="P730" s="1">
        <v>2.0</v>
      </c>
      <c r="Q730" s="1">
        <v>1.0</v>
      </c>
      <c r="R730" s="1">
        <v>0.0</v>
      </c>
      <c r="S730" s="1">
        <v>2.0</v>
      </c>
      <c r="T730" s="1">
        <v>2.0</v>
      </c>
      <c r="U730" s="1">
        <v>0.0</v>
      </c>
      <c r="V730" s="1">
        <v>1.0</v>
      </c>
      <c r="W730" s="1">
        <v>2.0</v>
      </c>
      <c r="X730" s="1">
        <v>0.0</v>
      </c>
      <c r="Y730" s="1">
        <v>2.0</v>
      </c>
      <c r="Z730" s="1">
        <v>1.0</v>
      </c>
      <c r="AA730" s="1">
        <v>2.0</v>
      </c>
      <c r="AB730" s="1">
        <v>1.0</v>
      </c>
      <c r="AC730" s="1">
        <v>2210.0</v>
      </c>
      <c r="AD730" s="100">
        <f t="shared" si="1"/>
        <v>66</v>
      </c>
      <c r="AE730">
        <f t="shared" si="2"/>
        <v>14</v>
      </c>
      <c r="AF730">
        <f t="shared" si="3"/>
        <v>24</v>
      </c>
      <c r="AG730">
        <f t="shared" si="4"/>
        <v>28</v>
      </c>
    </row>
    <row r="731">
      <c r="A731" t="b">
        <v>0</v>
      </c>
      <c r="B731" s="20">
        <v>44062.44081861111</v>
      </c>
      <c r="C731" s="1" t="s">
        <v>990</v>
      </c>
      <c r="D731" s="1">
        <v>0.0</v>
      </c>
      <c r="E731" s="1">
        <v>2.0</v>
      </c>
      <c r="F731" s="1">
        <v>2.0</v>
      </c>
      <c r="G731" s="1">
        <v>1.0</v>
      </c>
      <c r="H731" s="1">
        <v>0.0</v>
      </c>
      <c r="I731" s="1">
        <v>1.0</v>
      </c>
      <c r="J731" s="1">
        <v>0.0</v>
      </c>
      <c r="K731" s="1">
        <v>2.0</v>
      </c>
      <c r="L731" s="1">
        <v>0.0</v>
      </c>
      <c r="M731" s="1">
        <v>2.0</v>
      </c>
      <c r="N731" s="1">
        <v>1.0</v>
      </c>
      <c r="O731" s="1">
        <v>1.0</v>
      </c>
      <c r="P731" s="1">
        <v>2.0</v>
      </c>
      <c r="Q731" s="1">
        <v>0.0</v>
      </c>
      <c r="R731" s="1">
        <v>0.0</v>
      </c>
      <c r="S731" s="1">
        <v>1.0</v>
      </c>
      <c r="T731" s="1">
        <v>0.0</v>
      </c>
      <c r="U731" s="1">
        <v>0.0</v>
      </c>
      <c r="V731" s="1">
        <v>1.0</v>
      </c>
      <c r="W731" s="1">
        <v>1.0</v>
      </c>
      <c r="X731" s="1">
        <v>1.0</v>
      </c>
      <c r="Y731" s="1">
        <v>1.0</v>
      </c>
      <c r="Z731" s="1">
        <v>0.0</v>
      </c>
      <c r="AA731" s="1">
        <v>1.0</v>
      </c>
      <c r="AB731" s="1">
        <v>1.0</v>
      </c>
      <c r="AC731" s="1">
        <v>2310.0</v>
      </c>
      <c r="AD731" s="100">
        <f t="shared" si="1"/>
        <v>42</v>
      </c>
      <c r="AE731">
        <f t="shared" si="2"/>
        <v>14</v>
      </c>
      <c r="AF731">
        <f t="shared" si="3"/>
        <v>14</v>
      </c>
      <c r="AG731">
        <f t="shared" si="4"/>
        <v>14</v>
      </c>
    </row>
    <row r="732">
      <c r="A732" s="1" t="b">
        <v>1</v>
      </c>
      <c r="B732" s="20">
        <v>44062.44290730324</v>
      </c>
      <c r="C732" s="1" t="s">
        <v>254</v>
      </c>
      <c r="D732" s="1">
        <v>2.0</v>
      </c>
      <c r="E732" s="1">
        <v>2.0</v>
      </c>
      <c r="F732" s="1">
        <v>1.0</v>
      </c>
      <c r="G732" s="1">
        <v>0.0</v>
      </c>
      <c r="H732" s="1">
        <v>0.0</v>
      </c>
      <c r="I732" s="1">
        <v>2.0</v>
      </c>
      <c r="J732" s="1">
        <v>2.0</v>
      </c>
      <c r="K732" s="1">
        <v>2.0</v>
      </c>
      <c r="L732" s="1">
        <v>1.0</v>
      </c>
      <c r="M732" s="1">
        <v>1.0</v>
      </c>
      <c r="N732" s="1">
        <v>0.0</v>
      </c>
      <c r="O732" s="1">
        <v>0.0</v>
      </c>
      <c r="P732" s="1">
        <v>2.0</v>
      </c>
      <c r="Q732" s="1">
        <v>0.0</v>
      </c>
      <c r="R732" s="1">
        <v>0.0</v>
      </c>
      <c r="S732" s="1">
        <v>2.0</v>
      </c>
      <c r="T732" s="1">
        <v>1.0</v>
      </c>
      <c r="U732" s="1">
        <v>0.0</v>
      </c>
      <c r="V732" s="1">
        <v>1.0</v>
      </c>
      <c r="W732" s="1">
        <v>2.0</v>
      </c>
      <c r="X732" s="1">
        <v>1.0</v>
      </c>
      <c r="Y732" s="1">
        <v>2.0</v>
      </c>
      <c r="Z732" s="1">
        <v>1.0</v>
      </c>
      <c r="AA732" s="1">
        <v>1.0</v>
      </c>
      <c r="AB732" s="1">
        <v>0.0</v>
      </c>
      <c r="AC732" s="1">
        <v>0.0</v>
      </c>
      <c r="AD732" s="100">
        <f t="shared" si="1"/>
        <v>52</v>
      </c>
      <c r="AE732">
        <f t="shared" si="2"/>
        <v>20</v>
      </c>
      <c r="AF732">
        <f t="shared" si="3"/>
        <v>14</v>
      </c>
      <c r="AG732">
        <f t="shared" si="4"/>
        <v>18</v>
      </c>
    </row>
    <row r="733">
      <c r="A733" s="1" t="b">
        <v>1</v>
      </c>
      <c r="B733" s="20">
        <v>44062.6374796412</v>
      </c>
      <c r="C733" s="1" t="s">
        <v>400</v>
      </c>
      <c r="D733" s="1">
        <v>1.0</v>
      </c>
      <c r="E733" s="1">
        <v>1.0</v>
      </c>
      <c r="F733" s="1">
        <v>2.0</v>
      </c>
      <c r="G733" s="1">
        <v>1.0</v>
      </c>
      <c r="H733" s="1">
        <v>0.0</v>
      </c>
      <c r="I733" s="1">
        <v>1.0</v>
      </c>
      <c r="J733" s="1">
        <v>1.0</v>
      </c>
      <c r="K733" s="1">
        <v>2.0</v>
      </c>
      <c r="L733" s="1">
        <v>1.0</v>
      </c>
      <c r="M733" s="1">
        <v>0.0</v>
      </c>
      <c r="N733" s="1">
        <v>0.0</v>
      </c>
      <c r="O733" s="1">
        <v>0.0</v>
      </c>
      <c r="P733" s="1">
        <v>2.0</v>
      </c>
      <c r="Q733" s="1">
        <v>1.0</v>
      </c>
      <c r="R733" s="1">
        <v>0.0</v>
      </c>
      <c r="S733" s="1">
        <v>1.0</v>
      </c>
      <c r="T733" s="1">
        <v>1.0</v>
      </c>
      <c r="U733" s="1">
        <v>0.0</v>
      </c>
      <c r="V733" s="1">
        <v>0.0</v>
      </c>
      <c r="W733" s="1">
        <v>0.0</v>
      </c>
      <c r="X733" s="1">
        <v>0.0</v>
      </c>
      <c r="Y733" s="1">
        <v>2.0</v>
      </c>
      <c r="Z733" s="1">
        <v>1.0</v>
      </c>
      <c r="AA733" s="1">
        <v>2.0</v>
      </c>
      <c r="AB733" s="1">
        <v>0.0</v>
      </c>
      <c r="AC733" s="1">
        <v>2216.0</v>
      </c>
      <c r="AD733" s="100">
        <f t="shared" si="1"/>
        <v>40</v>
      </c>
      <c r="AE733">
        <f t="shared" si="2"/>
        <v>10</v>
      </c>
      <c r="AF733">
        <f t="shared" si="3"/>
        <v>14</v>
      </c>
      <c r="AG733">
        <f t="shared" si="4"/>
        <v>16</v>
      </c>
    </row>
    <row r="734">
      <c r="A734" s="1" t="b">
        <v>1</v>
      </c>
      <c r="B734" s="20">
        <v>44063.47820048611</v>
      </c>
      <c r="C734" s="1" t="s">
        <v>485</v>
      </c>
      <c r="D734" s="1">
        <v>2.0</v>
      </c>
      <c r="E734" s="1">
        <v>1.0</v>
      </c>
      <c r="F734" s="1">
        <v>2.0</v>
      </c>
      <c r="G734" s="1">
        <v>0.0</v>
      </c>
      <c r="H734" s="1">
        <v>1.0</v>
      </c>
      <c r="I734" s="1">
        <v>1.0</v>
      </c>
      <c r="J734" s="1">
        <v>1.0</v>
      </c>
      <c r="K734" s="1">
        <v>2.0</v>
      </c>
      <c r="L734" s="1">
        <v>0.0</v>
      </c>
      <c r="M734" s="1">
        <v>0.0</v>
      </c>
      <c r="N734" s="1">
        <v>0.0</v>
      </c>
      <c r="O734" s="1">
        <v>1.0</v>
      </c>
      <c r="P734" s="1">
        <v>2.0</v>
      </c>
      <c r="Q734" s="1">
        <v>0.0</v>
      </c>
      <c r="R734" s="1">
        <v>0.0</v>
      </c>
      <c r="S734" s="1">
        <v>2.0</v>
      </c>
      <c r="T734" s="1">
        <v>1.0</v>
      </c>
      <c r="U734" s="1">
        <v>0.0</v>
      </c>
      <c r="V734" s="1">
        <v>0.0</v>
      </c>
      <c r="W734" s="1">
        <v>0.0</v>
      </c>
      <c r="X734" s="1">
        <v>1.0</v>
      </c>
      <c r="Y734" s="1">
        <v>2.0</v>
      </c>
      <c r="Z734" s="1">
        <v>1.0</v>
      </c>
      <c r="AA734" s="1">
        <v>2.0</v>
      </c>
      <c r="AB734" s="1">
        <v>0.0</v>
      </c>
      <c r="AC734" s="1">
        <v>2320.0</v>
      </c>
      <c r="AD734" s="100">
        <f t="shared" si="1"/>
        <v>44</v>
      </c>
      <c r="AE734">
        <f t="shared" si="2"/>
        <v>10</v>
      </c>
      <c r="AF734">
        <f t="shared" si="3"/>
        <v>14</v>
      </c>
      <c r="AG734">
        <f t="shared" si="4"/>
        <v>20</v>
      </c>
    </row>
    <row r="735">
      <c r="A735" s="1" t="b">
        <v>1</v>
      </c>
      <c r="B735" s="20">
        <v>44064.45303826389</v>
      </c>
      <c r="C735" s="1" t="s">
        <v>486</v>
      </c>
      <c r="D735" s="1">
        <v>0.0</v>
      </c>
      <c r="E735" s="1">
        <v>2.0</v>
      </c>
      <c r="F735" s="1">
        <v>1.0</v>
      </c>
      <c r="G735" s="1">
        <v>0.0</v>
      </c>
      <c r="H735" s="1">
        <v>1.0</v>
      </c>
      <c r="I735" s="1">
        <v>0.0</v>
      </c>
      <c r="J735" s="1">
        <v>1.0</v>
      </c>
      <c r="K735" s="1">
        <v>2.0</v>
      </c>
      <c r="L735" s="1">
        <v>1.0</v>
      </c>
      <c r="M735" s="1">
        <v>0.0</v>
      </c>
      <c r="N735" s="1">
        <v>0.0</v>
      </c>
      <c r="O735" s="1">
        <v>0.0</v>
      </c>
      <c r="P735" s="1">
        <v>2.0</v>
      </c>
      <c r="Q735" s="1">
        <v>0.0</v>
      </c>
      <c r="R735" s="1">
        <v>0.0</v>
      </c>
      <c r="S735" s="1">
        <v>2.0</v>
      </c>
      <c r="T735" s="1">
        <v>0.0</v>
      </c>
      <c r="U735" s="1">
        <v>0.0</v>
      </c>
      <c r="V735" s="1">
        <v>1.0</v>
      </c>
      <c r="W735" s="1">
        <v>1.0</v>
      </c>
      <c r="X735" s="1">
        <v>2.0</v>
      </c>
      <c r="Y735" s="1">
        <v>2.0</v>
      </c>
      <c r="Z735" s="1">
        <v>2.0</v>
      </c>
      <c r="AA735" s="1">
        <v>2.0</v>
      </c>
      <c r="AB735" s="1">
        <v>0.0</v>
      </c>
      <c r="AC735" s="1">
        <v>2304.0</v>
      </c>
      <c r="AD735" s="100">
        <f t="shared" si="1"/>
        <v>44</v>
      </c>
      <c r="AE735">
        <f t="shared" si="2"/>
        <v>20</v>
      </c>
      <c r="AF735">
        <f t="shared" si="3"/>
        <v>8</v>
      </c>
      <c r="AG735">
        <f t="shared" si="4"/>
        <v>16</v>
      </c>
    </row>
    <row r="736">
      <c r="A736" s="1" t="b">
        <v>1</v>
      </c>
      <c r="B736" s="20">
        <v>44064.66791766204</v>
      </c>
      <c r="C736" s="1" t="s">
        <v>487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2328.0</v>
      </c>
      <c r="AD736" s="100">
        <f t="shared" si="1"/>
        <v>0</v>
      </c>
      <c r="AE736">
        <f t="shared" si="2"/>
        <v>0</v>
      </c>
      <c r="AF736">
        <f t="shared" si="3"/>
        <v>0</v>
      </c>
      <c r="AG736">
        <f t="shared" si="4"/>
        <v>0</v>
      </c>
    </row>
    <row r="737">
      <c r="A737" s="1" t="b">
        <v>1</v>
      </c>
      <c r="B737" s="20">
        <v>44064.85546075231</v>
      </c>
      <c r="C737" s="1" t="s">
        <v>488</v>
      </c>
      <c r="D737" s="1">
        <v>2.0</v>
      </c>
      <c r="E737" s="1">
        <v>1.0</v>
      </c>
      <c r="F737" s="1">
        <v>2.0</v>
      </c>
      <c r="G737" s="1">
        <v>2.0</v>
      </c>
      <c r="H737" s="1">
        <v>1.0</v>
      </c>
      <c r="I737" s="1">
        <v>2.0</v>
      </c>
      <c r="J737" s="1">
        <v>2.0</v>
      </c>
      <c r="K737" s="1">
        <v>2.0</v>
      </c>
      <c r="L737" s="1">
        <v>1.0</v>
      </c>
      <c r="M737" s="1">
        <v>2.0</v>
      </c>
      <c r="N737" s="1">
        <v>2.0</v>
      </c>
      <c r="O737" s="1">
        <v>0.0</v>
      </c>
      <c r="P737" s="1">
        <v>2.0</v>
      </c>
      <c r="Q737" s="1">
        <v>0.0</v>
      </c>
      <c r="R737" s="1">
        <v>2.0</v>
      </c>
      <c r="S737" s="1">
        <v>2.0</v>
      </c>
      <c r="T737" s="1">
        <v>2.0</v>
      </c>
      <c r="U737" s="1">
        <v>1.0</v>
      </c>
      <c r="V737" s="1">
        <v>1.0</v>
      </c>
      <c r="W737" s="1">
        <v>2.0</v>
      </c>
      <c r="X737" s="1">
        <v>1.0</v>
      </c>
      <c r="Y737" s="1">
        <v>2.0</v>
      </c>
      <c r="Z737" s="1">
        <v>1.0</v>
      </c>
      <c r="AA737" s="1">
        <v>2.0</v>
      </c>
      <c r="AB737" s="1">
        <v>1.0</v>
      </c>
      <c r="AC737" s="1">
        <v>2248.0</v>
      </c>
      <c r="AD737" s="100">
        <f t="shared" si="1"/>
        <v>76</v>
      </c>
      <c r="AE737">
        <f t="shared" si="2"/>
        <v>22</v>
      </c>
      <c r="AF737">
        <f t="shared" si="3"/>
        <v>26</v>
      </c>
      <c r="AG737">
        <f t="shared" si="4"/>
        <v>28</v>
      </c>
    </row>
    <row r="738">
      <c r="A738" s="1" t="b">
        <v>1</v>
      </c>
      <c r="B738" s="20">
        <v>44066.841760428244</v>
      </c>
      <c r="C738" s="1" t="s">
        <v>489</v>
      </c>
      <c r="D738" s="1">
        <v>1.0</v>
      </c>
      <c r="E738" s="1">
        <v>2.0</v>
      </c>
      <c r="F738" s="1">
        <v>2.0</v>
      </c>
      <c r="G738" s="1">
        <v>1.0</v>
      </c>
      <c r="H738" s="1">
        <v>0.0</v>
      </c>
      <c r="I738" s="1">
        <v>1.0</v>
      </c>
      <c r="J738" s="1">
        <v>2.0</v>
      </c>
      <c r="K738" s="1">
        <v>1.0</v>
      </c>
      <c r="L738" s="1">
        <v>1.0</v>
      </c>
      <c r="M738" s="1">
        <v>1.0</v>
      </c>
      <c r="N738" s="1">
        <v>0.0</v>
      </c>
      <c r="O738" s="1">
        <v>0.0</v>
      </c>
      <c r="P738" s="1">
        <v>1.0</v>
      </c>
      <c r="Q738" s="1">
        <v>0.0</v>
      </c>
      <c r="R738" s="1">
        <v>0.0</v>
      </c>
      <c r="S738" s="1">
        <v>1.0</v>
      </c>
      <c r="T738" s="1">
        <v>2.0</v>
      </c>
      <c r="U738" s="1">
        <v>0.0</v>
      </c>
      <c r="V738" s="1">
        <v>0.0</v>
      </c>
      <c r="W738" s="1">
        <v>0.0</v>
      </c>
      <c r="X738" s="1">
        <v>0.0</v>
      </c>
      <c r="Y738" s="1">
        <v>1.0</v>
      </c>
      <c r="Z738" s="1">
        <v>1.0</v>
      </c>
      <c r="AA738" s="1">
        <v>2.0</v>
      </c>
      <c r="AB738" s="1">
        <v>1.0</v>
      </c>
      <c r="AC738" s="1">
        <v>2273.0</v>
      </c>
      <c r="AD738" s="100">
        <f t="shared" si="1"/>
        <v>42</v>
      </c>
      <c r="AE738">
        <f t="shared" si="2"/>
        <v>12</v>
      </c>
      <c r="AF738">
        <f t="shared" si="3"/>
        <v>14</v>
      </c>
      <c r="AG738">
        <f t="shared" si="4"/>
        <v>16</v>
      </c>
    </row>
    <row r="739">
      <c r="A739" s="1" t="b">
        <v>1</v>
      </c>
      <c r="B739" s="20">
        <v>44067.42303628472</v>
      </c>
      <c r="C739" s="1" t="s">
        <v>372</v>
      </c>
      <c r="D739" s="1">
        <v>0.0</v>
      </c>
      <c r="E739" s="1">
        <v>2.0</v>
      </c>
      <c r="F739" s="1">
        <v>0.0</v>
      </c>
      <c r="G739" s="1">
        <v>0.0</v>
      </c>
      <c r="H739" s="1">
        <v>0.0</v>
      </c>
      <c r="I739" s="1">
        <v>2.0</v>
      </c>
      <c r="J739" s="1">
        <v>0.0</v>
      </c>
      <c r="K739" s="1">
        <v>2.0</v>
      </c>
      <c r="L739" s="1">
        <v>2.0</v>
      </c>
      <c r="M739" s="1">
        <v>0.0</v>
      </c>
      <c r="N739" s="1">
        <v>1.0</v>
      </c>
      <c r="O739" s="1">
        <v>0.0</v>
      </c>
      <c r="P739" s="1">
        <v>0.0</v>
      </c>
      <c r="Q739" s="1">
        <v>1.0</v>
      </c>
      <c r="R739" s="1">
        <v>0.0</v>
      </c>
      <c r="S739" s="1">
        <v>2.0</v>
      </c>
      <c r="T739" s="1">
        <v>1.0</v>
      </c>
      <c r="U739" s="1">
        <v>0.0</v>
      </c>
      <c r="V739" s="1">
        <v>0.0</v>
      </c>
      <c r="W739" s="1">
        <v>1.0</v>
      </c>
      <c r="X739" s="1">
        <v>0.0</v>
      </c>
      <c r="Y739" s="1">
        <v>0.0</v>
      </c>
      <c r="Z739" s="1">
        <v>1.0</v>
      </c>
      <c r="AA739" s="1">
        <v>2.0</v>
      </c>
      <c r="AB739" s="1">
        <v>0.0</v>
      </c>
      <c r="AC739" s="1">
        <v>2170.0</v>
      </c>
      <c r="AD739" s="100">
        <f t="shared" si="1"/>
        <v>34</v>
      </c>
      <c r="AE739">
        <f t="shared" si="2"/>
        <v>12</v>
      </c>
      <c r="AF739">
        <f t="shared" si="3"/>
        <v>8</v>
      </c>
      <c r="AG739">
        <f t="shared" si="4"/>
        <v>14</v>
      </c>
    </row>
    <row r="740">
      <c r="A740" s="1" t="b">
        <v>1</v>
      </c>
      <c r="B740" s="20">
        <v>44068.02534854166</v>
      </c>
      <c r="C740" s="1" t="s">
        <v>490</v>
      </c>
      <c r="D740" s="1">
        <v>0.0</v>
      </c>
      <c r="E740" s="1">
        <v>2.0</v>
      </c>
      <c r="F740" s="1">
        <v>1.0</v>
      </c>
      <c r="G740" s="1">
        <v>0.0</v>
      </c>
      <c r="H740" s="1">
        <v>0.0</v>
      </c>
      <c r="I740" s="1">
        <v>2.0</v>
      </c>
      <c r="J740" s="1">
        <v>1.0</v>
      </c>
      <c r="K740" s="1">
        <v>2.0</v>
      </c>
      <c r="L740" s="1">
        <v>0.0</v>
      </c>
      <c r="M740" s="1">
        <v>0.0</v>
      </c>
      <c r="N740" s="1">
        <v>1.0</v>
      </c>
      <c r="O740" s="1">
        <v>0.0</v>
      </c>
      <c r="P740" s="1">
        <v>1.0</v>
      </c>
      <c r="Q740" s="1">
        <v>0.0</v>
      </c>
      <c r="R740" s="1">
        <v>0.0</v>
      </c>
      <c r="S740" s="1">
        <v>1.0</v>
      </c>
      <c r="T740" s="1">
        <v>0.0</v>
      </c>
      <c r="U740" s="1">
        <v>0.0</v>
      </c>
      <c r="V740" s="1">
        <v>0.0</v>
      </c>
      <c r="W740" s="1">
        <v>2.0</v>
      </c>
      <c r="X740" s="1">
        <v>1.0</v>
      </c>
      <c r="Y740" s="1">
        <v>1.0</v>
      </c>
      <c r="Z740" s="1">
        <v>0.0</v>
      </c>
      <c r="AA740" s="1">
        <v>1.0</v>
      </c>
      <c r="AB740" s="1">
        <v>0.0</v>
      </c>
      <c r="AC740" s="1">
        <v>2311.0</v>
      </c>
      <c r="AD740" s="100">
        <f t="shared" si="1"/>
        <v>32</v>
      </c>
      <c r="AE740">
        <f t="shared" si="2"/>
        <v>12</v>
      </c>
      <c r="AF740">
        <f t="shared" si="3"/>
        <v>8</v>
      </c>
      <c r="AG740">
        <f t="shared" si="4"/>
        <v>12</v>
      </c>
    </row>
    <row r="741">
      <c r="A741" s="1" t="b">
        <v>1</v>
      </c>
      <c r="B741" s="20">
        <v>44068.38688960648</v>
      </c>
      <c r="C741" s="1" t="s">
        <v>491</v>
      </c>
      <c r="D741" s="1">
        <v>2.0</v>
      </c>
      <c r="E741" s="1">
        <v>2.0</v>
      </c>
      <c r="F741" s="1">
        <v>2.0</v>
      </c>
      <c r="G741" s="1">
        <v>1.0</v>
      </c>
      <c r="H741" s="1">
        <v>1.0</v>
      </c>
      <c r="I741" s="1">
        <v>2.0</v>
      </c>
      <c r="J741" s="1">
        <v>2.0</v>
      </c>
      <c r="K741" s="1">
        <v>2.0</v>
      </c>
      <c r="L741" s="1">
        <v>1.0</v>
      </c>
      <c r="M741" s="1">
        <v>1.0</v>
      </c>
      <c r="N741" s="1">
        <v>0.0</v>
      </c>
      <c r="O741" s="1">
        <v>1.0</v>
      </c>
      <c r="P741" s="1">
        <v>1.0</v>
      </c>
      <c r="Q741" s="1">
        <v>1.0</v>
      </c>
      <c r="R741" s="1">
        <v>1.0</v>
      </c>
      <c r="S741" s="1">
        <v>2.0</v>
      </c>
      <c r="T741" s="1">
        <v>1.0</v>
      </c>
      <c r="U741" s="1">
        <v>0.0</v>
      </c>
      <c r="V741" s="1">
        <v>1.0</v>
      </c>
      <c r="W741" s="1">
        <v>2.0</v>
      </c>
      <c r="X741" s="1">
        <v>0.0</v>
      </c>
      <c r="Y741" s="1">
        <v>1.0</v>
      </c>
      <c r="Z741" s="1">
        <v>0.0</v>
      </c>
      <c r="AA741" s="1">
        <v>2.0</v>
      </c>
      <c r="AB741" s="1">
        <v>0.0</v>
      </c>
      <c r="AC741" s="1">
        <v>2301.0</v>
      </c>
      <c r="AD741" s="100">
        <f t="shared" si="1"/>
        <v>58</v>
      </c>
      <c r="AE741">
        <f t="shared" si="2"/>
        <v>14</v>
      </c>
      <c r="AF741">
        <f t="shared" si="3"/>
        <v>14</v>
      </c>
      <c r="AG741">
        <f t="shared" si="4"/>
        <v>30</v>
      </c>
    </row>
    <row r="742">
      <c r="A742" s="1" t="b">
        <v>1</v>
      </c>
      <c r="B742" s="20">
        <v>44069.42265652778</v>
      </c>
      <c r="C742" s="1" t="s">
        <v>493</v>
      </c>
      <c r="D742" s="1">
        <v>1.0</v>
      </c>
      <c r="E742" s="1">
        <v>2.0</v>
      </c>
      <c r="F742" s="1">
        <v>2.0</v>
      </c>
      <c r="G742" s="1">
        <v>2.0</v>
      </c>
      <c r="H742" s="1">
        <v>0.0</v>
      </c>
      <c r="I742" s="1">
        <v>1.0</v>
      </c>
      <c r="J742" s="1">
        <v>2.0</v>
      </c>
      <c r="K742" s="1">
        <v>2.0</v>
      </c>
      <c r="L742" s="1">
        <v>0.0</v>
      </c>
      <c r="M742" s="1">
        <v>0.0</v>
      </c>
      <c r="N742" s="1">
        <v>2.0</v>
      </c>
      <c r="O742" s="1">
        <v>0.0</v>
      </c>
      <c r="P742" s="1">
        <v>1.0</v>
      </c>
      <c r="Q742" s="1">
        <v>0.0</v>
      </c>
      <c r="R742" s="1">
        <v>0.0</v>
      </c>
      <c r="S742" s="1">
        <v>2.0</v>
      </c>
      <c r="T742" s="1">
        <v>0.0</v>
      </c>
      <c r="U742" s="1">
        <v>1.0</v>
      </c>
      <c r="V742" s="1">
        <v>0.0</v>
      </c>
      <c r="W742" s="1">
        <v>2.0</v>
      </c>
      <c r="X742" s="1">
        <v>1.0</v>
      </c>
      <c r="Y742" s="1">
        <v>2.0</v>
      </c>
      <c r="Z742" s="1">
        <v>0.0</v>
      </c>
      <c r="AA742" s="1">
        <v>2.0</v>
      </c>
      <c r="AB742" s="1">
        <v>0.0</v>
      </c>
      <c r="AC742" s="1">
        <v>2318.0</v>
      </c>
      <c r="AD742" s="100">
        <f t="shared" si="1"/>
        <v>50</v>
      </c>
      <c r="AE742">
        <f t="shared" si="2"/>
        <v>16</v>
      </c>
      <c r="AF742">
        <f t="shared" si="3"/>
        <v>16</v>
      </c>
      <c r="AG742">
        <f t="shared" si="4"/>
        <v>18</v>
      </c>
    </row>
    <row r="743">
      <c r="A743" s="1" t="b">
        <v>1</v>
      </c>
      <c r="B743" s="20">
        <v>44071.412962118055</v>
      </c>
      <c r="C743" s="1" t="s">
        <v>419</v>
      </c>
      <c r="D743" s="1">
        <v>0.0</v>
      </c>
      <c r="E743" s="1">
        <v>1.0</v>
      </c>
      <c r="F743" s="1">
        <v>0.0</v>
      </c>
      <c r="G743" s="1">
        <v>1.0</v>
      </c>
      <c r="H743" s="1">
        <v>0.0</v>
      </c>
      <c r="I743" s="1">
        <v>0.0</v>
      </c>
      <c r="J743" s="1">
        <v>0.0</v>
      </c>
      <c r="K743" s="1">
        <v>1.0</v>
      </c>
      <c r="L743" s="1">
        <v>0.0</v>
      </c>
      <c r="M743" s="1">
        <v>0.0</v>
      </c>
      <c r="N743" s="1">
        <v>0.0</v>
      </c>
      <c r="O743" s="1">
        <v>0.0</v>
      </c>
      <c r="P743" s="1">
        <v>1.0</v>
      </c>
      <c r="Q743" s="1">
        <v>0.0</v>
      </c>
      <c r="R743" s="1">
        <v>0.0</v>
      </c>
      <c r="S743" s="1">
        <v>1.0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2.0</v>
      </c>
      <c r="AB743" s="1">
        <v>0.0</v>
      </c>
      <c r="AC743" s="1">
        <v>2240.0</v>
      </c>
      <c r="AD743" s="100">
        <f t="shared" si="1"/>
        <v>14</v>
      </c>
      <c r="AE743">
        <f t="shared" si="2"/>
        <v>2</v>
      </c>
      <c r="AF743">
        <f t="shared" si="3"/>
        <v>6</v>
      </c>
      <c r="AG743">
        <f t="shared" si="4"/>
        <v>6</v>
      </c>
    </row>
    <row r="744">
      <c r="A744" s="1" t="b">
        <v>1</v>
      </c>
      <c r="B744" s="20">
        <v>44071.444071273145</v>
      </c>
      <c r="C744" s="1" t="s">
        <v>494</v>
      </c>
      <c r="D744" s="1">
        <v>2.0</v>
      </c>
      <c r="E744" s="1">
        <v>1.0</v>
      </c>
      <c r="F744" s="1">
        <v>2.0</v>
      </c>
      <c r="G744" s="1">
        <v>2.0</v>
      </c>
      <c r="H744" s="1">
        <v>1.0</v>
      </c>
      <c r="I744" s="1">
        <v>2.0</v>
      </c>
      <c r="J744" s="1">
        <v>2.0</v>
      </c>
      <c r="K744" s="1">
        <v>2.0</v>
      </c>
      <c r="L744" s="1">
        <v>0.0</v>
      </c>
      <c r="M744" s="1">
        <v>0.0</v>
      </c>
      <c r="N744" s="1">
        <v>1.0</v>
      </c>
      <c r="O744" s="1">
        <v>0.0</v>
      </c>
      <c r="P744" s="1">
        <v>2.0</v>
      </c>
      <c r="Q744" s="1">
        <v>0.0</v>
      </c>
      <c r="R744" s="1">
        <v>0.0</v>
      </c>
      <c r="S744" s="1">
        <v>2.0</v>
      </c>
      <c r="T744" s="1">
        <v>1.0</v>
      </c>
      <c r="U744" s="1">
        <v>0.0</v>
      </c>
      <c r="V744" s="1">
        <v>0.0</v>
      </c>
      <c r="W744" s="1">
        <v>1.0</v>
      </c>
      <c r="X744" s="1">
        <v>0.0</v>
      </c>
      <c r="Y744" s="1">
        <v>2.0</v>
      </c>
      <c r="Z744" s="1">
        <v>2.0</v>
      </c>
      <c r="AA744" s="1">
        <v>2.0</v>
      </c>
      <c r="AB744" s="1">
        <v>1.0</v>
      </c>
      <c r="AC744" s="1">
        <v>2314.0</v>
      </c>
      <c r="AD744" s="100">
        <f t="shared" si="1"/>
        <v>56</v>
      </c>
      <c r="AE744">
        <f t="shared" si="2"/>
        <v>12</v>
      </c>
      <c r="AF744">
        <f t="shared" si="3"/>
        <v>22</v>
      </c>
      <c r="AG744">
        <f t="shared" si="4"/>
        <v>22</v>
      </c>
    </row>
    <row r="745">
      <c r="A745" t="b">
        <v>0</v>
      </c>
      <c r="B745" s="20">
        <v>44071.754762129625</v>
      </c>
      <c r="C745" s="1" t="s">
        <v>492</v>
      </c>
      <c r="D745" s="1">
        <v>2.0</v>
      </c>
      <c r="E745" s="1">
        <v>2.0</v>
      </c>
      <c r="F745" s="1">
        <v>2.0</v>
      </c>
      <c r="G745" s="1">
        <v>1.0</v>
      </c>
      <c r="H745" s="1">
        <v>2.0</v>
      </c>
      <c r="I745" s="1">
        <v>2.0</v>
      </c>
      <c r="J745" s="1">
        <v>2.0</v>
      </c>
      <c r="K745" s="1">
        <v>2.0</v>
      </c>
      <c r="L745" s="1">
        <v>1.0</v>
      </c>
      <c r="M745" s="1">
        <v>1.0</v>
      </c>
      <c r="N745" s="1">
        <v>1.0</v>
      </c>
      <c r="O745" s="1">
        <v>1.0</v>
      </c>
      <c r="P745" s="1">
        <v>2.0</v>
      </c>
      <c r="Q745" s="1">
        <v>1.0</v>
      </c>
      <c r="R745" s="1">
        <v>1.0</v>
      </c>
      <c r="S745" s="1">
        <v>2.0</v>
      </c>
      <c r="T745" s="1">
        <v>0.0</v>
      </c>
      <c r="U745" s="1">
        <v>0.0</v>
      </c>
      <c r="V745" s="1">
        <v>2.0</v>
      </c>
      <c r="W745" s="1">
        <v>2.0</v>
      </c>
      <c r="X745" s="1">
        <v>1.0</v>
      </c>
      <c r="Y745" s="1">
        <v>2.0</v>
      </c>
      <c r="Z745" s="1">
        <v>2.0</v>
      </c>
      <c r="AA745" s="1">
        <v>2.0</v>
      </c>
      <c r="AB745" s="1">
        <v>2.0</v>
      </c>
      <c r="AC745" s="1">
        <v>2327.0</v>
      </c>
      <c r="AD745" s="100">
        <f t="shared" si="1"/>
        <v>76</v>
      </c>
      <c r="AE745">
        <f t="shared" si="2"/>
        <v>22</v>
      </c>
      <c r="AF745">
        <f t="shared" si="3"/>
        <v>20</v>
      </c>
      <c r="AG745">
        <f t="shared" si="4"/>
        <v>34</v>
      </c>
    </row>
    <row r="746">
      <c r="A746" s="1" t="b">
        <v>1</v>
      </c>
      <c r="B746" s="20">
        <v>44073.91743952547</v>
      </c>
      <c r="C746" s="1" t="s">
        <v>317</v>
      </c>
      <c r="D746" s="1">
        <v>1.0</v>
      </c>
      <c r="E746" s="1">
        <v>1.0</v>
      </c>
      <c r="F746" s="1">
        <v>0.0</v>
      </c>
      <c r="G746" s="1">
        <v>0.0</v>
      </c>
      <c r="H746" s="1">
        <v>0.0</v>
      </c>
      <c r="I746" s="1">
        <v>1.0</v>
      </c>
      <c r="J746" s="1">
        <v>0.0</v>
      </c>
      <c r="K746" s="1">
        <v>2.0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1.0</v>
      </c>
      <c r="W746" s="1">
        <v>1.0</v>
      </c>
      <c r="X746" s="1">
        <v>1.0</v>
      </c>
      <c r="Y746" s="1">
        <v>1.0</v>
      </c>
      <c r="Z746" s="1">
        <v>0.0</v>
      </c>
      <c r="AA746" s="1">
        <v>2.0</v>
      </c>
      <c r="AB746" s="1">
        <v>0.0</v>
      </c>
      <c r="AC746" s="1">
        <v>2087.0</v>
      </c>
      <c r="AD746" s="100">
        <f t="shared" si="1"/>
        <v>22</v>
      </c>
      <c r="AE746">
        <f t="shared" si="2"/>
        <v>8</v>
      </c>
      <c r="AF746">
        <f t="shared" si="3"/>
        <v>6</v>
      </c>
      <c r="AG746">
        <f t="shared" si="4"/>
        <v>8</v>
      </c>
    </row>
    <row r="747">
      <c r="A747" s="1" t="b">
        <v>1</v>
      </c>
      <c r="B747" s="20">
        <v>44074.40551324074</v>
      </c>
      <c r="C747" s="1" t="s">
        <v>456</v>
      </c>
      <c r="D747" s="1">
        <v>2.0</v>
      </c>
      <c r="E747" s="1">
        <v>2.0</v>
      </c>
      <c r="F747" s="1">
        <v>1.0</v>
      </c>
      <c r="G747" s="1">
        <v>0.0</v>
      </c>
      <c r="H747" s="1">
        <v>0.0</v>
      </c>
      <c r="I747" s="1">
        <v>2.0</v>
      </c>
      <c r="J747" s="1">
        <v>2.0</v>
      </c>
      <c r="K747" s="1">
        <v>2.0</v>
      </c>
      <c r="L747" s="1">
        <v>1.0</v>
      </c>
      <c r="M747" s="1">
        <v>0.0</v>
      </c>
      <c r="N747" s="1">
        <v>1.0</v>
      </c>
      <c r="O747" s="1">
        <v>0.0</v>
      </c>
      <c r="P747" s="1">
        <v>1.0</v>
      </c>
      <c r="Q747" s="1">
        <v>0.0</v>
      </c>
      <c r="R747" s="1">
        <v>0.0</v>
      </c>
      <c r="S747" s="1">
        <v>2.0</v>
      </c>
      <c r="T747" s="1">
        <v>1.0</v>
      </c>
      <c r="U747" s="1">
        <v>0.0</v>
      </c>
      <c r="V747" s="1">
        <v>0.0</v>
      </c>
      <c r="W747" s="1">
        <v>2.0</v>
      </c>
      <c r="X747" s="1">
        <v>2.0</v>
      </c>
      <c r="Y747" s="1">
        <v>2.0</v>
      </c>
      <c r="Z747" s="1">
        <v>1.0</v>
      </c>
      <c r="AA747" s="1">
        <v>2.0</v>
      </c>
      <c r="AB747" s="1">
        <v>0.0</v>
      </c>
      <c r="AC747" s="1">
        <v>2274.0</v>
      </c>
      <c r="AD747" s="100">
        <f t="shared" si="1"/>
        <v>52</v>
      </c>
      <c r="AE747">
        <f t="shared" si="2"/>
        <v>20</v>
      </c>
      <c r="AF747">
        <f t="shared" si="3"/>
        <v>14</v>
      </c>
      <c r="AG747">
        <f t="shared" si="4"/>
        <v>18</v>
      </c>
    </row>
    <row r="748">
      <c r="A748" t="b">
        <v>0</v>
      </c>
      <c r="B748" s="20">
        <v>44074.70589564815</v>
      </c>
      <c r="C748" s="1" t="s">
        <v>910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2312.0</v>
      </c>
      <c r="AD748" s="100">
        <f t="shared" si="1"/>
        <v>0</v>
      </c>
      <c r="AE748">
        <f t="shared" si="2"/>
        <v>0</v>
      </c>
      <c r="AF748">
        <f t="shared" si="3"/>
        <v>0</v>
      </c>
      <c r="AG748">
        <f t="shared" si="4"/>
        <v>0</v>
      </c>
    </row>
    <row r="749">
      <c r="A749" s="1" t="b">
        <v>1</v>
      </c>
      <c r="B749" s="20">
        <v>44074.84119740741</v>
      </c>
      <c r="C749" s="1" t="s">
        <v>495</v>
      </c>
      <c r="D749" s="1">
        <v>0.0</v>
      </c>
      <c r="E749" s="1">
        <v>0.0</v>
      </c>
      <c r="F749" s="1">
        <v>1.0</v>
      </c>
      <c r="G749" s="1">
        <v>0.0</v>
      </c>
      <c r="H749" s="1">
        <v>0.0</v>
      </c>
      <c r="I749" s="1">
        <v>1.0</v>
      </c>
      <c r="J749" s="1">
        <v>0.0</v>
      </c>
      <c r="K749" s="1">
        <v>1.0</v>
      </c>
      <c r="L749" s="1">
        <v>0.0</v>
      </c>
      <c r="M749" s="1">
        <v>0.0</v>
      </c>
      <c r="N749" s="1">
        <v>0.0</v>
      </c>
      <c r="O749" s="1">
        <v>0.0</v>
      </c>
      <c r="P749" s="1">
        <v>1.0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1.0</v>
      </c>
      <c r="AA749" s="1">
        <v>1.0</v>
      </c>
      <c r="AB749" s="1">
        <v>0.0</v>
      </c>
      <c r="AC749" s="1">
        <v>2322.0</v>
      </c>
      <c r="AD749" s="100">
        <f t="shared" si="1"/>
        <v>12</v>
      </c>
      <c r="AE749">
        <f t="shared" si="2"/>
        <v>2</v>
      </c>
      <c r="AF749">
        <f t="shared" si="3"/>
        <v>4</v>
      </c>
      <c r="AG749">
        <f t="shared" si="4"/>
        <v>6</v>
      </c>
    </row>
    <row r="750">
      <c r="A750" s="1" t="b">
        <v>1</v>
      </c>
      <c r="B750" s="20">
        <v>44075.688461365746</v>
      </c>
      <c r="C750" s="1" t="s">
        <v>496</v>
      </c>
      <c r="D750" s="1">
        <v>1.0</v>
      </c>
      <c r="E750" s="1">
        <v>2.0</v>
      </c>
      <c r="F750" s="1">
        <v>1.0</v>
      </c>
      <c r="G750" s="1">
        <v>1.0</v>
      </c>
      <c r="H750" s="1">
        <v>1.0</v>
      </c>
      <c r="I750" s="1">
        <v>2.0</v>
      </c>
      <c r="J750" s="1">
        <v>1.0</v>
      </c>
      <c r="K750" s="1">
        <v>1.0</v>
      </c>
      <c r="L750" s="1">
        <v>1.0</v>
      </c>
      <c r="M750" s="1">
        <v>1.0</v>
      </c>
      <c r="N750" s="1">
        <v>1.0</v>
      </c>
      <c r="O750" s="1">
        <v>1.0</v>
      </c>
      <c r="P750" s="1">
        <v>1.0</v>
      </c>
      <c r="Q750" s="1">
        <v>1.0</v>
      </c>
      <c r="R750" s="1">
        <v>1.0</v>
      </c>
      <c r="S750" s="1">
        <v>1.0</v>
      </c>
      <c r="T750" s="1">
        <v>1.0</v>
      </c>
      <c r="U750" s="1">
        <v>1.0</v>
      </c>
      <c r="V750" s="1">
        <v>1.0</v>
      </c>
      <c r="W750" s="1">
        <v>1.0</v>
      </c>
      <c r="X750" s="1">
        <v>1.0</v>
      </c>
      <c r="Y750" s="1">
        <v>1.0</v>
      </c>
      <c r="Z750" s="1">
        <v>1.0</v>
      </c>
      <c r="AA750" s="1">
        <v>1.0</v>
      </c>
      <c r="AB750" s="1">
        <v>1.0</v>
      </c>
      <c r="AC750" s="1">
        <v>2338.0</v>
      </c>
      <c r="AD750" s="100">
        <f t="shared" si="1"/>
        <v>54</v>
      </c>
      <c r="AE750">
        <f t="shared" si="2"/>
        <v>18</v>
      </c>
      <c r="AF750">
        <f t="shared" si="3"/>
        <v>14</v>
      </c>
      <c r="AG750">
        <f t="shared" si="4"/>
        <v>22</v>
      </c>
    </row>
    <row r="751">
      <c r="A751" s="1" t="b">
        <v>1</v>
      </c>
      <c r="B751" s="20">
        <v>44075.80341946759</v>
      </c>
      <c r="C751" s="1" t="s">
        <v>323</v>
      </c>
      <c r="D751" s="1">
        <v>1.0</v>
      </c>
      <c r="E751" s="1">
        <v>1.0</v>
      </c>
      <c r="F751" s="1">
        <v>1.0</v>
      </c>
      <c r="G751" s="1">
        <v>0.0</v>
      </c>
      <c r="H751" s="1">
        <v>0.0</v>
      </c>
      <c r="I751" s="1">
        <v>1.0</v>
      </c>
      <c r="J751" s="1">
        <v>0.0</v>
      </c>
      <c r="K751" s="1">
        <v>2.0</v>
      </c>
      <c r="L751" s="1">
        <v>0.0</v>
      </c>
      <c r="M751" s="1">
        <v>0.0</v>
      </c>
      <c r="N751" s="1">
        <v>2.0</v>
      </c>
      <c r="O751" s="1">
        <v>0.0</v>
      </c>
      <c r="P751" s="1">
        <v>2.0</v>
      </c>
      <c r="Q751" s="1">
        <v>0.0</v>
      </c>
      <c r="R751" s="1">
        <v>0.0</v>
      </c>
      <c r="S751" s="1">
        <v>1.0</v>
      </c>
      <c r="T751" s="1">
        <v>0.0</v>
      </c>
      <c r="U751" s="1">
        <v>0.0</v>
      </c>
      <c r="V751" s="1">
        <v>0.0</v>
      </c>
      <c r="W751" s="1">
        <v>2.0</v>
      </c>
      <c r="X751" s="1">
        <v>1.0</v>
      </c>
      <c r="Y751" s="1">
        <v>2.0</v>
      </c>
      <c r="Z751" s="1">
        <v>1.0</v>
      </c>
      <c r="AA751" s="1">
        <v>2.0</v>
      </c>
      <c r="AB751" s="1">
        <v>0.0</v>
      </c>
      <c r="AC751" s="1">
        <v>2068.0</v>
      </c>
      <c r="AD751" s="100">
        <f t="shared" si="1"/>
        <v>38</v>
      </c>
      <c r="AE751">
        <f t="shared" si="2"/>
        <v>14</v>
      </c>
      <c r="AF751">
        <f t="shared" si="3"/>
        <v>14</v>
      </c>
      <c r="AG751">
        <f t="shared" si="4"/>
        <v>10</v>
      </c>
    </row>
    <row r="752">
      <c r="A752" s="1" t="b">
        <v>1</v>
      </c>
      <c r="B752" s="20">
        <v>44077.31061291667</v>
      </c>
      <c r="C752" s="1" t="s">
        <v>497</v>
      </c>
      <c r="D752" s="1">
        <v>1.0</v>
      </c>
      <c r="E752" s="1">
        <v>1.0</v>
      </c>
      <c r="F752" s="1">
        <v>1.0</v>
      </c>
      <c r="G752" s="1">
        <v>1.0</v>
      </c>
      <c r="H752" s="1">
        <v>0.0</v>
      </c>
      <c r="I752" s="1">
        <v>1.0</v>
      </c>
      <c r="J752" s="1">
        <v>1.0</v>
      </c>
      <c r="K752" s="1">
        <v>1.0</v>
      </c>
      <c r="L752" s="1">
        <v>1.0</v>
      </c>
      <c r="M752" s="1">
        <v>0.0</v>
      </c>
      <c r="N752" s="1">
        <v>1.0</v>
      </c>
      <c r="O752" s="1">
        <v>1.0</v>
      </c>
      <c r="P752" s="1">
        <v>1.0</v>
      </c>
      <c r="Q752" s="1">
        <v>0.0</v>
      </c>
      <c r="R752" s="1">
        <v>0.0</v>
      </c>
      <c r="S752" s="1">
        <v>1.0</v>
      </c>
      <c r="T752" s="1">
        <v>1.0</v>
      </c>
      <c r="U752" s="1">
        <v>0.0</v>
      </c>
      <c r="V752" s="1">
        <v>2.0</v>
      </c>
      <c r="W752" s="1">
        <v>1.0</v>
      </c>
      <c r="X752" s="1">
        <v>0.0</v>
      </c>
      <c r="Y752" s="1">
        <v>2.0</v>
      </c>
      <c r="Z752" s="1">
        <v>0.0</v>
      </c>
      <c r="AA752" s="1">
        <v>2.0</v>
      </c>
      <c r="AB752" s="1">
        <v>0.0</v>
      </c>
      <c r="AC752" s="1">
        <v>2317.0</v>
      </c>
      <c r="AD752" s="100">
        <f t="shared" si="1"/>
        <v>40</v>
      </c>
      <c r="AE752">
        <f t="shared" si="2"/>
        <v>10</v>
      </c>
      <c r="AF752">
        <f t="shared" si="3"/>
        <v>12</v>
      </c>
      <c r="AG752">
        <f t="shared" si="4"/>
        <v>18</v>
      </c>
    </row>
    <row r="753">
      <c r="A753" s="1" t="b">
        <v>1</v>
      </c>
      <c r="B753" s="20">
        <v>44080.4492596412</v>
      </c>
      <c r="C753" s="1" t="s">
        <v>498</v>
      </c>
      <c r="D753" s="1">
        <v>2.0</v>
      </c>
      <c r="E753" s="1">
        <v>1.0</v>
      </c>
      <c r="F753" s="1">
        <v>2.0</v>
      </c>
      <c r="G753" s="1">
        <v>0.0</v>
      </c>
      <c r="H753" s="1">
        <v>0.0</v>
      </c>
      <c r="I753" s="1">
        <v>1.0</v>
      </c>
      <c r="J753" s="1">
        <v>2.0</v>
      </c>
      <c r="K753" s="1">
        <v>2.0</v>
      </c>
      <c r="L753" s="1">
        <v>0.0</v>
      </c>
      <c r="M753" s="1">
        <v>0.0</v>
      </c>
      <c r="N753" s="1">
        <v>0.0</v>
      </c>
      <c r="O753" s="1">
        <v>0.0</v>
      </c>
      <c r="P753" s="1">
        <v>2.0</v>
      </c>
      <c r="Q753" s="1">
        <v>0.0</v>
      </c>
      <c r="R753" s="1">
        <v>0.0</v>
      </c>
      <c r="S753" s="1">
        <v>2.0</v>
      </c>
      <c r="T753" s="1">
        <v>0.0</v>
      </c>
      <c r="U753" s="1">
        <v>0.0</v>
      </c>
      <c r="V753" s="1">
        <v>2.0</v>
      </c>
      <c r="W753" s="1">
        <v>1.0</v>
      </c>
      <c r="X753" s="1">
        <v>1.0</v>
      </c>
      <c r="Y753" s="1">
        <v>2.0</v>
      </c>
      <c r="Z753" s="1">
        <v>1.0</v>
      </c>
      <c r="AA753" s="1">
        <v>2.0</v>
      </c>
      <c r="AB753" s="1">
        <v>0.0</v>
      </c>
      <c r="AC753" s="1">
        <v>2323.0</v>
      </c>
      <c r="AD753" s="100">
        <f t="shared" si="1"/>
        <v>46</v>
      </c>
      <c r="AE753">
        <f t="shared" si="2"/>
        <v>12</v>
      </c>
      <c r="AF753">
        <f t="shared" si="3"/>
        <v>12</v>
      </c>
      <c r="AG753">
        <f t="shared" si="4"/>
        <v>22</v>
      </c>
    </row>
    <row r="754">
      <c r="A754" s="1" t="b">
        <v>1</v>
      </c>
      <c r="B754" s="20">
        <v>44082.391967881944</v>
      </c>
      <c r="C754" s="1" t="s">
        <v>499</v>
      </c>
      <c r="D754" s="1">
        <v>2.0</v>
      </c>
      <c r="E754" s="1">
        <v>2.0</v>
      </c>
      <c r="F754" s="1">
        <v>1.0</v>
      </c>
      <c r="G754" s="1">
        <v>0.0</v>
      </c>
      <c r="H754" s="1">
        <v>0.0</v>
      </c>
      <c r="I754" s="1">
        <v>1.0</v>
      </c>
      <c r="J754" s="1">
        <v>2.0</v>
      </c>
      <c r="K754" s="1">
        <v>1.0</v>
      </c>
      <c r="L754" s="1">
        <v>1.0</v>
      </c>
      <c r="M754" s="1">
        <v>0.0</v>
      </c>
      <c r="N754" s="1">
        <v>1.0</v>
      </c>
      <c r="O754" s="1">
        <v>1.0</v>
      </c>
      <c r="P754" s="1">
        <v>1.0</v>
      </c>
      <c r="Q754" s="1">
        <v>0.0</v>
      </c>
      <c r="R754" s="1">
        <v>0.0</v>
      </c>
      <c r="S754" s="1">
        <v>2.0</v>
      </c>
      <c r="T754" s="1">
        <v>0.0</v>
      </c>
      <c r="U754" s="1">
        <v>0.0</v>
      </c>
      <c r="V754" s="1">
        <v>0.0</v>
      </c>
      <c r="W754" s="1">
        <v>0.0</v>
      </c>
      <c r="X754" s="1">
        <v>1.0</v>
      </c>
      <c r="Y754" s="1">
        <v>1.0</v>
      </c>
      <c r="Z754" s="1">
        <v>1.0</v>
      </c>
      <c r="AA754" s="1">
        <v>2.0</v>
      </c>
      <c r="AB754" s="1">
        <v>0.0</v>
      </c>
      <c r="AC754" s="1">
        <v>2339.0</v>
      </c>
      <c r="AD754" s="100">
        <f t="shared" si="1"/>
        <v>40</v>
      </c>
      <c r="AE754">
        <f t="shared" si="2"/>
        <v>12</v>
      </c>
      <c r="AF754">
        <f t="shared" si="3"/>
        <v>10</v>
      </c>
      <c r="AG754">
        <f t="shared" si="4"/>
        <v>18</v>
      </c>
    </row>
    <row r="755">
      <c r="A755" s="1" t="b">
        <v>1</v>
      </c>
      <c r="B755" s="20">
        <v>44082.42585127315</v>
      </c>
      <c r="C755" s="1" t="s">
        <v>500</v>
      </c>
      <c r="D755" s="1">
        <v>1.0</v>
      </c>
      <c r="E755" s="1">
        <v>2.0</v>
      </c>
      <c r="F755" s="1">
        <v>2.0</v>
      </c>
      <c r="G755" s="1">
        <v>0.0</v>
      </c>
      <c r="H755" s="1">
        <v>2.0</v>
      </c>
      <c r="I755" s="1">
        <v>2.0</v>
      </c>
      <c r="J755" s="1">
        <v>1.0</v>
      </c>
      <c r="K755" s="1">
        <v>2.0</v>
      </c>
      <c r="L755" s="1">
        <v>0.0</v>
      </c>
      <c r="M755" s="1">
        <v>2.0</v>
      </c>
      <c r="N755" s="1">
        <v>2.0</v>
      </c>
      <c r="O755" s="1">
        <v>1.0</v>
      </c>
      <c r="P755" s="1">
        <v>2.0</v>
      </c>
      <c r="Q755" s="1">
        <v>0.0</v>
      </c>
      <c r="R755" s="1">
        <v>0.0</v>
      </c>
      <c r="S755" s="1">
        <v>2.0</v>
      </c>
      <c r="T755" s="1">
        <v>2.0</v>
      </c>
      <c r="U755" s="1">
        <v>2.0</v>
      </c>
      <c r="V755" s="1">
        <v>1.0</v>
      </c>
      <c r="W755" s="1">
        <v>2.0</v>
      </c>
      <c r="X755" s="1">
        <v>1.0</v>
      </c>
      <c r="Y755" s="1">
        <v>2.0</v>
      </c>
      <c r="Z755" s="1">
        <v>2.0</v>
      </c>
      <c r="AA755" s="1">
        <v>2.0</v>
      </c>
      <c r="AB755" s="1">
        <v>1.0</v>
      </c>
      <c r="AC755" s="1">
        <v>2335.0</v>
      </c>
      <c r="AD755" s="100">
        <f t="shared" si="1"/>
        <v>72</v>
      </c>
      <c r="AE755">
        <f t="shared" si="2"/>
        <v>26</v>
      </c>
      <c r="AF755">
        <f t="shared" si="3"/>
        <v>20</v>
      </c>
      <c r="AG755">
        <f t="shared" si="4"/>
        <v>26</v>
      </c>
    </row>
    <row r="756">
      <c r="A756" s="1" t="b">
        <v>1</v>
      </c>
      <c r="B756" s="20">
        <v>44082.63935172454</v>
      </c>
      <c r="C756" s="1" t="s">
        <v>407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2212.0</v>
      </c>
      <c r="AD756" s="100">
        <f t="shared" si="1"/>
        <v>0</v>
      </c>
      <c r="AE756">
        <f t="shared" si="2"/>
        <v>0</v>
      </c>
      <c r="AF756">
        <f t="shared" si="3"/>
        <v>0</v>
      </c>
      <c r="AG756">
        <f t="shared" si="4"/>
        <v>0</v>
      </c>
    </row>
    <row r="757">
      <c r="A757" s="1" t="b">
        <v>1</v>
      </c>
      <c r="B757" s="20">
        <v>44083.478880891205</v>
      </c>
      <c r="C757" s="1" t="s">
        <v>991</v>
      </c>
      <c r="D757" s="1">
        <v>1.0</v>
      </c>
      <c r="E757" s="1">
        <v>1.0</v>
      </c>
      <c r="F757" s="1">
        <v>1.0</v>
      </c>
      <c r="G757" s="1">
        <v>1.0</v>
      </c>
      <c r="H757" s="1">
        <v>2.0</v>
      </c>
      <c r="I757" s="1">
        <v>2.0</v>
      </c>
      <c r="J757" s="1">
        <v>2.0</v>
      </c>
      <c r="K757" s="1">
        <v>2.0</v>
      </c>
      <c r="L757" s="1">
        <v>1.0</v>
      </c>
      <c r="M757" s="1">
        <v>1.0</v>
      </c>
      <c r="N757" s="1">
        <v>1.0</v>
      </c>
      <c r="O757" s="1">
        <v>1.0</v>
      </c>
      <c r="P757" s="1">
        <v>2.0</v>
      </c>
      <c r="Q757" s="1">
        <v>0.0</v>
      </c>
      <c r="R757" s="1">
        <v>0.0</v>
      </c>
      <c r="S757" s="1">
        <v>2.0</v>
      </c>
      <c r="T757" s="1">
        <v>2.0</v>
      </c>
      <c r="U757" s="1">
        <v>0.0</v>
      </c>
      <c r="V757" s="1">
        <v>2.0</v>
      </c>
      <c r="W757" s="1">
        <v>2.0</v>
      </c>
      <c r="X757" s="1">
        <v>2.0</v>
      </c>
      <c r="Y757" s="1">
        <v>2.0</v>
      </c>
      <c r="Z757" s="1">
        <v>2.0</v>
      </c>
      <c r="AA757" s="1">
        <v>2.0</v>
      </c>
      <c r="AB757" s="1">
        <v>1.0</v>
      </c>
      <c r="AC757" s="1">
        <v>2315.0</v>
      </c>
      <c r="AD757" s="100">
        <f t="shared" si="1"/>
        <v>70</v>
      </c>
      <c r="AE757">
        <f t="shared" si="2"/>
        <v>22</v>
      </c>
      <c r="AF757">
        <f t="shared" si="3"/>
        <v>20</v>
      </c>
      <c r="AG757">
        <f t="shared" si="4"/>
        <v>28</v>
      </c>
    </row>
    <row r="758">
      <c r="A758" s="1" t="b">
        <v>1</v>
      </c>
      <c r="B758" s="20">
        <v>44083.787206875</v>
      </c>
      <c r="C758" s="1" t="s">
        <v>501</v>
      </c>
      <c r="D758" s="1">
        <v>0.0</v>
      </c>
      <c r="E758" s="1">
        <v>1.0</v>
      </c>
      <c r="F758" s="1">
        <v>0.0</v>
      </c>
      <c r="G758" s="1">
        <v>1.0</v>
      </c>
      <c r="H758" s="1">
        <v>0.0</v>
      </c>
      <c r="I758" s="1">
        <v>1.0</v>
      </c>
      <c r="J758" s="1">
        <v>1.0</v>
      </c>
      <c r="K758" s="1">
        <v>1.0</v>
      </c>
      <c r="L758" s="1">
        <v>1.0</v>
      </c>
      <c r="M758" s="1">
        <v>0.0</v>
      </c>
      <c r="N758" s="1">
        <v>1.0</v>
      </c>
      <c r="O758" s="1">
        <v>0.0</v>
      </c>
      <c r="P758" s="1">
        <v>2.0</v>
      </c>
      <c r="Q758" s="1">
        <v>0.0</v>
      </c>
      <c r="R758" s="1">
        <v>0.0</v>
      </c>
      <c r="S758" s="1">
        <v>2.0</v>
      </c>
      <c r="T758" s="1">
        <v>0.0</v>
      </c>
      <c r="U758" s="1">
        <v>0.0</v>
      </c>
      <c r="V758" s="1">
        <v>0.0</v>
      </c>
      <c r="W758" s="1">
        <v>1.0</v>
      </c>
      <c r="X758" s="1">
        <v>1.0</v>
      </c>
      <c r="Y758" s="1">
        <v>2.0</v>
      </c>
      <c r="Z758" s="1">
        <v>1.0</v>
      </c>
      <c r="AA758" s="1">
        <v>1.0</v>
      </c>
      <c r="AB758" s="1">
        <v>0.0</v>
      </c>
      <c r="AC758" s="1">
        <v>2324.0</v>
      </c>
      <c r="AD758" s="100">
        <f t="shared" si="1"/>
        <v>34</v>
      </c>
      <c r="AE758">
        <f t="shared" si="2"/>
        <v>14</v>
      </c>
      <c r="AF758">
        <f t="shared" si="3"/>
        <v>10</v>
      </c>
      <c r="AG758">
        <f t="shared" si="4"/>
        <v>10</v>
      </c>
    </row>
    <row r="759">
      <c r="A759" s="1" t="b">
        <v>1</v>
      </c>
      <c r="B759" s="20">
        <v>44083.81750309028</v>
      </c>
      <c r="C759" s="1" t="s">
        <v>503</v>
      </c>
      <c r="D759" s="1">
        <v>0.0</v>
      </c>
      <c r="E759" s="1">
        <v>2.0</v>
      </c>
      <c r="F759" s="1">
        <v>0.0</v>
      </c>
      <c r="G759" s="1">
        <v>1.0</v>
      </c>
      <c r="H759" s="1">
        <v>0.0</v>
      </c>
      <c r="I759" s="1">
        <v>1.0</v>
      </c>
      <c r="J759" s="1">
        <v>1.0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1.0</v>
      </c>
      <c r="Q759" s="1">
        <v>0.0</v>
      </c>
      <c r="R759" s="1">
        <v>0.0</v>
      </c>
      <c r="S759" s="1">
        <v>1.0</v>
      </c>
      <c r="T759" s="1">
        <v>0.0</v>
      </c>
      <c r="U759" s="1">
        <v>0.0</v>
      </c>
      <c r="V759" s="1">
        <v>0.0</v>
      </c>
      <c r="W759" s="1">
        <v>1.0</v>
      </c>
      <c r="X759" s="1">
        <v>0.0</v>
      </c>
      <c r="Y759" s="1">
        <v>1.0</v>
      </c>
      <c r="Z759" s="1">
        <v>1.0</v>
      </c>
      <c r="AA759" s="1">
        <v>2.0</v>
      </c>
      <c r="AB759" s="1">
        <v>0.0</v>
      </c>
      <c r="AC759" s="1">
        <v>2306.0</v>
      </c>
      <c r="AD759" s="100">
        <f t="shared" si="1"/>
        <v>24</v>
      </c>
      <c r="AE759">
        <f t="shared" si="2"/>
        <v>10</v>
      </c>
      <c r="AF759">
        <f t="shared" si="3"/>
        <v>4</v>
      </c>
      <c r="AG759">
        <f t="shared" si="4"/>
        <v>10</v>
      </c>
    </row>
    <row r="760">
      <c r="A760" s="1" t="b">
        <v>1</v>
      </c>
      <c r="B760" s="20">
        <v>44085.53447835648</v>
      </c>
      <c r="C760" s="1" t="s">
        <v>221</v>
      </c>
      <c r="D760" s="1">
        <v>2.0</v>
      </c>
      <c r="E760" s="1">
        <v>2.0</v>
      </c>
      <c r="F760" s="1">
        <v>2.0</v>
      </c>
      <c r="G760" s="1">
        <v>2.0</v>
      </c>
      <c r="H760" s="1">
        <v>2.0</v>
      </c>
      <c r="I760" s="1">
        <v>2.0</v>
      </c>
      <c r="J760" s="1">
        <v>2.0</v>
      </c>
      <c r="K760" s="1">
        <v>2.0</v>
      </c>
      <c r="L760" s="1">
        <v>1.0</v>
      </c>
      <c r="M760" s="1">
        <v>2.0</v>
      </c>
      <c r="N760" s="1">
        <v>1.0</v>
      </c>
      <c r="O760" s="1">
        <v>2.0</v>
      </c>
      <c r="P760" s="1">
        <v>2.0</v>
      </c>
      <c r="Q760" s="1">
        <v>2.0</v>
      </c>
      <c r="R760" s="1">
        <v>2.0</v>
      </c>
      <c r="S760" s="1">
        <v>2.0</v>
      </c>
      <c r="T760" s="1">
        <v>2.0</v>
      </c>
      <c r="U760" s="1">
        <v>1.0</v>
      </c>
      <c r="V760" s="1">
        <v>2.0</v>
      </c>
      <c r="W760" s="1">
        <v>2.0</v>
      </c>
      <c r="X760" s="1">
        <v>1.0</v>
      </c>
      <c r="Y760" s="1">
        <v>2.0</v>
      </c>
      <c r="Z760" s="1">
        <v>2.0</v>
      </c>
      <c r="AA760" s="1">
        <v>2.0</v>
      </c>
      <c r="AB760" s="1">
        <v>2.0</v>
      </c>
      <c r="AC760" s="1">
        <v>1978.0</v>
      </c>
      <c r="AD760" s="100">
        <f t="shared" si="1"/>
        <v>92</v>
      </c>
      <c r="AE760">
        <f t="shared" si="2"/>
        <v>26</v>
      </c>
      <c r="AF760">
        <f t="shared" si="3"/>
        <v>26</v>
      </c>
      <c r="AG760">
        <f t="shared" si="4"/>
        <v>40</v>
      </c>
    </row>
    <row r="761">
      <c r="A761" s="1" t="b">
        <v>1</v>
      </c>
      <c r="B761" s="20">
        <v>44086.36941459491</v>
      </c>
      <c r="C761" s="1" t="s">
        <v>504</v>
      </c>
      <c r="D761" s="1">
        <v>1.0</v>
      </c>
      <c r="E761" s="1">
        <v>1.0</v>
      </c>
      <c r="F761" s="1">
        <v>1.0</v>
      </c>
      <c r="G761" s="1">
        <v>0.0</v>
      </c>
      <c r="H761" s="1">
        <v>0.0</v>
      </c>
      <c r="I761" s="1">
        <v>1.0</v>
      </c>
      <c r="J761" s="1">
        <v>1.0</v>
      </c>
      <c r="K761" s="1">
        <v>1.0</v>
      </c>
      <c r="L761" s="1">
        <v>1.0</v>
      </c>
      <c r="M761" s="1">
        <v>0.0</v>
      </c>
      <c r="N761" s="1">
        <v>0.0</v>
      </c>
      <c r="O761" s="1">
        <v>1.0</v>
      </c>
      <c r="P761" s="1">
        <v>1.0</v>
      </c>
      <c r="Q761" s="1">
        <v>0.0</v>
      </c>
      <c r="R761" s="1">
        <v>0.0</v>
      </c>
      <c r="S761" s="1">
        <v>1.0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1.0</v>
      </c>
      <c r="Z761" s="1">
        <v>1.0</v>
      </c>
      <c r="AA761" s="1">
        <v>1.0</v>
      </c>
      <c r="AB761" s="1">
        <v>0.0</v>
      </c>
      <c r="AC761" s="1">
        <v>2329.0</v>
      </c>
      <c r="AD761" s="100">
        <f t="shared" si="1"/>
        <v>26</v>
      </c>
      <c r="AE761">
        <f t="shared" si="2"/>
        <v>8</v>
      </c>
      <c r="AF761">
        <f t="shared" si="3"/>
        <v>6</v>
      </c>
      <c r="AG761">
        <f t="shared" si="4"/>
        <v>12</v>
      </c>
    </row>
    <row r="762">
      <c r="A762" s="1" t="b">
        <v>1</v>
      </c>
      <c r="B762" s="20">
        <v>44086.723256412035</v>
      </c>
      <c r="C762" s="1" t="s">
        <v>505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1.0</v>
      </c>
      <c r="L762" s="1">
        <v>0.0</v>
      </c>
      <c r="M762" s="1">
        <v>0.0</v>
      </c>
      <c r="N762" s="1">
        <v>1.0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1.0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1.0</v>
      </c>
      <c r="AB762" s="1">
        <v>0.0</v>
      </c>
      <c r="AC762" s="1">
        <v>2342.0</v>
      </c>
      <c r="AD762" s="100">
        <f t="shared" si="1"/>
        <v>8</v>
      </c>
      <c r="AE762">
        <f t="shared" si="2"/>
        <v>0</v>
      </c>
      <c r="AF762">
        <f t="shared" si="3"/>
        <v>6</v>
      </c>
      <c r="AG762">
        <f t="shared" si="4"/>
        <v>2</v>
      </c>
    </row>
    <row r="763">
      <c r="A763" s="1" t="b">
        <v>1</v>
      </c>
      <c r="B763" s="20">
        <v>44088.44682326389</v>
      </c>
      <c r="C763" s="1" t="s">
        <v>506</v>
      </c>
      <c r="D763" s="1">
        <v>1.0</v>
      </c>
      <c r="E763" s="1">
        <v>2.0</v>
      </c>
      <c r="F763" s="1">
        <v>2.0</v>
      </c>
      <c r="G763" s="1">
        <v>1.0</v>
      </c>
      <c r="H763" s="1">
        <v>0.0</v>
      </c>
      <c r="I763" s="1">
        <v>2.0</v>
      </c>
      <c r="J763" s="1">
        <v>2.0</v>
      </c>
      <c r="K763" s="1">
        <v>2.0</v>
      </c>
      <c r="L763" s="1">
        <v>1.0</v>
      </c>
      <c r="M763" s="1">
        <v>0.0</v>
      </c>
      <c r="N763" s="1">
        <v>0.0</v>
      </c>
      <c r="O763" s="1">
        <v>0.0</v>
      </c>
      <c r="P763" s="1">
        <v>1.0</v>
      </c>
      <c r="Q763" s="1">
        <v>0.0</v>
      </c>
      <c r="R763" s="1">
        <v>0.0</v>
      </c>
      <c r="S763" s="1">
        <v>2.0</v>
      </c>
      <c r="T763" s="1">
        <v>0.0</v>
      </c>
      <c r="U763" s="1">
        <v>0.0</v>
      </c>
      <c r="V763" s="1">
        <v>2.0</v>
      </c>
      <c r="W763" s="1">
        <v>2.0</v>
      </c>
      <c r="X763" s="1">
        <v>1.0</v>
      </c>
      <c r="Y763" s="1">
        <v>2.0</v>
      </c>
      <c r="Z763" s="1">
        <v>1.0</v>
      </c>
      <c r="AA763" s="1">
        <v>1.0</v>
      </c>
      <c r="AB763" s="1">
        <v>1.0</v>
      </c>
      <c r="AC763" s="1">
        <v>2347.0</v>
      </c>
      <c r="AD763" s="100">
        <f t="shared" si="1"/>
        <v>52</v>
      </c>
      <c r="AE763">
        <f t="shared" si="2"/>
        <v>18</v>
      </c>
      <c r="AF763">
        <f t="shared" si="3"/>
        <v>12</v>
      </c>
      <c r="AG763">
        <f t="shared" si="4"/>
        <v>22</v>
      </c>
    </row>
    <row r="764">
      <c r="A764" s="1" t="b">
        <v>1</v>
      </c>
      <c r="B764" s="20">
        <v>44088.84667347222</v>
      </c>
      <c r="C764" s="1" t="s">
        <v>507</v>
      </c>
      <c r="D764" s="1">
        <v>0.0</v>
      </c>
      <c r="E764" s="1">
        <v>0.0</v>
      </c>
      <c r="F764" s="1">
        <v>1.0</v>
      </c>
      <c r="G764" s="1">
        <v>0.0</v>
      </c>
      <c r="H764" s="1">
        <v>0.0</v>
      </c>
      <c r="I764" s="1">
        <v>0.0</v>
      </c>
      <c r="J764" s="1">
        <v>0.0</v>
      </c>
      <c r="K764" s="1">
        <v>1.0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2346.0</v>
      </c>
      <c r="AD764" s="100">
        <f t="shared" si="1"/>
        <v>4</v>
      </c>
      <c r="AE764">
        <f t="shared" si="2"/>
        <v>0</v>
      </c>
      <c r="AF764">
        <f t="shared" si="3"/>
        <v>2</v>
      </c>
      <c r="AG764">
        <f t="shared" si="4"/>
        <v>2</v>
      </c>
    </row>
    <row r="765">
      <c r="A765" s="1" t="b">
        <v>1</v>
      </c>
      <c r="B765" s="20">
        <v>44088.9134459375</v>
      </c>
      <c r="C765" s="1" t="s">
        <v>508</v>
      </c>
      <c r="D765" s="1">
        <v>1.0</v>
      </c>
      <c r="E765" s="1">
        <v>1.0</v>
      </c>
      <c r="F765" s="1">
        <v>1.0</v>
      </c>
      <c r="G765" s="1">
        <v>2.0</v>
      </c>
      <c r="H765" s="1">
        <v>1.0</v>
      </c>
      <c r="I765" s="1">
        <v>2.0</v>
      </c>
      <c r="J765" s="1">
        <v>2.0</v>
      </c>
      <c r="K765" s="1">
        <v>1.0</v>
      </c>
      <c r="L765" s="1">
        <v>1.0</v>
      </c>
      <c r="M765" s="1">
        <v>0.0</v>
      </c>
      <c r="N765" s="1">
        <v>0.0</v>
      </c>
      <c r="O765" s="1">
        <v>1.0</v>
      </c>
      <c r="P765" s="1">
        <v>1.0</v>
      </c>
      <c r="Q765" s="1">
        <v>0.0</v>
      </c>
      <c r="R765" s="1">
        <v>0.0</v>
      </c>
      <c r="S765" s="1">
        <v>2.0</v>
      </c>
      <c r="T765" s="1">
        <v>0.0</v>
      </c>
      <c r="U765" s="1">
        <v>0.0</v>
      </c>
      <c r="V765" s="1">
        <v>1.0</v>
      </c>
      <c r="W765" s="1">
        <v>1.0</v>
      </c>
      <c r="X765" s="1">
        <v>1.0</v>
      </c>
      <c r="Y765" s="1">
        <v>2.0</v>
      </c>
      <c r="Z765" s="1">
        <v>1.0</v>
      </c>
      <c r="AA765" s="1">
        <v>2.0</v>
      </c>
      <c r="AB765" s="1">
        <v>0.0</v>
      </c>
      <c r="AC765" s="1">
        <v>2341.0</v>
      </c>
      <c r="AD765" s="100">
        <f t="shared" si="1"/>
        <v>48</v>
      </c>
      <c r="AE765">
        <f t="shared" si="2"/>
        <v>14</v>
      </c>
      <c r="AF765">
        <f t="shared" si="3"/>
        <v>10</v>
      </c>
      <c r="AG765">
        <f t="shared" si="4"/>
        <v>24</v>
      </c>
    </row>
    <row r="766">
      <c r="A766" s="1" t="b">
        <v>1</v>
      </c>
      <c r="B766" s="20">
        <v>44089.821623842596</v>
      </c>
      <c r="C766" s="1" t="s">
        <v>601</v>
      </c>
      <c r="D766" s="1">
        <v>0.0</v>
      </c>
      <c r="E766" s="1">
        <v>1.0</v>
      </c>
      <c r="F766" s="1">
        <v>0.0</v>
      </c>
      <c r="G766" s="1">
        <v>2.0</v>
      </c>
      <c r="H766" s="1">
        <v>0.0</v>
      </c>
      <c r="I766" s="1">
        <v>0.0</v>
      </c>
      <c r="J766" s="1">
        <v>1.0</v>
      </c>
      <c r="K766" s="1">
        <v>2.0</v>
      </c>
      <c r="L766" s="1">
        <v>0.0</v>
      </c>
      <c r="M766" s="1">
        <v>0.0</v>
      </c>
      <c r="N766" s="1">
        <v>0.0</v>
      </c>
      <c r="O766" s="1">
        <v>0.0</v>
      </c>
      <c r="P766" s="1">
        <v>1.0</v>
      </c>
      <c r="Q766" s="1">
        <v>0.0</v>
      </c>
      <c r="R766" s="1">
        <v>0.0</v>
      </c>
      <c r="S766" s="1">
        <v>1.0</v>
      </c>
      <c r="T766" s="1">
        <v>1.0</v>
      </c>
      <c r="U766" s="1">
        <v>0.0</v>
      </c>
      <c r="V766" s="1">
        <v>0.0</v>
      </c>
      <c r="W766" s="1">
        <v>1.0</v>
      </c>
      <c r="X766" s="1">
        <v>0.0</v>
      </c>
      <c r="Y766" s="1">
        <v>0.0</v>
      </c>
      <c r="Z766" s="1">
        <v>2.0</v>
      </c>
      <c r="AA766" s="1">
        <v>2.0</v>
      </c>
      <c r="AB766" s="1">
        <v>0.0</v>
      </c>
      <c r="AC766" s="1">
        <v>2349.0</v>
      </c>
      <c r="AD766" s="100">
        <f t="shared" si="1"/>
        <v>28</v>
      </c>
      <c r="AE766">
        <f t="shared" si="2"/>
        <v>8</v>
      </c>
      <c r="AF766">
        <f t="shared" si="3"/>
        <v>12</v>
      </c>
      <c r="AG766">
        <f t="shared" si="4"/>
        <v>8</v>
      </c>
    </row>
    <row r="767">
      <c r="A767" s="1" t="b">
        <v>1</v>
      </c>
      <c r="B767" s="20">
        <v>44089.958795451385</v>
      </c>
      <c r="C767" s="1" t="s">
        <v>338</v>
      </c>
      <c r="D767" s="1">
        <v>1.0</v>
      </c>
      <c r="E767" s="1">
        <v>2.0</v>
      </c>
      <c r="F767" s="1">
        <v>2.0</v>
      </c>
      <c r="G767" s="1">
        <v>2.0</v>
      </c>
      <c r="H767" s="1">
        <v>1.0</v>
      </c>
      <c r="I767" s="1">
        <v>2.0</v>
      </c>
      <c r="J767" s="1">
        <v>2.0</v>
      </c>
      <c r="K767" s="1">
        <v>1.0</v>
      </c>
      <c r="L767" s="1">
        <v>2.0</v>
      </c>
      <c r="M767" s="1">
        <v>2.0</v>
      </c>
      <c r="N767" s="1">
        <v>1.0</v>
      </c>
      <c r="O767" s="1">
        <v>0.0</v>
      </c>
      <c r="P767" s="1">
        <v>2.0</v>
      </c>
      <c r="Q767" s="1">
        <v>2.0</v>
      </c>
      <c r="R767" s="1">
        <v>2.0</v>
      </c>
      <c r="S767" s="1">
        <v>2.0</v>
      </c>
      <c r="T767" s="1">
        <v>1.0</v>
      </c>
      <c r="U767" s="1">
        <v>0.0</v>
      </c>
      <c r="V767" s="1">
        <v>2.0</v>
      </c>
      <c r="W767" s="1">
        <v>2.0</v>
      </c>
      <c r="X767" s="1">
        <v>2.0</v>
      </c>
      <c r="Y767" s="1">
        <v>2.0</v>
      </c>
      <c r="Z767" s="1">
        <v>1.0</v>
      </c>
      <c r="AA767" s="1">
        <v>2.0</v>
      </c>
      <c r="AB767" s="1">
        <v>2.0</v>
      </c>
      <c r="AC767" s="1">
        <v>2125.0</v>
      </c>
      <c r="AD767" s="100">
        <f t="shared" si="1"/>
        <v>80</v>
      </c>
      <c r="AE767">
        <f t="shared" si="2"/>
        <v>26</v>
      </c>
      <c r="AF767">
        <f t="shared" si="3"/>
        <v>20</v>
      </c>
      <c r="AG767">
        <f t="shared" si="4"/>
        <v>34</v>
      </c>
    </row>
    <row r="768">
      <c r="A768" s="1" t="b">
        <v>1</v>
      </c>
      <c r="B768" s="20">
        <v>44089.96366700232</v>
      </c>
      <c r="C768" s="1" t="s">
        <v>510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2326.0</v>
      </c>
      <c r="AD768" s="100">
        <f t="shared" si="1"/>
        <v>0</v>
      </c>
      <c r="AE768">
        <f t="shared" si="2"/>
        <v>0</v>
      </c>
      <c r="AF768">
        <f t="shared" si="3"/>
        <v>0</v>
      </c>
      <c r="AG768">
        <f t="shared" si="4"/>
        <v>0</v>
      </c>
    </row>
    <row r="769">
      <c r="A769" s="1" t="b">
        <v>1</v>
      </c>
      <c r="B769" s="20">
        <v>44090.34922341435</v>
      </c>
      <c r="C769" s="1" t="s">
        <v>400</v>
      </c>
      <c r="D769" s="1">
        <v>1.0</v>
      </c>
      <c r="E769" s="1">
        <v>1.0</v>
      </c>
      <c r="F769" s="1">
        <v>2.0</v>
      </c>
      <c r="G769" s="1">
        <v>1.0</v>
      </c>
      <c r="H769" s="1">
        <v>0.0</v>
      </c>
      <c r="I769" s="1">
        <v>2.0</v>
      </c>
      <c r="J769" s="1">
        <v>2.0</v>
      </c>
      <c r="K769" s="1">
        <v>2.0</v>
      </c>
      <c r="L769" s="1">
        <v>1.0</v>
      </c>
      <c r="M769" s="1">
        <v>0.0</v>
      </c>
      <c r="N769" s="1">
        <v>0.0</v>
      </c>
      <c r="O769" s="1">
        <v>0.0</v>
      </c>
      <c r="P769" s="1">
        <v>2.0</v>
      </c>
      <c r="Q769" s="1">
        <v>0.0</v>
      </c>
      <c r="R769" s="1">
        <v>0.0</v>
      </c>
      <c r="S769" s="1">
        <v>1.0</v>
      </c>
      <c r="T769" s="1">
        <v>1.0</v>
      </c>
      <c r="U769" s="1">
        <v>0.0</v>
      </c>
      <c r="V769" s="1">
        <v>1.0</v>
      </c>
      <c r="W769" s="1">
        <v>0.0</v>
      </c>
      <c r="X769" s="1">
        <v>1.0</v>
      </c>
      <c r="Y769" s="1">
        <v>2.0</v>
      </c>
      <c r="Z769" s="1">
        <v>1.0</v>
      </c>
      <c r="AA769" s="1">
        <v>2.0</v>
      </c>
      <c r="AB769" s="1">
        <v>0.0</v>
      </c>
      <c r="AC769" s="1">
        <v>2216.0</v>
      </c>
      <c r="AD769" s="100">
        <f t="shared" si="1"/>
        <v>46</v>
      </c>
      <c r="AE769">
        <f t="shared" si="2"/>
        <v>12</v>
      </c>
      <c r="AF769">
        <f t="shared" si="3"/>
        <v>14</v>
      </c>
      <c r="AG769">
        <f t="shared" si="4"/>
        <v>20</v>
      </c>
    </row>
    <row r="770">
      <c r="A770" s="1" t="b">
        <v>1</v>
      </c>
      <c r="B770" s="20">
        <v>44090.350771956015</v>
      </c>
      <c r="C770" s="1" t="s">
        <v>483</v>
      </c>
      <c r="D770" s="1">
        <v>0.0</v>
      </c>
      <c r="E770" s="1">
        <v>2.0</v>
      </c>
      <c r="F770" s="1">
        <v>2.0</v>
      </c>
      <c r="G770" s="1">
        <v>0.0</v>
      </c>
      <c r="H770" s="1">
        <v>1.0</v>
      </c>
      <c r="I770" s="1">
        <v>2.0</v>
      </c>
      <c r="J770" s="1">
        <v>1.0</v>
      </c>
      <c r="K770" s="1">
        <v>2.0</v>
      </c>
      <c r="L770" s="1">
        <v>1.0</v>
      </c>
      <c r="M770" s="1">
        <v>0.0</v>
      </c>
      <c r="N770" s="1">
        <v>0.0</v>
      </c>
      <c r="O770" s="1">
        <v>0.0</v>
      </c>
      <c r="P770" s="1">
        <v>1.0</v>
      </c>
      <c r="Q770" s="1">
        <v>1.0</v>
      </c>
      <c r="R770" s="1">
        <v>0.0</v>
      </c>
      <c r="S770" s="1">
        <v>1.0</v>
      </c>
      <c r="T770" s="1">
        <v>1.0</v>
      </c>
      <c r="U770" s="1">
        <v>0.0</v>
      </c>
      <c r="V770" s="1">
        <v>1.0</v>
      </c>
      <c r="W770" s="1">
        <v>0.0</v>
      </c>
      <c r="X770" s="1">
        <v>1.0</v>
      </c>
      <c r="Y770" s="1">
        <v>1.0</v>
      </c>
      <c r="Z770" s="1">
        <v>1.0</v>
      </c>
      <c r="AA770" s="1">
        <v>1.0</v>
      </c>
      <c r="AB770" s="1">
        <v>0.0</v>
      </c>
      <c r="AC770" s="1">
        <v>2245.0</v>
      </c>
      <c r="AD770" s="100">
        <f t="shared" si="1"/>
        <v>40</v>
      </c>
      <c r="AE770">
        <f t="shared" si="2"/>
        <v>12</v>
      </c>
      <c r="AF770">
        <f t="shared" si="3"/>
        <v>8</v>
      </c>
      <c r="AG770">
        <f t="shared" si="4"/>
        <v>20</v>
      </c>
    </row>
    <row r="771">
      <c r="A771" s="1" t="b">
        <v>1</v>
      </c>
      <c r="B771" s="20">
        <v>44090.56474912037</v>
      </c>
      <c r="C771" s="1" t="s">
        <v>402</v>
      </c>
      <c r="D771" s="1">
        <v>2.0</v>
      </c>
      <c r="E771" s="1">
        <v>1.0</v>
      </c>
      <c r="F771" s="1">
        <v>2.0</v>
      </c>
      <c r="G771" s="1">
        <v>1.0</v>
      </c>
      <c r="H771" s="1">
        <v>1.0</v>
      </c>
      <c r="I771" s="1">
        <v>2.0</v>
      </c>
      <c r="J771" s="1">
        <v>2.0</v>
      </c>
      <c r="K771" s="1">
        <v>2.0</v>
      </c>
      <c r="L771" s="1">
        <v>1.0</v>
      </c>
      <c r="M771" s="1">
        <v>0.0</v>
      </c>
      <c r="N771" s="1">
        <v>1.0</v>
      </c>
      <c r="O771" s="1">
        <v>0.0</v>
      </c>
      <c r="P771" s="1">
        <v>2.0</v>
      </c>
      <c r="Q771" s="1">
        <v>1.0</v>
      </c>
      <c r="R771" s="1">
        <v>0.0</v>
      </c>
      <c r="S771" s="1">
        <v>2.0</v>
      </c>
      <c r="T771" s="1">
        <v>2.0</v>
      </c>
      <c r="U771" s="1">
        <v>0.0</v>
      </c>
      <c r="V771" s="1">
        <v>1.0</v>
      </c>
      <c r="W771" s="1">
        <v>2.0</v>
      </c>
      <c r="X771" s="1">
        <v>0.0</v>
      </c>
      <c r="Y771" s="1">
        <v>2.0</v>
      </c>
      <c r="Z771" s="1">
        <v>1.0</v>
      </c>
      <c r="AA771" s="1">
        <v>2.0</v>
      </c>
      <c r="AB771" s="1">
        <v>1.0</v>
      </c>
      <c r="AC771" s="1">
        <v>2210.0</v>
      </c>
      <c r="AD771" s="100">
        <f t="shared" si="1"/>
        <v>62</v>
      </c>
      <c r="AE771">
        <f t="shared" si="2"/>
        <v>14</v>
      </c>
      <c r="AF771">
        <f t="shared" si="3"/>
        <v>22</v>
      </c>
      <c r="AG771">
        <f t="shared" si="4"/>
        <v>26</v>
      </c>
    </row>
    <row r="772">
      <c r="A772" s="1" t="b">
        <v>1</v>
      </c>
      <c r="B772" s="20">
        <v>44090.66544150463</v>
      </c>
      <c r="C772" s="1" t="s">
        <v>427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2243.0</v>
      </c>
      <c r="AD772" s="100">
        <f t="shared" si="1"/>
        <v>0</v>
      </c>
      <c r="AE772">
        <f t="shared" si="2"/>
        <v>0</v>
      </c>
      <c r="AF772">
        <f t="shared" si="3"/>
        <v>0</v>
      </c>
      <c r="AG772">
        <f t="shared" si="4"/>
        <v>0</v>
      </c>
    </row>
    <row r="773">
      <c r="A773" s="1" t="b">
        <v>1</v>
      </c>
      <c r="B773" s="20">
        <v>44090.68496373843</v>
      </c>
      <c r="C773" s="1" t="s">
        <v>484</v>
      </c>
      <c r="D773" s="1">
        <v>2.0</v>
      </c>
      <c r="E773" s="1">
        <v>2.0</v>
      </c>
      <c r="F773" s="1">
        <v>2.0</v>
      </c>
      <c r="G773" s="1">
        <v>2.0</v>
      </c>
      <c r="H773" s="1">
        <v>2.0</v>
      </c>
      <c r="I773" s="1">
        <v>2.0</v>
      </c>
      <c r="J773" s="1">
        <v>2.0</v>
      </c>
      <c r="K773" s="1">
        <v>2.0</v>
      </c>
      <c r="L773" s="1">
        <v>2.0</v>
      </c>
      <c r="M773" s="1">
        <v>2.0</v>
      </c>
      <c r="N773" s="1">
        <v>2.0</v>
      </c>
      <c r="O773" s="1">
        <v>2.0</v>
      </c>
      <c r="P773" s="1">
        <v>2.0</v>
      </c>
      <c r="Q773" s="1">
        <v>2.0</v>
      </c>
      <c r="R773" s="1">
        <v>2.0</v>
      </c>
      <c r="S773" s="1">
        <v>2.0</v>
      </c>
      <c r="T773" s="1">
        <v>2.0</v>
      </c>
      <c r="U773" s="1">
        <v>1.0</v>
      </c>
      <c r="V773" s="1">
        <v>1.0</v>
      </c>
      <c r="W773" s="1">
        <v>2.0</v>
      </c>
      <c r="X773" s="1">
        <v>2.0</v>
      </c>
      <c r="Y773" s="1">
        <v>2.0</v>
      </c>
      <c r="Z773" s="1">
        <v>2.0</v>
      </c>
      <c r="AA773" s="1">
        <v>2.0</v>
      </c>
      <c r="AB773" s="1">
        <v>2.0</v>
      </c>
      <c r="AC773" s="1">
        <v>2249.0</v>
      </c>
      <c r="AD773" s="100">
        <f t="shared" si="1"/>
        <v>96</v>
      </c>
      <c r="AE773">
        <f t="shared" si="2"/>
        <v>30</v>
      </c>
      <c r="AF773">
        <f t="shared" si="3"/>
        <v>28</v>
      </c>
      <c r="AG773">
        <f t="shared" si="4"/>
        <v>38</v>
      </c>
    </row>
    <row r="774">
      <c r="A774" t="b">
        <v>0</v>
      </c>
      <c r="B774" s="20">
        <v>44090.71971243055</v>
      </c>
      <c r="C774" s="1" t="s">
        <v>131</v>
      </c>
      <c r="D774" s="1">
        <v>2.0</v>
      </c>
      <c r="E774" s="1">
        <v>2.0</v>
      </c>
      <c r="F774" s="1">
        <v>2.0</v>
      </c>
      <c r="G774" s="1">
        <v>2.0</v>
      </c>
      <c r="H774" s="1">
        <v>2.0</v>
      </c>
      <c r="I774" s="1">
        <v>1.0</v>
      </c>
      <c r="J774" s="1">
        <v>2.0</v>
      </c>
      <c r="K774" s="1">
        <v>1.0</v>
      </c>
      <c r="L774" s="1">
        <v>2.0</v>
      </c>
      <c r="M774" s="1">
        <v>2.0</v>
      </c>
      <c r="N774" s="1">
        <v>2.0</v>
      </c>
      <c r="O774" s="1">
        <v>0.0</v>
      </c>
      <c r="P774" s="1">
        <v>1.0</v>
      </c>
      <c r="Q774" s="1">
        <v>2.0</v>
      </c>
      <c r="R774" s="1">
        <v>0.0</v>
      </c>
      <c r="S774" s="1">
        <v>2.0</v>
      </c>
      <c r="T774" s="1">
        <v>1.0</v>
      </c>
      <c r="U774" s="1">
        <v>2.0</v>
      </c>
      <c r="V774" s="1">
        <v>2.0</v>
      </c>
      <c r="W774" s="1">
        <v>2.0</v>
      </c>
      <c r="X774" s="1">
        <v>2.0</v>
      </c>
      <c r="Y774" s="1">
        <v>2.0</v>
      </c>
      <c r="Z774" s="1">
        <v>2.0</v>
      </c>
      <c r="AA774" s="1">
        <v>2.0</v>
      </c>
      <c r="AB774" s="1">
        <v>1.0</v>
      </c>
      <c r="AC774" s="1">
        <v>1871.0</v>
      </c>
      <c r="AD774" s="100">
        <f t="shared" si="1"/>
        <v>82</v>
      </c>
      <c r="AE774">
        <f t="shared" si="2"/>
        <v>32</v>
      </c>
      <c r="AF774">
        <f t="shared" si="3"/>
        <v>20</v>
      </c>
      <c r="AG774">
        <f t="shared" si="4"/>
        <v>30</v>
      </c>
    </row>
    <row r="775">
      <c r="A775" t="b">
        <v>0</v>
      </c>
      <c r="B775" s="20">
        <v>44090.72028657407</v>
      </c>
      <c r="C775" s="1" t="s">
        <v>131</v>
      </c>
      <c r="D775" s="1">
        <v>1.0</v>
      </c>
      <c r="E775" s="1">
        <v>1.0</v>
      </c>
      <c r="F775" s="1">
        <v>1.0</v>
      </c>
      <c r="G775" s="1">
        <v>1.0</v>
      </c>
      <c r="H775" s="1">
        <v>1.0</v>
      </c>
      <c r="I775" s="1">
        <v>1.0</v>
      </c>
      <c r="J775" s="1">
        <v>1.0</v>
      </c>
      <c r="K775" s="1">
        <v>1.0</v>
      </c>
      <c r="L775" s="1">
        <v>1.0</v>
      </c>
      <c r="M775" s="1">
        <v>1.0</v>
      </c>
      <c r="N775" s="1">
        <v>1.0</v>
      </c>
      <c r="O775" s="1">
        <v>1.0</v>
      </c>
      <c r="P775" s="1">
        <v>1.0</v>
      </c>
      <c r="Q775" s="1">
        <v>1.0</v>
      </c>
      <c r="R775" s="1">
        <v>1.0</v>
      </c>
      <c r="S775" s="1">
        <v>1.0</v>
      </c>
      <c r="T775" s="1">
        <v>1.0</v>
      </c>
      <c r="U775" s="1">
        <v>1.0</v>
      </c>
      <c r="V775" s="1">
        <v>1.0</v>
      </c>
      <c r="W775" s="1">
        <v>1.0</v>
      </c>
      <c r="X775" s="1">
        <v>1.0</v>
      </c>
      <c r="Y775" s="1">
        <v>1.0</v>
      </c>
      <c r="Z775" s="1">
        <v>1.0</v>
      </c>
      <c r="AA775" s="1">
        <v>1.0</v>
      </c>
      <c r="AB775" s="1">
        <v>1.0</v>
      </c>
      <c r="AC775" s="1">
        <v>1871.0</v>
      </c>
      <c r="AD775" s="100">
        <f t="shared" si="1"/>
        <v>50</v>
      </c>
      <c r="AE775">
        <f t="shared" si="2"/>
        <v>16</v>
      </c>
      <c r="AF775">
        <f t="shared" si="3"/>
        <v>14</v>
      </c>
      <c r="AG775">
        <f t="shared" si="4"/>
        <v>20</v>
      </c>
    </row>
    <row r="776">
      <c r="A776" s="1" t="b">
        <v>1</v>
      </c>
      <c r="B776" s="20">
        <v>44091.47441972222</v>
      </c>
      <c r="C776" s="1" t="s">
        <v>511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2340.0</v>
      </c>
      <c r="AD776" s="100">
        <f t="shared" si="1"/>
        <v>0</v>
      </c>
      <c r="AE776">
        <f t="shared" si="2"/>
        <v>0</v>
      </c>
      <c r="AF776">
        <f t="shared" si="3"/>
        <v>0</v>
      </c>
      <c r="AG776">
        <f t="shared" si="4"/>
        <v>0</v>
      </c>
    </row>
    <row r="777">
      <c r="A777" s="1" t="b">
        <v>1</v>
      </c>
      <c r="B777" s="20">
        <v>44092.4295115625</v>
      </c>
      <c r="C777" s="1" t="s">
        <v>512</v>
      </c>
      <c r="D777" s="1">
        <v>1.0</v>
      </c>
      <c r="E777" s="1">
        <v>2.0</v>
      </c>
      <c r="F777" s="1">
        <v>1.0</v>
      </c>
      <c r="G777" s="1">
        <v>1.0</v>
      </c>
      <c r="H777" s="1">
        <v>1.0</v>
      </c>
      <c r="I777" s="1">
        <v>1.0</v>
      </c>
      <c r="J777" s="1">
        <v>1.0</v>
      </c>
      <c r="K777" s="1">
        <v>1.0</v>
      </c>
      <c r="L777" s="1">
        <v>1.0</v>
      </c>
      <c r="M777" s="1">
        <v>1.0</v>
      </c>
      <c r="N777" s="1">
        <v>1.0</v>
      </c>
      <c r="O777" s="1">
        <v>1.0</v>
      </c>
      <c r="P777" s="1">
        <v>1.0</v>
      </c>
      <c r="Q777" s="1">
        <v>0.0</v>
      </c>
      <c r="R777" s="1">
        <v>1.0</v>
      </c>
      <c r="S777" s="1">
        <v>1.0</v>
      </c>
      <c r="T777" s="1">
        <v>1.0</v>
      </c>
      <c r="U777" s="1">
        <v>1.0</v>
      </c>
      <c r="V777" s="1">
        <v>0.0</v>
      </c>
      <c r="W777" s="1">
        <v>0.0</v>
      </c>
      <c r="X777" s="1">
        <v>1.0</v>
      </c>
      <c r="Y777" s="1">
        <v>1.0</v>
      </c>
      <c r="Z777" s="1">
        <v>1.0</v>
      </c>
      <c r="AA777" s="1">
        <v>2.0</v>
      </c>
      <c r="AB777" s="1">
        <v>1.0</v>
      </c>
      <c r="AC777" s="1">
        <v>2300.0</v>
      </c>
      <c r="AD777" s="100">
        <f t="shared" si="1"/>
        <v>48</v>
      </c>
      <c r="AE777">
        <f t="shared" si="2"/>
        <v>16</v>
      </c>
      <c r="AF777">
        <f t="shared" si="3"/>
        <v>14</v>
      </c>
      <c r="AG777">
        <f t="shared" si="4"/>
        <v>18</v>
      </c>
    </row>
    <row r="778">
      <c r="A778" s="1" t="b">
        <v>1</v>
      </c>
      <c r="B778" s="20">
        <v>44092.53301555556</v>
      </c>
      <c r="C778" s="1" t="s">
        <v>444</v>
      </c>
      <c r="D778" s="1">
        <v>1.0</v>
      </c>
      <c r="E778" s="1">
        <v>2.0</v>
      </c>
      <c r="F778" s="1">
        <v>2.0</v>
      </c>
      <c r="G778" s="1">
        <v>1.0</v>
      </c>
      <c r="H778" s="1">
        <v>0.0</v>
      </c>
      <c r="I778" s="1">
        <v>2.0</v>
      </c>
      <c r="J778" s="1">
        <v>2.0</v>
      </c>
      <c r="K778" s="1">
        <v>2.0</v>
      </c>
      <c r="L778" s="1">
        <v>0.0</v>
      </c>
      <c r="M778" s="1">
        <v>0.0</v>
      </c>
      <c r="N778" s="1">
        <v>0.0</v>
      </c>
      <c r="O778" s="1">
        <v>0.0</v>
      </c>
      <c r="P778" s="1">
        <v>2.0</v>
      </c>
      <c r="Q778" s="1">
        <v>0.0</v>
      </c>
      <c r="R778" s="1">
        <v>0.0</v>
      </c>
      <c r="S778" s="1">
        <v>1.0</v>
      </c>
      <c r="T778" s="1">
        <v>0.0</v>
      </c>
      <c r="U778" s="1">
        <v>0.0</v>
      </c>
      <c r="V778" s="1">
        <v>0.0</v>
      </c>
      <c r="W778" s="1">
        <v>0.0</v>
      </c>
      <c r="X778" s="1">
        <v>1.0</v>
      </c>
      <c r="Y778" s="1">
        <v>2.0</v>
      </c>
      <c r="Z778" s="1">
        <v>1.0</v>
      </c>
      <c r="AA778" s="1">
        <v>2.0</v>
      </c>
      <c r="AB778" s="1">
        <v>0.0</v>
      </c>
      <c r="AC778" s="1">
        <v>2271.0</v>
      </c>
      <c r="AD778" s="100">
        <f t="shared" si="1"/>
        <v>42</v>
      </c>
      <c r="AE778">
        <f t="shared" si="2"/>
        <v>12</v>
      </c>
      <c r="AF778">
        <f t="shared" si="3"/>
        <v>12</v>
      </c>
      <c r="AG778">
        <f t="shared" si="4"/>
        <v>18</v>
      </c>
    </row>
    <row r="779">
      <c r="A779" s="1" t="b">
        <v>1</v>
      </c>
      <c r="B779" s="20">
        <v>44092.65588086806</v>
      </c>
      <c r="C779" s="1" t="s">
        <v>348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1.0</v>
      </c>
      <c r="AB779" s="1">
        <v>0.0</v>
      </c>
      <c r="AC779" s="1">
        <v>2130.0</v>
      </c>
      <c r="AD779" s="100">
        <f t="shared" si="1"/>
        <v>2</v>
      </c>
      <c r="AE779">
        <f t="shared" si="2"/>
        <v>0</v>
      </c>
      <c r="AF779">
        <f t="shared" si="3"/>
        <v>0</v>
      </c>
      <c r="AG779">
        <f t="shared" si="4"/>
        <v>2</v>
      </c>
    </row>
    <row r="780">
      <c r="A780" s="1" t="b">
        <v>1</v>
      </c>
      <c r="B780" s="20">
        <v>44094.89333673611</v>
      </c>
      <c r="C780" s="1" t="s">
        <v>352</v>
      </c>
      <c r="D780" s="1">
        <v>1.0</v>
      </c>
      <c r="E780" s="1">
        <v>2.0</v>
      </c>
      <c r="F780" s="1">
        <v>2.0</v>
      </c>
      <c r="G780" s="1">
        <v>2.0</v>
      </c>
      <c r="H780" s="1">
        <v>1.0</v>
      </c>
      <c r="I780" s="1">
        <v>2.0</v>
      </c>
      <c r="J780" s="1">
        <v>1.0</v>
      </c>
      <c r="K780" s="1">
        <v>2.0</v>
      </c>
      <c r="L780" s="1">
        <v>2.0</v>
      </c>
      <c r="M780" s="1">
        <v>2.0</v>
      </c>
      <c r="N780" s="1">
        <v>1.0</v>
      </c>
      <c r="O780" s="1">
        <v>1.0</v>
      </c>
      <c r="P780" s="1">
        <v>2.0</v>
      </c>
      <c r="Q780" s="1">
        <v>1.0</v>
      </c>
      <c r="R780" s="1">
        <v>2.0</v>
      </c>
      <c r="S780" s="1">
        <v>2.0</v>
      </c>
      <c r="T780" s="1">
        <v>1.0</v>
      </c>
      <c r="U780" s="1">
        <v>1.0</v>
      </c>
      <c r="V780" s="1">
        <v>1.0</v>
      </c>
      <c r="W780" s="1">
        <v>2.0</v>
      </c>
      <c r="X780" s="1">
        <v>2.0</v>
      </c>
      <c r="Y780" s="1">
        <v>2.0</v>
      </c>
      <c r="Z780" s="1">
        <v>2.0</v>
      </c>
      <c r="AA780" s="1">
        <v>2.0</v>
      </c>
      <c r="AB780" s="1">
        <v>1.0</v>
      </c>
      <c r="AC780" s="1">
        <v>2140.0</v>
      </c>
      <c r="AD780" s="100">
        <f t="shared" si="1"/>
        <v>80</v>
      </c>
      <c r="AE780">
        <f t="shared" si="2"/>
        <v>30</v>
      </c>
      <c r="AF780">
        <f t="shared" si="3"/>
        <v>20</v>
      </c>
      <c r="AG780">
        <f t="shared" si="4"/>
        <v>30</v>
      </c>
    </row>
    <row r="781">
      <c r="A781" s="1" t="b">
        <v>1</v>
      </c>
      <c r="B781" s="20">
        <v>44095.656327731485</v>
      </c>
      <c r="C781" s="1" t="s">
        <v>513</v>
      </c>
      <c r="D781" s="1">
        <v>2.0</v>
      </c>
      <c r="E781" s="1">
        <v>2.0</v>
      </c>
      <c r="F781" s="1">
        <v>0.0</v>
      </c>
      <c r="G781" s="1">
        <v>0.0</v>
      </c>
      <c r="H781" s="1">
        <v>0.0</v>
      </c>
      <c r="I781" s="1">
        <v>1.0</v>
      </c>
      <c r="J781" s="1">
        <v>1.0</v>
      </c>
      <c r="K781" s="1">
        <v>1.0</v>
      </c>
      <c r="L781" s="1">
        <v>0.0</v>
      </c>
      <c r="M781" s="1">
        <v>0.0</v>
      </c>
      <c r="N781" s="1">
        <v>0.0</v>
      </c>
      <c r="O781" s="1">
        <v>1.0</v>
      </c>
      <c r="P781" s="1">
        <v>1.0</v>
      </c>
      <c r="Q781" s="1">
        <v>0.0</v>
      </c>
      <c r="R781" s="1">
        <v>0.0</v>
      </c>
      <c r="S781" s="1">
        <v>2.0</v>
      </c>
      <c r="T781" s="1">
        <v>0.0</v>
      </c>
      <c r="U781" s="1">
        <v>0.0</v>
      </c>
      <c r="V781" s="1">
        <v>0.0</v>
      </c>
      <c r="W781" s="1">
        <v>0.0</v>
      </c>
      <c r="X781" s="1">
        <v>1.0</v>
      </c>
      <c r="Y781" s="1">
        <v>0.0</v>
      </c>
      <c r="Z781" s="1">
        <v>2.0</v>
      </c>
      <c r="AA781" s="1">
        <v>2.0</v>
      </c>
      <c r="AB781" s="1">
        <v>0.0</v>
      </c>
      <c r="AC781" s="1">
        <v>2334.0</v>
      </c>
      <c r="AD781" s="100">
        <f t="shared" si="1"/>
        <v>32</v>
      </c>
      <c r="AE781">
        <f t="shared" si="2"/>
        <v>10</v>
      </c>
      <c r="AF781">
        <f t="shared" si="3"/>
        <v>8</v>
      </c>
      <c r="AG781">
        <f t="shared" si="4"/>
        <v>14</v>
      </c>
    </row>
    <row r="782">
      <c r="A782" s="1" t="b">
        <v>1</v>
      </c>
      <c r="B782" s="20">
        <v>44095.78111207176</v>
      </c>
      <c r="C782" s="1" t="s">
        <v>393</v>
      </c>
      <c r="D782" s="1">
        <v>1.0</v>
      </c>
      <c r="E782" s="1">
        <v>2.0</v>
      </c>
      <c r="F782" s="1">
        <v>1.0</v>
      </c>
      <c r="G782" s="1">
        <v>1.0</v>
      </c>
      <c r="H782" s="1">
        <v>0.0</v>
      </c>
      <c r="I782" s="1">
        <v>1.0</v>
      </c>
      <c r="J782" s="1">
        <v>2.0</v>
      </c>
      <c r="K782" s="1">
        <v>2.0</v>
      </c>
      <c r="L782" s="1">
        <v>0.0</v>
      </c>
      <c r="M782" s="1">
        <v>0.0</v>
      </c>
      <c r="N782" s="1">
        <v>2.0</v>
      </c>
      <c r="O782" s="1">
        <v>0.0</v>
      </c>
      <c r="P782" s="1">
        <v>2.0</v>
      </c>
      <c r="Q782" s="1">
        <v>0.0</v>
      </c>
      <c r="R782" s="1">
        <v>0.0</v>
      </c>
      <c r="S782" s="1">
        <v>1.0</v>
      </c>
      <c r="T782" s="1">
        <v>1.0</v>
      </c>
      <c r="U782" s="1">
        <v>0.0</v>
      </c>
      <c r="V782" s="1">
        <v>1.0</v>
      </c>
      <c r="W782" s="1">
        <v>2.0</v>
      </c>
      <c r="X782" s="1">
        <v>1.0</v>
      </c>
      <c r="Y782" s="1">
        <v>2.0</v>
      </c>
      <c r="Z782" s="1">
        <v>1.0</v>
      </c>
      <c r="AA782" s="1">
        <v>2.0</v>
      </c>
      <c r="AB782" s="1">
        <v>0.0</v>
      </c>
      <c r="AC782" s="1">
        <v>2197.0</v>
      </c>
      <c r="AD782" s="100">
        <f t="shared" si="1"/>
        <v>50</v>
      </c>
      <c r="AE782">
        <f t="shared" si="2"/>
        <v>16</v>
      </c>
      <c r="AF782">
        <f t="shared" si="3"/>
        <v>18</v>
      </c>
      <c r="AG782">
        <f t="shared" si="4"/>
        <v>16</v>
      </c>
    </row>
    <row r="783">
      <c r="A783" s="1" t="b">
        <v>1</v>
      </c>
      <c r="B783" s="20">
        <v>44096.36159696759</v>
      </c>
      <c r="C783" s="1" t="s">
        <v>141</v>
      </c>
      <c r="D783" s="1">
        <v>2.0</v>
      </c>
      <c r="E783" s="1">
        <v>2.0</v>
      </c>
      <c r="F783" s="1">
        <v>1.0</v>
      </c>
      <c r="G783" s="1">
        <v>2.0</v>
      </c>
      <c r="H783" s="1">
        <v>0.0</v>
      </c>
      <c r="I783" s="1">
        <v>2.0</v>
      </c>
      <c r="J783" s="1">
        <v>1.0</v>
      </c>
      <c r="K783" s="1">
        <v>2.0</v>
      </c>
      <c r="L783" s="1">
        <v>1.0</v>
      </c>
      <c r="M783" s="1">
        <v>0.0</v>
      </c>
      <c r="N783" s="1">
        <v>0.0</v>
      </c>
      <c r="O783" s="1">
        <v>1.0</v>
      </c>
      <c r="P783" s="1">
        <v>2.0</v>
      </c>
      <c r="Q783" s="1">
        <v>1.0</v>
      </c>
      <c r="R783" s="1">
        <v>0.0</v>
      </c>
      <c r="S783" s="1">
        <v>1.0</v>
      </c>
      <c r="T783" s="1">
        <v>1.0</v>
      </c>
      <c r="U783" s="1">
        <v>0.0</v>
      </c>
      <c r="V783" s="1">
        <v>1.0</v>
      </c>
      <c r="W783" s="1">
        <v>1.0</v>
      </c>
      <c r="X783" s="1">
        <v>1.0</v>
      </c>
      <c r="Y783" s="1">
        <v>2.0</v>
      </c>
      <c r="Z783" s="1">
        <v>2.0</v>
      </c>
      <c r="AA783" s="1">
        <v>2.0</v>
      </c>
      <c r="AB783" s="1">
        <v>2.0</v>
      </c>
      <c r="AC783" s="1">
        <v>1909.0</v>
      </c>
      <c r="AD783" s="100">
        <f t="shared" si="1"/>
        <v>60</v>
      </c>
      <c r="AE783">
        <f t="shared" si="2"/>
        <v>18</v>
      </c>
      <c r="AF783">
        <f t="shared" si="3"/>
        <v>22</v>
      </c>
      <c r="AG783">
        <f t="shared" si="4"/>
        <v>20</v>
      </c>
    </row>
    <row r="784">
      <c r="A784" s="1" t="b">
        <v>1</v>
      </c>
      <c r="B784" s="20">
        <v>44096.453263668984</v>
      </c>
      <c r="C784" s="1" t="s">
        <v>372</v>
      </c>
      <c r="D784" s="1">
        <v>0.0</v>
      </c>
      <c r="E784" s="1">
        <v>0.0</v>
      </c>
      <c r="F784" s="1">
        <v>0.0</v>
      </c>
      <c r="G784" s="1">
        <v>0.0</v>
      </c>
      <c r="H784" s="1">
        <v>1.0</v>
      </c>
      <c r="I784" s="1">
        <v>0.0</v>
      </c>
      <c r="J784" s="1">
        <v>0.0</v>
      </c>
      <c r="K784" s="1">
        <v>2.0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2.0</v>
      </c>
      <c r="AA784" s="1">
        <v>2.0</v>
      </c>
      <c r="AB784" s="1">
        <v>0.0</v>
      </c>
      <c r="AC784" s="1">
        <v>2170.0</v>
      </c>
      <c r="AD784" s="100">
        <f t="shared" si="1"/>
        <v>14</v>
      </c>
      <c r="AE784">
        <f t="shared" si="2"/>
        <v>4</v>
      </c>
      <c r="AF784">
        <f t="shared" si="3"/>
        <v>4</v>
      </c>
      <c r="AG784">
        <f t="shared" si="4"/>
        <v>6</v>
      </c>
    </row>
    <row r="785">
      <c r="A785" s="1" t="b">
        <v>1</v>
      </c>
      <c r="B785" s="20">
        <v>44096.48911880787</v>
      </c>
      <c r="C785" s="1" t="s">
        <v>514</v>
      </c>
      <c r="D785" s="1">
        <v>0.0</v>
      </c>
      <c r="E785" s="1">
        <v>1.0</v>
      </c>
      <c r="F785" s="1">
        <v>2.0</v>
      </c>
      <c r="G785" s="1">
        <v>1.0</v>
      </c>
      <c r="H785" s="1">
        <v>1.0</v>
      </c>
      <c r="I785" s="1">
        <v>2.0</v>
      </c>
      <c r="J785" s="1">
        <v>1.0</v>
      </c>
      <c r="K785" s="1">
        <v>2.0</v>
      </c>
      <c r="L785" s="1">
        <v>1.0</v>
      </c>
      <c r="M785" s="1">
        <v>0.0</v>
      </c>
      <c r="N785" s="1">
        <v>1.0</v>
      </c>
      <c r="O785" s="1">
        <v>0.0</v>
      </c>
      <c r="P785" s="1">
        <v>2.0</v>
      </c>
      <c r="Q785" s="1">
        <v>0.0</v>
      </c>
      <c r="R785" s="1">
        <v>0.0</v>
      </c>
      <c r="S785" s="1">
        <v>2.0</v>
      </c>
      <c r="T785" s="1">
        <v>0.0</v>
      </c>
      <c r="U785" s="1">
        <v>0.0</v>
      </c>
      <c r="V785" s="1">
        <v>2.0</v>
      </c>
      <c r="W785" s="1">
        <v>2.0</v>
      </c>
      <c r="X785" s="1">
        <v>1.0</v>
      </c>
      <c r="Y785" s="1">
        <v>2.0</v>
      </c>
      <c r="Z785" s="1">
        <v>2.0</v>
      </c>
      <c r="AA785" s="1">
        <v>1.0</v>
      </c>
      <c r="AB785" s="1">
        <v>0.0</v>
      </c>
      <c r="AC785" s="1">
        <v>2355.0</v>
      </c>
      <c r="AD785" s="100">
        <f t="shared" si="1"/>
        <v>52</v>
      </c>
      <c r="AE785">
        <f t="shared" si="2"/>
        <v>18</v>
      </c>
      <c r="AF785">
        <f t="shared" si="3"/>
        <v>12</v>
      </c>
      <c r="AG785">
        <f t="shared" si="4"/>
        <v>22</v>
      </c>
    </row>
    <row r="786">
      <c r="A786" s="1" t="b">
        <v>1</v>
      </c>
      <c r="B786" s="20">
        <v>44096.73887231482</v>
      </c>
      <c r="C786" s="1" t="s">
        <v>446</v>
      </c>
      <c r="D786" s="1">
        <v>1.0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1.0</v>
      </c>
      <c r="K786" s="1">
        <v>1.0</v>
      </c>
      <c r="L786" s="1">
        <v>0.0</v>
      </c>
      <c r="M786" s="1">
        <v>0.0</v>
      </c>
      <c r="N786" s="1">
        <v>0.0</v>
      </c>
      <c r="O786" s="1">
        <v>0.0</v>
      </c>
      <c r="P786" s="1">
        <v>1.0</v>
      </c>
      <c r="Q786" s="1">
        <v>0.0</v>
      </c>
      <c r="R786" s="1">
        <v>0.0</v>
      </c>
      <c r="S786" s="1">
        <v>1.0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1.0</v>
      </c>
      <c r="AA786" s="1">
        <v>1.0</v>
      </c>
      <c r="AB786" s="1">
        <v>0.0</v>
      </c>
      <c r="AC786" s="1">
        <v>1153.0</v>
      </c>
      <c r="AD786" s="100">
        <f t="shared" si="1"/>
        <v>14</v>
      </c>
      <c r="AE786">
        <f t="shared" si="2"/>
        <v>2</v>
      </c>
      <c r="AF786">
        <f t="shared" si="3"/>
        <v>6</v>
      </c>
      <c r="AG786">
        <f t="shared" si="4"/>
        <v>6</v>
      </c>
    </row>
    <row r="787">
      <c r="A787" t="b">
        <v>0</v>
      </c>
      <c r="B787" s="20">
        <v>44097.53270386574</v>
      </c>
      <c r="C787" s="1" t="s">
        <v>261</v>
      </c>
      <c r="D787" s="1">
        <v>1.0</v>
      </c>
      <c r="E787" s="1">
        <v>2.0</v>
      </c>
      <c r="F787" s="1">
        <v>1.0</v>
      </c>
      <c r="G787" s="1">
        <v>2.0</v>
      </c>
      <c r="H787" s="1">
        <v>1.0</v>
      </c>
      <c r="I787" s="1">
        <v>2.0</v>
      </c>
      <c r="J787" s="1">
        <v>1.0</v>
      </c>
      <c r="K787" s="1">
        <v>2.0</v>
      </c>
      <c r="L787" s="1">
        <v>2.0</v>
      </c>
      <c r="M787" s="1">
        <v>1.0</v>
      </c>
      <c r="N787" s="1">
        <v>2.0</v>
      </c>
      <c r="O787" s="1">
        <v>2.0</v>
      </c>
      <c r="P787" s="1">
        <v>2.0</v>
      </c>
      <c r="Q787" s="1">
        <v>2.0</v>
      </c>
      <c r="R787" s="1">
        <v>1.0</v>
      </c>
      <c r="S787" s="1">
        <v>1.0</v>
      </c>
      <c r="T787" s="1">
        <v>2.0</v>
      </c>
      <c r="U787" s="1">
        <v>1.0</v>
      </c>
      <c r="V787" s="1">
        <v>2.0</v>
      </c>
      <c r="W787" s="1">
        <v>2.0</v>
      </c>
      <c r="X787" s="1">
        <v>2.0</v>
      </c>
      <c r="Y787" s="1">
        <v>2.0</v>
      </c>
      <c r="Z787" s="1">
        <v>2.0</v>
      </c>
      <c r="AA787" s="1">
        <v>2.0</v>
      </c>
      <c r="AB787" s="1">
        <v>2.0</v>
      </c>
      <c r="AC787" s="1">
        <v>2003.0</v>
      </c>
      <c r="AD787" s="100">
        <f t="shared" si="1"/>
        <v>84</v>
      </c>
      <c r="AE787">
        <f t="shared" si="2"/>
        <v>28</v>
      </c>
      <c r="AF787">
        <f t="shared" si="3"/>
        <v>26</v>
      </c>
      <c r="AG787">
        <f t="shared" si="4"/>
        <v>30</v>
      </c>
    </row>
    <row r="788">
      <c r="A788" s="1" t="b">
        <v>1</v>
      </c>
      <c r="B788" s="20">
        <v>44098.49229653935</v>
      </c>
      <c r="C788" s="1" t="s">
        <v>292</v>
      </c>
      <c r="D788" s="1">
        <v>1.0</v>
      </c>
      <c r="E788" s="1">
        <v>2.0</v>
      </c>
      <c r="F788" s="1">
        <v>2.0</v>
      </c>
      <c r="G788" s="1">
        <v>2.0</v>
      </c>
      <c r="H788" s="1">
        <v>0.0</v>
      </c>
      <c r="I788" s="1">
        <v>1.0</v>
      </c>
      <c r="J788" s="1">
        <v>1.0</v>
      </c>
      <c r="K788" s="1">
        <v>2.0</v>
      </c>
      <c r="L788" s="1">
        <v>2.0</v>
      </c>
      <c r="M788" s="1">
        <v>0.0</v>
      </c>
      <c r="N788" s="1">
        <v>0.0</v>
      </c>
      <c r="O788" s="1">
        <v>1.0</v>
      </c>
      <c r="P788" s="1">
        <v>1.0</v>
      </c>
      <c r="Q788" s="1">
        <v>2.0</v>
      </c>
      <c r="R788" s="1">
        <v>1.0</v>
      </c>
      <c r="S788" s="1">
        <v>2.0</v>
      </c>
      <c r="T788" s="1">
        <v>2.0</v>
      </c>
      <c r="U788" s="1">
        <v>0.0</v>
      </c>
      <c r="V788" s="1">
        <v>0.0</v>
      </c>
      <c r="W788" s="1">
        <v>1.0</v>
      </c>
      <c r="X788" s="1">
        <v>1.0</v>
      </c>
      <c r="Y788" s="1">
        <v>2.0</v>
      </c>
      <c r="Z788" s="1">
        <v>2.0</v>
      </c>
      <c r="AA788" s="1">
        <v>2.0</v>
      </c>
      <c r="AB788" s="1">
        <v>2.0</v>
      </c>
      <c r="AC788" s="1">
        <v>2058.0</v>
      </c>
      <c r="AD788" s="100">
        <f t="shared" si="1"/>
        <v>64</v>
      </c>
      <c r="AE788">
        <f t="shared" si="2"/>
        <v>20</v>
      </c>
      <c r="AF788">
        <f t="shared" si="3"/>
        <v>20</v>
      </c>
      <c r="AG788">
        <f t="shared" si="4"/>
        <v>24</v>
      </c>
    </row>
    <row r="789">
      <c r="A789" s="1" t="b">
        <v>1</v>
      </c>
      <c r="B789" s="20">
        <v>44099.48584069444</v>
      </c>
      <c r="C789" s="1" t="s">
        <v>515</v>
      </c>
      <c r="D789" s="1">
        <v>2.0</v>
      </c>
      <c r="E789" s="1">
        <v>2.0</v>
      </c>
      <c r="F789" s="1">
        <v>2.0</v>
      </c>
      <c r="G789" s="1">
        <v>0.0</v>
      </c>
      <c r="H789" s="1">
        <v>1.0</v>
      </c>
      <c r="I789" s="1">
        <v>1.0</v>
      </c>
      <c r="J789" s="1">
        <v>1.0</v>
      </c>
      <c r="K789" s="1">
        <v>2.0</v>
      </c>
      <c r="L789" s="1">
        <v>0.0</v>
      </c>
      <c r="M789" s="1">
        <v>0.0</v>
      </c>
      <c r="N789" s="1">
        <v>1.0</v>
      </c>
      <c r="O789" s="1">
        <v>1.0</v>
      </c>
      <c r="P789" s="1">
        <v>1.0</v>
      </c>
      <c r="Q789" s="1">
        <v>0.0</v>
      </c>
      <c r="R789" s="1">
        <v>0.0</v>
      </c>
      <c r="S789" s="1">
        <v>1.0</v>
      </c>
      <c r="T789" s="1">
        <v>1.0</v>
      </c>
      <c r="U789" s="1">
        <v>0.0</v>
      </c>
      <c r="V789" s="1">
        <v>1.0</v>
      </c>
      <c r="W789" s="1">
        <v>1.0</v>
      </c>
      <c r="X789" s="1">
        <v>0.0</v>
      </c>
      <c r="Y789" s="1">
        <v>1.0</v>
      </c>
      <c r="Z789" s="1">
        <v>1.0</v>
      </c>
      <c r="AA789" s="1">
        <v>2.0</v>
      </c>
      <c r="AB789" s="1">
        <v>0.0</v>
      </c>
      <c r="AC789" s="1" t="s">
        <v>992</v>
      </c>
      <c r="AD789" s="100">
        <f t="shared" si="1"/>
        <v>44</v>
      </c>
      <c r="AE789">
        <f t="shared" si="2"/>
        <v>10</v>
      </c>
      <c r="AF789">
        <f t="shared" si="3"/>
        <v>14</v>
      </c>
      <c r="AG789">
        <f t="shared" si="4"/>
        <v>20</v>
      </c>
    </row>
    <row r="790">
      <c r="A790" s="1" t="b">
        <v>1</v>
      </c>
      <c r="B790" s="20">
        <v>44099.83321556713</v>
      </c>
      <c r="C790" s="1" t="s">
        <v>516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2.0</v>
      </c>
      <c r="K790" s="1">
        <v>1.0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1.0</v>
      </c>
      <c r="Z790" s="1">
        <v>1.0</v>
      </c>
      <c r="AA790" s="1">
        <v>0.0</v>
      </c>
      <c r="AB790" s="1">
        <v>0.0</v>
      </c>
      <c r="AC790" s="1">
        <v>2351.0</v>
      </c>
      <c r="AD790" s="100">
        <f t="shared" si="1"/>
        <v>10</v>
      </c>
      <c r="AE790">
        <f t="shared" si="2"/>
        <v>4</v>
      </c>
      <c r="AF790">
        <f t="shared" si="3"/>
        <v>2</v>
      </c>
      <c r="AG790">
        <f t="shared" si="4"/>
        <v>4</v>
      </c>
    </row>
    <row r="791">
      <c r="A791" s="1" t="b">
        <v>1</v>
      </c>
      <c r="B791" s="20">
        <v>44102.408876180554</v>
      </c>
      <c r="C791" s="1" t="s">
        <v>517</v>
      </c>
      <c r="D791" s="1">
        <v>1.0</v>
      </c>
      <c r="E791" s="1">
        <v>1.0</v>
      </c>
      <c r="F791" s="1">
        <v>1.0</v>
      </c>
      <c r="G791" s="1">
        <v>1.0</v>
      </c>
      <c r="H791" s="1">
        <v>2.0</v>
      </c>
      <c r="I791" s="1">
        <v>1.0</v>
      </c>
      <c r="J791" s="1">
        <v>1.0</v>
      </c>
      <c r="K791" s="1">
        <v>1.0</v>
      </c>
      <c r="L791" s="1">
        <v>1.0</v>
      </c>
      <c r="M791" s="1">
        <v>0.0</v>
      </c>
      <c r="N791" s="1">
        <v>1.0</v>
      </c>
      <c r="O791" s="1">
        <v>0.0</v>
      </c>
      <c r="P791" s="1">
        <v>1.0</v>
      </c>
      <c r="Q791" s="1">
        <v>0.0</v>
      </c>
      <c r="R791" s="1">
        <v>0.0</v>
      </c>
      <c r="S791" s="1">
        <v>1.0</v>
      </c>
      <c r="T791" s="1">
        <v>0.0</v>
      </c>
      <c r="U791" s="1">
        <v>0.0</v>
      </c>
      <c r="V791" s="1">
        <v>1.0</v>
      </c>
      <c r="W791" s="1">
        <v>1.0</v>
      </c>
      <c r="X791" s="1">
        <v>0.0</v>
      </c>
      <c r="Y791" s="1">
        <v>1.0</v>
      </c>
      <c r="Z791" s="1">
        <v>1.0</v>
      </c>
      <c r="AA791" s="1">
        <v>1.0</v>
      </c>
      <c r="AB791" s="1">
        <v>1.0</v>
      </c>
      <c r="AC791" s="1">
        <v>2343.0</v>
      </c>
      <c r="AD791" s="100">
        <f t="shared" si="1"/>
        <v>38</v>
      </c>
      <c r="AE791">
        <f t="shared" si="2"/>
        <v>10</v>
      </c>
      <c r="AF791">
        <f t="shared" si="3"/>
        <v>12</v>
      </c>
      <c r="AG791">
        <f t="shared" si="4"/>
        <v>16</v>
      </c>
    </row>
    <row r="792">
      <c r="A792" s="1" t="b">
        <v>1</v>
      </c>
      <c r="B792" s="20">
        <v>44102.42575579861</v>
      </c>
      <c r="C792" s="1" t="s">
        <v>451</v>
      </c>
      <c r="D792" s="1">
        <v>0.0</v>
      </c>
      <c r="E792" s="1">
        <v>0.0</v>
      </c>
      <c r="F792" s="1">
        <v>1.0</v>
      </c>
      <c r="G792" s="1">
        <v>1.0</v>
      </c>
      <c r="H792" s="1">
        <v>0.0</v>
      </c>
      <c r="I792" s="1">
        <v>1.0</v>
      </c>
      <c r="J792" s="1">
        <v>1.0</v>
      </c>
      <c r="K792" s="1">
        <v>1.0</v>
      </c>
      <c r="L792" s="1">
        <v>1.0</v>
      </c>
      <c r="M792" s="1">
        <v>1.0</v>
      </c>
      <c r="N792" s="1">
        <v>1.0</v>
      </c>
      <c r="O792" s="1">
        <v>0.0</v>
      </c>
      <c r="P792" s="1">
        <v>1.0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1.0</v>
      </c>
      <c r="W792" s="1">
        <v>0.0</v>
      </c>
      <c r="X792" s="1">
        <v>1.0</v>
      </c>
      <c r="Y792" s="1">
        <v>1.0</v>
      </c>
      <c r="Z792" s="1">
        <v>0.0</v>
      </c>
      <c r="AA792" s="1">
        <v>1.0</v>
      </c>
      <c r="AB792" s="1">
        <v>0.0</v>
      </c>
      <c r="AC792" s="1">
        <v>2279.0</v>
      </c>
      <c r="AD792" s="100">
        <f t="shared" si="1"/>
        <v>26</v>
      </c>
      <c r="AE792">
        <f t="shared" si="2"/>
        <v>8</v>
      </c>
      <c r="AF792">
        <f t="shared" si="3"/>
        <v>8</v>
      </c>
      <c r="AG792">
        <f t="shared" si="4"/>
        <v>10</v>
      </c>
    </row>
    <row r="793">
      <c r="A793" s="1" t="b">
        <v>1</v>
      </c>
      <c r="B793" s="20">
        <v>44102.67524462963</v>
      </c>
      <c r="C793" s="1" t="s">
        <v>518</v>
      </c>
      <c r="D793" s="1">
        <v>0.0</v>
      </c>
      <c r="E793" s="1">
        <v>2.0</v>
      </c>
      <c r="F793" s="1">
        <v>0.0</v>
      </c>
      <c r="G793" s="1">
        <v>0.0</v>
      </c>
      <c r="H793" s="1">
        <v>0.0</v>
      </c>
      <c r="I793" s="1">
        <v>2.0</v>
      </c>
      <c r="J793" s="1">
        <v>2.0</v>
      </c>
      <c r="K793" s="1">
        <v>0.0</v>
      </c>
      <c r="L793" s="1">
        <v>1.0</v>
      </c>
      <c r="M793" s="1">
        <v>0.0</v>
      </c>
      <c r="N793" s="1">
        <v>0.0</v>
      </c>
      <c r="O793" s="1">
        <v>0.0</v>
      </c>
      <c r="P793" s="1">
        <v>2.0</v>
      </c>
      <c r="Q793" s="1">
        <v>2.0</v>
      </c>
      <c r="R793" s="1">
        <v>0.0</v>
      </c>
      <c r="S793" s="1">
        <v>1.0</v>
      </c>
      <c r="T793" s="1">
        <v>0.0</v>
      </c>
      <c r="U793" s="1">
        <v>0.0</v>
      </c>
      <c r="V793" s="1">
        <v>0.0</v>
      </c>
      <c r="W793" s="1">
        <v>2.0</v>
      </c>
      <c r="X793" s="1">
        <v>1.0</v>
      </c>
      <c r="Y793" s="1">
        <v>1.0</v>
      </c>
      <c r="Z793" s="1">
        <v>0.0</v>
      </c>
      <c r="AA793" s="1">
        <v>2.0</v>
      </c>
      <c r="AB793" s="1">
        <v>0.0</v>
      </c>
      <c r="AC793" s="1">
        <v>2350.0</v>
      </c>
      <c r="AD793" s="100">
        <f t="shared" si="1"/>
        <v>36</v>
      </c>
      <c r="AE793">
        <f t="shared" si="2"/>
        <v>14</v>
      </c>
      <c r="AF793">
        <f t="shared" si="3"/>
        <v>4</v>
      </c>
      <c r="AG793">
        <f t="shared" si="4"/>
        <v>18</v>
      </c>
    </row>
    <row r="794">
      <c r="A794" s="1" t="b">
        <v>1</v>
      </c>
      <c r="B794" s="20">
        <v>44104.15201774305</v>
      </c>
      <c r="C794" s="1" t="s">
        <v>512</v>
      </c>
      <c r="D794" s="1">
        <v>1.0</v>
      </c>
      <c r="E794" s="1">
        <v>2.0</v>
      </c>
      <c r="F794" s="1">
        <v>1.0</v>
      </c>
      <c r="G794" s="1">
        <v>1.0</v>
      </c>
      <c r="H794" s="1">
        <v>1.0</v>
      </c>
      <c r="I794" s="1">
        <v>1.0</v>
      </c>
      <c r="J794" s="1">
        <v>1.0</v>
      </c>
      <c r="K794" s="1">
        <v>1.0</v>
      </c>
      <c r="L794" s="1">
        <v>1.0</v>
      </c>
      <c r="M794" s="1">
        <v>1.0</v>
      </c>
      <c r="N794" s="1">
        <v>1.0</v>
      </c>
      <c r="O794" s="1">
        <v>1.0</v>
      </c>
      <c r="P794" s="1">
        <v>1.0</v>
      </c>
      <c r="Q794" s="1">
        <v>0.0</v>
      </c>
      <c r="R794" s="1">
        <v>1.0</v>
      </c>
      <c r="S794" s="1">
        <v>1.0</v>
      </c>
      <c r="T794" s="1">
        <v>1.0</v>
      </c>
      <c r="U794" s="1">
        <v>1.0</v>
      </c>
      <c r="V794" s="1">
        <v>0.0</v>
      </c>
      <c r="W794" s="1">
        <v>0.0</v>
      </c>
      <c r="X794" s="1">
        <v>1.0</v>
      </c>
      <c r="Y794" s="1">
        <v>1.0</v>
      </c>
      <c r="Z794" s="1">
        <v>1.0</v>
      </c>
      <c r="AA794" s="1">
        <v>2.0</v>
      </c>
      <c r="AB794" s="1">
        <v>1.0</v>
      </c>
      <c r="AC794" s="1">
        <v>2300.0</v>
      </c>
      <c r="AD794" s="100">
        <f t="shared" si="1"/>
        <v>48</v>
      </c>
      <c r="AE794">
        <f t="shared" si="2"/>
        <v>16</v>
      </c>
      <c r="AF794">
        <f t="shared" si="3"/>
        <v>14</v>
      </c>
      <c r="AG794">
        <f t="shared" si="4"/>
        <v>18</v>
      </c>
    </row>
    <row r="795">
      <c r="A795" s="1" t="b">
        <v>1</v>
      </c>
      <c r="B795" s="20">
        <v>44104.514536574075</v>
      </c>
      <c r="C795" s="1" t="s">
        <v>519</v>
      </c>
      <c r="D795" s="1">
        <v>0.0</v>
      </c>
      <c r="E795" s="1">
        <v>1.0</v>
      </c>
      <c r="F795" s="1">
        <v>0.0</v>
      </c>
      <c r="G795" s="1">
        <v>0.0</v>
      </c>
      <c r="H795" s="1">
        <v>1.0</v>
      </c>
      <c r="I795" s="1">
        <v>0.0</v>
      </c>
      <c r="J795" s="1">
        <v>0.0</v>
      </c>
      <c r="K795" s="1">
        <v>1.0</v>
      </c>
      <c r="L795" s="1">
        <v>0.0</v>
      </c>
      <c r="M795" s="1">
        <v>0.0</v>
      </c>
      <c r="N795" s="1">
        <v>0.0</v>
      </c>
      <c r="O795" s="1">
        <v>0.0</v>
      </c>
      <c r="P795" s="1">
        <v>1.0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1.0</v>
      </c>
      <c r="Y795" s="1">
        <v>0.0</v>
      </c>
      <c r="Z795" s="1">
        <v>1.0</v>
      </c>
      <c r="AA795" s="1">
        <v>2.0</v>
      </c>
      <c r="AB795" s="1">
        <v>0.0</v>
      </c>
      <c r="AC795" s="1">
        <v>2354.0</v>
      </c>
      <c r="AD795" s="100">
        <f t="shared" si="1"/>
        <v>16</v>
      </c>
      <c r="AE795">
        <f t="shared" si="2"/>
        <v>6</v>
      </c>
      <c r="AF795">
        <f t="shared" si="3"/>
        <v>4</v>
      </c>
      <c r="AG795">
        <f t="shared" si="4"/>
        <v>6</v>
      </c>
    </row>
    <row r="796">
      <c r="A796" s="1" t="b">
        <v>1</v>
      </c>
      <c r="B796" s="20">
        <v>44106.47176594907</v>
      </c>
      <c r="C796" s="1" t="s">
        <v>476</v>
      </c>
      <c r="D796" s="1">
        <v>2.0</v>
      </c>
      <c r="E796" s="1">
        <v>1.0</v>
      </c>
      <c r="F796" s="1">
        <v>1.0</v>
      </c>
      <c r="G796" s="1">
        <v>1.0</v>
      </c>
      <c r="H796" s="1">
        <v>1.0</v>
      </c>
      <c r="I796" s="1">
        <v>2.0</v>
      </c>
      <c r="J796" s="1">
        <v>1.0</v>
      </c>
      <c r="K796" s="1">
        <v>2.0</v>
      </c>
      <c r="L796" s="1">
        <v>2.0</v>
      </c>
      <c r="M796" s="1">
        <v>1.0</v>
      </c>
      <c r="N796" s="1">
        <v>2.0</v>
      </c>
      <c r="O796" s="1">
        <v>0.0</v>
      </c>
      <c r="P796" s="1">
        <v>2.0</v>
      </c>
      <c r="Q796" s="1">
        <v>2.0</v>
      </c>
      <c r="R796" s="1">
        <v>1.0</v>
      </c>
      <c r="S796" s="1">
        <v>2.0</v>
      </c>
      <c r="T796" s="1">
        <v>1.0</v>
      </c>
      <c r="U796" s="1">
        <v>0.0</v>
      </c>
      <c r="V796" s="1">
        <v>2.0</v>
      </c>
      <c r="W796" s="1">
        <v>2.0</v>
      </c>
      <c r="X796" s="1">
        <v>1.0</v>
      </c>
      <c r="Y796" s="1">
        <v>2.0</v>
      </c>
      <c r="Z796" s="1">
        <v>1.0</v>
      </c>
      <c r="AA796" s="1">
        <v>2.0</v>
      </c>
      <c r="AB796" s="1">
        <v>1.0</v>
      </c>
      <c r="AC796" s="1">
        <v>2302.0</v>
      </c>
      <c r="AD796" s="100">
        <f t="shared" si="1"/>
        <v>70</v>
      </c>
      <c r="AE796">
        <f t="shared" si="2"/>
        <v>20</v>
      </c>
      <c r="AF796">
        <f t="shared" si="3"/>
        <v>22</v>
      </c>
      <c r="AG796">
        <f t="shared" si="4"/>
        <v>28</v>
      </c>
    </row>
    <row r="797">
      <c r="A797" s="1" t="b">
        <v>1</v>
      </c>
      <c r="B797" s="20">
        <v>44107.34689288195</v>
      </c>
      <c r="C797" s="1" t="s">
        <v>520</v>
      </c>
      <c r="D797" s="1">
        <v>1.0</v>
      </c>
      <c r="E797" s="1">
        <v>2.0</v>
      </c>
      <c r="F797" s="1">
        <v>1.0</v>
      </c>
      <c r="G797" s="1">
        <v>1.0</v>
      </c>
      <c r="H797" s="1">
        <v>0.0</v>
      </c>
      <c r="I797" s="1">
        <v>1.0</v>
      </c>
      <c r="J797" s="1">
        <v>2.0</v>
      </c>
      <c r="K797" s="1">
        <v>2.0</v>
      </c>
      <c r="L797" s="1">
        <v>0.0</v>
      </c>
      <c r="M797" s="1">
        <v>0.0</v>
      </c>
      <c r="N797" s="1">
        <v>1.0</v>
      </c>
      <c r="O797" s="1">
        <v>0.0</v>
      </c>
      <c r="P797" s="1">
        <v>2.0</v>
      </c>
      <c r="Q797" s="1">
        <v>0.0</v>
      </c>
      <c r="R797" s="1">
        <v>0.0</v>
      </c>
      <c r="S797" s="1">
        <v>2.0</v>
      </c>
      <c r="T797" s="1">
        <v>1.0</v>
      </c>
      <c r="U797" s="1">
        <v>0.0</v>
      </c>
      <c r="V797" s="1">
        <v>0.0</v>
      </c>
      <c r="W797" s="1">
        <v>0.0</v>
      </c>
      <c r="X797" s="1">
        <v>0.0</v>
      </c>
      <c r="Y797" s="1">
        <v>2.0</v>
      </c>
      <c r="Z797" s="1">
        <v>2.0</v>
      </c>
      <c r="AA797" s="1">
        <v>2.0</v>
      </c>
      <c r="AB797" s="1">
        <v>1.0</v>
      </c>
      <c r="AC797" s="1">
        <v>2353.0</v>
      </c>
      <c r="AD797" s="100">
        <f t="shared" si="1"/>
        <v>46</v>
      </c>
      <c r="AE797">
        <f t="shared" si="2"/>
        <v>12</v>
      </c>
      <c r="AF797">
        <f t="shared" si="3"/>
        <v>18</v>
      </c>
      <c r="AG797">
        <f t="shared" si="4"/>
        <v>16</v>
      </c>
    </row>
    <row r="798">
      <c r="A798" t="b">
        <v>0</v>
      </c>
      <c r="B798" s="20">
        <v>44107.60488709491</v>
      </c>
      <c r="C798" s="1" t="s">
        <v>911</v>
      </c>
      <c r="D798" s="1">
        <v>1.0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1.0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2.0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1.0</v>
      </c>
      <c r="AA798" s="1">
        <v>1.0</v>
      </c>
      <c r="AB798" s="1">
        <v>0.0</v>
      </c>
      <c r="AC798" s="1">
        <v>2202.0</v>
      </c>
      <c r="AD798" s="100">
        <f t="shared" si="1"/>
        <v>12</v>
      </c>
      <c r="AE798">
        <f t="shared" si="2"/>
        <v>2</v>
      </c>
      <c r="AF798">
        <f t="shared" si="3"/>
        <v>2</v>
      </c>
      <c r="AG798">
        <f t="shared" si="4"/>
        <v>8</v>
      </c>
    </row>
    <row r="799">
      <c r="A799" s="1" t="b">
        <v>1</v>
      </c>
      <c r="B799" s="20">
        <v>44108.42865494213</v>
      </c>
      <c r="C799" s="1" t="s">
        <v>521</v>
      </c>
      <c r="D799" s="1">
        <v>0.0</v>
      </c>
      <c r="E799" s="1">
        <v>1.0</v>
      </c>
      <c r="F799" s="1">
        <v>1.0</v>
      </c>
      <c r="G799" s="1">
        <v>0.0</v>
      </c>
      <c r="H799" s="1">
        <v>1.0</v>
      </c>
      <c r="I799" s="1">
        <v>1.0</v>
      </c>
      <c r="J799" s="1">
        <v>1.0</v>
      </c>
      <c r="K799" s="1">
        <v>0.0</v>
      </c>
      <c r="L799" s="1">
        <v>1.0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1.0</v>
      </c>
      <c r="T799" s="1">
        <v>1.0</v>
      </c>
      <c r="U799" s="1">
        <v>0.0</v>
      </c>
      <c r="V799" s="1">
        <v>1.0</v>
      </c>
      <c r="W799" s="1">
        <v>1.0</v>
      </c>
      <c r="X799" s="1">
        <v>1.0</v>
      </c>
      <c r="Y799" s="1">
        <v>1.0</v>
      </c>
      <c r="Z799" s="1">
        <v>1.0</v>
      </c>
      <c r="AA799" s="1">
        <v>1.0</v>
      </c>
      <c r="AB799" s="1">
        <v>0.0</v>
      </c>
      <c r="AC799" s="1">
        <v>2363.0</v>
      </c>
      <c r="AD799" s="100">
        <f t="shared" si="1"/>
        <v>28</v>
      </c>
      <c r="AE799">
        <f t="shared" si="2"/>
        <v>12</v>
      </c>
      <c r="AF799">
        <f t="shared" si="3"/>
        <v>2</v>
      </c>
      <c r="AG799">
        <f t="shared" si="4"/>
        <v>14</v>
      </c>
    </row>
    <row r="800">
      <c r="A800" s="1" t="b">
        <v>1</v>
      </c>
      <c r="B800" s="20">
        <v>44108.81926390046</v>
      </c>
      <c r="C800" s="1" t="s">
        <v>522</v>
      </c>
      <c r="D800" s="1">
        <v>0.0</v>
      </c>
      <c r="E800" s="1">
        <v>0.0</v>
      </c>
      <c r="F800" s="1">
        <v>1.0</v>
      </c>
      <c r="G800" s="1">
        <v>1.0</v>
      </c>
      <c r="H800" s="1">
        <v>0.0</v>
      </c>
      <c r="I800" s="1">
        <v>1.0</v>
      </c>
      <c r="J800" s="1">
        <v>1.0</v>
      </c>
      <c r="K800" s="1">
        <v>2.0</v>
      </c>
      <c r="L800" s="1">
        <v>1.0</v>
      </c>
      <c r="M800" s="1">
        <v>0.0</v>
      </c>
      <c r="N800" s="1">
        <v>1.0</v>
      </c>
      <c r="O800" s="1">
        <v>0.0</v>
      </c>
      <c r="P800" s="1">
        <v>2.0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1.0</v>
      </c>
      <c r="X800" s="1">
        <v>0.0</v>
      </c>
      <c r="Y800" s="1">
        <v>1.0</v>
      </c>
      <c r="Z800" s="1">
        <v>1.0</v>
      </c>
      <c r="AA800" s="1">
        <v>2.0</v>
      </c>
      <c r="AB800" s="1">
        <v>1.0</v>
      </c>
      <c r="AC800" s="1">
        <v>2246.0</v>
      </c>
      <c r="AD800" s="100">
        <f t="shared" si="1"/>
        <v>32</v>
      </c>
      <c r="AE800">
        <f t="shared" si="2"/>
        <v>8</v>
      </c>
      <c r="AF800">
        <f t="shared" si="3"/>
        <v>14</v>
      </c>
      <c r="AG800">
        <f t="shared" si="4"/>
        <v>10</v>
      </c>
    </row>
    <row r="801">
      <c r="A801" s="1" t="b">
        <v>1</v>
      </c>
      <c r="B801" s="20">
        <v>44108.91419207176</v>
      </c>
      <c r="C801" s="1" t="s">
        <v>490</v>
      </c>
      <c r="D801" s="1">
        <v>0.0</v>
      </c>
      <c r="E801" s="1">
        <v>1.0</v>
      </c>
      <c r="F801" s="1">
        <v>1.0</v>
      </c>
      <c r="G801" s="1">
        <v>1.0</v>
      </c>
      <c r="H801" s="1">
        <v>0.0</v>
      </c>
      <c r="I801" s="1">
        <v>1.0</v>
      </c>
      <c r="J801" s="1">
        <v>1.0</v>
      </c>
      <c r="K801" s="1">
        <v>1.0</v>
      </c>
      <c r="L801" s="1">
        <v>0.0</v>
      </c>
      <c r="M801" s="1">
        <v>0.0</v>
      </c>
      <c r="N801" s="1">
        <v>0.0</v>
      </c>
      <c r="O801" s="1">
        <v>0.0</v>
      </c>
      <c r="P801" s="1">
        <v>1.0</v>
      </c>
      <c r="Q801" s="1">
        <v>0.0</v>
      </c>
      <c r="R801" s="1">
        <v>0.0</v>
      </c>
      <c r="S801" s="1">
        <v>1.0</v>
      </c>
      <c r="T801" s="1">
        <v>1.0</v>
      </c>
      <c r="U801" s="1">
        <v>0.0</v>
      </c>
      <c r="V801" s="1">
        <v>0.0</v>
      </c>
      <c r="W801" s="1">
        <v>1.0</v>
      </c>
      <c r="X801" s="1">
        <v>1.0</v>
      </c>
      <c r="Y801" s="1">
        <v>1.0</v>
      </c>
      <c r="Z801" s="1">
        <v>0.0</v>
      </c>
      <c r="AA801" s="1">
        <v>1.0</v>
      </c>
      <c r="AB801" s="1">
        <v>0.0</v>
      </c>
      <c r="AC801" s="1">
        <v>2311.0</v>
      </c>
      <c r="AD801" s="100">
        <f t="shared" si="1"/>
        <v>26</v>
      </c>
      <c r="AE801">
        <f t="shared" si="2"/>
        <v>8</v>
      </c>
      <c r="AF801">
        <f t="shared" si="3"/>
        <v>8</v>
      </c>
      <c r="AG801">
        <f t="shared" si="4"/>
        <v>10</v>
      </c>
    </row>
    <row r="802">
      <c r="A802" s="1" t="b">
        <v>1</v>
      </c>
      <c r="B802" s="20">
        <v>44109.4198430324</v>
      </c>
      <c r="C802" s="1" t="s">
        <v>523</v>
      </c>
      <c r="D802" s="1">
        <v>2.0</v>
      </c>
      <c r="E802" s="1">
        <v>2.0</v>
      </c>
      <c r="F802" s="1">
        <v>2.0</v>
      </c>
      <c r="G802" s="1">
        <v>2.0</v>
      </c>
      <c r="H802" s="1">
        <v>2.0</v>
      </c>
      <c r="I802" s="1">
        <v>2.0</v>
      </c>
      <c r="J802" s="1">
        <v>2.0</v>
      </c>
      <c r="K802" s="1">
        <v>2.0</v>
      </c>
      <c r="L802" s="1">
        <v>2.0</v>
      </c>
      <c r="M802" s="1">
        <v>2.0</v>
      </c>
      <c r="N802" s="1">
        <v>2.0</v>
      </c>
      <c r="O802" s="1">
        <v>2.0</v>
      </c>
      <c r="P802" s="1">
        <v>2.0</v>
      </c>
      <c r="Q802" s="1">
        <v>1.0</v>
      </c>
      <c r="R802" s="1">
        <v>2.0</v>
      </c>
      <c r="S802" s="1">
        <v>2.0</v>
      </c>
      <c r="T802" s="1">
        <v>2.0</v>
      </c>
      <c r="U802" s="1">
        <v>1.0</v>
      </c>
      <c r="V802" s="1">
        <v>1.0</v>
      </c>
      <c r="W802" s="1">
        <v>2.0</v>
      </c>
      <c r="X802" s="1">
        <v>2.0</v>
      </c>
      <c r="Y802" s="1">
        <v>2.0</v>
      </c>
      <c r="Z802" s="1">
        <v>2.0</v>
      </c>
      <c r="AA802" s="1">
        <v>2.0</v>
      </c>
      <c r="AB802" s="1">
        <v>2.0</v>
      </c>
      <c r="AC802" s="1">
        <v>2348.0</v>
      </c>
      <c r="AD802" s="100">
        <f t="shared" si="1"/>
        <v>94</v>
      </c>
      <c r="AE802">
        <f t="shared" si="2"/>
        <v>30</v>
      </c>
      <c r="AF802">
        <f t="shared" si="3"/>
        <v>28</v>
      </c>
      <c r="AG802">
        <f t="shared" si="4"/>
        <v>36</v>
      </c>
    </row>
    <row r="803">
      <c r="A803" s="1" t="b">
        <v>1</v>
      </c>
      <c r="B803" s="20">
        <v>44109.437359918986</v>
      </c>
      <c r="C803" s="1" t="s">
        <v>487</v>
      </c>
      <c r="D803" s="1">
        <v>0.0</v>
      </c>
      <c r="E803" s="1">
        <v>1.0</v>
      </c>
      <c r="F803" s="1">
        <v>1.0</v>
      </c>
      <c r="G803" s="1">
        <v>0.0</v>
      </c>
      <c r="H803" s="1">
        <v>1.0</v>
      </c>
      <c r="I803" s="1">
        <v>1.0</v>
      </c>
      <c r="J803" s="1">
        <v>1.0</v>
      </c>
      <c r="K803" s="1">
        <v>1.0</v>
      </c>
      <c r="L803" s="1">
        <v>0.0</v>
      </c>
      <c r="M803" s="1">
        <v>0.0</v>
      </c>
      <c r="N803" s="1">
        <v>0.0</v>
      </c>
      <c r="O803" s="1">
        <v>0.0</v>
      </c>
      <c r="P803" s="1">
        <v>1.0</v>
      </c>
      <c r="Q803" s="1">
        <v>0.0</v>
      </c>
      <c r="R803" s="1">
        <v>0.0</v>
      </c>
      <c r="S803" s="1">
        <v>1.0</v>
      </c>
      <c r="T803" s="1">
        <v>0.0</v>
      </c>
      <c r="U803" s="1">
        <v>0.0</v>
      </c>
      <c r="V803" s="1">
        <v>0.0</v>
      </c>
      <c r="W803" s="1">
        <v>1.0</v>
      </c>
      <c r="X803" s="1">
        <v>1.0</v>
      </c>
      <c r="Y803" s="1">
        <v>1.0</v>
      </c>
      <c r="Z803" s="1">
        <v>0.0</v>
      </c>
      <c r="AA803" s="1">
        <v>1.0</v>
      </c>
      <c r="AB803" s="1">
        <v>0.0</v>
      </c>
      <c r="AC803" s="1">
        <v>2328.0</v>
      </c>
      <c r="AD803" s="100">
        <f t="shared" si="1"/>
        <v>24</v>
      </c>
      <c r="AE803">
        <f t="shared" si="2"/>
        <v>8</v>
      </c>
      <c r="AF803">
        <f t="shared" si="3"/>
        <v>4</v>
      </c>
      <c r="AG803">
        <f t="shared" si="4"/>
        <v>12</v>
      </c>
    </row>
    <row r="804">
      <c r="A804" s="1" t="b">
        <v>1</v>
      </c>
      <c r="B804" s="20">
        <v>44109.70483707176</v>
      </c>
      <c r="C804" s="1" t="s">
        <v>524</v>
      </c>
      <c r="D804" s="1">
        <v>1.0</v>
      </c>
      <c r="E804" s="1">
        <v>0.0</v>
      </c>
      <c r="F804" s="1">
        <v>1.0</v>
      </c>
      <c r="G804" s="1">
        <v>1.0</v>
      </c>
      <c r="H804" s="1">
        <v>0.0</v>
      </c>
      <c r="I804" s="1">
        <v>0.0</v>
      </c>
      <c r="J804" s="1">
        <v>1.0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1.0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1.0</v>
      </c>
      <c r="AB804" s="1">
        <v>0.0</v>
      </c>
      <c r="AC804" s="1">
        <v>2367.0</v>
      </c>
      <c r="AD804" s="100">
        <f t="shared" si="1"/>
        <v>12</v>
      </c>
      <c r="AE804">
        <f t="shared" si="2"/>
        <v>0</v>
      </c>
      <c r="AF804">
        <f t="shared" si="3"/>
        <v>4</v>
      </c>
      <c r="AG804">
        <f t="shared" si="4"/>
        <v>8</v>
      </c>
    </row>
    <row r="805">
      <c r="A805" s="1" t="b">
        <v>1</v>
      </c>
      <c r="B805" s="20">
        <v>44110.40226028935</v>
      </c>
      <c r="C805" s="1" t="s">
        <v>323</v>
      </c>
      <c r="D805" s="1">
        <v>2.0</v>
      </c>
      <c r="E805" s="1">
        <v>2.0</v>
      </c>
      <c r="F805" s="1">
        <v>1.0</v>
      </c>
      <c r="G805" s="1">
        <v>0.0</v>
      </c>
      <c r="H805" s="1">
        <v>0.0</v>
      </c>
      <c r="I805" s="1">
        <v>1.0</v>
      </c>
      <c r="J805" s="1">
        <v>0.0</v>
      </c>
      <c r="K805" s="1">
        <v>1.0</v>
      </c>
      <c r="L805" s="1">
        <v>0.0</v>
      </c>
      <c r="M805" s="1">
        <v>0.0</v>
      </c>
      <c r="N805" s="1">
        <v>2.0</v>
      </c>
      <c r="O805" s="1">
        <v>0.0</v>
      </c>
      <c r="P805" s="1">
        <v>2.0</v>
      </c>
      <c r="Q805" s="1">
        <v>0.0</v>
      </c>
      <c r="R805" s="1">
        <v>0.0</v>
      </c>
      <c r="S805" s="1">
        <v>1.0</v>
      </c>
      <c r="T805" s="1">
        <v>1.0</v>
      </c>
      <c r="U805" s="1">
        <v>0.0</v>
      </c>
      <c r="V805" s="1">
        <v>0.0</v>
      </c>
      <c r="W805" s="1">
        <v>2.0</v>
      </c>
      <c r="X805" s="1">
        <v>2.0</v>
      </c>
      <c r="Y805" s="1">
        <v>2.0</v>
      </c>
      <c r="Z805" s="1">
        <v>1.0</v>
      </c>
      <c r="AA805" s="1">
        <v>2.0</v>
      </c>
      <c r="AB805" s="1">
        <v>0.0</v>
      </c>
      <c r="AC805" s="1">
        <v>2068.0</v>
      </c>
      <c r="AD805" s="100">
        <f t="shared" si="1"/>
        <v>44</v>
      </c>
      <c r="AE805">
        <f t="shared" si="2"/>
        <v>18</v>
      </c>
      <c r="AF805">
        <f t="shared" si="3"/>
        <v>16</v>
      </c>
      <c r="AG805">
        <f t="shared" si="4"/>
        <v>10</v>
      </c>
    </row>
    <row r="806">
      <c r="A806" t="b">
        <v>0</v>
      </c>
      <c r="B806" s="20">
        <v>44110.436903634254</v>
      </c>
      <c r="C806" s="1" t="s">
        <v>421</v>
      </c>
      <c r="D806" s="1">
        <v>2.0</v>
      </c>
      <c r="E806" s="1">
        <v>1.0</v>
      </c>
      <c r="F806" s="1">
        <v>0.0</v>
      </c>
      <c r="G806" s="1">
        <v>1.0</v>
      </c>
      <c r="H806" s="1">
        <v>0.0</v>
      </c>
      <c r="I806" s="1">
        <v>1.0</v>
      </c>
      <c r="J806" s="1">
        <v>0.0</v>
      </c>
      <c r="K806" s="1">
        <v>1.0</v>
      </c>
      <c r="L806" s="1">
        <v>1.0</v>
      </c>
      <c r="M806" s="1">
        <v>0.0</v>
      </c>
      <c r="N806" s="1">
        <v>0.0</v>
      </c>
      <c r="O806" s="1">
        <v>0.0</v>
      </c>
      <c r="P806" s="1">
        <v>0.0</v>
      </c>
      <c r="Q806" s="1">
        <v>1.0</v>
      </c>
      <c r="R806" s="1">
        <v>0.0</v>
      </c>
      <c r="S806" s="1">
        <v>1.0</v>
      </c>
      <c r="T806" s="1">
        <v>2.0</v>
      </c>
      <c r="U806" s="1">
        <v>0.0</v>
      </c>
      <c r="V806" s="1">
        <v>0.0</v>
      </c>
      <c r="W806" s="1">
        <v>1.0</v>
      </c>
      <c r="X806" s="1">
        <v>0.0</v>
      </c>
      <c r="Y806" s="1">
        <v>1.0</v>
      </c>
      <c r="Z806" s="1">
        <v>0.0</v>
      </c>
      <c r="AA806" s="1">
        <v>2.0</v>
      </c>
      <c r="AB806" s="1">
        <v>0.0</v>
      </c>
      <c r="AC806" s="1">
        <v>2222.0</v>
      </c>
      <c r="AD806" s="100">
        <f t="shared" si="1"/>
        <v>30</v>
      </c>
      <c r="AE806">
        <f t="shared" si="2"/>
        <v>8</v>
      </c>
      <c r="AF806">
        <f t="shared" si="3"/>
        <v>12</v>
      </c>
      <c r="AG806">
        <f t="shared" si="4"/>
        <v>10</v>
      </c>
    </row>
    <row r="807">
      <c r="A807" s="1" t="b">
        <v>1</v>
      </c>
      <c r="B807" s="20">
        <v>44110.50101314815</v>
      </c>
      <c r="C807" s="1" t="s">
        <v>316</v>
      </c>
      <c r="D807" s="1">
        <v>2.0</v>
      </c>
      <c r="E807" s="1">
        <v>2.0</v>
      </c>
      <c r="F807" s="1">
        <v>2.0</v>
      </c>
      <c r="G807" s="1">
        <v>2.0</v>
      </c>
      <c r="H807" s="1">
        <v>1.0</v>
      </c>
      <c r="I807" s="1">
        <v>2.0</v>
      </c>
      <c r="J807" s="1">
        <v>2.0</v>
      </c>
      <c r="K807" s="1">
        <v>2.0</v>
      </c>
      <c r="L807" s="1">
        <v>2.0</v>
      </c>
      <c r="M807" s="1">
        <v>1.0</v>
      </c>
      <c r="N807" s="1">
        <v>2.0</v>
      </c>
      <c r="O807" s="1">
        <v>1.0</v>
      </c>
      <c r="P807" s="1">
        <v>2.0</v>
      </c>
      <c r="Q807" s="1">
        <v>0.0</v>
      </c>
      <c r="R807" s="1">
        <v>2.0</v>
      </c>
      <c r="S807" s="1">
        <v>2.0</v>
      </c>
      <c r="T807" s="1">
        <v>2.0</v>
      </c>
      <c r="U807" s="1">
        <v>1.0</v>
      </c>
      <c r="V807" s="1">
        <v>2.0</v>
      </c>
      <c r="W807" s="1">
        <v>2.0</v>
      </c>
      <c r="X807" s="1">
        <v>2.0</v>
      </c>
      <c r="Y807" s="1">
        <v>2.0</v>
      </c>
      <c r="Z807" s="1">
        <v>2.0</v>
      </c>
      <c r="AA807" s="1">
        <v>2.0</v>
      </c>
      <c r="AB807" s="1">
        <v>2.0</v>
      </c>
      <c r="AC807" s="1">
        <v>2103.0</v>
      </c>
      <c r="AD807" s="100">
        <f t="shared" si="1"/>
        <v>88</v>
      </c>
      <c r="AE807">
        <f t="shared" si="2"/>
        <v>28</v>
      </c>
      <c r="AF807">
        <f t="shared" si="3"/>
        <v>28</v>
      </c>
      <c r="AG807">
        <f t="shared" si="4"/>
        <v>32</v>
      </c>
    </row>
    <row r="808">
      <c r="A808" s="1" t="b">
        <v>1</v>
      </c>
      <c r="B808" s="20">
        <v>44110.860618148145</v>
      </c>
      <c r="C808" s="1" t="s">
        <v>479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1.0</v>
      </c>
      <c r="J808" s="1">
        <v>1.0</v>
      </c>
      <c r="K808" s="1">
        <v>1.0</v>
      </c>
      <c r="L808" s="1">
        <v>0.0</v>
      </c>
      <c r="M808" s="1">
        <v>0.0</v>
      </c>
      <c r="N808" s="1">
        <v>1.0</v>
      </c>
      <c r="O808" s="1">
        <v>0.0</v>
      </c>
      <c r="P808" s="1">
        <v>1.0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1.0</v>
      </c>
      <c r="Z808" s="1">
        <v>0.0</v>
      </c>
      <c r="AA808" s="1">
        <v>0.0</v>
      </c>
      <c r="AB808" s="1">
        <v>0.0</v>
      </c>
      <c r="AC808" s="1">
        <v>2308.0</v>
      </c>
      <c r="AD808" s="100">
        <f t="shared" si="1"/>
        <v>12</v>
      </c>
      <c r="AE808">
        <f t="shared" si="2"/>
        <v>2</v>
      </c>
      <c r="AF808">
        <f t="shared" si="3"/>
        <v>6</v>
      </c>
      <c r="AG808">
        <f t="shared" si="4"/>
        <v>4</v>
      </c>
    </row>
    <row r="809">
      <c r="A809" s="1" t="b">
        <v>1</v>
      </c>
      <c r="B809" s="20">
        <v>44110.86113290509</v>
      </c>
      <c r="C809" s="1" t="s">
        <v>480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1.0</v>
      </c>
      <c r="X809" s="1">
        <v>0.0</v>
      </c>
      <c r="Y809" s="1">
        <v>0.0</v>
      </c>
      <c r="Z809" s="1">
        <v>1.0</v>
      </c>
      <c r="AA809" s="1">
        <v>1.0</v>
      </c>
      <c r="AB809" s="1">
        <v>0.0</v>
      </c>
      <c r="AC809" s="1">
        <v>2309.0</v>
      </c>
      <c r="AD809" s="100">
        <f t="shared" si="1"/>
        <v>8</v>
      </c>
      <c r="AE809">
        <f t="shared" si="2"/>
        <v>4</v>
      </c>
      <c r="AF809">
        <f t="shared" si="3"/>
        <v>2</v>
      </c>
      <c r="AG809">
        <f t="shared" si="4"/>
        <v>2</v>
      </c>
    </row>
    <row r="810">
      <c r="A810" s="1" t="b">
        <v>1</v>
      </c>
      <c r="B810" s="103">
        <v>44105.0</v>
      </c>
      <c r="C810" s="1" t="s">
        <v>373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2.0</v>
      </c>
      <c r="K810" s="1">
        <v>0.0</v>
      </c>
      <c r="L810" s="1">
        <v>0.0</v>
      </c>
      <c r="M810" s="1">
        <v>0.0</v>
      </c>
      <c r="N810" s="1">
        <v>1.0</v>
      </c>
      <c r="O810" s="1">
        <v>0.0</v>
      </c>
      <c r="P810" s="1">
        <v>0.0</v>
      </c>
      <c r="Q810" s="1">
        <v>0.0</v>
      </c>
      <c r="R810" s="1">
        <v>0.0</v>
      </c>
      <c r="S810" s="1">
        <v>1.0</v>
      </c>
      <c r="T810" s="1">
        <v>1.0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2.0</v>
      </c>
      <c r="AA810" s="1">
        <v>2.0</v>
      </c>
      <c r="AB810" s="1">
        <v>1.0</v>
      </c>
      <c r="AC810" s="1">
        <v>2161.0</v>
      </c>
      <c r="AD810" s="100">
        <f t="shared" si="1"/>
        <v>20</v>
      </c>
      <c r="AE810">
        <f t="shared" si="2"/>
        <v>4</v>
      </c>
      <c r="AF810">
        <f t="shared" si="3"/>
        <v>6</v>
      </c>
      <c r="AG810">
        <f t="shared" si="4"/>
        <v>10</v>
      </c>
    </row>
    <row r="811">
      <c r="A811" s="1" t="b">
        <v>1</v>
      </c>
      <c r="B811" s="20">
        <v>44111.75674496528</v>
      </c>
      <c r="C811" s="1" t="s">
        <v>488</v>
      </c>
      <c r="D811" s="1">
        <v>2.0</v>
      </c>
      <c r="E811" s="1">
        <v>2.0</v>
      </c>
      <c r="F811" s="1">
        <v>2.0</v>
      </c>
      <c r="G811" s="1">
        <v>1.0</v>
      </c>
      <c r="H811" s="1">
        <v>0.0</v>
      </c>
      <c r="I811" s="1">
        <v>2.0</v>
      </c>
      <c r="J811" s="1">
        <v>2.0</v>
      </c>
      <c r="K811" s="1">
        <v>2.0</v>
      </c>
      <c r="L811" s="1">
        <v>1.0</v>
      </c>
      <c r="M811" s="1">
        <v>1.0</v>
      </c>
      <c r="N811" s="1">
        <v>2.0</v>
      </c>
      <c r="O811" s="1">
        <v>0.0</v>
      </c>
      <c r="P811" s="1">
        <v>2.0</v>
      </c>
      <c r="Q811" s="1">
        <v>0.0</v>
      </c>
      <c r="R811" s="1">
        <v>1.0</v>
      </c>
      <c r="S811" s="1">
        <v>2.0</v>
      </c>
      <c r="T811" s="1">
        <v>2.0</v>
      </c>
      <c r="U811" s="1">
        <v>1.0</v>
      </c>
      <c r="V811" s="1">
        <v>1.0</v>
      </c>
      <c r="W811" s="1">
        <v>2.0</v>
      </c>
      <c r="X811" s="1">
        <v>1.0</v>
      </c>
      <c r="Y811" s="1">
        <v>2.0</v>
      </c>
      <c r="Z811" s="1">
        <v>1.0</v>
      </c>
      <c r="AA811" s="1">
        <v>2.0</v>
      </c>
      <c r="AB811" s="1">
        <v>1.0</v>
      </c>
      <c r="AC811" s="1">
        <v>2248.0</v>
      </c>
      <c r="AD811" s="100">
        <f t="shared" si="1"/>
        <v>70</v>
      </c>
      <c r="AE811">
        <f t="shared" si="2"/>
        <v>22</v>
      </c>
      <c r="AF811">
        <f t="shared" si="3"/>
        <v>24</v>
      </c>
      <c r="AG811">
        <f t="shared" si="4"/>
        <v>24</v>
      </c>
    </row>
    <row r="812">
      <c r="A812" s="1" t="b">
        <v>1</v>
      </c>
      <c r="B812" s="20">
        <v>44111.8586360301</v>
      </c>
      <c r="C812" s="1" t="s">
        <v>526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2.0</v>
      </c>
      <c r="AB812" s="1">
        <v>0.0</v>
      </c>
      <c r="AC812" s="1">
        <v>2369.0</v>
      </c>
      <c r="AD812" s="100">
        <f t="shared" si="1"/>
        <v>4</v>
      </c>
      <c r="AE812">
        <f t="shared" si="2"/>
        <v>0</v>
      </c>
      <c r="AF812">
        <f t="shared" si="3"/>
        <v>0</v>
      </c>
      <c r="AG812">
        <f t="shared" si="4"/>
        <v>4</v>
      </c>
    </row>
    <row r="813">
      <c r="A813" s="1" t="b">
        <v>1</v>
      </c>
      <c r="B813" s="20">
        <v>44112.44188346065</v>
      </c>
      <c r="C813" s="1" t="s">
        <v>452</v>
      </c>
      <c r="D813" s="1">
        <v>1.0</v>
      </c>
      <c r="E813" s="1">
        <v>1.0</v>
      </c>
      <c r="F813" s="1">
        <v>1.0</v>
      </c>
      <c r="G813" s="1">
        <v>2.0</v>
      </c>
      <c r="H813" s="1">
        <v>0.0</v>
      </c>
      <c r="I813" s="1">
        <v>1.0</v>
      </c>
      <c r="J813" s="1">
        <v>2.0</v>
      </c>
      <c r="K813" s="1">
        <v>1.0</v>
      </c>
      <c r="L813" s="1">
        <v>0.0</v>
      </c>
      <c r="M813" s="1">
        <v>1.0</v>
      </c>
      <c r="N813" s="1">
        <v>0.0</v>
      </c>
      <c r="O813" s="1">
        <v>0.0</v>
      </c>
      <c r="P813" s="1">
        <v>1.0</v>
      </c>
      <c r="Q813" s="1">
        <v>0.0</v>
      </c>
      <c r="R813" s="1">
        <v>0.0</v>
      </c>
      <c r="S813" s="1">
        <v>1.0</v>
      </c>
      <c r="T813" s="1">
        <v>0.0</v>
      </c>
      <c r="U813" s="1">
        <v>0.0</v>
      </c>
      <c r="V813" s="1">
        <v>1.0</v>
      </c>
      <c r="W813" s="1">
        <v>0.0</v>
      </c>
      <c r="X813" s="1">
        <v>1.0</v>
      </c>
      <c r="Y813" s="1">
        <v>1.0</v>
      </c>
      <c r="Z813" s="1">
        <v>1.0</v>
      </c>
      <c r="AA813" s="1">
        <v>2.0</v>
      </c>
      <c r="AB813" s="1">
        <v>0.0</v>
      </c>
      <c r="AC813" s="1">
        <v>2265.0</v>
      </c>
      <c r="AD813" s="100">
        <f t="shared" si="1"/>
        <v>36</v>
      </c>
      <c r="AE813">
        <f t="shared" si="2"/>
        <v>10</v>
      </c>
      <c r="AF813">
        <f t="shared" si="3"/>
        <v>10</v>
      </c>
      <c r="AG813">
        <f t="shared" si="4"/>
        <v>16</v>
      </c>
    </row>
    <row r="814">
      <c r="A814" s="1" t="b">
        <v>1</v>
      </c>
      <c r="B814" s="20">
        <v>44112.5867305787</v>
      </c>
      <c r="C814" s="1" t="s">
        <v>322</v>
      </c>
      <c r="D814" s="1">
        <v>1.0</v>
      </c>
      <c r="E814" s="1">
        <v>1.0</v>
      </c>
      <c r="F814" s="1">
        <v>1.0</v>
      </c>
      <c r="G814" s="1">
        <v>1.0</v>
      </c>
      <c r="H814" s="1">
        <v>1.0</v>
      </c>
      <c r="I814" s="1">
        <v>1.0</v>
      </c>
      <c r="J814" s="1">
        <v>0.0</v>
      </c>
      <c r="K814" s="1">
        <v>2.0</v>
      </c>
      <c r="L814" s="1">
        <v>1.0</v>
      </c>
      <c r="M814" s="1">
        <v>0.0</v>
      </c>
      <c r="N814" s="1">
        <v>0.0</v>
      </c>
      <c r="O814" s="1">
        <v>0.0</v>
      </c>
      <c r="P814" s="1">
        <v>1.0</v>
      </c>
      <c r="Q814" s="1">
        <v>0.0</v>
      </c>
      <c r="R814" s="1">
        <v>0.0</v>
      </c>
      <c r="S814" s="1">
        <v>1.0</v>
      </c>
      <c r="T814" s="1">
        <v>1.0</v>
      </c>
      <c r="U814" s="1">
        <v>0.0</v>
      </c>
      <c r="V814" s="1">
        <v>0.0</v>
      </c>
      <c r="W814" s="1">
        <v>1.0</v>
      </c>
      <c r="X814" s="1">
        <v>1.0</v>
      </c>
      <c r="Y814" s="1">
        <v>1.0</v>
      </c>
      <c r="Z814" s="1">
        <v>1.0</v>
      </c>
      <c r="AA814" s="1">
        <v>2.0</v>
      </c>
      <c r="AB814" s="1">
        <v>1.0</v>
      </c>
      <c r="AC814" s="1">
        <v>2110.0</v>
      </c>
      <c r="AD814" s="100">
        <f t="shared" si="1"/>
        <v>38</v>
      </c>
      <c r="AE814">
        <f t="shared" si="2"/>
        <v>12</v>
      </c>
      <c r="AF814">
        <f t="shared" si="3"/>
        <v>14</v>
      </c>
      <c r="AG814">
        <f t="shared" si="4"/>
        <v>12</v>
      </c>
    </row>
    <row r="815">
      <c r="A815" t="b">
        <v>0</v>
      </c>
      <c r="B815" s="20">
        <v>44112.587182476855</v>
      </c>
      <c r="C815" s="1" t="s">
        <v>422</v>
      </c>
      <c r="D815" s="1">
        <v>1.0</v>
      </c>
      <c r="E815" s="1">
        <v>0.0</v>
      </c>
      <c r="F815" s="1">
        <v>0.0</v>
      </c>
      <c r="G815" s="1">
        <v>2.0</v>
      </c>
      <c r="H815" s="1">
        <v>1.0</v>
      </c>
      <c r="I815" s="1">
        <v>1.0</v>
      </c>
      <c r="J815" s="1">
        <v>1.0</v>
      </c>
      <c r="K815" s="1">
        <v>2.0</v>
      </c>
      <c r="L815" s="1">
        <v>1.0</v>
      </c>
      <c r="M815" s="1">
        <v>0.0</v>
      </c>
      <c r="N815" s="1">
        <v>0.0</v>
      </c>
      <c r="O815" s="1">
        <v>0.0</v>
      </c>
      <c r="P815" s="1">
        <v>1.0</v>
      </c>
      <c r="Q815" s="1">
        <v>0.0</v>
      </c>
      <c r="R815" s="1">
        <v>0.0</v>
      </c>
      <c r="S815" s="1">
        <v>1.0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2.0</v>
      </c>
      <c r="Z815" s="1">
        <v>2.0</v>
      </c>
      <c r="AA815" s="1">
        <v>2.0</v>
      </c>
      <c r="AB815" s="1">
        <v>1.0</v>
      </c>
      <c r="AC815" s="1">
        <v>2244.0</v>
      </c>
      <c r="AD815" s="100">
        <f t="shared" si="1"/>
        <v>36</v>
      </c>
      <c r="AE815">
        <f t="shared" si="2"/>
        <v>10</v>
      </c>
      <c r="AF815">
        <f t="shared" si="3"/>
        <v>14</v>
      </c>
      <c r="AG815">
        <f t="shared" si="4"/>
        <v>12</v>
      </c>
    </row>
    <row r="816">
      <c r="A816" s="1" t="b">
        <v>1</v>
      </c>
      <c r="B816" s="20">
        <v>44112.789321261575</v>
      </c>
      <c r="C816" s="1" t="s">
        <v>254</v>
      </c>
      <c r="D816" s="1">
        <v>1.0</v>
      </c>
      <c r="E816" s="1">
        <v>1.0</v>
      </c>
      <c r="F816" s="1">
        <v>2.0</v>
      </c>
      <c r="G816" s="1">
        <v>0.0</v>
      </c>
      <c r="H816" s="1">
        <v>0.0</v>
      </c>
      <c r="I816" s="1">
        <v>1.0</v>
      </c>
      <c r="J816" s="1">
        <v>2.0</v>
      </c>
      <c r="K816" s="1">
        <v>1.0</v>
      </c>
      <c r="L816" s="1">
        <v>1.0</v>
      </c>
      <c r="M816" s="1">
        <v>1.0</v>
      </c>
      <c r="N816" s="1">
        <v>0.0</v>
      </c>
      <c r="O816" s="1">
        <v>0.0</v>
      </c>
      <c r="P816" s="1">
        <v>1.0</v>
      </c>
      <c r="Q816" s="1">
        <v>1.0</v>
      </c>
      <c r="R816" s="1">
        <v>0.0</v>
      </c>
      <c r="S816" s="1">
        <v>1.0</v>
      </c>
      <c r="T816" s="1">
        <v>2.0</v>
      </c>
      <c r="U816" s="1">
        <v>0.0</v>
      </c>
      <c r="V816" s="1">
        <v>1.0</v>
      </c>
      <c r="W816" s="1">
        <v>1.0</v>
      </c>
      <c r="X816" s="1">
        <v>0.0</v>
      </c>
      <c r="Y816" s="1">
        <v>1.0</v>
      </c>
      <c r="Z816" s="1">
        <v>1.0</v>
      </c>
      <c r="AA816" s="1">
        <v>1.0</v>
      </c>
      <c r="AB816" s="1">
        <v>0.0</v>
      </c>
      <c r="AC816" s="1" t="s">
        <v>993</v>
      </c>
      <c r="AD816" s="100">
        <f t="shared" si="1"/>
        <v>40</v>
      </c>
      <c r="AE816">
        <f t="shared" si="2"/>
        <v>12</v>
      </c>
      <c r="AF816">
        <f t="shared" si="3"/>
        <v>10</v>
      </c>
      <c r="AG816">
        <f t="shared" si="4"/>
        <v>18</v>
      </c>
    </row>
    <row r="817">
      <c r="A817" s="1" t="b">
        <v>1</v>
      </c>
      <c r="B817" s="20">
        <v>44113.29435708333</v>
      </c>
      <c r="C817" s="1" t="s">
        <v>324</v>
      </c>
      <c r="D817" s="1">
        <v>0.0</v>
      </c>
      <c r="E817" s="1">
        <v>1.0</v>
      </c>
      <c r="F817" s="1">
        <v>1.0</v>
      </c>
      <c r="G817" s="1">
        <v>0.0</v>
      </c>
      <c r="H817" s="1">
        <v>0.0</v>
      </c>
      <c r="I817" s="1">
        <v>1.0</v>
      </c>
      <c r="J817" s="1">
        <v>1.0</v>
      </c>
      <c r="K817" s="1">
        <v>0.0</v>
      </c>
      <c r="L817" s="1">
        <v>0.0</v>
      </c>
      <c r="M817" s="1">
        <v>0.0</v>
      </c>
      <c r="N817" s="1">
        <v>1.0</v>
      </c>
      <c r="O817" s="1">
        <v>0.0</v>
      </c>
      <c r="P817" s="1">
        <v>0.0</v>
      </c>
      <c r="Q817" s="1">
        <v>0.0</v>
      </c>
      <c r="R817" s="1">
        <v>0.0</v>
      </c>
      <c r="S817" s="1">
        <v>1.0</v>
      </c>
      <c r="T817" s="1">
        <v>0.0</v>
      </c>
      <c r="U817" s="1">
        <v>0.0</v>
      </c>
      <c r="V817" s="1">
        <v>0.0</v>
      </c>
      <c r="W817" s="1">
        <v>0.0</v>
      </c>
      <c r="X817" s="1">
        <v>1.0</v>
      </c>
      <c r="Y817" s="1">
        <v>1.0</v>
      </c>
      <c r="Z817" s="1">
        <v>0.0</v>
      </c>
      <c r="AA817" s="1">
        <v>1.0</v>
      </c>
      <c r="AB817" s="1">
        <v>0.0</v>
      </c>
      <c r="AC817" s="1">
        <v>2116.0</v>
      </c>
      <c r="AD817" s="100">
        <f t="shared" si="1"/>
        <v>18</v>
      </c>
      <c r="AE817">
        <f t="shared" si="2"/>
        <v>6</v>
      </c>
      <c r="AF817">
        <f t="shared" si="3"/>
        <v>2</v>
      </c>
      <c r="AG817">
        <f t="shared" si="4"/>
        <v>10</v>
      </c>
    </row>
    <row r="818">
      <c r="A818" s="1" t="b">
        <v>1</v>
      </c>
      <c r="B818" s="20">
        <v>44113.436524143515</v>
      </c>
      <c r="C818" s="1" t="s">
        <v>528</v>
      </c>
      <c r="D818" s="1">
        <v>2.0</v>
      </c>
      <c r="E818" s="1">
        <v>2.0</v>
      </c>
      <c r="F818" s="1">
        <v>2.0</v>
      </c>
      <c r="G818" s="1">
        <v>2.0</v>
      </c>
      <c r="H818" s="1">
        <v>2.0</v>
      </c>
      <c r="I818" s="1">
        <v>2.0</v>
      </c>
      <c r="J818" s="1">
        <v>2.0</v>
      </c>
      <c r="K818" s="1">
        <v>1.0</v>
      </c>
      <c r="L818" s="1">
        <v>2.0</v>
      </c>
      <c r="M818" s="1">
        <v>1.0</v>
      </c>
      <c r="N818" s="1">
        <v>1.0</v>
      </c>
      <c r="O818" s="1">
        <v>1.0</v>
      </c>
      <c r="P818" s="1">
        <v>1.0</v>
      </c>
      <c r="Q818" s="1">
        <v>0.0</v>
      </c>
      <c r="R818" s="1">
        <v>1.0</v>
      </c>
      <c r="S818" s="1">
        <v>2.0</v>
      </c>
      <c r="T818" s="1">
        <v>2.0</v>
      </c>
      <c r="U818" s="1">
        <v>1.0</v>
      </c>
      <c r="V818" s="1">
        <v>2.0</v>
      </c>
      <c r="W818" s="1">
        <v>1.0</v>
      </c>
      <c r="X818" s="1">
        <v>1.0</v>
      </c>
      <c r="Y818" s="1">
        <v>2.0</v>
      </c>
      <c r="Z818" s="1">
        <v>1.0</v>
      </c>
      <c r="AA818" s="1">
        <v>2.0</v>
      </c>
      <c r="AB818" s="1">
        <v>1.0</v>
      </c>
      <c r="AC818" s="1">
        <v>2359.0</v>
      </c>
      <c r="AD818" s="100">
        <f t="shared" si="1"/>
        <v>74</v>
      </c>
      <c r="AE818">
        <f t="shared" si="2"/>
        <v>22</v>
      </c>
      <c r="AF818">
        <f t="shared" si="3"/>
        <v>20</v>
      </c>
      <c r="AG818">
        <f t="shared" si="4"/>
        <v>32</v>
      </c>
    </row>
    <row r="819">
      <c r="A819" s="1" t="b">
        <v>1</v>
      </c>
      <c r="B819" s="20">
        <v>44113.94507810185</v>
      </c>
      <c r="C819" s="1" t="s">
        <v>276</v>
      </c>
      <c r="D819" s="1">
        <v>0.0</v>
      </c>
      <c r="E819" s="1">
        <v>2.0</v>
      </c>
      <c r="F819" s="1">
        <v>1.0</v>
      </c>
      <c r="G819" s="1">
        <v>1.0</v>
      </c>
      <c r="H819" s="1">
        <v>0.0</v>
      </c>
      <c r="I819" s="1">
        <v>1.0</v>
      </c>
      <c r="J819" s="1">
        <v>1.0</v>
      </c>
      <c r="K819" s="1">
        <v>1.0</v>
      </c>
      <c r="L819" s="1">
        <v>2.0</v>
      </c>
      <c r="M819" s="1">
        <v>0.0</v>
      </c>
      <c r="N819" s="1">
        <v>2.0</v>
      </c>
      <c r="O819" s="1">
        <v>0.0</v>
      </c>
      <c r="P819" s="1">
        <v>1.0</v>
      </c>
      <c r="Q819" s="1">
        <v>0.0</v>
      </c>
      <c r="R819" s="1">
        <v>0.0</v>
      </c>
      <c r="S819" s="1">
        <v>1.0</v>
      </c>
      <c r="T819" s="1">
        <v>2.0</v>
      </c>
      <c r="U819" s="1">
        <v>0.0</v>
      </c>
      <c r="V819" s="1">
        <v>1.0</v>
      </c>
      <c r="W819" s="1">
        <v>2.0</v>
      </c>
      <c r="X819" s="1">
        <v>1.0</v>
      </c>
      <c r="Y819" s="1">
        <v>1.0</v>
      </c>
      <c r="Z819" s="1">
        <v>1.0</v>
      </c>
      <c r="AA819" s="1">
        <v>1.0</v>
      </c>
      <c r="AB819" s="1">
        <v>0.0</v>
      </c>
      <c r="AC819" s="1">
        <v>1941.0</v>
      </c>
      <c r="AD819" s="100">
        <f t="shared" si="1"/>
        <v>44</v>
      </c>
      <c r="AE819">
        <f t="shared" si="2"/>
        <v>18</v>
      </c>
      <c r="AF819">
        <f t="shared" si="3"/>
        <v>14</v>
      </c>
      <c r="AG819">
        <f t="shared" si="4"/>
        <v>12</v>
      </c>
    </row>
    <row r="820">
      <c r="A820" s="1" t="b">
        <v>1</v>
      </c>
      <c r="B820" s="20">
        <v>44114.42085188658</v>
      </c>
      <c r="C820" s="1" t="s">
        <v>328</v>
      </c>
      <c r="D820" s="1">
        <v>1.0</v>
      </c>
      <c r="E820" s="1">
        <v>2.0</v>
      </c>
      <c r="F820" s="1">
        <v>1.0</v>
      </c>
      <c r="G820" s="1">
        <v>1.0</v>
      </c>
      <c r="H820" s="1">
        <v>1.0</v>
      </c>
      <c r="I820" s="1">
        <v>1.0</v>
      </c>
      <c r="J820" s="1">
        <v>1.0</v>
      </c>
      <c r="K820" s="1">
        <v>1.0</v>
      </c>
      <c r="L820" s="1">
        <v>2.0</v>
      </c>
      <c r="M820" s="1">
        <v>1.0</v>
      </c>
      <c r="N820" s="1">
        <v>1.0</v>
      </c>
      <c r="O820" s="1">
        <v>1.0</v>
      </c>
      <c r="P820" s="1">
        <v>1.0</v>
      </c>
      <c r="Q820" s="1">
        <v>2.0</v>
      </c>
      <c r="R820" s="1">
        <v>1.0</v>
      </c>
      <c r="S820" s="1">
        <v>2.0</v>
      </c>
      <c r="T820" s="1">
        <v>1.0</v>
      </c>
      <c r="U820" s="1">
        <v>1.0</v>
      </c>
      <c r="V820" s="1">
        <v>1.0</v>
      </c>
      <c r="W820" s="1">
        <v>1.0</v>
      </c>
      <c r="X820" s="1">
        <v>1.0</v>
      </c>
      <c r="Y820" s="1">
        <v>1.0</v>
      </c>
      <c r="Z820" s="1">
        <v>1.0</v>
      </c>
      <c r="AA820" s="1">
        <v>1.0</v>
      </c>
      <c r="AB820" s="1">
        <v>1.0</v>
      </c>
      <c r="AC820" s="1">
        <v>2126.0</v>
      </c>
      <c r="AD820" s="100">
        <f t="shared" si="1"/>
        <v>58</v>
      </c>
      <c r="AE820">
        <f t="shared" si="2"/>
        <v>20</v>
      </c>
      <c r="AF820">
        <f t="shared" si="3"/>
        <v>14</v>
      </c>
      <c r="AG820">
        <f t="shared" si="4"/>
        <v>24</v>
      </c>
    </row>
    <row r="821">
      <c r="A821" s="1" t="b">
        <v>1</v>
      </c>
      <c r="B821" s="20">
        <v>44115.56324888889</v>
      </c>
      <c r="C821" s="1" t="s">
        <v>421</v>
      </c>
      <c r="D821" s="1">
        <v>2.0</v>
      </c>
      <c r="E821" s="1">
        <v>2.0</v>
      </c>
      <c r="F821" s="1">
        <v>0.0</v>
      </c>
      <c r="G821" s="1">
        <v>0.0</v>
      </c>
      <c r="H821" s="1">
        <v>0.0</v>
      </c>
      <c r="I821" s="1">
        <v>1.0</v>
      </c>
      <c r="J821" s="1">
        <v>2.0</v>
      </c>
      <c r="K821" s="1">
        <v>1.0</v>
      </c>
      <c r="L821" s="1">
        <v>1.0</v>
      </c>
      <c r="M821" s="1">
        <v>0.0</v>
      </c>
      <c r="N821" s="1">
        <v>0.0</v>
      </c>
      <c r="O821" s="1">
        <v>0.0</v>
      </c>
      <c r="P821" s="1">
        <v>1.0</v>
      </c>
      <c r="Q821" s="1">
        <v>2.0</v>
      </c>
      <c r="R821" s="1">
        <v>0.0</v>
      </c>
      <c r="S821" s="1">
        <v>1.0</v>
      </c>
      <c r="T821" s="1">
        <v>2.0</v>
      </c>
      <c r="U821" s="1">
        <v>0.0</v>
      </c>
      <c r="V821" s="1">
        <v>1.0</v>
      </c>
      <c r="W821" s="1">
        <v>1.0</v>
      </c>
      <c r="X821" s="1">
        <v>1.0</v>
      </c>
      <c r="Y821" s="1">
        <v>1.0</v>
      </c>
      <c r="Z821" s="1">
        <v>0.0</v>
      </c>
      <c r="AA821" s="1">
        <v>2.0</v>
      </c>
      <c r="AB821" s="1">
        <v>0.0</v>
      </c>
      <c r="AC821" s="1">
        <v>2222.0</v>
      </c>
      <c r="AD821" s="100">
        <f t="shared" si="1"/>
        <v>42</v>
      </c>
      <c r="AE821">
        <f t="shared" si="2"/>
        <v>12</v>
      </c>
      <c r="AF821">
        <f t="shared" si="3"/>
        <v>12</v>
      </c>
      <c r="AG821">
        <f t="shared" si="4"/>
        <v>18</v>
      </c>
    </row>
    <row r="822">
      <c r="A822" s="1" t="b">
        <v>1</v>
      </c>
      <c r="B822" s="20">
        <v>44115.62162263889</v>
      </c>
      <c r="C822" s="1" t="s">
        <v>489</v>
      </c>
      <c r="D822" s="1">
        <v>0.0</v>
      </c>
      <c r="E822" s="1">
        <v>1.0</v>
      </c>
      <c r="F822" s="1">
        <v>1.0</v>
      </c>
      <c r="G822" s="1">
        <v>0.0</v>
      </c>
      <c r="H822" s="1">
        <v>0.0</v>
      </c>
      <c r="I822" s="1">
        <v>0.0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1.0</v>
      </c>
      <c r="Q822" s="1">
        <v>0.0</v>
      </c>
      <c r="R822" s="1">
        <v>0.0</v>
      </c>
      <c r="S822" s="1">
        <v>1.0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1.0</v>
      </c>
      <c r="AB822" s="1">
        <v>0.0</v>
      </c>
      <c r="AC822" s="1">
        <v>2273.0</v>
      </c>
      <c r="AD822" s="100">
        <f t="shared" si="1"/>
        <v>12</v>
      </c>
      <c r="AE822">
        <f t="shared" si="2"/>
        <v>2</v>
      </c>
      <c r="AF822">
        <f t="shared" si="3"/>
        <v>2</v>
      </c>
      <c r="AG822">
        <f t="shared" si="4"/>
        <v>8</v>
      </c>
    </row>
    <row r="823">
      <c r="A823" s="1" t="b">
        <v>1</v>
      </c>
      <c r="B823" s="20">
        <v>44116.84380181713</v>
      </c>
      <c r="C823" s="1" t="s">
        <v>303</v>
      </c>
      <c r="D823" s="1">
        <v>0.0</v>
      </c>
      <c r="E823" s="1">
        <v>0.0</v>
      </c>
      <c r="F823" s="1">
        <v>2.0</v>
      </c>
      <c r="G823" s="1">
        <v>0.0</v>
      </c>
      <c r="H823" s="1">
        <v>0.0</v>
      </c>
      <c r="I823" s="1">
        <v>1.0</v>
      </c>
      <c r="J823" s="1">
        <v>1.0</v>
      </c>
      <c r="K823" s="1">
        <v>1.0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1.0</v>
      </c>
      <c r="W823" s="1">
        <v>1.0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2072.0</v>
      </c>
      <c r="AD823" s="100">
        <f t="shared" si="1"/>
        <v>14</v>
      </c>
      <c r="AE823">
        <f t="shared" si="2"/>
        <v>2</v>
      </c>
      <c r="AF823">
        <f t="shared" si="3"/>
        <v>2</v>
      </c>
      <c r="AG823">
        <f t="shared" si="4"/>
        <v>10</v>
      </c>
    </row>
    <row r="824">
      <c r="A824" s="1" t="b">
        <v>1</v>
      </c>
      <c r="B824" s="20">
        <v>44116.88077516203</v>
      </c>
      <c r="C824" s="1" t="s">
        <v>469</v>
      </c>
      <c r="D824" s="1">
        <v>2.0</v>
      </c>
      <c r="E824" s="1">
        <v>2.0</v>
      </c>
      <c r="F824" s="1">
        <v>1.0</v>
      </c>
      <c r="G824" s="1">
        <v>1.0</v>
      </c>
      <c r="H824" s="1">
        <v>1.0</v>
      </c>
      <c r="I824" s="1">
        <v>2.0</v>
      </c>
      <c r="J824" s="1">
        <v>1.0</v>
      </c>
      <c r="K824" s="1">
        <v>2.0</v>
      </c>
      <c r="L824" s="1">
        <v>1.0</v>
      </c>
      <c r="M824" s="1">
        <v>0.0</v>
      </c>
      <c r="N824" s="1">
        <v>1.0</v>
      </c>
      <c r="O824" s="1">
        <v>0.0</v>
      </c>
      <c r="P824" s="1">
        <v>1.0</v>
      </c>
      <c r="Q824" s="1">
        <v>0.0</v>
      </c>
      <c r="R824" s="1">
        <v>0.0</v>
      </c>
      <c r="S824" s="1">
        <v>1.0</v>
      </c>
      <c r="T824" s="1">
        <v>2.0</v>
      </c>
      <c r="U824" s="1">
        <v>0.0</v>
      </c>
      <c r="V824" s="1">
        <v>1.0</v>
      </c>
      <c r="W824" s="1">
        <v>1.0</v>
      </c>
      <c r="X824" s="1">
        <v>1.0</v>
      </c>
      <c r="Y824" s="1">
        <v>1.0</v>
      </c>
      <c r="Z824" s="1">
        <v>1.0</v>
      </c>
      <c r="AA824" s="1">
        <v>2.0</v>
      </c>
      <c r="AB824" s="1">
        <v>0.0</v>
      </c>
      <c r="AC824" s="1">
        <v>2292.0</v>
      </c>
      <c r="AD824" s="100">
        <f t="shared" si="1"/>
        <v>50</v>
      </c>
      <c r="AE824">
        <f t="shared" si="2"/>
        <v>14</v>
      </c>
      <c r="AF824">
        <f t="shared" si="3"/>
        <v>18</v>
      </c>
      <c r="AG824">
        <f t="shared" si="4"/>
        <v>18</v>
      </c>
    </row>
    <row r="825">
      <c r="A825" t="b">
        <v>0</v>
      </c>
      <c r="B825" s="20">
        <v>44117.443895000004</v>
      </c>
      <c r="C825" s="1" t="s">
        <v>525</v>
      </c>
      <c r="D825" s="1">
        <v>1.0</v>
      </c>
      <c r="E825" s="1">
        <v>2.0</v>
      </c>
      <c r="F825" s="1">
        <v>2.0</v>
      </c>
      <c r="G825" s="1">
        <v>0.0</v>
      </c>
      <c r="H825" s="1">
        <v>1.0</v>
      </c>
      <c r="I825" s="1">
        <v>1.0</v>
      </c>
      <c r="J825" s="1">
        <v>2.0</v>
      </c>
      <c r="K825" s="1">
        <v>2.0</v>
      </c>
      <c r="L825" s="1">
        <v>1.0</v>
      </c>
      <c r="M825" s="1">
        <v>0.0</v>
      </c>
      <c r="N825" s="1">
        <v>0.0</v>
      </c>
      <c r="O825" s="1">
        <v>0.0</v>
      </c>
      <c r="P825" s="1">
        <v>2.0</v>
      </c>
      <c r="Q825" s="1">
        <v>0.0</v>
      </c>
      <c r="R825" s="1">
        <v>0.0</v>
      </c>
      <c r="S825" s="1">
        <v>2.0</v>
      </c>
      <c r="T825" s="1">
        <v>1.0</v>
      </c>
      <c r="U825" s="1">
        <v>0.0</v>
      </c>
      <c r="V825" s="1">
        <v>1.0</v>
      </c>
      <c r="W825" s="1">
        <v>1.0</v>
      </c>
      <c r="X825" s="1">
        <v>2.0</v>
      </c>
      <c r="Y825" s="1">
        <v>2.0</v>
      </c>
      <c r="Z825" s="1">
        <v>2.0</v>
      </c>
      <c r="AA825" s="1">
        <v>1.0</v>
      </c>
      <c r="AB825" s="1">
        <v>0.0</v>
      </c>
      <c r="AC825" s="1">
        <v>2277.0</v>
      </c>
      <c r="AD825" s="100">
        <f t="shared" si="1"/>
        <v>52</v>
      </c>
      <c r="AE825">
        <f t="shared" si="2"/>
        <v>20</v>
      </c>
      <c r="AF825">
        <f t="shared" si="3"/>
        <v>12</v>
      </c>
      <c r="AG825">
        <f t="shared" si="4"/>
        <v>20</v>
      </c>
    </row>
    <row r="826">
      <c r="A826" s="1" t="b">
        <v>1</v>
      </c>
      <c r="B826" s="20">
        <v>44118.34328739584</v>
      </c>
      <c r="C826" s="1" t="s">
        <v>326</v>
      </c>
      <c r="D826" s="1">
        <v>1.0</v>
      </c>
      <c r="E826" s="1">
        <v>2.0</v>
      </c>
      <c r="F826" s="1">
        <v>1.0</v>
      </c>
      <c r="G826" s="1">
        <v>1.0</v>
      </c>
      <c r="H826" s="1">
        <v>0.0</v>
      </c>
      <c r="I826" s="1">
        <v>1.0</v>
      </c>
      <c r="J826" s="1">
        <v>1.0</v>
      </c>
      <c r="K826" s="1">
        <v>1.0</v>
      </c>
      <c r="L826" s="1">
        <v>0.0</v>
      </c>
      <c r="M826" s="1">
        <v>0.0</v>
      </c>
      <c r="N826" s="1">
        <v>1.0</v>
      </c>
      <c r="O826" s="1">
        <v>1.0</v>
      </c>
      <c r="P826" s="1">
        <v>2.0</v>
      </c>
      <c r="Q826" s="1">
        <v>0.0</v>
      </c>
      <c r="R826" s="1">
        <v>0.0</v>
      </c>
      <c r="S826" s="1">
        <v>1.0</v>
      </c>
      <c r="T826" s="1">
        <v>2.0</v>
      </c>
      <c r="U826" s="1">
        <v>0.0</v>
      </c>
      <c r="V826" s="1">
        <v>0.0</v>
      </c>
      <c r="W826" s="1">
        <v>1.0</v>
      </c>
      <c r="X826" s="1">
        <v>1.0</v>
      </c>
      <c r="Y826" s="1">
        <v>2.0</v>
      </c>
      <c r="Z826" s="1">
        <v>1.0</v>
      </c>
      <c r="AA826" s="1">
        <v>2.0</v>
      </c>
      <c r="AB826" s="1">
        <v>0.0</v>
      </c>
      <c r="AC826" s="1">
        <v>2121.0</v>
      </c>
      <c r="AD826" s="100">
        <f t="shared" si="1"/>
        <v>44</v>
      </c>
      <c r="AE826">
        <f t="shared" si="2"/>
        <v>14</v>
      </c>
      <c r="AF826">
        <f t="shared" si="3"/>
        <v>16</v>
      </c>
      <c r="AG826">
        <f t="shared" si="4"/>
        <v>14</v>
      </c>
    </row>
    <row r="827">
      <c r="A827" s="1" t="b">
        <v>1</v>
      </c>
      <c r="B827" s="20">
        <v>44118.39887423611</v>
      </c>
      <c r="C827" s="1" t="s">
        <v>493</v>
      </c>
      <c r="D827" s="1">
        <v>1.0</v>
      </c>
      <c r="E827" s="1">
        <v>2.0</v>
      </c>
      <c r="F827" s="1">
        <v>2.0</v>
      </c>
      <c r="G827" s="1">
        <v>1.0</v>
      </c>
      <c r="H827" s="1">
        <v>0.0</v>
      </c>
      <c r="I827" s="1">
        <v>1.0</v>
      </c>
      <c r="J827" s="1">
        <v>1.0</v>
      </c>
      <c r="K827" s="1">
        <v>0.0</v>
      </c>
      <c r="L827" s="1">
        <v>1.0</v>
      </c>
      <c r="M827" s="1">
        <v>0.0</v>
      </c>
      <c r="N827" s="1">
        <v>1.0</v>
      </c>
      <c r="O827" s="1">
        <v>0.0</v>
      </c>
      <c r="P827" s="1">
        <v>0.0</v>
      </c>
      <c r="Q827" s="1">
        <v>0.0</v>
      </c>
      <c r="R827" s="1">
        <v>0.0</v>
      </c>
      <c r="S827" s="1">
        <v>1.0</v>
      </c>
      <c r="T827" s="1">
        <v>0.0</v>
      </c>
      <c r="U827" s="1">
        <v>0.0</v>
      </c>
      <c r="V827" s="1">
        <v>0.0</v>
      </c>
      <c r="W827" s="1">
        <v>2.0</v>
      </c>
      <c r="X827" s="1">
        <v>1.0</v>
      </c>
      <c r="Y827" s="1">
        <v>1.0</v>
      </c>
      <c r="Z827" s="1">
        <v>1.0</v>
      </c>
      <c r="AA827" s="1">
        <v>1.0</v>
      </c>
      <c r="AB827" s="1">
        <v>0.0</v>
      </c>
      <c r="AC827" s="1">
        <v>2318.0</v>
      </c>
      <c r="AD827" s="100">
        <f t="shared" si="1"/>
        <v>34</v>
      </c>
      <c r="AE827">
        <f t="shared" si="2"/>
        <v>16</v>
      </c>
      <c r="AF827">
        <f t="shared" si="3"/>
        <v>6</v>
      </c>
      <c r="AG827">
        <f t="shared" si="4"/>
        <v>12</v>
      </c>
    </row>
    <row r="828">
      <c r="A828" s="1" t="b">
        <v>1</v>
      </c>
      <c r="B828" s="20">
        <v>44118.4987462037</v>
      </c>
      <c r="C828" s="1" t="s">
        <v>994</v>
      </c>
      <c r="D828" s="1">
        <v>0.0</v>
      </c>
      <c r="E828" s="1">
        <v>1.0</v>
      </c>
      <c r="F828" s="1">
        <v>2.0</v>
      </c>
      <c r="G828" s="1">
        <v>1.0</v>
      </c>
      <c r="H828" s="1">
        <v>0.0</v>
      </c>
      <c r="I828" s="1">
        <v>1.0</v>
      </c>
      <c r="J828" s="1">
        <v>1.0</v>
      </c>
      <c r="K828" s="1">
        <v>0.0</v>
      </c>
      <c r="L828" s="1">
        <v>0.0</v>
      </c>
      <c r="M828" s="1">
        <v>0.0</v>
      </c>
      <c r="N828" s="1">
        <v>0.0</v>
      </c>
      <c r="O828" s="1">
        <v>1.0</v>
      </c>
      <c r="P828" s="1">
        <v>0.0</v>
      </c>
      <c r="Q828" s="1">
        <v>2.0</v>
      </c>
      <c r="R828" s="1">
        <v>1.0</v>
      </c>
      <c r="S828" s="1">
        <v>1.0</v>
      </c>
      <c r="T828" s="1">
        <v>0.0</v>
      </c>
      <c r="U828" s="1">
        <v>0.0</v>
      </c>
      <c r="V828" s="1">
        <v>1.0</v>
      </c>
      <c r="W828" s="1">
        <v>1.0</v>
      </c>
      <c r="X828" s="1">
        <v>0.0</v>
      </c>
      <c r="Y828" s="1">
        <v>1.0</v>
      </c>
      <c r="Z828" s="1">
        <v>1.0</v>
      </c>
      <c r="AA828" s="1">
        <v>1.0</v>
      </c>
      <c r="AB828" s="1">
        <v>1.0</v>
      </c>
      <c r="AC828" s="1">
        <v>2358.0</v>
      </c>
      <c r="AD828" s="100">
        <f t="shared" si="1"/>
        <v>34</v>
      </c>
      <c r="AE828">
        <f t="shared" si="2"/>
        <v>8</v>
      </c>
      <c r="AF828">
        <f t="shared" si="3"/>
        <v>4</v>
      </c>
      <c r="AG828">
        <f t="shared" si="4"/>
        <v>22</v>
      </c>
    </row>
    <row r="829">
      <c r="A829" s="1" t="b">
        <v>1</v>
      </c>
      <c r="B829" s="20">
        <v>44118.59720979167</v>
      </c>
      <c r="C829" s="1" t="s">
        <v>354</v>
      </c>
      <c r="D829" s="1">
        <v>1.0</v>
      </c>
      <c r="E829" s="1">
        <v>1.0</v>
      </c>
      <c r="F829" s="1">
        <v>0.0</v>
      </c>
      <c r="G829" s="1">
        <v>0.0</v>
      </c>
      <c r="H829" s="1">
        <v>1.0</v>
      </c>
      <c r="I829" s="1">
        <v>0.0</v>
      </c>
      <c r="J829" s="1">
        <v>1.0</v>
      </c>
      <c r="K829" s="1">
        <v>2.0</v>
      </c>
      <c r="L829" s="1">
        <v>1.0</v>
      </c>
      <c r="M829" s="1">
        <v>0.0</v>
      </c>
      <c r="N829" s="1">
        <v>0.0</v>
      </c>
      <c r="O829" s="1">
        <v>1.0</v>
      </c>
      <c r="P829" s="1">
        <v>0.0</v>
      </c>
      <c r="Q829" s="1">
        <v>0.0</v>
      </c>
      <c r="R829" s="1">
        <v>0.0</v>
      </c>
      <c r="S829" s="1">
        <v>1.0</v>
      </c>
      <c r="T829" s="1">
        <v>1.0</v>
      </c>
      <c r="U829" s="1">
        <v>0.0</v>
      </c>
      <c r="V829" s="1">
        <v>1.0</v>
      </c>
      <c r="W829" s="1">
        <v>0.0</v>
      </c>
      <c r="X829" s="1">
        <v>0.0</v>
      </c>
      <c r="Y829" s="1">
        <v>1.0</v>
      </c>
      <c r="Z829" s="1">
        <v>1.0</v>
      </c>
      <c r="AA829" s="1">
        <v>1.0</v>
      </c>
      <c r="AB829" s="1">
        <v>0.0</v>
      </c>
      <c r="AC829" s="1">
        <v>2156.0</v>
      </c>
      <c r="AD829" s="100">
        <f t="shared" si="1"/>
        <v>28</v>
      </c>
      <c r="AE829">
        <f t="shared" si="2"/>
        <v>8</v>
      </c>
      <c r="AF829">
        <f t="shared" si="3"/>
        <v>8</v>
      </c>
      <c r="AG829">
        <f t="shared" si="4"/>
        <v>12</v>
      </c>
    </row>
    <row r="830">
      <c r="A830" s="1" t="b">
        <v>1</v>
      </c>
      <c r="B830" s="20">
        <v>44119.39936848379</v>
      </c>
      <c r="C830" s="1" t="s">
        <v>104</v>
      </c>
      <c r="D830" s="1">
        <v>2.0</v>
      </c>
      <c r="E830" s="1">
        <v>1.0</v>
      </c>
      <c r="F830" s="1">
        <v>0.0</v>
      </c>
      <c r="G830" s="1">
        <v>0.0</v>
      </c>
      <c r="H830" s="1">
        <v>0.0</v>
      </c>
      <c r="I830" s="1">
        <v>0.0</v>
      </c>
      <c r="J830" s="1">
        <v>1.0</v>
      </c>
      <c r="K830" s="1">
        <v>2.0</v>
      </c>
      <c r="L830" s="1">
        <v>0.0</v>
      </c>
      <c r="M830" s="1">
        <v>0.0</v>
      </c>
      <c r="N830" s="1">
        <v>0.0</v>
      </c>
      <c r="O830" s="1">
        <v>0.0</v>
      </c>
      <c r="P830" s="1">
        <v>2.0</v>
      </c>
      <c r="Q830" s="1">
        <v>1.0</v>
      </c>
      <c r="R830" s="1">
        <v>0.0</v>
      </c>
      <c r="S830" s="1">
        <v>2.0</v>
      </c>
      <c r="T830" s="1">
        <v>2.0</v>
      </c>
      <c r="U830" s="1">
        <v>0.0</v>
      </c>
      <c r="V830" s="1">
        <v>1.0</v>
      </c>
      <c r="W830" s="1">
        <v>0.0</v>
      </c>
      <c r="X830" s="1">
        <v>0.0</v>
      </c>
      <c r="Y830" s="1">
        <v>1.0</v>
      </c>
      <c r="Z830" s="1">
        <v>2.0</v>
      </c>
      <c r="AA830" s="1">
        <v>2.0</v>
      </c>
      <c r="AB830" s="1">
        <v>0.0</v>
      </c>
      <c r="AC830" s="1">
        <v>1872.0</v>
      </c>
      <c r="AD830" s="100">
        <f t="shared" si="1"/>
        <v>38</v>
      </c>
      <c r="AE830">
        <f t="shared" si="2"/>
        <v>8</v>
      </c>
      <c r="AF830">
        <f t="shared" si="3"/>
        <v>16</v>
      </c>
      <c r="AG830">
        <f t="shared" si="4"/>
        <v>14</v>
      </c>
    </row>
    <row r="831">
      <c r="A831" s="1" t="b">
        <v>1</v>
      </c>
      <c r="B831" s="20">
        <v>44119.44644197916</v>
      </c>
      <c r="C831" s="1" t="s">
        <v>381</v>
      </c>
      <c r="D831" s="1">
        <v>2.0</v>
      </c>
      <c r="E831" s="1">
        <v>2.0</v>
      </c>
      <c r="F831" s="1">
        <v>2.0</v>
      </c>
      <c r="G831" s="1">
        <v>2.0</v>
      </c>
      <c r="H831" s="1">
        <v>1.0</v>
      </c>
      <c r="I831" s="1">
        <v>2.0</v>
      </c>
      <c r="J831" s="1">
        <v>2.0</v>
      </c>
      <c r="K831" s="1">
        <v>2.0</v>
      </c>
      <c r="L831" s="1">
        <v>0.0</v>
      </c>
      <c r="M831" s="1">
        <v>2.0</v>
      </c>
      <c r="N831" s="1">
        <v>2.0</v>
      </c>
      <c r="O831" s="1">
        <v>1.0</v>
      </c>
      <c r="P831" s="1">
        <v>2.0</v>
      </c>
      <c r="Q831" s="1">
        <v>0.0</v>
      </c>
      <c r="R831" s="1">
        <v>2.0</v>
      </c>
      <c r="S831" s="1">
        <v>2.0</v>
      </c>
      <c r="T831" s="1">
        <v>2.0</v>
      </c>
      <c r="U831" s="1">
        <v>1.0</v>
      </c>
      <c r="V831" s="1">
        <v>0.0</v>
      </c>
      <c r="W831" s="1">
        <v>1.0</v>
      </c>
      <c r="X831" s="1">
        <v>0.0</v>
      </c>
      <c r="Y831" s="1">
        <v>2.0</v>
      </c>
      <c r="Z831" s="1">
        <v>2.0</v>
      </c>
      <c r="AA831" s="1">
        <v>2.0</v>
      </c>
      <c r="AB831" s="1">
        <v>1.0</v>
      </c>
      <c r="AC831" s="1">
        <v>2185.0</v>
      </c>
      <c r="AD831" s="100">
        <f t="shared" si="1"/>
        <v>74</v>
      </c>
      <c r="AE831">
        <f t="shared" si="2"/>
        <v>20</v>
      </c>
      <c r="AF831">
        <f t="shared" si="3"/>
        <v>26</v>
      </c>
      <c r="AG831">
        <f t="shared" si="4"/>
        <v>28</v>
      </c>
    </row>
    <row r="832">
      <c r="A832" s="1" t="b">
        <v>1</v>
      </c>
      <c r="B832" s="20">
        <v>44119.59817056713</v>
      </c>
      <c r="C832" s="1" t="s">
        <v>529</v>
      </c>
      <c r="D832" s="1">
        <v>1.0</v>
      </c>
      <c r="E832" s="1">
        <v>1.0</v>
      </c>
      <c r="F832" s="1">
        <v>1.0</v>
      </c>
      <c r="G832" s="1">
        <v>1.0</v>
      </c>
      <c r="H832" s="1">
        <v>1.0</v>
      </c>
      <c r="I832" s="1">
        <v>1.0</v>
      </c>
      <c r="J832" s="1">
        <v>1.0</v>
      </c>
      <c r="K832" s="1">
        <v>1.0</v>
      </c>
      <c r="L832" s="1">
        <v>0.0</v>
      </c>
      <c r="M832" s="1">
        <v>0.0</v>
      </c>
      <c r="N832" s="1">
        <v>1.0</v>
      </c>
      <c r="O832" s="1">
        <v>1.0</v>
      </c>
      <c r="P832" s="1">
        <v>2.0</v>
      </c>
      <c r="Q832" s="1">
        <v>0.0</v>
      </c>
      <c r="R832" s="1">
        <v>1.0</v>
      </c>
      <c r="S832" s="1">
        <v>2.0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2.0</v>
      </c>
      <c r="Z832" s="1">
        <v>1.0</v>
      </c>
      <c r="AA832" s="1">
        <v>1.0</v>
      </c>
      <c r="AB832" s="1">
        <v>0.0</v>
      </c>
      <c r="AC832" s="1">
        <v>2379.0</v>
      </c>
      <c r="AD832" s="100">
        <f t="shared" si="1"/>
        <v>38</v>
      </c>
      <c r="AE832">
        <f t="shared" si="2"/>
        <v>8</v>
      </c>
      <c r="AF832">
        <f t="shared" si="3"/>
        <v>12</v>
      </c>
      <c r="AG832">
        <f t="shared" si="4"/>
        <v>18</v>
      </c>
    </row>
    <row r="833">
      <c r="A833" s="1" t="b">
        <v>1</v>
      </c>
      <c r="B833" s="20">
        <v>44119.66872533565</v>
      </c>
      <c r="C833" s="1" t="s">
        <v>530</v>
      </c>
      <c r="D833" s="1">
        <v>1.0</v>
      </c>
      <c r="E833" s="1">
        <v>1.0</v>
      </c>
      <c r="F833" s="1">
        <v>0.0</v>
      </c>
      <c r="G833" s="1">
        <v>0.0</v>
      </c>
      <c r="H833" s="1">
        <v>2.0</v>
      </c>
      <c r="I833" s="1">
        <v>0.0</v>
      </c>
      <c r="J833" s="1">
        <v>1.0</v>
      </c>
      <c r="K833" s="1">
        <v>1.0</v>
      </c>
      <c r="L833" s="1">
        <v>1.0</v>
      </c>
      <c r="M833" s="1">
        <v>0.0</v>
      </c>
      <c r="N833" s="1">
        <v>1.0</v>
      </c>
      <c r="O833" s="1">
        <v>0.0</v>
      </c>
      <c r="P833" s="1">
        <v>0.0</v>
      </c>
      <c r="Q833" s="1">
        <v>0.0</v>
      </c>
      <c r="R833" s="1">
        <v>0.0</v>
      </c>
      <c r="S833" s="1">
        <v>1.0</v>
      </c>
      <c r="T833" s="1">
        <v>1.0</v>
      </c>
      <c r="U833" s="1">
        <v>0.0</v>
      </c>
      <c r="V833" s="1">
        <v>0.0</v>
      </c>
      <c r="W833" s="1">
        <v>1.0</v>
      </c>
      <c r="X833" s="1">
        <v>2.0</v>
      </c>
      <c r="Y833" s="1">
        <v>1.0</v>
      </c>
      <c r="Z833" s="1">
        <v>0.0</v>
      </c>
      <c r="AA833" s="1">
        <v>1.0</v>
      </c>
      <c r="AB833" s="1">
        <v>0.0</v>
      </c>
      <c r="AC833" s="1">
        <v>1876.0</v>
      </c>
      <c r="AD833" s="100">
        <f t="shared" si="1"/>
        <v>30</v>
      </c>
      <c r="AE833">
        <f t="shared" si="2"/>
        <v>12</v>
      </c>
      <c r="AF833">
        <f t="shared" si="3"/>
        <v>8</v>
      </c>
      <c r="AG833">
        <f t="shared" si="4"/>
        <v>10</v>
      </c>
    </row>
    <row r="834">
      <c r="A834" s="1" t="b">
        <v>1</v>
      </c>
      <c r="B834" s="20">
        <v>44120.64764758102</v>
      </c>
      <c r="C834" s="1" t="s">
        <v>492</v>
      </c>
      <c r="D834" s="1">
        <v>1.0</v>
      </c>
      <c r="E834" s="1">
        <v>2.0</v>
      </c>
      <c r="F834" s="1">
        <v>2.0</v>
      </c>
      <c r="G834" s="1">
        <v>2.0</v>
      </c>
      <c r="H834" s="1">
        <v>2.0</v>
      </c>
      <c r="I834" s="1">
        <v>2.0</v>
      </c>
      <c r="J834" s="1">
        <v>2.0</v>
      </c>
      <c r="K834" s="1">
        <v>2.0</v>
      </c>
      <c r="L834" s="1">
        <v>2.0</v>
      </c>
      <c r="M834" s="1">
        <v>0.0</v>
      </c>
      <c r="N834" s="1">
        <v>0.0</v>
      </c>
      <c r="O834" s="1">
        <v>1.0</v>
      </c>
      <c r="P834" s="1">
        <v>2.0</v>
      </c>
      <c r="Q834" s="1">
        <v>1.0</v>
      </c>
      <c r="R834" s="1">
        <v>2.0</v>
      </c>
      <c r="S834" s="1">
        <v>2.0</v>
      </c>
      <c r="T834" s="1">
        <v>1.0</v>
      </c>
      <c r="U834" s="1">
        <v>0.0</v>
      </c>
      <c r="V834" s="1">
        <v>2.0</v>
      </c>
      <c r="W834" s="1">
        <v>2.0</v>
      </c>
      <c r="X834" s="1">
        <v>1.0</v>
      </c>
      <c r="Y834" s="1">
        <v>2.0</v>
      </c>
      <c r="Z834" s="1">
        <v>2.0</v>
      </c>
      <c r="AA834" s="1">
        <v>2.0</v>
      </c>
      <c r="AB834" s="1">
        <v>2.0</v>
      </c>
      <c r="AC834" s="1">
        <v>2327.0</v>
      </c>
      <c r="AD834" s="100">
        <f t="shared" si="1"/>
        <v>78</v>
      </c>
      <c r="AE834">
        <f t="shared" si="2"/>
        <v>22</v>
      </c>
      <c r="AF834">
        <f t="shared" si="3"/>
        <v>20</v>
      </c>
      <c r="AG834">
        <f t="shared" si="4"/>
        <v>36</v>
      </c>
    </row>
    <row r="835">
      <c r="A835" s="1" t="b">
        <v>1</v>
      </c>
      <c r="B835" s="20">
        <v>44123.44431027777</v>
      </c>
      <c r="C835" s="1" t="s">
        <v>995</v>
      </c>
      <c r="D835" s="1">
        <v>2.0</v>
      </c>
      <c r="E835" s="1">
        <v>2.0</v>
      </c>
      <c r="F835" s="1">
        <v>2.0</v>
      </c>
      <c r="G835" s="1">
        <v>1.0</v>
      </c>
      <c r="H835" s="1">
        <v>0.0</v>
      </c>
      <c r="I835" s="1">
        <v>2.0</v>
      </c>
      <c r="J835" s="1">
        <v>2.0</v>
      </c>
      <c r="K835" s="1">
        <v>2.0</v>
      </c>
      <c r="L835" s="1">
        <v>0.0</v>
      </c>
      <c r="M835" s="1">
        <v>0.0</v>
      </c>
      <c r="N835" s="1">
        <v>1.0</v>
      </c>
      <c r="O835" s="1">
        <v>0.0</v>
      </c>
      <c r="P835" s="1">
        <v>2.0</v>
      </c>
      <c r="Q835" s="1">
        <v>0.0</v>
      </c>
      <c r="R835" s="1">
        <v>0.0</v>
      </c>
      <c r="S835" s="1">
        <v>1.0</v>
      </c>
      <c r="T835" s="1">
        <v>0.0</v>
      </c>
      <c r="U835" s="1">
        <v>0.0</v>
      </c>
      <c r="V835" s="1">
        <v>1.0</v>
      </c>
      <c r="W835" s="1">
        <v>0.0</v>
      </c>
      <c r="X835" s="1">
        <v>1.0</v>
      </c>
      <c r="Y835" s="1">
        <v>2.0</v>
      </c>
      <c r="Z835" s="1">
        <v>1.0</v>
      </c>
      <c r="AA835" s="1">
        <v>2.0</v>
      </c>
      <c r="AB835" s="1">
        <v>0.0</v>
      </c>
      <c r="AC835" s="1">
        <v>2271.0</v>
      </c>
      <c r="AD835" s="100">
        <f t="shared" si="1"/>
        <v>48</v>
      </c>
      <c r="AE835">
        <f t="shared" si="2"/>
        <v>12</v>
      </c>
      <c r="AF835">
        <f t="shared" si="3"/>
        <v>16</v>
      </c>
      <c r="AG835">
        <f t="shared" si="4"/>
        <v>20</v>
      </c>
    </row>
    <row r="836">
      <c r="A836" s="1" t="b">
        <v>1</v>
      </c>
      <c r="B836" s="20">
        <v>44123.47006761574</v>
      </c>
      <c r="C836" s="1" t="s">
        <v>531</v>
      </c>
      <c r="D836" s="1">
        <v>1.0</v>
      </c>
      <c r="E836" s="1">
        <v>2.0</v>
      </c>
      <c r="F836" s="1">
        <v>1.0</v>
      </c>
      <c r="G836" s="1">
        <v>0.0</v>
      </c>
      <c r="H836" s="1">
        <v>0.0</v>
      </c>
      <c r="I836" s="1">
        <v>1.0</v>
      </c>
      <c r="J836" s="1">
        <v>2.0</v>
      </c>
      <c r="K836" s="1">
        <v>1.0</v>
      </c>
      <c r="L836" s="1">
        <v>0.0</v>
      </c>
      <c r="M836" s="1">
        <v>0.0</v>
      </c>
      <c r="N836" s="1">
        <v>0.0</v>
      </c>
      <c r="O836" s="1">
        <v>0.0</v>
      </c>
      <c r="P836" s="1">
        <v>2.0</v>
      </c>
      <c r="Q836" s="1">
        <v>0.0</v>
      </c>
      <c r="R836" s="1">
        <v>0.0</v>
      </c>
      <c r="S836" s="1">
        <v>2.0</v>
      </c>
      <c r="T836" s="1">
        <v>0.0</v>
      </c>
      <c r="U836" s="1">
        <v>0.0</v>
      </c>
      <c r="V836" s="1">
        <v>1.0</v>
      </c>
      <c r="W836" s="1">
        <v>1.0</v>
      </c>
      <c r="X836" s="1">
        <v>1.0</v>
      </c>
      <c r="Y836" s="1">
        <v>2.0</v>
      </c>
      <c r="Z836" s="1">
        <v>1.0</v>
      </c>
      <c r="AA836" s="1">
        <v>2.0</v>
      </c>
      <c r="AB836" s="1">
        <v>0.0</v>
      </c>
      <c r="AC836" s="1">
        <v>2360.0</v>
      </c>
      <c r="AD836" s="100">
        <f t="shared" si="1"/>
        <v>40</v>
      </c>
      <c r="AE836">
        <f t="shared" si="2"/>
        <v>14</v>
      </c>
      <c r="AF836">
        <f t="shared" si="3"/>
        <v>8</v>
      </c>
      <c r="AG836">
        <f t="shared" si="4"/>
        <v>18</v>
      </c>
    </row>
    <row r="837">
      <c r="A837" s="1" t="b">
        <v>1</v>
      </c>
      <c r="B837" s="20">
        <v>44123.47334856482</v>
      </c>
      <c r="C837" s="1" t="s">
        <v>481</v>
      </c>
      <c r="D837" s="1">
        <v>1.0</v>
      </c>
      <c r="E837" s="1">
        <v>1.0</v>
      </c>
      <c r="F837" s="1">
        <v>2.0</v>
      </c>
      <c r="G837" s="1">
        <v>0.0</v>
      </c>
      <c r="H837" s="1">
        <v>1.0</v>
      </c>
      <c r="I837" s="1">
        <v>2.0</v>
      </c>
      <c r="J837" s="1">
        <v>2.0</v>
      </c>
      <c r="K837" s="1">
        <v>2.0</v>
      </c>
      <c r="L837" s="1">
        <v>0.0</v>
      </c>
      <c r="M837" s="1">
        <v>0.0</v>
      </c>
      <c r="N837" s="1">
        <v>0.0</v>
      </c>
      <c r="O837" s="1">
        <v>2.0</v>
      </c>
      <c r="P837" s="1">
        <v>2.0</v>
      </c>
      <c r="Q837" s="1">
        <v>0.0</v>
      </c>
      <c r="R837" s="1">
        <v>0.0</v>
      </c>
      <c r="S837" s="1">
        <v>2.0</v>
      </c>
      <c r="T837" s="1">
        <v>2.0</v>
      </c>
      <c r="U837" s="1">
        <v>0.0</v>
      </c>
      <c r="V837" s="1">
        <v>1.0</v>
      </c>
      <c r="W837" s="1">
        <v>1.0</v>
      </c>
      <c r="X837" s="1">
        <v>1.0</v>
      </c>
      <c r="Y837" s="1">
        <v>2.0</v>
      </c>
      <c r="Z837" s="1">
        <v>2.0</v>
      </c>
      <c r="AA837" s="1">
        <v>2.0</v>
      </c>
      <c r="AB837" s="1">
        <v>0.0</v>
      </c>
      <c r="AC837" s="1">
        <v>2305.0</v>
      </c>
      <c r="AD837" s="100">
        <f t="shared" si="1"/>
        <v>56</v>
      </c>
      <c r="AE837">
        <f t="shared" si="2"/>
        <v>14</v>
      </c>
      <c r="AF837">
        <f t="shared" si="3"/>
        <v>14</v>
      </c>
      <c r="AG837">
        <f t="shared" si="4"/>
        <v>28</v>
      </c>
    </row>
    <row r="838">
      <c r="A838" s="1" t="b">
        <v>1</v>
      </c>
      <c r="B838" s="20">
        <v>44123.56534901621</v>
      </c>
      <c r="C838" s="1" t="s">
        <v>448</v>
      </c>
      <c r="D838" s="1">
        <v>1.0</v>
      </c>
      <c r="E838" s="1">
        <v>1.0</v>
      </c>
      <c r="F838" s="1">
        <v>0.0</v>
      </c>
      <c r="G838" s="1">
        <v>0.0</v>
      </c>
      <c r="H838" s="1">
        <v>0.0</v>
      </c>
      <c r="I838" s="1">
        <v>0.0</v>
      </c>
      <c r="J838" s="1">
        <v>1.0</v>
      </c>
      <c r="K838" s="1">
        <v>1.0</v>
      </c>
      <c r="L838" s="1">
        <v>0.0</v>
      </c>
      <c r="M838" s="1">
        <v>0.0</v>
      </c>
      <c r="N838" s="1">
        <v>0.0</v>
      </c>
      <c r="O838" s="1">
        <v>0.0</v>
      </c>
      <c r="P838" s="1">
        <v>1.0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1.0</v>
      </c>
      <c r="X838" s="1">
        <v>1.0</v>
      </c>
      <c r="Y838" s="1">
        <v>1.0</v>
      </c>
      <c r="Z838" s="1">
        <v>1.0</v>
      </c>
      <c r="AA838" s="1">
        <v>1.0</v>
      </c>
      <c r="AB838" s="1">
        <v>0.0</v>
      </c>
      <c r="AC838" s="1">
        <v>2264.0</v>
      </c>
      <c r="AD838" s="100">
        <f t="shared" si="1"/>
        <v>20</v>
      </c>
      <c r="AE838">
        <f t="shared" si="2"/>
        <v>10</v>
      </c>
      <c r="AF838">
        <f t="shared" si="3"/>
        <v>6</v>
      </c>
      <c r="AG838">
        <f t="shared" si="4"/>
        <v>4</v>
      </c>
    </row>
    <row r="839">
      <c r="A839" s="1" t="b">
        <v>1</v>
      </c>
      <c r="B839" s="20">
        <v>44123.76167269676</v>
      </c>
      <c r="C839" s="1" t="s">
        <v>533</v>
      </c>
      <c r="D839" s="1">
        <v>1.0</v>
      </c>
      <c r="E839" s="1">
        <v>1.0</v>
      </c>
      <c r="F839" s="1">
        <v>0.0</v>
      </c>
      <c r="G839" s="1">
        <v>2.0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1.0</v>
      </c>
      <c r="O839" s="1">
        <v>0.0</v>
      </c>
      <c r="P839" s="1">
        <v>0.0</v>
      </c>
      <c r="Q839" s="1">
        <v>0.0</v>
      </c>
      <c r="R839" s="1">
        <v>0.0</v>
      </c>
      <c r="S839" s="1">
        <v>1.0</v>
      </c>
      <c r="T839" s="1">
        <v>0.0</v>
      </c>
      <c r="U839" s="1">
        <v>0.0</v>
      </c>
      <c r="V839" s="1">
        <v>1.0</v>
      </c>
      <c r="W839" s="1">
        <v>1.0</v>
      </c>
      <c r="X839" s="1">
        <v>0.0</v>
      </c>
      <c r="Y839" s="1">
        <v>0.0</v>
      </c>
      <c r="Z839" s="1">
        <v>2.0</v>
      </c>
      <c r="AA839" s="1">
        <v>2.0</v>
      </c>
      <c r="AB839" s="1">
        <v>1.0</v>
      </c>
      <c r="AC839" s="1">
        <v>2380.0</v>
      </c>
      <c r="AD839" s="100">
        <f t="shared" si="1"/>
        <v>26</v>
      </c>
      <c r="AE839">
        <f t="shared" si="2"/>
        <v>8</v>
      </c>
      <c r="AF839">
        <f t="shared" si="3"/>
        <v>10</v>
      </c>
      <c r="AG839">
        <f t="shared" si="4"/>
        <v>8</v>
      </c>
    </row>
    <row r="840">
      <c r="A840" s="1" t="b">
        <v>1</v>
      </c>
      <c r="B840" s="20">
        <v>44124.390341631944</v>
      </c>
      <c r="C840" s="1" t="s">
        <v>232</v>
      </c>
      <c r="D840" s="1">
        <v>2.0</v>
      </c>
      <c r="E840" s="1">
        <v>2.0</v>
      </c>
      <c r="F840" s="1">
        <v>1.0</v>
      </c>
      <c r="G840" s="1">
        <v>1.0</v>
      </c>
      <c r="H840" s="1">
        <v>1.0</v>
      </c>
      <c r="I840" s="1">
        <v>1.0</v>
      </c>
      <c r="J840" s="1">
        <v>1.0</v>
      </c>
      <c r="K840" s="1">
        <v>1.0</v>
      </c>
      <c r="L840" s="1">
        <v>1.0</v>
      </c>
      <c r="M840" s="1">
        <v>0.0</v>
      </c>
      <c r="N840" s="1">
        <v>1.0</v>
      </c>
      <c r="O840" s="1">
        <v>1.0</v>
      </c>
      <c r="P840" s="1">
        <v>1.0</v>
      </c>
      <c r="Q840" s="1">
        <v>1.0</v>
      </c>
      <c r="R840" s="1">
        <v>0.0</v>
      </c>
      <c r="S840" s="1">
        <v>1.0</v>
      </c>
      <c r="T840" s="1">
        <v>1.0</v>
      </c>
      <c r="U840" s="1">
        <v>0.0</v>
      </c>
      <c r="V840" s="1">
        <v>1.0</v>
      </c>
      <c r="W840" s="1">
        <v>1.0</v>
      </c>
      <c r="X840" s="1">
        <v>1.0</v>
      </c>
      <c r="Y840" s="1">
        <v>1.0</v>
      </c>
      <c r="Z840" s="1">
        <v>1.0</v>
      </c>
      <c r="AA840" s="1">
        <v>1.0</v>
      </c>
      <c r="AB840" s="1">
        <v>1.0</v>
      </c>
      <c r="AC840" s="1">
        <v>1921.0</v>
      </c>
      <c r="AD840" s="100">
        <f t="shared" si="1"/>
        <v>48</v>
      </c>
      <c r="AE840">
        <f t="shared" si="2"/>
        <v>14</v>
      </c>
      <c r="AF840">
        <f t="shared" si="3"/>
        <v>16</v>
      </c>
      <c r="AG840">
        <f t="shared" si="4"/>
        <v>18</v>
      </c>
    </row>
    <row r="841">
      <c r="A841" s="1" t="b">
        <v>1</v>
      </c>
      <c r="B841" s="20">
        <v>44124.812044039354</v>
      </c>
      <c r="C841" s="1" t="s">
        <v>534</v>
      </c>
      <c r="D841" s="1">
        <v>1.0</v>
      </c>
      <c r="E841" s="1">
        <v>2.0</v>
      </c>
      <c r="F841" s="1">
        <v>2.0</v>
      </c>
      <c r="G841" s="1">
        <v>1.0</v>
      </c>
      <c r="H841" s="1">
        <v>1.0</v>
      </c>
      <c r="I841" s="1">
        <v>2.0</v>
      </c>
      <c r="J841" s="1">
        <v>2.0</v>
      </c>
      <c r="K841" s="1">
        <v>2.0</v>
      </c>
      <c r="L841" s="1">
        <v>2.0</v>
      </c>
      <c r="M841" s="1">
        <v>1.0</v>
      </c>
      <c r="N841" s="1">
        <v>1.0</v>
      </c>
      <c r="O841" s="1">
        <v>1.0</v>
      </c>
      <c r="P841" s="1">
        <v>1.0</v>
      </c>
      <c r="Q841" s="1">
        <v>0.0</v>
      </c>
      <c r="R841" s="1">
        <v>2.0</v>
      </c>
      <c r="S841" s="1">
        <v>2.0</v>
      </c>
      <c r="T841" s="1">
        <v>1.0</v>
      </c>
      <c r="U841" s="1">
        <v>1.0</v>
      </c>
      <c r="V841" s="1">
        <v>1.0</v>
      </c>
      <c r="W841" s="1">
        <v>2.0</v>
      </c>
      <c r="X841" s="1">
        <v>2.0</v>
      </c>
      <c r="Y841" s="1">
        <v>2.0</v>
      </c>
      <c r="Z841" s="1">
        <v>2.0</v>
      </c>
      <c r="AA841" s="1">
        <v>2.0</v>
      </c>
      <c r="AB841" s="1">
        <v>0.0</v>
      </c>
      <c r="AC841" s="1">
        <v>2375.0</v>
      </c>
      <c r="AD841" s="100">
        <f t="shared" si="1"/>
        <v>72</v>
      </c>
      <c r="AE841">
        <f t="shared" si="2"/>
        <v>28</v>
      </c>
      <c r="AF841">
        <f t="shared" si="3"/>
        <v>14</v>
      </c>
      <c r="AG841">
        <f t="shared" si="4"/>
        <v>30</v>
      </c>
    </row>
    <row r="842">
      <c r="A842" s="1" t="b">
        <v>1</v>
      </c>
      <c r="B842" s="20">
        <v>44124.93843376158</v>
      </c>
      <c r="C842" s="1" t="s">
        <v>352</v>
      </c>
      <c r="D842" s="1">
        <v>1.0</v>
      </c>
      <c r="E842" s="1">
        <v>2.0</v>
      </c>
      <c r="F842" s="1">
        <v>1.0</v>
      </c>
      <c r="G842" s="1">
        <v>2.0</v>
      </c>
      <c r="H842" s="1">
        <v>0.0</v>
      </c>
      <c r="I842" s="1">
        <v>2.0</v>
      </c>
      <c r="J842" s="1">
        <v>1.0</v>
      </c>
      <c r="K842" s="1">
        <v>2.0</v>
      </c>
      <c r="L842" s="1">
        <v>1.0</v>
      </c>
      <c r="M842" s="1">
        <v>1.0</v>
      </c>
      <c r="N842" s="1">
        <v>1.0</v>
      </c>
      <c r="O842" s="1">
        <v>1.0</v>
      </c>
      <c r="P842" s="1">
        <v>2.0</v>
      </c>
      <c r="Q842" s="1">
        <v>1.0</v>
      </c>
      <c r="R842" s="1">
        <v>1.0</v>
      </c>
      <c r="S842" s="1">
        <v>1.0</v>
      </c>
      <c r="T842" s="1">
        <v>1.0</v>
      </c>
      <c r="U842" s="1">
        <v>0.0</v>
      </c>
      <c r="V842" s="1">
        <v>1.0</v>
      </c>
      <c r="W842" s="1">
        <v>2.0</v>
      </c>
      <c r="X842" s="1">
        <v>2.0</v>
      </c>
      <c r="Y842" s="1">
        <v>2.0</v>
      </c>
      <c r="Z842" s="1">
        <v>2.0</v>
      </c>
      <c r="AA842" s="1">
        <v>2.0</v>
      </c>
      <c r="AB842" s="1">
        <v>1.0</v>
      </c>
      <c r="AC842" s="1">
        <v>2140.0</v>
      </c>
      <c r="AD842" s="100">
        <f t="shared" si="1"/>
        <v>66</v>
      </c>
      <c r="AE842">
        <f t="shared" si="2"/>
        <v>24</v>
      </c>
      <c r="AF842">
        <f t="shared" si="3"/>
        <v>20</v>
      </c>
      <c r="AG842">
        <f t="shared" si="4"/>
        <v>22</v>
      </c>
    </row>
    <row r="843">
      <c r="A843" s="1" t="b">
        <v>1</v>
      </c>
      <c r="B843" s="20">
        <v>44125.39523045139</v>
      </c>
      <c r="C843" s="1" t="s">
        <v>451</v>
      </c>
      <c r="D843" s="1">
        <v>0.0</v>
      </c>
      <c r="E843" s="1">
        <v>1.0</v>
      </c>
      <c r="F843" s="1">
        <v>1.0</v>
      </c>
      <c r="G843" s="1">
        <v>0.0</v>
      </c>
      <c r="H843" s="1">
        <v>0.0</v>
      </c>
      <c r="I843" s="1">
        <v>1.0</v>
      </c>
      <c r="J843" s="1">
        <v>0.0</v>
      </c>
      <c r="K843" s="1">
        <v>1.0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1.0</v>
      </c>
      <c r="W843" s="1">
        <v>1.0</v>
      </c>
      <c r="X843" s="1">
        <v>1.0</v>
      </c>
      <c r="Y843" s="1">
        <v>1.0</v>
      </c>
      <c r="Z843" s="1">
        <v>0.0</v>
      </c>
      <c r="AA843" s="1">
        <v>0.0</v>
      </c>
      <c r="AB843" s="1">
        <v>0.0</v>
      </c>
      <c r="AC843" s="1">
        <v>2279.0</v>
      </c>
      <c r="AD843" s="100">
        <f t="shared" si="1"/>
        <v>16</v>
      </c>
      <c r="AE843">
        <f t="shared" si="2"/>
        <v>8</v>
      </c>
      <c r="AF843">
        <f t="shared" si="3"/>
        <v>2</v>
      </c>
      <c r="AG843">
        <f t="shared" si="4"/>
        <v>6</v>
      </c>
    </row>
    <row r="844">
      <c r="A844" s="1" t="b">
        <v>1</v>
      </c>
      <c r="B844" s="20">
        <v>44125.45570552083</v>
      </c>
      <c r="C844" s="1" t="s">
        <v>484</v>
      </c>
      <c r="D844" s="1">
        <v>2.0</v>
      </c>
      <c r="E844" s="1">
        <v>2.0</v>
      </c>
      <c r="F844" s="1">
        <v>2.0</v>
      </c>
      <c r="G844" s="1">
        <v>2.0</v>
      </c>
      <c r="H844" s="1">
        <v>2.0</v>
      </c>
      <c r="I844" s="1">
        <v>2.0</v>
      </c>
      <c r="J844" s="1">
        <v>2.0</v>
      </c>
      <c r="K844" s="1">
        <v>2.0</v>
      </c>
      <c r="L844" s="1">
        <v>2.0</v>
      </c>
      <c r="M844" s="1">
        <v>2.0</v>
      </c>
      <c r="N844" s="1">
        <v>2.0</v>
      </c>
      <c r="O844" s="1">
        <v>2.0</v>
      </c>
      <c r="P844" s="1">
        <v>2.0</v>
      </c>
      <c r="Q844" s="1">
        <v>2.0</v>
      </c>
      <c r="R844" s="1">
        <v>1.0</v>
      </c>
      <c r="S844" s="1">
        <v>2.0</v>
      </c>
      <c r="T844" s="1">
        <v>2.0</v>
      </c>
      <c r="U844" s="1">
        <v>2.0</v>
      </c>
      <c r="V844" s="1">
        <v>2.0</v>
      </c>
      <c r="W844" s="1">
        <v>2.0</v>
      </c>
      <c r="X844" s="1">
        <v>2.0</v>
      </c>
      <c r="Y844" s="1">
        <v>2.0</v>
      </c>
      <c r="Z844" s="1">
        <v>2.0</v>
      </c>
      <c r="AA844" s="1">
        <v>2.0</v>
      </c>
      <c r="AB844" s="1">
        <v>2.0</v>
      </c>
      <c r="AC844" s="1">
        <v>2249.0</v>
      </c>
      <c r="AD844" s="100">
        <f t="shared" si="1"/>
        <v>98</v>
      </c>
      <c r="AE844">
        <f t="shared" si="2"/>
        <v>32</v>
      </c>
      <c r="AF844">
        <f t="shared" si="3"/>
        <v>28</v>
      </c>
      <c r="AG844">
        <f t="shared" si="4"/>
        <v>38</v>
      </c>
    </row>
    <row r="845">
      <c r="A845" s="1" t="b">
        <v>1</v>
      </c>
      <c r="B845" s="20">
        <v>44125.525243275464</v>
      </c>
      <c r="C845" s="1" t="s">
        <v>535</v>
      </c>
      <c r="D845" s="1">
        <v>0.0</v>
      </c>
      <c r="E845" s="1">
        <v>1.0</v>
      </c>
      <c r="F845" s="1">
        <v>0.0</v>
      </c>
      <c r="G845" s="1">
        <v>0.0</v>
      </c>
      <c r="H845" s="1">
        <v>0.0</v>
      </c>
      <c r="I845" s="1">
        <v>0.0</v>
      </c>
      <c r="J845" s="1">
        <v>1.0</v>
      </c>
      <c r="K845" s="1">
        <v>0.0</v>
      </c>
      <c r="L845" s="1">
        <v>1.0</v>
      </c>
      <c r="M845" s="1">
        <v>0.0</v>
      </c>
      <c r="N845" s="1">
        <v>0.0</v>
      </c>
      <c r="O845" s="1">
        <v>1.0</v>
      </c>
      <c r="P845" s="1">
        <v>0.0</v>
      </c>
      <c r="Q845" s="1">
        <v>1.0</v>
      </c>
      <c r="R845" s="1">
        <v>0.0</v>
      </c>
      <c r="S845" s="1">
        <v>1.0</v>
      </c>
      <c r="T845" s="1">
        <v>0.0</v>
      </c>
      <c r="U845" s="1">
        <v>0.0</v>
      </c>
      <c r="V845" s="1">
        <v>0.0</v>
      </c>
      <c r="W845" s="1">
        <v>1.0</v>
      </c>
      <c r="X845" s="1">
        <v>1.0</v>
      </c>
      <c r="Y845" s="1">
        <v>1.0</v>
      </c>
      <c r="Z845" s="1">
        <v>0.0</v>
      </c>
      <c r="AA845" s="1">
        <v>1.0</v>
      </c>
      <c r="AB845" s="1">
        <v>0.0</v>
      </c>
      <c r="AC845" s="1">
        <v>2381.0</v>
      </c>
      <c r="AD845" s="100">
        <f t="shared" si="1"/>
        <v>20</v>
      </c>
      <c r="AE845">
        <f t="shared" si="2"/>
        <v>10</v>
      </c>
      <c r="AF845">
        <f t="shared" si="3"/>
        <v>0</v>
      </c>
      <c r="AG845">
        <f t="shared" si="4"/>
        <v>10</v>
      </c>
    </row>
    <row r="846">
      <c r="A846" s="1" t="b">
        <v>1</v>
      </c>
      <c r="B846" s="20">
        <v>44125.63493519676</v>
      </c>
      <c r="C846" s="1" t="s">
        <v>536</v>
      </c>
      <c r="D846" s="1">
        <v>1.0</v>
      </c>
      <c r="E846" s="1">
        <v>2.0</v>
      </c>
      <c r="F846" s="1">
        <v>2.0</v>
      </c>
      <c r="G846" s="1">
        <v>2.0</v>
      </c>
      <c r="H846" s="1">
        <v>1.0</v>
      </c>
      <c r="I846" s="1">
        <v>2.0</v>
      </c>
      <c r="J846" s="1">
        <v>1.0</v>
      </c>
      <c r="K846" s="1">
        <v>2.0</v>
      </c>
      <c r="L846" s="1">
        <v>1.0</v>
      </c>
      <c r="M846" s="1">
        <v>1.0</v>
      </c>
      <c r="N846" s="1">
        <v>1.0</v>
      </c>
      <c r="O846" s="1">
        <v>1.0</v>
      </c>
      <c r="P846" s="1">
        <v>1.0</v>
      </c>
      <c r="Q846" s="1">
        <v>2.0</v>
      </c>
      <c r="R846" s="1">
        <v>1.0</v>
      </c>
      <c r="S846" s="1">
        <v>1.0</v>
      </c>
      <c r="T846" s="1">
        <v>2.0</v>
      </c>
      <c r="U846" s="1">
        <v>1.0</v>
      </c>
      <c r="V846" s="1">
        <v>1.0</v>
      </c>
      <c r="W846" s="1">
        <v>2.0</v>
      </c>
      <c r="X846" s="1">
        <v>1.0</v>
      </c>
      <c r="Y846" s="1">
        <v>2.0</v>
      </c>
      <c r="Z846" s="1">
        <v>1.0</v>
      </c>
      <c r="AA846" s="1">
        <v>1.0</v>
      </c>
      <c r="AB846" s="1">
        <v>2.0</v>
      </c>
      <c r="AC846" s="1">
        <v>2385.0</v>
      </c>
      <c r="AD846" s="100">
        <f t="shared" si="1"/>
        <v>70</v>
      </c>
      <c r="AE846">
        <f t="shared" si="2"/>
        <v>22</v>
      </c>
      <c r="AF846">
        <f t="shared" si="3"/>
        <v>22</v>
      </c>
      <c r="AG846">
        <f t="shared" si="4"/>
        <v>26</v>
      </c>
    </row>
    <row r="847">
      <c r="A847" s="1" t="b">
        <v>1</v>
      </c>
      <c r="B847" s="20">
        <v>44126.41443491898</v>
      </c>
      <c r="C847" s="1" t="s">
        <v>576</v>
      </c>
      <c r="D847" s="1">
        <v>2.0</v>
      </c>
      <c r="E847" s="1">
        <v>2.0</v>
      </c>
      <c r="F847" s="1">
        <v>1.0</v>
      </c>
      <c r="G847" s="1">
        <v>2.0</v>
      </c>
      <c r="H847" s="1">
        <v>1.0</v>
      </c>
      <c r="I847" s="1">
        <v>1.0</v>
      </c>
      <c r="J847" s="1">
        <v>1.0</v>
      </c>
      <c r="K847" s="1">
        <v>2.0</v>
      </c>
      <c r="L847" s="1">
        <v>1.0</v>
      </c>
      <c r="M847" s="1">
        <v>1.0</v>
      </c>
      <c r="N847" s="1">
        <v>1.0</v>
      </c>
      <c r="O847" s="1">
        <v>1.0</v>
      </c>
      <c r="P847" s="1">
        <v>2.0</v>
      </c>
      <c r="Q847" s="1">
        <v>1.0</v>
      </c>
      <c r="R847" s="1">
        <v>1.0</v>
      </c>
      <c r="S847" s="1">
        <v>2.0</v>
      </c>
      <c r="T847" s="1">
        <v>2.0</v>
      </c>
      <c r="U847" s="1">
        <v>0.0</v>
      </c>
      <c r="V847" s="1">
        <v>2.0</v>
      </c>
      <c r="W847" s="1">
        <v>1.0</v>
      </c>
      <c r="X847" s="1">
        <v>1.0</v>
      </c>
      <c r="Y847" s="1">
        <v>2.0</v>
      </c>
      <c r="Z847" s="1">
        <v>2.0</v>
      </c>
      <c r="AA847" s="1">
        <v>2.0</v>
      </c>
      <c r="AB847" s="1">
        <v>1.0</v>
      </c>
      <c r="AC847" s="1">
        <v>2025.0</v>
      </c>
      <c r="AD847" s="100">
        <f t="shared" si="1"/>
        <v>70</v>
      </c>
      <c r="AE847">
        <f t="shared" si="2"/>
        <v>20</v>
      </c>
      <c r="AF847">
        <f t="shared" si="3"/>
        <v>24</v>
      </c>
      <c r="AG847">
        <f t="shared" si="4"/>
        <v>26</v>
      </c>
    </row>
    <row r="848">
      <c r="A848" s="1" t="b">
        <v>1</v>
      </c>
      <c r="B848" s="20">
        <v>44126.44351049769</v>
      </c>
      <c r="C848" s="1" t="s">
        <v>537</v>
      </c>
      <c r="D848" s="1">
        <v>1.0</v>
      </c>
      <c r="E848" s="1">
        <v>2.0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1.0</v>
      </c>
      <c r="T848" s="1">
        <v>0.0</v>
      </c>
      <c r="U848" s="1">
        <v>0.0</v>
      </c>
      <c r="V848" s="1">
        <v>0.0</v>
      </c>
      <c r="W848" s="1">
        <v>0.0</v>
      </c>
      <c r="X848" s="1">
        <v>1.0</v>
      </c>
      <c r="Y848" s="1">
        <v>0.0</v>
      </c>
      <c r="Z848" s="1">
        <v>1.0</v>
      </c>
      <c r="AA848" s="1">
        <v>1.0</v>
      </c>
      <c r="AB848" s="1">
        <v>0.0</v>
      </c>
      <c r="AC848" s="1">
        <v>2365.0</v>
      </c>
      <c r="AD848" s="100">
        <f t="shared" si="1"/>
        <v>14</v>
      </c>
      <c r="AE848">
        <f t="shared" si="2"/>
        <v>8</v>
      </c>
      <c r="AF848">
        <f t="shared" si="3"/>
        <v>2</v>
      </c>
      <c r="AG848">
        <f t="shared" si="4"/>
        <v>4</v>
      </c>
    </row>
    <row r="849">
      <c r="A849" s="1" t="b">
        <v>1</v>
      </c>
      <c r="B849" s="20">
        <v>44126.52031166667</v>
      </c>
      <c r="C849" s="1" t="s">
        <v>538</v>
      </c>
      <c r="D849" s="1">
        <v>2.0</v>
      </c>
      <c r="E849" s="1">
        <v>2.0</v>
      </c>
      <c r="F849" s="1">
        <v>2.0</v>
      </c>
      <c r="G849" s="1">
        <v>1.0</v>
      </c>
      <c r="H849" s="1">
        <v>1.0</v>
      </c>
      <c r="I849" s="1">
        <v>1.0</v>
      </c>
      <c r="J849" s="1">
        <v>1.0</v>
      </c>
      <c r="K849" s="1">
        <v>2.0</v>
      </c>
      <c r="L849" s="1">
        <v>1.0</v>
      </c>
      <c r="M849" s="1">
        <v>1.0</v>
      </c>
      <c r="N849" s="1">
        <v>0.0</v>
      </c>
      <c r="O849" s="1">
        <v>1.0</v>
      </c>
      <c r="P849" s="1">
        <v>2.0</v>
      </c>
      <c r="Q849" s="1">
        <v>0.0</v>
      </c>
      <c r="R849" s="1">
        <v>0.0</v>
      </c>
      <c r="S849" s="1">
        <v>1.0</v>
      </c>
      <c r="T849" s="1">
        <v>2.0</v>
      </c>
      <c r="U849" s="1">
        <v>1.0</v>
      </c>
      <c r="V849" s="1">
        <v>1.0</v>
      </c>
      <c r="W849" s="1">
        <v>1.0</v>
      </c>
      <c r="X849" s="1">
        <v>1.0</v>
      </c>
      <c r="Y849" s="1">
        <v>1.0</v>
      </c>
      <c r="Z849" s="1">
        <v>1.0</v>
      </c>
      <c r="AA849" s="1">
        <v>2.0</v>
      </c>
      <c r="AB849" s="1">
        <v>1.0</v>
      </c>
      <c r="AC849" s="1">
        <v>2372.0</v>
      </c>
      <c r="AD849" s="100">
        <f t="shared" si="1"/>
        <v>58</v>
      </c>
      <c r="AE849">
        <f t="shared" si="2"/>
        <v>18</v>
      </c>
      <c r="AF849">
        <f t="shared" si="3"/>
        <v>20</v>
      </c>
      <c r="AG849">
        <f t="shared" si="4"/>
        <v>20</v>
      </c>
    </row>
    <row r="850">
      <c r="A850" s="1" t="b">
        <v>1</v>
      </c>
      <c r="B850" s="20">
        <v>44127.4025815625</v>
      </c>
      <c r="C850" s="1" t="s">
        <v>539</v>
      </c>
      <c r="D850" s="1">
        <v>0.0</v>
      </c>
      <c r="E850" s="1">
        <v>1.0</v>
      </c>
      <c r="F850" s="1">
        <v>0.0</v>
      </c>
      <c r="G850" s="1">
        <v>0.0</v>
      </c>
      <c r="H850" s="1">
        <v>0.0</v>
      </c>
      <c r="I850" s="1">
        <v>1.0</v>
      </c>
      <c r="J850" s="1">
        <v>1.0</v>
      </c>
      <c r="K850" s="1">
        <v>2.0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1.0</v>
      </c>
      <c r="T850" s="1">
        <v>1.0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1.0</v>
      </c>
      <c r="AA850" s="1">
        <v>2.0</v>
      </c>
      <c r="AB850" s="1">
        <v>0.0</v>
      </c>
      <c r="AC850" s="1">
        <v>1313.0</v>
      </c>
      <c r="AD850" s="100">
        <f t="shared" si="1"/>
        <v>20</v>
      </c>
      <c r="AE850">
        <f t="shared" si="2"/>
        <v>4</v>
      </c>
      <c r="AF850">
        <f t="shared" si="3"/>
        <v>6</v>
      </c>
      <c r="AG850">
        <f t="shared" si="4"/>
        <v>10</v>
      </c>
    </row>
    <row r="851">
      <c r="A851" s="1" t="b">
        <v>1</v>
      </c>
      <c r="B851" s="20">
        <v>44127.49357944445</v>
      </c>
      <c r="C851" s="1" t="s">
        <v>287</v>
      </c>
      <c r="D851" s="1">
        <v>1.0</v>
      </c>
      <c r="E851" s="1">
        <v>2.0</v>
      </c>
      <c r="F851" s="1">
        <v>1.0</v>
      </c>
      <c r="G851" s="1">
        <v>0.0</v>
      </c>
      <c r="H851" s="1">
        <v>1.0</v>
      </c>
      <c r="I851" s="1">
        <v>1.0</v>
      </c>
      <c r="J851" s="1">
        <v>0.0</v>
      </c>
      <c r="K851" s="1">
        <v>2.0</v>
      </c>
      <c r="L851" s="1">
        <v>0.0</v>
      </c>
      <c r="M851" s="1">
        <v>0.0</v>
      </c>
      <c r="N851" s="1">
        <v>1.0</v>
      </c>
      <c r="O851" s="1">
        <v>0.0</v>
      </c>
      <c r="P851" s="1">
        <v>2.0</v>
      </c>
      <c r="Q851" s="1">
        <v>0.0</v>
      </c>
      <c r="R851" s="1">
        <v>0.0</v>
      </c>
      <c r="S851" s="1">
        <v>1.0</v>
      </c>
      <c r="T851" s="1">
        <v>1.0</v>
      </c>
      <c r="U851" s="1">
        <v>0.0</v>
      </c>
      <c r="V851" s="1">
        <v>1.0</v>
      </c>
      <c r="W851" s="1">
        <v>0.0</v>
      </c>
      <c r="X851" s="1">
        <v>1.0</v>
      </c>
      <c r="Y851" s="1">
        <v>1.0</v>
      </c>
      <c r="Z851" s="1">
        <v>1.0</v>
      </c>
      <c r="AA851" s="1">
        <v>1.0</v>
      </c>
      <c r="AB851" s="1">
        <v>0.0</v>
      </c>
      <c r="AC851" s="1">
        <v>2047.0</v>
      </c>
      <c r="AD851" s="100">
        <f t="shared" si="1"/>
        <v>36</v>
      </c>
      <c r="AE851">
        <f t="shared" si="2"/>
        <v>10</v>
      </c>
      <c r="AF851">
        <f t="shared" si="3"/>
        <v>14</v>
      </c>
      <c r="AG851">
        <f t="shared" si="4"/>
        <v>12</v>
      </c>
    </row>
    <row r="852">
      <c r="A852" s="1" t="b">
        <v>1</v>
      </c>
      <c r="B852" s="20">
        <v>44127.56327100695</v>
      </c>
      <c r="C852" s="1" t="s">
        <v>494</v>
      </c>
      <c r="D852" s="1">
        <v>2.0</v>
      </c>
      <c r="E852" s="1">
        <v>2.0</v>
      </c>
      <c r="F852" s="1">
        <v>2.0</v>
      </c>
      <c r="G852" s="1">
        <v>2.0</v>
      </c>
      <c r="H852" s="1">
        <v>1.0</v>
      </c>
      <c r="I852" s="1">
        <v>2.0</v>
      </c>
      <c r="J852" s="1">
        <v>2.0</v>
      </c>
      <c r="K852" s="1">
        <v>2.0</v>
      </c>
      <c r="L852" s="1">
        <v>1.0</v>
      </c>
      <c r="M852" s="1">
        <v>1.0</v>
      </c>
      <c r="N852" s="1">
        <v>2.0</v>
      </c>
      <c r="O852" s="1">
        <v>1.0</v>
      </c>
      <c r="P852" s="1">
        <v>2.0</v>
      </c>
      <c r="Q852" s="1">
        <v>1.0</v>
      </c>
      <c r="R852" s="1">
        <v>1.0</v>
      </c>
      <c r="S852" s="1">
        <v>2.0</v>
      </c>
      <c r="T852" s="1">
        <v>1.0</v>
      </c>
      <c r="U852" s="1">
        <v>0.0</v>
      </c>
      <c r="V852" s="1">
        <v>1.0</v>
      </c>
      <c r="W852" s="1">
        <v>1.0</v>
      </c>
      <c r="X852" s="1">
        <v>0.0</v>
      </c>
      <c r="Y852" s="1">
        <v>2.0</v>
      </c>
      <c r="Z852" s="1">
        <v>2.0</v>
      </c>
      <c r="AA852" s="1">
        <v>2.0</v>
      </c>
      <c r="AB852" s="1">
        <v>1.0</v>
      </c>
      <c r="AC852" s="1">
        <v>2314.0</v>
      </c>
      <c r="AD852" s="100">
        <f t="shared" si="1"/>
        <v>72</v>
      </c>
      <c r="AE852">
        <f t="shared" si="2"/>
        <v>18</v>
      </c>
      <c r="AF852">
        <f t="shared" si="3"/>
        <v>24</v>
      </c>
      <c r="AG852">
        <f t="shared" si="4"/>
        <v>30</v>
      </c>
    </row>
    <row r="853">
      <c r="A853" s="1" t="b">
        <v>1</v>
      </c>
      <c r="B853" s="20">
        <v>44129.62836940972</v>
      </c>
      <c r="C853" s="1" t="s">
        <v>488</v>
      </c>
      <c r="D853" s="1">
        <v>1.0</v>
      </c>
      <c r="E853" s="1">
        <v>2.0</v>
      </c>
      <c r="F853" s="1">
        <v>2.0</v>
      </c>
      <c r="G853" s="1">
        <v>2.0</v>
      </c>
      <c r="H853" s="1">
        <v>0.0</v>
      </c>
      <c r="I853" s="1">
        <v>2.0</v>
      </c>
      <c r="J853" s="1">
        <v>2.0</v>
      </c>
      <c r="K853" s="1">
        <v>2.0</v>
      </c>
      <c r="L853" s="1">
        <v>1.0</v>
      </c>
      <c r="M853" s="1">
        <v>1.0</v>
      </c>
      <c r="N853" s="1">
        <v>2.0</v>
      </c>
      <c r="O853" s="1">
        <v>1.0</v>
      </c>
      <c r="P853" s="1">
        <v>2.0</v>
      </c>
      <c r="Q853" s="1">
        <v>0.0</v>
      </c>
      <c r="R853" s="1">
        <v>1.0</v>
      </c>
      <c r="S853" s="1">
        <v>1.0</v>
      </c>
      <c r="T853" s="1">
        <v>1.0</v>
      </c>
      <c r="U853" s="1">
        <v>1.0</v>
      </c>
      <c r="V853" s="1">
        <v>1.0</v>
      </c>
      <c r="W853" s="1">
        <v>1.0</v>
      </c>
      <c r="X853" s="1">
        <v>1.0</v>
      </c>
      <c r="Y853" s="1">
        <v>2.0</v>
      </c>
      <c r="Z853" s="1">
        <v>1.0</v>
      </c>
      <c r="AA853" s="1">
        <v>2.0</v>
      </c>
      <c r="AB853" s="1">
        <v>1.0</v>
      </c>
      <c r="AC853" s="1">
        <v>2248.0</v>
      </c>
      <c r="AD853" s="100">
        <f t="shared" si="1"/>
        <v>66</v>
      </c>
      <c r="AE853">
        <f t="shared" si="2"/>
        <v>20</v>
      </c>
      <c r="AF853">
        <f t="shared" si="3"/>
        <v>22</v>
      </c>
      <c r="AG853">
        <f t="shared" si="4"/>
        <v>24</v>
      </c>
    </row>
    <row r="854">
      <c r="A854" s="1" t="b">
        <v>1</v>
      </c>
      <c r="B854" s="20">
        <v>44130.63562613426</v>
      </c>
      <c r="C854" s="1" t="s">
        <v>663</v>
      </c>
      <c r="D854" s="1">
        <v>1.0</v>
      </c>
      <c r="E854" s="1">
        <v>2.0</v>
      </c>
      <c r="F854" s="1">
        <v>2.0</v>
      </c>
      <c r="G854" s="1">
        <v>2.0</v>
      </c>
      <c r="H854" s="1">
        <v>0.0</v>
      </c>
      <c r="I854" s="1">
        <v>1.0</v>
      </c>
      <c r="J854" s="1">
        <v>2.0</v>
      </c>
      <c r="K854" s="1">
        <v>2.0</v>
      </c>
      <c r="L854" s="1">
        <v>1.0</v>
      </c>
      <c r="M854" s="1">
        <v>0.0</v>
      </c>
      <c r="N854" s="1">
        <v>1.0</v>
      </c>
      <c r="O854" s="1">
        <v>0.0</v>
      </c>
      <c r="P854" s="1">
        <v>1.0</v>
      </c>
      <c r="Q854" s="1">
        <v>1.0</v>
      </c>
      <c r="R854" s="1">
        <v>0.0</v>
      </c>
      <c r="S854" s="1">
        <v>2.0</v>
      </c>
      <c r="T854" s="1">
        <v>2.0</v>
      </c>
      <c r="U854" s="1">
        <v>0.0</v>
      </c>
      <c r="V854" s="1">
        <v>1.0</v>
      </c>
      <c r="W854" s="1">
        <v>1.0</v>
      </c>
      <c r="X854" s="1">
        <v>1.0</v>
      </c>
      <c r="Y854" s="1">
        <v>2.0</v>
      </c>
      <c r="Z854" s="1">
        <v>1.0</v>
      </c>
      <c r="AA854" s="1">
        <v>2.0</v>
      </c>
      <c r="AB854" s="1">
        <v>1.0</v>
      </c>
      <c r="AC854" s="1">
        <v>2093.0</v>
      </c>
      <c r="AD854" s="100">
        <f t="shared" si="1"/>
        <v>58</v>
      </c>
      <c r="AE854">
        <f t="shared" si="2"/>
        <v>16</v>
      </c>
      <c r="AF854">
        <f t="shared" si="3"/>
        <v>20</v>
      </c>
      <c r="AG854">
        <f t="shared" si="4"/>
        <v>22</v>
      </c>
    </row>
    <row r="855">
      <c r="A855" s="1" t="b">
        <v>1</v>
      </c>
      <c r="B855" s="20">
        <v>44130.84525106481</v>
      </c>
      <c r="C855" s="1" t="s">
        <v>338</v>
      </c>
      <c r="D855" s="1">
        <v>2.0</v>
      </c>
      <c r="E855" s="1">
        <v>2.0</v>
      </c>
      <c r="F855" s="1">
        <v>1.0</v>
      </c>
      <c r="G855" s="1">
        <v>1.0</v>
      </c>
      <c r="H855" s="1">
        <v>0.0</v>
      </c>
      <c r="I855" s="1">
        <v>2.0</v>
      </c>
      <c r="J855" s="1">
        <v>1.0</v>
      </c>
      <c r="K855" s="1">
        <v>2.0</v>
      </c>
      <c r="L855" s="1">
        <v>1.0</v>
      </c>
      <c r="M855" s="1">
        <v>0.0</v>
      </c>
      <c r="N855" s="1">
        <v>1.0</v>
      </c>
      <c r="O855" s="1">
        <v>0.0</v>
      </c>
      <c r="P855" s="1">
        <v>2.0</v>
      </c>
      <c r="Q855" s="1">
        <v>1.0</v>
      </c>
      <c r="R855" s="1">
        <v>0.0</v>
      </c>
      <c r="S855" s="1">
        <v>2.0</v>
      </c>
      <c r="T855" s="1">
        <v>1.0</v>
      </c>
      <c r="U855" s="1">
        <v>0.0</v>
      </c>
      <c r="V855" s="1">
        <v>1.0</v>
      </c>
      <c r="W855" s="1">
        <v>1.0</v>
      </c>
      <c r="X855" s="1">
        <v>1.0</v>
      </c>
      <c r="Y855" s="1">
        <v>2.0</v>
      </c>
      <c r="Z855" s="1">
        <v>1.0</v>
      </c>
      <c r="AA855" s="1">
        <v>2.0</v>
      </c>
      <c r="AB855" s="1">
        <v>2.0</v>
      </c>
      <c r="AC855" s="1">
        <v>2125.0</v>
      </c>
      <c r="AD855" s="100">
        <f t="shared" si="1"/>
        <v>58</v>
      </c>
      <c r="AE855">
        <f t="shared" si="2"/>
        <v>16</v>
      </c>
      <c r="AF855">
        <f t="shared" si="3"/>
        <v>22</v>
      </c>
      <c r="AG855">
        <f t="shared" si="4"/>
        <v>20</v>
      </c>
    </row>
    <row r="856">
      <c r="A856" s="1" t="b">
        <v>1</v>
      </c>
      <c r="B856" s="20">
        <v>44130.90505798611</v>
      </c>
      <c r="C856" s="1" t="s">
        <v>516</v>
      </c>
      <c r="D856" s="1">
        <v>1.0</v>
      </c>
      <c r="E856" s="1">
        <v>1.0</v>
      </c>
      <c r="F856" s="1">
        <v>0.0</v>
      </c>
      <c r="G856" s="1">
        <v>0.0</v>
      </c>
      <c r="H856" s="1">
        <v>1.0</v>
      </c>
      <c r="I856" s="1">
        <v>1.0</v>
      </c>
      <c r="J856" s="1">
        <v>1.0</v>
      </c>
      <c r="K856" s="1">
        <v>1.0</v>
      </c>
      <c r="L856" s="1">
        <v>0.0</v>
      </c>
      <c r="M856" s="1">
        <v>0.0</v>
      </c>
      <c r="N856" s="1">
        <v>0.0</v>
      </c>
      <c r="O856" s="1">
        <v>0.0</v>
      </c>
      <c r="P856" s="1">
        <v>1.0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1.0</v>
      </c>
      <c r="X856" s="1">
        <v>0.0</v>
      </c>
      <c r="Y856" s="1">
        <v>1.0</v>
      </c>
      <c r="Z856" s="1">
        <v>1.0</v>
      </c>
      <c r="AA856" s="1">
        <v>1.0</v>
      </c>
      <c r="AB856" s="1">
        <v>0.0</v>
      </c>
      <c r="AC856" s="1">
        <v>2351.0</v>
      </c>
      <c r="AD856" s="100">
        <f t="shared" si="1"/>
        <v>22</v>
      </c>
      <c r="AE856">
        <f t="shared" si="2"/>
        <v>8</v>
      </c>
      <c r="AF856">
        <f t="shared" si="3"/>
        <v>6</v>
      </c>
      <c r="AG856">
        <f t="shared" si="4"/>
        <v>8</v>
      </c>
    </row>
    <row r="857">
      <c r="A857" s="1" t="b">
        <v>1</v>
      </c>
      <c r="B857" s="20">
        <v>44132.9434365625</v>
      </c>
      <c r="C857" s="1" t="s">
        <v>542</v>
      </c>
      <c r="D857" s="1">
        <v>2.0</v>
      </c>
      <c r="E857" s="1">
        <v>2.0</v>
      </c>
      <c r="F857" s="1">
        <v>2.0</v>
      </c>
      <c r="G857" s="1">
        <v>1.0</v>
      </c>
      <c r="H857" s="1">
        <v>0.0</v>
      </c>
      <c r="I857" s="1">
        <v>2.0</v>
      </c>
      <c r="J857" s="1">
        <v>2.0</v>
      </c>
      <c r="K857" s="1">
        <v>2.0</v>
      </c>
      <c r="L857" s="1">
        <v>0.0</v>
      </c>
      <c r="M857" s="1">
        <v>0.0</v>
      </c>
      <c r="N857" s="1">
        <v>1.0</v>
      </c>
      <c r="O857" s="1">
        <v>1.0</v>
      </c>
      <c r="P857" s="1">
        <v>2.0</v>
      </c>
      <c r="Q857" s="1">
        <v>0.0</v>
      </c>
      <c r="R857" s="1">
        <v>0.0</v>
      </c>
      <c r="S857" s="1">
        <v>2.0</v>
      </c>
      <c r="T857" s="1">
        <v>1.0</v>
      </c>
      <c r="U857" s="1">
        <v>0.0</v>
      </c>
      <c r="V857" s="1">
        <v>2.0</v>
      </c>
      <c r="W857" s="1">
        <v>0.0</v>
      </c>
      <c r="X857" s="1">
        <v>2.0</v>
      </c>
      <c r="Y857" s="1">
        <v>2.0</v>
      </c>
      <c r="Z857" s="1">
        <v>2.0</v>
      </c>
      <c r="AA857" s="1">
        <v>2.0</v>
      </c>
      <c r="AB857" s="1">
        <v>0.0</v>
      </c>
      <c r="AC857" s="1">
        <v>2392.0</v>
      </c>
      <c r="AD857" s="100">
        <f t="shared" si="1"/>
        <v>60</v>
      </c>
      <c r="AE857">
        <f t="shared" si="2"/>
        <v>16</v>
      </c>
      <c r="AF857">
        <f t="shared" si="3"/>
        <v>18</v>
      </c>
      <c r="AG857">
        <f t="shared" si="4"/>
        <v>26</v>
      </c>
    </row>
    <row r="858">
      <c r="A858" s="1" t="b">
        <v>1</v>
      </c>
      <c r="B858" s="20">
        <v>44133.31804875</v>
      </c>
      <c r="C858" s="1" t="s">
        <v>543</v>
      </c>
      <c r="D858" s="1">
        <v>1.0</v>
      </c>
      <c r="E858" s="1">
        <v>2.0</v>
      </c>
      <c r="F858" s="1">
        <v>1.0</v>
      </c>
      <c r="G858" s="1">
        <v>1.0</v>
      </c>
      <c r="H858" s="1">
        <v>2.0</v>
      </c>
      <c r="I858" s="1">
        <v>1.0</v>
      </c>
      <c r="J858" s="1">
        <v>0.0</v>
      </c>
      <c r="K858" s="1">
        <v>1.0</v>
      </c>
      <c r="L858" s="1">
        <v>0.0</v>
      </c>
      <c r="M858" s="1">
        <v>1.0</v>
      </c>
      <c r="N858" s="1">
        <v>2.0</v>
      </c>
      <c r="O858" s="1">
        <v>2.0</v>
      </c>
      <c r="P858" s="1">
        <v>2.0</v>
      </c>
      <c r="Q858" s="1">
        <v>1.0</v>
      </c>
      <c r="R858" s="1">
        <v>1.0</v>
      </c>
      <c r="S858" s="1">
        <v>1.0</v>
      </c>
      <c r="T858" s="1">
        <v>2.0</v>
      </c>
      <c r="U858" s="1">
        <v>2.0</v>
      </c>
      <c r="V858" s="1">
        <v>1.0</v>
      </c>
      <c r="W858" s="1">
        <v>2.0</v>
      </c>
      <c r="X858" s="1">
        <v>2.0</v>
      </c>
      <c r="Y858" s="1">
        <v>2.0</v>
      </c>
      <c r="Z858" s="1">
        <v>2.0</v>
      </c>
      <c r="AA858" s="1">
        <v>2.0</v>
      </c>
      <c r="AB858" s="1">
        <v>1.0</v>
      </c>
      <c r="AC858" s="1">
        <v>2378.0</v>
      </c>
      <c r="AD858" s="100">
        <f t="shared" si="1"/>
        <v>70</v>
      </c>
      <c r="AE858">
        <f t="shared" si="2"/>
        <v>26</v>
      </c>
      <c r="AF858">
        <f t="shared" si="3"/>
        <v>20</v>
      </c>
      <c r="AG858">
        <f t="shared" si="4"/>
        <v>24</v>
      </c>
    </row>
    <row r="859">
      <c r="A859" s="1" t="b">
        <v>1</v>
      </c>
      <c r="B859" s="20">
        <v>44133.403477395834</v>
      </c>
      <c r="C859" s="1" t="s">
        <v>544</v>
      </c>
      <c r="D859" s="1">
        <v>1.0</v>
      </c>
      <c r="E859" s="1">
        <v>2.0</v>
      </c>
      <c r="F859" s="1">
        <v>1.0</v>
      </c>
      <c r="G859" s="1">
        <v>0.0</v>
      </c>
      <c r="H859" s="1">
        <v>1.0</v>
      </c>
      <c r="I859" s="1">
        <v>1.0</v>
      </c>
      <c r="J859" s="1">
        <v>0.0</v>
      </c>
      <c r="K859" s="1">
        <v>1.0</v>
      </c>
      <c r="L859" s="1">
        <v>1.0</v>
      </c>
      <c r="M859" s="1">
        <v>1.0</v>
      </c>
      <c r="N859" s="1">
        <v>2.0</v>
      </c>
      <c r="O859" s="1">
        <v>0.0</v>
      </c>
      <c r="P859" s="1">
        <v>1.0</v>
      </c>
      <c r="Q859" s="1">
        <v>1.0</v>
      </c>
      <c r="R859" s="1">
        <v>1.0</v>
      </c>
      <c r="S859" s="1">
        <v>1.0</v>
      </c>
      <c r="T859" s="1">
        <v>1.0</v>
      </c>
      <c r="U859" s="1">
        <v>0.0</v>
      </c>
      <c r="V859" s="1">
        <v>1.0</v>
      </c>
      <c r="W859" s="1">
        <v>1.0</v>
      </c>
      <c r="X859" s="1">
        <v>1.0</v>
      </c>
      <c r="Y859" s="1">
        <v>1.0</v>
      </c>
      <c r="Z859" s="1">
        <v>2.0</v>
      </c>
      <c r="AA859" s="1">
        <v>2.0</v>
      </c>
      <c r="AB859" s="1">
        <v>1.0</v>
      </c>
      <c r="AC859" s="1">
        <v>2366.0</v>
      </c>
      <c r="AD859" s="100">
        <f t="shared" si="1"/>
        <v>50</v>
      </c>
      <c r="AE859">
        <f t="shared" si="2"/>
        <v>18</v>
      </c>
      <c r="AF859">
        <f t="shared" si="3"/>
        <v>14</v>
      </c>
      <c r="AG859">
        <f t="shared" si="4"/>
        <v>18</v>
      </c>
    </row>
    <row r="860">
      <c r="A860" s="1" t="b">
        <v>1</v>
      </c>
      <c r="B860" s="20">
        <v>44133.4198234838</v>
      </c>
      <c r="C860" s="1" t="s">
        <v>545</v>
      </c>
      <c r="D860" s="1">
        <v>1.0</v>
      </c>
      <c r="E860" s="1">
        <v>2.0</v>
      </c>
      <c r="F860" s="1">
        <v>2.0</v>
      </c>
      <c r="G860" s="1">
        <v>2.0</v>
      </c>
      <c r="H860" s="1">
        <v>2.0</v>
      </c>
      <c r="I860" s="1">
        <v>2.0</v>
      </c>
      <c r="J860" s="1">
        <v>2.0</v>
      </c>
      <c r="K860" s="1">
        <v>2.0</v>
      </c>
      <c r="L860" s="1">
        <v>2.0</v>
      </c>
      <c r="M860" s="1">
        <v>0.0</v>
      </c>
      <c r="N860" s="1">
        <v>2.0</v>
      </c>
      <c r="O860" s="1">
        <v>1.0</v>
      </c>
      <c r="P860" s="1">
        <v>2.0</v>
      </c>
      <c r="Q860" s="1">
        <v>2.0</v>
      </c>
      <c r="R860" s="1">
        <v>1.0</v>
      </c>
      <c r="S860" s="1">
        <v>2.0</v>
      </c>
      <c r="T860" s="1">
        <v>2.0</v>
      </c>
      <c r="U860" s="1">
        <v>1.0</v>
      </c>
      <c r="V860" s="1">
        <v>2.0</v>
      </c>
      <c r="W860" s="1">
        <v>2.0</v>
      </c>
      <c r="X860" s="1">
        <v>2.0</v>
      </c>
      <c r="Y860" s="1">
        <v>2.0</v>
      </c>
      <c r="Z860" s="1">
        <v>2.0</v>
      </c>
      <c r="AA860" s="1">
        <v>2.0</v>
      </c>
      <c r="AB860" s="1">
        <v>1.0</v>
      </c>
      <c r="AC860" s="1">
        <v>2386.0</v>
      </c>
      <c r="AD860" s="100">
        <f t="shared" si="1"/>
        <v>86</v>
      </c>
      <c r="AE860">
        <f t="shared" si="2"/>
        <v>26</v>
      </c>
      <c r="AF860">
        <f t="shared" si="3"/>
        <v>24</v>
      </c>
      <c r="AG860">
        <f t="shared" si="4"/>
        <v>36</v>
      </c>
    </row>
    <row r="861">
      <c r="A861" s="1" t="b">
        <v>1</v>
      </c>
      <c r="B861" s="20">
        <v>44134.41974827547</v>
      </c>
      <c r="C861" s="1" t="s">
        <v>546</v>
      </c>
      <c r="D861" s="1">
        <v>2.0</v>
      </c>
      <c r="E861" s="1">
        <v>1.0</v>
      </c>
      <c r="F861" s="1">
        <v>2.0</v>
      </c>
      <c r="G861" s="1">
        <v>1.0</v>
      </c>
      <c r="H861" s="1">
        <v>0.0</v>
      </c>
      <c r="I861" s="1">
        <v>1.0</v>
      </c>
      <c r="J861" s="1">
        <v>2.0</v>
      </c>
      <c r="K861" s="1">
        <v>1.0</v>
      </c>
      <c r="L861" s="1">
        <v>0.0</v>
      </c>
      <c r="M861" s="1">
        <v>0.0</v>
      </c>
      <c r="N861" s="1">
        <v>0.0</v>
      </c>
      <c r="O861" s="1">
        <v>0.0</v>
      </c>
      <c r="P861" s="1">
        <v>2.0</v>
      </c>
      <c r="Q861" s="1">
        <v>0.0</v>
      </c>
      <c r="R861" s="1">
        <v>0.0</v>
      </c>
      <c r="S861" s="1">
        <v>1.0</v>
      </c>
      <c r="T861" s="1">
        <v>2.0</v>
      </c>
      <c r="U861" s="1">
        <v>0.0</v>
      </c>
      <c r="V861" s="1">
        <v>1.0</v>
      </c>
      <c r="W861" s="1">
        <v>0.0</v>
      </c>
      <c r="X861" s="1">
        <v>0.0</v>
      </c>
      <c r="Y861" s="1">
        <v>1.0</v>
      </c>
      <c r="Z861" s="1">
        <v>1.0</v>
      </c>
      <c r="AA861" s="1">
        <v>1.0</v>
      </c>
      <c r="AB861" s="1">
        <v>1.0</v>
      </c>
      <c r="AC861" s="1">
        <v>2377.0</v>
      </c>
      <c r="AD861" s="100">
        <f t="shared" si="1"/>
        <v>40</v>
      </c>
      <c r="AE861">
        <f t="shared" si="2"/>
        <v>6</v>
      </c>
      <c r="AF861">
        <f t="shared" si="3"/>
        <v>18</v>
      </c>
      <c r="AG861">
        <f t="shared" si="4"/>
        <v>16</v>
      </c>
    </row>
    <row r="862">
      <c r="A862" s="1" t="b">
        <v>1</v>
      </c>
      <c r="B862" s="20">
        <v>44134.42915935185</v>
      </c>
      <c r="C862" s="1" t="s">
        <v>376</v>
      </c>
      <c r="D862" s="1">
        <v>1.0</v>
      </c>
      <c r="E862" s="1">
        <v>1.0</v>
      </c>
      <c r="F862" s="1">
        <v>0.0</v>
      </c>
      <c r="G862" s="1">
        <v>2.0</v>
      </c>
      <c r="H862" s="1">
        <v>0.0</v>
      </c>
      <c r="I862" s="1">
        <v>1.0</v>
      </c>
      <c r="J862" s="1">
        <v>1.0</v>
      </c>
      <c r="K862" s="1">
        <v>1.0</v>
      </c>
      <c r="L862" s="1">
        <v>1.0</v>
      </c>
      <c r="M862" s="1">
        <v>0.0</v>
      </c>
      <c r="N862" s="1">
        <v>1.0</v>
      </c>
      <c r="O862" s="1">
        <v>0.0</v>
      </c>
      <c r="P862" s="1">
        <v>1.0</v>
      </c>
      <c r="Q862" s="1">
        <v>0.0</v>
      </c>
      <c r="R862" s="1">
        <v>0.0</v>
      </c>
      <c r="S862" s="1">
        <v>0.0</v>
      </c>
      <c r="T862" s="1">
        <v>2.0</v>
      </c>
      <c r="U862" s="1">
        <v>0.0</v>
      </c>
      <c r="V862" s="1">
        <v>1.0</v>
      </c>
      <c r="W862" s="1">
        <v>0.0</v>
      </c>
      <c r="X862" s="1">
        <v>0.0</v>
      </c>
      <c r="Y862" s="1">
        <v>1.0</v>
      </c>
      <c r="Z862" s="1">
        <v>1.0</v>
      </c>
      <c r="AA862" s="1">
        <v>1.0</v>
      </c>
      <c r="AB862" s="1">
        <v>0.0</v>
      </c>
      <c r="AC862" s="1">
        <v>2175.0</v>
      </c>
      <c r="AD862" s="100">
        <f t="shared" si="1"/>
        <v>32</v>
      </c>
      <c r="AE862">
        <f t="shared" si="2"/>
        <v>8</v>
      </c>
      <c r="AF862">
        <f t="shared" si="3"/>
        <v>16</v>
      </c>
      <c r="AG862">
        <f t="shared" si="4"/>
        <v>8</v>
      </c>
    </row>
    <row r="863">
      <c r="A863" s="1" t="b">
        <v>1</v>
      </c>
      <c r="B863" s="20">
        <v>44134.76354672454</v>
      </c>
      <c r="C863" s="1" t="s">
        <v>440</v>
      </c>
      <c r="D863" s="1">
        <v>2.0</v>
      </c>
      <c r="E863" s="1">
        <v>1.0</v>
      </c>
      <c r="F863" s="1">
        <v>0.0</v>
      </c>
      <c r="G863" s="1">
        <v>0.0</v>
      </c>
      <c r="H863" s="1">
        <v>0.0</v>
      </c>
      <c r="I863" s="1">
        <v>1.0</v>
      </c>
      <c r="J863" s="1">
        <v>1.0</v>
      </c>
      <c r="K863" s="1">
        <v>1.0</v>
      </c>
      <c r="L863" s="1">
        <v>0.0</v>
      </c>
      <c r="M863" s="1">
        <v>0.0</v>
      </c>
      <c r="N863" s="1">
        <v>0.0</v>
      </c>
      <c r="O863" s="1">
        <v>1.0</v>
      </c>
      <c r="P863" s="1">
        <v>1.0</v>
      </c>
      <c r="Q863" s="1">
        <v>0.0</v>
      </c>
      <c r="R863" s="1">
        <v>0.0</v>
      </c>
      <c r="S863" s="1">
        <v>1.0</v>
      </c>
      <c r="T863" s="1">
        <v>0.0</v>
      </c>
      <c r="U863" s="1">
        <v>0.0</v>
      </c>
      <c r="V863" s="1">
        <v>0.0</v>
      </c>
      <c r="W863" s="1">
        <v>1.0</v>
      </c>
      <c r="X863" s="1">
        <v>1.0</v>
      </c>
      <c r="Y863" s="1">
        <v>1.0</v>
      </c>
      <c r="Z863" s="1">
        <v>1.0</v>
      </c>
      <c r="AA863" s="1">
        <v>1.0</v>
      </c>
      <c r="AB863" s="1">
        <v>0.0</v>
      </c>
      <c r="AC863" s="1">
        <v>2259.0</v>
      </c>
      <c r="AD863" s="100">
        <f t="shared" si="1"/>
        <v>28</v>
      </c>
      <c r="AE863">
        <f t="shared" si="2"/>
        <v>10</v>
      </c>
      <c r="AF863">
        <f t="shared" si="3"/>
        <v>8</v>
      </c>
      <c r="AG863">
        <f t="shared" si="4"/>
        <v>10</v>
      </c>
    </row>
    <row r="864">
      <c r="A864" s="1" t="b">
        <v>1</v>
      </c>
      <c r="B864" s="20">
        <v>44136.37392244213</v>
      </c>
      <c r="C864" s="1" t="s">
        <v>452</v>
      </c>
      <c r="D864" s="1">
        <v>0.0</v>
      </c>
      <c r="E864" s="1">
        <v>0.0</v>
      </c>
      <c r="F864" s="1">
        <v>1.0</v>
      </c>
      <c r="G864" s="1">
        <v>2.0</v>
      </c>
      <c r="H864" s="1">
        <v>0.0</v>
      </c>
      <c r="I864" s="1">
        <v>1.0</v>
      </c>
      <c r="J864" s="1">
        <v>1.0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1.0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1.0</v>
      </c>
      <c r="AA864" s="1">
        <v>2.0</v>
      </c>
      <c r="AB864" s="1">
        <v>0.0</v>
      </c>
      <c r="AC864" s="1">
        <v>2265.0</v>
      </c>
      <c r="AD864" s="100">
        <f t="shared" si="1"/>
        <v>18</v>
      </c>
      <c r="AE864">
        <f t="shared" si="2"/>
        <v>2</v>
      </c>
      <c r="AF864">
        <f t="shared" si="3"/>
        <v>4</v>
      </c>
      <c r="AG864">
        <f t="shared" si="4"/>
        <v>12</v>
      </c>
    </row>
    <row r="865">
      <c r="A865" s="1" t="b">
        <v>1</v>
      </c>
      <c r="B865" s="20">
        <v>44136.99001440972</v>
      </c>
      <c r="C865" s="1" t="s">
        <v>547</v>
      </c>
      <c r="D865" s="1">
        <v>0.0</v>
      </c>
      <c r="E865" s="1">
        <v>2.0</v>
      </c>
      <c r="F865" s="1">
        <v>2.0</v>
      </c>
      <c r="G865" s="1">
        <v>1.0</v>
      </c>
      <c r="H865" s="1">
        <v>2.0</v>
      </c>
      <c r="I865" s="1">
        <v>2.0</v>
      </c>
      <c r="J865" s="1">
        <v>2.0</v>
      </c>
      <c r="K865" s="1">
        <v>1.0</v>
      </c>
      <c r="L865" s="1">
        <v>2.0</v>
      </c>
      <c r="M865" s="1">
        <v>0.0</v>
      </c>
      <c r="N865" s="1">
        <v>2.0</v>
      </c>
      <c r="O865" s="1">
        <v>0.0</v>
      </c>
      <c r="P865" s="1">
        <v>1.0</v>
      </c>
      <c r="Q865" s="1">
        <v>1.0</v>
      </c>
      <c r="R865" s="1">
        <v>0.0</v>
      </c>
      <c r="S865" s="1">
        <v>2.0</v>
      </c>
      <c r="T865" s="1">
        <v>1.0</v>
      </c>
      <c r="U865" s="1">
        <v>1.0</v>
      </c>
      <c r="V865" s="1">
        <v>1.0</v>
      </c>
      <c r="W865" s="1">
        <v>2.0</v>
      </c>
      <c r="X865" s="1">
        <v>2.0</v>
      </c>
      <c r="Y865" s="1">
        <v>1.0</v>
      </c>
      <c r="Z865" s="1">
        <v>0.0</v>
      </c>
      <c r="AA865" s="1">
        <v>1.0</v>
      </c>
      <c r="AB865" s="1">
        <v>0.0</v>
      </c>
      <c r="AC865" s="1">
        <v>2389.0</v>
      </c>
      <c r="AD865" s="100">
        <f t="shared" si="1"/>
        <v>58</v>
      </c>
      <c r="AE865">
        <f t="shared" si="2"/>
        <v>20</v>
      </c>
      <c r="AF865">
        <f t="shared" si="3"/>
        <v>12</v>
      </c>
      <c r="AG865">
        <f t="shared" si="4"/>
        <v>26</v>
      </c>
    </row>
    <row r="866">
      <c r="A866" s="1" t="b">
        <v>1</v>
      </c>
      <c r="B866" s="20">
        <v>44137.60041349537</v>
      </c>
      <c r="C866" s="1" t="s">
        <v>141</v>
      </c>
      <c r="D866" s="1">
        <v>1.0</v>
      </c>
      <c r="E866" s="1">
        <v>2.0</v>
      </c>
      <c r="F866" s="1">
        <v>1.0</v>
      </c>
      <c r="G866" s="1">
        <v>2.0</v>
      </c>
      <c r="H866" s="1">
        <v>0.0</v>
      </c>
      <c r="I866" s="1">
        <v>1.0</v>
      </c>
      <c r="J866" s="1">
        <v>1.0</v>
      </c>
      <c r="K866" s="1">
        <v>1.0</v>
      </c>
      <c r="L866" s="1">
        <v>0.0</v>
      </c>
      <c r="M866" s="1">
        <v>0.0</v>
      </c>
      <c r="N866" s="1">
        <v>0.0</v>
      </c>
      <c r="O866" s="1">
        <v>1.0</v>
      </c>
      <c r="P866" s="1">
        <v>1.0</v>
      </c>
      <c r="Q866" s="1">
        <v>0.0</v>
      </c>
      <c r="R866" s="1">
        <v>2.0</v>
      </c>
      <c r="S866" s="1">
        <v>1.0</v>
      </c>
      <c r="T866" s="1">
        <v>0.0</v>
      </c>
      <c r="U866" s="1">
        <v>0.0</v>
      </c>
      <c r="V866" s="1">
        <v>1.0</v>
      </c>
      <c r="W866" s="1">
        <v>1.0</v>
      </c>
      <c r="X866" s="1">
        <v>1.0</v>
      </c>
      <c r="Y866" s="1">
        <v>2.0</v>
      </c>
      <c r="Z866" s="1">
        <v>1.0</v>
      </c>
      <c r="AA866" s="1">
        <v>2.0</v>
      </c>
      <c r="AB866" s="1">
        <v>2.0</v>
      </c>
      <c r="AC866" s="1">
        <v>1909.0</v>
      </c>
      <c r="AD866" s="100">
        <f t="shared" si="1"/>
        <v>48</v>
      </c>
      <c r="AE866">
        <f t="shared" si="2"/>
        <v>14</v>
      </c>
      <c r="AF866">
        <f t="shared" si="3"/>
        <v>14</v>
      </c>
      <c r="AG866">
        <f t="shared" si="4"/>
        <v>20</v>
      </c>
    </row>
    <row r="867">
      <c r="A867" s="1" t="b">
        <v>1</v>
      </c>
      <c r="B867" s="20">
        <v>44137.82881972222</v>
      </c>
      <c r="C867" s="1" t="s">
        <v>458</v>
      </c>
      <c r="D867" s="1">
        <v>1.0</v>
      </c>
      <c r="E867" s="1">
        <v>1.0</v>
      </c>
      <c r="F867" s="1">
        <v>0.0</v>
      </c>
      <c r="G867" s="1">
        <v>1.0</v>
      </c>
      <c r="H867" s="1">
        <v>0.0</v>
      </c>
      <c r="I867" s="1">
        <v>0.0</v>
      </c>
      <c r="J867" s="1">
        <v>1.0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1.0</v>
      </c>
      <c r="S867" s="1">
        <v>1.0</v>
      </c>
      <c r="T867" s="1">
        <v>1.0</v>
      </c>
      <c r="U867" s="1">
        <v>0.0</v>
      </c>
      <c r="V867" s="1">
        <v>0.0</v>
      </c>
      <c r="W867" s="1">
        <v>0.0</v>
      </c>
      <c r="X867" s="1">
        <v>0.0</v>
      </c>
      <c r="Y867" s="1">
        <v>1.0</v>
      </c>
      <c r="Z867" s="1">
        <v>1.0</v>
      </c>
      <c r="AA867" s="1">
        <v>1.0</v>
      </c>
      <c r="AB867" s="1">
        <v>0.0</v>
      </c>
      <c r="AC867" s="1">
        <v>2290.0</v>
      </c>
      <c r="AD867" s="100">
        <f t="shared" si="1"/>
        <v>20</v>
      </c>
      <c r="AE867">
        <f t="shared" si="2"/>
        <v>6</v>
      </c>
      <c r="AF867">
        <f t="shared" si="3"/>
        <v>6</v>
      </c>
      <c r="AG867">
        <f t="shared" si="4"/>
        <v>8</v>
      </c>
    </row>
    <row r="868">
      <c r="A868" s="1" t="b">
        <v>1</v>
      </c>
      <c r="B868" s="20">
        <v>44137.839216990746</v>
      </c>
      <c r="C868" s="1" t="s">
        <v>552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2384.0</v>
      </c>
      <c r="AD868" s="100">
        <f t="shared" si="1"/>
        <v>0</v>
      </c>
      <c r="AE868">
        <f t="shared" si="2"/>
        <v>0</v>
      </c>
      <c r="AF868">
        <f t="shared" si="3"/>
        <v>0</v>
      </c>
      <c r="AG868">
        <f t="shared" si="4"/>
        <v>0</v>
      </c>
    </row>
    <row r="869">
      <c r="A869" s="1" t="b">
        <v>1</v>
      </c>
      <c r="B869" s="20">
        <v>44138.40661398148</v>
      </c>
      <c r="C869" s="1" t="s">
        <v>309</v>
      </c>
      <c r="D869" s="1">
        <v>1.0</v>
      </c>
      <c r="E869" s="1">
        <v>2.0</v>
      </c>
      <c r="F869" s="1">
        <v>2.0</v>
      </c>
      <c r="G869" s="1">
        <v>2.0</v>
      </c>
      <c r="H869" s="1">
        <v>0.0</v>
      </c>
      <c r="I869" s="1">
        <v>2.0</v>
      </c>
      <c r="J869" s="1">
        <v>2.0</v>
      </c>
      <c r="K869" s="1">
        <v>1.0</v>
      </c>
      <c r="L869" s="1">
        <v>0.0</v>
      </c>
      <c r="M869" s="1">
        <v>0.0</v>
      </c>
      <c r="N869" s="1">
        <v>1.0</v>
      </c>
      <c r="O869" s="1">
        <v>0.0</v>
      </c>
      <c r="P869" s="1">
        <v>1.0</v>
      </c>
      <c r="Q869" s="1">
        <v>1.0</v>
      </c>
      <c r="R869" s="1">
        <v>0.0</v>
      </c>
      <c r="S869" s="1">
        <v>2.0</v>
      </c>
      <c r="T869" s="1">
        <v>1.0</v>
      </c>
      <c r="U869" s="1">
        <v>0.0</v>
      </c>
      <c r="V869" s="1">
        <v>2.0</v>
      </c>
      <c r="W869" s="1">
        <v>1.0</v>
      </c>
      <c r="X869" s="1">
        <v>1.0</v>
      </c>
      <c r="Y869" s="1">
        <v>2.0</v>
      </c>
      <c r="Z869" s="1">
        <v>1.0</v>
      </c>
      <c r="AA869" s="1">
        <v>2.0</v>
      </c>
      <c r="AB869" s="1">
        <v>1.0</v>
      </c>
      <c r="AC869" s="1">
        <v>2083.0</v>
      </c>
      <c r="AD869" s="100">
        <f t="shared" si="1"/>
        <v>56</v>
      </c>
      <c r="AE869">
        <f t="shared" si="2"/>
        <v>14</v>
      </c>
      <c r="AF869">
        <f t="shared" si="3"/>
        <v>16</v>
      </c>
      <c r="AG869">
        <f t="shared" si="4"/>
        <v>26</v>
      </c>
    </row>
    <row r="870">
      <c r="A870" s="1" t="b">
        <v>1</v>
      </c>
      <c r="B870" s="20">
        <v>44139.78746849537</v>
      </c>
      <c r="C870" s="1" t="s">
        <v>505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1.0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2342.0</v>
      </c>
      <c r="AD870" s="100">
        <f t="shared" si="1"/>
        <v>2</v>
      </c>
      <c r="AE870">
        <f t="shared" si="2"/>
        <v>0</v>
      </c>
      <c r="AF870">
        <f t="shared" si="3"/>
        <v>0</v>
      </c>
      <c r="AG870">
        <f t="shared" si="4"/>
        <v>2</v>
      </c>
    </row>
    <row r="871">
      <c r="A871" s="1" t="b">
        <v>1</v>
      </c>
      <c r="B871" s="20">
        <v>44139.80689184028</v>
      </c>
      <c r="C871" s="1" t="s">
        <v>129</v>
      </c>
      <c r="D871" s="1">
        <v>1.0</v>
      </c>
      <c r="E871" s="1">
        <v>2.0</v>
      </c>
      <c r="F871" s="1">
        <v>1.0</v>
      </c>
      <c r="G871" s="1">
        <v>1.0</v>
      </c>
      <c r="H871" s="1">
        <v>1.0</v>
      </c>
      <c r="I871" s="1">
        <v>1.0</v>
      </c>
      <c r="J871" s="1">
        <v>1.0</v>
      </c>
      <c r="K871" s="1">
        <v>1.0</v>
      </c>
      <c r="L871" s="1">
        <v>1.0</v>
      </c>
      <c r="M871" s="1">
        <v>0.0</v>
      </c>
      <c r="N871" s="1">
        <v>1.0</v>
      </c>
      <c r="O871" s="1">
        <v>0.0</v>
      </c>
      <c r="P871" s="1">
        <v>1.0</v>
      </c>
      <c r="Q871" s="1">
        <v>1.0</v>
      </c>
      <c r="R871" s="1">
        <v>0.0</v>
      </c>
      <c r="S871" s="1">
        <v>2.0</v>
      </c>
      <c r="T871" s="1">
        <v>1.0</v>
      </c>
      <c r="U871" s="1">
        <v>0.0</v>
      </c>
      <c r="V871" s="1">
        <v>1.0</v>
      </c>
      <c r="W871" s="1">
        <v>1.0</v>
      </c>
      <c r="X871" s="1">
        <v>2.0</v>
      </c>
      <c r="Y871" s="1">
        <v>1.0</v>
      </c>
      <c r="Z871" s="1">
        <v>1.0</v>
      </c>
      <c r="AA871" s="1">
        <v>2.0</v>
      </c>
      <c r="AB871" s="1">
        <v>0.0</v>
      </c>
      <c r="AC871" s="1">
        <v>1594.0</v>
      </c>
      <c r="AD871" s="100">
        <f t="shared" si="1"/>
        <v>48</v>
      </c>
      <c r="AE871">
        <f t="shared" si="2"/>
        <v>16</v>
      </c>
      <c r="AF871">
        <f t="shared" si="3"/>
        <v>12</v>
      </c>
      <c r="AG871">
        <f t="shared" si="4"/>
        <v>20</v>
      </c>
    </row>
    <row r="872">
      <c r="A872" s="1" t="b">
        <v>1</v>
      </c>
      <c r="B872" s="20">
        <v>44140.67917564815</v>
      </c>
      <c r="C872" s="1" t="s">
        <v>548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2358.0</v>
      </c>
      <c r="AD872" s="100">
        <f t="shared" si="1"/>
        <v>0</v>
      </c>
      <c r="AE872">
        <f t="shared" si="2"/>
        <v>0</v>
      </c>
      <c r="AF872">
        <f t="shared" si="3"/>
        <v>0</v>
      </c>
      <c r="AG872">
        <f t="shared" si="4"/>
        <v>0</v>
      </c>
    </row>
    <row r="873">
      <c r="A873" s="1" t="b">
        <v>1</v>
      </c>
      <c r="B873" s="20">
        <v>44140.90045144676</v>
      </c>
      <c r="C873" s="1" t="s">
        <v>490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1.0</v>
      </c>
      <c r="J873" s="1">
        <v>0.0</v>
      </c>
      <c r="K873" s="1">
        <v>1.0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1.0</v>
      </c>
      <c r="T873" s="1">
        <v>0.0</v>
      </c>
      <c r="U873" s="1">
        <v>0.0</v>
      </c>
      <c r="V873" s="1">
        <v>0.0</v>
      </c>
      <c r="W873" s="1">
        <v>0.0</v>
      </c>
      <c r="X873" s="1">
        <v>1.0</v>
      </c>
      <c r="Y873" s="1">
        <v>0.0</v>
      </c>
      <c r="Z873" s="1">
        <v>0.0</v>
      </c>
      <c r="AA873" s="1">
        <v>0.0</v>
      </c>
      <c r="AB873" s="1">
        <v>0.0</v>
      </c>
      <c r="AC873" s="1">
        <v>2311.0</v>
      </c>
      <c r="AD873" s="100">
        <f t="shared" si="1"/>
        <v>8</v>
      </c>
      <c r="AE873">
        <f t="shared" si="2"/>
        <v>2</v>
      </c>
      <c r="AF873">
        <f t="shared" si="3"/>
        <v>2</v>
      </c>
      <c r="AG873">
        <f t="shared" si="4"/>
        <v>4</v>
      </c>
    </row>
    <row r="874">
      <c r="A874" s="1" t="b">
        <v>1</v>
      </c>
      <c r="B874" s="20">
        <v>44141.47816586806</v>
      </c>
      <c r="C874" s="1" t="s">
        <v>489</v>
      </c>
      <c r="D874" s="1">
        <v>0.0</v>
      </c>
      <c r="E874" s="1">
        <v>1.0</v>
      </c>
      <c r="F874" s="1">
        <v>0.0</v>
      </c>
      <c r="G874" s="1">
        <v>0.0</v>
      </c>
      <c r="H874" s="1">
        <v>0.0</v>
      </c>
      <c r="I874" s="1">
        <v>0.0</v>
      </c>
      <c r="J874" s="1">
        <v>1.0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1.0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1.0</v>
      </c>
      <c r="AB874" s="1">
        <v>0.0</v>
      </c>
      <c r="AC874" s="1">
        <v>2273.0</v>
      </c>
      <c r="AD874" s="100">
        <f t="shared" si="1"/>
        <v>8</v>
      </c>
      <c r="AE874">
        <f t="shared" si="2"/>
        <v>2</v>
      </c>
      <c r="AF874">
        <f t="shared" si="3"/>
        <v>2</v>
      </c>
      <c r="AG874">
        <f t="shared" si="4"/>
        <v>4</v>
      </c>
    </row>
    <row r="875">
      <c r="A875" s="1" t="b">
        <v>1</v>
      </c>
      <c r="B875" s="20">
        <v>44141.54862217593</v>
      </c>
      <c r="C875" s="1" t="s">
        <v>996</v>
      </c>
      <c r="D875" s="1">
        <v>2.0</v>
      </c>
      <c r="E875" s="1">
        <v>2.0</v>
      </c>
      <c r="F875" s="1">
        <v>0.0</v>
      </c>
      <c r="G875" s="1">
        <v>0.0</v>
      </c>
      <c r="H875" s="1">
        <v>1.0</v>
      </c>
      <c r="I875" s="1">
        <v>1.0</v>
      </c>
      <c r="J875" s="1">
        <v>0.0</v>
      </c>
      <c r="K875" s="1">
        <v>1.0</v>
      </c>
      <c r="L875" s="1">
        <v>0.0</v>
      </c>
      <c r="M875" s="1">
        <v>0.0</v>
      </c>
      <c r="N875" s="1">
        <v>2.0</v>
      </c>
      <c r="O875" s="1">
        <v>1.0</v>
      </c>
      <c r="P875" s="1">
        <v>1.0</v>
      </c>
      <c r="Q875" s="1">
        <v>1.0</v>
      </c>
      <c r="R875" s="1">
        <v>0.0</v>
      </c>
      <c r="S875" s="1">
        <v>1.0</v>
      </c>
      <c r="T875" s="1">
        <v>2.0</v>
      </c>
      <c r="U875" s="1">
        <v>1.0</v>
      </c>
      <c r="V875" s="1">
        <v>1.0</v>
      </c>
      <c r="W875" s="1">
        <v>1.0</v>
      </c>
      <c r="X875" s="1">
        <v>1.0</v>
      </c>
      <c r="Y875" s="1">
        <v>1.0</v>
      </c>
      <c r="Z875" s="1">
        <v>1.0</v>
      </c>
      <c r="AA875" s="1">
        <v>1.0</v>
      </c>
      <c r="AB875" s="1">
        <v>0.0</v>
      </c>
      <c r="AC875" s="1">
        <v>2396.0</v>
      </c>
      <c r="AD875" s="100">
        <f t="shared" si="1"/>
        <v>44</v>
      </c>
      <c r="AE875">
        <f t="shared" si="2"/>
        <v>14</v>
      </c>
      <c r="AF875">
        <f t="shared" si="3"/>
        <v>16</v>
      </c>
      <c r="AG875">
        <f t="shared" si="4"/>
        <v>14</v>
      </c>
    </row>
    <row r="876">
      <c r="A876" s="1" t="b">
        <v>1</v>
      </c>
      <c r="B876" s="20">
        <v>44141.69323913194</v>
      </c>
      <c r="C876" s="1" t="s">
        <v>505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2342.0</v>
      </c>
      <c r="AD876" s="100">
        <f t="shared" si="1"/>
        <v>0</v>
      </c>
      <c r="AE876">
        <f t="shared" si="2"/>
        <v>0</v>
      </c>
      <c r="AF876">
        <f t="shared" si="3"/>
        <v>0</v>
      </c>
      <c r="AG876">
        <f t="shared" si="4"/>
        <v>0</v>
      </c>
    </row>
    <row r="877">
      <c r="A877" s="1" t="b">
        <v>1</v>
      </c>
      <c r="B877" s="20">
        <v>44142.36793133101</v>
      </c>
      <c r="C877" s="1" t="s">
        <v>421</v>
      </c>
      <c r="D877" s="1">
        <v>2.0</v>
      </c>
      <c r="E877" s="1">
        <v>2.0</v>
      </c>
      <c r="F877" s="1">
        <v>1.0</v>
      </c>
      <c r="G877" s="1">
        <v>1.0</v>
      </c>
      <c r="H877" s="1">
        <v>0.0</v>
      </c>
      <c r="I877" s="1">
        <v>1.0</v>
      </c>
      <c r="J877" s="1">
        <v>2.0</v>
      </c>
      <c r="K877" s="1">
        <v>1.0</v>
      </c>
      <c r="L877" s="1">
        <v>1.0</v>
      </c>
      <c r="M877" s="1">
        <v>0.0</v>
      </c>
      <c r="N877" s="1">
        <v>1.0</v>
      </c>
      <c r="O877" s="1">
        <v>0.0</v>
      </c>
      <c r="P877" s="1">
        <v>0.0</v>
      </c>
      <c r="Q877" s="1">
        <v>2.0</v>
      </c>
      <c r="R877" s="1">
        <v>0.0</v>
      </c>
      <c r="S877" s="1">
        <v>0.0</v>
      </c>
      <c r="T877" s="1">
        <v>2.0</v>
      </c>
      <c r="U877" s="1">
        <v>0.0</v>
      </c>
      <c r="V877" s="1">
        <v>1.0</v>
      </c>
      <c r="W877" s="1">
        <v>2.0</v>
      </c>
      <c r="X877" s="1">
        <v>2.0</v>
      </c>
      <c r="Y877" s="1">
        <v>1.0</v>
      </c>
      <c r="Z877" s="1">
        <v>0.0</v>
      </c>
      <c r="AA877" s="1">
        <v>2.0</v>
      </c>
      <c r="AB877" s="1">
        <v>0.0</v>
      </c>
      <c r="AC877" s="1">
        <v>222.0</v>
      </c>
      <c r="AD877" s="100">
        <f t="shared" si="1"/>
        <v>48</v>
      </c>
      <c r="AE877">
        <f t="shared" si="2"/>
        <v>16</v>
      </c>
      <c r="AF877">
        <f t="shared" si="3"/>
        <v>14</v>
      </c>
      <c r="AG877">
        <f t="shared" si="4"/>
        <v>18</v>
      </c>
    </row>
    <row r="878">
      <c r="A878" s="1" t="b">
        <v>1</v>
      </c>
      <c r="B878" s="20">
        <v>44142.42947241898</v>
      </c>
      <c r="C878" s="1" t="s">
        <v>417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2238.0</v>
      </c>
      <c r="AD878" s="100">
        <f t="shared" si="1"/>
        <v>0</v>
      </c>
      <c r="AE878">
        <f t="shared" si="2"/>
        <v>0</v>
      </c>
      <c r="AF878">
        <f t="shared" si="3"/>
        <v>0</v>
      </c>
      <c r="AG878">
        <f t="shared" si="4"/>
        <v>0</v>
      </c>
    </row>
    <row r="879">
      <c r="A879" s="1" t="b">
        <v>1</v>
      </c>
      <c r="B879" s="20">
        <v>44144.60163921297</v>
      </c>
      <c r="C879" s="1" t="s">
        <v>551</v>
      </c>
      <c r="D879" s="1">
        <v>2.0</v>
      </c>
      <c r="E879" s="1">
        <v>2.0</v>
      </c>
      <c r="F879" s="1">
        <v>0.0</v>
      </c>
      <c r="G879" s="1">
        <v>1.0</v>
      </c>
      <c r="H879" s="1">
        <v>1.0</v>
      </c>
      <c r="I879" s="1">
        <v>1.0</v>
      </c>
      <c r="J879" s="1">
        <v>1.0</v>
      </c>
      <c r="K879" s="1">
        <v>2.0</v>
      </c>
      <c r="L879" s="1">
        <v>1.0</v>
      </c>
      <c r="M879" s="1">
        <v>0.0</v>
      </c>
      <c r="N879" s="1">
        <v>1.0</v>
      </c>
      <c r="O879" s="1">
        <v>0.0</v>
      </c>
      <c r="P879" s="1">
        <v>1.0</v>
      </c>
      <c r="Q879" s="1">
        <v>0.0</v>
      </c>
      <c r="R879" s="1">
        <v>0.0</v>
      </c>
      <c r="S879" s="1">
        <v>1.0</v>
      </c>
      <c r="T879" s="1">
        <v>1.0</v>
      </c>
      <c r="U879" s="1">
        <v>0.0</v>
      </c>
      <c r="V879" s="1">
        <v>1.0</v>
      </c>
      <c r="W879" s="1">
        <v>1.0</v>
      </c>
      <c r="X879" s="1">
        <v>1.0</v>
      </c>
      <c r="Y879" s="1">
        <v>1.0</v>
      </c>
      <c r="Z879" s="1">
        <v>1.0</v>
      </c>
      <c r="AA879" s="1">
        <v>2.0</v>
      </c>
      <c r="AB879" s="1">
        <v>0.0</v>
      </c>
      <c r="AC879" s="1">
        <v>2387.0</v>
      </c>
      <c r="AD879" s="100">
        <f t="shared" si="1"/>
        <v>44</v>
      </c>
      <c r="AE879">
        <f t="shared" si="2"/>
        <v>14</v>
      </c>
      <c r="AF879">
        <f t="shared" si="3"/>
        <v>16</v>
      </c>
      <c r="AG879">
        <f t="shared" si="4"/>
        <v>14</v>
      </c>
    </row>
    <row r="880">
      <c r="A880" s="1" t="b">
        <v>1</v>
      </c>
      <c r="B880" s="20">
        <v>44144.887800937504</v>
      </c>
      <c r="C880" s="1" t="s">
        <v>260</v>
      </c>
      <c r="D880" s="1">
        <v>2.0</v>
      </c>
      <c r="E880" s="1">
        <v>2.0</v>
      </c>
      <c r="F880" s="1">
        <v>2.0</v>
      </c>
      <c r="G880" s="1">
        <v>1.0</v>
      </c>
      <c r="H880" s="1">
        <v>0.0</v>
      </c>
      <c r="I880" s="1">
        <v>1.0</v>
      </c>
      <c r="J880" s="1">
        <v>1.0</v>
      </c>
      <c r="K880" s="1">
        <v>1.0</v>
      </c>
      <c r="L880" s="1">
        <v>0.0</v>
      </c>
      <c r="M880" s="1">
        <v>0.0</v>
      </c>
      <c r="N880" s="1">
        <v>1.0</v>
      </c>
      <c r="O880" s="1">
        <v>0.0</v>
      </c>
      <c r="P880" s="1">
        <v>1.0</v>
      </c>
      <c r="Q880" s="1">
        <v>1.0</v>
      </c>
      <c r="R880" s="1">
        <v>0.0</v>
      </c>
      <c r="S880" s="1">
        <v>0.0</v>
      </c>
      <c r="T880" s="1">
        <v>1.0</v>
      </c>
      <c r="U880" s="1">
        <v>0.0</v>
      </c>
      <c r="V880" s="1">
        <v>2.0</v>
      </c>
      <c r="W880" s="1">
        <v>1.0</v>
      </c>
      <c r="X880" s="1">
        <v>1.0</v>
      </c>
      <c r="Y880" s="1">
        <v>2.0</v>
      </c>
      <c r="Z880" s="1">
        <v>1.0</v>
      </c>
      <c r="AA880" s="1">
        <v>2.0</v>
      </c>
      <c r="AB880" s="1">
        <v>0.0</v>
      </c>
      <c r="AC880" s="1">
        <v>1993.0</v>
      </c>
      <c r="AD880" s="100">
        <f t="shared" si="1"/>
        <v>46</v>
      </c>
      <c r="AE880">
        <f t="shared" si="2"/>
        <v>14</v>
      </c>
      <c r="AF880">
        <f t="shared" si="3"/>
        <v>14</v>
      </c>
      <c r="AG880">
        <f t="shared" si="4"/>
        <v>18</v>
      </c>
    </row>
    <row r="881">
      <c r="A881" t="b">
        <v>0</v>
      </c>
      <c r="B881" s="20">
        <v>44145.63471993056</v>
      </c>
      <c r="C881" s="1" t="s">
        <v>144</v>
      </c>
      <c r="D881" s="1">
        <v>2.0</v>
      </c>
      <c r="E881" s="1">
        <v>1.0</v>
      </c>
      <c r="F881" s="1">
        <v>2.0</v>
      </c>
      <c r="G881" s="1">
        <v>2.0</v>
      </c>
      <c r="H881" s="1">
        <v>1.0</v>
      </c>
      <c r="I881" s="1">
        <v>2.0</v>
      </c>
      <c r="J881" s="1">
        <v>2.0</v>
      </c>
      <c r="K881" s="1">
        <v>2.0</v>
      </c>
      <c r="L881" s="1">
        <v>1.0</v>
      </c>
      <c r="M881" s="1">
        <v>0.0</v>
      </c>
      <c r="N881" s="1">
        <v>0.0</v>
      </c>
      <c r="O881" s="1">
        <v>1.0</v>
      </c>
      <c r="P881" s="1">
        <v>2.0</v>
      </c>
      <c r="Q881" s="1">
        <v>0.0</v>
      </c>
      <c r="R881" s="1">
        <v>0.0</v>
      </c>
      <c r="S881" s="1">
        <v>1.0</v>
      </c>
      <c r="T881" s="1">
        <v>1.0</v>
      </c>
      <c r="U881" s="1">
        <v>0.0</v>
      </c>
      <c r="V881" s="1">
        <v>1.0</v>
      </c>
      <c r="W881" s="1">
        <v>2.0</v>
      </c>
      <c r="X881" s="1">
        <v>0.0</v>
      </c>
      <c r="Y881" s="1">
        <v>2.0</v>
      </c>
      <c r="Z881" s="1">
        <v>2.0</v>
      </c>
      <c r="AA881" s="1">
        <v>2.0</v>
      </c>
      <c r="AB881" s="1">
        <v>1.0</v>
      </c>
      <c r="AC881" s="1">
        <v>1792.0</v>
      </c>
      <c r="AD881" s="100">
        <f t="shared" si="1"/>
        <v>60</v>
      </c>
      <c r="AE881">
        <f t="shared" si="2"/>
        <v>16</v>
      </c>
      <c r="AF881">
        <f t="shared" si="3"/>
        <v>20</v>
      </c>
      <c r="AG881">
        <f t="shared" si="4"/>
        <v>24</v>
      </c>
    </row>
    <row r="882">
      <c r="A882" s="1" t="b">
        <v>1</v>
      </c>
      <c r="B882" s="20">
        <v>44145.65676744213</v>
      </c>
      <c r="C882" s="1" t="s">
        <v>552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2384.0</v>
      </c>
      <c r="AD882" s="100">
        <f t="shared" si="1"/>
        <v>0</v>
      </c>
      <c r="AE882">
        <f t="shared" si="2"/>
        <v>0</v>
      </c>
      <c r="AF882">
        <f t="shared" si="3"/>
        <v>0</v>
      </c>
      <c r="AG882">
        <f t="shared" si="4"/>
        <v>0</v>
      </c>
    </row>
    <row r="883">
      <c r="A883" s="1" t="b">
        <v>1</v>
      </c>
      <c r="B883" s="20">
        <v>44145.976475752315</v>
      </c>
      <c r="C883" s="1" t="s">
        <v>493</v>
      </c>
      <c r="D883" s="1">
        <v>0.0</v>
      </c>
      <c r="E883" s="1">
        <v>1.0</v>
      </c>
      <c r="F883" s="1">
        <v>0.0</v>
      </c>
      <c r="G883" s="1">
        <v>0.0</v>
      </c>
      <c r="H883" s="1">
        <v>0.0</v>
      </c>
      <c r="I883" s="1">
        <v>1.0</v>
      </c>
      <c r="J883" s="1">
        <v>1.0</v>
      </c>
      <c r="K883" s="1">
        <v>0.0</v>
      </c>
      <c r="L883" s="1">
        <v>1.0</v>
      </c>
      <c r="M883" s="1">
        <v>0.0</v>
      </c>
      <c r="N883" s="1">
        <v>1.0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2.0</v>
      </c>
      <c r="X883" s="1">
        <v>1.0</v>
      </c>
      <c r="Y883" s="1">
        <v>1.0</v>
      </c>
      <c r="Z883" s="1">
        <v>0.0</v>
      </c>
      <c r="AA883" s="1">
        <v>1.0</v>
      </c>
      <c r="AB883" s="1">
        <v>0.0</v>
      </c>
      <c r="AC883" s="1">
        <v>2318.0</v>
      </c>
      <c r="AD883" s="100">
        <f t="shared" si="1"/>
        <v>20</v>
      </c>
      <c r="AE883">
        <f t="shared" si="2"/>
        <v>12</v>
      </c>
      <c r="AF883">
        <f t="shared" si="3"/>
        <v>2</v>
      </c>
      <c r="AG883">
        <f t="shared" si="4"/>
        <v>6</v>
      </c>
    </row>
    <row r="884">
      <c r="A884" s="1" t="b">
        <v>1</v>
      </c>
      <c r="B884" s="20">
        <v>44147.45905096065</v>
      </c>
      <c r="C884" s="1" t="s">
        <v>553</v>
      </c>
      <c r="D884" s="1">
        <v>1.0</v>
      </c>
      <c r="E884" s="1">
        <v>2.0</v>
      </c>
      <c r="F884" s="1">
        <v>2.0</v>
      </c>
      <c r="G884" s="1">
        <v>1.0</v>
      </c>
      <c r="H884" s="1">
        <v>0.0</v>
      </c>
      <c r="I884" s="1">
        <v>2.0</v>
      </c>
      <c r="J884" s="1">
        <v>2.0</v>
      </c>
      <c r="K884" s="1">
        <v>2.0</v>
      </c>
      <c r="L884" s="1">
        <v>0.0</v>
      </c>
      <c r="M884" s="1">
        <v>0.0</v>
      </c>
      <c r="N884" s="1">
        <v>0.0</v>
      </c>
      <c r="O884" s="1">
        <v>0.0</v>
      </c>
      <c r="P884" s="1">
        <v>1.0</v>
      </c>
      <c r="Q884" s="1">
        <v>0.0</v>
      </c>
      <c r="R884" s="1">
        <v>0.0</v>
      </c>
      <c r="S884" s="1">
        <v>1.0</v>
      </c>
      <c r="T884" s="1">
        <v>2.0</v>
      </c>
      <c r="U884" s="1">
        <v>0.0</v>
      </c>
      <c r="V884" s="1">
        <v>0.0</v>
      </c>
      <c r="W884" s="1">
        <v>1.0</v>
      </c>
      <c r="X884" s="1">
        <v>1.0</v>
      </c>
      <c r="Y884" s="1">
        <v>2.0</v>
      </c>
      <c r="Z884" s="1">
        <v>2.0</v>
      </c>
      <c r="AA884" s="1">
        <v>2.0</v>
      </c>
      <c r="AB884" s="1">
        <v>0.0</v>
      </c>
      <c r="AC884" s="1">
        <v>2404.0</v>
      </c>
      <c r="AD884" s="100">
        <f t="shared" si="1"/>
        <v>48</v>
      </c>
      <c r="AE884">
        <f t="shared" si="2"/>
        <v>16</v>
      </c>
      <c r="AF884">
        <f t="shared" si="3"/>
        <v>14</v>
      </c>
      <c r="AG884">
        <f t="shared" si="4"/>
        <v>18</v>
      </c>
    </row>
    <row r="885">
      <c r="A885" s="1" t="b">
        <v>1</v>
      </c>
      <c r="B885" s="20">
        <v>44147.4775869213</v>
      </c>
      <c r="C885" s="1" t="s">
        <v>522</v>
      </c>
      <c r="D885" s="1">
        <v>0.0</v>
      </c>
      <c r="E885" s="1">
        <v>0.0</v>
      </c>
      <c r="F885" s="1">
        <v>2.0</v>
      </c>
      <c r="G885" s="1">
        <v>2.0</v>
      </c>
      <c r="H885" s="1">
        <v>0.0</v>
      </c>
      <c r="I885" s="1">
        <v>2.0</v>
      </c>
      <c r="J885" s="1">
        <v>2.0</v>
      </c>
      <c r="K885" s="1">
        <v>2.0</v>
      </c>
      <c r="L885" s="1">
        <v>1.0</v>
      </c>
      <c r="M885" s="1">
        <v>0.0</v>
      </c>
      <c r="N885" s="1">
        <v>0.0</v>
      </c>
      <c r="O885" s="1">
        <v>0.0</v>
      </c>
      <c r="P885" s="1">
        <v>2.0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1.0</v>
      </c>
      <c r="Y885" s="1">
        <v>2.0</v>
      </c>
      <c r="Z885" s="1">
        <v>1.0</v>
      </c>
      <c r="AA885" s="1">
        <v>2.0</v>
      </c>
      <c r="AB885" s="1">
        <v>1.0</v>
      </c>
      <c r="AC885" s="1">
        <v>2246.0</v>
      </c>
      <c r="AD885" s="100">
        <f t="shared" si="1"/>
        <v>40</v>
      </c>
      <c r="AE885">
        <f t="shared" si="2"/>
        <v>10</v>
      </c>
      <c r="AF885">
        <f t="shared" si="3"/>
        <v>14</v>
      </c>
      <c r="AG885">
        <f t="shared" si="4"/>
        <v>16</v>
      </c>
    </row>
    <row r="886">
      <c r="A886" t="b">
        <v>0</v>
      </c>
      <c r="B886" s="20">
        <v>44147.99929340278</v>
      </c>
      <c r="C886" s="1" t="s">
        <v>488</v>
      </c>
      <c r="D886" s="1">
        <v>2.0</v>
      </c>
      <c r="E886" s="1">
        <v>2.0</v>
      </c>
      <c r="F886" s="1">
        <v>2.0</v>
      </c>
      <c r="G886" s="1">
        <v>2.0</v>
      </c>
      <c r="H886" s="1">
        <v>1.0</v>
      </c>
      <c r="I886" s="1">
        <v>2.0</v>
      </c>
      <c r="J886" s="1">
        <v>2.0</v>
      </c>
      <c r="K886" s="1">
        <v>2.0</v>
      </c>
      <c r="L886" s="1">
        <v>1.0</v>
      </c>
      <c r="M886" s="1">
        <v>1.0</v>
      </c>
      <c r="N886" s="1">
        <v>2.0</v>
      </c>
      <c r="O886" s="1">
        <v>2.0</v>
      </c>
      <c r="P886" s="1">
        <v>2.0</v>
      </c>
      <c r="Q886" s="1">
        <v>0.0</v>
      </c>
      <c r="R886" s="1">
        <v>2.0</v>
      </c>
      <c r="S886" s="1">
        <v>2.0</v>
      </c>
      <c r="T886" s="1">
        <v>2.0</v>
      </c>
      <c r="U886" s="1">
        <v>1.0</v>
      </c>
      <c r="V886" s="1">
        <v>1.0</v>
      </c>
      <c r="W886" s="1">
        <v>2.0</v>
      </c>
      <c r="X886" s="1">
        <v>1.0</v>
      </c>
      <c r="Y886" s="1">
        <v>2.0</v>
      </c>
      <c r="Z886" s="1">
        <v>1.0</v>
      </c>
      <c r="AA886" s="1">
        <v>2.0</v>
      </c>
      <c r="AB886" s="1">
        <v>1.0</v>
      </c>
      <c r="AC886" s="1">
        <v>2248.0</v>
      </c>
      <c r="AD886" s="100">
        <f t="shared" si="1"/>
        <v>80</v>
      </c>
      <c r="AE886">
        <f t="shared" si="2"/>
        <v>22</v>
      </c>
      <c r="AF886">
        <f t="shared" si="3"/>
        <v>26</v>
      </c>
      <c r="AG886">
        <f t="shared" si="4"/>
        <v>32</v>
      </c>
    </row>
    <row r="887">
      <c r="A887" t="b">
        <v>0</v>
      </c>
      <c r="B887" s="20">
        <v>44148.37792321759</v>
      </c>
      <c r="C887" s="1" t="s">
        <v>553</v>
      </c>
      <c r="D887" s="1">
        <v>1.0</v>
      </c>
      <c r="E887" s="1">
        <v>2.0</v>
      </c>
      <c r="F887" s="1">
        <v>2.0</v>
      </c>
      <c r="G887" s="1">
        <v>1.0</v>
      </c>
      <c r="H887" s="1">
        <v>0.0</v>
      </c>
      <c r="I887" s="1">
        <v>2.0</v>
      </c>
      <c r="J887" s="1">
        <v>2.0</v>
      </c>
      <c r="K887" s="1">
        <v>2.0</v>
      </c>
      <c r="L887" s="1">
        <v>0.0</v>
      </c>
      <c r="M887" s="1">
        <v>0.0</v>
      </c>
      <c r="N887" s="1">
        <v>0.0</v>
      </c>
      <c r="O887" s="1">
        <v>0.0</v>
      </c>
      <c r="P887" s="1">
        <v>1.0</v>
      </c>
      <c r="Q887" s="1">
        <v>0.0</v>
      </c>
      <c r="R887" s="1">
        <v>0.0</v>
      </c>
      <c r="S887" s="1">
        <v>1.0</v>
      </c>
      <c r="T887" s="1">
        <v>2.0</v>
      </c>
      <c r="U887" s="1">
        <v>0.0</v>
      </c>
      <c r="V887" s="1">
        <v>0.0</v>
      </c>
      <c r="W887" s="1">
        <v>1.0</v>
      </c>
      <c r="X887" s="1">
        <v>1.0</v>
      </c>
      <c r="Y887" s="1">
        <v>2.0</v>
      </c>
      <c r="Z887" s="1">
        <v>2.0</v>
      </c>
      <c r="AA887" s="1">
        <v>2.0</v>
      </c>
      <c r="AB887" s="1">
        <v>0.0</v>
      </c>
      <c r="AC887" s="1">
        <v>2404.0</v>
      </c>
      <c r="AD887" s="100">
        <f t="shared" si="1"/>
        <v>48</v>
      </c>
      <c r="AE887">
        <f t="shared" si="2"/>
        <v>16</v>
      </c>
      <c r="AF887">
        <f t="shared" si="3"/>
        <v>14</v>
      </c>
      <c r="AG887">
        <f t="shared" si="4"/>
        <v>18</v>
      </c>
    </row>
    <row r="888">
      <c r="A888" s="1" t="b">
        <v>1</v>
      </c>
      <c r="B888" s="20">
        <v>44149.99622652778</v>
      </c>
      <c r="C888" s="1" t="s">
        <v>554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1.0</v>
      </c>
      <c r="M888" s="1">
        <v>0.0</v>
      </c>
      <c r="N888" s="1">
        <v>1.0</v>
      </c>
      <c r="O888" s="1">
        <v>0.0</v>
      </c>
      <c r="P888" s="1">
        <v>0.0</v>
      </c>
      <c r="Q888" s="1">
        <v>0.0</v>
      </c>
      <c r="R888" s="1">
        <v>0.0</v>
      </c>
      <c r="S888" s="1">
        <v>1.0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1.0</v>
      </c>
      <c r="AB888" s="1">
        <v>0.0</v>
      </c>
      <c r="AC888" s="1" t="s">
        <v>997</v>
      </c>
      <c r="AD888" s="100">
        <f t="shared" si="1"/>
        <v>8</v>
      </c>
      <c r="AE888">
        <f t="shared" si="2"/>
        <v>2</v>
      </c>
      <c r="AF888">
        <f t="shared" si="3"/>
        <v>2</v>
      </c>
      <c r="AG888">
        <f t="shared" si="4"/>
        <v>4</v>
      </c>
    </row>
    <row r="889">
      <c r="A889" s="1" t="b">
        <v>1</v>
      </c>
      <c r="B889" s="20">
        <v>44150.43676251157</v>
      </c>
      <c r="C889" s="1" t="s">
        <v>555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2406.0</v>
      </c>
      <c r="AD889" s="100">
        <f t="shared" si="1"/>
        <v>0</v>
      </c>
      <c r="AE889">
        <f t="shared" si="2"/>
        <v>0</v>
      </c>
      <c r="AF889">
        <f t="shared" si="3"/>
        <v>0</v>
      </c>
      <c r="AG889">
        <f t="shared" si="4"/>
        <v>0</v>
      </c>
    </row>
    <row r="890">
      <c r="A890" s="1" t="b">
        <v>1</v>
      </c>
      <c r="B890" s="20">
        <v>44150.54473332176</v>
      </c>
      <c r="C890" s="1" t="s">
        <v>487</v>
      </c>
      <c r="D890" s="1">
        <v>1.0</v>
      </c>
      <c r="E890" s="1">
        <v>1.0</v>
      </c>
      <c r="F890" s="1">
        <v>1.0</v>
      </c>
      <c r="G890" s="1">
        <v>0.0</v>
      </c>
      <c r="H890" s="1">
        <v>0.0</v>
      </c>
      <c r="I890" s="1">
        <v>1.0</v>
      </c>
      <c r="J890" s="1">
        <v>1.0</v>
      </c>
      <c r="K890" s="1">
        <v>1.0</v>
      </c>
      <c r="L890" s="1">
        <v>0.0</v>
      </c>
      <c r="M890" s="1">
        <v>0.0</v>
      </c>
      <c r="N890" s="1">
        <v>0.0</v>
      </c>
      <c r="O890" s="1">
        <v>0.0</v>
      </c>
      <c r="P890" s="1">
        <v>1.0</v>
      </c>
      <c r="Q890" s="1">
        <v>0.0</v>
      </c>
      <c r="R890" s="1">
        <v>1.0</v>
      </c>
      <c r="S890" s="1">
        <v>1.0</v>
      </c>
      <c r="T890" s="1">
        <v>0.0</v>
      </c>
      <c r="U890" s="1">
        <v>0.0</v>
      </c>
      <c r="V890" s="1">
        <v>0.0</v>
      </c>
      <c r="W890" s="1">
        <v>0.0</v>
      </c>
      <c r="X890" s="1">
        <v>1.0</v>
      </c>
      <c r="Y890" s="1">
        <v>1.0</v>
      </c>
      <c r="Z890" s="1">
        <v>0.0</v>
      </c>
      <c r="AA890" s="1">
        <v>1.0</v>
      </c>
      <c r="AB890" s="1">
        <v>1.0</v>
      </c>
      <c r="AC890" s="1">
        <v>2328.0</v>
      </c>
      <c r="AD890" s="100">
        <f t="shared" si="1"/>
        <v>26</v>
      </c>
      <c r="AE890">
        <f t="shared" si="2"/>
        <v>6</v>
      </c>
      <c r="AF890">
        <f t="shared" si="3"/>
        <v>8</v>
      </c>
      <c r="AG890">
        <f t="shared" si="4"/>
        <v>12</v>
      </c>
    </row>
    <row r="891">
      <c r="A891" s="1" t="b">
        <v>1</v>
      </c>
      <c r="B891" s="20">
        <v>44151.43922591435</v>
      </c>
      <c r="C891" s="1" t="s">
        <v>481</v>
      </c>
      <c r="D891" s="1">
        <v>1.0</v>
      </c>
      <c r="E891" s="1">
        <v>1.0</v>
      </c>
      <c r="F891" s="1">
        <v>2.0</v>
      </c>
      <c r="G891" s="1">
        <v>0.0</v>
      </c>
      <c r="H891" s="1">
        <v>0.0</v>
      </c>
      <c r="I891" s="1">
        <v>1.0</v>
      </c>
      <c r="J891" s="1">
        <v>2.0</v>
      </c>
      <c r="K891" s="1">
        <v>2.0</v>
      </c>
      <c r="L891" s="1">
        <v>1.0</v>
      </c>
      <c r="M891" s="1">
        <v>0.0</v>
      </c>
      <c r="N891" s="1">
        <v>0.0</v>
      </c>
      <c r="O891" s="1">
        <v>1.0</v>
      </c>
      <c r="P891" s="1">
        <v>2.0</v>
      </c>
      <c r="Q891" s="1">
        <v>0.0</v>
      </c>
      <c r="R891" s="1">
        <v>0.0</v>
      </c>
      <c r="S891" s="1">
        <v>1.0</v>
      </c>
      <c r="T891" s="1">
        <v>2.0</v>
      </c>
      <c r="U891" s="1">
        <v>0.0</v>
      </c>
      <c r="V891" s="1">
        <v>1.0</v>
      </c>
      <c r="W891" s="1">
        <v>1.0</v>
      </c>
      <c r="X891" s="1">
        <v>0.0</v>
      </c>
      <c r="Y891" s="1">
        <v>2.0</v>
      </c>
      <c r="Z891" s="1">
        <v>1.0</v>
      </c>
      <c r="AA891" s="1">
        <v>2.0</v>
      </c>
      <c r="AB891" s="1">
        <v>0.0</v>
      </c>
      <c r="AC891" s="1">
        <v>2305.0</v>
      </c>
      <c r="AD891" s="100">
        <f t="shared" si="1"/>
        <v>46</v>
      </c>
      <c r="AE891">
        <f t="shared" si="2"/>
        <v>12</v>
      </c>
      <c r="AF891">
        <f t="shared" si="3"/>
        <v>14</v>
      </c>
      <c r="AG891">
        <f t="shared" si="4"/>
        <v>20</v>
      </c>
    </row>
    <row r="892">
      <c r="A892" t="b">
        <v>0</v>
      </c>
      <c r="B892" s="20">
        <v>44151.487756793984</v>
      </c>
      <c r="C892" s="1" t="s">
        <v>487</v>
      </c>
      <c r="D892" s="1">
        <v>1.0</v>
      </c>
      <c r="E892" s="1">
        <v>1.0</v>
      </c>
      <c r="F892" s="1">
        <v>1.0</v>
      </c>
      <c r="G892" s="1">
        <v>0.0</v>
      </c>
      <c r="H892" s="1">
        <v>0.0</v>
      </c>
      <c r="I892" s="1">
        <v>1.0</v>
      </c>
      <c r="J892" s="1">
        <v>1.0</v>
      </c>
      <c r="K892" s="1">
        <v>1.0</v>
      </c>
      <c r="L892" s="1">
        <v>0.0</v>
      </c>
      <c r="M892" s="1">
        <v>0.0</v>
      </c>
      <c r="N892" s="1">
        <v>0.0</v>
      </c>
      <c r="O892" s="1">
        <v>0.0</v>
      </c>
      <c r="P892" s="1">
        <v>1.0</v>
      </c>
      <c r="Q892" s="1">
        <v>0.0</v>
      </c>
      <c r="R892" s="1">
        <v>1.0</v>
      </c>
      <c r="S892" s="1">
        <v>1.0</v>
      </c>
      <c r="T892" s="1">
        <v>0.0</v>
      </c>
      <c r="U892" s="1">
        <v>0.0</v>
      </c>
      <c r="V892" s="1">
        <v>0.0</v>
      </c>
      <c r="W892" s="1">
        <v>0.0</v>
      </c>
      <c r="X892" s="1">
        <v>1.0</v>
      </c>
      <c r="Y892" s="1">
        <v>1.0</v>
      </c>
      <c r="Z892" s="1">
        <v>0.0</v>
      </c>
      <c r="AA892" s="1">
        <v>1.0</v>
      </c>
      <c r="AB892" s="1">
        <v>1.0</v>
      </c>
      <c r="AC892" s="1">
        <v>2328.0</v>
      </c>
      <c r="AD892" s="100">
        <f t="shared" si="1"/>
        <v>26</v>
      </c>
      <c r="AE892">
        <f t="shared" si="2"/>
        <v>6</v>
      </c>
      <c r="AF892">
        <f t="shared" si="3"/>
        <v>8</v>
      </c>
      <c r="AG892">
        <f t="shared" si="4"/>
        <v>12</v>
      </c>
    </row>
    <row r="893">
      <c r="A893" s="1" t="b">
        <v>1</v>
      </c>
      <c r="B893" s="20">
        <v>44151.604275081016</v>
      </c>
      <c r="C893" s="1" t="s">
        <v>444</v>
      </c>
      <c r="D893" s="1">
        <v>1.0</v>
      </c>
      <c r="E893" s="1">
        <v>2.0</v>
      </c>
      <c r="F893" s="1">
        <v>2.0</v>
      </c>
      <c r="G893" s="1">
        <v>1.0</v>
      </c>
      <c r="H893" s="1">
        <v>0.0</v>
      </c>
      <c r="I893" s="1">
        <v>1.0</v>
      </c>
      <c r="J893" s="1">
        <v>2.0</v>
      </c>
      <c r="K893" s="1">
        <v>2.0</v>
      </c>
      <c r="L893" s="1">
        <v>0.0</v>
      </c>
      <c r="M893" s="1">
        <v>0.0</v>
      </c>
      <c r="N893" s="1">
        <v>1.0</v>
      </c>
      <c r="O893" s="1">
        <v>0.0</v>
      </c>
      <c r="P893" s="1">
        <v>2.0</v>
      </c>
      <c r="Q893" s="1">
        <v>0.0</v>
      </c>
      <c r="R893" s="1">
        <v>0.0</v>
      </c>
      <c r="S893" s="1">
        <v>2.0</v>
      </c>
      <c r="T893" s="1">
        <v>0.0</v>
      </c>
      <c r="U893" s="1">
        <v>0.0</v>
      </c>
      <c r="V893" s="1">
        <v>1.0</v>
      </c>
      <c r="W893" s="1">
        <v>0.0</v>
      </c>
      <c r="X893" s="1">
        <v>1.0</v>
      </c>
      <c r="Y893" s="1">
        <v>2.0</v>
      </c>
      <c r="Z893" s="1">
        <v>1.0</v>
      </c>
      <c r="AA893" s="1">
        <v>2.0</v>
      </c>
      <c r="AB893" s="1">
        <v>0.0</v>
      </c>
      <c r="AC893" s="1">
        <v>2271.0</v>
      </c>
      <c r="AD893" s="100">
        <f t="shared" si="1"/>
        <v>46</v>
      </c>
      <c r="AE893">
        <f t="shared" si="2"/>
        <v>12</v>
      </c>
      <c r="AF893">
        <f t="shared" si="3"/>
        <v>14</v>
      </c>
      <c r="AG893">
        <f t="shared" si="4"/>
        <v>20</v>
      </c>
    </row>
    <row r="894">
      <c r="A894" s="1" t="b">
        <v>1</v>
      </c>
      <c r="B894" s="20">
        <v>44152.38388915509</v>
      </c>
      <c r="C894" s="1" t="s">
        <v>492</v>
      </c>
      <c r="D894" s="1">
        <v>2.0</v>
      </c>
      <c r="E894" s="1">
        <v>2.0</v>
      </c>
      <c r="F894" s="1">
        <v>2.0</v>
      </c>
      <c r="G894" s="1">
        <v>2.0</v>
      </c>
      <c r="H894" s="1">
        <v>2.0</v>
      </c>
      <c r="I894" s="1">
        <v>2.0</v>
      </c>
      <c r="J894" s="1">
        <v>2.0</v>
      </c>
      <c r="K894" s="1">
        <v>2.0</v>
      </c>
      <c r="L894" s="1">
        <v>2.0</v>
      </c>
      <c r="M894" s="1">
        <v>0.0</v>
      </c>
      <c r="N894" s="1">
        <v>0.0</v>
      </c>
      <c r="O894" s="1">
        <v>2.0</v>
      </c>
      <c r="P894" s="1">
        <v>2.0</v>
      </c>
      <c r="Q894" s="1">
        <v>2.0</v>
      </c>
      <c r="R894" s="1">
        <v>2.0</v>
      </c>
      <c r="S894" s="1">
        <v>2.0</v>
      </c>
      <c r="T894" s="1">
        <v>1.0</v>
      </c>
      <c r="U894" s="1">
        <v>0.0</v>
      </c>
      <c r="V894" s="1">
        <v>2.0</v>
      </c>
      <c r="W894" s="1">
        <v>2.0</v>
      </c>
      <c r="X894" s="1">
        <v>2.0</v>
      </c>
      <c r="Y894" s="1">
        <v>2.0</v>
      </c>
      <c r="Z894" s="1">
        <v>2.0</v>
      </c>
      <c r="AA894" s="1">
        <v>2.0</v>
      </c>
      <c r="AB894" s="1">
        <v>2.0</v>
      </c>
      <c r="AC894" s="1">
        <v>2327.0</v>
      </c>
      <c r="AD894" s="100">
        <f t="shared" si="1"/>
        <v>86</v>
      </c>
      <c r="AE894">
        <f t="shared" si="2"/>
        <v>24</v>
      </c>
      <c r="AF894">
        <f t="shared" si="3"/>
        <v>22</v>
      </c>
      <c r="AG894">
        <f t="shared" si="4"/>
        <v>40</v>
      </c>
    </row>
    <row r="895">
      <c r="A895" s="1" t="b">
        <v>1</v>
      </c>
      <c r="B895" s="20">
        <v>44152.80870538195</v>
      </c>
      <c r="C895" s="1" t="s">
        <v>402</v>
      </c>
      <c r="D895" s="1">
        <v>2.0</v>
      </c>
      <c r="E895" s="1">
        <v>1.0</v>
      </c>
      <c r="F895" s="1">
        <v>2.0</v>
      </c>
      <c r="G895" s="1">
        <v>1.0</v>
      </c>
      <c r="H895" s="1">
        <v>1.0</v>
      </c>
      <c r="I895" s="1">
        <v>2.0</v>
      </c>
      <c r="J895" s="1">
        <v>2.0</v>
      </c>
      <c r="K895" s="1">
        <v>2.0</v>
      </c>
      <c r="L895" s="1">
        <v>1.0</v>
      </c>
      <c r="M895" s="1">
        <v>0.0</v>
      </c>
      <c r="N895" s="1">
        <v>1.0</v>
      </c>
      <c r="O895" s="1">
        <v>1.0</v>
      </c>
      <c r="P895" s="1">
        <v>1.0</v>
      </c>
      <c r="Q895" s="1">
        <v>1.0</v>
      </c>
      <c r="R895" s="1">
        <v>0.0</v>
      </c>
      <c r="S895" s="1">
        <v>1.0</v>
      </c>
      <c r="T895" s="1">
        <v>2.0</v>
      </c>
      <c r="U895" s="1">
        <v>0.0</v>
      </c>
      <c r="V895" s="1">
        <v>0.0</v>
      </c>
      <c r="W895" s="1">
        <v>1.0</v>
      </c>
      <c r="X895" s="1">
        <v>0.0</v>
      </c>
      <c r="Y895" s="1">
        <v>2.0</v>
      </c>
      <c r="Z895" s="1">
        <v>1.0</v>
      </c>
      <c r="AA895" s="1">
        <v>1.0</v>
      </c>
      <c r="AB895" s="1">
        <v>1.0</v>
      </c>
      <c r="AC895" s="1">
        <v>2210.0</v>
      </c>
      <c r="AD895" s="100">
        <f t="shared" si="1"/>
        <v>54</v>
      </c>
      <c r="AE895">
        <f t="shared" si="2"/>
        <v>12</v>
      </c>
      <c r="AF895">
        <f t="shared" si="3"/>
        <v>20</v>
      </c>
      <c r="AG895">
        <f t="shared" si="4"/>
        <v>22</v>
      </c>
    </row>
    <row r="896">
      <c r="A896" s="1" t="b">
        <v>1</v>
      </c>
      <c r="B896" s="20">
        <v>44153.4371165162</v>
      </c>
      <c r="C896" s="1" t="s">
        <v>556</v>
      </c>
      <c r="D896" s="1">
        <v>0.0</v>
      </c>
      <c r="E896" s="1">
        <v>1.0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1.0</v>
      </c>
      <c r="L896" s="1">
        <v>0.0</v>
      </c>
      <c r="M896" s="1">
        <v>0.0</v>
      </c>
      <c r="N896" s="1">
        <v>0.0</v>
      </c>
      <c r="O896" s="1">
        <v>1.0</v>
      </c>
      <c r="P896" s="1">
        <v>1.0</v>
      </c>
      <c r="Q896" s="1">
        <v>0.0</v>
      </c>
      <c r="R896" s="1">
        <v>0.0</v>
      </c>
      <c r="S896" s="1">
        <v>0.0</v>
      </c>
      <c r="T896" s="1">
        <v>1.0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1.0</v>
      </c>
      <c r="AA896" s="1">
        <v>2.0</v>
      </c>
      <c r="AB896" s="1">
        <v>0.0</v>
      </c>
      <c r="AC896" s="1">
        <v>2407.0</v>
      </c>
      <c r="AD896" s="100">
        <f t="shared" si="1"/>
        <v>16</v>
      </c>
      <c r="AE896">
        <f t="shared" si="2"/>
        <v>4</v>
      </c>
      <c r="AF896">
        <f t="shared" si="3"/>
        <v>6</v>
      </c>
      <c r="AG896">
        <f t="shared" si="4"/>
        <v>6</v>
      </c>
    </row>
    <row r="897">
      <c r="A897" s="1" t="b">
        <v>1</v>
      </c>
      <c r="B897" s="20">
        <v>44153.657580983796</v>
      </c>
      <c r="C897" s="1" t="s">
        <v>525</v>
      </c>
      <c r="D897" s="1">
        <v>1.0</v>
      </c>
      <c r="E897" s="1">
        <v>2.0</v>
      </c>
      <c r="F897" s="1">
        <v>2.0</v>
      </c>
      <c r="G897" s="1">
        <v>1.0</v>
      </c>
      <c r="H897" s="1">
        <v>2.0</v>
      </c>
      <c r="I897" s="1">
        <v>2.0</v>
      </c>
      <c r="J897" s="1">
        <v>2.0</v>
      </c>
      <c r="K897" s="1">
        <v>2.0</v>
      </c>
      <c r="L897" s="1">
        <v>1.0</v>
      </c>
      <c r="M897" s="1">
        <v>0.0</v>
      </c>
      <c r="N897" s="1">
        <v>1.0</v>
      </c>
      <c r="O897" s="1">
        <v>0.0</v>
      </c>
      <c r="P897" s="1">
        <v>2.0</v>
      </c>
      <c r="Q897" s="1">
        <v>2.0</v>
      </c>
      <c r="R897" s="1">
        <v>1.0</v>
      </c>
      <c r="S897" s="1">
        <v>2.0</v>
      </c>
      <c r="T897" s="1">
        <v>2.0</v>
      </c>
      <c r="U897" s="1">
        <v>1.0</v>
      </c>
      <c r="V897" s="1">
        <v>1.0</v>
      </c>
      <c r="W897" s="1">
        <v>2.0</v>
      </c>
      <c r="X897" s="1">
        <v>2.0</v>
      </c>
      <c r="Y897" s="1">
        <v>2.0</v>
      </c>
      <c r="Z897" s="1">
        <v>2.0</v>
      </c>
      <c r="AA897" s="1">
        <v>2.0</v>
      </c>
      <c r="AB897" s="1">
        <v>0.0</v>
      </c>
      <c r="AC897" s="1">
        <v>2277.0</v>
      </c>
      <c r="AD897" s="100">
        <f t="shared" si="1"/>
        <v>74</v>
      </c>
      <c r="AE897">
        <f t="shared" si="2"/>
        <v>24</v>
      </c>
      <c r="AF897">
        <f t="shared" si="3"/>
        <v>18</v>
      </c>
      <c r="AG897">
        <f t="shared" si="4"/>
        <v>32</v>
      </c>
    </row>
    <row r="898">
      <c r="A898" s="1" t="b">
        <v>1</v>
      </c>
      <c r="B898" s="20">
        <v>44154.62503866898</v>
      </c>
      <c r="C898" s="1" t="s">
        <v>557</v>
      </c>
      <c r="D898" s="1">
        <v>1.0</v>
      </c>
      <c r="E898" s="1">
        <v>1.0</v>
      </c>
      <c r="F898" s="1">
        <v>2.0</v>
      </c>
      <c r="G898" s="1">
        <v>0.0</v>
      </c>
      <c r="H898" s="1">
        <v>1.0</v>
      </c>
      <c r="I898" s="1">
        <v>2.0</v>
      </c>
      <c r="J898" s="1">
        <v>2.0</v>
      </c>
      <c r="K898" s="1">
        <v>1.0</v>
      </c>
      <c r="L898" s="1">
        <v>1.0</v>
      </c>
      <c r="M898" s="1">
        <v>0.0</v>
      </c>
      <c r="N898" s="1">
        <v>0.0</v>
      </c>
      <c r="O898" s="1">
        <v>0.0</v>
      </c>
      <c r="P898" s="1">
        <v>1.0</v>
      </c>
      <c r="Q898" s="1">
        <v>0.0</v>
      </c>
      <c r="R898" s="1">
        <v>0.0</v>
      </c>
      <c r="S898" s="1">
        <v>2.0</v>
      </c>
      <c r="T898" s="1">
        <v>0.0</v>
      </c>
      <c r="U898" s="1">
        <v>0.0</v>
      </c>
      <c r="V898" s="1">
        <v>0.0</v>
      </c>
      <c r="W898" s="1">
        <v>1.0</v>
      </c>
      <c r="X898" s="1">
        <v>1.0</v>
      </c>
      <c r="Y898" s="1">
        <v>1.0</v>
      </c>
      <c r="Z898" s="1">
        <v>1.0</v>
      </c>
      <c r="AA898" s="1">
        <v>2.0</v>
      </c>
      <c r="AB898" s="1">
        <v>0.0</v>
      </c>
      <c r="AC898" s="1">
        <v>2405.0</v>
      </c>
      <c r="AD898" s="100">
        <f t="shared" si="1"/>
        <v>40</v>
      </c>
      <c r="AE898">
        <f t="shared" si="2"/>
        <v>12</v>
      </c>
      <c r="AF898">
        <f t="shared" si="3"/>
        <v>6</v>
      </c>
      <c r="AG898">
        <f t="shared" si="4"/>
        <v>22</v>
      </c>
    </row>
    <row r="899">
      <c r="A899" s="1" t="b">
        <v>1</v>
      </c>
      <c r="B899" s="20">
        <v>44155.41550533565</v>
      </c>
      <c r="C899" s="1" t="s">
        <v>448</v>
      </c>
      <c r="D899" s="1">
        <v>2.0</v>
      </c>
      <c r="E899" s="1">
        <v>1.0</v>
      </c>
      <c r="F899" s="1">
        <v>0.0</v>
      </c>
      <c r="G899" s="1">
        <v>1.0</v>
      </c>
      <c r="H899" s="1">
        <v>0.0</v>
      </c>
      <c r="I899" s="1">
        <v>2.0</v>
      </c>
      <c r="J899" s="1">
        <v>1.0</v>
      </c>
      <c r="K899" s="1">
        <v>1.0</v>
      </c>
      <c r="L899" s="1">
        <v>0.0</v>
      </c>
      <c r="M899" s="1">
        <v>0.0</v>
      </c>
      <c r="N899" s="1">
        <v>0.0</v>
      </c>
      <c r="O899" s="1">
        <v>1.0</v>
      </c>
      <c r="P899" s="1">
        <v>1.0</v>
      </c>
      <c r="Q899" s="1">
        <v>0.0</v>
      </c>
      <c r="R899" s="1">
        <v>0.0</v>
      </c>
      <c r="S899" s="1">
        <v>1.0</v>
      </c>
      <c r="T899" s="1">
        <v>0.0</v>
      </c>
      <c r="U899" s="1">
        <v>0.0</v>
      </c>
      <c r="V899" s="1">
        <v>0.0</v>
      </c>
      <c r="W899" s="1">
        <v>1.0</v>
      </c>
      <c r="X899" s="1">
        <v>1.0</v>
      </c>
      <c r="Y899" s="1">
        <v>1.0</v>
      </c>
      <c r="Z899" s="1">
        <v>1.0</v>
      </c>
      <c r="AA899" s="1">
        <v>1.0</v>
      </c>
      <c r="AB899" s="1">
        <v>0.0</v>
      </c>
      <c r="AC899" s="1">
        <v>2264.0</v>
      </c>
      <c r="AD899" s="100">
        <f t="shared" si="1"/>
        <v>32</v>
      </c>
      <c r="AE899">
        <f t="shared" si="2"/>
        <v>10</v>
      </c>
      <c r="AF899">
        <f t="shared" si="3"/>
        <v>10</v>
      </c>
      <c r="AG899">
        <f t="shared" si="4"/>
        <v>12</v>
      </c>
    </row>
    <row r="900">
      <c r="A900" s="1" t="b">
        <v>1</v>
      </c>
      <c r="B900" s="20">
        <v>44155.43115013889</v>
      </c>
      <c r="C900" s="1" t="s">
        <v>558</v>
      </c>
      <c r="D900" s="1">
        <v>1.0</v>
      </c>
      <c r="E900" s="1">
        <v>1.0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1.0</v>
      </c>
      <c r="L900" s="1">
        <v>0.0</v>
      </c>
      <c r="M900" s="1">
        <v>0.0</v>
      </c>
      <c r="N900" s="1">
        <v>0.0</v>
      </c>
      <c r="O900" s="1">
        <v>1.0</v>
      </c>
      <c r="P900" s="1">
        <v>1.0</v>
      </c>
      <c r="Q900" s="1">
        <v>0.0</v>
      </c>
      <c r="R900" s="1">
        <v>0.0</v>
      </c>
      <c r="S900" s="1">
        <v>1.0</v>
      </c>
      <c r="T900" s="1">
        <v>1.0</v>
      </c>
      <c r="U900" s="1">
        <v>0.0</v>
      </c>
      <c r="V900" s="1">
        <v>1.0</v>
      </c>
      <c r="W900" s="1">
        <v>1.0</v>
      </c>
      <c r="X900" s="1">
        <v>1.0</v>
      </c>
      <c r="Y900" s="1">
        <v>1.0</v>
      </c>
      <c r="Z900" s="1">
        <v>1.0</v>
      </c>
      <c r="AA900" s="1">
        <v>1.0</v>
      </c>
      <c r="AB900" s="1">
        <v>0.0</v>
      </c>
      <c r="AC900" s="1">
        <v>2394.0</v>
      </c>
      <c r="AD900" s="100">
        <f t="shared" si="1"/>
        <v>26</v>
      </c>
      <c r="AE900">
        <f t="shared" si="2"/>
        <v>10</v>
      </c>
      <c r="AF900">
        <f t="shared" si="3"/>
        <v>8</v>
      </c>
      <c r="AG900">
        <f t="shared" si="4"/>
        <v>8</v>
      </c>
    </row>
    <row r="901">
      <c r="A901" s="1" t="b">
        <v>1</v>
      </c>
      <c r="B901" s="20">
        <v>44155.71565755787</v>
      </c>
      <c r="C901" s="1" t="s">
        <v>494</v>
      </c>
      <c r="D901" s="1">
        <v>2.0</v>
      </c>
      <c r="E901" s="1">
        <v>2.0</v>
      </c>
      <c r="F901" s="1">
        <v>2.0</v>
      </c>
      <c r="G901" s="1">
        <v>2.0</v>
      </c>
      <c r="H901" s="1">
        <v>1.0</v>
      </c>
      <c r="I901" s="1">
        <v>1.0</v>
      </c>
      <c r="J901" s="1">
        <v>1.0</v>
      </c>
      <c r="K901" s="1">
        <v>2.0</v>
      </c>
      <c r="L901" s="1">
        <v>0.0</v>
      </c>
      <c r="M901" s="1">
        <v>0.0</v>
      </c>
      <c r="N901" s="1">
        <v>1.0</v>
      </c>
      <c r="O901" s="1">
        <v>1.0</v>
      </c>
      <c r="P901" s="1">
        <v>2.0</v>
      </c>
      <c r="Q901" s="1">
        <v>1.0</v>
      </c>
      <c r="R901" s="1">
        <v>1.0</v>
      </c>
      <c r="S901" s="1">
        <v>2.0</v>
      </c>
      <c r="T901" s="1">
        <v>1.0</v>
      </c>
      <c r="U901" s="1">
        <v>0.0</v>
      </c>
      <c r="V901" s="1">
        <v>1.0</v>
      </c>
      <c r="W901" s="1">
        <v>1.0</v>
      </c>
      <c r="X901" s="1">
        <v>1.0</v>
      </c>
      <c r="Y901" s="1">
        <v>1.0</v>
      </c>
      <c r="Z901" s="1">
        <v>2.0</v>
      </c>
      <c r="AA901" s="1">
        <v>2.0</v>
      </c>
      <c r="AB901" s="1">
        <v>1.0</v>
      </c>
      <c r="AC901" s="1">
        <v>2314.0</v>
      </c>
      <c r="AD901" s="100">
        <f t="shared" si="1"/>
        <v>62</v>
      </c>
      <c r="AE901">
        <f t="shared" si="2"/>
        <v>14</v>
      </c>
      <c r="AF901">
        <f t="shared" si="3"/>
        <v>22</v>
      </c>
      <c r="AG901">
        <f t="shared" si="4"/>
        <v>26</v>
      </c>
    </row>
    <row r="902">
      <c r="A902" s="1" t="b">
        <v>1</v>
      </c>
      <c r="B902" s="20">
        <v>44155.814107199076</v>
      </c>
      <c r="C902" s="1" t="s">
        <v>458</v>
      </c>
      <c r="D902" s="1">
        <v>1.0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1.0</v>
      </c>
      <c r="T902" s="1">
        <v>1.0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1.0</v>
      </c>
      <c r="AA902" s="1">
        <v>1.0</v>
      </c>
      <c r="AB902" s="1">
        <v>0.0</v>
      </c>
      <c r="AC902" s="1">
        <v>2290.0</v>
      </c>
      <c r="AD902" s="100">
        <f t="shared" si="1"/>
        <v>10</v>
      </c>
      <c r="AE902">
        <f t="shared" si="2"/>
        <v>2</v>
      </c>
      <c r="AF902">
        <f t="shared" si="3"/>
        <v>4</v>
      </c>
      <c r="AG902">
        <f t="shared" si="4"/>
        <v>4</v>
      </c>
    </row>
    <row r="903">
      <c r="A903" s="1" t="b">
        <v>1</v>
      </c>
      <c r="B903" s="20">
        <v>44156.423410891206</v>
      </c>
      <c r="C903" s="1" t="s">
        <v>469</v>
      </c>
      <c r="D903" s="1">
        <v>2.0</v>
      </c>
      <c r="E903" s="1">
        <v>2.0</v>
      </c>
      <c r="F903" s="1">
        <v>2.0</v>
      </c>
      <c r="G903" s="1">
        <v>1.0</v>
      </c>
      <c r="H903" s="1">
        <v>1.0</v>
      </c>
      <c r="I903" s="1">
        <v>2.0</v>
      </c>
      <c r="J903" s="1">
        <v>2.0</v>
      </c>
      <c r="K903" s="1">
        <v>2.0</v>
      </c>
      <c r="L903" s="1">
        <v>1.0</v>
      </c>
      <c r="M903" s="1">
        <v>0.0</v>
      </c>
      <c r="N903" s="1">
        <v>1.0</v>
      </c>
      <c r="O903" s="1">
        <v>0.0</v>
      </c>
      <c r="P903" s="1">
        <v>1.0</v>
      </c>
      <c r="Q903" s="1">
        <v>0.0</v>
      </c>
      <c r="R903" s="1">
        <v>0.0</v>
      </c>
      <c r="S903" s="1">
        <v>2.0</v>
      </c>
      <c r="T903" s="1">
        <v>2.0</v>
      </c>
      <c r="U903" s="1">
        <v>1.0</v>
      </c>
      <c r="V903" s="1">
        <v>1.0</v>
      </c>
      <c r="W903" s="1">
        <v>2.0</v>
      </c>
      <c r="X903" s="1">
        <v>1.0</v>
      </c>
      <c r="Y903" s="1">
        <v>2.0</v>
      </c>
      <c r="Z903" s="1">
        <v>1.0</v>
      </c>
      <c r="AA903" s="1">
        <v>2.0</v>
      </c>
      <c r="AB903" s="1">
        <v>1.0</v>
      </c>
      <c r="AC903" s="1">
        <v>2292.0</v>
      </c>
      <c r="AD903" s="100">
        <f t="shared" si="1"/>
        <v>64</v>
      </c>
      <c r="AE903">
        <f t="shared" si="2"/>
        <v>20</v>
      </c>
      <c r="AF903">
        <f t="shared" si="3"/>
        <v>20</v>
      </c>
      <c r="AG903">
        <f t="shared" si="4"/>
        <v>24</v>
      </c>
    </row>
    <row r="904">
      <c r="A904" s="1" t="b">
        <v>1</v>
      </c>
      <c r="B904" s="20">
        <v>44156.44280150463</v>
      </c>
      <c r="C904" s="1" t="s">
        <v>539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1.0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1.0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1.0</v>
      </c>
      <c r="AB904" s="1">
        <v>0.0</v>
      </c>
      <c r="AC904" s="1">
        <v>1313.0</v>
      </c>
      <c r="AD904" s="100">
        <f t="shared" si="1"/>
        <v>6</v>
      </c>
      <c r="AE904">
        <f t="shared" si="2"/>
        <v>0</v>
      </c>
      <c r="AF904">
        <f t="shared" si="3"/>
        <v>0</v>
      </c>
      <c r="AG904">
        <f t="shared" si="4"/>
        <v>6</v>
      </c>
    </row>
    <row r="905">
      <c r="A905" s="1" t="b">
        <v>1</v>
      </c>
      <c r="B905" s="20">
        <v>44158.43563435185</v>
      </c>
      <c r="C905" s="1" t="s">
        <v>559</v>
      </c>
      <c r="D905" s="1">
        <v>2.0</v>
      </c>
      <c r="E905" s="1">
        <v>2.0</v>
      </c>
      <c r="F905" s="1">
        <v>1.0</v>
      </c>
      <c r="G905" s="1">
        <v>1.0</v>
      </c>
      <c r="H905" s="1">
        <v>0.0</v>
      </c>
      <c r="I905" s="1">
        <v>1.0</v>
      </c>
      <c r="J905" s="1">
        <v>2.0</v>
      </c>
      <c r="K905" s="1">
        <v>2.0</v>
      </c>
      <c r="L905" s="1">
        <v>2.0</v>
      </c>
      <c r="M905" s="1">
        <v>0.0</v>
      </c>
      <c r="N905" s="1">
        <v>2.0</v>
      </c>
      <c r="O905" s="1">
        <v>0.0</v>
      </c>
      <c r="P905" s="1">
        <v>2.0</v>
      </c>
      <c r="Q905" s="1">
        <v>1.0</v>
      </c>
      <c r="R905" s="1">
        <v>0.0</v>
      </c>
      <c r="S905" s="1">
        <v>2.0</v>
      </c>
      <c r="T905" s="1">
        <v>1.0</v>
      </c>
      <c r="U905" s="1">
        <v>0.0</v>
      </c>
      <c r="V905" s="1">
        <v>2.0</v>
      </c>
      <c r="W905" s="1">
        <v>0.0</v>
      </c>
      <c r="X905" s="1">
        <v>1.0</v>
      </c>
      <c r="Y905" s="1">
        <v>2.0</v>
      </c>
      <c r="Z905" s="1">
        <v>1.0</v>
      </c>
      <c r="AA905" s="1">
        <v>2.0</v>
      </c>
      <c r="AB905" s="1">
        <v>1.0</v>
      </c>
      <c r="AC905" s="1">
        <v>2412.0</v>
      </c>
      <c r="AD905" s="100">
        <f t="shared" si="1"/>
        <v>60</v>
      </c>
      <c r="AE905">
        <f t="shared" si="2"/>
        <v>16</v>
      </c>
      <c r="AF905">
        <f t="shared" si="3"/>
        <v>22</v>
      </c>
      <c r="AG905">
        <f t="shared" si="4"/>
        <v>22</v>
      </c>
    </row>
    <row r="906">
      <c r="A906" s="1" t="b">
        <v>1</v>
      </c>
      <c r="B906" s="20">
        <v>44158.67113878472</v>
      </c>
      <c r="C906" s="1" t="s">
        <v>424</v>
      </c>
      <c r="D906" s="1">
        <v>2.0</v>
      </c>
      <c r="E906" s="1">
        <v>2.0</v>
      </c>
      <c r="F906" s="1">
        <v>2.0</v>
      </c>
      <c r="G906" s="1">
        <v>1.0</v>
      </c>
      <c r="H906" s="1">
        <v>0.0</v>
      </c>
      <c r="I906" s="1">
        <v>2.0</v>
      </c>
      <c r="J906" s="1">
        <v>2.0</v>
      </c>
      <c r="K906" s="1">
        <v>2.0</v>
      </c>
      <c r="L906" s="1">
        <v>0.0</v>
      </c>
      <c r="M906" s="1">
        <v>0.0</v>
      </c>
      <c r="N906" s="1">
        <v>1.0</v>
      </c>
      <c r="O906" s="1">
        <v>0.0</v>
      </c>
      <c r="P906" s="1">
        <v>2.0</v>
      </c>
      <c r="Q906" s="1">
        <v>0.0</v>
      </c>
      <c r="R906" s="1">
        <v>0.0</v>
      </c>
      <c r="S906" s="1">
        <v>0.0</v>
      </c>
      <c r="T906" s="1">
        <v>1.0</v>
      </c>
      <c r="U906" s="1">
        <v>0.0</v>
      </c>
      <c r="V906" s="1">
        <v>0.0</v>
      </c>
      <c r="W906" s="1">
        <v>1.0</v>
      </c>
      <c r="X906" s="1">
        <v>0.0</v>
      </c>
      <c r="Y906" s="1">
        <v>2.0</v>
      </c>
      <c r="Z906" s="1">
        <v>2.0</v>
      </c>
      <c r="AA906" s="1">
        <v>2.0</v>
      </c>
      <c r="AB906" s="1">
        <v>1.0</v>
      </c>
      <c r="AC906" s="1">
        <v>2197.0</v>
      </c>
      <c r="AD906" s="100">
        <f t="shared" si="1"/>
        <v>50</v>
      </c>
      <c r="AE906">
        <f t="shared" si="2"/>
        <v>14</v>
      </c>
      <c r="AF906">
        <f t="shared" si="3"/>
        <v>20</v>
      </c>
      <c r="AG906">
        <f t="shared" si="4"/>
        <v>16</v>
      </c>
    </row>
    <row r="907">
      <c r="A907" s="1" t="b">
        <v>1</v>
      </c>
      <c r="B907" s="20">
        <v>44160.942774537034</v>
      </c>
      <c r="C907" s="1" t="s">
        <v>484</v>
      </c>
      <c r="D907" s="1">
        <v>2.0</v>
      </c>
      <c r="E907" s="1">
        <v>2.0</v>
      </c>
      <c r="F907" s="1">
        <v>2.0</v>
      </c>
      <c r="G907" s="1">
        <v>2.0</v>
      </c>
      <c r="H907" s="1">
        <v>1.0</v>
      </c>
      <c r="I907" s="1">
        <v>2.0</v>
      </c>
      <c r="J907" s="1">
        <v>2.0</v>
      </c>
      <c r="K907" s="1">
        <v>1.0</v>
      </c>
      <c r="L907" s="1">
        <v>2.0</v>
      </c>
      <c r="M907" s="1">
        <v>0.0</v>
      </c>
      <c r="N907" s="1">
        <v>2.0</v>
      </c>
      <c r="O907" s="1">
        <v>2.0</v>
      </c>
      <c r="P907" s="1">
        <v>2.0</v>
      </c>
      <c r="Q907" s="1">
        <v>2.0</v>
      </c>
      <c r="R907" s="1">
        <v>0.0</v>
      </c>
      <c r="S907" s="1">
        <v>2.0</v>
      </c>
      <c r="T907" s="1">
        <v>2.0</v>
      </c>
      <c r="U907" s="1">
        <v>0.0</v>
      </c>
      <c r="V907" s="1">
        <v>2.0</v>
      </c>
      <c r="W907" s="1">
        <v>2.0</v>
      </c>
      <c r="X907" s="1">
        <v>1.0</v>
      </c>
      <c r="Y907" s="1">
        <v>2.0</v>
      </c>
      <c r="Z907" s="1">
        <v>2.0</v>
      </c>
      <c r="AA907" s="1">
        <v>2.0</v>
      </c>
      <c r="AB907" s="1">
        <v>1.0</v>
      </c>
      <c r="AC907" s="1">
        <v>2249.0</v>
      </c>
      <c r="AD907" s="100">
        <f t="shared" si="1"/>
        <v>80</v>
      </c>
      <c r="AE907">
        <f t="shared" si="2"/>
        <v>22</v>
      </c>
      <c r="AF907">
        <f t="shared" si="3"/>
        <v>24</v>
      </c>
      <c r="AG907">
        <f t="shared" si="4"/>
        <v>34</v>
      </c>
    </row>
    <row r="908">
      <c r="A908" s="1" t="b">
        <v>1</v>
      </c>
      <c r="B908" s="20">
        <v>44161.39144604167</v>
      </c>
      <c r="C908" s="1" t="s">
        <v>560</v>
      </c>
      <c r="D908" s="1">
        <v>1.0</v>
      </c>
      <c r="E908" s="1">
        <v>0.0</v>
      </c>
      <c r="F908" s="1">
        <v>1.0</v>
      </c>
      <c r="G908" s="1">
        <v>1.0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1.0</v>
      </c>
      <c r="AA908" s="1">
        <v>1.0</v>
      </c>
      <c r="AB908" s="1">
        <v>0.0</v>
      </c>
      <c r="AC908" s="1">
        <v>1419.0</v>
      </c>
      <c r="AD908" s="100">
        <f t="shared" si="1"/>
        <v>10</v>
      </c>
      <c r="AE908">
        <f t="shared" si="2"/>
        <v>2</v>
      </c>
      <c r="AF908">
        <f t="shared" si="3"/>
        <v>4</v>
      </c>
      <c r="AG908">
        <f t="shared" si="4"/>
        <v>4</v>
      </c>
    </row>
    <row r="909">
      <c r="A909" s="1" t="b">
        <v>1</v>
      </c>
      <c r="B909" s="20">
        <v>44161.803394409726</v>
      </c>
      <c r="C909" s="1" t="s">
        <v>328</v>
      </c>
      <c r="D909" s="1">
        <v>1.0</v>
      </c>
      <c r="E909" s="1">
        <v>2.0</v>
      </c>
      <c r="F909" s="1">
        <v>1.0</v>
      </c>
      <c r="G909" s="1">
        <v>1.0</v>
      </c>
      <c r="H909" s="1">
        <v>1.0</v>
      </c>
      <c r="I909" s="1">
        <v>2.0</v>
      </c>
      <c r="J909" s="1">
        <v>1.0</v>
      </c>
      <c r="K909" s="1">
        <v>1.0</v>
      </c>
      <c r="L909" s="1">
        <v>1.0</v>
      </c>
      <c r="M909" s="1">
        <v>0.0</v>
      </c>
      <c r="N909" s="1">
        <v>1.0</v>
      </c>
      <c r="O909" s="1">
        <v>1.0</v>
      </c>
      <c r="P909" s="1">
        <v>1.0</v>
      </c>
      <c r="Q909" s="1">
        <v>1.0</v>
      </c>
      <c r="R909" s="1">
        <v>0.0</v>
      </c>
      <c r="S909" s="1">
        <v>1.0</v>
      </c>
      <c r="T909" s="1">
        <v>1.0</v>
      </c>
      <c r="U909" s="1">
        <v>1.0</v>
      </c>
      <c r="V909" s="1">
        <v>1.0</v>
      </c>
      <c r="W909" s="1">
        <v>2.0</v>
      </c>
      <c r="X909" s="1">
        <v>1.0</v>
      </c>
      <c r="Y909" s="1">
        <v>1.0</v>
      </c>
      <c r="Z909" s="1">
        <v>1.0</v>
      </c>
      <c r="AA909" s="1">
        <v>1.0</v>
      </c>
      <c r="AB909" s="1">
        <v>0.0</v>
      </c>
      <c r="AC909" s="1">
        <v>2126.0</v>
      </c>
      <c r="AD909" s="100">
        <f t="shared" si="1"/>
        <v>50</v>
      </c>
      <c r="AE909">
        <f t="shared" si="2"/>
        <v>18</v>
      </c>
      <c r="AF909">
        <f t="shared" si="3"/>
        <v>12</v>
      </c>
      <c r="AG909">
        <f t="shared" si="4"/>
        <v>20</v>
      </c>
    </row>
    <row r="910">
      <c r="A910" s="1" t="b">
        <v>1</v>
      </c>
      <c r="B910" s="20">
        <v>44162.24906079861</v>
      </c>
      <c r="C910" s="1" t="s">
        <v>561</v>
      </c>
      <c r="D910" s="1">
        <v>0.0</v>
      </c>
      <c r="E910" s="1">
        <v>1.0</v>
      </c>
      <c r="F910" s="1">
        <v>1.0</v>
      </c>
      <c r="G910" s="1">
        <v>1.0</v>
      </c>
      <c r="H910" s="1">
        <v>0.0</v>
      </c>
      <c r="I910" s="1">
        <v>1.0</v>
      </c>
      <c r="J910" s="1">
        <v>0.0</v>
      </c>
      <c r="K910" s="1">
        <v>2.0</v>
      </c>
      <c r="L910" s="1">
        <v>0.0</v>
      </c>
      <c r="M910" s="1">
        <v>0.0</v>
      </c>
      <c r="N910" s="1">
        <v>0.0</v>
      </c>
      <c r="O910" s="1">
        <v>0.0</v>
      </c>
      <c r="P910" s="1">
        <v>1.0</v>
      </c>
      <c r="Q910" s="1">
        <v>0.0</v>
      </c>
      <c r="R910" s="1">
        <v>0.0</v>
      </c>
      <c r="S910" s="1">
        <v>0.0</v>
      </c>
      <c r="T910" s="1">
        <v>1.0</v>
      </c>
      <c r="U910" s="1">
        <v>0.0</v>
      </c>
      <c r="V910" s="1">
        <v>0.0</v>
      </c>
      <c r="W910" s="1">
        <v>0.0</v>
      </c>
      <c r="X910" s="1">
        <v>1.0</v>
      </c>
      <c r="Y910" s="1">
        <v>0.0</v>
      </c>
      <c r="Z910" s="1">
        <v>1.0</v>
      </c>
      <c r="AA910" s="1">
        <v>1.0</v>
      </c>
      <c r="AB910" s="1">
        <v>1.0</v>
      </c>
      <c r="AC910" s="1">
        <v>2416.0</v>
      </c>
      <c r="AD910" s="100">
        <f t="shared" si="1"/>
        <v>24</v>
      </c>
      <c r="AE910">
        <f t="shared" si="2"/>
        <v>6</v>
      </c>
      <c r="AF910">
        <f t="shared" si="3"/>
        <v>12</v>
      </c>
      <c r="AG910">
        <f t="shared" si="4"/>
        <v>6</v>
      </c>
    </row>
    <row r="911">
      <c r="A911" s="1" t="b">
        <v>1</v>
      </c>
      <c r="B911" s="20">
        <v>44162.249127303236</v>
      </c>
      <c r="C911" s="1" t="s">
        <v>561</v>
      </c>
      <c r="D911" s="1">
        <v>0.0</v>
      </c>
      <c r="E911" s="1">
        <v>1.0</v>
      </c>
      <c r="F911" s="1">
        <v>1.0</v>
      </c>
      <c r="G911" s="1">
        <v>1.0</v>
      </c>
      <c r="H911" s="1">
        <v>0.0</v>
      </c>
      <c r="I911" s="1">
        <v>1.0</v>
      </c>
      <c r="J911" s="1">
        <v>0.0</v>
      </c>
      <c r="K911" s="1">
        <v>2.0</v>
      </c>
      <c r="L911" s="1">
        <v>0.0</v>
      </c>
      <c r="M911" s="1">
        <v>0.0</v>
      </c>
      <c r="N911" s="1">
        <v>0.0</v>
      </c>
      <c r="O911" s="1">
        <v>0.0</v>
      </c>
      <c r="P911" s="1">
        <v>1.0</v>
      </c>
      <c r="Q911" s="1">
        <v>0.0</v>
      </c>
      <c r="R911" s="1">
        <v>0.0</v>
      </c>
      <c r="S911" s="1">
        <v>0.0</v>
      </c>
      <c r="T911" s="1">
        <v>1.0</v>
      </c>
      <c r="U911" s="1">
        <v>0.0</v>
      </c>
      <c r="V911" s="1">
        <v>0.0</v>
      </c>
      <c r="W911" s="1">
        <v>0.0</v>
      </c>
      <c r="X911" s="1">
        <v>1.0</v>
      </c>
      <c r="Y911" s="1">
        <v>0.0</v>
      </c>
      <c r="Z911" s="1">
        <v>1.0</v>
      </c>
      <c r="AA911" s="1">
        <v>1.0</v>
      </c>
      <c r="AB911" s="1">
        <v>1.0</v>
      </c>
      <c r="AC911" s="1">
        <v>2416.0</v>
      </c>
      <c r="AD911" s="100">
        <f t="shared" si="1"/>
        <v>24</v>
      </c>
      <c r="AE911">
        <f t="shared" si="2"/>
        <v>6</v>
      </c>
      <c r="AF911">
        <f t="shared" si="3"/>
        <v>12</v>
      </c>
      <c r="AG911">
        <f t="shared" si="4"/>
        <v>6</v>
      </c>
    </row>
    <row r="912">
      <c r="A912" t="b">
        <v>0</v>
      </c>
      <c r="B912" s="20">
        <v>44162.394438240735</v>
      </c>
      <c r="C912" s="1" t="s">
        <v>532</v>
      </c>
      <c r="D912" s="1">
        <v>1.0</v>
      </c>
      <c r="E912" s="1">
        <v>1.0</v>
      </c>
      <c r="F912" s="1">
        <v>1.0</v>
      </c>
      <c r="G912" s="1">
        <v>1.0</v>
      </c>
      <c r="H912" s="1">
        <v>0.0</v>
      </c>
      <c r="I912" s="1">
        <v>1.0</v>
      </c>
      <c r="J912" s="1">
        <v>1.0</v>
      </c>
      <c r="K912" s="1">
        <v>0.0</v>
      </c>
      <c r="L912" s="1">
        <v>1.0</v>
      </c>
      <c r="M912" s="1">
        <v>0.0</v>
      </c>
      <c r="N912" s="1">
        <v>0.0</v>
      </c>
      <c r="O912" s="1">
        <v>1.0</v>
      </c>
      <c r="P912" s="1">
        <v>1.0</v>
      </c>
      <c r="Q912" s="1">
        <v>1.0</v>
      </c>
      <c r="R912" s="1">
        <v>0.0</v>
      </c>
      <c r="S912" s="1">
        <v>1.0</v>
      </c>
      <c r="T912" s="1">
        <v>0.0</v>
      </c>
      <c r="U912" s="1">
        <v>0.0</v>
      </c>
      <c r="V912" s="1">
        <v>0.0</v>
      </c>
      <c r="W912" s="1">
        <v>0.0</v>
      </c>
      <c r="X912" s="1">
        <v>1.0</v>
      </c>
      <c r="Y912" s="1">
        <v>1.0</v>
      </c>
      <c r="Z912" s="1">
        <v>1.0</v>
      </c>
      <c r="AA912" s="1">
        <v>1.0</v>
      </c>
      <c r="AB912" s="1">
        <v>0.0</v>
      </c>
      <c r="AC912" s="1">
        <v>2272.0</v>
      </c>
      <c r="AD912" s="100">
        <f t="shared" si="1"/>
        <v>30</v>
      </c>
      <c r="AE912">
        <f t="shared" si="2"/>
        <v>10</v>
      </c>
      <c r="AF912">
        <f t="shared" si="3"/>
        <v>6</v>
      </c>
      <c r="AG912">
        <f t="shared" si="4"/>
        <v>14</v>
      </c>
    </row>
    <row r="913">
      <c r="A913" s="1" t="b">
        <v>1</v>
      </c>
      <c r="B913" s="20">
        <v>44162.4415716088</v>
      </c>
      <c r="C913" s="1" t="s">
        <v>562</v>
      </c>
      <c r="D913" s="1">
        <v>1.0</v>
      </c>
      <c r="E913" s="1">
        <v>1.0</v>
      </c>
      <c r="F913" s="1">
        <v>1.0</v>
      </c>
      <c r="G913" s="1">
        <v>0.0</v>
      </c>
      <c r="H913" s="1">
        <v>0.0</v>
      </c>
      <c r="I913" s="1">
        <v>0.0</v>
      </c>
      <c r="J913" s="1">
        <v>1.0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1.0</v>
      </c>
      <c r="R913" s="1">
        <v>0.0</v>
      </c>
      <c r="S913" s="1">
        <v>0.0</v>
      </c>
      <c r="T913" s="1">
        <v>1.0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2423.0</v>
      </c>
      <c r="AD913" s="100">
        <f t="shared" si="1"/>
        <v>12</v>
      </c>
      <c r="AE913">
        <f t="shared" si="2"/>
        <v>2</v>
      </c>
      <c r="AF913">
        <f t="shared" si="3"/>
        <v>4</v>
      </c>
      <c r="AG913">
        <f t="shared" si="4"/>
        <v>6</v>
      </c>
    </row>
    <row r="914">
      <c r="A914" s="1" t="b">
        <v>1</v>
      </c>
      <c r="B914" s="20">
        <v>44162.524893194444</v>
      </c>
      <c r="C914" s="1" t="s">
        <v>563</v>
      </c>
      <c r="D914" s="1">
        <v>0.0</v>
      </c>
      <c r="E914" s="1">
        <v>1.0</v>
      </c>
      <c r="F914" s="1">
        <v>0.0</v>
      </c>
      <c r="G914" s="1">
        <v>1.0</v>
      </c>
      <c r="H914" s="1">
        <v>0.0</v>
      </c>
      <c r="I914" s="1">
        <v>0.0</v>
      </c>
      <c r="J914" s="1">
        <v>2.0</v>
      </c>
      <c r="K914" s="1">
        <v>0.0</v>
      </c>
      <c r="L914" s="1">
        <v>1.0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1.0</v>
      </c>
      <c r="T914" s="1">
        <v>0.0</v>
      </c>
      <c r="U914" s="1">
        <v>0.0</v>
      </c>
      <c r="V914" s="1">
        <v>1.0</v>
      </c>
      <c r="W914" s="1">
        <v>1.0</v>
      </c>
      <c r="X914" s="1">
        <v>1.0</v>
      </c>
      <c r="Y914" s="1">
        <v>1.0</v>
      </c>
      <c r="Z914" s="1">
        <v>1.0</v>
      </c>
      <c r="AA914" s="1">
        <v>1.0</v>
      </c>
      <c r="AB914" s="1">
        <v>0.0</v>
      </c>
      <c r="AC914" s="1">
        <v>2415.0</v>
      </c>
      <c r="AD914" s="100">
        <f t="shared" si="1"/>
        <v>24</v>
      </c>
      <c r="AE914">
        <f t="shared" si="2"/>
        <v>12</v>
      </c>
      <c r="AF914">
        <f t="shared" si="3"/>
        <v>2</v>
      </c>
      <c r="AG914">
        <f t="shared" si="4"/>
        <v>10</v>
      </c>
    </row>
    <row r="915">
      <c r="A915" s="1" t="b">
        <v>1</v>
      </c>
      <c r="B915" s="20">
        <v>44162.65074174768</v>
      </c>
      <c r="C915" s="1" t="s">
        <v>564</v>
      </c>
      <c r="D915" s="1">
        <v>2.0</v>
      </c>
      <c r="E915" s="1">
        <v>2.0</v>
      </c>
      <c r="F915" s="1">
        <v>1.0</v>
      </c>
      <c r="G915" s="1">
        <v>1.0</v>
      </c>
      <c r="H915" s="1">
        <v>0.0</v>
      </c>
      <c r="I915" s="1">
        <v>1.0</v>
      </c>
      <c r="J915" s="1">
        <v>1.0</v>
      </c>
      <c r="K915" s="1">
        <v>2.0</v>
      </c>
      <c r="L915" s="1">
        <v>1.0</v>
      </c>
      <c r="M915" s="1">
        <v>0.0</v>
      </c>
      <c r="N915" s="1">
        <v>0.0</v>
      </c>
      <c r="O915" s="1">
        <v>0.0</v>
      </c>
      <c r="P915" s="1">
        <v>1.0</v>
      </c>
      <c r="Q915" s="1">
        <v>0.0</v>
      </c>
      <c r="R915" s="1">
        <v>0.0</v>
      </c>
      <c r="S915" s="1">
        <v>2.0</v>
      </c>
      <c r="T915" s="1">
        <v>1.0</v>
      </c>
      <c r="U915" s="1">
        <v>0.0</v>
      </c>
      <c r="V915" s="1">
        <v>1.0</v>
      </c>
      <c r="W915" s="1">
        <v>1.0</v>
      </c>
      <c r="X915" s="1">
        <v>0.0</v>
      </c>
      <c r="Y915" s="1">
        <v>1.0</v>
      </c>
      <c r="Z915" s="1">
        <v>1.0</v>
      </c>
      <c r="AA915" s="1">
        <v>1.0</v>
      </c>
      <c r="AB915" s="1">
        <v>0.0</v>
      </c>
      <c r="AC915" s="1">
        <v>2398.0</v>
      </c>
      <c r="AD915" s="100">
        <f t="shared" si="1"/>
        <v>40</v>
      </c>
      <c r="AE915">
        <f t="shared" si="2"/>
        <v>12</v>
      </c>
      <c r="AF915">
        <f t="shared" si="3"/>
        <v>14</v>
      </c>
      <c r="AG915">
        <f t="shared" si="4"/>
        <v>14</v>
      </c>
    </row>
    <row r="916">
      <c r="A916" s="1" t="b">
        <v>1</v>
      </c>
      <c r="B916" s="20">
        <v>44162.821090011574</v>
      </c>
      <c r="C916" s="1" t="s">
        <v>998</v>
      </c>
      <c r="D916" s="1">
        <v>1.0</v>
      </c>
      <c r="E916" s="1">
        <v>0.0</v>
      </c>
      <c r="F916" s="1">
        <v>0.0</v>
      </c>
      <c r="G916" s="1">
        <v>0.0</v>
      </c>
      <c r="H916" s="1">
        <v>1.0</v>
      </c>
      <c r="I916" s="1">
        <v>0.0</v>
      </c>
      <c r="J916" s="1">
        <v>0.0</v>
      </c>
      <c r="K916" s="1">
        <v>1.0</v>
      </c>
      <c r="L916" s="1">
        <v>1.0</v>
      </c>
      <c r="M916" s="1">
        <v>1.0</v>
      </c>
      <c r="N916" s="1">
        <v>0.0</v>
      </c>
      <c r="O916" s="1">
        <v>0.0</v>
      </c>
      <c r="P916" s="1">
        <v>1.0</v>
      </c>
      <c r="Q916" s="1">
        <v>1.0</v>
      </c>
      <c r="R916" s="1">
        <v>1.0</v>
      </c>
      <c r="S916" s="1">
        <v>1.0</v>
      </c>
      <c r="T916" s="1">
        <v>0.0</v>
      </c>
      <c r="U916" s="1">
        <v>0.0</v>
      </c>
      <c r="V916" s="1">
        <v>0.0</v>
      </c>
      <c r="W916" s="1">
        <v>0.0</v>
      </c>
      <c r="X916" s="1">
        <v>1.0</v>
      </c>
      <c r="Y916" s="1">
        <v>1.0</v>
      </c>
      <c r="Z916" s="1">
        <v>2.0</v>
      </c>
      <c r="AA916" s="1">
        <v>1.0</v>
      </c>
      <c r="AB916" s="1">
        <v>1.0</v>
      </c>
      <c r="AC916" s="1">
        <v>2142.0</v>
      </c>
      <c r="AD916" s="100">
        <f t="shared" si="1"/>
        <v>30</v>
      </c>
      <c r="AE916">
        <f t="shared" si="2"/>
        <v>12</v>
      </c>
      <c r="AF916">
        <f t="shared" si="3"/>
        <v>8</v>
      </c>
      <c r="AG916">
        <f t="shared" si="4"/>
        <v>10</v>
      </c>
    </row>
    <row r="917">
      <c r="A917" s="1" t="b">
        <v>1</v>
      </c>
      <c r="B917" s="20">
        <v>44162.84523194445</v>
      </c>
      <c r="C917" s="1" t="s">
        <v>317</v>
      </c>
      <c r="D917" s="1">
        <v>1.0</v>
      </c>
      <c r="E917" s="1">
        <v>1.0</v>
      </c>
      <c r="F917" s="1">
        <v>0.0</v>
      </c>
      <c r="G917" s="1">
        <v>0.0</v>
      </c>
      <c r="H917" s="1">
        <v>1.0</v>
      </c>
      <c r="I917" s="1">
        <v>1.0</v>
      </c>
      <c r="J917" s="1">
        <v>0.0</v>
      </c>
      <c r="K917" s="1">
        <v>1.0</v>
      </c>
      <c r="L917" s="1">
        <v>0.0</v>
      </c>
      <c r="M917" s="1">
        <v>0.0</v>
      </c>
      <c r="N917" s="1">
        <v>0.0</v>
      </c>
      <c r="O917" s="1">
        <v>0.0</v>
      </c>
      <c r="P917" s="1">
        <v>1.0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1.0</v>
      </c>
      <c r="AA917" s="1">
        <v>1.0</v>
      </c>
      <c r="AB917" s="1">
        <v>0.0</v>
      </c>
      <c r="AC917" s="1">
        <v>2087.0</v>
      </c>
      <c r="AD917" s="100">
        <f t="shared" si="1"/>
        <v>16</v>
      </c>
      <c r="AE917">
        <f t="shared" si="2"/>
        <v>4</v>
      </c>
      <c r="AF917">
        <f t="shared" si="3"/>
        <v>6</v>
      </c>
      <c r="AG917">
        <f t="shared" si="4"/>
        <v>6</v>
      </c>
    </row>
    <row r="918">
      <c r="A918" s="1" t="b">
        <v>1</v>
      </c>
      <c r="B918" s="20">
        <v>44163.78137662037</v>
      </c>
      <c r="C918" s="1" t="s">
        <v>452</v>
      </c>
      <c r="D918" s="1">
        <v>0.0</v>
      </c>
      <c r="E918" s="1">
        <v>2.0</v>
      </c>
      <c r="F918" s="1">
        <v>2.0</v>
      </c>
      <c r="G918" s="1">
        <v>2.0</v>
      </c>
      <c r="H918" s="1">
        <v>1.0</v>
      </c>
      <c r="I918" s="1">
        <v>1.0</v>
      </c>
      <c r="J918" s="1">
        <v>2.0</v>
      </c>
      <c r="K918" s="1">
        <v>1.0</v>
      </c>
      <c r="L918" s="1">
        <v>2.0</v>
      </c>
      <c r="M918" s="1">
        <v>2.0</v>
      </c>
      <c r="N918" s="1">
        <v>1.0</v>
      </c>
      <c r="O918" s="1">
        <v>0.0</v>
      </c>
      <c r="P918" s="1">
        <v>2.0</v>
      </c>
      <c r="Q918" s="1">
        <v>0.0</v>
      </c>
      <c r="R918" s="1">
        <v>1.0</v>
      </c>
      <c r="S918" s="1">
        <v>2.0</v>
      </c>
      <c r="T918" s="1">
        <v>1.0</v>
      </c>
      <c r="U918" s="1">
        <v>1.0</v>
      </c>
      <c r="V918" s="1">
        <v>2.0</v>
      </c>
      <c r="W918" s="1">
        <v>2.0</v>
      </c>
      <c r="X918" s="1">
        <v>2.0</v>
      </c>
      <c r="Y918" s="1">
        <v>2.0</v>
      </c>
      <c r="Z918" s="1">
        <v>1.0</v>
      </c>
      <c r="AA918" s="1">
        <v>2.0</v>
      </c>
      <c r="AB918" s="1">
        <v>1.0</v>
      </c>
      <c r="AC918" s="1">
        <v>2265.0</v>
      </c>
      <c r="AD918" s="100">
        <f t="shared" si="1"/>
        <v>70</v>
      </c>
      <c r="AE918">
        <f t="shared" si="2"/>
        <v>28</v>
      </c>
      <c r="AF918">
        <f t="shared" si="3"/>
        <v>16</v>
      </c>
      <c r="AG918">
        <f t="shared" si="4"/>
        <v>26</v>
      </c>
    </row>
    <row r="919">
      <c r="A919" s="1" t="b">
        <v>1</v>
      </c>
      <c r="B919" s="20">
        <v>44165.01286231482</v>
      </c>
      <c r="C919" s="1" t="s">
        <v>338</v>
      </c>
      <c r="D919" s="1">
        <v>1.0</v>
      </c>
      <c r="E919" s="1">
        <v>2.0</v>
      </c>
      <c r="F919" s="1">
        <v>1.0</v>
      </c>
      <c r="G919" s="1">
        <v>1.0</v>
      </c>
      <c r="H919" s="1">
        <v>0.0</v>
      </c>
      <c r="I919" s="1">
        <v>2.0</v>
      </c>
      <c r="J919" s="1">
        <v>2.0</v>
      </c>
      <c r="K919" s="1">
        <v>2.0</v>
      </c>
      <c r="L919" s="1">
        <v>1.0</v>
      </c>
      <c r="M919" s="1">
        <v>1.0</v>
      </c>
      <c r="N919" s="1">
        <v>2.0</v>
      </c>
      <c r="O919" s="1">
        <v>0.0</v>
      </c>
      <c r="P919" s="1">
        <v>2.0</v>
      </c>
      <c r="Q919" s="1">
        <v>1.0</v>
      </c>
      <c r="R919" s="1">
        <v>0.0</v>
      </c>
      <c r="S919" s="1">
        <v>2.0</v>
      </c>
      <c r="T919" s="1">
        <v>1.0</v>
      </c>
      <c r="U919" s="1">
        <v>0.0</v>
      </c>
      <c r="V919" s="1">
        <v>2.0</v>
      </c>
      <c r="W919" s="1">
        <v>1.0</v>
      </c>
      <c r="X919" s="1">
        <v>1.0</v>
      </c>
      <c r="Y919" s="1">
        <v>2.0</v>
      </c>
      <c r="Z919" s="1">
        <v>1.0</v>
      </c>
      <c r="AA919" s="1">
        <v>2.0</v>
      </c>
      <c r="AB919" s="1">
        <v>2.0</v>
      </c>
      <c r="AC919" s="1">
        <v>2125.0</v>
      </c>
      <c r="AD919" s="100">
        <f t="shared" si="1"/>
        <v>64</v>
      </c>
      <c r="AE919">
        <f t="shared" si="2"/>
        <v>18</v>
      </c>
      <c r="AF919">
        <f t="shared" si="3"/>
        <v>22</v>
      </c>
      <c r="AG919">
        <f t="shared" si="4"/>
        <v>24</v>
      </c>
    </row>
    <row r="920">
      <c r="A920" s="1" t="b">
        <v>1</v>
      </c>
      <c r="B920" s="20">
        <v>44165.52643770834</v>
      </c>
      <c r="C920" s="1" t="s">
        <v>476</v>
      </c>
      <c r="D920" s="1">
        <v>2.0</v>
      </c>
      <c r="E920" s="1">
        <v>2.0</v>
      </c>
      <c r="F920" s="1">
        <v>2.0</v>
      </c>
      <c r="G920" s="1">
        <v>2.0</v>
      </c>
      <c r="H920" s="1">
        <v>1.0</v>
      </c>
      <c r="I920" s="1">
        <v>2.0</v>
      </c>
      <c r="J920" s="1">
        <v>2.0</v>
      </c>
      <c r="K920" s="1">
        <v>2.0</v>
      </c>
      <c r="L920" s="1">
        <v>2.0</v>
      </c>
      <c r="M920" s="1">
        <v>2.0</v>
      </c>
      <c r="N920" s="1">
        <v>2.0</v>
      </c>
      <c r="O920" s="1">
        <v>1.0</v>
      </c>
      <c r="P920" s="1">
        <v>2.0</v>
      </c>
      <c r="Q920" s="1">
        <v>2.0</v>
      </c>
      <c r="R920" s="1">
        <v>1.0</v>
      </c>
      <c r="S920" s="1">
        <v>2.0</v>
      </c>
      <c r="T920" s="1">
        <v>1.0</v>
      </c>
      <c r="U920" s="1">
        <v>1.0</v>
      </c>
      <c r="V920" s="1">
        <v>2.0</v>
      </c>
      <c r="W920" s="1">
        <v>2.0</v>
      </c>
      <c r="X920" s="1">
        <v>2.0</v>
      </c>
      <c r="Y920" s="1">
        <v>2.0</v>
      </c>
      <c r="Z920" s="1">
        <v>1.0</v>
      </c>
      <c r="AA920" s="1">
        <v>2.0</v>
      </c>
      <c r="AB920" s="1">
        <v>2.0</v>
      </c>
      <c r="AC920" s="1">
        <v>2302.0</v>
      </c>
      <c r="AD920" s="100">
        <f t="shared" si="1"/>
        <v>88</v>
      </c>
      <c r="AE920">
        <f t="shared" si="2"/>
        <v>28</v>
      </c>
      <c r="AF920">
        <f t="shared" si="3"/>
        <v>26</v>
      </c>
      <c r="AG920">
        <f t="shared" si="4"/>
        <v>34</v>
      </c>
    </row>
    <row r="921">
      <c r="A921" s="1" t="b">
        <v>1</v>
      </c>
      <c r="B921" s="20">
        <v>44165.58371329861</v>
      </c>
      <c r="C921" s="1" t="s">
        <v>352</v>
      </c>
      <c r="D921" s="1">
        <v>0.0</v>
      </c>
      <c r="E921" s="1">
        <v>2.0</v>
      </c>
      <c r="F921" s="1">
        <v>1.0</v>
      </c>
      <c r="G921" s="1">
        <v>2.0</v>
      </c>
      <c r="H921" s="1">
        <v>0.0</v>
      </c>
      <c r="I921" s="1">
        <v>1.0</v>
      </c>
      <c r="J921" s="1">
        <v>1.0</v>
      </c>
      <c r="K921" s="1">
        <v>2.0</v>
      </c>
      <c r="L921" s="1">
        <v>1.0</v>
      </c>
      <c r="M921" s="1">
        <v>1.0</v>
      </c>
      <c r="N921" s="1">
        <v>1.0</v>
      </c>
      <c r="O921" s="1">
        <v>0.0</v>
      </c>
      <c r="P921" s="1">
        <v>2.0</v>
      </c>
      <c r="Q921" s="1">
        <v>0.0</v>
      </c>
      <c r="R921" s="1">
        <v>1.0</v>
      </c>
      <c r="S921" s="1">
        <v>1.0</v>
      </c>
      <c r="T921" s="1">
        <v>2.0</v>
      </c>
      <c r="U921" s="1">
        <v>0.0</v>
      </c>
      <c r="V921" s="1">
        <v>2.0</v>
      </c>
      <c r="W921" s="1">
        <v>2.0</v>
      </c>
      <c r="X921" s="1">
        <v>1.0</v>
      </c>
      <c r="Y921" s="1">
        <v>2.0</v>
      </c>
      <c r="Z921" s="1">
        <v>2.0</v>
      </c>
      <c r="AA921" s="1">
        <v>2.0</v>
      </c>
      <c r="AB921" s="1">
        <v>1.0</v>
      </c>
      <c r="AC921" s="1">
        <v>2140.0</v>
      </c>
      <c r="AD921" s="100">
        <f t="shared" si="1"/>
        <v>60</v>
      </c>
      <c r="AE921">
        <f t="shared" si="2"/>
        <v>22</v>
      </c>
      <c r="AF921">
        <f t="shared" si="3"/>
        <v>20</v>
      </c>
      <c r="AG921">
        <f t="shared" si="4"/>
        <v>18</v>
      </c>
    </row>
    <row r="922">
      <c r="A922" s="1" t="b">
        <v>1</v>
      </c>
      <c r="B922" s="20">
        <v>44166.610685625</v>
      </c>
      <c r="C922" s="1" t="s">
        <v>567</v>
      </c>
      <c r="D922" s="1">
        <v>1.0</v>
      </c>
      <c r="E922" s="1">
        <v>1.0</v>
      </c>
      <c r="F922" s="1">
        <v>2.0</v>
      </c>
      <c r="G922" s="1">
        <v>2.0</v>
      </c>
      <c r="H922" s="1">
        <v>0.0</v>
      </c>
      <c r="I922" s="1">
        <v>2.0</v>
      </c>
      <c r="J922" s="1">
        <v>2.0</v>
      </c>
      <c r="K922" s="1">
        <v>2.0</v>
      </c>
      <c r="L922" s="1">
        <v>1.0</v>
      </c>
      <c r="M922" s="1">
        <v>0.0</v>
      </c>
      <c r="N922" s="1">
        <v>2.0</v>
      </c>
      <c r="O922" s="1">
        <v>0.0</v>
      </c>
      <c r="P922" s="1">
        <v>1.0</v>
      </c>
      <c r="Q922" s="1">
        <v>0.0</v>
      </c>
      <c r="R922" s="1">
        <v>0.0</v>
      </c>
      <c r="S922" s="1">
        <v>2.0</v>
      </c>
      <c r="T922" s="1">
        <v>0.0</v>
      </c>
      <c r="U922" s="1">
        <v>0.0</v>
      </c>
      <c r="V922" s="1">
        <v>0.0</v>
      </c>
      <c r="W922" s="1">
        <v>1.0</v>
      </c>
      <c r="X922" s="1">
        <v>0.0</v>
      </c>
      <c r="Y922" s="1">
        <v>2.0</v>
      </c>
      <c r="Z922" s="1">
        <v>2.0</v>
      </c>
      <c r="AA922" s="1">
        <v>1.0</v>
      </c>
      <c r="AB922" s="1">
        <v>0.0</v>
      </c>
      <c r="AC922" s="1">
        <v>1752.0</v>
      </c>
      <c r="AD922" s="100">
        <f t="shared" si="1"/>
        <v>48</v>
      </c>
      <c r="AE922">
        <f t="shared" si="2"/>
        <v>14</v>
      </c>
      <c r="AF922">
        <f t="shared" si="3"/>
        <v>16</v>
      </c>
      <c r="AG922">
        <f t="shared" si="4"/>
        <v>18</v>
      </c>
    </row>
    <row r="923">
      <c r="A923" s="1" t="b">
        <v>1</v>
      </c>
      <c r="B923" s="20">
        <v>44166.67350350694</v>
      </c>
      <c r="C923" s="1" t="s">
        <v>568</v>
      </c>
      <c r="D923" s="1">
        <v>2.0</v>
      </c>
      <c r="E923" s="1">
        <v>1.0</v>
      </c>
      <c r="F923" s="1">
        <v>1.0</v>
      </c>
      <c r="G923" s="1">
        <v>1.0</v>
      </c>
      <c r="H923" s="1">
        <v>1.0</v>
      </c>
      <c r="I923" s="1">
        <v>1.0</v>
      </c>
      <c r="J923" s="1">
        <v>1.0</v>
      </c>
      <c r="K923" s="1">
        <v>2.0</v>
      </c>
      <c r="L923" s="1">
        <v>0.0</v>
      </c>
      <c r="M923" s="1">
        <v>1.0</v>
      </c>
      <c r="N923" s="1">
        <v>0.0</v>
      </c>
      <c r="O923" s="1">
        <v>2.0</v>
      </c>
      <c r="P923" s="1">
        <v>1.0</v>
      </c>
      <c r="Q923" s="1">
        <v>0.0</v>
      </c>
      <c r="R923" s="1">
        <v>0.0</v>
      </c>
      <c r="S923" s="1">
        <v>1.0</v>
      </c>
      <c r="T923" s="1">
        <v>1.0</v>
      </c>
      <c r="U923" s="1">
        <v>0.0</v>
      </c>
      <c r="V923" s="1">
        <v>0.0</v>
      </c>
      <c r="W923" s="1">
        <v>0.0</v>
      </c>
      <c r="X923" s="1">
        <v>0.0</v>
      </c>
      <c r="Y923" s="1">
        <v>1.0</v>
      </c>
      <c r="Z923" s="1">
        <v>1.0</v>
      </c>
      <c r="AA923" s="1">
        <v>2.0</v>
      </c>
      <c r="AB923" s="1">
        <v>1.0</v>
      </c>
      <c r="AC923" s="1">
        <v>2427.0</v>
      </c>
      <c r="AD923" s="100">
        <f t="shared" si="1"/>
        <v>42</v>
      </c>
      <c r="AE923">
        <f t="shared" si="2"/>
        <v>8</v>
      </c>
      <c r="AF923">
        <f t="shared" si="3"/>
        <v>16</v>
      </c>
      <c r="AG923">
        <f t="shared" si="4"/>
        <v>18</v>
      </c>
    </row>
    <row r="924">
      <c r="A924" s="1" t="b">
        <v>1</v>
      </c>
      <c r="B924" s="20">
        <v>44166.93365604167</v>
      </c>
      <c r="C924" s="1" t="s">
        <v>569</v>
      </c>
      <c r="D924" s="1">
        <v>1.0</v>
      </c>
      <c r="E924" s="1">
        <v>1.0</v>
      </c>
      <c r="F924" s="1">
        <v>1.0</v>
      </c>
      <c r="G924" s="1">
        <v>1.0</v>
      </c>
      <c r="H924" s="1">
        <v>1.0</v>
      </c>
      <c r="I924" s="1">
        <v>1.0</v>
      </c>
      <c r="J924" s="1">
        <v>1.0</v>
      </c>
      <c r="K924" s="1">
        <v>1.0</v>
      </c>
      <c r="L924" s="1">
        <v>1.0</v>
      </c>
      <c r="M924" s="1">
        <v>0.0</v>
      </c>
      <c r="N924" s="1">
        <v>1.0</v>
      </c>
      <c r="O924" s="1">
        <v>1.0</v>
      </c>
      <c r="P924" s="1">
        <v>1.0</v>
      </c>
      <c r="Q924" s="1">
        <v>1.0</v>
      </c>
      <c r="R924" s="1">
        <v>0.0</v>
      </c>
      <c r="S924" s="1">
        <v>1.0</v>
      </c>
      <c r="T924" s="1">
        <v>1.0</v>
      </c>
      <c r="U924" s="1">
        <v>0.0</v>
      </c>
      <c r="V924" s="1">
        <v>1.0</v>
      </c>
      <c r="W924" s="1">
        <v>1.0</v>
      </c>
      <c r="X924" s="1">
        <v>0.0</v>
      </c>
      <c r="Y924" s="1">
        <v>1.0</v>
      </c>
      <c r="Z924" s="1">
        <v>1.0</v>
      </c>
      <c r="AA924" s="1">
        <v>1.0</v>
      </c>
      <c r="AB924" s="1">
        <v>1.0</v>
      </c>
      <c r="AC924" s="1">
        <v>2424.0</v>
      </c>
      <c r="AD924" s="100">
        <f t="shared" si="1"/>
        <v>42</v>
      </c>
      <c r="AE924">
        <f t="shared" si="2"/>
        <v>10</v>
      </c>
      <c r="AF924">
        <f t="shared" si="3"/>
        <v>14</v>
      </c>
      <c r="AG924">
        <f t="shared" si="4"/>
        <v>18</v>
      </c>
    </row>
    <row r="925">
      <c r="A925" s="1" t="b">
        <v>1</v>
      </c>
      <c r="B925" s="20">
        <v>44167.440210625005</v>
      </c>
      <c r="C925" s="1" t="s">
        <v>104</v>
      </c>
      <c r="D925" s="1">
        <v>2.0</v>
      </c>
      <c r="E925" s="1">
        <v>1.0</v>
      </c>
      <c r="F925" s="1">
        <v>0.0</v>
      </c>
      <c r="G925" s="1">
        <v>0.0</v>
      </c>
      <c r="H925" s="1">
        <v>0.0</v>
      </c>
      <c r="I925" s="1">
        <v>1.0</v>
      </c>
      <c r="J925" s="1">
        <v>2.0</v>
      </c>
      <c r="K925" s="1">
        <v>2.0</v>
      </c>
      <c r="L925" s="1">
        <v>0.0</v>
      </c>
      <c r="M925" s="1">
        <v>0.0</v>
      </c>
      <c r="N925" s="1">
        <v>0.0</v>
      </c>
      <c r="O925" s="1">
        <v>2.0</v>
      </c>
      <c r="P925" s="1">
        <v>2.0</v>
      </c>
      <c r="Q925" s="1">
        <v>0.0</v>
      </c>
      <c r="R925" s="1">
        <v>0.0</v>
      </c>
      <c r="S925" s="1">
        <v>2.0</v>
      </c>
      <c r="T925" s="1">
        <v>1.0</v>
      </c>
      <c r="U925" s="1">
        <v>0.0</v>
      </c>
      <c r="V925" s="1">
        <v>0.0</v>
      </c>
      <c r="W925" s="1">
        <v>1.0</v>
      </c>
      <c r="X925" s="1">
        <v>0.0</v>
      </c>
      <c r="Y925" s="1">
        <v>1.0</v>
      </c>
      <c r="Z925" s="1">
        <v>2.0</v>
      </c>
      <c r="AA925" s="1">
        <v>0.0</v>
      </c>
      <c r="AB925" s="1">
        <v>0.0</v>
      </c>
      <c r="AC925" s="1">
        <v>1872.0</v>
      </c>
      <c r="AD925" s="100">
        <f t="shared" si="1"/>
        <v>38</v>
      </c>
      <c r="AE925">
        <f t="shared" si="2"/>
        <v>10</v>
      </c>
      <c r="AF925">
        <f t="shared" si="3"/>
        <v>14</v>
      </c>
      <c r="AG925">
        <f t="shared" si="4"/>
        <v>14</v>
      </c>
    </row>
    <row r="926">
      <c r="A926" s="1" t="b">
        <v>1</v>
      </c>
      <c r="B926" s="20">
        <v>44167.52633479166</v>
      </c>
      <c r="C926" s="1" t="s">
        <v>500</v>
      </c>
      <c r="D926" s="1">
        <v>2.0</v>
      </c>
      <c r="E926" s="1">
        <v>2.0</v>
      </c>
      <c r="F926" s="1">
        <v>2.0</v>
      </c>
      <c r="G926" s="1">
        <v>1.0</v>
      </c>
      <c r="H926" s="1">
        <v>1.0</v>
      </c>
      <c r="I926" s="1">
        <v>2.0</v>
      </c>
      <c r="J926" s="1">
        <v>2.0</v>
      </c>
      <c r="K926" s="1">
        <v>2.0</v>
      </c>
      <c r="L926" s="1">
        <v>0.0</v>
      </c>
      <c r="M926" s="1">
        <v>0.0</v>
      </c>
      <c r="N926" s="1">
        <v>2.0</v>
      </c>
      <c r="O926" s="1">
        <v>1.0</v>
      </c>
      <c r="P926" s="1">
        <v>2.0</v>
      </c>
      <c r="Q926" s="1">
        <v>0.0</v>
      </c>
      <c r="R926" s="1">
        <v>0.0</v>
      </c>
      <c r="S926" s="1">
        <v>2.0</v>
      </c>
      <c r="T926" s="1">
        <v>2.0</v>
      </c>
      <c r="U926" s="1">
        <v>1.0</v>
      </c>
      <c r="V926" s="1">
        <v>0.0</v>
      </c>
      <c r="W926" s="1">
        <v>1.0</v>
      </c>
      <c r="X926" s="1">
        <v>0.0</v>
      </c>
      <c r="Y926" s="1">
        <v>2.0</v>
      </c>
      <c r="Z926" s="1">
        <v>2.0</v>
      </c>
      <c r="AA926" s="1">
        <v>2.0</v>
      </c>
      <c r="AB926" s="1">
        <v>1.0</v>
      </c>
      <c r="AC926" s="1">
        <v>2335.0</v>
      </c>
      <c r="AD926" s="100">
        <f t="shared" si="1"/>
        <v>64</v>
      </c>
      <c r="AE926">
        <f t="shared" si="2"/>
        <v>16</v>
      </c>
      <c r="AF926">
        <f t="shared" si="3"/>
        <v>24</v>
      </c>
      <c r="AG926">
        <f t="shared" si="4"/>
        <v>24</v>
      </c>
    </row>
    <row r="927">
      <c r="A927" s="1" t="b">
        <v>1</v>
      </c>
      <c r="B927" s="20">
        <v>44168.47545158565</v>
      </c>
      <c r="C927" s="1" t="s">
        <v>332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2124.0</v>
      </c>
      <c r="AD927" s="100">
        <f t="shared" si="1"/>
        <v>0</v>
      </c>
      <c r="AE927">
        <f t="shared" si="2"/>
        <v>0</v>
      </c>
      <c r="AF927">
        <f t="shared" si="3"/>
        <v>0</v>
      </c>
      <c r="AG927">
        <f t="shared" si="4"/>
        <v>0</v>
      </c>
    </row>
    <row r="928">
      <c r="A928" s="1" t="b">
        <v>1</v>
      </c>
      <c r="B928" s="20">
        <v>44168.5416759375</v>
      </c>
      <c r="C928" s="1" t="s">
        <v>538</v>
      </c>
      <c r="D928" s="1">
        <v>1.0</v>
      </c>
      <c r="E928" s="1">
        <v>2.0</v>
      </c>
      <c r="F928" s="1">
        <v>0.0</v>
      </c>
      <c r="G928" s="1">
        <v>2.0</v>
      </c>
      <c r="H928" s="1">
        <v>1.0</v>
      </c>
      <c r="I928" s="1">
        <v>0.0</v>
      </c>
      <c r="J928" s="1">
        <v>1.0</v>
      </c>
      <c r="K928" s="1">
        <v>2.0</v>
      </c>
      <c r="L928" s="1">
        <v>0.0</v>
      </c>
      <c r="M928" s="1">
        <v>1.0</v>
      </c>
      <c r="N928" s="1">
        <v>1.0</v>
      </c>
      <c r="O928" s="1">
        <v>1.0</v>
      </c>
      <c r="P928" s="1">
        <v>2.0</v>
      </c>
      <c r="Q928" s="1">
        <v>0.0</v>
      </c>
      <c r="R928" s="1">
        <v>1.0</v>
      </c>
      <c r="S928" s="1">
        <v>1.0</v>
      </c>
      <c r="T928" s="1">
        <v>2.0</v>
      </c>
      <c r="U928" s="1">
        <v>1.0</v>
      </c>
      <c r="V928" s="1">
        <v>1.0</v>
      </c>
      <c r="W928" s="1">
        <v>1.0</v>
      </c>
      <c r="X928" s="1">
        <v>1.0</v>
      </c>
      <c r="Y928" s="1">
        <v>1.0</v>
      </c>
      <c r="Z928" s="1">
        <v>1.0</v>
      </c>
      <c r="AA928" s="1">
        <v>2.0</v>
      </c>
      <c r="AB928" s="1">
        <v>1.0</v>
      </c>
      <c r="AC928" s="1">
        <v>2372.0</v>
      </c>
      <c r="AD928" s="100">
        <f t="shared" si="1"/>
        <v>54</v>
      </c>
      <c r="AE928">
        <f t="shared" si="2"/>
        <v>16</v>
      </c>
      <c r="AF928">
        <f t="shared" si="3"/>
        <v>22</v>
      </c>
      <c r="AG928">
        <f t="shared" si="4"/>
        <v>16</v>
      </c>
    </row>
    <row r="929">
      <c r="A929" s="1" t="b">
        <v>1</v>
      </c>
      <c r="B929" s="20">
        <v>44168.69626001157</v>
      </c>
      <c r="C929" s="1" t="s">
        <v>328</v>
      </c>
      <c r="D929" s="1">
        <v>1.0</v>
      </c>
      <c r="E929" s="1">
        <v>2.0</v>
      </c>
      <c r="F929" s="1">
        <v>1.0</v>
      </c>
      <c r="G929" s="1">
        <v>1.0</v>
      </c>
      <c r="H929" s="1">
        <v>1.0</v>
      </c>
      <c r="I929" s="1">
        <v>2.0</v>
      </c>
      <c r="J929" s="1">
        <v>1.0</v>
      </c>
      <c r="K929" s="1">
        <v>1.0</v>
      </c>
      <c r="L929" s="1">
        <v>1.0</v>
      </c>
      <c r="M929" s="1">
        <v>1.0</v>
      </c>
      <c r="N929" s="1">
        <v>1.0</v>
      </c>
      <c r="O929" s="1">
        <v>1.0</v>
      </c>
      <c r="P929" s="1">
        <v>1.0</v>
      </c>
      <c r="Q929" s="1">
        <v>1.0</v>
      </c>
      <c r="R929" s="1">
        <v>1.0</v>
      </c>
      <c r="S929" s="1">
        <v>1.0</v>
      </c>
      <c r="T929" s="1">
        <v>1.0</v>
      </c>
      <c r="U929" s="1">
        <v>1.0</v>
      </c>
      <c r="V929" s="1">
        <v>1.0</v>
      </c>
      <c r="W929" s="1">
        <v>1.0</v>
      </c>
      <c r="X929" s="1">
        <v>1.0</v>
      </c>
      <c r="Y929" s="1">
        <v>1.0</v>
      </c>
      <c r="Z929" s="1">
        <v>1.0</v>
      </c>
      <c r="AA929" s="1">
        <v>1.0</v>
      </c>
      <c r="AB929" s="1">
        <v>1.0</v>
      </c>
      <c r="AC929" s="1">
        <v>2126.0</v>
      </c>
      <c r="AD929" s="100">
        <f t="shared" si="1"/>
        <v>54</v>
      </c>
      <c r="AE929">
        <f t="shared" si="2"/>
        <v>18</v>
      </c>
      <c r="AF929">
        <f t="shared" si="3"/>
        <v>14</v>
      </c>
      <c r="AG929">
        <f t="shared" si="4"/>
        <v>22</v>
      </c>
    </row>
    <row r="930">
      <c r="A930" s="1" t="b">
        <v>1</v>
      </c>
      <c r="B930" s="20">
        <v>44168.899892511574</v>
      </c>
      <c r="C930" s="1" t="s">
        <v>522</v>
      </c>
      <c r="D930" s="1">
        <v>0.0</v>
      </c>
      <c r="E930" s="1">
        <v>1.0</v>
      </c>
      <c r="F930" s="1">
        <v>2.0</v>
      </c>
      <c r="G930" s="1">
        <v>2.0</v>
      </c>
      <c r="H930" s="1">
        <v>0.0</v>
      </c>
      <c r="I930" s="1">
        <v>2.0</v>
      </c>
      <c r="J930" s="1">
        <v>1.0</v>
      </c>
      <c r="K930" s="1">
        <v>2.0</v>
      </c>
      <c r="L930" s="1">
        <v>1.0</v>
      </c>
      <c r="M930" s="1">
        <v>0.0</v>
      </c>
      <c r="N930" s="1">
        <v>0.0</v>
      </c>
      <c r="O930" s="1">
        <v>0.0</v>
      </c>
      <c r="P930" s="1">
        <v>2.0</v>
      </c>
      <c r="Q930" s="1">
        <v>0.0</v>
      </c>
      <c r="R930" s="1">
        <v>0.0</v>
      </c>
      <c r="S930" s="1">
        <v>2.0</v>
      </c>
      <c r="T930" s="1">
        <v>1.0</v>
      </c>
      <c r="U930" s="1">
        <v>0.0</v>
      </c>
      <c r="V930" s="1">
        <v>1.0</v>
      </c>
      <c r="W930" s="1">
        <v>1.0</v>
      </c>
      <c r="X930" s="1">
        <v>1.0</v>
      </c>
      <c r="Y930" s="1">
        <v>2.0</v>
      </c>
      <c r="Z930" s="1">
        <v>1.0</v>
      </c>
      <c r="AA930" s="1">
        <v>2.0</v>
      </c>
      <c r="AB930" s="1">
        <v>1.0</v>
      </c>
      <c r="AC930" s="1">
        <v>2246.0</v>
      </c>
      <c r="AD930" s="100">
        <f t="shared" si="1"/>
        <v>50</v>
      </c>
      <c r="AE930">
        <f t="shared" si="2"/>
        <v>14</v>
      </c>
      <c r="AF930">
        <f t="shared" si="3"/>
        <v>16</v>
      </c>
      <c r="AG930">
        <f t="shared" si="4"/>
        <v>20</v>
      </c>
    </row>
    <row r="931">
      <c r="A931" s="1" t="b">
        <v>1</v>
      </c>
      <c r="B931" s="20">
        <v>44169.42396605324</v>
      </c>
      <c r="C931" s="1" t="s">
        <v>419</v>
      </c>
      <c r="D931" s="1">
        <v>0.0</v>
      </c>
      <c r="E931" s="1">
        <v>1.0</v>
      </c>
      <c r="F931" s="1">
        <v>0.0</v>
      </c>
      <c r="G931" s="1">
        <v>1.0</v>
      </c>
      <c r="H931" s="1">
        <v>0.0</v>
      </c>
      <c r="I931" s="1">
        <v>0.0</v>
      </c>
      <c r="J931" s="1">
        <v>0.0</v>
      </c>
      <c r="K931" s="1">
        <v>1.0</v>
      </c>
      <c r="L931" s="1">
        <v>0.0</v>
      </c>
      <c r="M931" s="1">
        <v>0.0</v>
      </c>
      <c r="N931" s="1">
        <v>0.0</v>
      </c>
      <c r="O931" s="1">
        <v>0.0</v>
      </c>
      <c r="P931" s="1">
        <v>1.0</v>
      </c>
      <c r="Q931" s="1">
        <v>0.0</v>
      </c>
      <c r="R931" s="1">
        <v>0.0</v>
      </c>
      <c r="S931" s="1">
        <v>1.0</v>
      </c>
      <c r="T931" s="1">
        <v>0.0</v>
      </c>
      <c r="U931" s="1">
        <v>0.0</v>
      </c>
      <c r="V931" s="1">
        <v>0.0</v>
      </c>
      <c r="W931" s="1">
        <v>0.0</v>
      </c>
      <c r="X931" s="1">
        <v>1.0</v>
      </c>
      <c r="Y931" s="1">
        <v>1.0</v>
      </c>
      <c r="Z931" s="1">
        <v>0.0</v>
      </c>
      <c r="AA931" s="1">
        <v>1.0</v>
      </c>
      <c r="AB931" s="1">
        <v>0.0</v>
      </c>
      <c r="AC931" s="1">
        <v>2240.0</v>
      </c>
      <c r="AD931" s="100">
        <f t="shared" si="1"/>
        <v>16</v>
      </c>
      <c r="AE931">
        <f t="shared" si="2"/>
        <v>6</v>
      </c>
      <c r="AF931">
        <f t="shared" si="3"/>
        <v>6</v>
      </c>
      <c r="AG931">
        <f t="shared" si="4"/>
        <v>4</v>
      </c>
    </row>
    <row r="932">
      <c r="A932" s="1" t="b">
        <v>1</v>
      </c>
      <c r="B932" s="20">
        <v>44169.5705012963</v>
      </c>
      <c r="C932" s="1" t="s">
        <v>301</v>
      </c>
      <c r="D932" s="1">
        <v>1.0</v>
      </c>
      <c r="E932" s="1">
        <v>1.0</v>
      </c>
      <c r="F932" s="1">
        <v>2.0</v>
      </c>
      <c r="G932" s="1">
        <v>2.0</v>
      </c>
      <c r="H932" s="1">
        <v>1.0</v>
      </c>
      <c r="I932" s="1">
        <v>2.0</v>
      </c>
      <c r="J932" s="1">
        <v>2.0</v>
      </c>
      <c r="K932" s="1">
        <v>1.0</v>
      </c>
      <c r="L932" s="1">
        <v>1.0</v>
      </c>
      <c r="M932" s="1">
        <v>0.0</v>
      </c>
      <c r="N932" s="1">
        <v>2.0</v>
      </c>
      <c r="O932" s="1">
        <v>2.0</v>
      </c>
      <c r="P932" s="1">
        <v>2.0</v>
      </c>
      <c r="Q932" s="1">
        <v>1.0</v>
      </c>
      <c r="R932" s="1">
        <v>0.0</v>
      </c>
      <c r="S932" s="1">
        <v>2.0</v>
      </c>
      <c r="T932" s="1">
        <v>2.0</v>
      </c>
      <c r="U932" s="1">
        <v>0.0</v>
      </c>
      <c r="V932" s="1">
        <v>2.0</v>
      </c>
      <c r="W932" s="1">
        <v>2.0</v>
      </c>
      <c r="X932" s="1">
        <v>1.0</v>
      </c>
      <c r="Y932" s="1">
        <v>2.0</v>
      </c>
      <c r="Z932" s="1">
        <v>2.0</v>
      </c>
      <c r="AA932" s="1">
        <v>2.0</v>
      </c>
      <c r="AB932" s="1">
        <v>1.0</v>
      </c>
      <c r="AC932" s="1">
        <v>2066.0</v>
      </c>
      <c r="AD932" s="100">
        <f t="shared" si="1"/>
        <v>72</v>
      </c>
      <c r="AE932">
        <f t="shared" si="2"/>
        <v>18</v>
      </c>
      <c r="AF932">
        <f t="shared" si="3"/>
        <v>22</v>
      </c>
      <c r="AG932">
        <f t="shared" si="4"/>
        <v>32</v>
      </c>
    </row>
    <row r="933">
      <c r="A933" s="1" t="b">
        <v>1</v>
      </c>
      <c r="B933" s="20">
        <v>44169.62228925926</v>
      </c>
      <c r="C933" s="1" t="s">
        <v>324</v>
      </c>
      <c r="D933" s="1">
        <v>0.0</v>
      </c>
      <c r="E933" s="1">
        <v>1.0</v>
      </c>
      <c r="F933" s="1">
        <v>0.0</v>
      </c>
      <c r="G933" s="1">
        <v>0.0</v>
      </c>
      <c r="H933" s="1">
        <v>0.0</v>
      </c>
      <c r="I933" s="1">
        <v>0.0</v>
      </c>
      <c r="J933" s="1">
        <v>1.0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1.0</v>
      </c>
      <c r="T933" s="1">
        <v>0.0</v>
      </c>
      <c r="U933" s="1">
        <v>0.0</v>
      </c>
      <c r="V933" s="1">
        <v>0.0</v>
      </c>
      <c r="W933" s="1">
        <v>0.0</v>
      </c>
      <c r="X933" s="1">
        <v>1.0</v>
      </c>
      <c r="Y933" s="1">
        <v>0.0</v>
      </c>
      <c r="Z933" s="1">
        <v>0.0</v>
      </c>
      <c r="AA933" s="1">
        <v>1.0</v>
      </c>
      <c r="AB933" s="1">
        <v>0.0</v>
      </c>
      <c r="AC933" s="1">
        <v>2116.0</v>
      </c>
      <c r="AD933" s="100">
        <f t="shared" si="1"/>
        <v>10</v>
      </c>
      <c r="AE933">
        <f t="shared" si="2"/>
        <v>4</v>
      </c>
      <c r="AF933">
        <f t="shared" si="3"/>
        <v>0</v>
      </c>
      <c r="AG933">
        <f t="shared" si="4"/>
        <v>6</v>
      </c>
    </row>
    <row r="934">
      <c r="A934" s="1" t="b">
        <v>1</v>
      </c>
      <c r="B934" s="20">
        <v>44169.97474813658</v>
      </c>
      <c r="C934" s="1" t="s">
        <v>418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1.0</v>
      </c>
      <c r="Y934" s="1">
        <v>0.0</v>
      </c>
      <c r="Z934" s="1">
        <v>0.0</v>
      </c>
      <c r="AA934" s="1">
        <v>0.0</v>
      </c>
      <c r="AB934" s="1">
        <v>0.0</v>
      </c>
      <c r="AC934" s="1">
        <v>2052.0</v>
      </c>
      <c r="AD934" s="100">
        <f t="shared" si="1"/>
        <v>2</v>
      </c>
      <c r="AE934">
        <f t="shared" si="2"/>
        <v>2</v>
      </c>
      <c r="AF934">
        <f t="shared" si="3"/>
        <v>0</v>
      </c>
      <c r="AG934">
        <f t="shared" si="4"/>
        <v>0</v>
      </c>
    </row>
    <row r="935">
      <c r="A935" s="1" t="b">
        <v>1</v>
      </c>
      <c r="B935" s="20">
        <v>44171.38948363426</v>
      </c>
      <c r="C935" s="1" t="s">
        <v>566</v>
      </c>
      <c r="D935" s="1">
        <v>2.0</v>
      </c>
      <c r="E935" s="1">
        <v>2.0</v>
      </c>
      <c r="F935" s="1">
        <v>2.0</v>
      </c>
      <c r="G935" s="1">
        <v>0.0</v>
      </c>
      <c r="H935" s="1">
        <v>1.0</v>
      </c>
      <c r="I935" s="1">
        <v>2.0</v>
      </c>
      <c r="J935" s="1">
        <v>1.0</v>
      </c>
      <c r="K935" s="1">
        <v>2.0</v>
      </c>
      <c r="L935" s="1">
        <v>0.0</v>
      </c>
      <c r="M935" s="1">
        <v>1.0</v>
      </c>
      <c r="N935" s="1">
        <v>2.0</v>
      </c>
      <c r="O935" s="1">
        <v>1.0</v>
      </c>
      <c r="P935" s="1">
        <v>2.0</v>
      </c>
      <c r="Q935" s="1">
        <v>1.0</v>
      </c>
      <c r="R935" s="1">
        <v>0.0</v>
      </c>
      <c r="S935" s="1">
        <v>1.0</v>
      </c>
      <c r="T935" s="1">
        <v>1.0</v>
      </c>
      <c r="U935" s="1">
        <v>1.0</v>
      </c>
      <c r="V935" s="1">
        <v>1.0</v>
      </c>
      <c r="W935" s="1">
        <v>1.0</v>
      </c>
      <c r="X935" s="1">
        <v>1.0</v>
      </c>
      <c r="Y935" s="1">
        <v>2.0</v>
      </c>
      <c r="Z935" s="1">
        <v>2.0</v>
      </c>
      <c r="AA935" s="1">
        <v>2.0</v>
      </c>
      <c r="AB935" s="1">
        <v>1.0</v>
      </c>
      <c r="AC935" s="1">
        <v>2426.0</v>
      </c>
      <c r="AD935" s="100">
        <f t="shared" si="1"/>
        <v>64</v>
      </c>
      <c r="AE935">
        <f t="shared" si="2"/>
        <v>20</v>
      </c>
      <c r="AF935">
        <f t="shared" si="3"/>
        <v>20</v>
      </c>
      <c r="AG935">
        <f t="shared" si="4"/>
        <v>24</v>
      </c>
    </row>
    <row r="936">
      <c r="A936" s="1" t="b">
        <v>1</v>
      </c>
      <c r="B936" s="20">
        <v>44172.69417253472</v>
      </c>
      <c r="C936" s="1" t="s">
        <v>323</v>
      </c>
      <c r="D936" s="1">
        <v>1.0</v>
      </c>
      <c r="E936" s="1">
        <v>0.0</v>
      </c>
      <c r="F936" s="1">
        <v>0.0</v>
      </c>
      <c r="G936" s="1">
        <v>1.0</v>
      </c>
      <c r="H936" s="1">
        <v>0.0</v>
      </c>
      <c r="I936" s="1">
        <v>1.0</v>
      </c>
      <c r="J936" s="1">
        <v>0.0</v>
      </c>
      <c r="K936" s="1">
        <v>1.0</v>
      </c>
      <c r="L936" s="1">
        <v>0.0</v>
      </c>
      <c r="M936" s="1">
        <v>0.0</v>
      </c>
      <c r="N936" s="1">
        <v>1.0</v>
      </c>
      <c r="O936" s="1">
        <v>0.0</v>
      </c>
      <c r="P936" s="1">
        <v>2.0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2.0</v>
      </c>
      <c r="X936" s="1">
        <v>2.0</v>
      </c>
      <c r="Y936" s="1">
        <v>2.0</v>
      </c>
      <c r="Z936" s="1">
        <v>1.0</v>
      </c>
      <c r="AA936" s="1">
        <v>2.0</v>
      </c>
      <c r="AB936" s="1">
        <v>0.0</v>
      </c>
      <c r="AC936" s="1">
        <v>2068.0</v>
      </c>
      <c r="AD936" s="100">
        <f t="shared" si="1"/>
        <v>32</v>
      </c>
      <c r="AE936">
        <f t="shared" si="2"/>
        <v>14</v>
      </c>
      <c r="AF936">
        <f t="shared" si="3"/>
        <v>12</v>
      </c>
      <c r="AG936">
        <f t="shared" si="4"/>
        <v>6</v>
      </c>
    </row>
    <row r="937">
      <c r="A937" s="1" t="b">
        <v>1</v>
      </c>
      <c r="B937" s="20">
        <v>44172.698589050924</v>
      </c>
      <c r="C937" s="1" t="s">
        <v>399</v>
      </c>
      <c r="D937" s="1">
        <v>1.0</v>
      </c>
      <c r="E937" s="1">
        <v>1.0</v>
      </c>
      <c r="F937" s="1">
        <v>2.0</v>
      </c>
      <c r="G937" s="1">
        <v>2.0</v>
      </c>
      <c r="H937" s="1">
        <v>0.0</v>
      </c>
      <c r="I937" s="1">
        <v>1.0</v>
      </c>
      <c r="J937" s="1">
        <v>2.0</v>
      </c>
      <c r="K937" s="1">
        <v>2.0</v>
      </c>
      <c r="L937" s="1">
        <v>1.0</v>
      </c>
      <c r="M937" s="1">
        <v>0.0</v>
      </c>
      <c r="N937" s="1">
        <v>0.0</v>
      </c>
      <c r="O937" s="1">
        <v>0.0</v>
      </c>
      <c r="P937" s="1">
        <v>1.0</v>
      </c>
      <c r="Q937" s="1">
        <v>1.0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2.0</v>
      </c>
      <c r="X937" s="1">
        <v>0.0</v>
      </c>
      <c r="Y937" s="1">
        <v>1.0</v>
      </c>
      <c r="Z937" s="1">
        <v>2.0</v>
      </c>
      <c r="AA937" s="1">
        <v>1.0</v>
      </c>
      <c r="AB937" s="1">
        <v>1.0</v>
      </c>
      <c r="AC937" s="1">
        <v>2049.0</v>
      </c>
      <c r="AD937" s="100">
        <f t="shared" si="1"/>
        <v>42</v>
      </c>
      <c r="AE937">
        <f t="shared" si="2"/>
        <v>14</v>
      </c>
      <c r="AF937">
        <f t="shared" si="3"/>
        <v>14</v>
      </c>
      <c r="AG937">
        <f t="shared" si="4"/>
        <v>14</v>
      </c>
    </row>
    <row r="938">
      <c r="A938" s="1" t="b">
        <v>1</v>
      </c>
      <c r="B938" s="20">
        <v>44173.365321307865</v>
      </c>
      <c r="C938" s="1" t="s">
        <v>381</v>
      </c>
      <c r="D938" s="1">
        <v>2.0</v>
      </c>
      <c r="E938" s="1">
        <v>2.0</v>
      </c>
      <c r="F938" s="1">
        <v>2.0</v>
      </c>
      <c r="G938" s="1">
        <v>2.0</v>
      </c>
      <c r="H938" s="1">
        <v>1.0</v>
      </c>
      <c r="I938" s="1">
        <v>2.0</v>
      </c>
      <c r="J938" s="1">
        <v>2.0</v>
      </c>
      <c r="K938" s="1">
        <v>2.0</v>
      </c>
      <c r="L938" s="1">
        <v>0.0</v>
      </c>
      <c r="M938" s="1">
        <v>1.0</v>
      </c>
      <c r="N938" s="1">
        <v>2.0</v>
      </c>
      <c r="O938" s="1">
        <v>0.0</v>
      </c>
      <c r="P938" s="1">
        <v>2.0</v>
      </c>
      <c r="Q938" s="1">
        <v>0.0</v>
      </c>
      <c r="R938" s="1">
        <v>1.0</v>
      </c>
      <c r="S938" s="1">
        <v>2.0</v>
      </c>
      <c r="T938" s="1">
        <v>2.0</v>
      </c>
      <c r="U938" s="1">
        <v>0.0</v>
      </c>
      <c r="V938" s="1">
        <v>1.0</v>
      </c>
      <c r="W938" s="1">
        <v>1.0</v>
      </c>
      <c r="X938" s="1">
        <v>0.0</v>
      </c>
      <c r="Y938" s="1">
        <v>2.0</v>
      </c>
      <c r="Z938" s="1">
        <v>1.0</v>
      </c>
      <c r="AA938" s="1">
        <v>2.0</v>
      </c>
      <c r="AB938" s="1">
        <v>1.0</v>
      </c>
      <c r="AC938" s="1">
        <v>2185.0</v>
      </c>
      <c r="AD938" s="100">
        <f t="shared" si="1"/>
        <v>66</v>
      </c>
      <c r="AE938">
        <f t="shared" si="2"/>
        <v>14</v>
      </c>
      <c r="AF938">
        <f t="shared" si="3"/>
        <v>26</v>
      </c>
      <c r="AG938">
        <f t="shared" si="4"/>
        <v>26</v>
      </c>
    </row>
    <row r="939">
      <c r="A939" s="1" t="b">
        <v>1</v>
      </c>
      <c r="B939" s="20">
        <v>44173.382294270836</v>
      </c>
      <c r="C939" s="1" t="s">
        <v>407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2212.0</v>
      </c>
      <c r="AD939" s="100">
        <f t="shared" si="1"/>
        <v>0</v>
      </c>
      <c r="AE939">
        <f t="shared" si="2"/>
        <v>0</v>
      </c>
      <c r="AF939">
        <f t="shared" si="3"/>
        <v>0</v>
      </c>
      <c r="AG939">
        <f t="shared" si="4"/>
        <v>0</v>
      </c>
    </row>
    <row r="940">
      <c r="A940" s="1" t="b">
        <v>1</v>
      </c>
      <c r="B940" s="20">
        <v>44173.39766003472</v>
      </c>
      <c r="C940" s="1" t="s">
        <v>142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2.0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1.0</v>
      </c>
      <c r="U940" s="1">
        <v>0.0</v>
      </c>
      <c r="V940" s="1">
        <v>0.0</v>
      </c>
      <c r="W940" s="1">
        <v>0.0</v>
      </c>
      <c r="X940" s="1">
        <v>0.0</v>
      </c>
      <c r="Y940" s="1">
        <v>1.0</v>
      </c>
      <c r="Z940" s="1">
        <v>0.0</v>
      </c>
      <c r="AA940" s="1">
        <v>1.0</v>
      </c>
      <c r="AB940" s="1">
        <v>0.0</v>
      </c>
      <c r="AC940" s="1">
        <v>1905.0</v>
      </c>
      <c r="AD940" s="100">
        <f t="shared" si="1"/>
        <v>10</v>
      </c>
      <c r="AE940">
        <f t="shared" si="2"/>
        <v>2</v>
      </c>
      <c r="AF940">
        <f t="shared" si="3"/>
        <v>6</v>
      </c>
      <c r="AG940">
        <f t="shared" si="4"/>
        <v>2</v>
      </c>
    </row>
    <row r="941">
      <c r="A941" s="1" t="b">
        <v>1</v>
      </c>
      <c r="B941" s="20">
        <v>44173.49089061342</v>
      </c>
      <c r="C941" s="1" t="s">
        <v>394</v>
      </c>
      <c r="D941" s="1">
        <v>2.0</v>
      </c>
      <c r="E941" s="1">
        <v>1.0</v>
      </c>
      <c r="F941" s="1">
        <v>2.0</v>
      </c>
      <c r="G941" s="1">
        <v>1.0</v>
      </c>
      <c r="H941" s="1">
        <v>1.0</v>
      </c>
      <c r="I941" s="1">
        <v>2.0</v>
      </c>
      <c r="J941" s="1">
        <v>2.0</v>
      </c>
      <c r="K941" s="1">
        <v>2.0</v>
      </c>
      <c r="L941" s="1">
        <v>1.0</v>
      </c>
      <c r="M941" s="1">
        <v>0.0</v>
      </c>
      <c r="N941" s="1">
        <v>1.0</v>
      </c>
      <c r="O941" s="1">
        <v>0.0</v>
      </c>
      <c r="P941" s="1">
        <v>2.0</v>
      </c>
      <c r="Q941" s="1">
        <v>1.0</v>
      </c>
      <c r="R941" s="1">
        <v>1.0</v>
      </c>
      <c r="S941" s="1">
        <v>2.0</v>
      </c>
      <c r="T941" s="1">
        <v>2.0</v>
      </c>
      <c r="U941" s="1">
        <v>1.0</v>
      </c>
      <c r="V941" s="1">
        <v>2.0</v>
      </c>
      <c r="W941" s="1">
        <v>2.0</v>
      </c>
      <c r="X941" s="1">
        <v>1.0</v>
      </c>
      <c r="Y941" s="1">
        <v>2.0</v>
      </c>
      <c r="Z941" s="1">
        <v>2.0</v>
      </c>
      <c r="AA941" s="1">
        <v>1.0</v>
      </c>
      <c r="AB941" s="1">
        <v>1.0</v>
      </c>
      <c r="AC941" s="1">
        <v>2203.0</v>
      </c>
      <c r="AD941" s="100">
        <f t="shared" si="1"/>
        <v>70</v>
      </c>
      <c r="AE941">
        <f t="shared" si="2"/>
        <v>20</v>
      </c>
      <c r="AF941">
        <f t="shared" si="3"/>
        <v>22</v>
      </c>
      <c r="AG941">
        <f t="shared" si="4"/>
        <v>28</v>
      </c>
    </row>
    <row r="942">
      <c r="A942" s="1" t="b">
        <v>1</v>
      </c>
      <c r="B942" s="20">
        <v>44173.49357549769</v>
      </c>
      <c r="C942" s="1" t="s">
        <v>309</v>
      </c>
      <c r="D942" s="1">
        <v>1.0</v>
      </c>
      <c r="E942" s="1">
        <v>1.0</v>
      </c>
      <c r="F942" s="1">
        <v>1.0</v>
      </c>
      <c r="G942" s="1">
        <v>1.0</v>
      </c>
      <c r="H942" s="1">
        <v>0.0</v>
      </c>
      <c r="I942" s="1">
        <v>1.0</v>
      </c>
      <c r="J942" s="1">
        <v>1.0</v>
      </c>
      <c r="K942" s="1">
        <v>2.0</v>
      </c>
      <c r="L942" s="1">
        <v>0.0</v>
      </c>
      <c r="M942" s="1">
        <v>0.0</v>
      </c>
      <c r="N942" s="1">
        <v>1.0</v>
      </c>
      <c r="O942" s="1">
        <v>0.0</v>
      </c>
      <c r="P942" s="1">
        <v>1.0</v>
      </c>
      <c r="Q942" s="1">
        <v>1.0</v>
      </c>
      <c r="R942" s="1">
        <v>0.0</v>
      </c>
      <c r="S942" s="1">
        <v>1.0</v>
      </c>
      <c r="T942" s="1">
        <v>1.0</v>
      </c>
      <c r="U942" s="1">
        <v>0.0</v>
      </c>
      <c r="V942" s="1">
        <v>1.0</v>
      </c>
      <c r="W942" s="1">
        <v>1.0</v>
      </c>
      <c r="X942" s="1">
        <v>1.0</v>
      </c>
      <c r="Y942" s="1">
        <v>1.0</v>
      </c>
      <c r="Z942" s="1">
        <v>1.0</v>
      </c>
      <c r="AA942" s="1">
        <v>1.0</v>
      </c>
      <c r="AB942" s="1">
        <v>1.0</v>
      </c>
      <c r="AC942" s="1">
        <v>2083.0</v>
      </c>
      <c r="AD942" s="100">
        <f t="shared" si="1"/>
        <v>40</v>
      </c>
      <c r="AE942">
        <f t="shared" si="2"/>
        <v>10</v>
      </c>
      <c r="AF942">
        <f t="shared" si="3"/>
        <v>16</v>
      </c>
      <c r="AG942">
        <f t="shared" si="4"/>
        <v>14</v>
      </c>
    </row>
    <row r="943">
      <c r="A943" s="1" t="b">
        <v>1</v>
      </c>
      <c r="B943" s="20">
        <v>44173.56757991898</v>
      </c>
      <c r="C943" s="1" t="s">
        <v>316</v>
      </c>
      <c r="D943" s="1">
        <v>2.0</v>
      </c>
      <c r="E943" s="1">
        <v>2.0</v>
      </c>
      <c r="F943" s="1">
        <v>2.0</v>
      </c>
      <c r="G943" s="1">
        <v>2.0</v>
      </c>
      <c r="H943" s="1">
        <v>1.0</v>
      </c>
      <c r="I943" s="1">
        <v>2.0</v>
      </c>
      <c r="J943" s="1">
        <v>2.0</v>
      </c>
      <c r="K943" s="1">
        <v>2.0</v>
      </c>
      <c r="L943" s="1">
        <v>2.0</v>
      </c>
      <c r="M943" s="1">
        <v>2.0</v>
      </c>
      <c r="N943" s="1">
        <v>2.0</v>
      </c>
      <c r="O943" s="1">
        <v>2.0</v>
      </c>
      <c r="P943" s="1">
        <v>2.0</v>
      </c>
      <c r="Q943" s="1">
        <v>0.0</v>
      </c>
      <c r="R943" s="1">
        <v>2.0</v>
      </c>
      <c r="S943" s="1">
        <v>2.0</v>
      </c>
      <c r="T943" s="1">
        <v>2.0</v>
      </c>
      <c r="U943" s="1">
        <v>2.0</v>
      </c>
      <c r="V943" s="1">
        <v>2.0</v>
      </c>
      <c r="W943" s="1">
        <v>1.0</v>
      </c>
      <c r="X943" s="1">
        <v>1.0</v>
      </c>
      <c r="Y943" s="1">
        <v>2.0</v>
      </c>
      <c r="Z943" s="1">
        <v>2.0</v>
      </c>
      <c r="AA943" s="1">
        <v>2.0</v>
      </c>
      <c r="AB943" s="1">
        <v>2.0</v>
      </c>
      <c r="AC943" s="1">
        <v>2103.0</v>
      </c>
      <c r="AD943" s="100">
        <f t="shared" si="1"/>
        <v>90</v>
      </c>
      <c r="AE943">
        <f t="shared" si="2"/>
        <v>28</v>
      </c>
      <c r="AF943">
        <f t="shared" si="3"/>
        <v>28</v>
      </c>
      <c r="AG943">
        <f t="shared" si="4"/>
        <v>34</v>
      </c>
    </row>
    <row r="944">
      <c r="A944" s="1" t="b">
        <v>1</v>
      </c>
      <c r="B944" s="20">
        <v>44173.591674386575</v>
      </c>
      <c r="C944" s="1" t="s">
        <v>571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2358.0</v>
      </c>
      <c r="AD944" s="100">
        <f t="shared" si="1"/>
        <v>0</v>
      </c>
      <c r="AE944">
        <f t="shared" si="2"/>
        <v>0</v>
      </c>
      <c r="AF944">
        <f t="shared" si="3"/>
        <v>0</v>
      </c>
      <c r="AG944">
        <f t="shared" si="4"/>
        <v>0</v>
      </c>
    </row>
    <row r="945">
      <c r="A945" s="1" t="b">
        <v>1</v>
      </c>
      <c r="B945" s="20">
        <v>44173.60985033565</v>
      </c>
      <c r="C945" s="1" t="s">
        <v>572</v>
      </c>
      <c r="D945" s="1">
        <v>1.0</v>
      </c>
      <c r="E945" s="1">
        <v>0.0</v>
      </c>
      <c r="F945" s="1">
        <v>0.0</v>
      </c>
      <c r="G945" s="1">
        <v>0.0</v>
      </c>
      <c r="H945" s="1">
        <v>1.0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1.0</v>
      </c>
      <c r="P945" s="1">
        <v>0.0</v>
      </c>
      <c r="Q945" s="1">
        <v>2.0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1.0</v>
      </c>
      <c r="AA945" s="1">
        <v>2.0</v>
      </c>
      <c r="AB945" s="1">
        <v>0.0</v>
      </c>
      <c r="AC945" s="1">
        <v>2433.0</v>
      </c>
      <c r="AD945" s="100">
        <f t="shared" si="1"/>
        <v>16</v>
      </c>
      <c r="AE945">
        <f t="shared" si="2"/>
        <v>2</v>
      </c>
      <c r="AF945">
        <f t="shared" si="3"/>
        <v>2</v>
      </c>
      <c r="AG945">
        <f t="shared" si="4"/>
        <v>12</v>
      </c>
    </row>
    <row r="946">
      <c r="A946" t="b">
        <v>0</v>
      </c>
      <c r="B946" s="20">
        <v>44173.74617357639</v>
      </c>
      <c r="C946" s="1" t="s">
        <v>412</v>
      </c>
      <c r="D946" s="1">
        <v>0.0</v>
      </c>
      <c r="E946" s="1">
        <v>1.0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1.0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1.0</v>
      </c>
      <c r="AA946" s="1">
        <v>2.0</v>
      </c>
      <c r="AB946" s="1">
        <v>0.0</v>
      </c>
      <c r="AC946" s="1">
        <v>2233.0</v>
      </c>
      <c r="AD946" s="100">
        <f t="shared" si="1"/>
        <v>10</v>
      </c>
      <c r="AE946">
        <f t="shared" si="2"/>
        <v>4</v>
      </c>
      <c r="AF946">
        <f t="shared" si="3"/>
        <v>0</v>
      </c>
      <c r="AG946">
        <f t="shared" si="4"/>
        <v>6</v>
      </c>
    </row>
    <row r="947">
      <c r="A947" s="1" t="b">
        <v>1</v>
      </c>
      <c r="B947" s="20">
        <v>44173.77302965277</v>
      </c>
      <c r="C947" s="1" t="s">
        <v>417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2238.0</v>
      </c>
      <c r="AD947" s="100">
        <f t="shared" si="1"/>
        <v>0</v>
      </c>
      <c r="AE947">
        <f t="shared" si="2"/>
        <v>0</v>
      </c>
      <c r="AF947">
        <f t="shared" si="3"/>
        <v>0</v>
      </c>
      <c r="AG947">
        <f t="shared" si="4"/>
        <v>0</v>
      </c>
    </row>
    <row r="948">
      <c r="A948" s="1" t="b">
        <v>1</v>
      </c>
      <c r="B948" s="20">
        <v>44174.392008263894</v>
      </c>
      <c r="C948" s="1" t="s">
        <v>570</v>
      </c>
      <c r="D948" s="1">
        <v>2.0</v>
      </c>
      <c r="E948" s="1">
        <v>2.0</v>
      </c>
      <c r="F948" s="1">
        <v>2.0</v>
      </c>
      <c r="G948" s="1">
        <v>2.0</v>
      </c>
      <c r="H948" s="1">
        <v>2.0</v>
      </c>
      <c r="I948" s="1">
        <v>2.0</v>
      </c>
      <c r="J948" s="1">
        <v>2.0</v>
      </c>
      <c r="K948" s="1">
        <v>2.0</v>
      </c>
      <c r="L948" s="1">
        <v>2.0</v>
      </c>
      <c r="M948" s="1">
        <v>2.0</v>
      </c>
      <c r="N948" s="1">
        <v>1.0</v>
      </c>
      <c r="O948" s="1">
        <v>2.0</v>
      </c>
      <c r="P948" s="1">
        <v>2.0</v>
      </c>
      <c r="Q948" s="1">
        <v>2.0</v>
      </c>
      <c r="R948" s="1">
        <v>2.0</v>
      </c>
      <c r="S948" s="1">
        <v>2.0</v>
      </c>
      <c r="T948" s="1">
        <v>2.0</v>
      </c>
      <c r="U948" s="1">
        <v>2.0</v>
      </c>
      <c r="V948" s="1">
        <v>2.0</v>
      </c>
      <c r="W948" s="1">
        <v>2.0</v>
      </c>
      <c r="X948" s="1">
        <v>2.0</v>
      </c>
      <c r="Y948" s="1">
        <v>2.0</v>
      </c>
      <c r="Z948" s="1">
        <v>2.0</v>
      </c>
      <c r="AA948" s="1">
        <v>2.0</v>
      </c>
      <c r="AB948" s="1">
        <v>2.0</v>
      </c>
      <c r="AC948" s="1">
        <v>2430.0</v>
      </c>
      <c r="AD948" s="100">
        <f t="shared" si="1"/>
        <v>98</v>
      </c>
      <c r="AE948">
        <f t="shared" si="2"/>
        <v>32</v>
      </c>
      <c r="AF948">
        <f t="shared" si="3"/>
        <v>26</v>
      </c>
      <c r="AG948">
        <f t="shared" si="4"/>
        <v>40</v>
      </c>
    </row>
    <row r="949">
      <c r="A949" s="1" t="b">
        <v>1</v>
      </c>
      <c r="B949" s="20">
        <v>44174.4223691088</v>
      </c>
      <c r="C949" s="1" t="s">
        <v>141</v>
      </c>
      <c r="D949" s="1">
        <v>1.0</v>
      </c>
      <c r="E949" s="1">
        <v>1.0</v>
      </c>
      <c r="F949" s="1">
        <v>1.0</v>
      </c>
      <c r="G949" s="1">
        <v>2.0</v>
      </c>
      <c r="H949" s="1">
        <v>1.0</v>
      </c>
      <c r="I949" s="1">
        <v>1.0</v>
      </c>
      <c r="J949" s="1">
        <v>2.0</v>
      </c>
      <c r="K949" s="1">
        <v>2.0</v>
      </c>
      <c r="L949" s="1">
        <v>1.0</v>
      </c>
      <c r="M949" s="1">
        <v>0.0</v>
      </c>
      <c r="N949" s="1">
        <v>1.0</v>
      </c>
      <c r="O949" s="1">
        <v>0.0</v>
      </c>
      <c r="P949" s="1">
        <v>2.0</v>
      </c>
      <c r="Q949" s="1">
        <v>0.0</v>
      </c>
      <c r="R949" s="1">
        <v>2.0</v>
      </c>
      <c r="S949" s="1">
        <v>1.0</v>
      </c>
      <c r="T949" s="1">
        <v>1.0</v>
      </c>
      <c r="U949" s="1">
        <v>0.0</v>
      </c>
      <c r="V949" s="1">
        <v>1.0</v>
      </c>
      <c r="W949" s="1">
        <v>1.0</v>
      </c>
      <c r="X949" s="1">
        <v>1.0</v>
      </c>
      <c r="Y949" s="1">
        <v>2.0</v>
      </c>
      <c r="Z949" s="1">
        <v>2.0</v>
      </c>
      <c r="AA949" s="1">
        <v>2.0</v>
      </c>
      <c r="AB949" s="1">
        <v>2.0</v>
      </c>
      <c r="AC949" s="1">
        <v>1909.0</v>
      </c>
      <c r="AD949" s="100">
        <f t="shared" si="1"/>
        <v>60</v>
      </c>
      <c r="AE949">
        <f t="shared" si="2"/>
        <v>16</v>
      </c>
      <c r="AF949">
        <f t="shared" si="3"/>
        <v>22</v>
      </c>
      <c r="AG949">
        <f t="shared" si="4"/>
        <v>22</v>
      </c>
    </row>
    <row r="950">
      <c r="A950" s="1" t="b">
        <v>1</v>
      </c>
      <c r="B950" s="20">
        <v>44174.46336263889</v>
      </c>
      <c r="C950" s="1" t="s">
        <v>531</v>
      </c>
      <c r="D950" s="1">
        <v>1.0</v>
      </c>
      <c r="E950" s="1">
        <v>1.0</v>
      </c>
      <c r="F950" s="1">
        <v>0.0</v>
      </c>
      <c r="G950" s="1">
        <v>0.0</v>
      </c>
      <c r="H950" s="1">
        <v>0.0</v>
      </c>
      <c r="I950" s="1">
        <v>0.0</v>
      </c>
      <c r="J950" s="1">
        <v>1.0</v>
      </c>
      <c r="K950" s="1">
        <v>1.0</v>
      </c>
      <c r="L950" s="1">
        <v>0.0</v>
      </c>
      <c r="M950" s="1">
        <v>0.0</v>
      </c>
      <c r="N950" s="1">
        <v>0.0</v>
      </c>
      <c r="O950" s="1">
        <v>0.0</v>
      </c>
      <c r="P950" s="1">
        <v>1.0</v>
      </c>
      <c r="Q950" s="1">
        <v>0.0</v>
      </c>
      <c r="R950" s="1">
        <v>0.0</v>
      </c>
      <c r="S950" s="1">
        <v>1.0</v>
      </c>
      <c r="T950" s="1">
        <v>0.0</v>
      </c>
      <c r="U950" s="1">
        <v>0.0</v>
      </c>
      <c r="V950" s="1">
        <v>0.0</v>
      </c>
      <c r="W950" s="1">
        <v>0.0</v>
      </c>
      <c r="X950" s="1">
        <v>1.0</v>
      </c>
      <c r="Y950" s="1">
        <v>1.0</v>
      </c>
      <c r="Z950" s="1">
        <v>1.0</v>
      </c>
      <c r="AA950" s="1">
        <v>1.0</v>
      </c>
      <c r="AB950" s="1">
        <v>0.0</v>
      </c>
      <c r="AC950" s="1">
        <v>2360.0</v>
      </c>
      <c r="AD950" s="100">
        <f t="shared" si="1"/>
        <v>20</v>
      </c>
      <c r="AE950">
        <f t="shared" si="2"/>
        <v>8</v>
      </c>
      <c r="AF950">
        <f t="shared" si="3"/>
        <v>6</v>
      </c>
      <c r="AG950">
        <f t="shared" si="4"/>
        <v>6</v>
      </c>
    </row>
    <row r="951">
      <c r="A951" s="1" t="b">
        <v>1</v>
      </c>
      <c r="B951" s="20">
        <v>44174.69595354167</v>
      </c>
      <c r="C951" s="1" t="s">
        <v>471</v>
      </c>
      <c r="D951" s="1">
        <v>0.0</v>
      </c>
      <c r="E951" s="1">
        <v>2.0</v>
      </c>
      <c r="F951" s="1">
        <v>2.0</v>
      </c>
      <c r="G951" s="1">
        <v>1.0</v>
      </c>
      <c r="H951" s="1">
        <v>2.0</v>
      </c>
      <c r="I951" s="1">
        <v>2.0</v>
      </c>
      <c r="J951" s="1">
        <v>1.0</v>
      </c>
      <c r="K951" s="1">
        <v>2.0</v>
      </c>
      <c r="L951" s="1">
        <v>2.0</v>
      </c>
      <c r="M951" s="1">
        <v>1.0</v>
      </c>
      <c r="N951" s="1">
        <v>2.0</v>
      </c>
      <c r="O951" s="1">
        <v>1.0</v>
      </c>
      <c r="P951" s="1">
        <v>2.0</v>
      </c>
      <c r="Q951" s="1">
        <v>2.0</v>
      </c>
      <c r="R951" s="1">
        <v>1.0</v>
      </c>
      <c r="S951" s="1">
        <v>1.0</v>
      </c>
      <c r="T951" s="1">
        <v>2.0</v>
      </c>
      <c r="U951" s="1">
        <v>1.0</v>
      </c>
      <c r="V951" s="1">
        <v>1.0</v>
      </c>
      <c r="W951" s="1">
        <v>2.0</v>
      </c>
      <c r="X951" s="1">
        <v>2.0</v>
      </c>
      <c r="Y951" s="1">
        <v>1.0</v>
      </c>
      <c r="Z951" s="1">
        <v>1.0</v>
      </c>
      <c r="AA951" s="1">
        <v>2.0</v>
      </c>
      <c r="AB951" s="1">
        <v>1.0</v>
      </c>
      <c r="AC951" s="1">
        <v>2293.0</v>
      </c>
      <c r="AD951" s="100">
        <f t="shared" si="1"/>
        <v>74</v>
      </c>
      <c r="AE951">
        <f t="shared" si="2"/>
        <v>24</v>
      </c>
      <c r="AF951">
        <f t="shared" si="3"/>
        <v>20</v>
      </c>
      <c r="AG951">
        <f t="shared" si="4"/>
        <v>30</v>
      </c>
    </row>
    <row r="952">
      <c r="A952" s="1" t="b">
        <v>1</v>
      </c>
      <c r="B952" s="20">
        <v>44174.906914328705</v>
      </c>
      <c r="C952" s="1" t="s">
        <v>421</v>
      </c>
      <c r="D952" s="1">
        <v>2.0</v>
      </c>
      <c r="E952" s="1">
        <v>1.0</v>
      </c>
      <c r="F952" s="1">
        <v>0.0</v>
      </c>
      <c r="G952" s="1">
        <v>0.0</v>
      </c>
      <c r="H952" s="1">
        <v>0.0</v>
      </c>
      <c r="I952" s="1">
        <v>0.0</v>
      </c>
      <c r="J952" s="1">
        <v>1.0</v>
      </c>
      <c r="K952" s="1">
        <v>1.0</v>
      </c>
      <c r="L952" s="1">
        <v>1.0</v>
      </c>
      <c r="M952" s="1">
        <v>0.0</v>
      </c>
      <c r="N952" s="1">
        <v>0.0</v>
      </c>
      <c r="O952" s="1">
        <v>0.0</v>
      </c>
      <c r="P952" s="1">
        <v>0.0</v>
      </c>
      <c r="Q952" s="1">
        <v>1.0</v>
      </c>
      <c r="R952" s="1">
        <v>0.0</v>
      </c>
      <c r="S952" s="1">
        <v>0.0</v>
      </c>
      <c r="T952" s="1">
        <v>2.0</v>
      </c>
      <c r="U952" s="1">
        <v>0.0</v>
      </c>
      <c r="V952" s="1">
        <v>0.0</v>
      </c>
      <c r="W952" s="1">
        <v>0.0</v>
      </c>
      <c r="X952" s="1">
        <v>0.0</v>
      </c>
      <c r="Y952" s="1">
        <v>1.0</v>
      </c>
      <c r="Z952" s="1">
        <v>0.0</v>
      </c>
      <c r="AA952" s="1">
        <v>2.0</v>
      </c>
      <c r="AB952" s="1">
        <v>0.0</v>
      </c>
      <c r="AC952" s="1">
        <v>2222.0</v>
      </c>
      <c r="AD952" s="100">
        <f t="shared" si="1"/>
        <v>24</v>
      </c>
      <c r="AE952">
        <f t="shared" si="2"/>
        <v>6</v>
      </c>
      <c r="AF952">
        <f t="shared" si="3"/>
        <v>10</v>
      </c>
      <c r="AG952">
        <f t="shared" si="4"/>
        <v>8</v>
      </c>
    </row>
    <row r="953">
      <c r="A953" s="1" t="b">
        <v>1</v>
      </c>
      <c r="B953" s="20">
        <v>44175.49145042824</v>
      </c>
      <c r="C953" s="1" t="s">
        <v>571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2358.0</v>
      </c>
      <c r="AD953" s="100">
        <f t="shared" si="1"/>
        <v>0</v>
      </c>
      <c r="AE953">
        <f t="shared" si="2"/>
        <v>0</v>
      </c>
      <c r="AF953">
        <f t="shared" si="3"/>
        <v>0</v>
      </c>
      <c r="AG953">
        <f t="shared" si="4"/>
        <v>0</v>
      </c>
    </row>
    <row r="954">
      <c r="A954" s="1" t="b">
        <v>1</v>
      </c>
      <c r="B954" s="20">
        <v>44175.652602118054</v>
      </c>
      <c r="C954" s="1" t="s">
        <v>372</v>
      </c>
      <c r="D954" s="1">
        <v>0.0</v>
      </c>
      <c r="E954" s="1">
        <v>1.0</v>
      </c>
      <c r="F954" s="1">
        <v>0.0</v>
      </c>
      <c r="G954" s="1">
        <v>2.0</v>
      </c>
      <c r="H954" s="1">
        <v>0.0</v>
      </c>
      <c r="I954" s="1">
        <v>0.0</v>
      </c>
      <c r="J954" s="1">
        <v>0.0</v>
      </c>
      <c r="K954" s="1">
        <v>1.0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1.0</v>
      </c>
      <c r="S954" s="1">
        <v>2.0</v>
      </c>
      <c r="T954" s="1">
        <v>2.0</v>
      </c>
      <c r="U954" s="1">
        <v>0.0</v>
      </c>
      <c r="V954" s="1">
        <v>0.0</v>
      </c>
      <c r="W954" s="1">
        <v>0.0</v>
      </c>
      <c r="X954" s="1">
        <v>0.0</v>
      </c>
      <c r="Y954" s="1">
        <v>1.0</v>
      </c>
      <c r="Z954" s="1">
        <v>2.0</v>
      </c>
      <c r="AA954" s="1">
        <v>2.0</v>
      </c>
      <c r="AB954" s="1">
        <v>0.0</v>
      </c>
      <c r="AC954" s="1" t="s">
        <v>999</v>
      </c>
      <c r="AD954" s="100">
        <f t="shared" si="1"/>
        <v>28</v>
      </c>
      <c r="AE954">
        <f t="shared" si="2"/>
        <v>8</v>
      </c>
      <c r="AF954">
        <f t="shared" si="3"/>
        <v>10</v>
      </c>
      <c r="AG954">
        <f t="shared" si="4"/>
        <v>10</v>
      </c>
    </row>
    <row r="955">
      <c r="A955" s="1" t="b">
        <v>1</v>
      </c>
      <c r="B955" s="20">
        <v>44175.88839956019</v>
      </c>
      <c r="C955" s="1" t="s">
        <v>479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2308.0</v>
      </c>
      <c r="AD955" s="100">
        <f t="shared" si="1"/>
        <v>0</v>
      </c>
      <c r="AE955">
        <f t="shared" si="2"/>
        <v>0</v>
      </c>
      <c r="AF955">
        <f t="shared" si="3"/>
        <v>0</v>
      </c>
      <c r="AG955">
        <f t="shared" si="4"/>
        <v>0</v>
      </c>
    </row>
    <row r="956">
      <c r="A956" t="b">
        <v>0</v>
      </c>
      <c r="B956" s="20">
        <v>44175.91062271991</v>
      </c>
      <c r="C956" s="1" t="s">
        <v>577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2436.0</v>
      </c>
      <c r="AD956" s="100">
        <f t="shared" si="1"/>
        <v>0</v>
      </c>
      <c r="AE956">
        <f t="shared" si="2"/>
        <v>0</v>
      </c>
      <c r="AF956">
        <f t="shared" si="3"/>
        <v>0</v>
      </c>
      <c r="AG956">
        <f t="shared" si="4"/>
        <v>0</v>
      </c>
    </row>
    <row r="957">
      <c r="A957" s="1" t="b">
        <v>1</v>
      </c>
      <c r="B957" s="20">
        <v>44178.63649884259</v>
      </c>
      <c r="C957" s="1" t="s">
        <v>322</v>
      </c>
      <c r="D957" s="1">
        <v>1.0</v>
      </c>
      <c r="E957" s="1">
        <v>1.0</v>
      </c>
      <c r="F957" s="1">
        <v>1.0</v>
      </c>
      <c r="G957" s="1">
        <v>1.0</v>
      </c>
      <c r="H957" s="1">
        <v>1.0</v>
      </c>
      <c r="I957" s="1">
        <v>1.0</v>
      </c>
      <c r="J957" s="1">
        <v>1.0</v>
      </c>
      <c r="K957" s="1">
        <v>1.0</v>
      </c>
      <c r="L957" s="1">
        <v>0.0</v>
      </c>
      <c r="M957" s="1">
        <v>0.0</v>
      </c>
      <c r="N957" s="1">
        <v>0.0</v>
      </c>
      <c r="O957" s="1">
        <v>0.0</v>
      </c>
      <c r="P957" s="1">
        <v>1.0</v>
      </c>
      <c r="Q957" s="1">
        <v>0.0</v>
      </c>
      <c r="R957" s="1">
        <v>0.0</v>
      </c>
      <c r="S957" s="1">
        <v>1.0</v>
      </c>
      <c r="T957" s="1">
        <v>1.0</v>
      </c>
      <c r="U957" s="1">
        <v>0.0</v>
      </c>
      <c r="V957" s="1">
        <v>0.0</v>
      </c>
      <c r="W957" s="1">
        <v>1.0</v>
      </c>
      <c r="X957" s="1">
        <v>1.0</v>
      </c>
      <c r="Y957" s="1">
        <v>1.0</v>
      </c>
      <c r="Z957" s="1">
        <v>1.0</v>
      </c>
      <c r="AA957" s="1">
        <v>1.0</v>
      </c>
      <c r="AB957" s="1">
        <v>1.0</v>
      </c>
      <c r="AC957" s="1">
        <v>2110.0</v>
      </c>
      <c r="AD957" s="100">
        <f t="shared" si="1"/>
        <v>34</v>
      </c>
      <c r="AE957">
        <f t="shared" si="2"/>
        <v>10</v>
      </c>
      <c r="AF957">
        <f t="shared" si="3"/>
        <v>12</v>
      </c>
      <c r="AG957">
        <f t="shared" si="4"/>
        <v>12</v>
      </c>
    </row>
    <row r="958">
      <c r="A958" s="1" t="b">
        <v>1</v>
      </c>
      <c r="B958" s="20">
        <v>44178.65336606481</v>
      </c>
      <c r="C958" s="1" t="s">
        <v>501</v>
      </c>
      <c r="D958" s="1">
        <v>1.0</v>
      </c>
      <c r="E958" s="1">
        <v>1.0</v>
      </c>
      <c r="F958" s="1">
        <v>1.0</v>
      </c>
      <c r="G958" s="1">
        <v>1.0</v>
      </c>
      <c r="H958" s="1">
        <v>0.0</v>
      </c>
      <c r="I958" s="1">
        <v>1.0</v>
      </c>
      <c r="J958" s="1">
        <v>2.0</v>
      </c>
      <c r="K958" s="1">
        <v>2.0</v>
      </c>
      <c r="L958" s="1">
        <v>1.0</v>
      </c>
      <c r="M958" s="1">
        <v>0.0</v>
      </c>
      <c r="N958" s="1">
        <v>2.0</v>
      </c>
      <c r="O958" s="1">
        <v>0.0</v>
      </c>
      <c r="P958" s="1">
        <v>2.0</v>
      </c>
      <c r="Q958" s="1">
        <v>0.0</v>
      </c>
      <c r="R958" s="1">
        <v>0.0</v>
      </c>
      <c r="S958" s="1">
        <v>2.0</v>
      </c>
      <c r="T958" s="1">
        <v>0.0</v>
      </c>
      <c r="U958" s="1">
        <v>0.0</v>
      </c>
      <c r="V958" s="1">
        <v>0.0</v>
      </c>
      <c r="W958" s="1">
        <v>1.0</v>
      </c>
      <c r="X958" s="1">
        <v>1.0</v>
      </c>
      <c r="Y958" s="1">
        <v>2.0</v>
      </c>
      <c r="Z958" s="1">
        <v>2.0</v>
      </c>
      <c r="AA958" s="1">
        <v>2.0</v>
      </c>
      <c r="AB958" s="1">
        <v>0.0</v>
      </c>
      <c r="AC958" s="1">
        <v>2324.0</v>
      </c>
      <c r="AD958" s="100">
        <f t="shared" si="1"/>
        <v>48</v>
      </c>
      <c r="AE958">
        <f t="shared" si="2"/>
        <v>16</v>
      </c>
      <c r="AF958">
        <f t="shared" si="3"/>
        <v>16</v>
      </c>
      <c r="AG958">
        <f t="shared" si="4"/>
        <v>16</v>
      </c>
    </row>
    <row r="959">
      <c r="A959" s="1" t="b">
        <v>1</v>
      </c>
      <c r="B959" s="20">
        <v>44179.51038611111</v>
      </c>
      <c r="C959" s="1" t="s">
        <v>573</v>
      </c>
      <c r="D959" s="1">
        <v>2.0</v>
      </c>
      <c r="E959" s="1">
        <v>2.0</v>
      </c>
      <c r="F959" s="1">
        <v>2.0</v>
      </c>
      <c r="G959" s="1">
        <v>1.0</v>
      </c>
      <c r="H959" s="1">
        <v>2.0</v>
      </c>
      <c r="I959" s="1">
        <v>1.0</v>
      </c>
      <c r="J959" s="1">
        <v>2.0</v>
      </c>
      <c r="K959" s="1">
        <v>2.0</v>
      </c>
      <c r="L959" s="1">
        <v>0.0</v>
      </c>
      <c r="M959" s="1">
        <v>1.0</v>
      </c>
      <c r="N959" s="1">
        <v>1.0</v>
      </c>
      <c r="O959" s="1">
        <v>2.0</v>
      </c>
      <c r="P959" s="1">
        <v>2.0</v>
      </c>
      <c r="Q959" s="1">
        <v>0.0</v>
      </c>
      <c r="R959" s="1">
        <v>1.0</v>
      </c>
      <c r="S959" s="1">
        <v>2.0</v>
      </c>
      <c r="T959" s="1">
        <v>2.0</v>
      </c>
      <c r="U959" s="1">
        <v>0.0</v>
      </c>
      <c r="V959" s="1">
        <v>1.0</v>
      </c>
      <c r="W959" s="1">
        <v>1.0</v>
      </c>
      <c r="X959" s="1">
        <v>1.0</v>
      </c>
      <c r="Y959" s="1">
        <v>1.0</v>
      </c>
      <c r="Z959" s="1">
        <v>2.0</v>
      </c>
      <c r="AA959" s="1">
        <v>2.0</v>
      </c>
      <c r="AB959" s="1">
        <v>1.0</v>
      </c>
      <c r="AC959" s="1">
        <v>2435.0</v>
      </c>
      <c r="AD959" s="100">
        <f t="shared" si="1"/>
        <v>68</v>
      </c>
      <c r="AE959">
        <f t="shared" si="2"/>
        <v>16</v>
      </c>
      <c r="AF959">
        <f t="shared" si="3"/>
        <v>22</v>
      </c>
      <c r="AG959">
        <f t="shared" si="4"/>
        <v>30</v>
      </c>
    </row>
    <row r="960">
      <c r="A960" s="1" t="b">
        <v>1</v>
      </c>
      <c r="B960" s="20">
        <v>44179.69539988426</v>
      </c>
      <c r="C960" s="1" t="s">
        <v>402</v>
      </c>
      <c r="D960" s="1">
        <v>2.0</v>
      </c>
      <c r="E960" s="1">
        <v>0.0</v>
      </c>
      <c r="F960" s="1">
        <v>2.0</v>
      </c>
      <c r="G960" s="1">
        <v>1.0</v>
      </c>
      <c r="H960" s="1">
        <v>1.0</v>
      </c>
      <c r="I960" s="1">
        <v>2.0</v>
      </c>
      <c r="J960" s="1">
        <v>2.0</v>
      </c>
      <c r="K960" s="1">
        <v>2.0</v>
      </c>
      <c r="L960" s="1">
        <v>1.0</v>
      </c>
      <c r="M960" s="1">
        <v>0.0</v>
      </c>
      <c r="N960" s="1">
        <v>2.0</v>
      </c>
      <c r="O960" s="1">
        <v>0.0</v>
      </c>
      <c r="P960" s="1">
        <v>1.0</v>
      </c>
      <c r="Q960" s="1">
        <v>1.0</v>
      </c>
      <c r="R960" s="1">
        <v>0.0</v>
      </c>
      <c r="S960" s="1">
        <v>1.0</v>
      </c>
      <c r="T960" s="1">
        <v>2.0</v>
      </c>
      <c r="U960" s="1">
        <v>0.0</v>
      </c>
      <c r="V960" s="1">
        <v>1.0</v>
      </c>
      <c r="W960" s="1">
        <v>2.0</v>
      </c>
      <c r="X960" s="1">
        <v>0.0</v>
      </c>
      <c r="Y960" s="1">
        <v>2.0</v>
      </c>
      <c r="Z960" s="1">
        <v>1.0</v>
      </c>
      <c r="AA960" s="1">
        <v>1.0</v>
      </c>
      <c r="AB960" s="1">
        <v>1.0</v>
      </c>
      <c r="AC960" s="1">
        <v>2210.0</v>
      </c>
      <c r="AD960" s="100">
        <f t="shared" si="1"/>
        <v>56</v>
      </c>
      <c r="AE960">
        <f t="shared" si="2"/>
        <v>12</v>
      </c>
      <c r="AF960">
        <f t="shared" si="3"/>
        <v>22</v>
      </c>
      <c r="AG960">
        <f t="shared" si="4"/>
        <v>22</v>
      </c>
    </row>
    <row r="961">
      <c r="A961" s="1" t="b">
        <v>1</v>
      </c>
      <c r="B961" s="20">
        <v>44179.72146523148</v>
      </c>
      <c r="C961" s="1" t="s">
        <v>400</v>
      </c>
      <c r="D961" s="1">
        <v>1.0</v>
      </c>
      <c r="E961" s="1">
        <v>1.0</v>
      </c>
      <c r="F961" s="1">
        <v>2.0</v>
      </c>
      <c r="G961" s="1">
        <v>1.0</v>
      </c>
      <c r="H961" s="1">
        <v>0.0</v>
      </c>
      <c r="I961" s="1">
        <v>1.0</v>
      </c>
      <c r="J961" s="1">
        <v>2.0</v>
      </c>
      <c r="K961" s="1">
        <v>2.0</v>
      </c>
      <c r="L961" s="1">
        <v>0.0</v>
      </c>
      <c r="M961" s="1">
        <v>0.0</v>
      </c>
      <c r="N961" s="1">
        <v>0.0</v>
      </c>
      <c r="O961" s="1">
        <v>0.0</v>
      </c>
      <c r="P961" s="1">
        <v>1.0</v>
      </c>
      <c r="Q961" s="1">
        <v>0.0</v>
      </c>
      <c r="R961" s="1">
        <v>0.0</v>
      </c>
      <c r="S961" s="1">
        <v>1.0</v>
      </c>
      <c r="T961" s="1">
        <v>2.0</v>
      </c>
      <c r="U961" s="1">
        <v>0.0</v>
      </c>
      <c r="V961" s="1">
        <v>1.0</v>
      </c>
      <c r="W961" s="1">
        <v>0.0</v>
      </c>
      <c r="X961" s="1">
        <v>1.0</v>
      </c>
      <c r="Y961" s="1">
        <v>1.0</v>
      </c>
      <c r="Z961" s="1">
        <v>0.0</v>
      </c>
      <c r="AA961" s="1">
        <v>1.0</v>
      </c>
      <c r="AB961" s="1">
        <v>0.0</v>
      </c>
      <c r="AC961" s="1">
        <v>2216.0</v>
      </c>
      <c r="AD961" s="100">
        <f t="shared" si="1"/>
        <v>36</v>
      </c>
      <c r="AE961">
        <f t="shared" si="2"/>
        <v>6</v>
      </c>
      <c r="AF961">
        <f t="shared" si="3"/>
        <v>14</v>
      </c>
      <c r="AG961">
        <f t="shared" si="4"/>
        <v>16</v>
      </c>
    </row>
    <row r="962">
      <c r="A962" s="1" t="b">
        <v>1</v>
      </c>
      <c r="B962" s="20">
        <v>44179.84367326389</v>
      </c>
      <c r="C962" s="1" t="s">
        <v>575</v>
      </c>
      <c r="D962" s="1">
        <v>2.0</v>
      </c>
      <c r="E962" s="1">
        <v>1.0</v>
      </c>
      <c r="F962" s="1">
        <v>1.0</v>
      </c>
      <c r="G962" s="1">
        <v>0.0</v>
      </c>
      <c r="H962" s="1">
        <v>0.0</v>
      </c>
      <c r="I962" s="1">
        <v>1.0</v>
      </c>
      <c r="J962" s="1">
        <v>1.0</v>
      </c>
      <c r="K962" s="1">
        <v>1.0</v>
      </c>
      <c r="L962" s="1">
        <v>0.0</v>
      </c>
      <c r="M962" s="1">
        <v>0.0</v>
      </c>
      <c r="N962" s="1">
        <v>0.0</v>
      </c>
      <c r="O962" s="1">
        <v>0.0</v>
      </c>
      <c r="P962" s="1">
        <v>1.0</v>
      </c>
      <c r="Q962" s="1">
        <v>0.0</v>
      </c>
      <c r="R962" s="1">
        <v>0.0</v>
      </c>
      <c r="S962" s="1">
        <v>1.0</v>
      </c>
      <c r="T962" s="1">
        <v>2.0</v>
      </c>
      <c r="U962" s="1">
        <v>0.0</v>
      </c>
      <c r="V962" s="1">
        <v>0.0</v>
      </c>
      <c r="W962" s="1">
        <v>0.0</v>
      </c>
      <c r="X962" s="1">
        <v>1.0</v>
      </c>
      <c r="Y962" s="1">
        <v>2.0</v>
      </c>
      <c r="Z962" s="1">
        <v>1.0</v>
      </c>
      <c r="AA962" s="1">
        <v>1.0</v>
      </c>
      <c r="AB962" s="1">
        <v>0.0</v>
      </c>
      <c r="AC962" s="1">
        <v>1527.0</v>
      </c>
      <c r="AD962" s="100">
        <f t="shared" si="1"/>
        <v>32</v>
      </c>
      <c r="AE962">
        <f t="shared" si="2"/>
        <v>10</v>
      </c>
      <c r="AF962">
        <f t="shared" si="3"/>
        <v>12</v>
      </c>
      <c r="AG962">
        <f t="shared" si="4"/>
        <v>10</v>
      </c>
    </row>
    <row r="963">
      <c r="A963" s="1" t="b">
        <v>1</v>
      </c>
      <c r="B963" s="20">
        <v>44180.35363427083</v>
      </c>
      <c r="C963" s="1" t="s">
        <v>347</v>
      </c>
      <c r="D963" s="1">
        <v>2.0</v>
      </c>
      <c r="E963" s="1">
        <v>2.0</v>
      </c>
      <c r="F963" s="1">
        <v>2.0</v>
      </c>
      <c r="G963" s="1">
        <v>2.0</v>
      </c>
      <c r="H963" s="1">
        <v>2.0</v>
      </c>
      <c r="I963" s="1">
        <v>2.0</v>
      </c>
      <c r="J963" s="1">
        <v>2.0</v>
      </c>
      <c r="K963" s="1">
        <v>2.0</v>
      </c>
      <c r="L963" s="1">
        <v>1.0</v>
      </c>
      <c r="M963" s="1">
        <v>1.0</v>
      </c>
      <c r="N963" s="1">
        <v>2.0</v>
      </c>
      <c r="O963" s="1">
        <v>2.0</v>
      </c>
      <c r="P963" s="1">
        <v>2.0</v>
      </c>
      <c r="Q963" s="1">
        <v>0.0</v>
      </c>
      <c r="R963" s="1">
        <v>1.0</v>
      </c>
      <c r="S963" s="1">
        <v>2.0</v>
      </c>
      <c r="T963" s="1">
        <v>2.0</v>
      </c>
      <c r="U963" s="1">
        <v>1.0</v>
      </c>
      <c r="V963" s="1">
        <v>2.0</v>
      </c>
      <c r="W963" s="1">
        <v>2.0</v>
      </c>
      <c r="X963" s="1">
        <v>2.0</v>
      </c>
      <c r="Y963" s="1">
        <v>2.0</v>
      </c>
      <c r="Z963" s="1">
        <v>2.0</v>
      </c>
      <c r="AA963" s="1">
        <v>2.0</v>
      </c>
      <c r="AB963" s="1">
        <v>1.0</v>
      </c>
      <c r="AC963" s="1">
        <v>2129.0</v>
      </c>
      <c r="AD963" s="100">
        <f t="shared" si="1"/>
        <v>86</v>
      </c>
      <c r="AE963">
        <f t="shared" si="2"/>
        <v>26</v>
      </c>
      <c r="AF963">
        <f t="shared" si="3"/>
        <v>26</v>
      </c>
      <c r="AG963">
        <f t="shared" si="4"/>
        <v>34</v>
      </c>
    </row>
    <row r="964">
      <c r="A964" s="1" t="b">
        <v>1</v>
      </c>
      <c r="B964" s="20">
        <v>44181.46163936342</v>
      </c>
      <c r="C964" s="1" t="s">
        <v>542</v>
      </c>
      <c r="D964" s="1">
        <v>2.0</v>
      </c>
      <c r="E964" s="1">
        <v>1.0</v>
      </c>
      <c r="F964" s="1">
        <v>2.0</v>
      </c>
      <c r="G964" s="1">
        <v>1.0</v>
      </c>
      <c r="H964" s="1">
        <v>0.0</v>
      </c>
      <c r="I964" s="1">
        <v>2.0</v>
      </c>
      <c r="J964" s="1">
        <v>2.0</v>
      </c>
      <c r="K964" s="1">
        <v>1.0</v>
      </c>
      <c r="L964" s="1">
        <v>0.0</v>
      </c>
      <c r="M964" s="1">
        <v>0.0</v>
      </c>
      <c r="N964" s="1">
        <v>0.0</v>
      </c>
      <c r="O964" s="1">
        <v>0.0</v>
      </c>
      <c r="P964" s="1">
        <v>2.0</v>
      </c>
      <c r="Q964" s="1">
        <v>0.0</v>
      </c>
      <c r="R964" s="1">
        <v>0.0</v>
      </c>
      <c r="S964" s="1">
        <v>1.0</v>
      </c>
      <c r="T964" s="1">
        <v>0.0</v>
      </c>
      <c r="U964" s="1">
        <v>0.0</v>
      </c>
      <c r="V964" s="1">
        <v>1.0</v>
      </c>
      <c r="W964" s="1">
        <v>0.0</v>
      </c>
      <c r="X964" s="1">
        <v>1.0</v>
      </c>
      <c r="Y964" s="1">
        <v>1.0</v>
      </c>
      <c r="Z964" s="1">
        <v>1.0</v>
      </c>
      <c r="AA964" s="1">
        <v>2.0</v>
      </c>
      <c r="AB964" s="1">
        <v>0.0</v>
      </c>
      <c r="AC964" s="1">
        <v>2392.0</v>
      </c>
      <c r="AD964" s="100">
        <f t="shared" si="1"/>
        <v>40</v>
      </c>
      <c r="AE964">
        <f t="shared" si="2"/>
        <v>8</v>
      </c>
      <c r="AF964">
        <f t="shared" si="3"/>
        <v>12</v>
      </c>
      <c r="AG964">
        <f t="shared" si="4"/>
        <v>20</v>
      </c>
    </row>
    <row r="965">
      <c r="A965" s="1" t="b">
        <v>1</v>
      </c>
      <c r="B965" s="20">
        <v>44181.46333274306</v>
      </c>
      <c r="C965" s="1" t="s">
        <v>461</v>
      </c>
      <c r="D965" s="1">
        <v>2.0</v>
      </c>
      <c r="E965" s="1">
        <v>2.0</v>
      </c>
      <c r="F965" s="1">
        <v>2.0</v>
      </c>
      <c r="G965" s="1">
        <v>2.0</v>
      </c>
      <c r="H965" s="1">
        <v>2.0</v>
      </c>
      <c r="I965" s="1">
        <v>2.0</v>
      </c>
      <c r="J965" s="1">
        <v>2.0</v>
      </c>
      <c r="K965" s="1">
        <v>2.0</v>
      </c>
      <c r="L965" s="1">
        <v>2.0</v>
      </c>
      <c r="M965" s="1">
        <v>2.0</v>
      </c>
      <c r="N965" s="1">
        <v>2.0</v>
      </c>
      <c r="O965" s="1">
        <v>1.0</v>
      </c>
      <c r="P965" s="1">
        <v>2.0</v>
      </c>
      <c r="Q965" s="1">
        <v>1.0</v>
      </c>
      <c r="R965" s="1">
        <v>2.0</v>
      </c>
      <c r="S965" s="1">
        <v>2.0</v>
      </c>
      <c r="T965" s="1">
        <v>2.0</v>
      </c>
      <c r="U965" s="1">
        <v>1.0</v>
      </c>
      <c r="V965" s="1">
        <v>2.0</v>
      </c>
      <c r="W965" s="1">
        <v>2.0</v>
      </c>
      <c r="X965" s="1">
        <v>1.0</v>
      </c>
      <c r="Y965" s="1">
        <v>2.0</v>
      </c>
      <c r="Z965" s="1">
        <v>2.0</v>
      </c>
      <c r="AA965" s="1">
        <v>2.0</v>
      </c>
      <c r="AB965" s="1">
        <v>1.0</v>
      </c>
      <c r="AC965" s="1">
        <v>1755.0</v>
      </c>
      <c r="AD965" s="100">
        <f t="shared" si="1"/>
        <v>90</v>
      </c>
      <c r="AE965">
        <f t="shared" si="2"/>
        <v>28</v>
      </c>
      <c r="AF965">
        <f t="shared" si="3"/>
        <v>26</v>
      </c>
      <c r="AG965">
        <f t="shared" si="4"/>
        <v>36</v>
      </c>
    </row>
    <row r="966">
      <c r="A966" s="1" t="b">
        <v>1</v>
      </c>
      <c r="B966" s="20">
        <v>44181.487104733795</v>
      </c>
      <c r="C966" s="1" t="s">
        <v>573</v>
      </c>
      <c r="D966" s="1">
        <v>2.0</v>
      </c>
      <c r="E966" s="1">
        <v>2.0</v>
      </c>
      <c r="F966" s="1">
        <v>2.0</v>
      </c>
      <c r="G966" s="1">
        <v>1.0</v>
      </c>
      <c r="H966" s="1">
        <v>2.0</v>
      </c>
      <c r="I966" s="1">
        <v>1.0</v>
      </c>
      <c r="J966" s="1">
        <v>2.0</v>
      </c>
      <c r="K966" s="1">
        <v>2.0</v>
      </c>
      <c r="L966" s="1">
        <v>0.0</v>
      </c>
      <c r="M966" s="1">
        <v>1.0</v>
      </c>
      <c r="N966" s="1">
        <v>1.0</v>
      </c>
      <c r="O966" s="1">
        <v>2.0</v>
      </c>
      <c r="P966" s="1">
        <v>2.0</v>
      </c>
      <c r="Q966" s="1">
        <v>0.0</v>
      </c>
      <c r="R966" s="1">
        <v>1.0</v>
      </c>
      <c r="S966" s="1">
        <v>2.0</v>
      </c>
      <c r="T966" s="1">
        <v>2.0</v>
      </c>
      <c r="U966" s="1">
        <v>0.0</v>
      </c>
      <c r="V966" s="1">
        <v>1.0</v>
      </c>
      <c r="W966" s="1">
        <v>1.0</v>
      </c>
      <c r="X966" s="1">
        <v>1.0</v>
      </c>
      <c r="Y966" s="1">
        <v>1.0</v>
      </c>
      <c r="Z966" s="1">
        <v>2.0</v>
      </c>
      <c r="AA966" s="1">
        <v>2.0</v>
      </c>
      <c r="AB966" s="1">
        <v>1.0</v>
      </c>
      <c r="AC966" s="1">
        <v>2435.0</v>
      </c>
      <c r="AD966" s="100">
        <f t="shared" si="1"/>
        <v>68</v>
      </c>
      <c r="AE966">
        <f t="shared" si="2"/>
        <v>16</v>
      </c>
      <c r="AF966">
        <f t="shared" si="3"/>
        <v>22</v>
      </c>
      <c r="AG966">
        <f t="shared" si="4"/>
        <v>30</v>
      </c>
    </row>
    <row r="967">
      <c r="A967" s="1" t="b">
        <v>1</v>
      </c>
      <c r="B967" s="20">
        <v>44183.377313414356</v>
      </c>
      <c r="C967" s="1" t="s">
        <v>488</v>
      </c>
      <c r="D967" s="1">
        <v>2.0</v>
      </c>
      <c r="E967" s="1">
        <v>2.0</v>
      </c>
      <c r="F967" s="1">
        <v>2.0</v>
      </c>
      <c r="G967" s="1">
        <v>2.0</v>
      </c>
      <c r="H967" s="1">
        <v>1.0</v>
      </c>
      <c r="I967" s="1">
        <v>2.0</v>
      </c>
      <c r="J967" s="1">
        <v>2.0</v>
      </c>
      <c r="K967" s="1">
        <v>2.0</v>
      </c>
      <c r="L967" s="1">
        <v>0.0</v>
      </c>
      <c r="M967" s="1">
        <v>1.0</v>
      </c>
      <c r="N967" s="1">
        <v>2.0</v>
      </c>
      <c r="O967" s="1">
        <v>0.0</v>
      </c>
      <c r="P967" s="1">
        <v>2.0</v>
      </c>
      <c r="Q967" s="1">
        <v>0.0</v>
      </c>
      <c r="R967" s="1">
        <v>1.0</v>
      </c>
      <c r="S967" s="1">
        <v>2.0</v>
      </c>
      <c r="T967" s="1">
        <v>2.0</v>
      </c>
      <c r="U967" s="1">
        <v>1.0</v>
      </c>
      <c r="V967" s="1">
        <v>1.0</v>
      </c>
      <c r="W967" s="1">
        <v>2.0</v>
      </c>
      <c r="X967" s="1">
        <v>2.0</v>
      </c>
      <c r="Y967" s="1">
        <v>2.0</v>
      </c>
      <c r="Z967" s="1">
        <v>1.0</v>
      </c>
      <c r="AA967" s="1">
        <v>2.0</v>
      </c>
      <c r="AB967" s="1">
        <v>1.0</v>
      </c>
      <c r="AC967" s="1">
        <v>2248.0</v>
      </c>
      <c r="AD967" s="100">
        <f t="shared" si="1"/>
        <v>74</v>
      </c>
      <c r="AE967">
        <f t="shared" si="2"/>
        <v>22</v>
      </c>
      <c r="AF967">
        <f t="shared" si="3"/>
        <v>26</v>
      </c>
      <c r="AG967">
        <f t="shared" si="4"/>
        <v>26</v>
      </c>
    </row>
    <row r="968">
      <c r="A968" s="1" t="b">
        <v>1</v>
      </c>
      <c r="B968" s="20">
        <v>44183.58992126158</v>
      </c>
      <c r="C968" s="1" t="s">
        <v>444</v>
      </c>
      <c r="D968" s="1">
        <v>1.0</v>
      </c>
      <c r="E968" s="1">
        <v>2.0</v>
      </c>
      <c r="F968" s="1">
        <v>1.0</v>
      </c>
      <c r="G968" s="1">
        <v>1.0</v>
      </c>
      <c r="H968" s="1">
        <v>0.0</v>
      </c>
      <c r="I968" s="1">
        <v>1.0</v>
      </c>
      <c r="J968" s="1">
        <v>2.0</v>
      </c>
      <c r="K968" s="1">
        <v>2.0</v>
      </c>
      <c r="L968" s="1">
        <v>0.0</v>
      </c>
      <c r="M968" s="1">
        <v>0.0</v>
      </c>
      <c r="N968" s="1">
        <v>1.0</v>
      </c>
      <c r="O968" s="1">
        <v>0.0</v>
      </c>
      <c r="P968" s="1">
        <v>2.0</v>
      </c>
      <c r="Q968" s="1">
        <v>0.0</v>
      </c>
      <c r="R968" s="1">
        <v>0.0</v>
      </c>
      <c r="S968" s="1">
        <v>1.0</v>
      </c>
      <c r="T968" s="1">
        <v>0.0</v>
      </c>
      <c r="U968" s="1">
        <v>0.0</v>
      </c>
      <c r="V968" s="1">
        <v>1.0</v>
      </c>
      <c r="W968" s="1">
        <v>0.0</v>
      </c>
      <c r="X968" s="1">
        <v>1.0</v>
      </c>
      <c r="Y968" s="1">
        <v>2.0</v>
      </c>
      <c r="Z968" s="1">
        <v>1.0</v>
      </c>
      <c r="AA968" s="1">
        <v>2.0</v>
      </c>
      <c r="AB968" s="1">
        <v>0.0</v>
      </c>
      <c r="AC968" s="1">
        <v>2271.0</v>
      </c>
      <c r="AD968" s="100">
        <f t="shared" si="1"/>
        <v>42</v>
      </c>
      <c r="AE968">
        <f t="shared" si="2"/>
        <v>12</v>
      </c>
      <c r="AF968">
        <f t="shared" si="3"/>
        <v>14</v>
      </c>
      <c r="AG968">
        <f t="shared" si="4"/>
        <v>16</v>
      </c>
    </row>
    <row r="969">
      <c r="A969" s="1" t="b">
        <v>1</v>
      </c>
      <c r="B969" s="20">
        <v>44183.99070267361</v>
      </c>
      <c r="C969" s="1" t="s">
        <v>916</v>
      </c>
      <c r="D969" s="1">
        <v>0.0</v>
      </c>
      <c r="E969" s="1">
        <v>2.0</v>
      </c>
      <c r="F969" s="1">
        <v>2.0</v>
      </c>
      <c r="G969" s="1">
        <v>0.0</v>
      </c>
      <c r="H969" s="1">
        <v>0.0</v>
      </c>
      <c r="I969" s="1">
        <v>1.0</v>
      </c>
      <c r="J969" s="1">
        <v>0.0</v>
      </c>
      <c r="K969" s="1">
        <v>0.0</v>
      </c>
      <c r="L969" s="1">
        <v>1.0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2436.0</v>
      </c>
      <c r="AD969" s="100">
        <f t="shared" si="1"/>
        <v>12</v>
      </c>
      <c r="AE969">
        <f t="shared" si="2"/>
        <v>6</v>
      </c>
      <c r="AF969">
        <f t="shared" si="3"/>
        <v>0</v>
      </c>
      <c r="AG969">
        <f t="shared" si="4"/>
        <v>6</v>
      </c>
    </row>
    <row r="970">
      <c r="A970" s="1" t="b">
        <v>1</v>
      </c>
      <c r="B970" s="20">
        <v>44184.49611413194</v>
      </c>
      <c r="C970" s="1" t="s">
        <v>427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2243.0</v>
      </c>
      <c r="AD970" s="100">
        <f t="shared" si="1"/>
        <v>0</v>
      </c>
      <c r="AE970">
        <f t="shared" si="2"/>
        <v>0</v>
      </c>
      <c r="AF970">
        <f t="shared" si="3"/>
        <v>0</v>
      </c>
      <c r="AG970">
        <f t="shared" si="4"/>
        <v>0</v>
      </c>
    </row>
    <row r="971">
      <c r="A971" s="1" t="b">
        <v>1</v>
      </c>
      <c r="B971" s="20">
        <v>44185.40990478009</v>
      </c>
      <c r="C971" s="1" t="s">
        <v>458</v>
      </c>
      <c r="D971" s="1">
        <v>1.0</v>
      </c>
      <c r="E971" s="1">
        <v>1.0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1.0</v>
      </c>
      <c r="AA971" s="1">
        <v>0.0</v>
      </c>
      <c r="AB971" s="1">
        <v>0.0</v>
      </c>
      <c r="AC971" s="1">
        <v>2290.0</v>
      </c>
      <c r="AD971" s="100">
        <f t="shared" si="1"/>
        <v>8</v>
      </c>
      <c r="AE971">
        <f t="shared" si="2"/>
        <v>4</v>
      </c>
      <c r="AF971">
        <f t="shared" si="3"/>
        <v>2</v>
      </c>
      <c r="AG971">
        <f t="shared" si="4"/>
        <v>2</v>
      </c>
    </row>
    <row r="972">
      <c r="A972" s="1" t="b">
        <v>1</v>
      </c>
      <c r="B972" s="20">
        <v>44187.36703065972</v>
      </c>
      <c r="C972" s="1" t="s">
        <v>539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1313.0</v>
      </c>
      <c r="AD972" s="100">
        <f t="shared" si="1"/>
        <v>0</v>
      </c>
      <c r="AE972">
        <f t="shared" si="2"/>
        <v>0</v>
      </c>
      <c r="AF972">
        <f t="shared" si="3"/>
        <v>0</v>
      </c>
      <c r="AG972">
        <f t="shared" si="4"/>
        <v>0</v>
      </c>
    </row>
    <row r="973">
      <c r="A973" s="1" t="b">
        <v>1</v>
      </c>
      <c r="B973" s="20">
        <v>44187.4391237963</v>
      </c>
      <c r="C973" s="1" t="s">
        <v>580</v>
      </c>
      <c r="D973" s="1">
        <v>0.0</v>
      </c>
      <c r="E973" s="1">
        <v>1.0</v>
      </c>
      <c r="F973" s="1">
        <v>0.0</v>
      </c>
      <c r="G973" s="1">
        <v>0.0</v>
      </c>
      <c r="H973" s="1">
        <v>0.0</v>
      </c>
      <c r="I973" s="1">
        <v>1.0</v>
      </c>
      <c r="J973" s="1">
        <v>0.0</v>
      </c>
      <c r="K973" s="1">
        <v>1.0</v>
      </c>
      <c r="L973" s="1">
        <v>0.0</v>
      </c>
      <c r="M973" s="1">
        <v>0.0</v>
      </c>
      <c r="N973" s="1">
        <v>0.0</v>
      </c>
      <c r="O973" s="1">
        <v>0.0</v>
      </c>
      <c r="P973" s="1">
        <v>1.0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1.0</v>
      </c>
      <c r="Z973" s="1">
        <v>1.0</v>
      </c>
      <c r="AA973" s="1">
        <v>1.0</v>
      </c>
      <c r="AB973" s="1">
        <v>0.0</v>
      </c>
      <c r="AC973" s="1">
        <v>2442.0</v>
      </c>
      <c r="AD973" s="100">
        <f t="shared" si="1"/>
        <v>14</v>
      </c>
      <c r="AE973">
        <f t="shared" si="2"/>
        <v>6</v>
      </c>
      <c r="AF973">
        <f t="shared" si="3"/>
        <v>4</v>
      </c>
      <c r="AG973">
        <f t="shared" si="4"/>
        <v>4</v>
      </c>
    </row>
    <row r="974">
      <c r="A974" s="1" t="b">
        <v>1</v>
      </c>
      <c r="B974" s="20">
        <v>44187.62497668981</v>
      </c>
      <c r="C974" s="1" t="s">
        <v>579</v>
      </c>
      <c r="D974" s="1">
        <v>1.0</v>
      </c>
      <c r="E974" s="1">
        <v>2.0</v>
      </c>
      <c r="F974" s="1">
        <v>2.0</v>
      </c>
      <c r="G974" s="1">
        <v>2.0</v>
      </c>
      <c r="H974" s="1">
        <v>1.0</v>
      </c>
      <c r="I974" s="1">
        <v>2.0</v>
      </c>
      <c r="J974" s="1">
        <v>2.0</v>
      </c>
      <c r="K974" s="1">
        <v>1.0</v>
      </c>
      <c r="L974" s="1">
        <v>2.0</v>
      </c>
      <c r="M974" s="1">
        <v>2.0</v>
      </c>
      <c r="N974" s="1">
        <v>1.0</v>
      </c>
      <c r="O974" s="1">
        <v>2.0</v>
      </c>
      <c r="P974" s="1">
        <v>2.0</v>
      </c>
      <c r="Q974" s="1">
        <v>1.0</v>
      </c>
      <c r="R974" s="1">
        <v>1.0</v>
      </c>
      <c r="S974" s="1">
        <v>2.0</v>
      </c>
      <c r="T974" s="1">
        <v>1.0</v>
      </c>
      <c r="U974" s="1">
        <v>0.0</v>
      </c>
      <c r="V974" s="1">
        <v>2.0</v>
      </c>
      <c r="W974" s="1">
        <v>1.0</v>
      </c>
      <c r="X974" s="1">
        <v>1.0</v>
      </c>
      <c r="Y974" s="1">
        <v>2.0</v>
      </c>
      <c r="Z974" s="1">
        <v>1.0</v>
      </c>
      <c r="AA974" s="1">
        <v>2.0</v>
      </c>
      <c r="AB974" s="1">
        <v>1.0</v>
      </c>
      <c r="AC974" s="1">
        <v>2444.0</v>
      </c>
      <c r="AD974" s="100">
        <f t="shared" si="1"/>
        <v>74</v>
      </c>
      <c r="AE974">
        <f t="shared" si="2"/>
        <v>22</v>
      </c>
      <c r="AF974">
        <f t="shared" si="3"/>
        <v>18</v>
      </c>
      <c r="AG974">
        <f t="shared" si="4"/>
        <v>34</v>
      </c>
    </row>
    <row r="975">
      <c r="A975" s="1" t="b">
        <v>1</v>
      </c>
      <c r="B975" s="20">
        <v>44190.31215486111</v>
      </c>
      <c r="C975" s="1" t="s">
        <v>555</v>
      </c>
      <c r="D975" s="1">
        <v>1.0</v>
      </c>
      <c r="E975" s="1">
        <v>1.0</v>
      </c>
      <c r="F975" s="1">
        <v>1.0</v>
      </c>
      <c r="G975" s="1">
        <v>0.0</v>
      </c>
      <c r="H975" s="1">
        <v>0.0</v>
      </c>
      <c r="I975" s="1">
        <v>1.0</v>
      </c>
      <c r="J975" s="1">
        <v>1.0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2.0</v>
      </c>
      <c r="Z975" s="1">
        <v>0.0</v>
      </c>
      <c r="AA975" s="1">
        <v>2.0</v>
      </c>
      <c r="AB975" s="1">
        <v>0.0</v>
      </c>
      <c r="AC975" s="1">
        <v>2406.0</v>
      </c>
      <c r="AD975" s="100">
        <f t="shared" si="1"/>
        <v>18</v>
      </c>
      <c r="AE975">
        <f t="shared" si="2"/>
        <v>6</v>
      </c>
      <c r="AF975">
        <f t="shared" si="3"/>
        <v>2</v>
      </c>
      <c r="AG975">
        <f t="shared" si="4"/>
        <v>10</v>
      </c>
    </row>
    <row r="976">
      <c r="A976" s="1" t="b">
        <v>1</v>
      </c>
      <c r="B976" s="20">
        <v>44191.39928596065</v>
      </c>
      <c r="C976" s="1" t="s">
        <v>354</v>
      </c>
      <c r="D976" s="1">
        <v>1.0</v>
      </c>
      <c r="E976" s="1">
        <v>0.0</v>
      </c>
      <c r="F976" s="1">
        <v>0.0</v>
      </c>
      <c r="G976" s="1">
        <v>0.0</v>
      </c>
      <c r="H976" s="1">
        <v>1.0</v>
      </c>
      <c r="I976" s="1">
        <v>0.0</v>
      </c>
      <c r="J976" s="1">
        <v>2.0</v>
      </c>
      <c r="K976" s="1">
        <v>2.0</v>
      </c>
      <c r="L976" s="1">
        <v>1.0</v>
      </c>
      <c r="M976" s="1">
        <v>0.0</v>
      </c>
      <c r="N976" s="1">
        <v>0.0</v>
      </c>
      <c r="O976" s="1">
        <v>1.0</v>
      </c>
      <c r="P976" s="1">
        <v>1.0</v>
      </c>
      <c r="Q976" s="1">
        <v>0.0</v>
      </c>
      <c r="R976" s="1">
        <v>0.0</v>
      </c>
      <c r="S976" s="1">
        <v>1.0</v>
      </c>
      <c r="T976" s="1">
        <v>2.0</v>
      </c>
      <c r="U976" s="1">
        <v>0.0</v>
      </c>
      <c r="V976" s="1">
        <v>1.0</v>
      </c>
      <c r="W976" s="1">
        <v>1.0</v>
      </c>
      <c r="X976" s="1">
        <v>0.0</v>
      </c>
      <c r="Y976" s="1">
        <v>1.0</v>
      </c>
      <c r="Z976" s="1">
        <v>1.0</v>
      </c>
      <c r="AA976" s="1">
        <v>1.0</v>
      </c>
      <c r="AB976" s="1">
        <v>0.0</v>
      </c>
      <c r="AC976" s="1">
        <v>2156.0</v>
      </c>
      <c r="AD976" s="100">
        <f t="shared" si="1"/>
        <v>34</v>
      </c>
      <c r="AE976">
        <f t="shared" si="2"/>
        <v>8</v>
      </c>
      <c r="AF976">
        <f t="shared" si="3"/>
        <v>12</v>
      </c>
      <c r="AG976">
        <f t="shared" si="4"/>
        <v>14</v>
      </c>
    </row>
    <row r="977">
      <c r="A977" s="1" t="b">
        <v>1</v>
      </c>
      <c r="B977" s="20">
        <v>44192.33763278935</v>
      </c>
      <c r="C977" s="1" t="s">
        <v>578</v>
      </c>
      <c r="D977" s="1">
        <v>1.0</v>
      </c>
      <c r="E977" s="1">
        <v>1.0</v>
      </c>
      <c r="F977" s="1">
        <v>1.0</v>
      </c>
      <c r="G977" s="1">
        <v>1.0</v>
      </c>
      <c r="H977" s="1">
        <v>0.0</v>
      </c>
      <c r="I977" s="1">
        <v>1.0</v>
      </c>
      <c r="J977" s="1">
        <v>1.0</v>
      </c>
      <c r="K977" s="1">
        <v>1.0</v>
      </c>
      <c r="L977" s="1">
        <v>1.0</v>
      </c>
      <c r="M977" s="1">
        <v>0.0</v>
      </c>
      <c r="N977" s="1">
        <v>1.0</v>
      </c>
      <c r="O977" s="1">
        <v>0.0</v>
      </c>
      <c r="P977" s="1">
        <v>1.0</v>
      </c>
      <c r="Q977" s="1">
        <v>0.0</v>
      </c>
      <c r="R977" s="1">
        <v>0.0</v>
      </c>
      <c r="S977" s="1">
        <v>1.0</v>
      </c>
      <c r="T977" s="1">
        <v>1.0</v>
      </c>
      <c r="U977" s="1">
        <v>0.0</v>
      </c>
      <c r="V977" s="1">
        <v>0.0</v>
      </c>
      <c r="W977" s="1">
        <v>0.0</v>
      </c>
      <c r="X977" s="1">
        <v>0.0</v>
      </c>
      <c r="Y977" s="1">
        <v>1.0</v>
      </c>
      <c r="Z977" s="1">
        <v>1.0</v>
      </c>
      <c r="AA977" s="1">
        <v>1.0</v>
      </c>
      <c r="AB977" s="1">
        <v>0.0</v>
      </c>
      <c r="AC977" s="1">
        <v>2443.0</v>
      </c>
      <c r="AD977" s="100">
        <f t="shared" si="1"/>
        <v>30</v>
      </c>
      <c r="AE977">
        <f t="shared" si="2"/>
        <v>8</v>
      </c>
      <c r="AF977">
        <f t="shared" si="3"/>
        <v>12</v>
      </c>
      <c r="AG977">
        <f t="shared" si="4"/>
        <v>10</v>
      </c>
    </row>
    <row r="978">
      <c r="A978" s="1" t="b">
        <v>1</v>
      </c>
      <c r="B978" s="20">
        <v>44194.541373009255</v>
      </c>
      <c r="C978" s="1" t="s">
        <v>334</v>
      </c>
      <c r="D978" s="1">
        <v>1.0</v>
      </c>
      <c r="E978" s="1">
        <v>1.0</v>
      </c>
      <c r="F978" s="1">
        <v>0.0</v>
      </c>
      <c r="G978" s="1">
        <v>0.0</v>
      </c>
      <c r="H978" s="1">
        <v>1.0</v>
      </c>
      <c r="I978" s="1">
        <v>0.0</v>
      </c>
      <c r="J978" s="1">
        <v>1.0</v>
      </c>
      <c r="K978" s="1">
        <v>0.0</v>
      </c>
      <c r="L978" s="1">
        <v>0.0</v>
      </c>
      <c r="M978" s="1">
        <v>0.0</v>
      </c>
      <c r="N978" s="1">
        <v>0.0</v>
      </c>
      <c r="O978" s="1">
        <v>1.0</v>
      </c>
      <c r="P978" s="1">
        <v>1.0</v>
      </c>
      <c r="Q978" s="1">
        <v>0.0</v>
      </c>
      <c r="R978" s="1">
        <v>0.0</v>
      </c>
      <c r="S978" s="1">
        <v>1.0</v>
      </c>
      <c r="T978" s="1">
        <v>0.0</v>
      </c>
      <c r="U978" s="1">
        <v>0.0</v>
      </c>
      <c r="V978" s="1">
        <v>1.0</v>
      </c>
      <c r="W978" s="1">
        <v>0.0</v>
      </c>
      <c r="X978" s="1">
        <v>1.0</v>
      </c>
      <c r="Y978" s="1">
        <v>1.0</v>
      </c>
      <c r="Z978" s="1">
        <v>1.0</v>
      </c>
      <c r="AA978" s="1">
        <v>1.0</v>
      </c>
      <c r="AB978" s="1">
        <v>0.0</v>
      </c>
      <c r="AC978" s="1">
        <v>2112.0</v>
      </c>
      <c r="AD978" s="100">
        <f t="shared" si="1"/>
        <v>24</v>
      </c>
      <c r="AE978">
        <f t="shared" si="2"/>
        <v>8</v>
      </c>
      <c r="AF978">
        <f t="shared" si="3"/>
        <v>4</v>
      </c>
      <c r="AG978">
        <f t="shared" si="4"/>
        <v>12</v>
      </c>
    </row>
    <row r="979">
      <c r="A979" s="1" t="b">
        <v>1</v>
      </c>
      <c r="B979" s="20">
        <v>44195.44338724537</v>
      </c>
      <c r="C979" s="1" t="s">
        <v>581</v>
      </c>
      <c r="D979" s="1">
        <v>1.0</v>
      </c>
      <c r="E979" s="1">
        <v>2.0</v>
      </c>
      <c r="F979" s="1">
        <v>2.0</v>
      </c>
      <c r="G979" s="1">
        <v>1.0</v>
      </c>
      <c r="H979" s="1">
        <v>2.0</v>
      </c>
      <c r="I979" s="1">
        <v>1.0</v>
      </c>
      <c r="J979" s="1">
        <v>2.0</v>
      </c>
      <c r="K979" s="1">
        <v>1.0</v>
      </c>
      <c r="L979" s="1">
        <v>1.0</v>
      </c>
      <c r="M979" s="1">
        <v>1.0</v>
      </c>
      <c r="N979" s="1">
        <v>1.0</v>
      </c>
      <c r="O979" s="1">
        <v>1.0</v>
      </c>
      <c r="P979" s="1">
        <v>1.0</v>
      </c>
      <c r="Q979" s="1">
        <v>2.0</v>
      </c>
      <c r="R979" s="1">
        <v>0.0</v>
      </c>
      <c r="S979" s="1">
        <v>2.0</v>
      </c>
      <c r="T979" s="1">
        <v>2.0</v>
      </c>
      <c r="U979" s="1">
        <v>1.0</v>
      </c>
      <c r="V979" s="1">
        <v>2.0</v>
      </c>
      <c r="W979" s="1">
        <v>2.0</v>
      </c>
      <c r="X979" s="1">
        <v>2.0</v>
      </c>
      <c r="Y979" s="1">
        <v>2.0</v>
      </c>
      <c r="Z979" s="1">
        <v>1.0</v>
      </c>
      <c r="AA979" s="1">
        <v>1.0</v>
      </c>
      <c r="AB979" s="1">
        <v>0.0</v>
      </c>
      <c r="AC979" s="1">
        <v>2429.0</v>
      </c>
      <c r="AD979" s="100">
        <f t="shared" si="1"/>
        <v>68</v>
      </c>
      <c r="AE979">
        <f t="shared" si="2"/>
        <v>24</v>
      </c>
      <c r="AF979">
        <f t="shared" si="3"/>
        <v>14</v>
      </c>
      <c r="AG979">
        <f t="shared" si="4"/>
        <v>30</v>
      </c>
    </row>
    <row r="980">
      <c r="A980" s="1" t="b">
        <v>1</v>
      </c>
      <c r="B980" s="20">
        <v>44195.618004918986</v>
      </c>
      <c r="C980" s="1" t="s">
        <v>494</v>
      </c>
      <c r="D980" s="1">
        <v>2.0</v>
      </c>
      <c r="E980" s="1">
        <v>2.0</v>
      </c>
      <c r="F980" s="1">
        <v>2.0</v>
      </c>
      <c r="G980" s="1">
        <v>2.0</v>
      </c>
      <c r="H980" s="1">
        <v>1.0</v>
      </c>
      <c r="I980" s="1">
        <v>2.0</v>
      </c>
      <c r="J980" s="1">
        <v>2.0</v>
      </c>
      <c r="K980" s="1">
        <v>2.0</v>
      </c>
      <c r="L980" s="1">
        <v>0.0</v>
      </c>
      <c r="M980" s="1">
        <v>0.0</v>
      </c>
      <c r="N980" s="1">
        <v>2.0</v>
      </c>
      <c r="O980" s="1">
        <v>1.0</v>
      </c>
      <c r="P980" s="1">
        <v>2.0</v>
      </c>
      <c r="Q980" s="1">
        <v>1.0</v>
      </c>
      <c r="R980" s="1">
        <v>0.0</v>
      </c>
      <c r="S980" s="1">
        <v>2.0</v>
      </c>
      <c r="T980" s="1">
        <v>1.0</v>
      </c>
      <c r="U980" s="1">
        <v>0.0</v>
      </c>
      <c r="V980" s="1">
        <v>1.0</v>
      </c>
      <c r="W980" s="1">
        <v>2.0</v>
      </c>
      <c r="X980" s="1">
        <v>0.0</v>
      </c>
      <c r="Y980" s="1">
        <v>2.0</v>
      </c>
      <c r="Z980" s="1">
        <v>2.0</v>
      </c>
      <c r="AA980" s="1">
        <v>2.0</v>
      </c>
      <c r="AB980" s="1">
        <v>1.0</v>
      </c>
      <c r="AC980" s="1">
        <v>2314.0</v>
      </c>
      <c r="AD980" s="100">
        <f t="shared" si="1"/>
        <v>68</v>
      </c>
      <c r="AE980">
        <f t="shared" si="2"/>
        <v>16</v>
      </c>
      <c r="AF980">
        <f t="shared" si="3"/>
        <v>24</v>
      </c>
      <c r="AG980">
        <f t="shared" si="4"/>
        <v>28</v>
      </c>
    </row>
    <row r="981">
      <c r="A981" s="1" t="b">
        <v>1</v>
      </c>
      <c r="B981" s="20">
        <v>44196.41858722222</v>
      </c>
      <c r="C981" s="1" t="s">
        <v>582</v>
      </c>
      <c r="D981" s="1">
        <v>0.0</v>
      </c>
      <c r="E981" s="1">
        <v>2.0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1.0</v>
      </c>
      <c r="M981" s="1">
        <v>0.0</v>
      </c>
      <c r="N981" s="1">
        <v>0.0</v>
      </c>
      <c r="O981" s="1">
        <v>0.0</v>
      </c>
      <c r="P981" s="1">
        <v>1.0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2439.0</v>
      </c>
      <c r="AD981" s="100">
        <f t="shared" si="1"/>
        <v>8</v>
      </c>
      <c r="AE981">
        <f t="shared" si="2"/>
        <v>6</v>
      </c>
      <c r="AF981">
        <f t="shared" si="3"/>
        <v>2</v>
      </c>
      <c r="AG981">
        <f t="shared" si="4"/>
        <v>0</v>
      </c>
    </row>
    <row r="982">
      <c r="A982" s="1" t="b">
        <v>1</v>
      </c>
      <c r="B982" s="20">
        <v>44197.548599953705</v>
      </c>
      <c r="C982" s="1" t="s">
        <v>583</v>
      </c>
      <c r="D982" s="1">
        <v>2.0</v>
      </c>
      <c r="E982" s="1">
        <v>2.0</v>
      </c>
      <c r="F982" s="1">
        <v>1.0</v>
      </c>
      <c r="G982" s="1">
        <v>0.0</v>
      </c>
      <c r="H982" s="1">
        <v>1.0</v>
      </c>
      <c r="I982" s="1">
        <v>2.0</v>
      </c>
      <c r="J982" s="1">
        <v>2.0</v>
      </c>
      <c r="K982" s="1">
        <v>2.0</v>
      </c>
      <c r="L982" s="1">
        <v>2.0</v>
      </c>
      <c r="M982" s="1">
        <v>0.0</v>
      </c>
      <c r="N982" s="1">
        <v>1.0</v>
      </c>
      <c r="O982" s="1">
        <v>0.0</v>
      </c>
      <c r="P982" s="1">
        <v>0.0</v>
      </c>
      <c r="Q982" s="1">
        <v>2.0</v>
      </c>
      <c r="R982" s="1">
        <v>1.0</v>
      </c>
      <c r="S982" s="1">
        <v>2.0</v>
      </c>
      <c r="T982" s="1">
        <v>1.0</v>
      </c>
      <c r="U982" s="1">
        <v>0.0</v>
      </c>
      <c r="V982" s="1">
        <v>2.0</v>
      </c>
      <c r="W982" s="1">
        <v>2.0</v>
      </c>
      <c r="X982" s="1">
        <v>2.0</v>
      </c>
      <c r="Y982" s="1">
        <v>2.0</v>
      </c>
      <c r="Z982" s="1">
        <v>2.0</v>
      </c>
      <c r="AA982" s="1">
        <v>1.0</v>
      </c>
      <c r="AB982" s="1">
        <v>1.0</v>
      </c>
      <c r="AC982" s="1">
        <v>2448.0</v>
      </c>
      <c r="AD982" s="100">
        <f t="shared" si="1"/>
        <v>66</v>
      </c>
      <c r="AE982">
        <f t="shared" si="2"/>
        <v>24</v>
      </c>
      <c r="AF982">
        <f t="shared" si="3"/>
        <v>14</v>
      </c>
      <c r="AG982">
        <f t="shared" si="4"/>
        <v>28</v>
      </c>
    </row>
    <row r="983">
      <c r="A983" s="1" t="b">
        <v>1</v>
      </c>
      <c r="B983" s="20">
        <v>44198.50346738426</v>
      </c>
      <c r="C983" s="1" t="s">
        <v>522</v>
      </c>
      <c r="D983" s="1">
        <v>0.0</v>
      </c>
      <c r="E983" s="1">
        <v>1.0</v>
      </c>
      <c r="F983" s="1">
        <v>2.0</v>
      </c>
      <c r="G983" s="1">
        <v>2.0</v>
      </c>
      <c r="H983" s="1">
        <v>1.0</v>
      </c>
      <c r="I983" s="1">
        <v>2.0</v>
      </c>
      <c r="J983" s="1">
        <v>1.0</v>
      </c>
      <c r="K983" s="1">
        <v>2.0</v>
      </c>
      <c r="L983" s="1">
        <v>0.0</v>
      </c>
      <c r="M983" s="1">
        <v>0.0</v>
      </c>
      <c r="N983" s="1">
        <v>0.0</v>
      </c>
      <c r="O983" s="1">
        <v>0.0</v>
      </c>
      <c r="P983" s="1">
        <v>2.0</v>
      </c>
      <c r="Q983" s="1">
        <v>0.0</v>
      </c>
      <c r="R983" s="1">
        <v>0.0</v>
      </c>
      <c r="S983" s="1">
        <v>1.0</v>
      </c>
      <c r="T983" s="1">
        <v>0.0</v>
      </c>
      <c r="U983" s="1">
        <v>0.0</v>
      </c>
      <c r="V983" s="1">
        <v>0.0</v>
      </c>
      <c r="W983" s="1">
        <v>1.0</v>
      </c>
      <c r="X983" s="1">
        <v>0.0</v>
      </c>
      <c r="Y983" s="1">
        <v>2.0</v>
      </c>
      <c r="Z983" s="1">
        <v>1.0</v>
      </c>
      <c r="AA983" s="1">
        <v>2.0</v>
      </c>
      <c r="AB983" s="1">
        <v>0.0</v>
      </c>
      <c r="AC983" s="1">
        <v>2246.0</v>
      </c>
      <c r="AD983" s="100">
        <f t="shared" si="1"/>
        <v>40</v>
      </c>
      <c r="AE983">
        <f t="shared" si="2"/>
        <v>10</v>
      </c>
      <c r="AF983">
        <f t="shared" si="3"/>
        <v>12</v>
      </c>
      <c r="AG983">
        <f t="shared" si="4"/>
        <v>18</v>
      </c>
    </row>
    <row r="984">
      <c r="A984" s="1" t="b">
        <v>1</v>
      </c>
      <c r="B984" s="20">
        <v>44198.538192685184</v>
      </c>
      <c r="C984" s="1" t="s">
        <v>530</v>
      </c>
      <c r="D984" s="1">
        <v>1.0</v>
      </c>
      <c r="E984" s="1">
        <v>1.0</v>
      </c>
      <c r="F984" s="1">
        <v>0.0</v>
      </c>
      <c r="G984" s="1">
        <v>0.0</v>
      </c>
      <c r="H984" s="1">
        <v>2.0</v>
      </c>
      <c r="I984" s="1">
        <v>1.0</v>
      </c>
      <c r="J984" s="1">
        <v>1.0</v>
      </c>
      <c r="K984" s="1">
        <v>0.0</v>
      </c>
      <c r="L984" s="1">
        <v>1.0</v>
      </c>
      <c r="M984" s="1">
        <v>0.0</v>
      </c>
      <c r="N984" s="1">
        <v>1.0</v>
      </c>
      <c r="O984" s="1">
        <v>0.0</v>
      </c>
      <c r="P984" s="1">
        <v>1.0</v>
      </c>
      <c r="Q984" s="1">
        <v>0.0</v>
      </c>
      <c r="R984" s="1">
        <v>0.0</v>
      </c>
      <c r="S984" s="1">
        <v>2.0</v>
      </c>
      <c r="T984" s="1">
        <v>1.0</v>
      </c>
      <c r="U984" s="1">
        <v>1.0</v>
      </c>
      <c r="V984" s="1">
        <v>0.0</v>
      </c>
      <c r="W984" s="1">
        <v>2.0</v>
      </c>
      <c r="X984" s="1">
        <v>2.0</v>
      </c>
      <c r="Y984" s="1">
        <v>2.0</v>
      </c>
      <c r="Z984" s="1">
        <v>1.0</v>
      </c>
      <c r="AA984" s="1">
        <v>1.0</v>
      </c>
      <c r="AB984" s="1">
        <v>0.0</v>
      </c>
      <c r="AC984" s="1">
        <v>1876.0</v>
      </c>
      <c r="AD984" s="100">
        <f t="shared" si="1"/>
        <v>42</v>
      </c>
      <c r="AE984">
        <f t="shared" si="2"/>
        <v>20</v>
      </c>
      <c r="AF984">
        <f t="shared" si="3"/>
        <v>8</v>
      </c>
      <c r="AG984">
        <f t="shared" si="4"/>
        <v>14</v>
      </c>
    </row>
    <row r="985">
      <c r="A985" s="1" t="b">
        <v>1</v>
      </c>
      <c r="B985" s="20">
        <v>44199.79230621528</v>
      </c>
      <c r="C985" s="1" t="s">
        <v>487</v>
      </c>
      <c r="D985" s="1">
        <v>0.0</v>
      </c>
      <c r="E985" s="1">
        <v>1.0</v>
      </c>
      <c r="F985" s="1">
        <v>0.0</v>
      </c>
      <c r="G985" s="1">
        <v>0.0</v>
      </c>
      <c r="H985" s="1">
        <v>0.0</v>
      </c>
      <c r="I985" s="1">
        <v>0.0</v>
      </c>
      <c r="J985" s="1">
        <v>1.0</v>
      </c>
      <c r="K985" s="1">
        <v>1.0</v>
      </c>
      <c r="L985" s="1">
        <v>0.0</v>
      </c>
      <c r="M985" s="1">
        <v>0.0</v>
      </c>
      <c r="N985" s="1">
        <v>0.0</v>
      </c>
      <c r="O985" s="1">
        <v>0.0</v>
      </c>
      <c r="P985" s="1">
        <v>1.0</v>
      </c>
      <c r="Q985" s="1">
        <v>0.0</v>
      </c>
      <c r="R985" s="1">
        <v>0.0</v>
      </c>
      <c r="S985" s="1">
        <v>1.0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1.0</v>
      </c>
      <c r="Z985" s="1">
        <v>0.0</v>
      </c>
      <c r="AA985" s="1">
        <v>1.0</v>
      </c>
      <c r="AB985" s="1">
        <v>1.0</v>
      </c>
      <c r="AC985" s="1">
        <v>2328.0</v>
      </c>
      <c r="AD985" s="100">
        <f t="shared" si="1"/>
        <v>16</v>
      </c>
      <c r="AE985">
        <f t="shared" si="2"/>
        <v>4</v>
      </c>
      <c r="AF985">
        <f t="shared" si="3"/>
        <v>6</v>
      </c>
      <c r="AG985">
        <f t="shared" si="4"/>
        <v>6</v>
      </c>
    </row>
    <row r="986">
      <c r="A986" s="1" t="b">
        <v>1</v>
      </c>
      <c r="B986" s="20">
        <v>44200.474599849535</v>
      </c>
      <c r="C986" s="1" t="s">
        <v>410</v>
      </c>
      <c r="D986" s="1">
        <v>0.0</v>
      </c>
      <c r="E986" s="1">
        <v>2.0</v>
      </c>
      <c r="F986" s="1">
        <v>2.0</v>
      </c>
      <c r="G986" s="1">
        <v>1.0</v>
      </c>
      <c r="H986" s="1">
        <v>2.0</v>
      </c>
      <c r="I986" s="1">
        <v>2.0</v>
      </c>
      <c r="J986" s="1">
        <v>1.0</v>
      </c>
      <c r="K986" s="1">
        <v>2.0</v>
      </c>
      <c r="L986" s="1">
        <v>2.0</v>
      </c>
      <c r="M986" s="1">
        <v>1.0</v>
      </c>
      <c r="N986" s="1">
        <v>0.0</v>
      </c>
      <c r="O986" s="1">
        <v>1.0</v>
      </c>
      <c r="P986" s="1">
        <v>2.0</v>
      </c>
      <c r="Q986" s="1">
        <v>1.0</v>
      </c>
      <c r="R986" s="1">
        <v>0.0</v>
      </c>
      <c r="S986" s="1">
        <v>2.0</v>
      </c>
      <c r="T986" s="1">
        <v>0.0</v>
      </c>
      <c r="U986" s="1">
        <v>0.0</v>
      </c>
      <c r="V986" s="1">
        <v>0.0</v>
      </c>
      <c r="W986" s="1">
        <v>2.0</v>
      </c>
      <c r="X986" s="1">
        <v>2.0</v>
      </c>
      <c r="Y986" s="1">
        <v>2.0</v>
      </c>
      <c r="Z986" s="1">
        <v>1.0</v>
      </c>
      <c r="AA986" s="1">
        <v>1.0</v>
      </c>
      <c r="AB986" s="1">
        <v>0.0</v>
      </c>
      <c r="AC986" s="1">
        <v>2189.0</v>
      </c>
      <c r="AD986" s="100">
        <f t="shared" si="1"/>
        <v>58</v>
      </c>
      <c r="AE986">
        <f t="shared" si="2"/>
        <v>24</v>
      </c>
      <c r="AF986">
        <f t="shared" si="3"/>
        <v>10</v>
      </c>
      <c r="AG986">
        <f t="shared" si="4"/>
        <v>24</v>
      </c>
    </row>
    <row r="987">
      <c r="A987" s="1" t="b">
        <v>1</v>
      </c>
      <c r="B987" s="20">
        <v>44200.505887604166</v>
      </c>
      <c r="C987" s="1" t="s">
        <v>584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1.0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1.0</v>
      </c>
      <c r="V987" s="1">
        <v>0.0</v>
      </c>
      <c r="W987" s="1">
        <v>0.0</v>
      </c>
      <c r="X987" s="1">
        <v>0.0</v>
      </c>
      <c r="Y987" s="1">
        <v>0.0</v>
      </c>
      <c r="Z987" s="1">
        <v>1.0</v>
      </c>
      <c r="AA987" s="1">
        <v>1.0</v>
      </c>
      <c r="AB987" s="1">
        <v>0.0</v>
      </c>
      <c r="AC987" s="1">
        <v>2413.0</v>
      </c>
      <c r="AD987" s="100">
        <f t="shared" si="1"/>
        <v>8</v>
      </c>
      <c r="AE987">
        <f t="shared" si="2"/>
        <v>4</v>
      </c>
      <c r="AF987">
        <f t="shared" si="3"/>
        <v>2</v>
      </c>
      <c r="AG987">
        <f t="shared" si="4"/>
        <v>2</v>
      </c>
    </row>
    <row r="988">
      <c r="A988" s="1" t="b">
        <v>1</v>
      </c>
      <c r="B988" s="20">
        <v>44200.60364590278</v>
      </c>
      <c r="C988" s="1" t="s">
        <v>417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2238.0</v>
      </c>
      <c r="AD988" s="100">
        <f t="shared" si="1"/>
        <v>0</v>
      </c>
      <c r="AE988">
        <f t="shared" si="2"/>
        <v>0</v>
      </c>
      <c r="AF988">
        <f t="shared" si="3"/>
        <v>0</v>
      </c>
      <c r="AG988">
        <f t="shared" si="4"/>
        <v>0</v>
      </c>
    </row>
    <row r="989">
      <c r="A989" s="1" t="b">
        <v>1</v>
      </c>
      <c r="B989" s="20">
        <v>44200.61601428241</v>
      </c>
      <c r="C989" s="1" t="s">
        <v>553</v>
      </c>
      <c r="D989" s="1">
        <v>2.0</v>
      </c>
      <c r="E989" s="1">
        <v>1.0</v>
      </c>
      <c r="F989" s="1">
        <v>1.0</v>
      </c>
      <c r="G989" s="1">
        <v>1.0</v>
      </c>
      <c r="H989" s="1">
        <v>0.0</v>
      </c>
      <c r="I989" s="1">
        <v>1.0</v>
      </c>
      <c r="J989" s="1">
        <v>2.0</v>
      </c>
      <c r="K989" s="1">
        <v>2.0</v>
      </c>
      <c r="L989" s="1">
        <v>0.0</v>
      </c>
      <c r="M989" s="1">
        <v>0.0</v>
      </c>
      <c r="N989" s="1">
        <v>0.0</v>
      </c>
      <c r="O989" s="1">
        <v>0.0</v>
      </c>
      <c r="P989" s="1">
        <v>1.0</v>
      </c>
      <c r="Q989" s="1">
        <v>0.0</v>
      </c>
      <c r="R989" s="1">
        <v>0.0</v>
      </c>
      <c r="S989" s="1">
        <v>1.0</v>
      </c>
      <c r="T989" s="1">
        <v>2.0</v>
      </c>
      <c r="U989" s="1">
        <v>0.0</v>
      </c>
      <c r="V989" s="1">
        <v>0.0</v>
      </c>
      <c r="W989" s="1">
        <v>0.0</v>
      </c>
      <c r="X989" s="1">
        <v>2.0</v>
      </c>
      <c r="Y989" s="1">
        <v>1.0</v>
      </c>
      <c r="Z989" s="1">
        <v>2.0</v>
      </c>
      <c r="AA989" s="1">
        <v>2.0</v>
      </c>
      <c r="AB989" s="1">
        <v>0.0</v>
      </c>
      <c r="AC989" s="1">
        <v>2404.0</v>
      </c>
      <c r="AD989" s="100">
        <f t="shared" si="1"/>
        <v>42</v>
      </c>
      <c r="AE989">
        <f t="shared" si="2"/>
        <v>12</v>
      </c>
      <c r="AF989">
        <f t="shared" si="3"/>
        <v>16</v>
      </c>
      <c r="AG989">
        <f t="shared" si="4"/>
        <v>14</v>
      </c>
    </row>
    <row r="990">
      <c r="A990" s="1" t="b">
        <v>1</v>
      </c>
      <c r="B990" s="20">
        <v>44201.41918791667</v>
      </c>
      <c r="C990" s="1" t="s">
        <v>104</v>
      </c>
      <c r="D990" s="1">
        <v>1.0</v>
      </c>
      <c r="E990" s="1">
        <v>1.0</v>
      </c>
      <c r="F990" s="1">
        <v>0.0</v>
      </c>
      <c r="G990" s="1">
        <v>0.0</v>
      </c>
      <c r="H990" s="1">
        <v>0.0</v>
      </c>
      <c r="I990" s="1">
        <v>1.0</v>
      </c>
      <c r="J990" s="1">
        <v>1.0</v>
      </c>
      <c r="K990" s="1">
        <v>2.0</v>
      </c>
      <c r="L990" s="1">
        <v>0.0</v>
      </c>
      <c r="M990" s="1">
        <v>0.0</v>
      </c>
      <c r="N990" s="1">
        <v>0.0</v>
      </c>
      <c r="O990" s="1">
        <v>1.0</v>
      </c>
      <c r="P990" s="1">
        <v>2.0</v>
      </c>
      <c r="Q990" s="1">
        <v>1.0</v>
      </c>
      <c r="R990" s="1">
        <v>0.0</v>
      </c>
      <c r="S990" s="1">
        <v>1.0</v>
      </c>
      <c r="T990" s="1">
        <v>0.0</v>
      </c>
      <c r="U990" s="1">
        <v>0.0</v>
      </c>
      <c r="V990" s="1">
        <v>0.0</v>
      </c>
      <c r="W990" s="1">
        <v>1.0</v>
      </c>
      <c r="X990" s="1">
        <v>0.0</v>
      </c>
      <c r="Y990" s="1">
        <v>2.0</v>
      </c>
      <c r="Z990" s="1">
        <v>2.0</v>
      </c>
      <c r="AA990" s="1">
        <v>2.0</v>
      </c>
      <c r="AB990" s="1">
        <v>0.0</v>
      </c>
      <c r="AC990" s="1">
        <v>1872.0</v>
      </c>
      <c r="AD990" s="100">
        <f t="shared" si="1"/>
        <v>36</v>
      </c>
      <c r="AE990">
        <f t="shared" si="2"/>
        <v>12</v>
      </c>
      <c r="AF990">
        <f t="shared" si="3"/>
        <v>10</v>
      </c>
      <c r="AG990">
        <f t="shared" si="4"/>
        <v>14</v>
      </c>
    </row>
    <row r="991">
      <c r="A991" s="1" t="b">
        <v>1</v>
      </c>
      <c r="B991" s="20">
        <v>44201.476482569444</v>
      </c>
      <c r="C991" s="1" t="s">
        <v>525</v>
      </c>
      <c r="D991" s="1">
        <v>0.0</v>
      </c>
      <c r="E991" s="1">
        <v>2.0</v>
      </c>
      <c r="F991" s="1">
        <v>0.0</v>
      </c>
      <c r="G991" s="1">
        <v>0.0</v>
      </c>
      <c r="H991" s="1">
        <v>1.0</v>
      </c>
      <c r="I991" s="1">
        <v>2.0</v>
      </c>
      <c r="J991" s="1">
        <v>2.0</v>
      </c>
      <c r="K991" s="1">
        <v>2.0</v>
      </c>
      <c r="L991" s="1">
        <v>1.0</v>
      </c>
      <c r="M991" s="1">
        <v>0.0</v>
      </c>
      <c r="N991" s="1">
        <v>0.0</v>
      </c>
      <c r="O991" s="1">
        <v>1.0</v>
      </c>
      <c r="P991" s="1">
        <v>2.0</v>
      </c>
      <c r="Q991" s="1">
        <v>0.0</v>
      </c>
      <c r="R991" s="1">
        <v>0.0</v>
      </c>
      <c r="S991" s="1">
        <v>2.0</v>
      </c>
      <c r="T991" s="1">
        <v>1.0</v>
      </c>
      <c r="U991" s="1">
        <v>0.0</v>
      </c>
      <c r="V991" s="1">
        <v>1.0</v>
      </c>
      <c r="W991" s="1">
        <v>2.0</v>
      </c>
      <c r="X991" s="1">
        <v>2.0</v>
      </c>
      <c r="Y991" s="1">
        <v>2.0</v>
      </c>
      <c r="Z991" s="1">
        <v>2.0</v>
      </c>
      <c r="AA991" s="1">
        <v>1.0</v>
      </c>
      <c r="AB991" s="1">
        <v>0.0</v>
      </c>
      <c r="AC991" s="1">
        <v>2277.0</v>
      </c>
      <c r="AD991" s="100">
        <f t="shared" si="1"/>
        <v>52</v>
      </c>
      <c r="AE991">
        <f t="shared" si="2"/>
        <v>22</v>
      </c>
      <c r="AF991">
        <f t="shared" si="3"/>
        <v>10</v>
      </c>
      <c r="AG991">
        <f t="shared" si="4"/>
        <v>20</v>
      </c>
    </row>
    <row r="992">
      <c r="A992" s="1" t="b">
        <v>1</v>
      </c>
      <c r="B992" s="20">
        <v>44201.48329049769</v>
      </c>
      <c r="C992" s="1" t="s">
        <v>492</v>
      </c>
      <c r="D992" s="1">
        <v>2.0</v>
      </c>
      <c r="E992" s="1">
        <v>2.0</v>
      </c>
      <c r="F992" s="1">
        <v>2.0</v>
      </c>
      <c r="G992" s="1">
        <v>2.0</v>
      </c>
      <c r="H992" s="1">
        <v>2.0</v>
      </c>
      <c r="I992" s="1">
        <v>2.0</v>
      </c>
      <c r="J992" s="1">
        <v>2.0</v>
      </c>
      <c r="K992" s="1">
        <v>2.0</v>
      </c>
      <c r="L992" s="1">
        <v>2.0</v>
      </c>
      <c r="M992" s="1">
        <v>0.0</v>
      </c>
      <c r="N992" s="1">
        <v>2.0</v>
      </c>
      <c r="O992" s="1">
        <v>1.0</v>
      </c>
      <c r="P992" s="1">
        <v>2.0</v>
      </c>
      <c r="Q992" s="1">
        <v>1.0</v>
      </c>
      <c r="R992" s="1">
        <v>2.0</v>
      </c>
      <c r="S992" s="1">
        <v>2.0</v>
      </c>
      <c r="T992" s="1">
        <v>1.0</v>
      </c>
      <c r="U992" s="1">
        <v>0.0</v>
      </c>
      <c r="V992" s="1">
        <v>2.0</v>
      </c>
      <c r="W992" s="1">
        <v>2.0</v>
      </c>
      <c r="X992" s="1">
        <v>2.0</v>
      </c>
      <c r="Y992" s="1">
        <v>2.0</v>
      </c>
      <c r="Z992" s="1">
        <v>2.0</v>
      </c>
      <c r="AA992" s="1">
        <v>2.0</v>
      </c>
      <c r="AB992" s="1">
        <v>2.0</v>
      </c>
      <c r="AC992" s="1">
        <v>2327.0</v>
      </c>
      <c r="AD992" s="100">
        <f t="shared" si="1"/>
        <v>86</v>
      </c>
      <c r="AE992">
        <f t="shared" si="2"/>
        <v>24</v>
      </c>
      <c r="AF992">
        <f t="shared" si="3"/>
        <v>26</v>
      </c>
      <c r="AG992">
        <f t="shared" si="4"/>
        <v>36</v>
      </c>
    </row>
    <row r="993">
      <c r="A993" s="1" t="b">
        <v>1</v>
      </c>
      <c r="B993" s="20">
        <v>44201.50156990741</v>
      </c>
      <c r="C993" s="1" t="s">
        <v>317</v>
      </c>
      <c r="D993" s="1">
        <v>1.0</v>
      </c>
      <c r="E993" s="1">
        <v>1.0</v>
      </c>
      <c r="F993" s="1">
        <v>1.0</v>
      </c>
      <c r="G993" s="1">
        <v>0.0</v>
      </c>
      <c r="H993" s="1">
        <v>0.0</v>
      </c>
      <c r="I993" s="1">
        <v>1.0</v>
      </c>
      <c r="J993" s="1">
        <v>0.0</v>
      </c>
      <c r="K993" s="1">
        <v>1.0</v>
      </c>
      <c r="L993" s="1">
        <v>0.0</v>
      </c>
      <c r="M993" s="1">
        <v>0.0</v>
      </c>
      <c r="N993" s="1">
        <v>0.0</v>
      </c>
      <c r="O993" s="1">
        <v>0.0</v>
      </c>
      <c r="P993" s="1">
        <v>1.0</v>
      </c>
      <c r="Q993" s="1">
        <v>0.0</v>
      </c>
      <c r="R993" s="1">
        <v>0.0</v>
      </c>
      <c r="S993" s="1">
        <v>1.0</v>
      </c>
      <c r="T993" s="1">
        <v>0.0</v>
      </c>
      <c r="U993" s="1">
        <v>0.0</v>
      </c>
      <c r="V993" s="1">
        <v>1.0</v>
      </c>
      <c r="W993" s="1">
        <v>1.0</v>
      </c>
      <c r="X993" s="1">
        <v>1.0</v>
      </c>
      <c r="Y993" s="1">
        <v>1.0</v>
      </c>
      <c r="Z993" s="1">
        <v>1.0</v>
      </c>
      <c r="AA993" s="1">
        <v>1.0</v>
      </c>
      <c r="AB993" s="1">
        <v>0.0</v>
      </c>
      <c r="AC993" s="1">
        <v>2087.0</v>
      </c>
      <c r="AD993" s="100">
        <f t="shared" si="1"/>
        <v>26</v>
      </c>
      <c r="AE993">
        <f t="shared" si="2"/>
        <v>10</v>
      </c>
      <c r="AF993">
        <f t="shared" si="3"/>
        <v>6</v>
      </c>
      <c r="AG993">
        <f t="shared" si="4"/>
        <v>10</v>
      </c>
    </row>
    <row r="994">
      <c r="A994" s="1" t="b">
        <v>1</v>
      </c>
      <c r="B994" s="20">
        <v>44201.50368475694</v>
      </c>
      <c r="C994" s="1" t="s">
        <v>395</v>
      </c>
      <c r="D994" s="1">
        <v>1.0</v>
      </c>
      <c r="E994" s="1">
        <v>2.0</v>
      </c>
      <c r="F994" s="1">
        <v>2.0</v>
      </c>
      <c r="G994" s="1">
        <v>1.0</v>
      </c>
      <c r="H994" s="1">
        <v>2.0</v>
      </c>
      <c r="I994" s="1">
        <v>1.0</v>
      </c>
      <c r="J994" s="1">
        <v>1.0</v>
      </c>
      <c r="K994" s="1">
        <v>1.0</v>
      </c>
      <c r="L994" s="1">
        <v>1.0</v>
      </c>
      <c r="M994" s="1">
        <v>2.0</v>
      </c>
      <c r="N994" s="1">
        <v>2.0</v>
      </c>
      <c r="O994" s="1">
        <v>0.0</v>
      </c>
      <c r="P994" s="1">
        <v>2.0</v>
      </c>
      <c r="Q994" s="1">
        <v>1.0</v>
      </c>
      <c r="R994" s="1">
        <v>1.0</v>
      </c>
      <c r="S994" s="1">
        <v>1.0</v>
      </c>
      <c r="T994" s="1">
        <v>0.0</v>
      </c>
      <c r="U994" s="1">
        <v>0.0</v>
      </c>
      <c r="V994" s="1">
        <v>1.0</v>
      </c>
      <c r="W994" s="1">
        <v>2.0</v>
      </c>
      <c r="X994" s="1">
        <v>2.0</v>
      </c>
      <c r="Y994" s="1">
        <v>2.0</v>
      </c>
      <c r="Z994" s="1">
        <v>1.0</v>
      </c>
      <c r="AA994" s="1">
        <v>1.0</v>
      </c>
      <c r="AB994" s="1">
        <v>1.0</v>
      </c>
      <c r="AC994" s="1">
        <v>2208.0</v>
      </c>
      <c r="AD994" s="100">
        <f t="shared" si="1"/>
        <v>62</v>
      </c>
      <c r="AE994">
        <f t="shared" si="2"/>
        <v>24</v>
      </c>
      <c r="AF994">
        <f t="shared" si="3"/>
        <v>16</v>
      </c>
      <c r="AG994">
        <f t="shared" si="4"/>
        <v>22</v>
      </c>
    </row>
    <row r="995">
      <c r="A995" s="1" t="b">
        <v>1</v>
      </c>
      <c r="B995" s="20">
        <v>44201.596615428236</v>
      </c>
      <c r="C995" s="1" t="s">
        <v>586</v>
      </c>
      <c r="D995" s="1">
        <v>0.0</v>
      </c>
      <c r="E995" s="1">
        <v>0.0</v>
      </c>
      <c r="F995" s="1">
        <v>1.0</v>
      </c>
      <c r="G995" s="1">
        <v>1.0</v>
      </c>
      <c r="H995" s="1">
        <v>0.0</v>
      </c>
      <c r="I995" s="1">
        <v>1.0</v>
      </c>
      <c r="J995" s="1">
        <v>1.0</v>
      </c>
      <c r="K995" s="1">
        <v>1.0</v>
      </c>
      <c r="L995" s="1">
        <v>0.0</v>
      </c>
      <c r="M995" s="1">
        <v>0.0</v>
      </c>
      <c r="N995" s="1">
        <v>2.0</v>
      </c>
      <c r="O995" s="1">
        <v>0.0</v>
      </c>
      <c r="P995" s="1">
        <v>1.0</v>
      </c>
      <c r="Q995" s="1">
        <v>0.0</v>
      </c>
      <c r="R995" s="1">
        <v>0.0</v>
      </c>
      <c r="S995" s="1">
        <v>1.0</v>
      </c>
      <c r="T995" s="1">
        <v>0.0</v>
      </c>
      <c r="U995" s="1">
        <v>0.0</v>
      </c>
      <c r="V995" s="1">
        <v>0.0</v>
      </c>
      <c r="W995" s="1">
        <v>1.0</v>
      </c>
      <c r="X995" s="1">
        <v>1.0</v>
      </c>
      <c r="Y995" s="1">
        <v>2.0</v>
      </c>
      <c r="Z995" s="1">
        <v>0.0</v>
      </c>
      <c r="AA995" s="1">
        <v>1.0</v>
      </c>
      <c r="AB995" s="1">
        <v>0.0</v>
      </c>
      <c r="AC995" s="1">
        <v>2453.0</v>
      </c>
      <c r="AD995" s="100">
        <f t="shared" si="1"/>
        <v>28</v>
      </c>
      <c r="AE995">
        <f t="shared" si="2"/>
        <v>8</v>
      </c>
      <c r="AF995">
        <f t="shared" si="3"/>
        <v>10</v>
      </c>
      <c r="AG995">
        <f t="shared" si="4"/>
        <v>10</v>
      </c>
    </row>
    <row r="996">
      <c r="A996" s="1" t="b">
        <v>1</v>
      </c>
      <c r="B996" s="20">
        <v>44201.78564410879</v>
      </c>
      <c r="C996" s="1" t="s">
        <v>525</v>
      </c>
      <c r="D996" s="1">
        <v>0.0</v>
      </c>
      <c r="E996" s="1">
        <v>2.0</v>
      </c>
      <c r="F996" s="1">
        <v>0.0</v>
      </c>
      <c r="G996" s="1">
        <v>0.0</v>
      </c>
      <c r="H996" s="1">
        <v>1.0</v>
      </c>
      <c r="I996" s="1">
        <v>2.0</v>
      </c>
      <c r="J996" s="1">
        <v>2.0</v>
      </c>
      <c r="K996" s="1">
        <v>2.0</v>
      </c>
      <c r="L996" s="1">
        <v>1.0</v>
      </c>
      <c r="M996" s="1">
        <v>0.0</v>
      </c>
      <c r="N996" s="1">
        <v>0.0</v>
      </c>
      <c r="O996" s="1">
        <v>1.0</v>
      </c>
      <c r="P996" s="1">
        <v>2.0</v>
      </c>
      <c r="Q996" s="1">
        <v>0.0</v>
      </c>
      <c r="R996" s="1">
        <v>0.0</v>
      </c>
      <c r="S996" s="1">
        <v>2.0</v>
      </c>
      <c r="T996" s="1">
        <v>1.0</v>
      </c>
      <c r="U996" s="1">
        <v>0.0</v>
      </c>
      <c r="V996" s="1">
        <v>1.0</v>
      </c>
      <c r="W996" s="1">
        <v>2.0</v>
      </c>
      <c r="X996" s="1">
        <v>2.0</v>
      </c>
      <c r="Y996" s="1">
        <v>2.0</v>
      </c>
      <c r="Z996" s="1">
        <v>2.0</v>
      </c>
      <c r="AA996" s="1">
        <v>1.0</v>
      </c>
      <c r="AB996" s="1">
        <v>0.0</v>
      </c>
      <c r="AC996" s="1">
        <v>2277.0</v>
      </c>
      <c r="AD996" s="100">
        <f t="shared" si="1"/>
        <v>52</v>
      </c>
      <c r="AE996">
        <f t="shared" si="2"/>
        <v>22</v>
      </c>
      <c r="AF996">
        <f t="shared" si="3"/>
        <v>10</v>
      </c>
      <c r="AG996">
        <f t="shared" si="4"/>
        <v>20</v>
      </c>
    </row>
    <row r="997">
      <c r="A997" s="1" t="b">
        <v>1</v>
      </c>
      <c r="B997" s="20">
        <v>44202.31938048611</v>
      </c>
      <c r="C997" s="1" t="s">
        <v>276</v>
      </c>
      <c r="D997" s="1">
        <v>1.0</v>
      </c>
      <c r="E997" s="1">
        <v>2.0</v>
      </c>
      <c r="F997" s="1">
        <v>2.0</v>
      </c>
      <c r="G997" s="1">
        <v>2.0</v>
      </c>
      <c r="H997" s="1">
        <v>2.0</v>
      </c>
      <c r="I997" s="1">
        <v>2.0</v>
      </c>
      <c r="J997" s="1">
        <v>2.0</v>
      </c>
      <c r="K997" s="1">
        <v>2.0</v>
      </c>
      <c r="L997" s="1">
        <v>1.0</v>
      </c>
      <c r="M997" s="1">
        <v>2.0</v>
      </c>
      <c r="N997" s="1">
        <v>1.0</v>
      </c>
      <c r="O997" s="1">
        <v>1.0</v>
      </c>
      <c r="P997" s="1">
        <v>2.0</v>
      </c>
      <c r="Q997" s="1">
        <v>1.0</v>
      </c>
      <c r="R997" s="1">
        <v>0.0</v>
      </c>
      <c r="S997" s="1">
        <v>2.0</v>
      </c>
      <c r="T997" s="1">
        <v>1.0</v>
      </c>
      <c r="U997" s="1">
        <v>0.0</v>
      </c>
      <c r="V997" s="1">
        <v>1.0</v>
      </c>
      <c r="W997" s="1">
        <v>2.0</v>
      </c>
      <c r="X997" s="1">
        <v>2.0</v>
      </c>
      <c r="Y997" s="1">
        <v>2.0</v>
      </c>
      <c r="Z997" s="1">
        <v>2.0</v>
      </c>
      <c r="AA997" s="1">
        <v>2.0</v>
      </c>
      <c r="AB997" s="1">
        <v>0.0</v>
      </c>
      <c r="AC997" s="1">
        <v>1941.0</v>
      </c>
      <c r="AD997" s="100">
        <f t="shared" si="1"/>
        <v>74</v>
      </c>
      <c r="AE997">
        <f t="shared" si="2"/>
        <v>26</v>
      </c>
      <c r="AF997">
        <f t="shared" si="3"/>
        <v>18</v>
      </c>
      <c r="AG997">
        <f t="shared" si="4"/>
        <v>30</v>
      </c>
    </row>
    <row r="998">
      <c r="A998" s="1" t="b">
        <v>1</v>
      </c>
      <c r="B998" s="20">
        <v>44202.41733240741</v>
      </c>
      <c r="C998" s="1" t="s">
        <v>587</v>
      </c>
      <c r="D998" s="1">
        <v>2.0</v>
      </c>
      <c r="E998" s="1">
        <v>2.0</v>
      </c>
      <c r="F998" s="1">
        <v>2.0</v>
      </c>
      <c r="G998" s="1">
        <v>2.0</v>
      </c>
      <c r="H998" s="1">
        <v>1.0</v>
      </c>
      <c r="I998" s="1">
        <v>2.0</v>
      </c>
      <c r="J998" s="1">
        <v>2.0</v>
      </c>
      <c r="K998" s="1">
        <v>2.0</v>
      </c>
      <c r="L998" s="1">
        <v>0.0</v>
      </c>
      <c r="M998" s="1">
        <v>2.0</v>
      </c>
      <c r="N998" s="1">
        <v>2.0</v>
      </c>
      <c r="O998" s="1">
        <v>1.0</v>
      </c>
      <c r="P998" s="1">
        <v>2.0</v>
      </c>
      <c r="Q998" s="1">
        <v>0.0</v>
      </c>
      <c r="R998" s="1">
        <v>1.0</v>
      </c>
      <c r="S998" s="1">
        <v>2.0</v>
      </c>
      <c r="T998" s="1">
        <v>1.0</v>
      </c>
      <c r="U998" s="1">
        <v>1.0</v>
      </c>
      <c r="V998" s="1">
        <v>2.0</v>
      </c>
      <c r="W998" s="1">
        <v>1.0</v>
      </c>
      <c r="X998" s="1">
        <v>1.0</v>
      </c>
      <c r="Y998" s="1">
        <v>2.0</v>
      </c>
      <c r="Z998" s="1">
        <v>1.0</v>
      </c>
      <c r="AA998" s="1">
        <v>2.0</v>
      </c>
      <c r="AB998" s="1">
        <v>1.0</v>
      </c>
      <c r="AC998" s="1">
        <v>2455.0</v>
      </c>
      <c r="AD998" s="100">
        <f t="shared" si="1"/>
        <v>74</v>
      </c>
      <c r="AE998">
        <f t="shared" si="2"/>
        <v>20</v>
      </c>
      <c r="AF998">
        <f t="shared" si="3"/>
        <v>24</v>
      </c>
      <c r="AG998">
        <f t="shared" si="4"/>
        <v>30</v>
      </c>
    </row>
    <row r="999">
      <c r="A999" s="1" t="b">
        <v>1</v>
      </c>
      <c r="B999" s="20">
        <v>44202.535164201385</v>
      </c>
      <c r="C999" s="1" t="s">
        <v>556</v>
      </c>
      <c r="D999" s="1">
        <v>1.0</v>
      </c>
      <c r="E999" s="1">
        <v>0.0</v>
      </c>
      <c r="F999" s="1">
        <v>0.0</v>
      </c>
      <c r="G999" s="1">
        <v>1.0</v>
      </c>
      <c r="H999" s="1">
        <v>0.0</v>
      </c>
      <c r="I999" s="1">
        <v>0.0</v>
      </c>
      <c r="J999" s="1">
        <v>1.0</v>
      </c>
      <c r="K999" s="1">
        <v>0.0</v>
      </c>
      <c r="L999" s="1">
        <v>0.0</v>
      </c>
      <c r="M999" s="1">
        <v>0.0</v>
      </c>
      <c r="N999" s="1">
        <v>0.0</v>
      </c>
      <c r="O999" s="1">
        <v>1.0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1.0</v>
      </c>
      <c r="AA999" s="1">
        <v>0.0</v>
      </c>
      <c r="AB999" s="1">
        <v>0.0</v>
      </c>
      <c r="AC999" s="1">
        <v>2407.0</v>
      </c>
      <c r="AD999" s="100">
        <f t="shared" si="1"/>
        <v>10</v>
      </c>
      <c r="AE999">
        <f t="shared" si="2"/>
        <v>2</v>
      </c>
      <c r="AF999">
        <f t="shared" si="3"/>
        <v>4</v>
      </c>
      <c r="AG999">
        <f t="shared" si="4"/>
        <v>4</v>
      </c>
    </row>
    <row r="1000">
      <c r="A1000" s="1" t="b">
        <v>1</v>
      </c>
      <c r="B1000" s="20">
        <v>44202.583007650464</v>
      </c>
      <c r="C1000" s="1" t="s">
        <v>588</v>
      </c>
      <c r="D1000" s="1">
        <v>0.0</v>
      </c>
      <c r="E1000" s="1">
        <v>2.0</v>
      </c>
      <c r="F1000" s="1">
        <v>2.0</v>
      </c>
      <c r="G1000" s="1">
        <v>0.0</v>
      </c>
      <c r="H1000" s="1">
        <v>0.0</v>
      </c>
      <c r="I1000" s="1">
        <v>2.0</v>
      </c>
      <c r="J1000" s="1">
        <v>2.0</v>
      </c>
      <c r="K1000" s="1">
        <v>1.0</v>
      </c>
      <c r="L1000" s="1">
        <v>1.0</v>
      </c>
      <c r="M1000" s="1">
        <v>1.0</v>
      </c>
      <c r="N1000" s="1">
        <v>0.0</v>
      </c>
      <c r="O1000" s="1">
        <v>1.0</v>
      </c>
      <c r="P1000" s="1">
        <v>2.0</v>
      </c>
      <c r="Q1000" s="1">
        <v>0.0</v>
      </c>
      <c r="R1000" s="1">
        <v>0.0</v>
      </c>
      <c r="S1000" s="1">
        <v>1.0</v>
      </c>
      <c r="T1000" s="1">
        <v>1.0</v>
      </c>
      <c r="U1000" s="1">
        <v>0.0</v>
      </c>
      <c r="V1000" s="1">
        <v>1.0</v>
      </c>
      <c r="W1000" s="1">
        <v>1.0</v>
      </c>
      <c r="X1000" s="1">
        <v>1.0</v>
      </c>
      <c r="Y1000" s="1">
        <v>1.0</v>
      </c>
      <c r="Z1000" s="1">
        <v>1.0</v>
      </c>
      <c r="AA1000" s="1">
        <v>1.0</v>
      </c>
      <c r="AB1000" s="1">
        <v>1.0</v>
      </c>
      <c r="AC1000" s="1">
        <v>2005.0</v>
      </c>
      <c r="AD1000" s="100">
        <f t="shared" si="1"/>
        <v>46</v>
      </c>
      <c r="AE1000">
        <f t="shared" si="2"/>
        <v>16</v>
      </c>
      <c r="AF1000">
        <f t="shared" si="3"/>
        <v>10</v>
      </c>
      <c r="AG1000">
        <f t="shared" si="4"/>
        <v>20</v>
      </c>
    </row>
    <row r="1001">
      <c r="A1001" s="1" t="b">
        <v>1</v>
      </c>
      <c r="B1001" s="20">
        <v>44202.86747199074</v>
      </c>
      <c r="C1001" s="1" t="s">
        <v>589</v>
      </c>
      <c r="D1001" s="1">
        <v>0.0</v>
      </c>
      <c r="E1001" s="1">
        <v>2.0</v>
      </c>
      <c r="F1001" s="1">
        <v>2.0</v>
      </c>
      <c r="G1001" s="1">
        <v>2.0</v>
      </c>
      <c r="H1001" s="1">
        <v>1.0</v>
      </c>
      <c r="I1001" s="1">
        <v>0.0</v>
      </c>
      <c r="J1001" s="1">
        <v>2.0</v>
      </c>
      <c r="K1001" s="1">
        <v>1.0</v>
      </c>
      <c r="L1001" s="1">
        <v>1.0</v>
      </c>
      <c r="M1001" s="1">
        <v>2.0</v>
      </c>
      <c r="N1001" s="1">
        <v>0.0</v>
      </c>
      <c r="O1001" s="1">
        <v>1.0</v>
      </c>
      <c r="P1001" s="1">
        <v>2.0</v>
      </c>
      <c r="Q1001" s="1">
        <v>0.0</v>
      </c>
      <c r="R1001" s="1">
        <v>0.0</v>
      </c>
      <c r="S1001" s="1">
        <v>2.0</v>
      </c>
      <c r="T1001" s="1">
        <v>0.0</v>
      </c>
      <c r="U1001" s="1">
        <v>0.0</v>
      </c>
      <c r="V1001" s="1">
        <v>0.0</v>
      </c>
      <c r="W1001" s="1">
        <v>1.0</v>
      </c>
      <c r="X1001" s="1">
        <v>1.0</v>
      </c>
      <c r="Y1001" s="1">
        <v>1.0</v>
      </c>
      <c r="Z1001" s="1">
        <v>1.0</v>
      </c>
      <c r="AA1001" s="1">
        <v>2.0</v>
      </c>
      <c r="AB1001" s="1">
        <v>1.0</v>
      </c>
      <c r="AC1001" s="1">
        <v>2265.0</v>
      </c>
      <c r="AD1001" s="100">
        <f t="shared" si="1"/>
        <v>50</v>
      </c>
      <c r="AE1001">
        <f t="shared" si="2"/>
        <v>18</v>
      </c>
      <c r="AF1001">
        <f t="shared" si="3"/>
        <v>12</v>
      </c>
      <c r="AG1001">
        <f t="shared" si="4"/>
        <v>20</v>
      </c>
    </row>
    <row r="1002">
      <c r="A1002" s="1" t="b">
        <v>1</v>
      </c>
      <c r="B1002" s="20">
        <v>44203.77471599537</v>
      </c>
      <c r="C1002" s="1" t="s">
        <v>535</v>
      </c>
      <c r="D1002" s="1">
        <v>1.0</v>
      </c>
      <c r="E1002" s="1">
        <v>1.0</v>
      </c>
      <c r="F1002" s="1">
        <v>0.0</v>
      </c>
      <c r="G1002" s="1">
        <v>0.0</v>
      </c>
      <c r="H1002" s="1">
        <v>0.0</v>
      </c>
      <c r="I1002" s="1">
        <v>0.0</v>
      </c>
      <c r="J1002" s="1">
        <v>1.0</v>
      </c>
      <c r="K1002" s="1">
        <v>1.0</v>
      </c>
      <c r="L1002" s="1">
        <v>1.0</v>
      </c>
      <c r="M1002" s="1">
        <v>0.0</v>
      </c>
      <c r="N1002" s="1">
        <v>0.0</v>
      </c>
      <c r="O1002" s="1">
        <v>1.0</v>
      </c>
      <c r="P1002" s="1">
        <v>0.0</v>
      </c>
      <c r="Q1002" s="1">
        <v>1.0</v>
      </c>
      <c r="R1002" s="1">
        <v>0.0</v>
      </c>
      <c r="S1002" s="1">
        <v>1.0</v>
      </c>
      <c r="T1002" s="1">
        <v>0.0</v>
      </c>
      <c r="U1002" s="1">
        <v>0.0</v>
      </c>
      <c r="V1002" s="1">
        <v>0.0</v>
      </c>
      <c r="W1002" s="1">
        <v>0.0</v>
      </c>
      <c r="X1002" s="1">
        <v>1.0</v>
      </c>
      <c r="Y1002" s="1">
        <v>1.0</v>
      </c>
      <c r="Z1002" s="1">
        <v>0.0</v>
      </c>
      <c r="AA1002" s="1">
        <v>1.0</v>
      </c>
      <c r="AB1002" s="1">
        <v>0.0</v>
      </c>
      <c r="AC1002" s="1">
        <v>2381.0</v>
      </c>
      <c r="AD1002" s="100">
        <f t="shared" si="1"/>
        <v>22</v>
      </c>
      <c r="AE1002">
        <f t="shared" si="2"/>
        <v>8</v>
      </c>
      <c r="AF1002">
        <f t="shared" si="3"/>
        <v>4</v>
      </c>
      <c r="AG1002">
        <f t="shared" si="4"/>
        <v>10</v>
      </c>
    </row>
    <row r="1003">
      <c r="A1003" t="b">
        <v>0</v>
      </c>
      <c r="B1003" s="20">
        <v>44204.23422547454</v>
      </c>
      <c r="C1003" s="1" t="s">
        <v>532</v>
      </c>
      <c r="D1003" s="1">
        <v>1.0</v>
      </c>
      <c r="E1003" s="1">
        <v>1.0</v>
      </c>
      <c r="F1003" s="1">
        <v>1.0</v>
      </c>
      <c r="G1003" s="1">
        <v>1.0</v>
      </c>
      <c r="H1003" s="1">
        <v>1.0</v>
      </c>
      <c r="I1003" s="1">
        <v>1.0</v>
      </c>
      <c r="J1003" s="1">
        <v>1.0</v>
      </c>
      <c r="K1003" s="1">
        <v>1.0</v>
      </c>
      <c r="L1003" s="1">
        <v>1.0</v>
      </c>
      <c r="M1003" s="1">
        <v>1.0</v>
      </c>
      <c r="N1003" s="1">
        <v>1.0</v>
      </c>
      <c r="O1003" s="1">
        <v>1.0</v>
      </c>
      <c r="P1003" s="1">
        <v>1.0</v>
      </c>
      <c r="Q1003" s="1">
        <v>1.0</v>
      </c>
      <c r="R1003" s="1">
        <v>1.0</v>
      </c>
      <c r="S1003" s="1">
        <v>1.0</v>
      </c>
      <c r="T1003" s="1">
        <v>1.0</v>
      </c>
      <c r="U1003" s="1">
        <v>1.0</v>
      </c>
      <c r="V1003" s="1">
        <v>1.0</v>
      </c>
      <c r="W1003" s="1">
        <v>1.0</v>
      </c>
      <c r="X1003" s="1">
        <v>1.0</v>
      </c>
      <c r="Y1003" s="1">
        <v>1.0</v>
      </c>
      <c r="Z1003" s="1">
        <v>1.0</v>
      </c>
      <c r="AA1003" s="1">
        <v>1.0</v>
      </c>
      <c r="AB1003" s="1">
        <v>1.0</v>
      </c>
      <c r="AC1003" s="1">
        <v>2272.0</v>
      </c>
      <c r="AD1003" s="100">
        <f t="shared" si="1"/>
        <v>50</v>
      </c>
      <c r="AE1003">
        <f t="shared" si="2"/>
        <v>16</v>
      </c>
      <c r="AF1003">
        <f t="shared" si="3"/>
        <v>14</v>
      </c>
      <c r="AG1003">
        <f t="shared" si="4"/>
        <v>20</v>
      </c>
    </row>
    <row r="1004">
      <c r="A1004" s="1" t="b">
        <v>1</v>
      </c>
      <c r="B1004" s="20">
        <v>44204.72248556713</v>
      </c>
      <c r="C1004" s="1" t="s">
        <v>131</v>
      </c>
      <c r="D1004" s="1">
        <v>1.0</v>
      </c>
      <c r="E1004" s="1">
        <v>2.0</v>
      </c>
      <c r="F1004" s="1">
        <v>1.0</v>
      </c>
      <c r="G1004" s="1">
        <v>1.0</v>
      </c>
      <c r="H1004" s="1">
        <v>2.0</v>
      </c>
      <c r="I1004" s="1">
        <v>1.0</v>
      </c>
      <c r="J1004" s="1">
        <v>2.0</v>
      </c>
      <c r="K1004" s="1">
        <v>2.0</v>
      </c>
      <c r="L1004" s="1">
        <v>2.0</v>
      </c>
      <c r="M1004" s="1">
        <v>1.0</v>
      </c>
      <c r="N1004" s="1">
        <v>2.0</v>
      </c>
      <c r="O1004" s="1">
        <v>0.0</v>
      </c>
      <c r="P1004" s="1">
        <v>2.0</v>
      </c>
      <c r="Q1004" s="1">
        <v>2.0</v>
      </c>
      <c r="R1004" s="1">
        <v>0.0</v>
      </c>
      <c r="S1004" s="1">
        <v>2.0</v>
      </c>
      <c r="T1004" s="1">
        <v>1.0</v>
      </c>
      <c r="U1004" s="1">
        <v>1.0</v>
      </c>
      <c r="V1004" s="1">
        <v>2.0</v>
      </c>
      <c r="W1004" s="1">
        <v>1.0</v>
      </c>
      <c r="X1004" s="1">
        <v>2.0</v>
      </c>
      <c r="Y1004" s="1">
        <v>1.0</v>
      </c>
      <c r="Z1004" s="1">
        <v>1.0</v>
      </c>
      <c r="AA1004" s="1">
        <v>2.0</v>
      </c>
      <c r="AB1004" s="1">
        <v>1.0</v>
      </c>
      <c r="AC1004" s="1">
        <v>1871.0</v>
      </c>
      <c r="AD1004" s="100">
        <f t="shared" si="1"/>
        <v>70</v>
      </c>
      <c r="AE1004">
        <f t="shared" si="2"/>
        <v>22</v>
      </c>
      <c r="AF1004">
        <f t="shared" si="3"/>
        <v>20</v>
      </c>
      <c r="AG1004">
        <f t="shared" si="4"/>
        <v>28</v>
      </c>
    </row>
    <row r="1005">
      <c r="A1005" s="1" t="b">
        <v>1</v>
      </c>
      <c r="B1005" s="20">
        <v>44206.58489795139</v>
      </c>
      <c r="C1005" s="1" t="s">
        <v>564</v>
      </c>
      <c r="D1005" s="1">
        <v>1.0</v>
      </c>
      <c r="E1005" s="1">
        <v>2.0</v>
      </c>
      <c r="F1005" s="1">
        <v>1.0</v>
      </c>
      <c r="G1005" s="1">
        <v>1.0</v>
      </c>
      <c r="H1005" s="1">
        <v>0.0</v>
      </c>
      <c r="I1005" s="1">
        <v>1.0</v>
      </c>
      <c r="J1005" s="1">
        <v>0.0</v>
      </c>
      <c r="K1005" s="1">
        <v>1.0</v>
      </c>
      <c r="L1005" s="1">
        <v>0.0</v>
      </c>
      <c r="M1005" s="1">
        <v>0.0</v>
      </c>
      <c r="N1005" s="1">
        <v>0.0</v>
      </c>
      <c r="O1005" s="1">
        <v>0.0</v>
      </c>
      <c r="P1005" s="1">
        <v>1.0</v>
      </c>
      <c r="Q1005" s="1">
        <v>0.0</v>
      </c>
      <c r="R1005" s="1">
        <v>0.0</v>
      </c>
      <c r="S1005" s="1">
        <v>1.0</v>
      </c>
      <c r="T1005" s="1">
        <v>1.0</v>
      </c>
      <c r="U1005" s="1">
        <v>0.0</v>
      </c>
      <c r="V1005" s="1">
        <v>0.0</v>
      </c>
      <c r="W1005" s="1">
        <v>1.0</v>
      </c>
      <c r="X1005" s="1">
        <v>1.0</v>
      </c>
      <c r="Y1005" s="1">
        <v>1.0</v>
      </c>
      <c r="Z1005" s="1">
        <v>1.0</v>
      </c>
      <c r="AA1005" s="1">
        <v>1.0</v>
      </c>
      <c r="AB1005" s="1">
        <v>1.0</v>
      </c>
      <c r="AC1005" s="1">
        <v>2398.0</v>
      </c>
      <c r="AD1005" s="100">
        <f t="shared" si="1"/>
        <v>32</v>
      </c>
      <c r="AE1005">
        <f t="shared" si="2"/>
        <v>12</v>
      </c>
      <c r="AF1005">
        <f t="shared" si="3"/>
        <v>12</v>
      </c>
      <c r="AG1005">
        <f t="shared" si="4"/>
        <v>8</v>
      </c>
    </row>
    <row r="1006">
      <c r="A1006" t="b">
        <v>0</v>
      </c>
      <c r="B1006" s="20">
        <v>44206.81872571759</v>
      </c>
      <c r="C1006" s="1" t="s">
        <v>916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2436.0</v>
      </c>
      <c r="AD1006" s="100">
        <f t="shared" si="1"/>
        <v>0</v>
      </c>
      <c r="AE1006">
        <f t="shared" si="2"/>
        <v>0</v>
      </c>
      <c r="AF1006">
        <f t="shared" si="3"/>
        <v>0</v>
      </c>
      <c r="AG1006">
        <f t="shared" si="4"/>
        <v>0</v>
      </c>
    </row>
    <row r="1007">
      <c r="A1007" s="1" t="b">
        <v>1</v>
      </c>
      <c r="B1007" s="20">
        <v>44207.2649519213</v>
      </c>
      <c r="C1007" s="1" t="s">
        <v>591</v>
      </c>
      <c r="D1007" s="1">
        <v>2.0</v>
      </c>
      <c r="E1007" s="1">
        <v>2.0</v>
      </c>
      <c r="F1007" s="1">
        <v>2.0</v>
      </c>
      <c r="G1007" s="1">
        <v>2.0</v>
      </c>
      <c r="H1007" s="1">
        <v>2.0</v>
      </c>
      <c r="I1007" s="1">
        <v>2.0</v>
      </c>
      <c r="J1007" s="1">
        <v>2.0</v>
      </c>
      <c r="K1007" s="1">
        <v>2.0</v>
      </c>
      <c r="L1007" s="1">
        <v>2.0</v>
      </c>
      <c r="M1007" s="1">
        <v>1.0</v>
      </c>
      <c r="N1007" s="1">
        <v>2.0</v>
      </c>
      <c r="O1007" s="1">
        <v>2.0</v>
      </c>
      <c r="P1007" s="1">
        <v>2.0</v>
      </c>
      <c r="Q1007" s="1">
        <v>2.0</v>
      </c>
      <c r="R1007" s="1">
        <v>2.0</v>
      </c>
      <c r="S1007" s="1">
        <v>2.0</v>
      </c>
      <c r="T1007" s="1">
        <v>2.0</v>
      </c>
      <c r="U1007" s="1">
        <v>2.0</v>
      </c>
      <c r="V1007" s="1">
        <v>2.0</v>
      </c>
      <c r="W1007" s="1">
        <v>2.0</v>
      </c>
      <c r="X1007" s="1">
        <v>2.0</v>
      </c>
      <c r="Y1007" s="1">
        <v>2.0</v>
      </c>
      <c r="Z1007" s="1">
        <v>2.0</v>
      </c>
      <c r="AA1007" s="1">
        <v>2.0</v>
      </c>
      <c r="AB1007" s="1">
        <v>2.0</v>
      </c>
      <c r="AC1007" s="1">
        <v>2445.0</v>
      </c>
      <c r="AD1007" s="100">
        <f t="shared" si="1"/>
        <v>98</v>
      </c>
      <c r="AE1007">
        <f t="shared" si="2"/>
        <v>30</v>
      </c>
      <c r="AF1007">
        <f t="shared" si="3"/>
        <v>28</v>
      </c>
      <c r="AG1007">
        <f t="shared" si="4"/>
        <v>40</v>
      </c>
    </row>
    <row r="1008">
      <c r="A1008" s="1" t="b">
        <v>1</v>
      </c>
      <c r="B1008" s="20">
        <v>44207.56451009259</v>
      </c>
      <c r="C1008" s="1" t="s">
        <v>338</v>
      </c>
      <c r="D1008" s="1">
        <v>1.0</v>
      </c>
      <c r="E1008" s="1">
        <v>1.0</v>
      </c>
      <c r="F1008" s="1">
        <v>1.0</v>
      </c>
      <c r="G1008" s="1">
        <v>1.0</v>
      </c>
      <c r="H1008" s="1">
        <v>0.0</v>
      </c>
      <c r="I1008" s="1">
        <v>2.0</v>
      </c>
      <c r="J1008" s="1">
        <v>1.0</v>
      </c>
      <c r="K1008" s="1">
        <v>2.0</v>
      </c>
      <c r="L1008" s="1">
        <v>0.0</v>
      </c>
      <c r="M1008" s="1">
        <v>0.0</v>
      </c>
      <c r="N1008" s="1">
        <v>1.0</v>
      </c>
      <c r="O1008" s="1">
        <v>0.0</v>
      </c>
      <c r="P1008" s="1">
        <v>2.0</v>
      </c>
      <c r="Q1008" s="1">
        <v>0.0</v>
      </c>
      <c r="R1008" s="1">
        <v>1.0</v>
      </c>
      <c r="S1008" s="1">
        <v>1.0</v>
      </c>
      <c r="T1008" s="1">
        <v>1.0</v>
      </c>
      <c r="U1008" s="1">
        <v>0.0</v>
      </c>
      <c r="V1008" s="1">
        <v>1.0</v>
      </c>
      <c r="W1008" s="1">
        <v>1.0</v>
      </c>
      <c r="X1008" s="1">
        <v>0.0</v>
      </c>
      <c r="Y1008" s="1">
        <v>1.0</v>
      </c>
      <c r="Z1008" s="1">
        <v>0.0</v>
      </c>
      <c r="AA1008" s="1">
        <v>1.0</v>
      </c>
      <c r="AB1008" s="1">
        <v>1.0</v>
      </c>
      <c r="AC1008" s="1">
        <v>2125.0</v>
      </c>
      <c r="AD1008" s="100">
        <f t="shared" si="1"/>
        <v>40</v>
      </c>
      <c r="AE1008">
        <f t="shared" si="2"/>
        <v>6</v>
      </c>
      <c r="AF1008">
        <f t="shared" si="3"/>
        <v>18</v>
      </c>
      <c r="AG1008">
        <f t="shared" si="4"/>
        <v>16</v>
      </c>
    </row>
    <row r="1009">
      <c r="A1009" s="1" t="b">
        <v>1</v>
      </c>
      <c r="B1009" s="20">
        <v>44207.84103552083</v>
      </c>
      <c r="C1009" s="1" t="s">
        <v>592</v>
      </c>
      <c r="D1009" s="1">
        <v>2.0</v>
      </c>
      <c r="E1009" s="1">
        <v>0.0</v>
      </c>
      <c r="F1009" s="1">
        <v>1.0</v>
      </c>
      <c r="G1009" s="1">
        <v>1.0</v>
      </c>
      <c r="H1009" s="1">
        <v>0.0</v>
      </c>
      <c r="I1009" s="1">
        <v>0.0</v>
      </c>
      <c r="J1009" s="1">
        <v>1.0</v>
      </c>
      <c r="K1009" s="1">
        <v>1.0</v>
      </c>
      <c r="L1009" s="1">
        <v>0.0</v>
      </c>
      <c r="M1009" s="1">
        <v>1.0</v>
      </c>
      <c r="N1009" s="1">
        <v>1.0</v>
      </c>
      <c r="O1009" s="1">
        <v>0.0</v>
      </c>
      <c r="P1009" s="1">
        <v>1.0</v>
      </c>
      <c r="Q1009" s="1">
        <v>0.0</v>
      </c>
      <c r="R1009" s="1">
        <v>0.0</v>
      </c>
      <c r="S1009" s="1">
        <v>1.0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1.0</v>
      </c>
      <c r="Z1009" s="1">
        <v>1.0</v>
      </c>
      <c r="AA1009" s="1">
        <v>2.0</v>
      </c>
      <c r="AB1009" s="1">
        <v>0.0</v>
      </c>
      <c r="AC1009" s="1">
        <v>2458.0</v>
      </c>
      <c r="AD1009" s="100">
        <f t="shared" si="1"/>
        <v>28</v>
      </c>
      <c r="AE1009">
        <f t="shared" si="2"/>
        <v>6</v>
      </c>
      <c r="AF1009">
        <f t="shared" si="3"/>
        <v>12</v>
      </c>
      <c r="AG1009">
        <f t="shared" si="4"/>
        <v>10</v>
      </c>
    </row>
    <row r="1010">
      <c r="A1010" s="1" t="b">
        <v>1</v>
      </c>
      <c r="B1010" s="20">
        <v>44208.44085888889</v>
      </c>
      <c r="C1010" s="1" t="s">
        <v>435</v>
      </c>
      <c r="D1010" s="1">
        <v>2.0</v>
      </c>
      <c r="E1010" s="1">
        <v>1.0</v>
      </c>
      <c r="F1010" s="1">
        <v>1.0</v>
      </c>
      <c r="G1010" s="1">
        <v>1.0</v>
      </c>
      <c r="H1010" s="1">
        <v>0.0</v>
      </c>
      <c r="I1010" s="1">
        <v>1.0</v>
      </c>
      <c r="J1010" s="1">
        <v>1.0</v>
      </c>
      <c r="K1010" s="1">
        <v>2.0</v>
      </c>
      <c r="L1010" s="1">
        <v>0.0</v>
      </c>
      <c r="M1010" s="1">
        <v>1.0</v>
      </c>
      <c r="N1010" s="1">
        <v>1.0</v>
      </c>
      <c r="O1010" s="1">
        <v>1.0</v>
      </c>
      <c r="P1010" s="1">
        <v>1.0</v>
      </c>
      <c r="Q1010" s="1">
        <v>1.0</v>
      </c>
      <c r="R1010" s="1">
        <v>1.0</v>
      </c>
      <c r="S1010" s="1">
        <v>1.0</v>
      </c>
      <c r="T1010" s="1">
        <v>1.0</v>
      </c>
      <c r="U1010" s="1">
        <v>0.0</v>
      </c>
      <c r="V1010" s="1">
        <v>0.0</v>
      </c>
      <c r="W1010" s="1">
        <v>0.0</v>
      </c>
      <c r="X1010" s="1">
        <v>0.0</v>
      </c>
      <c r="Y1010" s="1">
        <v>2.0</v>
      </c>
      <c r="Z1010" s="1">
        <v>2.0</v>
      </c>
      <c r="AA1010" s="1">
        <v>2.0</v>
      </c>
      <c r="AB1010" s="1">
        <v>1.0</v>
      </c>
      <c r="AC1010" s="1">
        <v>2237.0</v>
      </c>
      <c r="AD1010" s="100">
        <f t="shared" si="1"/>
        <v>48</v>
      </c>
      <c r="AE1010">
        <f t="shared" si="2"/>
        <v>12</v>
      </c>
      <c r="AF1010">
        <f t="shared" si="3"/>
        <v>18</v>
      </c>
      <c r="AG1010">
        <f t="shared" si="4"/>
        <v>18</v>
      </c>
    </row>
    <row r="1011">
      <c r="A1011" s="1" t="b">
        <v>1</v>
      </c>
      <c r="B1011" s="20">
        <v>44208.58557461806</v>
      </c>
      <c r="C1011" s="1" t="s">
        <v>518</v>
      </c>
      <c r="D1011" s="1">
        <v>0.0</v>
      </c>
      <c r="E1011" s="1">
        <v>1.0</v>
      </c>
      <c r="F1011" s="1">
        <v>2.0</v>
      </c>
      <c r="G1011" s="1">
        <v>0.0</v>
      </c>
      <c r="H1011" s="1">
        <v>0.0</v>
      </c>
      <c r="I1011" s="1">
        <v>2.0</v>
      </c>
      <c r="J1011" s="1">
        <v>1.0</v>
      </c>
      <c r="K1011" s="1">
        <v>1.0</v>
      </c>
      <c r="L1011" s="1">
        <v>1.0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2.0</v>
      </c>
      <c r="T1011" s="1">
        <v>0.0</v>
      </c>
      <c r="U1011" s="1">
        <v>0.0</v>
      </c>
      <c r="V1011" s="1">
        <v>0.0</v>
      </c>
      <c r="W1011" s="1">
        <v>2.0</v>
      </c>
      <c r="X1011" s="1">
        <v>2.0</v>
      </c>
      <c r="Y1011" s="1">
        <v>1.0</v>
      </c>
      <c r="Z1011" s="1">
        <v>0.0</v>
      </c>
      <c r="AA1011" s="1">
        <v>2.0</v>
      </c>
      <c r="AB1011" s="1">
        <v>0.0</v>
      </c>
      <c r="AC1011" s="1">
        <v>2350.0</v>
      </c>
      <c r="AD1011" s="100">
        <f t="shared" si="1"/>
        <v>34</v>
      </c>
      <c r="AE1011">
        <f t="shared" si="2"/>
        <v>14</v>
      </c>
      <c r="AF1011">
        <f t="shared" si="3"/>
        <v>2</v>
      </c>
      <c r="AG1011">
        <f t="shared" si="4"/>
        <v>18</v>
      </c>
    </row>
    <row r="1012">
      <c r="A1012" s="1" t="b">
        <v>1</v>
      </c>
      <c r="B1012" s="20">
        <v>44208.61325548611</v>
      </c>
      <c r="C1012" s="1" t="s">
        <v>448</v>
      </c>
      <c r="D1012" s="1">
        <v>0.0</v>
      </c>
      <c r="E1012" s="1">
        <v>0.0</v>
      </c>
      <c r="F1012" s="1">
        <v>0.0</v>
      </c>
      <c r="G1012" s="1">
        <v>1.0</v>
      </c>
      <c r="H1012" s="1">
        <v>0.0</v>
      </c>
      <c r="I1012" s="1">
        <v>0.0</v>
      </c>
      <c r="J1012" s="1">
        <v>1.0</v>
      </c>
      <c r="K1012" s="1">
        <v>1.0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1.0</v>
      </c>
      <c r="AA1012" s="1">
        <v>0.0</v>
      </c>
      <c r="AB1012" s="1">
        <v>0.0</v>
      </c>
      <c r="AC1012" s="1">
        <v>2264.0</v>
      </c>
      <c r="AD1012" s="100">
        <f t="shared" si="1"/>
        <v>8</v>
      </c>
      <c r="AE1012">
        <f t="shared" si="2"/>
        <v>2</v>
      </c>
      <c r="AF1012">
        <f t="shared" si="3"/>
        <v>4</v>
      </c>
      <c r="AG1012">
        <f t="shared" si="4"/>
        <v>2</v>
      </c>
    </row>
    <row r="1013">
      <c r="A1013" s="1" t="b">
        <v>1</v>
      </c>
      <c r="B1013" s="20">
        <v>44208.62413633102</v>
      </c>
      <c r="C1013" s="1" t="s">
        <v>593</v>
      </c>
      <c r="D1013" s="1">
        <v>2.0</v>
      </c>
      <c r="E1013" s="1">
        <v>2.0</v>
      </c>
      <c r="F1013" s="1">
        <v>2.0</v>
      </c>
      <c r="G1013" s="1">
        <v>2.0</v>
      </c>
      <c r="H1013" s="1">
        <v>1.0</v>
      </c>
      <c r="I1013" s="1">
        <v>2.0</v>
      </c>
      <c r="J1013" s="1">
        <v>2.0</v>
      </c>
      <c r="K1013" s="1">
        <v>2.0</v>
      </c>
      <c r="L1013" s="1">
        <v>1.0</v>
      </c>
      <c r="M1013" s="1">
        <v>1.0</v>
      </c>
      <c r="N1013" s="1">
        <v>0.0</v>
      </c>
      <c r="O1013" s="1">
        <v>0.0</v>
      </c>
      <c r="P1013" s="1">
        <v>2.0</v>
      </c>
      <c r="Q1013" s="1">
        <v>0.0</v>
      </c>
      <c r="R1013" s="1">
        <v>0.0</v>
      </c>
      <c r="S1013" s="1">
        <v>1.0</v>
      </c>
      <c r="T1013" s="1">
        <v>0.0</v>
      </c>
      <c r="U1013" s="1">
        <v>0.0</v>
      </c>
      <c r="V1013" s="1">
        <v>0.0</v>
      </c>
      <c r="W1013" s="1">
        <v>1.0</v>
      </c>
      <c r="X1013" s="1">
        <v>1.0</v>
      </c>
      <c r="Y1013" s="1">
        <v>2.0</v>
      </c>
      <c r="Z1013" s="1">
        <v>2.0</v>
      </c>
      <c r="AA1013" s="1">
        <v>2.0</v>
      </c>
      <c r="AB1013" s="1">
        <v>2.0</v>
      </c>
      <c r="AC1013" s="1">
        <v>2454.0</v>
      </c>
      <c r="AD1013" s="100">
        <f t="shared" si="1"/>
        <v>60</v>
      </c>
      <c r="AE1013">
        <f t="shared" si="2"/>
        <v>20</v>
      </c>
      <c r="AF1013">
        <f t="shared" si="3"/>
        <v>20</v>
      </c>
      <c r="AG1013">
        <f t="shared" si="4"/>
        <v>20</v>
      </c>
    </row>
    <row r="1014">
      <c r="A1014" s="1" t="b">
        <v>1</v>
      </c>
      <c r="B1014" s="20">
        <v>44209.41636456018</v>
      </c>
      <c r="C1014" s="1" t="s">
        <v>483</v>
      </c>
      <c r="D1014" s="1">
        <v>1.0</v>
      </c>
      <c r="E1014" s="1">
        <v>2.0</v>
      </c>
      <c r="F1014" s="1">
        <v>2.0</v>
      </c>
      <c r="G1014" s="1">
        <v>1.0</v>
      </c>
      <c r="H1014" s="1">
        <v>1.0</v>
      </c>
      <c r="I1014" s="1">
        <v>1.0</v>
      </c>
      <c r="J1014" s="1">
        <v>1.0</v>
      </c>
      <c r="K1014" s="1">
        <v>2.0</v>
      </c>
      <c r="L1014" s="1">
        <v>2.0</v>
      </c>
      <c r="M1014" s="1">
        <v>0.0</v>
      </c>
      <c r="N1014" s="1">
        <v>2.0</v>
      </c>
      <c r="O1014" s="1">
        <v>0.0</v>
      </c>
      <c r="P1014" s="1">
        <v>2.0</v>
      </c>
      <c r="Q1014" s="1">
        <v>2.0</v>
      </c>
      <c r="R1014" s="1">
        <v>0.0</v>
      </c>
      <c r="S1014" s="1">
        <v>2.0</v>
      </c>
      <c r="T1014" s="1">
        <v>0.0</v>
      </c>
      <c r="U1014" s="1">
        <v>0.0</v>
      </c>
      <c r="V1014" s="1">
        <v>2.0</v>
      </c>
      <c r="W1014" s="1">
        <v>2.0</v>
      </c>
      <c r="X1014" s="1">
        <v>1.0</v>
      </c>
      <c r="Y1014" s="1">
        <v>1.0</v>
      </c>
      <c r="Z1014" s="1">
        <v>1.0</v>
      </c>
      <c r="AA1014" s="1">
        <v>2.0</v>
      </c>
      <c r="AB1014" s="1">
        <v>0.0</v>
      </c>
      <c r="AC1014" s="1">
        <v>2245.0</v>
      </c>
      <c r="AD1014" s="100">
        <f t="shared" si="1"/>
        <v>60</v>
      </c>
      <c r="AE1014">
        <f t="shared" si="2"/>
        <v>18</v>
      </c>
      <c r="AF1014">
        <f t="shared" si="3"/>
        <v>16</v>
      </c>
      <c r="AG1014">
        <f t="shared" si="4"/>
        <v>26</v>
      </c>
    </row>
    <row r="1015">
      <c r="A1015" s="1" t="b">
        <v>1</v>
      </c>
      <c r="B1015" s="20">
        <v>44209.47204789352</v>
      </c>
      <c r="C1015" s="1" t="s">
        <v>395</v>
      </c>
      <c r="D1015" s="1">
        <v>1.0</v>
      </c>
      <c r="E1015" s="1">
        <v>2.0</v>
      </c>
      <c r="F1015" s="1">
        <v>2.0</v>
      </c>
      <c r="G1015" s="1">
        <v>0.0</v>
      </c>
      <c r="H1015" s="1">
        <v>2.0</v>
      </c>
      <c r="I1015" s="1">
        <v>1.0</v>
      </c>
      <c r="J1015" s="1">
        <v>1.0</v>
      </c>
      <c r="K1015" s="1">
        <v>2.0</v>
      </c>
      <c r="L1015" s="1">
        <v>1.0</v>
      </c>
      <c r="M1015" s="1">
        <v>1.0</v>
      </c>
      <c r="N1015" s="1">
        <v>2.0</v>
      </c>
      <c r="O1015" s="1">
        <v>1.0</v>
      </c>
      <c r="P1015" s="1">
        <v>2.0</v>
      </c>
      <c r="Q1015" s="1">
        <v>1.0</v>
      </c>
      <c r="R1015" s="1">
        <v>1.0</v>
      </c>
      <c r="S1015" s="1">
        <v>1.0</v>
      </c>
      <c r="T1015" s="1">
        <v>0.0</v>
      </c>
      <c r="U1015" s="1">
        <v>0.0</v>
      </c>
      <c r="V1015" s="1">
        <v>0.0</v>
      </c>
      <c r="W1015" s="1">
        <v>1.0</v>
      </c>
      <c r="X1015" s="1">
        <v>1.0</v>
      </c>
      <c r="Y1015" s="1">
        <v>2.0</v>
      </c>
      <c r="Z1015" s="1">
        <v>1.0</v>
      </c>
      <c r="AA1015" s="1">
        <v>2.0</v>
      </c>
      <c r="AB1015" s="1">
        <v>1.0</v>
      </c>
      <c r="AC1015" s="1">
        <v>2208.0</v>
      </c>
      <c r="AD1015" s="100">
        <f t="shared" si="1"/>
        <v>58</v>
      </c>
      <c r="AE1015">
        <f t="shared" si="2"/>
        <v>18</v>
      </c>
      <c r="AF1015">
        <f t="shared" si="3"/>
        <v>16</v>
      </c>
      <c r="AG1015">
        <f t="shared" si="4"/>
        <v>24</v>
      </c>
    </row>
    <row r="1016">
      <c r="A1016" s="1" t="b">
        <v>1</v>
      </c>
      <c r="B1016" s="20">
        <v>44209.64985543981</v>
      </c>
      <c r="C1016" s="1" t="s">
        <v>530</v>
      </c>
      <c r="D1016" s="1">
        <v>0.0</v>
      </c>
      <c r="E1016" s="1">
        <v>1.0</v>
      </c>
      <c r="F1016" s="1">
        <v>0.0</v>
      </c>
      <c r="G1016" s="1">
        <v>0.0</v>
      </c>
      <c r="H1016" s="1">
        <v>1.0</v>
      </c>
      <c r="I1016" s="1">
        <v>1.0</v>
      </c>
      <c r="J1016" s="1">
        <v>0.0</v>
      </c>
      <c r="K1016" s="1">
        <v>1.0</v>
      </c>
      <c r="L1016" s="1">
        <v>1.0</v>
      </c>
      <c r="M1016" s="1">
        <v>0.0</v>
      </c>
      <c r="N1016" s="1">
        <v>1.0</v>
      </c>
      <c r="O1016" s="1">
        <v>0.0</v>
      </c>
      <c r="P1016" s="1">
        <v>0.0</v>
      </c>
      <c r="Q1016" s="1">
        <v>0.0</v>
      </c>
      <c r="R1016" s="1">
        <v>0.0</v>
      </c>
      <c r="S1016" s="1">
        <v>1.0</v>
      </c>
      <c r="T1016" s="1">
        <v>0.0</v>
      </c>
      <c r="U1016" s="1">
        <v>1.0</v>
      </c>
      <c r="V1016" s="1">
        <v>0.0</v>
      </c>
      <c r="W1016" s="1">
        <v>1.0</v>
      </c>
      <c r="X1016" s="1">
        <v>1.0</v>
      </c>
      <c r="Y1016" s="1">
        <v>1.0</v>
      </c>
      <c r="Z1016" s="1">
        <v>0.0</v>
      </c>
      <c r="AA1016" s="1">
        <v>0.0</v>
      </c>
      <c r="AB1016" s="1">
        <v>0.0</v>
      </c>
      <c r="AC1016" s="1">
        <v>1876.0</v>
      </c>
      <c r="AD1016" s="100">
        <f t="shared" si="1"/>
        <v>22</v>
      </c>
      <c r="AE1016">
        <f t="shared" si="2"/>
        <v>12</v>
      </c>
      <c r="AF1016">
        <f t="shared" si="3"/>
        <v>4</v>
      </c>
      <c r="AG1016">
        <f t="shared" si="4"/>
        <v>6</v>
      </c>
    </row>
    <row r="1017">
      <c r="A1017" s="1" t="b">
        <v>1</v>
      </c>
      <c r="B1017" s="20">
        <v>44210.39354376157</v>
      </c>
      <c r="C1017" s="1" t="s">
        <v>538</v>
      </c>
      <c r="D1017" s="1">
        <v>1.0</v>
      </c>
      <c r="E1017" s="1">
        <v>1.0</v>
      </c>
      <c r="F1017" s="1">
        <v>1.0</v>
      </c>
      <c r="G1017" s="1">
        <v>1.0</v>
      </c>
      <c r="H1017" s="1">
        <v>1.0</v>
      </c>
      <c r="I1017" s="1">
        <v>1.0</v>
      </c>
      <c r="J1017" s="1">
        <v>1.0</v>
      </c>
      <c r="K1017" s="1">
        <v>1.0</v>
      </c>
      <c r="L1017" s="1">
        <v>1.0</v>
      </c>
      <c r="M1017" s="1">
        <v>0.0</v>
      </c>
      <c r="N1017" s="1">
        <v>1.0</v>
      </c>
      <c r="O1017" s="1">
        <v>1.0</v>
      </c>
      <c r="P1017" s="1">
        <v>1.0</v>
      </c>
      <c r="Q1017" s="1">
        <v>1.0</v>
      </c>
      <c r="R1017" s="1">
        <v>0.0</v>
      </c>
      <c r="S1017" s="1">
        <v>1.0</v>
      </c>
      <c r="T1017" s="1">
        <v>1.0</v>
      </c>
      <c r="U1017" s="1">
        <v>0.0</v>
      </c>
      <c r="V1017" s="1">
        <v>1.0</v>
      </c>
      <c r="W1017" s="1">
        <v>1.0</v>
      </c>
      <c r="X1017" s="1">
        <v>1.0</v>
      </c>
      <c r="Y1017" s="1">
        <v>1.0</v>
      </c>
      <c r="Z1017" s="1">
        <v>1.0</v>
      </c>
      <c r="AA1017" s="1">
        <v>2.0</v>
      </c>
      <c r="AB1017" s="1">
        <v>0.0</v>
      </c>
      <c r="AC1017" s="1">
        <v>2372.0</v>
      </c>
      <c r="AD1017" s="100">
        <f t="shared" si="1"/>
        <v>44</v>
      </c>
      <c r="AE1017">
        <f t="shared" si="2"/>
        <v>12</v>
      </c>
      <c r="AF1017">
        <f t="shared" si="3"/>
        <v>12</v>
      </c>
      <c r="AG1017">
        <f t="shared" si="4"/>
        <v>20</v>
      </c>
    </row>
    <row r="1018">
      <c r="A1018" s="1" t="b">
        <v>1</v>
      </c>
      <c r="B1018" s="20">
        <v>44210.45199501158</v>
      </c>
      <c r="C1018" s="1" t="s">
        <v>594</v>
      </c>
      <c r="D1018" s="1">
        <v>1.0</v>
      </c>
      <c r="E1018" s="1">
        <v>1.0</v>
      </c>
      <c r="F1018" s="1">
        <v>2.0</v>
      </c>
      <c r="G1018" s="1">
        <v>0.0</v>
      </c>
      <c r="H1018" s="1">
        <v>1.0</v>
      </c>
      <c r="I1018" s="1">
        <v>1.0</v>
      </c>
      <c r="J1018" s="1">
        <v>0.0</v>
      </c>
      <c r="K1018" s="1">
        <v>2.0</v>
      </c>
      <c r="L1018" s="1">
        <v>1.0</v>
      </c>
      <c r="M1018" s="1">
        <v>0.0</v>
      </c>
      <c r="N1018" s="1">
        <v>1.0</v>
      </c>
      <c r="O1018" s="1">
        <v>0.0</v>
      </c>
      <c r="P1018" s="1">
        <v>0.0</v>
      </c>
      <c r="Q1018" s="1">
        <v>0.0</v>
      </c>
      <c r="R1018" s="1">
        <v>0.0</v>
      </c>
      <c r="S1018" s="1">
        <v>2.0</v>
      </c>
      <c r="T1018" s="1">
        <v>0.0</v>
      </c>
      <c r="U1018" s="1">
        <v>0.0</v>
      </c>
      <c r="V1018" s="1">
        <v>0.0</v>
      </c>
      <c r="W1018" s="1">
        <v>1.0</v>
      </c>
      <c r="X1018" s="1">
        <v>1.0</v>
      </c>
      <c r="Y1018" s="1">
        <v>2.0</v>
      </c>
      <c r="Z1018" s="1">
        <v>1.0</v>
      </c>
      <c r="AA1018" s="1">
        <v>1.0</v>
      </c>
      <c r="AB1018" s="1">
        <v>0.0</v>
      </c>
      <c r="AC1018" s="1">
        <v>2446.0</v>
      </c>
      <c r="AD1018" s="100">
        <f t="shared" si="1"/>
        <v>36</v>
      </c>
      <c r="AE1018">
        <f t="shared" si="2"/>
        <v>14</v>
      </c>
      <c r="AF1018">
        <f t="shared" si="3"/>
        <v>8</v>
      </c>
      <c r="AG1018">
        <f t="shared" si="4"/>
        <v>14</v>
      </c>
    </row>
    <row r="1019">
      <c r="A1019" s="1" t="b">
        <v>1</v>
      </c>
      <c r="B1019" s="20">
        <v>44210.762429375</v>
      </c>
      <c r="C1019" s="1" t="s">
        <v>402</v>
      </c>
      <c r="D1019" s="1">
        <v>2.0</v>
      </c>
      <c r="E1019" s="1">
        <v>1.0</v>
      </c>
      <c r="F1019" s="1">
        <v>2.0</v>
      </c>
      <c r="G1019" s="1">
        <v>1.0</v>
      </c>
      <c r="H1019" s="1">
        <v>1.0</v>
      </c>
      <c r="I1019" s="1">
        <v>2.0</v>
      </c>
      <c r="J1019" s="1">
        <v>2.0</v>
      </c>
      <c r="K1019" s="1">
        <v>2.0</v>
      </c>
      <c r="L1019" s="1">
        <v>1.0</v>
      </c>
      <c r="M1019" s="1">
        <v>0.0</v>
      </c>
      <c r="N1019" s="1">
        <v>2.0</v>
      </c>
      <c r="O1019" s="1">
        <v>0.0</v>
      </c>
      <c r="P1019" s="1">
        <v>2.0</v>
      </c>
      <c r="Q1019" s="1">
        <v>1.0</v>
      </c>
      <c r="R1019" s="1">
        <v>0.0</v>
      </c>
      <c r="S1019" s="1">
        <v>1.0</v>
      </c>
      <c r="T1019" s="1">
        <v>2.0</v>
      </c>
      <c r="U1019" s="1">
        <v>0.0</v>
      </c>
      <c r="V1019" s="1">
        <v>0.0</v>
      </c>
      <c r="W1019" s="1">
        <v>2.0</v>
      </c>
      <c r="X1019" s="1">
        <v>0.0</v>
      </c>
      <c r="Y1019" s="1">
        <v>2.0</v>
      </c>
      <c r="Z1019" s="1">
        <v>1.0</v>
      </c>
      <c r="AA1019" s="1">
        <v>1.0</v>
      </c>
      <c r="AB1019" s="1">
        <v>1.0</v>
      </c>
      <c r="AC1019" s="1">
        <v>2210.0</v>
      </c>
      <c r="AD1019" s="100">
        <f t="shared" si="1"/>
        <v>58</v>
      </c>
      <c r="AE1019">
        <f t="shared" si="2"/>
        <v>14</v>
      </c>
      <c r="AF1019">
        <f t="shared" si="3"/>
        <v>24</v>
      </c>
      <c r="AG1019">
        <f t="shared" si="4"/>
        <v>20</v>
      </c>
    </row>
    <row r="1020">
      <c r="A1020" s="1" t="b">
        <v>1</v>
      </c>
      <c r="B1020" s="20">
        <v>44210.80250068287</v>
      </c>
      <c r="C1020" s="1" t="s">
        <v>501</v>
      </c>
      <c r="D1020" s="1">
        <v>1.0</v>
      </c>
      <c r="E1020" s="1">
        <v>2.0</v>
      </c>
      <c r="F1020" s="1">
        <v>2.0</v>
      </c>
      <c r="G1020" s="1">
        <v>2.0</v>
      </c>
      <c r="H1020" s="1">
        <v>0.0</v>
      </c>
      <c r="I1020" s="1">
        <v>1.0</v>
      </c>
      <c r="J1020" s="1">
        <v>2.0</v>
      </c>
      <c r="K1020" s="1">
        <v>2.0</v>
      </c>
      <c r="L1020" s="1">
        <v>1.0</v>
      </c>
      <c r="M1020" s="1">
        <v>0.0</v>
      </c>
      <c r="N1020" s="1">
        <v>2.0</v>
      </c>
      <c r="O1020" s="1">
        <v>0.0</v>
      </c>
      <c r="P1020" s="1">
        <v>2.0</v>
      </c>
      <c r="Q1020" s="1">
        <v>0.0</v>
      </c>
      <c r="R1020" s="1">
        <v>0.0</v>
      </c>
      <c r="S1020" s="1">
        <v>2.0</v>
      </c>
      <c r="T1020" s="1">
        <v>0.0</v>
      </c>
      <c r="U1020" s="1">
        <v>0.0</v>
      </c>
      <c r="V1020" s="1">
        <v>0.0</v>
      </c>
      <c r="W1020" s="1">
        <v>1.0</v>
      </c>
      <c r="X1020" s="1">
        <v>1.0</v>
      </c>
      <c r="Y1020" s="1">
        <v>2.0</v>
      </c>
      <c r="Z1020" s="1">
        <v>2.0</v>
      </c>
      <c r="AA1020" s="1">
        <v>2.0</v>
      </c>
      <c r="AB1020" s="1">
        <v>0.0</v>
      </c>
      <c r="AC1020" s="1">
        <v>2324.0</v>
      </c>
      <c r="AD1020" s="100">
        <f t="shared" si="1"/>
        <v>54</v>
      </c>
      <c r="AE1020">
        <f t="shared" si="2"/>
        <v>18</v>
      </c>
      <c r="AF1020">
        <f t="shared" si="3"/>
        <v>18</v>
      </c>
      <c r="AG1020">
        <f t="shared" si="4"/>
        <v>18</v>
      </c>
    </row>
    <row r="1021">
      <c r="A1021" s="1" t="b">
        <v>1</v>
      </c>
      <c r="B1021" s="20">
        <v>44210.99233479166</v>
      </c>
      <c r="C1021" s="1" t="s">
        <v>352</v>
      </c>
      <c r="D1021" s="1">
        <v>1.0</v>
      </c>
      <c r="E1021" s="1">
        <v>2.0</v>
      </c>
      <c r="F1021" s="1">
        <v>2.0</v>
      </c>
      <c r="G1021" s="1">
        <v>2.0</v>
      </c>
      <c r="H1021" s="1">
        <v>1.0</v>
      </c>
      <c r="I1021" s="1">
        <v>1.0</v>
      </c>
      <c r="J1021" s="1">
        <v>1.0</v>
      </c>
      <c r="K1021" s="1">
        <v>2.0</v>
      </c>
      <c r="L1021" s="1">
        <v>1.0</v>
      </c>
      <c r="M1021" s="1">
        <v>1.0</v>
      </c>
      <c r="N1021" s="1">
        <v>1.0</v>
      </c>
      <c r="O1021" s="1">
        <v>1.0</v>
      </c>
      <c r="P1021" s="1">
        <v>2.0</v>
      </c>
      <c r="Q1021" s="1">
        <v>1.0</v>
      </c>
      <c r="R1021" s="1">
        <v>1.0</v>
      </c>
      <c r="S1021" s="1">
        <v>2.0</v>
      </c>
      <c r="T1021" s="1">
        <v>2.0</v>
      </c>
      <c r="U1021" s="1">
        <v>1.0</v>
      </c>
      <c r="V1021" s="1">
        <v>2.0</v>
      </c>
      <c r="W1021" s="1">
        <v>2.0</v>
      </c>
      <c r="X1021" s="1">
        <v>1.0</v>
      </c>
      <c r="Y1021" s="1">
        <v>2.0</v>
      </c>
      <c r="Z1021" s="1">
        <v>2.0</v>
      </c>
      <c r="AA1021" s="1">
        <v>2.0</v>
      </c>
      <c r="AB1021" s="1">
        <v>2.0</v>
      </c>
      <c r="AC1021" s="1">
        <v>2140.0</v>
      </c>
      <c r="AD1021" s="100">
        <f t="shared" si="1"/>
        <v>76</v>
      </c>
      <c r="AE1021">
        <f t="shared" si="2"/>
        <v>24</v>
      </c>
      <c r="AF1021">
        <f t="shared" si="3"/>
        <v>24</v>
      </c>
      <c r="AG1021">
        <f t="shared" si="4"/>
        <v>28</v>
      </c>
    </row>
    <row r="1022">
      <c r="A1022" s="1" t="b">
        <v>1</v>
      </c>
      <c r="B1022" s="20">
        <v>44211.51017497685</v>
      </c>
      <c r="C1022" s="1" t="s">
        <v>405</v>
      </c>
      <c r="D1022" s="1">
        <v>1.0</v>
      </c>
      <c r="E1022" s="1">
        <v>2.0</v>
      </c>
      <c r="F1022" s="1">
        <v>0.0</v>
      </c>
      <c r="G1022" s="1">
        <v>2.0</v>
      </c>
      <c r="H1022" s="1">
        <v>0.0</v>
      </c>
      <c r="I1022" s="1">
        <v>2.0</v>
      </c>
      <c r="J1022" s="1">
        <v>2.0</v>
      </c>
      <c r="K1022" s="1">
        <v>2.0</v>
      </c>
      <c r="L1022" s="1">
        <v>2.0</v>
      </c>
      <c r="M1022" s="1">
        <v>0.0</v>
      </c>
      <c r="N1022" s="1">
        <v>0.0</v>
      </c>
      <c r="O1022" s="1">
        <v>0.0</v>
      </c>
      <c r="P1022" s="1">
        <v>2.0</v>
      </c>
      <c r="Q1022" s="1">
        <v>0.0</v>
      </c>
      <c r="R1022" s="1">
        <v>0.0</v>
      </c>
      <c r="S1022" s="1">
        <v>2.0</v>
      </c>
      <c r="T1022" s="1">
        <v>0.0</v>
      </c>
      <c r="U1022" s="1">
        <v>0.0</v>
      </c>
      <c r="V1022" s="1">
        <v>2.0</v>
      </c>
      <c r="W1022" s="1">
        <v>2.0</v>
      </c>
      <c r="X1022" s="1">
        <v>1.0</v>
      </c>
      <c r="Y1022" s="1">
        <v>2.0</v>
      </c>
      <c r="Z1022" s="1">
        <v>2.0</v>
      </c>
      <c r="AA1022" s="1">
        <v>2.0</v>
      </c>
      <c r="AB1022" s="1">
        <v>0.0</v>
      </c>
      <c r="AC1022" s="1">
        <v>2219.0</v>
      </c>
      <c r="AD1022" s="100">
        <f t="shared" si="1"/>
        <v>56</v>
      </c>
      <c r="AE1022">
        <f t="shared" si="2"/>
        <v>22</v>
      </c>
      <c r="AF1022">
        <f t="shared" si="3"/>
        <v>14</v>
      </c>
      <c r="AG1022">
        <f t="shared" si="4"/>
        <v>20</v>
      </c>
    </row>
    <row r="1023">
      <c r="A1023" s="1" t="b">
        <v>1</v>
      </c>
      <c r="B1023" s="20">
        <v>44211.84735773148</v>
      </c>
      <c r="C1023" s="1" t="s">
        <v>273</v>
      </c>
      <c r="D1023" s="1">
        <v>1.0</v>
      </c>
      <c r="E1023" s="1">
        <v>1.0</v>
      </c>
      <c r="F1023" s="1">
        <v>1.0</v>
      </c>
      <c r="G1023" s="1">
        <v>1.0</v>
      </c>
      <c r="H1023" s="1">
        <v>1.0</v>
      </c>
      <c r="I1023" s="1">
        <v>2.0</v>
      </c>
      <c r="J1023" s="1">
        <v>1.0</v>
      </c>
      <c r="K1023" s="1">
        <v>1.0</v>
      </c>
      <c r="L1023" s="1">
        <v>0.0</v>
      </c>
      <c r="M1023" s="1">
        <v>1.0</v>
      </c>
      <c r="N1023" s="1">
        <v>0.0</v>
      </c>
      <c r="O1023" s="1">
        <v>0.0</v>
      </c>
      <c r="P1023" s="1">
        <v>1.0</v>
      </c>
      <c r="Q1023" s="1">
        <v>0.0</v>
      </c>
      <c r="R1023" s="1">
        <v>1.0</v>
      </c>
      <c r="S1023" s="1">
        <v>1.0</v>
      </c>
      <c r="T1023" s="1">
        <v>0.0</v>
      </c>
      <c r="U1023" s="1">
        <v>1.0</v>
      </c>
      <c r="V1023" s="1">
        <v>1.0</v>
      </c>
      <c r="W1023" s="1">
        <v>1.0</v>
      </c>
      <c r="X1023" s="1">
        <v>0.0</v>
      </c>
      <c r="Y1023" s="1">
        <v>1.0</v>
      </c>
      <c r="Z1023" s="1">
        <v>1.0</v>
      </c>
      <c r="AA1023" s="1">
        <v>1.0</v>
      </c>
      <c r="AB1023" s="1">
        <v>0.0</v>
      </c>
      <c r="AC1023" s="1">
        <v>2008.0</v>
      </c>
      <c r="AD1023" s="100">
        <f t="shared" si="1"/>
        <v>38</v>
      </c>
      <c r="AE1023">
        <f t="shared" si="2"/>
        <v>12</v>
      </c>
      <c r="AF1023">
        <f t="shared" si="3"/>
        <v>8</v>
      </c>
      <c r="AG1023">
        <f t="shared" si="4"/>
        <v>18</v>
      </c>
    </row>
    <row r="1024">
      <c r="A1024" s="1" t="b">
        <v>1</v>
      </c>
      <c r="B1024" s="20">
        <v>44212.55990600694</v>
      </c>
      <c r="C1024" s="1" t="s">
        <v>595</v>
      </c>
      <c r="D1024" s="1">
        <v>2.0</v>
      </c>
      <c r="E1024" s="1">
        <v>2.0</v>
      </c>
      <c r="F1024" s="1">
        <v>2.0</v>
      </c>
      <c r="G1024" s="1">
        <v>2.0</v>
      </c>
      <c r="H1024" s="1">
        <v>2.0</v>
      </c>
      <c r="I1024" s="1">
        <v>2.0</v>
      </c>
      <c r="J1024" s="1">
        <v>2.0</v>
      </c>
      <c r="K1024" s="1">
        <v>2.0</v>
      </c>
      <c r="L1024" s="1">
        <v>2.0</v>
      </c>
      <c r="M1024" s="1">
        <v>1.0</v>
      </c>
      <c r="N1024" s="1">
        <v>1.0</v>
      </c>
      <c r="O1024" s="1">
        <v>1.0</v>
      </c>
      <c r="P1024" s="1">
        <v>2.0</v>
      </c>
      <c r="Q1024" s="1">
        <v>0.0</v>
      </c>
      <c r="R1024" s="1">
        <v>1.0</v>
      </c>
      <c r="S1024" s="1">
        <v>1.0</v>
      </c>
      <c r="T1024" s="1">
        <v>1.0</v>
      </c>
      <c r="U1024" s="1">
        <v>1.0</v>
      </c>
      <c r="V1024" s="1">
        <v>2.0</v>
      </c>
      <c r="W1024" s="1">
        <v>2.0</v>
      </c>
      <c r="X1024" s="1">
        <v>1.0</v>
      </c>
      <c r="Y1024" s="1">
        <v>2.0</v>
      </c>
      <c r="Z1024" s="1">
        <v>2.0</v>
      </c>
      <c r="AA1024" s="1">
        <v>2.0</v>
      </c>
      <c r="AB1024" s="1">
        <v>1.0</v>
      </c>
      <c r="AC1024" s="1">
        <v>2422.0</v>
      </c>
      <c r="AD1024" s="100">
        <f t="shared" si="1"/>
        <v>78</v>
      </c>
      <c r="AE1024">
        <f t="shared" si="2"/>
        <v>26</v>
      </c>
      <c r="AF1024">
        <f t="shared" si="3"/>
        <v>22</v>
      </c>
      <c r="AG1024">
        <f t="shared" si="4"/>
        <v>30</v>
      </c>
    </row>
    <row r="1025">
      <c r="A1025" s="1" t="b">
        <v>1</v>
      </c>
      <c r="B1025" s="20">
        <v>44213.51976028935</v>
      </c>
      <c r="C1025" s="1" t="s">
        <v>542</v>
      </c>
      <c r="D1025" s="1">
        <v>1.0</v>
      </c>
      <c r="E1025" s="1">
        <v>1.0</v>
      </c>
      <c r="F1025" s="1">
        <v>1.0</v>
      </c>
      <c r="G1025" s="1">
        <v>0.0</v>
      </c>
      <c r="H1025" s="1">
        <v>0.0</v>
      </c>
      <c r="I1025" s="1">
        <v>2.0</v>
      </c>
      <c r="J1025" s="1">
        <v>2.0</v>
      </c>
      <c r="K1025" s="1">
        <v>1.0</v>
      </c>
      <c r="L1025" s="1">
        <v>0.0</v>
      </c>
      <c r="M1025" s="1">
        <v>0.0</v>
      </c>
      <c r="N1025" s="1">
        <v>0.0</v>
      </c>
      <c r="O1025" s="1">
        <v>0.0</v>
      </c>
      <c r="P1025" s="1">
        <v>1.0</v>
      </c>
      <c r="Q1025" s="1">
        <v>0.0</v>
      </c>
      <c r="R1025" s="1">
        <v>0.0</v>
      </c>
      <c r="S1025" s="1">
        <v>2.0</v>
      </c>
      <c r="T1025" s="1">
        <v>0.0</v>
      </c>
      <c r="U1025" s="1">
        <v>0.0</v>
      </c>
      <c r="V1025" s="1">
        <v>1.0</v>
      </c>
      <c r="W1025" s="1">
        <v>0.0</v>
      </c>
      <c r="X1025" s="1">
        <v>0.0</v>
      </c>
      <c r="Y1025" s="1">
        <v>1.0</v>
      </c>
      <c r="Z1025" s="1">
        <v>0.0</v>
      </c>
      <c r="AA1025" s="1">
        <v>2.0</v>
      </c>
      <c r="AB1025" s="1">
        <v>0.0</v>
      </c>
      <c r="AC1025" s="1">
        <v>2392.0</v>
      </c>
      <c r="AD1025" s="100">
        <f t="shared" si="1"/>
        <v>30</v>
      </c>
      <c r="AE1025">
        <f t="shared" si="2"/>
        <v>4</v>
      </c>
      <c r="AF1025">
        <f t="shared" si="3"/>
        <v>6</v>
      </c>
      <c r="AG1025">
        <f t="shared" si="4"/>
        <v>20</v>
      </c>
    </row>
    <row r="1026">
      <c r="A1026" s="1" t="b">
        <v>1</v>
      </c>
      <c r="B1026" s="20">
        <v>44213.8612683449</v>
      </c>
      <c r="C1026" s="1" t="s">
        <v>596</v>
      </c>
      <c r="D1026" s="1">
        <v>1.0</v>
      </c>
      <c r="E1026" s="1">
        <v>1.0</v>
      </c>
      <c r="F1026" s="1">
        <v>0.0</v>
      </c>
      <c r="G1026" s="1">
        <v>1.0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1.0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1.0</v>
      </c>
      <c r="AA1026" s="1">
        <v>1.0</v>
      </c>
      <c r="AB1026" s="1">
        <v>0.0</v>
      </c>
      <c r="AC1026" s="1">
        <v>2450.0</v>
      </c>
      <c r="AD1026" s="100">
        <f t="shared" si="1"/>
        <v>12</v>
      </c>
      <c r="AE1026">
        <f t="shared" si="2"/>
        <v>4</v>
      </c>
      <c r="AF1026">
        <f t="shared" si="3"/>
        <v>6</v>
      </c>
      <c r="AG1026">
        <f t="shared" si="4"/>
        <v>2</v>
      </c>
    </row>
    <row r="1027">
      <c r="A1027" s="1" t="b">
        <v>1</v>
      </c>
      <c r="B1027" s="20">
        <v>44214.37208296296</v>
      </c>
      <c r="C1027" s="1" t="s">
        <v>481</v>
      </c>
      <c r="D1027" s="1">
        <v>1.0</v>
      </c>
      <c r="E1027" s="1">
        <v>2.0</v>
      </c>
      <c r="F1027" s="1">
        <v>2.0</v>
      </c>
      <c r="G1027" s="1">
        <v>0.0</v>
      </c>
      <c r="H1027" s="1">
        <v>0.0</v>
      </c>
      <c r="I1027" s="1">
        <v>1.0</v>
      </c>
      <c r="J1027" s="1">
        <v>1.0</v>
      </c>
      <c r="K1027" s="1">
        <v>2.0</v>
      </c>
      <c r="L1027" s="1">
        <v>0.0</v>
      </c>
      <c r="M1027" s="1">
        <v>0.0</v>
      </c>
      <c r="N1027" s="1">
        <v>0.0</v>
      </c>
      <c r="O1027" s="1">
        <v>1.0</v>
      </c>
      <c r="P1027" s="1">
        <v>2.0</v>
      </c>
      <c r="Q1027" s="1">
        <v>0.0</v>
      </c>
      <c r="R1027" s="1">
        <v>0.0</v>
      </c>
      <c r="S1027" s="1">
        <v>1.0</v>
      </c>
      <c r="T1027" s="1">
        <v>2.0</v>
      </c>
      <c r="U1027" s="1">
        <v>0.0</v>
      </c>
      <c r="V1027" s="1">
        <v>1.0</v>
      </c>
      <c r="W1027" s="1">
        <v>1.0</v>
      </c>
      <c r="X1027" s="1">
        <v>1.0</v>
      </c>
      <c r="Y1027" s="1">
        <v>2.0</v>
      </c>
      <c r="Z1027" s="1">
        <v>2.0</v>
      </c>
      <c r="AA1027" s="1">
        <v>2.0</v>
      </c>
      <c r="AB1027" s="1">
        <v>0.0</v>
      </c>
      <c r="AC1027" s="1">
        <v>2305.0</v>
      </c>
      <c r="AD1027" s="100">
        <f t="shared" si="1"/>
        <v>48</v>
      </c>
      <c r="AE1027">
        <f t="shared" si="2"/>
        <v>16</v>
      </c>
      <c r="AF1027">
        <f t="shared" si="3"/>
        <v>14</v>
      </c>
      <c r="AG1027">
        <f t="shared" si="4"/>
        <v>18</v>
      </c>
    </row>
    <row r="1028">
      <c r="A1028" s="1" t="b">
        <v>1</v>
      </c>
      <c r="B1028" s="20">
        <v>44214.44759319445</v>
      </c>
      <c r="C1028" s="1" t="s">
        <v>598</v>
      </c>
      <c r="D1028" s="1">
        <v>0.0</v>
      </c>
      <c r="E1028" s="1">
        <v>0.0</v>
      </c>
      <c r="F1028" s="1">
        <v>0.0</v>
      </c>
      <c r="G1028" s="1">
        <v>0.0</v>
      </c>
      <c r="H1028" s="1">
        <v>1.0</v>
      </c>
      <c r="I1028" s="1">
        <v>0.0</v>
      </c>
      <c r="J1028" s="1">
        <v>0.0</v>
      </c>
      <c r="K1028" s="1">
        <v>1.0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1.0</v>
      </c>
      <c r="AA1028" s="1">
        <v>1.0</v>
      </c>
      <c r="AB1028" s="1">
        <v>0.0</v>
      </c>
      <c r="AC1028" s="1">
        <v>2461.0</v>
      </c>
      <c r="AD1028" s="100">
        <f t="shared" si="1"/>
        <v>8</v>
      </c>
      <c r="AE1028">
        <f t="shared" si="2"/>
        <v>2</v>
      </c>
      <c r="AF1028">
        <f t="shared" si="3"/>
        <v>2</v>
      </c>
      <c r="AG1028">
        <f t="shared" si="4"/>
        <v>4</v>
      </c>
    </row>
    <row r="1029">
      <c r="A1029" s="1" t="b">
        <v>1</v>
      </c>
      <c r="B1029" s="20">
        <v>44214.44802898148</v>
      </c>
      <c r="C1029" s="1" t="s">
        <v>597</v>
      </c>
      <c r="D1029" s="1">
        <v>1.0</v>
      </c>
      <c r="E1029" s="1">
        <v>2.0</v>
      </c>
      <c r="F1029" s="1">
        <v>1.0</v>
      </c>
      <c r="G1029" s="1">
        <v>2.0</v>
      </c>
      <c r="H1029" s="1">
        <v>0.0</v>
      </c>
      <c r="I1029" s="1">
        <v>1.0</v>
      </c>
      <c r="J1029" s="1">
        <v>1.0</v>
      </c>
      <c r="K1029" s="1">
        <v>1.0</v>
      </c>
      <c r="L1029" s="1">
        <v>1.0</v>
      </c>
      <c r="M1029" s="1">
        <v>0.0</v>
      </c>
      <c r="N1029" s="1">
        <v>2.0</v>
      </c>
      <c r="O1029" s="1">
        <v>0.0</v>
      </c>
      <c r="P1029" s="1">
        <v>1.0</v>
      </c>
      <c r="Q1029" s="1">
        <v>1.0</v>
      </c>
      <c r="R1029" s="1">
        <v>1.0</v>
      </c>
      <c r="S1029" s="1">
        <v>1.0</v>
      </c>
      <c r="T1029" s="1">
        <v>1.0</v>
      </c>
      <c r="U1029" s="1">
        <v>1.0</v>
      </c>
      <c r="V1029" s="1">
        <v>1.0</v>
      </c>
      <c r="W1029" s="1">
        <v>0.0</v>
      </c>
      <c r="X1029" s="1">
        <v>1.0</v>
      </c>
      <c r="Y1029" s="1">
        <v>2.0</v>
      </c>
      <c r="Z1029" s="1">
        <v>1.0</v>
      </c>
      <c r="AA1029" s="1">
        <v>1.0</v>
      </c>
      <c r="AB1029" s="1">
        <v>2.0</v>
      </c>
      <c r="AC1029" s="1">
        <v>2462.0</v>
      </c>
      <c r="AD1029" s="100">
        <f t="shared" si="1"/>
        <v>52</v>
      </c>
      <c r="AE1029">
        <f t="shared" si="2"/>
        <v>16</v>
      </c>
      <c r="AF1029">
        <f t="shared" si="3"/>
        <v>20</v>
      </c>
      <c r="AG1029">
        <f t="shared" si="4"/>
        <v>16</v>
      </c>
    </row>
    <row r="1030">
      <c r="A1030" s="1" t="b">
        <v>1</v>
      </c>
      <c r="B1030" s="20">
        <v>44214.5242989699</v>
      </c>
      <c r="C1030" s="1" t="s">
        <v>376</v>
      </c>
      <c r="D1030" s="1">
        <v>0.0</v>
      </c>
      <c r="E1030" s="1">
        <v>2.0</v>
      </c>
      <c r="F1030" s="1">
        <v>1.0</v>
      </c>
      <c r="G1030" s="1">
        <v>1.0</v>
      </c>
      <c r="H1030" s="1">
        <v>1.0</v>
      </c>
      <c r="I1030" s="1">
        <v>1.0</v>
      </c>
      <c r="J1030" s="1">
        <v>1.0</v>
      </c>
      <c r="K1030" s="1">
        <v>1.0</v>
      </c>
      <c r="L1030" s="1">
        <v>1.0</v>
      </c>
      <c r="M1030" s="1">
        <v>0.0</v>
      </c>
      <c r="N1030" s="1">
        <v>1.0</v>
      </c>
      <c r="O1030" s="1">
        <v>0.0</v>
      </c>
      <c r="P1030" s="1">
        <v>2.0</v>
      </c>
      <c r="Q1030" s="1">
        <v>0.0</v>
      </c>
      <c r="R1030" s="1">
        <v>0.0</v>
      </c>
      <c r="S1030" s="1">
        <v>2.0</v>
      </c>
      <c r="T1030" s="1">
        <v>1.0</v>
      </c>
      <c r="U1030" s="1">
        <v>0.0</v>
      </c>
      <c r="V1030" s="1">
        <v>1.0</v>
      </c>
      <c r="W1030" s="1">
        <v>1.0</v>
      </c>
      <c r="X1030" s="1">
        <v>0.0</v>
      </c>
      <c r="Y1030" s="1">
        <v>2.0</v>
      </c>
      <c r="Z1030" s="1">
        <v>0.0</v>
      </c>
      <c r="AA1030" s="1">
        <v>1.0</v>
      </c>
      <c r="AB1030" s="1">
        <v>0.0</v>
      </c>
      <c r="AC1030" s="1">
        <v>2175.0</v>
      </c>
      <c r="AD1030" s="100">
        <f t="shared" si="1"/>
        <v>40</v>
      </c>
      <c r="AE1030">
        <f t="shared" si="2"/>
        <v>12</v>
      </c>
      <c r="AF1030">
        <f t="shared" si="3"/>
        <v>12</v>
      </c>
      <c r="AG1030">
        <f t="shared" si="4"/>
        <v>16</v>
      </c>
    </row>
    <row r="1031">
      <c r="A1031" s="1" t="b">
        <v>1</v>
      </c>
      <c r="B1031" s="20">
        <v>44214.53686574074</v>
      </c>
      <c r="C1031" s="1" t="s">
        <v>476</v>
      </c>
      <c r="D1031" s="1">
        <v>1.0</v>
      </c>
      <c r="E1031" s="1">
        <v>2.0</v>
      </c>
      <c r="F1031" s="1">
        <v>2.0</v>
      </c>
      <c r="G1031" s="1">
        <v>1.0</v>
      </c>
      <c r="H1031" s="1">
        <v>1.0</v>
      </c>
      <c r="I1031" s="1">
        <v>2.0</v>
      </c>
      <c r="J1031" s="1">
        <v>1.0</v>
      </c>
      <c r="K1031" s="1">
        <v>2.0</v>
      </c>
      <c r="L1031" s="1">
        <v>2.0</v>
      </c>
      <c r="M1031" s="1">
        <v>2.0</v>
      </c>
      <c r="N1031" s="1">
        <v>2.0</v>
      </c>
      <c r="O1031" s="1">
        <v>0.0</v>
      </c>
      <c r="P1031" s="1">
        <v>2.0</v>
      </c>
      <c r="Q1031" s="1">
        <v>2.0</v>
      </c>
      <c r="R1031" s="1">
        <v>2.0</v>
      </c>
      <c r="S1031" s="1">
        <v>2.0</v>
      </c>
      <c r="T1031" s="1">
        <v>1.0</v>
      </c>
      <c r="U1031" s="1">
        <v>0.0</v>
      </c>
      <c r="V1031" s="1">
        <v>2.0</v>
      </c>
      <c r="W1031" s="1">
        <v>2.0</v>
      </c>
      <c r="X1031" s="1">
        <v>2.0</v>
      </c>
      <c r="Y1031" s="1">
        <v>2.0</v>
      </c>
      <c r="Z1031" s="1">
        <v>2.0</v>
      </c>
      <c r="AA1031" s="1">
        <v>2.0</v>
      </c>
      <c r="AB1031" s="1">
        <v>2.0</v>
      </c>
      <c r="AC1031" s="1">
        <v>2302.0</v>
      </c>
      <c r="AD1031" s="100">
        <f t="shared" si="1"/>
        <v>82</v>
      </c>
      <c r="AE1031">
        <f t="shared" si="2"/>
        <v>28</v>
      </c>
      <c r="AF1031">
        <f t="shared" si="3"/>
        <v>22</v>
      </c>
      <c r="AG1031">
        <f t="shared" si="4"/>
        <v>32</v>
      </c>
    </row>
    <row r="1032">
      <c r="A1032" s="1" t="b">
        <v>1</v>
      </c>
      <c r="B1032" s="20">
        <v>44214.71526694445</v>
      </c>
      <c r="C1032" s="1" t="s">
        <v>409</v>
      </c>
      <c r="D1032" s="1">
        <v>0.0</v>
      </c>
      <c r="E1032" s="1">
        <v>2.0</v>
      </c>
      <c r="F1032" s="1">
        <v>0.0</v>
      </c>
      <c r="G1032" s="1">
        <v>0.0</v>
      </c>
      <c r="H1032" s="1">
        <v>0.0</v>
      </c>
      <c r="I1032" s="1">
        <v>1.0</v>
      </c>
      <c r="J1032" s="1">
        <v>0.0</v>
      </c>
      <c r="K1032" s="1">
        <v>1.0</v>
      </c>
      <c r="L1032" s="1">
        <v>2.0</v>
      </c>
      <c r="M1032" s="1">
        <v>0.0</v>
      </c>
      <c r="N1032" s="1">
        <v>0.0</v>
      </c>
      <c r="O1032" s="1">
        <v>0.0</v>
      </c>
      <c r="P1032" s="1">
        <v>0.0</v>
      </c>
      <c r="Q1032" s="1">
        <v>1.0</v>
      </c>
      <c r="R1032" s="1">
        <v>0.0</v>
      </c>
      <c r="S1032" s="1">
        <v>2.0</v>
      </c>
      <c r="T1032" s="1">
        <v>0.0</v>
      </c>
      <c r="U1032" s="1">
        <v>0.0</v>
      </c>
      <c r="V1032" s="1">
        <v>1.0</v>
      </c>
      <c r="W1032" s="1">
        <v>0.0</v>
      </c>
      <c r="X1032" s="1">
        <v>0.0</v>
      </c>
      <c r="Y1032" s="1">
        <v>1.0</v>
      </c>
      <c r="Z1032" s="1">
        <v>0.0</v>
      </c>
      <c r="AA1032" s="1">
        <v>1.0</v>
      </c>
      <c r="AB1032" s="1">
        <v>0.0</v>
      </c>
      <c r="AC1032" s="1">
        <v>2227.0</v>
      </c>
      <c r="AD1032" s="100">
        <f t="shared" si="1"/>
        <v>24</v>
      </c>
      <c r="AE1032">
        <f t="shared" si="2"/>
        <v>10</v>
      </c>
      <c r="AF1032">
        <f t="shared" si="3"/>
        <v>2</v>
      </c>
      <c r="AG1032">
        <f t="shared" si="4"/>
        <v>12</v>
      </c>
    </row>
    <row r="1033">
      <c r="A1033" s="1" t="b">
        <v>1</v>
      </c>
      <c r="B1033" s="20">
        <v>44214.82404717593</v>
      </c>
      <c r="C1033" s="1" t="s">
        <v>599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2456.0</v>
      </c>
      <c r="AD1033" s="100">
        <f t="shared" si="1"/>
        <v>0</v>
      </c>
      <c r="AE1033">
        <f t="shared" si="2"/>
        <v>0</v>
      </c>
      <c r="AF1033">
        <f t="shared" si="3"/>
        <v>0</v>
      </c>
      <c r="AG1033">
        <f t="shared" si="4"/>
        <v>0</v>
      </c>
    </row>
    <row r="1034">
      <c r="A1034" s="1" t="b">
        <v>1</v>
      </c>
      <c r="B1034" s="20">
        <v>44214.90313020833</v>
      </c>
      <c r="C1034" s="1" t="s">
        <v>144</v>
      </c>
      <c r="D1034" s="1">
        <v>2.0</v>
      </c>
      <c r="E1034" s="1">
        <v>2.0</v>
      </c>
      <c r="F1034" s="1">
        <v>2.0</v>
      </c>
      <c r="G1034" s="1">
        <v>2.0</v>
      </c>
      <c r="H1034" s="1">
        <v>1.0</v>
      </c>
      <c r="I1034" s="1">
        <v>2.0</v>
      </c>
      <c r="J1034" s="1">
        <v>2.0</v>
      </c>
      <c r="K1034" s="1">
        <v>2.0</v>
      </c>
      <c r="L1034" s="1">
        <v>2.0</v>
      </c>
      <c r="M1034" s="1">
        <v>0.0</v>
      </c>
      <c r="N1034" s="1">
        <v>0.0</v>
      </c>
      <c r="O1034" s="1">
        <v>1.0</v>
      </c>
      <c r="P1034" s="1">
        <v>2.0</v>
      </c>
      <c r="Q1034" s="1">
        <v>0.0</v>
      </c>
      <c r="R1034" s="1">
        <v>0.0</v>
      </c>
      <c r="S1034" s="1">
        <v>1.0</v>
      </c>
      <c r="T1034" s="1">
        <v>1.0</v>
      </c>
      <c r="U1034" s="1">
        <v>0.0</v>
      </c>
      <c r="V1034" s="1">
        <v>1.0</v>
      </c>
      <c r="W1034" s="1">
        <v>2.0</v>
      </c>
      <c r="X1034" s="1">
        <v>1.0</v>
      </c>
      <c r="Y1034" s="1">
        <v>2.0</v>
      </c>
      <c r="Z1034" s="1">
        <v>2.0</v>
      </c>
      <c r="AA1034" s="1">
        <v>2.0</v>
      </c>
      <c r="AB1034" s="1">
        <v>1.0</v>
      </c>
      <c r="AC1034" s="1">
        <v>1792.0</v>
      </c>
      <c r="AD1034" s="100">
        <f t="shared" si="1"/>
        <v>66</v>
      </c>
      <c r="AE1034">
        <f t="shared" si="2"/>
        <v>22</v>
      </c>
      <c r="AF1034">
        <f t="shared" si="3"/>
        <v>20</v>
      </c>
      <c r="AG1034">
        <f t="shared" si="4"/>
        <v>24</v>
      </c>
    </row>
    <row r="1035">
      <c r="A1035" s="1" t="b">
        <v>1</v>
      </c>
      <c r="B1035" s="20">
        <v>44215.27060233796</v>
      </c>
      <c r="C1035" s="1" t="s">
        <v>488</v>
      </c>
      <c r="D1035" s="1">
        <v>2.0</v>
      </c>
      <c r="E1035" s="1">
        <v>1.0</v>
      </c>
      <c r="F1035" s="1">
        <v>2.0</v>
      </c>
      <c r="G1035" s="1">
        <v>2.0</v>
      </c>
      <c r="H1035" s="1">
        <v>1.0</v>
      </c>
      <c r="I1035" s="1">
        <v>2.0</v>
      </c>
      <c r="J1035" s="1">
        <v>2.0</v>
      </c>
      <c r="K1035" s="1">
        <v>2.0</v>
      </c>
      <c r="L1035" s="1">
        <v>1.0</v>
      </c>
      <c r="M1035" s="1">
        <v>1.0</v>
      </c>
      <c r="N1035" s="1">
        <v>2.0</v>
      </c>
      <c r="O1035" s="1">
        <v>0.0</v>
      </c>
      <c r="P1035" s="1">
        <v>2.0</v>
      </c>
      <c r="Q1035" s="1">
        <v>0.0</v>
      </c>
      <c r="R1035" s="1">
        <v>2.0</v>
      </c>
      <c r="S1035" s="1">
        <v>2.0</v>
      </c>
      <c r="T1035" s="1">
        <v>2.0</v>
      </c>
      <c r="U1035" s="1">
        <v>1.0</v>
      </c>
      <c r="V1035" s="1">
        <v>1.0</v>
      </c>
      <c r="W1035" s="1">
        <v>2.0</v>
      </c>
      <c r="X1035" s="1">
        <v>1.0</v>
      </c>
      <c r="Y1035" s="1">
        <v>2.0</v>
      </c>
      <c r="Z1035" s="1">
        <v>1.0</v>
      </c>
      <c r="AA1035" s="1">
        <v>2.0</v>
      </c>
      <c r="AB1035" s="1">
        <v>1.0</v>
      </c>
      <c r="AC1035" s="1">
        <v>2248.0</v>
      </c>
      <c r="AD1035" s="100">
        <f t="shared" si="1"/>
        <v>74</v>
      </c>
      <c r="AE1035">
        <f t="shared" si="2"/>
        <v>20</v>
      </c>
      <c r="AF1035">
        <f t="shared" si="3"/>
        <v>26</v>
      </c>
      <c r="AG1035">
        <f t="shared" si="4"/>
        <v>28</v>
      </c>
    </row>
    <row r="1036">
      <c r="A1036" s="1" t="b">
        <v>1</v>
      </c>
      <c r="B1036" s="20">
        <v>44215.390621087965</v>
      </c>
      <c r="C1036" s="1" t="s">
        <v>556</v>
      </c>
      <c r="D1036" s="1">
        <v>0.0</v>
      </c>
      <c r="E1036" s="1">
        <v>0.0</v>
      </c>
      <c r="F1036" s="1">
        <v>0.0</v>
      </c>
      <c r="G1036" s="1">
        <v>1.0</v>
      </c>
      <c r="H1036" s="1">
        <v>0.0</v>
      </c>
      <c r="I1036" s="1">
        <v>0.0</v>
      </c>
      <c r="J1036" s="1">
        <v>1.0</v>
      </c>
      <c r="K1036" s="1">
        <v>0.0</v>
      </c>
      <c r="L1036" s="1">
        <v>0.0</v>
      </c>
      <c r="M1036" s="1">
        <v>0.0</v>
      </c>
      <c r="N1036" s="1">
        <v>0.0</v>
      </c>
      <c r="O1036" s="1">
        <v>1.0</v>
      </c>
      <c r="P1036" s="1">
        <v>0.0</v>
      </c>
      <c r="Q1036" s="1">
        <v>0.0</v>
      </c>
      <c r="R1036" s="1">
        <v>0.0</v>
      </c>
      <c r="S1036" s="1">
        <v>1.0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1.0</v>
      </c>
      <c r="AB1036" s="1">
        <v>0.0</v>
      </c>
      <c r="AC1036" s="1">
        <v>2407.0</v>
      </c>
      <c r="AD1036" s="100">
        <f t="shared" si="1"/>
        <v>10</v>
      </c>
      <c r="AE1036">
        <f t="shared" si="2"/>
        <v>0</v>
      </c>
      <c r="AF1036">
        <f t="shared" si="3"/>
        <v>2</v>
      </c>
      <c r="AG1036">
        <f t="shared" si="4"/>
        <v>8</v>
      </c>
    </row>
    <row r="1037">
      <c r="A1037" s="1" t="b">
        <v>1</v>
      </c>
      <c r="B1037" s="20">
        <v>44215.416835972224</v>
      </c>
      <c r="C1037" s="1" t="s">
        <v>600</v>
      </c>
      <c r="D1037" s="1">
        <v>1.0</v>
      </c>
      <c r="E1037" s="1">
        <v>1.0</v>
      </c>
      <c r="F1037" s="1">
        <v>0.0</v>
      </c>
      <c r="G1037" s="1">
        <v>0.0</v>
      </c>
      <c r="H1037" s="1">
        <v>1.0</v>
      </c>
      <c r="I1037" s="1">
        <v>1.0</v>
      </c>
      <c r="J1037" s="1">
        <v>0.0</v>
      </c>
      <c r="K1037" s="1">
        <v>2.0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1.0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1.0</v>
      </c>
      <c r="AB1037" s="1">
        <v>0.0</v>
      </c>
      <c r="AC1037" s="1">
        <v>2459.0</v>
      </c>
      <c r="AD1037" s="100">
        <f t="shared" si="1"/>
        <v>16</v>
      </c>
      <c r="AE1037">
        <f t="shared" si="2"/>
        <v>2</v>
      </c>
      <c r="AF1037">
        <f t="shared" si="3"/>
        <v>6</v>
      </c>
      <c r="AG1037">
        <f t="shared" si="4"/>
        <v>8</v>
      </c>
    </row>
    <row r="1038">
      <c r="A1038" s="1" t="b">
        <v>1</v>
      </c>
      <c r="B1038" s="20">
        <v>44215.41784472222</v>
      </c>
      <c r="C1038" s="1" t="s">
        <v>600</v>
      </c>
      <c r="D1038" s="1">
        <v>1.0</v>
      </c>
      <c r="E1038" s="1">
        <v>1.0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1.0</v>
      </c>
      <c r="L1038" s="1">
        <v>0.0</v>
      </c>
      <c r="M1038" s="1">
        <v>0.0</v>
      </c>
      <c r="N1038" s="1">
        <v>0.0</v>
      </c>
      <c r="O1038" s="1">
        <v>0.0</v>
      </c>
      <c r="P1038" s="1">
        <v>1.0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2.0</v>
      </c>
      <c r="AA1038" s="1">
        <v>1.0</v>
      </c>
      <c r="AB1038" s="1">
        <v>0.0</v>
      </c>
      <c r="AC1038" s="1">
        <v>2459.0</v>
      </c>
      <c r="AD1038" s="100">
        <f t="shared" si="1"/>
        <v>14</v>
      </c>
      <c r="AE1038">
        <f t="shared" si="2"/>
        <v>6</v>
      </c>
      <c r="AF1038">
        <f t="shared" si="3"/>
        <v>6</v>
      </c>
      <c r="AG1038">
        <f t="shared" si="4"/>
        <v>2</v>
      </c>
    </row>
    <row r="1039">
      <c r="A1039" s="1" t="b">
        <v>1</v>
      </c>
      <c r="B1039" s="20">
        <v>44215.898264143514</v>
      </c>
      <c r="C1039" s="1" t="s">
        <v>465</v>
      </c>
      <c r="D1039" s="1">
        <v>2.0</v>
      </c>
      <c r="E1039" s="1">
        <v>1.0</v>
      </c>
      <c r="F1039" s="1">
        <v>1.0</v>
      </c>
      <c r="G1039" s="1">
        <v>0.0</v>
      </c>
      <c r="H1039" s="1">
        <v>1.0</v>
      </c>
      <c r="I1039" s="1">
        <v>1.0</v>
      </c>
      <c r="J1039" s="1">
        <v>1.0</v>
      </c>
      <c r="K1039" s="1">
        <v>1.0</v>
      </c>
      <c r="L1039" s="1">
        <v>2.0</v>
      </c>
      <c r="M1039" s="1">
        <v>1.0</v>
      </c>
      <c r="N1039" s="1">
        <v>2.0</v>
      </c>
      <c r="O1039" s="1">
        <v>2.0</v>
      </c>
      <c r="P1039" s="1">
        <v>2.0</v>
      </c>
      <c r="Q1039" s="1">
        <v>1.0</v>
      </c>
      <c r="R1039" s="1">
        <v>0.0</v>
      </c>
      <c r="S1039" s="1">
        <v>1.0</v>
      </c>
      <c r="T1039" s="1">
        <v>2.0</v>
      </c>
      <c r="U1039" s="1">
        <v>0.0</v>
      </c>
      <c r="V1039" s="1">
        <v>1.0</v>
      </c>
      <c r="W1039" s="1">
        <v>1.0</v>
      </c>
      <c r="X1039" s="1">
        <v>1.0</v>
      </c>
      <c r="Y1039" s="1">
        <v>2.0</v>
      </c>
      <c r="Z1039" s="1">
        <v>1.0</v>
      </c>
      <c r="AA1039" s="1">
        <v>2.0</v>
      </c>
      <c r="AB1039" s="1">
        <v>0.0</v>
      </c>
      <c r="AC1039" s="1">
        <v>2294.0</v>
      </c>
      <c r="AD1039" s="100">
        <f t="shared" si="1"/>
        <v>58</v>
      </c>
      <c r="AE1039">
        <f t="shared" si="2"/>
        <v>18</v>
      </c>
      <c r="AF1039">
        <f t="shared" si="3"/>
        <v>18</v>
      </c>
      <c r="AG1039">
        <f t="shared" si="4"/>
        <v>22</v>
      </c>
    </row>
    <row r="1040">
      <c r="A1040" s="1" t="b">
        <v>1</v>
      </c>
      <c r="B1040" s="20">
        <v>44216.42817128472</v>
      </c>
      <c r="C1040" s="1" t="s">
        <v>493</v>
      </c>
      <c r="D1040" s="1">
        <v>0.0</v>
      </c>
      <c r="E1040" s="1">
        <v>1.0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1.0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1.0</v>
      </c>
      <c r="T1040" s="1">
        <v>0.0</v>
      </c>
      <c r="U1040" s="1">
        <v>0.0</v>
      </c>
      <c r="V1040" s="1">
        <v>0.0</v>
      </c>
      <c r="W1040" s="1">
        <v>1.0</v>
      </c>
      <c r="X1040" s="1">
        <v>0.0</v>
      </c>
      <c r="Y1040" s="1">
        <v>1.0</v>
      </c>
      <c r="Z1040" s="1">
        <v>0.0</v>
      </c>
      <c r="AA1040" s="1">
        <v>0.0</v>
      </c>
      <c r="AB1040" s="1">
        <v>0.0</v>
      </c>
      <c r="AC1040" s="1">
        <v>2318.0</v>
      </c>
      <c r="AD1040" s="100">
        <f t="shared" si="1"/>
        <v>10</v>
      </c>
      <c r="AE1040">
        <f t="shared" si="2"/>
        <v>8</v>
      </c>
      <c r="AF1040">
        <f t="shared" si="3"/>
        <v>0</v>
      </c>
      <c r="AG1040">
        <f t="shared" si="4"/>
        <v>2</v>
      </c>
    </row>
    <row r="1041">
      <c r="A1041" t="b">
        <v>0</v>
      </c>
      <c r="B1041" s="20">
        <v>44216.454034236114</v>
      </c>
      <c r="C1041" s="1" t="s">
        <v>640</v>
      </c>
      <c r="D1041" s="1">
        <v>1.0</v>
      </c>
      <c r="E1041" s="1">
        <v>2.0</v>
      </c>
      <c r="F1041" s="1">
        <v>1.0</v>
      </c>
      <c r="G1041" s="1">
        <v>1.0</v>
      </c>
      <c r="H1041" s="1">
        <v>2.0</v>
      </c>
      <c r="I1041" s="1">
        <v>1.0</v>
      </c>
      <c r="J1041" s="1">
        <v>2.0</v>
      </c>
      <c r="K1041" s="1">
        <v>1.0</v>
      </c>
      <c r="L1041" s="1">
        <v>1.0</v>
      </c>
      <c r="M1041" s="1">
        <v>1.0</v>
      </c>
      <c r="N1041" s="1">
        <v>2.0</v>
      </c>
      <c r="O1041" s="1">
        <v>1.0</v>
      </c>
      <c r="P1041" s="1">
        <v>2.0</v>
      </c>
      <c r="Q1041" s="1">
        <v>1.0</v>
      </c>
      <c r="R1041" s="1">
        <v>1.0</v>
      </c>
      <c r="S1041" s="1">
        <v>2.0</v>
      </c>
      <c r="T1041" s="1">
        <v>2.0</v>
      </c>
      <c r="U1041" s="1">
        <v>1.0</v>
      </c>
      <c r="V1041" s="1">
        <v>1.0</v>
      </c>
      <c r="W1041" s="1">
        <v>1.0</v>
      </c>
      <c r="X1041" s="1">
        <v>2.0</v>
      </c>
      <c r="Y1041" s="1">
        <v>1.0</v>
      </c>
      <c r="Z1041" s="1">
        <v>2.0</v>
      </c>
      <c r="AA1041" s="1">
        <v>2.0</v>
      </c>
      <c r="AB1041" s="1">
        <v>1.0</v>
      </c>
      <c r="AC1041" s="1">
        <v>2286.0</v>
      </c>
      <c r="AD1041" s="100">
        <f t="shared" si="1"/>
        <v>70</v>
      </c>
      <c r="AE1041">
        <f t="shared" si="2"/>
        <v>22</v>
      </c>
      <c r="AF1041">
        <f t="shared" si="3"/>
        <v>20</v>
      </c>
      <c r="AG1041">
        <f t="shared" si="4"/>
        <v>28</v>
      </c>
    </row>
    <row r="1042">
      <c r="A1042" s="1" t="b">
        <v>1</v>
      </c>
      <c r="B1042" s="20">
        <v>44216.6279196875</v>
      </c>
      <c r="C1042" s="1" t="s">
        <v>444</v>
      </c>
      <c r="D1042" s="1">
        <v>1.0</v>
      </c>
      <c r="E1042" s="1">
        <v>2.0</v>
      </c>
      <c r="F1042" s="1">
        <v>1.0</v>
      </c>
      <c r="G1042" s="1">
        <v>1.0</v>
      </c>
      <c r="H1042" s="1">
        <v>0.0</v>
      </c>
      <c r="I1042" s="1">
        <v>1.0</v>
      </c>
      <c r="J1042" s="1">
        <v>2.0</v>
      </c>
      <c r="K1042" s="1">
        <v>2.0</v>
      </c>
      <c r="L1042" s="1">
        <v>0.0</v>
      </c>
      <c r="M1042" s="1">
        <v>1.0</v>
      </c>
      <c r="N1042" s="1">
        <v>1.0</v>
      </c>
      <c r="O1042" s="1">
        <v>0.0</v>
      </c>
      <c r="P1042" s="1">
        <v>2.0</v>
      </c>
      <c r="Q1042" s="1">
        <v>0.0</v>
      </c>
      <c r="R1042" s="1">
        <v>0.0</v>
      </c>
      <c r="S1042" s="1">
        <v>1.0</v>
      </c>
      <c r="T1042" s="1">
        <v>1.0</v>
      </c>
      <c r="U1042" s="1">
        <v>1.0</v>
      </c>
      <c r="V1042" s="1">
        <v>1.0</v>
      </c>
      <c r="W1042" s="1">
        <v>0.0</v>
      </c>
      <c r="X1042" s="1">
        <v>1.0</v>
      </c>
      <c r="Y1042" s="1">
        <v>2.0</v>
      </c>
      <c r="Z1042" s="1">
        <v>1.0</v>
      </c>
      <c r="AA1042" s="1">
        <v>2.0</v>
      </c>
      <c r="AB1042" s="1">
        <v>0.0</v>
      </c>
      <c r="AC1042" s="1">
        <v>2271.0</v>
      </c>
      <c r="AD1042" s="100">
        <f t="shared" si="1"/>
        <v>48</v>
      </c>
      <c r="AE1042">
        <f t="shared" si="2"/>
        <v>16</v>
      </c>
      <c r="AF1042">
        <f t="shared" si="3"/>
        <v>16</v>
      </c>
      <c r="AG1042">
        <f t="shared" si="4"/>
        <v>16</v>
      </c>
    </row>
    <row r="1043">
      <c r="A1043" t="b">
        <v>0</v>
      </c>
      <c r="B1043" s="20">
        <v>44216.672824189816</v>
      </c>
      <c r="C1043" s="1" t="s">
        <v>352</v>
      </c>
      <c r="D1043" s="1">
        <v>1.0</v>
      </c>
      <c r="E1043" s="1">
        <v>1.0</v>
      </c>
      <c r="F1043" s="1">
        <v>2.0</v>
      </c>
      <c r="G1043" s="1">
        <v>2.0</v>
      </c>
      <c r="H1043" s="1">
        <v>0.0</v>
      </c>
      <c r="I1043" s="1">
        <v>1.0</v>
      </c>
      <c r="J1043" s="1">
        <v>1.0</v>
      </c>
      <c r="K1043" s="1">
        <v>2.0</v>
      </c>
      <c r="L1043" s="1">
        <v>0.0</v>
      </c>
      <c r="M1043" s="1">
        <v>1.0</v>
      </c>
      <c r="N1043" s="1">
        <v>1.0</v>
      </c>
      <c r="O1043" s="1">
        <v>0.0</v>
      </c>
      <c r="P1043" s="1">
        <v>2.0</v>
      </c>
      <c r="Q1043" s="1">
        <v>0.0</v>
      </c>
      <c r="R1043" s="1">
        <v>2.0</v>
      </c>
      <c r="S1043" s="1">
        <v>2.0</v>
      </c>
      <c r="T1043" s="1">
        <v>1.0</v>
      </c>
      <c r="U1043" s="1">
        <v>0.0</v>
      </c>
      <c r="V1043" s="1">
        <v>2.0</v>
      </c>
      <c r="W1043" s="1">
        <v>1.0</v>
      </c>
      <c r="X1043" s="1">
        <v>2.0</v>
      </c>
      <c r="Y1043" s="1">
        <v>2.0</v>
      </c>
      <c r="Z1043" s="1">
        <v>2.0</v>
      </c>
      <c r="AA1043" s="1">
        <v>2.0</v>
      </c>
      <c r="AB1043" s="1">
        <v>1.0</v>
      </c>
      <c r="AC1043" s="1">
        <v>2140.0</v>
      </c>
      <c r="AD1043" s="100">
        <f t="shared" si="1"/>
        <v>62</v>
      </c>
      <c r="AE1043">
        <f t="shared" si="2"/>
        <v>18</v>
      </c>
      <c r="AF1043">
        <f t="shared" si="3"/>
        <v>20</v>
      </c>
      <c r="AG1043">
        <f t="shared" si="4"/>
        <v>24</v>
      </c>
    </row>
    <row r="1044">
      <c r="A1044" t="b">
        <v>0</v>
      </c>
      <c r="B1044" s="20">
        <v>44216.726567245365</v>
      </c>
      <c r="C1044" s="1" t="s">
        <v>394</v>
      </c>
      <c r="D1044" s="1">
        <v>2.0</v>
      </c>
      <c r="E1044" s="1">
        <v>2.0</v>
      </c>
      <c r="F1044" s="1">
        <v>2.0</v>
      </c>
      <c r="G1044" s="1">
        <v>2.0</v>
      </c>
      <c r="H1044" s="1">
        <v>1.0</v>
      </c>
      <c r="I1044" s="1">
        <v>2.0</v>
      </c>
      <c r="J1044" s="1">
        <v>2.0</v>
      </c>
      <c r="K1044" s="1">
        <v>2.0</v>
      </c>
      <c r="L1044" s="1">
        <v>2.0</v>
      </c>
      <c r="M1044" s="1">
        <v>1.0</v>
      </c>
      <c r="N1044" s="1">
        <v>1.0</v>
      </c>
      <c r="O1044" s="1">
        <v>1.0</v>
      </c>
      <c r="P1044" s="1">
        <v>2.0</v>
      </c>
      <c r="Q1044" s="1">
        <v>2.0</v>
      </c>
      <c r="R1044" s="1">
        <v>1.0</v>
      </c>
      <c r="S1044" s="1">
        <v>2.0</v>
      </c>
      <c r="T1044" s="1">
        <v>2.0</v>
      </c>
      <c r="U1044" s="1">
        <v>1.0</v>
      </c>
      <c r="V1044" s="1">
        <v>2.0</v>
      </c>
      <c r="W1044" s="1">
        <v>2.0</v>
      </c>
      <c r="X1044" s="1">
        <v>1.0</v>
      </c>
      <c r="Y1044" s="1">
        <v>2.0</v>
      </c>
      <c r="Z1044" s="1">
        <v>2.0</v>
      </c>
      <c r="AA1044" s="1">
        <v>2.0</v>
      </c>
      <c r="AB1044" s="1">
        <v>1.0</v>
      </c>
      <c r="AC1044" s="1">
        <v>2203.0</v>
      </c>
      <c r="AD1044" s="100">
        <f t="shared" si="1"/>
        <v>84</v>
      </c>
      <c r="AE1044">
        <f t="shared" si="2"/>
        <v>26</v>
      </c>
      <c r="AF1044">
        <f t="shared" si="3"/>
        <v>24</v>
      </c>
      <c r="AG1044">
        <f t="shared" si="4"/>
        <v>34</v>
      </c>
    </row>
    <row r="1045">
      <c r="A1045" s="1" t="b">
        <v>1</v>
      </c>
      <c r="B1045" s="20">
        <v>44216.72824012731</v>
      </c>
      <c r="C1045" s="1" t="s">
        <v>394</v>
      </c>
      <c r="D1045" s="1">
        <v>2.0</v>
      </c>
      <c r="E1045" s="1">
        <v>2.0</v>
      </c>
      <c r="F1045" s="1">
        <v>2.0</v>
      </c>
      <c r="G1045" s="1">
        <v>1.0</v>
      </c>
      <c r="H1045" s="1">
        <v>1.0</v>
      </c>
      <c r="I1045" s="1">
        <v>2.0</v>
      </c>
      <c r="J1045" s="1">
        <v>2.0</v>
      </c>
      <c r="K1045" s="1">
        <v>2.0</v>
      </c>
      <c r="L1045" s="1">
        <v>2.0</v>
      </c>
      <c r="M1045" s="1">
        <v>1.0</v>
      </c>
      <c r="N1045" s="1">
        <v>1.0</v>
      </c>
      <c r="O1045" s="1">
        <v>1.0</v>
      </c>
      <c r="P1045" s="1">
        <v>2.0</v>
      </c>
      <c r="Q1045" s="1">
        <v>2.0</v>
      </c>
      <c r="R1045" s="1">
        <v>1.0</v>
      </c>
      <c r="S1045" s="1">
        <v>2.0</v>
      </c>
      <c r="T1045" s="1">
        <v>2.0</v>
      </c>
      <c r="U1045" s="1">
        <v>1.0</v>
      </c>
      <c r="V1045" s="1">
        <v>2.0</v>
      </c>
      <c r="W1045" s="1">
        <v>2.0</v>
      </c>
      <c r="X1045" s="1">
        <v>1.0</v>
      </c>
      <c r="Y1045" s="1">
        <v>2.0</v>
      </c>
      <c r="Z1045" s="1">
        <v>2.0</v>
      </c>
      <c r="AA1045" s="1">
        <v>2.0</v>
      </c>
      <c r="AB1045" s="1">
        <v>1.0</v>
      </c>
      <c r="AC1045" s="1">
        <v>2203.0</v>
      </c>
      <c r="AD1045" s="100">
        <f t="shared" si="1"/>
        <v>82</v>
      </c>
      <c r="AE1045">
        <f t="shared" si="2"/>
        <v>26</v>
      </c>
      <c r="AF1045">
        <f t="shared" si="3"/>
        <v>22</v>
      </c>
      <c r="AG1045">
        <f t="shared" si="4"/>
        <v>34</v>
      </c>
    </row>
    <row r="1046">
      <c r="A1046" s="1" t="b">
        <v>1</v>
      </c>
      <c r="B1046" s="20">
        <v>44217.18726121528</v>
      </c>
      <c r="C1046" s="1" t="s">
        <v>602</v>
      </c>
      <c r="D1046" s="1">
        <v>1.0</v>
      </c>
      <c r="E1046" s="1">
        <v>1.0</v>
      </c>
      <c r="F1046" s="1">
        <v>1.0</v>
      </c>
      <c r="G1046" s="1">
        <v>1.0</v>
      </c>
      <c r="H1046" s="1">
        <v>1.0</v>
      </c>
      <c r="I1046" s="1">
        <v>1.0</v>
      </c>
      <c r="J1046" s="1">
        <v>2.0</v>
      </c>
      <c r="K1046" s="1">
        <v>2.0</v>
      </c>
      <c r="L1046" s="1">
        <v>0.0</v>
      </c>
      <c r="M1046" s="1">
        <v>1.0</v>
      </c>
      <c r="N1046" s="1">
        <v>0.0</v>
      </c>
      <c r="O1046" s="1">
        <v>0.0</v>
      </c>
      <c r="P1046" s="1">
        <v>2.0</v>
      </c>
      <c r="Q1046" s="1">
        <v>0.0</v>
      </c>
      <c r="R1046" s="1">
        <v>1.0</v>
      </c>
      <c r="S1046" s="1">
        <v>1.0</v>
      </c>
      <c r="T1046" s="1">
        <v>0.0</v>
      </c>
      <c r="U1046" s="1">
        <v>0.0</v>
      </c>
      <c r="V1046" s="1">
        <v>1.0</v>
      </c>
      <c r="W1046" s="1">
        <v>1.0</v>
      </c>
      <c r="X1046" s="1">
        <v>1.0</v>
      </c>
      <c r="Y1046" s="1">
        <v>2.0</v>
      </c>
      <c r="Z1046" s="1">
        <v>1.0</v>
      </c>
      <c r="AA1046" s="1">
        <v>1.0</v>
      </c>
      <c r="AB1046" s="1">
        <v>0.0</v>
      </c>
      <c r="AC1046" s="1">
        <v>2464.0</v>
      </c>
      <c r="AD1046" s="100">
        <f t="shared" si="1"/>
        <v>44</v>
      </c>
      <c r="AE1046">
        <f t="shared" si="2"/>
        <v>14</v>
      </c>
      <c r="AF1046">
        <f t="shared" si="3"/>
        <v>12</v>
      </c>
      <c r="AG1046">
        <f t="shared" si="4"/>
        <v>18</v>
      </c>
    </row>
    <row r="1047">
      <c r="A1047" s="1" t="b">
        <v>1</v>
      </c>
      <c r="B1047" s="20">
        <v>44217.47181993056</v>
      </c>
      <c r="C1047" s="1" t="s">
        <v>316</v>
      </c>
      <c r="D1047" s="1">
        <v>2.0</v>
      </c>
      <c r="E1047" s="1">
        <v>2.0</v>
      </c>
      <c r="F1047" s="1">
        <v>2.0</v>
      </c>
      <c r="G1047" s="1">
        <v>2.0</v>
      </c>
      <c r="H1047" s="1">
        <v>1.0</v>
      </c>
      <c r="I1047" s="1">
        <v>2.0</v>
      </c>
      <c r="J1047" s="1">
        <v>2.0</v>
      </c>
      <c r="K1047" s="1">
        <v>2.0</v>
      </c>
      <c r="L1047" s="1">
        <v>1.0</v>
      </c>
      <c r="M1047" s="1">
        <v>1.0</v>
      </c>
      <c r="N1047" s="1">
        <v>2.0</v>
      </c>
      <c r="O1047" s="1">
        <v>2.0</v>
      </c>
      <c r="P1047" s="1">
        <v>2.0</v>
      </c>
      <c r="Q1047" s="1">
        <v>0.0</v>
      </c>
      <c r="R1047" s="1">
        <v>2.0</v>
      </c>
      <c r="S1047" s="1">
        <v>2.0</v>
      </c>
      <c r="T1047" s="1">
        <v>2.0</v>
      </c>
      <c r="U1047" s="1">
        <v>1.0</v>
      </c>
      <c r="V1047" s="1">
        <v>2.0</v>
      </c>
      <c r="W1047" s="1">
        <v>2.0</v>
      </c>
      <c r="X1047" s="1">
        <v>1.0</v>
      </c>
      <c r="Y1047" s="1">
        <v>2.0</v>
      </c>
      <c r="Z1047" s="1">
        <v>2.0</v>
      </c>
      <c r="AA1047" s="1">
        <v>2.0</v>
      </c>
      <c r="AB1047" s="1">
        <v>2.0</v>
      </c>
      <c r="AC1047" s="1">
        <v>2103.0</v>
      </c>
      <c r="AD1047" s="100">
        <f t="shared" si="1"/>
        <v>86</v>
      </c>
      <c r="AE1047">
        <f t="shared" si="2"/>
        <v>24</v>
      </c>
      <c r="AF1047">
        <f t="shared" si="3"/>
        <v>28</v>
      </c>
      <c r="AG1047">
        <f t="shared" si="4"/>
        <v>34</v>
      </c>
    </row>
    <row r="1048">
      <c r="A1048" s="1" t="b">
        <v>1</v>
      </c>
      <c r="B1048" s="20">
        <v>44217.47406717592</v>
      </c>
      <c r="C1048" s="1" t="s">
        <v>603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2358.0</v>
      </c>
      <c r="AD1048" s="100">
        <f t="shared" si="1"/>
        <v>0</v>
      </c>
      <c r="AE1048">
        <f t="shared" si="2"/>
        <v>0</v>
      </c>
      <c r="AF1048">
        <f t="shared" si="3"/>
        <v>0</v>
      </c>
      <c r="AG1048">
        <f t="shared" si="4"/>
        <v>0</v>
      </c>
    </row>
    <row r="1049">
      <c r="A1049" t="b">
        <v>0</v>
      </c>
      <c r="B1049" s="20">
        <v>44217.52848982639</v>
      </c>
      <c r="C1049" s="1" t="s">
        <v>516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1.0</v>
      </c>
      <c r="K1049" s="1">
        <v>1.0</v>
      </c>
      <c r="L1049" s="1">
        <v>0.0</v>
      </c>
      <c r="M1049" s="1">
        <v>0.0</v>
      </c>
      <c r="N1049" s="1">
        <v>0.0</v>
      </c>
      <c r="O1049" s="1">
        <v>0.0</v>
      </c>
      <c r="P1049" s="1">
        <v>1.0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1.0</v>
      </c>
      <c r="Z1049" s="1">
        <v>1.0</v>
      </c>
      <c r="AA1049" s="1">
        <v>1.0</v>
      </c>
      <c r="AB1049" s="1">
        <v>0.0</v>
      </c>
      <c r="AC1049" s="1">
        <v>2351.0</v>
      </c>
      <c r="AD1049" s="100">
        <f t="shared" si="1"/>
        <v>12</v>
      </c>
      <c r="AE1049">
        <f t="shared" si="2"/>
        <v>4</v>
      </c>
      <c r="AF1049">
        <f t="shared" si="3"/>
        <v>4</v>
      </c>
      <c r="AG1049">
        <f t="shared" si="4"/>
        <v>4</v>
      </c>
    </row>
    <row r="1050">
      <c r="A1050" s="1" t="b">
        <v>1</v>
      </c>
      <c r="B1050" s="20">
        <v>44217.53820984953</v>
      </c>
      <c r="C1050" s="1" t="s">
        <v>605</v>
      </c>
      <c r="D1050" s="1">
        <v>2.0</v>
      </c>
      <c r="E1050" s="1">
        <v>1.0</v>
      </c>
      <c r="F1050" s="1">
        <v>1.0</v>
      </c>
      <c r="G1050" s="1">
        <v>0.0</v>
      </c>
      <c r="H1050" s="1">
        <v>0.0</v>
      </c>
      <c r="I1050" s="1">
        <v>1.0</v>
      </c>
      <c r="J1050" s="1">
        <v>1.0</v>
      </c>
      <c r="K1050" s="1">
        <v>1.0</v>
      </c>
      <c r="L1050" s="1">
        <v>0.0</v>
      </c>
      <c r="M1050" s="1">
        <v>1.0</v>
      </c>
      <c r="N1050" s="1">
        <v>1.0</v>
      </c>
      <c r="O1050" s="1">
        <v>0.0</v>
      </c>
      <c r="P1050" s="1">
        <v>2.0</v>
      </c>
      <c r="Q1050" s="1">
        <v>0.0</v>
      </c>
      <c r="R1050" s="1">
        <v>0.0</v>
      </c>
      <c r="S1050" s="1">
        <v>1.0</v>
      </c>
      <c r="T1050" s="1">
        <v>1.0</v>
      </c>
      <c r="U1050" s="1">
        <v>0.0</v>
      </c>
      <c r="V1050" s="1">
        <v>0.0</v>
      </c>
      <c r="W1050" s="1">
        <v>1.0</v>
      </c>
      <c r="X1050" s="1">
        <v>1.0</v>
      </c>
      <c r="Y1050" s="1">
        <v>2.0</v>
      </c>
      <c r="Z1050" s="1">
        <v>2.0</v>
      </c>
      <c r="AA1050" s="1">
        <v>2.0</v>
      </c>
      <c r="AB1050" s="1">
        <v>0.0</v>
      </c>
      <c r="AC1050" s="1">
        <v>2382.0</v>
      </c>
      <c r="AD1050" s="100">
        <f t="shared" si="1"/>
        <v>42</v>
      </c>
      <c r="AE1050">
        <f t="shared" si="2"/>
        <v>16</v>
      </c>
      <c r="AF1050">
        <f t="shared" si="3"/>
        <v>14</v>
      </c>
      <c r="AG1050">
        <f t="shared" si="4"/>
        <v>12</v>
      </c>
    </row>
    <row r="1051">
      <c r="A1051" s="1" t="b">
        <v>1</v>
      </c>
      <c r="B1051" s="20">
        <v>44217.69831954861</v>
      </c>
      <c r="C1051" s="1" t="s">
        <v>299</v>
      </c>
      <c r="D1051" s="1">
        <v>1.0</v>
      </c>
      <c r="E1051" s="1">
        <v>0.0</v>
      </c>
      <c r="F1051" s="1">
        <v>2.0</v>
      </c>
      <c r="G1051" s="1">
        <v>1.0</v>
      </c>
      <c r="H1051" s="1">
        <v>0.0</v>
      </c>
      <c r="I1051" s="1">
        <v>1.0</v>
      </c>
      <c r="J1051" s="1">
        <v>1.0</v>
      </c>
      <c r="K1051" s="1">
        <v>1.0</v>
      </c>
      <c r="L1051" s="1">
        <v>0.0</v>
      </c>
      <c r="M1051" s="1">
        <v>1.0</v>
      </c>
      <c r="N1051" s="1">
        <v>2.0</v>
      </c>
      <c r="O1051" s="1">
        <v>0.0</v>
      </c>
      <c r="P1051" s="1">
        <v>2.0</v>
      </c>
      <c r="Q1051" s="1">
        <v>0.0</v>
      </c>
      <c r="R1051" s="1">
        <v>1.0</v>
      </c>
      <c r="S1051" s="1">
        <v>1.0</v>
      </c>
      <c r="T1051" s="1">
        <v>1.0</v>
      </c>
      <c r="U1051" s="1">
        <v>0.0</v>
      </c>
      <c r="V1051" s="1">
        <v>1.0</v>
      </c>
      <c r="W1051" s="1">
        <v>1.0</v>
      </c>
      <c r="X1051" s="1">
        <v>0.0</v>
      </c>
      <c r="Y1051" s="1">
        <v>2.0</v>
      </c>
      <c r="Z1051" s="1">
        <v>1.0</v>
      </c>
      <c r="AA1051" s="1">
        <v>2.0</v>
      </c>
      <c r="AB1051" s="1">
        <v>1.0</v>
      </c>
      <c r="AC1051" s="1">
        <v>1687.0</v>
      </c>
      <c r="AD1051" s="100">
        <f t="shared" si="1"/>
        <v>46</v>
      </c>
      <c r="AE1051">
        <f t="shared" si="2"/>
        <v>10</v>
      </c>
      <c r="AF1051">
        <f t="shared" si="3"/>
        <v>18</v>
      </c>
      <c r="AG1051">
        <f t="shared" si="4"/>
        <v>18</v>
      </c>
    </row>
    <row r="1052">
      <c r="A1052" s="1" t="b">
        <v>1</v>
      </c>
      <c r="B1052" s="20">
        <v>44217.704321365745</v>
      </c>
      <c r="C1052" s="1" t="s">
        <v>543</v>
      </c>
      <c r="D1052" s="1">
        <v>1.0</v>
      </c>
      <c r="E1052" s="1">
        <v>2.0</v>
      </c>
      <c r="F1052" s="1">
        <v>1.0</v>
      </c>
      <c r="G1052" s="1">
        <v>0.0</v>
      </c>
      <c r="H1052" s="1">
        <v>1.0</v>
      </c>
      <c r="I1052" s="1">
        <v>1.0</v>
      </c>
      <c r="J1052" s="1">
        <v>1.0</v>
      </c>
      <c r="K1052" s="1">
        <v>1.0</v>
      </c>
      <c r="L1052" s="1">
        <v>0.0</v>
      </c>
      <c r="M1052" s="1">
        <v>0.0</v>
      </c>
      <c r="N1052" s="1">
        <v>0.0</v>
      </c>
      <c r="O1052" s="1">
        <v>2.0</v>
      </c>
      <c r="P1052" s="1">
        <v>2.0</v>
      </c>
      <c r="Q1052" s="1">
        <v>1.0</v>
      </c>
      <c r="R1052" s="1">
        <v>1.0</v>
      </c>
      <c r="S1052" s="1">
        <v>1.0</v>
      </c>
      <c r="T1052" s="1">
        <v>2.0</v>
      </c>
      <c r="U1052" s="1">
        <v>2.0</v>
      </c>
      <c r="V1052" s="1">
        <v>1.0</v>
      </c>
      <c r="W1052" s="1">
        <v>1.0</v>
      </c>
      <c r="X1052" s="1">
        <v>1.0</v>
      </c>
      <c r="Y1052" s="1">
        <v>1.0</v>
      </c>
      <c r="Z1052" s="1">
        <v>2.0</v>
      </c>
      <c r="AA1052" s="1">
        <v>2.0</v>
      </c>
      <c r="AB1052" s="1">
        <v>0.0</v>
      </c>
      <c r="AC1052" s="1">
        <v>2378.0</v>
      </c>
      <c r="AD1052" s="100">
        <f t="shared" si="1"/>
        <v>54</v>
      </c>
      <c r="AE1052">
        <f t="shared" si="2"/>
        <v>18</v>
      </c>
      <c r="AF1052">
        <f t="shared" si="3"/>
        <v>12</v>
      </c>
      <c r="AG1052">
        <f t="shared" si="4"/>
        <v>24</v>
      </c>
    </row>
    <row r="1053">
      <c r="A1053" s="1" t="b">
        <v>1</v>
      </c>
      <c r="B1053" s="20">
        <v>44217.923121851854</v>
      </c>
      <c r="C1053" s="1" t="s">
        <v>471</v>
      </c>
      <c r="D1053" s="1">
        <v>0.0</v>
      </c>
      <c r="E1053" s="1">
        <v>2.0</v>
      </c>
      <c r="F1053" s="1">
        <v>1.0</v>
      </c>
      <c r="G1053" s="1">
        <v>1.0</v>
      </c>
      <c r="H1053" s="1">
        <v>2.0</v>
      </c>
      <c r="I1053" s="1">
        <v>2.0</v>
      </c>
      <c r="J1053" s="1">
        <v>2.0</v>
      </c>
      <c r="K1053" s="1">
        <v>2.0</v>
      </c>
      <c r="L1053" s="1">
        <v>1.0</v>
      </c>
      <c r="M1053" s="1">
        <v>1.0</v>
      </c>
      <c r="N1053" s="1">
        <v>2.0</v>
      </c>
      <c r="O1053" s="1">
        <v>1.0</v>
      </c>
      <c r="P1053" s="1">
        <v>1.0</v>
      </c>
      <c r="Q1053" s="1">
        <v>1.0</v>
      </c>
      <c r="R1053" s="1">
        <v>1.0</v>
      </c>
      <c r="S1053" s="1">
        <v>2.0</v>
      </c>
      <c r="T1053" s="1">
        <v>2.0</v>
      </c>
      <c r="U1053" s="1">
        <v>0.0</v>
      </c>
      <c r="V1053" s="1">
        <v>1.0</v>
      </c>
      <c r="W1053" s="1">
        <v>2.0</v>
      </c>
      <c r="X1053" s="1">
        <v>2.0</v>
      </c>
      <c r="Y1053" s="1">
        <v>1.0</v>
      </c>
      <c r="Z1053" s="1">
        <v>1.0</v>
      </c>
      <c r="AA1053" s="1">
        <v>2.0</v>
      </c>
      <c r="AB1053" s="1">
        <v>1.0</v>
      </c>
      <c r="AC1053" s="1">
        <v>2293.0</v>
      </c>
      <c r="AD1053" s="100">
        <f t="shared" si="1"/>
        <v>68</v>
      </c>
      <c r="AE1053">
        <f t="shared" si="2"/>
        <v>20</v>
      </c>
      <c r="AF1053">
        <f t="shared" si="3"/>
        <v>18</v>
      </c>
      <c r="AG1053">
        <f t="shared" si="4"/>
        <v>30</v>
      </c>
    </row>
    <row r="1054">
      <c r="A1054" s="1" t="b">
        <v>1</v>
      </c>
      <c r="B1054" s="20">
        <v>44218.37576921296</v>
      </c>
      <c r="C1054" s="1" t="s">
        <v>543</v>
      </c>
      <c r="D1054" s="1">
        <v>1.0</v>
      </c>
      <c r="E1054" s="1">
        <v>2.0</v>
      </c>
      <c r="F1054" s="1">
        <v>1.0</v>
      </c>
      <c r="G1054" s="1">
        <v>0.0</v>
      </c>
      <c r="H1054" s="1">
        <v>1.0</v>
      </c>
      <c r="I1054" s="1">
        <v>1.0</v>
      </c>
      <c r="J1054" s="1">
        <v>1.0</v>
      </c>
      <c r="K1054" s="1">
        <v>1.0</v>
      </c>
      <c r="L1054" s="1">
        <v>0.0</v>
      </c>
      <c r="M1054" s="1">
        <v>0.0</v>
      </c>
      <c r="N1054" s="1">
        <v>0.0</v>
      </c>
      <c r="O1054" s="1">
        <v>2.0</v>
      </c>
      <c r="P1054" s="1">
        <v>2.0</v>
      </c>
      <c r="Q1054" s="1">
        <v>1.0</v>
      </c>
      <c r="R1054" s="1">
        <v>1.0</v>
      </c>
      <c r="S1054" s="1">
        <v>1.0</v>
      </c>
      <c r="T1054" s="1">
        <v>2.0</v>
      </c>
      <c r="U1054" s="1">
        <v>2.0</v>
      </c>
      <c r="V1054" s="1">
        <v>1.0</v>
      </c>
      <c r="W1054" s="1">
        <v>1.0</v>
      </c>
      <c r="X1054" s="1">
        <v>1.0</v>
      </c>
      <c r="Y1054" s="1">
        <v>1.0</v>
      </c>
      <c r="Z1054" s="1">
        <v>2.0</v>
      </c>
      <c r="AA1054" s="1">
        <v>2.0</v>
      </c>
      <c r="AB1054" s="1">
        <v>0.0</v>
      </c>
      <c r="AC1054" s="1">
        <v>2378.0</v>
      </c>
      <c r="AD1054" s="100">
        <f t="shared" si="1"/>
        <v>54</v>
      </c>
      <c r="AE1054">
        <f t="shared" si="2"/>
        <v>18</v>
      </c>
      <c r="AF1054">
        <f t="shared" si="3"/>
        <v>12</v>
      </c>
      <c r="AG1054">
        <f t="shared" si="4"/>
        <v>24</v>
      </c>
    </row>
    <row r="1055">
      <c r="A1055" s="1" t="b">
        <v>1</v>
      </c>
      <c r="B1055" s="20">
        <v>44218.485368946756</v>
      </c>
      <c r="C1055" s="1" t="s">
        <v>322</v>
      </c>
      <c r="D1055" s="1">
        <v>1.0</v>
      </c>
      <c r="E1055" s="1">
        <v>1.0</v>
      </c>
      <c r="F1055" s="1">
        <v>1.0</v>
      </c>
      <c r="G1055" s="1">
        <v>1.0</v>
      </c>
      <c r="H1055" s="1">
        <v>1.0</v>
      </c>
      <c r="I1055" s="1">
        <v>1.0</v>
      </c>
      <c r="J1055" s="1">
        <v>1.0</v>
      </c>
      <c r="K1055" s="1">
        <v>1.0</v>
      </c>
      <c r="L1055" s="1">
        <v>1.0</v>
      </c>
      <c r="M1055" s="1">
        <v>0.0</v>
      </c>
      <c r="N1055" s="1">
        <v>0.0</v>
      </c>
      <c r="O1055" s="1">
        <v>1.0</v>
      </c>
      <c r="P1055" s="1">
        <v>1.0</v>
      </c>
      <c r="Q1055" s="1">
        <v>0.0</v>
      </c>
      <c r="R1055" s="1">
        <v>0.0</v>
      </c>
      <c r="S1055" s="1">
        <v>1.0</v>
      </c>
      <c r="T1055" s="1">
        <v>1.0</v>
      </c>
      <c r="U1055" s="1">
        <v>0.0</v>
      </c>
      <c r="V1055" s="1">
        <v>0.0</v>
      </c>
      <c r="W1055" s="1">
        <v>1.0</v>
      </c>
      <c r="X1055" s="1">
        <v>1.0</v>
      </c>
      <c r="Y1055" s="1">
        <v>1.0</v>
      </c>
      <c r="Z1055" s="1">
        <v>1.0</v>
      </c>
      <c r="AA1055" s="1">
        <v>1.0</v>
      </c>
      <c r="AB1055" s="1">
        <v>1.0</v>
      </c>
      <c r="AC1055" s="1">
        <v>2110.0</v>
      </c>
      <c r="AD1055" s="100">
        <f t="shared" si="1"/>
        <v>38</v>
      </c>
      <c r="AE1055">
        <f t="shared" si="2"/>
        <v>12</v>
      </c>
      <c r="AF1055">
        <f t="shared" si="3"/>
        <v>12</v>
      </c>
      <c r="AG1055">
        <f t="shared" si="4"/>
        <v>14</v>
      </c>
    </row>
    <row r="1056">
      <c r="A1056" s="1" t="b">
        <v>1</v>
      </c>
      <c r="B1056" s="20">
        <v>44219.33958505787</v>
      </c>
      <c r="C1056" s="1" t="s">
        <v>607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2460.0</v>
      </c>
      <c r="AD1056" s="100">
        <f t="shared" si="1"/>
        <v>0</v>
      </c>
      <c r="AE1056">
        <f t="shared" si="2"/>
        <v>0</v>
      </c>
      <c r="AF1056">
        <f t="shared" si="3"/>
        <v>0</v>
      </c>
      <c r="AG1056">
        <f t="shared" si="4"/>
        <v>0</v>
      </c>
    </row>
    <row r="1057">
      <c r="A1057" s="1" t="b">
        <v>1</v>
      </c>
      <c r="B1057" s="20">
        <v>44219.36736771991</v>
      </c>
      <c r="C1057" s="1" t="s">
        <v>491</v>
      </c>
      <c r="D1057" s="1">
        <v>1.0</v>
      </c>
      <c r="E1057" s="1">
        <v>1.0</v>
      </c>
      <c r="F1057" s="1">
        <v>2.0</v>
      </c>
      <c r="G1057" s="1">
        <v>0.0</v>
      </c>
      <c r="H1057" s="1">
        <v>0.0</v>
      </c>
      <c r="I1057" s="1">
        <v>0.0</v>
      </c>
      <c r="J1057" s="1">
        <v>2.0</v>
      </c>
      <c r="K1057" s="1">
        <v>0.0</v>
      </c>
      <c r="L1057" s="1">
        <v>1.0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1.0</v>
      </c>
      <c r="T1057" s="1">
        <v>0.0</v>
      </c>
      <c r="U1057" s="1">
        <v>0.0</v>
      </c>
      <c r="V1057" s="1">
        <v>0.0</v>
      </c>
      <c r="W1057" s="1">
        <v>1.0</v>
      </c>
      <c r="X1057" s="1">
        <v>0.0</v>
      </c>
      <c r="Y1057" s="1">
        <v>0.0</v>
      </c>
      <c r="Z1057" s="1">
        <v>1.0</v>
      </c>
      <c r="AA1057" s="1">
        <v>2.0</v>
      </c>
      <c r="AB1057" s="1">
        <v>0.0</v>
      </c>
      <c r="AC1057" s="1">
        <v>2301.0</v>
      </c>
      <c r="AD1057" s="100">
        <f t="shared" si="1"/>
        <v>24</v>
      </c>
      <c r="AE1057">
        <f t="shared" si="2"/>
        <v>8</v>
      </c>
      <c r="AF1057">
        <f t="shared" si="3"/>
        <v>2</v>
      </c>
      <c r="AG1057">
        <f t="shared" si="4"/>
        <v>14</v>
      </c>
    </row>
    <row r="1058">
      <c r="A1058" s="1" t="b">
        <v>1</v>
      </c>
      <c r="B1058" s="20">
        <v>44219.4741528125</v>
      </c>
      <c r="C1058" s="1" t="s">
        <v>573</v>
      </c>
      <c r="D1058" s="1">
        <v>2.0</v>
      </c>
      <c r="E1058" s="1">
        <v>2.0</v>
      </c>
      <c r="F1058" s="1">
        <v>2.0</v>
      </c>
      <c r="G1058" s="1">
        <v>1.0</v>
      </c>
      <c r="H1058" s="1">
        <v>2.0</v>
      </c>
      <c r="I1058" s="1">
        <v>2.0</v>
      </c>
      <c r="J1058" s="1">
        <v>1.0</v>
      </c>
      <c r="K1058" s="1">
        <v>2.0</v>
      </c>
      <c r="L1058" s="1">
        <v>1.0</v>
      </c>
      <c r="M1058" s="1">
        <v>1.0</v>
      </c>
      <c r="N1058" s="1">
        <v>1.0</v>
      </c>
      <c r="O1058" s="1">
        <v>2.0</v>
      </c>
      <c r="P1058" s="1">
        <v>2.0</v>
      </c>
      <c r="Q1058" s="1">
        <v>1.0</v>
      </c>
      <c r="R1058" s="1">
        <v>1.0</v>
      </c>
      <c r="S1058" s="1">
        <v>2.0</v>
      </c>
      <c r="T1058" s="1">
        <v>1.0</v>
      </c>
      <c r="U1058" s="1">
        <v>1.0</v>
      </c>
      <c r="V1058" s="1">
        <v>1.0</v>
      </c>
      <c r="W1058" s="1">
        <v>2.0</v>
      </c>
      <c r="X1058" s="1">
        <v>1.0</v>
      </c>
      <c r="Y1058" s="1">
        <v>2.0</v>
      </c>
      <c r="Z1058" s="1">
        <v>2.0</v>
      </c>
      <c r="AA1058" s="1">
        <v>2.0</v>
      </c>
      <c r="AB1058" s="1">
        <v>1.0</v>
      </c>
      <c r="AC1058" s="1">
        <v>2435.0</v>
      </c>
      <c r="AD1058" s="100">
        <f t="shared" si="1"/>
        <v>76</v>
      </c>
      <c r="AE1058">
        <f t="shared" si="2"/>
        <v>24</v>
      </c>
      <c r="AF1058">
        <f t="shared" si="3"/>
        <v>20</v>
      </c>
      <c r="AG1058">
        <f t="shared" si="4"/>
        <v>32</v>
      </c>
    </row>
    <row r="1059">
      <c r="A1059" s="1" t="b">
        <v>1</v>
      </c>
      <c r="B1059" s="20">
        <v>44220.72230243056</v>
      </c>
      <c r="C1059" s="1" t="s">
        <v>469</v>
      </c>
      <c r="D1059" s="1">
        <v>1.0</v>
      </c>
      <c r="E1059" s="1">
        <v>1.0</v>
      </c>
      <c r="F1059" s="1">
        <v>1.0</v>
      </c>
      <c r="G1059" s="1">
        <v>2.0</v>
      </c>
      <c r="H1059" s="1">
        <v>2.0</v>
      </c>
      <c r="I1059" s="1">
        <v>2.0</v>
      </c>
      <c r="J1059" s="1">
        <v>1.0</v>
      </c>
      <c r="K1059" s="1">
        <v>2.0</v>
      </c>
      <c r="L1059" s="1">
        <v>1.0</v>
      </c>
      <c r="M1059" s="1">
        <v>0.0</v>
      </c>
      <c r="N1059" s="1">
        <v>1.0</v>
      </c>
      <c r="O1059" s="1">
        <v>0.0</v>
      </c>
      <c r="P1059" s="1">
        <v>1.0</v>
      </c>
      <c r="Q1059" s="1">
        <v>0.0</v>
      </c>
      <c r="R1059" s="1">
        <v>0.0</v>
      </c>
      <c r="S1059" s="1">
        <v>2.0</v>
      </c>
      <c r="T1059" s="1">
        <v>2.0</v>
      </c>
      <c r="U1059" s="1">
        <v>1.0</v>
      </c>
      <c r="V1059" s="1">
        <v>0.0</v>
      </c>
      <c r="W1059" s="1">
        <v>1.0</v>
      </c>
      <c r="X1059" s="1">
        <v>1.0</v>
      </c>
      <c r="Y1059" s="1">
        <v>1.0</v>
      </c>
      <c r="Z1059" s="1">
        <v>1.0</v>
      </c>
      <c r="AA1059" s="1">
        <v>2.0</v>
      </c>
      <c r="AB1059" s="1">
        <v>0.0</v>
      </c>
      <c r="AC1059" s="1">
        <v>2292.0</v>
      </c>
      <c r="AD1059" s="100">
        <f t="shared" si="1"/>
        <v>52</v>
      </c>
      <c r="AE1059">
        <f t="shared" si="2"/>
        <v>14</v>
      </c>
      <c r="AF1059">
        <f t="shared" si="3"/>
        <v>18</v>
      </c>
      <c r="AG1059">
        <f t="shared" si="4"/>
        <v>20</v>
      </c>
    </row>
    <row r="1060">
      <c r="A1060" s="1" t="b">
        <v>1</v>
      </c>
      <c r="B1060" s="20">
        <v>44220.780973506946</v>
      </c>
      <c r="C1060" s="1" t="s">
        <v>608</v>
      </c>
      <c r="D1060" s="1">
        <v>1.0</v>
      </c>
      <c r="E1060" s="1">
        <v>2.0</v>
      </c>
      <c r="F1060" s="1">
        <v>2.0</v>
      </c>
      <c r="G1060" s="1">
        <v>2.0</v>
      </c>
      <c r="H1060" s="1">
        <v>1.0</v>
      </c>
      <c r="I1060" s="1">
        <v>2.0</v>
      </c>
      <c r="J1060" s="1">
        <v>1.0</v>
      </c>
      <c r="K1060" s="1">
        <v>2.0</v>
      </c>
      <c r="L1060" s="1">
        <v>1.0</v>
      </c>
      <c r="M1060" s="1">
        <v>0.0</v>
      </c>
      <c r="N1060" s="1">
        <v>0.0</v>
      </c>
      <c r="O1060" s="1">
        <v>1.0</v>
      </c>
      <c r="P1060" s="1">
        <v>2.0</v>
      </c>
      <c r="Q1060" s="1">
        <v>0.0</v>
      </c>
      <c r="R1060" s="1">
        <v>1.0</v>
      </c>
      <c r="S1060" s="1">
        <v>1.0</v>
      </c>
      <c r="T1060" s="1">
        <v>1.0</v>
      </c>
      <c r="U1060" s="1">
        <v>0.0</v>
      </c>
      <c r="V1060" s="1">
        <v>1.0</v>
      </c>
      <c r="W1060" s="1">
        <v>1.0</v>
      </c>
      <c r="X1060" s="1">
        <v>1.0</v>
      </c>
      <c r="Y1060" s="1">
        <v>2.0</v>
      </c>
      <c r="Z1060" s="1">
        <v>2.0</v>
      </c>
      <c r="AA1060" s="1">
        <v>2.0</v>
      </c>
      <c r="AB1060" s="1">
        <v>2.0</v>
      </c>
      <c r="AC1060" s="1">
        <v>2452.0</v>
      </c>
      <c r="AD1060" s="100">
        <f t="shared" si="1"/>
        <v>62</v>
      </c>
      <c r="AE1060">
        <f t="shared" si="2"/>
        <v>18</v>
      </c>
      <c r="AF1060">
        <f t="shared" si="3"/>
        <v>20</v>
      </c>
      <c r="AG1060">
        <f t="shared" si="4"/>
        <v>24</v>
      </c>
    </row>
    <row r="1061">
      <c r="A1061" s="1" t="b">
        <v>1</v>
      </c>
      <c r="B1061" s="20">
        <v>44221.41269586806</v>
      </c>
      <c r="C1061" s="1" t="s">
        <v>609</v>
      </c>
      <c r="D1061" s="1">
        <v>2.0</v>
      </c>
      <c r="E1061" s="1">
        <v>2.0</v>
      </c>
      <c r="F1061" s="1">
        <v>2.0</v>
      </c>
      <c r="G1061" s="1">
        <v>1.0</v>
      </c>
      <c r="H1061" s="1">
        <v>1.0</v>
      </c>
      <c r="I1061" s="1">
        <v>2.0</v>
      </c>
      <c r="J1061" s="1">
        <v>1.0</v>
      </c>
      <c r="K1061" s="1">
        <v>2.0</v>
      </c>
      <c r="L1061" s="1">
        <v>0.0</v>
      </c>
      <c r="M1061" s="1">
        <v>0.0</v>
      </c>
      <c r="N1061" s="1">
        <v>0.0</v>
      </c>
      <c r="O1061" s="1">
        <v>0.0</v>
      </c>
      <c r="P1061" s="1">
        <v>2.0</v>
      </c>
      <c r="Q1061" s="1">
        <v>0.0</v>
      </c>
      <c r="R1061" s="1">
        <v>0.0</v>
      </c>
      <c r="S1061" s="1">
        <v>1.0</v>
      </c>
      <c r="T1061" s="1">
        <v>0.0</v>
      </c>
      <c r="U1061" s="1">
        <v>0.0</v>
      </c>
      <c r="V1061" s="1">
        <v>1.0</v>
      </c>
      <c r="W1061" s="1">
        <v>1.0</v>
      </c>
      <c r="X1061" s="1">
        <v>0.0</v>
      </c>
      <c r="Y1061" s="1">
        <v>2.0</v>
      </c>
      <c r="Z1061" s="1">
        <v>2.0</v>
      </c>
      <c r="AA1061" s="1">
        <v>2.0</v>
      </c>
      <c r="AB1061" s="1">
        <v>2.0</v>
      </c>
      <c r="AC1061" s="1">
        <v>2451.0</v>
      </c>
      <c r="AD1061" s="100">
        <f t="shared" si="1"/>
        <v>52</v>
      </c>
      <c r="AE1061">
        <f t="shared" si="2"/>
        <v>14</v>
      </c>
      <c r="AF1061">
        <f t="shared" si="3"/>
        <v>18</v>
      </c>
      <c r="AG1061">
        <f t="shared" si="4"/>
        <v>20</v>
      </c>
    </row>
    <row r="1062">
      <c r="A1062" t="b">
        <v>0</v>
      </c>
      <c r="B1062" s="20">
        <v>44221.445810578705</v>
      </c>
      <c r="C1062" s="1" t="s">
        <v>484</v>
      </c>
      <c r="D1062" s="1">
        <v>1.0</v>
      </c>
      <c r="E1062" s="1">
        <v>2.0</v>
      </c>
      <c r="F1062" s="1">
        <v>2.0</v>
      </c>
      <c r="G1062" s="1">
        <v>1.0</v>
      </c>
      <c r="H1062" s="1">
        <v>2.0</v>
      </c>
      <c r="I1062" s="1">
        <v>2.0</v>
      </c>
      <c r="J1062" s="1">
        <v>2.0</v>
      </c>
      <c r="K1062" s="1">
        <v>2.0</v>
      </c>
      <c r="L1062" s="1">
        <v>2.0</v>
      </c>
      <c r="M1062" s="1">
        <v>1.0</v>
      </c>
      <c r="N1062" s="1">
        <v>2.0</v>
      </c>
      <c r="O1062" s="1">
        <v>1.0</v>
      </c>
      <c r="P1062" s="1">
        <v>2.0</v>
      </c>
      <c r="Q1062" s="1">
        <v>1.0</v>
      </c>
      <c r="R1062" s="1">
        <v>1.0</v>
      </c>
      <c r="S1062" s="1">
        <v>2.0</v>
      </c>
      <c r="T1062" s="1">
        <v>2.0</v>
      </c>
      <c r="U1062" s="1">
        <v>2.0</v>
      </c>
      <c r="V1062" s="1">
        <v>1.0</v>
      </c>
      <c r="W1062" s="1">
        <v>2.0</v>
      </c>
      <c r="X1062" s="1">
        <v>1.0</v>
      </c>
      <c r="Y1062" s="1">
        <v>1.0</v>
      </c>
      <c r="Z1062" s="1">
        <v>2.0</v>
      </c>
      <c r="AA1062" s="1">
        <v>2.0</v>
      </c>
      <c r="AB1062" s="1">
        <v>2.0</v>
      </c>
      <c r="AC1062" s="1">
        <v>2249.0</v>
      </c>
      <c r="AD1062" s="100">
        <f t="shared" si="1"/>
        <v>82</v>
      </c>
      <c r="AE1062">
        <f t="shared" si="2"/>
        <v>26</v>
      </c>
      <c r="AF1062">
        <f t="shared" si="3"/>
        <v>24</v>
      </c>
      <c r="AG1062">
        <f t="shared" si="4"/>
        <v>32</v>
      </c>
    </row>
    <row r="1063">
      <c r="A1063" s="1" t="b">
        <v>1</v>
      </c>
      <c r="B1063" s="20">
        <v>44221.52425165509</v>
      </c>
      <c r="C1063" s="1" t="s">
        <v>292</v>
      </c>
      <c r="D1063" s="1">
        <v>2.0</v>
      </c>
      <c r="E1063" s="1">
        <v>2.0</v>
      </c>
      <c r="F1063" s="1">
        <v>1.0</v>
      </c>
      <c r="G1063" s="1">
        <v>2.0</v>
      </c>
      <c r="H1063" s="1">
        <v>1.0</v>
      </c>
      <c r="I1063" s="1">
        <v>1.0</v>
      </c>
      <c r="J1063" s="1">
        <v>2.0</v>
      </c>
      <c r="K1063" s="1">
        <v>2.0</v>
      </c>
      <c r="L1063" s="1">
        <v>2.0</v>
      </c>
      <c r="M1063" s="1">
        <v>1.0</v>
      </c>
      <c r="N1063" s="1">
        <v>2.0</v>
      </c>
      <c r="O1063" s="1">
        <v>2.0</v>
      </c>
      <c r="P1063" s="1">
        <v>2.0</v>
      </c>
      <c r="Q1063" s="1">
        <v>2.0</v>
      </c>
      <c r="R1063" s="1">
        <v>1.0</v>
      </c>
      <c r="S1063" s="1">
        <v>2.0</v>
      </c>
      <c r="T1063" s="1">
        <v>2.0</v>
      </c>
      <c r="U1063" s="1">
        <v>0.0</v>
      </c>
      <c r="V1063" s="1">
        <v>1.0</v>
      </c>
      <c r="W1063" s="1">
        <v>1.0</v>
      </c>
      <c r="X1063" s="1">
        <v>1.0</v>
      </c>
      <c r="Y1063" s="1">
        <v>2.0</v>
      </c>
      <c r="Z1063" s="1">
        <v>2.0</v>
      </c>
      <c r="AA1063" s="1">
        <v>2.0</v>
      </c>
      <c r="AB1063" s="1">
        <v>2.0</v>
      </c>
      <c r="AC1063" s="1">
        <v>2058.0</v>
      </c>
      <c r="AD1063" s="100">
        <f t="shared" si="1"/>
        <v>80</v>
      </c>
      <c r="AE1063">
        <f t="shared" si="2"/>
        <v>22</v>
      </c>
      <c r="AF1063">
        <f t="shared" si="3"/>
        <v>28</v>
      </c>
      <c r="AG1063">
        <f t="shared" si="4"/>
        <v>30</v>
      </c>
    </row>
    <row r="1064">
      <c r="A1064" s="1" t="b">
        <v>1</v>
      </c>
      <c r="B1064" s="20">
        <v>44222.36403887732</v>
      </c>
      <c r="C1064" s="1" t="s">
        <v>399</v>
      </c>
      <c r="D1064" s="1">
        <v>2.0</v>
      </c>
      <c r="E1064" s="1">
        <v>2.0</v>
      </c>
      <c r="F1064" s="1">
        <v>2.0</v>
      </c>
      <c r="G1064" s="1">
        <v>2.0</v>
      </c>
      <c r="H1064" s="1">
        <v>0.0</v>
      </c>
      <c r="I1064" s="1">
        <v>2.0</v>
      </c>
      <c r="J1064" s="1">
        <v>2.0</v>
      </c>
      <c r="K1064" s="1">
        <v>2.0</v>
      </c>
      <c r="L1064" s="1">
        <v>1.0</v>
      </c>
      <c r="M1064" s="1">
        <v>0.0</v>
      </c>
      <c r="N1064" s="1">
        <v>2.0</v>
      </c>
      <c r="O1064" s="1">
        <v>0.0</v>
      </c>
      <c r="P1064" s="1">
        <v>2.0</v>
      </c>
      <c r="Q1064" s="1">
        <v>0.0</v>
      </c>
      <c r="R1064" s="1">
        <v>0.0</v>
      </c>
      <c r="S1064" s="1">
        <v>2.0</v>
      </c>
      <c r="T1064" s="1">
        <v>1.0</v>
      </c>
      <c r="U1064" s="1">
        <v>0.0</v>
      </c>
      <c r="V1064" s="1">
        <v>2.0</v>
      </c>
      <c r="W1064" s="1">
        <v>2.0</v>
      </c>
      <c r="X1064" s="1">
        <v>1.0</v>
      </c>
      <c r="Y1064" s="1">
        <v>2.0</v>
      </c>
      <c r="Z1064" s="1">
        <v>2.0</v>
      </c>
      <c r="AA1064" s="1">
        <v>2.0</v>
      </c>
      <c r="AB1064" s="1">
        <v>2.0</v>
      </c>
      <c r="AC1064" s="1">
        <v>2049.0</v>
      </c>
      <c r="AD1064" s="100">
        <f t="shared" si="1"/>
        <v>70</v>
      </c>
      <c r="AE1064">
        <f t="shared" si="2"/>
        <v>20</v>
      </c>
      <c r="AF1064">
        <f t="shared" si="3"/>
        <v>26</v>
      </c>
      <c r="AG1064">
        <f t="shared" si="4"/>
        <v>24</v>
      </c>
    </row>
    <row r="1065">
      <c r="A1065" s="1" t="b">
        <v>1</v>
      </c>
      <c r="B1065" s="20">
        <v>44222.39463934027</v>
      </c>
      <c r="C1065" s="1" t="s">
        <v>566</v>
      </c>
      <c r="D1065" s="1">
        <v>2.0</v>
      </c>
      <c r="E1065" s="1">
        <v>2.0</v>
      </c>
      <c r="F1065" s="1">
        <v>2.0</v>
      </c>
      <c r="G1065" s="1">
        <v>1.0</v>
      </c>
      <c r="H1065" s="1">
        <v>1.0</v>
      </c>
      <c r="I1065" s="1">
        <v>1.0</v>
      </c>
      <c r="J1065" s="1">
        <v>1.0</v>
      </c>
      <c r="K1065" s="1">
        <v>2.0</v>
      </c>
      <c r="L1065" s="1">
        <v>1.0</v>
      </c>
      <c r="M1065" s="1">
        <v>1.0</v>
      </c>
      <c r="N1065" s="1">
        <v>2.0</v>
      </c>
      <c r="O1065" s="1">
        <v>1.0</v>
      </c>
      <c r="P1065" s="1">
        <v>2.0</v>
      </c>
      <c r="Q1065" s="1">
        <v>1.0</v>
      </c>
      <c r="R1065" s="1">
        <v>1.0</v>
      </c>
      <c r="S1065" s="1">
        <v>2.0</v>
      </c>
      <c r="T1065" s="1">
        <v>2.0</v>
      </c>
      <c r="U1065" s="1">
        <v>1.0</v>
      </c>
      <c r="V1065" s="1">
        <v>1.0</v>
      </c>
      <c r="W1065" s="1">
        <v>1.0</v>
      </c>
      <c r="X1065" s="1">
        <v>1.0</v>
      </c>
      <c r="Y1065" s="1">
        <v>2.0</v>
      </c>
      <c r="Z1065" s="1">
        <v>2.0</v>
      </c>
      <c r="AA1065" s="1">
        <v>1.0</v>
      </c>
      <c r="AB1065" s="1">
        <v>1.0</v>
      </c>
      <c r="AC1065" s="1">
        <v>2426.0</v>
      </c>
      <c r="AD1065" s="100">
        <f t="shared" si="1"/>
        <v>70</v>
      </c>
      <c r="AE1065">
        <f t="shared" si="2"/>
        <v>22</v>
      </c>
      <c r="AF1065">
        <f t="shared" si="3"/>
        <v>24</v>
      </c>
      <c r="AG1065">
        <f t="shared" si="4"/>
        <v>24</v>
      </c>
    </row>
    <row r="1066">
      <c r="A1066" s="1" t="b">
        <v>1</v>
      </c>
      <c r="B1066" s="20">
        <v>44222.62036887731</v>
      </c>
      <c r="C1066" s="1" t="s">
        <v>480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2309.0</v>
      </c>
      <c r="AD1066" s="100">
        <f t="shared" si="1"/>
        <v>0</v>
      </c>
      <c r="AE1066">
        <f t="shared" si="2"/>
        <v>0</v>
      </c>
      <c r="AF1066">
        <f t="shared" si="3"/>
        <v>0</v>
      </c>
      <c r="AG1066">
        <f t="shared" si="4"/>
        <v>0</v>
      </c>
    </row>
    <row r="1067">
      <c r="A1067" s="1" t="b">
        <v>1</v>
      </c>
      <c r="B1067" s="20">
        <v>44222.62665877315</v>
      </c>
      <c r="C1067" s="1" t="s">
        <v>565</v>
      </c>
      <c r="D1067" s="1">
        <v>1.0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1.0</v>
      </c>
      <c r="L1067" s="1">
        <v>0.0</v>
      </c>
      <c r="M1067" s="1">
        <v>1.0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1.0</v>
      </c>
      <c r="AA1067" s="1">
        <v>1.0</v>
      </c>
      <c r="AB1067" s="1">
        <v>0.0</v>
      </c>
      <c r="AC1067" s="1">
        <v>2142.0</v>
      </c>
      <c r="AD1067" s="100">
        <f t="shared" si="1"/>
        <v>10</v>
      </c>
      <c r="AE1067">
        <f t="shared" si="2"/>
        <v>4</v>
      </c>
      <c r="AF1067">
        <f t="shared" si="3"/>
        <v>4</v>
      </c>
      <c r="AG1067">
        <f t="shared" si="4"/>
        <v>2</v>
      </c>
    </row>
    <row r="1068">
      <c r="A1068" s="1" t="b">
        <v>1</v>
      </c>
      <c r="B1068" s="20">
        <v>44222.6313090162</v>
      </c>
      <c r="C1068" s="1" t="s">
        <v>611</v>
      </c>
      <c r="D1068" s="1">
        <v>1.0</v>
      </c>
      <c r="E1068" s="1">
        <v>2.0</v>
      </c>
      <c r="F1068" s="1">
        <v>1.0</v>
      </c>
      <c r="G1068" s="1">
        <v>1.0</v>
      </c>
      <c r="H1068" s="1">
        <v>2.0</v>
      </c>
      <c r="I1068" s="1">
        <v>2.0</v>
      </c>
      <c r="J1068" s="1">
        <v>2.0</v>
      </c>
      <c r="K1068" s="1">
        <v>2.0</v>
      </c>
      <c r="L1068" s="1">
        <v>1.0</v>
      </c>
      <c r="M1068" s="1">
        <v>1.0</v>
      </c>
      <c r="N1068" s="1">
        <v>2.0</v>
      </c>
      <c r="O1068" s="1">
        <v>1.0</v>
      </c>
      <c r="P1068" s="1">
        <v>2.0</v>
      </c>
      <c r="Q1068" s="1">
        <v>0.0</v>
      </c>
      <c r="R1068" s="1">
        <v>0.0</v>
      </c>
      <c r="S1068" s="1">
        <v>2.0</v>
      </c>
      <c r="T1068" s="1">
        <v>1.0</v>
      </c>
      <c r="U1068" s="1">
        <v>0.0</v>
      </c>
      <c r="V1068" s="1">
        <v>1.0</v>
      </c>
      <c r="W1068" s="1">
        <v>2.0</v>
      </c>
      <c r="X1068" s="1">
        <v>1.0</v>
      </c>
      <c r="Y1068" s="1">
        <v>2.0</v>
      </c>
      <c r="Z1068" s="1">
        <v>2.0</v>
      </c>
      <c r="AA1068" s="1">
        <v>2.0</v>
      </c>
      <c r="AB1068" s="1">
        <v>1.0</v>
      </c>
      <c r="AC1068" s="1">
        <v>2373.0</v>
      </c>
      <c r="AD1068" s="100">
        <f t="shared" si="1"/>
        <v>68</v>
      </c>
      <c r="AE1068">
        <f t="shared" si="2"/>
        <v>22</v>
      </c>
      <c r="AF1068">
        <f t="shared" si="3"/>
        <v>20</v>
      </c>
      <c r="AG1068">
        <f t="shared" si="4"/>
        <v>26</v>
      </c>
    </row>
    <row r="1069">
      <c r="A1069" s="1" t="b">
        <v>1</v>
      </c>
      <c r="B1069" s="20">
        <v>44223.45501627315</v>
      </c>
      <c r="C1069" s="1" t="s">
        <v>917</v>
      </c>
      <c r="D1069" s="1">
        <v>1.0</v>
      </c>
      <c r="E1069" s="1">
        <v>1.0</v>
      </c>
      <c r="F1069" s="1">
        <v>2.0</v>
      </c>
      <c r="G1069" s="1">
        <v>2.0</v>
      </c>
      <c r="H1069" s="1">
        <v>1.0</v>
      </c>
      <c r="I1069" s="1">
        <v>2.0</v>
      </c>
      <c r="J1069" s="1">
        <v>1.0</v>
      </c>
      <c r="K1069" s="1">
        <v>1.0</v>
      </c>
      <c r="L1069" s="1">
        <v>1.0</v>
      </c>
      <c r="M1069" s="1">
        <v>0.0</v>
      </c>
      <c r="N1069" s="1">
        <v>2.0</v>
      </c>
      <c r="O1069" s="1">
        <v>2.0</v>
      </c>
      <c r="P1069" s="1">
        <v>2.0</v>
      </c>
      <c r="Q1069" s="1">
        <v>1.0</v>
      </c>
      <c r="R1069" s="1">
        <v>0.0</v>
      </c>
      <c r="S1069" s="1">
        <v>2.0</v>
      </c>
      <c r="T1069" s="1">
        <v>2.0</v>
      </c>
      <c r="U1069" s="1">
        <v>0.0</v>
      </c>
      <c r="V1069" s="1">
        <v>2.0</v>
      </c>
      <c r="W1069" s="1">
        <v>2.0</v>
      </c>
      <c r="X1069" s="1">
        <v>1.0</v>
      </c>
      <c r="Y1069" s="1">
        <v>2.0</v>
      </c>
      <c r="Z1069" s="1">
        <v>2.0</v>
      </c>
      <c r="AA1069" s="1">
        <v>2.0</v>
      </c>
      <c r="AB1069" s="1">
        <v>1.0</v>
      </c>
      <c r="AC1069" s="1">
        <v>2066.0</v>
      </c>
      <c r="AD1069" s="100">
        <f t="shared" si="1"/>
        <v>70</v>
      </c>
      <c r="AE1069">
        <f t="shared" si="2"/>
        <v>18</v>
      </c>
      <c r="AF1069">
        <f t="shared" si="3"/>
        <v>22</v>
      </c>
      <c r="AG1069">
        <f t="shared" si="4"/>
        <v>30</v>
      </c>
    </row>
    <row r="1070">
      <c r="A1070" s="1" t="b">
        <v>1</v>
      </c>
      <c r="B1070" s="20">
        <v>44223.597420578706</v>
      </c>
      <c r="C1070" s="1" t="s">
        <v>612</v>
      </c>
      <c r="D1070" s="1">
        <v>1.0</v>
      </c>
      <c r="E1070" s="1">
        <v>2.0</v>
      </c>
      <c r="F1070" s="1">
        <v>1.0</v>
      </c>
      <c r="G1070" s="1">
        <v>2.0</v>
      </c>
      <c r="H1070" s="1">
        <v>1.0</v>
      </c>
      <c r="I1070" s="1">
        <v>1.0</v>
      </c>
      <c r="J1070" s="1">
        <v>2.0</v>
      </c>
      <c r="K1070" s="1">
        <v>2.0</v>
      </c>
      <c r="L1070" s="1">
        <v>2.0</v>
      </c>
      <c r="M1070" s="1">
        <v>1.0</v>
      </c>
      <c r="N1070" s="1">
        <v>2.0</v>
      </c>
      <c r="O1070" s="1">
        <v>1.0</v>
      </c>
      <c r="P1070" s="1">
        <v>2.0</v>
      </c>
      <c r="Q1070" s="1">
        <v>1.0</v>
      </c>
      <c r="R1070" s="1">
        <v>1.0</v>
      </c>
      <c r="S1070" s="1">
        <v>2.0</v>
      </c>
      <c r="T1070" s="1">
        <v>2.0</v>
      </c>
      <c r="U1070" s="1">
        <v>1.0</v>
      </c>
      <c r="V1070" s="1">
        <v>1.0</v>
      </c>
      <c r="W1070" s="1">
        <v>2.0</v>
      </c>
      <c r="X1070" s="1">
        <v>1.0</v>
      </c>
      <c r="Y1070" s="1">
        <v>2.0</v>
      </c>
      <c r="Z1070" s="1">
        <v>1.0</v>
      </c>
      <c r="AA1070" s="1">
        <v>2.0</v>
      </c>
      <c r="AB1070" s="1">
        <v>1.0</v>
      </c>
      <c r="AC1070" s="1">
        <v>2348.0</v>
      </c>
      <c r="AD1070" s="100">
        <f t="shared" si="1"/>
        <v>74</v>
      </c>
      <c r="AE1070">
        <f t="shared" si="2"/>
        <v>24</v>
      </c>
      <c r="AF1070">
        <f t="shared" si="3"/>
        <v>24</v>
      </c>
      <c r="AG1070">
        <f t="shared" si="4"/>
        <v>26</v>
      </c>
    </row>
    <row r="1071">
      <c r="A1071" s="1" t="b">
        <v>1</v>
      </c>
      <c r="B1071" s="20">
        <v>44223.81004028935</v>
      </c>
      <c r="C1071" s="1" t="s">
        <v>554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1387.0</v>
      </c>
      <c r="AD1071" s="100">
        <f t="shared" si="1"/>
        <v>0</v>
      </c>
      <c r="AE1071">
        <f t="shared" si="2"/>
        <v>0</v>
      </c>
      <c r="AF1071">
        <f t="shared" si="3"/>
        <v>0</v>
      </c>
      <c r="AG1071">
        <f t="shared" si="4"/>
        <v>0</v>
      </c>
    </row>
    <row r="1072">
      <c r="A1072" s="1" t="b">
        <v>1</v>
      </c>
      <c r="B1072" s="20">
        <v>44223.870305081015</v>
      </c>
      <c r="C1072" s="1" t="s">
        <v>641</v>
      </c>
      <c r="D1072" s="1">
        <v>1.0</v>
      </c>
      <c r="E1072" s="1">
        <v>2.0</v>
      </c>
      <c r="F1072" s="1">
        <v>2.0</v>
      </c>
      <c r="G1072" s="1">
        <v>1.0</v>
      </c>
      <c r="H1072" s="1">
        <v>1.0</v>
      </c>
      <c r="I1072" s="1">
        <v>2.0</v>
      </c>
      <c r="J1072" s="1">
        <v>1.0</v>
      </c>
      <c r="K1072" s="1">
        <v>2.0</v>
      </c>
      <c r="L1072" s="1">
        <v>1.0</v>
      </c>
      <c r="M1072" s="1">
        <v>0.0</v>
      </c>
      <c r="N1072" s="1">
        <v>0.0</v>
      </c>
      <c r="O1072" s="1">
        <v>1.0</v>
      </c>
      <c r="P1072" s="1">
        <v>2.0</v>
      </c>
      <c r="Q1072" s="1">
        <v>1.0</v>
      </c>
      <c r="R1072" s="1">
        <v>0.0</v>
      </c>
      <c r="S1072" s="1">
        <v>1.0</v>
      </c>
      <c r="T1072" s="1">
        <v>0.0</v>
      </c>
      <c r="U1072" s="1">
        <v>0.0</v>
      </c>
      <c r="V1072" s="1">
        <v>2.0</v>
      </c>
      <c r="W1072" s="1">
        <v>1.0</v>
      </c>
      <c r="X1072" s="1">
        <v>1.0</v>
      </c>
      <c r="Y1072" s="1">
        <v>2.0</v>
      </c>
      <c r="Z1072" s="1">
        <v>2.0</v>
      </c>
      <c r="AA1072" s="1">
        <v>2.0</v>
      </c>
      <c r="AB1072" s="1">
        <v>0.0</v>
      </c>
      <c r="AC1072" s="1">
        <v>2468.0</v>
      </c>
      <c r="AD1072" s="100">
        <f t="shared" si="1"/>
        <v>56</v>
      </c>
      <c r="AE1072">
        <f t="shared" si="2"/>
        <v>18</v>
      </c>
      <c r="AF1072">
        <f t="shared" si="3"/>
        <v>12</v>
      </c>
      <c r="AG1072">
        <f t="shared" si="4"/>
        <v>26</v>
      </c>
    </row>
    <row r="1073">
      <c r="A1073" s="1" t="b">
        <v>1</v>
      </c>
      <c r="B1073" s="20">
        <v>44224.34592245371</v>
      </c>
      <c r="C1073" s="1" t="s">
        <v>580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1.0</v>
      </c>
      <c r="AA1073" s="1">
        <v>1.0</v>
      </c>
      <c r="AB1073" s="1">
        <v>0.0</v>
      </c>
      <c r="AC1073" s="1">
        <v>2442.0</v>
      </c>
      <c r="AD1073" s="100">
        <f t="shared" si="1"/>
        <v>4</v>
      </c>
      <c r="AE1073">
        <f t="shared" si="2"/>
        <v>2</v>
      </c>
      <c r="AF1073">
        <f t="shared" si="3"/>
        <v>0</v>
      </c>
      <c r="AG1073">
        <f t="shared" si="4"/>
        <v>2</v>
      </c>
    </row>
    <row r="1074">
      <c r="A1074" s="1" t="b">
        <v>1</v>
      </c>
      <c r="B1074" s="20">
        <v>44224.71619859953</v>
      </c>
      <c r="C1074" s="1" t="s">
        <v>614</v>
      </c>
      <c r="D1074" s="1">
        <v>1.0</v>
      </c>
      <c r="E1074" s="1">
        <v>1.0</v>
      </c>
      <c r="F1074" s="1">
        <v>1.0</v>
      </c>
      <c r="G1074" s="1">
        <v>1.0</v>
      </c>
      <c r="H1074" s="1">
        <v>0.0</v>
      </c>
      <c r="I1074" s="1">
        <v>1.0</v>
      </c>
      <c r="J1074" s="1">
        <v>1.0</v>
      </c>
      <c r="K1074" s="1">
        <v>1.0</v>
      </c>
      <c r="L1074" s="1">
        <v>0.0</v>
      </c>
      <c r="M1074" s="1">
        <v>0.0</v>
      </c>
      <c r="N1074" s="1">
        <v>1.0</v>
      </c>
      <c r="O1074" s="1">
        <v>0.0</v>
      </c>
      <c r="P1074" s="1">
        <v>1.0</v>
      </c>
      <c r="Q1074" s="1">
        <v>0.0</v>
      </c>
      <c r="R1074" s="1">
        <v>1.0</v>
      </c>
      <c r="S1074" s="1">
        <v>1.0</v>
      </c>
      <c r="T1074" s="1">
        <v>0.0</v>
      </c>
      <c r="U1074" s="1">
        <v>0.0</v>
      </c>
      <c r="V1074" s="1">
        <v>1.0</v>
      </c>
      <c r="W1074" s="1">
        <v>1.0</v>
      </c>
      <c r="X1074" s="1">
        <v>0.0</v>
      </c>
      <c r="Y1074" s="1">
        <v>1.0</v>
      </c>
      <c r="Z1074" s="1">
        <v>1.0</v>
      </c>
      <c r="AA1074" s="1">
        <v>2.0</v>
      </c>
      <c r="AB1074" s="1">
        <v>0.0</v>
      </c>
      <c r="AC1074" s="1">
        <v>2471.0</v>
      </c>
      <c r="AD1074" s="100">
        <f t="shared" si="1"/>
        <v>34</v>
      </c>
      <c r="AE1074">
        <f t="shared" si="2"/>
        <v>8</v>
      </c>
      <c r="AF1074">
        <f t="shared" si="3"/>
        <v>10</v>
      </c>
      <c r="AG1074">
        <f t="shared" si="4"/>
        <v>16</v>
      </c>
    </row>
    <row r="1075">
      <c r="A1075" s="1" t="b">
        <v>1</v>
      </c>
      <c r="B1075" s="20">
        <v>44224.8341362037</v>
      </c>
      <c r="C1075" s="1" t="s">
        <v>615</v>
      </c>
      <c r="D1075" s="1">
        <v>2.0</v>
      </c>
      <c r="E1075" s="1">
        <v>1.0</v>
      </c>
      <c r="F1075" s="1">
        <v>1.0</v>
      </c>
      <c r="G1075" s="1">
        <v>1.0</v>
      </c>
      <c r="H1075" s="1">
        <v>1.0</v>
      </c>
      <c r="I1075" s="1">
        <v>1.0</v>
      </c>
      <c r="J1075" s="1">
        <v>2.0</v>
      </c>
      <c r="K1075" s="1">
        <v>2.0</v>
      </c>
      <c r="L1075" s="1">
        <v>0.0</v>
      </c>
      <c r="M1075" s="1">
        <v>0.0</v>
      </c>
      <c r="N1075" s="1">
        <v>0.0</v>
      </c>
      <c r="O1075" s="1">
        <v>1.0</v>
      </c>
      <c r="P1075" s="1">
        <v>1.0</v>
      </c>
      <c r="Q1075" s="1">
        <v>0.0</v>
      </c>
      <c r="R1075" s="1">
        <v>1.0</v>
      </c>
      <c r="S1075" s="1">
        <v>2.0</v>
      </c>
      <c r="T1075" s="1">
        <v>2.0</v>
      </c>
      <c r="U1075" s="1">
        <v>0.0</v>
      </c>
      <c r="V1075" s="1">
        <v>1.0</v>
      </c>
      <c r="W1075" s="1">
        <v>0.0</v>
      </c>
      <c r="X1075" s="1">
        <v>1.0</v>
      </c>
      <c r="Y1075" s="1">
        <v>1.0</v>
      </c>
      <c r="Z1075" s="1">
        <v>2.0</v>
      </c>
      <c r="AA1075" s="1">
        <v>2.0</v>
      </c>
      <c r="AB1075" s="1">
        <v>1.0</v>
      </c>
      <c r="AC1075" s="1">
        <v>2464.0</v>
      </c>
      <c r="AD1075" s="100">
        <f t="shared" si="1"/>
        <v>52</v>
      </c>
      <c r="AE1075">
        <f t="shared" si="2"/>
        <v>10</v>
      </c>
      <c r="AF1075">
        <f t="shared" si="3"/>
        <v>18</v>
      </c>
      <c r="AG1075">
        <f t="shared" si="4"/>
        <v>24</v>
      </c>
    </row>
    <row r="1076">
      <c r="A1076" s="1" t="b">
        <v>1</v>
      </c>
      <c r="B1076" s="20">
        <v>44225.41866065972</v>
      </c>
      <c r="C1076" s="1" t="s">
        <v>613</v>
      </c>
      <c r="D1076" s="1">
        <v>0.0</v>
      </c>
      <c r="E1076" s="1">
        <v>1.0</v>
      </c>
      <c r="F1076" s="1">
        <v>1.0</v>
      </c>
      <c r="G1076" s="1">
        <v>1.0</v>
      </c>
      <c r="H1076" s="1">
        <v>0.0</v>
      </c>
      <c r="I1076" s="1">
        <v>1.0</v>
      </c>
      <c r="J1076" s="1">
        <v>2.0</v>
      </c>
      <c r="K1076" s="1">
        <v>1.0</v>
      </c>
      <c r="L1076" s="1">
        <v>0.0</v>
      </c>
      <c r="M1076" s="1">
        <v>1.0</v>
      </c>
      <c r="N1076" s="1">
        <v>1.0</v>
      </c>
      <c r="O1076" s="1">
        <v>0.0</v>
      </c>
      <c r="P1076" s="1">
        <v>1.0</v>
      </c>
      <c r="Q1076" s="1">
        <v>0.0</v>
      </c>
      <c r="R1076" s="1">
        <v>0.0</v>
      </c>
      <c r="S1076" s="1">
        <v>1.0</v>
      </c>
      <c r="T1076" s="1">
        <v>0.0</v>
      </c>
      <c r="U1076" s="1">
        <v>0.0</v>
      </c>
      <c r="V1076" s="1">
        <v>1.0</v>
      </c>
      <c r="W1076" s="1">
        <v>1.0</v>
      </c>
      <c r="X1076" s="1">
        <v>1.0</v>
      </c>
      <c r="Y1076" s="1">
        <v>2.0</v>
      </c>
      <c r="Z1076" s="1">
        <v>2.0</v>
      </c>
      <c r="AA1076" s="1">
        <v>1.0</v>
      </c>
      <c r="AB1076" s="1">
        <v>1.0</v>
      </c>
      <c r="AC1076" s="1">
        <v>2470.0</v>
      </c>
      <c r="AD1076" s="100">
        <f t="shared" si="1"/>
        <v>40</v>
      </c>
      <c r="AE1076">
        <f t="shared" si="2"/>
        <v>16</v>
      </c>
      <c r="AF1076">
        <f t="shared" si="3"/>
        <v>10</v>
      </c>
      <c r="AG1076">
        <f t="shared" si="4"/>
        <v>14</v>
      </c>
    </row>
    <row r="1077">
      <c r="A1077" s="1" t="b">
        <v>1</v>
      </c>
      <c r="B1077" s="20">
        <v>44225.655094999995</v>
      </c>
      <c r="C1077" s="1" t="s">
        <v>328</v>
      </c>
      <c r="D1077" s="1">
        <v>1.0</v>
      </c>
      <c r="E1077" s="1">
        <v>2.0</v>
      </c>
      <c r="F1077" s="1">
        <v>1.0</v>
      </c>
      <c r="G1077" s="1">
        <v>1.0</v>
      </c>
      <c r="H1077" s="1">
        <v>1.0</v>
      </c>
      <c r="I1077" s="1">
        <v>2.0</v>
      </c>
      <c r="J1077" s="1">
        <v>2.0</v>
      </c>
      <c r="K1077" s="1">
        <v>2.0</v>
      </c>
      <c r="L1077" s="1">
        <v>2.0</v>
      </c>
      <c r="M1077" s="1">
        <v>1.0</v>
      </c>
      <c r="N1077" s="1">
        <v>1.0</v>
      </c>
      <c r="O1077" s="1">
        <v>1.0</v>
      </c>
      <c r="P1077" s="1">
        <v>1.0</v>
      </c>
      <c r="Q1077" s="1">
        <v>2.0</v>
      </c>
      <c r="R1077" s="1">
        <v>1.0</v>
      </c>
      <c r="S1077" s="1">
        <v>2.0</v>
      </c>
      <c r="T1077" s="1">
        <v>1.0</v>
      </c>
      <c r="U1077" s="1">
        <v>1.0</v>
      </c>
      <c r="V1077" s="1">
        <v>1.0</v>
      </c>
      <c r="W1077" s="1">
        <v>2.0</v>
      </c>
      <c r="X1077" s="1">
        <v>1.0</v>
      </c>
      <c r="Y1077" s="1">
        <v>2.0</v>
      </c>
      <c r="Z1077" s="1">
        <v>1.0</v>
      </c>
      <c r="AA1077" s="1">
        <v>1.0</v>
      </c>
      <c r="AB1077" s="1">
        <v>1.0</v>
      </c>
      <c r="AC1077" s="1">
        <v>2126.0</v>
      </c>
      <c r="AD1077" s="100">
        <f t="shared" si="1"/>
        <v>68</v>
      </c>
      <c r="AE1077">
        <f t="shared" si="2"/>
        <v>24</v>
      </c>
      <c r="AF1077">
        <f t="shared" si="3"/>
        <v>16</v>
      </c>
      <c r="AG1077">
        <f t="shared" si="4"/>
        <v>28</v>
      </c>
    </row>
    <row r="1078">
      <c r="A1078" s="1" t="b">
        <v>1</v>
      </c>
      <c r="B1078" s="20">
        <v>44226.406473634255</v>
      </c>
      <c r="C1078" s="1" t="s">
        <v>558</v>
      </c>
      <c r="D1078" s="1">
        <v>1.0</v>
      </c>
      <c r="E1078" s="1">
        <v>2.0</v>
      </c>
      <c r="F1078" s="1">
        <v>0.0</v>
      </c>
      <c r="G1078" s="1">
        <v>0.0</v>
      </c>
      <c r="H1078" s="1">
        <v>0.0</v>
      </c>
      <c r="I1078" s="1">
        <v>1.0</v>
      </c>
      <c r="J1078" s="1">
        <v>1.0</v>
      </c>
      <c r="K1078" s="1">
        <v>2.0</v>
      </c>
      <c r="L1078" s="1">
        <v>1.0</v>
      </c>
      <c r="M1078" s="1">
        <v>0.0</v>
      </c>
      <c r="N1078" s="1">
        <v>0.0</v>
      </c>
      <c r="O1078" s="1">
        <v>0.0</v>
      </c>
      <c r="P1078" s="1">
        <v>1.0</v>
      </c>
      <c r="Q1078" s="1">
        <v>0.0</v>
      </c>
      <c r="R1078" s="1">
        <v>0.0</v>
      </c>
      <c r="S1078" s="1">
        <v>1.0</v>
      </c>
      <c r="T1078" s="1">
        <v>1.0</v>
      </c>
      <c r="U1078" s="1">
        <v>0.0</v>
      </c>
      <c r="V1078" s="1">
        <v>1.0</v>
      </c>
      <c r="W1078" s="1">
        <v>2.0</v>
      </c>
      <c r="X1078" s="1">
        <v>1.0</v>
      </c>
      <c r="Y1078" s="1">
        <v>2.0</v>
      </c>
      <c r="Z1078" s="1">
        <v>1.0</v>
      </c>
      <c r="AA1078" s="1">
        <v>2.0</v>
      </c>
      <c r="AB1078" s="1">
        <v>0.0</v>
      </c>
      <c r="AC1078" s="1">
        <v>2394.0</v>
      </c>
      <c r="AD1078" s="100">
        <f t="shared" si="1"/>
        <v>40</v>
      </c>
      <c r="AE1078">
        <f t="shared" si="2"/>
        <v>18</v>
      </c>
      <c r="AF1078">
        <f t="shared" si="3"/>
        <v>10</v>
      </c>
      <c r="AG1078">
        <f t="shared" si="4"/>
        <v>12</v>
      </c>
    </row>
    <row r="1079">
      <c r="A1079" s="1" t="b">
        <v>1</v>
      </c>
      <c r="B1079" s="20">
        <v>44226.67176724537</v>
      </c>
      <c r="C1079" s="1" t="s">
        <v>494</v>
      </c>
      <c r="D1079" s="1">
        <v>2.0</v>
      </c>
      <c r="E1079" s="1">
        <v>1.0</v>
      </c>
      <c r="F1079" s="1">
        <v>2.0</v>
      </c>
      <c r="G1079" s="1">
        <v>2.0</v>
      </c>
      <c r="H1079" s="1">
        <v>1.0</v>
      </c>
      <c r="I1079" s="1">
        <v>2.0</v>
      </c>
      <c r="J1079" s="1">
        <v>2.0</v>
      </c>
      <c r="K1079" s="1">
        <v>2.0</v>
      </c>
      <c r="L1079" s="1">
        <v>0.0</v>
      </c>
      <c r="M1079" s="1">
        <v>0.0</v>
      </c>
      <c r="N1079" s="1">
        <v>2.0</v>
      </c>
      <c r="O1079" s="1">
        <v>1.0</v>
      </c>
      <c r="P1079" s="1">
        <v>2.0</v>
      </c>
      <c r="Q1079" s="1">
        <v>0.0</v>
      </c>
      <c r="R1079" s="1">
        <v>1.0</v>
      </c>
      <c r="S1079" s="1">
        <v>2.0</v>
      </c>
      <c r="T1079" s="1">
        <v>1.0</v>
      </c>
      <c r="U1079" s="1">
        <v>0.0</v>
      </c>
      <c r="V1079" s="1">
        <v>0.0</v>
      </c>
      <c r="W1079" s="1">
        <v>2.0</v>
      </c>
      <c r="X1079" s="1">
        <v>0.0</v>
      </c>
      <c r="Y1079" s="1">
        <v>2.0</v>
      </c>
      <c r="Z1079" s="1">
        <v>2.0</v>
      </c>
      <c r="AA1079" s="1">
        <v>2.0</v>
      </c>
      <c r="AB1079" s="1">
        <v>1.0</v>
      </c>
      <c r="AC1079" s="1">
        <v>2314.0</v>
      </c>
      <c r="AD1079" s="100">
        <f t="shared" si="1"/>
        <v>64</v>
      </c>
      <c r="AE1079">
        <f t="shared" si="2"/>
        <v>14</v>
      </c>
      <c r="AF1079">
        <f t="shared" si="3"/>
        <v>24</v>
      </c>
      <c r="AG1079">
        <f t="shared" si="4"/>
        <v>26</v>
      </c>
    </row>
    <row r="1080">
      <c r="A1080" s="1" t="b">
        <v>1</v>
      </c>
      <c r="B1080" s="20">
        <v>44227.621893310185</v>
      </c>
      <c r="C1080" s="1" t="s">
        <v>334</v>
      </c>
      <c r="D1080" s="1">
        <v>1.0</v>
      </c>
      <c r="E1080" s="1">
        <v>2.0</v>
      </c>
      <c r="F1080" s="1">
        <v>1.0</v>
      </c>
      <c r="G1080" s="1">
        <v>0.0</v>
      </c>
      <c r="H1080" s="1">
        <v>1.0</v>
      </c>
      <c r="I1080" s="1">
        <v>1.0</v>
      </c>
      <c r="J1080" s="1">
        <v>1.0</v>
      </c>
      <c r="K1080" s="1">
        <v>1.0</v>
      </c>
      <c r="L1080" s="1">
        <v>0.0</v>
      </c>
      <c r="M1080" s="1">
        <v>0.0</v>
      </c>
      <c r="N1080" s="1">
        <v>1.0</v>
      </c>
      <c r="O1080" s="1">
        <v>1.0</v>
      </c>
      <c r="P1080" s="1">
        <v>1.0</v>
      </c>
      <c r="Q1080" s="1">
        <v>0.0</v>
      </c>
      <c r="R1080" s="1">
        <v>0.0</v>
      </c>
      <c r="S1080" s="1">
        <v>0.0</v>
      </c>
      <c r="T1080" s="1">
        <v>1.0</v>
      </c>
      <c r="U1080" s="1">
        <v>0.0</v>
      </c>
      <c r="V1080" s="1">
        <v>1.0</v>
      </c>
      <c r="W1080" s="1">
        <v>0.0</v>
      </c>
      <c r="X1080" s="1">
        <v>1.0</v>
      </c>
      <c r="Y1080" s="1">
        <v>1.0</v>
      </c>
      <c r="Z1080" s="1">
        <v>1.0</v>
      </c>
      <c r="AA1080" s="1">
        <v>2.0</v>
      </c>
      <c r="AB1080" s="1">
        <v>0.0</v>
      </c>
      <c r="AC1080" s="1">
        <v>2112.0</v>
      </c>
      <c r="AD1080" s="100">
        <f t="shared" si="1"/>
        <v>36</v>
      </c>
      <c r="AE1080">
        <f t="shared" si="2"/>
        <v>10</v>
      </c>
      <c r="AF1080">
        <f t="shared" si="3"/>
        <v>10</v>
      </c>
      <c r="AG1080">
        <f t="shared" si="4"/>
        <v>16</v>
      </c>
    </row>
    <row r="1081">
      <c r="A1081" s="1" t="b">
        <v>1</v>
      </c>
      <c r="B1081" s="20">
        <v>44228.65626690972</v>
      </c>
      <c r="C1081" s="1" t="s">
        <v>416</v>
      </c>
      <c r="D1081" s="1">
        <v>2.0</v>
      </c>
      <c r="E1081" s="1">
        <v>2.0</v>
      </c>
      <c r="F1081" s="1">
        <v>1.0</v>
      </c>
      <c r="G1081" s="1">
        <v>1.0</v>
      </c>
      <c r="H1081" s="1">
        <v>0.0</v>
      </c>
      <c r="I1081" s="1">
        <v>1.0</v>
      </c>
      <c r="J1081" s="1">
        <v>1.0</v>
      </c>
      <c r="K1081" s="1">
        <v>1.0</v>
      </c>
      <c r="L1081" s="1">
        <v>1.0</v>
      </c>
      <c r="M1081" s="1">
        <v>1.0</v>
      </c>
      <c r="N1081" s="1">
        <v>0.0</v>
      </c>
      <c r="O1081" s="1">
        <v>0.0</v>
      </c>
      <c r="P1081" s="1">
        <v>1.0</v>
      </c>
      <c r="Q1081" s="1">
        <v>0.0</v>
      </c>
      <c r="R1081" s="1">
        <v>0.0</v>
      </c>
      <c r="S1081" s="1">
        <v>1.0</v>
      </c>
      <c r="T1081" s="1">
        <v>1.0</v>
      </c>
      <c r="U1081" s="1">
        <v>0.0</v>
      </c>
      <c r="V1081" s="1">
        <v>1.0</v>
      </c>
      <c r="W1081" s="1">
        <v>1.0</v>
      </c>
      <c r="X1081" s="1">
        <v>1.0</v>
      </c>
      <c r="Y1081" s="1">
        <v>1.0</v>
      </c>
      <c r="Z1081" s="1">
        <v>2.0</v>
      </c>
      <c r="AA1081" s="1">
        <v>2.0</v>
      </c>
      <c r="AB1081" s="1">
        <v>0.0</v>
      </c>
      <c r="AC1081" s="1">
        <v>2221.0</v>
      </c>
      <c r="AD1081" s="100">
        <f t="shared" si="1"/>
        <v>44</v>
      </c>
      <c r="AE1081">
        <f t="shared" si="2"/>
        <v>18</v>
      </c>
      <c r="AF1081">
        <f t="shared" si="3"/>
        <v>12</v>
      </c>
      <c r="AG1081">
        <f t="shared" si="4"/>
        <v>14</v>
      </c>
    </row>
    <row r="1082">
      <c r="A1082" s="1" t="b">
        <v>1</v>
      </c>
      <c r="B1082" s="20">
        <v>44228.658129166666</v>
      </c>
      <c r="C1082" s="1" t="s">
        <v>424</v>
      </c>
      <c r="D1082" s="1">
        <v>2.0</v>
      </c>
      <c r="E1082" s="1">
        <v>1.0</v>
      </c>
      <c r="F1082" s="1">
        <v>1.0</v>
      </c>
      <c r="G1082" s="1">
        <v>0.0</v>
      </c>
      <c r="H1082" s="1">
        <v>0.0</v>
      </c>
      <c r="I1082" s="1">
        <v>1.0</v>
      </c>
      <c r="J1082" s="1">
        <v>1.0</v>
      </c>
      <c r="K1082" s="1">
        <v>1.0</v>
      </c>
      <c r="L1082" s="1">
        <v>0.0</v>
      </c>
      <c r="M1082" s="1">
        <v>0.0</v>
      </c>
      <c r="N1082" s="1">
        <v>1.0</v>
      </c>
      <c r="O1082" s="1">
        <v>0.0</v>
      </c>
      <c r="P1082" s="1">
        <v>1.0</v>
      </c>
      <c r="Q1082" s="1">
        <v>0.0</v>
      </c>
      <c r="R1082" s="1">
        <v>0.0</v>
      </c>
      <c r="S1082" s="1">
        <v>1.0</v>
      </c>
      <c r="T1082" s="1">
        <v>1.0</v>
      </c>
      <c r="U1082" s="1">
        <v>0.0</v>
      </c>
      <c r="V1082" s="1">
        <v>0.0</v>
      </c>
      <c r="W1082" s="1">
        <v>1.0</v>
      </c>
      <c r="X1082" s="1">
        <v>0.0</v>
      </c>
      <c r="Y1082" s="1">
        <v>2.0</v>
      </c>
      <c r="Z1082" s="1">
        <v>2.0</v>
      </c>
      <c r="AA1082" s="1">
        <v>2.0</v>
      </c>
      <c r="AB1082" s="1">
        <v>1.0</v>
      </c>
      <c r="AC1082" s="1">
        <v>2197.0</v>
      </c>
      <c r="AD1082" s="100">
        <f t="shared" si="1"/>
        <v>38</v>
      </c>
      <c r="AE1082">
        <f t="shared" si="2"/>
        <v>12</v>
      </c>
      <c r="AF1082">
        <f t="shared" si="3"/>
        <v>14</v>
      </c>
      <c r="AG1082">
        <f t="shared" si="4"/>
        <v>12</v>
      </c>
    </row>
    <row r="1083">
      <c r="A1083" s="1" t="b">
        <v>1</v>
      </c>
      <c r="B1083" s="20">
        <v>44228.66408636574</v>
      </c>
      <c r="C1083" s="1" t="s">
        <v>500</v>
      </c>
      <c r="D1083" s="1">
        <v>2.0</v>
      </c>
      <c r="E1083" s="1">
        <v>2.0</v>
      </c>
      <c r="F1083" s="1">
        <v>1.0</v>
      </c>
      <c r="G1083" s="1">
        <v>0.0</v>
      </c>
      <c r="H1083" s="1">
        <v>2.0</v>
      </c>
      <c r="I1083" s="1">
        <v>2.0</v>
      </c>
      <c r="J1083" s="1">
        <v>1.0</v>
      </c>
      <c r="K1083" s="1">
        <v>1.0</v>
      </c>
      <c r="L1083" s="1">
        <v>1.0</v>
      </c>
      <c r="M1083" s="1">
        <v>0.0</v>
      </c>
      <c r="N1083" s="1">
        <v>2.0</v>
      </c>
      <c r="O1083" s="1">
        <v>1.0</v>
      </c>
      <c r="P1083" s="1">
        <v>2.0</v>
      </c>
      <c r="Q1083" s="1">
        <v>0.0</v>
      </c>
      <c r="R1083" s="1">
        <v>0.0</v>
      </c>
      <c r="S1083" s="1">
        <v>2.0</v>
      </c>
      <c r="T1083" s="1">
        <v>2.0</v>
      </c>
      <c r="U1083" s="1">
        <v>1.0</v>
      </c>
      <c r="V1083" s="1">
        <v>0.0</v>
      </c>
      <c r="W1083" s="1">
        <v>2.0</v>
      </c>
      <c r="X1083" s="1">
        <v>1.0</v>
      </c>
      <c r="Y1083" s="1">
        <v>2.0</v>
      </c>
      <c r="Z1083" s="1">
        <v>2.0</v>
      </c>
      <c r="AA1083" s="1">
        <v>2.0</v>
      </c>
      <c r="AB1083" s="1">
        <v>1.0</v>
      </c>
      <c r="AC1083" s="1">
        <v>2355.0</v>
      </c>
      <c r="AD1083" s="100">
        <f t="shared" si="1"/>
        <v>64</v>
      </c>
      <c r="AE1083">
        <f t="shared" si="2"/>
        <v>22</v>
      </c>
      <c r="AF1083">
        <f t="shared" si="3"/>
        <v>20</v>
      </c>
      <c r="AG1083">
        <f t="shared" si="4"/>
        <v>22</v>
      </c>
    </row>
    <row r="1084">
      <c r="A1084" s="1" t="b">
        <v>1</v>
      </c>
      <c r="B1084" s="20">
        <v>44228.68723851852</v>
      </c>
      <c r="C1084" s="1" t="s">
        <v>458</v>
      </c>
      <c r="D1084" s="1">
        <v>1.0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1.0</v>
      </c>
      <c r="AA1084" s="1">
        <v>1.0</v>
      </c>
      <c r="AB1084" s="1">
        <v>0.0</v>
      </c>
      <c r="AC1084" s="1">
        <v>2290.0</v>
      </c>
      <c r="AD1084" s="100">
        <f t="shared" si="1"/>
        <v>6</v>
      </c>
      <c r="AE1084">
        <f t="shared" si="2"/>
        <v>2</v>
      </c>
      <c r="AF1084">
        <f t="shared" si="3"/>
        <v>2</v>
      </c>
      <c r="AG1084">
        <f t="shared" si="4"/>
        <v>2</v>
      </c>
    </row>
    <row r="1085">
      <c r="A1085" s="1" t="b">
        <v>1</v>
      </c>
      <c r="B1085" s="20">
        <v>44228.928766377314</v>
      </c>
      <c r="C1085" s="1" t="s">
        <v>618</v>
      </c>
      <c r="D1085" s="1">
        <v>2.0</v>
      </c>
      <c r="E1085" s="1">
        <v>2.0</v>
      </c>
      <c r="F1085" s="1">
        <v>1.0</v>
      </c>
      <c r="G1085" s="1">
        <v>1.0</v>
      </c>
      <c r="H1085" s="1">
        <v>1.0</v>
      </c>
      <c r="I1085" s="1">
        <v>1.0</v>
      </c>
      <c r="J1085" s="1">
        <v>1.0</v>
      </c>
      <c r="K1085" s="1">
        <v>1.0</v>
      </c>
      <c r="L1085" s="1">
        <v>0.0</v>
      </c>
      <c r="M1085" s="1">
        <v>0.0</v>
      </c>
      <c r="N1085" s="1">
        <v>1.0</v>
      </c>
      <c r="O1085" s="1">
        <v>1.0</v>
      </c>
      <c r="P1085" s="1">
        <v>1.0</v>
      </c>
      <c r="Q1085" s="1">
        <v>0.0</v>
      </c>
      <c r="R1085" s="1">
        <v>0.0</v>
      </c>
      <c r="S1085" s="1">
        <v>1.0</v>
      </c>
      <c r="T1085" s="1">
        <v>1.0</v>
      </c>
      <c r="U1085" s="1">
        <v>0.0</v>
      </c>
      <c r="V1085" s="1">
        <v>0.0</v>
      </c>
      <c r="W1085" s="1">
        <v>0.0</v>
      </c>
      <c r="X1085" s="1">
        <v>0.0</v>
      </c>
      <c r="Y1085" s="1">
        <v>1.0</v>
      </c>
      <c r="Z1085" s="1">
        <v>2.0</v>
      </c>
      <c r="AA1085" s="1">
        <v>2.0</v>
      </c>
      <c r="AB1085" s="1">
        <v>1.0</v>
      </c>
      <c r="AC1085" s="1">
        <v>2467.0</v>
      </c>
      <c r="AD1085" s="100">
        <f t="shared" si="1"/>
        <v>42</v>
      </c>
      <c r="AE1085">
        <f t="shared" si="2"/>
        <v>10</v>
      </c>
      <c r="AF1085">
        <f t="shared" si="3"/>
        <v>16</v>
      </c>
      <c r="AG1085">
        <f t="shared" si="4"/>
        <v>16</v>
      </c>
    </row>
    <row r="1086">
      <c r="A1086" s="1" t="b">
        <v>1</v>
      </c>
      <c r="B1086" s="20">
        <v>44229.32664079861</v>
      </c>
      <c r="C1086" s="1" t="s">
        <v>539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1313.0</v>
      </c>
      <c r="AD1086" s="100">
        <f t="shared" si="1"/>
        <v>0</v>
      </c>
      <c r="AE1086">
        <f t="shared" si="2"/>
        <v>0</v>
      </c>
      <c r="AF1086">
        <f t="shared" si="3"/>
        <v>0</v>
      </c>
      <c r="AG1086">
        <f t="shared" si="4"/>
        <v>0</v>
      </c>
    </row>
    <row r="1087">
      <c r="A1087" s="1" t="b">
        <v>1</v>
      </c>
      <c r="B1087" s="20">
        <v>44229.38724489583</v>
      </c>
      <c r="C1087" s="1" t="s">
        <v>549</v>
      </c>
      <c r="D1087" s="1">
        <v>1.0</v>
      </c>
      <c r="E1087" s="1">
        <v>1.0</v>
      </c>
      <c r="F1087" s="1">
        <v>1.0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1.0</v>
      </c>
      <c r="L1087" s="1">
        <v>1.0</v>
      </c>
      <c r="M1087" s="1">
        <v>1.0</v>
      </c>
      <c r="N1087" s="1">
        <v>0.0</v>
      </c>
      <c r="O1087" s="1">
        <v>1.0</v>
      </c>
      <c r="P1087" s="1">
        <v>1.0</v>
      </c>
      <c r="Q1087" s="1">
        <v>1.0</v>
      </c>
      <c r="R1087" s="1">
        <v>1.0</v>
      </c>
      <c r="S1087" s="1">
        <v>1.0</v>
      </c>
      <c r="T1087" s="1">
        <v>0.0</v>
      </c>
      <c r="U1087" s="1">
        <v>0.0</v>
      </c>
      <c r="V1087" s="1">
        <v>1.0</v>
      </c>
      <c r="W1087" s="1">
        <v>1.0</v>
      </c>
      <c r="X1087" s="1">
        <v>1.0</v>
      </c>
      <c r="Y1087" s="1">
        <v>1.0</v>
      </c>
      <c r="Z1087" s="1">
        <v>1.0</v>
      </c>
      <c r="AA1087" s="1">
        <v>2.0</v>
      </c>
      <c r="AB1087" s="1">
        <v>1.0</v>
      </c>
      <c r="AC1087" s="1">
        <v>2396.0</v>
      </c>
      <c r="AD1087" s="100">
        <f t="shared" si="1"/>
        <v>42</v>
      </c>
      <c r="AE1087">
        <f t="shared" si="2"/>
        <v>14</v>
      </c>
      <c r="AF1087">
        <f t="shared" si="3"/>
        <v>8</v>
      </c>
      <c r="AG1087">
        <f t="shared" si="4"/>
        <v>20</v>
      </c>
    </row>
    <row r="1088">
      <c r="A1088" s="1" t="b">
        <v>1</v>
      </c>
      <c r="B1088" s="20">
        <v>44229.76284743055</v>
      </c>
      <c r="C1088" s="1" t="s">
        <v>620</v>
      </c>
      <c r="D1088" s="1">
        <v>2.0</v>
      </c>
      <c r="E1088" s="1">
        <v>2.0</v>
      </c>
      <c r="F1088" s="1">
        <v>2.0</v>
      </c>
      <c r="G1088" s="1">
        <v>1.0</v>
      </c>
      <c r="H1088" s="1">
        <v>1.0</v>
      </c>
      <c r="I1088" s="1">
        <v>2.0</v>
      </c>
      <c r="J1088" s="1">
        <v>2.0</v>
      </c>
      <c r="K1088" s="1">
        <v>2.0</v>
      </c>
      <c r="L1088" s="1">
        <v>2.0</v>
      </c>
      <c r="M1088" s="1">
        <v>1.0</v>
      </c>
      <c r="N1088" s="1">
        <v>2.0</v>
      </c>
      <c r="O1088" s="1">
        <v>1.0</v>
      </c>
      <c r="P1088" s="1">
        <v>2.0</v>
      </c>
      <c r="Q1088" s="1">
        <v>1.0</v>
      </c>
      <c r="R1088" s="1">
        <v>0.0</v>
      </c>
      <c r="S1088" s="1">
        <v>2.0</v>
      </c>
      <c r="T1088" s="1">
        <v>2.0</v>
      </c>
      <c r="U1088" s="1">
        <v>0.0</v>
      </c>
      <c r="V1088" s="1">
        <v>2.0</v>
      </c>
      <c r="W1088" s="1">
        <v>2.0</v>
      </c>
      <c r="X1088" s="1">
        <v>2.0</v>
      </c>
      <c r="Y1088" s="1">
        <v>2.0</v>
      </c>
      <c r="Z1088" s="1">
        <v>2.0</v>
      </c>
      <c r="AA1088" s="1">
        <v>2.0</v>
      </c>
      <c r="AB1088" s="1">
        <v>1.0</v>
      </c>
      <c r="AC1088" s="1">
        <v>2466.0</v>
      </c>
      <c r="AD1088" s="100">
        <f t="shared" si="1"/>
        <v>80</v>
      </c>
      <c r="AE1088">
        <f t="shared" si="2"/>
        <v>26</v>
      </c>
      <c r="AF1088">
        <f t="shared" si="3"/>
        <v>24</v>
      </c>
      <c r="AG1088">
        <f t="shared" si="4"/>
        <v>30</v>
      </c>
    </row>
    <row r="1089">
      <c r="A1089" s="1" t="b">
        <v>1</v>
      </c>
      <c r="B1089" s="20">
        <v>44230.51982306713</v>
      </c>
      <c r="C1089" s="1" t="s">
        <v>619</v>
      </c>
      <c r="D1089" s="1">
        <v>2.0</v>
      </c>
      <c r="E1089" s="1">
        <v>2.0</v>
      </c>
      <c r="F1089" s="1">
        <v>1.0</v>
      </c>
      <c r="G1089" s="1">
        <v>1.0</v>
      </c>
      <c r="H1089" s="1">
        <v>2.0</v>
      </c>
      <c r="I1089" s="1">
        <v>1.0</v>
      </c>
      <c r="J1089" s="1">
        <v>1.0</v>
      </c>
      <c r="K1089" s="1">
        <v>2.0</v>
      </c>
      <c r="L1089" s="1">
        <v>1.0</v>
      </c>
      <c r="M1089" s="1">
        <v>2.0</v>
      </c>
      <c r="N1089" s="1">
        <v>2.0</v>
      </c>
      <c r="O1089" s="1">
        <v>1.0</v>
      </c>
      <c r="P1089" s="1">
        <v>2.0</v>
      </c>
      <c r="Q1089" s="1">
        <v>1.0</v>
      </c>
      <c r="R1089" s="1">
        <v>2.0</v>
      </c>
      <c r="S1089" s="1">
        <v>2.0</v>
      </c>
      <c r="T1089" s="1">
        <v>2.0</v>
      </c>
      <c r="U1089" s="1">
        <v>1.0</v>
      </c>
      <c r="V1089" s="1">
        <v>2.0</v>
      </c>
      <c r="W1089" s="1">
        <v>1.0</v>
      </c>
      <c r="X1089" s="1">
        <v>1.0</v>
      </c>
      <c r="Y1089" s="1">
        <v>2.0</v>
      </c>
      <c r="Z1089" s="1">
        <v>2.0</v>
      </c>
      <c r="AA1089" s="1">
        <v>2.0</v>
      </c>
      <c r="AB1089" s="1">
        <v>2.0</v>
      </c>
      <c r="AC1089" s="1">
        <v>1454.0</v>
      </c>
      <c r="AD1089" s="100">
        <f t="shared" si="1"/>
        <v>80</v>
      </c>
      <c r="AE1089">
        <f t="shared" si="2"/>
        <v>24</v>
      </c>
      <c r="AF1089">
        <f t="shared" si="3"/>
        <v>26</v>
      </c>
      <c r="AG1089">
        <f t="shared" si="4"/>
        <v>30</v>
      </c>
    </row>
    <row r="1090">
      <c r="A1090" s="1" t="b">
        <v>1</v>
      </c>
      <c r="B1090" s="20">
        <v>44230.75341696759</v>
      </c>
      <c r="C1090" s="1" t="s">
        <v>254</v>
      </c>
      <c r="D1090" s="1">
        <v>0.0</v>
      </c>
      <c r="E1090" s="1">
        <v>1.0</v>
      </c>
      <c r="F1090" s="1">
        <v>1.0</v>
      </c>
      <c r="G1090" s="1">
        <v>0.0</v>
      </c>
      <c r="H1090" s="1">
        <v>1.0</v>
      </c>
      <c r="I1090" s="1">
        <v>1.0</v>
      </c>
      <c r="J1090" s="1">
        <v>2.0</v>
      </c>
      <c r="K1090" s="1">
        <v>1.0</v>
      </c>
      <c r="L1090" s="1">
        <v>1.0</v>
      </c>
      <c r="M1090" s="1">
        <v>0.0</v>
      </c>
      <c r="N1090" s="1">
        <v>1.0</v>
      </c>
      <c r="O1090" s="1">
        <v>0.0</v>
      </c>
      <c r="P1090" s="1">
        <v>2.0</v>
      </c>
      <c r="Q1090" s="1">
        <v>1.0</v>
      </c>
      <c r="R1090" s="1">
        <v>0.0</v>
      </c>
      <c r="S1090" s="1">
        <v>1.0</v>
      </c>
      <c r="T1090" s="1">
        <v>1.0</v>
      </c>
      <c r="U1090" s="1">
        <v>0.0</v>
      </c>
      <c r="V1090" s="1">
        <v>0.0</v>
      </c>
      <c r="W1090" s="1">
        <v>2.0</v>
      </c>
      <c r="X1090" s="1">
        <v>1.0</v>
      </c>
      <c r="Y1090" s="1">
        <v>1.0</v>
      </c>
      <c r="Z1090" s="1">
        <v>1.0</v>
      </c>
      <c r="AA1090" s="1">
        <v>2.0</v>
      </c>
      <c r="AB1090" s="1">
        <v>0.0</v>
      </c>
      <c r="AC1090" s="1">
        <v>2005.0</v>
      </c>
      <c r="AD1090" s="100">
        <f t="shared" si="1"/>
        <v>42</v>
      </c>
      <c r="AE1090">
        <f t="shared" si="2"/>
        <v>14</v>
      </c>
      <c r="AF1090">
        <f t="shared" si="3"/>
        <v>10</v>
      </c>
      <c r="AG1090">
        <f t="shared" si="4"/>
        <v>18</v>
      </c>
    </row>
    <row r="1091">
      <c r="A1091" s="1" t="b">
        <v>1</v>
      </c>
      <c r="B1091" s="20">
        <v>44232.39295302083</v>
      </c>
      <c r="C1091" s="1" t="s">
        <v>537</v>
      </c>
      <c r="D1091" s="1">
        <v>0.0</v>
      </c>
      <c r="E1091" s="1">
        <v>1.0</v>
      </c>
      <c r="F1091" s="1">
        <v>0.0</v>
      </c>
      <c r="G1091" s="1">
        <v>0.0</v>
      </c>
      <c r="H1091" s="1">
        <v>0.0</v>
      </c>
      <c r="I1091" s="1">
        <v>1.0</v>
      </c>
      <c r="J1091" s="1">
        <v>0.0</v>
      </c>
      <c r="K1091" s="1">
        <v>2.0</v>
      </c>
      <c r="L1091" s="1">
        <v>0.0</v>
      </c>
      <c r="M1091" s="1">
        <v>1.0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1.0</v>
      </c>
      <c r="T1091" s="1">
        <v>0.0</v>
      </c>
      <c r="U1091" s="1">
        <v>1.0</v>
      </c>
      <c r="V1091" s="1">
        <v>1.0</v>
      </c>
      <c r="W1091" s="1">
        <v>1.0</v>
      </c>
      <c r="X1091" s="1">
        <v>1.0</v>
      </c>
      <c r="Y1091" s="1">
        <v>0.0</v>
      </c>
      <c r="Z1091" s="1">
        <v>0.0</v>
      </c>
      <c r="AA1091" s="1">
        <v>2.0</v>
      </c>
      <c r="AB1091" s="1">
        <v>0.0</v>
      </c>
      <c r="AC1091" s="1">
        <v>2365.0</v>
      </c>
      <c r="AD1091" s="100">
        <f t="shared" si="1"/>
        <v>24</v>
      </c>
      <c r="AE1091">
        <f t="shared" si="2"/>
        <v>10</v>
      </c>
      <c r="AF1091">
        <f t="shared" si="3"/>
        <v>4</v>
      </c>
      <c r="AG1091">
        <f t="shared" si="4"/>
        <v>10</v>
      </c>
    </row>
    <row r="1092">
      <c r="A1092" s="1" t="b">
        <v>1</v>
      </c>
      <c r="B1092" s="20">
        <v>44233.60637258102</v>
      </c>
      <c r="C1092" s="1" t="s">
        <v>621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1.0</v>
      </c>
      <c r="K1092" s="1">
        <v>1.0</v>
      </c>
      <c r="L1092" s="1">
        <v>0.0</v>
      </c>
      <c r="M1092" s="1">
        <v>0.0</v>
      </c>
      <c r="N1092" s="1">
        <v>0.0</v>
      </c>
      <c r="O1092" s="1">
        <v>0.0</v>
      </c>
      <c r="P1092" s="1">
        <v>1.0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2.0</v>
      </c>
      <c r="AB1092" s="1">
        <v>0.0</v>
      </c>
      <c r="AC1092" s="1">
        <v>1974.0</v>
      </c>
      <c r="AD1092" s="100">
        <f t="shared" si="1"/>
        <v>10</v>
      </c>
      <c r="AE1092">
        <f t="shared" si="2"/>
        <v>0</v>
      </c>
      <c r="AF1092">
        <f t="shared" si="3"/>
        <v>4</v>
      </c>
      <c r="AG1092">
        <f t="shared" si="4"/>
        <v>6</v>
      </c>
    </row>
    <row r="1093">
      <c r="A1093" s="1" t="b">
        <v>1</v>
      </c>
      <c r="B1093" s="20">
        <v>44233.72183875</v>
      </c>
      <c r="C1093" s="1" t="s">
        <v>492</v>
      </c>
      <c r="D1093" s="1">
        <v>2.0</v>
      </c>
      <c r="E1093" s="1">
        <v>2.0</v>
      </c>
      <c r="F1093" s="1">
        <v>2.0</v>
      </c>
      <c r="G1093" s="1">
        <v>2.0</v>
      </c>
      <c r="H1093" s="1">
        <v>2.0</v>
      </c>
      <c r="I1093" s="1">
        <v>2.0</v>
      </c>
      <c r="J1093" s="1">
        <v>2.0</v>
      </c>
      <c r="K1093" s="1">
        <v>2.0</v>
      </c>
      <c r="L1093" s="1">
        <v>2.0</v>
      </c>
      <c r="M1093" s="1">
        <v>0.0</v>
      </c>
      <c r="N1093" s="1">
        <v>0.0</v>
      </c>
      <c r="O1093" s="1">
        <v>1.0</v>
      </c>
      <c r="P1093" s="1">
        <v>2.0</v>
      </c>
      <c r="Q1093" s="1">
        <v>1.0</v>
      </c>
      <c r="R1093" s="1">
        <v>2.0</v>
      </c>
      <c r="S1093" s="1">
        <v>2.0</v>
      </c>
      <c r="T1093" s="1">
        <v>0.0</v>
      </c>
      <c r="U1093" s="1">
        <v>0.0</v>
      </c>
      <c r="V1093" s="1">
        <v>0.0</v>
      </c>
      <c r="W1093" s="1">
        <v>2.0</v>
      </c>
      <c r="X1093" s="1">
        <v>1.0</v>
      </c>
      <c r="Y1093" s="1">
        <v>2.0</v>
      </c>
      <c r="Z1093" s="1">
        <v>2.0</v>
      </c>
      <c r="AA1093" s="1">
        <v>2.0</v>
      </c>
      <c r="AB1093" s="1">
        <v>2.0</v>
      </c>
      <c r="AC1093" s="1">
        <v>2327.0</v>
      </c>
      <c r="AD1093" s="100">
        <f t="shared" si="1"/>
        <v>74</v>
      </c>
      <c r="AE1093">
        <f t="shared" si="2"/>
        <v>22</v>
      </c>
      <c r="AF1093">
        <f t="shared" si="3"/>
        <v>20</v>
      </c>
      <c r="AG1093">
        <f t="shared" si="4"/>
        <v>32</v>
      </c>
    </row>
    <row r="1094">
      <c r="A1094" s="1" t="b">
        <v>1</v>
      </c>
      <c r="B1094" s="20">
        <v>44234.39994175926</v>
      </c>
      <c r="C1094" s="1" t="s">
        <v>522</v>
      </c>
      <c r="D1094" s="1">
        <v>0.0</v>
      </c>
      <c r="E1094" s="1">
        <v>0.0</v>
      </c>
      <c r="F1094" s="1">
        <v>1.0</v>
      </c>
      <c r="G1094" s="1">
        <v>1.0</v>
      </c>
      <c r="H1094" s="1">
        <v>1.0</v>
      </c>
      <c r="I1094" s="1">
        <v>0.0</v>
      </c>
      <c r="J1094" s="1">
        <v>0.0</v>
      </c>
      <c r="K1094" s="1">
        <v>1.0</v>
      </c>
      <c r="L1094" s="1">
        <v>0.0</v>
      </c>
      <c r="M1094" s="1">
        <v>0.0</v>
      </c>
      <c r="N1094" s="1">
        <v>0.0</v>
      </c>
      <c r="O1094" s="1">
        <v>0.0</v>
      </c>
      <c r="P1094" s="1">
        <v>1.0</v>
      </c>
      <c r="Q1094" s="1">
        <v>0.0</v>
      </c>
      <c r="R1094" s="1">
        <v>0.0</v>
      </c>
      <c r="S1094" s="1">
        <v>1.0</v>
      </c>
      <c r="T1094" s="1">
        <v>0.0</v>
      </c>
      <c r="U1094" s="1">
        <v>0.0</v>
      </c>
      <c r="V1094" s="1">
        <v>0.0</v>
      </c>
      <c r="W1094" s="1">
        <v>1.0</v>
      </c>
      <c r="X1094" s="1">
        <v>0.0</v>
      </c>
      <c r="Y1094" s="1">
        <v>2.0</v>
      </c>
      <c r="Z1094" s="1">
        <v>1.0</v>
      </c>
      <c r="AA1094" s="1">
        <v>1.0</v>
      </c>
      <c r="AB1094" s="1">
        <v>1.0</v>
      </c>
      <c r="AC1094" s="1">
        <v>2246.0</v>
      </c>
      <c r="AD1094" s="100">
        <f t="shared" si="1"/>
        <v>24</v>
      </c>
      <c r="AE1094">
        <f t="shared" si="2"/>
        <v>8</v>
      </c>
      <c r="AF1094">
        <f t="shared" si="3"/>
        <v>8</v>
      </c>
      <c r="AG1094">
        <f t="shared" si="4"/>
        <v>8</v>
      </c>
    </row>
    <row r="1095">
      <c r="A1095" s="1" t="b">
        <v>1</v>
      </c>
      <c r="B1095" s="20">
        <v>44234.572670381945</v>
      </c>
      <c r="C1095" s="1" t="s">
        <v>410</v>
      </c>
      <c r="D1095" s="1">
        <v>0.0</v>
      </c>
      <c r="E1095" s="1">
        <v>2.0</v>
      </c>
      <c r="F1095" s="1">
        <v>1.0</v>
      </c>
      <c r="G1095" s="1">
        <v>1.0</v>
      </c>
      <c r="H1095" s="1">
        <v>1.0</v>
      </c>
      <c r="I1095" s="1">
        <v>2.0</v>
      </c>
      <c r="J1095" s="1">
        <v>2.0</v>
      </c>
      <c r="K1095" s="1">
        <v>2.0</v>
      </c>
      <c r="L1095" s="1">
        <v>2.0</v>
      </c>
      <c r="M1095" s="1">
        <v>1.0</v>
      </c>
      <c r="N1095" s="1">
        <v>0.0</v>
      </c>
      <c r="O1095" s="1">
        <v>1.0</v>
      </c>
      <c r="P1095" s="1">
        <v>2.0</v>
      </c>
      <c r="Q1095" s="1">
        <v>0.0</v>
      </c>
      <c r="R1095" s="1">
        <v>0.0</v>
      </c>
      <c r="S1095" s="1">
        <v>2.0</v>
      </c>
      <c r="T1095" s="1">
        <v>1.0</v>
      </c>
      <c r="U1095" s="1">
        <v>0.0</v>
      </c>
      <c r="V1095" s="1">
        <v>1.0</v>
      </c>
      <c r="W1095" s="1">
        <v>2.0</v>
      </c>
      <c r="X1095" s="1">
        <v>2.0</v>
      </c>
      <c r="Y1095" s="1">
        <v>2.0</v>
      </c>
      <c r="Z1095" s="1">
        <v>1.0</v>
      </c>
      <c r="AA1095" s="1">
        <v>1.0</v>
      </c>
      <c r="AB1095" s="1">
        <v>1.0</v>
      </c>
      <c r="AC1095" s="1">
        <v>2189.0</v>
      </c>
      <c r="AD1095" s="100">
        <f t="shared" si="1"/>
        <v>60</v>
      </c>
      <c r="AE1095">
        <f t="shared" si="2"/>
        <v>24</v>
      </c>
      <c r="AF1095">
        <f t="shared" si="3"/>
        <v>14</v>
      </c>
      <c r="AG1095">
        <f t="shared" si="4"/>
        <v>22</v>
      </c>
    </row>
    <row r="1096">
      <c r="A1096" s="1" t="b">
        <v>1</v>
      </c>
      <c r="B1096" s="20">
        <v>44234.59195152778</v>
      </c>
      <c r="C1096" s="1" t="s">
        <v>535</v>
      </c>
      <c r="D1096" s="1">
        <v>1.0</v>
      </c>
      <c r="E1096" s="1">
        <v>1.0</v>
      </c>
      <c r="F1096" s="1">
        <v>0.0</v>
      </c>
      <c r="G1096" s="1">
        <v>0.0</v>
      </c>
      <c r="H1096" s="1">
        <v>0.0</v>
      </c>
      <c r="I1096" s="1">
        <v>1.0</v>
      </c>
      <c r="J1096" s="1">
        <v>1.0</v>
      </c>
      <c r="K1096" s="1">
        <v>1.0</v>
      </c>
      <c r="L1096" s="1">
        <v>1.0</v>
      </c>
      <c r="M1096" s="1">
        <v>0.0</v>
      </c>
      <c r="N1096" s="1">
        <v>0.0</v>
      </c>
      <c r="O1096" s="1">
        <v>0.0</v>
      </c>
      <c r="P1096" s="1">
        <v>0.0</v>
      </c>
      <c r="Q1096" s="1">
        <v>1.0</v>
      </c>
      <c r="R1096" s="1">
        <v>0.0</v>
      </c>
      <c r="S1096" s="1">
        <v>1.0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1.0</v>
      </c>
      <c r="Z1096" s="1">
        <v>1.0</v>
      </c>
      <c r="AA1096" s="1">
        <v>1.0</v>
      </c>
      <c r="AB1096" s="1">
        <v>0.0</v>
      </c>
      <c r="AC1096" s="1">
        <v>2381.0</v>
      </c>
      <c r="AD1096" s="100">
        <f t="shared" si="1"/>
        <v>22</v>
      </c>
      <c r="AE1096">
        <f t="shared" si="2"/>
        <v>8</v>
      </c>
      <c r="AF1096">
        <f t="shared" si="3"/>
        <v>4</v>
      </c>
      <c r="AG1096">
        <f t="shared" si="4"/>
        <v>10</v>
      </c>
    </row>
    <row r="1097">
      <c r="A1097" s="1" t="b">
        <v>1</v>
      </c>
      <c r="B1097" s="20">
        <v>44234.682449722226</v>
      </c>
      <c r="C1097" s="1" t="s">
        <v>718</v>
      </c>
      <c r="D1097" s="1">
        <v>1.0</v>
      </c>
      <c r="E1097" s="1">
        <v>2.0</v>
      </c>
      <c r="F1097" s="1">
        <v>0.0</v>
      </c>
      <c r="G1097" s="1">
        <v>2.0</v>
      </c>
      <c r="H1097" s="1">
        <v>2.0</v>
      </c>
      <c r="I1097" s="1">
        <v>1.0</v>
      </c>
      <c r="J1097" s="1">
        <v>2.0</v>
      </c>
      <c r="K1097" s="1">
        <v>2.0</v>
      </c>
      <c r="L1097" s="1">
        <v>1.0</v>
      </c>
      <c r="M1097" s="1">
        <v>0.0</v>
      </c>
      <c r="N1097" s="1">
        <v>0.0</v>
      </c>
      <c r="O1097" s="1">
        <v>1.0</v>
      </c>
      <c r="P1097" s="1">
        <v>1.0</v>
      </c>
      <c r="Q1097" s="1">
        <v>1.0</v>
      </c>
      <c r="R1097" s="1">
        <v>0.0</v>
      </c>
      <c r="S1097" s="1">
        <v>2.0</v>
      </c>
      <c r="T1097" s="1">
        <v>1.0</v>
      </c>
      <c r="U1097" s="1">
        <v>0.0</v>
      </c>
      <c r="V1097" s="1">
        <v>0.0</v>
      </c>
      <c r="W1097" s="1">
        <v>1.0</v>
      </c>
      <c r="X1097" s="1">
        <v>1.0</v>
      </c>
      <c r="Y1097" s="1">
        <v>2.0</v>
      </c>
      <c r="Z1097" s="1">
        <v>2.0</v>
      </c>
      <c r="AA1097" s="1">
        <v>2.0</v>
      </c>
      <c r="AB1097" s="1">
        <v>1.0</v>
      </c>
      <c r="AC1097" s="1">
        <v>2481.0</v>
      </c>
      <c r="AD1097" s="100">
        <f t="shared" si="1"/>
        <v>56</v>
      </c>
      <c r="AE1097">
        <f t="shared" si="2"/>
        <v>18</v>
      </c>
      <c r="AF1097">
        <f t="shared" si="3"/>
        <v>16</v>
      </c>
      <c r="AG1097">
        <f t="shared" si="4"/>
        <v>22</v>
      </c>
    </row>
    <row r="1098">
      <c r="A1098" t="b">
        <v>0</v>
      </c>
      <c r="B1098" s="20">
        <v>44234.81980710648</v>
      </c>
      <c r="C1098" s="1" t="s">
        <v>918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1.0</v>
      </c>
      <c r="K1098" s="1">
        <v>1.0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1.0</v>
      </c>
      <c r="AA1098" s="1">
        <v>1.0</v>
      </c>
      <c r="AB1098" s="1">
        <v>0.0</v>
      </c>
      <c r="AC1098" s="1">
        <v>2472.0</v>
      </c>
      <c r="AD1098" s="100">
        <f t="shared" si="1"/>
        <v>8</v>
      </c>
      <c r="AE1098">
        <f t="shared" si="2"/>
        <v>2</v>
      </c>
      <c r="AF1098">
        <f t="shared" si="3"/>
        <v>2</v>
      </c>
      <c r="AG1098">
        <f t="shared" si="4"/>
        <v>4</v>
      </c>
    </row>
    <row r="1099">
      <c r="A1099" s="1" t="b">
        <v>1</v>
      </c>
      <c r="B1099" s="20">
        <v>44235.38367277778</v>
      </c>
      <c r="C1099" s="1" t="s">
        <v>525</v>
      </c>
      <c r="D1099" s="1">
        <v>1.0</v>
      </c>
      <c r="E1099" s="1">
        <v>1.0</v>
      </c>
      <c r="F1099" s="1">
        <v>2.0</v>
      </c>
      <c r="G1099" s="1">
        <v>0.0</v>
      </c>
      <c r="H1099" s="1">
        <v>1.0</v>
      </c>
      <c r="I1099" s="1">
        <v>2.0</v>
      </c>
      <c r="J1099" s="1">
        <v>2.0</v>
      </c>
      <c r="K1099" s="1">
        <v>2.0</v>
      </c>
      <c r="L1099" s="1">
        <v>1.0</v>
      </c>
      <c r="M1099" s="1">
        <v>0.0</v>
      </c>
      <c r="N1099" s="1">
        <v>1.0</v>
      </c>
      <c r="O1099" s="1">
        <v>0.0</v>
      </c>
      <c r="P1099" s="1">
        <v>2.0</v>
      </c>
      <c r="Q1099" s="1">
        <v>1.0</v>
      </c>
      <c r="R1099" s="1">
        <v>0.0</v>
      </c>
      <c r="S1099" s="1">
        <v>2.0</v>
      </c>
      <c r="T1099" s="1">
        <v>1.0</v>
      </c>
      <c r="U1099" s="1">
        <v>0.0</v>
      </c>
      <c r="V1099" s="1">
        <v>0.0</v>
      </c>
      <c r="W1099" s="1">
        <v>2.0</v>
      </c>
      <c r="X1099" s="1">
        <v>2.0</v>
      </c>
      <c r="Y1099" s="1">
        <v>2.0</v>
      </c>
      <c r="Z1099" s="1">
        <v>1.0</v>
      </c>
      <c r="AA1099" s="1">
        <v>1.0</v>
      </c>
      <c r="AB1099" s="1">
        <v>0.0</v>
      </c>
      <c r="AC1099" s="1">
        <v>2277.0</v>
      </c>
      <c r="AD1099" s="100">
        <f t="shared" si="1"/>
        <v>54</v>
      </c>
      <c r="AE1099">
        <f t="shared" si="2"/>
        <v>18</v>
      </c>
      <c r="AF1099">
        <f t="shared" si="3"/>
        <v>14</v>
      </c>
      <c r="AG1099">
        <f t="shared" si="4"/>
        <v>22</v>
      </c>
    </row>
    <row r="1100">
      <c r="A1100" s="1" t="b">
        <v>1</v>
      </c>
      <c r="B1100" s="20">
        <v>44235.39846884259</v>
      </c>
      <c r="C1100" s="1" t="s">
        <v>590</v>
      </c>
      <c r="D1100" s="1">
        <v>2.0</v>
      </c>
      <c r="E1100" s="1">
        <v>2.0</v>
      </c>
      <c r="F1100" s="1">
        <v>2.0</v>
      </c>
      <c r="G1100" s="1">
        <v>1.0</v>
      </c>
      <c r="H1100" s="1">
        <v>2.0</v>
      </c>
      <c r="I1100" s="1">
        <v>2.0</v>
      </c>
      <c r="J1100" s="1">
        <v>2.0</v>
      </c>
      <c r="K1100" s="1">
        <v>2.0</v>
      </c>
      <c r="L1100" s="1">
        <v>2.0</v>
      </c>
      <c r="M1100" s="1">
        <v>0.0</v>
      </c>
      <c r="N1100" s="1">
        <v>2.0</v>
      </c>
      <c r="O1100" s="1">
        <v>2.0</v>
      </c>
      <c r="P1100" s="1">
        <v>2.0</v>
      </c>
      <c r="Q1100" s="1">
        <v>2.0</v>
      </c>
      <c r="R1100" s="1">
        <v>1.0</v>
      </c>
      <c r="S1100" s="1">
        <v>2.0</v>
      </c>
      <c r="T1100" s="1">
        <v>2.0</v>
      </c>
      <c r="U1100" s="1">
        <v>1.0</v>
      </c>
      <c r="V1100" s="1">
        <v>2.0</v>
      </c>
      <c r="W1100" s="1">
        <v>2.0</v>
      </c>
      <c r="X1100" s="1">
        <v>2.0</v>
      </c>
      <c r="Y1100" s="1">
        <v>2.0</v>
      </c>
      <c r="Z1100" s="1">
        <v>2.0</v>
      </c>
      <c r="AA1100" s="1">
        <v>2.0</v>
      </c>
      <c r="AB1100" s="1">
        <v>1.0</v>
      </c>
      <c r="AC1100" s="1">
        <v>2262.0</v>
      </c>
      <c r="AD1100" s="100">
        <f t="shared" si="1"/>
        <v>88</v>
      </c>
      <c r="AE1100">
        <f t="shared" si="2"/>
        <v>26</v>
      </c>
      <c r="AF1100">
        <f t="shared" si="3"/>
        <v>24</v>
      </c>
      <c r="AG1100">
        <f t="shared" si="4"/>
        <v>38</v>
      </c>
    </row>
    <row r="1101">
      <c r="A1101" s="1" t="b">
        <v>1</v>
      </c>
      <c r="B1101" s="20">
        <v>44235.48652818287</v>
      </c>
      <c r="C1101" s="1" t="s">
        <v>622</v>
      </c>
      <c r="D1101" s="1">
        <v>1.0</v>
      </c>
      <c r="E1101" s="1">
        <v>1.0</v>
      </c>
      <c r="F1101" s="1">
        <v>0.0</v>
      </c>
      <c r="G1101" s="1">
        <v>0.0</v>
      </c>
      <c r="H1101" s="1">
        <v>0.0</v>
      </c>
      <c r="I1101" s="1">
        <v>0.0</v>
      </c>
      <c r="J1101" s="1">
        <v>2.0</v>
      </c>
      <c r="K1101" s="1">
        <v>2.0</v>
      </c>
      <c r="L1101" s="1">
        <v>0.0</v>
      </c>
      <c r="M1101" s="1">
        <v>0.0</v>
      </c>
      <c r="N1101" s="1">
        <v>0.0</v>
      </c>
      <c r="O1101" s="1">
        <v>0.0</v>
      </c>
      <c r="P1101" s="1">
        <v>1.0</v>
      </c>
      <c r="Q1101" s="1">
        <v>0.0</v>
      </c>
      <c r="R1101" s="1">
        <v>0.0</v>
      </c>
      <c r="S1101" s="1">
        <v>1.0</v>
      </c>
      <c r="T1101" s="1">
        <v>0.0</v>
      </c>
      <c r="U1101" s="1">
        <v>0.0</v>
      </c>
      <c r="V1101" s="1">
        <v>0.0</v>
      </c>
      <c r="W1101" s="1">
        <v>1.0</v>
      </c>
      <c r="X1101" s="1">
        <v>0.0</v>
      </c>
      <c r="Y1101" s="1">
        <v>2.0</v>
      </c>
      <c r="Z1101" s="1">
        <v>2.0</v>
      </c>
      <c r="AA1101" s="1">
        <v>1.0</v>
      </c>
      <c r="AB1101" s="1">
        <v>0.0</v>
      </c>
      <c r="AC1101" s="1">
        <v>2479.0</v>
      </c>
      <c r="AD1101" s="100">
        <f t="shared" si="1"/>
        <v>28</v>
      </c>
      <c r="AE1101">
        <f t="shared" si="2"/>
        <v>12</v>
      </c>
      <c r="AF1101">
        <f t="shared" si="3"/>
        <v>8</v>
      </c>
      <c r="AG1101">
        <f t="shared" si="4"/>
        <v>8</v>
      </c>
    </row>
    <row r="1102">
      <c r="A1102" s="1" t="b">
        <v>1</v>
      </c>
      <c r="B1102" s="20">
        <v>44235.68115325231</v>
      </c>
      <c r="C1102" s="1" t="s">
        <v>338</v>
      </c>
      <c r="D1102" s="1">
        <v>0.0</v>
      </c>
      <c r="E1102" s="1">
        <v>1.0</v>
      </c>
      <c r="F1102" s="1">
        <v>2.0</v>
      </c>
      <c r="G1102" s="1">
        <v>0.0</v>
      </c>
      <c r="H1102" s="1">
        <v>0.0</v>
      </c>
      <c r="I1102" s="1">
        <v>2.0</v>
      </c>
      <c r="J1102" s="1">
        <v>1.0</v>
      </c>
      <c r="K1102" s="1">
        <v>2.0</v>
      </c>
      <c r="L1102" s="1">
        <v>0.0</v>
      </c>
      <c r="M1102" s="1">
        <v>0.0</v>
      </c>
      <c r="N1102" s="1">
        <v>2.0</v>
      </c>
      <c r="O1102" s="1">
        <v>0.0</v>
      </c>
      <c r="P1102" s="1">
        <v>2.0</v>
      </c>
      <c r="Q1102" s="1">
        <v>0.0</v>
      </c>
      <c r="R1102" s="1">
        <v>0.0</v>
      </c>
      <c r="S1102" s="1">
        <v>2.0</v>
      </c>
      <c r="T1102" s="1">
        <v>1.0</v>
      </c>
      <c r="U1102" s="1">
        <v>0.0</v>
      </c>
      <c r="V1102" s="1">
        <v>0.0</v>
      </c>
      <c r="W1102" s="1">
        <v>0.0</v>
      </c>
      <c r="X1102" s="1">
        <v>1.0</v>
      </c>
      <c r="Y1102" s="1">
        <v>1.0</v>
      </c>
      <c r="Z1102" s="1">
        <v>1.0</v>
      </c>
      <c r="AA1102" s="1">
        <v>2.0</v>
      </c>
      <c r="AB1102" s="1">
        <v>2.0</v>
      </c>
      <c r="AC1102" s="1">
        <v>2125.0</v>
      </c>
      <c r="AD1102" s="100">
        <f t="shared" si="1"/>
        <v>44</v>
      </c>
      <c r="AE1102">
        <f t="shared" si="2"/>
        <v>8</v>
      </c>
      <c r="AF1102">
        <f t="shared" si="3"/>
        <v>18</v>
      </c>
      <c r="AG1102">
        <f t="shared" si="4"/>
        <v>18</v>
      </c>
    </row>
    <row r="1103">
      <c r="A1103" s="1" t="b">
        <v>1</v>
      </c>
      <c r="B1103" s="20">
        <v>44235.78138842592</v>
      </c>
      <c r="C1103" s="1" t="s">
        <v>624</v>
      </c>
      <c r="D1103" s="1">
        <v>1.0</v>
      </c>
      <c r="E1103" s="1">
        <v>1.0</v>
      </c>
      <c r="F1103" s="1">
        <v>1.0</v>
      </c>
      <c r="G1103" s="1">
        <v>1.0</v>
      </c>
      <c r="H1103" s="1">
        <v>1.0</v>
      </c>
      <c r="I1103" s="1">
        <v>1.0</v>
      </c>
      <c r="J1103" s="1">
        <v>1.0</v>
      </c>
      <c r="K1103" s="1">
        <v>2.0</v>
      </c>
      <c r="L1103" s="1">
        <v>1.0</v>
      </c>
      <c r="M1103" s="1">
        <v>1.0</v>
      </c>
      <c r="N1103" s="1">
        <v>1.0</v>
      </c>
      <c r="O1103" s="1">
        <v>1.0</v>
      </c>
      <c r="P1103" s="1">
        <v>1.0</v>
      </c>
      <c r="Q1103" s="1">
        <v>0.0</v>
      </c>
      <c r="R1103" s="1">
        <v>0.0</v>
      </c>
      <c r="S1103" s="1">
        <v>1.0</v>
      </c>
      <c r="T1103" s="1">
        <v>0.0</v>
      </c>
      <c r="U1103" s="1">
        <v>1.0</v>
      </c>
      <c r="V1103" s="1">
        <v>1.0</v>
      </c>
      <c r="W1103" s="1">
        <v>2.0</v>
      </c>
      <c r="X1103" s="1">
        <v>2.0</v>
      </c>
      <c r="Y1103" s="1">
        <v>2.0</v>
      </c>
      <c r="Z1103" s="1">
        <v>1.0</v>
      </c>
      <c r="AA1103" s="1">
        <v>2.0</v>
      </c>
      <c r="AB1103" s="1">
        <v>0.0</v>
      </c>
      <c r="AC1103" s="1">
        <v>2463.0</v>
      </c>
      <c r="AD1103" s="100">
        <f t="shared" si="1"/>
        <v>52</v>
      </c>
      <c r="AE1103">
        <f t="shared" si="2"/>
        <v>22</v>
      </c>
      <c r="AF1103">
        <f t="shared" si="3"/>
        <v>12</v>
      </c>
      <c r="AG1103">
        <f t="shared" si="4"/>
        <v>18</v>
      </c>
    </row>
    <row r="1104">
      <c r="B1104" s="20">
        <v>44235.80077342593</v>
      </c>
      <c r="C1104" s="1" t="s">
        <v>623</v>
      </c>
      <c r="D1104" s="1">
        <v>0.0</v>
      </c>
      <c r="E1104" s="1">
        <v>1.0</v>
      </c>
      <c r="F1104" s="1">
        <v>0.0</v>
      </c>
      <c r="G1104" s="1">
        <v>0.0</v>
      </c>
      <c r="H1104" s="1">
        <v>0.0</v>
      </c>
      <c r="I1104" s="1">
        <v>0.0</v>
      </c>
      <c r="J1104" s="1">
        <v>1.0</v>
      </c>
      <c r="K1104" s="1">
        <v>0.0</v>
      </c>
      <c r="L1104" s="1">
        <v>0.0</v>
      </c>
      <c r="M1104" s="1">
        <v>0.0</v>
      </c>
      <c r="N1104" s="1">
        <v>1.0</v>
      </c>
      <c r="O1104" s="1">
        <v>0.0</v>
      </c>
      <c r="P1104" s="1">
        <v>0.0</v>
      </c>
      <c r="Q1104" s="1">
        <v>0.0</v>
      </c>
      <c r="R1104" s="1">
        <v>0.0</v>
      </c>
      <c r="S1104" s="1">
        <v>1.0</v>
      </c>
      <c r="T1104" s="1">
        <v>0.0</v>
      </c>
      <c r="U1104" s="1">
        <v>0.0</v>
      </c>
      <c r="V1104" s="1">
        <v>0.0</v>
      </c>
      <c r="W1104" s="1">
        <v>1.0</v>
      </c>
      <c r="X1104" s="1">
        <v>1.0</v>
      </c>
      <c r="Y1104" s="1">
        <v>0.0</v>
      </c>
      <c r="Z1104" s="1">
        <v>0.0</v>
      </c>
      <c r="AA1104" s="1">
        <v>1.0</v>
      </c>
      <c r="AB1104" s="1">
        <v>0.0</v>
      </c>
      <c r="AC1104" s="1">
        <v>2480.0</v>
      </c>
      <c r="AD1104" s="100">
        <f t="shared" si="1"/>
        <v>14</v>
      </c>
      <c r="AE1104">
        <f t="shared" si="2"/>
        <v>6</v>
      </c>
      <c r="AF1104">
        <f t="shared" si="3"/>
        <v>2</v>
      </c>
      <c r="AG1104">
        <f t="shared" si="4"/>
        <v>6</v>
      </c>
    </row>
    <row r="1105">
      <c r="A1105" t="b">
        <v>0</v>
      </c>
      <c r="B1105" s="20">
        <v>44236.432782696764</v>
      </c>
      <c r="C1105" s="1" t="s">
        <v>642</v>
      </c>
      <c r="D1105" s="1">
        <v>1.0</v>
      </c>
      <c r="E1105" s="1">
        <v>0.0</v>
      </c>
      <c r="F1105" s="1">
        <v>0.0</v>
      </c>
      <c r="G1105" s="1">
        <v>1.0</v>
      </c>
      <c r="H1105" s="1">
        <v>0.0</v>
      </c>
      <c r="I1105" s="1">
        <v>0.0</v>
      </c>
      <c r="J1105" s="1">
        <v>0.0</v>
      </c>
      <c r="K1105" s="1">
        <v>1.0</v>
      </c>
      <c r="L1105" s="1">
        <v>0.0</v>
      </c>
      <c r="M1105" s="1">
        <v>0.0</v>
      </c>
      <c r="N1105" s="1">
        <v>1.0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1.0</v>
      </c>
      <c r="Z1105" s="1">
        <v>1.0</v>
      </c>
      <c r="AA1105" s="1">
        <v>1.0</v>
      </c>
      <c r="AB1105" s="1">
        <v>1.0</v>
      </c>
      <c r="AC1105" s="1">
        <v>2409.0</v>
      </c>
      <c r="AD1105" s="100">
        <f t="shared" si="1"/>
        <v>16</v>
      </c>
      <c r="AE1105">
        <f t="shared" si="2"/>
        <v>4</v>
      </c>
      <c r="AF1105">
        <f t="shared" si="3"/>
        <v>10</v>
      </c>
      <c r="AG1105">
        <f t="shared" si="4"/>
        <v>2</v>
      </c>
    </row>
    <row r="1106">
      <c r="A1106" s="1" t="b">
        <v>1</v>
      </c>
      <c r="B1106" s="20">
        <v>44236.748688125</v>
      </c>
      <c r="C1106" s="1" t="s">
        <v>623</v>
      </c>
      <c r="D1106" s="1">
        <v>1.0</v>
      </c>
      <c r="E1106" s="1">
        <v>1.0</v>
      </c>
      <c r="F1106" s="1">
        <v>0.0</v>
      </c>
      <c r="G1106" s="1">
        <v>0.0</v>
      </c>
      <c r="H1106" s="1">
        <v>0.0</v>
      </c>
      <c r="I1106" s="1">
        <v>0.0</v>
      </c>
      <c r="J1106" s="1">
        <v>2.0</v>
      </c>
      <c r="K1106" s="1">
        <v>1.0</v>
      </c>
      <c r="L1106" s="1">
        <v>0.0</v>
      </c>
      <c r="M1106" s="1">
        <v>0.0</v>
      </c>
      <c r="N1106" s="1">
        <v>1.0</v>
      </c>
      <c r="O1106" s="1">
        <v>0.0</v>
      </c>
      <c r="P1106" s="1">
        <v>0.0</v>
      </c>
      <c r="Q1106" s="1">
        <v>0.0</v>
      </c>
      <c r="R1106" s="1">
        <v>0.0</v>
      </c>
      <c r="S1106" s="1">
        <v>1.0</v>
      </c>
      <c r="T1106" s="1">
        <v>1.0</v>
      </c>
      <c r="U1106" s="1">
        <v>0.0</v>
      </c>
      <c r="V1106" s="1">
        <v>1.0</v>
      </c>
      <c r="W1106" s="1">
        <v>0.0</v>
      </c>
      <c r="X1106" s="1">
        <v>1.0</v>
      </c>
      <c r="Y1106" s="1">
        <v>0.0</v>
      </c>
      <c r="Z1106" s="1">
        <v>1.0</v>
      </c>
      <c r="AA1106" s="1">
        <v>1.0</v>
      </c>
      <c r="AB1106" s="1">
        <v>0.0</v>
      </c>
      <c r="AC1106" s="1">
        <v>2480.0</v>
      </c>
      <c r="AD1106" s="100">
        <f t="shared" si="1"/>
        <v>24</v>
      </c>
      <c r="AE1106">
        <f t="shared" si="2"/>
        <v>6</v>
      </c>
      <c r="AF1106">
        <f t="shared" si="3"/>
        <v>8</v>
      </c>
      <c r="AG1106">
        <f t="shared" si="4"/>
        <v>10</v>
      </c>
    </row>
    <row r="1107">
      <c r="A1107" s="1" t="b">
        <v>1</v>
      </c>
      <c r="B1107" s="20">
        <v>44237.42002009259</v>
      </c>
      <c r="C1107" s="1" t="s">
        <v>553</v>
      </c>
      <c r="D1107" s="1">
        <v>1.0</v>
      </c>
      <c r="E1107" s="1">
        <v>1.0</v>
      </c>
      <c r="F1107" s="1">
        <v>0.0</v>
      </c>
      <c r="G1107" s="1">
        <v>1.0</v>
      </c>
      <c r="H1107" s="1">
        <v>0.0</v>
      </c>
      <c r="I1107" s="1">
        <v>1.0</v>
      </c>
      <c r="J1107" s="1">
        <v>2.0</v>
      </c>
      <c r="K1107" s="1">
        <v>2.0</v>
      </c>
      <c r="L1107" s="1">
        <v>0.0</v>
      </c>
      <c r="M1107" s="1">
        <v>0.0</v>
      </c>
      <c r="N1107" s="1">
        <v>0.0</v>
      </c>
      <c r="O1107" s="1">
        <v>0.0</v>
      </c>
      <c r="P1107" s="1">
        <v>1.0</v>
      </c>
      <c r="Q1107" s="1">
        <v>0.0</v>
      </c>
      <c r="R1107" s="1">
        <v>0.0</v>
      </c>
      <c r="S1107" s="1">
        <v>0.0</v>
      </c>
      <c r="T1107" s="1">
        <v>1.0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1.0</v>
      </c>
      <c r="AA1107" s="1">
        <v>2.0</v>
      </c>
      <c r="AB1107" s="1">
        <v>0.0</v>
      </c>
      <c r="AC1107" s="1">
        <v>2404.0</v>
      </c>
      <c r="AD1107" s="100">
        <f t="shared" si="1"/>
        <v>26</v>
      </c>
      <c r="AE1107">
        <f t="shared" si="2"/>
        <v>4</v>
      </c>
      <c r="AF1107">
        <f t="shared" si="3"/>
        <v>12</v>
      </c>
      <c r="AG1107">
        <f t="shared" si="4"/>
        <v>10</v>
      </c>
    </row>
    <row r="1108">
      <c r="A1108" s="1" t="b">
        <v>1</v>
      </c>
      <c r="B1108" s="20">
        <v>44237.843767997685</v>
      </c>
      <c r="C1108" s="1" t="s">
        <v>625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1.0</v>
      </c>
      <c r="X1108" s="1">
        <v>0.0</v>
      </c>
      <c r="Y1108" s="1">
        <v>1.0</v>
      </c>
      <c r="Z1108" s="1">
        <v>0.0</v>
      </c>
      <c r="AA1108" s="1">
        <v>0.0</v>
      </c>
      <c r="AB1108" s="1">
        <v>0.0</v>
      </c>
      <c r="AC1108" s="1">
        <v>2474.0</v>
      </c>
      <c r="AD1108" s="100">
        <f t="shared" si="1"/>
        <v>4</v>
      </c>
      <c r="AE1108">
        <f t="shared" si="2"/>
        <v>4</v>
      </c>
      <c r="AF1108">
        <f t="shared" si="3"/>
        <v>0</v>
      </c>
      <c r="AG1108">
        <f t="shared" si="4"/>
        <v>0</v>
      </c>
    </row>
    <row r="1109">
      <c r="A1109" s="1" t="b">
        <v>1</v>
      </c>
      <c r="B1109" s="20">
        <v>44238.5850105787</v>
      </c>
      <c r="C1109" s="1" t="s">
        <v>564</v>
      </c>
      <c r="D1109" s="1">
        <v>1.0</v>
      </c>
      <c r="E1109" s="1">
        <v>1.0</v>
      </c>
      <c r="F1109" s="1">
        <v>1.0</v>
      </c>
      <c r="G1109" s="1">
        <v>1.0</v>
      </c>
      <c r="H1109" s="1">
        <v>0.0</v>
      </c>
      <c r="I1109" s="1">
        <v>1.0</v>
      </c>
      <c r="J1109" s="1">
        <v>1.0</v>
      </c>
      <c r="K1109" s="1">
        <v>1.0</v>
      </c>
      <c r="L1109" s="1">
        <v>0.0</v>
      </c>
      <c r="M1109" s="1">
        <v>0.0</v>
      </c>
      <c r="N1109" s="1">
        <v>0.0</v>
      </c>
      <c r="O1109" s="1">
        <v>0.0</v>
      </c>
      <c r="P1109" s="1">
        <v>1.0</v>
      </c>
      <c r="Q1109" s="1">
        <v>0.0</v>
      </c>
      <c r="R1109" s="1">
        <v>0.0</v>
      </c>
      <c r="S1109" s="1">
        <v>1.0</v>
      </c>
      <c r="T1109" s="1">
        <v>0.0</v>
      </c>
      <c r="U1109" s="1">
        <v>0.0</v>
      </c>
      <c r="V1109" s="1">
        <v>0.0</v>
      </c>
      <c r="W1109" s="1">
        <v>1.0</v>
      </c>
      <c r="X1109" s="1">
        <v>0.0</v>
      </c>
      <c r="Y1109" s="1">
        <v>1.0</v>
      </c>
      <c r="Z1109" s="1">
        <v>0.0</v>
      </c>
      <c r="AA1109" s="1">
        <v>0.0</v>
      </c>
      <c r="AB1109" s="1">
        <v>0.0</v>
      </c>
      <c r="AC1109" s="1">
        <v>2398.0</v>
      </c>
      <c r="AD1109" s="100">
        <f t="shared" si="1"/>
        <v>22</v>
      </c>
      <c r="AE1109">
        <f t="shared" si="2"/>
        <v>6</v>
      </c>
      <c r="AF1109">
        <f t="shared" si="3"/>
        <v>8</v>
      </c>
      <c r="AG1109">
        <f t="shared" si="4"/>
        <v>8</v>
      </c>
    </row>
    <row r="1110">
      <c r="A1110" s="1" t="b">
        <v>1</v>
      </c>
      <c r="B1110" s="20">
        <v>44238.63402699074</v>
      </c>
      <c r="C1110" s="1" t="s">
        <v>626</v>
      </c>
      <c r="D1110" s="1">
        <v>1.0</v>
      </c>
      <c r="E1110" s="1">
        <v>1.0</v>
      </c>
      <c r="F1110" s="1">
        <v>1.0</v>
      </c>
      <c r="G1110" s="1">
        <v>1.0</v>
      </c>
      <c r="H1110" s="1">
        <v>1.0</v>
      </c>
      <c r="I1110" s="1">
        <v>1.0</v>
      </c>
      <c r="J1110" s="1">
        <v>2.0</v>
      </c>
      <c r="K1110" s="1">
        <v>1.0</v>
      </c>
      <c r="L1110" s="1">
        <v>1.0</v>
      </c>
      <c r="M1110" s="1">
        <v>0.0</v>
      </c>
      <c r="N1110" s="1">
        <v>1.0</v>
      </c>
      <c r="O1110" s="1">
        <v>2.0</v>
      </c>
      <c r="P1110" s="1">
        <v>1.0</v>
      </c>
      <c r="Q1110" s="1">
        <v>0.0</v>
      </c>
      <c r="R1110" s="1">
        <v>1.0</v>
      </c>
      <c r="S1110" s="1">
        <v>1.0</v>
      </c>
      <c r="T1110" s="1">
        <v>0.0</v>
      </c>
      <c r="U1110" s="1">
        <v>0.0</v>
      </c>
      <c r="V1110" s="1">
        <v>0.0</v>
      </c>
      <c r="W1110" s="1">
        <v>1.0</v>
      </c>
      <c r="X1110" s="1">
        <v>1.0</v>
      </c>
      <c r="Y1110" s="1">
        <v>1.0</v>
      </c>
      <c r="Z1110" s="1">
        <v>2.0</v>
      </c>
      <c r="AA1110" s="1">
        <v>2.0</v>
      </c>
      <c r="AB1110" s="1">
        <v>0.0</v>
      </c>
      <c r="AC1110" s="1">
        <v>2285.0</v>
      </c>
      <c r="AD1110" s="100">
        <f t="shared" si="1"/>
        <v>46</v>
      </c>
      <c r="AE1110">
        <f t="shared" si="2"/>
        <v>14</v>
      </c>
      <c r="AF1110">
        <f t="shared" si="3"/>
        <v>10</v>
      </c>
      <c r="AG1110">
        <f t="shared" si="4"/>
        <v>22</v>
      </c>
    </row>
    <row r="1111">
      <c r="A1111" s="1" t="b">
        <v>1</v>
      </c>
      <c r="B1111" s="20">
        <v>44239.40397006944</v>
      </c>
      <c r="C1111" s="1" t="s">
        <v>628</v>
      </c>
      <c r="D1111" s="1">
        <v>0.0</v>
      </c>
      <c r="E1111" s="1">
        <v>2.0</v>
      </c>
      <c r="F1111" s="1">
        <v>0.0</v>
      </c>
      <c r="G1111" s="1">
        <v>0.0</v>
      </c>
      <c r="H1111" s="1">
        <v>0.0</v>
      </c>
      <c r="I1111" s="1">
        <v>0.0</v>
      </c>
      <c r="J1111" s="1">
        <v>2.0</v>
      </c>
      <c r="K1111" s="1">
        <v>0.0</v>
      </c>
      <c r="L1111" s="1">
        <v>1.0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2.0</v>
      </c>
      <c r="T1111" s="1">
        <v>0.0</v>
      </c>
      <c r="U1111" s="1">
        <v>0.0</v>
      </c>
      <c r="V1111" s="1">
        <v>1.0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1.0</v>
      </c>
      <c r="AB1111" s="1">
        <v>0.0</v>
      </c>
      <c r="AC1111" s="1">
        <v>2482.0</v>
      </c>
      <c r="AD1111" s="100">
        <f t="shared" si="1"/>
        <v>18</v>
      </c>
      <c r="AE1111">
        <f t="shared" si="2"/>
        <v>6</v>
      </c>
      <c r="AF1111">
        <f t="shared" si="3"/>
        <v>0</v>
      </c>
      <c r="AG1111">
        <f t="shared" si="4"/>
        <v>12</v>
      </c>
    </row>
    <row r="1112">
      <c r="A1112" s="1" t="b">
        <v>1</v>
      </c>
      <c r="B1112" s="20">
        <v>44239.88110106481</v>
      </c>
      <c r="C1112" s="1" t="s">
        <v>402</v>
      </c>
      <c r="D1112" s="1">
        <v>2.0</v>
      </c>
      <c r="E1112" s="1">
        <v>1.0</v>
      </c>
      <c r="F1112" s="1">
        <v>2.0</v>
      </c>
      <c r="G1112" s="1">
        <v>1.0</v>
      </c>
      <c r="H1112" s="1">
        <v>1.0</v>
      </c>
      <c r="I1112" s="1">
        <v>2.0</v>
      </c>
      <c r="J1112" s="1">
        <v>2.0</v>
      </c>
      <c r="K1112" s="1">
        <v>2.0</v>
      </c>
      <c r="L1112" s="1">
        <v>1.0</v>
      </c>
      <c r="M1112" s="1">
        <v>0.0</v>
      </c>
      <c r="N1112" s="1">
        <v>1.0</v>
      </c>
      <c r="O1112" s="1">
        <v>1.0</v>
      </c>
      <c r="P1112" s="1">
        <v>2.0</v>
      </c>
      <c r="Q1112" s="1">
        <v>1.0</v>
      </c>
      <c r="R1112" s="1">
        <v>0.0</v>
      </c>
      <c r="S1112" s="1">
        <v>2.0</v>
      </c>
      <c r="T1112" s="1">
        <v>2.0</v>
      </c>
      <c r="U1112" s="1">
        <v>0.0</v>
      </c>
      <c r="V1112" s="1">
        <v>1.0</v>
      </c>
      <c r="W1112" s="1">
        <v>2.0</v>
      </c>
      <c r="X1112" s="1">
        <v>0.0</v>
      </c>
      <c r="Y1112" s="1">
        <v>2.0</v>
      </c>
      <c r="Z1112" s="1">
        <v>1.0</v>
      </c>
      <c r="AA1112" s="1">
        <v>1.0</v>
      </c>
      <c r="AB1112" s="1">
        <v>1.0</v>
      </c>
      <c r="AC1112" s="1">
        <v>2210.0</v>
      </c>
      <c r="AD1112" s="100">
        <f t="shared" si="1"/>
        <v>62</v>
      </c>
      <c r="AE1112">
        <f t="shared" si="2"/>
        <v>14</v>
      </c>
      <c r="AF1112">
        <f t="shared" si="3"/>
        <v>22</v>
      </c>
      <c r="AG1112">
        <f t="shared" si="4"/>
        <v>26</v>
      </c>
    </row>
    <row r="1113">
      <c r="A1113" s="1" t="b">
        <v>1</v>
      </c>
      <c r="B1113" s="20">
        <v>44240.66395023148</v>
      </c>
      <c r="C1113" s="1" t="s">
        <v>309</v>
      </c>
      <c r="D1113" s="1">
        <v>1.0</v>
      </c>
      <c r="E1113" s="1">
        <v>1.0</v>
      </c>
      <c r="F1113" s="1">
        <v>2.0</v>
      </c>
      <c r="G1113" s="1">
        <v>2.0</v>
      </c>
      <c r="H1113" s="1">
        <v>0.0</v>
      </c>
      <c r="I1113" s="1">
        <v>1.0</v>
      </c>
      <c r="J1113" s="1">
        <v>1.0</v>
      </c>
      <c r="K1113" s="1">
        <v>2.0</v>
      </c>
      <c r="L1113" s="1">
        <v>1.0</v>
      </c>
      <c r="M1113" s="1">
        <v>0.0</v>
      </c>
      <c r="N1113" s="1">
        <v>1.0</v>
      </c>
      <c r="O1113" s="1">
        <v>0.0</v>
      </c>
      <c r="P1113" s="1">
        <v>1.0</v>
      </c>
      <c r="Q1113" s="1">
        <v>1.0</v>
      </c>
      <c r="R1113" s="1">
        <v>0.0</v>
      </c>
      <c r="S1113" s="1">
        <v>1.0</v>
      </c>
      <c r="T1113" s="1">
        <v>1.0</v>
      </c>
      <c r="U1113" s="1">
        <v>0.0</v>
      </c>
      <c r="V1113" s="1">
        <v>1.0</v>
      </c>
      <c r="W1113" s="1">
        <v>1.0</v>
      </c>
      <c r="X1113" s="1">
        <v>1.0</v>
      </c>
      <c r="Y1113" s="1">
        <v>2.0</v>
      </c>
      <c r="Z1113" s="1">
        <v>1.0</v>
      </c>
      <c r="AA1113" s="1">
        <v>2.0</v>
      </c>
      <c r="AB1113" s="1">
        <v>1.0</v>
      </c>
      <c r="AC1113" s="1">
        <v>2083.0</v>
      </c>
      <c r="AD1113" s="100">
        <f t="shared" si="1"/>
        <v>50</v>
      </c>
      <c r="AE1113">
        <f t="shared" si="2"/>
        <v>14</v>
      </c>
      <c r="AF1113">
        <f t="shared" si="3"/>
        <v>18</v>
      </c>
      <c r="AG1113">
        <f t="shared" si="4"/>
        <v>18</v>
      </c>
    </row>
    <row r="1114">
      <c r="A1114" s="1" t="b">
        <v>1</v>
      </c>
      <c r="B1114" s="20">
        <v>44241.47485978009</v>
      </c>
      <c r="C1114" s="1" t="s">
        <v>395</v>
      </c>
      <c r="D1114" s="1">
        <v>2.0</v>
      </c>
      <c r="E1114" s="1">
        <v>2.0</v>
      </c>
      <c r="F1114" s="1">
        <v>2.0</v>
      </c>
      <c r="G1114" s="1">
        <v>0.0</v>
      </c>
      <c r="H1114" s="1">
        <v>2.0</v>
      </c>
      <c r="I1114" s="1">
        <v>1.0</v>
      </c>
      <c r="J1114" s="1">
        <v>2.0</v>
      </c>
      <c r="K1114" s="1">
        <v>2.0</v>
      </c>
      <c r="L1114" s="1">
        <v>1.0</v>
      </c>
      <c r="M1114" s="1">
        <v>2.0</v>
      </c>
      <c r="N1114" s="1">
        <v>2.0</v>
      </c>
      <c r="O1114" s="1">
        <v>0.0</v>
      </c>
      <c r="P1114" s="1">
        <v>2.0</v>
      </c>
      <c r="Q1114" s="1">
        <v>1.0</v>
      </c>
      <c r="R1114" s="1">
        <v>0.0</v>
      </c>
      <c r="S1114" s="1">
        <v>1.0</v>
      </c>
      <c r="T1114" s="1">
        <v>1.0</v>
      </c>
      <c r="U1114" s="1">
        <v>0.0</v>
      </c>
      <c r="V1114" s="1">
        <v>1.0</v>
      </c>
      <c r="W1114" s="1">
        <v>2.0</v>
      </c>
      <c r="X1114" s="1">
        <v>2.0</v>
      </c>
      <c r="Y1114" s="1">
        <v>2.0</v>
      </c>
      <c r="Z1114" s="1">
        <v>1.0</v>
      </c>
      <c r="AA1114" s="1">
        <v>2.0</v>
      </c>
      <c r="AB1114" s="1">
        <v>0.0</v>
      </c>
      <c r="AC1114" s="1">
        <v>2208.0</v>
      </c>
      <c r="AD1114" s="100">
        <f t="shared" si="1"/>
        <v>66</v>
      </c>
      <c r="AE1114">
        <f t="shared" si="2"/>
        <v>24</v>
      </c>
      <c r="AF1114">
        <f t="shared" si="3"/>
        <v>18</v>
      </c>
      <c r="AG1114">
        <f t="shared" si="4"/>
        <v>24</v>
      </c>
    </row>
    <row r="1115">
      <c r="A1115" s="1" t="b">
        <v>1</v>
      </c>
      <c r="B1115" s="20">
        <v>44241.97142753472</v>
      </c>
      <c r="C1115" s="1" t="s">
        <v>352</v>
      </c>
      <c r="D1115" s="1">
        <v>1.0</v>
      </c>
      <c r="E1115" s="1">
        <v>1.0</v>
      </c>
      <c r="F1115" s="1">
        <v>1.0</v>
      </c>
      <c r="G1115" s="1">
        <v>2.0</v>
      </c>
      <c r="H1115" s="1">
        <v>0.0</v>
      </c>
      <c r="I1115" s="1">
        <v>1.0</v>
      </c>
      <c r="J1115" s="1">
        <v>1.0</v>
      </c>
      <c r="K1115" s="1">
        <v>2.0</v>
      </c>
      <c r="L1115" s="1">
        <v>1.0</v>
      </c>
      <c r="M1115" s="1">
        <v>1.0</v>
      </c>
      <c r="N1115" s="1">
        <v>1.0</v>
      </c>
      <c r="O1115" s="1">
        <v>1.0</v>
      </c>
      <c r="P1115" s="1">
        <v>2.0</v>
      </c>
      <c r="Q1115" s="1">
        <v>0.0</v>
      </c>
      <c r="R1115" s="1">
        <v>1.0</v>
      </c>
      <c r="S1115" s="1">
        <v>2.0</v>
      </c>
      <c r="T1115" s="1">
        <v>1.0</v>
      </c>
      <c r="U1115" s="1">
        <v>0.0</v>
      </c>
      <c r="V1115" s="1">
        <v>1.0</v>
      </c>
      <c r="W1115" s="1">
        <v>1.0</v>
      </c>
      <c r="X1115" s="1">
        <v>1.0</v>
      </c>
      <c r="Y1115" s="1">
        <v>1.0</v>
      </c>
      <c r="Z1115" s="1">
        <v>2.0</v>
      </c>
      <c r="AA1115" s="1">
        <v>2.0</v>
      </c>
      <c r="AB1115" s="1">
        <v>1.0</v>
      </c>
      <c r="AC1115" s="1">
        <v>2140.0</v>
      </c>
      <c r="AD1115" s="100">
        <f t="shared" si="1"/>
        <v>56</v>
      </c>
      <c r="AE1115">
        <f t="shared" si="2"/>
        <v>16</v>
      </c>
      <c r="AF1115">
        <f t="shared" si="3"/>
        <v>20</v>
      </c>
      <c r="AG1115">
        <f t="shared" si="4"/>
        <v>20</v>
      </c>
    </row>
    <row r="1116">
      <c r="A1116" s="1" t="b">
        <v>1</v>
      </c>
      <c r="B1116" s="20">
        <v>44242.36482662037</v>
      </c>
      <c r="C1116" s="1" t="s">
        <v>400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1.0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1.0</v>
      </c>
      <c r="AB1116" s="1">
        <v>0.0</v>
      </c>
      <c r="AC1116" s="1">
        <v>2216.0</v>
      </c>
      <c r="AD1116" s="100">
        <f t="shared" si="1"/>
        <v>4</v>
      </c>
      <c r="AE1116">
        <f t="shared" si="2"/>
        <v>0</v>
      </c>
      <c r="AF1116">
        <f t="shared" si="3"/>
        <v>2</v>
      </c>
      <c r="AG1116">
        <f t="shared" si="4"/>
        <v>2</v>
      </c>
    </row>
    <row r="1117">
      <c r="A1117" s="1" t="b">
        <v>1</v>
      </c>
      <c r="B1117" s="20">
        <v>44242.42601787037</v>
      </c>
      <c r="C1117" s="1" t="s">
        <v>419</v>
      </c>
      <c r="D1117" s="1">
        <v>0.0</v>
      </c>
      <c r="E1117" s="1">
        <v>1.0</v>
      </c>
      <c r="F1117" s="1">
        <v>0.0</v>
      </c>
      <c r="G1117" s="1">
        <v>0.0</v>
      </c>
      <c r="H1117" s="1">
        <v>0.0</v>
      </c>
      <c r="I1117" s="1">
        <v>0.0</v>
      </c>
      <c r="J1117" s="1">
        <v>1.0</v>
      </c>
      <c r="K1117" s="1">
        <v>1.0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1.0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1.0</v>
      </c>
      <c r="AB1117" s="1">
        <v>0.0</v>
      </c>
      <c r="AC1117" s="1">
        <v>2240.0</v>
      </c>
      <c r="AD1117" s="100">
        <f t="shared" si="1"/>
        <v>10</v>
      </c>
      <c r="AE1117">
        <f t="shared" si="2"/>
        <v>2</v>
      </c>
      <c r="AF1117">
        <f t="shared" si="3"/>
        <v>2</v>
      </c>
      <c r="AG1117">
        <f t="shared" si="4"/>
        <v>6</v>
      </c>
    </row>
    <row r="1118">
      <c r="B1118" s="20">
        <v>44242.5673936574</v>
      </c>
      <c r="C1118" s="1" t="s">
        <v>629</v>
      </c>
      <c r="D1118" s="1">
        <v>1.0</v>
      </c>
      <c r="E1118" s="1">
        <v>1.0</v>
      </c>
      <c r="F1118" s="1">
        <v>2.0</v>
      </c>
      <c r="G1118" s="1">
        <v>1.0</v>
      </c>
      <c r="H1118" s="1">
        <v>0.0</v>
      </c>
      <c r="I1118" s="1">
        <v>2.0</v>
      </c>
      <c r="J1118" s="1">
        <v>2.0</v>
      </c>
      <c r="K1118" s="1">
        <v>2.0</v>
      </c>
      <c r="L1118" s="1">
        <v>1.0</v>
      </c>
      <c r="M1118" s="1">
        <v>1.0</v>
      </c>
      <c r="N1118" s="1">
        <v>0.0</v>
      </c>
      <c r="O1118" s="1">
        <v>0.0</v>
      </c>
      <c r="P1118" s="1">
        <v>2.0</v>
      </c>
      <c r="Q1118" s="1">
        <v>0.0</v>
      </c>
      <c r="R1118" s="1">
        <v>0.0</v>
      </c>
      <c r="S1118" s="1">
        <v>1.0</v>
      </c>
      <c r="T1118" s="1">
        <v>0.0</v>
      </c>
      <c r="U1118" s="1">
        <v>0.0</v>
      </c>
      <c r="V1118" s="1">
        <v>0.0</v>
      </c>
      <c r="W1118" s="1">
        <v>1.0</v>
      </c>
      <c r="X1118" s="1">
        <v>1.0</v>
      </c>
      <c r="Y1118" s="1">
        <v>2.0</v>
      </c>
      <c r="Z1118" s="1">
        <v>1.0</v>
      </c>
      <c r="AA1118" s="1">
        <v>1.0</v>
      </c>
      <c r="AB1118" s="1">
        <v>1.0</v>
      </c>
      <c r="AC1118" s="1">
        <v>2475.0</v>
      </c>
      <c r="AD1118" s="100">
        <f t="shared" si="1"/>
        <v>46</v>
      </c>
      <c r="AE1118">
        <f t="shared" si="2"/>
        <v>16</v>
      </c>
      <c r="AF1118">
        <f t="shared" si="3"/>
        <v>14</v>
      </c>
      <c r="AG1118">
        <f t="shared" si="4"/>
        <v>16</v>
      </c>
    </row>
    <row r="1119">
      <c r="A1119" s="1" t="b">
        <v>1</v>
      </c>
      <c r="B1119" s="20">
        <v>44242.570755486115</v>
      </c>
      <c r="C1119" s="1" t="s">
        <v>629</v>
      </c>
      <c r="D1119" s="1">
        <v>1.0</v>
      </c>
      <c r="E1119" s="1">
        <v>1.0</v>
      </c>
      <c r="F1119" s="1">
        <v>2.0</v>
      </c>
      <c r="G1119" s="1">
        <v>1.0</v>
      </c>
      <c r="H1119" s="1">
        <v>0.0</v>
      </c>
      <c r="I1119" s="1">
        <v>2.0</v>
      </c>
      <c r="J1119" s="1">
        <v>2.0</v>
      </c>
      <c r="K1119" s="1">
        <v>2.0</v>
      </c>
      <c r="L1119" s="1">
        <v>1.0</v>
      </c>
      <c r="M1119" s="1">
        <v>0.0</v>
      </c>
      <c r="N1119" s="1">
        <v>0.0</v>
      </c>
      <c r="O1119" s="1">
        <v>0.0</v>
      </c>
      <c r="P1119" s="1">
        <v>2.0</v>
      </c>
      <c r="Q1119" s="1">
        <v>0.0</v>
      </c>
      <c r="R1119" s="1">
        <v>0.0</v>
      </c>
      <c r="S1119" s="1">
        <v>1.0</v>
      </c>
      <c r="T1119" s="1">
        <v>0.0</v>
      </c>
      <c r="U1119" s="1">
        <v>0.0</v>
      </c>
      <c r="V1119" s="1">
        <v>0.0</v>
      </c>
      <c r="W1119" s="1">
        <v>1.0</v>
      </c>
      <c r="X1119" s="1">
        <v>1.0</v>
      </c>
      <c r="Y1119" s="1">
        <v>2.0</v>
      </c>
      <c r="Z1119" s="1">
        <v>1.0</v>
      </c>
      <c r="AA1119" s="1">
        <v>2.0</v>
      </c>
      <c r="AB1119" s="1">
        <v>1.0</v>
      </c>
      <c r="AC1119" s="1">
        <v>2475.0</v>
      </c>
      <c r="AD1119" s="100">
        <f t="shared" si="1"/>
        <v>46</v>
      </c>
      <c r="AE1119">
        <f t="shared" si="2"/>
        <v>14</v>
      </c>
      <c r="AF1119">
        <f t="shared" si="3"/>
        <v>14</v>
      </c>
      <c r="AG1119">
        <f t="shared" si="4"/>
        <v>18</v>
      </c>
    </row>
    <row r="1120">
      <c r="A1120" s="1" t="b">
        <v>1</v>
      </c>
      <c r="B1120" s="20">
        <v>44242.59296900463</v>
      </c>
      <c r="C1120" s="1" t="s">
        <v>627</v>
      </c>
      <c r="D1120" s="1">
        <v>1.0</v>
      </c>
      <c r="E1120" s="1">
        <v>2.0</v>
      </c>
      <c r="F1120" s="1">
        <v>2.0</v>
      </c>
      <c r="G1120" s="1">
        <v>2.0</v>
      </c>
      <c r="H1120" s="1">
        <v>0.0</v>
      </c>
      <c r="I1120" s="1">
        <v>1.0</v>
      </c>
      <c r="J1120" s="1">
        <v>2.0</v>
      </c>
      <c r="K1120" s="1">
        <v>2.0</v>
      </c>
      <c r="L1120" s="1">
        <v>2.0</v>
      </c>
      <c r="M1120" s="1">
        <v>1.0</v>
      </c>
      <c r="N1120" s="1">
        <v>1.0</v>
      </c>
      <c r="O1120" s="1">
        <v>0.0</v>
      </c>
      <c r="P1120" s="1">
        <v>1.0</v>
      </c>
      <c r="Q1120" s="1">
        <v>0.0</v>
      </c>
      <c r="R1120" s="1">
        <v>0.0</v>
      </c>
      <c r="S1120" s="1">
        <v>2.0</v>
      </c>
      <c r="T1120" s="1">
        <v>1.0</v>
      </c>
      <c r="U1120" s="1">
        <v>1.0</v>
      </c>
      <c r="V1120" s="1">
        <v>0.0</v>
      </c>
      <c r="W1120" s="1">
        <v>1.0</v>
      </c>
      <c r="X1120" s="1">
        <v>1.0</v>
      </c>
      <c r="Y1120" s="1">
        <v>1.0</v>
      </c>
      <c r="Z1120" s="1">
        <v>0.0</v>
      </c>
      <c r="AA1120" s="1">
        <v>2.0</v>
      </c>
      <c r="AB1120" s="1">
        <v>0.0</v>
      </c>
      <c r="AC1120" s="1">
        <v>2476.0</v>
      </c>
      <c r="AD1120" s="100">
        <f t="shared" si="1"/>
        <v>52</v>
      </c>
      <c r="AE1120">
        <f t="shared" si="2"/>
        <v>18</v>
      </c>
      <c r="AF1120">
        <f t="shared" si="3"/>
        <v>16</v>
      </c>
      <c r="AG1120">
        <f t="shared" si="4"/>
        <v>18</v>
      </c>
    </row>
    <row r="1121">
      <c r="A1121" s="1" t="b">
        <v>1</v>
      </c>
      <c r="B1121" s="20">
        <v>44243.30694603009</v>
      </c>
      <c r="C1121" s="1" t="s">
        <v>260</v>
      </c>
      <c r="D1121" s="1">
        <v>1.0</v>
      </c>
      <c r="E1121" s="1">
        <v>2.0</v>
      </c>
      <c r="F1121" s="1">
        <v>1.0</v>
      </c>
      <c r="G1121" s="1">
        <v>1.0</v>
      </c>
      <c r="H1121" s="1">
        <v>1.0</v>
      </c>
      <c r="I1121" s="1">
        <v>1.0</v>
      </c>
      <c r="J1121" s="1">
        <v>1.0</v>
      </c>
      <c r="K1121" s="1">
        <v>1.0</v>
      </c>
      <c r="L1121" s="1">
        <v>1.0</v>
      </c>
      <c r="M1121" s="1">
        <v>1.0</v>
      </c>
      <c r="N1121" s="1">
        <v>0.0</v>
      </c>
      <c r="O1121" s="1">
        <v>1.0</v>
      </c>
      <c r="P1121" s="1">
        <v>1.0</v>
      </c>
      <c r="Q1121" s="1">
        <v>0.0</v>
      </c>
      <c r="R1121" s="1">
        <v>0.0</v>
      </c>
      <c r="S1121" s="1">
        <v>2.0</v>
      </c>
      <c r="T1121" s="1">
        <v>1.0</v>
      </c>
      <c r="U1121" s="1">
        <v>0.0</v>
      </c>
      <c r="V1121" s="1">
        <v>1.0</v>
      </c>
      <c r="W1121" s="1">
        <v>1.0</v>
      </c>
      <c r="X1121" s="1">
        <v>1.0</v>
      </c>
      <c r="Y1121" s="1">
        <v>1.0</v>
      </c>
      <c r="Z1121" s="1">
        <v>1.0</v>
      </c>
      <c r="AA1121" s="1">
        <v>1.0</v>
      </c>
      <c r="AB1121" s="1">
        <v>0.0</v>
      </c>
      <c r="AC1121" s="1">
        <v>1993.0</v>
      </c>
      <c r="AD1121" s="100">
        <f t="shared" si="1"/>
        <v>44</v>
      </c>
      <c r="AE1121">
        <f t="shared" si="2"/>
        <v>16</v>
      </c>
      <c r="AF1121">
        <f t="shared" si="3"/>
        <v>10</v>
      </c>
      <c r="AG1121">
        <f t="shared" si="4"/>
        <v>18</v>
      </c>
    </row>
    <row r="1122">
      <c r="A1122" t="b">
        <v>0</v>
      </c>
      <c r="B1122" s="20">
        <v>44243.43987785879</v>
      </c>
      <c r="C1122" s="1" t="s">
        <v>373</v>
      </c>
      <c r="D1122" s="1">
        <v>1.0</v>
      </c>
      <c r="E1122" s="1">
        <v>1.0</v>
      </c>
      <c r="F1122" s="1">
        <v>1.0</v>
      </c>
      <c r="G1122" s="1">
        <v>1.0</v>
      </c>
      <c r="H1122" s="1">
        <v>0.0</v>
      </c>
      <c r="I1122" s="1">
        <v>1.0</v>
      </c>
      <c r="J1122" s="1">
        <v>2.0</v>
      </c>
      <c r="K1122" s="1">
        <v>2.0</v>
      </c>
      <c r="L1122" s="1">
        <v>0.0</v>
      </c>
      <c r="M1122" s="1">
        <v>0.0</v>
      </c>
      <c r="N1122" s="1">
        <v>1.0</v>
      </c>
      <c r="O1122" s="1">
        <v>0.0</v>
      </c>
      <c r="P1122" s="1">
        <v>2.0</v>
      </c>
      <c r="Q1122" s="1">
        <v>0.0</v>
      </c>
      <c r="R1122" s="1">
        <v>0.0</v>
      </c>
      <c r="S1122" s="1">
        <v>1.0</v>
      </c>
      <c r="T1122" s="1">
        <v>1.0</v>
      </c>
      <c r="U1122" s="1">
        <v>0.0</v>
      </c>
      <c r="V1122" s="1">
        <v>0.0</v>
      </c>
      <c r="W1122" s="1">
        <v>0.0</v>
      </c>
      <c r="X1122" s="1">
        <v>0.0</v>
      </c>
      <c r="Y1122" s="1">
        <v>2.0</v>
      </c>
      <c r="Z1122" s="1">
        <v>1.0</v>
      </c>
      <c r="AA1122" s="1">
        <v>1.0</v>
      </c>
      <c r="AB1122" s="1">
        <v>1.0</v>
      </c>
      <c r="AC1122" s="1">
        <v>2161.0</v>
      </c>
      <c r="AD1122" s="100">
        <f t="shared" si="1"/>
        <v>38</v>
      </c>
      <c r="AE1122">
        <f t="shared" si="2"/>
        <v>8</v>
      </c>
      <c r="AF1122">
        <f t="shared" si="3"/>
        <v>18</v>
      </c>
      <c r="AG1122">
        <f t="shared" si="4"/>
        <v>12</v>
      </c>
    </row>
    <row r="1123">
      <c r="A1123" s="1" t="b">
        <v>1</v>
      </c>
      <c r="B1123" s="20">
        <v>44243.609664247684</v>
      </c>
      <c r="C1123" s="1" t="s">
        <v>491</v>
      </c>
      <c r="D1123" s="1">
        <v>1.0</v>
      </c>
      <c r="E1123" s="1">
        <v>1.0</v>
      </c>
      <c r="F1123" s="1">
        <v>2.0</v>
      </c>
      <c r="G1123" s="1">
        <v>0.0</v>
      </c>
      <c r="H1123" s="1">
        <v>0.0</v>
      </c>
      <c r="I1123" s="1">
        <v>0.0</v>
      </c>
      <c r="J1123" s="1">
        <v>2.0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1.0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1.0</v>
      </c>
      <c r="AA1123" s="1">
        <v>1.0</v>
      </c>
      <c r="AB1123" s="1">
        <v>0.0</v>
      </c>
      <c r="AC1123" s="1">
        <v>2301.0</v>
      </c>
      <c r="AD1123" s="100">
        <f t="shared" si="1"/>
        <v>18</v>
      </c>
      <c r="AE1123">
        <f t="shared" si="2"/>
        <v>4</v>
      </c>
      <c r="AF1123">
        <f t="shared" si="3"/>
        <v>2</v>
      </c>
      <c r="AG1123">
        <f t="shared" si="4"/>
        <v>12</v>
      </c>
    </row>
    <row r="1124">
      <c r="A1124" s="1" t="b">
        <v>1</v>
      </c>
      <c r="B1124" s="20">
        <v>44243.63366334491</v>
      </c>
      <c r="C1124" s="1" t="s">
        <v>421</v>
      </c>
      <c r="D1124" s="1">
        <v>1.0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1.0</v>
      </c>
      <c r="K1124" s="1">
        <v>1.0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2.0</v>
      </c>
      <c r="U1124" s="1">
        <v>0.0</v>
      </c>
      <c r="V1124" s="1">
        <v>0.0</v>
      </c>
      <c r="W1124" s="1">
        <v>0.0</v>
      </c>
      <c r="X1124" s="1">
        <v>1.0</v>
      </c>
      <c r="Y1124" s="1">
        <v>0.0</v>
      </c>
      <c r="Z1124" s="1">
        <v>0.0</v>
      </c>
      <c r="AA1124" s="1">
        <v>1.0</v>
      </c>
      <c r="AB1124" s="1">
        <v>0.0</v>
      </c>
      <c r="AC1124" s="1">
        <v>2222.0</v>
      </c>
      <c r="AD1124" s="100">
        <f t="shared" si="1"/>
        <v>14</v>
      </c>
      <c r="AE1124">
        <f t="shared" si="2"/>
        <v>2</v>
      </c>
      <c r="AF1124">
        <f t="shared" si="3"/>
        <v>8</v>
      </c>
      <c r="AG1124">
        <f t="shared" si="4"/>
        <v>4</v>
      </c>
    </row>
    <row r="1125">
      <c r="A1125" s="1" t="b">
        <v>1</v>
      </c>
      <c r="B1125" s="20">
        <v>44243.65760523148</v>
      </c>
      <c r="C1125" s="1" t="s">
        <v>599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1.0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2456.0</v>
      </c>
      <c r="AD1125" s="100">
        <f t="shared" si="1"/>
        <v>2</v>
      </c>
      <c r="AE1125">
        <f t="shared" si="2"/>
        <v>0</v>
      </c>
      <c r="AF1125">
        <f t="shared" si="3"/>
        <v>0</v>
      </c>
      <c r="AG1125">
        <f t="shared" si="4"/>
        <v>2</v>
      </c>
    </row>
    <row r="1126">
      <c r="A1126" s="1" t="b">
        <v>1</v>
      </c>
      <c r="B1126" s="20">
        <v>44243.81706045139</v>
      </c>
      <c r="C1126" s="1" t="s">
        <v>631</v>
      </c>
      <c r="D1126" s="1">
        <v>2.0</v>
      </c>
      <c r="E1126" s="1">
        <v>2.0</v>
      </c>
      <c r="F1126" s="1">
        <v>2.0</v>
      </c>
      <c r="G1126" s="1">
        <v>2.0</v>
      </c>
      <c r="H1126" s="1">
        <v>2.0</v>
      </c>
      <c r="I1126" s="1">
        <v>2.0</v>
      </c>
      <c r="J1126" s="1">
        <v>2.0</v>
      </c>
      <c r="K1126" s="1">
        <v>2.0</v>
      </c>
      <c r="L1126" s="1">
        <v>2.0</v>
      </c>
      <c r="M1126" s="1">
        <v>2.0</v>
      </c>
      <c r="N1126" s="1">
        <v>2.0</v>
      </c>
      <c r="O1126" s="1">
        <v>2.0</v>
      </c>
      <c r="P1126" s="1">
        <v>2.0</v>
      </c>
      <c r="Q1126" s="1">
        <v>0.0</v>
      </c>
      <c r="R1126" s="1">
        <v>2.0</v>
      </c>
      <c r="S1126" s="1">
        <v>2.0</v>
      </c>
      <c r="T1126" s="1">
        <v>2.0</v>
      </c>
      <c r="U1126" s="1">
        <v>2.0</v>
      </c>
      <c r="V1126" s="1">
        <v>2.0</v>
      </c>
      <c r="W1126" s="1">
        <v>2.0</v>
      </c>
      <c r="X1126" s="1">
        <v>1.0</v>
      </c>
      <c r="Y1126" s="1">
        <v>2.0</v>
      </c>
      <c r="Z1126" s="1">
        <v>2.0</v>
      </c>
      <c r="AA1126" s="1">
        <v>2.0</v>
      </c>
      <c r="AB1126" s="1">
        <v>2.0</v>
      </c>
      <c r="AC1126" s="1">
        <v>2486.0</v>
      </c>
      <c r="AD1126" s="100">
        <f t="shared" si="1"/>
        <v>94</v>
      </c>
      <c r="AE1126">
        <f t="shared" si="2"/>
        <v>30</v>
      </c>
      <c r="AF1126">
        <f t="shared" si="3"/>
        <v>28</v>
      </c>
      <c r="AG1126">
        <f t="shared" si="4"/>
        <v>36</v>
      </c>
    </row>
    <row r="1127">
      <c r="A1127" s="1" t="b">
        <v>1</v>
      </c>
      <c r="B1127" s="20">
        <v>44243.82386203704</v>
      </c>
      <c r="C1127" s="1" t="s">
        <v>595</v>
      </c>
      <c r="D1127" s="1">
        <v>2.0</v>
      </c>
      <c r="E1127" s="1">
        <v>2.0</v>
      </c>
      <c r="F1127" s="1">
        <v>2.0</v>
      </c>
      <c r="G1127" s="1">
        <v>1.0</v>
      </c>
      <c r="H1127" s="1">
        <v>1.0</v>
      </c>
      <c r="I1127" s="1">
        <v>2.0</v>
      </c>
      <c r="J1127" s="1">
        <v>2.0</v>
      </c>
      <c r="K1127" s="1">
        <v>2.0</v>
      </c>
      <c r="L1127" s="1">
        <v>1.0</v>
      </c>
      <c r="M1127" s="1">
        <v>0.0</v>
      </c>
      <c r="N1127" s="1">
        <v>1.0</v>
      </c>
      <c r="O1127" s="1">
        <v>1.0</v>
      </c>
      <c r="P1127" s="1">
        <v>2.0</v>
      </c>
      <c r="Q1127" s="1">
        <v>0.0</v>
      </c>
      <c r="R1127" s="1">
        <v>1.0</v>
      </c>
      <c r="S1127" s="1">
        <v>2.0</v>
      </c>
      <c r="T1127" s="1">
        <v>0.0</v>
      </c>
      <c r="U1127" s="1">
        <v>0.0</v>
      </c>
      <c r="V1127" s="1">
        <v>2.0</v>
      </c>
      <c r="W1127" s="1">
        <v>2.0</v>
      </c>
      <c r="X1127" s="1">
        <v>1.0</v>
      </c>
      <c r="Y1127" s="1">
        <v>2.0</v>
      </c>
      <c r="Z1127" s="1">
        <v>2.0</v>
      </c>
      <c r="AA1127" s="1">
        <v>2.0</v>
      </c>
      <c r="AB1127" s="1">
        <v>1.0</v>
      </c>
      <c r="AC1127" s="1">
        <v>2422.0</v>
      </c>
      <c r="AD1127" s="100">
        <f t="shared" si="1"/>
        <v>68</v>
      </c>
      <c r="AE1127">
        <f t="shared" si="2"/>
        <v>20</v>
      </c>
      <c r="AF1127">
        <f t="shared" si="3"/>
        <v>18</v>
      </c>
      <c r="AG1127">
        <f t="shared" si="4"/>
        <v>30</v>
      </c>
    </row>
    <row r="1128">
      <c r="A1128" s="1" t="b">
        <v>1</v>
      </c>
      <c r="B1128" s="20">
        <v>44244.486853888884</v>
      </c>
      <c r="C1128" s="1" t="s">
        <v>192</v>
      </c>
      <c r="D1128" s="1">
        <v>1.0</v>
      </c>
      <c r="E1128" s="1">
        <v>1.0</v>
      </c>
      <c r="F1128" s="1">
        <v>1.0</v>
      </c>
      <c r="G1128" s="1">
        <v>2.0</v>
      </c>
      <c r="H1128" s="1">
        <v>1.0</v>
      </c>
      <c r="I1128" s="1">
        <v>1.0</v>
      </c>
      <c r="J1128" s="1">
        <v>1.0</v>
      </c>
      <c r="K1128" s="1">
        <v>2.0</v>
      </c>
      <c r="L1128" s="1">
        <v>1.0</v>
      </c>
      <c r="M1128" s="1">
        <v>0.0</v>
      </c>
      <c r="N1128" s="1">
        <v>1.0</v>
      </c>
      <c r="O1128" s="1">
        <v>1.0</v>
      </c>
      <c r="P1128" s="1">
        <v>1.0</v>
      </c>
      <c r="Q1128" s="1">
        <v>1.0</v>
      </c>
      <c r="R1128" s="1">
        <v>0.0</v>
      </c>
      <c r="S1128" s="1">
        <v>1.0</v>
      </c>
      <c r="T1128" s="1">
        <v>1.0</v>
      </c>
      <c r="U1128" s="1">
        <v>0.0</v>
      </c>
      <c r="V1128" s="1">
        <v>0.0</v>
      </c>
      <c r="W1128" s="1">
        <v>1.0</v>
      </c>
      <c r="X1128" s="1">
        <v>1.0</v>
      </c>
      <c r="Y1128" s="1">
        <v>1.0</v>
      </c>
      <c r="Z1128" s="1">
        <v>1.0</v>
      </c>
      <c r="AA1128" s="1">
        <v>1.0</v>
      </c>
      <c r="AB1128" s="1">
        <v>1.0</v>
      </c>
      <c r="AC1128" s="1">
        <v>1956.0</v>
      </c>
      <c r="AD1128" s="100">
        <f t="shared" si="1"/>
        <v>46</v>
      </c>
      <c r="AE1128">
        <f t="shared" si="2"/>
        <v>12</v>
      </c>
      <c r="AF1128">
        <f t="shared" si="3"/>
        <v>18</v>
      </c>
      <c r="AG1128">
        <f t="shared" si="4"/>
        <v>16</v>
      </c>
    </row>
    <row r="1129">
      <c r="A1129" s="1" t="b">
        <v>1</v>
      </c>
      <c r="B1129" s="20">
        <v>44244.580041064815</v>
      </c>
      <c r="C1129" s="1" t="s">
        <v>104</v>
      </c>
      <c r="D1129" s="1">
        <v>2.0</v>
      </c>
      <c r="E1129" s="1">
        <v>1.0</v>
      </c>
      <c r="F1129" s="1">
        <v>0.0</v>
      </c>
      <c r="G1129" s="1">
        <v>0.0</v>
      </c>
      <c r="H1129" s="1">
        <v>0.0</v>
      </c>
      <c r="I1129" s="1">
        <v>1.0</v>
      </c>
      <c r="J1129" s="1">
        <v>2.0</v>
      </c>
      <c r="K1129" s="1">
        <v>1.0</v>
      </c>
      <c r="L1129" s="1">
        <v>0.0</v>
      </c>
      <c r="M1129" s="1">
        <v>0.0</v>
      </c>
      <c r="N1129" s="1">
        <v>1.0</v>
      </c>
      <c r="O1129" s="1">
        <v>1.0</v>
      </c>
      <c r="P1129" s="1">
        <v>2.0</v>
      </c>
      <c r="Q1129" s="1">
        <v>0.0</v>
      </c>
      <c r="R1129" s="1">
        <v>0.0</v>
      </c>
      <c r="S1129" s="1">
        <v>2.0</v>
      </c>
      <c r="T1129" s="1">
        <v>1.0</v>
      </c>
      <c r="U1129" s="1">
        <v>0.0</v>
      </c>
      <c r="V1129" s="1">
        <v>0.0</v>
      </c>
      <c r="W1129" s="1">
        <v>1.0</v>
      </c>
      <c r="X1129" s="1">
        <v>0.0</v>
      </c>
      <c r="Y1129" s="1">
        <v>2.0</v>
      </c>
      <c r="Z1129" s="1">
        <v>1.0</v>
      </c>
      <c r="AA1129" s="1">
        <v>1.0</v>
      </c>
      <c r="AB1129" s="1">
        <v>0.0</v>
      </c>
      <c r="AC1129" s="1">
        <v>1872.0</v>
      </c>
      <c r="AD1129" s="100">
        <f t="shared" si="1"/>
        <v>38</v>
      </c>
      <c r="AE1129">
        <f t="shared" si="2"/>
        <v>10</v>
      </c>
      <c r="AF1129">
        <f t="shared" si="3"/>
        <v>14</v>
      </c>
      <c r="AG1129">
        <f t="shared" si="4"/>
        <v>14</v>
      </c>
    </row>
    <row r="1130">
      <c r="A1130" s="1" t="b">
        <v>1</v>
      </c>
      <c r="B1130" s="20">
        <v>44244.75014336806</v>
      </c>
      <c r="C1130" s="1" t="s">
        <v>130</v>
      </c>
      <c r="D1130" s="1">
        <v>0.0</v>
      </c>
      <c r="E1130" s="1">
        <v>2.0</v>
      </c>
      <c r="F1130" s="1">
        <v>2.0</v>
      </c>
      <c r="G1130" s="1">
        <v>1.0</v>
      </c>
      <c r="H1130" s="1">
        <v>1.0</v>
      </c>
      <c r="I1130" s="1">
        <v>2.0</v>
      </c>
      <c r="J1130" s="1">
        <v>1.0</v>
      </c>
      <c r="K1130" s="1">
        <v>2.0</v>
      </c>
      <c r="L1130" s="1">
        <v>1.0</v>
      </c>
      <c r="M1130" s="1">
        <v>1.0</v>
      </c>
      <c r="N1130" s="1">
        <v>2.0</v>
      </c>
      <c r="O1130" s="1">
        <v>1.0</v>
      </c>
      <c r="P1130" s="1">
        <v>2.0</v>
      </c>
      <c r="Q1130" s="1">
        <v>1.0</v>
      </c>
      <c r="R1130" s="1">
        <v>1.0</v>
      </c>
      <c r="S1130" s="1">
        <v>1.0</v>
      </c>
      <c r="T1130" s="1">
        <v>1.0</v>
      </c>
      <c r="U1130" s="1">
        <v>1.0</v>
      </c>
      <c r="V1130" s="1">
        <v>2.0</v>
      </c>
      <c r="W1130" s="1">
        <v>2.0</v>
      </c>
      <c r="X1130" s="1">
        <v>1.0</v>
      </c>
      <c r="Y1130" s="1">
        <v>2.0</v>
      </c>
      <c r="Z1130" s="1">
        <v>2.0</v>
      </c>
      <c r="AA1130" s="1">
        <v>2.0</v>
      </c>
      <c r="AB1130" s="1">
        <v>0.0</v>
      </c>
      <c r="AC1130" s="1">
        <v>1784.0</v>
      </c>
      <c r="AD1130" s="100">
        <f t="shared" si="1"/>
        <v>68</v>
      </c>
      <c r="AE1130">
        <f t="shared" si="2"/>
        <v>24</v>
      </c>
      <c r="AF1130">
        <f t="shared" si="3"/>
        <v>16</v>
      </c>
      <c r="AG1130">
        <f t="shared" si="4"/>
        <v>28</v>
      </c>
    </row>
    <row r="1131">
      <c r="A1131" s="1" t="b">
        <v>1</v>
      </c>
      <c r="B1131" s="20">
        <v>44244.793502465276</v>
      </c>
      <c r="C1131" s="1" t="s">
        <v>394</v>
      </c>
      <c r="D1131" s="1">
        <v>2.0</v>
      </c>
      <c r="E1131" s="1">
        <v>2.0</v>
      </c>
      <c r="F1131" s="1">
        <v>2.0</v>
      </c>
      <c r="G1131" s="1">
        <v>1.0</v>
      </c>
      <c r="H1131" s="1">
        <v>1.0</v>
      </c>
      <c r="I1131" s="1">
        <v>2.0</v>
      </c>
      <c r="J1131" s="1">
        <v>1.0</v>
      </c>
      <c r="K1131" s="1">
        <v>2.0</v>
      </c>
      <c r="L1131" s="1">
        <v>2.0</v>
      </c>
      <c r="M1131" s="1">
        <v>1.0</v>
      </c>
      <c r="N1131" s="1">
        <v>2.0</v>
      </c>
      <c r="O1131" s="1">
        <v>1.0</v>
      </c>
      <c r="P1131" s="1">
        <v>2.0</v>
      </c>
      <c r="Q1131" s="1">
        <v>2.0</v>
      </c>
      <c r="R1131" s="1">
        <v>1.0</v>
      </c>
      <c r="S1131" s="1">
        <v>2.0</v>
      </c>
      <c r="T1131" s="1">
        <v>2.0</v>
      </c>
      <c r="U1131" s="1">
        <v>0.0</v>
      </c>
      <c r="V1131" s="1">
        <v>1.0</v>
      </c>
      <c r="W1131" s="1">
        <v>2.0</v>
      </c>
      <c r="X1131" s="1">
        <v>1.0</v>
      </c>
      <c r="Y1131" s="1">
        <v>2.0</v>
      </c>
      <c r="Z1131" s="1">
        <v>2.0</v>
      </c>
      <c r="AA1131" s="1">
        <v>2.0</v>
      </c>
      <c r="AB1131" s="1">
        <v>1.0</v>
      </c>
      <c r="AC1131" s="1">
        <v>2203.0</v>
      </c>
      <c r="AD1131" s="100">
        <f t="shared" si="1"/>
        <v>78</v>
      </c>
      <c r="AE1131">
        <f t="shared" si="2"/>
        <v>24</v>
      </c>
      <c r="AF1131">
        <f t="shared" si="3"/>
        <v>24</v>
      </c>
      <c r="AG1131">
        <f t="shared" si="4"/>
        <v>30</v>
      </c>
    </row>
    <row r="1132">
      <c r="A1132" s="1" t="b">
        <v>1</v>
      </c>
      <c r="B1132" s="20">
        <v>44244.85048625</v>
      </c>
      <c r="C1132" s="1" t="s">
        <v>632</v>
      </c>
      <c r="D1132" s="1">
        <v>2.0</v>
      </c>
      <c r="E1132" s="1">
        <v>2.0</v>
      </c>
      <c r="F1132" s="1">
        <v>2.0</v>
      </c>
      <c r="G1132" s="1">
        <v>2.0</v>
      </c>
      <c r="H1132" s="1">
        <v>1.0</v>
      </c>
      <c r="I1132" s="1">
        <v>2.0</v>
      </c>
      <c r="J1132" s="1">
        <v>2.0</v>
      </c>
      <c r="K1132" s="1">
        <v>2.0</v>
      </c>
      <c r="L1132" s="1">
        <v>2.0</v>
      </c>
      <c r="M1132" s="1">
        <v>1.0</v>
      </c>
      <c r="N1132" s="1">
        <v>1.0</v>
      </c>
      <c r="O1132" s="1">
        <v>1.0</v>
      </c>
      <c r="P1132" s="1">
        <v>2.0</v>
      </c>
      <c r="Q1132" s="1">
        <v>2.0</v>
      </c>
      <c r="R1132" s="1">
        <v>2.0</v>
      </c>
      <c r="S1132" s="1">
        <v>2.0</v>
      </c>
      <c r="T1132" s="1">
        <v>2.0</v>
      </c>
      <c r="U1132" s="1">
        <v>1.0</v>
      </c>
      <c r="V1132" s="1">
        <v>2.0</v>
      </c>
      <c r="W1132" s="1">
        <v>2.0</v>
      </c>
      <c r="X1132" s="1">
        <v>1.0</v>
      </c>
      <c r="Y1132" s="1">
        <v>2.0</v>
      </c>
      <c r="Z1132" s="1">
        <v>2.0</v>
      </c>
      <c r="AA1132" s="1">
        <v>2.0</v>
      </c>
      <c r="AB1132" s="1">
        <v>2.0</v>
      </c>
      <c r="AC1132" s="1">
        <v>2487.0</v>
      </c>
      <c r="AD1132" s="100">
        <f t="shared" si="1"/>
        <v>88</v>
      </c>
      <c r="AE1132">
        <f t="shared" si="2"/>
        <v>26</v>
      </c>
      <c r="AF1132">
        <f t="shared" si="3"/>
        <v>26</v>
      </c>
      <c r="AG1132">
        <f t="shared" si="4"/>
        <v>36</v>
      </c>
    </row>
    <row r="1133">
      <c r="A1133" s="1" t="b">
        <v>1</v>
      </c>
      <c r="B1133" s="69">
        <v>44244.0</v>
      </c>
      <c r="C1133" s="1" t="s">
        <v>994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2358.0</v>
      </c>
      <c r="AD1133" s="100">
        <f t="shared" si="1"/>
        <v>0</v>
      </c>
      <c r="AE1133">
        <f t="shared" si="2"/>
        <v>0</v>
      </c>
      <c r="AF1133">
        <f t="shared" si="3"/>
        <v>0</v>
      </c>
      <c r="AG1133">
        <f t="shared" si="4"/>
        <v>0</v>
      </c>
    </row>
    <row r="1134">
      <c r="A1134" s="1" t="b">
        <v>1</v>
      </c>
      <c r="B1134" s="20">
        <v>44245.45696534722</v>
      </c>
      <c r="C1134" s="1" t="s">
        <v>597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1.0</v>
      </c>
      <c r="J1134" s="1">
        <v>0.0</v>
      </c>
      <c r="K1134" s="1">
        <v>0.0</v>
      </c>
      <c r="L1134" s="1">
        <v>0.0</v>
      </c>
      <c r="M1134" s="1">
        <v>0.0</v>
      </c>
      <c r="N1134" s="1">
        <v>1.0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2463.0</v>
      </c>
      <c r="AD1134" s="100">
        <f t="shared" si="1"/>
        <v>6</v>
      </c>
      <c r="AE1134">
        <f t="shared" si="2"/>
        <v>2</v>
      </c>
      <c r="AF1134">
        <f t="shared" si="3"/>
        <v>2</v>
      </c>
      <c r="AG1134">
        <f t="shared" si="4"/>
        <v>2</v>
      </c>
    </row>
    <row r="1135">
      <c r="A1135" s="1" t="b">
        <v>1</v>
      </c>
      <c r="B1135" s="20">
        <v>44245.46662457176</v>
      </c>
      <c r="C1135" s="1" t="s">
        <v>562</v>
      </c>
      <c r="D1135" s="1">
        <v>1.0</v>
      </c>
      <c r="E1135" s="1">
        <v>1.0</v>
      </c>
      <c r="F1135" s="1">
        <v>1.0</v>
      </c>
      <c r="G1135" s="1">
        <v>0.0</v>
      </c>
      <c r="H1135" s="1">
        <v>0.0</v>
      </c>
      <c r="I1135" s="1">
        <v>0.0</v>
      </c>
      <c r="J1135" s="1">
        <v>2.0</v>
      </c>
      <c r="K1135" s="1">
        <v>1.0</v>
      </c>
      <c r="L1135" s="1">
        <v>1.0</v>
      </c>
      <c r="M1135" s="1">
        <v>0.0</v>
      </c>
      <c r="N1135" s="1">
        <v>1.0</v>
      </c>
      <c r="O1135" s="1">
        <v>0.0</v>
      </c>
      <c r="P1135" s="1">
        <v>0.0</v>
      </c>
      <c r="Q1135" s="1">
        <v>1.0</v>
      </c>
      <c r="R1135" s="1">
        <v>0.0</v>
      </c>
      <c r="S1135" s="1">
        <v>1.0</v>
      </c>
      <c r="T1135" s="1">
        <v>2.0</v>
      </c>
      <c r="U1135" s="1">
        <v>0.0</v>
      </c>
      <c r="V1135" s="1">
        <v>2.0</v>
      </c>
      <c r="W1135" s="1">
        <v>0.0</v>
      </c>
      <c r="X1135" s="1">
        <v>1.0</v>
      </c>
      <c r="Y1135" s="1">
        <v>1.0</v>
      </c>
      <c r="Z1135" s="1">
        <v>1.0</v>
      </c>
      <c r="AA1135" s="1">
        <v>2.0</v>
      </c>
      <c r="AB1135" s="1">
        <v>0.0</v>
      </c>
      <c r="AC1135" s="1">
        <v>2423.0</v>
      </c>
      <c r="AD1135" s="100">
        <f t="shared" si="1"/>
        <v>38</v>
      </c>
      <c r="AE1135">
        <f t="shared" si="2"/>
        <v>10</v>
      </c>
      <c r="AF1135">
        <f t="shared" si="3"/>
        <v>10</v>
      </c>
      <c r="AG1135">
        <f t="shared" si="4"/>
        <v>18</v>
      </c>
    </row>
    <row r="1136">
      <c r="A1136" s="1" t="b">
        <v>1</v>
      </c>
      <c r="B1136" s="20">
        <v>44246.61988453704</v>
      </c>
      <c r="C1136" s="1" t="s">
        <v>448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1.0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1.0</v>
      </c>
      <c r="AB1136" s="1">
        <v>0.0</v>
      </c>
      <c r="AC1136" s="1">
        <v>2264.0</v>
      </c>
      <c r="AD1136" s="100">
        <f t="shared" si="1"/>
        <v>4</v>
      </c>
      <c r="AE1136">
        <f t="shared" si="2"/>
        <v>0</v>
      </c>
      <c r="AF1136">
        <f t="shared" si="3"/>
        <v>2</v>
      </c>
      <c r="AG1136">
        <f t="shared" si="4"/>
        <v>2</v>
      </c>
    </row>
    <row r="1137">
      <c r="A1137" s="1" t="b">
        <v>1</v>
      </c>
      <c r="B1137" s="20">
        <v>44247.624449282404</v>
      </c>
      <c r="C1137" s="1" t="s">
        <v>488</v>
      </c>
      <c r="D1137" s="1">
        <v>1.0</v>
      </c>
      <c r="E1137" s="1">
        <v>2.0</v>
      </c>
      <c r="F1137" s="1">
        <v>2.0</v>
      </c>
      <c r="G1137" s="1">
        <v>2.0</v>
      </c>
      <c r="H1137" s="1">
        <v>0.0</v>
      </c>
      <c r="I1137" s="1">
        <v>2.0</v>
      </c>
      <c r="J1137" s="1">
        <v>2.0</v>
      </c>
      <c r="K1137" s="1">
        <v>2.0</v>
      </c>
      <c r="L1137" s="1">
        <v>1.0</v>
      </c>
      <c r="M1137" s="1">
        <v>1.0</v>
      </c>
      <c r="N1137" s="1">
        <v>2.0</v>
      </c>
      <c r="O1137" s="1">
        <v>1.0</v>
      </c>
      <c r="P1137" s="1">
        <v>2.0</v>
      </c>
      <c r="Q1137" s="1">
        <v>0.0</v>
      </c>
      <c r="R1137" s="1">
        <v>1.0</v>
      </c>
      <c r="S1137" s="1">
        <v>1.0</v>
      </c>
      <c r="T1137" s="1">
        <v>2.0</v>
      </c>
      <c r="U1137" s="1">
        <v>1.0</v>
      </c>
      <c r="V1137" s="1">
        <v>0.0</v>
      </c>
      <c r="W1137" s="1">
        <v>2.0</v>
      </c>
      <c r="X1137" s="1">
        <v>2.0</v>
      </c>
      <c r="Y1137" s="1">
        <v>2.0</v>
      </c>
      <c r="Z1137" s="1">
        <v>1.0</v>
      </c>
      <c r="AA1137" s="1">
        <v>2.0</v>
      </c>
      <c r="AB1137" s="1">
        <v>2.0</v>
      </c>
      <c r="AC1137" s="1">
        <v>2248.0</v>
      </c>
      <c r="AD1137" s="100">
        <f t="shared" si="1"/>
        <v>72</v>
      </c>
      <c r="AE1137">
        <f t="shared" si="2"/>
        <v>24</v>
      </c>
      <c r="AF1137">
        <f t="shared" si="3"/>
        <v>26</v>
      </c>
      <c r="AG1137">
        <f t="shared" si="4"/>
        <v>22</v>
      </c>
    </row>
    <row r="1138">
      <c r="A1138" s="1" t="b">
        <v>1</v>
      </c>
      <c r="B1138" s="20">
        <v>44248.73345053241</v>
      </c>
      <c r="C1138" s="1" t="s">
        <v>634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1.0</v>
      </c>
      <c r="AB1138" s="1">
        <v>0.0</v>
      </c>
      <c r="AC1138" s="1">
        <v>2483.0</v>
      </c>
      <c r="AD1138" s="100">
        <f t="shared" si="1"/>
        <v>2</v>
      </c>
      <c r="AE1138">
        <f t="shared" si="2"/>
        <v>0</v>
      </c>
      <c r="AF1138">
        <f t="shared" si="3"/>
        <v>0</v>
      </c>
      <c r="AG1138">
        <f t="shared" si="4"/>
        <v>2</v>
      </c>
    </row>
    <row r="1139">
      <c r="A1139" s="1" t="b">
        <v>1</v>
      </c>
      <c r="B1139" s="20">
        <v>44249.53274621528</v>
      </c>
      <c r="C1139" s="1" t="s">
        <v>444</v>
      </c>
      <c r="D1139" s="1">
        <v>2.0</v>
      </c>
      <c r="E1139" s="1">
        <v>2.0</v>
      </c>
      <c r="F1139" s="1">
        <v>1.0</v>
      </c>
      <c r="G1139" s="1">
        <v>2.0</v>
      </c>
      <c r="H1139" s="1">
        <v>0.0</v>
      </c>
      <c r="I1139" s="1">
        <v>1.0</v>
      </c>
      <c r="J1139" s="1">
        <v>2.0</v>
      </c>
      <c r="K1139" s="1">
        <v>2.0</v>
      </c>
      <c r="L1139" s="1">
        <v>0.0</v>
      </c>
      <c r="M1139" s="1">
        <v>0.0</v>
      </c>
      <c r="N1139" s="1">
        <v>1.0</v>
      </c>
      <c r="O1139" s="1">
        <v>0.0</v>
      </c>
      <c r="P1139" s="1">
        <v>2.0</v>
      </c>
      <c r="Q1139" s="1">
        <v>0.0</v>
      </c>
      <c r="R1139" s="1">
        <v>0.0</v>
      </c>
      <c r="S1139" s="1">
        <v>1.0</v>
      </c>
      <c r="T1139" s="1">
        <v>0.0</v>
      </c>
      <c r="U1139" s="1">
        <v>0.0</v>
      </c>
      <c r="V1139" s="1">
        <v>1.0</v>
      </c>
      <c r="W1139" s="1">
        <v>0.0</v>
      </c>
      <c r="X1139" s="1">
        <v>1.0</v>
      </c>
      <c r="Y1139" s="1">
        <v>2.0</v>
      </c>
      <c r="Z1139" s="1">
        <v>1.0</v>
      </c>
      <c r="AA1139" s="1">
        <v>2.0</v>
      </c>
      <c r="AB1139" s="1">
        <v>0.0</v>
      </c>
      <c r="AC1139" s="1">
        <v>2271.0</v>
      </c>
      <c r="AD1139" s="100">
        <f t="shared" si="1"/>
        <v>46</v>
      </c>
      <c r="AE1139">
        <f t="shared" si="2"/>
        <v>12</v>
      </c>
      <c r="AF1139">
        <f t="shared" si="3"/>
        <v>18</v>
      </c>
      <c r="AG1139">
        <f t="shared" si="4"/>
        <v>16</v>
      </c>
    </row>
    <row r="1140">
      <c r="A1140" s="1" t="b">
        <v>1</v>
      </c>
      <c r="B1140" s="20">
        <v>44249.60542865741</v>
      </c>
      <c r="C1140" s="1" t="s">
        <v>573</v>
      </c>
      <c r="D1140" s="1">
        <v>2.0</v>
      </c>
      <c r="E1140" s="1">
        <v>2.0</v>
      </c>
      <c r="F1140" s="1">
        <v>2.0</v>
      </c>
      <c r="G1140" s="1">
        <v>2.0</v>
      </c>
      <c r="H1140" s="1">
        <v>2.0</v>
      </c>
      <c r="I1140" s="1">
        <v>2.0</v>
      </c>
      <c r="J1140" s="1">
        <v>2.0</v>
      </c>
      <c r="K1140" s="1">
        <v>2.0</v>
      </c>
      <c r="L1140" s="1">
        <v>0.0</v>
      </c>
      <c r="M1140" s="1">
        <v>1.0</v>
      </c>
      <c r="N1140" s="1">
        <v>1.0</v>
      </c>
      <c r="O1140" s="1">
        <v>2.0</v>
      </c>
      <c r="P1140" s="1">
        <v>2.0</v>
      </c>
      <c r="Q1140" s="1">
        <v>0.0</v>
      </c>
      <c r="R1140" s="1">
        <v>1.0</v>
      </c>
      <c r="S1140" s="1">
        <v>2.0</v>
      </c>
      <c r="T1140" s="1">
        <v>2.0</v>
      </c>
      <c r="U1140" s="1">
        <v>0.0</v>
      </c>
      <c r="V1140" s="1">
        <v>0.0</v>
      </c>
      <c r="W1140" s="1">
        <v>1.0</v>
      </c>
      <c r="X1140" s="1">
        <v>0.0</v>
      </c>
      <c r="Y1140" s="1">
        <v>2.0</v>
      </c>
      <c r="Z1140" s="1">
        <v>2.0</v>
      </c>
      <c r="AA1140" s="1">
        <v>2.0</v>
      </c>
      <c r="AB1140" s="1">
        <v>2.0</v>
      </c>
      <c r="AC1140" s="1">
        <v>2435.0</v>
      </c>
      <c r="AD1140" s="100">
        <f t="shared" si="1"/>
        <v>72</v>
      </c>
      <c r="AE1140">
        <f t="shared" si="2"/>
        <v>16</v>
      </c>
      <c r="AF1140">
        <f t="shared" si="3"/>
        <v>26</v>
      </c>
      <c r="AG1140">
        <f t="shared" si="4"/>
        <v>30</v>
      </c>
    </row>
    <row r="1141">
      <c r="A1141" s="1" t="b">
        <v>1</v>
      </c>
      <c r="B1141" s="20">
        <v>44249.68455038195</v>
      </c>
      <c r="C1141" s="1" t="s">
        <v>635</v>
      </c>
      <c r="D1141" s="1">
        <v>2.0</v>
      </c>
      <c r="E1141" s="1">
        <v>2.0</v>
      </c>
      <c r="F1141" s="1">
        <v>0.0</v>
      </c>
      <c r="G1141" s="1">
        <v>0.0</v>
      </c>
      <c r="H1141" s="1">
        <v>0.0</v>
      </c>
      <c r="I1141" s="1">
        <v>0.0</v>
      </c>
      <c r="J1141" s="1">
        <v>1.0</v>
      </c>
      <c r="K1141" s="1">
        <v>1.0</v>
      </c>
      <c r="L1141" s="1">
        <v>0.0</v>
      </c>
      <c r="M1141" s="1">
        <v>0.0</v>
      </c>
      <c r="N1141" s="1">
        <v>0.0</v>
      </c>
      <c r="O1141" s="1">
        <v>1.0</v>
      </c>
      <c r="P1141" s="1">
        <v>1.0</v>
      </c>
      <c r="Q1141" s="1">
        <v>0.0</v>
      </c>
      <c r="R1141" s="1">
        <v>0.0</v>
      </c>
      <c r="S1141" s="1">
        <v>2.0</v>
      </c>
      <c r="T1141" s="1">
        <v>0.0</v>
      </c>
      <c r="U1141" s="1">
        <v>0.0</v>
      </c>
      <c r="V1141" s="1">
        <v>1.0</v>
      </c>
      <c r="W1141" s="1">
        <v>0.0</v>
      </c>
      <c r="X1141" s="1">
        <v>2.0</v>
      </c>
      <c r="Y1141" s="1">
        <v>1.0</v>
      </c>
      <c r="Z1141" s="1">
        <v>1.0</v>
      </c>
      <c r="AA1141" s="1">
        <v>2.0</v>
      </c>
      <c r="AB1141" s="1">
        <v>0.0</v>
      </c>
      <c r="AC1141" s="1">
        <v>2334.0</v>
      </c>
      <c r="AD1141" s="100">
        <f t="shared" si="1"/>
        <v>34</v>
      </c>
      <c r="AE1141">
        <f t="shared" si="2"/>
        <v>12</v>
      </c>
      <c r="AF1141">
        <f t="shared" si="3"/>
        <v>8</v>
      </c>
      <c r="AG1141">
        <f t="shared" si="4"/>
        <v>14</v>
      </c>
    </row>
    <row r="1142">
      <c r="A1142" t="b">
        <v>0</v>
      </c>
      <c r="B1142" s="20">
        <v>44249.78447079861</v>
      </c>
      <c r="C1142" s="1" t="s">
        <v>636</v>
      </c>
      <c r="D1142" s="1">
        <v>2.0</v>
      </c>
      <c r="E1142" s="1">
        <v>2.0</v>
      </c>
      <c r="F1142" s="1">
        <v>1.0</v>
      </c>
      <c r="G1142" s="1">
        <v>1.0</v>
      </c>
      <c r="H1142" s="1">
        <v>2.0</v>
      </c>
      <c r="I1142" s="1">
        <v>1.0</v>
      </c>
      <c r="J1142" s="1">
        <v>1.0</v>
      </c>
      <c r="K1142" s="1">
        <v>1.0</v>
      </c>
      <c r="L1142" s="1">
        <v>0.0</v>
      </c>
      <c r="M1142" s="1">
        <v>1.0</v>
      </c>
      <c r="N1142" s="1">
        <v>1.0</v>
      </c>
      <c r="O1142" s="1">
        <v>0.0</v>
      </c>
      <c r="P1142" s="1">
        <v>1.0</v>
      </c>
      <c r="Q1142" s="1">
        <v>1.0</v>
      </c>
      <c r="R1142" s="1">
        <v>0.0</v>
      </c>
      <c r="S1142" s="1">
        <v>1.0</v>
      </c>
      <c r="T1142" s="1">
        <v>1.0</v>
      </c>
      <c r="U1142" s="1">
        <v>1.0</v>
      </c>
      <c r="V1142" s="1">
        <v>1.0</v>
      </c>
      <c r="W1142" s="1">
        <v>1.0</v>
      </c>
      <c r="X1142" s="1">
        <v>1.0</v>
      </c>
      <c r="Y1142" s="1">
        <v>1.0</v>
      </c>
      <c r="Z1142" s="1">
        <v>1.0</v>
      </c>
      <c r="AA1142" s="1">
        <v>1.0</v>
      </c>
      <c r="AB1142" s="1">
        <v>1.0</v>
      </c>
      <c r="AC1142" s="1" t="s">
        <v>636</v>
      </c>
      <c r="AD1142" s="100">
        <f t="shared" si="1"/>
        <v>50</v>
      </c>
      <c r="AE1142">
        <f t="shared" si="2"/>
        <v>16</v>
      </c>
      <c r="AF1142">
        <f t="shared" si="3"/>
        <v>16</v>
      </c>
      <c r="AG1142">
        <f t="shared" si="4"/>
        <v>18</v>
      </c>
    </row>
    <row r="1143">
      <c r="A1143" s="1" t="b">
        <v>1</v>
      </c>
      <c r="B1143" s="20">
        <v>44249.796416192126</v>
      </c>
      <c r="C1143" s="1" t="s">
        <v>592</v>
      </c>
      <c r="D1143" s="1">
        <v>2.0</v>
      </c>
      <c r="E1143" s="1">
        <v>1.0</v>
      </c>
      <c r="F1143" s="1">
        <v>1.0</v>
      </c>
      <c r="G1143" s="1">
        <v>0.0</v>
      </c>
      <c r="H1143" s="1">
        <v>1.0</v>
      </c>
      <c r="I1143" s="1">
        <v>1.0</v>
      </c>
      <c r="J1143" s="1">
        <v>2.0</v>
      </c>
      <c r="K1143" s="1">
        <v>1.0</v>
      </c>
      <c r="L1143" s="1">
        <v>0.0</v>
      </c>
      <c r="M1143" s="1">
        <v>0.0</v>
      </c>
      <c r="N1143" s="1">
        <v>1.0</v>
      </c>
      <c r="O1143" s="1">
        <v>0.0</v>
      </c>
      <c r="P1143" s="1">
        <v>1.0</v>
      </c>
      <c r="Q1143" s="1">
        <v>0.0</v>
      </c>
      <c r="R1143" s="1">
        <v>0.0</v>
      </c>
      <c r="S1143" s="1">
        <v>1.0</v>
      </c>
      <c r="T1143" s="1">
        <v>2.0</v>
      </c>
      <c r="U1143" s="1">
        <v>0.0</v>
      </c>
      <c r="V1143" s="1">
        <v>1.0</v>
      </c>
      <c r="W1143" s="1">
        <v>1.0</v>
      </c>
      <c r="X1143" s="1">
        <v>0.0</v>
      </c>
      <c r="Y1143" s="1">
        <v>1.0</v>
      </c>
      <c r="Z1143" s="1">
        <v>1.0</v>
      </c>
      <c r="AA1143" s="1">
        <v>2.0</v>
      </c>
      <c r="AB1143" s="1">
        <v>0.0</v>
      </c>
      <c r="AC1143" s="1">
        <v>2458.0</v>
      </c>
      <c r="AD1143" s="100">
        <f t="shared" si="1"/>
        <v>40</v>
      </c>
      <c r="AE1143">
        <f t="shared" si="2"/>
        <v>8</v>
      </c>
      <c r="AF1143">
        <f t="shared" si="3"/>
        <v>14</v>
      </c>
      <c r="AG1143">
        <f t="shared" si="4"/>
        <v>18</v>
      </c>
    </row>
    <row r="1144">
      <c r="A1144" s="1" t="b">
        <v>1</v>
      </c>
      <c r="B1144" s="20">
        <v>44249.81290550926</v>
      </c>
      <c r="C1144" s="1" t="s">
        <v>481</v>
      </c>
      <c r="D1144" s="1">
        <v>1.0</v>
      </c>
      <c r="E1144" s="1">
        <v>2.0</v>
      </c>
      <c r="F1144" s="1">
        <v>1.0</v>
      </c>
      <c r="G1144" s="1">
        <v>0.0</v>
      </c>
      <c r="H1144" s="1">
        <v>0.0</v>
      </c>
      <c r="I1144" s="1">
        <v>1.0</v>
      </c>
      <c r="J1144" s="1">
        <v>2.0</v>
      </c>
      <c r="K1144" s="1">
        <v>2.0</v>
      </c>
      <c r="L1144" s="1">
        <v>1.0</v>
      </c>
      <c r="M1144" s="1">
        <v>0.0</v>
      </c>
      <c r="N1144" s="1">
        <v>0.0</v>
      </c>
      <c r="O1144" s="1">
        <v>0.0</v>
      </c>
      <c r="P1144" s="1">
        <v>2.0</v>
      </c>
      <c r="Q1144" s="1">
        <v>0.0</v>
      </c>
      <c r="R1144" s="1">
        <v>0.0</v>
      </c>
      <c r="S1144" s="1">
        <v>1.0</v>
      </c>
      <c r="T1144" s="1">
        <v>2.0</v>
      </c>
      <c r="U1144" s="1">
        <v>0.0</v>
      </c>
      <c r="V1144" s="1">
        <v>1.0</v>
      </c>
      <c r="W1144" s="1">
        <v>1.0</v>
      </c>
      <c r="X1144" s="1">
        <v>1.0</v>
      </c>
      <c r="Y1144" s="1">
        <v>2.0</v>
      </c>
      <c r="Z1144" s="1">
        <v>1.0</v>
      </c>
      <c r="AA1144" s="1">
        <v>2.0</v>
      </c>
      <c r="AB1144" s="1">
        <v>0.0</v>
      </c>
      <c r="AC1144" s="1">
        <v>2305.0</v>
      </c>
      <c r="AD1144" s="100">
        <f t="shared" si="1"/>
        <v>46</v>
      </c>
      <c r="AE1144">
        <f t="shared" si="2"/>
        <v>16</v>
      </c>
      <c r="AF1144">
        <f t="shared" si="3"/>
        <v>14</v>
      </c>
      <c r="AG1144">
        <f t="shared" si="4"/>
        <v>16</v>
      </c>
    </row>
    <row r="1145">
      <c r="A1145" s="1" t="b">
        <v>1</v>
      </c>
      <c r="B1145" s="20">
        <v>44250.40111228009</v>
      </c>
      <c r="C1145" s="1" t="s">
        <v>637</v>
      </c>
      <c r="D1145" s="1">
        <v>0.0</v>
      </c>
      <c r="E1145" s="1">
        <v>1.0</v>
      </c>
      <c r="F1145" s="1">
        <v>2.0</v>
      </c>
      <c r="G1145" s="1">
        <v>2.0</v>
      </c>
      <c r="H1145" s="1">
        <v>1.0</v>
      </c>
      <c r="I1145" s="1">
        <v>1.0</v>
      </c>
      <c r="J1145" s="1">
        <v>2.0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2.0</v>
      </c>
      <c r="T1145" s="1">
        <v>0.0</v>
      </c>
      <c r="U1145" s="1">
        <v>0.0</v>
      </c>
      <c r="V1145" s="1">
        <v>0.0</v>
      </c>
      <c r="W1145" s="1">
        <v>1.0</v>
      </c>
      <c r="X1145" s="1">
        <v>0.0</v>
      </c>
      <c r="Y1145" s="1">
        <v>2.0</v>
      </c>
      <c r="Z1145" s="1">
        <v>0.0</v>
      </c>
      <c r="AA1145" s="1">
        <v>0.0</v>
      </c>
      <c r="AB1145" s="1">
        <v>0.0</v>
      </c>
      <c r="AC1145" s="1">
        <v>2492.0</v>
      </c>
      <c r="AD1145" s="100">
        <f t="shared" si="1"/>
        <v>28</v>
      </c>
      <c r="AE1145">
        <f t="shared" si="2"/>
        <v>8</v>
      </c>
      <c r="AF1145">
        <f t="shared" si="3"/>
        <v>4</v>
      </c>
      <c r="AG1145">
        <f t="shared" si="4"/>
        <v>16</v>
      </c>
    </row>
    <row r="1146">
      <c r="A1146" t="b">
        <v>0</v>
      </c>
      <c r="B1146" s="20">
        <v>44250.45168405093</v>
      </c>
      <c r="C1146" s="1" t="s">
        <v>636</v>
      </c>
      <c r="D1146" s="1">
        <v>2.0</v>
      </c>
      <c r="E1146" s="1">
        <v>1.0</v>
      </c>
      <c r="F1146" s="1">
        <v>1.0</v>
      </c>
      <c r="G1146" s="1">
        <v>2.0</v>
      </c>
      <c r="H1146" s="1">
        <v>2.0</v>
      </c>
      <c r="I1146" s="1">
        <v>2.0</v>
      </c>
      <c r="J1146" s="1">
        <v>2.0</v>
      </c>
      <c r="K1146" s="1">
        <v>2.0</v>
      </c>
      <c r="L1146" s="1">
        <v>0.0</v>
      </c>
      <c r="M1146" s="1">
        <v>2.0</v>
      </c>
      <c r="N1146" s="1">
        <v>0.0</v>
      </c>
      <c r="O1146" s="1">
        <v>1.0</v>
      </c>
      <c r="P1146" s="1">
        <v>1.0</v>
      </c>
      <c r="Q1146" s="1">
        <v>0.0</v>
      </c>
      <c r="R1146" s="1">
        <v>0.0</v>
      </c>
      <c r="S1146" s="1">
        <v>0.0</v>
      </c>
      <c r="T1146" s="1">
        <v>2.0</v>
      </c>
      <c r="U1146" s="1">
        <v>2.0</v>
      </c>
      <c r="V1146" s="1">
        <v>2.0</v>
      </c>
      <c r="W1146" s="1">
        <v>1.0</v>
      </c>
      <c r="X1146" s="1">
        <v>2.0</v>
      </c>
      <c r="Y1146" s="1">
        <v>1.0</v>
      </c>
      <c r="Z1146" s="1">
        <v>1.0</v>
      </c>
      <c r="AA1146" s="1">
        <v>0.0</v>
      </c>
      <c r="AB1146" s="1">
        <v>0.0</v>
      </c>
      <c r="AC1146" s="1" t="s">
        <v>636</v>
      </c>
      <c r="AD1146" s="100">
        <f t="shared" si="1"/>
        <v>58</v>
      </c>
      <c r="AE1146">
        <f t="shared" si="2"/>
        <v>20</v>
      </c>
      <c r="AF1146">
        <f t="shared" si="3"/>
        <v>18</v>
      </c>
      <c r="AG1146">
        <f t="shared" si="4"/>
        <v>20</v>
      </c>
    </row>
    <row r="1147">
      <c r="A1147" s="1" t="b">
        <v>1</v>
      </c>
      <c r="B1147" s="20">
        <v>44250.46642030093</v>
      </c>
      <c r="C1147" s="1" t="s">
        <v>638</v>
      </c>
      <c r="D1147" s="1">
        <v>0.0</v>
      </c>
      <c r="E1147" s="1">
        <v>2.0</v>
      </c>
      <c r="F1147" s="1">
        <v>2.0</v>
      </c>
      <c r="G1147" s="1">
        <v>1.0</v>
      </c>
      <c r="H1147" s="1">
        <v>1.0</v>
      </c>
      <c r="I1147" s="1">
        <v>1.0</v>
      </c>
      <c r="J1147" s="1">
        <v>2.0</v>
      </c>
      <c r="K1147" s="1">
        <v>2.0</v>
      </c>
      <c r="L1147" s="1">
        <v>1.0</v>
      </c>
      <c r="M1147" s="1">
        <v>1.0</v>
      </c>
      <c r="N1147" s="1">
        <v>2.0</v>
      </c>
      <c r="O1147" s="1">
        <v>0.0</v>
      </c>
      <c r="P1147" s="1">
        <v>1.0</v>
      </c>
      <c r="Q1147" s="1">
        <v>2.0</v>
      </c>
      <c r="R1147" s="1">
        <v>1.0</v>
      </c>
      <c r="S1147" s="1">
        <v>2.0</v>
      </c>
      <c r="T1147" s="1">
        <v>1.0</v>
      </c>
      <c r="U1147" s="1">
        <v>1.0</v>
      </c>
      <c r="V1147" s="1">
        <v>1.0</v>
      </c>
      <c r="W1147" s="1">
        <v>1.0</v>
      </c>
      <c r="X1147" s="1">
        <v>2.0</v>
      </c>
      <c r="Y1147" s="1">
        <v>2.0</v>
      </c>
      <c r="Z1147" s="1">
        <v>2.0</v>
      </c>
      <c r="AA1147" s="1">
        <v>2.0</v>
      </c>
      <c r="AB1147" s="1">
        <v>1.0</v>
      </c>
      <c r="AC1147" s="1">
        <v>2491.0</v>
      </c>
      <c r="AD1147" s="100">
        <f t="shared" si="1"/>
        <v>68</v>
      </c>
      <c r="AE1147">
        <f t="shared" si="2"/>
        <v>24</v>
      </c>
      <c r="AF1147">
        <f t="shared" si="3"/>
        <v>16</v>
      </c>
      <c r="AG1147">
        <f t="shared" si="4"/>
        <v>28</v>
      </c>
    </row>
    <row r="1148">
      <c r="A1148" s="1" t="b">
        <v>1</v>
      </c>
      <c r="B1148" s="20">
        <v>44250.49368231482</v>
      </c>
      <c r="C1148" s="1" t="s">
        <v>316</v>
      </c>
      <c r="D1148" s="1">
        <v>2.0</v>
      </c>
      <c r="E1148" s="1">
        <v>2.0</v>
      </c>
      <c r="F1148" s="1">
        <v>1.0</v>
      </c>
      <c r="G1148" s="1">
        <v>2.0</v>
      </c>
      <c r="H1148" s="1">
        <v>1.0</v>
      </c>
      <c r="I1148" s="1">
        <v>2.0</v>
      </c>
      <c r="J1148" s="1">
        <v>2.0</v>
      </c>
      <c r="K1148" s="1">
        <v>2.0</v>
      </c>
      <c r="L1148" s="1">
        <v>1.0</v>
      </c>
      <c r="M1148" s="1">
        <v>1.0</v>
      </c>
      <c r="N1148" s="1">
        <v>2.0</v>
      </c>
      <c r="O1148" s="1">
        <v>2.0</v>
      </c>
      <c r="P1148" s="1">
        <v>2.0</v>
      </c>
      <c r="Q1148" s="1">
        <v>0.0</v>
      </c>
      <c r="R1148" s="1">
        <v>2.0</v>
      </c>
      <c r="S1148" s="1">
        <v>2.0</v>
      </c>
      <c r="T1148" s="1">
        <v>2.0</v>
      </c>
      <c r="U1148" s="1">
        <v>1.0</v>
      </c>
      <c r="V1148" s="1">
        <v>1.0</v>
      </c>
      <c r="W1148" s="1">
        <v>1.0</v>
      </c>
      <c r="X1148" s="1">
        <v>1.0</v>
      </c>
      <c r="Y1148" s="1">
        <v>2.0</v>
      </c>
      <c r="Z1148" s="1">
        <v>2.0</v>
      </c>
      <c r="AA1148" s="1">
        <v>2.0</v>
      </c>
      <c r="AB1148" s="1">
        <v>2.0</v>
      </c>
      <c r="AC1148" s="1">
        <v>2103.0</v>
      </c>
      <c r="AD1148" s="100">
        <f t="shared" si="1"/>
        <v>80</v>
      </c>
      <c r="AE1148">
        <f t="shared" si="2"/>
        <v>22</v>
      </c>
      <c r="AF1148">
        <f t="shared" si="3"/>
        <v>28</v>
      </c>
      <c r="AG1148">
        <f t="shared" si="4"/>
        <v>30</v>
      </c>
    </row>
    <row r="1149">
      <c r="A1149" s="1" t="b">
        <v>1</v>
      </c>
      <c r="B1149" s="20">
        <v>44251.37392478009</v>
      </c>
      <c r="C1149" s="1" t="s">
        <v>555</v>
      </c>
      <c r="D1149" s="1">
        <v>0.0</v>
      </c>
      <c r="E1149" s="1">
        <v>0.0</v>
      </c>
      <c r="F1149" s="1">
        <v>1.0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2406.0</v>
      </c>
      <c r="AD1149" s="100">
        <f t="shared" si="1"/>
        <v>2</v>
      </c>
      <c r="AE1149">
        <f t="shared" si="2"/>
        <v>0</v>
      </c>
      <c r="AF1149">
        <f t="shared" si="3"/>
        <v>0</v>
      </c>
      <c r="AG1149">
        <f t="shared" si="4"/>
        <v>2</v>
      </c>
    </row>
    <row r="1150">
      <c r="A1150" s="1" t="b">
        <v>1</v>
      </c>
      <c r="B1150" s="20">
        <v>44251.54755923611</v>
      </c>
      <c r="C1150" s="1" t="s">
        <v>641</v>
      </c>
      <c r="D1150" s="1">
        <v>0.0</v>
      </c>
      <c r="E1150" s="1">
        <v>1.0</v>
      </c>
      <c r="F1150" s="1">
        <v>2.0</v>
      </c>
      <c r="G1150" s="1">
        <v>0.0</v>
      </c>
      <c r="H1150" s="1">
        <v>1.0</v>
      </c>
      <c r="I1150" s="1">
        <v>2.0</v>
      </c>
      <c r="J1150" s="1">
        <v>1.0</v>
      </c>
      <c r="K1150" s="1">
        <v>1.0</v>
      </c>
      <c r="L1150" s="1">
        <v>0.0</v>
      </c>
      <c r="M1150" s="1">
        <v>0.0</v>
      </c>
      <c r="N1150" s="1">
        <v>0.0</v>
      </c>
      <c r="O1150" s="1">
        <v>0.0</v>
      </c>
      <c r="P1150" s="1">
        <v>1.0</v>
      </c>
      <c r="Q1150" s="1">
        <v>1.0</v>
      </c>
      <c r="R1150" s="1">
        <v>0.0</v>
      </c>
      <c r="S1150" s="1">
        <v>1.0</v>
      </c>
      <c r="T1150" s="1">
        <v>0.0</v>
      </c>
      <c r="U1150" s="1">
        <v>0.0</v>
      </c>
      <c r="V1150" s="1">
        <v>1.0</v>
      </c>
      <c r="W1150" s="1">
        <v>0.0</v>
      </c>
      <c r="X1150" s="1">
        <v>1.0</v>
      </c>
      <c r="Y1150" s="1">
        <v>1.0</v>
      </c>
      <c r="Z1150" s="1">
        <v>0.0</v>
      </c>
      <c r="AA1150" s="1">
        <v>1.0</v>
      </c>
      <c r="AB1150" s="1">
        <v>0.0</v>
      </c>
      <c r="AC1150" s="1">
        <v>2468.0</v>
      </c>
      <c r="AD1150" s="100">
        <f t="shared" si="1"/>
        <v>30</v>
      </c>
      <c r="AE1150">
        <f t="shared" si="2"/>
        <v>6</v>
      </c>
      <c r="AF1150">
        <f t="shared" si="3"/>
        <v>4</v>
      </c>
      <c r="AG1150">
        <f t="shared" si="4"/>
        <v>20</v>
      </c>
    </row>
    <row r="1151">
      <c r="A1151" s="1" t="b">
        <v>1</v>
      </c>
      <c r="B1151" s="20">
        <v>44252.549814872684</v>
      </c>
      <c r="C1151" s="1" t="s">
        <v>596</v>
      </c>
      <c r="D1151" s="1">
        <v>1.0</v>
      </c>
      <c r="E1151" s="1">
        <v>2.0</v>
      </c>
      <c r="F1151" s="1">
        <v>2.0</v>
      </c>
      <c r="G1151" s="1">
        <v>1.0</v>
      </c>
      <c r="H1151" s="1">
        <v>2.0</v>
      </c>
      <c r="I1151" s="1">
        <v>2.0</v>
      </c>
      <c r="J1151" s="1">
        <v>1.0</v>
      </c>
      <c r="K1151" s="1">
        <v>2.0</v>
      </c>
      <c r="L1151" s="1">
        <v>0.0</v>
      </c>
      <c r="M1151" s="1">
        <v>0.0</v>
      </c>
      <c r="N1151" s="1">
        <v>0.0</v>
      </c>
      <c r="O1151" s="1">
        <v>0.0</v>
      </c>
      <c r="P1151" s="1">
        <v>1.0</v>
      </c>
      <c r="Q1151" s="1">
        <v>0.0</v>
      </c>
      <c r="R1151" s="1">
        <v>0.0</v>
      </c>
      <c r="S1151" s="1">
        <v>1.0</v>
      </c>
      <c r="T1151" s="1">
        <v>2.0</v>
      </c>
      <c r="U1151" s="1">
        <v>0.0</v>
      </c>
      <c r="V1151" s="1">
        <v>0.0</v>
      </c>
      <c r="W1151" s="1">
        <v>1.0</v>
      </c>
      <c r="X1151" s="1">
        <v>0.0</v>
      </c>
      <c r="Y1151" s="1">
        <v>1.0</v>
      </c>
      <c r="Z1151" s="1">
        <v>2.0</v>
      </c>
      <c r="AA1151" s="1">
        <v>2.0</v>
      </c>
      <c r="AB1151" s="1">
        <v>0.0</v>
      </c>
      <c r="AC1151" s="1">
        <v>2450.0</v>
      </c>
      <c r="AD1151" s="100">
        <f t="shared" si="1"/>
        <v>46</v>
      </c>
      <c r="AE1151">
        <f t="shared" si="2"/>
        <v>12</v>
      </c>
      <c r="AF1151">
        <f t="shared" si="3"/>
        <v>14</v>
      </c>
      <c r="AG1151">
        <f t="shared" si="4"/>
        <v>20</v>
      </c>
    </row>
    <row r="1152">
      <c r="A1152" t="b">
        <v>0</v>
      </c>
      <c r="B1152" s="20">
        <v>44252.69975166667</v>
      </c>
      <c r="C1152" s="1" t="s">
        <v>920</v>
      </c>
      <c r="D1152" s="1">
        <v>1.0</v>
      </c>
      <c r="E1152" s="1">
        <v>1.0</v>
      </c>
      <c r="F1152" s="1">
        <v>1.0</v>
      </c>
      <c r="G1152" s="1">
        <v>2.0</v>
      </c>
      <c r="H1152" s="1">
        <v>0.0</v>
      </c>
      <c r="I1152" s="1">
        <v>1.0</v>
      </c>
      <c r="J1152" s="1">
        <v>1.0</v>
      </c>
      <c r="K1152" s="1">
        <v>1.0</v>
      </c>
      <c r="L1152" s="1">
        <v>0.0</v>
      </c>
      <c r="M1152" s="1">
        <v>0.0</v>
      </c>
      <c r="N1152" s="1">
        <v>0.0</v>
      </c>
      <c r="O1152" s="1">
        <v>0.0</v>
      </c>
      <c r="P1152" s="1">
        <v>2.0</v>
      </c>
      <c r="Q1152" s="1">
        <v>0.0</v>
      </c>
      <c r="R1152" s="1">
        <v>0.0</v>
      </c>
      <c r="S1152" s="1">
        <v>1.0</v>
      </c>
      <c r="T1152" s="1">
        <v>0.0</v>
      </c>
      <c r="U1152" s="1">
        <v>0.0</v>
      </c>
      <c r="V1152" s="1">
        <v>1.0</v>
      </c>
      <c r="W1152" s="1">
        <v>1.0</v>
      </c>
      <c r="X1152" s="1">
        <v>0.0</v>
      </c>
      <c r="Y1152" s="1">
        <v>2.0</v>
      </c>
      <c r="Z1152" s="1">
        <v>1.0</v>
      </c>
      <c r="AA1152" s="1">
        <v>2.0</v>
      </c>
      <c r="AB1152" s="1">
        <v>1.0</v>
      </c>
      <c r="AC1152" s="1">
        <v>2244.0</v>
      </c>
      <c r="AD1152" s="100">
        <f t="shared" si="1"/>
        <v>38</v>
      </c>
      <c r="AE1152">
        <f t="shared" si="2"/>
        <v>10</v>
      </c>
      <c r="AF1152">
        <f t="shared" si="3"/>
        <v>14</v>
      </c>
      <c r="AG1152">
        <f t="shared" si="4"/>
        <v>14</v>
      </c>
    </row>
    <row r="1153">
      <c r="A1153" s="1" t="b">
        <v>1</v>
      </c>
      <c r="B1153" s="20">
        <v>44252.70065760417</v>
      </c>
      <c r="C1153" s="1" t="s">
        <v>408</v>
      </c>
      <c r="D1153" s="1">
        <v>1.0</v>
      </c>
      <c r="E1153" s="1">
        <v>0.0</v>
      </c>
      <c r="F1153" s="1">
        <v>1.0</v>
      </c>
      <c r="G1153" s="1">
        <v>0.0</v>
      </c>
      <c r="H1153" s="1">
        <v>0.0</v>
      </c>
      <c r="I1153" s="1">
        <v>0.0</v>
      </c>
      <c r="J1153" s="1">
        <v>0.0</v>
      </c>
      <c r="K1153" s="1">
        <v>1.0</v>
      </c>
      <c r="L1153" s="1">
        <v>0.0</v>
      </c>
      <c r="M1153" s="1">
        <v>0.0</v>
      </c>
      <c r="N1153" s="1">
        <v>1.0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1.0</v>
      </c>
      <c r="AA1153" s="1">
        <v>2.0</v>
      </c>
      <c r="AB1153" s="1">
        <v>0.0</v>
      </c>
      <c r="AC1153" s="1">
        <v>2204.0</v>
      </c>
      <c r="AD1153" s="100">
        <f t="shared" si="1"/>
        <v>14</v>
      </c>
      <c r="AE1153">
        <f t="shared" si="2"/>
        <v>2</v>
      </c>
      <c r="AF1153">
        <f t="shared" si="3"/>
        <v>6</v>
      </c>
      <c r="AG1153">
        <f t="shared" si="4"/>
        <v>6</v>
      </c>
    </row>
    <row r="1154">
      <c r="A1154" s="1" t="b">
        <v>1</v>
      </c>
      <c r="B1154" s="20">
        <v>44253.45719673611</v>
      </c>
      <c r="C1154" s="1" t="s">
        <v>639</v>
      </c>
      <c r="D1154" s="1">
        <v>1.0</v>
      </c>
      <c r="E1154" s="1">
        <v>2.0</v>
      </c>
      <c r="F1154" s="1">
        <v>1.0</v>
      </c>
      <c r="G1154" s="1">
        <v>2.0</v>
      </c>
      <c r="H1154" s="1">
        <v>0.0</v>
      </c>
      <c r="I1154" s="1">
        <v>2.0</v>
      </c>
      <c r="J1154" s="1">
        <v>2.0</v>
      </c>
      <c r="K1154" s="1">
        <v>2.0</v>
      </c>
      <c r="L1154" s="1">
        <v>1.0</v>
      </c>
      <c r="M1154" s="1">
        <v>0.0</v>
      </c>
      <c r="N1154" s="1">
        <v>0.0</v>
      </c>
      <c r="O1154" s="1">
        <v>0.0</v>
      </c>
      <c r="P1154" s="1">
        <v>2.0</v>
      </c>
      <c r="Q1154" s="1">
        <v>1.0</v>
      </c>
      <c r="R1154" s="1">
        <v>1.0</v>
      </c>
      <c r="S1154" s="1">
        <v>2.0</v>
      </c>
      <c r="T1154" s="1">
        <v>1.0</v>
      </c>
      <c r="U1154" s="1">
        <v>1.0</v>
      </c>
      <c r="V1154" s="1">
        <v>1.0</v>
      </c>
      <c r="W1154" s="1">
        <v>2.0</v>
      </c>
      <c r="X1154" s="1">
        <v>1.0</v>
      </c>
      <c r="Y1154" s="1">
        <v>2.0</v>
      </c>
      <c r="Z1154" s="1">
        <v>1.0</v>
      </c>
      <c r="AA1154" s="1">
        <v>2.0</v>
      </c>
      <c r="AB1154" s="1">
        <v>1.0</v>
      </c>
      <c r="AC1154" s="1">
        <v>2469.0</v>
      </c>
      <c r="AD1154" s="100">
        <f t="shared" si="1"/>
        <v>62</v>
      </c>
      <c r="AE1154">
        <f t="shared" si="2"/>
        <v>20</v>
      </c>
      <c r="AF1154">
        <f t="shared" si="3"/>
        <v>18</v>
      </c>
      <c r="AG1154">
        <f t="shared" si="4"/>
        <v>24</v>
      </c>
    </row>
    <row r="1155">
      <c r="A1155" s="1" t="b">
        <v>1</v>
      </c>
      <c r="B1155" s="20">
        <v>44254.34039820602</v>
      </c>
      <c r="C1155" s="1" t="s">
        <v>594</v>
      </c>
      <c r="D1155" s="1">
        <v>1.0</v>
      </c>
      <c r="E1155" s="1">
        <v>2.0</v>
      </c>
      <c r="F1155" s="1">
        <v>1.0</v>
      </c>
      <c r="G1155" s="1">
        <v>1.0</v>
      </c>
      <c r="H1155" s="1">
        <v>1.0</v>
      </c>
      <c r="I1155" s="1">
        <v>1.0</v>
      </c>
      <c r="J1155" s="1">
        <v>0.0</v>
      </c>
      <c r="K1155" s="1">
        <v>1.0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2.0</v>
      </c>
      <c r="T1155" s="1">
        <v>1.0</v>
      </c>
      <c r="U1155" s="1">
        <v>0.0</v>
      </c>
      <c r="V1155" s="1">
        <v>0.0</v>
      </c>
      <c r="W1155" s="1">
        <v>1.0</v>
      </c>
      <c r="X1155" s="1">
        <v>2.0</v>
      </c>
      <c r="Y1155" s="1">
        <v>1.0</v>
      </c>
      <c r="Z1155" s="1">
        <v>1.0</v>
      </c>
      <c r="AA1155" s="1">
        <v>2.0</v>
      </c>
      <c r="AB1155" s="1">
        <v>1.0</v>
      </c>
      <c r="AC1155" s="1">
        <v>2446.0</v>
      </c>
      <c r="AD1155" s="100">
        <f t="shared" si="1"/>
        <v>38</v>
      </c>
      <c r="AE1155">
        <f t="shared" si="2"/>
        <v>14</v>
      </c>
      <c r="AF1155">
        <f t="shared" si="3"/>
        <v>10</v>
      </c>
      <c r="AG1155">
        <f t="shared" si="4"/>
        <v>14</v>
      </c>
    </row>
    <row r="1156">
      <c r="A1156" s="1" t="b">
        <v>1</v>
      </c>
      <c r="B1156" s="20">
        <v>44254.43145311343</v>
      </c>
      <c r="C1156" s="1" t="s">
        <v>570</v>
      </c>
      <c r="D1156" s="1">
        <v>2.0</v>
      </c>
      <c r="E1156" s="1">
        <v>2.0</v>
      </c>
      <c r="F1156" s="1">
        <v>2.0</v>
      </c>
      <c r="G1156" s="1">
        <v>2.0</v>
      </c>
      <c r="H1156" s="1">
        <v>2.0</v>
      </c>
      <c r="I1156" s="1">
        <v>2.0</v>
      </c>
      <c r="J1156" s="1">
        <v>2.0</v>
      </c>
      <c r="K1156" s="1">
        <v>2.0</v>
      </c>
      <c r="L1156" s="1">
        <v>2.0</v>
      </c>
      <c r="M1156" s="1">
        <v>2.0</v>
      </c>
      <c r="N1156" s="1">
        <v>2.0</v>
      </c>
      <c r="O1156" s="1">
        <v>1.0</v>
      </c>
      <c r="P1156" s="1">
        <v>2.0</v>
      </c>
      <c r="Q1156" s="1">
        <v>2.0</v>
      </c>
      <c r="R1156" s="1">
        <v>2.0</v>
      </c>
      <c r="S1156" s="1">
        <v>2.0</v>
      </c>
      <c r="T1156" s="1">
        <v>2.0</v>
      </c>
      <c r="U1156" s="1">
        <v>1.0</v>
      </c>
      <c r="V1156" s="1">
        <v>2.0</v>
      </c>
      <c r="W1156" s="1">
        <v>2.0</v>
      </c>
      <c r="X1156" s="1">
        <v>2.0</v>
      </c>
      <c r="Y1156" s="1">
        <v>2.0</v>
      </c>
      <c r="Z1156" s="1">
        <v>1.0</v>
      </c>
      <c r="AA1156" s="1">
        <v>2.0</v>
      </c>
      <c r="AB1156" s="1">
        <v>1.0</v>
      </c>
      <c r="AC1156" s="1">
        <v>2430.0</v>
      </c>
      <c r="AD1156" s="100">
        <f t="shared" si="1"/>
        <v>92</v>
      </c>
      <c r="AE1156">
        <f t="shared" si="2"/>
        <v>28</v>
      </c>
      <c r="AF1156">
        <f t="shared" si="3"/>
        <v>26</v>
      </c>
      <c r="AG1156">
        <f t="shared" si="4"/>
        <v>38</v>
      </c>
    </row>
    <row r="1157">
      <c r="A1157" s="1" t="b">
        <v>1</v>
      </c>
      <c r="B1157" s="20">
        <v>44254.556548692126</v>
      </c>
      <c r="C1157" s="1" t="s">
        <v>642</v>
      </c>
      <c r="D1157" s="1">
        <v>2.0</v>
      </c>
      <c r="E1157" s="1">
        <v>1.0</v>
      </c>
      <c r="F1157" s="1">
        <v>0.0</v>
      </c>
      <c r="G1157" s="1">
        <v>1.0</v>
      </c>
      <c r="H1157" s="1">
        <v>0.0</v>
      </c>
      <c r="I1157" s="1">
        <v>0.0</v>
      </c>
      <c r="J1157" s="1">
        <v>1.0</v>
      </c>
      <c r="K1157" s="1">
        <v>1.0</v>
      </c>
      <c r="L1157" s="1">
        <v>0.0</v>
      </c>
      <c r="M1157" s="1">
        <v>0.0</v>
      </c>
      <c r="N1157" s="1">
        <v>1.0</v>
      </c>
      <c r="O1157" s="1">
        <v>0.0</v>
      </c>
      <c r="P1157" s="1">
        <v>1.0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2.0</v>
      </c>
      <c r="X1157" s="1">
        <v>0.0</v>
      </c>
      <c r="Y1157" s="1">
        <v>1.0</v>
      </c>
      <c r="Z1157" s="1">
        <v>1.0</v>
      </c>
      <c r="AA1157" s="1">
        <v>1.0</v>
      </c>
      <c r="AB1157" s="1">
        <v>1.0</v>
      </c>
      <c r="AC1157" s="1">
        <v>2049.0</v>
      </c>
      <c r="AD1157" s="100">
        <f t="shared" si="1"/>
        <v>28</v>
      </c>
      <c r="AE1157">
        <f t="shared" si="2"/>
        <v>10</v>
      </c>
      <c r="AF1157">
        <f t="shared" si="3"/>
        <v>14</v>
      </c>
      <c r="AG1157">
        <f t="shared" si="4"/>
        <v>4</v>
      </c>
    </row>
    <row r="1158">
      <c r="A1158" s="1" t="b">
        <v>1</v>
      </c>
      <c r="B1158" s="20">
        <v>44255.37962571759</v>
      </c>
      <c r="C1158" s="1" t="s">
        <v>328</v>
      </c>
      <c r="D1158" s="1">
        <v>1.0</v>
      </c>
      <c r="E1158" s="1">
        <v>2.0</v>
      </c>
      <c r="F1158" s="1">
        <v>1.0</v>
      </c>
      <c r="G1158" s="1">
        <v>1.0</v>
      </c>
      <c r="H1158" s="1">
        <v>1.0</v>
      </c>
      <c r="I1158" s="1">
        <v>2.0</v>
      </c>
      <c r="J1158" s="1">
        <v>1.0</v>
      </c>
      <c r="K1158" s="1">
        <v>1.0</v>
      </c>
      <c r="L1158" s="1">
        <v>2.0</v>
      </c>
      <c r="M1158" s="1">
        <v>1.0</v>
      </c>
      <c r="N1158" s="1">
        <v>1.0</v>
      </c>
      <c r="O1158" s="1">
        <v>1.0</v>
      </c>
      <c r="P1158" s="1">
        <v>1.0</v>
      </c>
      <c r="Q1158" s="1">
        <v>1.0</v>
      </c>
      <c r="R1158" s="1">
        <v>1.0</v>
      </c>
      <c r="S1158" s="1">
        <v>2.0</v>
      </c>
      <c r="T1158" s="1">
        <v>1.0</v>
      </c>
      <c r="U1158" s="1">
        <v>1.0</v>
      </c>
      <c r="V1158" s="1">
        <v>1.0</v>
      </c>
      <c r="W1158" s="1">
        <v>2.0</v>
      </c>
      <c r="X1158" s="1">
        <v>1.0</v>
      </c>
      <c r="Y1158" s="1">
        <v>1.0</v>
      </c>
      <c r="Z1158" s="1">
        <v>1.0</v>
      </c>
      <c r="AA1158" s="1">
        <v>1.0</v>
      </c>
      <c r="AB1158" s="1">
        <v>1.0</v>
      </c>
      <c r="AC1158" s="1">
        <v>2126.0</v>
      </c>
      <c r="AD1158" s="100">
        <f t="shared" si="1"/>
        <v>60</v>
      </c>
      <c r="AE1158">
        <f t="shared" si="2"/>
        <v>22</v>
      </c>
      <c r="AF1158">
        <f t="shared" si="3"/>
        <v>14</v>
      </c>
      <c r="AG1158">
        <f t="shared" si="4"/>
        <v>24</v>
      </c>
    </row>
    <row r="1159">
      <c r="A1159" s="1" t="b">
        <v>1</v>
      </c>
      <c r="B1159" s="20">
        <v>44255.57385503472</v>
      </c>
      <c r="C1159" s="1" t="s">
        <v>334</v>
      </c>
      <c r="D1159" s="1">
        <v>1.0</v>
      </c>
      <c r="E1159" s="1">
        <v>1.0</v>
      </c>
      <c r="F1159" s="1">
        <v>1.0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1.0</v>
      </c>
      <c r="O1159" s="1">
        <v>1.0</v>
      </c>
      <c r="P1159" s="1">
        <v>1.0</v>
      </c>
      <c r="Q1159" s="1">
        <v>0.0</v>
      </c>
      <c r="R1159" s="1">
        <v>0.0</v>
      </c>
      <c r="S1159" s="1">
        <v>0.0</v>
      </c>
      <c r="T1159" s="1">
        <v>1.0</v>
      </c>
      <c r="U1159" s="1">
        <v>1.0</v>
      </c>
      <c r="V1159" s="1">
        <v>1.0</v>
      </c>
      <c r="W1159" s="1">
        <v>0.0</v>
      </c>
      <c r="X1159" s="1">
        <v>1.0</v>
      </c>
      <c r="Y1159" s="1">
        <v>1.0</v>
      </c>
      <c r="Z1159" s="1">
        <v>1.0</v>
      </c>
      <c r="AA1159" s="1">
        <v>1.0</v>
      </c>
      <c r="AB1159" s="1">
        <v>0.0</v>
      </c>
      <c r="AC1159" s="1">
        <v>2112.0</v>
      </c>
      <c r="AD1159" s="100">
        <f t="shared" si="1"/>
        <v>26</v>
      </c>
      <c r="AE1159">
        <f t="shared" si="2"/>
        <v>10</v>
      </c>
      <c r="AF1159">
        <f t="shared" si="3"/>
        <v>8</v>
      </c>
      <c r="AG1159">
        <f t="shared" si="4"/>
        <v>8</v>
      </c>
    </row>
    <row r="1160">
      <c r="A1160" s="1" t="b">
        <v>1</v>
      </c>
      <c r="B1160" s="20">
        <v>44255.63913420139</v>
      </c>
      <c r="C1160" s="1" t="s">
        <v>922</v>
      </c>
      <c r="D1160" s="1">
        <v>1.0</v>
      </c>
      <c r="E1160" s="1">
        <v>1.0</v>
      </c>
      <c r="F1160" s="1">
        <v>0.0</v>
      </c>
      <c r="G1160" s="1">
        <v>0.0</v>
      </c>
      <c r="H1160" s="1">
        <v>0.0</v>
      </c>
      <c r="I1160" s="1">
        <v>1.0</v>
      </c>
      <c r="J1160" s="1">
        <v>0.0</v>
      </c>
      <c r="K1160" s="1">
        <v>1.0</v>
      </c>
      <c r="L1160" s="1">
        <v>0.0</v>
      </c>
      <c r="M1160" s="1">
        <v>0.0</v>
      </c>
      <c r="N1160" s="1">
        <v>0.0</v>
      </c>
      <c r="O1160" s="1">
        <v>0.0</v>
      </c>
      <c r="P1160" s="1">
        <v>1.0</v>
      </c>
      <c r="Q1160" s="1">
        <v>0.0</v>
      </c>
      <c r="R1160" s="1">
        <v>0.0</v>
      </c>
      <c r="S1160" s="1">
        <v>2.0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1.0</v>
      </c>
      <c r="Z1160" s="1">
        <v>1.0</v>
      </c>
      <c r="AA1160" s="1">
        <v>1.0</v>
      </c>
      <c r="AB1160" s="1">
        <v>0.0</v>
      </c>
      <c r="AC1160" s="1">
        <v>2498.0</v>
      </c>
      <c r="AD1160" s="100">
        <f t="shared" si="1"/>
        <v>20</v>
      </c>
      <c r="AE1160">
        <f t="shared" si="2"/>
        <v>6</v>
      </c>
      <c r="AF1160">
        <f t="shared" si="3"/>
        <v>6</v>
      </c>
      <c r="AG1160">
        <f t="shared" si="4"/>
        <v>8</v>
      </c>
    </row>
    <row r="1161">
      <c r="A1161" s="1" t="b">
        <v>1</v>
      </c>
      <c r="B1161" s="20">
        <v>44255.83336863426</v>
      </c>
      <c r="C1161" s="1" t="s">
        <v>643</v>
      </c>
      <c r="D1161" s="1">
        <v>2.0</v>
      </c>
      <c r="E1161" s="1">
        <v>2.0</v>
      </c>
      <c r="F1161" s="1">
        <v>2.0</v>
      </c>
      <c r="G1161" s="1">
        <v>2.0</v>
      </c>
      <c r="H1161" s="1">
        <v>2.0</v>
      </c>
      <c r="I1161" s="1">
        <v>1.0</v>
      </c>
      <c r="J1161" s="1">
        <v>2.0</v>
      </c>
      <c r="K1161" s="1">
        <v>1.0</v>
      </c>
      <c r="L1161" s="1">
        <v>1.0</v>
      </c>
      <c r="M1161" s="1">
        <v>1.0</v>
      </c>
      <c r="N1161" s="1">
        <v>2.0</v>
      </c>
      <c r="O1161" s="1">
        <v>0.0</v>
      </c>
      <c r="P1161" s="1">
        <v>1.0</v>
      </c>
      <c r="Q1161" s="1">
        <v>1.0</v>
      </c>
      <c r="R1161" s="1">
        <v>1.0</v>
      </c>
      <c r="S1161" s="1">
        <v>1.0</v>
      </c>
      <c r="T1161" s="1">
        <v>2.0</v>
      </c>
      <c r="U1161" s="1">
        <v>0.0</v>
      </c>
      <c r="V1161" s="1">
        <v>1.0</v>
      </c>
      <c r="W1161" s="1">
        <v>0.0</v>
      </c>
      <c r="X1161" s="1">
        <v>0.0</v>
      </c>
      <c r="Y1161" s="1">
        <v>2.0</v>
      </c>
      <c r="Z1161" s="1">
        <v>0.0</v>
      </c>
      <c r="AA1161" s="1">
        <v>1.0</v>
      </c>
      <c r="AB1161" s="1">
        <v>2.0</v>
      </c>
      <c r="AC1161" s="1">
        <v>2503.0</v>
      </c>
      <c r="AD1161" s="100">
        <f t="shared" si="1"/>
        <v>60</v>
      </c>
      <c r="AE1161">
        <f t="shared" si="2"/>
        <v>12</v>
      </c>
      <c r="AF1161">
        <f t="shared" si="3"/>
        <v>24</v>
      </c>
      <c r="AG1161">
        <f t="shared" si="4"/>
        <v>24</v>
      </c>
    </row>
    <row r="1162">
      <c r="A1162" s="1" t="b">
        <v>1</v>
      </c>
      <c r="B1162" s="20">
        <v>44256.628644826385</v>
      </c>
      <c r="C1162" s="1" t="s">
        <v>580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1.0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1.0</v>
      </c>
      <c r="AA1162" s="1">
        <v>1.0</v>
      </c>
      <c r="AB1162" s="1">
        <v>0.0</v>
      </c>
      <c r="AC1162" s="1">
        <v>2442.0</v>
      </c>
      <c r="AD1162" s="100">
        <f t="shared" si="1"/>
        <v>6</v>
      </c>
      <c r="AE1162">
        <f t="shared" si="2"/>
        <v>2</v>
      </c>
      <c r="AF1162">
        <f t="shared" si="3"/>
        <v>2</v>
      </c>
      <c r="AG1162">
        <f t="shared" si="4"/>
        <v>2</v>
      </c>
    </row>
    <row r="1163">
      <c r="A1163" s="1" t="b">
        <v>1</v>
      </c>
      <c r="B1163" s="20">
        <v>44256.82842755787</v>
      </c>
      <c r="C1163" s="1" t="s">
        <v>645</v>
      </c>
      <c r="D1163" s="1">
        <v>1.0</v>
      </c>
      <c r="E1163" s="1">
        <v>2.0</v>
      </c>
      <c r="F1163" s="1">
        <v>2.0</v>
      </c>
      <c r="G1163" s="1">
        <v>0.0</v>
      </c>
      <c r="H1163" s="1">
        <v>1.0</v>
      </c>
      <c r="I1163" s="1">
        <v>1.0</v>
      </c>
      <c r="J1163" s="1">
        <v>2.0</v>
      </c>
      <c r="K1163" s="1">
        <v>2.0</v>
      </c>
      <c r="L1163" s="1">
        <v>0.0</v>
      </c>
      <c r="M1163" s="1">
        <v>0.0</v>
      </c>
      <c r="N1163" s="1">
        <v>2.0</v>
      </c>
      <c r="O1163" s="1">
        <v>0.0</v>
      </c>
      <c r="P1163" s="1">
        <v>1.0</v>
      </c>
      <c r="Q1163" s="1">
        <v>1.0</v>
      </c>
      <c r="R1163" s="1">
        <v>0.0</v>
      </c>
      <c r="S1163" s="1">
        <v>2.0</v>
      </c>
      <c r="T1163" s="1">
        <v>2.0</v>
      </c>
      <c r="U1163" s="1">
        <v>0.0</v>
      </c>
      <c r="V1163" s="1">
        <v>1.0</v>
      </c>
      <c r="W1163" s="1">
        <v>2.0</v>
      </c>
      <c r="X1163" s="1">
        <v>1.0</v>
      </c>
      <c r="Y1163" s="1">
        <v>1.0</v>
      </c>
      <c r="Z1163" s="1">
        <v>1.0</v>
      </c>
      <c r="AA1163" s="1">
        <v>2.0</v>
      </c>
      <c r="AB1163" s="1">
        <v>0.0</v>
      </c>
      <c r="AC1163" s="1">
        <v>2489.0</v>
      </c>
      <c r="AD1163" s="100">
        <f t="shared" si="1"/>
        <v>54</v>
      </c>
      <c r="AE1163">
        <f t="shared" si="2"/>
        <v>14</v>
      </c>
      <c r="AF1163">
        <f t="shared" si="3"/>
        <v>16</v>
      </c>
      <c r="AG1163">
        <f t="shared" si="4"/>
        <v>24</v>
      </c>
    </row>
    <row r="1164">
      <c r="A1164" s="1" t="b">
        <v>1</v>
      </c>
      <c r="B1164" s="20">
        <v>44256.85428752315</v>
      </c>
      <c r="C1164" s="1" t="s">
        <v>458</v>
      </c>
      <c r="D1164" s="1">
        <v>1.0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1.0</v>
      </c>
      <c r="AB1164" s="1">
        <v>0.0</v>
      </c>
      <c r="AC1164" s="1">
        <v>2290.0</v>
      </c>
      <c r="AD1164" s="100">
        <f t="shared" si="1"/>
        <v>4</v>
      </c>
      <c r="AE1164">
        <f t="shared" si="2"/>
        <v>0</v>
      </c>
      <c r="AF1164">
        <f t="shared" si="3"/>
        <v>2</v>
      </c>
      <c r="AG1164">
        <f t="shared" si="4"/>
        <v>2</v>
      </c>
    </row>
    <row r="1165">
      <c r="A1165" s="1" t="b">
        <v>1</v>
      </c>
      <c r="B1165" s="20">
        <v>44256.9292593287</v>
      </c>
      <c r="C1165" s="1" t="s">
        <v>566</v>
      </c>
      <c r="D1165" s="1">
        <v>2.0</v>
      </c>
      <c r="E1165" s="1">
        <v>2.0</v>
      </c>
      <c r="F1165" s="1">
        <v>2.0</v>
      </c>
      <c r="G1165" s="1">
        <v>1.0</v>
      </c>
      <c r="H1165" s="1">
        <v>1.0</v>
      </c>
      <c r="I1165" s="1">
        <v>2.0</v>
      </c>
      <c r="J1165" s="1">
        <v>1.0</v>
      </c>
      <c r="K1165" s="1">
        <v>2.0</v>
      </c>
      <c r="L1165" s="1">
        <v>0.0</v>
      </c>
      <c r="M1165" s="1">
        <v>1.0</v>
      </c>
      <c r="N1165" s="1">
        <v>2.0</v>
      </c>
      <c r="O1165" s="1">
        <v>1.0</v>
      </c>
      <c r="P1165" s="1">
        <v>2.0</v>
      </c>
      <c r="Q1165" s="1">
        <v>1.0</v>
      </c>
      <c r="R1165" s="1">
        <v>1.0</v>
      </c>
      <c r="S1165" s="1">
        <v>2.0</v>
      </c>
      <c r="T1165" s="1">
        <v>2.0</v>
      </c>
      <c r="U1165" s="1">
        <v>1.0</v>
      </c>
      <c r="V1165" s="1">
        <v>2.0</v>
      </c>
      <c r="W1165" s="1">
        <v>1.0</v>
      </c>
      <c r="X1165" s="1">
        <v>1.0</v>
      </c>
      <c r="Y1165" s="1">
        <v>2.0</v>
      </c>
      <c r="Z1165" s="1">
        <v>2.0</v>
      </c>
      <c r="AA1165" s="1">
        <v>2.0</v>
      </c>
      <c r="AB1165" s="1">
        <v>1.0</v>
      </c>
      <c r="AC1165" s="1">
        <v>2426.0</v>
      </c>
      <c r="AD1165" s="100">
        <f t="shared" si="1"/>
        <v>74</v>
      </c>
      <c r="AE1165">
        <f t="shared" si="2"/>
        <v>20</v>
      </c>
      <c r="AF1165">
        <f t="shared" si="3"/>
        <v>24</v>
      </c>
      <c r="AG1165">
        <f t="shared" si="4"/>
        <v>30</v>
      </c>
    </row>
    <row r="1166">
      <c r="A1166" s="1" t="b">
        <v>1</v>
      </c>
      <c r="B1166" s="20">
        <v>44256.93930168981</v>
      </c>
      <c r="C1166" s="1" t="s">
        <v>644</v>
      </c>
      <c r="D1166" s="1">
        <v>1.0</v>
      </c>
      <c r="E1166" s="1">
        <v>2.0</v>
      </c>
      <c r="F1166" s="1">
        <v>2.0</v>
      </c>
      <c r="G1166" s="1">
        <v>1.0</v>
      </c>
      <c r="H1166" s="1">
        <v>1.0</v>
      </c>
      <c r="I1166" s="1">
        <v>2.0</v>
      </c>
      <c r="J1166" s="1">
        <v>1.0</v>
      </c>
      <c r="K1166" s="1">
        <v>2.0</v>
      </c>
      <c r="L1166" s="1">
        <v>1.0</v>
      </c>
      <c r="M1166" s="1">
        <v>0.0</v>
      </c>
      <c r="N1166" s="1">
        <v>1.0</v>
      </c>
      <c r="O1166" s="1">
        <v>0.0</v>
      </c>
      <c r="P1166" s="1">
        <v>1.0</v>
      </c>
      <c r="Q1166" s="1">
        <v>1.0</v>
      </c>
      <c r="R1166" s="1">
        <v>1.0</v>
      </c>
      <c r="S1166" s="1">
        <v>1.0</v>
      </c>
      <c r="T1166" s="1">
        <v>0.0</v>
      </c>
      <c r="U1166" s="1">
        <v>0.0</v>
      </c>
      <c r="V1166" s="1">
        <v>0.0</v>
      </c>
      <c r="W1166" s="1">
        <v>2.0</v>
      </c>
      <c r="X1166" s="1">
        <v>1.0</v>
      </c>
      <c r="Y1166" s="1">
        <v>2.0</v>
      </c>
      <c r="Z1166" s="1">
        <v>2.0</v>
      </c>
      <c r="AA1166" s="1">
        <v>1.0</v>
      </c>
      <c r="AB1166" s="1">
        <v>0.0</v>
      </c>
      <c r="AC1166" s="1">
        <v>2501.0</v>
      </c>
      <c r="AD1166" s="100">
        <f t="shared" si="1"/>
        <v>52</v>
      </c>
      <c r="AE1166">
        <f t="shared" si="2"/>
        <v>20</v>
      </c>
      <c r="AF1166">
        <f t="shared" si="3"/>
        <v>12</v>
      </c>
      <c r="AG1166">
        <f t="shared" si="4"/>
        <v>20</v>
      </c>
    </row>
    <row r="1167">
      <c r="A1167" s="1" t="b">
        <v>1</v>
      </c>
      <c r="B1167" s="20">
        <v>44257.812999016205</v>
      </c>
      <c r="C1167" s="1" t="s">
        <v>407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2212.0</v>
      </c>
      <c r="AD1167" s="100">
        <f t="shared" si="1"/>
        <v>0</v>
      </c>
      <c r="AE1167">
        <f t="shared" si="2"/>
        <v>0</v>
      </c>
      <c r="AF1167">
        <f t="shared" si="3"/>
        <v>0</v>
      </c>
      <c r="AG1167">
        <f t="shared" si="4"/>
        <v>0</v>
      </c>
    </row>
    <row r="1168">
      <c r="A1168" s="1" t="b">
        <v>1</v>
      </c>
      <c r="B1168" s="20">
        <v>44258.57320313658</v>
      </c>
      <c r="C1168" s="1" t="s">
        <v>538</v>
      </c>
      <c r="D1168" s="1">
        <v>1.0</v>
      </c>
      <c r="E1168" s="1">
        <v>1.0</v>
      </c>
      <c r="F1168" s="1">
        <v>0.0</v>
      </c>
      <c r="G1168" s="1">
        <v>1.0</v>
      </c>
      <c r="H1168" s="1">
        <v>1.0</v>
      </c>
      <c r="I1168" s="1">
        <v>0.0</v>
      </c>
      <c r="J1168" s="1">
        <v>1.0</v>
      </c>
      <c r="K1168" s="1">
        <v>1.0</v>
      </c>
      <c r="L1168" s="1">
        <v>0.0</v>
      </c>
      <c r="M1168" s="1">
        <v>0.0</v>
      </c>
      <c r="N1168" s="1">
        <v>1.0</v>
      </c>
      <c r="O1168" s="1">
        <v>1.0</v>
      </c>
      <c r="P1168" s="1">
        <v>1.0</v>
      </c>
      <c r="Q1168" s="1">
        <v>0.0</v>
      </c>
      <c r="R1168" s="1">
        <v>0.0</v>
      </c>
      <c r="S1168" s="1">
        <v>0.0</v>
      </c>
      <c r="T1168" s="1">
        <v>1.0</v>
      </c>
      <c r="U1168" s="1">
        <v>0.0</v>
      </c>
      <c r="V1168" s="1">
        <v>0.0</v>
      </c>
      <c r="W1168" s="1">
        <v>0.0</v>
      </c>
      <c r="X1168" s="1">
        <v>0.0</v>
      </c>
      <c r="Y1168" s="1">
        <v>1.0</v>
      </c>
      <c r="Z1168" s="1">
        <v>1.0</v>
      </c>
      <c r="AA1168" s="1">
        <v>1.0</v>
      </c>
      <c r="AB1168" s="1">
        <v>0.0</v>
      </c>
      <c r="AC1168" s="1">
        <v>2372.0</v>
      </c>
      <c r="AD1168" s="100">
        <f t="shared" si="1"/>
        <v>26</v>
      </c>
      <c r="AE1168">
        <f t="shared" si="2"/>
        <v>6</v>
      </c>
      <c r="AF1168">
        <f t="shared" si="3"/>
        <v>12</v>
      </c>
      <c r="AG1168">
        <f t="shared" si="4"/>
        <v>8</v>
      </c>
    </row>
    <row r="1169">
      <c r="A1169" s="1" t="b">
        <v>1</v>
      </c>
      <c r="B1169" s="20">
        <v>44258.71390018519</v>
      </c>
      <c r="C1169" s="1" t="s">
        <v>646</v>
      </c>
      <c r="D1169" s="1">
        <v>1.0</v>
      </c>
      <c r="E1169" s="1">
        <v>1.0</v>
      </c>
      <c r="F1169" s="1">
        <v>1.0</v>
      </c>
      <c r="G1169" s="1">
        <v>2.0</v>
      </c>
      <c r="H1169" s="1">
        <v>0.0</v>
      </c>
      <c r="I1169" s="1">
        <v>2.0</v>
      </c>
      <c r="J1169" s="1">
        <v>0.0</v>
      </c>
      <c r="K1169" s="1">
        <v>1.0</v>
      </c>
      <c r="L1169" s="1">
        <v>1.0</v>
      </c>
      <c r="M1169" s="1">
        <v>0.0</v>
      </c>
      <c r="N1169" s="1">
        <v>1.0</v>
      </c>
      <c r="O1169" s="1">
        <v>2.0</v>
      </c>
      <c r="P1169" s="1">
        <v>0.0</v>
      </c>
      <c r="Q1169" s="1">
        <v>0.0</v>
      </c>
      <c r="R1169" s="1">
        <v>0.0</v>
      </c>
      <c r="S1169" s="1">
        <v>1.0</v>
      </c>
      <c r="T1169" s="1">
        <v>0.0</v>
      </c>
      <c r="U1169" s="1">
        <v>0.0</v>
      </c>
      <c r="V1169" s="1">
        <v>0.0</v>
      </c>
      <c r="W1169" s="1">
        <v>1.0</v>
      </c>
      <c r="X1169" s="1">
        <v>0.0</v>
      </c>
      <c r="Y1169" s="1">
        <v>1.0</v>
      </c>
      <c r="Z1169" s="1">
        <v>1.0</v>
      </c>
      <c r="AA1169" s="1">
        <v>1.0</v>
      </c>
      <c r="AB1169" s="1">
        <v>1.0</v>
      </c>
      <c r="AC1169" s="1">
        <v>2504.0</v>
      </c>
      <c r="AD1169" s="100">
        <f t="shared" si="1"/>
        <v>36</v>
      </c>
      <c r="AE1169">
        <f t="shared" si="2"/>
        <v>10</v>
      </c>
      <c r="AF1169">
        <f t="shared" si="3"/>
        <v>12</v>
      </c>
      <c r="AG1169">
        <f t="shared" si="4"/>
        <v>14</v>
      </c>
    </row>
    <row r="1170">
      <c r="A1170" s="1" t="b">
        <v>1</v>
      </c>
      <c r="B1170" s="20">
        <v>44259.485148321764</v>
      </c>
      <c r="C1170" s="1" t="s">
        <v>647</v>
      </c>
      <c r="D1170" s="1">
        <v>0.0</v>
      </c>
      <c r="E1170" s="1">
        <v>1.0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1.0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1.0</v>
      </c>
      <c r="Z1170" s="1">
        <v>0.0</v>
      </c>
      <c r="AA1170" s="1">
        <v>0.0</v>
      </c>
      <c r="AB1170" s="1">
        <v>0.0</v>
      </c>
      <c r="AC1170" s="1">
        <v>2512.0</v>
      </c>
      <c r="AD1170" s="100">
        <f t="shared" si="1"/>
        <v>6</v>
      </c>
      <c r="AE1170">
        <f t="shared" si="2"/>
        <v>4</v>
      </c>
      <c r="AF1170">
        <f t="shared" si="3"/>
        <v>0</v>
      </c>
      <c r="AG1170">
        <f t="shared" si="4"/>
        <v>2</v>
      </c>
    </row>
    <row r="1171">
      <c r="A1171" s="1" t="b">
        <v>1</v>
      </c>
      <c r="B1171" s="20">
        <v>44259.97514833334</v>
      </c>
      <c r="C1171" s="1" t="s">
        <v>648</v>
      </c>
      <c r="D1171" s="1">
        <v>0.0</v>
      </c>
      <c r="E1171" s="1">
        <v>1.0</v>
      </c>
      <c r="F1171" s="1">
        <v>1.0</v>
      </c>
      <c r="G1171" s="1">
        <v>1.0</v>
      </c>
      <c r="H1171" s="1">
        <v>0.0</v>
      </c>
      <c r="I1171" s="1">
        <v>0.0</v>
      </c>
      <c r="J1171" s="1">
        <v>1.0</v>
      </c>
      <c r="K1171" s="1">
        <v>0.0</v>
      </c>
      <c r="L1171" s="1">
        <v>1.0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1.0</v>
      </c>
      <c r="T1171" s="1">
        <v>0.0</v>
      </c>
      <c r="U1171" s="1">
        <v>0.0</v>
      </c>
      <c r="V1171" s="1">
        <v>0.0</v>
      </c>
      <c r="W1171" s="1">
        <v>1.0</v>
      </c>
      <c r="X1171" s="1">
        <v>1.0</v>
      </c>
      <c r="Y1171" s="1">
        <v>1.0</v>
      </c>
      <c r="Z1171" s="1">
        <v>1.0</v>
      </c>
      <c r="AA1171" s="1">
        <v>1.0</v>
      </c>
      <c r="AB1171" s="1">
        <v>0.0</v>
      </c>
      <c r="AC1171" s="1">
        <v>2513.0</v>
      </c>
      <c r="AD1171" s="100">
        <f t="shared" si="1"/>
        <v>22</v>
      </c>
      <c r="AE1171">
        <f t="shared" si="2"/>
        <v>12</v>
      </c>
      <c r="AF1171">
        <f t="shared" si="3"/>
        <v>2</v>
      </c>
      <c r="AG1171">
        <f t="shared" si="4"/>
        <v>8</v>
      </c>
    </row>
    <row r="1172">
      <c r="A1172" s="1" t="b">
        <v>1</v>
      </c>
      <c r="B1172" s="20">
        <v>44260.58815297454</v>
      </c>
      <c r="C1172" s="1" t="s">
        <v>542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1.0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2392.0</v>
      </c>
      <c r="AD1172" s="100">
        <f t="shared" si="1"/>
        <v>2</v>
      </c>
      <c r="AE1172">
        <f t="shared" si="2"/>
        <v>0</v>
      </c>
      <c r="AF1172">
        <f t="shared" si="3"/>
        <v>0</v>
      </c>
      <c r="AG1172">
        <f t="shared" si="4"/>
        <v>2</v>
      </c>
    </row>
    <row r="1173">
      <c r="A1173" s="1" t="b">
        <v>1</v>
      </c>
      <c r="B1173" s="20">
        <v>44260.902040347224</v>
      </c>
      <c r="C1173" s="1" t="s">
        <v>649</v>
      </c>
      <c r="D1173" s="1">
        <v>1.0</v>
      </c>
      <c r="E1173" s="1">
        <v>2.0</v>
      </c>
      <c r="F1173" s="1">
        <v>2.0</v>
      </c>
      <c r="G1173" s="1">
        <v>1.0</v>
      </c>
      <c r="H1173" s="1">
        <v>1.0</v>
      </c>
      <c r="I1173" s="1">
        <v>2.0</v>
      </c>
      <c r="J1173" s="1">
        <v>0.0</v>
      </c>
      <c r="K1173" s="1">
        <v>2.0</v>
      </c>
      <c r="L1173" s="1">
        <v>0.0</v>
      </c>
      <c r="M1173" s="1">
        <v>0.0</v>
      </c>
      <c r="N1173" s="1">
        <v>1.0</v>
      </c>
      <c r="O1173" s="1">
        <v>2.0</v>
      </c>
      <c r="P1173" s="1">
        <v>2.0</v>
      </c>
      <c r="Q1173" s="1">
        <v>1.0</v>
      </c>
      <c r="R1173" s="1">
        <v>0.0</v>
      </c>
      <c r="S1173" s="1">
        <v>2.0</v>
      </c>
      <c r="T1173" s="1">
        <v>1.0</v>
      </c>
      <c r="U1173" s="1">
        <v>1.0</v>
      </c>
      <c r="V1173" s="1">
        <v>1.0</v>
      </c>
      <c r="W1173" s="1">
        <v>1.0</v>
      </c>
      <c r="X1173" s="1">
        <v>2.0</v>
      </c>
      <c r="Y1173" s="1">
        <v>2.0</v>
      </c>
      <c r="Z1173" s="1">
        <v>1.0</v>
      </c>
      <c r="AA1173" s="1">
        <v>2.0</v>
      </c>
      <c r="AB1173" s="1">
        <v>1.0</v>
      </c>
      <c r="AC1173" s="1">
        <v>2500.0</v>
      </c>
      <c r="AD1173" s="100">
        <f t="shared" si="1"/>
        <v>62</v>
      </c>
      <c r="AE1173">
        <f t="shared" si="2"/>
        <v>18</v>
      </c>
      <c r="AF1173">
        <f t="shared" si="3"/>
        <v>18</v>
      </c>
      <c r="AG1173">
        <f t="shared" si="4"/>
        <v>26</v>
      </c>
    </row>
    <row r="1174">
      <c r="A1174" s="1" t="b">
        <v>1</v>
      </c>
      <c r="B1174" s="20">
        <v>44261.49149390047</v>
      </c>
      <c r="C1174" s="1" t="s">
        <v>553</v>
      </c>
      <c r="D1174" s="1">
        <v>1.0</v>
      </c>
      <c r="E1174" s="1">
        <v>0.0</v>
      </c>
      <c r="F1174" s="1">
        <v>0.0</v>
      </c>
      <c r="G1174" s="1">
        <v>1.0</v>
      </c>
      <c r="H1174" s="1">
        <v>0.0</v>
      </c>
      <c r="I1174" s="1">
        <v>0.0</v>
      </c>
      <c r="J1174" s="1">
        <v>1.0</v>
      </c>
      <c r="K1174" s="1">
        <v>1.0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1.0</v>
      </c>
      <c r="U1174" s="1">
        <v>0.0</v>
      </c>
      <c r="V1174" s="1">
        <v>0.0</v>
      </c>
      <c r="W1174" s="1">
        <v>0.0</v>
      </c>
      <c r="X1174" s="1">
        <v>1.0</v>
      </c>
      <c r="Y1174" s="1">
        <v>0.0</v>
      </c>
      <c r="Z1174" s="1">
        <v>1.0</v>
      </c>
      <c r="AA1174" s="1">
        <v>2.0</v>
      </c>
      <c r="AB1174" s="1">
        <v>0.0</v>
      </c>
      <c r="AC1174" s="1">
        <v>2404.0</v>
      </c>
      <c r="AD1174" s="100">
        <f t="shared" si="1"/>
        <v>18</v>
      </c>
      <c r="AE1174">
        <f t="shared" si="2"/>
        <v>4</v>
      </c>
      <c r="AF1174">
        <f t="shared" si="3"/>
        <v>8</v>
      </c>
      <c r="AG1174">
        <f t="shared" si="4"/>
        <v>6</v>
      </c>
    </row>
    <row r="1175">
      <c r="A1175" s="1" t="b">
        <v>1</v>
      </c>
      <c r="B1175" s="20">
        <v>44261.65345805556</v>
      </c>
      <c r="C1175" s="1" t="s">
        <v>144</v>
      </c>
      <c r="D1175" s="1">
        <v>2.0</v>
      </c>
      <c r="E1175" s="1">
        <v>2.0</v>
      </c>
      <c r="F1175" s="1">
        <v>2.0</v>
      </c>
      <c r="G1175" s="1">
        <v>2.0</v>
      </c>
      <c r="H1175" s="1">
        <v>0.0</v>
      </c>
      <c r="I1175" s="1">
        <v>2.0</v>
      </c>
      <c r="J1175" s="1">
        <v>2.0</v>
      </c>
      <c r="K1175" s="1">
        <v>2.0</v>
      </c>
      <c r="L1175" s="1">
        <v>2.0</v>
      </c>
      <c r="M1175" s="1">
        <v>0.0</v>
      </c>
      <c r="N1175" s="1">
        <v>0.0</v>
      </c>
      <c r="O1175" s="1">
        <v>0.0</v>
      </c>
      <c r="P1175" s="1">
        <v>2.0</v>
      </c>
      <c r="Q1175" s="1">
        <v>0.0</v>
      </c>
      <c r="R1175" s="1">
        <v>0.0</v>
      </c>
      <c r="S1175" s="1">
        <v>2.0</v>
      </c>
      <c r="T1175" s="1">
        <v>0.0</v>
      </c>
      <c r="U1175" s="1">
        <v>0.0</v>
      </c>
      <c r="V1175" s="1">
        <v>0.0</v>
      </c>
      <c r="W1175" s="1">
        <v>2.0</v>
      </c>
      <c r="X1175" s="1">
        <v>0.0</v>
      </c>
      <c r="Y1175" s="1">
        <v>2.0</v>
      </c>
      <c r="Z1175" s="1">
        <v>2.0</v>
      </c>
      <c r="AA1175" s="1">
        <v>2.0</v>
      </c>
      <c r="AB1175" s="1">
        <v>1.0</v>
      </c>
      <c r="AC1175" s="1">
        <v>1792.0</v>
      </c>
      <c r="AD1175" s="100">
        <f t="shared" si="1"/>
        <v>58</v>
      </c>
      <c r="AE1175">
        <f t="shared" si="2"/>
        <v>20</v>
      </c>
      <c r="AF1175">
        <f t="shared" si="3"/>
        <v>18</v>
      </c>
      <c r="AG1175">
        <f t="shared" si="4"/>
        <v>20</v>
      </c>
    </row>
    <row r="1176">
      <c r="A1176" s="1" t="b">
        <v>1</v>
      </c>
      <c r="B1176" s="20">
        <v>44262.60643641204</v>
      </c>
      <c r="C1176" s="1" t="s">
        <v>650</v>
      </c>
      <c r="D1176" s="1">
        <v>2.0</v>
      </c>
      <c r="E1176" s="1">
        <v>1.0</v>
      </c>
      <c r="F1176" s="1">
        <v>2.0</v>
      </c>
      <c r="G1176" s="1">
        <v>2.0</v>
      </c>
      <c r="H1176" s="1">
        <v>1.0</v>
      </c>
      <c r="I1176" s="1">
        <v>2.0</v>
      </c>
      <c r="J1176" s="1">
        <v>2.0</v>
      </c>
      <c r="K1176" s="1">
        <v>2.0</v>
      </c>
      <c r="L1176" s="1">
        <v>1.0</v>
      </c>
      <c r="M1176" s="1">
        <v>1.0</v>
      </c>
      <c r="N1176" s="1">
        <v>2.0</v>
      </c>
      <c r="O1176" s="1">
        <v>2.0</v>
      </c>
      <c r="P1176" s="1">
        <v>2.0</v>
      </c>
      <c r="Q1176" s="1">
        <v>1.0</v>
      </c>
      <c r="R1176" s="1">
        <v>2.0</v>
      </c>
      <c r="S1176" s="1">
        <v>2.0</v>
      </c>
      <c r="T1176" s="1">
        <v>0.0</v>
      </c>
      <c r="U1176" s="1">
        <v>0.0</v>
      </c>
      <c r="V1176" s="1">
        <v>2.0</v>
      </c>
      <c r="W1176" s="1">
        <v>1.0</v>
      </c>
      <c r="X1176" s="1">
        <v>2.0</v>
      </c>
      <c r="Y1176" s="1">
        <v>2.0</v>
      </c>
      <c r="Z1176" s="1">
        <v>2.0</v>
      </c>
      <c r="AA1176" s="1">
        <v>2.0</v>
      </c>
      <c r="AB1176" s="1">
        <v>2.0</v>
      </c>
      <c r="AC1176" s="1">
        <v>2510.0</v>
      </c>
      <c r="AD1176" s="100">
        <f t="shared" si="1"/>
        <v>80</v>
      </c>
      <c r="AE1176">
        <f t="shared" si="2"/>
        <v>20</v>
      </c>
      <c r="AF1176">
        <f t="shared" si="3"/>
        <v>24</v>
      </c>
      <c r="AG1176">
        <f t="shared" si="4"/>
        <v>36</v>
      </c>
    </row>
    <row r="1177">
      <c r="A1177" s="1" t="b">
        <v>1</v>
      </c>
      <c r="B1177" s="20">
        <v>44262.67252758102</v>
      </c>
      <c r="C1177" s="1" t="s">
        <v>494</v>
      </c>
      <c r="D1177" s="1">
        <v>2.0</v>
      </c>
      <c r="E1177" s="1">
        <v>2.0</v>
      </c>
      <c r="F1177" s="1">
        <v>2.0</v>
      </c>
      <c r="G1177" s="1">
        <v>2.0</v>
      </c>
      <c r="H1177" s="1">
        <v>1.0</v>
      </c>
      <c r="I1177" s="1">
        <v>2.0</v>
      </c>
      <c r="J1177" s="1">
        <v>2.0</v>
      </c>
      <c r="K1177" s="1">
        <v>2.0</v>
      </c>
      <c r="L1177" s="1">
        <v>0.0</v>
      </c>
      <c r="M1177" s="1">
        <v>0.0</v>
      </c>
      <c r="N1177" s="1">
        <v>2.0</v>
      </c>
      <c r="O1177" s="1">
        <v>1.0</v>
      </c>
      <c r="P1177" s="1">
        <v>2.0</v>
      </c>
      <c r="Q1177" s="1">
        <v>1.0</v>
      </c>
      <c r="R1177" s="1">
        <v>1.0</v>
      </c>
      <c r="S1177" s="1">
        <v>2.0</v>
      </c>
      <c r="T1177" s="1">
        <v>1.0</v>
      </c>
      <c r="U1177" s="1">
        <v>0.0</v>
      </c>
      <c r="V1177" s="1">
        <v>1.0</v>
      </c>
      <c r="W1177" s="1">
        <v>2.0</v>
      </c>
      <c r="X1177" s="1">
        <v>0.0</v>
      </c>
      <c r="Y1177" s="1">
        <v>2.0</v>
      </c>
      <c r="Z1177" s="1">
        <v>2.0</v>
      </c>
      <c r="AA1177" s="1">
        <v>2.0</v>
      </c>
      <c r="AB1177" s="1">
        <v>2.0</v>
      </c>
      <c r="AC1177" s="1">
        <v>2314.0</v>
      </c>
      <c r="AD1177" s="100">
        <f t="shared" si="1"/>
        <v>72</v>
      </c>
      <c r="AE1177">
        <f t="shared" si="2"/>
        <v>16</v>
      </c>
      <c r="AF1177">
        <f t="shared" si="3"/>
        <v>26</v>
      </c>
      <c r="AG1177">
        <f t="shared" si="4"/>
        <v>30</v>
      </c>
    </row>
    <row r="1178">
      <c r="A1178" s="1" t="b">
        <v>1</v>
      </c>
      <c r="B1178" s="20">
        <v>44263.42007603009</v>
      </c>
      <c r="C1178" s="1" t="s">
        <v>483</v>
      </c>
      <c r="D1178" s="1">
        <v>1.0</v>
      </c>
      <c r="E1178" s="1">
        <v>0.0</v>
      </c>
      <c r="F1178" s="1">
        <v>0.0</v>
      </c>
      <c r="G1178" s="1">
        <v>1.0</v>
      </c>
      <c r="H1178" s="1">
        <v>0.0</v>
      </c>
      <c r="I1178" s="1">
        <v>1.0</v>
      </c>
      <c r="J1178" s="1">
        <v>1.0</v>
      </c>
      <c r="K1178" s="1">
        <v>2.0</v>
      </c>
      <c r="L1178" s="1">
        <v>1.0</v>
      </c>
      <c r="M1178" s="1">
        <v>0.0</v>
      </c>
      <c r="N1178" s="1">
        <v>0.0</v>
      </c>
      <c r="O1178" s="1">
        <v>0.0</v>
      </c>
      <c r="P1178" s="1">
        <v>1.0</v>
      </c>
      <c r="Q1178" s="1">
        <v>1.0</v>
      </c>
      <c r="R1178" s="1">
        <v>0.0</v>
      </c>
      <c r="S1178" s="1">
        <v>1.0</v>
      </c>
      <c r="T1178" s="1">
        <v>0.0</v>
      </c>
      <c r="U1178" s="1">
        <v>0.0</v>
      </c>
      <c r="V1178" s="1">
        <v>1.0</v>
      </c>
      <c r="W1178" s="1">
        <v>0.0</v>
      </c>
      <c r="X1178" s="1">
        <v>0.0</v>
      </c>
      <c r="Y1178" s="1">
        <v>1.0</v>
      </c>
      <c r="Z1178" s="1">
        <v>0.0</v>
      </c>
      <c r="AA1178" s="1">
        <v>1.0</v>
      </c>
      <c r="AB1178" s="1">
        <v>0.0</v>
      </c>
      <c r="AC1178" s="1">
        <v>2245.0</v>
      </c>
      <c r="AD1178" s="100">
        <f t="shared" si="1"/>
        <v>26</v>
      </c>
      <c r="AE1178">
        <f t="shared" si="2"/>
        <v>4</v>
      </c>
      <c r="AF1178">
        <f t="shared" si="3"/>
        <v>10</v>
      </c>
      <c r="AG1178">
        <f t="shared" si="4"/>
        <v>12</v>
      </c>
    </row>
    <row r="1179">
      <c r="A1179" s="1" t="b">
        <v>1</v>
      </c>
      <c r="B1179" s="20">
        <v>44263.498078564815</v>
      </c>
      <c r="C1179" s="1" t="s">
        <v>537</v>
      </c>
      <c r="D1179" s="1">
        <v>0.0</v>
      </c>
      <c r="E1179" s="1">
        <v>2.0</v>
      </c>
      <c r="F1179" s="1">
        <v>2.0</v>
      </c>
      <c r="G1179" s="1">
        <v>1.0</v>
      </c>
      <c r="H1179" s="1">
        <v>0.0</v>
      </c>
      <c r="I1179" s="1">
        <v>1.0</v>
      </c>
      <c r="J1179" s="1">
        <v>1.0</v>
      </c>
      <c r="K1179" s="1">
        <v>0.0</v>
      </c>
      <c r="L1179" s="1">
        <v>1.0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1.0</v>
      </c>
      <c r="T1179" s="1">
        <v>0.0</v>
      </c>
      <c r="U1179" s="1">
        <v>0.0</v>
      </c>
      <c r="V1179" s="1">
        <v>1.0</v>
      </c>
      <c r="W1179" s="1">
        <v>1.0</v>
      </c>
      <c r="X1179" s="1">
        <v>1.0</v>
      </c>
      <c r="Y1179" s="1">
        <v>1.0</v>
      </c>
      <c r="Z1179" s="1">
        <v>1.0</v>
      </c>
      <c r="AA1179" s="1">
        <v>1.0</v>
      </c>
      <c r="AB1179" s="1">
        <v>0.0</v>
      </c>
      <c r="AC1179" s="1">
        <v>2365.0</v>
      </c>
      <c r="AD1179" s="100">
        <f t="shared" si="1"/>
        <v>30</v>
      </c>
      <c r="AE1179">
        <f t="shared" si="2"/>
        <v>14</v>
      </c>
      <c r="AF1179">
        <f t="shared" si="3"/>
        <v>2</v>
      </c>
      <c r="AG1179">
        <f t="shared" si="4"/>
        <v>14</v>
      </c>
    </row>
    <row r="1180">
      <c r="A1180" s="1" t="b">
        <v>1</v>
      </c>
      <c r="B1180" s="20">
        <v>44263.56677268518</v>
      </c>
      <c r="C1180" s="1" t="s">
        <v>469</v>
      </c>
      <c r="D1180" s="1">
        <v>1.0</v>
      </c>
      <c r="E1180" s="1">
        <v>1.0</v>
      </c>
      <c r="F1180" s="1">
        <v>1.0</v>
      </c>
      <c r="G1180" s="1">
        <v>2.0</v>
      </c>
      <c r="H1180" s="1">
        <v>1.0</v>
      </c>
      <c r="I1180" s="1">
        <v>2.0</v>
      </c>
      <c r="J1180" s="1">
        <v>1.0</v>
      </c>
      <c r="K1180" s="1">
        <v>2.0</v>
      </c>
      <c r="L1180" s="1">
        <v>1.0</v>
      </c>
      <c r="M1180" s="1">
        <v>0.0</v>
      </c>
      <c r="N1180" s="1">
        <v>1.0</v>
      </c>
      <c r="O1180" s="1">
        <v>0.0</v>
      </c>
      <c r="P1180" s="1">
        <v>0.0</v>
      </c>
      <c r="Q1180" s="1">
        <v>0.0</v>
      </c>
      <c r="R1180" s="1">
        <v>0.0</v>
      </c>
      <c r="S1180" s="1">
        <v>2.0</v>
      </c>
      <c r="T1180" s="1">
        <v>1.0</v>
      </c>
      <c r="U1180" s="1">
        <v>0.0</v>
      </c>
      <c r="V1180" s="1">
        <v>1.0</v>
      </c>
      <c r="W1180" s="1">
        <v>1.0</v>
      </c>
      <c r="X1180" s="1">
        <v>0.0</v>
      </c>
      <c r="Y1180" s="1">
        <v>1.0</v>
      </c>
      <c r="Z1180" s="1">
        <v>2.0</v>
      </c>
      <c r="AA1180" s="1">
        <v>2.0</v>
      </c>
      <c r="AB1180" s="1">
        <v>1.0</v>
      </c>
      <c r="AC1180" s="1">
        <v>2292.0</v>
      </c>
      <c r="AD1180" s="100">
        <f t="shared" si="1"/>
        <v>48</v>
      </c>
      <c r="AE1180">
        <f t="shared" si="2"/>
        <v>12</v>
      </c>
      <c r="AF1180">
        <f t="shared" si="3"/>
        <v>16</v>
      </c>
      <c r="AG1180">
        <f t="shared" si="4"/>
        <v>20</v>
      </c>
    </row>
    <row r="1181">
      <c r="A1181" s="1" t="b">
        <v>1</v>
      </c>
      <c r="B1181" s="20">
        <v>44263.567958680556</v>
      </c>
      <c r="C1181" s="1" t="s">
        <v>718</v>
      </c>
      <c r="D1181" s="1">
        <v>0.0</v>
      </c>
      <c r="E1181" s="1">
        <v>2.0</v>
      </c>
      <c r="F1181" s="1">
        <v>0.0</v>
      </c>
      <c r="G1181" s="1">
        <v>1.0</v>
      </c>
      <c r="H1181" s="1">
        <v>2.0</v>
      </c>
      <c r="I1181" s="1">
        <v>1.0</v>
      </c>
      <c r="J1181" s="1">
        <v>2.0</v>
      </c>
      <c r="K1181" s="1">
        <v>1.0</v>
      </c>
      <c r="L1181" s="1">
        <v>0.0</v>
      </c>
      <c r="M1181" s="1">
        <v>0.0</v>
      </c>
      <c r="N1181" s="1">
        <v>1.0</v>
      </c>
      <c r="O1181" s="1">
        <v>0.0</v>
      </c>
      <c r="P1181" s="1">
        <v>2.0</v>
      </c>
      <c r="Q1181" s="1">
        <v>1.0</v>
      </c>
      <c r="R1181" s="1">
        <v>0.0</v>
      </c>
      <c r="S1181" s="1">
        <v>2.0</v>
      </c>
      <c r="T1181" s="1">
        <v>1.0</v>
      </c>
      <c r="U1181" s="1">
        <v>0.0</v>
      </c>
      <c r="V1181" s="1">
        <v>0.0</v>
      </c>
      <c r="W1181" s="1">
        <v>0.0</v>
      </c>
      <c r="X1181" s="1">
        <v>1.0</v>
      </c>
      <c r="Y1181" s="1">
        <v>1.0</v>
      </c>
      <c r="Z1181" s="1">
        <v>2.0</v>
      </c>
      <c r="AA1181" s="1">
        <v>2.0</v>
      </c>
      <c r="AB1181" s="1">
        <v>1.0</v>
      </c>
      <c r="AC1181" s="1">
        <v>2481.0</v>
      </c>
      <c r="AD1181" s="100">
        <f t="shared" si="1"/>
        <v>46</v>
      </c>
      <c r="AE1181">
        <f t="shared" si="2"/>
        <v>12</v>
      </c>
      <c r="AF1181">
        <f t="shared" si="3"/>
        <v>14</v>
      </c>
      <c r="AG1181">
        <f t="shared" si="4"/>
        <v>20</v>
      </c>
    </row>
    <row r="1182">
      <c r="A1182" s="1" t="b">
        <v>1</v>
      </c>
      <c r="B1182" s="20">
        <v>44263.571897222224</v>
      </c>
      <c r="C1182" s="1" t="s">
        <v>451</v>
      </c>
      <c r="D1182" s="1">
        <v>0.0</v>
      </c>
      <c r="E1182" s="1">
        <v>1.0</v>
      </c>
      <c r="F1182" s="1">
        <v>2.0</v>
      </c>
      <c r="G1182" s="1">
        <v>0.0</v>
      </c>
      <c r="H1182" s="1">
        <v>0.0</v>
      </c>
      <c r="I1182" s="1">
        <v>2.0</v>
      </c>
      <c r="J1182" s="1">
        <v>1.0</v>
      </c>
      <c r="K1182" s="1">
        <v>2.0</v>
      </c>
      <c r="L1182" s="1">
        <v>1.0</v>
      </c>
      <c r="M1182" s="1">
        <v>2.0</v>
      </c>
      <c r="N1182" s="1">
        <v>0.0</v>
      </c>
      <c r="O1182" s="1">
        <v>0.0</v>
      </c>
      <c r="P1182" s="1">
        <v>2.0</v>
      </c>
      <c r="Q1182" s="1">
        <v>0.0</v>
      </c>
      <c r="R1182" s="1">
        <v>1.0</v>
      </c>
      <c r="S1182" s="1">
        <v>2.0</v>
      </c>
      <c r="T1182" s="1">
        <v>0.0</v>
      </c>
      <c r="U1182" s="1">
        <v>0.0</v>
      </c>
      <c r="V1182" s="1">
        <v>1.0</v>
      </c>
      <c r="W1182" s="1">
        <v>0.0</v>
      </c>
      <c r="X1182" s="1">
        <v>1.0</v>
      </c>
      <c r="Y1182" s="1">
        <v>2.0</v>
      </c>
      <c r="Z1182" s="1">
        <v>0.0</v>
      </c>
      <c r="AA1182" s="1">
        <v>1.0</v>
      </c>
      <c r="AB1182" s="1">
        <v>0.0</v>
      </c>
      <c r="AC1182" s="1">
        <v>2279.0</v>
      </c>
      <c r="AD1182" s="100">
        <f t="shared" si="1"/>
        <v>42</v>
      </c>
      <c r="AE1182">
        <f t="shared" si="2"/>
        <v>14</v>
      </c>
      <c r="AF1182">
        <f t="shared" si="3"/>
        <v>8</v>
      </c>
      <c r="AG1182">
        <f t="shared" si="4"/>
        <v>20</v>
      </c>
    </row>
    <row r="1183">
      <c r="A1183" s="1" t="b">
        <v>1</v>
      </c>
      <c r="B1183" s="20">
        <v>44263.69483226852</v>
      </c>
      <c r="C1183" s="1" t="s">
        <v>410</v>
      </c>
      <c r="D1183" s="1">
        <v>0.0</v>
      </c>
      <c r="E1183" s="1">
        <v>2.0</v>
      </c>
      <c r="F1183" s="1">
        <v>2.0</v>
      </c>
      <c r="G1183" s="1">
        <v>1.0</v>
      </c>
      <c r="H1183" s="1">
        <v>1.0</v>
      </c>
      <c r="I1183" s="1">
        <v>1.0</v>
      </c>
      <c r="J1183" s="1">
        <v>2.0</v>
      </c>
      <c r="K1183" s="1">
        <v>2.0</v>
      </c>
      <c r="L1183" s="1">
        <v>1.0</v>
      </c>
      <c r="M1183" s="1">
        <v>1.0</v>
      </c>
      <c r="N1183" s="1">
        <v>0.0</v>
      </c>
      <c r="O1183" s="1">
        <v>0.0</v>
      </c>
      <c r="P1183" s="1">
        <v>2.0</v>
      </c>
      <c r="Q1183" s="1">
        <v>1.0</v>
      </c>
      <c r="R1183" s="1">
        <v>1.0</v>
      </c>
      <c r="S1183" s="1">
        <v>2.0</v>
      </c>
      <c r="T1183" s="1">
        <v>1.0</v>
      </c>
      <c r="U1183" s="1">
        <v>0.0</v>
      </c>
      <c r="V1183" s="1">
        <v>1.0</v>
      </c>
      <c r="W1183" s="1">
        <v>2.0</v>
      </c>
      <c r="X1183" s="1">
        <v>2.0</v>
      </c>
      <c r="Y1183" s="1">
        <v>2.0</v>
      </c>
      <c r="Z1183" s="1">
        <v>1.0</v>
      </c>
      <c r="AA1183" s="1">
        <v>1.0</v>
      </c>
      <c r="AB1183" s="1">
        <v>0.0</v>
      </c>
      <c r="AC1183" s="1">
        <v>2189.0</v>
      </c>
      <c r="AD1183" s="100">
        <f t="shared" si="1"/>
        <v>58</v>
      </c>
      <c r="AE1183">
        <f t="shared" si="2"/>
        <v>22</v>
      </c>
      <c r="AF1183">
        <f t="shared" si="3"/>
        <v>12</v>
      </c>
      <c r="AG1183">
        <f t="shared" si="4"/>
        <v>24</v>
      </c>
    </row>
    <row r="1184">
      <c r="A1184" t="b">
        <v>0</v>
      </c>
      <c r="B1184" s="20">
        <v>44264.49014846065</v>
      </c>
      <c r="C1184" s="1" t="s">
        <v>651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1234.0</v>
      </c>
      <c r="AD1184" s="100">
        <f t="shared" si="1"/>
        <v>0</v>
      </c>
      <c r="AE1184">
        <f t="shared" si="2"/>
        <v>0</v>
      </c>
      <c r="AF1184">
        <f t="shared" si="3"/>
        <v>0</v>
      </c>
      <c r="AG1184">
        <f t="shared" si="4"/>
        <v>0</v>
      </c>
    </row>
    <row r="1185">
      <c r="A1185" t="b">
        <v>0</v>
      </c>
      <c r="B1185" s="20">
        <v>44264.608022175926</v>
      </c>
      <c r="C1185" s="1" t="s">
        <v>652</v>
      </c>
      <c r="D1185" s="1">
        <v>0.0</v>
      </c>
      <c r="E1185" s="1">
        <v>1.0</v>
      </c>
      <c r="F1185" s="1">
        <v>1.0</v>
      </c>
      <c r="G1185" s="1">
        <v>1.0</v>
      </c>
      <c r="H1185" s="1">
        <v>1.0</v>
      </c>
      <c r="I1185" s="1">
        <v>1.0</v>
      </c>
      <c r="J1185" s="1">
        <v>1.0</v>
      </c>
      <c r="K1185" s="1">
        <v>1.0</v>
      </c>
      <c r="L1185" s="1">
        <v>1.0</v>
      </c>
      <c r="M1185" s="1">
        <v>1.0</v>
      </c>
      <c r="N1185" s="1">
        <v>1.0</v>
      </c>
      <c r="O1185" s="1">
        <v>1.0</v>
      </c>
      <c r="P1185" s="1">
        <v>1.0</v>
      </c>
      <c r="Q1185" s="1">
        <v>1.0</v>
      </c>
      <c r="R1185" s="1">
        <v>1.0</v>
      </c>
      <c r="S1185" s="1">
        <v>1.0</v>
      </c>
      <c r="T1185" s="1">
        <v>1.0</v>
      </c>
      <c r="U1185" s="1">
        <v>1.0</v>
      </c>
      <c r="V1185" s="1">
        <v>1.0</v>
      </c>
      <c r="W1185" s="1">
        <v>1.0</v>
      </c>
      <c r="X1185" s="1">
        <v>1.0</v>
      </c>
      <c r="Y1185" s="1">
        <v>1.0</v>
      </c>
      <c r="Z1185" s="1">
        <v>1.0</v>
      </c>
      <c r="AA1185" s="1">
        <v>1.0</v>
      </c>
      <c r="AB1185" s="1">
        <v>1.0</v>
      </c>
      <c r="AC1185" s="1">
        <v>1234.0</v>
      </c>
      <c r="AD1185" s="100">
        <f t="shared" si="1"/>
        <v>48</v>
      </c>
      <c r="AE1185">
        <f t="shared" si="2"/>
        <v>16</v>
      </c>
      <c r="AF1185">
        <f t="shared" si="3"/>
        <v>12</v>
      </c>
      <c r="AG1185">
        <f t="shared" si="4"/>
        <v>20</v>
      </c>
    </row>
    <row r="1186">
      <c r="A1186" s="1" t="b">
        <v>1</v>
      </c>
      <c r="B1186" s="20">
        <v>44264.65882541667</v>
      </c>
      <c r="C1186" s="1" t="s">
        <v>558</v>
      </c>
      <c r="D1186" s="1">
        <v>0.0</v>
      </c>
      <c r="E1186" s="1">
        <v>1.0</v>
      </c>
      <c r="F1186" s="1">
        <v>0.0</v>
      </c>
      <c r="G1186" s="1">
        <v>0.0</v>
      </c>
      <c r="H1186" s="1">
        <v>0.0</v>
      </c>
      <c r="I1186" s="1">
        <v>1.0</v>
      </c>
      <c r="J1186" s="1">
        <v>1.0</v>
      </c>
      <c r="K1186" s="1">
        <v>1.0</v>
      </c>
      <c r="L1186" s="1">
        <v>0.0</v>
      </c>
      <c r="M1186" s="1">
        <v>0.0</v>
      </c>
      <c r="N1186" s="1">
        <v>0.0</v>
      </c>
      <c r="O1186" s="1">
        <v>1.0</v>
      </c>
      <c r="P1186" s="1">
        <v>1.0</v>
      </c>
      <c r="Q1186" s="1">
        <v>1.0</v>
      </c>
      <c r="R1186" s="1">
        <v>0.0</v>
      </c>
      <c r="S1186" s="1">
        <v>1.0</v>
      </c>
      <c r="T1186" s="1">
        <v>0.0</v>
      </c>
      <c r="U1186" s="1">
        <v>0.0</v>
      </c>
      <c r="V1186" s="1">
        <v>1.0</v>
      </c>
      <c r="W1186" s="1">
        <v>1.0</v>
      </c>
      <c r="X1186" s="1">
        <v>1.0</v>
      </c>
      <c r="Y1186" s="1">
        <v>1.0</v>
      </c>
      <c r="Z1186" s="1">
        <v>1.0</v>
      </c>
      <c r="AA1186" s="1">
        <v>2.0</v>
      </c>
      <c r="AB1186" s="1">
        <v>0.0</v>
      </c>
      <c r="AC1186" s="1">
        <v>2394.0</v>
      </c>
      <c r="AD1186" s="100">
        <f t="shared" si="1"/>
        <v>30</v>
      </c>
      <c r="AE1186">
        <f t="shared" si="2"/>
        <v>10</v>
      </c>
      <c r="AF1186">
        <f t="shared" si="3"/>
        <v>4</v>
      </c>
      <c r="AG1186">
        <f t="shared" si="4"/>
        <v>16</v>
      </c>
    </row>
    <row r="1187">
      <c r="A1187" s="1" t="b">
        <v>1</v>
      </c>
      <c r="B1187" s="20">
        <v>44265.28025289351</v>
      </c>
      <c r="C1187" s="1" t="s">
        <v>532</v>
      </c>
      <c r="D1187" s="1">
        <v>1.0</v>
      </c>
      <c r="E1187" s="1">
        <v>1.0</v>
      </c>
      <c r="F1187" s="1">
        <v>1.0</v>
      </c>
      <c r="G1187" s="1">
        <v>1.0</v>
      </c>
      <c r="H1187" s="1">
        <v>1.0</v>
      </c>
      <c r="I1187" s="1">
        <v>1.0</v>
      </c>
      <c r="J1187" s="1">
        <v>1.0</v>
      </c>
      <c r="K1187" s="1">
        <v>1.0</v>
      </c>
      <c r="L1187" s="1">
        <v>1.0</v>
      </c>
      <c r="M1187" s="1">
        <v>1.0</v>
      </c>
      <c r="N1187" s="1">
        <v>1.0</v>
      </c>
      <c r="O1187" s="1">
        <v>1.0</v>
      </c>
      <c r="P1187" s="1">
        <v>1.0</v>
      </c>
      <c r="Q1187" s="1">
        <v>1.0</v>
      </c>
      <c r="R1187" s="1">
        <v>1.0</v>
      </c>
      <c r="S1187" s="1">
        <v>1.0</v>
      </c>
      <c r="T1187" s="1">
        <v>1.0</v>
      </c>
      <c r="U1187" s="1">
        <v>1.0</v>
      </c>
      <c r="V1187" s="1">
        <v>1.0</v>
      </c>
      <c r="W1187" s="1">
        <v>1.0</v>
      </c>
      <c r="X1187" s="1">
        <v>1.0</v>
      </c>
      <c r="Y1187" s="1">
        <v>1.0</v>
      </c>
      <c r="Z1187" s="1">
        <v>1.0</v>
      </c>
      <c r="AA1187" s="1">
        <v>1.0</v>
      </c>
      <c r="AB1187" s="1">
        <v>1.0</v>
      </c>
      <c r="AC1187" s="1">
        <v>2272.0</v>
      </c>
      <c r="AD1187" s="100">
        <f t="shared" si="1"/>
        <v>50</v>
      </c>
      <c r="AE1187">
        <f t="shared" si="2"/>
        <v>16</v>
      </c>
      <c r="AF1187">
        <f t="shared" si="3"/>
        <v>14</v>
      </c>
      <c r="AG1187">
        <f t="shared" si="4"/>
        <v>20</v>
      </c>
    </row>
    <row r="1188">
      <c r="A1188" s="1" t="b">
        <v>1</v>
      </c>
      <c r="B1188" s="20">
        <v>44265.627358784724</v>
      </c>
      <c r="C1188" s="1" t="s">
        <v>653</v>
      </c>
      <c r="D1188" s="1">
        <v>1.0</v>
      </c>
      <c r="E1188" s="1">
        <v>2.0</v>
      </c>
      <c r="F1188" s="1">
        <v>2.0</v>
      </c>
      <c r="G1188" s="1">
        <v>1.0</v>
      </c>
      <c r="H1188" s="1">
        <v>1.0</v>
      </c>
      <c r="I1188" s="1">
        <v>1.0</v>
      </c>
      <c r="J1188" s="1">
        <v>0.0</v>
      </c>
      <c r="K1188" s="1">
        <v>1.0</v>
      </c>
      <c r="L1188" s="1">
        <v>0.0</v>
      </c>
      <c r="M1188" s="1">
        <v>0.0</v>
      </c>
      <c r="N1188" s="1">
        <v>1.0</v>
      </c>
      <c r="O1188" s="1">
        <v>1.0</v>
      </c>
      <c r="P1188" s="1">
        <v>1.0</v>
      </c>
      <c r="Q1188" s="1">
        <v>0.0</v>
      </c>
      <c r="R1188" s="1">
        <v>0.0</v>
      </c>
      <c r="S1188" s="1">
        <v>0.0</v>
      </c>
      <c r="T1188" s="1">
        <v>2.0</v>
      </c>
      <c r="U1188" s="1">
        <v>0.0</v>
      </c>
      <c r="V1188" s="1">
        <v>0.0</v>
      </c>
      <c r="W1188" s="1">
        <v>2.0</v>
      </c>
      <c r="X1188" s="1">
        <v>1.0</v>
      </c>
      <c r="Y1188" s="1">
        <v>2.0</v>
      </c>
      <c r="Z1188" s="1">
        <v>2.0</v>
      </c>
      <c r="AA1188" s="1">
        <v>1.0</v>
      </c>
      <c r="AB1188" s="1">
        <v>1.0</v>
      </c>
      <c r="AC1188" s="1">
        <v>2519.0</v>
      </c>
      <c r="AD1188" s="100">
        <f t="shared" si="1"/>
        <v>46</v>
      </c>
      <c r="AE1188">
        <f t="shared" si="2"/>
        <v>18</v>
      </c>
      <c r="AF1188">
        <f t="shared" si="3"/>
        <v>16</v>
      </c>
      <c r="AG1188">
        <f t="shared" si="4"/>
        <v>12</v>
      </c>
    </row>
    <row r="1189">
      <c r="A1189" t="b">
        <v>0</v>
      </c>
      <c r="B1189" s="20">
        <v>44265.652790532404</v>
      </c>
      <c r="C1189" s="1" t="s">
        <v>337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1.0</v>
      </c>
      <c r="L1189" s="1">
        <v>0.0</v>
      </c>
      <c r="M1189" s="1">
        <v>0.0</v>
      </c>
      <c r="N1189" s="1">
        <v>0.0</v>
      </c>
      <c r="O1189" s="1">
        <v>0.0</v>
      </c>
      <c r="P1189" s="1">
        <v>2.0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1.0</v>
      </c>
      <c r="Z1189" s="1">
        <v>0.0</v>
      </c>
      <c r="AA1189" s="1">
        <v>1.0</v>
      </c>
      <c r="AB1189" s="1">
        <v>0.0</v>
      </c>
      <c r="AC1189" s="1">
        <v>2111.0</v>
      </c>
      <c r="AD1189" s="100">
        <f t="shared" si="1"/>
        <v>10</v>
      </c>
      <c r="AE1189">
        <f t="shared" si="2"/>
        <v>2</v>
      </c>
      <c r="AF1189">
        <f t="shared" si="3"/>
        <v>6</v>
      </c>
      <c r="AG1189">
        <f t="shared" si="4"/>
        <v>2</v>
      </c>
    </row>
    <row r="1190">
      <c r="A1190" s="1" t="b">
        <v>1</v>
      </c>
      <c r="B1190" s="20">
        <v>44266.060316689814</v>
      </c>
      <c r="C1190" s="1" t="s">
        <v>654</v>
      </c>
      <c r="D1190" s="1">
        <v>2.0</v>
      </c>
      <c r="E1190" s="1">
        <v>2.0</v>
      </c>
      <c r="F1190" s="1">
        <v>2.0</v>
      </c>
      <c r="G1190" s="1">
        <v>1.0</v>
      </c>
      <c r="H1190" s="1">
        <v>2.0</v>
      </c>
      <c r="I1190" s="1">
        <v>2.0</v>
      </c>
      <c r="J1190" s="1">
        <v>0.0</v>
      </c>
      <c r="K1190" s="1">
        <v>2.0</v>
      </c>
      <c r="L1190" s="1">
        <v>1.0</v>
      </c>
      <c r="M1190" s="1">
        <v>0.0</v>
      </c>
      <c r="N1190" s="1">
        <v>0.0</v>
      </c>
      <c r="O1190" s="1">
        <v>2.0</v>
      </c>
      <c r="P1190" s="1">
        <v>2.0</v>
      </c>
      <c r="Q1190" s="1">
        <v>2.0</v>
      </c>
      <c r="R1190" s="1">
        <v>1.0</v>
      </c>
      <c r="S1190" s="1">
        <v>0.0</v>
      </c>
      <c r="T1190" s="1">
        <v>2.0</v>
      </c>
      <c r="U1190" s="1">
        <v>0.0</v>
      </c>
      <c r="V1190" s="1">
        <v>2.0</v>
      </c>
      <c r="W1190" s="1">
        <v>2.0</v>
      </c>
      <c r="X1190" s="1">
        <v>2.0</v>
      </c>
      <c r="Y1190" s="1">
        <v>2.0</v>
      </c>
      <c r="Z1190" s="1">
        <v>2.0</v>
      </c>
      <c r="AA1190" s="1">
        <v>2.0</v>
      </c>
      <c r="AB1190" s="1">
        <v>2.0</v>
      </c>
      <c r="AC1190" s="1">
        <v>2520.0</v>
      </c>
      <c r="AD1190" s="100">
        <f t="shared" si="1"/>
        <v>74</v>
      </c>
      <c r="AE1190">
        <f t="shared" si="2"/>
        <v>22</v>
      </c>
      <c r="AF1190">
        <f t="shared" si="3"/>
        <v>22</v>
      </c>
      <c r="AG1190">
        <f t="shared" si="4"/>
        <v>30</v>
      </c>
    </row>
    <row r="1191">
      <c r="A1191" s="1" t="b">
        <v>1</v>
      </c>
      <c r="B1191" s="20">
        <v>44267.37871642361</v>
      </c>
      <c r="C1191" s="1" t="s">
        <v>525</v>
      </c>
      <c r="D1191" s="1">
        <v>1.0</v>
      </c>
      <c r="E1191" s="1">
        <v>2.0</v>
      </c>
      <c r="F1191" s="1">
        <v>1.0</v>
      </c>
      <c r="G1191" s="1">
        <v>0.0</v>
      </c>
      <c r="H1191" s="1">
        <v>1.0</v>
      </c>
      <c r="I1191" s="1">
        <v>2.0</v>
      </c>
      <c r="J1191" s="1">
        <v>1.0</v>
      </c>
      <c r="K1191" s="1">
        <v>1.0</v>
      </c>
      <c r="L1191" s="1">
        <v>1.0</v>
      </c>
      <c r="M1191" s="1">
        <v>0.0</v>
      </c>
      <c r="N1191" s="1">
        <v>1.0</v>
      </c>
      <c r="O1191" s="1">
        <v>0.0</v>
      </c>
      <c r="P1191" s="1">
        <v>2.0</v>
      </c>
      <c r="Q1191" s="1">
        <v>0.0</v>
      </c>
      <c r="R1191" s="1">
        <v>0.0</v>
      </c>
      <c r="S1191" s="1">
        <v>2.0</v>
      </c>
      <c r="T1191" s="1">
        <v>1.0</v>
      </c>
      <c r="U1191" s="1">
        <v>0.0</v>
      </c>
      <c r="V1191" s="1">
        <v>0.0</v>
      </c>
      <c r="W1191" s="1">
        <v>1.0</v>
      </c>
      <c r="X1191" s="1">
        <v>2.0</v>
      </c>
      <c r="Y1191" s="1">
        <v>1.0</v>
      </c>
      <c r="Z1191" s="1">
        <v>1.0</v>
      </c>
      <c r="AA1191" s="1">
        <v>2.0</v>
      </c>
      <c r="AB1191" s="1">
        <v>0.0</v>
      </c>
      <c r="AC1191" s="1">
        <v>2277.0</v>
      </c>
      <c r="AD1191" s="100">
        <f t="shared" si="1"/>
        <v>46</v>
      </c>
      <c r="AE1191">
        <f t="shared" si="2"/>
        <v>16</v>
      </c>
      <c r="AF1191">
        <f t="shared" si="3"/>
        <v>12</v>
      </c>
      <c r="AG1191">
        <f t="shared" si="4"/>
        <v>18</v>
      </c>
    </row>
    <row r="1192">
      <c r="A1192" s="1" t="b">
        <v>1</v>
      </c>
      <c r="B1192" s="20">
        <v>44267.640149074075</v>
      </c>
      <c r="C1192" s="1" t="s">
        <v>655</v>
      </c>
      <c r="D1192" s="1">
        <v>1.0</v>
      </c>
      <c r="E1192" s="1">
        <v>1.0</v>
      </c>
      <c r="F1192" s="1">
        <v>1.0</v>
      </c>
      <c r="G1192" s="1">
        <v>2.0</v>
      </c>
      <c r="H1192" s="1">
        <v>0.0</v>
      </c>
      <c r="I1192" s="1">
        <v>2.0</v>
      </c>
      <c r="J1192" s="1">
        <v>1.0</v>
      </c>
      <c r="K1192" s="1">
        <v>2.0</v>
      </c>
      <c r="L1192" s="1">
        <v>0.0</v>
      </c>
      <c r="M1192" s="1">
        <v>0.0</v>
      </c>
      <c r="N1192" s="1">
        <v>0.0</v>
      </c>
      <c r="O1192" s="1">
        <v>0.0</v>
      </c>
      <c r="P1192" s="1">
        <v>2.0</v>
      </c>
      <c r="Q1192" s="1">
        <v>0.0</v>
      </c>
      <c r="R1192" s="1">
        <v>0.0</v>
      </c>
      <c r="S1192" s="1">
        <v>2.0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2.0</v>
      </c>
      <c r="Z1192" s="1">
        <v>2.0</v>
      </c>
      <c r="AA1192" s="1">
        <v>2.0</v>
      </c>
      <c r="AB1192" s="1">
        <v>0.0</v>
      </c>
      <c r="AC1192" s="1">
        <v>2403.0</v>
      </c>
      <c r="AD1192" s="100">
        <f t="shared" si="1"/>
        <v>40</v>
      </c>
      <c r="AE1192">
        <f t="shared" si="2"/>
        <v>10</v>
      </c>
      <c r="AF1192">
        <f t="shared" si="3"/>
        <v>14</v>
      </c>
      <c r="AG1192">
        <f t="shared" si="4"/>
        <v>16</v>
      </c>
    </row>
    <row r="1193">
      <c r="A1193" s="1" t="b">
        <v>1</v>
      </c>
      <c r="B1193" s="20">
        <v>44268.408810810186</v>
      </c>
      <c r="C1193" s="1" t="s">
        <v>530</v>
      </c>
      <c r="D1193" s="1">
        <v>1.0</v>
      </c>
      <c r="E1193" s="1">
        <v>0.0</v>
      </c>
      <c r="F1193" s="1">
        <v>0.0</v>
      </c>
      <c r="G1193" s="1">
        <v>0.0</v>
      </c>
      <c r="H1193" s="1">
        <v>1.0</v>
      </c>
      <c r="I1193" s="1">
        <v>0.0</v>
      </c>
      <c r="J1193" s="1">
        <v>0.0</v>
      </c>
      <c r="K1193" s="1">
        <v>1.0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1.0</v>
      </c>
      <c r="X1193" s="1">
        <v>0.0</v>
      </c>
      <c r="Y1193" s="1">
        <v>1.0</v>
      </c>
      <c r="Z1193" s="1">
        <v>0.0</v>
      </c>
      <c r="AA1193" s="1">
        <v>1.0</v>
      </c>
      <c r="AB1193" s="1">
        <v>0.0</v>
      </c>
      <c r="AC1193" s="1">
        <v>1876.0</v>
      </c>
      <c r="AD1193" s="100">
        <f t="shared" si="1"/>
        <v>12</v>
      </c>
      <c r="AE1193">
        <f t="shared" si="2"/>
        <v>4</v>
      </c>
      <c r="AF1193">
        <f t="shared" si="3"/>
        <v>4</v>
      </c>
      <c r="AG1193">
        <f t="shared" si="4"/>
        <v>4</v>
      </c>
    </row>
    <row r="1194">
      <c r="A1194" s="1" t="b">
        <v>1</v>
      </c>
      <c r="B1194" s="20">
        <v>44268.48196821759</v>
      </c>
      <c r="C1194" s="1" t="s">
        <v>232</v>
      </c>
      <c r="D1194" s="1">
        <v>2.0</v>
      </c>
      <c r="E1194" s="1">
        <v>2.0</v>
      </c>
      <c r="F1194" s="1">
        <v>1.0</v>
      </c>
      <c r="G1194" s="1">
        <v>1.0</v>
      </c>
      <c r="H1194" s="1">
        <v>1.0</v>
      </c>
      <c r="I1194" s="1">
        <v>1.0</v>
      </c>
      <c r="J1194" s="1">
        <v>1.0</v>
      </c>
      <c r="K1194" s="1">
        <v>1.0</v>
      </c>
      <c r="L1194" s="1">
        <v>1.0</v>
      </c>
      <c r="M1194" s="1">
        <v>0.0</v>
      </c>
      <c r="N1194" s="1">
        <v>1.0</v>
      </c>
      <c r="O1194" s="1">
        <v>1.0</v>
      </c>
      <c r="P1194" s="1">
        <v>1.0</v>
      </c>
      <c r="Q1194" s="1">
        <v>1.0</v>
      </c>
      <c r="R1194" s="1">
        <v>0.0</v>
      </c>
      <c r="S1194" s="1">
        <v>1.0</v>
      </c>
      <c r="T1194" s="1">
        <v>1.0</v>
      </c>
      <c r="U1194" s="1">
        <v>0.0</v>
      </c>
      <c r="V1194" s="1">
        <v>2.0</v>
      </c>
      <c r="W1194" s="1">
        <v>1.0</v>
      </c>
      <c r="X1194" s="1">
        <v>1.0</v>
      </c>
      <c r="Y1194" s="1">
        <v>1.0</v>
      </c>
      <c r="Z1194" s="1">
        <v>1.0</v>
      </c>
      <c r="AA1194" s="1">
        <v>1.0</v>
      </c>
      <c r="AB1194" s="1">
        <v>1.0</v>
      </c>
      <c r="AC1194" s="1">
        <v>1921.0</v>
      </c>
      <c r="AD1194" s="100">
        <f t="shared" si="1"/>
        <v>50</v>
      </c>
      <c r="AE1194">
        <f t="shared" si="2"/>
        <v>14</v>
      </c>
      <c r="AF1194">
        <f t="shared" si="3"/>
        <v>16</v>
      </c>
      <c r="AG1194">
        <f t="shared" si="4"/>
        <v>20</v>
      </c>
    </row>
    <row r="1195">
      <c r="A1195" s="1" t="b">
        <v>1</v>
      </c>
      <c r="B1195" s="20">
        <v>44268.755019930555</v>
      </c>
      <c r="C1195" s="1" t="s">
        <v>402</v>
      </c>
      <c r="D1195" s="1">
        <v>2.0</v>
      </c>
      <c r="E1195" s="1">
        <v>1.0</v>
      </c>
      <c r="F1195" s="1">
        <v>2.0</v>
      </c>
      <c r="G1195" s="1">
        <v>1.0</v>
      </c>
      <c r="H1195" s="1">
        <v>1.0</v>
      </c>
      <c r="I1195" s="1">
        <v>2.0</v>
      </c>
      <c r="J1195" s="1">
        <v>2.0</v>
      </c>
      <c r="K1195" s="1">
        <v>2.0</v>
      </c>
      <c r="L1195" s="1">
        <v>1.0</v>
      </c>
      <c r="M1195" s="1">
        <v>0.0</v>
      </c>
      <c r="N1195" s="1">
        <v>2.0</v>
      </c>
      <c r="O1195" s="1">
        <v>1.0</v>
      </c>
      <c r="P1195" s="1">
        <v>2.0</v>
      </c>
      <c r="Q1195" s="1">
        <v>1.0</v>
      </c>
      <c r="R1195" s="1">
        <v>0.0</v>
      </c>
      <c r="S1195" s="1">
        <v>1.0</v>
      </c>
      <c r="T1195" s="1">
        <v>2.0</v>
      </c>
      <c r="U1195" s="1">
        <v>0.0</v>
      </c>
      <c r="V1195" s="1">
        <v>1.0</v>
      </c>
      <c r="W1195" s="1">
        <v>2.0</v>
      </c>
      <c r="X1195" s="1">
        <v>0.0</v>
      </c>
      <c r="Y1195" s="1">
        <v>2.0</v>
      </c>
      <c r="Z1195" s="1">
        <v>1.0</v>
      </c>
      <c r="AA1195" s="1">
        <v>1.0</v>
      </c>
      <c r="AB1195" s="1">
        <v>1.0</v>
      </c>
      <c r="AC1195" s="1">
        <v>2210.0</v>
      </c>
      <c r="AD1195" s="100">
        <f t="shared" si="1"/>
        <v>62</v>
      </c>
      <c r="AE1195">
        <f t="shared" si="2"/>
        <v>14</v>
      </c>
      <c r="AF1195">
        <f t="shared" si="3"/>
        <v>24</v>
      </c>
      <c r="AG1195">
        <f t="shared" si="4"/>
        <v>24</v>
      </c>
    </row>
    <row r="1196">
      <c r="A1196" t="b">
        <v>0</v>
      </c>
      <c r="B1196" s="20">
        <v>44269.46036494213</v>
      </c>
      <c r="C1196" s="1" t="s">
        <v>656</v>
      </c>
      <c r="D1196" s="1">
        <v>1.0</v>
      </c>
      <c r="E1196" s="1">
        <v>1.0</v>
      </c>
      <c r="F1196" s="1">
        <v>0.0</v>
      </c>
      <c r="G1196" s="1">
        <v>1.0</v>
      </c>
      <c r="H1196" s="1">
        <v>1.0</v>
      </c>
      <c r="I1196" s="1">
        <v>1.0</v>
      </c>
      <c r="J1196" s="1">
        <v>2.0</v>
      </c>
      <c r="K1196" s="1">
        <v>1.0</v>
      </c>
      <c r="L1196" s="1">
        <v>1.0</v>
      </c>
      <c r="M1196" s="1">
        <v>0.0</v>
      </c>
      <c r="N1196" s="1">
        <v>1.0</v>
      </c>
      <c r="O1196" s="1">
        <v>1.0</v>
      </c>
      <c r="P1196" s="1">
        <v>1.0</v>
      </c>
      <c r="Q1196" s="1">
        <v>0.0</v>
      </c>
      <c r="R1196" s="1">
        <v>0.0</v>
      </c>
      <c r="S1196" s="1">
        <v>1.0</v>
      </c>
      <c r="T1196" s="1">
        <v>1.0</v>
      </c>
      <c r="U1196" s="1">
        <v>0.0</v>
      </c>
      <c r="V1196" s="1">
        <v>1.0</v>
      </c>
      <c r="W1196" s="1">
        <v>1.0</v>
      </c>
      <c r="X1196" s="1">
        <v>0.0</v>
      </c>
      <c r="Y1196" s="1">
        <v>1.0</v>
      </c>
      <c r="Z1196" s="1">
        <v>1.0</v>
      </c>
      <c r="AA1196" s="1">
        <v>2.0</v>
      </c>
      <c r="AB1196" s="1">
        <v>1.0</v>
      </c>
      <c r="AC1196" s="1">
        <v>538.0</v>
      </c>
      <c r="AD1196" s="100">
        <f t="shared" si="1"/>
        <v>42</v>
      </c>
      <c r="AE1196">
        <f t="shared" si="2"/>
        <v>10</v>
      </c>
      <c r="AF1196">
        <f t="shared" si="3"/>
        <v>14</v>
      </c>
      <c r="AG1196">
        <f t="shared" si="4"/>
        <v>18</v>
      </c>
    </row>
    <row r="1197">
      <c r="A1197" t="b">
        <v>0</v>
      </c>
      <c r="B1197" s="20">
        <v>44270.41675021991</v>
      </c>
      <c r="C1197" s="1" t="s">
        <v>652</v>
      </c>
      <c r="D1197" s="1">
        <v>2.0</v>
      </c>
      <c r="E1197" s="1">
        <v>2.0</v>
      </c>
      <c r="F1197" s="1">
        <v>2.0</v>
      </c>
      <c r="G1197" s="1">
        <v>2.0</v>
      </c>
      <c r="H1197" s="1">
        <v>2.0</v>
      </c>
      <c r="I1197" s="1">
        <v>2.0</v>
      </c>
      <c r="J1197" s="1">
        <v>2.0</v>
      </c>
      <c r="K1197" s="1">
        <v>2.0</v>
      </c>
      <c r="L1197" s="1">
        <v>2.0</v>
      </c>
      <c r="M1197" s="1">
        <v>2.0</v>
      </c>
      <c r="N1197" s="1">
        <v>2.0</v>
      </c>
      <c r="O1197" s="1">
        <v>2.0</v>
      </c>
      <c r="P1197" s="1">
        <v>2.0</v>
      </c>
      <c r="Q1197" s="1">
        <v>2.0</v>
      </c>
      <c r="R1197" s="1">
        <v>2.0</v>
      </c>
      <c r="S1197" s="1">
        <v>2.0</v>
      </c>
      <c r="T1197" s="1">
        <v>2.0</v>
      </c>
      <c r="U1197" s="1">
        <v>2.0</v>
      </c>
      <c r="V1197" s="1">
        <v>2.0</v>
      </c>
      <c r="W1197" s="1">
        <v>2.0</v>
      </c>
      <c r="X1197" s="1">
        <v>2.0</v>
      </c>
      <c r="Y1197" s="1">
        <v>2.0</v>
      </c>
      <c r="Z1197" s="1">
        <v>2.0</v>
      </c>
      <c r="AA1197" s="1">
        <v>2.0</v>
      </c>
      <c r="AB1197" s="1">
        <v>2.0</v>
      </c>
      <c r="AC1197" s="1">
        <v>12345.0</v>
      </c>
      <c r="AD1197" s="100">
        <f t="shared" si="1"/>
        <v>100</v>
      </c>
      <c r="AE1197">
        <f t="shared" si="2"/>
        <v>32</v>
      </c>
      <c r="AF1197">
        <f t="shared" si="3"/>
        <v>28</v>
      </c>
      <c r="AG1197">
        <f t="shared" si="4"/>
        <v>40</v>
      </c>
    </row>
    <row r="1198">
      <c r="A1198" s="1" t="b">
        <v>1</v>
      </c>
      <c r="B1198" s="20">
        <v>44270.4246333912</v>
      </c>
      <c r="C1198" s="1" t="s">
        <v>323</v>
      </c>
      <c r="D1198" s="1">
        <v>2.0</v>
      </c>
      <c r="E1198" s="1">
        <v>2.0</v>
      </c>
      <c r="F1198" s="1">
        <v>0.0</v>
      </c>
      <c r="G1198" s="1">
        <v>1.0</v>
      </c>
      <c r="H1198" s="1">
        <v>0.0</v>
      </c>
      <c r="I1198" s="1">
        <v>1.0</v>
      </c>
      <c r="J1198" s="1">
        <v>0.0</v>
      </c>
      <c r="K1198" s="1">
        <v>2.0</v>
      </c>
      <c r="L1198" s="1">
        <v>0.0</v>
      </c>
      <c r="M1198" s="1">
        <v>0.0</v>
      </c>
      <c r="N1198" s="1">
        <v>2.0</v>
      </c>
      <c r="O1198" s="1">
        <v>0.0</v>
      </c>
      <c r="P1198" s="1">
        <v>2.0</v>
      </c>
      <c r="Q1198" s="1">
        <v>0.0</v>
      </c>
      <c r="R1198" s="1">
        <v>0.0</v>
      </c>
      <c r="S1198" s="1">
        <v>2.0</v>
      </c>
      <c r="T1198" s="1">
        <v>0.0</v>
      </c>
      <c r="U1198" s="1">
        <v>0.0</v>
      </c>
      <c r="V1198" s="1">
        <v>1.0</v>
      </c>
      <c r="W1198" s="1">
        <v>2.0</v>
      </c>
      <c r="X1198" s="1">
        <v>2.0</v>
      </c>
      <c r="Y1198" s="1">
        <v>2.0</v>
      </c>
      <c r="Z1198" s="1">
        <v>2.0</v>
      </c>
      <c r="AA1198" s="1">
        <v>2.0</v>
      </c>
      <c r="AB1198" s="1">
        <v>0.0</v>
      </c>
      <c r="AC1198" s="1">
        <v>2068.0</v>
      </c>
      <c r="AD1198" s="100">
        <f t="shared" si="1"/>
        <v>50</v>
      </c>
      <c r="AE1198">
        <f t="shared" si="2"/>
        <v>20</v>
      </c>
      <c r="AF1198">
        <f t="shared" si="3"/>
        <v>18</v>
      </c>
      <c r="AG1198">
        <f t="shared" si="4"/>
        <v>12</v>
      </c>
    </row>
    <row r="1199">
      <c r="A1199" s="1" t="b">
        <v>1</v>
      </c>
      <c r="B1199" s="20">
        <v>44270.49311026621</v>
      </c>
      <c r="C1199" s="1" t="s">
        <v>487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1.0</v>
      </c>
      <c r="K1199" s="1">
        <v>1.0</v>
      </c>
      <c r="L1199" s="1">
        <v>0.0</v>
      </c>
      <c r="M1199" s="1">
        <v>0.0</v>
      </c>
      <c r="N1199" s="1">
        <v>0.0</v>
      </c>
      <c r="O1199" s="1">
        <v>0.0</v>
      </c>
      <c r="P1199" s="1">
        <v>1.0</v>
      </c>
      <c r="Q1199" s="1">
        <v>0.0</v>
      </c>
      <c r="R1199" s="1">
        <v>0.0</v>
      </c>
      <c r="S1199" s="1">
        <v>1.0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1.0</v>
      </c>
      <c r="Z1199" s="1">
        <v>0.0</v>
      </c>
      <c r="AA1199" s="1">
        <v>1.0</v>
      </c>
      <c r="AB1199" s="1">
        <v>1.0</v>
      </c>
      <c r="AC1199" s="1">
        <v>2328.0</v>
      </c>
      <c r="AD1199" s="100">
        <f t="shared" si="1"/>
        <v>14</v>
      </c>
      <c r="AE1199">
        <f t="shared" si="2"/>
        <v>2</v>
      </c>
      <c r="AF1199">
        <f t="shared" si="3"/>
        <v>6</v>
      </c>
      <c r="AG1199">
        <f t="shared" si="4"/>
        <v>6</v>
      </c>
    </row>
    <row r="1200">
      <c r="A1200" s="1" t="b">
        <v>1</v>
      </c>
      <c r="B1200" s="20">
        <v>44270.59525002315</v>
      </c>
      <c r="C1200" s="1" t="s">
        <v>657</v>
      </c>
      <c r="D1200" s="1">
        <v>2.0</v>
      </c>
      <c r="E1200" s="1">
        <v>1.0</v>
      </c>
      <c r="F1200" s="1">
        <v>2.0</v>
      </c>
      <c r="G1200" s="1">
        <v>2.0</v>
      </c>
      <c r="H1200" s="1">
        <v>1.0</v>
      </c>
      <c r="I1200" s="1">
        <v>2.0</v>
      </c>
      <c r="J1200" s="1">
        <v>2.0</v>
      </c>
      <c r="K1200" s="1">
        <v>2.0</v>
      </c>
      <c r="L1200" s="1">
        <v>2.0</v>
      </c>
      <c r="M1200" s="1">
        <v>2.0</v>
      </c>
      <c r="N1200" s="1">
        <v>2.0</v>
      </c>
      <c r="O1200" s="1">
        <v>1.0</v>
      </c>
      <c r="P1200" s="1">
        <v>2.0</v>
      </c>
      <c r="Q1200" s="1">
        <v>1.0</v>
      </c>
      <c r="R1200" s="1">
        <v>2.0</v>
      </c>
      <c r="S1200" s="1">
        <v>1.0</v>
      </c>
      <c r="T1200" s="1">
        <v>2.0</v>
      </c>
      <c r="U1200" s="1">
        <v>2.0</v>
      </c>
      <c r="V1200" s="1">
        <v>1.0</v>
      </c>
      <c r="W1200" s="1">
        <v>1.0</v>
      </c>
      <c r="X1200" s="1">
        <v>2.0</v>
      </c>
      <c r="Y1200" s="1">
        <v>2.0</v>
      </c>
      <c r="Z1200" s="1">
        <v>2.0</v>
      </c>
      <c r="AA1200" s="1">
        <v>2.0</v>
      </c>
      <c r="AB1200" s="1">
        <v>0.0</v>
      </c>
      <c r="AC1200" s="1">
        <v>2488.0</v>
      </c>
      <c r="AD1200" s="100">
        <f t="shared" si="1"/>
        <v>82</v>
      </c>
      <c r="AE1200">
        <f t="shared" si="2"/>
        <v>28</v>
      </c>
      <c r="AF1200">
        <f t="shared" si="3"/>
        <v>24</v>
      </c>
      <c r="AG1200">
        <f t="shared" si="4"/>
        <v>30</v>
      </c>
    </row>
    <row r="1201">
      <c r="A1201" s="1" t="b">
        <v>1</v>
      </c>
      <c r="B1201" s="20">
        <v>44271.009222175926</v>
      </c>
      <c r="C1201" s="1" t="s">
        <v>923</v>
      </c>
      <c r="D1201" s="1">
        <v>1.0</v>
      </c>
      <c r="E1201" s="1">
        <v>2.0</v>
      </c>
      <c r="F1201" s="1">
        <v>1.0</v>
      </c>
      <c r="G1201" s="1">
        <v>2.0</v>
      </c>
      <c r="H1201" s="1">
        <v>2.0</v>
      </c>
      <c r="I1201" s="1">
        <v>2.0</v>
      </c>
      <c r="J1201" s="1">
        <v>2.0</v>
      </c>
      <c r="K1201" s="1">
        <v>2.0</v>
      </c>
      <c r="L1201" s="1">
        <v>2.0</v>
      </c>
      <c r="M1201" s="1">
        <v>0.0</v>
      </c>
      <c r="N1201" s="1">
        <v>1.0</v>
      </c>
      <c r="O1201" s="1">
        <v>0.0</v>
      </c>
      <c r="P1201" s="1">
        <v>2.0</v>
      </c>
      <c r="Q1201" s="1">
        <v>2.0</v>
      </c>
      <c r="R1201" s="1">
        <v>1.0</v>
      </c>
      <c r="S1201" s="1">
        <v>2.0</v>
      </c>
      <c r="T1201" s="1">
        <v>1.0</v>
      </c>
      <c r="U1201" s="1">
        <v>0.0</v>
      </c>
      <c r="V1201" s="1">
        <v>2.0</v>
      </c>
      <c r="W1201" s="1">
        <v>1.0</v>
      </c>
      <c r="X1201" s="1">
        <v>2.0</v>
      </c>
      <c r="Y1201" s="1">
        <v>2.0</v>
      </c>
      <c r="Z1201" s="1">
        <v>2.0</v>
      </c>
      <c r="AA1201" s="1">
        <v>2.0</v>
      </c>
      <c r="AB1201" s="1">
        <v>2.0</v>
      </c>
      <c r="AC1201" s="1">
        <v>2522.0</v>
      </c>
      <c r="AD1201" s="100">
        <f t="shared" si="1"/>
        <v>76</v>
      </c>
      <c r="AE1201">
        <f t="shared" si="2"/>
        <v>22</v>
      </c>
      <c r="AF1201">
        <f t="shared" si="3"/>
        <v>22</v>
      </c>
      <c r="AG1201">
        <f t="shared" si="4"/>
        <v>32</v>
      </c>
    </row>
    <row r="1202">
      <c r="A1202" s="1" t="b">
        <v>1</v>
      </c>
      <c r="B1202" s="20">
        <v>44271.476856064815</v>
      </c>
      <c r="C1202" s="1" t="s">
        <v>493</v>
      </c>
      <c r="D1202" s="1">
        <v>0.0</v>
      </c>
      <c r="E1202" s="1">
        <v>1.0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1.0</v>
      </c>
      <c r="T1202" s="1">
        <v>0.0</v>
      </c>
      <c r="U1202" s="1">
        <v>0.0</v>
      </c>
      <c r="V1202" s="1">
        <v>0.0</v>
      </c>
      <c r="W1202" s="1">
        <v>1.0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2318.0</v>
      </c>
      <c r="AD1202" s="100">
        <f t="shared" si="1"/>
        <v>6</v>
      </c>
      <c r="AE1202">
        <f t="shared" si="2"/>
        <v>4</v>
      </c>
      <c r="AF1202">
        <f t="shared" si="3"/>
        <v>0</v>
      </c>
      <c r="AG1202">
        <f t="shared" si="4"/>
        <v>2</v>
      </c>
    </row>
    <row r="1203">
      <c r="A1203" s="1" t="b">
        <v>1</v>
      </c>
      <c r="B1203" s="20">
        <v>44271.569286655096</v>
      </c>
      <c r="C1203" s="1" t="s">
        <v>527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2358.0</v>
      </c>
      <c r="AD1203" s="100">
        <f t="shared" si="1"/>
        <v>0</v>
      </c>
      <c r="AE1203">
        <f t="shared" si="2"/>
        <v>0</v>
      </c>
      <c r="AF1203">
        <f t="shared" si="3"/>
        <v>0</v>
      </c>
      <c r="AG1203">
        <f t="shared" si="4"/>
        <v>0</v>
      </c>
    </row>
    <row r="1204">
      <c r="A1204" s="1" t="b">
        <v>1</v>
      </c>
      <c r="B1204" s="20">
        <v>44272.47042074074</v>
      </c>
      <c r="C1204" s="1" t="s">
        <v>517</v>
      </c>
      <c r="D1204" s="1">
        <v>1.0</v>
      </c>
      <c r="E1204" s="1">
        <v>0.0</v>
      </c>
      <c r="F1204" s="1">
        <v>0.0</v>
      </c>
      <c r="G1204" s="1">
        <v>0.0</v>
      </c>
      <c r="H1204" s="1">
        <v>1.0</v>
      </c>
      <c r="I1204" s="1">
        <v>0.0</v>
      </c>
      <c r="J1204" s="1">
        <v>1.0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1.0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1.0</v>
      </c>
      <c r="AA1204" s="1">
        <v>2.0</v>
      </c>
      <c r="AB1204" s="1">
        <v>0.0</v>
      </c>
      <c r="AC1204" s="1">
        <v>2343.0</v>
      </c>
      <c r="AD1204" s="100">
        <f t="shared" si="1"/>
        <v>14</v>
      </c>
      <c r="AE1204">
        <f t="shared" si="2"/>
        <v>2</v>
      </c>
      <c r="AF1204">
        <f t="shared" si="3"/>
        <v>4</v>
      </c>
      <c r="AG1204">
        <f t="shared" si="4"/>
        <v>8</v>
      </c>
    </row>
    <row r="1205">
      <c r="A1205" s="1" t="b">
        <v>1</v>
      </c>
      <c r="B1205" s="20">
        <v>44272.63707795139</v>
      </c>
      <c r="C1205" s="1" t="s">
        <v>419</v>
      </c>
      <c r="D1205" s="1">
        <v>0.0</v>
      </c>
      <c r="E1205" s="1">
        <v>1.0</v>
      </c>
      <c r="F1205" s="1">
        <v>0.0</v>
      </c>
      <c r="G1205" s="1">
        <v>0.0</v>
      </c>
      <c r="H1205" s="1">
        <v>0.0</v>
      </c>
      <c r="I1205" s="1">
        <v>0.0</v>
      </c>
      <c r="J1205" s="1">
        <v>1.0</v>
      </c>
      <c r="K1205" s="1">
        <v>1.0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1.0</v>
      </c>
      <c r="T1205" s="1">
        <v>0.0</v>
      </c>
      <c r="U1205" s="1">
        <v>0.0</v>
      </c>
      <c r="V1205" s="1">
        <v>0.0</v>
      </c>
      <c r="W1205" s="1">
        <v>0.0</v>
      </c>
      <c r="X1205" s="1">
        <v>1.0</v>
      </c>
      <c r="Y1205" s="1">
        <v>1.0</v>
      </c>
      <c r="Z1205" s="1">
        <v>0.0</v>
      </c>
      <c r="AA1205" s="1">
        <v>2.0</v>
      </c>
      <c r="AB1205" s="1">
        <v>0.0</v>
      </c>
      <c r="AC1205" s="1">
        <v>2240.0</v>
      </c>
      <c r="AD1205" s="100">
        <f t="shared" si="1"/>
        <v>16</v>
      </c>
      <c r="AE1205">
        <f t="shared" si="2"/>
        <v>6</v>
      </c>
      <c r="AF1205">
        <f t="shared" si="3"/>
        <v>2</v>
      </c>
      <c r="AG1205">
        <f t="shared" si="4"/>
        <v>8</v>
      </c>
    </row>
    <row r="1206">
      <c r="A1206" s="1" t="b">
        <v>1</v>
      </c>
      <c r="B1206" s="20">
        <v>44273.004387685185</v>
      </c>
      <c r="C1206" s="1" t="s">
        <v>352</v>
      </c>
      <c r="D1206" s="1">
        <v>1.0</v>
      </c>
      <c r="E1206" s="1">
        <v>1.0</v>
      </c>
      <c r="F1206" s="1">
        <v>1.0</v>
      </c>
      <c r="G1206" s="1">
        <v>2.0</v>
      </c>
      <c r="H1206" s="1">
        <v>0.0</v>
      </c>
      <c r="I1206" s="1">
        <v>1.0</v>
      </c>
      <c r="J1206" s="1">
        <v>1.0</v>
      </c>
      <c r="K1206" s="1">
        <v>2.0</v>
      </c>
      <c r="L1206" s="1">
        <v>1.0</v>
      </c>
      <c r="M1206" s="1">
        <v>1.0</v>
      </c>
      <c r="N1206" s="1">
        <v>1.0</v>
      </c>
      <c r="O1206" s="1">
        <v>0.0</v>
      </c>
      <c r="P1206" s="1">
        <v>2.0</v>
      </c>
      <c r="Q1206" s="1">
        <v>0.0</v>
      </c>
      <c r="R1206" s="1">
        <v>1.0</v>
      </c>
      <c r="S1206" s="1">
        <v>1.0</v>
      </c>
      <c r="T1206" s="1">
        <v>2.0</v>
      </c>
      <c r="U1206" s="1">
        <v>0.0</v>
      </c>
      <c r="V1206" s="1">
        <v>1.0</v>
      </c>
      <c r="W1206" s="1">
        <v>1.0</v>
      </c>
      <c r="X1206" s="1">
        <v>1.0</v>
      </c>
      <c r="Y1206" s="1">
        <v>2.0</v>
      </c>
      <c r="Z1206" s="1">
        <v>1.0</v>
      </c>
      <c r="AA1206" s="1">
        <v>2.0</v>
      </c>
      <c r="AB1206" s="1">
        <v>1.0</v>
      </c>
      <c r="AC1206" s="1">
        <v>2140.0</v>
      </c>
      <c r="AD1206" s="100">
        <f t="shared" si="1"/>
        <v>54</v>
      </c>
      <c r="AE1206">
        <f t="shared" si="2"/>
        <v>16</v>
      </c>
      <c r="AF1206">
        <f t="shared" si="3"/>
        <v>22</v>
      </c>
      <c r="AG1206">
        <f t="shared" si="4"/>
        <v>16</v>
      </c>
    </row>
    <row r="1207">
      <c r="A1207" s="1" t="b">
        <v>1</v>
      </c>
      <c r="B1207" s="20">
        <v>44273.4788112963</v>
      </c>
      <c r="C1207" s="1" t="s">
        <v>659</v>
      </c>
      <c r="D1207" s="1">
        <v>1.0</v>
      </c>
      <c r="E1207" s="1">
        <v>1.0</v>
      </c>
      <c r="F1207" s="1">
        <v>1.0</v>
      </c>
      <c r="G1207" s="1">
        <v>0.0</v>
      </c>
      <c r="H1207" s="1">
        <v>0.0</v>
      </c>
      <c r="I1207" s="1">
        <v>2.0</v>
      </c>
      <c r="J1207" s="1">
        <v>1.0</v>
      </c>
      <c r="K1207" s="1">
        <v>2.0</v>
      </c>
      <c r="L1207" s="1">
        <v>0.0</v>
      </c>
      <c r="M1207" s="1">
        <v>0.0</v>
      </c>
      <c r="N1207" s="1">
        <v>0.0</v>
      </c>
      <c r="O1207" s="1">
        <v>0.0</v>
      </c>
      <c r="P1207" s="1">
        <v>1.0</v>
      </c>
      <c r="Q1207" s="1">
        <v>0.0</v>
      </c>
      <c r="R1207" s="1">
        <v>0.0</v>
      </c>
      <c r="S1207" s="1">
        <v>1.0</v>
      </c>
      <c r="T1207" s="1">
        <v>0.0</v>
      </c>
      <c r="U1207" s="1">
        <v>0.0</v>
      </c>
      <c r="V1207" s="1">
        <v>1.0</v>
      </c>
      <c r="W1207" s="1">
        <v>0.0</v>
      </c>
      <c r="X1207" s="1">
        <v>1.0</v>
      </c>
      <c r="Y1207" s="1">
        <v>1.0</v>
      </c>
      <c r="Z1207" s="1">
        <v>1.0</v>
      </c>
      <c r="AA1207" s="1">
        <v>2.0</v>
      </c>
      <c r="AB1207" s="1">
        <v>1.0</v>
      </c>
      <c r="AC1207" s="1">
        <v>2514.0</v>
      </c>
      <c r="AD1207" s="100">
        <f t="shared" si="1"/>
        <v>34</v>
      </c>
      <c r="AE1207">
        <f t="shared" si="2"/>
        <v>8</v>
      </c>
      <c r="AF1207">
        <f t="shared" si="3"/>
        <v>10</v>
      </c>
      <c r="AG1207">
        <f t="shared" si="4"/>
        <v>16</v>
      </c>
    </row>
    <row r="1208">
      <c r="A1208" s="1" t="b">
        <v>1</v>
      </c>
      <c r="B1208" s="20">
        <v>44273.483969629626</v>
      </c>
      <c r="C1208" s="1" t="s">
        <v>448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1.0</v>
      </c>
      <c r="AB1208" s="1">
        <v>0.0</v>
      </c>
      <c r="AC1208" s="1">
        <v>2264.0</v>
      </c>
      <c r="AD1208" s="100">
        <f t="shared" si="1"/>
        <v>2</v>
      </c>
      <c r="AE1208">
        <f t="shared" si="2"/>
        <v>0</v>
      </c>
      <c r="AF1208">
        <f t="shared" si="3"/>
        <v>0</v>
      </c>
      <c r="AG1208">
        <f t="shared" si="4"/>
        <v>2</v>
      </c>
    </row>
    <row r="1209">
      <c r="A1209" s="1" t="b">
        <v>1</v>
      </c>
      <c r="B1209" s="20">
        <v>44273.73568309028</v>
      </c>
      <c r="C1209" s="1" t="s">
        <v>535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2381.0</v>
      </c>
      <c r="AD1209" s="100">
        <f t="shared" si="1"/>
        <v>0</v>
      </c>
      <c r="AE1209">
        <f t="shared" si="2"/>
        <v>0</v>
      </c>
      <c r="AF1209">
        <f t="shared" si="3"/>
        <v>0</v>
      </c>
      <c r="AG1209">
        <f t="shared" si="4"/>
        <v>0</v>
      </c>
    </row>
    <row r="1210">
      <c r="A1210" s="1" t="b">
        <v>1</v>
      </c>
      <c r="B1210" s="20">
        <v>44273.75838890046</v>
      </c>
      <c r="C1210" s="1" t="s">
        <v>489</v>
      </c>
      <c r="D1210" s="1">
        <v>0.0</v>
      </c>
      <c r="E1210" s="1">
        <v>1.0</v>
      </c>
      <c r="F1210" s="1">
        <v>0.0</v>
      </c>
      <c r="G1210" s="1">
        <v>0.0</v>
      </c>
      <c r="H1210" s="1">
        <v>0.0</v>
      </c>
      <c r="I1210" s="1">
        <v>0.0</v>
      </c>
      <c r="J1210" s="1">
        <v>1.0</v>
      </c>
      <c r="K1210" s="1">
        <v>1.0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1.0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1.0</v>
      </c>
      <c r="AB1210" s="1">
        <v>0.0</v>
      </c>
      <c r="AC1210" s="1">
        <v>2273.0</v>
      </c>
      <c r="AD1210" s="100">
        <f t="shared" si="1"/>
        <v>10</v>
      </c>
      <c r="AE1210">
        <f t="shared" si="2"/>
        <v>2</v>
      </c>
      <c r="AF1210">
        <f t="shared" si="3"/>
        <v>2</v>
      </c>
      <c r="AG1210">
        <f t="shared" si="4"/>
        <v>6</v>
      </c>
    </row>
    <row r="1211">
      <c r="A1211" s="1" t="b">
        <v>1</v>
      </c>
      <c r="B1211" s="20">
        <v>44274.75824047453</v>
      </c>
      <c r="C1211" s="1" t="s">
        <v>661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1.0</v>
      </c>
      <c r="AB1211" s="1">
        <v>0.0</v>
      </c>
      <c r="AC1211" s="1">
        <v>2456.0</v>
      </c>
      <c r="AD1211" s="100">
        <f t="shared" si="1"/>
        <v>2</v>
      </c>
      <c r="AE1211">
        <f t="shared" si="2"/>
        <v>0</v>
      </c>
      <c r="AF1211">
        <f t="shared" si="3"/>
        <v>0</v>
      </c>
      <c r="AG1211">
        <f t="shared" si="4"/>
        <v>2</v>
      </c>
    </row>
    <row r="1212">
      <c r="A1212" s="1" t="b">
        <v>1</v>
      </c>
      <c r="B1212" s="20">
        <v>44276.75746482638</v>
      </c>
      <c r="C1212" s="1" t="s">
        <v>465</v>
      </c>
      <c r="D1212" s="1">
        <v>1.0</v>
      </c>
      <c r="E1212" s="1">
        <v>2.0</v>
      </c>
      <c r="F1212" s="1">
        <v>1.0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1.0</v>
      </c>
      <c r="M1212" s="1">
        <v>0.0</v>
      </c>
      <c r="N1212" s="1">
        <v>1.0</v>
      </c>
      <c r="O1212" s="1">
        <v>0.0</v>
      </c>
      <c r="P1212" s="1">
        <v>1.0</v>
      </c>
      <c r="Q1212" s="1">
        <v>0.0</v>
      </c>
      <c r="R1212" s="1">
        <v>0.0</v>
      </c>
      <c r="S1212" s="1">
        <v>1.0</v>
      </c>
      <c r="T1212" s="1">
        <v>1.0</v>
      </c>
      <c r="U1212" s="1">
        <v>0.0</v>
      </c>
      <c r="V1212" s="1">
        <v>1.0</v>
      </c>
      <c r="W1212" s="1">
        <v>0.0</v>
      </c>
      <c r="X1212" s="1">
        <v>1.0</v>
      </c>
      <c r="Y1212" s="1">
        <v>1.0</v>
      </c>
      <c r="Z1212" s="1">
        <v>1.0</v>
      </c>
      <c r="AA1212" s="1">
        <v>2.0</v>
      </c>
      <c r="AB1212" s="1">
        <v>0.0</v>
      </c>
      <c r="AC1212" s="1">
        <v>2294.0</v>
      </c>
      <c r="AD1212" s="100">
        <f t="shared" si="1"/>
        <v>30</v>
      </c>
      <c r="AE1212">
        <f t="shared" si="2"/>
        <v>12</v>
      </c>
      <c r="AF1212">
        <f t="shared" si="3"/>
        <v>8</v>
      </c>
      <c r="AG1212">
        <f t="shared" si="4"/>
        <v>10</v>
      </c>
    </row>
    <row r="1213">
      <c r="A1213" s="1" t="b">
        <v>1</v>
      </c>
      <c r="B1213" s="20">
        <v>44277.56026773148</v>
      </c>
      <c r="C1213" s="1" t="s">
        <v>635</v>
      </c>
      <c r="D1213" s="1">
        <v>2.0</v>
      </c>
      <c r="E1213" s="1">
        <v>1.0</v>
      </c>
      <c r="F1213" s="1">
        <v>1.0</v>
      </c>
      <c r="G1213" s="1">
        <v>0.0</v>
      </c>
      <c r="H1213" s="1">
        <v>0.0</v>
      </c>
      <c r="I1213" s="1">
        <v>1.0</v>
      </c>
      <c r="J1213" s="1">
        <v>1.0</v>
      </c>
      <c r="K1213" s="1">
        <v>1.0</v>
      </c>
      <c r="L1213" s="1">
        <v>0.0</v>
      </c>
      <c r="M1213" s="1">
        <v>0.0</v>
      </c>
      <c r="N1213" s="1">
        <v>0.0</v>
      </c>
      <c r="O1213" s="1">
        <v>1.0</v>
      </c>
      <c r="P1213" s="1">
        <v>1.0</v>
      </c>
      <c r="Q1213" s="1">
        <v>1.0</v>
      </c>
      <c r="R1213" s="1">
        <v>0.0</v>
      </c>
      <c r="S1213" s="1">
        <v>2.0</v>
      </c>
      <c r="T1213" s="1">
        <v>0.0</v>
      </c>
      <c r="U1213" s="1">
        <v>0.0</v>
      </c>
      <c r="V1213" s="1">
        <v>1.0</v>
      </c>
      <c r="W1213" s="1">
        <v>0.0</v>
      </c>
      <c r="X1213" s="1">
        <v>2.0</v>
      </c>
      <c r="Y1213" s="1">
        <v>1.0</v>
      </c>
      <c r="Z1213" s="1">
        <v>1.0</v>
      </c>
      <c r="AA1213" s="1">
        <v>2.0</v>
      </c>
      <c r="AB1213" s="1">
        <v>0.0</v>
      </c>
      <c r="AC1213" s="1">
        <v>2334.0</v>
      </c>
      <c r="AD1213" s="100">
        <f t="shared" si="1"/>
        <v>38</v>
      </c>
      <c r="AE1213">
        <f t="shared" si="2"/>
        <v>10</v>
      </c>
      <c r="AF1213">
        <f t="shared" si="3"/>
        <v>8</v>
      </c>
      <c r="AG1213">
        <f t="shared" si="4"/>
        <v>20</v>
      </c>
    </row>
    <row r="1214">
      <c r="A1214" s="1" t="b">
        <v>1</v>
      </c>
      <c r="B1214" s="20">
        <v>44277.619509490745</v>
      </c>
      <c r="C1214" s="1" t="s">
        <v>660</v>
      </c>
      <c r="D1214" s="1">
        <v>0.0</v>
      </c>
      <c r="E1214" s="1">
        <v>1.0</v>
      </c>
      <c r="F1214" s="1">
        <v>0.0</v>
      </c>
      <c r="G1214" s="1">
        <v>0.0</v>
      </c>
      <c r="H1214" s="1">
        <v>1.0</v>
      </c>
      <c r="I1214" s="1">
        <v>0.0</v>
      </c>
      <c r="J1214" s="1">
        <v>0.0</v>
      </c>
      <c r="K1214" s="1">
        <v>0.0</v>
      </c>
      <c r="L1214" s="1">
        <v>1.0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1.0</v>
      </c>
      <c r="T1214" s="1">
        <v>0.0</v>
      </c>
      <c r="U1214" s="1">
        <v>0.0</v>
      </c>
      <c r="V1214" s="1">
        <v>0.0</v>
      </c>
      <c r="W1214" s="1">
        <v>1.0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2508.0</v>
      </c>
      <c r="AD1214" s="100">
        <f t="shared" si="1"/>
        <v>10</v>
      </c>
      <c r="AE1214">
        <f t="shared" si="2"/>
        <v>6</v>
      </c>
      <c r="AF1214">
        <f t="shared" si="3"/>
        <v>0</v>
      </c>
      <c r="AG1214">
        <f t="shared" si="4"/>
        <v>4</v>
      </c>
    </row>
    <row r="1215">
      <c r="A1215" s="1" t="b">
        <v>1</v>
      </c>
      <c r="B1215" s="20">
        <v>44277.63658813658</v>
      </c>
      <c r="C1215" s="1" t="s">
        <v>573</v>
      </c>
      <c r="D1215" s="1">
        <v>1.0</v>
      </c>
      <c r="E1215" s="1">
        <v>2.0</v>
      </c>
      <c r="F1215" s="1">
        <v>2.0</v>
      </c>
      <c r="G1215" s="1">
        <v>1.0</v>
      </c>
      <c r="H1215" s="1">
        <v>1.0</v>
      </c>
      <c r="I1215" s="1">
        <v>1.0</v>
      </c>
      <c r="J1215" s="1">
        <v>1.0</v>
      </c>
      <c r="K1215" s="1">
        <v>1.0</v>
      </c>
      <c r="L1215" s="1">
        <v>0.0</v>
      </c>
      <c r="M1215" s="1">
        <v>0.0</v>
      </c>
      <c r="N1215" s="1">
        <v>1.0</v>
      </c>
      <c r="O1215" s="1">
        <v>1.0</v>
      </c>
      <c r="P1215" s="1">
        <v>2.0</v>
      </c>
      <c r="Q1215" s="1">
        <v>1.0</v>
      </c>
      <c r="R1215" s="1">
        <v>0.0</v>
      </c>
      <c r="S1215" s="1">
        <v>1.0</v>
      </c>
      <c r="T1215" s="1">
        <v>1.0</v>
      </c>
      <c r="U1215" s="1">
        <v>1.0</v>
      </c>
      <c r="V1215" s="1">
        <v>1.0</v>
      </c>
      <c r="W1215" s="1">
        <v>2.0</v>
      </c>
      <c r="X1215" s="1">
        <v>1.0</v>
      </c>
      <c r="Y1215" s="1">
        <v>1.0</v>
      </c>
      <c r="Z1215" s="1">
        <v>1.0</v>
      </c>
      <c r="AA1215" s="1">
        <v>2.0</v>
      </c>
      <c r="AB1215" s="1">
        <v>1.0</v>
      </c>
      <c r="AC1215" s="1">
        <v>2435.0</v>
      </c>
      <c r="AD1215" s="100">
        <f t="shared" si="1"/>
        <v>54</v>
      </c>
      <c r="AE1215">
        <f t="shared" si="2"/>
        <v>16</v>
      </c>
      <c r="AF1215">
        <f t="shared" si="3"/>
        <v>16</v>
      </c>
      <c r="AG1215">
        <f t="shared" si="4"/>
        <v>22</v>
      </c>
    </row>
    <row r="1216">
      <c r="B1216" s="20">
        <v>44277.82493072917</v>
      </c>
      <c r="C1216" s="1" t="s">
        <v>662</v>
      </c>
      <c r="D1216" s="1">
        <v>1.0</v>
      </c>
      <c r="E1216" s="1">
        <v>1.0</v>
      </c>
      <c r="F1216" s="1">
        <v>1.0</v>
      </c>
      <c r="G1216" s="1">
        <v>1.0</v>
      </c>
      <c r="H1216" s="1">
        <v>1.0</v>
      </c>
      <c r="I1216" s="1">
        <v>1.0</v>
      </c>
      <c r="J1216" s="1">
        <v>1.0</v>
      </c>
      <c r="K1216" s="1">
        <v>1.0</v>
      </c>
      <c r="L1216" s="1">
        <v>1.0</v>
      </c>
      <c r="M1216" s="1">
        <v>1.0</v>
      </c>
      <c r="N1216" s="1">
        <v>1.0</v>
      </c>
      <c r="O1216" s="1">
        <v>1.0</v>
      </c>
      <c r="P1216" s="1">
        <v>1.0</v>
      </c>
      <c r="Q1216" s="1">
        <v>1.0</v>
      </c>
      <c r="R1216" s="1">
        <v>1.0</v>
      </c>
      <c r="S1216" s="1">
        <v>1.0</v>
      </c>
      <c r="T1216" s="1">
        <v>1.0</v>
      </c>
      <c r="U1216" s="1">
        <v>1.0</v>
      </c>
      <c r="V1216" s="1">
        <v>1.0</v>
      </c>
      <c r="W1216" s="1">
        <v>1.0</v>
      </c>
      <c r="X1216" s="1">
        <v>1.0</v>
      </c>
      <c r="Y1216" s="1">
        <v>1.0</v>
      </c>
      <c r="Z1216" s="1">
        <v>1.0</v>
      </c>
      <c r="AA1216" s="1">
        <v>1.0</v>
      </c>
      <c r="AB1216" s="1">
        <v>1.0</v>
      </c>
      <c r="AC1216" s="1">
        <v>12900.0</v>
      </c>
      <c r="AD1216" s="100">
        <f t="shared" si="1"/>
        <v>50</v>
      </c>
      <c r="AE1216">
        <f t="shared" si="2"/>
        <v>16</v>
      </c>
      <c r="AF1216">
        <f t="shared" si="3"/>
        <v>14</v>
      </c>
      <c r="AG1216">
        <f t="shared" si="4"/>
        <v>20</v>
      </c>
    </row>
    <row r="1217">
      <c r="B1217" s="20">
        <v>44277.839436435184</v>
      </c>
      <c r="C1217" s="1" t="s">
        <v>477</v>
      </c>
      <c r="D1217" s="1">
        <v>1.0</v>
      </c>
      <c r="E1217" s="1">
        <v>1.0</v>
      </c>
      <c r="F1217" s="1">
        <v>1.0</v>
      </c>
      <c r="G1217" s="1">
        <v>1.0</v>
      </c>
      <c r="H1217" s="1">
        <v>1.0</v>
      </c>
      <c r="I1217" s="1">
        <v>1.0</v>
      </c>
      <c r="J1217" s="1">
        <v>1.0</v>
      </c>
      <c r="K1217" s="1">
        <v>1.0</v>
      </c>
      <c r="L1217" s="1">
        <v>1.0</v>
      </c>
      <c r="M1217" s="1">
        <v>1.0</v>
      </c>
      <c r="N1217" s="1">
        <v>1.0</v>
      </c>
      <c r="O1217" s="1">
        <v>1.0</v>
      </c>
      <c r="P1217" s="1">
        <v>1.0</v>
      </c>
      <c r="Q1217" s="1">
        <v>1.0</v>
      </c>
      <c r="R1217" s="1">
        <v>1.0</v>
      </c>
      <c r="S1217" s="1">
        <v>1.0</v>
      </c>
      <c r="T1217" s="1">
        <v>1.0</v>
      </c>
      <c r="U1217" s="1">
        <v>1.0</v>
      </c>
      <c r="V1217" s="1">
        <v>1.0</v>
      </c>
      <c r="W1217" s="1">
        <v>1.0</v>
      </c>
      <c r="X1217" s="1">
        <v>1.0</v>
      </c>
      <c r="Y1217" s="1">
        <v>1.0</v>
      </c>
      <c r="Z1217" s="1">
        <v>1.0</v>
      </c>
      <c r="AA1217" s="1">
        <v>1.0</v>
      </c>
      <c r="AB1217" s="1">
        <v>1.0</v>
      </c>
      <c r="AC1217" s="1">
        <v>2316.0</v>
      </c>
      <c r="AD1217" s="100">
        <f t="shared" si="1"/>
        <v>50</v>
      </c>
      <c r="AE1217">
        <f t="shared" si="2"/>
        <v>16</v>
      </c>
      <c r="AF1217">
        <f t="shared" si="3"/>
        <v>14</v>
      </c>
      <c r="AG1217">
        <f t="shared" si="4"/>
        <v>20</v>
      </c>
    </row>
    <row r="1218">
      <c r="A1218" s="1" t="b">
        <v>1</v>
      </c>
      <c r="B1218" s="20">
        <v>44278.430180104166</v>
      </c>
      <c r="C1218" s="1" t="s">
        <v>663</v>
      </c>
      <c r="D1218" s="1">
        <v>1.0</v>
      </c>
      <c r="E1218" s="1">
        <v>2.0</v>
      </c>
      <c r="F1218" s="1">
        <v>2.0</v>
      </c>
      <c r="G1218" s="1">
        <v>2.0</v>
      </c>
      <c r="H1218" s="1">
        <v>0.0</v>
      </c>
      <c r="I1218" s="1">
        <v>2.0</v>
      </c>
      <c r="J1218" s="1">
        <v>2.0</v>
      </c>
      <c r="K1218" s="1">
        <v>1.0</v>
      </c>
      <c r="L1218" s="1">
        <v>1.0</v>
      </c>
      <c r="M1218" s="1">
        <v>0.0</v>
      </c>
      <c r="N1218" s="1">
        <v>1.0</v>
      </c>
      <c r="O1218" s="1">
        <v>0.0</v>
      </c>
      <c r="P1218" s="1">
        <v>1.0</v>
      </c>
      <c r="Q1218" s="1">
        <v>1.0</v>
      </c>
      <c r="R1218" s="1">
        <v>0.0</v>
      </c>
      <c r="S1218" s="1">
        <v>1.0</v>
      </c>
      <c r="T1218" s="1">
        <v>1.0</v>
      </c>
      <c r="U1218" s="1">
        <v>0.0</v>
      </c>
      <c r="V1218" s="1">
        <v>1.0</v>
      </c>
      <c r="W1218" s="1">
        <v>1.0</v>
      </c>
      <c r="X1218" s="1">
        <v>1.0</v>
      </c>
      <c r="Y1218" s="1">
        <v>2.0</v>
      </c>
      <c r="Z1218" s="1">
        <v>1.0</v>
      </c>
      <c r="AA1218" s="1">
        <v>2.0</v>
      </c>
      <c r="AB1218" s="1">
        <v>1.0</v>
      </c>
      <c r="AC1218" s="1">
        <v>2093.0</v>
      </c>
      <c r="AD1218" s="100">
        <f t="shared" si="1"/>
        <v>54</v>
      </c>
      <c r="AE1218">
        <f t="shared" si="2"/>
        <v>16</v>
      </c>
      <c r="AF1218">
        <f t="shared" si="3"/>
        <v>16</v>
      </c>
      <c r="AG1218">
        <f t="shared" si="4"/>
        <v>22</v>
      </c>
    </row>
    <row r="1219">
      <c r="A1219" s="1" t="b">
        <v>1</v>
      </c>
      <c r="B1219" s="20">
        <v>44278.585585532404</v>
      </c>
      <c r="C1219" s="1" t="s">
        <v>664</v>
      </c>
      <c r="D1219" s="1">
        <v>1.0</v>
      </c>
      <c r="E1219" s="1">
        <v>2.0</v>
      </c>
      <c r="F1219" s="1">
        <v>1.0</v>
      </c>
      <c r="G1219" s="1">
        <v>2.0</v>
      </c>
      <c r="H1219" s="1">
        <v>1.0</v>
      </c>
      <c r="I1219" s="1">
        <v>1.0</v>
      </c>
      <c r="J1219" s="1">
        <v>2.0</v>
      </c>
      <c r="K1219" s="1">
        <v>1.0</v>
      </c>
      <c r="L1219" s="1">
        <v>2.0</v>
      </c>
      <c r="M1219" s="1">
        <v>0.0</v>
      </c>
      <c r="N1219" s="1">
        <v>1.0</v>
      </c>
      <c r="O1219" s="1">
        <v>0.0</v>
      </c>
      <c r="P1219" s="1">
        <v>2.0</v>
      </c>
      <c r="Q1219" s="1">
        <v>0.0</v>
      </c>
      <c r="R1219" s="1">
        <v>0.0</v>
      </c>
      <c r="S1219" s="1">
        <v>2.0</v>
      </c>
      <c r="T1219" s="1">
        <v>2.0</v>
      </c>
      <c r="U1219" s="1">
        <v>0.0</v>
      </c>
      <c r="V1219" s="1">
        <v>2.0</v>
      </c>
      <c r="W1219" s="1">
        <v>2.0</v>
      </c>
      <c r="X1219" s="1">
        <v>2.0</v>
      </c>
      <c r="Y1219" s="1">
        <v>1.0</v>
      </c>
      <c r="Z1219" s="1">
        <v>2.0</v>
      </c>
      <c r="AA1219" s="1">
        <v>2.0</v>
      </c>
      <c r="AB1219" s="1">
        <v>1.0</v>
      </c>
      <c r="AC1219" s="1">
        <v>2496.0</v>
      </c>
      <c r="AD1219" s="100">
        <f t="shared" si="1"/>
        <v>64</v>
      </c>
      <c r="AE1219">
        <f t="shared" si="2"/>
        <v>22</v>
      </c>
      <c r="AF1219">
        <f t="shared" si="3"/>
        <v>20</v>
      </c>
      <c r="AG1219">
        <f t="shared" si="4"/>
        <v>22</v>
      </c>
    </row>
    <row r="1220">
      <c r="A1220" s="1" t="b">
        <v>1</v>
      </c>
      <c r="B1220" s="20">
        <v>44278.78990538194</v>
      </c>
      <c r="C1220" s="1" t="s">
        <v>638</v>
      </c>
      <c r="D1220" s="1">
        <v>1.0</v>
      </c>
      <c r="E1220" s="1">
        <v>1.0</v>
      </c>
      <c r="F1220" s="1">
        <v>1.0</v>
      </c>
      <c r="G1220" s="1">
        <v>0.0</v>
      </c>
      <c r="H1220" s="1">
        <v>0.0</v>
      </c>
      <c r="I1220" s="1">
        <v>0.0</v>
      </c>
      <c r="J1220" s="1">
        <v>1.0</v>
      </c>
      <c r="K1220" s="1">
        <v>2.0</v>
      </c>
      <c r="L1220" s="1">
        <v>1.0</v>
      </c>
      <c r="M1220" s="1">
        <v>0.0</v>
      </c>
      <c r="N1220" s="1">
        <v>2.0</v>
      </c>
      <c r="O1220" s="1">
        <v>0.0</v>
      </c>
      <c r="P1220" s="1">
        <v>1.0</v>
      </c>
      <c r="Q1220" s="1">
        <v>2.0</v>
      </c>
      <c r="R1220" s="1">
        <v>0.0</v>
      </c>
      <c r="S1220" s="1">
        <v>2.0</v>
      </c>
      <c r="T1220" s="1">
        <v>2.0</v>
      </c>
      <c r="U1220" s="1">
        <v>0.0</v>
      </c>
      <c r="V1220" s="1">
        <v>1.0</v>
      </c>
      <c r="W1220" s="1">
        <v>1.0</v>
      </c>
      <c r="X1220" s="1">
        <v>2.0</v>
      </c>
      <c r="Y1220" s="1">
        <v>2.0</v>
      </c>
      <c r="Z1220" s="1">
        <v>1.0</v>
      </c>
      <c r="AA1220" s="1">
        <v>1.0</v>
      </c>
      <c r="AB1220" s="1">
        <v>0.0</v>
      </c>
      <c r="AC1220" s="1">
        <v>2491.0</v>
      </c>
      <c r="AD1220" s="100">
        <f t="shared" si="1"/>
        <v>48</v>
      </c>
      <c r="AE1220">
        <f t="shared" si="2"/>
        <v>16</v>
      </c>
      <c r="AF1220">
        <f t="shared" si="3"/>
        <v>16</v>
      </c>
      <c r="AG1220">
        <f t="shared" si="4"/>
        <v>16</v>
      </c>
    </row>
    <row r="1221">
      <c r="A1221" s="1" t="b">
        <v>1</v>
      </c>
      <c r="B1221" s="20">
        <v>44279.39348733796</v>
      </c>
      <c r="C1221" s="1" t="s">
        <v>488</v>
      </c>
      <c r="D1221" s="1">
        <v>1.0</v>
      </c>
      <c r="E1221" s="1">
        <v>2.0</v>
      </c>
      <c r="F1221" s="1">
        <v>2.0</v>
      </c>
      <c r="G1221" s="1">
        <v>2.0</v>
      </c>
      <c r="H1221" s="1">
        <v>1.0</v>
      </c>
      <c r="I1221" s="1">
        <v>2.0</v>
      </c>
      <c r="J1221" s="1">
        <v>2.0</v>
      </c>
      <c r="K1221" s="1">
        <v>2.0</v>
      </c>
      <c r="L1221" s="1">
        <v>0.0</v>
      </c>
      <c r="M1221" s="1">
        <v>1.0</v>
      </c>
      <c r="N1221" s="1">
        <v>2.0</v>
      </c>
      <c r="O1221" s="1">
        <v>0.0</v>
      </c>
      <c r="P1221" s="1">
        <v>2.0</v>
      </c>
      <c r="Q1221" s="1">
        <v>0.0</v>
      </c>
      <c r="R1221" s="1">
        <v>1.0</v>
      </c>
      <c r="S1221" s="1">
        <v>1.0</v>
      </c>
      <c r="T1221" s="1">
        <v>1.0</v>
      </c>
      <c r="U1221" s="1">
        <v>1.0</v>
      </c>
      <c r="V1221" s="1">
        <v>1.0</v>
      </c>
      <c r="W1221" s="1">
        <v>2.0</v>
      </c>
      <c r="X1221" s="1">
        <v>1.0</v>
      </c>
      <c r="Y1221" s="1">
        <v>2.0</v>
      </c>
      <c r="Z1221" s="1">
        <v>1.0</v>
      </c>
      <c r="AA1221" s="1">
        <v>2.0</v>
      </c>
      <c r="AB1221" s="1">
        <v>1.0</v>
      </c>
      <c r="AC1221" s="1" t="s">
        <v>665</v>
      </c>
      <c r="AD1221" s="100">
        <f t="shared" si="1"/>
        <v>66</v>
      </c>
      <c r="AE1221">
        <f t="shared" si="2"/>
        <v>20</v>
      </c>
      <c r="AF1221">
        <f t="shared" si="3"/>
        <v>22</v>
      </c>
      <c r="AG1221">
        <f t="shared" si="4"/>
        <v>24</v>
      </c>
    </row>
    <row r="1222">
      <c r="A1222" s="1" t="b">
        <v>1</v>
      </c>
      <c r="B1222" s="20">
        <v>44279.61951793982</v>
      </c>
      <c r="C1222" s="1" t="s">
        <v>444</v>
      </c>
      <c r="D1222" s="1">
        <v>2.0</v>
      </c>
      <c r="E1222" s="1">
        <v>2.0</v>
      </c>
      <c r="F1222" s="1">
        <v>1.0</v>
      </c>
      <c r="G1222" s="1">
        <v>2.0</v>
      </c>
      <c r="H1222" s="1">
        <v>0.0</v>
      </c>
      <c r="I1222" s="1">
        <v>2.0</v>
      </c>
      <c r="J1222" s="1">
        <v>2.0</v>
      </c>
      <c r="K1222" s="1">
        <v>2.0</v>
      </c>
      <c r="L1222" s="1">
        <v>0.0</v>
      </c>
      <c r="M1222" s="1">
        <v>1.0</v>
      </c>
      <c r="N1222" s="1">
        <v>2.0</v>
      </c>
      <c r="O1222" s="1">
        <v>0.0</v>
      </c>
      <c r="P1222" s="1">
        <v>1.0</v>
      </c>
      <c r="Q1222" s="1">
        <v>0.0</v>
      </c>
      <c r="R1222" s="1">
        <v>0.0</v>
      </c>
      <c r="S1222" s="1">
        <v>1.0</v>
      </c>
      <c r="T1222" s="1">
        <v>0.0</v>
      </c>
      <c r="U1222" s="1">
        <v>0.0</v>
      </c>
      <c r="V1222" s="1">
        <v>1.0</v>
      </c>
      <c r="W1222" s="1">
        <v>0.0</v>
      </c>
      <c r="X1222" s="1">
        <v>2.0</v>
      </c>
      <c r="Y1222" s="1">
        <v>2.0</v>
      </c>
      <c r="Z1222" s="1">
        <v>2.0</v>
      </c>
      <c r="AA1222" s="1">
        <v>2.0</v>
      </c>
      <c r="AB1222" s="1">
        <v>0.0</v>
      </c>
      <c r="AC1222" s="1">
        <v>2271.0</v>
      </c>
      <c r="AD1222" s="100">
        <f t="shared" si="1"/>
        <v>54</v>
      </c>
      <c r="AE1222">
        <f t="shared" si="2"/>
        <v>18</v>
      </c>
      <c r="AF1222">
        <f t="shared" si="3"/>
        <v>18</v>
      </c>
      <c r="AG1222">
        <f t="shared" si="4"/>
        <v>18</v>
      </c>
    </row>
    <row r="1223">
      <c r="A1223" s="1" t="b">
        <v>1</v>
      </c>
      <c r="B1223" s="20">
        <v>44279.65669256945</v>
      </c>
      <c r="C1223" s="1" t="s">
        <v>192</v>
      </c>
      <c r="D1223" s="1">
        <v>1.0</v>
      </c>
      <c r="E1223" s="1">
        <v>1.0</v>
      </c>
      <c r="F1223" s="1">
        <v>1.0</v>
      </c>
      <c r="G1223" s="1">
        <v>1.0</v>
      </c>
      <c r="H1223" s="1">
        <v>0.0</v>
      </c>
      <c r="I1223" s="1">
        <v>1.0</v>
      </c>
      <c r="J1223" s="1">
        <v>2.0</v>
      </c>
      <c r="K1223" s="1">
        <v>2.0</v>
      </c>
      <c r="L1223" s="1">
        <v>0.0</v>
      </c>
      <c r="M1223" s="1">
        <v>0.0</v>
      </c>
      <c r="N1223" s="1">
        <v>1.0</v>
      </c>
      <c r="O1223" s="1">
        <v>0.0</v>
      </c>
      <c r="P1223" s="1">
        <v>1.0</v>
      </c>
      <c r="Q1223" s="1">
        <v>0.0</v>
      </c>
      <c r="R1223" s="1">
        <v>0.0</v>
      </c>
      <c r="S1223" s="1">
        <v>1.0</v>
      </c>
      <c r="T1223" s="1">
        <v>2.0</v>
      </c>
      <c r="U1223" s="1">
        <v>0.0</v>
      </c>
      <c r="V1223" s="1">
        <v>0.0</v>
      </c>
      <c r="W1223" s="1">
        <v>1.0</v>
      </c>
      <c r="X1223" s="1">
        <v>1.0</v>
      </c>
      <c r="Y1223" s="1">
        <v>1.0</v>
      </c>
      <c r="Z1223" s="1">
        <v>1.0</v>
      </c>
      <c r="AA1223" s="1">
        <v>1.0</v>
      </c>
      <c r="AB1223" s="1">
        <v>1.0</v>
      </c>
      <c r="AC1223" s="1">
        <v>1956.0</v>
      </c>
      <c r="AD1223" s="100">
        <f t="shared" si="1"/>
        <v>40</v>
      </c>
      <c r="AE1223">
        <f t="shared" si="2"/>
        <v>10</v>
      </c>
      <c r="AF1223">
        <f t="shared" si="3"/>
        <v>18</v>
      </c>
      <c r="AG1223">
        <f t="shared" si="4"/>
        <v>12</v>
      </c>
    </row>
    <row r="1224">
      <c r="A1224" s="1" t="b">
        <v>1</v>
      </c>
      <c r="B1224" s="20">
        <v>44279.70629141203</v>
      </c>
      <c r="C1224" s="1" t="s">
        <v>539</v>
      </c>
      <c r="D1224" s="1">
        <v>0.0</v>
      </c>
      <c r="E1224" s="1">
        <v>1.0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1.0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1313.0</v>
      </c>
      <c r="AD1224" s="100">
        <f t="shared" si="1"/>
        <v>4</v>
      </c>
      <c r="AE1224">
        <f t="shared" si="2"/>
        <v>2</v>
      </c>
      <c r="AF1224">
        <f t="shared" si="3"/>
        <v>0</v>
      </c>
      <c r="AG1224">
        <f t="shared" si="4"/>
        <v>2</v>
      </c>
    </row>
    <row r="1225">
      <c r="A1225" s="1" t="b">
        <v>1</v>
      </c>
      <c r="B1225" s="20">
        <v>44280.56536335648</v>
      </c>
      <c r="C1225" s="1" t="s">
        <v>666</v>
      </c>
      <c r="D1225" s="1">
        <v>1.0</v>
      </c>
      <c r="E1225" s="1">
        <v>0.0</v>
      </c>
      <c r="F1225" s="1">
        <v>2.0</v>
      </c>
      <c r="G1225" s="1">
        <v>0.0</v>
      </c>
      <c r="H1225" s="1">
        <v>1.0</v>
      </c>
      <c r="I1225" s="1">
        <v>1.0</v>
      </c>
      <c r="J1225" s="1">
        <v>2.0</v>
      </c>
      <c r="K1225" s="1">
        <v>2.0</v>
      </c>
      <c r="L1225" s="1">
        <v>0.0</v>
      </c>
      <c r="M1225" s="1">
        <v>1.0</v>
      </c>
      <c r="N1225" s="1">
        <v>1.0</v>
      </c>
      <c r="O1225" s="1">
        <v>1.0</v>
      </c>
      <c r="P1225" s="1">
        <v>1.0</v>
      </c>
      <c r="Q1225" s="1">
        <v>0.0</v>
      </c>
      <c r="R1225" s="1">
        <v>0.0</v>
      </c>
      <c r="S1225" s="1">
        <v>2.0</v>
      </c>
      <c r="T1225" s="1">
        <v>1.0</v>
      </c>
      <c r="U1225" s="1">
        <v>1.0</v>
      </c>
      <c r="V1225" s="1">
        <v>0.0</v>
      </c>
      <c r="W1225" s="1">
        <v>0.0</v>
      </c>
      <c r="X1225" s="1">
        <v>1.0</v>
      </c>
      <c r="Y1225" s="1">
        <v>2.0</v>
      </c>
      <c r="Z1225" s="1">
        <v>2.0</v>
      </c>
      <c r="AA1225" s="1">
        <v>2.0</v>
      </c>
      <c r="AB1225" s="1">
        <v>0.0</v>
      </c>
      <c r="AC1225" s="1">
        <v>2527.0</v>
      </c>
      <c r="AD1225" s="100">
        <f t="shared" si="1"/>
        <v>48</v>
      </c>
      <c r="AE1225">
        <f t="shared" si="2"/>
        <v>14</v>
      </c>
      <c r="AF1225">
        <f t="shared" si="3"/>
        <v>12</v>
      </c>
      <c r="AG1225">
        <f t="shared" si="4"/>
        <v>22</v>
      </c>
    </row>
    <row r="1226">
      <c r="A1226" s="1" t="b">
        <v>1</v>
      </c>
      <c r="B1226" s="20">
        <v>44280.7533209838</v>
      </c>
      <c r="C1226" s="1" t="s">
        <v>667</v>
      </c>
      <c r="D1226" s="1">
        <v>1.0</v>
      </c>
      <c r="E1226" s="1">
        <v>2.0</v>
      </c>
      <c r="F1226" s="1">
        <v>1.0</v>
      </c>
      <c r="G1226" s="1">
        <v>2.0</v>
      </c>
      <c r="H1226" s="1">
        <v>0.0</v>
      </c>
      <c r="I1226" s="1">
        <v>2.0</v>
      </c>
      <c r="J1226" s="1">
        <v>2.0</v>
      </c>
      <c r="K1226" s="1">
        <v>0.0</v>
      </c>
      <c r="L1226" s="1">
        <v>0.0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2.0</v>
      </c>
      <c r="T1226" s="1">
        <v>0.0</v>
      </c>
      <c r="U1226" s="1">
        <v>0.0</v>
      </c>
      <c r="V1226" s="1">
        <v>0.0</v>
      </c>
      <c r="W1226" s="1">
        <v>2.0</v>
      </c>
      <c r="X1226" s="1">
        <v>1.0</v>
      </c>
      <c r="Y1226" s="1">
        <v>1.0</v>
      </c>
      <c r="Z1226" s="1">
        <v>1.0</v>
      </c>
      <c r="AA1226" s="1">
        <v>1.0</v>
      </c>
      <c r="AB1226" s="1">
        <v>2.0</v>
      </c>
      <c r="AC1226" s="1">
        <v>2529.0</v>
      </c>
      <c r="AD1226" s="100">
        <f t="shared" si="1"/>
        <v>40</v>
      </c>
      <c r="AE1226">
        <f t="shared" si="2"/>
        <v>14</v>
      </c>
      <c r="AF1226">
        <f t="shared" si="3"/>
        <v>10</v>
      </c>
      <c r="AG1226">
        <f t="shared" si="4"/>
        <v>16</v>
      </c>
    </row>
    <row r="1227">
      <c r="A1227" s="1" t="b">
        <v>1</v>
      </c>
      <c r="B1227" s="20">
        <v>44281.60330476852</v>
      </c>
      <c r="C1227" s="1" t="s">
        <v>570</v>
      </c>
      <c r="D1227" s="1">
        <v>2.0</v>
      </c>
      <c r="E1227" s="1">
        <v>2.0</v>
      </c>
      <c r="F1227" s="1">
        <v>2.0</v>
      </c>
      <c r="G1227" s="1">
        <v>2.0</v>
      </c>
      <c r="H1227" s="1">
        <v>2.0</v>
      </c>
      <c r="I1227" s="1">
        <v>2.0</v>
      </c>
      <c r="J1227" s="1">
        <v>1.0</v>
      </c>
      <c r="K1227" s="1">
        <v>2.0</v>
      </c>
      <c r="L1227" s="1">
        <v>2.0</v>
      </c>
      <c r="M1227" s="1">
        <v>2.0</v>
      </c>
      <c r="N1227" s="1">
        <v>2.0</v>
      </c>
      <c r="O1227" s="1">
        <v>2.0</v>
      </c>
      <c r="P1227" s="1">
        <v>2.0</v>
      </c>
      <c r="Q1227" s="1">
        <v>2.0</v>
      </c>
      <c r="R1227" s="1">
        <v>1.0</v>
      </c>
      <c r="S1227" s="1">
        <v>2.0</v>
      </c>
      <c r="T1227" s="1">
        <v>2.0</v>
      </c>
      <c r="U1227" s="1">
        <v>1.0</v>
      </c>
      <c r="V1227" s="1">
        <v>2.0</v>
      </c>
      <c r="W1227" s="1">
        <v>2.0</v>
      </c>
      <c r="X1227" s="1">
        <v>2.0</v>
      </c>
      <c r="Y1227" s="1">
        <v>2.0</v>
      </c>
      <c r="Z1227" s="1">
        <v>1.0</v>
      </c>
      <c r="AA1227" s="1">
        <v>2.0</v>
      </c>
      <c r="AB1227" s="1">
        <v>1.0</v>
      </c>
      <c r="AC1227" s="1">
        <v>2430.0</v>
      </c>
      <c r="AD1227" s="100">
        <f t="shared" si="1"/>
        <v>90</v>
      </c>
      <c r="AE1227">
        <f t="shared" si="2"/>
        <v>28</v>
      </c>
      <c r="AF1227">
        <f t="shared" si="3"/>
        <v>26</v>
      </c>
      <c r="AG1227">
        <f t="shared" si="4"/>
        <v>36</v>
      </c>
    </row>
    <row r="1228">
      <c r="A1228" s="1" t="b">
        <v>1</v>
      </c>
      <c r="B1228" s="20">
        <v>44282.36596902778</v>
      </c>
      <c r="C1228" s="1" t="s">
        <v>642</v>
      </c>
      <c r="D1228" s="1">
        <v>2.0</v>
      </c>
      <c r="E1228" s="1">
        <v>1.0</v>
      </c>
      <c r="F1228" s="1">
        <v>1.0</v>
      </c>
      <c r="G1228" s="1">
        <v>2.0</v>
      </c>
      <c r="H1228" s="1">
        <v>0.0</v>
      </c>
      <c r="I1228" s="1">
        <v>0.0</v>
      </c>
      <c r="J1228" s="1">
        <v>1.0</v>
      </c>
      <c r="K1228" s="1">
        <v>2.0</v>
      </c>
      <c r="L1228" s="1">
        <v>1.0</v>
      </c>
      <c r="M1228" s="1">
        <v>0.0</v>
      </c>
      <c r="N1228" s="1">
        <v>2.0</v>
      </c>
      <c r="O1228" s="1">
        <v>0.0</v>
      </c>
      <c r="P1228" s="1">
        <v>1.0</v>
      </c>
      <c r="Q1228" s="1">
        <v>0.0</v>
      </c>
      <c r="R1228" s="1">
        <v>0.0</v>
      </c>
      <c r="S1228" s="1">
        <v>1.0</v>
      </c>
      <c r="T1228" s="1">
        <v>1.0</v>
      </c>
      <c r="U1228" s="1">
        <v>0.0</v>
      </c>
      <c r="V1228" s="1">
        <v>0.0</v>
      </c>
      <c r="W1228" s="1">
        <v>1.0</v>
      </c>
      <c r="X1228" s="1">
        <v>0.0</v>
      </c>
      <c r="Y1228" s="1">
        <v>1.0</v>
      </c>
      <c r="Z1228" s="1">
        <v>2.0</v>
      </c>
      <c r="AA1228" s="1">
        <v>2.0</v>
      </c>
      <c r="AB1228" s="1">
        <v>1.0</v>
      </c>
      <c r="AC1228" s="1">
        <v>2049.0</v>
      </c>
      <c r="AD1228" s="100">
        <f t="shared" si="1"/>
        <v>44</v>
      </c>
      <c r="AE1228">
        <f t="shared" si="2"/>
        <v>12</v>
      </c>
      <c r="AF1228">
        <f t="shared" si="3"/>
        <v>22</v>
      </c>
      <c r="AG1228">
        <f t="shared" si="4"/>
        <v>10</v>
      </c>
    </row>
    <row r="1229">
      <c r="A1229" s="1" t="b">
        <v>1</v>
      </c>
      <c r="B1229" s="20">
        <v>44282.67772626157</v>
      </c>
      <c r="C1229" s="1" t="s">
        <v>641</v>
      </c>
      <c r="D1229" s="1">
        <v>1.0</v>
      </c>
      <c r="E1229" s="1">
        <v>1.0</v>
      </c>
      <c r="F1229" s="1">
        <v>2.0</v>
      </c>
      <c r="G1229" s="1">
        <v>1.0</v>
      </c>
      <c r="H1229" s="1">
        <v>2.0</v>
      </c>
      <c r="I1229" s="1">
        <v>2.0</v>
      </c>
      <c r="J1229" s="1">
        <v>1.0</v>
      </c>
      <c r="K1229" s="1">
        <v>1.0</v>
      </c>
      <c r="L1229" s="1">
        <v>0.0</v>
      </c>
      <c r="M1229" s="1">
        <v>0.0</v>
      </c>
      <c r="N1229" s="1">
        <v>0.0</v>
      </c>
      <c r="O1229" s="1">
        <v>1.0</v>
      </c>
      <c r="P1229" s="1">
        <v>1.0</v>
      </c>
      <c r="Q1229" s="1">
        <v>0.0</v>
      </c>
      <c r="R1229" s="1">
        <v>0.0</v>
      </c>
      <c r="S1229" s="1">
        <v>1.0</v>
      </c>
      <c r="T1229" s="1">
        <v>0.0</v>
      </c>
      <c r="U1229" s="1">
        <v>0.0</v>
      </c>
      <c r="V1229" s="1">
        <v>2.0</v>
      </c>
      <c r="W1229" s="1">
        <v>0.0</v>
      </c>
      <c r="X1229" s="1">
        <v>1.0</v>
      </c>
      <c r="Y1229" s="1">
        <v>1.0</v>
      </c>
      <c r="Z1229" s="1">
        <v>1.0</v>
      </c>
      <c r="AA1229" s="1">
        <v>1.0</v>
      </c>
      <c r="AB1229" s="1">
        <v>0.0</v>
      </c>
      <c r="AC1229" s="1">
        <v>2468.0</v>
      </c>
      <c r="AD1229" s="100">
        <f t="shared" si="1"/>
        <v>40</v>
      </c>
      <c r="AE1229">
        <f t="shared" si="2"/>
        <v>8</v>
      </c>
      <c r="AF1229">
        <f t="shared" si="3"/>
        <v>8</v>
      </c>
      <c r="AG1229">
        <f t="shared" si="4"/>
        <v>24</v>
      </c>
    </row>
    <row r="1230">
      <c r="A1230" s="1" t="b">
        <v>1</v>
      </c>
      <c r="B1230" s="20">
        <v>44283.48809399306</v>
      </c>
      <c r="C1230" s="1" t="s">
        <v>551</v>
      </c>
      <c r="D1230" s="1">
        <v>1.0</v>
      </c>
      <c r="E1230" s="1">
        <v>2.0</v>
      </c>
      <c r="F1230" s="1">
        <v>1.0</v>
      </c>
      <c r="G1230" s="1">
        <v>2.0</v>
      </c>
      <c r="H1230" s="1">
        <v>1.0</v>
      </c>
      <c r="I1230" s="1">
        <v>2.0</v>
      </c>
      <c r="J1230" s="1">
        <v>1.0</v>
      </c>
      <c r="K1230" s="1">
        <v>2.0</v>
      </c>
      <c r="L1230" s="1">
        <v>2.0</v>
      </c>
      <c r="M1230" s="1">
        <v>0.0</v>
      </c>
      <c r="N1230" s="1">
        <v>1.0</v>
      </c>
      <c r="O1230" s="1">
        <v>1.0</v>
      </c>
      <c r="P1230" s="1">
        <v>2.0</v>
      </c>
      <c r="Q1230" s="1">
        <v>1.0</v>
      </c>
      <c r="R1230" s="1">
        <v>0.0</v>
      </c>
      <c r="S1230" s="1">
        <v>2.0</v>
      </c>
      <c r="T1230" s="1">
        <v>2.0</v>
      </c>
      <c r="U1230" s="1">
        <v>0.0</v>
      </c>
      <c r="V1230" s="1">
        <v>2.0</v>
      </c>
      <c r="W1230" s="1">
        <v>2.0</v>
      </c>
      <c r="X1230" s="1">
        <v>1.0</v>
      </c>
      <c r="Y1230" s="1">
        <v>2.0</v>
      </c>
      <c r="Z1230" s="1">
        <v>2.0</v>
      </c>
      <c r="AA1230" s="1">
        <v>2.0</v>
      </c>
      <c r="AB1230" s="1">
        <v>1.0</v>
      </c>
      <c r="AC1230" s="1">
        <v>2387.0</v>
      </c>
      <c r="AD1230" s="100">
        <f t="shared" si="1"/>
        <v>70</v>
      </c>
      <c r="AE1230">
        <f t="shared" si="2"/>
        <v>22</v>
      </c>
      <c r="AF1230">
        <f t="shared" si="3"/>
        <v>22</v>
      </c>
      <c r="AG1230">
        <f t="shared" si="4"/>
        <v>26</v>
      </c>
    </row>
    <row r="1231">
      <c r="A1231" s="1" t="b">
        <v>1</v>
      </c>
      <c r="B1231" s="20">
        <v>44283.848449826386</v>
      </c>
      <c r="C1231" s="1" t="s">
        <v>668</v>
      </c>
      <c r="D1231" s="1">
        <v>0.0</v>
      </c>
      <c r="E1231" s="1">
        <v>1.0</v>
      </c>
      <c r="F1231" s="1">
        <v>1.0</v>
      </c>
      <c r="G1231" s="1">
        <v>0.0</v>
      </c>
      <c r="H1231" s="1">
        <v>1.0</v>
      </c>
      <c r="I1231" s="1">
        <v>0.0</v>
      </c>
      <c r="J1231" s="1">
        <v>1.0</v>
      </c>
      <c r="K1231" s="1">
        <v>2.0</v>
      </c>
      <c r="L1231" s="1">
        <v>0.0</v>
      </c>
      <c r="M1231" s="1">
        <v>1.0</v>
      </c>
      <c r="N1231" s="1">
        <v>1.0</v>
      </c>
      <c r="O1231" s="1">
        <v>0.0</v>
      </c>
      <c r="P1231" s="1">
        <v>0.0</v>
      </c>
      <c r="Q1231" s="1">
        <v>2.0</v>
      </c>
      <c r="R1231" s="1">
        <v>0.0</v>
      </c>
      <c r="S1231" s="1">
        <v>2.0</v>
      </c>
      <c r="T1231" s="1">
        <v>2.0</v>
      </c>
      <c r="U1231" s="1">
        <v>0.0</v>
      </c>
      <c r="V1231" s="1">
        <v>0.0</v>
      </c>
      <c r="W1231" s="1">
        <v>0.0</v>
      </c>
      <c r="X1231" s="1">
        <v>1.0</v>
      </c>
      <c r="Y1231" s="1">
        <v>1.0</v>
      </c>
      <c r="Z1231" s="1">
        <v>0.0</v>
      </c>
      <c r="AA1231" s="1">
        <v>1.0</v>
      </c>
      <c r="AB1231" s="1">
        <v>0.0</v>
      </c>
      <c r="AC1231" s="1">
        <v>2497.0</v>
      </c>
      <c r="AD1231" s="100">
        <f t="shared" si="1"/>
        <v>34</v>
      </c>
      <c r="AE1231">
        <f t="shared" si="2"/>
        <v>8</v>
      </c>
      <c r="AF1231">
        <f t="shared" si="3"/>
        <v>10</v>
      </c>
      <c r="AG1231">
        <f t="shared" si="4"/>
        <v>16</v>
      </c>
    </row>
    <row r="1232">
      <c r="A1232" s="1" t="b">
        <v>1</v>
      </c>
      <c r="B1232" s="20">
        <v>44284.015310138886</v>
      </c>
      <c r="C1232" s="1" t="s">
        <v>409</v>
      </c>
      <c r="D1232" s="1">
        <v>0.0</v>
      </c>
      <c r="E1232" s="1">
        <v>1.0</v>
      </c>
      <c r="F1232" s="1">
        <v>0.0</v>
      </c>
      <c r="G1232" s="1">
        <v>1.0</v>
      </c>
      <c r="H1232" s="1">
        <v>0.0</v>
      </c>
      <c r="I1232" s="1">
        <v>0.0</v>
      </c>
      <c r="J1232" s="1">
        <v>0.0</v>
      </c>
      <c r="K1232" s="1">
        <v>0.0</v>
      </c>
      <c r="L1232" s="1">
        <v>1.0</v>
      </c>
      <c r="M1232" s="1">
        <v>0.0</v>
      </c>
      <c r="N1232" s="1">
        <v>0.0</v>
      </c>
      <c r="O1232" s="1">
        <v>0.0</v>
      </c>
      <c r="P1232" s="1">
        <v>0.0</v>
      </c>
      <c r="Q1232" s="1">
        <v>1.0</v>
      </c>
      <c r="R1232" s="1">
        <v>0.0</v>
      </c>
      <c r="S1232" s="1">
        <v>1.0</v>
      </c>
      <c r="T1232" s="1">
        <v>1.0</v>
      </c>
      <c r="U1232" s="1">
        <v>0.0</v>
      </c>
      <c r="V1232" s="1">
        <v>1.0</v>
      </c>
      <c r="W1232" s="1">
        <v>1.0</v>
      </c>
      <c r="X1232" s="1">
        <v>0.0</v>
      </c>
      <c r="Y1232" s="1">
        <v>1.0</v>
      </c>
      <c r="Z1232" s="1">
        <v>1.0</v>
      </c>
      <c r="AA1232" s="1">
        <v>1.0</v>
      </c>
      <c r="AB1232" s="1">
        <v>0.0</v>
      </c>
      <c r="AC1232" s="1">
        <v>2227.0</v>
      </c>
      <c r="AD1232" s="100">
        <f t="shared" si="1"/>
        <v>22</v>
      </c>
      <c r="AE1232">
        <f t="shared" si="2"/>
        <v>10</v>
      </c>
      <c r="AF1232">
        <f t="shared" si="3"/>
        <v>4</v>
      </c>
      <c r="AG1232">
        <f t="shared" si="4"/>
        <v>8</v>
      </c>
    </row>
    <row r="1233">
      <c r="A1233" s="1" t="b">
        <v>1</v>
      </c>
      <c r="B1233" s="20">
        <v>44284.7486702662</v>
      </c>
      <c r="C1233" s="1" t="s">
        <v>566</v>
      </c>
      <c r="D1233" s="1">
        <v>2.0</v>
      </c>
      <c r="E1233" s="1">
        <v>2.0</v>
      </c>
      <c r="F1233" s="1">
        <v>2.0</v>
      </c>
      <c r="G1233" s="1">
        <v>1.0</v>
      </c>
      <c r="H1233" s="1">
        <v>1.0</v>
      </c>
      <c r="I1233" s="1">
        <v>2.0</v>
      </c>
      <c r="J1233" s="1">
        <v>1.0</v>
      </c>
      <c r="K1233" s="1">
        <v>2.0</v>
      </c>
      <c r="L1233" s="1">
        <v>1.0</v>
      </c>
      <c r="M1233" s="1">
        <v>1.0</v>
      </c>
      <c r="N1233" s="1">
        <v>2.0</v>
      </c>
      <c r="O1233" s="1">
        <v>1.0</v>
      </c>
      <c r="P1233" s="1">
        <v>2.0</v>
      </c>
      <c r="Q1233" s="1">
        <v>1.0</v>
      </c>
      <c r="R1233" s="1">
        <v>1.0</v>
      </c>
      <c r="S1233" s="1">
        <v>2.0</v>
      </c>
      <c r="T1233" s="1">
        <v>1.0</v>
      </c>
      <c r="U1233" s="1">
        <v>0.0</v>
      </c>
      <c r="V1233" s="1">
        <v>1.0</v>
      </c>
      <c r="W1233" s="1">
        <v>1.0</v>
      </c>
      <c r="X1233" s="1">
        <v>0.0</v>
      </c>
      <c r="Y1233" s="1">
        <v>2.0</v>
      </c>
      <c r="Z1233" s="1">
        <v>1.0</v>
      </c>
      <c r="AA1233" s="1">
        <v>2.0</v>
      </c>
      <c r="AB1233" s="1">
        <v>1.0</v>
      </c>
      <c r="AC1233" s="1">
        <v>2426.0</v>
      </c>
      <c r="AD1233" s="100">
        <f t="shared" si="1"/>
        <v>66</v>
      </c>
      <c r="AE1233">
        <f t="shared" si="2"/>
        <v>16</v>
      </c>
      <c r="AF1233">
        <f t="shared" si="3"/>
        <v>22</v>
      </c>
      <c r="AG1233">
        <f t="shared" si="4"/>
        <v>28</v>
      </c>
    </row>
    <row r="1234">
      <c r="A1234" s="1" t="b">
        <v>1</v>
      </c>
      <c r="B1234" s="20">
        <v>44284.779762060185</v>
      </c>
      <c r="C1234" s="1" t="s">
        <v>669</v>
      </c>
      <c r="D1234" s="1">
        <v>0.0</v>
      </c>
      <c r="E1234" s="1">
        <v>2.0</v>
      </c>
      <c r="F1234" s="1">
        <v>2.0</v>
      </c>
      <c r="G1234" s="1">
        <v>1.0</v>
      </c>
      <c r="H1234" s="1">
        <v>0.0</v>
      </c>
      <c r="I1234" s="1">
        <v>2.0</v>
      </c>
      <c r="J1234" s="1">
        <v>2.0</v>
      </c>
      <c r="K1234" s="1">
        <v>2.0</v>
      </c>
      <c r="L1234" s="1">
        <v>0.0</v>
      </c>
      <c r="M1234" s="1">
        <v>1.0</v>
      </c>
      <c r="N1234" s="1">
        <v>1.0</v>
      </c>
      <c r="O1234" s="1">
        <v>1.0</v>
      </c>
      <c r="P1234" s="1">
        <v>1.0</v>
      </c>
      <c r="Q1234" s="1">
        <v>0.0</v>
      </c>
      <c r="R1234" s="1">
        <v>0.0</v>
      </c>
      <c r="S1234" s="1">
        <v>1.0</v>
      </c>
      <c r="T1234" s="1">
        <v>0.0</v>
      </c>
      <c r="U1234" s="1">
        <v>0.0</v>
      </c>
      <c r="V1234" s="1">
        <v>2.0</v>
      </c>
      <c r="W1234" s="1">
        <v>0.0</v>
      </c>
      <c r="X1234" s="1">
        <v>1.0</v>
      </c>
      <c r="Y1234" s="1">
        <v>1.0</v>
      </c>
      <c r="Z1234" s="1">
        <v>0.0</v>
      </c>
      <c r="AA1234" s="1">
        <v>2.0</v>
      </c>
      <c r="AB1234" s="1">
        <v>1.0</v>
      </c>
      <c r="AC1234" s="1">
        <v>2528.0</v>
      </c>
      <c r="AD1234" s="100">
        <f t="shared" si="1"/>
        <v>46</v>
      </c>
      <c r="AE1234">
        <f t="shared" si="2"/>
        <v>10</v>
      </c>
      <c r="AF1234">
        <f t="shared" si="3"/>
        <v>12</v>
      </c>
      <c r="AG1234">
        <f t="shared" si="4"/>
        <v>24</v>
      </c>
    </row>
    <row r="1235">
      <c r="A1235" s="1" t="b">
        <v>1</v>
      </c>
      <c r="B1235" s="20">
        <v>44285.504521863426</v>
      </c>
      <c r="C1235" s="1" t="s">
        <v>530</v>
      </c>
      <c r="D1235" s="1">
        <v>1.0</v>
      </c>
      <c r="E1235" s="1">
        <v>1.0</v>
      </c>
      <c r="F1235" s="1">
        <v>0.0</v>
      </c>
      <c r="G1235" s="1">
        <v>0.0</v>
      </c>
      <c r="H1235" s="1">
        <v>1.0</v>
      </c>
      <c r="I1235" s="1">
        <v>0.0</v>
      </c>
      <c r="J1235" s="1">
        <v>1.0</v>
      </c>
      <c r="K1235" s="1">
        <v>0.0</v>
      </c>
      <c r="L1235" s="1">
        <v>1.0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1.0</v>
      </c>
      <c r="T1235" s="1">
        <v>0.0</v>
      </c>
      <c r="U1235" s="1">
        <v>0.0</v>
      </c>
      <c r="V1235" s="1">
        <v>0.0</v>
      </c>
      <c r="W1235" s="1">
        <v>1.0</v>
      </c>
      <c r="X1235" s="1">
        <v>0.0</v>
      </c>
      <c r="Y1235" s="1">
        <v>1.0</v>
      </c>
      <c r="Z1235" s="1">
        <v>0.0</v>
      </c>
      <c r="AA1235" s="1">
        <v>0.0</v>
      </c>
      <c r="AB1235" s="1">
        <v>0.0</v>
      </c>
      <c r="AC1235" s="1">
        <v>1876.0</v>
      </c>
      <c r="AD1235" s="100">
        <f t="shared" si="1"/>
        <v>16</v>
      </c>
      <c r="AE1235">
        <f t="shared" si="2"/>
        <v>8</v>
      </c>
      <c r="AF1235">
        <f t="shared" si="3"/>
        <v>2</v>
      </c>
      <c r="AG1235">
        <f t="shared" si="4"/>
        <v>6</v>
      </c>
    </row>
    <row r="1236">
      <c r="A1236" s="1" t="b">
        <v>1</v>
      </c>
      <c r="B1236" s="20">
        <v>44285.535263032405</v>
      </c>
      <c r="C1236" s="1" t="s">
        <v>924</v>
      </c>
      <c r="D1236" s="1">
        <v>2.0</v>
      </c>
      <c r="E1236" s="1">
        <v>2.0</v>
      </c>
      <c r="F1236" s="1">
        <v>2.0</v>
      </c>
      <c r="G1236" s="1">
        <v>2.0</v>
      </c>
      <c r="H1236" s="1">
        <v>1.0</v>
      </c>
      <c r="I1236" s="1">
        <v>2.0</v>
      </c>
      <c r="J1236" s="1">
        <v>1.0</v>
      </c>
      <c r="K1236" s="1">
        <v>1.0</v>
      </c>
      <c r="L1236" s="1">
        <v>2.0</v>
      </c>
      <c r="M1236" s="1">
        <v>1.0</v>
      </c>
      <c r="N1236" s="1">
        <v>2.0</v>
      </c>
      <c r="O1236" s="1">
        <v>2.0</v>
      </c>
      <c r="P1236" s="1">
        <v>2.0</v>
      </c>
      <c r="Q1236" s="1">
        <v>2.0</v>
      </c>
      <c r="R1236" s="1">
        <v>2.0</v>
      </c>
      <c r="S1236" s="1">
        <v>2.0</v>
      </c>
      <c r="T1236" s="1">
        <v>2.0</v>
      </c>
      <c r="U1236" s="1">
        <v>0.0</v>
      </c>
      <c r="V1236" s="1">
        <v>0.0</v>
      </c>
      <c r="W1236" s="1">
        <v>2.0</v>
      </c>
      <c r="X1236" s="1">
        <v>2.0</v>
      </c>
      <c r="Y1236" s="1">
        <v>2.0</v>
      </c>
      <c r="Z1236" s="1">
        <v>2.0</v>
      </c>
      <c r="AA1236" s="1">
        <v>2.0</v>
      </c>
      <c r="AB1236" s="1">
        <v>1.0</v>
      </c>
      <c r="AC1236" s="1">
        <v>2518.0</v>
      </c>
      <c r="AD1236" s="100">
        <f t="shared" si="1"/>
        <v>82</v>
      </c>
      <c r="AE1236">
        <f t="shared" si="2"/>
        <v>26</v>
      </c>
      <c r="AF1236">
        <f t="shared" si="3"/>
        <v>24</v>
      </c>
      <c r="AG1236">
        <f t="shared" si="4"/>
        <v>32</v>
      </c>
    </row>
    <row r="1237">
      <c r="A1237" s="1" t="b">
        <v>1</v>
      </c>
      <c r="B1237" s="20">
        <v>44285.56668953704</v>
      </c>
      <c r="C1237" s="1" t="s">
        <v>594</v>
      </c>
      <c r="D1237" s="1">
        <v>0.0</v>
      </c>
      <c r="E1237" s="1">
        <v>1.0</v>
      </c>
      <c r="F1237" s="1">
        <v>1.0</v>
      </c>
      <c r="G1237" s="1">
        <v>1.0</v>
      </c>
      <c r="H1237" s="1">
        <v>0.0</v>
      </c>
      <c r="I1237" s="1">
        <v>1.0</v>
      </c>
      <c r="J1237" s="1">
        <v>0.0</v>
      </c>
      <c r="K1237" s="1">
        <v>1.0</v>
      </c>
      <c r="L1237" s="1">
        <v>0.0</v>
      </c>
      <c r="M1237" s="1">
        <v>0.0</v>
      </c>
      <c r="N1237" s="1">
        <v>0.0</v>
      </c>
      <c r="O1237" s="1">
        <v>1.0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1.0</v>
      </c>
      <c r="X1237" s="1">
        <v>1.0</v>
      </c>
      <c r="Y1237" s="1">
        <v>0.0</v>
      </c>
      <c r="Z1237" s="1">
        <v>1.0</v>
      </c>
      <c r="AA1237" s="1">
        <v>1.0</v>
      </c>
      <c r="AB1237" s="1">
        <v>0.0</v>
      </c>
      <c r="AC1237" s="1">
        <v>2446.0</v>
      </c>
      <c r="AD1237" s="100">
        <f t="shared" si="1"/>
        <v>20</v>
      </c>
      <c r="AE1237">
        <f t="shared" si="2"/>
        <v>8</v>
      </c>
      <c r="AF1237">
        <f t="shared" si="3"/>
        <v>4</v>
      </c>
      <c r="AG1237">
        <f t="shared" si="4"/>
        <v>8</v>
      </c>
    </row>
    <row r="1238">
      <c r="A1238" s="1" t="b">
        <v>1</v>
      </c>
      <c r="B1238" s="20">
        <v>44285.85902251158</v>
      </c>
      <c r="C1238" s="1" t="s">
        <v>671</v>
      </c>
      <c r="D1238" s="1">
        <v>2.0</v>
      </c>
      <c r="E1238" s="1">
        <v>2.0</v>
      </c>
      <c r="F1238" s="1">
        <v>2.0</v>
      </c>
      <c r="G1238" s="1">
        <v>2.0</v>
      </c>
      <c r="H1238" s="1">
        <v>1.0</v>
      </c>
      <c r="I1238" s="1">
        <v>1.0</v>
      </c>
      <c r="J1238" s="1">
        <v>2.0</v>
      </c>
      <c r="K1238" s="1">
        <v>2.0</v>
      </c>
      <c r="L1238" s="1">
        <v>1.0</v>
      </c>
      <c r="M1238" s="1">
        <v>1.0</v>
      </c>
      <c r="N1238" s="1">
        <v>0.0</v>
      </c>
      <c r="O1238" s="1">
        <v>1.0</v>
      </c>
      <c r="P1238" s="1">
        <v>2.0</v>
      </c>
      <c r="Q1238" s="1">
        <v>2.0</v>
      </c>
      <c r="R1238" s="1">
        <v>2.0</v>
      </c>
      <c r="S1238" s="1">
        <v>2.0</v>
      </c>
      <c r="T1238" s="1">
        <v>2.0</v>
      </c>
      <c r="U1238" s="1">
        <v>0.0</v>
      </c>
      <c r="V1238" s="1">
        <v>1.0</v>
      </c>
      <c r="W1238" s="1">
        <v>1.0</v>
      </c>
      <c r="X1238" s="1">
        <v>1.0</v>
      </c>
      <c r="Y1238" s="1">
        <v>2.0</v>
      </c>
      <c r="Z1238" s="1">
        <v>2.0</v>
      </c>
      <c r="AA1238" s="1">
        <v>2.0</v>
      </c>
      <c r="AB1238" s="1">
        <v>2.0</v>
      </c>
      <c r="AC1238" s="1">
        <v>2526.0</v>
      </c>
      <c r="AD1238" s="100">
        <f t="shared" si="1"/>
        <v>76</v>
      </c>
      <c r="AE1238">
        <f t="shared" si="2"/>
        <v>20</v>
      </c>
      <c r="AF1238">
        <f t="shared" si="3"/>
        <v>24</v>
      </c>
      <c r="AG1238">
        <f t="shared" si="4"/>
        <v>32</v>
      </c>
    </row>
    <row r="1239">
      <c r="A1239" s="1" t="b">
        <v>1</v>
      </c>
      <c r="B1239" s="20">
        <v>44286.4696178125</v>
      </c>
      <c r="C1239" s="1" t="s">
        <v>481</v>
      </c>
      <c r="D1239" s="1">
        <v>1.0</v>
      </c>
      <c r="E1239" s="1">
        <v>2.0</v>
      </c>
      <c r="F1239" s="1">
        <v>2.0</v>
      </c>
      <c r="G1239" s="1">
        <v>0.0</v>
      </c>
      <c r="H1239" s="1">
        <v>0.0</v>
      </c>
      <c r="I1239" s="1">
        <v>1.0</v>
      </c>
      <c r="J1239" s="1">
        <v>1.0</v>
      </c>
      <c r="K1239" s="1">
        <v>2.0</v>
      </c>
      <c r="L1239" s="1">
        <v>0.0</v>
      </c>
      <c r="M1239" s="1">
        <v>0.0</v>
      </c>
      <c r="N1239" s="1">
        <v>0.0</v>
      </c>
      <c r="O1239" s="1">
        <v>1.0</v>
      </c>
      <c r="P1239" s="1">
        <v>2.0</v>
      </c>
      <c r="Q1239" s="1">
        <v>1.0</v>
      </c>
      <c r="R1239" s="1">
        <v>0.0</v>
      </c>
      <c r="S1239" s="1">
        <v>1.0</v>
      </c>
      <c r="T1239" s="1">
        <v>2.0</v>
      </c>
      <c r="U1239" s="1">
        <v>0.0</v>
      </c>
      <c r="V1239" s="1">
        <v>1.0</v>
      </c>
      <c r="W1239" s="1">
        <v>0.0</v>
      </c>
      <c r="X1239" s="1">
        <v>1.0</v>
      </c>
      <c r="Y1239" s="1">
        <v>2.0</v>
      </c>
      <c r="Z1239" s="1">
        <v>2.0</v>
      </c>
      <c r="AA1239" s="1">
        <v>2.0</v>
      </c>
      <c r="AB1239" s="1">
        <v>0.0</v>
      </c>
      <c r="AC1239" s="1">
        <v>2305.0</v>
      </c>
      <c r="AD1239" s="100">
        <f t="shared" si="1"/>
        <v>48</v>
      </c>
      <c r="AE1239">
        <f t="shared" si="2"/>
        <v>14</v>
      </c>
      <c r="AF1239">
        <f t="shared" si="3"/>
        <v>14</v>
      </c>
      <c r="AG1239">
        <f t="shared" si="4"/>
        <v>20</v>
      </c>
    </row>
    <row r="1240">
      <c r="A1240" s="1" t="b">
        <v>1</v>
      </c>
      <c r="B1240" s="20">
        <v>44286.54293101851</v>
      </c>
      <c r="C1240" s="1" t="s">
        <v>672</v>
      </c>
      <c r="D1240" s="1">
        <v>1.0</v>
      </c>
      <c r="E1240" s="1">
        <v>0.0</v>
      </c>
      <c r="F1240" s="1">
        <v>1.0</v>
      </c>
      <c r="G1240" s="1">
        <v>0.0</v>
      </c>
      <c r="H1240" s="1">
        <v>0.0</v>
      </c>
      <c r="I1240" s="1">
        <v>1.0</v>
      </c>
      <c r="J1240" s="1">
        <v>1.0</v>
      </c>
      <c r="K1240" s="1">
        <v>1.0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1.0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1.0</v>
      </c>
      <c r="AA1240" s="1">
        <v>1.0</v>
      </c>
      <c r="AB1240" s="1">
        <v>0.0</v>
      </c>
      <c r="AC1240" s="1">
        <v>2534.0</v>
      </c>
      <c r="AD1240" s="100">
        <f t="shared" si="1"/>
        <v>16</v>
      </c>
      <c r="AE1240">
        <f t="shared" si="2"/>
        <v>2</v>
      </c>
      <c r="AF1240">
        <f t="shared" si="3"/>
        <v>4</v>
      </c>
      <c r="AG1240">
        <f t="shared" si="4"/>
        <v>10</v>
      </c>
    </row>
    <row r="1241">
      <c r="A1241" s="1" t="b">
        <v>1</v>
      </c>
      <c r="B1241" s="20">
        <v>44287.32331851852</v>
      </c>
      <c r="C1241" s="1" t="s">
        <v>245</v>
      </c>
      <c r="D1241" s="1">
        <v>2.0</v>
      </c>
      <c r="E1241" s="1">
        <v>1.0</v>
      </c>
      <c r="F1241" s="1">
        <v>1.0</v>
      </c>
      <c r="G1241" s="1">
        <v>1.0</v>
      </c>
      <c r="H1241" s="1">
        <v>1.0</v>
      </c>
      <c r="I1241" s="1">
        <v>1.0</v>
      </c>
      <c r="J1241" s="1">
        <v>1.0</v>
      </c>
      <c r="K1241" s="1">
        <v>1.0</v>
      </c>
      <c r="L1241" s="1">
        <v>0.0</v>
      </c>
      <c r="M1241" s="1">
        <v>0.0</v>
      </c>
      <c r="N1241" s="1">
        <v>1.0</v>
      </c>
      <c r="O1241" s="1">
        <v>2.0</v>
      </c>
      <c r="P1241" s="1">
        <v>1.0</v>
      </c>
      <c r="Q1241" s="1">
        <v>0.0</v>
      </c>
      <c r="R1241" s="1">
        <v>0.0</v>
      </c>
      <c r="S1241" s="1">
        <v>2.0</v>
      </c>
      <c r="T1241" s="1">
        <v>1.0</v>
      </c>
      <c r="U1241" s="1">
        <v>0.0</v>
      </c>
      <c r="V1241" s="1">
        <v>2.0</v>
      </c>
      <c r="W1241" s="1">
        <v>2.0</v>
      </c>
      <c r="X1241" s="1">
        <v>2.0</v>
      </c>
      <c r="Y1241" s="1">
        <v>1.0</v>
      </c>
      <c r="Z1241" s="1">
        <v>2.0</v>
      </c>
      <c r="AA1241" s="1">
        <v>2.0</v>
      </c>
      <c r="AB1241" s="1">
        <v>0.0</v>
      </c>
      <c r="AC1241" s="1">
        <v>1997.0</v>
      </c>
      <c r="AD1241" s="100">
        <f t="shared" si="1"/>
        <v>54</v>
      </c>
      <c r="AE1241">
        <f t="shared" si="2"/>
        <v>16</v>
      </c>
      <c r="AF1241">
        <f t="shared" si="3"/>
        <v>14</v>
      </c>
      <c r="AG1241">
        <f t="shared" si="4"/>
        <v>24</v>
      </c>
    </row>
    <row r="1242">
      <c r="B1242" s="20">
        <v>44287.66554011574</v>
      </c>
      <c r="C1242" s="1" t="s">
        <v>652</v>
      </c>
      <c r="D1242" s="1">
        <v>1.0</v>
      </c>
      <c r="E1242" s="1">
        <v>0.0</v>
      </c>
      <c r="F1242" s="1">
        <v>0.0</v>
      </c>
      <c r="G1242" s="1">
        <v>2.0</v>
      </c>
      <c r="H1242" s="1">
        <v>2.0</v>
      </c>
      <c r="I1242" s="1">
        <v>2.0</v>
      </c>
      <c r="J1242" s="1">
        <v>0.0</v>
      </c>
      <c r="K1242" s="1">
        <v>2.0</v>
      </c>
      <c r="L1242" s="1">
        <v>1.0</v>
      </c>
      <c r="M1242" s="1">
        <v>0.0</v>
      </c>
      <c r="N1242" s="1">
        <v>1.0</v>
      </c>
      <c r="O1242" s="1">
        <v>2.0</v>
      </c>
      <c r="P1242" s="1">
        <v>2.0</v>
      </c>
      <c r="Q1242" s="1">
        <v>2.0</v>
      </c>
      <c r="R1242" s="1">
        <v>2.0</v>
      </c>
      <c r="S1242" s="1">
        <v>1.0</v>
      </c>
      <c r="T1242" s="1">
        <v>1.0</v>
      </c>
      <c r="U1242" s="1">
        <v>0.0</v>
      </c>
      <c r="V1242" s="1">
        <v>2.0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1.0</v>
      </c>
      <c r="AB1242" s="1">
        <v>2.0</v>
      </c>
      <c r="AC1242" s="1">
        <v>12345.0</v>
      </c>
      <c r="AD1242" s="100">
        <f t="shared" si="1"/>
        <v>52</v>
      </c>
      <c r="AE1242">
        <f t="shared" si="2"/>
        <v>2</v>
      </c>
      <c r="AF1242">
        <f t="shared" si="3"/>
        <v>22</v>
      </c>
      <c r="AG1242">
        <f t="shared" si="4"/>
        <v>28</v>
      </c>
    </row>
    <row r="1243">
      <c r="A1243" s="1" t="b">
        <v>1</v>
      </c>
      <c r="B1243" s="20">
        <v>44289.335669513894</v>
      </c>
      <c r="C1243" s="1" t="s">
        <v>421</v>
      </c>
      <c r="D1243" s="1">
        <v>2.0</v>
      </c>
      <c r="E1243" s="1">
        <v>1.0</v>
      </c>
      <c r="F1243" s="1">
        <v>0.0</v>
      </c>
      <c r="G1243" s="1">
        <v>0.0</v>
      </c>
      <c r="H1243" s="1">
        <v>0.0</v>
      </c>
      <c r="I1243" s="1">
        <v>0.0</v>
      </c>
      <c r="J1243" s="1">
        <v>1.0</v>
      </c>
      <c r="K1243" s="1">
        <v>1.0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1.0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1.0</v>
      </c>
      <c r="AB1243" s="1">
        <v>0.0</v>
      </c>
      <c r="AC1243" s="1">
        <v>2222.0</v>
      </c>
      <c r="AD1243" s="100">
        <f t="shared" si="1"/>
        <v>14</v>
      </c>
      <c r="AE1243">
        <f t="shared" si="2"/>
        <v>2</v>
      </c>
      <c r="AF1243">
        <f t="shared" si="3"/>
        <v>8</v>
      </c>
      <c r="AG1243">
        <f t="shared" si="4"/>
        <v>4</v>
      </c>
    </row>
    <row r="1244">
      <c r="A1244" s="1" t="b">
        <v>1</v>
      </c>
      <c r="B1244" s="20">
        <v>44290.53533387731</v>
      </c>
      <c r="C1244" s="1" t="s">
        <v>673</v>
      </c>
      <c r="D1244" s="1">
        <v>1.0</v>
      </c>
      <c r="E1244" s="1">
        <v>2.0</v>
      </c>
      <c r="F1244" s="1">
        <v>1.0</v>
      </c>
      <c r="G1244" s="1">
        <v>0.0</v>
      </c>
      <c r="H1244" s="1">
        <v>2.0</v>
      </c>
      <c r="I1244" s="1">
        <v>2.0</v>
      </c>
      <c r="J1244" s="1">
        <v>2.0</v>
      </c>
      <c r="K1244" s="1">
        <v>2.0</v>
      </c>
      <c r="L1244" s="1">
        <v>1.0</v>
      </c>
      <c r="M1244" s="1">
        <v>0.0</v>
      </c>
      <c r="N1244" s="1">
        <v>0.0</v>
      </c>
      <c r="O1244" s="1">
        <v>1.0</v>
      </c>
      <c r="P1244" s="1">
        <v>1.0</v>
      </c>
      <c r="Q1244" s="1">
        <v>0.0</v>
      </c>
      <c r="R1244" s="1">
        <v>0.0</v>
      </c>
      <c r="S1244" s="1">
        <v>2.0</v>
      </c>
      <c r="T1244" s="1">
        <v>0.0</v>
      </c>
      <c r="U1244" s="1">
        <v>0.0</v>
      </c>
      <c r="V1244" s="1">
        <v>1.0</v>
      </c>
      <c r="W1244" s="1">
        <v>1.0</v>
      </c>
      <c r="X1244" s="1">
        <v>1.0</v>
      </c>
      <c r="Y1244" s="1">
        <v>1.0</v>
      </c>
      <c r="Z1244" s="1">
        <v>1.0</v>
      </c>
      <c r="AA1244" s="1">
        <v>2.0</v>
      </c>
      <c r="AB1244" s="1">
        <v>0.0</v>
      </c>
      <c r="AC1244" s="1">
        <v>2530.0</v>
      </c>
      <c r="AD1244" s="100">
        <f t="shared" si="1"/>
        <v>48</v>
      </c>
      <c r="AE1244">
        <f t="shared" si="2"/>
        <v>14</v>
      </c>
      <c r="AF1244">
        <f t="shared" si="3"/>
        <v>8</v>
      </c>
      <c r="AG1244">
        <f t="shared" si="4"/>
        <v>26</v>
      </c>
    </row>
    <row r="1245">
      <c r="A1245" s="1" t="b">
        <v>1</v>
      </c>
      <c r="B1245" s="20">
        <v>44291.3290041088</v>
      </c>
      <c r="C1245" s="1" t="s">
        <v>347</v>
      </c>
      <c r="D1245" s="1">
        <v>2.0</v>
      </c>
      <c r="E1245" s="1">
        <v>2.0</v>
      </c>
      <c r="F1245" s="1">
        <v>2.0</v>
      </c>
      <c r="G1245" s="1">
        <v>2.0</v>
      </c>
      <c r="H1245" s="1">
        <v>2.0</v>
      </c>
      <c r="I1245" s="1">
        <v>2.0</v>
      </c>
      <c r="J1245" s="1">
        <v>2.0</v>
      </c>
      <c r="K1245" s="1">
        <v>2.0</v>
      </c>
      <c r="L1245" s="1">
        <v>0.0</v>
      </c>
      <c r="M1245" s="1">
        <v>1.0</v>
      </c>
      <c r="N1245" s="1">
        <v>2.0</v>
      </c>
      <c r="O1245" s="1">
        <v>2.0</v>
      </c>
      <c r="P1245" s="1">
        <v>2.0</v>
      </c>
      <c r="Q1245" s="1">
        <v>0.0</v>
      </c>
      <c r="R1245" s="1">
        <v>1.0</v>
      </c>
      <c r="S1245" s="1">
        <v>2.0</v>
      </c>
      <c r="T1245" s="1">
        <v>2.0</v>
      </c>
      <c r="U1245" s="1">
        <v>0.0</v>
      </c>
      <c r="V1245" s="1">
        <v>1.0</v>
      </c>
      <c r="W1245" s="1">
        <v>2.0</v>
      </c>
      <c r="X1245" s="1">
        <v>1.0</v>
      </c>
      <c r="Y1245" s="1">
        <v>2.0</v>
      </c>
      <c r="Z1245" s="1">
        <v>2.0</v>
      </c>
      <c r="AA1245" s="1">
        <v>2.0</v>
      </c>
      <c r="AB1245" s="1">
        <v>2.0</v>
      </c>
      <c r="AC1245" s="1">
        <v>2129.0</v>
      </c>
      <c r="AD1245" s="100">
        <f t="shared" si="1"/>
        <v>80</v>
      </c>
      <c r="AE1245">
        <f t="shared" si="2"/>
        <v>20</v>
      </c>
      <c r="AF1245">
        <f t="shared" si="3"/>
        <v>28</v>
      </c>
      <c r="AG1245">
        <f t="shared" si="4"/>
        <v>32</v>
      </c>
    </row>
    <row r="1246">
      <c r="A1246" s="1" t="b">
        <v>1</v>
      </c>
      <c r="B1246" s="20">
        <v>44291.45209890047</v>
      </c>
      <c r="C1246" s="1" t="s">
        <v>334</v>
      </c>
      <c r="D1246" s="1">
        <v>1.0</v>
      </c>
      <c r="E1246" s="1">
        <v>1.0</v>
      </c>
      <c r="F1246" s="1">
        <v>1.0</v>
      </c>
      <c r="G1246" s="1">
        <v>0.0</v>
      </c>
      <c r="H1246" s="1">
        <v>1.0</v>
      </c>
      <c r="I1246" s="1">
        <v>0.0</v>
      </c>
      <c r="J1246" s="1">
        <v>1.0</v>
      </c>
      <c r="K1246" s="1">
        <v>0.0</v>
      </c>
      <c r="L1246" s="1">
        <v>0.0</v>
      </c>
      <c r="M1246" s="1">
        <v>0.0</v>
      </c>
      <c r="N1246" s="1">
        <v>1.0</v>
      </c>
      <c r="O1246" s="1">
        <v>1.0</v>
      </c>
      <c r="P1246" s="1">
        <v>1.0</v>
      </c>
      <c r="Q1246" s="1">
        <v>0.0</v>
      </c>
      <c r="R1246" s="1">
        <v>0.0</v>
      </c>
      <c r="S1246" s="1">
        <v>1.0</v>
      </c>
      <c r="T1246" s="1">
        <v>1.0</v>
      </c>
      <c r="U1246" s="1">
        <v>0.0</v>
      </c>
      <c r="V1246" s="1">
        <v>0.0</v>
      </c>
      <c r="W1246" s="1">
        <v>0.0</v>
      </c>
      <c r="X1246" s="1">
        <v>1.0</v>
      </c>
      <c r="Y1246" s="1">
        <v>1.0</v>
      </c>
      <c r="Z1246" s="1">
        <v>2.0</v>
      </c>
      <c r="AA1246" s="1">
        <v>1.0</v>
      </c>
      <c r="AB1246" s="1">
        <v>0.0</v>
      </c>
      <c r="AC1246" s="1">
        <v>2112.0</v>
      </c>
      <c r="AD1246" s="100">
        <f t="shared" si="1"/>
        <v>30</v>
      </c>
      <c r="AE1246">
        <f t="shared" si="2"/>
        <v>10</v>
      </c>
      <c r="AF1246">
        <f t="shared" si="3"/>
        <v>8</v>
      </c>
      <c r="AG1246">
        <f t="shared" si="4"/>
        <v>12</v>
      </c>
    </row>
    <row r="1247">
      <c r="A1247" s="1" t="b">
        <v>1</v>
      </c>
      <c r="B1247" s="20">
        <v>44291.49568604167</v>
      </c>
      <c r="C1247" s="1" t="s">
        <v>500</v>
      </c>
      <c r="D1247" s="1">
        <v>1.0</v>
      </c>
      <c r="E1247" s="1">
        <v>2.0</v>
      </c>
      <c r="F1247" s="1">
        <v>1.0</v>
      </c>
      <c r="G1247" s="1">
        <v>0.0</v>
      </c>
      <c r="H1247" s="1">
        <v>2.0</v>
      </c>
      <c r="I1247" s="1">
        <v>1.0</v>
      </c>
      <c r="J1247" s="1">
        <v>2.0</v>
      </c>
      <c r="K1247" s="1">
        <v>2.0</v>
      </c>
      <c r="L1247" s="1">
        <v>0.0</v>
      </c>
      <c r="M1247" s="1">
        <v>0.0</v>
      </c>
      <c r="N1247" s="1">
        <v>1.0</v>
      </c>
      <c r="O1247" s="1">
        <v>1.0</v>
      </c>
      <c r="P1247" s="1">
        <v>2.0</v>
      </c>
      <c r="Q1247" s="1">
        <v>0.0</v>
      </c>
      <c r="R1247" s="1">
        <v>0.0</v>
      </c>
      <c r="S1247" s="1">
        <v>2.0</v>
      </c>
      <c r="T1247" s="1">
        <v>2.0</v>
      </c>
      <c r="U1247" s="1">
        <v>1.0</v>
      </c>
      <c r="V1247" s="1">
        <v>1.0</v>
      </c>
      <c r="W1247" s="1">
        <v>2.0</v>
      </c>
      <c r="X1247" s="1">
        <v>1.0</v>
      </c>
      <c r="Y1247" s="1">
        <v>1.0</v>
      </c>
      <c r="Z1247" s="1">
        <v>2.0</v>
      </c>
      <c r="AA1247" s="1">
        <v>2.0</v>
      </c>
      <c r="AB1247" s="1">
        <v>1.0</v>
      </c>
      <c r="AC1247" s="1">
        <v>2335.0</v>
      </c>
      <c r="AD1247" s="100">
        <f t="shared" si="1"/>
        <v>60</v>
      </c>
      <c r="AE1247">
        <f t="shared" si="2"/>
        <v>18</v>
      </c>
      <c r="AF1247">
        <f t="shared" si="3"/>
        <v>18</v>
      </c>
      <c r="AG1247">
        <f t="shared" si="4"/>
        <v>24</v>
      </c>
    </row>
    <row r="1248">
      <c r="A1248" s="1" t="b">
        <v>1</v>
      </c>
      <c r="B1248" s="20">
        <v>44291.537572754634</v>
      </c>
      <c r="C1248" s="1" t="s">
        <v>435</v>
      </c>
      <c r="D1248" s="1">
        <v>2.0</v>
      </c>
      <c r="E1248" s="1">
        <v>1.0</v>
      </c>
      <c r="F1248" s="1">
        <v>1.0</v>
      </c>
      <c r="G1248" s="1">
        <v>1.0</v>
      </c>
      <c r="H1248" s="1">
        <v>0.0</v>
      </c>
      <c r="I1248" s="1">
        <v>1.0</v>
      </c>
      <c r="J1248" s="1">
        <v>1.0</v>
      </c>
      <c r="K1248" s="1">
        <v>2.0</v>
      </c>
      <c r="L1248" s="1">
        <v>0.0</v>
      </c>
      <c r="M1248" s="1">
        <v>0.0</v>
      </c>
      <c r="N1248" s="1">
        <v>1.0</v>
      </c>
      <c r="O1248" s="1">
        <v>0.0</v>
      </c>
      <c r="P1248" s="1">
        <v>2.0</v>
      </c>
      <c r="Q1248" s="1">
        <v>0.0</v>
      </c>
      <c r="R1248" s="1">
        <v>1.0</v>
      </c>
      <c r="S1248" s="1">
        <v>1.0</v>
      </c>
      <c r="T1248" s="1">
        <v>1.0</v>
      </c>
      <c r="U1248" s="1">
        <v>0.0</v>
      </c>
      <c r="V1248" s="1">
        <v>0.0</v>
      </c>
      <c r="W1248" s="1">
        <v>1.0</v>
      </c>
      <c r="X1248" s="1">
        <v>2.0</v>
      </c>
      <c r="Y1248" s="1">
        <v>2.0</v>
      </c>
      <c r="Z1248" s="1">
        <v>2.0</v>
      </c>
      <c r="AA1248" s="1">
        <v>2.0</v>
      </c>
      <c r="AB1248" s="1">
        <v>1.0</v>
      </c>
      <c r="AC1248" s="1">
        <v>2237.0</v>
      </c>
      <c r="AD1248" s="100">
        <f t="shared" si="1"/>
        <v>50</v>
      </c>
      <c r="AE1248">
        <f t="shared" si="2"/>
        <v>16</v>
      </c>
      <c r="AF1248">
        <f t="shared" si="3"/>
        <v>20</v>
      </c>
      <c r="AG1248">
        <f t="shared" si="4"/>
        <v>14</v>
      </c>
    </row>
    <row r="1249">
      <c r="A1249" s="1" t="b">
        <v>1</v>
      </c>
      <c r="B1249" s="20">
        <v>44291.58340594907</v>
      </c>
      <c r="C1249" s="1" t="s">
        <v>595</v>
      </c>
      <c r="D1249" s="1">
        <v>1.0</v>
      </c>
      <c r="E1249" s="1">
        <v>2.0</v>
      </c>
      <c r="F1249" s="1">
        <v>2.0</v>
      </c>
      <c r="G1249" s="1">
        <v>2.0</v>
      </c>
      <c r="H1249" s="1">
        <v>1.0</v>
      </c>
      <c r="I1249" s="1">
        <v>2.0</v>
      </c>
      <c r="J1249" s="1">
        <v>1.0</v>
      </c>
      <c r="K1249" s="1">
        <v>2.0</v>
      </c>
      <c r="L1249" s="1">
        <v>1.0</v>
      </c>
      <c r="M1249" s="1">
        <v>0.0</v>
      </c>
      <c r="N1249" s="1">
        <v>0.0</v>
      </c>
      <c r="O1249" s="1">
        <v>1.0</v>
      </c>
      <c r="P1249" s="1">
        <v>2.0</v>
      </c>
      <c r="Q1249" s="1">
        <v>0.0</v>
      </c>
      <c r="R1249" s="1">
        <v>1.0</v>
      </c>
      <c r="S1249" s="1">
        <v>0.0</v>
      </c>
      <c r="T1249" s="1">
        <v>1.0</v>
      </c>
      <c r="U1249" s="1">
        <v>1.0</v>
      </c>
      <c r="V1249" s="1">
        <v>2.0</v>
      </c>
      <c r="W1249" s="1">
        <v>2.0</v>
      </c>
      <c r="X1249" s="1">
        <v>1.0</v>
      </c>
      <c r="Y1249" s="1">
        <v>2.0</v>
      </c>
      <c r="Z1249" s="1">
        <v>1.0</v>
      </c>
      <c r="AA1249" s="1">
        <v>2.0</v>
      </c>
      <c r="AB1249" s="1">
        <v>1.0</v>
      </c>
      <c r="AC1249" s="1">
        <v>2422.0</v>
      </c>
      <c r="AD1249" s="100">
        <f t="shared" si="1"/>
        <v>62</v>
      </c>
      <c r="AE1249">
        <f t="shared" si="2"/>
        <v>20</v>
      </c>
      <c r="AF1249">
        <f t="shared" si="3"/>
        <v>18</v>
      </c>
      <c r="AG1249">
        <f t="shared" si="4"/>
        <v>24</v>
      </c>
    </row>
    <row r="1250">
      <c r="A1250" s="1" t="b">
        <v>1</v>
      </c>
      <c r="B1250" s="20">
        <v>44291.59618903935</v>
      </c>
      <c r="C1250" s="1" t="s">
        <v>328</v>
      </c>
      <c r="D1250" s="1">
        <v>1.0</v>
      </c>
      <c r="E1250" s="1">
        <v>2.0</v>
      </c>
      <c r="F1250" s="1">
        <v>1.0</v>
      </c>
      <c r="G1250" s="1">
        <v>1.0</v>
      </c>
      <c r="H1250" s="1">
        <v>1.0</v>
      </c>
      <c r="I1250" s="1">
        <v>1.0</v>
      </c>
      <c r="J1250" s="1">
        <v>1.0</v>
      </c>
      <c r="K1250" s="1">
        <v>1.0</v>
      </c>
      <c r="L1250" s="1">
        <v>2.0</v>
      </c>
      <c r="M1250" s="1">
        <v>1.0</v>
      </c>
      <c r="N1250" s="1">
        <v>1.0</v>
      </c>
      <c r="O1250" s="1">
        <v>1.0</v>
      </c>
      <c r="P1250" s="1">
        <v>1.0</v>
      </c>
      <c r="Q1250" s="1">
        <v>1.0</v>
      </c>
      <c r="R1250" s="1">
        <v>1.0</v>
      </c>
      <c r="S1250" s="1">
        <v>1.0</v>
      </c>
      <c r="T1250" s="1">
        <v>1.0</v>
      </c>
      <c r="U1250" s="1">
        <v>1.0</v>
      </c>
      <c r="V1250" s="1">
        <v>1.0</v>
      </c>
      <c r="W1250" s="1">
        <v>1.0</v>
      </c>
      <c r="X1250" s="1">
        <v>1.0</v>
      </c>
      <c r="Y1250" s="1">
        <v>1.0</v>
      </c>
      <c r="Z1250" s="1">
        <v>1.0</v>
      </c>
      <c r="AA1250" s="1">
        <v>1.0</v>
      </c>
      <c r="AB1250" s="1">
        <v>1.0</v>
      </c>
      <c r="AC1250" s="1">
        <v>2126.0</v>
      </c>
      <c r="AD1250" s="100">
        <f t="shared" si="1"/>
        <v>54</v>
      </c>
      <c r="AE1250">
        <f t="shared" si="2"/>
        <v>20</v>
      </c>
      <c r="AF1250">
        <f t="shared" si="3"/>
        <v>14</v>
      </c>
      <c r="AG1250">
        <f t="shared" si="4"/>
        <v>20</v>
      </c>
    </row>
    <row r="1251">
      <c r="A1251" s="1" t="b">
        <v>1</v>
      </c>
      <c r="B1251" s="20">
        <v>44291.656224606486</v>
      </c>
      <c r="C1251" s="1" t="s">
        <v>543</v>
      </c>
      <c r="D1251" s="1">
        <v>1.0</v>
      </c>
      <c r="E1251" s="1">
        <v>2.0</v>
      </c>
      <c r="F1251" s="1">
        <v>2.0</v>
      </c>
      <c r="G1251" s="1">
        <v>1.0</v>
      </c>
      <c r="H1251" s="1">
        <v>2.0</v>
      </c>
      <c r="I1251" s="1">
        <v>1.0</v>
      </c>
      <c r="J1251" s="1">
        <v>1.0</v>
      </c>
      <c r="K1251" s="1">
        <v>1.0</v>
      </c>
      <c r="L1251" s="1">
        <v>1.0</v>
      </c>
      <c r="M1251" s="1">
        <v>1.0</v>
      </c>
      <c r="N1251" s="1">
        <v>2.0</v>
      </c>
      <c r="O1251" s="1">
        <v>2.0</v>
      </c>
      <c r="P1251" s="1">
        <v>2.0</v>
      </c>
      <c r="Q1251" s="1">
        <v>1.0</v>
      </c>
      <c r="R1251" s="1">
        <v>1.0</v>
      </c>
      <c r="S1251" s="1">
        <v>1.0</v>
      </c>
      <c r="T1251" s="1">
        <v>2.0</v>
      </c>
      <c r="U1251" s="1">
        <v>1.0</v>
      </c>
      <c r="V1251" s="1">
        <v>0.0</v>
      </c>
      <c r="W1251" s="1">
        <v>0.0</v>
      </c>
      <c r="X1251" s="1">
        <v>2.0</v>
      </c>
      <c r="Y1251" s="1">
        <v>1.0</v>
      </c>
      <c r="Z1251" s="1">
        <v>2.0</v>
      </c>
      <c r="AA1251" s="1">
        <v>2.0</v>
      </c>
      <c r="AB1251" s="1">
        <v>0.0</v>
      </c>
      <c r="AC1251" s="1">
        <v>2378.0</v>
      </c>
      <c r="AD1251" s="100">
        <f t="shared" si="1"/>
        <v>64</v>
      </c>
      <c r="AE1251">
        <f t="shared" si="2"/>
        <v>20</v>
      </c>
      <c r="AF1251">
        <f t="shared" si="3"/>
        <v>18</v>
      </c>
      <c r="AG1251">
        <f t="shared" si="4"/>
        <v>26</v>
      </c>
    </row>
    <row r="1252">
      <c r="A1252" s="1" t="b">
        <v>1</v>
      </c>
      <c r="B1252" s="20">
        <v>44291.78050879629</v>
      </c>
      <c r="C1252" s="1" t="s">
        <v>649</v>
      </c>
      <c r="D1252" s="1">
        <v>1.0</v>
      </c>
      <c r="E1252" s="1">
        <v>2.0</v>
      </c>
      <c r="F1252" s="1">
        <v>2.0</v>
      </c>
      <c r="G1252" s="1">
        <v>1.0</v>
      </c>
      <c r="H1252" s="1">
        <v>0.0</v>
      </c>
      <c r="I1252" s="1">
        <v>2.0</v>
      </c>
      <c r="J1252" s="1">
        <v>0.0</v>
      </c>
      <c r="K1252" s="1">
        <v>1.0</v>
      </c>
      <c r="L1252" s="1">
        <v>0.0</v>
      </c>
      <c r="M1252" s="1">
        <v>1.0</v>
      </c>
      <c r="N1252" s="1">
        <v>0.0</v>
      </c>
      <c r="O1252" s="1">
        <v>1.0</v>
      </c>
      <c r="P1252" s="1">
        <v>1.0</v>
      </c>
      <c r="Q1252" s="1">
        <v>0.0</v>
      </c>
      <c r="R1252" s="1">
        <v>0.0</v>
      </c>
      <c r="S1252" s="1">
        <v>0.0</v>
      </c>
      <c r="T1252" s="1">
        <v>1.0</v>
      </c>
      <c r="U1252" s="1">
        <v>1.0</v>
      </c>
      <c r="V1252" s="1">
        <v>0.0</v>
      </c>
      <c r="W1252" s="1">
        <v>0.0</v>
      </c>
      <c r="X1252" s="1">
        <v>1.0</v>
      </c>
      <c r="Y1252" s="1">
        <v>1.0</v>
      </c>
      <c r="Z1252" s="1">
        <v>1.0</v>
      </c>
      <c r="AA1252" s="1">
        <v>2.0</v>
      </c>
      <c r="AB1252" s="1">
        <v>1.0</v>
      </c>
      <c r="AC1252" s="1">
        <v>2500.0</v>
      </c>
      <c r="AD1252" s="100">
        <f t="shared" si="1"/>
        <v>40</v>
      </c>
      <c r="AE1252">
        <f t="shared" si="2"/>
        <v>14</v>
      </c>
      <c r="AF1252">
        <f t="shared" si="3"/>
        <v>12</v>
      </c>
      <c r="AG1252">
        <f t="shared" si="4"/>
        <v>14</v>
      </c>
    </row>
    <row r="1253">
      <c r="A1253" s="1" t="b">
        <v>1</v>
      </c>
      <c r="B1253" s="20">
        <v>44291.806517372686</v>
      </c>
      <c r="C1253" s="1" t="s">
        <v>674</v>
      </c>
      <c r="D1253" s="1">
        <v>2.0</v>
      </c>
      <c r="E1253" s="1">
        <v>1.0</v>
      </c>
      <c r="F1253" s="1">
        <v>0.0</v>
      </c>
      <c r="G1253" s="1">
        <v>1.0</v>
      </c>
      <c r="H1253" s="1">
        <v>0.0</v>
      </c>
      <c r="I1253" s="1">
        <v>2.0</v>
      </c>
      <c r="J1253" s="1">
        <v>0.0</v>
      </c>
      <c r="K1253" s="1">
        <v>1.0</v>
      </c>
      <c r="L1253" s="1">
        <v>0.0</v>
      </c>
      <c r="M1253" s="1">
        <v>0.0</v>
      </c>
      <c r="N1253" s="1">
        <v>0.0</v>
      </c>
      <c r="O1253" s="1">
        <v>0.0</v>
      </c>
      <c r="P1253" s="1">
        <v>1.0</v>
      </c>
      <c r="Q1253" s="1">
        <v>0.0</v>
      </c>
      <c r="R1253" s="1">
        <v>0.0</v>
      </c>
      <c r="S1253" s="1">
        <v>1.0</v>
      </c>
      <c r="T1253" s="1">
        <v>0.0</v>
      </c>
      <c r="U1253" s="1">
        <v>0.0</v>
      </c>
      <c r="V1253" s="1">
        <v>0.0</v>
      </c>
      <c r="W1253" s="1">
        <v>1.0</v>
      </c>
      <c r="X1253" s="1">
        <v>1.0</v>
      </c>
      <c r="Y1253" s="1">
        <v>2.0</v>
      </c>
      <c r="Z1253" s="1">
        <v>1.0</v>
      </c>
      <c r="AA1253" s="1">
        <v>0.0</v>
      </c>
      <c r="AB1253" s="1">
        <v>0.0</v>
      </c>
      <c r="AC1253" s="1">
        <v>2539.0</v>
      </c>
      <c r="AD1253" s="100">
        <f t="shared" si="1"/>
        <v>28</v>
      </c>
      <c r="AE1253">
        <f t="shared" si="2"/>
        <v>12</v>
      </c>
      <c r="AF1253">
        <f t="shared" si="3"/>
        <v>10</v>
      </c>
      <c r="AG1253">
        <f t="shared" si="4"/>
        <v>6</v>
      </c>
    </row>
    <row r="1254">
      <c r="A1254" s="1" t="b">
        <v>1</v>
      </c>
      <c r="B1254" s="20">
        <v>44292.31338715278</v>
      </c>
      <c r="C1254" s="1" t="s">
        <v>522</v>
      </c>
      <c r="D1254" s="1">
        <v>0.0</v>
      </c>
      <c r="E1254" s="1">
        <v>1.0</v>
      </c>
      <c r="F1254" s="1">
        <v>2.0</v>
      </c>
      <c r="G1254" s="1">
        <v>1.0</v>
      </c>
      <c r="H1254" s="1">
        <v>0.0</v>
      </c>
      <c r="I1254" s="1">
        <v>2.0</v>
      </c>
      <c r="J1254" s="1">
        <v>1.0</v>
      </c>
      <c r="K1254" s="1">
        <v>1.0</v>
      </c>
      <c r="L1254" s="1">
        <v>1.0</v>
      </c>
      <c r="M1254" s="1">
        <v>0.0</v>
      </c>
      <c r="N1254" s="1">
        <v>0.0</v>
      </c>
      <c r="O1254" s="1">
        <v>0.0</v>
      </c>
      <c r="P1254" s="1">
        <v>2.0</v>
      </c>
      <c r="Q1254" s="1">
        <v>0.0</v>
      </c>
      <c r="R1254" s="1">
        <v>0.0</v>
      </c>
      <c r="S1254" s="1">
        <v>1.0</v>
      </c>
      <c r="T1254" s="1">
        <v>0.0</v>
      </c>
      <c r="U1254" s="1">
        <v>0.0</v>
      </c>
      <c r="V1254" s="1">
        <v>0.0</v>
      </c>
      <c r="W1254" s="1">
        <v>1.0</v>
      </c>
      <c r="X1254" s="1">
        <v>0.0</v>
      </c>
      <c r="Y1254" s="1">
        <v>2.0</v>
      </c>
      <c r="Z1254" s="1">
        <v>1.0</v>
      </c>
      <c r="AA1254" s="1">
        <v>2.0</v>
      </c>
      <c r="AB1254" s="1">
        <v>1.0</v>
      </c>
      <c r="AC1254" s="1">
        <v>2246.0</v>
      </c>
      <c r="AD1254" s="100">
        <f t="shared" si="1"/>
        <v>38</v>
      </c>
      <c r="AE1254">
        <f t="shared" si="2"/>
        <v>12</v>
      </c>
      <c r="AF1254">
        <f t="shared" si="3"/>
        <v>10</v>
      </c>
      <c r="AG1254">
        <f t="shared" si="4"/>
        <v>16</v>
      </c>
    </row>
    <row r="1255">
      <c r="A1255" t="b">
        <v>0</v>
      </c>
      <c r="B1255" s="20">
        <v>44292.33407570602</v>
      </c>
      <c r="C1255" s="1" t="s">
        <v>925</v>
      </c>
      <c r="D1255" s="1">
        <v>1.0</v>
      </c>
      <c r="E1255" s="1">
        <v>2.0</v>
      </c>
      <c r="F1255" s="1">
        <v>0.0</v>
      </c>
      <c r="G1255" s="1">
        <v>0.0</v>
      </c>
      <c r="H1255" s="1">
        <v>0.0</v>
      </c>
      <c r="I1255" s="1">
        <v>1.0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2.0</v>
      </c>
      <c r="T1255" s="1">
        <v>0.0</v>
      </c>
      <c r="U1255" s="1">
        <v>0.0</v>
      </c>
      <c r="V1255" s="1">
        <v>1.0</v>
      </c>
      <c r="W1255" s="1">
        <v>2.0</v>
      </c>
      <c r="X1255" s="1">
        <v>0.0</v>
      </c>
      <c r="Y1255" s="1">
        <v>1.0</v>
      </c>
      <c r="Z1255" s="1">
        <v>2.0</v>
      </c>
      <c r="AA1255" s="1">
        <v>2.0</v>
      </c>
      <c r="AB1255" s="1">
        <v>0.0</v>
      </c>
      <c r="AC1255" s="1">
        <v>2535.0</v>
      </c>
      <c r="AD1255" s="100">
        <f t="shared" si="1"/>
        <v>28</v>
      </c>
      <c r="AE1255">
        <f t="shared" si="2"/>
        <v>14</v>
      </c>
      <c r="AF1255">
        <f t="shared" si="3"/>
        <v>2</v>
      </c>
      <c r="AG1255">
        <f t="shared" si="4"/>
        <v>12</v>
      </c>
    </row>
    <row r="1256">
      <c r="A1256" s="1" t="b">
        <v>1</v>
      </c>
      <c r="B1256" s="20">
        <v>44292.38434528935</v>
      </c>
      <c r="C1256" s="1" t="s">
        <v>525</v>
      </c>
      <c r="D1256" s="1">
        <v>0.0</v>
      </c>
      <c r="E1256" s="1">
        <v>2.0</v>
      </c>
      <c r="F1256" s="1">
        <v>2.0</v>
      </c>
      <c r="G1256" s="1">
        <v>0.0</v>
      </c>
      <c r="H1256" s="1">
        <v>1.0</v>
      </c>
      <c r="I1256" s="1">
        <v>2.0</v>
      </c>
      <c r="J1256" s="1">
        <v>2.0</v>
      </c>
      <c r="K1256" s="1">
        <v>2.0</v>
      </c>
      <c r="L1256" s="1">
        <v>1.0</v>
      </c>
      <c r="M1256" s="1">
        <v>0.0</v>
      </c>
      <c r="N1256" s="1">
        <v>1.0</v>
      </c>
      <c r="O1256" s="1">
        <v>1.0</v>
      </c>
      <c r="P1256" s="1">
        <v>2.0</v>
      </c>
      <c r="Q1256" s="1">
        <v>0.0</v>
      </c>
      <c r="R1256" s="1">
        <v>0.0</v>
      </c>
      <c r="S1256" s="1">
        <v>2.0</v>
      </c>
      <c r="T1256" s="1">
        <v>1.0</v>
      </c>
      <c r="U1256" s="1">
        <v>0.0</v>
      </c>
      <c r="V1256" s="1">
        <v>0.0</v>
      </c>
      <c r="W1256" s="1">
        <v>1.0</v>
      </c>
      <c r="X1256" s="1">
        <v>2.0</v>
      </c>
      <c r="Y1256" s="1">
        <v>1.0</v>
      </c>
      <c r="Z1256" s="1">
        <v>1.0</v>
      </c>
      <c r="AA1256" s="1">
        <v>1.0</v>
      </c>
      <c r="AB1256" s="1">
        <v>0.0</v>
      </c>
      <c r="AC1256" s="1">
        <v>2277.0</v>
      </c>
      <c r="AD1256" s="100">
        <f t="shared" si="1"/>
        <v>50</v>
      </c>
      <c r="AE1256">
        <f t="shared" si="2"/>
        <v>16</v>
      </c>
      <c r="AF1256">
        <f t="shared" si="3"/>
        <v>12</v>
      </c>
      <c r="AG1256">
        <f t="shared" si="4"/>
        <v>22</v>
      </c>
    </row>
    <row r="1257">
      <c r="A1257" s="1" t="b">
        <v>1</v>
      </c>
      <c r="B1257" s="20">
        <v>44292.80230079861</v>
      </c>
      <c r="C1257" s="1" t="s">
        <v>537</v>
      </c>
      <c r="D1257" s="1">
        <v>0.0</v>
      </c>
      <c r="E1257" s="1">
        <v>2.0</v>
      </c>
      <c r="F1257" s="1">
        <v>0.0</v>
      </c>
      <c r="G1257" s="1">
        <v>2.0</v>
      </c>
      <c r="H1257" s="1">
        <v>0.0</v>
      </c>
      <c r="I1257" s="1">
        <v>0.0</v>
      </c>
      <c r="J1257" s="1">
        <v>1.0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1.0</v>
      </c>
      <c r="T1257" s="1">
        <v>0.0</v>
      </c>
      <c r="U1257" s="1">
        <v>0.0</v>
      </c>
      <c r="V1257" s="1">
        <v>0.0</v>
      </c>
      <c r="W1257" s="1">
        <v>1.0</v>
      </c>
      <c r="X1257" s="1">
        <v>1.0</v>
      </c>
      <c r="Y1257" s="1">
        <v>1.0</v>
      </c>
      <c r="Z1257" s="1">
        <v>1.0</v>
      </c>
      <c r="AA1257" s="1">
        <v>2.0</v>
      </c>
      <c r="AB1257" s="1">
        <v>0.0</v>
      </c>
      <c r="AC1257" s="1">
        <v>2365.0</v>
      </c>
      <c r="AD1257" s="100">
        <f t="shared" si="1"/>
        <v>24</v>
      </c>
      <c r="AE1257">
        <f t="shared" si="2"/>
        <v>12</v>
      </c>
      <c r="AF1257">
        <f t="shared" si="3"/>
        <v>4</v>
      </c>
      <c r="AG1257">
        <f t="shared" si="4"/>
        <v>8</v>
      </c>
    </row>
    <row r="1258">
      <c r="A1258" s="1" t="b">
        <v>1</v>
      </c>
      <c r="B1258" s="20">
        <v>44292.83436677083</v>
      </c>
      <c r="C1258" s="1" t="s">
        <v>620</v>
      </c>
      <c r="D1258" s="1">
        <v>2.0</v>
      </c>
      <c r="E1258" s="1">
        <v>2.0</v>
      </c>
      <c r="F1258" s="1">
        <v>2.0</v>
      </c>
      <c r="G1258" s="1">
        <v>1.0</v>
      </c>
      <c r="H1258" s="1">
        <v>1.0</v>
      </c>
      <c r="I1258" s="1">
        <v>2.0</v>
      </c>
      <c r="J1258" s="1">
        <v>2.0</v>
      </c>
      <c r="K1258" s="1">
        <v>1.0</v>
      </c>
      <c r="L1258" s="1">
        <v>0.0</v>
      </c>
      <c r="M1258" s="1">
        <v>0.0</v>
      </c>
      <c r="N1258" s="1">
        <v>2.0</v>
      </c>
      <c r="O1258" s="1">
        <v>1.0</v>
      </c>
      <c r="P1258" s="1">
        <v>2.0</v>
      </c>
      <c r="Q1258" s="1">
        <v>0.0</v>
      </c>
      <c r="R1258" s="1">
        <v>0.0</v>
      </c>
      <c r="S1258" s="1">
        <v>1.0</v>
      </c>
      <c r="T1258" s="1">
        <v>1.0</v>
      </c>
      <c r="U1258" s="1">
        <v>0.0</v>
      </c>
      <c r="V1258" s="1">
        <v>2.0</v>
      </c>
      <c r="W1258" s="1">
        <v>1.0</v>
      </c>
      <c r="X1258" s="1">
        <v>1.0</v>
      </c>
      <c r="Y1258" s="1">
        <v>2.0</v>
      </c>
      <c r="Z1258" s="1">
        <v>2.0</v>
      </c>
      <c r="AA1258" s="1">
        <v>2.0</v>
      </c>
      <c r="AB1258" s="1">
        <v>1.0</v>
      </c>
      <c r="AC1258" s="1">
        <v>2466.0</v>
      </c>
      <c r="AD1258" s="100">
        <f t="shared" si="1"/>
        <v>62</v>
      </c>
      <c r="AE1258">
        <f t="shared" si="2"/>
        <v>16</v>
      </c>
      <c r="AF1258">
        <f t="shared" si="3"/>
        <v>20</v>
      </c>
      <c r="AG1258">
        <f t="shared" si="4"/>
        <v>26</v>
      </c>
    </row>
    <row r="1259">
      <c r="A1259" s="1" t="b">
        <v>1</v>
      </c>
      <c r="B1259" s="20">
        <v>44292.900960451385</v>
      </c>
      <c r="C1259" s="1" t="s">
        <v>675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2441.0</v>
      </c>
      <c r="AD1259" s="100">
        <f t="shared" si="1"/>
        <v>0</v>
      </c>
      <c r="AE1259">
        <f t="shared" si="2"/>
        <v>0</v>
      </c>
      <c r="AF1259">
        <f t="shared" si="3"/>
        <v>0</v>
      </c>
      <c r="AG1259">
        <f t="shared" si="4"/>
        <v>0</v>
      </c>
    </row>
    <row r="1260">
      <c r="A1260" s="1" t="b">
        <v>1</v>
      </c>
      <c r="B1260" s="20">
        <v>44293.60762908564</v>
      </c>
      <c r="C1260" s="1" t="s">
        <v>580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2442.0</v>
      </c>
      <c r="AD1260" s="100">
        <f t="shared" si="1"/>
        <v>0</v>
      </c>
      <c r="AE1260">
        <f t="shared" si="2"/>
        <v>0</v>
      </c>
      <c r="AF1260">
        <f t="shared" si="3"/>
        <v>0</v>
      </c>
      <c r="AG1260">
        <f t="shared" si="4"/>
        <v>0</v>
      </c>
    </row>
    <row r="1261">
      <c r="A1261" t="b">
        <v>0</v>
      </c>
      <c r="B1261" s="20">
        <v>44293.94862744213</v>
      </c>
      <c r="C1261" s="1" t="s">
        <v>640</v>
      </c>
      <c r="D1261" s="1">
        <v>1.0</v>
      </c>
      <c r="E1261" s="1">
        <v>1.0</v>
      </c>
      <c r="F1261" s="1">
        <v>1.0</v>
      </c>
      <c r="G1261" s="1">
        <v>1.0</v>
      </c>
      <c r="H1261" s="1">
        <v>2.0</v>
      </c>
      <c r="I1261" s="1">
        <v>1.0</v>
      </c>
      <c r="J1261" s="1">
        <v>2.0</v>
      </c>
      <c r="K1261" s="1">
        <v>1.0</v>
      </c>
      <c r="L1261" s="1">
        <v>2.0</v>
      </c>
      <c r="M1261" s="1">
        <v>1.0</v>
      </c>
      <c r="N1261" s="1">
        <v>2.0</v>
      </c>
      <c r="O1261" s="1">
        <v>2.0</v>
      </c>
      <c r="P1261" s="1">
        <v>1.0</v>
      </c>
      <c r="Q1261" s="1">
        <v>2.0</v>
      </c>
      <c r="R1261" s="1">
        <v>1.0</v>
      </c>
      <c r="S1261" s="1">
        <v>2.0</v>
      </c>
      <c r="T1261" s="1">
        <v>1.0</v>
      </c>
      <c r="U1261" s="1">
        <v>1.0</v>
      </c>
      <c r="V1261" s="1">
        <v>1.0</v>
      </c>
      <c r="W1261" s="1">
        <v>1.0</v>
      </c>
      <c r="X1261" s="1">
        <v>1.0</v>
      </c>
      <c r="Y1261" s="1">
        <v>1.0</v>
      </c>
      <c r="Z1261" s="1">
        <v>1.0</v>
      </c>
      <c r="AA1261" s="1">
        <v>2.0</v>
      </c>
      <c r="AB1261" s="1">
        <v>1.0</v>
      </c>
      <c r="AC1261" s="1">
        <v>2286.0</v>
      </c>
      <c r="AD1261" s="100">
        <f t="shared" si="1"/>
        <v>66</v>
      </c>
      <c r="AE1261">
        <f t="shared" si="2"/>
        <v>18</v>
      </c>
      <c r="AF1261">
        <f t="shared" si="3"/>
        <v>16</v>
      </c>
      <c r="AG1261">
        <f t="shared" si="4"/>
        <v>32</v>
      </c>
    </row>
    <row r="1262">
      <c r="A1262" s="1" t="b">
        <v>1</v>
      </c>
      <c r="B1262" s="20">
        <v>44294.40083789352</v>
      </c>
      <c r="C1262" s="1" t="s">
        <v>535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2381.0</v>
      </c>
      <c r="AD1262" s="100">
        <f t="shared" si="1"/>
        <v>0</v>
      </c>
      <c r="AE1262">
        <f t="shared" si="2"/>
        <v>0</v>
      </c>
      <c r="AF1262">
        <f t="shared" si="3"/>
        <v>0</v>
      </c>
      <c r="AG1262">
        <f t="shared" si="4"/>
        <v>0</v>
      </c>
    </row>
    <row r="1263">
      <c r="A1263" s="1" t="b">
        <v>1</v>
      </c>
      <c r="B1263" s="20">
        <v>44294.48237871528</v>
      </c>
      <c r="C1263" s="1" t="s">
        <v>556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2407.0</v>
      </c>
      <c r="AD1263" s="100">
        <f t="shared" si="1"/>
        <v>0</v>
      </c>
      <c r="AE1263">
        <f t="shared" si="2"/>
        <v>0</v>
      </c>
      <c r="AF1263">
        <f t="shared" si="3"/>
        <v>0</v>
      </c>
      <c r="AG1263">
        <f t="shared" si="4"/>
        <v>0</v>
      </c>
    </row>
    <row r="1264">
      <c r="A1264" s="1" t="b">
        <v>1</v>
      </c>
      <c r="B1264" s="20">
        <v>44294.508964444445</v>
      </c>
      <c r="C1264" s="1" t="s">
        <v>676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1.0</v>
      </c>
      <c r="J1264" s="1">
        <v>2.0</v>
      </c>
      <c r="K1264" s="1">
        <v>2.0</v>
      </c>
      <c r="L1264" s="1">
        <v>0.0</v>
      </c>
      <c r="M1264" s="1">
        <v>0.0</v>
      </c>
      <c r="N1264" s="1">
        <v>0.0</v>
      </c>
      <c r="O1264" s="1">
        <v>0.0</v>
      </c>
      <c r="P1264" s="1">
        <v>2.0</v>
      </c>
      <c r="Q1264" s="1">
        <v>0.0</v>
      </c>
      <c r="R1264" s="1">
        <v>0.0</v>
      </c>
      <c r="S1264" s="1">
        <v>2.0</v>
      </c>
      <c r="T1264" s="1">
        <v>0.0</v>
      </c>
      <c r="U1264" s="1">
        <v>0.0</v>
      </c>
      <c r="V1264" s="1">
        <v>0.0</v>
      </c>
      <c r="W1264" s="1">
        <v>0.0</v>
      </c>
      <c r="X1264" s="1">
        <v>1.0</v>
      </c>
      <c r="Y1264" s="1">
        <v>2.0</v>
      </c>
      <c r="Z1264" s="1">
        <v>1.0</v>
      </c>
      <c r="AA1264" s="1">
        <v>2.0</v>
      </c>
      <c r="AB1264" s="1">
        <v>0.0</v>
      </c>
      <c r="AC1264" s="1">
        <v>2543.0</v>
      </c>
      <c r="AD1264" s="100">
        <f t="shared" si="1"/>
        <v>30</v>
      </c>
      <c r="AE1264">
        <f t="shared" si="2"/>
        <v>8</v>
      </c>
      <c r="AF1264">
        <f t="shared" si="3"/>
        <v>8</v>
      </c>
      <c r="AG1264">
        <f t="shared" si="4"/>
        <v>14</v>
      </c>
    </row>
    <row r="1265">
      <c r="A1265" s="1" t="b">
        <v>1</v>
      </c>
      <c r="B1265" s="20">
        <v>44294.520806817134</v>
      </c>
      <c r="C1265" s="1" t="s">
        <v>531</v>
      </c>
      <c r="D1265" s="1">
        <v>1.0</v>
      </c>
      <c r="E1265" s="1">
        <v>1.0</v>
      </c>
      <c r="F1265" s="1">
        <v>1.0</v>
      </c>
      <c r="G1265" s="1">
        <v>0.0</v>
      </c>
      <c r="H1265" s="1">
        <v>1.0</v>
      </c>
      <c r="I1265" s="1">
        <v>1.0</v>
      </c>
      <c r="J1265" s="1">
        <v>2.0</v>
      </c>
      <c r="K1265" s="1">
        <v>2.0</v>
      </c>
      <c r="L1265" s="1">
        <v>0.0</v>
      </c>
      <c r="M1265" s="1">
        <v>0.0</v>
      </c>
      <c r="N1265" s="1">
        <v>1.0</v>
      </c>
      <c r="O1265" s="1">
        <v>0.0</v>
      </c>
      <c r="P1265" s="1">
        <v>1.0</v>
      </c>
      <c r="Q1265" s="1">
        <v>0.0</v>
      </c>
      <c r="R1265" s="1">
        <v>0.0</v>
      </c>
      <c r="S1265" s="1">
        <v>2.0</v>
      </c>
      <c r="T1265" s="1">
        <v>1.0</v>
      </c>
      <c r="U1265" s="1">
        <v>0.0</v>
      </c>
      <c r="V1265" s="1">
        <v>1.0</v>
      </c>
      <c r="W1265" s="1">
        <v>0.0</v>
      </c>
      <c r="X1265" s="1">
        <v>2.0</v>
      </c>
      <c r="Y1265" s="1">
        <v>2.0</v>
      </c>
      <c r="Z1265" s="1">
        <v>1.0</v>
      </c>
      <c r="AA1265" s="1">
        <v>2.0</v>
      </c>
      <c r="AB1265" s="1">
        <v>1.0</v>
      </c>
      <c r="AC1265" s="1">
        <v>2360.0</v>
      </c>
      <c r="AD1265" s="100">
        <f t="shared" si="1"/>
        <v>46</v>
      </c>
      <c r="AE1265">
        <f t="shared" si="2"/>
        <v>12</v>
      </c>
      <c r="AF1265">
        <f t="shared" si="3"/>
        <v>14</v>
      </c>
      <c r="AG1265">
        <f t="shared" si="4"/>
        <v>20</v>
      </c>
    </row>
    <row r="1266">
      <c r="A1266" s="1" t="b">
        <v>1</v>
      </c>
      <c r="B1266" s="20">
        <v>44295.564037881944</v>
      </c>
      <c r="C1266" s="1" t="s">
        <v>677</v>
      </c>
      <c r="D1266" s="1">
        <v>2.0</v>
      </c>
      <c r="E1266" s="1">
        <v>2.0</v>
      </c>
      <c r="F1266" s="1">
        <v>1.0</v>
      </c>
      <c r="G1266" s="1">
        <v>1.0</v>
      </c>
      <c r="H1266" s="1">
        <v>0.0</v>
      </c>
      <c r="I1266" s="1">
        <v>2.0</v>
      </c>
      <c r="J1266" s="1">
        <v>2.0</v>
      </c>
      <c r="K1266" s="1">
        <v>2.0</v>
      </c>
      <c r="L1266" s="1">
        <v>2.0</v>
      </c>
      <c r="M1266" s="1">
        <v>0.0</v>
      </c>
      <c r="N1266" s="1">
        <v>1.0</v>
      </c>
      <c r="O1266" s="1">
        <v>0.0</v>
      </c>
      <c r="P1266" s="1">
        <v>2.0</v>
      </c>
      <c r="Q1266" s="1">
        <v>0.0</v>
      </c>
      <c r="R1266" s="1">
        <v>0.0</v>
      </c>
      <c r="S1266" s="1">
        <v>2.0</v>
      </c>
      <c r="T1266" s="1">
        <v>1.0</v>
      </c>
      <c r="U1266" s="1">
        <v>0.0</v>
      </c>
      <c r="V1266" s="1">
        <v>1.0</v>
      </c>
      <c r="W1266" s="1">
        <v>2.0</v>
      </c>
      <c r="X1266" s="1">
        <v>2.0</v>
      </c>
      <c r="Y1266" s="1">
        <v>2.0</v>
      </c>
      <c r="Z1266" s="1">
        <v>1.0</v>
      </c>
      <c r="AA1266" s="1">
        <v>2.0</v>
      </c>
      <c r="AB1266" s="1">
        <v>1.0</v>
      </c>
      <c r="AC1266" s="1">
        <v>2509.0</v>
      </c>
      <c r="AD1266" s="100">
        <f t="shared" si="1"/>
        <v>62</v>
      </c>
      <c r="AE1266">
        <f t="shared" si="2"/>
        <v>22</v>
      </c>
      <c r="AF1266">
        <f t="shared" si="3"/>
        <v>20</v>
      </c>
      <c r="AG1266">
        <f t="shared" si="4"/>
        <v>20</v>
      </c>
    </row>
    <row r="1267">
      <c r="A1267" s="1" t="b">
        <v>1</v>
      </c>
      <c r="B1267" s="20">
        <v>44295.765487094905</v>
      </c>
      <c r="C1267" s="1" t="s">
        <v>678</v>
      </c>
      <c r="D1267" s="1">
        <v>0.0</v>
      </c>
      <c r="E1267" s="1">
        <v>1.0</v>
      </c>
      <c r="F1267" s="1">
        <v>1.0</v>
      </c>
      <c r="G1267" s="1">
        <v>1.0</v>
      </c>
      <c r="H1267" s="1">
        <v>1.0</v>
      </c>
      <c r="I1267" s="1">
        <v>1.0</v>
      </c>
      <c r="J1267" s="1">
        <v>2.0</v>
      </c>
      <c r="K1267" s="1">
        <v>1.0</v>
      </c>
      <c r="L1267" s="1">
        <v>0.0</v>
      </c>
      <c r="M1267" s="1">
        <v>0.0</v>
      </c>
      <c r="N1267" s="1">
        <v>0.0</v>
      </c>
      <c r="O1267" s="1">
        <v>0.0</v>
      </c>
      <c r="P1267" s="1">
        <v>1.0</v>
      </c>
      <c r="Q1267" s="1">
        <v>0.0</v>
      </c>
      <c r="R1267" s="1">
        <v>0.0</v>
      </c>
      <c r="S1267" s="1">
        <v>1.0</v>
      </c>
      <c r="T1267" s="1">
        <v>1.0</v>
      </c>
      <c r="U1267" s="1">
        <v>0.0</v>
      </c>
      <c r="V1267" s="1">
        <v>1.0</v>
      </c>
      <c r="W1267" s="1">
        <v>1.0</v>
      </c>
      <c r="X1267" s="1">
        <v>1.0</v>
      </c>
      <c r="Y1267" s="1">
        <v>1.0</v>
      </c>
      <c r="Z1267" s="1">
        <v>1.0</v>
      </c>
      <c r="AA1267" s="1">
        <v>2.0</v>
      </c>
      <c r="AB1267" s="1">
        <v>0.0</v>
      </c>
      <c r="AC1267" s="1">
        <v>2542.0</v>
      </c>
      <c r="AD1267" s="100">
        <f t="shared" si="1"/>
        <v>36</v>
      </c>
      <c r="AE1267">
        <f t="shared" si="2"/>
        <v>10</v>
      </c>
      <c r="AF1267">
        <f t="shared" si="3"/>
        <v>8</v>
      </c>
      <c r="AG1267">
        <f t="shared" si="4"/>
        <v>18</v>
      </c>
    </row>
    <row r="1268">
      <c r="A1268" s="1" t="b">
        <v>1</v>
      </c>
      <c r="B1268" s="20">
        <v>44295.96744516204</v>
      </c>
      <c r="C1268" s="1" t="s">
        <v>679</v>
      </c>
      <c r="D1268" s="1">
        <v>0.0</v>
      </c>
      <c r="E1268" s="1">
        <v>0.0</v>
      </c>
      <c r="F1268" s="1">
        <v>1.0</v>
      </c>
      <c r="G1268" s="1">
        <v>2.0</v>
      </c>
      <c r="H1268" s="1">
        <v>0.0</v>
      </c>
      <c r="I1268" s="1">
        <v>1.0</v>
      </c>
      <c r="J1268" s="1">
        <v>2.0</v>
      </c>
      <c r="K1268" s="1">
        <v>2.0</v>
      </c>
      <c r="L1268" s="1">
        <v>1.0</v>
      </c>
      <c r="M1268" s="1">
        <v>0.0</v>
      </c>
      <c r="N1268" s="1">
        <v>1.0</v>
      </c>
      <c r="O1268" s="1">
        <v>0.0</v>
      </c>
      <c r="P1268" s="1">
        <v>2.0</v>
      </c>
      <c r="Q1268" s="1">
        <v>0.0</v>
      </c>
      <c r="R1268" s="1">
        <v>0.0</v>
      </c>
      <c r="S1268" s="1">
        <v>1.0</v>
      </c>
      <c r="T1268" s="1">
        <v>1.0</v>
      </c>
      <c r="U1268" s="1">
        <v>0.0</v>
      </c>
      <c r="V1268" s="1">
        <v>2.0</v>
      </c>
      <c r="W1268" s="1">
        <v>1.0</v>
      </c>
      <c r="X1268" s="1">
        <v>0.0</v>
      </c>
      <c r="Y1268" s="1">
        <v>2.0</v>
      </c>
      <c r="Z1268" s="1">
        <v>1.0</v>
      </c>
      <c r="AA1268" s="1">
        <v>1.0</v>
      </c>
      <c r="AB1268" s="1">
        <v>0.0</v>
      </c>
      <c r="AC1268" s="1">
        <v>2175.0</v>
      </c>
      <c r="AD1268" s="100">
        <f t="shared" si="1"/>
        <v>42</v>
      </c>
      <c r="AE1268">
        <f t="shared" si="2"/>
        <v>10</v>
      </c>
      <c r="AF1268">
        <f t="shared" si="3"/>
        <v>16</v>
      </c>
      <c r="AG1268">
        <f t="shared" si="4"/>
        <v>16</v>
      </c>
    </row>
    <row r="1269">
      <c r="A1269" s="1" t="b">
        <v>1</v>
      </c>
      <c r="B1269" s="20">
        <v>44297.492054456015</v>
      </c>
      <c r="C1269" s="1" t="s">
        <v>926</v>
      </c>
      <c r="D1269" s="1">
        <v>1.0</v>
      </c>
      <c r="E1269" s="1">
        <v>2.0</v>
      </c>
      <c r="F1269" s="1">
        <v>1.0</v>
      </c>
      <c r="G1269" s="1">
        <v>0.0</v>
      </c>
      <c r="H1269" s="1">
        <v>1.0</v>
      </c>
      <c r="I1269" s="1">
        <v>0.0</v>
      </c>
      <c r="J1269" s="1">
        <v>1.0</v>
      </c>
      <c r="K1269" s="1">
        <v>2.0</v>
      </c>
      <c r="L1269" s="1">
        <v>0.0</v>
      </c>
      <c r="M1269" s="1">
        <v>0.0</v>
      </c>
      <c r="N1269" s="1">
        <v>0.0</v>
      </c>
      <c r="O1269" s="1">
        <v>1.0</v>
      </c>
      <c r="P1269" s="1">
        <v>1.0</v>
      </c>
      <c r="Q1269" s="1">
        <v>0.0</v>
      </c>
      <c r="R1269" s="1">
        <v>0.0</v>
      </c>
      <c r="S1269" s="1">
        <v>2.0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2.0</v>
      </c>
      <c r="AA1269" s="1">
        <v>2.0</v>
      </c>
      <c r="AB1269" s="1">
        <v>0.0</v>
      </c>
      <c r="AC1269" s="1">
        <v>2535.0</v>
      </c>
      <c r="AD1269" s="100">
        <f t="shared" si="1"/>
        <v>34</v>
      </c>
      <c r="AE1269">
        <f t="shared" si="2"/>
        <v>10</v>
      </c>
      <c r="AF1269">
        <f t="shared" si="3"/>
        <v>8</v>
      </c>
      <c r="AG1269">
        <f t="shared" si="4"/>
        <v>16</v>
      </c>
    </row>
    <row r="1270">
      <c r="A1270" s="1" t="b">
        <v>1</v>
      </c>
      <c r="B1270" s="20">
        <v>44298.4496478588</v>
      </c>
      <c r="C1270" s="1" t="s">
        <v>142</v>
      </c>
      <c r="D1270" s="1">
        <v>1.0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1.0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1.0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1905.0</v>
      </c>
      <c r="AD1270" s="100">
        <f t="shared" si="1"/>
        <v>6</v>
      </c>
      <c r="AE1270">
        <f t="shared" si="2"/>
        <v>0</v>
      </c>
      <c r="AF1270">
        <f t="shared" si="3"/>
        <v>6</v>
      </c>
      <c r="AG1270">
        <f t="shared" si="4"/>
        <v>0</v>
      </c>
    </row>
    <row r="1271">
      <c r="A1271" s="1" t="b">
        <v>1</v>
      </c>
      <c r="B1271" s="20">
        <v>44299.59174172454</v>
      </c>
      <c r="C1271" s="1" t="s">
        <v>301</v>
      </c>
      <c r="D1271" s="1">
        <v>2.0</v>
      </c>
      <c r="E1271" s="1">
        <v>1.0</v>
      </c>
      <c r="F1271" s="1">
        <v>2.0</v>
      </c>
      <c r="G1271" s="1">
        <v>2.0</v>
      </c>
      <c r="H1271" s="1">
        <v>0.0</v>
      </c>
      <c r="I1271" s="1">
        <v>2.0</v>
      </c>
      <c r="J1271" s="1">
        <v>2.0</v>
      </c>
      <c r="K1271" s="1">
        <v>2.0</v>
      </c>
      <c r="L1271" s="1">
        <v>1.0</v>
      </c>
      <c r="M1271" s="1">
        <v>0.0</v>
      </c>
      <c r="N1271" s="1">
        <v>1.0</v>
      </c>
      <c r="O1271" s="1">
        <v>0.0</v>
      </c>
      <c r="P1271" s="1">
        <v>2.0</v>
      </c>
      <c r="Q1271" s="1">
        <v>0.0</v>
      </c>
      <c r="R1271" s="1">
        <v>0.0</v>
      </c>
      <c r="S1271" s="1">
        <v>2.0</v>
      </c>
      <c r="T1271" s="1">
        <v>1.0</v>
      </c>
      <c r="U1271" s="1">
        <v>0.0</v>
      </c>
      <c r="V1271" s="1">
        <v>1.0</v>
      </c>
      <c r="W1271" s="1">
        <v>1.0</v>
      </c>
      <c r="X1271" s="1">
        <v>0.0</v>
      </c>
      <c r="Y1271" s="1">
        <v>2.0</v>
      </c>
      <c r="Z1271" s="1">
        <v>2.0</v>
      </c>
      <c r="AA1271" s="1">
        <v>2.0</v>
      </c>
      <c r="AB1271" s="1">
        <v>1.0</v>
      </c>
      <c r="AC1271" s="1">
        <v>2066.0</v>
      </c>
      <c r="AD1271" s="100">
        <f t="shared" si="1"/>
        <v>58</v>
      </c>
      <c r="AE1271">
        <f t="shared" si="2"/>
        <v>14</v>
      </c>
      <c r="AF1271">
        <f t="shared" si="3"/>
        <v>22</v>
      </c>
      <c r="AG1271">
        <f t="shared" si="4"/>
        <v>22</v>
      </c>
    </row>
    <row r="1272">
      <c r="A1272" s="1" t="b">
        <v>1</v>
      </c>
      <c r="B1272" s="20">
        <v>44299.77320967593</v>
      </c>
      <c r="C1272" s="1" t="s">
        <v>680</v>
      </c>
      <c r="D1272" s="1">
        <v>1.0</v>
      </c>
      <c r="E1272" s="1">
        <v>1.0</v>
      </c>
      <c r="F1272" s="1">
        <v>1.0</v>
      </c>
      <c r="G1272" s="1">
        <v>0.0</v>
      </c>
      <c r="H1272" s="1">
        <v>0.0</v>
      </c>
      <c r="I1272" s="1">
        <v>1.0</v>
      </c>
      <c r="J1272" s="1">
        <v>1.0</v>
      </c>
      <c r="K1272" s="1">
        <v>2.0</v>
      </c>
      <c r="L1272" s="1">
        <v>0.0</v>
      </c>
      <c r="M1272" s="1">
        <v>0.0</v>
      </c>
      <c r="N1272" s="1">
        <v>0.0</v>
      </c>
      <c r="O1272" s="1">
        <v>2.0</v>
      </c>
      <c r="P1272" s="1">
        <v>2.0</v>
      </c>
      <c r="Q1272" s="1">
        <v>0.0</v>
      </c>
      <c r="R1272" s="1">
        <v>0.0</v>
      </c>
      <c r="S1272" s="1">
        <v>1.0</v>
      </c>
      <c r="T1272" s="1">
        <v>2.0</v>
      </c>
      <c r="U1272" s="1">
        <v>0.0</v>
      </c>
      <c r="V1272" s="1">
        <v>0.0</v>
      </c>
      <c r="W1272" s="1">
        <v>1.0</v>
      </c>
      <c r="X1272" s="1">
        <v>1.0</v>
      </c>
      <c r="Y1272" s="1">
        <v>1.0</v>
      </c>
      <c r="Z1272" s="1">
        <v>1.0</v>
      </c>
      <c r="AA1272" s="1">
        <v>2.0</v>
      </c>
      <c r="AB1272" s="1">
        <v>1.0</v>
      </c>
      <c r="AC1272" s="1">
        <v>2531.0</v>
      </c>
      <c r="AD1272" s="100">
        <f t="shared" si="1"/>
        <v>42</v>
      </c>
      <c r="AE1272">
        <f t="shared" si="2"/>
        <v>10</v>
      </c>
      <c r="AF1272">
        <f t="shared" si="3"/>
        <v>16</v>
      </c>
      <c r="AG1272">
        <f t="shared" si="4"/>
        <v>16</v>
      </c>
    </row>
    <row r="1273">
      <c r="A1273" s="1" t="b">
        <v>1</v>
      </c>
      <c r="B1273" s="20">
        <v>44300.02178354167</v>
      </c>
      <c r="C1273" s="1" t="s">
        <v>352</v>
      </c>
      <c r="D1273" s="1">
        <v>1.0</v>
      </c>
      <c r="E1273" s="1">
        <v>2.0</v>
      </c>
      <c r="F1273" s="1">
        <v>2.0</v>
      </c>
      <c r="G1273" s="1">
        <v>2.0</v>
      </c>
      <c r="H1273" s="1">
        <v>0.0</v>
      </c>
      <c r="I1273" s="1">
        <v>1.0</v>
      </c>
      <c r="J1273" s="1">
        <v>2.0</v>
      </c>
      <c r="K1273" s="1">
        <v>2.0</v>
      </c>
      <c r="L1273" s="1">
        <v>0.0</v>
      </c>
      <c r="M1273" s="1">
        <v>0.0</v>
      </c>
      <c r="N1273" s="1">
        <v>1.0</v>
      </c>
      <c r="O1273" s="1">
        <v>1.0</v>
      </c>
      <c r="P1273" s="1">
        <v>2.0</v>
      </c>
      <c r="Q1273" s="1">
        <v>0.0</v>
      </c>
      <c r="R1273" s="1">
        <v>2.0</v>
      </c>
      <c r="S1273" s="1">
        <v>2.0</v>
      </c>
      <c r="T1273" s="1">
        <v>1.0</v>
      </c>
      <c r="U1273" s="1">
        <v>0.0</v>
      </c>
      <c r="V1273" s="1">
        <v>1.0</v>
      </c>
      <c r="W1273" s="1">
        <v>1.0</v>
      </c>
      <c r="X1273" s="1">
        <v>2.0</v>
      </c>
      <c r="Y1273" s="1">
        <v>2.0</v>
      </c>
      <c r="Z1273" s="1">
        <v>2.0</v>
      </c>
      <c r="AA1273" s="1">
        <v>2.0</v>
      </c>
      <c r="AB1273" s="1">
        <v>2.0</v>
      </c>
      <c r="AC1273" s="1">
        <v>2140.0</v>
      </c>
      <c r="AD1273" s="100">
        <f t="shared" si="1"/>
        <v>66</v>
      </c>
      <c r="AE1273">
        <f t="shared" si="2"/>
        <v>18</v>
      </c>
      <c r="AF1273">
        <f t="shared" si="3"/>
        <v>22</v>
      </c>
      <c r="AG1273">
        <f t="shared" si="4"/>
        <v>26</v>
      </c>
    </row>
    <row r="1274">
      <c r="A1274" s="1" t="b">
        <v>1</v>
      </c>
      <c r="B1274" s="20">
        <v>44300.84553435185</v>
      </c>
      <c r="C1274" s="1" t="s">
        <v>309</v>
      </c>
      <c r="D1274" s="1">
        <v>1.0</v>
      </c>
      <c r="E1274" s="1">
        <v>1.0</v>
      </c>
      <c r="F1274" s="1">
        <v>1.0</v>
      </c>
      <c r="G1274" s="1">
        <v>2.0</v>
      </c>
      <c r="H1274" s="1">
        <v>0.0</v>
      </c>
      <c r="I1274" s="1">
        <v>1.0</v>
      </c>
      <c r="J1274" s="1">
        <v>1.0</v>
      </c>
      <c r="K1274" s="1">
        <v>1.0</v>
      </c>
      <c r="L1274" s="1">
        <v>0.0</v>
      </c>
      <c r="M1274" s="1">
        <v>0.0</v>
      </c>
      <c r="N1274" s="1">
        <v>0.0</v>
      </c>
      <c r="O1274" s="1">
        <v>0.0</v>
      </c>
      <c r="P1274" s="1">
        <v>1.0</v>
      </c>
      <c r="Q1274" s="1">
        <v>1.0</v>
      </c>
      <c r="R1274" s="1">
        <v>0.0</v>
      </c>
      <c r="S1274" s="1">
        <v>1.0</v>
      </c>
      <c r="T1274" s="1">
        <v>1.0</v>
      </c>
      <c r="U1274" s="1">
        <v>0.0</v>
      </c>
      <c r="V1274" s="1">
        <v>1.0</v>
      </c>
      <c r="W1274" s="1">
        <v>0.0</v>
      </c>
      <c r="X1274" s="1">
        <v>1.0</v>
      </c>
      <c r="Y1274" s="1">
        <v>1.0</v>
      </c>
      <c r="Z1274" s="1">
        <v>1.0</v>
      </c>
      <c r="AA1274" s="1">
        <v>2.0</v>
      </c>
      <c r="AB1274" s="1">
        <v>1.0</v>
      </c>
      <c r="AC1274" s="1">
        <v>2083.0</v>
      </c>
      <c r="AD1274" s="100">
        <f t="shared" si="1"/>
        <v>38</v>
      </c>
      <c r="AE1274">
        <f t="shared" si="2"/>
        <v>8</v>
      </c>
      <c r="AF1274">
        <f t="shared" si="3"/>
        <v>14</v>
      </c>
      <c r="AG1274">
        <f t="shared" si="4"/>
        <v>16</v>
      </c>
    </row>
    <row r="1275">
      <c r="A1275" s="1" t="b">
        <v>1</v>
      </c>
      <c r="B1275" s="20">
        <v>44301.75473892361</v>
      </c>
      <c r="C1275" s="1" t="s">
        <v>592</v>
      </c>
      <c r="D1275" s="1">
        <v>1.0</v>
      </c>
      <c r="E1275" s="1">
        <v>2.0</v>
      </c>
      <c r="F1275" s="1">
        <v>2.0</v>
      </c>
      <c r="G1275" s="1">
        <v>1.0</v>
      </c>
      <c r="H1275" s="1">
        <v>0.0</v>
      </c>
      <c r="I1275" s="1">
        <v>2.0</v>
      </c>
      <c r="J1275" s="1">
        <v>2.0</v>
      </c>
      <c r="K1275" s="1">
        <v>1.0</v>
      </c>
      <c r="L1275" s="1">
        <v>1.0</v>
      </c>
      <c r="M1275" s="1">
        <v>1.0</v>
      </c>
      <c r="N1275" s="1">
        <v>1.0</v>
      </c>
      <c r="O1275" s="1">
        <v>0.0</v>
      </c>
      <c r="P1275" s="1">
        <v>1.0</v>
      </c>
      <c r="Q1275" s="1">
        <v>0.0</v>
      </c>
      <c r="R1275" s="1">
        <v>0.0</v>
      </c>
      <c r="S1275" s="1">
        <v>2.0</v>
      </c>
      <c r="T1275" s="1">
        <v>2.0</v>
      </c>
      <c r="U1275" s="1">
        <v>0.0</v>
      </c>
      <c r="V1275" s="1">
        <v>1.0</v>
      </c>
      <c r="W1275" s="1">
        <v>2.0</v>
      </c>
      <c r="X1275" s="1">
        <v>1.0</v>
      </c>
      <c r="Y1275" s="1">
        <v>2.0</v>
      </c>
      <c r="Z1275" s="1">
        <v>1.0</v>
      </c>
      <c r="AA1275" s="1">
        <v>2.0</v>
      </c>
      <c r="AB1275" s="1">
        <v>1.0</v>
      </c>
      <c r="AC1275" s="1">
        <v>2458.0</v>
      </c>
      <c r="AD1275" s="100">
        <f t="shared" si="1"/>
        <v>58</v>
      </c>
      <c r="AE1275">
        <f t="shared" si="2"/>
        <v>20</v>
      </c>
      <c r="AF1275">
        <f t="shared" si="3"/>
        <v>16</v>
      </c>
      <c r="AG1275">
        <f t="shared" si="4"/>
        <v>22</v>
      </c>
    </row>
    <row r="1276">
      <c r="A1276" t="b">
        <v>0</v>
      </c>
      <c r="B1276" s="20">
        <v>44301.76898137732</v>
      </c>
      <c r="C1276" s="1" t="s">
        <v>662</v>
      </c>
      <c r="D1276" s="1">
        <v>0.0</v>
      </c>
      <c r="E1276" s="1">
        <v>1.0</v>
      </c>
      <c r="F1276" s="1">
        <v>1.0</v>
      </c>
      <c r="G1276" s="1">
        <v>0.0</v>
      </c>
      <c r="H1276" s="1">
        <v>1.0</v>
      </c>
      <c r="I1276" s="1">
        <v>1.0</v>
      </c>
      <c r="J1276" s="1">
        <v>0.0</v>
      </c>
      <c r="K1276" s="1">
        <v>1.0</v>
      </c>
      <c r="L1276" s="1">
        <v>0.0</v>
      </c>
      <c r="M1276" s="1">
        <v>0.0</v>
      </c>
      <c r="N1276" s="1">
        <v>1.0</v>
      </c>
      <c r="O1276" s="1">
        <v>1.0</v>
      </c>
      <c r="P1276" s="1">
        <v>2.0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1.0</v>
      </c>
      <c r="Y1276" s="1">
        <v>1.0</v>
      </c>
      <c r="Z1276" s="1">
        <v>1.0</v>
      </c>
      <c r="AA1276" s="1">
        <v>0.0</v>
      </c>
      <c r="AB1276" s="1">
        <v>0.0</v>
      </c>
      <c r="AC1276" s="1">
        <v>12900.0</v>
      </c>
      <c r="AD1276" s="100">
        <f t="shared" si="1"/>
        <v>24</v>
      </c>
      <c r="AE1276">
        <f t="shared" si="2"/>
        <v>8</v>
      </c>
      <c r="AF1276">
        <f t="shared" si="3"/>
        <v>8</v>
      </c>
      <c r="AG1276">
        <f t="shared" si="4"/>
        <v>8</v>
      </c>
    </row>
    <row r="1277">
      <c r="A1277" t="b">
        <v>0</v>
      </c>
      <c r="B1277" s="20">
        <v>44301.77582333333</v>
      </c>
      <c r="C1277" s="1" t="s">
        <v>477</v>
      </c>
      <c r="D1277" s="1">
        <v>1.0</v>
      </c>
      <c r="E1277" s="1">
        <v>0.0</v>
      </c>
      <c r="F1277" s="1">
        <v>0.0</v>
      </c>
      <c r="G1277" s="1">
        <v>1.0</v>
      </c>
      <c r="H1277" s="1">
        <v>0.0</v>
      </c>
      <c r="I1277" s="1">
        <v>0.0</v>
      </c>
      <c r="J1277" s="1">
        <v>0.0</v>
      </c>
      <c r="K1277" s="1">
        <v>1.0</v>
      </c>
      <c r="L1277" s="1">
        <v>1.0</v>
      </c>
      <c r="M1277" s="1">
        <v>1.0</v>
      </c>
      <c r="N1277" s="1">
        <v>1.0</v>
      </c>
      <c r="O1277" s="1">
        <v>0.0</v>
      </c>
      <c r="P1277" s="1">
        <v>0.0</v>
      </c>
      <c r="Q1277" s="1">
        <v>0.0</v>
      </c>
      <c r="R1277" s="1">
        <v>1.0</v>
      </c>
      <c r="S1277" s="1">
        <v>0.0</v>
      </c>
      <c r="T1277" s="1">
        <v>1.0</v>
      </c>
      <c r="U1277" s="1">
        <v>0.0</v>
      </c>
      <c r="V1277" s="1">
        <v>1.0</v>
      </c>
      <c r="W1277" s="1">
        <v>0.0</v>
      </c>
      <c r="X1277" s="1">
        <v>0.0</v>
      </c>
      <c r="Y1277" s="1">
        <v>1.0</v>
      </c>
      <c r="Z1277" s="1">
        <v>0.0</v>
      </c>
      <c r="AA1277" s="1">
        <v>0.0</v>
      </c>
      <c r="AB1277" s="1">
        <v>1.0</v>
      </c>
      <c r="AC1277" s="1">
        <v>2316.0</v>
      </c>
      <c r="AD1277" s="100">
        <f t="shared" si="1"/>
        <v>22</v>
      </c>
      <c r="AE1277">
        <f t="shared" si="2"/>
        <v>6</v>
      </c>
      <c r="AF1277">
        <f t="shared" si="3"/>
        <v>12</v>
      </c>
      <c r="AG1277">
        <f t="shared" si="4"/>
        <v>4</v>
      </c>
    </row>
    <row r="1278">
      <c r="A1278" s="1" t="b">
        <v>1</v>
      </c>
      <c r="B1278" s="20">
        <v>44301.84045929398</v>
      </c>
      <c r="C1278" s="1" t="s">
        <v>639</v>
      </c>
      <c r="D1278" s="1">
        <v>2.0</v>
      </c>
      <c r="E1278" s="1">
        <v>1.0</v>
      </c>
      <c r="F1278" s="1">
        <v>1.0</v>
      </c>
      <c r="G1278" s="1">
        <v>2.0</v>
      </c>
      <c r="H1278" s="1">
        <v>0.0</v>
      </c>
      <c r="I1278" s="1">
        <v>1.0</v>
      </c>
      <c r="J1278" s="1">
        <v>1.0</v>
      </c>
      <c r="K1278" s="1">
        <v>1.0</v>
      </c>
      <c r="L1278" s="1">
        <v>1.0</v>
      </c>
      <c r="M1278" s="1">
        <v>0.0</v>
      </c>
      <c r="N1278" s="1">
        <v>0.0</v>
      </c>
      <c r="O1278" s="1">
        <v>0.0</v>
      </c>
      <c r="P1278" s="1">
        <v>2.0</v>
      </c>
      <c r="Q1278" s="1">
        <v>1.0</v>
      </c>
      <c r="R1278" s="1">
        <v>1.0</v>
      </c>
      <c r="S1278" s="1">
        <v>1.0</v>
      </c>
      <c r="T1278" s="1">
        <v>1.0</v>
      </c>
      <c r="U1278" s="1">
        <v>0.0</v>
      </c>
      <c r="V1278" s="1">
        <v>0.0</v>
      </c>
      <c r="W1278" s="1">
        <v>0.0</v>
      </c>
      <c r="X1278" s="1">
        <v>1.0</v>
      </c>
      <c r="Y1278" s="1">
        <v>2.0</v>
      </c>
      <c r="Z1278" s="1">
        <v>1.0</v>
      </c>
      <c r="AA1278" s="1">
        <v>2.0</v>
      </c>
      <c r="AB1278" s="1">
        <v>2.0</v>
      </c>
      <c r="AC1278" s="1">
        <v>2469.0</v>
      </c>
      <c r="AD1278" s="100">
        <f t="shared" si="1"/>
        <v>48</v>
      </c>
      <c r="AE1278">
        <f t="shared" si="2"/>
        <v>12</v>
      </c>
      <c r="AF1278">
        <f t="shared" si="3"/>
        <v>20</v>
      </c>
      <c r="AG1278">
        <f t="shared" si="4"/>
        <v>16</v>
      </c>
    </row>
    <row r="1279">
      <c r="A1279" s="1" t="b">
        <v>1</v>
      </c>
      <c r="B1279" s="20">
        <v>44302.579602881946</v>
      </c>
      <c r="C1279" s="1" t="s">
        <v>681</v>
      </c>
      <c r="D1279" s="1">
        <v>1.0</v>
      </c>
      <c r="E1279" s="1">
        <v>1.0</v>
      </c>
      <c r="F1279" s="1">
        <v>1.0</v>
      </c>
      <c r="G1279" s="1">
        <v>0.0</v>
      </c>
      <c r="H1279" s="1">
        <v>0.0</v>
      </c>
      <c r="I1279" s="1">
        <v>0.0</v>
      </c>
      <c r="J1279" s="1">
        <v>1.0</v>
      </c>
      <c r="K1279" s="1">
        <v>0.0</v>
      </c>
      <c r="L1279" s="1">
        <v>1.0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1.0</v>
      </c>
      <c r="R1279" s="1">
        <v>0.0</v>
      </c>
      <c r="S1279" s="1">
        <v>1.0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1.0</v>
      </c>
      <c r="AA1279" s="1">
        <v>1.0</v>
      </c>
      <c r="AB1279" s="1">
        <v>0.0</v>
      </c>
      <c r="AC1279" s="1">
        <v>2444.0</v>
      </c>
      <c r="AD1279" s="100">
        <f t="shared" si="1"/>
        <v>18</v>
      </c>
      <c r="AE1279">
        <f t="shared" si="2"/>
        <v>6</v>
      </c>
      <c r="AF1279">
        <f t="shared" si="3"/>
        <v>2</v>
      </c>
      <c r="AG1279">
        <f t="shared" si="4"/>
        <v>10</v>
      </c>
    </row>
    <row r="1280">
      <c r="A1280" s="1" t="b">
        <v>1</v>
      </c>
      <c r="B1280" s="20">
        <v>44304.64514986111</v>
      </c>
      <c r="C1280" s="1" t="s">
        <v>419</v>
      </c>
      <c r="D1280" s="1">
        <v>0.0</v>
      </c>
      <c r="E1280" s="1">
        <v>1.0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1.0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1.0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1.0</v>
      </c>
      <c r="AB1280" s="1">
        <v>0.0</v>
      </c>
      <c r="AC1280" s="1">
        <v>2240.0</v>
      </c>
      <c r="AD1280" s="100">
        <f t="shared" si="1"/>
        <v>8</v>
      </c>
      <c r="AE1280">
        <f t="shared" si="2"/>
        <v>2</v>
      </c>
      <c r="AF1280">
        <f t="shared" si="3"/>
        <v>2</v>
      </c>
      <c r="AG1280">
        <f t="shared" si="4"/>
        <v>4</v>
      </c>
    </row>
    <row r="1281">
      <c r="A1281" s="1" t="b">
        <v>1</v>
      </c>
      <c r="B1281" s="20">
        <v>44304.89965251157</v>
      </c>
      <c r="C1281" s="1" t="s">
        <v>494</v>
      </c>
      <c r="D1281" s="1">
        <v>2.0</v>
      </c>
      <c r="E1281" s="1">
        <v>1.0</v>
      </c>
      <c r="F1281" s="1">
        <v>2.0</v>
      </c>
      <c r="G1281" s="1">
        <v>2.0</v>
      </c>
      <c r="H1281" s="1">
        <v>1.0</v>
      </c>
      <c r="I1281" s="1">
        <v>2.0</v>
      </c>
      <c r="J1281" s="1">
        <v>2.0</v>
      </c>
      <c r="K1281" s="1">
        <v>2.0</v>
      </c>
      <c r="L1281" s="1">
        <v>0.0</v>
      </c>
      <c r="M1281" s="1">
        <v>0.0</v>
      </c>
      <c r="N1281" s="1">
        <v>2.0</v>
      </c>
      <c r="O1281" s="1">
        <v>0.0</v>
      </c>
      <c r="P1281" s="1">
        <v>2.0</v>
      </c>
      <c r="Q1281" s="1">
        <v>1.0</v>
      </c>
      <c r="R1281" s="1">
        <v>0.0</v>
      </c>
      <c r="S1281" s="1">
        <v>2.0</v>
      </c>
      <c r="T1281" s="1">
        <v>0.0</v>
      </c>
      <c r="U1281" s="1">
        <v>0.0</v>
      </c>
      <c r="V1281" s="1">
        <v>1.0</v>
      </c>
      <c r="W1281" s="1">
        <v>1.0</v>
      </c>
      <c r="X1281" s="1">
        <v>0.0</v>
      </c>
      <c r="Y1281" s="1">
        <v>2.0</v>
      </c>
      <c r="Z1281" s="1">
        <v>2.0</v>
      </c>
      <c r="AA1281" s="1">
        <v>2.0</v>
      </c>
      <c r="AB1281" s="1">
        <v>1.0</v>
      </c>
      <c r="AC1281" s="1">
        <v>2314.0</v>
      </c>
      <c r="AD1281" s="100">
        <f t="shared" si="1"/>
        <v>60</v>
      </c>
      <c r="AE1281">
        <f t="shared" si="2"/>
        <v>12</v>
      </c>
      <c r="AF1281">
        <f t="shared" si="3"/>
        <v>22</v>
      </c>
      <c r="AG1281">
        <f t="shared" si="4"/>
        <v>26</v>
      </c>
    </row>
    <row r="1282">
      <c r="A1282" s="1" t="b">
        <v>1</v>
      </c>
      <c r="B1282" s="20">
        <v>44305.46736145833</v>
      </c>
      <c r="C1282" s="1" t="s">
        <v>596</v>
      </c>
      <c r="D1282" s="1">
        <v>1.0</v>
      </c>
      <c r="E1282" s="1">
        <v>2.0</v>
      </c>
      <c r="F1282" s="1">
        <v>2.0</v>
      </c>
      <c r="G1282" s="1">
        <v>1.0</v>
      </c>
      <c r="H1282" s="1">
        <v>1.0</v>
      </c>
      <c r="I1282" s="1">
        <v>1.0</v>
      </c>
      <c r="J1282" s="1">
        <v>1.0</v>
      </c>
      <c r="K1282" s="1">
        <v>1.0</v>
      </c>
      <c r="L1282" s="1">
        <v>0.0</v>
      </c>
      <c r="M1282" s="1">
        <v>0.0</v>
      </c>
      <c r="N1282" s="1">
        <v>1.0</v>
      </c>
      <c r="O1282" s="1">
        <v>0.0</v>
      </c>
      <c r="P1282" s="1">
        <v>1.0</v>
      </c>
      <c r="Q1282" s="1">
        <v>0.0</v>
      </c>
      <c r="R1282" s="1">
        <v>0.0</v>
      </c>
      <c r="S1282" s="1">
        <v>1.0</v>
      </c>
      <c r="T1282" s="1">
        <v>0.0</v>
      </c>
      <c r="U1282" s="1">
        <v>0.0</v>
      </c>
      <c r="V1282" s="1">
        <v>1.0</v>
      </c>
      <c r="W1282" s="1">
        <v>1.0</v>
      </c>
      <c r="X1282" s="1">
        <v>0.0</v>
      </c>
      <c r="Y1282" s="1">
        <v>0.0</v>
      </c>
      <c r="Z1282" s="1">
        <v>1.0</v>
      </c>
      <c r="AA1282" s="1">
        <v>1.0</v>
      </c>
      <c r="AB1282" s="1">
        <v>0.0</v>
      </c>
      <c r="AC1282" s="1">
        <v>2450.0</v>
      </c>
      <c r="AD1282" s="100">
        <f t="shared" si="1"/>
        <v>34</v>
      </c>
      <c r="AE1282">
        <f t="shared" si="2"/>
        <v>8</v>
      </c>
      <c r="AF1282">
        <f t="shared" si="3"/>
        <v>10</v>
      </c>
      <c r="AG1282">
        <f t="shared" si="4"/>
        <v>16</v>
      </c>
    </row>
    <row r="1283">
      <c r="A1283" s="1" t="b">
        <v>1</v>
      </c>
      <c r="B1283" s="20">
        <v>44306.35148533565</v>
      </c>
      <c r="C1283" s="1" t="s">
        <v>682</v>
      </c>
      <c r="D1283" s="1">
        <v>0.0</v>
      </c>
      <c r="E1283" s="1">
        <v>0.0</v>
      </c>
      <c r="F1283" s="1">
        <v>1.0</v>
      </c>
      <c r="G1283" s="1">
        <v>1.0</v>
      </c>
      <c r="H1283" s="1">
        <v>0.0</v>
      </c>
      <c r="I1283" s="1">
        <v>0.0</v>
      </c>
      <c r="J1283" s="1">
        <v>1.0</v>
      </c>
      <c r="K1283" s="1">
        <v>1.0</v>
      </c>
      <c r="L1283" s="1">
        <v>0.0</v>
      </c>
      <c r="M1283" s="1">
        <v>0.0</v>
      </c>
      <c r="N1283" s="1">
        <v>0.0</v>
      </c>
      <c r="O1283" s="1">
        <v>0.0</v>
      </c>
      <c r="P1283" s="1">
        <v>1.0</v>
      </c>
      <c r="Q1283" s="1">
        <v>0.0</v>
      </c>
      <c r="R1283" s="1">
        <v>1.0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1.0</v>
      </c>
      <c r="Z1283" s="1">
        <v>1.0</v>
      </c>
      <c r="AA1283" s="1">
        <v>1.0</v>
      </c>
      <c r="AB1283" s="1">
        <v>1.0</v>
      </c>
      <c r="AC1283" s="1">
        <v>1909.0</v>
      </c>
      <c r="AD1283" s="100">
        <f t="shared" si="1"/>
        <v>20</v>
      </c>
      <c r="AE1283">
        <f t="shared" si="2"/>
        <v>4</v>
      </c>
      <c r="AF1283">
        <f t="shared" si="3"/>
        <v>8</v>
      </c>
      <c r="AG1283">
        <f t="shared" si="4"/>
        <v>8</v>
      </c>
    </row>
    <row r="1284">
      <c r="A1284" s="1" t="b">
        <v>1</v>
      </c>
      <c r="B1284" s="20">
        <v>44306.51673957176</v>
      </c>
      <c r="C1284" s="1" t="s">
        <v>683</v>
      </c>
      <c r="D1284" s="1">
        <v>0.0</v>
      </c>
      <c r="E1284" s="1">
        <v>1.0</v>
      </c>
      <c r="F1284" s="1">
        <v>1.0</v>
      </c>
      <c r="G1284" s="1">
        <v>0.0</v>
      </c>
      <c r="H1284" s="1">
        <v>0.0</v>
      </c>
      <c r="I1284" s="1">
        <v>1.0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1.0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2.0</v>
      </c>
      <c r="AA1284" s="1">
        <v>2.0</v>
      </c>
      <c r="AB1284" s="1">
        <v>0.0</v>
      </c>
      <c r="AC1284" s="1">
        <v>2546.0</v>
      </c>
      <c r="AD1284" s="100">
        <f t="shared" si="1"/>
        <v>16</v>
      </c>
      <c r="AE1284">
        <f t="shared" si="2"/>
        <v>6</v>
      </c>
      <c r="AF1284">
        <f t="shared" si="3"/>
        <v>0</v>
      </c>
      <c r="AG1284">
        <f t="shared" si="4"/>
        <v>10</v>
      </c>
    </row>
    <row r="1285">
      <c r="A1285" s="1" t="b">
        <v>1</v>
      </c>
      <c r="B1285" s="20">
        <v>44306.55919273148</v>
      </c>
      <c r="C1285" s="1" t="s">
        <v>400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2216.0</v>
      </c>
      <c r="AD1285" s="100">
        <f t="shared" si="1"/>
        <v>0</v>
      </c>
      <c r="AE1285">
        <f t="shared" si="2"/>
        <v>0</v>
      </c>
      <c r="AF1285">
        <f t="shared" si="3"/>
        <v>0</v>
      </c>
      <c r="AG1285">
        <f t="shared" si="4"/>
        <v>0</v>
      </c>
    </row>
    <row r="1286">
      <c r="A1286" s="1" t="b">
        <v>1</v>
      </c>
      <c r="B1286" s="20">
        <v>44306.71341328704</v>
      </c>
      <c r="C1286" s="1" t="s">
        <v>684</v>
      </c>
      <c r="D1286" s="1">
        <v>2.0</v>
      </c>
      <c r="E1286" s="1">
        <v>2.0</v>
      </c>
      <c r="F1286" s="1">
        <v>1.0</v>
      </c>
      <c r="G1286" s="1">
        <v>2.0</v>
      </c>
      <c r="H1286" s="1">
        <v>1.0</v>
      </c>
      <c r="I1286" s="1">
        <v>2.0</v>
      </c>
      <c r="J1286" s="1">
        <v>2.0</v>
      </c>
      <c r="K1286" s="1">
        <v>2.0</v>
      </c>
      <c r="L1286" s="1">
        <v>2.0</v>
      </c>
      <c r="M1286" s="1">
        <v>1.0</v>
      </c>
      <c r="N1286" s="1">
        <v>2.0</v>
      </c>
      <c r="O1286" s="1">
        <v>1.0</v>
      </c>
      <c r="P1286" s="1">
        <v>2.0</v>
      </c>
      <c r="Q1286" s="1">
        <v>1.0</v>
      </c>
      <c r="R1286" s="1">
        <v>2.0</v>
      </c>
      <c r="S1286" s="1">
        <v>2.0</v>
      </c>
      <c r="T1286" s="1">
        <v>1.0</v>
      </c>
      <c r="U1286" s="1">
        <v>1.0</v>
      </c>
      <c r="V1286" s="1">
        <v>1.0</v>
      </c>
      <c r="W1286" s="1">
        <v>2.0</v>
      </c>
      <c r="X1286" s="1">
        <v>2.0</v>
      </c>
      <c r="Y1286" s="1">
        <v>1.0</v>
      </c>
      <c r="Z1286" s="1">
        <v>2.0</v>
      </c>
      <c r="AA1286" s="1">
        <v>2.0</v>
      </c>
      <c r="AB1286" s="1">
        <v>1.0</v>
      </c>
      <c r="AC1286" s="1">
        <v>2521.0</v>
      </c>
      <c r="AD1286" s="100">
        <f t="shared" si="1"/>
        <v>80</v>
      </c>
      <c r="AE1286">
        <f t="shared" si="2"/>
        <v>26</v>
      </c>
      <c r="AF1286">
        <f t="shared" si="3"/>
        <v>24</v>
      </c>
      <c r="AG1286">
        <f t="shared" si="4"/>
        <v>30</v>
      </c>
    </row>
    <row r="1287">
      <c r="A1287" t="b">
        <v>0</v>
      </c>
      <c r="B1287" s="20">
        <v>44306.82757642361</v>
      </c>
      <c r="C1287" s="1" t="s">
        <v>927</v>
      </c>
      <c r="D1287" s="1">
        <v>1.0</v>
      </c>
      <c r="E1287" s="1">
        <v>2.0</v>
      </c>
      <c r="F1287" s="1">
        <v>2.0</v>
      </c>
      <c r="G1287" s="1">
        <v>0.0</v>
      </c>
      <c r="H1287" s="1">
        <v>0.0</v>
      </c>
      <c r="I1287" s="1">
        <v>1.0</v>
      </c>
      <c r="J1287" s="1">
        <v>1.0</v>
      </c>
      <c r="K1287" s="1">
        <v>1.0</v>
      </c>
      <c r="L1287" s="1">
        <v>0.0</v>
      </c>
      <c r="M1287" s="1">
        <v>0.0</v>
      </c>
      <c r="N1287" s="1">
        <v>0.0</v>
      </c>
      <c r="O1287" s="1">
        <v>0.0</v>
      </c>
      <c r="P1287" s="1">
        <v>1.0</v>
      </c>
      <c r="Q1287" s="1">
        <v>0.0</v>
      </c>
      <c r="R1287" s="1">
        <v>0.0</v>
      </c>
      <c r="S1287" s="1">
        <v>2.0</v>
      </c>
      <c r="T1287" s="1">
        <v>1.0</v>
      </c>
      <c r="U1287" s="1">
        <v>1.0</v>
      </c>
      <c r="V1287" s="1">
        <v>0.0</v>
      </c>
      <c r="W1287" s="1">
        <v>0.0</v>
      </c>
      <c r="X1287" s="1">
        <v>0.0</v>
      </c>
      <c r="Y1287" s="1">
        <v>0.0</v>
      </c>
      <c r="Z1287" s="1">
        <v>2.0</v>
      </c>
      <c r="AA1287" s="1">
        <v>2.0</v>
      </c>
      <c r="AB1287" s="1">
        <v>0.0</v>
      </c>
      <c r="AC1287" s="1">
        <v>2552.0</v>
      </c>
      <c r="AD1287" s="100">
        <f t="shared" si="1"/>
        <v>34</v>
      </c>
      <c r="AE1287">
        <f t="shared" si="2"/>
        <v>10</v>
      </c>
      <c r="AF1287">
        <f t="shared" si="3"/>
        <v>8</v>
      </c>
      <c r="AG1287">
        <f t="shared" si="4"/>
        <v>16</v>
      </c>
    </row>
    <row r="1288">
      <c r="A1288" s="1" t="b">
        <v>1</v>
      </c>
      <c r="B1288" s="20">
        <v>44306.89425684028</v>
      </c>
      <c r="C1288" s="1" t="s">
        <v>685</v>
      </c>
      <c r="D1288" s="1">
        <v>1.0</v>
      </c>
      <c r="E1288" s="1">
        <v>1.0</v>
      </c>
      <c r="F1288" s="1">
        <v>1.0</v>
      </c>
      <c r="G1288" s="1">
        <v>1.0</v>
      </c>
      <c r="H1288" s="1">
        <v>1.0</v>
      </c>
      <c r="I1288" s="1">
        <v>1.0</v>
      </c>
      <c r="J1288" s="1">
        <v>1.0</v>
      </c>
      <c r="K1288" s="1">
        <v>1.0</v>
      </c>
      <c r="L1288" s="1">
        <v>0.0</v>
      </c>
      <c r="M1288" s="1">
        <v>0.0</v>
      </c>
      <c r="N1288" s="1">
        <v>1.0</v>
      </c>
      <c r="O1288" s="1">
        <v>1.0</v>
      </c>
      <c r="P1288" s="1">
        <v>1.0</v>
      </c>
      <c r="Q1288" s="1">
        <v>0.0</v>
      </c>
      <c r="R1288" s="1">
        <v>0.0</v>
      </c>
      <c r="S1288" s="1">
        <v>1.0</v>
      </c>
      <c r="T1288" s="1">
        <v>1.0</v>
      </c>
      <c r="U1288" s="1">
        <v>0.0</v>
      </c>
      <c r="V1288" s="1">
        <v>0.0</v>
      </c>
      <c r="W1288" s="1">
        <v>0.0</v>
      </c>
      <c r="X1288" s="1">
        <v>1.0</v>
      </c>
      <c r="Y1288" s="1">
        <v>1.0</v>
      </c>
      <c r="Z1288" s="1">
        <v>1.0</v>
      </c>
      <c r="AA1288" s="1">
        <v>1.0</v>
      </c>
      <c r="AB1288" s="1">
        <v>0.0</v>
      </c>
      <c r="AC1288" s="1">
        <v>2549.0</v>
      </c>
      <c r="AD1288" s="100">
        <f t="shared" si="1"/>
        <v>34</v>
      </c>
      <c r="AE1288">
        <f t="shared" si="2"/>
        <v>8</v>
      </c>
      <c r="AF1288">
        <f t="shared" si="3"/>
        <v>12</v>
      </c>
      <c r="AG1288">
        <f t="shared" si="4"/>
        <v>14</v>
      </c>
    </row>
    <row r="1289">
      <c r="A1289" s="1" t="b">
        <v>1</v>
      </c>
      <c r="B1289" s="20">
        <v>44307.42835725694</v>
      </c>
      <c r="C1289" s="1" t="s">
        <v>655</v>
      </c>
      <c r="D1289" s="1">
        <v>1.0</v>
      </c>
      <c r="E1289" s="1">
        <v>1.0</v>
      </c>
      <c r="F1289" s="1">
        <v>2.0</v>
      </c>
      <c r="G1289" s="1">
        <v>1.0</v>
      </c>
      <c r="H1289" s="1">
        <v>1.0</v>
      </c>
      <c r="I1289" s="1">
        <v>2.0</v>
      </c>
      <c r="J1289" s="1">
        <v>1.0</v>
      </c>
      <c r="K1289" s="1">
        <v>1.0</v>
      </c>
      <c r="L1289" s="1">
        <v>0.0</v>
      </c>
      <c r="M1289" s="1">
        <v>0.0</v>
      </c>
      <c r="N1289" s="1">
        <v>1.0</v>
      </c>
      <c r="O1289" s="1">
        <v>0.0</v>
      </c>
      <c r="P1289" s="1">
        <v>1.0</v>
      </c>
      <c r="Q1289" s="1">
        <v>2.0</v>
      </c>
      <c r="R1289" s="1">
        <v>0.0</v>
      </c>
      <c r="S1289" s="1">
        <v>1.0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2.0</v>
      </c>
      <c r="Z1289" s="1">
        <v>2.0</v>
      </c>
      <c r="AA1289" s="1">
        <v>2.0</v>
      </c>
      <c r="AB1289" s="1">
        <v>0.0</v>
      </c>
      <c r="AC1289" s="1">
        <v>2403.0</v>
      </c>
      <c r="AD1289" s="100">
        <f t="shared" si="1"/>
        <v>42</v>
      </c>
      <c r="AE1289">
        <f t="shared" si="2"/>
        <v>10</v>
      </c>
      <c r="AF1289">
        <f t="shared" si="3"/>
        <v>10</v>
      </c>
      <c r="AG1289">
        <f t="shared" si="4"/>
        <v>22</v>
      </c>
    </row>
    <row r="1290">
      <c r="A1290" s="1" t="b">
        <v>1</v>
      </c>
      <c r="B1290" s="20">
        <v>44307.4455746412</v>
      </c>
      <c r="C1290" s="1" t="s">
        <v>483</v>
      </c>
      <c r="D1290" s="1">
        <v>0.0</v>
      </c>
      <c r="E1290" s="1">
        <v>2.0</v>
      </c>
      <c r="F1290" s="1">
        <v>2.0</v>
      </c>
      <c r="G1290" s="1">
        <v>0.0</v>
      </c>
      <c r="H1290" s="1">
        <v>1.0</v>
      </c>
      <c r="I1290" s="1">
        <v>2.0</v>
      </c>
      <c r="J1290" s="1">
        <v>1.0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2.0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2245.0</v>
      </c>
      <c r="AD1290" s="100">
        <f t="shared" si="1"/>
        <v>20</v>
      </c>
      <c r="AE1290">
        <f t="shared" si="2"/>
        <v>4</v>
      </c>
      <c r="AF1290">
        <f t="shared" si="3"/>
        <v>0</v>
      </c>
      <c r="AG1290">
        <f t="shared" si="4"/>
        <v>16</v>
      </c>
    </row>
    <row r="1291">
      <c r="A1291" s="1" t="b">
        <v>1</v>
      </c>
      <c r="B1291" s="20">
        <v>44307.55474578704</v>
      </c>
      <c r="C1291" s="1" t="s">
        <v>299</v>
      </c>
      <c r="D1291" s="1">
        <v>1.0</v>
      </c>
      <c r="E1291" s="1">
        <v>1.0</v>
      </c>
      <c r="F1291" s="1">
        <v>1.0</v>
      </c>
      <c r="G1291" s="1">
        <v>2.0</v>
      </c>
      <c r="H1291" s="1">
        <v>1.0</v>
      </c>
      <c r="I1291" s="1">
        <v>1.0</v>
      </c>
      <c r="J1291" s="1">
        <v>2.0</v>
      </c>
      <c r="K1291" s="1">
        <v>2.0</v>
      </c>
      <c r="L1291" s="1">
        <v>1.0</v>
      </c>
      <c r="M1291" s="1">
        <v>1.0</v>
      </c>
      <c r="N1291" s="1">
        <v>2.0</v>
      </c>
      <c r="O1291" s="1">
        <v>1.0</v>
      </c>
      <c r="P1291" s="1">
        <v>2.0</v>
      </c>
      <c r="Q1291" s="1">
        <v>1.0</v>
      </c>
      <c r="R1291" s="1">
        <v>1.0</v>
      </c>
      <c r="S1291" s="1">
        <v>1.0</v>
      </c>
      <c r="T1291" s="1">
        <v>1.0</v>
      </c>
      <c r="U1291" s="1">
        <v>0.0</v>
      </c>
      <c r="V1291" s="1">
        <v>1.0</v>
      </c>
      <c r="W1291" s="1">
        <v>1.0</v>
      </c>
      <c r="X1291" s="1">
        <v>1.0</v>
      </c>
      <c r="Y1291" s="1">
        <v>1.0</v>
      </c>
      <c r="Z1291" s="1">
        <v>1.0</v>
      </c>
      <c r="AA1291" s="1">
        <v>2.0</v>
      </c>
      <c r="AB1291" s="1">
        <v>1.0</v>
      </c>
      <c r="AC1291" s="1">
        <v>1687.0</v>
      </c>
      <c r="AD1291" s="100">
        <f t="shared" si="1"/>
        <v>60</v>
      </c>
      <c r="AE1291">
        <f t="shared" si="2"/>
        <v>14</v>
      </c>
      <c r="AF1291">
        <f t="shared" si="3"/>
        <v>22</v>
      </c>
      <c r="AG1291">
        <f t="shared" si="4"/>
        <v>24</v>
      </c>
    </row>
    <row r="1292">
      <c r="A1292" s="1" t="b">
        <v>1</v>
      </c>
      <c r="B1292" s="20">
        <v>44308.75155402778</v>
      </c>
      <c r="C1292" s="1" t="s">
        <v>532</v>
      </c>
      <c r="D1292" s="1">
        <v>2.0</v>
      </c>
      <c r="E1292" s="1">
        <v>1.0</v>
      </c>
      <c r="F1292" s="1">
        <v>1.0</v>
      </c>
      <c r="G1292" s="1">
        <v>1.0</v>
      </c>
      <c r="H1292" s="1">
        <v>1.0</v>
      </c>
      <c r="I1292" s="1">
        <v>1.0</v>
      </c>
      <c r="J1292" s="1">
        <v>1.0</v>
      </c>
      <c r="K1292" s="1">
        <v>1.0</v>
      </c>
      <c r="L1292" s="1">
        <v>1.0</v>
      </c>
      <c r="M1292" s="1">
        <v>1.0</v>
      </c>
      <c r="N1292" s="1">
        <v>1.0</v>
      </c>
      <c r="O1292" s="1">
        <v>1.0</v>
      </c>
      <c r="P1292" s="1">
        <v>1.0</v>
      </c>
      <c r="Q1292" s="1">
        <v>1.0</v>
      </c>
      <c r="R1292" s="1">
        <v>1.0</v>
      </c>
      <c r="S1292" s="1">
        <v>1.0</v>
      </c>
      <c r="T1292" s="1">
        <v>1.0</v>
      </c>
      <c r="U1292" s="1">
        <v>1.0</v>
      </c>
      <c r="V1292" s="1">
        <v>1.0</v>
      </c>
      <c r="W1292" s="1">
        <v>1.0</v>
      </c>
      <c r="X1292" s="1">
        <v>1.0</v>
      </c>
      <c r="Y1292" s="1">
        <v>1.0</v>
      </c>
      <c r="Z1292" s="1">
        <v>2.0</v>
      </c>
      <c r="AA1292" s="1">
        <v>2.0</v>
      </c>
      <c r="AB1292" s="1">
        <v>1.0</v>
      </c>
      <c r="AC1292" s="1">
        <v>2272.0</v>
      </c>
      <c r="AD1292" s="100">
        <f t="shared" si="1"/>
        <v>56</v>
      </c>
      <c r="AE1292">
        <f t="shared" si="2"/>
        <v>18</v>
      </c>
      <c r="AF1292">
        <f t="shared" si="3"/>
        <v>16</v>
      </c>
      <c r="AG1292">
        <f t="shared" si="4"/>
        <v>22</v>
      </c>
    </row>
    <row r="1293">
      <c r="A1293" s="1" t="b">
        <v>1</v>
      </c>
      <c r="B1293" s="20">
        <v>44308.764414432866</v>
      </c>
      <c r="C1293" s="1" t="s">
        <v>328</v>
      </c>
      <c r="D1293" s="1">
        <v>1.0</v>
      </c>
      <c r="E1293" s="1">
        <v>2.0</v>
      </c>
      <c r="F1293" s="1">
        <v>1.0</v>
      </c>
      <c r="G1293" s="1">
        <v>0.0</v>
      </c>
      <c r="H1293" s="1">
        <v>1.0</v>
      </c>
      <c r="I1293" s="1">
        <v>1.0</v>
      </c>
      <c r="J1293" s="1">
        <v>1.0</v>
      </c>
      <c r="K1293" s="1">
        <v>1.0</v>
      </c>
      <c r="L1293" s="1">
        <v>2.0</v>
      </c>
      <c r="M1293" s="1">
        <v>0.0</v>
      </c>
      <c r="N1293" s="1">
        <v>1.0</v>
      </c>
      <c r="O1293" s="1">
        <v>1.0</v>
      </c>
      <c r="P1293" s="1">
        <v>1.0</v>
      </c>
      <c r="Q1293" s="1">
        <v>1.0</v>
      </c>
      <c r="R1293" s="1">
        <v>0.0</v>
      </c>
      <c r="S1293" s="1">
        <v>1.0</v>
      </c>
      <c r="T1293" s="1">
        <v>1.0</v>
      </c>
      <c r="U1293" s="1">
        <v>0.0</v>
      </c>
      <c r="V1293" s="1">
        <v>1.0</v>
      </c>
      <c r="W1293" s="1">
        <v>1.0</v>
      </c>
      <c r="X1293" s="1">
        <v>1.0</v>
      </c>
      <c r="Y1293" s="1">
        <v>1.0</v>
      </c>
      <c r="Z1293" s="1">
        <v>1.0</v>
      </c>
      <c r="AA1293" s="1">
        <v>1.0</v>
      </c>
      <c r="AB1293" s="1">
        <v>0.0</v>
      </c>
      <c r="AC1293" s="1">
        <v>2126.0</v>
      </c>
      <c r="AD1293" s="100">
        <f t="shared" si="1"/>
        <v>44</v>
      </c>
      <c r="AE1293">
        <f t="shared" si="2"/>
        <v>16</v>
      </c>
      <c r="AF1293">
        <f t="shared" si="3"/>
        <v>10</v>
      </c>
      <c r="AG1293">
        <f t="shared" si="4"/>
        <v>18</v>
      </c>
    </row>
    <row r="1294">
      <c r="A1294" s="1" t="b">
        <v>1</v>
      </c>
      <c r="B1294" s="20">
        <v>44309.3764525</v>
      </c>
      <c r="C1294" s="1" t="s">
        <v>381</v>
      </c>
      <c r="D1294" s="1">
        <v>2.0</v>
      </c>
      <c r="E1294" s="1">
        <v>2.0</v>
      </c>
      <c r="F1294" s="1">
        <v>2.0</v>
      </c>
      <c r="G1294" s="1">
        <v>1.0</v>
      </c>
      <c r="H1294" s="1">
        <v>1.0</v>
      </c>
      <c r="I1294" s="1">
        <v>1.0</v>
      </c>
      <c r="J1294" s="1">
        <v>2.0</v>
      </c>
      <c r="K1294" s="1">
        <v>2.0</v>
      </c>
      <c r="L1294" s="1">
        <v>0.0</v>
      </c>
      <c r="M1294" s="1">
        <v>1.0</v>
      </c>
      <c r="N1294" s="1">
        <v>2.0</v>
      </c>
      <c r="O1294" s="1">
        <v>1.0</v>
      </c>
      <c r="P1294" s="1">
        <v>1.0</v>
      </c>
      <c r="Q1294" s="1">
        <v>0.0</v>
      </c>
      <c r="R1294" s="1">
        <v>0.0</v>
      </c>
      <c r="S1294" s="1">
        <v>2.0</v>
      </c>
      <c r="T1294" s="1">
        <v>2.0</v>
      </c>
      <c r="U1294" s="1">
        <v>0.0</v>
      </c>
      <c r="V1294" s="1">
        <v>1.0</v>
      </c>
      <c r="W1294" s="1">
        <v>1.0</v>
      </c>
      <c r="X1294" s="1">
        <v>0.0</v>
      </c>
      <c r="Y1294" s="1">
        <v>2.0</v>
      </c>
      <c r="Z1294" s="1">
        <v>2.0</v>
      </c>
      <c r="AA1294" s="1">
        <v>1.0</v>
      </c>
      <c r="AB1294" s="1">
        <v>1.0</v>
      </c>
      <c r="AC1294" s="1">
        <v>2185.0</v>
      </c>
      <c r="AD1294" s="100">
        <f t="shared" si="1"/>
        <v>60</v>
      </c>
      <c r="AE1294">
        <f t="shared" si="2"/>
        <v>16</v>
      </c>
      <c r="AF1294">
        <f t="shared" si="3"/>
        <v>22</v>
      </c>
      <c r="AG1294">
        <f t="shared" si="4"/>
        <v>22</v>
      </c>
    </row>
    <row r="1295">
      <c r="A1295" s="1" t="b">
        <v>1</v>
      </c>
      <c r="B1295" s="20">
        <v>44309.50747199074</v>
      </c>
      <c r="C1295" s="1" t="s">
        <v>686</v>
      </c>
      <c r="D1295" s="1">
        <v>2.0</v>
      </c>
      <c r="E1295" s="1">
        <v>2.0</v>
      </c>
      <c r="F1295" s="1">
        <v>2.0</v>
      </c>
      <c r="G1295" s="1">
        <v>1.0</v>
      </c>
      <c r="H1295" s="1">
        <v>0.0</v>
      </c>
      <c r="I1295" s="1">
        <v>2.0</v>
      </c>
      <c r="J1295" s="1">
        <v>1.0</v>
      </c>
      <c r="K1295" s="1">
        <v>2.0</v>
      </c>
      <c r="L1295" s="1">
        <v>0.0</v>
      </c>
      <c r="M1295" s="1">
        <v>1.0</v>
      </c>
      <c r="N1295" s="1">
        <v>1.0</v>
      </c>
      <c r="O1295" s="1">
        <v>1.0</v>
      </c>
      <c r="P1295" s="1">
        <v>2.0</v>
      </c>
      <c r="Q1295" s="1">
        <v>0.0</v>
      </c>
      <c r="R1295" s="1">
        <v>1.0</v>
      </c>
      <c r="S1295" s="1">
        <v>2.0</v>
      </c>
      <c r="T1295" s="1">
        <v>0.0</v>
      </c>
      <c r="U1295" s="1">
        <v>1.0</v>
      </c>
      <c r="V1295" s="1">
        <v>1.0</v>
      </c>
      <c r="W1295" s="1">
        <v>0.0</v>
      </c>
      <c r="X1295" s="1">
        <v>0.0</v>
      </c>
      <c r="Y1295" s="1">
        <v>2.0</v>
      </c>
      <c r="Z1295" s="1">
        <v>2.0</v>
      </c>
      <c r="AA1295" s="1">
        <v>2.0</v>
      </c>
      <c r="AB1295" s="1">
        <v>1.0</v>
      </c>
      <c r="AC1295" s="1">
        <v>2558.0</v>
      </c>
      <c r="AD1295" s="100">
        <f t="shared" si="1"/>
        <v>58</v>
      </c>
      <c r="AE1295">
        <f t="shared" si="2"/>
        <v>16</v>
      </c>
      <c r="AF1295">
        <f t="shared" si="3"/>
        <v>18</v>
      </c>
      <c r="AG1295">
        <f t="shared" si="4"/>
        <v>24</v>
      </c>
    </row>
    <row r="1296">
      <c r="A1296" s="1" t="b">
        <v>1</v>
      </c>
      <c r="B1296" s="20">
        <v>44309.54193774305</v>
      </c>
      <c r="C1296" s="1" t="s">
        <v>687</v>
      </c>
      <c r="D1296" s="1">
        <v>1.0</v>
      </c>
      <c r="E1296" s="1">
        <v>1.0</v>
      </c>
      <c r="F1296" s="1">
        <v>2.0</v>
      </c>
      <c r="G1296" s="1">
        <v>1.0</v>
      </c>
      <c r="H1296" s="1">
        <v>0.0</v>
      </c>
      <c r="I1296" s="1">
        <v>2.0</v>
      </c>
      <c r="J1296" s="1">
        <v>1.0</v>
      </c>
      <c r="K1296" s="1">
        <v>1.0</v>
      </c>
      <c r="L1296" s="1">
        <v>0.0</v>
      </c>
      <c r="M1296" s="1">
        <v>1.0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2.0</v>
      </c>
      <c r="T1296" s="1">
        <v>0.0</v>
      </c>
      <c r="U1296" s="1">
        <v>0.0</v>
      </c>
      <c r="V1296" s="1">
        <v>0.0</v>
      </c>
      <c r="W1296" s="1">
        <v>1.0</v>
      </c>
      <c r="X1296" s="1">
        <v>0.0</v>
      </c>
      <c r="Y1296" s="1">
        <v>2.0</v>
      </c>
      <c r="Z1296" s="1">
        <v>0.0</v>
      </c>
      <c r="AA1296" s="1">
        <v>2.0</v>
      </c>
      <c r="AB1296" s="1">
        <v>0.0</v>
      </c>
      <c r="AC1296" s="1">
        <v>2557.0</v>
      </c>
      <c r="AD1296" s="100">
        <f t="shared" si="1"/>
        <v>34</v>
      </c>
      <c r="AE1296">
        <f t="shared" si="2"/>
        <v>10</v>
      </c>
      <c r="AF1296">
        <f t="shared" si="3"/>
        <v>6</v>
      </c>
      <c r="AG1296">
        <f t="shared" si="4"/>
        <v>18</v>
      </c>
    </row>
    <row r="1297">
      <c r="A1297" s="1" t="b">
        <v>1</v>
      </c>
      <c r="B1297" s="20">
        <v>44309.5618559838</v>
      </c>
      <c r="C1297" s="1" t="s">
        <v>688</v>
      </c>
      <c r="D1297" s="1">
        <v>0.0</v>
      </c>
      <c r="E1297" s="1">
        <v>2.0</v>
      </c>
      <c r="F1297" s="1">
        <v>2.0</v>
      </c>
      <c r="G1297" s="1">
        <v>0.0</v>
      </c>
      <c r="H1297" s="1">
        <v>0.0</v>
      </c>
      <c r="I1297" s="1">
        <v>2.0</v>
      </c>
      <c r="J1297" s="1">
        <v>2.0</v>
      </c>
      <c r="K1297" s="1">
        <v>2.0</v>
      </c>
      <c r="L1297" s="1">
        <v>0.0</v>
      </c>
      <c r="M1297" s="1">
        <v>0.0</v>
      </c>
      <c r="N1297" s="1">
        <v>0.0</v>
      </c>
      <c r="O1297" s="1">
        <v>0.0</v>
      </c>
      <c r="P1297" s="1">
        <v>2.0</v>
      </c>
      <c r="Q1297" s="1">
        <v>0.0</v>
      </c>
      <c r="R1297" s="1">
        <v>0.0</v>
      </c>
      <c r="S1297" s="1">
        <v>2.0</v>
      </c>
      <c r="T1297" s="1">
        <v>0.0</v>
      </c>
      <c r="U1297" s="1">
        <v>0.0</v>
      </c>
      <c r="V1297" s="1">
        <v>0.0</v>
      </c>
      <c r="W1297" s="1">
        <v>0.0</v>
      </c>
      <c r="X1297" s="1">
        <v>1.0</v>
      </c>
      <c r="Y1297" s="1">
        <v>2.0</v>
      </c>
      <c r="Z1297" s="1">
        <v>1.0</v>
      </c>
      <c r="AA1297" s="1">
        <v>2.0</v>
      </c>
      <c r="AB1297" s="1">
        <v>0.0</v>
      </c>
      <c r="AC1297" s="1">
        <v>2556.0</v>
      </c>
      <c r="AD1297" s="100">
        <f t="shared" si="1"/>
        <v>40</v>
      </c>
      <c r="AE1297">
        <f t="shared" si="2"/>
        <v>12</v>
      </c>
      <c r="AF1297">
        <f t="shared" si="3"/>
        <v>8</v>
      </c>
      <c r="AG1297">
        <f t="shared" si="4"/>
        <v>20</v>
      </c>
    </row>
    <row r="1298">
      <c r="A1298" s="1" t="b">
        <v>1</v>
      </c>
      <c r="B1298" s="20">
        <v>44309.596638773146</v>
      </c>
      <c r="C1298" s="1" t="s">
        <v>573</v>
      </c>
      <c r="D1298" s="1">
        <v>2.0</v>
      </c>
      <c r="E1298" s="1">
        <v>1.0</v>
      </c>
      <c r="F1298" s="1">
        <v>2.0</v>
      </c>
      <c r="G1298" s="1">
        <v>1.0</v>
      </c>
      <c r="H1298" s="1">
        <v>1.0</v>
      </c>
      <c r="I1298" s="1">
        <v>1.0</v>
      </c>
      <c r="J1298" s="1">
        <v>1.0</v>
      </c>
      <c r="K1298" s="1">
        <v>1.0</v>
      </c>
      <c r="L1298" s="1">
        <v>0.0</v>
      </c>
      <c r="M1298" s="1">
        <v>0.0</v>
      </c>
      <c r="N1298" s="1">
        <v>0.0</v>
      </c>
      <c r="O1298" s="1">
        <v>1.0</v>
      </c>
      <c r="P1298" s="1">
        <v>1.0</v>
      </c>
      <c r="Q1298" s="1">
        <v>0.0</v>
      </c>
      <c r="R1298" s="1">
        <v>1.0</v>
      </c>
      <c r="S1298" s="1">
        <v>1.0</v>
      </c>
      <c r="T1298" s="1">
        <v>1.0</v>
      </c>
      <c r="U1298" s="1">
        <v>0.0</v>
      </c>
      <c r="V1298" s="1">
        <v>0.0</v>
      </c>
      <c r="W1298" s="1">
        <v>1.0</v>
      </c>
      <c r="X1298" s="1">
        <v>1.0</v>
      </c>
      <c r="Y1298" s="1">
        <v>2.0</v>
      </c>
      <c r="Z1298" s="1">
        <v>2.0</v>
      </c>
      <c r="AA1298" s="1">
        <v>2.0</v>
      </c>
      <c r="AB1298" s="1">
        <v>1.0</v>
      </c>
      <c r="AC1298" s="1">
        <v>2435.0</v>
      </c>
      <c r="AD1298" s="100">
        <f t="shared" si="1"/>
        <v>48</v>
      </c>
      <c r="AE1298">
        <f t="shared" si="2"/>
        <v>14</v>
      </c>
      <c r="AF1298">
        <f t="shared" si="3"/>
        <v>14</v>
      </c>
      <c r="AG1298">
        <f t="shared" si="4"/>
        <v>20</v>
      </c>
    </row>
    <row r="1299">
      <c r="A1299" t="b">
        <v>0</v>
      </c>
      <c r="B1299" s="20">
        <v>44310.5336247338</v>
      </c>
      <c r="C1299" s="1" t="s">
        <v>638</v>
      </c>
      <c r="D1299" s="1">
        <v>1.0</v>
      </c>
      <c r="E1299" s="1">
        <v>2.0</v>
      </c>
      <c r="F1299" s="1">
        <v>1.0</v>
      </c>
      <c r="G1299" s="1">
        <v>1.0</v>
      </c>
      <c r="H1299" s="1">
        <v>0.0</v>
      </c>
      <c r="I1299" s="1">
        <v>1.0</v>
      </c>
      <c r="J1299" s="1">
        <v>2.0</v>
      </c>
      <c r="K1299" s="1">
        <v>2.0</v>
      </c>
      <c r="L1299" s="1">
        <v>1.0</v>
      </c>
      <c r="M1299" s="1">
        <v>0.0</v>
      </c>
      <c r="N1299" s="1">
        <v>2.0</v>
      </c>
      <c r="O1299" s="1">
        <v>0.0</v>
      </c>
      <c r="P1299" s="1">
        <v>1.0</v>
      </c>
      <c r="Q1299" s="1">
        <v>2.0</v>
      </c>
      <c r="R1299" s="1">
        <v>0.0</v>
      </c>
      <c r="S1299" s="1">
        <v>2.0</v>
      </c>
      <c r="T1299" s="1">
        <v>2.0</v>
      </c>
      <c r="U1299" s="1">
        <v>1.0</v>
      </c>
      <c r="V1299" s="1">
        <v>1.0</v>
      </c>
      <c r="W1299" s="1">
        <v>1.0</v>
      </c>
      <c r="X1299" s="1">
        <v>2.0</v>
      </c>
      <c r="Y1299" s="1">
        <v>2.0</v>
      </c>
      <c r="Z1299" s="1">
        <v>1.0</v>
      </c>
      <c r="AA1299" s="1">
        <v>2.0</v>
      </c>
      <c r="AB1299" s="1">
        <v>0.0</v>
      </c>
      <c r="AC1299" s="1">
        <v>2491.0</v>
      </c>
      <c r="AD1299" s="100">
        <f t="shared" si="1"/>
        <v>60</v>
      </c>
      <c r="AE1299">
        <f t="shared" si="2"/>
        <v>20</v>
      </c>
      <c r="AF1299">
        <f t="shared" si="3"/>
        <v>18</v>
      </c>
      <c r="AG1299">
        <f t="shared" si="4"/>
        <v>22</v>
      </c>
    </row>
    <row r="1300">
      <c r="A1300" s="1" t="b">
        <v>1</v>
      </c>
      <c r="B1300" s="20">
        <v>44312.54924340278</v>
      </c>
      <c r="C1300" s="1" t="s">
        <v>287</v>
      </c>
      <c r="D1300" s="1">
        <v>2.0</v>
      </c>
      <c r="E1300" s="1">
        <v>2.0</v>
      </c>
      <c r="F1300" s="1">
        <v>1.0</v>
      </c>
      <c r="G1300" s="1">
        <v>0.0</v>
      </c>
      <c r="H1300" s="1">
        <v>1.0</v>
      </c>
      <c r="I1300" s="1">
        <v>1.0</v>
      </c>
      <c r="J1300" s="1">
        <v>2.0</v>
      </c>
      <c r="K1300" s="1">
        <v>2.0</v>
      </c>
      <c r="L1300" s="1">
        <v>1.0</v>
      </c>
      <c r="M1300" s="1">
        <v>0.0</v>
      </c>
      <c r="N1300" s="1">
        <v>1.0</v>
      </c>
      <c r="O1300" s="1">
        <v>0.0</v>
      </c>
      <c r="P1300" s="1">
        <v>2.0</v>
      </c>
      <c r="Q1300" s="1">
        <v>0.0</v>
      </c>
      <c r="R1300" s="1">
        <v>0.0</v>
      </c>
      <c r="S1300" s="1">
        <v>2.0</v>
      </c>
      <c r="T1300" s="1">
        <v>1.0</v>
      </c>
      <c r="U1300" s="1">
        <v>0.0</v>
      </c>
      <c r="V1300" s="1">
        <v>1.0</v>
      </c>
      <c r="W1300" s="1">
        <v>1.0</v>
      </c>
      <c r="X1300" s="1">
        <v>1.0</v>
      </c>
      <c r="Y1300" s="1">
        <v>2.0</v>
      </c>
      <c r="Z1300" s="1">
        <v>2.0</v>
      </c>
      <c r="AA1300" s="1">
        <v>2.0</v>
      </c>
      <c r="AB1300" s="1">
        <v>1.0</v>
      </c>
      <c r="AC1300" s="1">
        <v>2047.0</v>
      </c>
      <c r="AD1300" s="100">
        <f t="shared" si="1"/>
        <v>56</v>
      </c>
      <c r="AE1300">
        <f t="shared" si="2"/>
        <v>18</v>
      </c>
      <c r="AF1300">
        <f t="shared" si="3"/>
        <v>18</v>
      </c>
      <c r="AG1300">
        <f t="shared" si="4"/>
        <v>20</v>
      </c>
    </row>
    <row r="1301">
      <c r="A1301" s="1" t="b">
        <v>1</v>
      </c>
      <c r="B1301" s="20">
        <v>44312.56310820601</v>
      </c>
      <c r="C1301" s="1" t="s">
        <v>171</v>
      </c>
      <c r="D1301" s="1">
        <v>1.0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1.0</v>
      </c>
      <c r="K1301" s="1">
        <v>1.0</v>
      </c>
      <c r="L1301" s="1">
        <v>0.0</v>
      </c>
      <c r="M1301" s="1">
        <v>0.0</v>
      </c>
      <c r="N1301" s="1">
        <v>0.0</v>
      </c>
      <c r="O1301" s="1">
        <v>0.0</v>
      </c>
      <c r="P1301" s="1">
        <v>1.0</v>
      </c>
      <c r="Q1301" s="1">
        <v>0.0</v>
      </c>
      <c r="R1301" s="1">
        <v>0.0</v>
      </c>
      <c r="S1301" s="1">
        <v>1.0</v>
      </c>
      <c r="T1301" s="1">
        <v>1.0</v>
      </c>
      <c r="U1301" s="1">
        <v>0.0</v>
      </c>
      <c r="V1301" s="1">
        <v>0.0</v>
      </c>
      <c r="W1301" s="1">
        <v>0.0</v>
      </c>
      <c r="X1301" s="1">
        <v>0.0</v>
      </c>
      <c r="Y1301" s="1">
        <v>1.0</v>
      </c>
      <c r="Z1301" s="1">
        <v>1.0</v>
      </c>
      <c r="AA1301" s="1">
        <v>1.0</v>
      </c>
      <c r="AB1301" s="1">
        <v>0.0</v>
      </c>
      <c r="AC1301" s="1">
        <v>1585.0</v>
      </c>
      <c r="AD1301" s="100">
        <f t="shared" si="1"/>
        <v>18</v>
      </c>
      <c r="AE1301">
        <f t="shared" si="2"/>
        <v>4</v>
      </c>
      <c r="AF1301">
        <f t="shared" si="3"/>
        <v>8</v>
      </c>
      <c r="AG1301">
        <f t="shared" si="4"/>
        <v>6</v>
      </c>
    </row>
    <row r="1302">
      <c r="A1302" s="1" t="b">
        <v>1</v>
      </c>
      <c r="B1302" s="20">
        <v>44312.587315324075</v>
      </c>
      <c r="C1302" s="1" t="s">
        <v>566</v>
      </c>
      <c r="D1302" s="1">
        <v>2.0</v>
      </c>
      <c r="E1302" s="1">
        <v>2.0</v>
      </c>
      <c r="F1302" s="1">
        <v>2.0</v>
      </c>
      <c r="G1302" s="1">
        <v>1.0</v>
      </c>
      <c r="H1302" s="1">
        <v>0.0</v>
      </c>
      <c r="I1302" s="1">
        <v>2.0</v>
      </c>
      <c r="J1302" s="1">
        <v>1.0</v>
      </c>
      <c r="K1302" s="1">
        <v>2.0</v>
      </c>
      <c r="L1302" s="1">
        <v>0.0</v>
      </c>
      <c r="M1302" s="1">
        <v>0.0</v>
      </c>
      <c r="N1302" s="1">
        <v>2.0</v>
      </c>
      <c r="O1302" s="1">
        <v>1.0</v>
      </c>
      <c r="P1302" s="1">
        <v>2.0</v>
      </c>
      <c r="Q1302" s="1">
        <v>1.0</v>
      </c>
      <c r="R1302" s="1">
        <v>1.0</v>
      </c>
      <c r="S1302" s="1">
        <v>1.0</v>
      </c>
      <c r="T1302" s="1">
        <v>1.0</v>
      </c>
      <c r="U1302" s="1">
        <v>1.0</v>
      </c>
      <c r="V1302" s="1">
        <v>1.0</v>
      </c>
      <c r="W1302" s="1">
        <v>1.0</v>
      </c>
      <c r="X1302" s="1">
        <v>1.0</v>
      </c>
      <c r="Y1302" s="1">
        <v>2.0</v>
      </c>
      <c r="Z1302" s="1">
        <v>2.0</v>
      </c>
      <c r="AA1302" s="1">
        <v>2.0</v>
      </c>
      <c r="AB1302" s="1">
        <v>1.0</v>
      </c>
      <c r="AC1302" s="1">
        <v>2426.0</v>
      </c>
      <c r="AD1302" s="100">
        <f t="shared" si="1"/>
        <v>64</v>
      </c>
      <c r="AE1302">
        <f t="shared" si="2"/>
        <v>18</v>
      </c>
      <c r="AF1302">
        <f t="shared" si="3"/>
        <v>22</v>
      </c>
      <c r="AG1302">
        <f t="shared" si="4"/>
        <v>24</v>
      </c>
    </row>
    <row r="1303">
      <c r="A1303" s="1" t="b">
        <v>1</v>
      </c>
      <c r="B1303" s="20">
        <v>44312.81892666667</v>
      </c>
      <c r="C1303" s="1" t="s">
        <v>160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1583.0</v>
      </c>
      <c r="AD1303" s="100">
        <f t="shared" si="1"/>
        <v>0</v>
      </c>
      <c r="AE1303">
        <f t="shared" si="2"/>
        <v>0</v>
      </c>
      <c r="AF1303">
        <f t="shared" si="3"/>
        <v>0</v>
      </c>
      <c r="AG1303">
        <f t="shared" si="4"/>
        <v>0</v>
      </c>
    </row>
    <row r="1304">
      <c r="A1304" s="1" t="b">
        <v>1</v>
      </c>
      <c r="B1304" s="20">
        <v>44312.8498172338</v>
      </c>
      <c r="C1304" s="1" t="s">
        <v>599</v>
      </c>
      <c r="D1304" s="1">
        <v>1.0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1.0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1.0</v>
      </c>
      <c r="Z1304" s="1">
        <v>0.0</v>
      </c>
      <c r="AA1304" s="1">
        <v>1.0</v>
      </c>
      <c r="AB1304" s="1">
        <v>0.0</v>
      </c>
      <c r="AC1304" s="1">
        <v>2456.0</v>
      </c>
      <c r="AD1304" s="100">
        <f t="shared" si="1"/>
        <v>8</v>
      </c>
      <c r="AE1304">
        <f t="shared" si="2"/>
        <v>2</v>
      </c>
      <c r="AF1304">
        <f t="shared" si="3"/>
        <v>4</v>
      </c>
      <c r="AG1304">
        <f t="shared" si="4"/>
        <v>2</v>
      </c>
    </row>
    <row r="1305">
      <c r="A1305" s="1" t="b">
        <v>1</v>
      </c>
      <c r="B1305" s="20">
        <v>44313.43987659722</v>
      </c>
      <c r="C1305" s="1" t="s">
        <v>220</v>
      </c>
      <c r="D1305" s="1">
        <v>0.0</v>
      </c>
      <c r="E1305" s="1">
        <v>2.0</v>
      </c>
      <c r="F1305" s="1">
        <v>1.0</v>
      </c>
      <c r="G1305" s="1">
        <v>0.0</v>
      </c>
      <c r="H1305" s="1">
        <v>0.0</v>
      </c>
      <c r="I1305" s="1">
        <v>1.0</v>
      </c>
      <c r="J1305" s="1">
        <v>1.0</v>
      </c>
      <c r="K1305" s="1">
        <v>1.0</v>
      </c>
      <c r="L1305" s="1">
        <v>0.0</v>
      </c>
      <c r="M1305" s="1">
        <v>0.0</v>
      </c>
      <c r="N1305" s="1">
        <v>1.0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1.0</v>
      </c>
      <c r="W1305" s="1">
        <v>0.0</v>
      </c>
      <c r="X1305" s="1">
        <v>0.0</v>
      </c>
      <c r="Y1305" s="1">
        <v>2.0</v>
      </c>
      <c r="Z1305" s="1">
        <v>0.0</v>
      </c>
      <c r="AA1305" s="1">
        <v>2.0</v>
      </c>
      <c r="AB1305" s="1">
        <v>1.0</v>
      </c>
      <c r="AC1305" s="1">
        <v>1983.0</v>
      </c>
      <c r="AD1305" s="100">
        <f t="shared" si="1"/>
        <v>26</v>
      </c>
      <c r="AE1305">
        <f t="shared" si="2"/>
        <v>8</v>
      </c>
      <c r="AF1305">
        <f t="shared" si="3"/>
        <v>6</v>
      </c>
      <c r="AG1305">
        <f t="shared" si="4"/>
        <v>12</v>
      </c>
    </row>
    <row r="1306">
      <c r="A1306" s="1" t="b">
        <v>1</v>
      </c>
      <c r="B1306" s="20">
        <v>44313.46760695602</v>
      </c>
      <c r="C1306" s="1" t="s">
        <v>555</v>
      </c>
      <c r="D1306" s="1">
        <v>0.0</v>
      </c>
      <c r="E1306" s="1">
        <v>0.0</v>
      </c>
      <c r="F1306" s="1">
        <v>1.0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2406.0</v>
      </c>
      <c r="AD1306" s="100">
        <f t="shared" si="1"/>
        <v>2</v>
      </c>
      <c r="AE1306">
        <f t="shared" si="2"/>
        <v>0</v>
      </c>
      <c r="AF1306">
        <f t="shared" si="3"/>
        <v>0</v>
      </c>
      <c r="AG1306">
        <f t="shared" si="4"/>
        <v>2</v>
      </c>
    </row>
    <row r="1307">
      <c r="A1307" s="1" t="b">
        <v>1</v>
      </c>
      <c r="B1307" s="20">
        <v>44313.51537775463</v>
      </c>
      <c r="C1307" s="1" t="s">
        <v>628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1.0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1.0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1.0</v>
      </c>
      <c r="AB1307" s="1">
        <v>0.0</v>
      </c>
      <c r="AC1307" s="1">
        <v>2482.0</v>
      </c>
      <c r="AD1307" s="100">
        <f t="shared" si="1"/>
        <v>6</v>
      </c>
      <c r="AE1307">
        <f t="shared" si="2"/>
        <v>2</v>
      </c>
      <c r="AF1307">
        <f t="shared" si="3"/>
        <v>0</v>
      </c>
      <c r="AG1307">
        <f t="shared" si="4"/>
        <v>4</v>
      </c>
    </row>
    <row r="1308">
      <c r="A1308" t="b">
        <v>0</v>
      </c>
      <c r="B1308" s="20">
        <v>44313.697405127314</v>
      </c>
      <c r="C1308" s="1" t="s">
        <v>928</v>
      </c>
      <c r="D1308" s="1">
        <v>1.0</v>
      </c>
      <c r="E1308" s="1">
        <v>1.0</v>
      </c>
      <c r="F1308" s="1">
        <v>1.0</v>
      </c>
      <c r="G1308" s="1">
        <v>0.0</v>
      </c>
      <c r="H1308" s="1">
        <v>1.0</v>
      </c>
      <c r="I1308" s="1">
        <v>1.0</v>
      </c>
      <c r="J1308" s="1">
        <v>1.0</v>
      </c>
      <c r="K1308" s="1">
        <v>0.0</v>
      </c>
      <c r="L1308" s="1">
        <v>0.0</v>
      </c>
      <c r="M1308" s="1">
        <v>0.0</v>
      </c>
      <c r="N1308" s="1">
        <v>2.0</v>
      </c>
      <c r="O1308" s="1">
        <v>0.0</v>
      </c>
      <c r="P1308" s="1">
        <v>1.0</v>
      </c>
      <c r="Q1308" s="1">
        <v>0.0</v>
      </c>
      <c r="R1308" s="1">
        <v>0.0</v>
      </c>
      <c r="S1308" s="1">
        <v>2.0</v>
      </c>
      <c r="T1308" s="1">
        <v>1.0</v>
      </c>
      <c r="U1308" s="1">
        <v>0.0</v>
      </c>
      <c r="V1308" s="1">
        <v>0.0</v>
      </c>
      <c r="W1308" s="1">
        <v>0.0</v>
      </c>
      <c r="X1308" s="1">
        <v>0.0</v>
      </c>
      <c r="Y1308" s="1">
        <v>1.0</v>
      </c>
      <c r="Z1308" s="1">
        <v>1.0</v>
      </c>
      <c r="AA1308" s="1">
        <v>1.0</v>
      </c>
      <c r="AB1308" s="1">
        <v>0.0</v>
      </c>
      <c r="AC1308" s="1">
        <v>2511.0</v>
      </c>
      <c r="AD1308" s="100">
        <f t="shared" si="1"/>
        <v>30</v>
      </c>
      <c r="AE1308">
        <f t="shared" si="2"/>
        <v>6</v>
      </c>
      <c r="AF1308">
        <f t="shared" si="3"/>
        <v>10</v>
      </c>
      <c r="AG1308">
        <f t="shared" si="4"/>
        <v>14</v>
      </c>
    </row>
    <row r="1309">
      <c r="A1309" s="1" t="b">
        <v>1</v>
      </c>
      <c r="B1309" s="20">
        <v>44313.813832314816</v>
      </c>
      <c r="C1309" s="1" t="s">
        <v>448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2264.0</v>
      </c>
      <c r="AD1309" s="100">
        <f t="shared" si="1"/>
        <v>0</v>
      </c>
      <c r="AE1309">
        <f t="shared" si="2"/>
        <v>0</v>
      </c>
      <c r="AF1309">
        <f t="shared" si="3"/>
        <v>0</v>
      </c>
      <c r="AG1309">
        <f t="shared" si="4"/>
        <v>0</v>
      </c>
    </row>
    <row r="1310">
      <c r="A1310" s="1" t="b">
        <v>1</v>
      </c>
      <c r="B1310" s="20">
        <v>44314.5199840625</v>
      </c>
      <c r="C1310" s="1" t="s">
        <v>372</v>
      </c>
      <c r="D1310" s="1">
        <v>0.0</v>
      </c>
      <c r="E1310" s="1">
        <v>0.0</v>
      </c>
      <c r="F1310" s="1">
        <v>0.0</v>
      </c>
      <c r="G1310" s="1">
        <v>1.0</v>
      </c>
      <c r="H1310" s="1">
        <v>1.0</v>
      </c>
      <c r="I1310" s="1">
        <v>1.0</v>
      </c>
      <c r="J1310" s="1">
        <v>0.0</v>
      </c>
      <c r="K1310" s="1">
        <v>1.0</v>
      </c>
      <c r="L1310" s="1">
        <v>1.0</v>
      </c>
      <c r="M1310" s="1">
        <v>0.0</v>
      </c>
      <c r="N1310" s="1">
        <v>1.0</v>
      </c>
      <c r="O1310" s="1">
        <v>0.0</v>
      </c>
      <c r="P1310" s="1">
        <v>0.0</v>
      </c>
      <c r="Q1310" s="1">
        <v>0.0</v>
      </c>
      <c r="R1310" s="1">
        <v>0.0</v>
      </c>
      <c r="S1310" s="1">
        <v>1.0</v>
      </c>
      <c r="T1310" s="1">
        <v>2.0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2.0</v>
      </c>
      <c r="AA1310" s="1">
        <v>2.0</v>
      </c>
      <c r="AB1310" s="1">
        <v>0.0</v>
      </c>
      <c r="AC1310" s="1">
        <v>2190.0</v>
      </c>
      <c r="AD1310" s="100">
        <f t="shared" si="1"/>
        <v>26</v>
      </c>
      <c r="AE1310">
        <f t="shared" si="2"/>
        <v>6</v>
      </c>
      <c r="AF1310">
        <f t="shared" si="3"/>
        <v>10</v>
      </c>
      <c r="AG1310">
        <f t="shared" si="4"/>
        <v>10</v>
      </c>
    </row>
    <row r="1311">
      <c r="A1311" s="1" t="b">
        <v>1</v>
      </c>
      <c r="B1311" s="20">
        <v>44314.68003575232</v>
      </c>
      <c r="C1311" s="1" t="s">
        <v>715</v>
      </c>
      <c r="D1311" s="1">
        <v>2.0</v>
      </c>
      <c r="E1311" s="1">
        <v>1.0</v>
      </c>
      <c r="F1311" s="1">
        <v>2.0</v>
      </c>
      <c r="G1311" s="1">
        <v>1.0</v>
      </c>
      <c r="H1311" s="1">
        <v>2.0</v>
      </c>
      <c r="I1311" s="1">
        <v>2.0</v>
      </c>
      <c r="J1311" s="1">
        <v>2.0</v>
      </c>
      <c r="K1311" s="1">
        <v>2.0</v>
      </c>
      <c r="L1311" s="1">
        <v>2.0</v>
      </c>
      <c r="M1311" s="1">
        <v>1.0</v>
      </c>
      <c r="N1311" s="1">
        <v>2.0</v>
      </c>
      <c r="O1311" s="1">
        <v>2.0</v>
      </c>
      <c r="P1311" s="1">
        <v>2.0</v>
      </c>
      <c r="Q1311" s="1">
        <v>0.0</v>
      </c>
      <c r="R1311" s="1">
        <v>1.0</v>
      </c>
      <c r="S1311" s="1">
        <v>1.0</v>
      </c>
      <c r="T1311" s="1">
        <v>0.0</v>
      </c>
      <c r="U1311" s="1">
        <v>0.0</v>
      </c>
      <c r="V1311" s="1">
        <v>0.0</v>
      </c>
      <c r="W1311" s="1">
        <v>0.0</v>
      </c>
      <c r="X1311" s="1">
        <v>1.0</v>
      </c>
      <c r="Y1311" s="1">
        <v>2.0</v>
      </c>
      <c r="Z1311" s="1">
        <v>2.0</v>
      </c>
      <c r="AA1311" s="1">
        <v>2.0</v>
      </c>
      <c r="AB1311" s="1">
        <v>1.0</v>
      </c>
      <c r="AC1311" s="1">
        <v>2565.0</v>
      </c>
      <c r="AD1311" s="100">
        <f t="shared" si="1"/>
        <v>66</v>
      </c>
      <c r="AE1311">
        <f t="shared" si="2"/>
        <v>18</v>
      </c>
      <c r="AF1311">
        <f t="shared" si="3"/>
        <v>20</v>
      </c>
      <c r="AG1311">
        <f t="shared" si="4"/>
        <v>28</v>
      </c>
    </row>
    <row r="1312">
      <c r="A1312" s="1" t="b">
        <v>1</v>
      </c>
      <c r="B1312" s="20">
        <v>44315.50005407407</v>
      </c>
      <c r="C1312" s="1" t="s">
        <v>564</v>
      </c>
      <c r="D1312" s="1">
        <v>1.0</v>
      </c>
      <c r="E1312" s="1">
        <v>1.0</v>
      </c>
      <c r="F1312" s="1">
        <v>1.0</v>
      </c>
      <c r="G1312" s="1">
        <v>1.0</v>
      </c>
      <c r="H1312" s="1">
        <v>0.0</v>
      </c>
      <c r="I1312" s="1">
        <v>1.0</v>
      </c>
      <c r="J1312" s="1">
        <v>0.0</v>
      </c>
      <c r="K1312" s="1">
        <v>2.0</v>
      </c>
      <c r="L1312" s="1">
        <v>0.0</v>
      </c>
      <c r="M1312" s="1">
        <v>0.0</v>
      </c>
      <c r="N1312" s="1">
        <v>0.0</v>
      </c>
      <c r="O1312" s="1">
        <v>0.0</v>
      </c>
      <c r="P1312" s="1">
        <v>1.0</v>
      </c>
      <c r="Q1312" s="1">
        <v>0.0</v>
      </c>
      <c r="R1312" s="1">
        <v>0.0</v>
      </c>
      <c r="S1312" s="1">
        <v>1.0</v>
      </c>
      <c r="T1312" s="1">
        <v>0.0</v>
      </c>
      <c r="U1312" s="1">
        <v>0.0</v>
      </c>
      <c r="V1312" s="1">
        <v>1.0</v>
      </c>
      <c r="W1312" s="1">
        <v>1.0</v>
      </c>
      <c r="X1312" s="1">
        <v>0.0</v>
      </c>
      <c r="Y1312" s="1">
        <v>1.0</v>
      </c>
      <c r="Z1312" s="1">
        <v>1.0</v>
      </c>
      <c r="AA1312" s="1">
        <v>1.0</v>
      </c>
      <c r="AB1312" s="1">
        <v>1.0</v>
      </c>
      <c r="AC1312" s="1">
        <v>2398.0</v>
      </c>
      <c r="AD1312" s="100">
        <f t="shared" si="1"/>
        <v>30</v>
      </c>
      <c r="AE1312">
        <f t="shared" si="2"/>
        <v>8</v>
      </c>
      <c r="AF1312">
        <f t="shared" si="3"/>
        <v>12</v>
      </c>
      <c r="AG1312">
        <f t="shared" si="4"/>
        <v>10</v>
      </c>
    </row>
    <row r="1313">
      <c r="A1313" s="1" t="b">
        <v>1</v>
      </c>
      <c r="B1313" s="20">
        <v>44315.538304988426</v>
      </c>
      <c r="C1313" s="1" t="s">
        <v>570</v>
      </c>
      <c r="D1313" s="1">
        <v>2.0</v>
      </c>
      <c r="E1313" s="1">
        <v>2.0</v>
      </c>
      <c r="F1313" s="1">
        <v>2.0</v>
      </c>
      <c r="G1313" s="1">
        <v>2.0</v>
      </c>
      <c r="H1313" s="1">
        <v>2.0</v>
      </c>
      <c r="I1313" s="1">
        <v>2.0</v>
      </c>
      <c r="J1313" s="1">
        <v>2.0</v>
      </c>
      <c r="K1313" s="1">
        <v>2.0</v>
      </c>
      <c r="L1313" s="1">
        <v>2.0</v>
      </c>
      <c r="M1313" s="1">
        <v>2.0</v>
      </c>
      <c r="N1313" s="1">
        <v>1.0</v>
      </c>
      <c r="O1313" s="1">
        <v>2.0</v>
      </c>
      <c r="P1313" s="1">
        <v>2.0</v>
      </c>
      <c r="Q1313" s="1">
        <v>2.0</v>
      </c>
      <c r="R1313" s="1">
        <v>1.0</v>
      </c>
      <c r="S1313" s="1">
        <v>2.0</v>
      </c>
      <c r="T1313" s="1">
        <v>2.0</v>
      </c>
      <c r="U1313" s="1">
        <v>1.0</v>
      </c>
      <c r="V1313" s="1">
        <v>1.0</v>
      </c>
      <c r="W1313" s="1">
        <v>2.0</v>
      </c>
      <c r="X1313" s="1">
        <v>1.0</v>
      </c>
      <c r="Y1313" s="1">
        <v>1.0</v>
      </c>
      <c r="Z1313" s="1">
        <v>2.0</v>
      </c>
      <c r="AA1313" s="1">
        <v>2.0</v>
      </c>
      <c r="AB1313" s="1">
        <v>1.0</v>
      </c>
      <c r="AC1313" s="1">
        <v>2430.0</v>
      </c>
      <c r="AD1313" s="100">
        <f t="shared" si="1"/>
        <v>86</v>
      </c>
      <c r="AE1313">
        <f t="shared" si="2"/>
        <v>26</v>
      </c>
      <c r="AF1313">
        <f t="shared" si="3"/>
        <v>24</v>
      </c>
      <c r="AG1313">
        <f t="shared" si="4"/>
        <v>36</v>
      </c>
    </row>
    <row r="1314">
      <c r="A1314" s="1" t="b">
        <v>1</v>
      </c>
      <c r="B1314" s="20">
        <v>44315.7359462037</v>
      </c>
      <c r="C1314" s="1" t="s">
        <v>929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2550.0</v>
      </c>
      <c r="AD1314" s="100">
        <f t="shared" si="1"/>
        <v>0</v>
      </c>
      <c r="AE1314">
        <f t="shared" si="2"/>
        <v>0</v>
      </c>
      <c r="AF1314">
        <f t="shared" si="3"/>
        <v>0</v>
      </c>
      <c r="AG1314">
        <f t="shared" si="4"/>
        <v>0</v>
      </c>
    </row>
    <row r="1315">
      <c r="A1315" s="1" t="b">
        <v>1</v>
      </c>
      <c r="B1315" s="20">
        <v>44315.73602009259</v>
      </c>
      <c r="C1315" s="1" t="s">
        <v>691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2564.0</v>
      </c>
      <c r="AD1315" s="100">
        <f t="shared" si="1"/>
        <v>0</v>
      </c>
      <c r="AE1315">
        <f t="shared" si="2"/>
        <v>0</v>
      </c>
      <c r="AF1315">
        <f t="shared" si="3"/>
        <v>0</v>
      </c>
      <c r="AG1315">
        <f t="shared" si="4"/>
        <v>0</v>
      </c>
    </row>
    <row r="1316">
      <c r="A1316" s="1" t="b">
        <v>1</v>
      </c>
      <c r="B1316" s="20">
        <v>44315.89082423611</v>
      </c>
      <c r="C1316" s="1" t="s">
        <v>465</v>
      </c>
      <c r="D1316" s="1">
        <v>1.0</v>
      </c>
      <c r="E1316" s="1">
        <v>2.0</v>
      </c>
      <c r="F1316" s="1">
        <v>1.0</v>
      </c>
      <c r="G1316" s="1">
        <v>0.0</v>
      </c>
      <c r="H1316" s="1">
        <v>0.0</v>
      </c>
      <c r="I1316" s="1">
        <v>1.0</v>
      </c>
      <c r="J1316" s="1">
        <v>0.0</v>
      </c>
      <c r="K1316" s="1">
        <v>0.0</v>
      </c>
      <c r="L1316" s="1">
        <v>1.0</v>
      </c>
      <c r="M1316" s="1">
        <v>0.0</v>
      </c>
      <c r="N1316" s="1">
        <v>2.0</v>
      </c>
      <c r="O1316" s="1">
        <v>1.0</v>
      </c>
      <c r="P1316" s="1">
        <v>1.0</v>
      </c>
      <c r="Q1316" s="1">
        <v>1.0</v>
      </c>
      <c r="R1316" s="1">
        <v>0.0</v>
      </c>
      <c r="S1316" s="1">
        <v>1.0</v>
      </c>
      <c r="T1316" s="1">
        <v>1.0</v>
      </c>
      <c r="U1316" s="1">
        <v>0.0</v>
      </c>
      <c r="V1316" s="1">
        <v>0.0</v>
      </c>
      <c r="W1316" s="1">
        <v>1.0</v>
      </c>
      <c r="X1316" s="1">
        <v>1.0</v>
      </c>
      <c r="Y1316" s="1">
        <v>1.0</v>
      </c>
      <c r="Z1316" s="1">
        <v>1.0</v>
      </c>
      <c r="AA1316" s="1">
        <v>2.0</v>
      </c>
      <c r="AB1316" s="1">
        <v>0.0</v>
      </c>
      <c r="AC1316" s="1">
        <v>2294.0</v>
      </c>
      <c r="AD1316" s="100">
        <f t="shared" si="1"/>
        <v>38</v>
      </c>
      <c r="AE1316">
        <f t="shared" si="2"/>
        <v>14</v>
      </c>
      <c r="AF1316">
        <f t="shared" si="3"/>
        <v>10</v>
      </c>
      <c r="AG1316">
        <f t="shared" si="4"/>
        <v>14</v>
      </c>
    </row>
    <row r="1317">
      <c r="A1317" s="1" t="b">
        <v>1</v>
      </c>
      <c r="B1317" s="20">
        <v>44318.429837523145</v>
      </c>
      <c r="C1317" s="1" t="s">
        <v>538</v>
      </c>
      <c r="D1317" s="1">
        <v>1.0</v>
      </c>
      <c r="E1317" s="1">
        <v>1.0</v>
      </c>
      <c r="F1317" s="1">
        <v>0.0</v>
      </c>
      <c r="G1317" s="1">
        <v>1.0</v>
      </c>
      <c r="H1317" s="1">
        <v>1.0</v>
      </c>
      <c r="I1317" s="1">
        <v>0.0</v>
      </c>
      <c r="J1317" s="1">
        <v>1.0</v>
      </c>
      <c r="K1317" s="1">
        <v>1.0</v>
      </c>
      <c r="L1317" s="1">
        <v>0.0</v>
      </c>
      <c r="M1317" s="1">
        <v>0.0</v>
      </c>
      <c r="N1317" s="1">
        <v>0.0</v>
      </c>
      <c r="O1317" s="1">
        <v>1.0</v>
      </c>
      <c r="P1317" s="1">
        <v>1.0</v>
      </c>
      <c r="Q1317" s="1">
        <v>0.0</v>
      </c>
      <c r="R1317" s="1">
        <v>0.0</v>
      </c>
      <c r="S1317" s="1">
        <v>1.0</v>
      </c>
      <c r="T1317" s="1">
        <v>1.0</v>
      </c>
      <c r="U1317" s="1">
        <v>0.0</v>
      </c>
      <c r="V1317" s="1">
        <v>0.0</v>
      </c>
      <c r="W1317" s="1">
        <v>1.0</v>
      </c>
      <c r="X1317" s="1">
        <v>0.0</v>
      </c>
      <c r="Y1317" s="1">
        <v>1.0</v>
      </c>
      <c r="Z1317" s="1">
        <v>1.0</v>
      </c>
      <c r="AA1317" s="1">
        <v>2.0</v>
      </c>
      <c r="AB1317" s="1">
        <v>0.0</v>
      </c>
      <c r="AC1317" s="1">
        <v>2372.0</v>
      </c>
      <c r="AD1317" s="100">
        <f t="shared" si="1"/>
        <v>30</v>
      </c>
      <c r="AE1317">
        <f t="shared" si="2"/>
        <v>8</v>
      </c>
      <c r="AF1317">
        <f t="shared" si="3"/>
        <v>10</v>
      </c>
      <c r="AG1317">
        <f t="shared" si="4"/>
        <v>12</v>
      </c>
    </row>
    <row r="1318">
      <c r="A1318" s="1" t="b">
        <v>1</v>
      </c>
      <c r="B1318" s="20">
        <v>44320.74515746528</v>
      </c>
      <c r="C1318" s="1" t="s">
        <v>694</v>
      </c>
      <c r="D1318" s="1">
        <v>1.0</v>
      </c>
      <c r="E1318" s="1">
        <v>1.0</v>
      </c>
      <c r="F1318" s="1">
        <v>2.0</v>
      </c>
      <c r="G1318" s="1">
        <v>2.0</v>
      </c>
      <c r="H1318" s="1">
        <v>1.0</v>
      </c>
      <c r="I1318" s="1">
        <v>1.0</v>
      </c>
      <c r="J1318" s="1">
        <v>1.0</v>
      </c>
      <c r="K1318" s="1">
        <v>1.0</v>
      </c>
      <c r="L1318" s="1">
        <v>1.0</v>
      </c>
      <c r="M1318" s="1">
        <v>2.0</v>
      </c>
      <c r="N1318" s="1">
        <v>2.0</v>
      </c>
      <c r="O1318" s="1">
        <v>0.0</v>
      </c>
      <c r="P1318" s="1">
        <v>1.0</v>
      </c>
      <c r="Q1318" s="1">
        <v>2.0</v>
      </c>
      <c r="R1318" s="1">
        <v>1.0</v>
      </c>
      <c r="S1318" s="1">
        <v>1.0</v>
      </c>
      <c r="T1318" s="1">
        <v>1.0</v>
      </c>
      <c r="U1318" s="1">
        <v>0.0</v>
      </c>
      <c r="V1318" s="1">
        <v>0.0</v>
      </c>
      <c r="W1318" s="1">
        <v>2.0</v>
      </c>
      <c r="X1318" s="1">
        <v>1.0</v>
      </c>
      <c r="Y1318" s="1">
        <v>2.0</v>
      </c>
      <c r="Z1318" s="1">
        <v>2.0</v>
      </c>
      <c r="AA1318" s="1">
        <v>2.0</v>
      </c>
      <c r="AB1318" s="1">
        <v>1.0</v>
      </c>
      <c r="AC1318" s="1">
        <v>2566.0</v>
      </c>
      <c r="AD1318" s="100">
        <f t="shared" si="1"/>
        <v>62</v>
      </c>
      <c r="AE1318">
        <f t="shared" si="2"/>
        <v>22</v>
      </c>
      <c r="AF1318">
        <f t="shared" si="3"/>
        <v>18</v>
      </c>
      <c r="AG1318">
        <f t="shared" si="4"/>
        <v>22</v>
      </c>
    </row>
    <row r="1319">
      <c r="A1319" t="b">
        <v>0</v>
      </c>
      <c r="B1319" s="20">
        <v>44321.818156608795</v>
      </c>
      <c r="C1319" s="1" t="s">
        <v>930</v>
      </c>
      <c r="D1319" s="1">
        <v>1.0</v>
      </c>
      <c r="E1319" s="1">
        <v>1.0</v>
      </c>
      <c r="F1319" s="1">
        <v>0.0</v>
      </c>
      <c r="G1319" s="1">
        <v>1.0</v>
      </c>
      <c r="H1319" s="1">
        <v>0.0</v>
      </c>
      <c r="I1319" s="1">
        <v>0.0</v>
      </c>
      <c r="J1319" s="1">
        <v>2.0</v>
      </c>
      <c r="K1319" s="1">
        <v>1.0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2.0</v>
      </c>
      <c r="T1319" s="1">
        <v>1.0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2.0</v>
      </c>
      <c r="AB1319" s="1">
        <v>0.0</v>
      </c>
      <c r="AC1319" s="1">
        <v>2571.0</v>
      </c>
      <c r="AD1319" s="100">
        <f t="shared" si="1"/>
        <v>22</v>
      </c>
      <c r="AE1319">
        <f t="shared" si="2"/>
        <v>2</v>
      </c>
      <c r="AF1319">
        <f t="shared" si="3"/>
        <v>8</v>
      </c>
      <c r="AG1319">
        <f t="shared" si="4"/>
        <v>12</v>
      </c>
    </row>
    <row r="1320">
      <c r="A1320" s="1" t="b">
        <v>1</v>
      </c>
      <c r="B1320" s="20">
        <v>44321.8554409375</v>
      </c>
      <c r="C1320" s="1" t="s">
        <v>192</v>
      </c>
      <c r="D1320" s="1">
        <v>1.0</v>
      </c>
      <c r="E1320" s="1">
        <v>2.0</v>
      </c>
      <c r="F1320" s="1">
        <v>1.0</v>
      </c>
      <c r="G1320" s="1">
        <v>1.0</v>
      </c>
      <c r="H1320" s="1">
        <v>1.0</v>
      </c>
      <c r="I1320" s="1">
        <v>2.0</v>
      </c>
      <c r="J1320" s="1">
        <v>2.0</v>
      </c>
      <c r="K1320" s="1">
        <v>2.0</v>
      </c>
      <c r="L1320" s="1">
        <v>1.0</v>
      </c>
      <c r="M1320" s="1">
        <v>0.0</v>
      </c>
      <c r="N1320" s="1">
        <v>1.0</v>
      </c>
      <c r="O1320" s="1">
        <v>1.0</v>
      </c>
      <c r="P1320" s="1">
        <v>1.0</v>
      </c>
      <c r="Q1320" s="1">
        <v>0.0</v>
      </c>
      <c r="R1320" s="1">
        <v>0.0</v>
      </c>
      <c r="S1320" s="1">
        <v>1.0</v>
      </c>
      <c r="T1320" s="1">
        <v>2.0</v>
      </c>
      <c r="U1320" s="1">
        <v>0.0</v>
      </c>
      <c r="V1320" s="1">
        <v>0.0</v>
      </c>
      <c r="W1320" s="1">
        <v>1.0</v>
      </c>
      <c r="X1320" s="1">
        <v>2.0</v>
      </c>
      <c r="Y1320" s="1">
        <v>1.0</v>
      </c>
      <c r="Z1320" s="1">
        <v>1.0</v>
      </c>
      <c r="AA1320" s="1">
        <v>1.0</v>
      </c>
      <c r="AB1320" s="1">
        <v>1.0</v>
      </c>
      <c r="AC1320" s="1">
        <v>1956.0</v>
      </c>
      <c r="AD1320" s="100">
        <f t="shared" si="1"/>
        <v>52</v>
      </c>
      <c r="AE1320">
        <f t="shared" si="2"/>
        <v>16</v>
      </c>
      <c r="AF1320">
        <f t="shared" si="3"/>
        <v>18</v>
      </c>
      <c r="AG1320">
        <f t="shared" si="4"/>
        <v>18</v>
      </c>
    </row>
    <row r="1321">
      <c r="A1321" t="b">
        <v>0</v>
      </c>
      <c r="B1321" s="20">
        <v>44322.435602094905</v>
      </c>
      <c r="C1321" s="1" t="s">
        <v>492</v>
      </c>
      <c r="D1321" s="1">
        <v>0.0</v>
      </c>
      <c r="E1321" s="1">
        <v>1.0</v>
      </c>
      <c r="F1321" s="1">
        <v>1.0</v>
      </c>
      <c r="G1321" s="1">
        <v>1.0</v>
      </c>
      <c r="H1321" s="1">
        <v>1.0</v>
      </c>
      <c r="I1321" s="1">
        <v>1.0</v>
      </c>
      <c r="J1321" s="1">
        <v>2.0</v>
      </c>
      <c r="K1321" s="1">
        <v>1.0</v>
      </c>
      <c r="L1321" s="1">
        <v>1.0</v>
      </c>
      <c r="M1321" s="1">
        <v>0.0</v>
      </c>
      <c r="N1321" s="1">
        <v>0.0</v>
      </c>
      <c r="O1321" s="1">
        <v>0.0</v>
      </c>
      <c r="P1321" s="1">
        <v>1.0</v>
      </c>
      <c r="Q1321" s="1">
        <v>1.0</v>
      </c>
      <c r="R1321" s="1">
        <v>1.0</v>
      </c>
      <c r="S1321" s="1">
        <v>1.0</v>
      </c>
      <c r="T1321" s="1">
        <v>0.0</v>
      </c>
      <c r="U1321" s="1">
        <v>0.0</v>
      </c>
      <c r="V1321" s="1">
        <v>0.0</v>
      </c>
      <c r="W1321" s="1">
        <v>1.0</v>
      </c>
      <c r="X1321" s="1">
        <v>0.0</v>
      </c>
      <c r="Y1321" s="1">
        <v>1.0</v>
      </c>
      <c r="Z1321" s="1">
        <v>1.0</v>
      </c>
      <c r="AA1321" s="1">
        <v>2.0</v>
      </c>
      <c r="AB1321" s="1">
        <v>1.0</v>
      </c>
      <c r="AC1321" s="1">
        <v>2327.0</v>
      </c>
      <c r="AD1321" s="100">
        <f t="shared" si="1"/>
        <v>38</v>
      </c>
      <c r="AE1321">
        <f t="shared" si="2"/>
        <v>10</v>
      </c>
      <c r="AF1321">
        <f t="shared" si="3"/>
        <v>8</v>
      </c>
      <c r="AG1321">
        <f t="shared" si="4"/>
        <v>20</v>
      </c>
    </row>
    <row r="1322">
      <c r="A1322" s="1" t="b">
        <v>1</v>
      </c>
      <c r="B1322" s="20">
        <v>44322.55459111111</v>
      </c>
      <c r="C1322" s="1" t="s">
        <v>326</v>
      </c>
      <c r="D1322" s="1">
        <v>1.0</v>
      </c>
      <c r="E1322" s="1">
        <v>1.0</v>
      </c>
      <c r="F1322" s="1">
        <v>0.0</v>
      </c>
      <c r="G1322" s="1">
        <v>0.0</v>
      </c>
      <c r="H1322" s="1">
        <v>0.0</v>
      </c>
      <c r="I1322" s="1">
        <v>0.0</v>
      </c>
      <c r="J1322" s="1">
        <v>1.0</v>
      </c>
      <c r="K1322" s="1">
        <v>1.0</v>
      </c>
      <c r="L1322" s="1">
        <v>0.0</v>
      </c>
      <c r="M1322" s="1">
        <v>0.0</v>
      </c>
      <c r="N1322" s="1">
        <v>1.0</v>
      </c>
      <c r="O1322" s="1">
        <v>0.0</v>
      </c>
      <c r="P1322" s="1">
        <v>1.0</v>
      </c>
      <c r="Q1322" s="1">
        <v>0.0</v>
      </c>
      <c r="R1322" s="1">
        <v>0.0</v>
      </c>
      <c r="S1322" s="1">
        <v>1.0</v>
      </c>
      <c r="T1322" s="1">
        <v>0.0</v>
      </c>
      <c r="U1322" s="1">
        <v>0.0</v>
      </c>
      <c r="V1322" s="1">
        <v>0.0</v>
      </c>
      <c r="W1322" s="1">
        <v>0.0</v>
      </c>
      <c r="X1322" s="1">
        <v>1.0</v>
      </c>
      <c r="Y1322" s="1">
        <v>1.0</v>
      </c>
      <c r="Z1322" s="1">
        <v>0.0</v>
      </c>
      <c r="AA1322" s="1">
        <v>1.0</v>
      </c>
      <c r="AB1322" s="1">
        <v>0.0</v>
      </c>
      <c r="AC1322" s="1">
        <v>2121.0</v>
      </c>
      <c r="AD1322" s="100">
        <f t="shared" si="1"/>
        <v>20</v>
      </c>
      <c r="AE1322">
        <f t="shared" si="2"/>
        <v>6</v>
      </c>
      <c r="AF1322">
        <f t="shared" si="3"/>
        <v>8</v>
      </c>
      <c r="AG1322">
        <f t="shared" si="4"/>
        <v>6</v>
      </c>
    </row>
    <row r="1323">
      <c r="A1323" s="1" t="b">
        <v>1</v>
      </c>
      <c r="B1323" s="20">
        <v>44322.59329762732</v>
      </c>
      <c r="C1323" s="1" t="s">
        <v>549</v>
      </c>
      <c r="D1323" s="1">
        <v>1.0</v>
      </c>
      <c r="E1323" s="1">
        <v>1.0</v>
      </c>
      <c r="F1323" s="1">
        <v>1.0</v>
      </c>
      <c r="G1323" s="1">
        <v>0.0</v>
      </c>
      <c r="H1323" s="1">
        <v>1.0</v>
      </c>
      <c r="I1323" s="1">
        <v>1.0</v>
      </c>
      <c r="J1323" s="1">
        <v>0.0</v>
      </c>
      <c r="K1323" s="1">
        <v>1.0</v>
      </c>
      <c r="L1323" s="1">
        <v>1.0</v>
      </c>
      <c r="M1323" s="1">
        <v>0.0</v>
      </c>
      <c r="N1323" s="1">
        <v>0.0</v>
      </c>
      <c r="O1323" s="1">
        <v>1.0</v>
      </c>
      <c r="P1323" s="1">
        <v>1.0</v>
      </c>
      <c r="Q1323" s="1">
        <v>1.0</v>
      </c>
      <c r="R1323" s="1">
        <v>0.0</v>
      </c>
      <c r="S1323" s="1">
        <v>1.0</v>
      </c>
      <c r="T1323" s="1">
        <v>2.0</v>
      </c>
      <c r="U1323" s="1">
        <v>0.0</v>
      </c>
      <c r="V1323" s="1">
        <v>0.0</v>
      </c>
      <c r="W1323" s="1">
        <v>0.0</v>
      </c>
      <c r="X1323" s="1">
        <v>0.0</v>
      </c>
      <c r="Y1323" s="1">
        <v>1.0</v>
      </c>
      <c r="Z1323" s="1">
        <v>1.0</v>
      </c>
      <c r="AA1323" s="1">
        <v>1.0</v>
      </c>
      <c r="AB1323" s="1">
        <v>1.0</v>
      </c>
      <c r="AC1323" s="1">
        <v>2396.0</v>
      </c>
      <c r="AD1323" s="100">
        <f t="shared" si="1"/>
        <v>34</v>
      </c>
      <c r="AE1323">
        <f t="shared" si="2"/>
        <v>8</v>
      </c>
      <c r="AF1323">
        <f t="shared" si="3"/>
        <v>12</v>
      </c>
      <c r="AG1323">
        <f t="shared" si="4"/>
        <v>14</v>
      </c>
    </row>
    <row r="1324">
      <c r="A1324" s="1" t="b">
        <v>1</v>
      </c>
      <c r="B1324" s="20">
        <v>44322.73287393519</v>
      </c>
      <c r="C1324" s="1" t="s">
        <v>695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1.0</v>
      </c>
      <c r="T1324" s="1">
        <v>0.0</v>
      </c>
      <c r="U1324" s="1">
        <v>0.0</v>
      </c>
      <c r="V1324" s="1">
        <v>1.0</v>
      </c>
      <c r="W1324" s="1">
        <v>1.0</v>
      </c>
      <c r="X1324" s="1">
        <v>2.0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1159.0</v>
      </c>
      <c r="AD1324" s="100">
        <f t="shared" si="1"/>
        <v>10</v>
      </c>
      <c r="AE1324">
        <f t="shared" si="2"/>
        <v>6</v>
      </c>
      <c r="AF1324">
        <f t="shared" si="3"/>
        <v>0</v>
      </c>
      <c r="AG1324">
        <f t="shared" si="4"/>
        <v>4</v>
      </c>
    </row>
    <row r="1325">
      <c r="A1325" s="1" t="b">
        <v>1</v>
      </c>
      <c r="B1325" s="20">
        <v>44323.67453438658</v>
      </c>
      <c r="C1325" s="1" t="s">
        <v>597</v>
      </c>
      <c r="D1325" s="1">
        <v>0.0</v>
      </c>
      <c r="E1325" s="1">
        <v>2.0</v>
      </c>
      <c r="F1325" s="1">
        <v>0.0</v>
      </c>
      <c r="G1325" s="1">
        <v>0.0</v>
      </c>
      <c r="H1325" s="1">
        <v>0.0</v>
      </c>
      <c r="I1325" s="1">
        <v>1.0</v>
      </c>
      <c r="J1325" s="1">
        <v>0.0</v>
      </c>
      <c r="K1325" s="1">
        <v>1.0</v>
      </c>
      <c r="L1325" s="1">
        <v>1.0</v>
      </c>
      <c r="M1325" s="1">
        <v>0.0</v>
      </c>
      <c r="N1325" s="1">
        <v>1.0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1.0</v>
      </c>
      <c r="W1325" s="1">
        <v>0.0</v>
      </c>
      <c r="X1325" s="1">
        <v>1.0</v>
      </c>
      <c r="Y1325" s="1">
        <v>0.0</v>
      </c>
      <c r="Z1325" s="1">
        <v>0.0</v>
      </c>
      <c r="AA1325" s="1">
        <v>1.0</v>
      </c>
      <c r="AB1325" s="1">
        <v>0.0</v>
      </c>
      <c r="AC1325" s="1">
        <v>2462.0</v>
      </c>
      <c r="AD1325" s="100">
        <f t="shared" si="1"/>
        <v>18</v>
      </c>
      <c r="AE1325">
        <f t="shared" si="2"/>
        <v>8</v>
      </c>
      <c r="AF1325">
        <f t="shared" si="3"/>
        <v>4</v>
      </c>
      <c r="AG1325">
        <f t="shared" si="4"/>
        <v>6</v>
      </c>
    </row>
    <row r="1326">
      <c r="A1326" s="1" t="b">
        <v>1</v>
      </c>
      <c r="B1326" s="20">
        <v>44323.75080837963</v>
      </c>
      <c r="C1326" s="1" t="s">
        <v>696</v>
      </c>
      <c r="D1326" s="1">
        <v>1.0</v>
      </c>
      <c r="E1326" s="1">
        <v>2.0</v>
      </c>
      <c r="F1326" s="1">
        <v>0.0</v>
      </c>
      <c r="G1326" s="1">
        <v>0.0</v>
      </c>
      <c r="H1326" s="1">
        <v>2.0</v>
      </c>
      <c r="I1326" s="1">
        <v>1.0</v>
      </c>
      <c r="J1326" s="1">
        <v>2.0</v>
      </c>
      <c r="K1326" s="1">
        <v>2.0</v>
      </c>
      <c r="L1326" s="1">
        <v>0.0</v>
      </c>
      <c r="M1326" s="1">
        <v>0.0</v>
      </c>
      <c r="N1326" s="1">
        <v>1.0</v>
      </c>
      <c r="O1326" s="1">
        <v>2.0</v>
      </c>
      <c r="P1326" s="1">
        <v>1.0</v>
      </c>
      <c r="Q1326" s="1">
        <v>2.0</v>
      </c>
      <c r="R1326" s="1">
        <v>1.0</v>
      </c>
      <c r="S1326" s="1">
        <v>2.0</v>
      </c>
      <c r="T1326" s="1">
        <v>2.0</v>
      </c>
      <c r="U1326" s="1">
        <v>0.0</v>
      </c>
      <c r="V1326" s="1">
        <v>2.0</v>
      </c>
      <c r="W1326" s="1">
        <v>0.0</v>
      </c>
      <c r="X1326" s="1">
        <v>1.0</v>
      </c>
      <c r="Y1326" s="1">
        <v>2.0</v>
      </c>
      <c r="Z1326" s="1">
        <v>2.0</v>
      </c>
      <c r="AA1326" s="1">
        <v>2.0</v>
      </c>
      <c r="AB1326" s="1">
        <v>1.0</v>
      </c>
      <c r="AC1326" s="1">
        <v>2573.0</v>
      </c>
      <c r="AD1326" s="100">
        <f t="shared" si="1"/>
        <v>62</v>
      </c>
      <c r="AE1326">
        <f t="shared" si="2"/>
        <v>14</v>
      </c>
      <c r="AF1326">
        <f t="shared" si="3"/>
        <v>16</v>
      </c>
      <c r="AG1326">
        <f t="shared" si="4"/>
        <v>32</v>
      </c>
    </row>
    <row r="1327">
      <c r="A1327" s="1" t="b">
        <v>1</v>
      </c>
      <c r="B1327" s="20">
        <v>44324.67550694445</v>
      </c>
      <c r="C1327" s="1" t="s">
        <v>409</v>
      </c>
      <c r="D1327" s="1">
        <v>0.0</v>
      </c>
      <c r="E1327" s="1">
        <v>1.0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1.0</v>
      </c>
      <c r="M1327" s="1">
        <v>0.0</v>
      </c>
      <c r="N1327" s="1">
        <v>0.0</v>
      </c>
      <c r="O1327" s="1">
        <v>0.0</v>
      </c>
      <c r="P1327" s="1">
        <v>0.0</v>
      </c>
      <c r="Q1327" s="1">
        <v>1.0</v>
      </c>
      <c r="R1327" s="1">
        <v>0.0</v>
      </c>
      <c r="S1327" s="1">
        <v>1.0</v>
      </c>
      <c r="T1327" s="1">
        <v>0.0</v>
      </c>
      <c r="U1327" s="1">
        <v>0.0</v>
      </c>
      <c r="V1327" s="1">
        <v>1.0</v>
      </c>
      <c r="W1327" s="1">
        <v>1.0</v>
      </c>
      <c r="X1327" s="1">
        <v>0.0</v>
      </c>
      <c r="Y1327" s="1">
        <v>2.0</v>
      </c>
      <c r="Z1327" s="1">
        <v>0.0</v>
      </c>
      <c r="AA1327" s="1">
        <v>1.0</v>
      </c>
      <c r="AB1327" s="1">
        <v>0.0</v>
      </c>
      <c r="AC1327" s="1">
        <v>2227.0</v>
      </c>
      <c r="AD1327" s="100">
        <f t="shared" si="1"/>
        <v>18</v>
      </c>
      <c r="AE1327">
        <f t="shared" si="2"/>
        <v>10</v>
      </c>
      <c r="AF1327">
        <f t="shared" si="3"/>
        <v>0</v>
      </c>
      <c r="AG1327">
        <f t="shared" si="4"/>
        <v>8</v>
      </c>
    </row>
    <row r="1328">
      <c r="A1328" s="1" t="b">
        <v>1</v>
      </c>
      <c r="B1328" s="20">
        <v>44324.8084842824</v>
      </c>
      <c r="C1328" s="1" t="s">
        <v>254</v>
      </c>
      <c r="D1328" s="1">
        <v>0.0</v>
      </c>
      <c r="E1328" s="1">
        <v>1.0</v>
      </c>
      <c r="F1328" s="1">
        <v>2.0</v>
      </c>
      <c r="G1328" s="1">
        <v>0.0</v>
      </c>
      <c r="H1328" s="1">
        <v>0.0</v>
      </c>
      <c r="I1328" s="1">
        <v>0.0</v>
      </c>
      <c r="J1328" s="1">
        <v>1.0</v>
      </c>
      <c r="K1328" s="1">
        <v>0.0</v>
      </c>
      <c r="L1328" s="1">
        <v>1.0</v>
      </c>
      <c r="M1328" s="1">
        <v>0.0</v>
      </c>
      <c r="N1328" s="1">
        <v>0.0</v>
      </c>
      <c r="O1328" s="1">
        <v>0.0</v>
      </c>
      <c r="P1328" s="1">
        <v>1.0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1.0</v>
      </c>
      <c r="W1328" s="1">
        <v>0.0</v>
      </c>
      <c r="X1328" s="1">
        <v>0.0</v>
      </c>
      <c r="Y1328" s="1">
        <v>1.0</v>
      </c>
      <c r="Z1328" s="1">
        <v>0.0</v>
      </c>
      <c r="AA1328" s="1">
        <v>0.0</v>
      </c>
      <c r="AB1328" s="1">
        <v>0.0</v>
      </c>
      <c r="AC1328" s="1">
        <v>2005.0</v>
      </c>
      <c r="AD1328" s="100">
        <f t="shared" si="1"/>
        <v>16</v>
      </c>
      <c r="AE1328">
        <f t="shared" si="2"/>
        <v>6</v>
      </c>
      <c r="AF1328">
        <f t="shared" si="3"/>
        <v>2</v>
      </c>
      <c r="AG1328">
        <f t="shared" si="4"/>
        <v>8</v>
      </c>
    </row>
    <row r="1329">
      <c r="A1329" s="1" t="b">
        <v>1</v>
      </c>
      <c r="B1329" s="20">
        <v>44325.72229497685</v>
      </c>
      <c r="C1329" s="1" t="s">
        <v>594</v>
      </c>
      <c r="D1329" s="1">
        <v>1.0</v>
      </c>
      <c r="E1329" s="1">
        <v>1.0</v>
      </c>
      <c r="F1329" s="1">
        <v>0.0</v>
      </c>
      <c r="G1329" s="1">
        <v>1.0</v>
      </c>
      <c r="H1329" s="1">
        <v>1.0</v>
      </c>
      <c r="I1329" s="1">
        <v>1.0</v>
      </c>
      <c r="J1329" s="1">
        <v>0.0</v>
      </c>
      <c r="K1329" s="1">
        <v>1.0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1.0</v>
      </c>
      <c r="T1329" s="1">
        <v>0.0</v>
      </c>
      <c r="U1329" s="1">
        <v>0.0</v>
      </c>
      <c r="V1329" s="1">
        <v>0.0</v>
      </c>
      <c r="W1329" s="1">
        <v>0.0</v>
      </c>
      <c r="X1329" s="1">
        <v>1.0</v>
      </c>
      <c r="Y1329" s="1">
        <v>0.0</v>
      </c>
      <c r="Z1329" s="1">
        <v>1.0</v>
      </c>
      <c r="AA1329" s="1">
        <v>2.0</v>
      </c>
      <c r="AB1329" s="1">
        <v>0.0</v>
      </c>
      <c r="AC1329" s="1">
        <v>2446.0</v>
      </c>
      <c r="AD1329" s="100">
        <f t="shared" si="1"/>
        <v>22</v>
      </c>
      <c r="AE1329">
        <f t="shared" si="2"/>
        <v>6</v>
      </c>
      <c r="AF1329">
        <f t="shared" si="3"/>
        <v>6</v>
      </c>
      <c r="AG1329">
        <f t="shared" si="4"/>
        <v>10</v>
      </c>
    </row>
    <row r="1330">
      <c r="A1330" s="1" t="b">
        <v>1</v>
      </c>
      <c r="B1330" s="20">
        <v>44326.01960646991</v>
      </c>
      <c r="C1330" s="1" t="s">
        <v>352</v>
      </c>
      <c r="D1330" s="1">
        <v>1.0</v>
      </c>
      <c r="E1330" s="1">
        <v>2.0</v>
      </c>
      <c r="F1330" s="1">
        <v>1.0</v>
      </c>
      <c r="G1330" s="1">
        <v>2.0</v>
      </c>
      <c r="H1330" s="1">
        <v>0.0</v>
      </c>
      <c r="I1330" s="1">
        <v>1.0</v>
      </c>
      <c r="J1330" s="1">
        <v>1.0</v>
      </c>
      <c r="K1330" s="1">
        <v>2.0</v>
      </c>
      <c r="L1330" s="1">
        <v>1.0</v>
      </c>
      <c r="M1330" s="1">
        <v>1.0</v>
      </c>
      <c r="N1330" s="1">
        <v>1.0</v>
      </c>
      <c r="O1330" s="1">
        <v>0.0</v>
      </c>
      <c r="P1330" s="1">
        <v>2.0</v>
      </c>
      <c r="Q1330" s="1">
        <v>0.0</v>
      </c>
      <c r="R1330" s="1">
        <v>1.0</v>
      </c>
      <c r="S1330" s="1">
        <v>1.0</v>
      </c>
      <c r="T1330" s="1">
        <v>1.0</v>
      </c>
      <c r="U1330" s="1">
        <v>0.0</v>
      </c>
      <c r="V1330" s="1">
        <v>1.0</v>
      </c>
      <c r="W1330" s="1">
        <v>1.0</v>
      </c>
      <c r="X1330" s="1">
        <v>1.0</v>
      </c>
      <c r="Y1330" s="1">
        <v>2.0</v>
      </c>
      <c r="Z1330" s="1">
        <v>2.0</v>
      </c>
      <c r="AA1330" s="1">
        <v>2.0</v>
      </c>
      <c r="AB1330" s="1">
        <v>1.0</v>
      </c>
      <c r="AC1330" s="1">
        <v>2140.0</v>
      </c>
      <c r="AD1330" s="100">
        <f t="shared" si="1"/>
        <v>56</v>
      </c>
      <c r="AE1330">
        <f t="shared" si="2"/>
        <v>20</v>
      </c>
      <c r="AF1330">
        <f t="shared" si="3"/>
        <v>20</v>
      </c>
      <c r="AG1330">
        <f t="shared" si="4"/>
        <v>16</v>
      </c>
    </row>
    <row r="1331">
      <c r="A1331" s="1" t="b">
        <v>1</v>
      </c>
      <c r="B1331" s="20">
        <v>44326.20686987268</v>
      </c>
      <c r="C1331" s="1" t="s">
        <v>591</v>
      </c>
      <c r="D1331" s="1">
        <v>2.0</v>
      </c>
      <c r="E1331" s="1">
        <v>2.0</v>
      </c>
      <c r="F1331" s="1">
        <v>2.0</v>
      </c>
      <c r="G1331" s="1">
        <v>1.0</v>
      </c>
      <c r="H1331" s="1">
        <v>2.0</v>
      </c>
      <c r="I1331" s="1">
        <v>2.0</v>
      </c>
      <c r="J1331" s="1">
        <v>2.0</v>
      </c>
      <c r="K1331" s="1">
        <v>2.0</v>
      </c>
      <c r="L1331" s="1">
        <v>2.0</v>
      </c>
      <c r="M1331" s="1">
        <v>1.0</v>
      </c>
      <c r="N1331" s="1">
        <v>2.0</v>
      </c>
      <c r="O1331" s="1">
        <v>2.0</v>
      </c>
      <c r="P1331" s="1">
        <v>2.0</v>
      </c>
      <c r="Q1331" s="1">
        <v>2.0</v>
      </c>
      <c r="R1331" s="1">
        <v>1.0</v>
      </c>
      <c r="S1331" s="1">
        <v>2.0</v>
      </c>
      <c r="T1331" s="1">
        <v>2.0</v>
      </c>
      <c r="U1331" s="1">
        <v>2.0</v>
      </c>
      <c r="V1331" s="1">
        <v>2.0</v>
      </c>
      <c r="W1331" s="1">
        <v>2.0</v>
      </c>
      <c r="X1331" s="1">
        <v>2.0</v>
      </c>
      <c r="Y1331" s="1">
        <v>2.0</v>
      </c>
      <c r="Z1331" s="1">
        <v>2.0</v>
      </c>
      <c r="AA1331" s="1">
        <v>2.0</v>
      </c>
      <c r="AB1331" s="1">
        <v>2.0</v>
      </c>
      <c r="AC1331" s="1">
        <v>2445.0</v>
      </c>
      <c r="AD1331" s="100">
        <f t="shared" si="1"/>
        <v>94</v>
      </c>
      <c r="AE1331">
        <f t="shared" si="2"/>
        <v>30</v>
      </c>
      <c r="AF1331">
        <f t="shared" si="3"/>
        <v>26</v>
      </c>
      <c r="AG1331">
        <f t="shared" si="4"/>
        <v>38</v>
      </c>
    </row>
    <row r="1332">
      <c r="A1332" s="1" t="b">
        <v>1</v>
      </c>
      <c r="B1332" s="20">
        <v>44326.44699700232</v>
      </c>
      <c r="C1332" s="1" t="s">
        <v>323</v>
      </c>
      <c r="D1332" s="1">
        <v>1.0</v>
      </c>
      <c r="E1332" s="1">
        <v>1.0</v>
      </c>
      <c r="F1332" s="1">
        <v>0.0</v>
      </c>
      <c r="G1332" s="1">
        <v>1.0</v>
      </c>
      <c r="H1332" s="1">
        <v>0.0</v>
      </c>
      <c r="I1332" s="1">
        <v>2.0</v>
      </c>
      <c r="J1332" s="1">
        <v>1.0</v>
      </c>
      <c r="K1332" s="1">
        <v>2.0</v>
      </c>
      <c r="L1332" s="1">
        <v>0.0</v>
      </c>
      <c r="M1332" s="1">
        <v>0.0</v>
      </c>
      <c r="N1332" s="1">
        <v>2.0</v>
      </c>
      <c r="O1332" s="1">
        <v>0.0</v>
      </c>
      <c r="P1332" s="1">
        <v>2.0</v>
      </c>
      <c r="Q1332" s="1">
        <v>0.0</v>
      </c>
      <c r="R1332" s="1">
        <v>0.0</v>
      </c>
      <c r="S1332" s="1">
        <v>1.0</v>
      </c>
      <c r="T1332" s="1">
        <v>1.0</v>
      </c>
      <c r="U1332" s="1">
        <v>0.0</v>
      </c>
      <c r="V1332" s="1">
        <v>1.0</v>
      </c>
      <c r="W1332" s="1">
        <v>2.0</v>
      </c>
      <c r="X1332" s="1">
        <v>2.0</v>
      </c>
      <c r="Y1332" s="1">
        <v>2.0</v>
      </c>
      <c r="Z1332" s="1">
        <v>1.0</v>
      </c>
      <c r="AA1332" s="1">
        <v>2.0</v>
      </c>
      <c r="AB1332" s="1">
        <v>0.0</v>
      </c>
      <c r="AC1332" s="1">
        <v>2628.0</v>
      </c>
      <c r="AD1332" s="100">
        <f t="shared" si="1"/>
        <v>48</v>
      </c>
      <c r="AE1332">
        <f t="shared" si="2"/>
        <v>16</v>
      </c>
      <c r="AF1332">
        <f t="shared" si="3"/>
        <v>18</v>
      </c>
      <c r="AG1332">
        <f t="shared" si="4"/>
        <v>14</v>
      </c>
    </row>
    <row r="1333">
      <c r="A1333" s="1" t="b">
        <v>1</v>
      </c>
      <c r="B1333" s="20">
        <v>44326.44797797454</v>
      </c>
      <c r="C1333" s="1" t="s">
        <v>309</v>
      </c>
      <c r="D1333" s="1">
        <v>0.0</v>
      </c>
      <c r="E1333" s="1">
        <v>1.0</v>
      </c>
      <c r="F1333" s="1">
        <v>1.0</v>
      </c>
      <c r="G1333" s="1">
        <v>1.0</v>
      </c>
      <c r="H1333" s="1">
        <v>0.0</v>
      </c>
      <c r="I1333" s="1">
        <v>1.0</v>
      </c>
      <c r="J1333" s="1">
        <v>1.0</v>
      </c>
      <c r="K1333" s="1">
        <v>1.0</v>
      </c>
      <c r="L1333" s="1">
        <v>0.0</v>
      </c>
      <c r="M1333" s="1">
        <v>0.0</v>
      </c>
      <c r="N1333" s="1">
        <v>0.0</v>
      </c>
      <c r="O1333" s="1">
        <v>0.0</v>
      </c>
      <c r="P1333" s="1">
        <v>1.0</v>
      </c>
      <c r="Q1333" s="1">
        <v>1.0</v>
      </c>
      <c r="R1333" s="1">
        <v>0.0</v>
      </c>
      <c r="S1333" s="1">
        <v>1.0</v>
      </c>
      <c r="T1333" s="1">
        <v>1.0</v>
      </c>
      <c r="U1333" s="1">
        <v>0.0</v>
      </c>
      <c r="V1333" s="1">
        <v>1.0</v>
      </c>
      <c r="W1333" s="1">
        <v>1.0</v>
      </c>
      <c r="X1333" s="1">
        <v>1.0</v>
      </c>
      <c r="Y1333" s="1">
        <v>1.0</v>
      </c>
      <c r="Z1333" s="1">
        <v>1.0</v>
      </c>
      <c r="AA1333" s="1">
        <v>1.0</v>
      </c>
      <c r="AB1333" s="1">
        <v>1.0</v>
      </c>
      <c r="AC1333" s="1">
        <v>2083.0</v>
      </c>
      <c r="AD1333" s="100">
        <f t="shared" si="1"/>
        <v>34</v>
      </c>
      <c r="AE1333">
        <f t="shared" si="2"/>
        <v>10</v>
      </c>
      <c r="AF1333">
        <f t="shared" si="3"/>
        <v>10</v>
      </c>
      <c r="AG1333">
        <f t="shared" si="4"/>
        <v>14</v>
      </c>
    </row>
    <row r="1334">
      <c r="A1334" s="1" t="b">
        <v>1</v>
      </c>
      <c r="B1334" s="20">
        <v>44326.53236534722</v>
      </c>
      <c r="C1334" s="1" t="s">
        <v>931</v>
      </c>
      <c r="D1334" s="1">
        <v>2.0</v>
      </c>
      <c r="E1334" s="1">
        <v>2.0</v>
      </c>
      <c r="F1334" s="1">
        <v>2.0</v>
      </c>
      <c r="G1334" s="1">
        <v>2.0</v>
      </c>
      <c r="H1334" s="1">
        <v>1.0</v>
      </c>
      <c r="I1334" s="1">
        <v>2.0</v>
      </c>
      <c r="J1334" s="1">
        <v>2.0</v>
      </c>
      <c r="K1334" s="1">
        <v>2.0</v>
      </c>
      <c r="L1334" s="1">
        <v>2.0</v>
      </c>
      <c r="M1334" s="1">
        <v>2.0</v>
      </c>
      <c r="N1334" s="1">
        <v>2.0</v>
      </c>
      <c r="O1334" s="1">
        <v>2.0</v>
      </c>
      <c r="P1334" s="1">
        <v>2.0</v>
      </c>
      <c r="Q1334" s="1">
        <v>1.0</v>
      </c>
      <c r="R1334" s="1">
        <v>1.0</v>
      </c>
      <c r="S1334" s="1">
        <v>2.0</v>
      </c>
      <c r="T1334" s="1">
        <v>2.0</v>
      </c>
      <c r="U1334" s="1">
        <v>1.0</v>
      </c>
      <c r="V1334" s="1">
        <v>2.0</v>
      </c>
      <c r="W1334" s="1">
        <v>2.0</v>
      </c>
      <c r="X1334" s="1">
        <v>2.0</v>
      </c>
      <c r="Y1334" s="1">
        <v>2.0</v>
      </c>
      <c r="Z1334" s="1">
        <v>2.0</v>
      </c>
      <c r="AA1334" s="1">
        <v>2.0</v>
      </c>
      <c r="AB1334" s="1">
        <v>1.0</v>
      </c>
      <c r="AC1334" s="1">
        <v>2569.0</v>
      </c>
      <c r="AD1334" s="100">
        <f t="shared" si="1"/>
        <v>90</v>
      </c>
      <c r="AE1334">
        <f t="shared" si="2"/>
        <v>30</v>
      </c>
      <c r="AF1334">
        <f t="shared" si="3"/>
        <v>26</v>
      </c>
      <c r="AG1334">
        <f t="shared" si="4"/>
        <v>34</v>
      </c>
    </row>
    <row r="1335">
      <c r="A1335" s="1" t="b">
        <v>1</v>
      </c>
      <c r="B1335" s="20">
        <v>44327.48701440972</v>
      </c>
      <c r="C1335" s="1" t="s">
        <v>424</v>
      </c>
      <c r="D1335" s="1">
        <v>1.0</v>
      </c>
      <c r="E1335" s="1">
        <v>2.0</v>
      </c>
      <c r="F1335" s="1">
        <v>2.0</v>
      </c>
      <c r="G1335" s="1">
        <v>1.0</v>
      </c>
      <c r="H1335" s="1">
        <v>1.0</v>
      </c>
      <c r="I1335" s="1">
        <v>1.0</v>
      </c>
      <c r="J1335" s="1">
        <v>2.0</v>
      </c>
      <c r="K1335" s="1">
        <v>2.0</v>
      </c>
      <c r="L1335" s="1">
        <v>0.0</v>
      </c>
      <c r="M1335" s="1">
        <v>0.0</v>
      </c>
      <c r="N1335" s="1">
        <v>1.0</v>
      </c>
      <c r="O1335" s="1">
        <v>0.0</v>
      </c>
      <c r="P1335" s="1">
        <v>1.0</v>
      </c>
      <c r="Q1335" s="1">
        <v>0.0</v>
      </c>
      <c r="R1335" s="1">
        <v>0.0</v>
      </c>
      <c r="S1335" s="1">
        <v>1.0</v>
      </c>
      <c r="T1335" s="1">
        <v>1.0</v>
      </c>
      <c r="U1335" s="1">
        <v>0.0</v>
      </c>
      <c r="V1335" s="1">
        <v>1.0</v>
      </c>
      <c r="W1335" s="1">
        <v>1.0</v>
      </c>
      <c r="X1335" s="1">
        <v>1.0</v>
      </c>
      <c r="Y1335" s="1">
        <v>2.0</v>
      </c>
      <c r="Z1335" s="1">
        <v>2.0</v>
      </c>
      <c r="AA1335" s="1">
        <v>2.0</v>
      </c>
      <c r="AB1335" s="1">
        <v>1.0</v>
      </c>
      <c r="AC1335" s="1">
        <v>2197.0</v>
      </c>
      <c r="AD1335" s="100">
        <f t="shared" si="1"/>
        <v>52</v>
      </c>
      <c r="AE1335">
        <f t="shared" si="2"/>
        <v>16</v>
      </c>
      <c r="AF1335">
        <f t="shared" si="3"/>
        <v>16</v>
      </c>
      <c r="AG1335">
        <f t="shared" si="4"/>
        <v>20</v>
      </c>
    </row>
    <row r="1336">
      <c r="A1336" s="1" t="b">
        <v>1</v>
      </c>
      <c r="B1336" s="20">
        <v>44328.44323966435</v>
      </c>
      <c r="C1336" s="1" t="s">
        <v>693</v>
      </c>
      <c r="D1336" s="1">
        <v>2.0</v>
      </c>
      <c r="E1336" s="1">
        <v>2.0</v>
      </c>
      <c r="F1336" s="1">
        <v>2.0</v>
      </c>
      <c r="G1336" s="1">
        <v>2.0</v>
      </c>
      <c r="H1336" s="1">
        <v>2.0</v>
      </c>
      <c r="I1336" s="1">
        <v>2.0</v>
      </c>
      <c r="J1336" s="1">
        <v>2.0</v>
      </c>
      <c r="K1336" s="1">
        <v>2.0</v>
      </c>
      <c r="L1336" s="1">
        <v>2.0</v>
      </c>
      <c r="M1336" s="1">
        <v>2.0</v>
      </c>
      <c r="N1336" s="1">
        <v>2.0</v>
      </c>
      <c r="O1336" s="1">
        <v>2.0</v>
      </c>
      <c r="P1336" s="1">
        <v>2.0</v>
      </c>
      <c r="Q1336" s="1">
        <v>2.0</v>
      </c>
      <c r="R1336" s="1">
        <v>2.0</v>
      </c>
      <c r="S1336" s="1">
        <v>2.0</v>
      </c>
      <c r="T1336" s="1">
        <v>2.0</v>
      </c>
      <c r="U1336" s="1">
        <v>2.0</v>
      </c>
      <c r="V1336" s="1">
        <v>2.0</v>
      </c>
      <c r="W1336" s="1">
        <v>2.0</v>
      </c>
      <c r="X1336" s="1">
        <v>2.0</v>
      </c>
      <c r="Y1336" s="1">
        <v>2.0</v>
      </c>
      <c r="Z1336" s="1">
        <v>2.0</v>
      </c>
      <c r="AA1336" s="1">
        <v>2.0</v>
      </c>
      <c r="AB1336" s="1">
        <v>2.0</v>
      </c>
      <c r="AC1336" s="1">
        <v>2538.0</v>
      </c>
      <c r="AD1336" s="100">
        <f t="shared" si="1"/>
        <v>100</v>
      </c>
      <c r="AE1336">
        <f t="shared" si="2"/>
        <v>32</v>
      </c>
      <c r="AF1336">
        <f t="shared" si="3"/>
        <v>28</v>
      </c>
      <c r="AG1336">
        <f t="shared" si="4"/>
        <v>40</v>
      </c>
    </row>
    <row r="1337">
      <c r="A1337" s="1" t="b">
        <v>1</v>
      </c>
      <c r="B1337" s="20">
        <v>44329.529209768516</v>
      </c>
      <c r="C1337" s="1" t="s">
        <v>597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2462.0</v>
      </c>
      <c r="AD1337" s="100">
        <f t="shared" si="1"/>
        <v>0</v>
      </c>
      <c r="AE1337">
        <f t="shared" si="2"/>
        <v>0</v>
      </c>
      <c r="AF1337">
        <f t="shared" si="3"/>
        <v>0</v>
      </c>
      <c r="AG1337">
        <f t="shared" si="4"/>
        <v>0</v>
      </c>
    </row>
    <row r="1338">
      <c r="A1338" s="1" t="b">
        <v>1</v>
      </c>
      <c r="B1338" s="20">
        <v>44329.85648560185</v>
      </c>
      <c r="C1338" s="1" t="s">
        <v>561</v>
      </c>
      <c r="D1338" s="1">
        <v>0.0</v>
      </c>
      <c r="E1338" s="1">
        <v>0.0</v>
      </c>
      <c r="F1338" s="1">
        <v>1.0</v>
      </c>
      <c r="G1338" s="1">
        <v>1.0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1.0</v>
      </c>
      <c r="AA1338" s="1">
        <v>1.0</v>
      </c>
      <c r="AB1338" s="1">
        <v>0.0</v>
      </c>
      <c r="AC1338" s="1">
        <v>2416.0</v>
      </c>
      <c r="AD1338" s="100">
        <f t="shared" si="1"/>
        <v>8</v>
      </c>
      <c r="AE1338">
        <f t="shared" si="2"/>
        <v>2</v>
      </c>
      <c r="AF1338">
        <f t="shared" si="3"/>
        <v>2</v>
      </c>
      <c r="AG1338">
        <f t="shared" si="4"/>
        <v>4</v>
      </c>
    </row>
    <row r="1339">
      <c r="A1339" s="1" t="b">
        <v>1</v>
      </c>
      <c r="B1339" s="20">
        <v>44330.43361811343</v>
      </c>
      <c r="C1339" s="1" t="s">
        <v>698</v>
      </c>
      <c r="D1339" s="1">
        <v>1.0</v>
      </c>
      <c r="E1339" s="1">
        <v>0.0</v>
      </c>
      <c r="F1339" s="1">
        <v>1.0</v>
      </c>
      <c r="G1339" s="1">
        <v>0.0</v>
      </c>
      <c r="H1339" s="1">
        <v>0.0</v>
      </c>
      <c r="I1339" s="1">
        <v>1.0</v>
      </c>
      <c r="J1339" s="1">
        <v>0.0</v>
      </c>
      <c r="K1339" s="1">
        <v>2.0</v>
      </c>
      <c r="L1339" s="1">
        <v>0.0</v>
      </c>
      <c r="M1339" s="1">
        <v>0.0</v>
      </c>
      <c r="N1339" s="1">
        <v>1.0</v>
      </c>
      <c r="O1339" s="1">
        <v>0.0</v>
      </c>
      <c r="P1339" s="1">
        <v>1.0</v>
      </c>
      <c r="Q1339" s="1">
        <v>0.0</v>
      </c>
      <c r="R1339" s="1">
        <v>0.0</v>
      </c>
      <c r="S1339" s="1">
        <v>1.0</v>
      </c>
      <c r="T1339" s="1">
        <v>0.0</v>
      </c>
      <c r="U1339" s="1">
        <v>0.0</v>
      </c>
      <c r="V1339" s="1">
        <v>0.0</v>
      </c>
      <c r="W1339" s="1">
        <v>1.0</v>
      </c>
      <c r="X1339" s="1">
        <v>0.0</v>
      </c>
      <c r="Y1339" s="1">
        <v>1.0</v>
      </c>
      <c r="Z1339" s="1">
        <v>1.0</v>
      </c>
      <c r="AA1339" s="1">
        <v>2.0</v>
      </c>
      <c r="AB1339" s="1">
        <v>0.0</v>
      </c>
      <c r="AC1339" s="1">
        <v>2561.0</v>
      </c>
      <c r="AD1339" s="100">
        <f t="shared" si="1"/>
        <v>26</v>
      </c>
      <c r="AE1339">
        <f t="shared" si="2"/>
        <v>6</v>
      </c>
      <c r="AF1339">
        <f t="shared" si="3"/>
        <v>10</v>
      </c>
      <c r="AG1339">
        <f t="shared" si="4"/>
        <v>10</v>
      </c>
    </row>
    <row r="1340">
      <c r="A1340" s="1" t="b">
        <v>1</v>
      </c>
      <c r="B1340" s="20">
        <v>44330.74181225694</v>
      </c>
      <c r="C1340" s="1" t="s">
        <v>487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2328.0</v>
      </c>
      <c r="AD1340" s="100">
        <f t="shared" si="1"/>
        <v>0</v>
      </c>
      <c r="AE1340">
        <f t="shared" si="2"/>
        <v>0</v>
      </c>
      <c r="AF1340">
        <f t="shared" si="3"/>
        <v>0</v>
      </c>
      <c r="AG1340">
        <f t="shared" si="4"/>
        <v>0</v>
      </c>
    </row>
    <row r="1341">
      <c r="A1341" s="1" t="b">
        <v>1</v>
      </c>
      <c r="B1341" s="20">
        <v>44332.407040474536</v>
      </c>
      <c r="C1341" s="1" t="s">
        <v>539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1313.0</v>
      </c>
      <c r="AD1341" s="100">
        <f t="shared" si="1"/>
        <v>0</v>
      </c>
      <c r="AE1341">
        <f t="shared" si="2"/>
        <v>0</v>
      </c>
      <c r="AF1341">
        <f t="shared" si="3"/>
        <v>0</v>
      </c>
      <c r="AG1341">
        <f t="shared" si="4"/>
        <v>0</v>
      </c>
    </row>
    <row r="1342">
      <c r="A1342" t="b">
        <v>0</v>
      </c>
      <c r="B1342" s="20">
        <v>44333.79645297454</v>
      </c>
      <c r="C1342" s="1" t="s">
        <v>699</v>
      </c>
      <c r="D1342" s="1">
        <v>0.0</v>
      </c>
      <c r="E1342" s="1">
        <v>2.0</v>
      </c>
      <c r="F1342" s="1">
        <v>2.0</v>
      </c>
      <c r="G1342" s="1">
        <v>0.0</v>
      </c>
      <c r="H1342" s="1">
        <v>0.0</v>
      </c>
      <c r="I1342" s="1">
        <v>2.0</v>
      </c>
      <c r="J1342" s="1">
        <v>2.0</v>
      </c>
      <c r="K1342" s="1">
        <v>2.0</v>
      </c>
      <c r="L1342" s="1">
        <v>1.0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2.0</v>
      </c>
      <c r="T1342" s="1">
        <v>0.0</v>
      </c>
      <c r="U1342" s="1">
        <v>0.0</v>
      </c>
      <c r="V1342" s="1">
        <v>2.0</v>
      </c>
      <c r="W1342" s="1">
        <v>1.0</v>
      </c>
      <c r="X1342" s="1">
        <v>2.0</v>
      </c>
      <c r="Y1342" s="1">
        <v>2.0</v>
      </c>
      <c r="Z1342" s="1">
        <v>1.0</v>
      </c>
      <c r="AA1342" s="1">
        <v>2.0</v>
      </c>
      <c r="AB1342" s="1">
        <v>0.0</v>
      </c>
      <c r="AC1342" s="1">
        <v>2579.0</v>
      </c>
      <c r="AD1342" s="100">
        <f t="shared" si="1"/>
        <v>46</v>
      </c>
      <c r="AE1342">
        <f t="shared" si="2"/>
        <v>18</v>
      </c>
      <c r="AF1342">
        <f t="shared" si="3"/>
        <v>4</v>
      </c>
      <c r="AG1342">
        <f t="shared" si="4"/>
        <v>24</v>
      </c>
    </row>
    <row r="1343">
      <c r="A1343" t="b">
        <v>0</v>
      </c>
      <c r="B1343" s="20">
        <v>44334.54918037037</v>
      </c>
      <c r="C1343" s="1" t="s">
        <v>700</v>
      </c>
      <c r="D1343" s="1">
        <v>1.0</v>
      </c>
      <c r="E1343" s="1">
        <v>2.0</v>
      </c>
      <c r="F1343" s="1">
        <v>0.0</v>
      </c>
      <c r="G1343" s="1">
        <v>1.0</v>
      </c>
      <c r="H1343" s="1">
        <v>2.0</v>
      </c>
      <c r="I1343" s="1">
        <v>0.0</v>
      </c>
      <c r="J1343" s="1">
        <v>2.0</v>
      </c>
      <c r="K1343" s="1">
        <v>1.0</v>
      </c>
      <c r="L1343" s="1">
        <v>0.0</v>
      </c>
      <c r="M1343" s="1">
        <v>0.0</v>
      </c>
      <c r="N1343" s="1">
        <v>0.0</v>
      </c>
      <c r="O1343" s="1">
        <v>1.0</v>
      </c>
      <c r="P1343" s="1">
        <v>1.0</v>
      </c>
      <c r="Q1343" s="1">
        <v>0.0</v>
      </c>
      <c r="R1343" s="1">
        <v>0.0</v>
      </c>
      <c r="S1343" s="1">
        <v>1.0</v>
      </c>
      <c r="T1343" s="1">
        <v>2.0</v>
      </c>
      <c r="U1343" s="1">
        <v>0.0</v>
      </c>
      <c r="V1343" s="1">
        <v>1.0</v>
      </c>
      <c r="W1343" s="1">
        <v>1.0</v>
      </c>
      <c r="X1343" s="1">
        <v>1.0</v>
      </c>
      <c r="Y1343" s="1">
        <v>1.0</v>
      </c>
      <c r="Z1343" s="1">
        <v>2.0</v>
      </c>
      <c r="AA1343" s="1">
        <v>2.0</v>
      </c>
      <c r="AB1343" s="1">
        <v>0.0</v>
      </c>
      <c r="AC1343" s="1">
        <v>2572.0</v>
      </c>
      <c r="AD1343" s="100">
        <f t="shared" si="1"/>
        <v>44</v>
      </c>
      <c r="AE1343">
        <f t="shared" si="2"/>
        <v>14</v>
      </c>
      <c r="AF1343">
        <f t="shared" si="3"/>
        <v>12</v>
      </c>
      <c r="AG1343">
        <f t="shared" si="4"/>
        <v>18</v>
      </c>
    </row>
    <row r="1344">
      <c r="A1344" t="b">
        <v>0</v>
      </c>
      <c r="B1344" s="20">
        <v>44335.48828435186</v>
      </c>
      <c r="C1344" s="1" t="s">
        <v>701</v>
      </c>
      <c r="D1344" s="1">
        <v>1.0</v>
      </c>
      <c r="E1344" s="1">
        <v>1.0</v>
      </c>
      <c r="F1344" s="1">
        <v>1.0</v>
      </c>
      <c r="G1344" s="1">
        <v>1.0</v>
      </c>
      <c r="H1344" s="1">
        <v>1.0</v>
      </c>
      <c r="I1344" s="1">
        <v>1.0</v>
      </c>
      <c r="J1344" s="1">
        <v>1.0</v>
      </c>
      <c r="K1344" s="1">
        <v>1.0</v>
      </c>
      <c r="L1344" s="1">
        <v>1.0</v>
      </c>
      <c r="M1344" s="1">
        <v>1.0</v>
      </c>
      <c r="N1344" s="1">
        <v>1.0</v>
      </c>
      <c r="O1344" s="1">
        <v>1.0</v>
      </c>
      <c r="P1344" s="1">
        <v>1.0</v>
      </c>
      <c r="Q1344" s="1">
        <v>1.0</v>
      </c>
      <c r="R1344" s="1">
        <v>1.0</v>
      </c>
      <c r="S1344" s="1">
        <v>1.0</v>
      </c>
      <c r="T1344" s="1">
        <v>1.0</v>
      </c>
      <c r="U1344" s="1">
        <v>1.0</v>
      </c>
      <c r="V1344" s="1">
        <v>1.0</v>
      </c>
      <c r="W1344" s="1">
        <v>1.0</v>
      </c>
      <c r="X1344" s="1">
        <v>1.0</v>
      </c>
      <c r="Y1344" s="1">
        <v>1.0</v>
      </c>
      <c r="Z1344" s="1">
        <v>1.0</v>
      </c>
      <c r="AA1344" s="1">
        <v>1.0</v>
      </c>
      <c r="AB1344" s="1">
        <v>1.0</v>
      </c>
      <c r="AC1344" s="1">
        <v>111111.0</v>
      </c>
      <c r="AD1344" s="100">
        <f t="shared" si="1"/>
        <v>50</v>
      </c>
      <c r="AE1344">
        <f t="shared" si="2"/>
        <v>16</v>
      </c>
      <c r="AF1344">
        <f t="shared" si="3"/>
        <v>14</v>
      </c>
      <c r="AG1344">
        <f t="shared" si="4"/>
        <v>20</v>
      </c>
    </row>
    <row r="1345">
      <c r="A1345" t="b">
        <v>0</v>
      </c>
      <c r="B1345" s="20">
        <v>44335.96096001157</v>
      </c>
      <c r="C1345" s="1" t="s">
        <v>624</v>
      </c>
      <c r="D1345" s="1">
        <v>1.0</v>
      </c>
      <c r="E1345" s="1">
        <v>1.0</v>
      </c>
      <c r="F1345" s="1">
        <v>1.0</v>
      </c>
      <c r="G1345" s="1">
        <v>0.0</v>
      </c>
      <c r="H1345" s="1">
        <v>0.0</v>
      </c>
      <c r="I1345" s="1">
        <v>1.0</v>
      </c>
      <c r="J1345" s="1">
        <v>1.0</v>
      </c>
      <c r="K1345" s="1">
        <v>2.0</v>
      </c>
      <c r="L1345" s="1">
        <v>0.0</v>
      </c>
      <c r="M1345" s="1">
        <v>0.0</v>
      </c>
      <c r="N1345" s="1">
        <v>0.0</v>
      </c>
      <c r="O1345" s="1">
        <v>0.0</v>
      </c>
      <c r="P1345" s="1">
        <v>1.0</v>
      </c>
      <c r="Q1345" s="1">
        <v>0.0</v>
      </c>
      <c r="R1345" s="1">
        <v>0.0</v>
      </c>
      <c r="S1345" s="1">
        <v>1.0</v>
      </c>
      <c r="T1345" s="1">
        <v>0.0</v>
      </c>
      <c r="U1345" s="1">
        <v>0.0</v>
      </c>
      <c r="V1345" s="1">
        <v>1.0</v>
      </c>
      <c r="W1345" s="1">
        <v>1.0</v>
      </c>
      <c r="X1345" s="1">
        <v>1.0</v>
      </c>
      <c r="Y1345" s="1">
        <v>1.0</v>
      </c>
      <c r="Z1345" s="1">
        <v>1.0</v>
      </c>
      <c r="AA1345" s="1">
        <v>2.0</v>
      </c>
      <c r="AB1345" s="1">
        <v>1.0</v>
      </c>
      <c r="AC1345" s="1">
        <v>2463.0</v>
      </c>
      <c r="AD1345" s="100">
        <f t="shared" si="1"/>
        <v>34</v>
      </c>
      <c r="AE1345">
        <f t="shared" si="2"/>
        <v>10</v>
      </c>
      <c r="AF1345">
        <f t="shared" si="3"/>
        <v>10</v>
      </c>
      <c r="AG1345">
        <f t="shared" si="4"/>
        <v>14</v>
      </c>
    </row>
    <row r="1346">
      <c r="A1346" t="b">
        <v>0</v>
      </c>
      <c r="B1346" s="20">
        <v>44336.4464055787</v>
      </c>
      <c r="C1346" s="1" t="s">
        <v>418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2278.0</v>
      </c>
      <c r="AD1346" s="100">
        <f t="shared" si="1"/>
        <v>0</v>
      </c>
      <c r="AE1346">
        <f t="shared" si="2"/>
        <v>0</v>
      </c>
      <c r="AF1346">
        <f t="shared" si="3"/>
        <v>0</v>
      </c>
      <c r="AG1346">
        <f t="shared" si="4"/>
        <v>0</v>
      </c>
    </row>
    <row r="1347">
      <c r="A1347" t="b">
        <v>0</v>
      </c>
      <c r="B1347" s="20">
        <v>44336.471139710644</v>
      </c>
      <c r="C1347" s="1" t="s">
        <v>703</v>
      </c>
      <c r="D1347" s="1">
        <v>2.0</v>
      </c>
      <c r="E1347" s="1">
        <v>2.0</v>
      </c>
      <c r="F1347" s="1">
        <v>2.0</v>
      </c>
      <c r="G1347" s="1">
        <v>1.0</v>
      </c>
      <c r="H1347" s="1">
        <v>2.0</v>
      </c>
      <c r="I1347" s="1">
        <v>2.0</v>
      </c>
      <c r="J1347" s="1">
        <v>2.0</v>
      </c>
      <c r="K1347" s="1">
        <v>2.0</v>
      </c>
      <c r="L1347" s="1">
        <v>2.0</v>
      </c>
      <c r="M1347" s="1">
        <v>1.0</v>
      </c>
      <c r="N1347" s="1">
        <v>0.0</v>
      </c>
      <c r="O1347" s="1">
        <v>1.0</v>
      </c>
      <c r="P1347" s="1">
        <v>2.0</v>
      </c>
      <c r="Q1347" s="1">
        <v>0.0</v>
      </c>
      <c r="R1347" s="1">
        <v>2.0</v>
      </c>
      <c r="S1347" s="1">
        <v>2.0</v>
      </c>
      <c r="T1347" s="1">
        <v>0.0</v>
      </c>
      <c r="U1347" s="1">
        <v>0.0</v>
      </c>
      <c r="V1347" s="1">
        <v>2.0</v>
      </c>
      <c r="W1347" s="1">
        <v>1.0</v>
      </c>
      <c r="X1347" s="1">
        <v>0.0</v>
      </c>
      <c r="Y1347" s="1">
        <v>2.0</v>
      </c>
      <c r="Z1347" s="1">
        <v>2.0</v>
      </c>
      <c r="AA1347" s="1">
        <v>2.0</v>
      </c>
      <c r="AB1347" s="1">
        <v>1.0</v>
      </c>
      <c r="AC1347" s="1">
        <v>2581.0</v>
      </c>
      <c r="AD1347" s="100">
        <f t="shared" si="1"/>
        <v>70</v>
      </c>
      <c r="AE1347">
        <f t="shared" si="2"/>
        <v>20</v>
      </c>
      <c r="AF1347">
        <f t="shared" si="3"/>
        <v>16</v>
      </c>
      <c r="AG1347">
        <f t="shared" si="4"/>
        <v>34</v>
      </c>
    </row>
    <row r="1348">
      <c r="A1348" t="b">
        <v>0</v>
      </c>
      <c r="B1348" s="20">
        <v>44337.450098437504</v>
      </c>
      <c r="C1348" s="1" t="s">
        <v>704</v>
      </c>
      <c r="D1348" s="1">
        <v>0.0</v>
      </c>
      <c r="E1348" s="1">
        <v>2.0</v>
      </c>
      <c r="F1348" s="1">
        <v>1.0</v>
      </c>
      <c r="G1348" s="1">
        <v>0.0</v>
      </c>
      <c r="H1348" s="1">
        <v>0.0</v>
      </c>
      <c r="I1348" s="1">
        <v>1.0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2541.0</v>
      </c>
      <c r="AD1348" s="100">
        <f t="shared" si="1"/>
        <v>8</v>
      </c>
      <c r="AE1348">
        <f t="shared" si="2"/>
        <v>4</v>
      </c>
      <c r="AF1348">
        <f t="shared" si="3"/>
        <v>0</v>
      </c>
      <c r="AG1348">
        <f t="shared" si="4"/>
        <v>4</v>
      </c>
    </row>
    <row r="1349">
      <c r="A1349" t="b">
        <v>0</v>
      </c>
      <c r="B1349" s="20">
        <v>44337.71932605324</v>
      </c>
      <c r="C1349" s="1" t="s">
        <v>573</v>
      </c>
      <c r="D1349" s="1">
        <v>2.0</v>
      </c>
      <c r="E1349" s="1">
        <v>1.0</v>
      </c>
      <c r="F1349" s="1">
        <v>1.0</v>
      </c>
      <c r="G1349" s="1">
        <v>1.0</v>
      </c>
      <c r="H1349" s="1">
        <v>1.0</v>
      </c>
      <c r="I1349" s="1">
        <v>1.0</v>
      </c>
      <c r="J1349" s="1">
        <v>1.0</v>
      </c>
      <c r="K1349" s="1">
        <v>1.0</v>
      </c>
      <c r="L1349" s="1">
        <v>0.0</v>
      </c>
      <c r="M1349" s="1">
        <v>0.0</v>
      </c>
      <c r="N1349" s="1">
        <v>0.0</v>
      </c>
      <c r="O1349" s="1">
        <v>2.0</v>
      </c>
      <c r="P1349" s="1">
        <v>1.0</v>
      </c>
      <c r="Q1349" s="1">
        <v>0.0</v>
      </c>
      <c r="R1349" s="1">
        <v>0.0</v>
      </c>
      <c r="S1349" s="1">
        <v>1.0</v>
      </c>
      <c r="T1349" s="1">
        <v>1.0</v>
      </c>
      <c r="U1349" s="1">
        <v>0.0</v>
      </c>
      <c r="V1349" s="1">
        <v>1.0</v>
      </c>
      <c r="W1349" s="1">
        <v>1.0</v>
      </c>
      <c r="X1349" s="1">
        <v>1.0</v>
      </c>
      <c r="Y1349" s="1">
        <v>1.0</v>
      </c>
      <c r="Z1349" s="1">
        <v>1.0</v>
      </c>
      <c r="AA1349" s="1">
        <v>2.0</v>
      </c>
      <c r="AB1349" s="1">
        <v>1.0</v>
      </c>
      <c r="AC1349" s="1">
        <v>2435.0</v>
      </c>
      <c r="AD1349" s="100">
        <f t="shared" si="1"/>
        <v>44</v>
      </c>
      <c r="AE1349">
        <f t="shared" si="2"/>
        <v>10</v>
      </c>
      <c r="AF1349">
        <f t="shared" si="3"/>
        <v>14</v>
      </c>
      <c r="AG1349">
        <f t="shared" si="4"/>
        <v>20</v>
      </c>
    </row>
    <row r="1350">
      <c r="A1350" t="b">
        <v>0</v>
      </c>
      <c r="B1350" s="20">
        <v>44337.87955067129</v>
      </c>
      <c r="C1350" s="1" t="s">
        <v>488</v>
      </c>
      <c r="D1350" s="1">
        <v>1.0</v>
      </c>
      <c r="E1350" s="1">
        <v>1.0</v>
      </c>
      <c r="F1350" s="1">
        <v>2.0</v>
      </c>
      <c r="G1350" s="1">
        <v>2.0</v>
      </c>
      <c r="H1350" s="1">
        <v>0.0</v>
      </c>
      <c r="I1350" s="1">
        <v>2.0</v>
      </c>
      <c r="J1350" s="1">
        <v>1.0</v>
      </c>
      <c r="K1350" s="1">
        <v>1.0</v>
      </c>
      <c r="L1350" s="1">
        <v>0.0</v>
      </c>
      <c r="M1350" s="1">
        <v>1.0</v>
      </c>
      <c r="N1350" s="1">
        <v>2.0</v>
      </c>
      <c r="O1350" s="1">
        <v>0.0</v>
      </c>
      <c r="P1350" s="1">
        <v>2.0</v>
      </c>
      <c r="Q1350" s="1">
        <v>0.0</v>
      </c>
      <c r="R1350" s="1">
        <v>1.0</v>
      </c>
      <c r="S1350" s="1">
        <v>1.0</v>
      </c>
      <c r="T1350" s="1">
        <v>1.0</v>
      </c>
      <c r="U1350" s="1">
        <v>1.0</v>
      </c>
      <c r="V1350" s="1">
        <v>1.0</v>
      </c>
      <c r="W1350" s="1">
        <v>1.0</v>
      </c>
      <c r="X1350" s="1">
        <v>1.0</v>
      </c>
      <c r="Y1350" s="1">
        <v>2.0</v>
      </c>
      <c r="Z1350" s="1">
        <v>1.0</v>
      </c>
      <c r="AA1350" s="1">
        <v>2.0</v>
      </c>
      <c r="AB1350" s="1">
        <v>1.0</v>
      </c>
      <c r="AC1350" s="1">
        <v>2248.0</v>
      </c>
      <c r="AD1350" s="100">
        <f t="shared" si="1"/>
        <v>56</v>
      </c>
      <c r="AE1350">
        <f t="shared" si="2"/>
        <v>16</v>
      </c>
      <c r="AF1350">
        <f t="shared" si="3"/>
        <v>20</v>
      </c>
      <c r="AG1350">
        <f t="shared" si="4"/>
        <v>20</v>
      </c>
    </row>
    <row r="1351">
      <c r="A1351" t="b">
        <v>0</v>
      </c>
      <c r="B1351" s="20">
        <v>44339.75868206019</v>
      </c>
      <c r="C1351" s="1" t="s">
        <v>481</v>
      </c>
      <c r="D1351" s="1">
        <v>2.0</v>
      </c>
      <c r="E1351" s="1">
        <v>1.0</v>
      </c>
      <c r="F1351" s="1">
        <v>1.0</v>
      </c>
      <c r="G1351" s="1">
        <v>0.0</v>
      </c>
      <c r="H1351" s="1">
        <v>0.0</v>
      </c>
      <c r="I1351" s="1">
        <v>1.0</v>
      </c>
      <c r="J1351" s="1">
        <v>2.0</v>
      </c>
      <c r="K1351" s="1">
        <v>2.0</v>
      </c>
      <c r="L1351" s="1">
        <v>1.0</v>
      </c>
      <c r="M1351" s="1">
        <v>0.0</v>
      </c>
      <c r="N1351" s="1">
        <v>0.0</v>
      </c>
      <c r="O1351" s="1">
        <v>0.0</v>
      </c>
      <c r="P1351" s="1">
        <v>2.0</v>
      </c>
      <c r="Q1351" s="1">
        <v>0.0</v>
      </c>
      <c r="R1351" s="1">
        <v>0.0</v>
      </c>
      <c r="S1351" s="1">
        <v>1.0</v>
      </c>
      <c r="T1351" s="1">
        <v>2.0</v>
      </c>
      <c r="U1351" s="1">
        <v>0.0</v>
      </c>
      <c r="V1351" s="1">
        <v>1.0</v>
      </c>
      <c r="W1351" s="1">
        <v>1.0</v>
      </c>
      <c r="X1351" s="1">
        <v>1.0</v>
      </c>
      <c r="Y1351" s="1">
        <v>2.0</v>
      </c>
      <c r="Z1351" s="1">
        <v>1.0</v>
      </c>
      <c r="AA1351" s="1">
        <v>2.0</v>
      </c>
      <c r="AB1351" s="1">
        <v>0.0</v>
      </c>
      <c r="AC1351" s="1">
        <v>2305.0</v>
      </c>
      <c r="AD1351" s="100">
        <f t="shared" si="1"/>
        <v>46</v>
      </c>
      <c r="AE1351">
        <f t="shared" si="2"/>
        <v>14</v>
      </c>
      <c r="AF1351">
        <f t="shared" si="3"/>
        <v>16</v>
      </c>
      <c r="AG1351">
        <f t="shared" si="4"/>
        <v>16</v>
      </c>
    </row>
    <row r="1352">
      <c r="A1352" t="b">
        <v>0</v>
      </c>
      <c r="B1352" s="20">
        <v>44339.802741817126</v>
      </c>
      <c r="C1352" s="1" t="s">
        <v>543</v>
      </c>
      <c r="D1352" s="1">
        <v>2.0</v>
      </c>
      <c r="E1352" s="1">
        <v>2.0</v>
      </c>
      <c r="F1352" s="1">
        <v>1.0</v>
      </c>
      <c r="G1352" s="1">
        <v>1.0</v>
      </c>
      <c r="H1352" s="1">
        <v>1.0</v>
      </c>
      <c r="I1352" s="1">
        <v>1.0</v>
      </c>
      <c r="J1352" s="1">
        <v>1.0</v>
      </c>
      <c r="K1352" s="1">
        <v>1.0</v>
      </c>
      <c r="L1352" s="1">
        <v>1.0</v>
      </c>
      <c r="M1352" s="1">
        <v>1.0</v>
      </c>
      <c r="N1352" s="1">
        <v>1.0</v>
      </c>
      <c r="O1352" s="1">
        <v>1.0</v>
      </c>
      <c r="P1352" s="1">
        <v>1.0</v>
      </c>
      <c r="Q1352" s="1">
        <v>1.0</v>
      </c>
      <c r="R1352" s="1">
        <v>1.0</v>
      </c>
      <c r="S1352" s="1">
        <v>1.0</v>
      </c>
      <c r="T1352" s="1">
        <v>1.0</v>
      </c>
      <c r="U1352" s="1">
        <v>1.0</v>
      </c>
      <c r="V1352" s="1">
        <v>1.0</v>
      </c>
      <c r="W1352" s="1">
        <v>1.0</v>
      </c>
      <c r="X1352" s="1">
        <v>1.0</v>
      </c>
      <c r="Y1352" s="1">
        <v>1.0</v>
      </c>
      <c r="Z1352" s="1">
        <v>1.0</v>
      </c>
      <c r="AA1352" s="1">
        <v>1.0</v>
      </c>
      <c r="AB1352" s="1">
        <v>1.0</v>
      </c>
      <c r="AC1352" s="1">
        <v>2378.0</v>
      </c>
      <c r="AD1352" s="100">
        <f t="shared" si="1"/>
        <v>54</v>
      </c>
      <c r="AE1352">
        <f t="shared" si="2"/>
        <v>18</v>
      </c>
      <c r="AF1352">
        <f t="shared" si="3"/>
        <v>16</v>
      </c>
      <c r="AG1352">
        <f t="shared" si="4"/>
        <v>20</v>
      </c>
    </row>
    <row r="1353">
      <c r="A1353" t="b">
        <v>0</v>
      </c>
      <c r="B1353" s="20">
        <v>44340.83616287037</v>
      </c>
      <c r="C1353" s="1" t="s">
        <v>676</v>
      </c>
      <c r="D1353" s="1">
        <v>0.0</v>
      </c>
      <c r="E1353" s="1">
        <v>1.0</v>
      </c>
      <c r="F1353" s="1">
        <v>1.0</v>
      </c>
      <c r="G1353" s="1">
        <v>0.0</v>
      </c>
      <c r="H1353" s="1">
        <v>0.0</v>
      </c>
      <c r="I1353" s="1">
        <v>1.0</v>
      </c>
      <c r="J1353" s="1">
        <v>0.0</v>
      </c>
      <c r="K1353" s="1">
        <v>1.0</v>
      </c>
      <c r="L1353" s="1">
        <v>1.0</v>
      </c>
      <c r="M1353" s="1">
        <v>0.0</v>
      </c>
      <c r="N1353" s="1">
        <v>0.0</v>
      </c>
      <c r="O1353" s="1">
        <v>0.0</v>
      </c>
      <c r="P1353" s="1">
        <v>1.0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1.0</v>
      </c>
      <c r="Y1353" s="1">
        <v>1.0</v>
      </c>
      <c r="Z1353" s="1">
        <v>1.0</v>
      </c>
      <c r="AA1353" s="1">
        <v>1.0</v>
      </c>
      <c r="AB1353" s="1">
        <v>0.0</v>
      </c>
      <c r="AC1353" s="1">
        <v>2543.0</v>
      </c>
      <c r="AD1353" s="100">
        <f t="shared" si="1"/>
        <v>20</v>
      </c>
      <c r="AE1353">
        <f t="shared" si="2"/>
        <v>10</v>
      </c>
      <c r="AF1353">
        <f t="shared" si="3"/>
        <v>4</v>
      </c>
      <c r="AG1353">
        <f t="shared" si="4"/>
        <v>6</v>
      </c>
    </row>
    <row r="1354">
      <c r="A1354" t="b">
        <v>0</v>
      </c>
      <c r="B1354" s="20">
        <v>44340.93225349537</v>
      </c>
      <c r="C1354" s="1" t="s">
        <v>556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2407.0</v>
      </c>
      <c r="AD1354" s="100">
        <f t="shared" si="1"/>
        <v>0</v>
      </c>
      <c r="AE1354">
        <f t="shared" si="2"/>
        <v>0</v>
      </c>
      <c r="AF1354">
        <f t="shared" si="3"/>
        <v>0</v>
      </c>
      <c r="AG1354">
        <f t="shared" si="4"/>
        <v>0</v>
      </c>
    </row>
    <row r="1355">
      <c r="A1355" t="b">
        <v>0</v>
      </c>
      <c r="B1355" s="20">
        <v>44341.42685341435</v>
      </c>
      <c r="C1355" s="1" t="s">
        <v>705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2358.0</v>
      </c>
      <c r="AD1355" s="100">
        <f t="shared" si="1"/>
        <v>0</v>
      </c>
      <c r="AE1355">
        <f t="shared" si="2"/>
        <v>0</v>
      </c>
      <c r="AF1355">
        <f t="shared" si="3"/>
        <v>0</v>
      </c>
      <c r="AG1355">
        <f t="shared" si="4"/>
        <v>0</v>
      </c>
    </row>
    <row r="1356">
      <c r="A1356" t="b">
        <v>0</v>
      </c>
      <c r="B1356" s="20">
        <v>44341.75402278935</v>
      </c>
      <c r="C1356" s="1" t="s">
        <v>706</v>
      </c>
      <c r="D1356" s="1">
        <v>2.0</v>
      </c>
      <c r="E1356" s="1">
        <v>2.0</v>
      </c>
      <c r="F1356" s="1">
        <v>2.0</v>
      </c>
      <c r="G1356" s="1">
        <v>1.0</v>
      </c>
      <c r="H1356" s="1">
        <v>2.0</v>
      </c>
      <c r="I1356" s="1">
        <v>2.0</v>
      </c>
      <c r="J1356" s="1">
        <v>1.0</v>
      </c>
      <c r="K1356" s="1">
        <v>2.0</v>
      </c>
      <c r="L1356" s="1">
        <v>2.0</v>
      </c>
      <c r="M1356" s="1">
        <v>0.0</v>
      </c>
      <c r="N1356" s="1">
        <v>1.0</v>
      </c>
      <c r="O1356" s="1">
        <v>1.0</v>
      </c>
      <c r="P1356" s="1">
        <v>2.0</v>
      </c>
      <c r="Q1356" s="1">
        <v>0.0</v>
      </c>
      <c r="R1356" s="1">
        <v>0.0</v>
      </c>
      <c r="S1356" s="1">
        <v>2.0</v>
      </c>
      <c r="T1356" s="1">
        <v>2.0</v>
      </c>
      <c r="U1356" s="1">
        <v>0.0</v>
      </c>
      <c r="V1356" s="1">
        <v>1.0</v>
      </c>
      <c r="W1356" s="1">
        <v>2.0</v>
      </c>
      <c r="X1356" s="1">
        <v>2.0</v>
      </c>
      <c r="Y1356" s="1">
        <v>2.0</v>
      </c>
      <c r="Z1356" s="1">
        <v>2.0</v>
      </c>
      <c r="AA1356" s="1">
        <v>2.0</v>
      </c>
      <c r="AB1356" s="1">
        <v>1.0</v>
      </c>
      <c r="AC1356" s="1">
        <v>2570.0</v>
      </c>
      <c r="AD1356" s="100">
        <f t="shared" si="1"/>
        <v>72</v>
      </c>
      <c r="AE1356">
        <f t="shared" si="2"/>
        <v>24</v>
      </c>
      <c r="AF1356">
        <f t="shared" si="3"/>
        <v>22</v>
      </c>
      <c r="AG1356">
        <f t="shared" si="4"/>
        <v>26</v>
      </c>
    </row>
    <row r="1357">
      <c r="A1357" t="b">
        <v>0</v>
      </c>
      <c r="B1357" s="20">
        <v>44342.40490771991</v>
      </c>
      <c r="C1357" s="1" t="s">
        <v>653</v>
      </c>
      <c r="D1357" s="1">
        <v>1.0</v>
      </c>
      <c r="E1357" s="1">
        <v>2.0</v>
      </c>
      <c r="F1357" s="1">
        <v>2.0</v>
      </c>
      <c r="G1357" s="1">
        <v>1.0</v>
      </c>
      <c r="H1357" s="1">
        <v>2.0</v>
      </c>
      <c r="I1357" s="1">
        <v>2.0</v>
      </c>
      <c r="J1357" s="1">
        <v>2.0</v>
      </c>
      <c r="K1357" s="1">
        <v>2.0</v>
      </c>
      <c r="L1357" s="1">
        <v>1.0</v>
      </c>
      <c r="M1357" s="1">
        <v>2.0</v>
      </c>
      <c r="N1357" s="1">
        <v>1.0</v>
      </c>
      <c r="O1357" s="1">
        <v>2.0</v>
      </c>
      <c r="P1357" s="1">
        <v>2.0</v>
      </c>
      <c r="Q1357" s="1">
        <v>0.0</v>
      </c>
      <c r="R1357" s="1">
        <v>1.0</v>
      </c>
      <c r="S1357" s="1">
        <v>2.0</v>
      </c>
      <c r="T1357" s="1">
        <v>2.0</v>
      </c>
      <c r="U1357" s="1">
        <v>2.0</v>
      </c>
      <c r="V1357" s="1">
        <v>2.0</v>
      </c>
      <c r="W1357" s="1">
        <v>2.0</v>
      </c>
      <c r="X1357" s="1">
        <v>2.0</v>
      </c>
      <c r="Y1357" s="1">
        <v>2.0</v>
      </c>
      <c r="Z1357" s="1">
        <v>2.0</v>
      </c>
      <c r="AA1357" s="1">
        <v>2.0</v>
      </c>
      <c r="AB1357" s="1">
        <v>1.0</v>
      </c>
      <c r="AC1357" s="1">
        <v>2519.0</v>
      </c>
      <c r="AD1357" s="100">
        <f t="shared" si="1"/>
        <v>84</v>
      </c>
      <c r="AE1357">
        <f t="shared" si="2"/>
        <v>30</v>
      </c>
      <c r="AF1357">
        <f t="shared" si="3"/>
        <v>20</v>
      </c>
      <c r="AG1357">
        <f t="shared" si="4"/>
        <v>34</v>
      </c>
    </row>
    <row r="1358">
      <c r="A1358" t="b">
        <v>0</v>
      </c>
      <c r="B1358" s="20">
        <v>44342.49559416667</v>
      </c>
      <c r="C1358" s="1" t="s">
        <v>405</v>
      </c>
      <c r="D1358" s="1">
        <v>1.0</v>
      </c>
      <c r="E1358" s="1">
        <v>2.0</v>
      </c>
      <c r="F1358" s="1">
        <v>0.0</v>
      </c>
      <c r="G1358" s="1">
        <v>2.0</v>
      </c>
      <c r="H1358" s="1">
        <v>0.0</v>
      </c>
      <c r="I1358" s="1">
        <v>1.0</v>
      </c>
      <c r="J1358" s="1">
        <v>1.0</v>
      </c>
      <c r="K1358" s="1">
        <v>2.0</v>
      </c>
      <c r="L1358" s="1">
        <v>2.0</v>
      </c>
      <c r="M1358" s="1">
        <v>0.0</v>
      </c>
      <c r="N1358" s="1">
        <v>0.0</v>
      </c>
      <c r="O1358" s="1">
        <v>0.0</v>
      </c>
      <c r="P1358" s="1">
        <v>2.0</v>
      </c>
      <c r="Q1358" s="1">
        <v>0.0</v>
      </c>
      <c r="R1358" s="1">
        <v>0.0</v>
      </c>
      <c r="S1358" s="1">
        <v>2.0</v>
      </c>
      <c r="T1358" s="1">
        <v>0.0</v>
      </c>
      <c r="U1358" s="1">
        <v>0.0</v>
      </c>
      <c r="V1358" s="1">
        <v>0.0</v>
      </c>
      <c r="W1358" s="1">
        <v>2.0</v>
      </c>
      <c r="X1358" s="1">
        <v>0.0</v>
      </c>
      <c r="Y1358" s="1">
        <v>2.0</v>
      </c>
      <c r="Z1358" s="1">
        <v>2.0</v>
      </c>
      <c r="AA1358" s="1">
        <v>2.0</v>
      </c>
      <c r="AB1358" s="1">
        <v>0.0</v>
      </c>
      <c r="AC1358" s="1">
        <v>2219.0</v>
      </c>
      <c r="AD1358" s="100">
        <f t="shared" si="1"/>
        <v>46</v>
      </c>
      <c r="AE1358">
        <f t="shared" si="2"/>
        <v>20</v>
      </c>
      <c r="AF1358">
        <f t="shared" si="3"/>
        <v>14</v>
      </c>
      <c r="AG1358">
        <f t="shared" si="4"/>
        <v>12</v>
      </c>
    </row>
    <row r="1359">
      <c r="A1359" s="1" t="b">
        <v>1</v>
      </c>
      <c r="B1359" s="20">
        <v>44342.65412747685</v>
      </c>
      <c r="C1359" s="1" t="s">
        <v>707</v>
      </c>
      <c r="D1359" s="1">
        <v>1.0</v>
      </c>
      <c r="E1359" s="1">
        <v>2.0</v>
      </c>
      <c r="F1359" s="1">
        <v>2.0</v>
      </c>
      <c r="G1359" s="1">
        <v>0.0</v>
      </c>
      <c r="H1359" s="1">
        <v>1.0</v>
      </c>
      <c r="I1359" s="1">
        <v>1.0</v>
      </c>
      <c r="J1359" s="1">
        <v>2.0</v>
      </c>
      <c r="K1359" s="1">
        <v>2.0</v>
      </c>
      <c r="L1359" s="1">
        <v>0.0</v>
      </c>
      <c r="M1359" s="1">
        <v>0.0</v>
      </c>
      <c r="N1359" s="1">
        <v>2.0</v>
      </c>
      <c r="O1359" s="1">
        <v>0.0</v>
      </c>
      <c r="P1359" s="1">
        <v>2.0</v>
      </c>
      <c r="Q1359" s="1">
        <v>0.0</v>
      </c>
      <c r="R1359" s="1">
        <v>0.0</v>
      </c>
      <c r="S1359" s="1">
        <v>1.0</v>
      </c>
      <c r="T1359" s="1">
        <v>0.0</v>
      </c>
      <c r="U1359" s="1">
        <v>0.0</v>
      </c>
      <c r="V1359" s="1">
        <v>1.0</v>
      </c>
      <c r="W1359" s="1">
        <v>0.0</v>
      </c>
      <c r="X1359" s="1">
        <v>0.0</v>
      </c>
      <c r="Y1359" s="1">
        <v>2.0</v>
      </c>
      <c r="Z1359" s="1">
        <v>2.0</v>
      </c>
      <c r="AA1359" s="1">
        <v>2.0</v>
      </c>
      <c r="AB1359" s="1">
        <v>0.0</v>
      </c>
      <c r="AC1359" s="1">
        <v>2587.0</v>
      </c>
      <c r="AD1359" s="100">
        <f t="shared" si="1"/>
        <v>46</v>
      </c>
      <c r="AE1359">
        <f t="shared" si="2"/>
        <v>12</v>
      </c>
      <c r="AF1359">
        <f t="shared" si="3"/>
        <v>14</v>
      </c>
      <c r="AG1359">
        <f t="shared" si="4"/>
        <v>20</v>
      </c>
    </row>
    <row r="1360">
      <c r="A1360" t="b">
        <v>0</v>
      </c>
      <c r="B1360" s="20">
        <v>44342.71371909722</v>
      </c>
      <c r="C1360" s="1" t="s">
        <v>708</v>
      </c>
      <c r="D1360" s="1">
        <v>2.0</v>
      </c>
      <c r="E1360" s="1">
        <v>2.0</v>
      </c>
      <c r="F1360" s="1">
        <v>0.0</v>
      </c>
      <c r="G1360" s="1">
        <v>1.0</v>
      </c>
      <c r="H1360" s="1">
        <v>1.0</v>
      </c>
      <c r="I1360" s="1">
        <v>2.0</v>
      </c>
      <c r="J1360" s="1">
        <v>2.0</v>
      </c>
      <c r="K1360" s="1">
        <v>2.0</v>
      </c>
      <c r="L1360" s="1">
        <v>2.0</v>
      </c>
      <c r="M1360" s="1">
        <v>0.0</v>
      </c>
      <c r="N1360" s="1">
        <v>1.0</v>
      </c>
      <c r="O1360" s="1">
        <v>0.0</v>
      </c>
      <c r="P1360" s="1">
        <v>1.0</v>
      </c>
      <c r="Q1360" s="1">
        <v>1.0</v>
      </c>
      <c r="R1360" s="1">
        <v>0.0</v>
      </c>
      <c r="S1360" s="1">
        <v>2.0</v>
      </c>
      <c r="T1360" s="1">
        <v>0.0</v>
      </c>
      <c r="U1360" s="1">
        <v>0.0</v>
      </c>
      <c r="V1360" s="1">
        <v>1.0</v>
      </c>
      <c r="W1360" s="1">
        <v>2.0</v>
      </c>
      <c r="X1360" s="1">
        <v>1.0</v>
      </c>
      <c r="Y1360" s="1">
        <v>2.0</v>
      </c>
      <c r="Z1360" s="1">
        <v>2.0</v>
      </c>
      <c r="AA1360" s="1">
        <v>2.0</v>
      </c>
      <c r="AB1360" s="1">
        <v>0.0</v>
      </c>
      <c r="AC1360" s="1">
        <v>2582.0</v>
      </c>
      <c r="AD1360" s="100">
        <f t="shared" si="1"/>
        <v>58</v>
      </c>
      <c r="AE1360">
        <f t="shared" si="2"/>
        <v>22</v>
      </c>
      <c r="AF1360">
        <f t="shared" si="3"/>
        <v>14</v>
      </c>
      <c r="AG1360">
        <f t="shared" si="4"/>
        <v>22</v>
      </c>
    </row>
    <row r="1361">
      <c r="A1361" t="b">
        <v>0</v>
      </c>
      <c r="B1361" s="20">
        <v>44342.73918275463</v>
      </c>
      <c r="C1361" s="1" t="s">
        <v>709</v>
      </c>
      <c r="D1361" s="1">
        <v>0.0</v>
      </c>
      <c r="E1361" s="1">
        <v>1.0</v>
      </c>
      <c r="F1361" s="1">
        <v>1.0</v>
      </c>
      <c r="G1361" s="1">
        <v>0.0</v>
      </c>
      <c r="H1361" s="1">
        <v>0.0</v>
      </c>
      <c r="I1361" s="1">
        <v>1.0</v>
      </c>
      <c r="J1361" s="1">
        <v>0.0</v>
      </c>
      <c r="K1361" s="1">
        <v>1.0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1.0</v>
      </c>
      <c r="T1361" s="1">
        <v>1.0</v>
      </c>
      <c r="U1361" s="1">
        <v>0.0</v>
      </c>
      <c r="V1361" s="1">
        <v>0.0</v>
      </c>
      <c r="W1361" s="1">
        <v>0.0</v>
      </c>
      <c r="X1361" s="1">
        <v>0.0</v>
      </c>
      <c r="Y1361" s="1">
        <v>1.0</v>
      </c>
      <c r="Z1361" s="1">
        <v>1.0</v>
      </c>
      <c r="AA1361" s="1">
        <v>1.0</v>
      </c>
      <c r="AB1361" s="1">
        <v>0.0</v>
      </c>
      <c r="AC1361" s="1">
        <v>2575.0</v>
      </c>
      <c r="AD1361" s="100">
        <f t="shared" si="1"/>
        <v>18</v>
      </c>
      <c r="AE1361">
        <f t="shared" si="2"/>
        <v>6</v>
      </c>
      <c r="AF1361">
        <f t="shared" si="3"/>
        <v>4</v>
      </c>
      <c r="AG1361">
        <f t="shared" si="4"/>
        <v>8</v>
      </c>
    </row>
    <row r="1362">
      <c r="A1362" t="b">
        <v>0</v>
      </c>
      <c r="B1362" s="20">
        <v>44343.571765138884</v>
      </c>
      <c r="C1362" s="1" t="s">
        <v>395</v>
      </c>
      <c r="D1362" s="1">
        <v>2.0</v>
      </c>
      <c r="E1362" s="1">
        <v>2.0</v>
      </c>
      <c r="F1362" s="1">
        <v>2.0</v>
      </c>
      <c r="G1362" s="1">
        <v>1.0</v>
      </c>
      <c r="H1362" s="1">
        <v>2.0</v>
      </c>
      <c r="I1362" s="1">
        <v>2.0</v>
      </c>
      <c r="J1362" s="1">
        <v>2.0</v>
      </c>
      <c r="K1362" s="1">
        <v>2.0</v>
      </c>
      <c r="L1362" s="1">
        <v>1.0</v>
      </c>
      <c r="M1362" s="1">
        <v>2.0</v>
      </c>
      <c r="N1362" s="1">
        <v>2.0</v>
      </c>
      <c r="O1362" s="1">
        <v>1.0</v>
      </c>
      <c r="P1362" s="1">
        <v>2.0</v>
      </c>
      <c r="Q1362" s="1">
        <v>1.0</v>
      </c>
      <c r="R1362" s="1">
        <v>1.0</v>
      </c>
      <c r="S1362" s="1">
        <v>1.0</v>
      </c>
      <c r="T1362" s="1">
        <v>2.0</v>
      </c>
      <c r="U1362" s="1">
        <v>0.0</v>
      </c>
      <c r="V1362" s="1">
        <v>1.0</v>
      </c>
      <c r="W1362" s="1">
        <v>2.0</v>
      </c>
      <c r="X1362" s="1">
        <v>2.0</v>
      </c>
      <c r="Y1362" s="1">
        <v>2.0</v>
      </c>
      <c r="Z1362" s="1">
        <v>1.0</v>
      </c>
      <c r="AA1362" s="1">
        <v>2.0</v>
      </c>
      <c r="AB1362" s="1">
        <v>1.0</v>
      </c>
      <c r="AC1362" s="1">
        <v>2208.0</v>
      </c>
      <c r="AD1362" s="100">
        <f t="shared" si="1"/>
        <v>78</v>
      </c>
      <c r="AE1362">
        <f t="shared" si="2"/>
        <v>24</v>
      </c>
      <c r="AF1362">
        <f t="shared" si="3"/>
        <v>24</v>
      </c>
      <c r="AG1362">
        <f t="shared" si="4"/>
        <v>30</v>
      </c>
    </row>
    <row r="1363">
      <c r="A1363" t="b">
        <v>0</v>
      </c>
      <c r="B1363" s="20">
        <v>44344.93286855324</v>
      </c>
      <c r="C1363" s="1" t="s">
        <v>711</v>
      </c>
      <c r="D1363" s="1">
        <v>1.0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1.0</v>
      </c>
      <c r="AB1363" s="1">
        <v>0.0</v>
      </c>
      <c r="AC1363" s="1">
        <v>2584.0</v>
      </c>
      <c r="AD1363" s="100">
        <f t="shared" si="1"/>
        <v>4</v>
      </c>
      <c r="AE1363">
        <f t="shared" si="2"/>
        <v>0</v>
      </c>
      <c r="AF1363">
        <f t="shared" si="3"/>
        <v>2</v>
      </c>
      <c r="AG1363">
        <f t="shared" si="4"/>
        <v>2</v>
      </c>
    </row>
    <row r="1364">
      <c r="A1364" t="b">
        <v>0</v>
      </c>
      <c r="B1364" s="20">
        <v>44346.92639021991</v>
      </c>
      <c r="C1364" s="1" t="s">
        <v>564</v>
      </c>
      <c r="D1364" s="1">
        <v>0.0</v>
      </c>
      <c r="E1364" s="1">
        <v>1.0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1.0</v>
      </c>
      <c r="L1364" s="1">
        <v>0.0</v>
      </c>
      <c r="M1364" s="1">
        <v>0.0</v>
      </c>
      <c r="N1364" s="1">
        <v>0.0</v>
      </c>
      <c r="O1364" s="1">
        <v>0.0</v>
      </c>
      <c r="P1364" s="1">
        <v>1.0</v>
      </c>
      <c r="Q1364" s="1">
        <v>0.0</v>
      </c>
      <c r="R1364" s="1">
        <v>0.0</v>
      </c>
      <c r="S1364" s="1">
        <v>1.0</v>
      </c>
      <c r="T1364" s="1">
        <v>0.0</v>
      </c>
      <c r="U1364" s="1">
        <v>0.0</v>
      </c>
      <c r="V1364" s="1">
        <v>1.0</v>
      </c>
      <c r="W1364" s="1">
        <v>0.0</v>
      </c>
      <c r="X1364" s="1">
        <v>0.0</v>
      </c>
      <c r="Y1364" s="1">
        <v>1.0</v>
      </c>
      <c r="Z1364" s="1">
        <v>1.0</v>
      </c>
      <c r="AA1364" s="1">
        <v>1.0</v>
      </c>
      <c r="AB1364" s="1">
        <v>0.0</v>
      </c>
      <c r="AC1364" s="1">
        <v>2398.0</v>
      </c>
      <c r="AD1364" s="100">
        <f t="shared" si="1"/>
        <v>16</v>
      </c>
      <c r="AE1364">
        <f t="shared" si="2"/>
        <v>6</v>
      </c>
      <c r="AF1364">
        <f t="shared" si="3"/>
        <v>4</v>
      </c>
      <c r="AG1364">
        <f t="shared" si="4"/>
        <v>6</v>
      </c>
    </row>
    <row r="1365">
      <c r="A1365" t="b">
        <v>0</v>
      </c>
      <c r="B1365" s="20">
        <v>44347.65529300926</v>
      </c>
      <c r="C1365" s="1" t="s">
        <v>712</v>
      </c>
      <c r="D1365" s="1">
        <v>2.0</v>
      </c>
      <c r="E1365" s="1">
        <v>2.0</v>
      </c>
      <c r="F1365" s="1">
        <v>2.0</v>
      </c>
      <c r="G1365" s="1">
        <v>2.0</v>
      </c>
      <c r="H1365" s="1">
        <v>2.0</v>
      </c>
      <c r="I1365" s="1">
        <v>2.0</v>
      </c>
      <c r="J1365" s="1">
        <v>2.0</v>
      </c>
      <c r="K1365" s="1">
        <v>2.0</v>
      </c>
      <c r="L1365" s="1">
        <v>1.0</v>
      </c>
      <c r="M1365" s="1">
        <v>1.0</v>
      </c>
      <c r="N1365" s="1">
        <v>0.0</v>
      </c>
      <c r="O1365" s="1">
        <v>2.0</v>
      </c>
      <c r="P1365" s="1">
        <v>2.0</v>
      </c>
      <c r="Q1365" s="1">
        <v>1.0</v>
      </c>
      <c r="R1365" s="1">
        <v>1.0</v>
      </c>
      <c r="S1365" s="1">
        <v>2.0</v>
      </c>
      <c r="T1365" s="1">
        <v>2.0</v>
      </c>
      <c r="U1365" s="1">
        <v>0.0</v>
      </c>
      <c r="V1365" s="1">
        <v>0.0</v>
      </c>
      <c r="W1365" s="1">
        <v>2.0</v>
      </c>
      <c r="X1365" s="1">
        <v>0.0</v>
      </c>
      <c r="Y1365" s="1">
        <v>2.0</v>
      </c>
      <c r="Z1365" s="1">
        <v>2.0</v>
      </c>
      <c r="AA1365" s="1">
        <v>2.0</v>
      </c>
      <c r="AB1365" s="1">
        <v>1.0</v>
      </c>
      <c r="AC1365" s="1">
        <v>2592.0</v>
      </c>
      <c r="AD1365" s="100">
        <f t="shared" si="1"/>
        <v>74</v>
      </c>
      <c r="AE1365">
        <f t="shared" si="2"/>
        <v>20</v>
      </c>
      <c r="AF1365">
        <f t="shared" si="3"/>
        <v>22</v>
      </c>
      <c r="AG1365">
        <f t="shared" si="4"/>
        <v>32</v>
      </c>
    </row>
    <row r="1366">
      <c r="A1366" t="b">
        <v>0</v>
      </c>
      <c r="B1366" s="20">
        <v>44348.38946445602</v>
      </c>
      <c r="C1366" s="1" t="s">
        <v>616</v>
      </c>
      <c r="D1366" s="1">
        <v>1.0</v>
      </c>
      <c r="E1366" s="1">
        <v>1.0</v>
      </c>
      <c r="F1366" s="1">
        <v>0.0</v>
      </c>
      <c r="G1366" s="1">
        <v>0.0</v>
      </c>
      <c r="H1366" s="1">
        <v>0.0</v>
      </c>
      <c r="I1366" s="1">
        <v>0.0</v>
      </c>
      <c r="J1366" s="1">
        <v>1.0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1.0</v>
      </c>
      <c r="T1366" s="1">
        <v>0.0</v>
      </c>
      <c r="U1366" s="1">
        <v>1.0</v>
      </c>
      <c r="V1366" s="1">
        <v>0.0</v>
      </c>
      <c r="W1366" s="1">
        <v>0.0</v>
      </c>
      <c r="X1366" s="1">
        <v>1.0</v>
      </c>
      <c r="Y1366" s="1">
        <v>0.0</v>
      </c>
      <c r="Z1366" s="1">
        <v>2.0</v>
      </c>
      <c r="AA1366" s="1">
        <v>1.0</v>
      </c>
      <c r="AB1366" s="1">
        <v>0.0</v>
      </c>
      <c r="AC1366" s="1">
        <v>1259.0</v>
      </c>
      <c r="AD1366" s="100">
        <f t="shared" si="1"/>
        <v>18</v>
      </c>
      <c r="AE1366">
        <f t="shared" si="2"/>
        <v>10</v>
      </c>
      <c r="AF1366">
        <f t="shared" si="3"/>
        <v>2</v>
      </c>
      <c r="AG1366">
        <f t="shared" si="4"/>
        <v>6</v>
      </c>
    </row>
    <row r="1367">
      <c r="A1367" t="b">
        <v>0</v>
      </c>
      <c r="B1367" s="20">
        <v>44348.4269722801</v>
      </c>
      <c r="C1367" s="1" t="s">
        <v>713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1.0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2593.0</v>
      </c>
      <c r="AD1367" s="100">
        <f t="shared" si="1"/>
        <v>2</v>
      </c>
      <c r="AE1367">
        <f t="shared" si="2"/>
        <v>0</v>
      </c>
      <c r="AF1367">
        <f t="shared" si="3"/>
        <v>2</v>
      </c>
      <c r="AG1367">
        <f t="shared" si="4"/>
        <v>0</v>
      </c>
      <c r="AH1367" s="1" t="s">
        <v>1000</v>
      </c>
    </row>
    <row r="1368">
      <c r="A1368" t="b">
        <v>0</v>
      </c>
      <c r="B1368" s="20">
        <v>44348.443762835646</v>
      </c>
      <c r="C1368" s="1" t="s">
        <v>710</v>
      </c>
      <c r="D1368" s="1">
        <v>1.0</v>
      </c>
      <c r="E1368" s="1">
        <v>2.0</v>
      </c>
      <c r="F1368" s="1">
        <v>2.0</v>
      </c>
      <c r="G1368" s="1">
        <v>2.0</v>
      </c>
      <c r="H1368" s="1">
        <v>1.0</v>
      </c>
      <c r="I1368" s="1">
        <v>2.0</v>
      </c>
      <c r="J1368" s="1">
        <v>1.0</v>
      </c>
      <c r="K1368" s="1">
        <v>2.0</v>
      </c>
      <c r="L1368" s="1">
        <v>0.0</v>
      </c>
      <c r="M1368" s="1">
        <v>1.0</v>
      </c>
      <c r="N1368" s="1">
        <v>2.0</v>
      </c>
      <c r="O1368" s="1">
        <v>0.0</v>
      </c>
      <c r="P1368" s="1">
        <v>2.0</v>
      </c>
      <c r="Q1368" s="1">
        <v>0.0</v>
      </c>
      <c r="R1368" s="1">
        <v>2.0</v>
      </c>
      <c r="S1368" s="1">
        <v>1.0</v>
      </c>
      <c r="T1368" s="1">
        <v>1.0</v>
      </c>
      <c r="U1368" s="1">
        <v>0.0</v>
      </c>
      <c r="V1368" s="1">
        <v>2.0</v>
      </c>
      <c r="W1368" s="1">
        <v>0.0</v>
      </c>
      <c r="X1368" s="1">
        <v>2.0</v>
      </c>
      <c r="Y1368" s="1">
        <v>2.0</v>
      </c>
      <c r="Z1368" s="1">
        <v>2.0</v>
      </c>
      <c r="AA1368" s="1">
        <v>2.0</v>
      </c>
      <c r="AB1368" s="1">
        <v>2.0</v>
      </c>
      <c r="AC1368" s="1">
        <v>2586.0</v>
      </c>
      <c r="AD1368" s="100">
        <f t="shared" si="1"/>
        <v>68</v>
      </c>
      <c r="AE1368">
        <f t="shared" si="2"/>
        <v>18</v>
      </c>
      <c r="AF1368">
        <f t="shared" si="3"/>
        <v>24</v>
      </c>
      <c r="AG1368">
        <f t="shared" si="4"/>
        <v>26</v>
      </c>
    </row>
    <row r="1369">
      <c r="A1369" t="b">
        <v>0</v>
      </c>
      <c r="B1369" s="20">
        <v>44348.44665745371</v>
      </c>
      <c r="C1369" s="1" t="s">
        <v>714</v>
      </c>
      <c r="D1369" s="1">
        <v>1.0</v>
      </c>
      <c r="E1369" s="1">
        <v>2.0</v>
      </c>
      <c r="F1369" s="1">
        <v>2.0</v>
      </c>
      <c r="G1369" s="1">
        <v>1.0</v>
      </c>
      <c r="H1369" s="1">
        <v>0.0</v>
      </c>
      <c r="I1369" s="1">
        <v>1.0</v>
      </c>
      <c r="J1369" s="1">
        <v>2.0</v>
      </c>
      <c r="K1369" s="1">
        <v>2.0</v>
      </c>
      <c r="L1369" s="1">
        <v>0.0</v>
      </c>
      <c r="M1369" s="1">
        <v>0.0</v>
      </c>
      <c r="N1369" s="1">
        <v>0.0</v>
      </c>
      <c r="O1369" s="1">
        <v>0.0</v>
      </c>
      <c r="P1369" s="1">
        <v>1.0</v>
      </c>
      <c r="Q1369" s="1">
        <v>0.0</v>
      </c>
      <c r="R1369" s="1">
        <v>0.0</v>
      </c>
      <c r="S1369" s="1">
        <v>2.0</v>
      </c>
      <c r="T1369" s="1">
        <v>0.0</v>
      </c>
      <c r="U1369" s="1">
        <v>0.0</v>
      </c>
      <c r="V1369" s="1">
        <v>1.0</v>
      </c>
      <c r="W1369" s="1">
        <v>0.0</v>
      </c>
      <c r="X1369" s="1">
        <v>0.0</v>
      </c>
      <c r="Y1369" s="1">
        <v>2.0</v>
      </c>
      <c r="Z1369" s="1">
        <v>1.0</v>
      </c>
      <c r="AA1369" s="1">
        <v>2.0</v>
      </c>
      <c r="AB1369" s="1">
        <v>1.0</v>
      </c>
      <c r="AC1369" s="1">
        <v>2594.0</v>
      </c>
      <c r="AD1369" s="100">
        <f t="shared" si="1"/>
        <v>42</v>
      </c>
      <c r="AE1369">
        <f t="shared" si="2"/>
        <v>10</v>
      </c>
      <c r="AF1369">
        <f t="shared" si="3"/>
        <v>12</v>
      </c>
      <c r="AG1369">
        <f t="shared" si="4"/>
        <v>20</v>
      </c>
    </row>
    <row r="1370">
      <c r="A1370" t="b">
        <v>0</v>
      </c>
      <c r="B1370" s="20">
        <v>44348.48630965278</v>
      </c>
      <c r="C1370" s="1" t="s">
        <v>494</v>
      </c>
      <c r="D1370" s="1">
        <v>2.0</v>
      </c>
      <c r="E1370" s="1">
        <v>1.0</v>
      </c>
      <c r="F1370" s="1">
        <v>2.0</v>
      </c>
      <c r="G1370" s="1">
        <v>1.0</v>
      </c>
      <c r="H1370" s="1">
        <v>1.0</v>
      </c>
      <c r="I1370" s="1">
        <v>2.0</v>
      </c>
      <c r="J1370" s="1">
        <v>2.0</v>
      </c>
      <c r="K1370" s="1">
        <v>2.0</v>
      </c>
      <c r="L1370" s="1">
        <v>0.0</v>
      </c>
      <c r="M1370" s="1">
        <v>0.0</v>
      </c>
      <c r="N1370" s="1">
        <v>1.0</v>
      </c>
      <c r="O1370" s="1">
        <v>0.0</v>
      </c>
      <c r="P1370" s="1">
        <v>2.0</v>
      </c>
      <c r="Q1370" s="1">
        <v>1.0</v>
      </c>
      <c r="R1370" s="1">
        <v>1.0</v>
      </c>
      <c r="S1370" s="1">
        <v>2.0</v>
      </c>
      <c r="T1370" s="1">
        <v>0.0</v>
      </c>
      <c r="U1370" s="1">
        <v>0.0</v>
      </c>
      <c r="V1370" s="1">
        <v>1.0</v>
      </c>
      <c r="W1370" s="1">
        <v>2.0</v>
      </c>
      <c r="X1370" s="1">
        <v>0.0</v>
      </c>
      <c r="Y1370" s="1">
        <v>2.0</v>
      </c>
      <c r="Z1370" s="1">
        <v>2.0</v>
      </c>
      <c r="AA1370" s="1">
        <v>2.0</v>
      </c>
      <c r="AB1370" s="1">
        <v>1.0</v>
      </c>
      <c r="AC1370" s="1">
        <v>2314.0</v>
      </c>
      <c r="AD1370" s="100">
        <f t="shared" si="1"/>
        <v>60</v>
      </c>
      <c r="AE1370">
        <f t="shared" si="2"/>
        <v>14</v>
      </c>
      <c r="AF1370">
        <f t="shared" si="3"/>
        <v>18</v>
      </c>
      <c r="AG1370">
        <f t="shared" si="4"/>
        <v>28</v>
      </c>
    </row>
    <row r="1371">
      <c r="A1371" t="b">
        <v>0</v>
      </c>
      <c r="B1371" s="20">
        <v>44348.5414678588</v>
      </c>
      <c r="C1371" s="1" t="s">
        <v>715</v>
      </c>
      <c r="D1371" s="1">
        <v>2.0</v>
      </c>
      <c r="E1371" s="1">
        <v>2.0</v>
      </c>
      <c r="F1371" s="1">
        <v>2.0</v>
      </c>
      <c r="G1371" s="1">
        <v>1.0</v>
      </c>
      <c r="H1371" s="1">
        <v>1.0</v>
      </c>
      <c r="I1371" s="1">
        <v>2.0</v>
      </c>
      <c r="J1371" s="1">
        <v>1.0</v>
      </c>
      <c r="K1371" s="1">
        <v>2.0</v>
      </c>
      <c r="L1371" s="1">
        <v>1.0</v>
      </c>
      <c r="M1371" s="1">
        <v>0.0</v>
      </c>
      <c r="N1371" s="1">
        <v>1.0</v>
      </c>
      <c r="O1371" s="1">
        <v>0.0</v>
      </c>
      <c r="P1371" s="1">
        <v>2.0</v>
      </c>
      <c r="Q1371" s="1">
        <v>1.0</v>
      </c>
      <c r="R1371" s="1">
        <v>1.0</v>
      </c>
      <c r="S1371" s="1">
        <v>1.0</v>
      </c>
      <c r="T1371" s="1">
        <v>2.0</v>
      </c>
      <c r="U1371" s="1">
        <v>0.0</v>
      </c>
      <c r="V1371" s="1">
        <v>0.0</v>
      </c>
      <c r="W1371" s="1">
        <v>1.0</v>
      </c>
      <c r="X1371" s="1">
        <v>1.0</v>
      </c>
      <c r="Y1371" s="1">
        <v>2.0</v>
      </c>
      <c r="Z1371" s="1">
        <v>2.0</v>
      </c>
      <c r="AA1371" s="1">
        <v>2.0</v>
      </c>
      <c r="AB1371" s="1">
        <v>1.0</v>
      </c>
      <c r="AC1371" s="1">
        <v>2565.0</v>
      </c>
      <c r="AD1371" s="100">
        <f t="shared" si="1"/>
        <v>62</v>
      </c>
      <c r="AE1371">
        <f t="shared" si="2"/>
        <v>18</v>
      </c>
      <c r="AF1371">
        <f t="shared" si="3"/>
        <v>22</v>
      </c>
      <c r="AG1371">
        <f t="shared" si="4"/>
        <v>22</v>
      </c>
    </row>
    <row r="1372">
      <c r="A1372" t="b">
        <v>0</v>
      </c>
      <c r="B1372" s="20">
        <v>44348.683601909725</v>
      </c>
      <c r="C1372" s="1" t="s">
        <v>537</v>
      </c>
      <c r="D1372" s="1">
        <v>0.0</v>
      </c>
      <c r="E1372" s="1">
        <v>2.0</v>
      </c>
      <c r="F1372" s="1">
        <v>0.0</v>
      </c>
      <c r="G1372" s="1">
        <v>2.0</v>
      </c>
      <c r="H1372" s="1">
        <v>0.0</v>
      </c>
      <c r="I1372" s="1">
        <v>0.0</v>
      </c>
      <c r="J1372" s="1">
        <v>1.0</v>
      </c>
      <c r="K1372" s="1">
        <v>0.0</v>
      </c>
      <c r="L1372" s="1">
        <v>0.0</v>
      </c>
      <c r="M1372" s="1">
        <v>0.0</v>
      </c>
      <c r="N1372" s="1">
        <v>1.0</v>
      </c>
      <c r="O1372" s="1">
        <v>0.0</v>
      </c>
      <c r="P1372" s="1">
        <v>0.0</v>
      </c>
      <c r="Q1372" s="1">
        <v>0.0</v>
      </c>
      <c r="R1372" s="1">
        <v>0.0</v>
      </c>
      <c r="S1372" s="1">
        <v>2.0</v>
      </c>
      <c r="T1372" s="1">
        <v>0.0</v>
      </c>
      <c r="U1372" s="1">
        <v>0.0</v>
      </c>
      <c r="V1372" s="1">
        <v>0.0</v>
      </c>
      <c r="W1372" s="1">
        <v>1.0</v>
      </c>
      <c r="X1372" s="1">
        <v>1.0</v>
      </c>
      <c r="Y1372" s="1">
        <v>0.0</v>
      </c>
      <c r="Z1372" s="1">
        <v>1.0</v>
      </c>
      <c r="AA1372" s="1">
        <v>2.0</v>
      </c>
      <c r="AB1372" s="1">
        <v>0.0</v>
      </c>
      <c r="AC1372" s="1">
        <v>2365.0</v>
      </c>
      <c r="AD1372" s="100">
        <f t="shared" si="1"/>
        <v>26</v>
      </c>
      <c r="AE1372">
        <f t="shared" si="2"/>
        <v>10</v>
      </c>
      <c r="AF1372">
        <f t="shared" si="3"/>
        <v>6</v>
      </c>
      <c r="AG1372">
        <f t="shared" si="4"/>
        <v>10</v>
      </c>
    </row>
    <row r="1373">
      <c r="A1373" t="b">
        <v>0</v>
      </c>
      <c r="B1373" s="20">
        <v>44348.708026712964</v>
      </c>
      <c r="C1373" s="1" t="s">
        <v>592</v>
      </c>
      <c r="D1373" s="1">
        <v>1.0</v>
      </c>
      <c r="E1373" s="1">
        <v>2.0</v>
      </c>
      <c r="F1373" s="1">
        <v>2.0</v>
      </c>
      <c r="G1373" s="1">
        <v>1.0</v>
      </c>
      <c r="H1373" s="1">
        <v>0.0</v>
      </c>
      <c r="I1373" s="1">
        <v>2.0</v>
      </c>
      <c r="J1373" s="1">
        <v>2.0</v>
      </c>
      <c r="K1373" s="1">
        <v>1.0</v>
      </c>
      <c r="L1373" s="1">
        <v>1.0</v>
      </c>
      <c r="M1373" s="1">
        <v>0.0</v>
      </c>
      <c r="N1373" s="1">
        <v>1.0</v>
      </c>
      <c r="O1373" s="1">
        <v>0.0</v>
      </c>
      <c r="P1373" s="1">
        <v>1.0</v>
      </c>
      <c r="Q1373" s="1">
        <v>1.0</v>
      </c>
      <c r="R1373" s="1">
        <v>0.0</v>
      </c>
      <c r="S1373" s="1">
        <v>2.0</v>
      </c>
      <c r="T1373" s="1">
        <v>2.0</v>
      </c>
      <c r="U1373" s="1">
        <v>0.0</v>
      </c>
      <c r="V1373" s="1">
        <v>1.0</v>
      </c>
      <c r="W1373" s="1">
        <v>1.0</v>
      </c>
      <c r="X1373" s="1">
        <v>1.0</v>
      </c>
      <c r="Y1373" s="1">
        <v>2.0</v>
      </c>
      <c r="Z1373" s="1">
        <v>1.0</v>
      </c>
      <c r="AA1373" s="1">
        <v>2.0</v>
      </c>
      <c r="AB1373" s="1">
        <v>0.0</v>
      </c>
      <c r="AC1373" s="1">
        <v>2458.0</v>
      </c>
      <c r="AD1373" s="100">
        <f t="shared" si="1"/>
        <v>54</v>
      </c>
      <c r="AE1373">
        <f t="shared" si="2"/>
        <v>16</v>
      </c>
      <c r="AF1373">
        <f t="shared" si="3"/>
        <v>14</v>
      </c>
      <c r="AG1373">
        <f t="shared" si="4"/>
        <v>24</v>
      </c>
    </row>
    <row r="1374">
      <c r="A1374" t="b">
        <v>0</v>
      </c>
      <c r="B1374" s="20">
        <v>44349.43928193287</v>
      </c>
      <c r="C1374" s="1" t="s">
        <v>663</v>
      </c>
      <c r="D1374" s="1">
        <v>0.0</v>
      </c>
      <c r="E1374" s="1">
        <v>1.0</v>
      </c>
      <c r="F1374" s="1">
        <v>1.0</v>
      </c>
      <c r="G1374" s="1">
        <v>2.0</v>
      </c>
      <c r="H1374" s="1">
        <v>0.0</v>
      </c>
      <c r="I1374" s="1">
        <v>2.0</v>
      </c>
      <c r="J1374" s="1">
        <v>2.0</v>
      </c>
      <c r="K1374" s="1">
        <v>2.0</v>
      </c>
      <c r="L1374" s="1">
        <v>1.0</v>
      </c>
      <c r="M1374" s="1">
        <v>0.0</v>
      </c>
      <c r="N1374" s="1">
        <v>1.0</v>
      </c>
      <c r="O1374" s="1">
        <v>0.0</v>
      </c>
      <c r="P1374" s="1">
        <v>2.0</v>
      </c>
      <c r="Q1374" s="1">
        <v>0.0</v>
      </c>
      <c r="R1374" s="1">
        <v>0.0</v>
      </c>
      <c r="S1374" s="1">
        <v>1.0</v>
      </c>
      <c r="T1374" s="1">
        <v>1.0</v>
      </c>
      <c r="U1374" s="1">
        <v>0.0</v>
      </c>
      <c r="V1374" s="1">
        <v>1.0</v>
      </c>
      <c r="W1374" s="1">
        <v>1.0</v>
      </c>
      <c r="X1374" s="1">
        <v>1.0</v>
      </c>
      <c r="Y1374" s="1">
        <v>2.0</v>
      </c>
      <c r="Z1374" s="1">
        <v>0.0</v>
      </c>
      <c r="AA1374" s="1">
        <v>2.0</v>
      </c>
      <c r="AB1374" s="1">
        <v>1.0</v>
      </c>
      <c r="AC1374" s="1">
        <v>2093.0</v>
      </c>
      <c r="AD1374" s="100">
        <f t="shared" si="1"/>
        <v>48</v>
      </c>
      <c r="AE1374">
        <f t="shared" si="2"/>
        <v>12</v>
      </c>
      <c r="AF1374">
        <f t="shared" si="3"/>
        <v>18</v>
      </c>
      <c r="AG1374">
        <f t="shared" si="4"/>
        <v>18</v>
      </c>
    </row>
    <row r="1375">
      <c r="A1375" t="b">
        <v>0</v>
      </c>
      <c r="B1375" s="20">
        <v>44349.715877395836</v>
      </c>
      <c r="C1375" s="1" t="s">
        <v>671</v>
      </c>
      <c r="D1375" s="1">
        <v>1.0</v>
      </c>
      <c r="E1375" s="1">
        <v>2.0</v>
      </c>
      <c r="F1375" s="1">
        <v>1.0</v>
      </c>
      <c r="G1375" s="1">
        <v>2.0</v>
      </c>
      <c r="H1375" s="1">
        <v>1.0</v>
      </c>
      <c r="I1375" s="1">
        <v>2.0</v>
      </c>
      <c r="J1375" s="1">
        <v>1.0</v>
      </c>
      <c r="K1375" s="1">
        <v>2.0</v>
      </c>
      <c r="L1375" s="1">
        <v>1.0</v>
      </c>
      <c r="M1375" s="1">
        <v>0.0</v>
      </c>
      <c r="N1375" s="1">
        <v>0.0</v>
      </c>
      <c r="O1375" s="1">
        <v>0.0</v>
      </c>
      <c r="P1375" s="1">
        <v>2.0</v>
      </c>
      <c r="Q1375" s="1">
        <v>2.0</v>
      </c>
      <c r="R1375" s="1">
        <v>0.0</v>
      </c>
      <c r="S1375" s="1">
        <v>2.0</v>
      </c>
      <c r="T1375" s="1">
        <v>1.0</v>
      </c>
      <c r="U1375" s="1">
        <v>0.0</v>
      </c>
      <c r="V1375" s="1">
        <v>1.0</v>
      </c>
      <c r="W1375" s="1">
        <v>2.0</v>
      </c>
      <c r="X1375" s="1">
        <v>1.0</v>
      </c>
      <c r="Y1375" s="1">
        <v>2.0</v>
      </c>
      <c r="Z1375" s="1">
        <v>1.0</v>
      </c>
      <c r="AA1375" s="1">
        <v>1.0</v>
      </c>
      <c r="AB1375" s="1">
        <v>1.0</v>
      </c>
      <c r="AC1375" s="1">
        <v>2526.0</v>
      </c>
      <c r="AD1375" s="100">
        <f t="shared" si="1"/>
        <v>58</v>
      </c>
      <c r="AE1375">
        <f t="shared" si="2"/>
        <v>18</v>
      </c>
      <c r="AF1375">
        <f t="shared" si="3"/>
        <v>18</v>
      </c>
      <c r="AG1375">
        <f t="shared" si="4"/>
        <v>22</v>
      </c>
    </row>
    <row r="1376">
      <c r="A1376" t="b">
        <v>0</v>
      </c>
      <c r="B1376" s="20">
        <v>44351.49261351852</v>
      </c>
      <c r="C1376" s="1" t="s">
        <v>716</v>
      </c>
      <c r="D1376" s="1">
        <v>2.0</v>
      </c>
      <c r="E1376" s="1">
        <v>1.0</v>
      </c>
      <c r="F1376" s="1">
        <v>2.0</v>
      </c>
      <c r="G1376" s="1">
        <v>1.0</v>
      </c>
      <c r="H1376" s="1">
        <v>1.0</v>
      </c>
      <c r="I1376" s="1">
        <v>1.0</v>
      </c>
      <c r="J1376" s="1">
        <v>2.0</v>
      </c>
      <c r="K1376" s="1">
        <v>1.0</v>
      </c>
      <c r="L1376" s="1">
        <v>0.0</v>
      </c>
      <c r="M1376" s="1">
        <v>1.0</v>
      </c>
      <c r="N1376" s="1">
        <v>0.0</v>
      </c>
      <c r="O1376" s="1">
        <v>2.0</v>
      </c>
      <c r="P1376" s="1">
        <v>2.0</v>
      </c>
      <c r="Q1376" s="1">
        <v>2.0</v>
      </c>
      <c r="R1376" s="1">
        <v>1.0</v>
      </c>
      <c r="S1376" s="1">
        <v>2.0</v>
      </c>
      <c r="T1376" s="1">
        <v>2.0</v>
      </c>
      <c r="U1376" s="1">
        <v>0.0</v>
      </c>
      <c r="V1376" s="1">
        <v>2.0</v>
      </c>
      <c r="W1376" s="1">
        <v>2.0</v>
      </c>
      <c r="X1376" s="1">
        <v>0.0</v>
      </c>
      <c r="Y1376" s="1">
        <v>0.0</v>
      </c>
      <c r="Z1376" s="1">
        <v>2.0</v>
      </c>
      <c r="AA1376" s="1">
        <v>2.0</v>
      </c>
      <c r="AB1376" s="1">
        <v>1.0</v>
      </c>
      <c r="AC1376" s="1">
        <v>2598.0</v>
      </c>
      <c r="AD1376" s="100">
        <f t="shared" si="1"/>
        <v>64</v>
      </c>
      <c r="AE1376">
        <f t="shared" si="2"/>
        <v>12</v>
      </c>
      <c r="AF1376">
        <f t="shared" si="3"/>
        <v>18</v>
      </c>
      <c r="AG1376">
        <f t="shared" si="4"/>
        <v>34</v>
      </c>
    </row>
    <row r="1377">
      <c r="A1377" t="b">
        <v>0</v>
      </c>
      <c r="B1377" s="20">
        <v>44351.55412538194</v>
      </c>
      <c r="C1377" s="1" t="s">
        <v>423</v>
      </c>
      <c r="D1377" s="1">
        <v>0.0</v>
      </c>
      <c r="E1377" s="1">
        <v>1.0</v>
      </c>
      <c r="F1377" s="1">
        <v>0.0</v>
      </c>
      <c r="G1377" s="1">
        <v>0.0</v>
      </c>
      <c r="H1377" s="1">
        <v>0.0</v>
      </c>
      <c r="I1377" s="1">
        <v>1.0</v>
      </c>
      <c r="J1377" s="1">
        <v>1.0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1.0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2.0</v>
      </c>
      <c r="Z1377" s="1">
        <v>1.0</v>
      </c>
      <c r="AA1377" s="1">
        <v>1.0</v>
      </c>
      <c r="AB1377" s="1">
        <v>0.0</v>
      </c>
      <c r="AC1377" s="1">
        <v>2242.0</v>
      </c>
      <c r="AD1377" s="100">
        <f t="shared" si="1"/>
        <v>16</v>
      </c>
      <c r="AE1377">
        <f t="shared" si="2"/>
        <v>8</v>
      </c>
      <c r="AF1377">
        <f t="shared" si="3"/>
        <v>0</v>
      </c>
      <c r="AG1377">
        <f t="shared" si="4"/>
        <v>8</v>
      </c>
    </row>
    <row r="1378">
      <c r="A1378" t="b">
        <v>0</v>
      </c>
      <c r="B1378" s="20">
        <v>44351.562241921296</v>
      </c>
      <c r="C1378" s="1" t="s">
        <v>655</v>
      </c>
      <c r="D1378" s="1">
        <v>1.0</v>
      </c>
      <c r="E1378" s="1">
        <v>1.0</v>
      </c>
      <c r="F1378" s="1">
        <v>2.0</v>
      </c>
      <c r="G1378" s="1">
        <v>1.0</v>
      </c>
      <c r="H1378" s="1">
        <v>1.0</v>
      </c>
      <c r="I1378" s="1">
        <v>2.0</v>
      </c>
      <c r="J1378" s="1">
        <v>2.0</v>
      </c>
      <c r="K1378" s="1">
        <v>1.0</v>
      </c>
      <c r="L1378" s="1">
        <v>0.0</v>
      </c>
      <c r="M1378" s="1">
        <v>0.0</v>
      </c>
      <c r="N1378" s="1">
        <v>1.0</v>
      </c>
      <c r="O1378" s="1">
        <v>0.0</v>
      </c>
      <c r="P1378" s="1">
        <v>1.0</v>
      </c>
      <c r="Q1378" s="1">
        <v>0.0</v>
      </c>
      <c r="R1378" s="1">
        <v>0.0</v>
      </c>
      <c r="S1378" s="1">
        <v>2.0</v>
      </c>
      <c r="T1378" s="1">
        <v>0.0</v>
      </c>
      <c r="U1378" s="1">
        <v>0.0</v>
      </c>
      <c r="V1378" s="1">
        <v>1.0</v>
      </c>
      <c r="W1378" s="1">
        <v>1.0</v>
      </c>
      <c r="X1378" s="1">
        <v>1.0</v>
      </c>
      <c r="Y1378" s="1">
        <v>2.0</v>
      </c>
      <c r="Z1378" s="1">
        <v>2.0</v>
      </c>
      <c r="AA1378" s="1">
        <v>2.0</v>
      </c>
      <c r="AB1378" s="1">
        <v>1.0</v>
      </c>
      <c r="AC1378" s="1">
        <v>2403.0</v>
      </c>
      <c r="AD1378" s="100">
        <f t="shared" si="1"/>
        <v>50</v>
      </c>
      <c r="AE1378">
        <f t="shared" si="2"/>
        <v>14</v>
      </c>
      <c r="AF1378">
        <f t="shared" si="3"/>
        <v>12</v>
      </c>
      <c r="AG1378">
        <f t="shared" si="4"/>
        <v>24</v>
      </c>
    </row>
    <row r="1379">
      <c r="A1379" t="b">
        <v>0</v>
      </c>
      <c r="B1379" s="20">
        <v>44351.58194039352</v>
      </c>
      <c r="C1379" s="1" t="s">
        <v>492</v>
      </c>
      <c r="D1379" s="1">
        <v>1.0</v>
      </c>
      <c r="E1379" s="1">
        <v>1.0</v>
      </c>
      <c r="F1379" s="1">
        <v>1.0</v>
      </c>
      <c r="G1379" s="1">
        <v>1.0</v>
      </c>
      <c r="H1379" s="1">
        <v>1.0</v>
      </c>
      <c r="I1379" s="1">
        <v>1.0</v>
      </c>
      <c r="J1379" s="1">
        <v>2.0</v>
      </c>
      <c r="K1379" s="1">
        <v>2.0</v>
      </c>
      <c r="L1379" s="1">
        <v>1.0</v>
      </c>
      <c r="M1379" s="1">
        <v>0.0</v>
      </c>
      <c r="N1379" s="1">
        <v>0.0</v>
      </c>
      <c r="O1379" s="1">
        <v>1.0</v>
      </c>
      <c r="P1379" s="1">
        <v>1.0</v>
      </c>
      <c r="Q1379" s="1">
        <v>1.0</v>
      </c>
      <c r="R1379" s="1">
        <v>0.0</v>
      </c>
      <c r="S1379" s="1">
        <v>2.0</v>
      </c>
      <c r="T1379" s="1">
        <v>0.0</v>
      </c>
      <c r="U1379" s="1">
        <v>0.0</v>
      </c>
      <c r="V1379" s="1">
        <v>1.0</v>
      </c>
      <c r="W1379" s="1">
        <v>1.0</v>
      </c>
      <c r="X1379" s="1">
        <v>0.0</v>
      </c>
      <c r="Y1379" s="1">
        <v>1.0</v>
      </c>
      <c r="Z1379" s="1">
        <v>1.0</v>
      </c>
      <c r="AA1379" s="1">
        <v>1.0</v>
      </c>
      <c r="AB1379" s="1">
        <v>0.0</v>
      </c>
      <c r="AC1379" s="1">
        <v>2327.0</v>
      </c>
      <c r="AD1379" s="100">
        <f t="shared" si="1"/>
        <v>42</v>
      </c>
      <c r="AE1379">
        <f t="shared" si="2"/>
        <v>10</v>
      </c>
      <c r="AF1379">
        <f t="shared" si="3"/>
        <v>10</v>
      </c>
      <c r="AG1379">
        <f t="shared" si="4"/>
        <v>22</v>
      </c>
    </row>
    <row r="1380">
      <c r="A1380" t="b">
        <v>0</v>
      </c>
      <c r="B1380" s="20">
        <v>44351.772185381946</v>
      </c>
      <c r="C1380" s="1" t="s">
        <v>409</v>
      </c>
      <c r="D1380" s="1">
        <v>0.0</v>
      </c>
      <c r="E1380" s="1">
        <v>1.0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1.0</v>
      </c>
      <c r="M1380" s="1">
        <v>0.0</v>
      </c>
      <c r="N1380" s="1">
        <v>0.0</v>
      </c>
      <c r="O1380" s="1">
        <v>0.0</v>
      </c>
      <c r="P1380" s="1">
        <v>0.0</v>
      </c>
      <c r="Q1380" s="1">
        <v>1.0</v>
      </c>
      <c r="R1380" s="1">
        <v>0.0</v>
      </c>
      <c r="S1380" s="1">
        <v>1.0</v>
      </c>
      <c r="T1380" s="1">
        <v>0.0</v>
      </c>
      <c r="U1380" s="1">
        <v>0.0</v>
      </c>
      <c r="V1380" s="1">
        <v>1.0</v>
      </c>
      <c r="W1380" s="1">
        <v>1.0</v>
      </c>
      <c r="X1380" s="1">
        <v>0.0</v>
      </c>
      <c r="Y1380" s="1">
        <v>1.0</v>
      </c>
      <c r="Z1380" s="1">
        <v>0.0</v>
      </c>
      <c r="AA1380" s="1">
        <v>0.0</v>
      </c>
      <c r="AB1380" s="1">
        <v>0.0</v>
      </c>
      <c r="AC1380" s="1">
        <v>2227.0</v>
      </c>
      <c r="AD1380" s="100">
        <f t="shared" si="1"/>
        <v>14</v>
      </c>
      <c r="AE1380">
        <f t="shared" si="2"/>
        <v>8</v>
      </c>
      <c r="AF1380">
        <f t="shared" si="3"/>
        <v>0</v>
      </c>
      <c r="AG1380">
        <f t="shared" si="4"/>
        <v>6</v>
      </c>
    </row>
    <row r="1381">
      <c r="A1381" t="b">
        <v>0</v>
      </c>
      <c r="B1381" s="20">
        <v>44354.600459548616</v>
      </c>
      <c r="C1381" s="71" t="s">
        <v>717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1.0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1.0</v>
      </c>
      <c r="AA1381" s="1">
        <v>1.0</v>
      </c>
      <c r="AB1381" s="1">
        <v>0.0</v>
      </c>
      <c r="AC1381" s="1">
        <v>2599.0</v>
      </c>
      <c r="AD1381" s="100">
        <f t="shared" si="1"/>
        <v>6</v>
      </c>
      <c r="AE1381">
        <f t="shared" si="2"/>
        <v>2</v>
      </c>
      <c r="AF1381">
        <f t="shared" si="3"/>
        <v>0</v>
      </c>
      <c r="AG1381">
        <f t="shared" si="4"/>
        <v>4</v>
      </c>
    </row>
    <row r="1382">
      <c r="A1382" t="b">
        <v>0</v>
      </c>
      <c r="B1382" s="20">
        <v>44354.67998028935</v>
      </c>
      <c r="C1382" s="1" t="s">
        <v>543</v>
      </c>
      <c r="D1382" s="1">
        <v>2.0</v>
      </c>
      <c r="E1382" s="1">
        <v>2.0</v>
      </c>
      <c r="F1382" s="1">
        <v>0.0</v>
      </c>
      <c r="G1382" s="1">
        <v>2.0</v>
      </c>
      <c r="H1382" s="1">
        <v>2.0</v>
      </c>
      <c r="I1382" s="1">
        <v>2.0</v>
      </c>
      <c r="J1382" s="1">
        <v>2.0</v>
      </c>
      <c r="K1382" s="1">
        <v>2.0</v>
      </c>
      <c r="L1382" s="1">
        <v>2.0</v>
      </c>
      <c r="M1382" s="1">
        <v>2.0</v>
      </c>
      <c r="N1382" s="1">
        <v>1.0</v>
      </c>
      <c r="O1382" s="1">
        <v>2.0</v>
      </c>
      <c r="P1382" s="1">
        <v>1.0</v>
      </c>
      <c r="Q1382" s="1">
        <v>1.0</v>
      </c>
      <c r="R1382" s="1">
        <v>1.0</v>
      </c>
      <c r="S1382" s="1">
        <v>2.0</v>
      </c>
      <c r="T1382" s="1">
        <v>2.0</v>
      </c>
      <c r="U1382" s="1">
        <v>2.0</v>
      </c>
      <c r="V1382" s="1">
        <v>0.0</v>
      </c>
      <c r="W1382" s="1">
        <v>0.0</v>
      </c>
      <c r="X1382" s="1">
        <v>2.0</v>
      </c>
      <c r="Y1382" s="1">
        <v>2.0</v>
      </c>
      <c r="Z1382" s="1">
        <v>2.0</v>
      </c>
      <c r="AA1382" s="1">
        <v>2.0</v>
      </c>
      <c r="AB1382" s="1">
        <v>1.0</v>
      </c>
      <c r="AC1382" s="1">
        <v>2378.0</v>
      </c>
      <c r="AD1382" s="100">
        <f t="shared" si="1"/>
        <v>78</v>
      </c>
      <c r="AE1382">
        <f t="shared" si="2"/>
        <v>28</v>
      </c>
      <c r="AF1382">
        <f t="shared" si="3"/>
        <v>22</v>
      </c>
      <c r="AG1382">
        <f t="shared" si="4"/>
        <v>28</v>
      </c>
    </row>
    <row r="1383">
      <c r="A1383" t="b">
        <v>0</v>
      </c>
      <c r="B1383" s="20">
        <v>44355.33450496528</v>
      </c>
      <c r="C1383" s="1" t="s">
        <v>525</v>
      </c>
      <c r="D1383" s="1">
        <v>0.0</v>
      </c>
      <c r="E1383" s="1">
        <v>2.0</v>
      </c>
      <c r="F1383" s="1">
        <v>2.0</v>
      </c>
      <c r="G1383" s="1">
        <v>0.0</v>
      </c>
      <c r="H1383" s="1">
        <v>0.0</v>
      </c>
      <c r="I1383" s="1">
        <v>1.0</v>
      </c>
      <c r="J1383" s="1">
        <v>1.0</v>
      </c>
      <c r="K1383" s="1">
        <v>1.0</v>
      </c>
      <c r="L1383" s="1">
        <v>1.0</v>
      </c>
      <c r="M1383" s="1">
        <v>0.0</v>
      </c>
      <c r="N1383" s="1">
        <v>1.0</v>
      </c>
      <c r="O1383" s="1">
        <v>1.0</v>
      </c>
      <c r="P1383" s="1">
        <v>2.0</v>
      </c>
      <c r="Q1383" s="1">
        <v>0.0</v>
      </c>
      <c r="R1383" s="1">
        <v>0.0</v>
      </c>
      <c r="S1383" s="1">
        <v>2.0</v>
      </c>
      <c r="T1383" s="1">
        <v>1.0</v>
      </c>
      <c r="U1383" s="1">
        <v>0.0</v>
      </c>
      <c r="V1383" s="1">
        <v>1.0</v>
      </c>
      <c r="W1383" s="1">
        <v>2.0</v>
      </c>
      <c r="X1383" s="1">
        <v>2.0</v>
      </c>
      <c r="Y1383" s="1">
        <v>2.0</v>
      </c>
      <c r="Z1383" s="1">
        <v>1.0</v>
      </c>
      <c r="AA1383" s="1">
        <v>2.0</v>
      </c>
      <c r="AB1383" s="1">
        <v>0.0</v>
      </c>
      <c r="AC1383" s="1">
        <v>2277.0</v>
      </c>
      <c r="AD1383" s="100">
        <f t="shared" si="1"/>
        <v>50</v>
      </c>
      <c r="AE1383">
        <f t="shared" si="2"/>
        <v>20</v>
      </c>
      <c r="AF1383">
        <f t="shared" si="3"/>
        <v>10</v>
      </c>
      <c r="AG1383">
        <f t="shared" si="4"/>
        <v>20</v>
      </c>
    </row>
    <row r="1384">
      <c r="A1384" t="b">
        <v>0</v>
      </c>
      <c r="B1384" s="20">
        <v>44355.56303722222</v>
      </c>
      <c r="C1384" s="1" t="s">
        <v>718</v>
      </c>
      <c r="D1384" s="1">
        <v>0.0</v>
      </c>
      <c r="E1384" s="1">
        <v>0.0</v>
      </c>
      <c r="F1384" s="1">
        <v>0.0</v>
      </c>
      <c r="G1384" s="1">
        <v>1.0</v>
      </c>
      <c r="H1384" s="1">
        <v>1.0</v>
      </c>
      <c r="I1384" s="1">
        <v>0.0</v>
      </c>
      <c r="J1384" s="1">
        <v>1.0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1.0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2481.0</v>
      </c>
      <c r="AD1384" s="100">
        <f t="shared" si="1"/>
        <v>8</v>
      </c>
      <c r="AE1384">
        <f t="shared" si="2"/>
        <v>0</v>
      </c>
      <c r="AF1384">
        <f t="shared" si="3"/>
        <v>2</v>
      </c>
      <c r="AG1384">
        <f t="shared" si="4"/>
        <v>6</v>
      </c>
    </row>
    <row r="1385">
      <c r="A1385" t="b">
        <v>0</v>
      </c>
      <c r="B1385" s="20">
        <v>44355.63317721065</v>
      </c>
      <c r="C1385" s="1" t="s">
        <v>214</v>
      </c>
      <c r="D1385" s="1">
        <v>1.0</v>
      </c>
      <c r="E1385" s="1">
        <v>1.0</v>
      </c>
      <c r="F1385" s="1">
        <v>0.0</v>
      </c>
      <c r="G1385" s="1">
        <v>1.0</v>
      </c>
      <c r="H1385" s="1">
        <v>1.0</v>
      </c>
      <c r="I1385" s="1">
        <v>1.0</v>
      </c>
      <c r="J1385" s="1">
        <v>1.0</v>
      </c>
      <c r="K1385" s="1">
        <v>2.0</v>
      </c>
      <c r="L1385" s="1">
        <v>1.0</v>
      </c>
      <c r="M1385" s="1">
        <v>0.0</v>
      </c>
      <c r="N1385" s="1">
        <v>1.0</v>
      </c>
      <c r="O1385" s="1">
        <v>1.0</v>
      </c>
      <c r="P1385" s="1">
        <v>2.0</v>
      </c>
      <c r="Q1385" s="1">
        <v>2.0</v>
      </c>
      <c r="R1385" s="1">
        <v>1.0</v>
      </c>
      <c r="S1385" s="1">
        <v>1.0</v>
      </c>
      <c r="T1385" s="1">
        <v>2.0</v>
      </c>
      <c r="U1385" s="1">
        <v>0.0</v>
      </c>
      <c r="V1385" s="1">
        <v>1.0</v>
      </c>
      <c r="W1385" s="1">
        <v>0.0</v>
      </c>
      <c r="X1385" s="1">
        <v>0.0</v>
      </c>
      <c r="Y1385" s="1">
        <v>1.0</v>
      </c>
      <c r="Z1385" s="1">
        <v>1.0</v>
      </c>
      <c r="AA1385" s="1">
        <v>2.0</v>
      </c>
      <c r="AB1385" s="1">
        <v>1.0</v>
      </c>
      <c r="AC1385" s="1">
        <v>2602.0</v>
      </c>
      <c r="AD1385" s="100">
        <f t="shared" si="1"/>
        <v>50</v>
      </c>
      <c r="AE1385">
        <f t="shared" si="2"/>
        <v>8</v>
      </c>
      <c r="AF1385">
        <f t="shared" si="3"/>
        <v>20</v>
      </c>
      <c r="AG1385">
        <f t="shared" si="4"/>
        <v>22</v>
      </c>
    </row>
    <row r="1386">
      <c r="A1386" t="b">
        <v>0</v>
      </c>
      <c r="B1386" s="20">
        <v>44356.454362881945</v>
      </c>
      <c r="C1386" s="1" t="s">
        <v>492</v>
      </c>
      <c r="D1386" s="1">
        <v>1.0</v>
      </c>
      <c r="E1386" s="1">
        <v>2.0</v>
      </c>
      <c r="F1386" s="1">
        <v>1.0</v>
      </c>
      <c r="G1386" s="1">
        <v>1.0</v>
      </c>
      <c r="H1386" s="1">
        <v>2.0</v>
      </c>
      <c r="I1386" s="1">
        <v>2.0</v>
      </c>
      <c r="J1386" s="1">
        <v>2.0</v>
      </c>
      <c r="K1386" s="1">
        <v>2.0</v>
      </c>
      <c r="L1386" s="1">
        <v>2.0</v>
      </c>
      <c r="M1386" s="1">
        <v>0.0</v>
      </c>
      <c r="N1386" s="1">
        <v>0.0</v>
      </c>
      <c r="O1386" s="1">
        <v>1.0</v>
      </c>
      <c r="P1386" s="1">
        <v>2.0</v>
      </c>
      <c r="Q1386" s="1">
        <v>1.0</v>
      </c>
      <c r="R1386" s="1">
        <v>0.0</v>
      </c>
      <c r="S1386" s="1">
        <v>2.0</v>
      </c>
      <c r="T1386" s="1">
        <v>0.0</v>
      </c>
      <c r="U1386" s="1">
        <v>0.0</v>
      </c>
      <c r="V1386" s="1">
        <v>1.0</v>
      </c>
      <c r="W1386" s="1">
        <v>2.0</v>
      </c>
      <c r="X1386" s="1">
        <v>1.0</v>
      </c>
      <c r="Y1386" s="1">
        <v>2.0</v>
      </c>
      <c r="Z1386" s="1">
        <v>1.0</v>
      </c>
      <c r="AA1386" s="1">
        <v>2.0</v>
      </c>
      <c r="AB1386" s="1">
        <v>0.0</v>
      </c>
      <c r="AC1386" s="1">
        <v>2327.0</v>
      </c>
      <c r="AD1386" s="100">
        <f t="shared" si="1"/>
        <v>60</v>
      </c>
      <c r="AE1386">
        <f t="shared" si="2"/>
        <v>20</v>
      </c>
      <c r="AF1386">
        <f t="shared" si="3"/>
        <v>12</v>
      </c>
      <c r="AG1386">
        <f t="shared" si="4"/>
        <v>28</v>
      </c>
    </row>
    <row r="1387">
      <c r="A1387" t="b">
        <v>0</v>
      </c>
      <c r="B1387" s="20">
        <v>44356.719557986115</v>
      </c>
      <c r="C1387" s="1" t="s">
        <v>589</v>
      </c>
      <c r="D1387" s="1">
        <v>1.0</v>
      </c>
      <c r="E1387" s="1">
        <v>2.0</v>
      </c>
      <c r="F1387" s="1">
        <v>2.0</v>
      </c>
      <c r="G1387" s="1">
        <v>1.0</v>
      </c>
      <c r="H1387" s="1">
        <v>0.0</v>
      </c>
      <c r="I1387" s="1">
        <v>1.0</v>
      </c>
      <c r="J1387" s="1">
        <v>2.0</v>
      </c>
      <c r="K1387" s="1">
        <v>2.0</v>
      </c>
      <c r="L1387" s="1">
        <v>0.0</v>
      </c>
      <c r="M1387" s="1">
        <v>0.0</v>
      </c>
      <c r="N1387" s="1">
        <v>0.0</v>
      </c>
      <c r="O1387" s="1">
        <v>0.0</v>
      </c>
      <c r="P1387" s="1">
        <v>2.0</v>
      </c>
      <c r="Q1387" s="1">
        <v>0.0</v>
      </c>
      <c r="R1387" s="1">
        <v>0.0</v>
      </c>
      <c r="S1387" s="1">
        <v>2.0</v>
      </c>
      <c r="T1387" s="1">
        <v>1.0</v>
      </c>
      <c r="U1387" s="1">
        <v>0.0</v>
      </c>
      <c r="V1387" s="1">
        <v>1.0</v>
      </c>
      <c r="W1387" s="1">
        <v>2.0</v>
      </c>
      <c r="X1387" s="1">
        <v>2.0</v>
      </c>
      <c r="Y1387" s="1">
        <v>2.0</v>
      </c>
      <c r="Z1387" s="1">
        <v>1.0</v>
      </c>
      <c r="AA1387" s="1">
        <v>2.0</v>
      </c>
      <c r="AB1387" s="1">
        <v>0.0</v>
      </c>
      <c r="AC1387" s="1">
        <v>2265.0</v>
      </c>
      <c r="AD1387" s="100">
        <f t="shared" si="1"/>
        <v>52</v>
      </c>
      <c r="AE1387">
        <f t="shared" si="2"/>
        <v>18</v>
      </c>
      <c r="AF1387">
        <f t="shared" si="3"/>
        <v>14</v>
      </c>
      <c r="AG1387">
        <f t="shared" si="4"/>
        <v>20</v>
      </c>
    </row>
    <row r="1388">
      <c r="A1388" t="b">
        <v>0</v>
      </c>
      <c r="B1388" s="20">
        <v>44358.44247403935</v>
      </c>
      <c r="C1388" s="1" t="s">
        <v>569</v>
      </c>
      <c r="D1388" s="1">
        <v>1.0</v>
      </c>
      <c r="E1388" s="1">
        <v>1.0</v>
      </c>
      <c r="F1388" s="1">
        <v>0.0</v>
      </c>
      <c r="G1388" s="1">
        <v>1.0</v>
      </c>
      <c r="H1388" s="1">
        <v>0.0</v>
      </c>
      <c r="I1388" s="1">
        <v>0.0</v>
      </c>
      <c r="J1388" s="1">
        <v>1.0</v>
      </c>
      <c r="K1388" s="1">
        <v>1.0</v>
      </c>
      <c r="L1388" s="1">
        <v>0.0</v>
      </c>
      <c r="M1388" s="1">
        <v>0.0</v>
      </c>
      <c r="N1388" s="1">
        <v>0.0</v>
      </c>
      <c r="O1388" s="1">
        <v>0.0</v>
      </c>
      <c r="P1388" s="1">
        <v>1.0</v>
      </c>
      <c r="Q1388" s="1">
        <v>0.0</v>
      </c>
      <c r="R1388" s="1">
        <v>0.0</v>
      </c>
      <c r="S1388" s="1">
        <v>1.0</v>
      </c>
      <c r="T1388" s="1">
        <v>1.0</v>
      </c>
      <c r="U1388" s="1">
        <v>0.0</v>
      </c>
      <c r="V1388" s="1">
        <v>1.0</v>
      </c>
      <c r="W1388" s="1">
        <v>1.0</v>
      </c>
      <c r="X1388" s="1">
        <v>0.0</v>
      </c>
      <c r="Y1388" s="1">
        <v>1.0</v>
      </c>
      <c r="Z1388" s="1">
        <v>1.0</v>
      </c>
      <c r="AA1388" s="1">
        <v>1.0</v>
      </c>
      <c r="AB1388" s="1">
        <v>0.0</v>
      </c>
      <c r="AC1388" s="1">
        <v>2424.0</v>
      </c>
      <c r="AD1388" s="100">
        <f t="shared" si="1"/>
        <v>26</v>
      </c>
      <c r="AE1388">
        <f t="shared" si="2"/>
        <v>8</v>
      </c>
      <c r="AF1388">
        <f t="shared" si="3"/>
        <v>10</v>
      </c>
      <c r="AG1388">
        <f t="shared" si="4"/>
        <v>8</v>
      </c>
    </row>
    <row r="1389">
      <c r="A1389" t="b">
        <v>0</v>
      </c>
      <c r="B1389" s="20">
        <v>44358.63801271991</v>
      </c>
      <c r="C1389" s="1" t="s">
        <v>532</v>
      </c>
      <c r="D1389" s="1">
        <v>1.0</v>
      </c>
      <c r="E1389" s="1">
        <v>1.0</v>
      </c>
      <c r="F1389" s="1">
        <v>1.0</v>
      </c>
      <c r="G1389" s="1">
        <v>1.0</v>
      </c>
      <c r="H1389" s="1">
        <v>1.0</v>
      </c>
      <c r="I1389" s="1">
        <v>1.0</v>
      </c>
      <c r="J1389" s="1">
        <v>1.0</v>
      </c>
      <c r="K1389" s="1">
        <v>1.0</v>
      </c>
      <c r="L1389" s="1">
        <v>1.0</v>
      </c>
      <c r="M1389" s="1">
        <v>1.0</v>
      </c>
      <c r="N1389" s="1">
        <v>1.0</v>
      </c>
      <c r="O1389" s="1">
        <v>1.0</v>
      </c>
      <c r="P1389" s="1">
        <v>1.0</v>
      </c>
      <c r="Q1389" s="1">
        <v>1.0</v>
      </c>
      <c r="R1389" s="1">
        <v>1.0</v>
      </c>
      <c r="S1389" s="1">
        <v>1.0</v>
      </c>
      <c r="T1389" s="1">
        <v>1.0</v>
      </c>
      <c r="U1389" s="1">
        <v>1.0</v>
      </c>
      <c r="V1389" s="1">
        <v>1.0</v>
      </c>
      <c r="W1389" s="1">
        <v>1.0</v>
      </c>
      <c r="X1389" s="1">
        <v>1.0</v>
      </c>
      <c r="Y1389" s="1">
        <v>1.0</v>
      </c>
      <c r="Z1389" s="1">
        <v>1.0</v>
      </c>
      <c r="AA1389" s="1">
        <v>1.0</v>
      </c>
      <c r="AB1389" s="1">
        <v>1.0</v>
      </c>
      <c r="AC1389" s="1">
        <v>2272.0</v>
      </c>
      <c r="AD1389" s="100">
        <f t="shared" si="1"/>
        <v>50</v>
      </c>
      <c r="AE1389">
        <f t="shared" si="2"/>
        <v>16</v>
      </c>
      <c r="AF1389">
        <f t="shared" si="3"/>
        <v>14</v>
      </c>
      <c r="AG1389">
        <f t="shared" si="4"/>
        <v>20</v>
      </c>
    </row>
    <row r="1390">
      <c r="A1390" t="b">
        <v>0</v>
      </c>
      <c r="B1390" s="20">
        <v>44358.67445064815</v>
      </c>
      <c r="C1390" s="1" t="s">
        <v>721</v>
      </c>
      <c r="D1390" s="1">
        <v>2.0</v>
      </c>
      <c r="E1390" s="1">
        <v>2.0</v>
      </c>
      <c r="F1390" s="1">
        <v>0.0</v>
      </c>
      <c r="G1390" s="1">
        <v>0.0</v>
      </c>
      <c r="H1390" s="1">
        <v>0.0</v>
      </c>
      <c r="I1390" s="1">
        <v>0.0</v>
      </c>
      <c r="J1390" s="1">
        <v>1.0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1.0</v>
      </c>
      <c r="T1390" s="1">
        <v>0.0</v>
      </c>
      <c r="U1390" s="1">
        <v>0.0</v>
      </c>
      <c r="V1390" s="1">
        <v>0.0</v>
      </c>
      <c r="W1390" s="1">
        <v>1.0</v>
      </c>
      <c r="X1390" s="1">
        <v>1.0</v>
      </c>
      <c r="Y1390" s="1">
        <v>1.0</v>
      </c>
      <c r="Z1390" s="1">
        <v>1.0</v>
      </c>
      <c r="AA1390" s="1">
        <v>2.0</v>
      </c>
      <c r="AB1390" s="1">
        <v>0.0</v>
      </c>
      <c r="AC1390" s="1">
        <v>2607.0</v>
      </c>
      <c r="AD1390" s="100">
        <f t="shared" si="1"/>
        <v>24</v>
      </c>
      <c r="AE1390">
        <f t="shared" si="2"/>
        <v>12</v>
      </c>
      <c r="AF1390">
        <f t="shared" si="3"/>
        <v>4</v>
      </c>
      <c r="AG1390">
        <f t="shared" si="4"/>
        <v>8</v>
      </c>
    </row>
    <row r="1391">
      <c r="A1391" t="b">
        <v>0</v>
      </c>
      <c r="B1391" s="20">
        <v>44359.47432991899</v>
      </c>
      <c r="C1391" s="1" t="s">
        <v>301</v>
      </c>
      <c r="D1391" s="1">
        <v>1.0</v>
      </c>
      <c r="E1391" s="1">
        <v>1.0</v>
      </c>
      <c r="F1391" s="1">
        <v>2.0</v>
      </c>
      <c r="G1391" s="1">
        <v>1.0</v>
      </c>
      <c r="H1391" s="1">
        <v>0.0</v>
      </c>
      <c r="I1391" s="1">
        <v>2.0</v>
      </c>
      <c r="J1391" s="1">
        <v>1.0</v>
      </c>
      <c r="K1391" s="1">
        <v>2.0</v>
      </c>
      <c r="L1391" s="1">
        <v>0.0</v>
      </c>
      <c r="M1391" s="1">
        <v>0.0</v>
      </c>
      <c r="N1391" s="1">
        <v>2.0</v>
      </c>
      <c r="O1391" s="1">
        <v>0.0</v>
      </c>
      <c r="P1391" s="1">
        <v>1.0</v>
      </c>
      <c r="Q1391" s="1">
        <v>0.0</v>
      </c>
      <c r="R1391" s="1">
        <v>0.0</v>
      </c>
      <c r="S1391" s="1">
        <v>2.0</v>
      </c>
      <c r="T1391" s="1">
        <v>1.0</v>
      </c>
      <c r="U1391" s="1">
        <v>0.0</v>
      </c>
      <c r="V1391" s="1">
        <v>1.0</v>
      </c>
      <c r="W1391" s="1">
        <v>1.0</v>
      </c>
      <c r="X1391" s="1">
        <v>0.0</v>
      </c>
      <c r="Y1391" s="1">
        <v>1.0</v>
      </c>
      <c r="Z1391" s="1">
        <v>1.0</v>
      </c>
      <c r="AA1391" s="1">
        <v>1.0</v>
      </c>
      <c r="AB1391" s="1">
        <v>1.0</v>
      </c>
      <c r="AC1391" s="1">
        <v>2066.0</v>
      </c>
      <c r="AD1391" s="100">
        <f t="shared" si="1"/>
        <v>44</v>
      </c>
      <c r="AE1391">
        <f t="shared" si="2"/>
        <v>8</v>
      </c>
      <c r="AF1391">
        <f t="shared" si="3"/>
        <v>18</v>
      </c>
      <c r="AG1391">
        <f t="shared" si="4"/>
        <v>18</v>
      </c>
    </row>
    <row r="1392">
      <c r="A1392" t="b">
        <v>0</v>
      </c>
      <c r="B1392" s="20">
        <v>44361.430240173606</v>
      </c>
      <c r="C1392" s="1" t="s">
        <v>566</v>
      </c>
      <c r="D1392" s="1">
        <v>2.0</v>
      </c>
      <c r="E1392" s="1">
        <v>2.0</v>
      </c>
      <c r="F1392" s="1">
        <v>2.0</v>
      </c>
      <c r="G1392" s="1">
        <v>1.0</v>
      </c>
      <c r="H1392" s="1">
        <v>1.0</v>
      </c>
      <c r="I1392" s="1">
        <v>1.0</v>
      </c>
      <c r="J1392" s="1">
        <v>1.0</v>
      </c>
      <c r="K1392" s="1">
        <v>2.0</v>
      </c>
      <c r="L1392" s="1">
        <v>1.0</v>
      </c>
      <c r="M1392" s="1">
        <v>1.0</v>
      </c>
      <c r="N1392" s="1">
        <v>2.0</v>
      </c>
      <c r="O1392" s="1">
        <v>1.0</v>
      </c>
      <c r="P1392" s="1">
        <v>2.0</v>
      </c>
      <c r="Q1392" s="1">
        <v>1.0</v>
      </c>
      <c r="R1392" s="1">
        <v>0.0</v>
      </c>
      <c r="S1392" s="1">
        <v>2.0</v>
      </c>
      <c r="T1392" s="1">
        <v>2.0</v>
      </c>
      <c r="U1392" s="1">
        <v>1.0</v>
      </c>
      <c r="V1392" s="1">
        <v>2.0</v>
      </c>
      <c r="W1392" s="1">
        <v>1.0</v>
      </c>
      <c r="X1392" s="1">
        <v>1.0</v>
      </c>
      <c r="Y1392" s="1">
        <v>2.0</v>
      </c>
      <c r="Z1392" s="1">
        <v>2.0</v>
      </c>
      <c r="AA1392" s="1">
        <v>2.0</v>
      </c>
      <c r="AB1392" s="1">
        <v>1.0</v>
      </c>
      <c r="AC1392" s="1">
        <v>2426.0</v>
      </c>
      <c r="AD1392" s="100">
        <f t="shared" si="1"/>
        <v>72</v>
      </c>
      <c r="AE1392">
        <f t="shared" si="2"/>
        <v>22</v>
      </c>
      <c r="AF1392">
        <f t="shared" si="3"/>
        <v>24</v>
      </c>
      <c r="AG1392">
        <f t="shared" si="4"/>
        <v>26</v>
      </c>
    </row>
    <row r="1393">
      <c r="A1393" t="b">
        <v>0</v>
      </c>
      <c r="B1393" s="20">
        <v>44362.406199942125</v>
      </c>
      <c r="C1393" s="1" t="s">
        <v>639</v>
      </c>
      <c r="D1393" s="1">
        <v>2.0</v>
      </c>
      <c r="E1393" s="1">
        <v>1.0</v>
      </c>
      <c r="F1393" s="1">
        <v>1.0</v>
      </c>
      <c r="G1393" s="1">
        <v>2.0</v>
      </c>
      <c r="H1393" s="1">
        <v>0.0</v>
      </c>
      <c r="I1393" s="1">
        <v>0.0</v>
      </c>
      <c r="J1393" s="1">
        <v>0.0</v>
      </c>
      <c r="K1393" s="1">
        <v>1.0</v>
      </c>
      <c r="L1393" s="1">
        <v>1.0</v>
      </c>
      <c r="M1393" s="1">
        <v>0.0</v>
      </c>
      <c r="N1393" s="1">
        <v>0.0</v>
      </c>
      <c r="O1393" s="1">
        <v>0.0</v>
      </c>
      <c r="P1393" s="1">
        <v>0.0</v>
      </c>
      <c r="Q1393" s="1">
        <v>1.0</v>
      </c>
      <c r="R1393" s="1">
        <v>0.0</v>
      </c>
      <c r="S1393" s="1">
        <v>1.0</v>
      </c>
      <c r="T1393" s="1">
        <v>1.0</v>
      </c>
      <c r="U1393" s="1">
        <v>0.0</v>
      </c>
      <c r="V1393" s="1">
        <v>0.0</v>
      </c>
      <c r="W1393" s="1">
        <v>0.0</v>
      </c>
      <c r="X1393" s="1">
        <v>0.0</v>
      </c>
      <c r="Y1393" s="1">
        <v>1.0</v>
      </c>
      <c r="Z1393" s="1">
        <v>0.0</v>
      </c>
      <c r="AA1393" s="1">
        <v>1.0</v>
      </c>
      <c r="AB1393" s="1">
        <v>1.0</v>
      </c>
      <c r="AC1393" s="1">
        <v>2469.0</v>
      </c>
      <c r="AD1393" s="100">
        <f t="shared" si="1"/>
        <v>28</v>
      </c>
      <c r="AE1393">
        <f t="shared" si="2"/>
        <v>6</v>
      </c>
      <c r="AF1393">
        <f t="shared" si="3"/>
        <v>14</v>
      </c>
      <c r="AG1393">
        <f t="shared" si="4"/>
        <v>8</v>
      </c>
    </row>
    <row r="1394">
      <c r="A1394" t="b">
        <v>0</v>
      </c>
      <c r="B1394" s="20">
        <v>44362.45340549768</v>
      </c>
      <c r="C1394" s="1" t="s">
        <v>723</v>
      </c>
      <c r="D1394" s="1">
        <v>0.0</v>
      </c>
      <c r="E1394" s="1">
        <v>0.0</v>
      </c>
      <c r="F1394" s="1">
        <v>0.0</v>
      </c>
      <c r="G1394" s="1">
        <v>0.0</v>
      </c>
      <c r="H1394" s="1">
        <v>1.0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1.0</v>
      </c>
      <c r="P1394" s="1">
        <v>0.0</v>
      </c>
      <c r="Q1394" s="1">
        <v>0.0</v>
      </c>
      <c r="R1394" s="1">
        <v>0.0</v>
      </c>
      <c r="S1394" s="1">
        <v>1.0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1.0</v>
      </c>
      <c r="Z1394" s="1">
        <v>1.0</v>
      </c>
      <c r="AA1394" s="1">
        <v>2.0</v>
      </c>
      <c r="AB1394" s="1">
        <v>1.0</v>
      </c>
      <c r="AC1394" s="1">
        <v>2606.0</v>
      </c>
      <c r="AD1394" s="100">
        <f t="shared" si="1"/>
        <v>16</v>
      </c>
      <c r="AE1394">
        <f t="shared" si="2"/>
        <v>4</v>
      </c>
      <c r="AF1394">
        <f t="shared" si="3"/>
        <v>2</v>
      </c>
      <c r="AG1394">
        <f t="shared" si="4"/>
        <v>10</v>
      </c>
    </row>
    <row r="1395">
      <c r="A1395" t="b">
        <v>0</v>
      </c>
      <c r="B1395" s="20">
        <v>44362.48659011574</v>
      </c>
      <c r="C1395" s="1" t="s">
        <v>724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2619.0</v>
      </c>
      <c r="AD1395" s="100">
        <f t="shared" si="1"/>
        <v>0</v>
      </c>
      <c r="AE1395">
        <f t="shared" si="2"/>
        <v>0</v>
      </c>
      <c r="AF1395">
        <f t="shared" si="3"/>
        <v>0</v>
      </c>
      <c r="AG1395">
        <f t="shared" si="4"/>
        <v>0</v>
      </c>
    </row>
    <row r="1396">
      <c r="A1396" t="b">
        <v>0</v>
      </c>
      <c r="B1396" s="20">
        <v>44362.619220821754</v>
      </c>
      <c r="C1396" s="1" t="s">
        <v>1001</v>
      </c>
      <c r="D1396" s="1">
        <v>1.0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1.0</v>
      </c>
      <c r="K1396" s="1">
        <v>1.0</v>
      </c>
      <c r="L1396" s="1">
        <v>0.0</v>
      </c>
      <c r="M1396" s="1">
        <v>0.0</v>
      </c>
      <c r="N1396" s="1">
        <v>0.0</v>
      </c>
      <c r="O1396" s="1">
        <v>0.0</v>
      </c>
      <c r="P1396" s="1">
        <v>1.0</v>
      </c>
      <c r="Q1396" s="1">
        <v>0.0</v>
      </c>
      <c r="R1396" s="1">
        <v>0.0</v>
      </c>
      <c r="S1396" s="1">
        <v>0.0</v>
      </c>
      <c r="T1396" s="1">
        <v>1.0</v>
      </c>
      <c r="U1396" s="1">
        <v>0.0</v>
      </c>
      <c r="V1396" s="1">
        <v>0.0</v>
      </c>
      <c r="W1396" s="1">
        <v>0.0</v>
      </c>
      <c r="X1396" s="1">
        <v>0.0</v>
      </c>
      <c r="Y1396" s="1">
        <v>1.0</v>
      </c>
      <c r="Z1396" s="1">
        <v>1.0</v>
      </c>
      <c r="AA1396" s="1">
        <v>1.0</v>
      </c>
      <c r="AB1396" s="1">
        <v>0.0</v>
      </c>
      <c r="AC1396" s="1">
        <v>2112.0</v>
      </c>
      <c r="AD1396" s="100">
        <f t="shared" si="1"/>
        <v>16</v>
      </c>
      <c r="AE1396">
        <f t="shared" si="2"/>
        <v>4</v>
      </c>
      <c r="AF1396">
        <f t="shared" si="3"/>
        <v>8</v>
      </c>
      <c r="AG1396">
        <f t="shared" si="4"/>
        <v>4</v>
      </c>
    </row>
    <row r="1397">
      <c r="A1397" t="b">
        <v>0</v>
      </c>
      <c r="B1397" s="20">
        <v>44362.64629613426</v>
      </c>
      <c r="C1397" s="1" t="s">
        <v>725</v>
      </c>
      <c r="D1397" s="1">
        <v>2.0</v>
      </c>
      <c r="E1397" s="1">
        <v>2.0</v>
      </c>
      <c r="F1397" s="1">
        <v>1.0</v>
      </c>
      <c r="G1397" s="1">
        <v>1.0</v>
      </c>
      <c r="H1397" s="1">
        <v>1.0</v>
      </c>
      <c r="I1397" s="1">
        <v>1.0</v>
      </c>
      <c r="J1397" s="1">
        <v>2.0</v>
      </c>
      <c r="K1397" s="1">
        <v>2.0</v>
      </c>
      <c r="L1397" s="1">
        <v>1.0</v>
      </c>
      <c r="M1397" s="1">
        <v>1.0</v>
      </c>
      <c r="N1397" s="1">
        <v>1.0</v>
      </c>
      <c r="O1397" s="1">
        <v>1.0</v>
      </c>
      <c r="P1397" s="1">
        <v>1.0</v>
      </c>
      <c r="Q1397" s="1">
        <v>0.0</v>
      </c>
      <c r="R1397" s="1">
        <v>2.0</v>
      </c>
      <c r="S1397" s="1">
        <v>1.0</v>
      </c>
      <c r="T1397" s="1">
        <v>1.0</v>
      </c>
      <c r="U1397" s="1">
        <v>0.0</v>
      </c>
      <c r="V1397" s="1">
        <v>0.0</v>
      </c>
      <c r="W1397" s="1">
        <v>1.0</v>
      </c>
      <c r="X1397" s="1">
        <v>0.0</v>
      </c>
      <c r="Y1397" s="1">
        <v>1.0</v>
      </c>
      <c r="Z1397" s="1">
        <v>2.0</v>
      </c>
      <c r="AA1397" s="1">
        <v>2.0</v>
      </c>
      <c r="AB1397" s="1">
        <v>0.0</v>
      </c>
      <c r="AC1397" s="1">
        <v>2605.0</v>
      </c>
      <c r="AD1397" s="100">
        <f t="shared" si="1"/>
        <v>54</v>
      </c>
      <c r="AE1397">
        <f t="shared" si="2"/>
        <v>16</v>
      </c>
      <c r="AF1397">
        <f t="shared" si="3"/>
        <v>16</v>
      </c>
      <c r="AG1397">
        <f t="shared" si="4"/>
        <v>22</v>
      </c>
    </row>
    <row r="1398">
      <c r="A1398" t="b">
        <v>0</v>
      </c>
      <c r="B1398" s="20">
        <v>44362.99207334491</v>
      </c>
      <c r="C1398" s="1" t="s">
        <v>649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1.0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2500.0</v>
      </c>
      <c r="AD1398" s="100">
        <f t="shared" si="1"/>
        <v>2</v>
      </c>
      <c r="AE1398">
        <f t="shared" si="2"/>
        <v>0</v>
      </c>
      <c r="AF1398">
        <f t="shared" si="3"/>
        <v>0</v>
      </c>
      <c r="AG1398">
        <f t="shared" si="4"/>
        <v>2</v>
      </c>
    </row>
    <row r="1399">
      <c r="A1399" t="b">
        <v>0</v>
      </c>
      <c r="B1399" s="20">
        <v>44363.591752719905</v>
      </c>
      <c r="C1399" s="1" t="s">
        <v>727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2615.0</v>
      </c>
      <c r="AD1399" s="100">
        <f t="shared" si="1"/>
        <v>0</v>
      </c>
      <c r="AE1399">
        <f t="shared" si="2"/>
        <v>0</v>
      </c>
      <c r="AF1399">
        <f t="shared" si="3"/>
        <v>0</v>
      </c>
      <c r="AG1399">
        <f t="shared" si="4"/>
        <v>0</v>
      </c>
    </row>
    <row r="1400">
      <c r="A1400" t="b">
        <v>0</v>
      </c>
      <c r="B1400" s="20">
        <v>44363.601282372685</v>
      </c>
      <c r="C1400" s="1" t="s">
        <v>726</v>
      </c>
      <c r="D1400" s="1">
        <v>0.0</v>
      </c>
      <c r="E1400" s="1">
        <v>1.0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2.0</v>
      </c>
      <c r="L1400" s="1">
        <v>0.0</v>
      </c>
      <c r="M1400" s="1">
        <v>0.0</v>
      </c>
      <c r="N1400" s="1">
        <v>0.0</v>
      </c>
      <c r="O1400" s="1">
        <v>0.0</v>
      </c>
      <c r="P1400" s="1">
        <v>1.0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1.0</v>
      </c>
      <c r="Y1400" s="1">
        <v>1.0</v>
      </c>
      <c r="Z1400" s="1">
        <v>1.0</v>
      </c>
      <c r="AA1400" s="1">
        <v>0.0</v>
      </c>
      <c r="AB1400" s="1">
        <v>1.0</v>
      </c>
      <c r="AC1400" s="1">
        <v>2609.0</v>
      </c>
      <c r="AD1400" s="100">
        <f t="shared" si="1"/>
        <v>16</v>
      </c>
      <c r="AE1400">
        <f t="shared" si="2"/>
        <v>8</v>
      </c>
      <c r="AF1400">
        <f t="shared" si="3"/>
        <v>8</v>
      </c>
      <c r="AG1400">
        <f t="shared" si="4"/>
        <v>0</v>
      </c>
    </row>
    <row r="1401">
      <c r="A1401" t="b">
        <v>0</v>
      </c>
      <c r="B1401" s="20">
        <v>44363.63302574074</v>
      </c>
      <c r="C1401" s="1" t="s">
        <v>729</v>
      </c>
      <c r="D1401" s="1">
        <v>0.0</v>
      </c>
      <c r="E1401" s="1">
        <v>1.0</v>
      </c>
      <c r="F1401" s="1">
        <v>1.0</v>
      </c>
      <c r="G1401" s="1">
        <v>2.0</v>
      </c>
      <c r="H1401" s="1">
        <v>0.0</v>
      </c>
      <c r="I1401" s="1">
        <v>2.0</v>
      </c>
      <c r="J1401" s="1">
        <v>1.0</v>
      </c>
      <c r="K1401" s="1">
        <v>2.0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1.0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1.0</v>
      </c>
      <c r="AA1401" s="1">
        <v>2.0</v>
      </c>
      <c r="AB1401" s="1">
        <v>1.0</v>
      </c>
      <c r="AC1401" s="1">
        <v>2613.0</v>
      </c>
      <c r="AD1401" s="100">
        <f t="shared" si="1"/>
        <v>28</v>
      </c>
      <c r="AE1401">
        <f t="shared" si="2"/>
        <v>4</v>
      </c>
      <c r="AF1401">
        <f t="shared" si="3"/>
        <v>10</v>
      </c>
      <c r="AG1401">
        <f t="shared" si="4"/>
        <v>14</v>
      </c>
    </row>
    <row r="1402">
      <c r="A1402" t="b">
        <v>0</v>
      </c>
      <c r="B1402" s="20">
        <v>44363.69784886574</v>
      </c>
      <c r="C1402" s="1" t="s">
        <v>730</v>
      </c>
      <c r="D1402" s="1">
        <v>1.0</v>
      </c>
      <c r="E1402" s="1">
        <v>0.0</v>
      </c>
      <c r="F1402" s="1">
        <v>1.0</v>
      </c>
      <c r="G1402" s="1">
        <v>1.0</v>
      </c>
      <c r="H1402" s="1">
        <v>0.0</v>
      </c>
      <c r="I1402" s="1">
        <v>0.0</v>
      </c>
      <c r="J1402" s="1">
        <v>2.0</v>
      </c>
      <c r="K1402" s="1">
        <v>0.0</v>
      </c>
      <c r="L1402" s="1">
        <v>0.0</v>
      </c>
      <c r="M1402" s="1">
        <v>0.0</v>
      </c>
      <c r="N1402" s="1">
        <v>1.0</v>
      </c>
      <c r="O1402" s="1">
        <v>0.0</v>
      </c>
      <c r="P1402" s="1">
        <v>1.0</v>
      </c>
      <c r="Q1402" s="1">
        <v>0.0</v>
      </c>
      <c r="R1402" s="1">
        <v>0.0</v>
      </c>
      <c r="S1402" s="1">
        <v>1.0</v>
      </c>
      <c r="T1402" s="1">
        <v>1.0</v>
      </c>
      <c r="U1402" s="1">
        <v>0.0</v>
      </c>
      <c r="V1402" s="1">
        <v>0.0</v>
      </c>
      <c r="W1402" s="1">
        <v>0.0</v>
      </c>
      <c r="X1402" s="1">
        <v>0.0</v>
      </c>
      <c r="Y1402" s="1">
        <v>1.0</v>
      </c>
      <c r="Z1402" s="1">
        <v>2.0</v>
      </c>
      <c r="AA1402" s="1">
        <v>1.0</v>
      </c>
      <c r="AB1402" s="1">
        <v>1.0</v>
      </c>
      <c r="AC1402" s="1">
        <v>2616.0</v>
      </c>
      <c r="AD1402" s="100">
        <f t="shared" si="1"/>
        <v>28</v>
      </c>
      <c r="AE1402">
        <f t="shared" si="2"/>
        <v>6</v>
      </c>
      <c r="AF1402">
        <f t="shared" si="3"/>
        <v>12</v>
      </c>
      <c r="AG1402">
        <f t="shared" si="4"/>
        <v>10</v>
      </c>
    </row>
    <row r="1403">
      <c r="A1403" t="b">
        <v>0</v>
      </c>
      <c r="B1403" s="20">
        <v>44364.696752986114</v>
      </c>
      <c r="C1403" s="1" t="s">
        <v>731</v>
      </c>
      <c r="D1403" s="1">
        <v>0.0</v>
      </c>
      <c r="E1403" s="1">
        <v>1.0</v>
      </c>
      <c r="F1403" s="1">
        <v>2.0</v>
      </c>
      <c r="G1403" s="1">
        <v>1.0</v>
      </c>
      <c r="H1403" s="1">
        <v>1.0</v>
      </c>
      <c r="I1403" s="1">
        <v>1.0</v>
      </c>
      <c r="J1403" s="1">
        <v>1.0</v>
      </c>
      <c r="K1403" s="1">
        <v>2.0</v>
      </c>
      <c r="L1403" s="1">
        <v>0.0</v>
      </c>
      <c r="M1403" s="1">
        <v>1.0</v>
      </c>
      <c r="N1403" s="1">
        <v>1.0</v>
      </c>
      <c r="O1403" s="1">
        <v>0.0</v>
      </c>
      <c r="P1403" s="1">
        <v>1.0</v>
      </c>
      <c r="Q1403" s="1">
        <v>0.0</v>
      </c>
      <c r="R1403" s="1">
        <v>1.0</v>
      </c>
      <c r="S1403" s="1">
        <v>2.0</v>
      </c>
      <c r="T1403" s="1">
        <v>1.0</v>
      </c>
      <c r="U1403" s="1">
        <v>0.0</v>
      </c>
      <c r="V1403" s="1">
        <v>1.0</v>
      </c>
      <c r="W1403" s="1">
        <v>1.0</v>
      </c>
      <c r="X1403" s="1">
        <v>0.0</v>
      </c>
      <c r="Y1403" s="1">
        <v>1.0</v>
      </c>
      <c r="Z1403" s="1">
        <v>1.0</v>
      </c>
      <c r="AA1403" s="1">
        <v>1.0</v>
      </c>
      <c r="AB1403" s="1">
        <v>0.0</v>
      </c>
      <c r="AC1403" s="1">
        <v>2624.0</v>
      </c>
      <c r="AD1403" s="100">
        <f t="shared" si="1"/>
        <v>42</v>
      </c>
      <c r="AE1403">
        <f t="shared" si="2"/>
        <v>10</v>
      </c>
      <c r="AF1403">
        <f t="shared" si="3"/>
        <v>12</v>
      </c>
      <c r="AG1403">
        <f t="shared" si="4"/>
        <v>20</v>
      </c>
    </row>
    <row r="1404">
      <c r="A1404" t="b">
        <v>0</v>
      </c>
      <c r="B1404" s="20">
        <v>44365.4285303588</v>
      </c>
      <c r="C1404" s="1" t="s">
        <v>530</v>
      </c>
      <c r="D1404" s="1">
        <v>1.0</v>
      </c>
      <c r="E1404" s="1">
        <v>1.0</v>
      </c>
      <c r="F1404" s="1">
        <v>0.0</v>
      </c>
      <c r="G1404" s="1">
        <v>0.0</v>
      </c>
      <c r="H1404" s="1">
        <v>1.0</v>
      </c>
      <c r="I1404" s="1">
        <v>0.0</v>
      </c>
      <c r="J1404" s="1">
        <v>1.0</v>
      </c>
      <c r="K1404" s="1">
        <v>0.0</v>
      </c>
      <c r="L1404" s="1">
        <v>1.0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1.0</v>
      </c>
      <c r="X1404" s="1">
        <v>1.0</v>
      </c>
      <c r="Y1404" s="1">
        <v>1.0</v>
      </c>
      <c r="Z1404" s="1">
        <v>0.0</v>
      </c>
      <c r="AA1404" s="1">
        <v>0.0</v>
      </c>
      <c r="AB1404" s="1">
        <v>0.0</v>
      </c>
      <c r="AC1404" s="1">
        <v>1876.0</v>
      </c>
      <c r="AD1404" s="100">
        <f t="shared" si="1"/>
        <v>16</v>
      </c>
      <c r="AE1404">
        <f t="shared" si="2"/>
        <v>10</v>
      </c>
      <c r="AF1404">
        <f t="shared" si="3"/>
        <v>2</v>
      </c>
      <c r="AG1404">
        <f t="shared" si="4"/>
        <v>4</v>
      </c>
    </row>
    <row r="1405">
      <c r="A1405" t="b">
        <v>0</v>
      </c>
      <c r="B1405" s="20">
        <v>44365.57334908565</v>
      </c>
      <c r="C1405" s="1" t="s">
        <v>732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1501.0</v>
      </c>
      <c r="AD1405" s="100">
        <f t="shared" si="1"/>
        <v>0</v>
      </c>
      <c r="AE1405">
        <f t="shared" si="2"/>
        <v>0</v>
      </c>
      <c r="AF1405">
        <f t="shared" si="3"/>
        <v>0</v>
      </c>
      <c r="AG1405">
        <f t="shared" si="4"/>
        <v>0</v>
      </c>
    </row>
    <row r="1406">
      <c r="A1406" t="b">
        <v>0</v>
      </c>
      <c r="B1406" s="20">
        <v>44365.58108739583</v>
      </c>
      <c r="C1406" s="1" t="s">
        <v>733</v>
      </c>
      <c r="D1406" s="1">
        <v>1.0</v>
      </c>
      <c r="E1406" s="1">
        <v>1.0</v>
      </c>
      <c r="F1406" s="1">
        <v>2.0</v>
      </c>
      <c r="G1406" s="1">
        <v>1.0</v>
      </c>
      <c r="H1406" s="1">
        <v>1.0</v>
      </c>
      <c r="I1406" s="1">
        <v>1.0</v>
      </c>
      <c r="J1406" s="1">
        <v>2.0</v>
      </c>
      <c r="K1406" s="1">
        <v>2.0</v>
      </c>
      <c r="L1406" s="1">
        <v>1.0</v>
      </c>
      <c r="M1406" s="1">
        <v>0.0</v>
      </c>
      <c r="N1406" s="1">
        <v>2.0</v>
      </c>
      <c r="O1406" s="1">
        <v>0.0</v>
      </c>
      <c r="P1406" s="1">
        <v>1.0</v>
      </c>
      <c r="Q1406" s="1">
        <v>1.0</v>
      </c>
      <c r="R1406" s="1">
        <v>0.0</v>
      </c>
      <c r="S1406" s="1">
        <v>1.0</v>
      </c>
      <c r="T1406" s="1">
        <v>1.0</v>
      </c>
      <c r="U1406" s="1">
        <v>0.0</v>
      </c>
      <c r="V1406" s="1">
        <v>1.0</v>
      </c>
      <c r="W1406" s="1">
        <v>0.0</v>
      </c>
      <c r="X1406" s="1">
        <v>0.0</v>
      </c>
      <c r="Y1406" s="1">
        <v>1.0</v>
      </c>
      <c r="Z1406" s="1">
        <v>2.0</v>
      </c>
      <c r="AA1406" s="1">
        <v>2.0</v>
      </c>
      <c r="AB1406" s="1">
        <v>1.0</v>
      </c>
      <c r="AC1406" s="1">
        <v>2629.0</v>
      </c>
      <c r="AD1406" s="100">
        <f t="shared" si="1"/>
        <v>50</v>
      </c>
      <c r="AE1406">
        <f t="shared" si="2"/>
        <v>10</v>
      </c>
      <c r="AF1406">
        <f t="shared" si="3"/>
        <v>18</v>
      </c>
      <c r="AG1406">
        <f t="shared" si="4"/>
        <v>22</v>
      </c>
    </row>
    <row r="1407">
      <c r="A1407" t="b">
        <v>0</v>
      </c>
      <c r="B1407" s="20">
        <v>44365.616665</v>
      </c>
      <c r="C1407" s="1" t="s">
        <v>1002</v>
      </c>
      <c r="D1407" s="1">
        <v>2.0</v>
      </c>
      <c r="E1407" s="1">
        <v>2.0</v>
      </c>
      <c r="F1407" s="1">
        <v>1.0</v>
      </c>
      <c r="G1407" s="1">
        <v>2.0</v>
      </c>
      <c r="H1407" s="1">
        <v>2.0</v>
      </c>
      <c r="I1407" s="1">
        <v>2.0</v>
      </c>
      <c r="J1407" s="1">
        <v>2.0</v>
      </c>
      <c r="K1407" s="1">
        <v>2.0</v>
      </c>
      <c r="L1407" s="1">
        <v>1.0</v>
      </c>
      <c r="M1407" s="1">
        <v>2.0</v>
      </c>
      <c r="N1407" s="1">
        <v>1.0</v>
      </c>
      <c r="O1407" s="1">
        <v>0.0</v>
      </c>
      <c r="P1407" s="1">
        <v>2.0</v>
      </c>
      <c r="Q1407" s="1">
        <v>1.0</v>
      </c>
      <c r="R1407" s="1">
        <v>2.0</v>
      </c>
      <c r="S1407" s="1">
        <v>2.0</v>
      </c>
      <c r="T1407" s="1">
        <v>2.0</v>
      </c>
      <c r="U1407" s="1">
        <v>2.0</v>
      </c>
      <c r="V1407" s="1">
        <v>2.0</v>
      </c>
      <c r="W1407" s="1">
        <v>1.0</v>
      </c>
      <c r="X1407" s="1">
        <v>1.0</v>
      </c>
      <c r="Y1407" s="1">
        <v>2.0</v>
      </c>
      <c r="Z1407" s="1">
        <v>2.0</v>
      </c>
      <c r="AA1407" s="1">
        <v>2.0</v>
      </c>
      <c r="AB1407" s="1">
        <v>0.0</v>
      </c>
      <c r="AC1407" s="1">
        <v>2622.0</v>
      </c>
      <c r="AD1407" s="100">
        <f t="shared" si="1"/>
        <v>80</v>
      </c>
      <c r="AE1407">
        <f t="shared" si="2"/>
        <v>26</v>
      </c>
      <c r="AF1407">
        <f t="shared" si="3"/>
        <v>22</v>
      </c>
      <c r="AG1407">
        <f t="shared" si="4"/>
        <v>32</v>
      </c>
    </row>
    <row r="1408">
      <c r="A1408" t="b">
        <v>0</v>
      </c>
      <c r="B1408" s="20">
        <v>44365.65627416667</v>
      </c>
      <c r="C1408" s="1" t="s">
        <v>734</v>
      </c>
      <c r="D1408" s="1">
        <v>0.0</v>
      </c>
      <c r="E1408" s="1">
        <v>1.0</v>
      </c>
      <c r="F1408" s="1">
        <v>1.0</v>
      </c>
      <c r="G1408" s="1">
        <v>0.0</v>
      </c>
      <c r="H1408" s="1">
        <v>0.0</v>
      </c>
      <c r="I1408" s="1">
        <v>1.0</v>
      </c>
      <c r="J1408" s="1">
        <v>1.0</v>
      </c>
      <c r="K1408" s="1">
        <v>1.0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1.0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2618.0</v>
      </c>
      <c r="AD1408" s="100">
        <f t="shared" si="1"/>
        <v>12</v>
      </c>
      <c r="AE1408">
        <f t="shared" si="2"/>
        <v>2</v>
      </c>
      <c r="AF1408">
        <f t="shared" si="3"/>
        <v>2</v>
      </c>
      <c r="AG1408">
        <f t="shared" si="4"/>
        <v>8</v>
      </c>
    </row>
    <row r="1409">
      <c r="A1409" t="b">
        <v>0</v>
      </c>
      <c r="B1409" s="20">
        <v>44366.00400223379</v>
      </c>
      <c r="C1409" s="1" t="s">
        <v>664</v>
      </c>
      <c r="D1409" s="1">
        <v>2.0</v>
      </c>
      <c r="E1409" s="1">
        <v>1.0</v>
      </c>
      <c r="F1409" s="1">
        <v>2.0</v>
      </c>
      <c r="G1409" s="1">
        <v>1.0</v>
      </c>
      <c r="H1409" s="1">
        <v>1.0</v>
      </c>
      <c r="I1409" s="1">
        <v>1.0</v>
      </c>
      <c r="J1409" s="1">
        <v>2.0</v>
      </c>
      <c r="K1409" s="1">
        <v>1.0</v>
      </c>
      <c r="L1409" s="1">
        <v>2.0</v>
      </c>
      <c r="M1409" s="1">
        <v>1.0</v>
      </c>
      <c r="N1409" s="1">
        <v>2.0</v>
      </c>
      <c r="O1409" s="1">
        <v>1.0</v>
      </c>
      <c r="P1409" s="1">
        <v>2.0</v>
      </c>
      <c r="Q1409" s="1">
        <v>1.0</v>
      </c>
      <c r="R1409" s="1">
        <v>1.0</v>
      </c>
      <c r="S1409" s="1">
        <v>2.0</v>
      </c>
      <c r="T1409" s="1">
        <v>2.0</v>
      </c>
      <c r="U1409" s="1">
        <v>0.0</v>
      </c>
      <c r="V1409" s="1">
        <v>2.0</v>
      </c>
      <c r="W1409" s="1">
        <v>1.0</v>
      </c>
      <c r="X1409" s="1">
        <v>2.0</v>
      </c>
      <c r="Y1409" s="1">
        <v>2.0</v>
      </c>
      <c r="Z1409" s="1">
        <v>2.0</v>
      </c>
      <c r="AA1409" s="1">
        <v>2.0</v>
      </c>
      <c r="AB1409" s="1">
        <v>1.0</v>
      </c>
      <c r="AC1409" s="1">
        <v>2496.0</v>
      </c>
      <c r="AD1409" s="100">
        <f t="shared" si="1"/>
        <v>74</v>
      </c>
      <c r="AE1409">
        <f t="shared" si="2"/>
        <v>22</v>
      </c>
      <c r="AF1409">
        <f t="shared" si="3"/>
        <v>22</v>
      </c>
      <c r="AG1409">
        <f t="shared" si="4"/>
        <v>30</v>
      </c>
    </row>
    <row r="1410">
      <c r="A1410" t="b">
        <v>0</v>
      </c>
      <c r="B1410" s="20">
        <v>44368.44219619213</v>
      </c>
      <c r="C1410" s="1" t="s">
        <v>599</v>
      </c>
      <c r="D1410" s="1">
        <v>1.0</v>
      </c>
      <c r="E1410" s="1">
        <v>0.0</v>
      </c>
      <c r="F1410" s="1">
        <v>1.0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2456.0</v>
      </c>
      <c r="AD1410" s="100">
        <f t="shared" si="1"/>
        <v>4</v>
      </c>
      <c r="AE1410">
        <f t="shared" si="2"/>
        <v>0</v>
      </c>
      <c r="AF1410">
        <f t="shared" si="3"/>
        <v>2</v>
      </c>
      <c r="AG1410">
        <f t="shared" si="4"/>
        <v>2</v>
      </c>
    </row>
    <row r="1411">
      <c r="A1411" t="b">
        <v>0</v>
      </c>
      <c r="B1411" s="20">
        <v>44368.595319050924</v>
      </c>
      <c r="C1411" s="1" t="s">
        <v>575</v>
      </c>
      <c r="D1411" s="1">
        <v>1.0</v>
      </c>
      <c r="E1411" s="1">
        <v>0.0</v>
      </c>
      <c r="F1411" s="1">
        <v>1.0</v>
      </c>
      <c r="G1411" s="1">
        <v>1.0</v>
      </c>
      <c r="H1411" s="1">
        <v>0.0</v>
      </c>
      <c r="I1411" s="1">
        <v>1.0</v>
      </c>
      <c r="J1411" s="1">
        <v>1.0</v>
      </c>
      <c r="K1411" s="1">
        <v>2.0</v>
      </c>
      <c r="L1411" s="1">
        <v>0.0</v>
      </c>
      <c r="M1411" s="1">
        <v>0.0</v>
      </c>
      <c r="N1411" s="1">
        <v>0.0</v>
      </c>
      <c r="O1411" s="1">
        <v>0.0</v>
      </c>
      <c r="P1411" s="1">
        <v>1.0</v>
      </c>
      <c r="Q1411" s="1">
        <v>0.0</v>
      </c>
      <c r="R1411" s="1">
        <v>0.0</v>
      </c>
      <c r="S1411" s="1">
        <v>0.0</v>
      </c>
      <c r="T1411" s="1">
        <v>1.0</v>
      </c>
      <c r="U1411" s="1">
        <v>0.0</v>
      </c>
      <c r="V1411" s="1">
        <v>0.0</v>
      </c>
      <c r="W1411" s="1">
        <v>0.0</v>
      </c>
      <c r="X1411" s="1">
        <v>0.0</v>
      </c>
      <c r="Y1411" s="1">
        <v>1.0</v>
      </c>
      <c r="Z1411" s="1">
        <v>1.0</v>
      </c>
      <c r="AA1411" s="1">
        <v>1.0</v>
      </c>
      <c r="AB1411" s="1">
        <v>1.0</v>
      </c>
      <c r="AC1411" s="1">
        <v>1527.0</v>
      </c>
      <c r="AD1411" s="100">
        <f t="shared" si="1"/>
        <v>26</v>
      </c>
      <c r="AE1411">
        <f t="shared" si="2"/>
        <v>4</v>
      </c>
      <c r="AF1411">
        <f t="shared" si="3"/>
        <v>14</v>
      </c>
      <c r="AG1411">
        <f t="shared" si="4"/>
        <v>8</v>
      </c>
    </row>
    <row r="1412">
      <c r="A1412" t="b">
        <v>0</v>
      </c>
      <c r="B1412" s="20">
        <v>44368.6276041088</v>
      </c>
      <c r="C1412" s="1" t="s">
        <v>935</v>
      </c>
      <c r="D1412" s="1">
        <v>0.0</v>
      </c>
      <c r="E1412" s="1">
        <v>2.0</v>
      </c>
      <c r="F1412" s="1">
        <v>0.0</v>
      </c>
      <c r="G1412" s="1">
        <v>0.0</v>
      </c>
      <c r="H1412" s="1">
        <v>0.0</v>
      </c>
      <c r="I1412" s="1">
        <v>0.0</v>
      </c>
      <c r="J1412" s="1">
        <v>2.0</v>
      </c>
      <c r="K1412" s="1">
        <v>1.0</v>
      </c>
      <c r="L1412" s="1">
        <v>2.0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2.0</v>
      </c>
      <c r="T1412" s="1">
        <v>0.0</v>
      </c>
      <c r="U1412" s="1">
        <v>0.0</v>
      </c>
      <c r="V1412" s="1">
        <v>1.0</v>
      </c>
      <c r="W1412" s="1">
        <v>2.0</v>
      </c>
      <c r="X1412" s="1">
        <v>1.0</v>
      </c>
      <c r="Y1412" s="1">
        <v>2.0</v>
      </c>
      <c r="Z1412" s="1">
        <v>0.0</v>
      </c>
      <c r="AA1412" s="1">
        <v>1.0</v>
      </c>
      <c r="AB1412" s="1">
        <v>0.0</v>
      </c>
      <c r="AC1412" s="1">
        <v>2621.0</v>
      </c>
      <c r="AD1412" s="100">
        <f t="shared" si="1"/>
        <v>32</v>
      </c>
      <c r="AE1412">
        <f t="shared" si="2"/>
        <v>18</v>
      </c>
      <c r="AF1412">
        <f t="shared" si="3"/>
        <v>2</v>
      </c>
      <c r="AG1412">
        <f t="shared" si="4"/>
        <v>12</v>
      </c>
    </row>
    <row r="1413">
      <c r="A1413" t="b">
        <v>0</v>
      </c>
      <c r="B1413" s="20">
        <v>44369.46635539352</v>
      </c>
      <c r="C1413" s="1" t="s">
        <v>214</v>
      </c>
      <c r="D1413" s="1">
        <v>1.0</v>
      </c>
      <c r="E1413" s="1">
        <v>1.0</v>
      </c>
      <c r="F1413" s="1">
        <v>0.0</v>
      </c>
      <c r="G1413" s="1">
        <v>0.0</v>
      </c>
      <c r="H1413" s="1">
        <v>0.0</v>
      </c>
      <c r="I1413" s="1">
        <v>1.0</v>
      </c>
      <c r="J1413" s="1">
        <v>0.0</v>
      </c>
      <c r="K1413" s="1">
        <v>1.0</v>
      </c>
      <c r="L1413" s="1">
        <v>1.0</v>
      </c>
      <c r="M1413" s="1">
        <v>0.0</v>
      </c>
      <c r="N1413" s="1">
        <v>0.0</v>
      </c>
      <c r="O1413" s="1">
        <v>0.0</v>
      </c>
      <c r="P1413" s="1">
        <v>1.0</v>
      </c>
      <c r="Q1413" s="1">
        <v>1.0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1.0</v>
      </c>
      <c r="Z1413" s="1">
        <v>1.0</v>
      </c>
      <c r="AA1413" s="1">
        <v>1.0</v>
      </c>
      <c r="AB1413" s="1">
        <v>0.0</v>
      </c>
      <c r="AC1413" s="1">
        <v>2628.0</v>
      </c>
      <c r="AD1413" s="100">
        <f t="shared" si="1"/>
        <v>20</v>
      </c>
      <c r="AE1413">
        <f t="shared" si="2"/>
        <v>8</v>
      </c>
      <c r="AF1413">
        <f t="shared" si="3"/>
        <v>6</v>
      </c>
      <c r="AG1413">
        <f t="shared" si="4"/>
        <v>6</v>
      </c>
    </row>
    <row r="1414">
      <c r="A1414" t="b">
        <v>0</v>
      </c>
      <c r="B1414" s="20">
        <v>44370.38410015046</v>
      </c>
      <c r="C1414" s="1" t="s">
        <v>214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2358.0</v>
      </c>
      <c r="AD1414" s="100">
        <f t="shared" si="1"/>
        <v>0</v>
      </c>
      <c r="AE1414">
        <f t="shared" si="2"/>
        <v>0</v>
      </c>
      <c r="AF1414">
        <f t="shared" si="3"/>
        <v>0</v>
      </c>
      <c r="AG1414">
        <f t="shared" si="4"/>
        <v>0</v>
      </c>
    </row>
    <row r="1415">
      <c r="A1415" t="b">
        <v>0</v>
      </c>
      <c r="B1415" s="20">
        <v>44370.651391064814</v>
      </c>
      <c r="C1415" s="1" t="s">
        <v>738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1.0</v>
      </c>
      <c r="AB1415" s="1">
        <v>0.0</v>
      </c>
      <c r="AC1415" s="1">
        <v>2630.0</v>
      </c>
      <c r="AD1415" s="100">
        <f t="shared" si="1"/>
        <v>2</v>
      </c>
      <c r="AE1415">
        <f t="shared" si="2"/>
        <v>0</v>
      </c>
      <c r="AF1415">
        <f t="shared" si="3"/>
        <v>0</v>
      </c>
      <c r="AG1415">
        <f t="shared" si="4"/>
        <v>2</v>
      </c>
    </row>
    <row r="1416">
      <c r="A1416" t="b">
        <v>0</v>
      </c>
      <c r="B1416" s="20">
        <v>44371.310075914356</v>
      </c>
      <c r="C1416" s="1" t="s">
        <v>444</v>
      </c>
      <c r="D1416" s="1">
        <v>1.0</v>
      </c>
      <c r="E1416" s="1">
        <v>2.0</v>
      </c>
      <c r="F1416" s="1">
        <v>1.0</v>
      </c>
      <c r="G1416" s="1">
        <v>1.0</v>
      </c>
      <c r="H1416" s="1">
        <v>0.0</v>
      </c>
      <c r="I1416" s="1">
        <v>2.0</v>
      </c>
      <c r="J1416" s="1">
        <v>2.0</v>
      </c>
      <c r="K1416" s="1">
        <v>2.0</v>
      </c>
      <c r="L1416" s="1">
        <v>0.0</v>
      </c>
      <c r="M1416" s="1">
        <v>1.0</v>
      </c>
      <c r="N1416" s="1">
        <v>1.0</v>
      </c>
      <c r="O1416" s="1">
        <v>0.0</v>
      </c>
      <c r="P1416" s="1">
        <v>2.0</v>
      </c>
      <c r="Q1416" s="1">
        <v>0.0</v>
      </c>
      <c r="R1416" s="1">
        <v>0.0</v>
      </c>
      <c r="S1416" s="1">
        <v>1.0</v>
      </c>
      <c r="T1416" s="1">
        <v>0.0</v>
      </c>
      <c r="U1416" s="1">
        <v>0.0</v>
      </c>
      <c r="V1416" s="1">
        <v>2.0</v>
      </c>
      <c r="W1416" s="1">
        <v>1.0</v>
      </c>
      <c r="X1416" s="1">
        <v>1.0</v>
      </c>
      <c r="Y1416" s="1">
        <v>2.0</v>
      </c>
      <c r="Z1416" s="1">
        <v>1.0</v>
      </c>
      <c r="AA1416" s="1">
        <v>1.0</v>
      </c>
      <c r="AB1416" s="1">
        <v>0.0</v>
      </c>
      <c r="AC1416" s="1">
        <v>2271.0</v>
      </c>
      <c r="AD1416" s="100">
        <f t="shared" si="1"/>
        <v>48</v>
      </c>
      <c r="AE1416">
        <f t="shared" si="2"/>
        <v>16</v>
      </c>
      <c r="AF1416">
        <f t="shared" si="3"/>
        <v>14</v>
      </c>
      <c r="AG1416">
        <f t="shared" si="4"/>
        <v>18</v>
      </c>
    </row>
    <row r="1417">
      <c r="A1417" t="b">
        <v>0</v>
      </c>
      <c r="B1417" s="20">
        <v>44371.4365271412</v>
      </c>
      <c r="C1417" s="1" t="s">
        <v>538</v>
      </c>
      <c r="D1417" s="1">
        <v>1.0</v>
      </c>
      <c r="E1417" s="1">
        <v>1.0</v>
      </c>
      <c r="F1417" s="1">
        <v>0.0</v>
      </c>
      <c r="G1417" s="1">
        <v>1.0</v>
      </c>
      <c r="H1417" s="1">
        <v>1.0</v>
      </c>
      <c r="I1417" s="1">
        <v>0.0</v>
      </c>
      <c r="J1417" s="1">
        <v>1.0</v>
      </c>
      <c r="K1417" s="1">
        <v>1.0</v>
      </c>
      <c r="L1417" s="1">
        <v>0.0</v>
      </c>
      <c r="M1417" s="1">
        <v>0.0</v>
      </c>
      <c r="N1417" s="1">
        <v>0.0</v>
      </c>
      <c r="O1417" s="1">
        <v>0.0</v>
      </c>
      <c r="P1417" s="1">
        <v>1.0</v>
      </c>
      <c r="Q1417" s="1">
        <v>0.0</v>
      </c>
      <c r="R1417" s="1">
        <v>0.0</v>
      </c>
      <c r="S1417" s="1">
        <v>1.0</v>
      </c>
      <c r="T1417" s="1">
        <v>1.0</v>
      </c>
      <c r="U1417" s="1">
        <v>0.0</v>
      </c>
      <c r="V1417" s="1">
        <v>0.0</v>
      </c>
      <c r="W1417" s="1">
        <v>0.0</v>
      </c>
      <c r="X1417" s="1">
        <v>1.0</v>
      </c>
      <c r="Y1417" s="1">
        <v>1.0</v>
      </c>
      <c r="Z1417" s="1">
        <v>1.0</v>
      </c>
      <c r="AA1417" s="1">
        <v>1.0</v>
      </c>
      <c r="AB1417" s="1">
        <v>0.0</v>
      </c>
      <c r="AC1417" s="1">
        <v>2372.0</v>
      </c>
      <c r="AD1417" s="100">
        <f t="shared" si="1"/>
        <v>26</v>
      </c>
      <c r="AE1417">
        <f t="shared" si="2"/>
        <v>8</v>
      </c>
      <c r="AF1417">
        <f t="shared" si="3"/>
        <v>10</v>
      </c>
      <c r="AG1417">
        <f t="shared" si="4"/>
        <v>8</v>
      </c>
    </row>
    <row r="1418">
      <c r="A1418" t="b">
        <v>0</v>
      </c>
      <c r="B1418" s="20">
        <v>44371.481488958336</v>
      </c>
      <c r="C1418" s="1" t="s">
        <v>130</v>
      </c>
      <c r="D1418" s="1">
        <v>0.0</v>
      </c>
      <c r="E1418" s="1">
        <v>2.0</v>
      </c>
      <c r="F1418" s="1">
        <v>2.0</v>
      </c>
      <c r="G1418" s="1">
        <v>1.0</v>
      </c>
      <c r="H1418" s="1">
        <v>2.0</v>
      </c>
      <c r="I1418" s="1">
        <v>2.0</v>
      </c>
      <c r="J1418" s="1">
        <v>2.0</v>
      </c>
      <c r="K1418" s="1">
        <v>2.0</v>
      </c>
      <c r="L1418" s="1">
        <v>1.0</v>
      </c>
      <c r="M1418" s="1">
        <v>0.0</v>
      </c>
      <c r="N1418" s="1">
        <v>2.0</v>
      </c>
      <c r="O1418" s="1">
        <v>0.0</v>
      </c>
      <c r="P1418" s="1">
        <v>2.0</v>
      </c>
      <c r="Q1418" s="1">
        <v>2.0</v>
      </c>
      <c r="R1418" s="1">
        <v>2.0</v>
      </c>
      <c r="S1418" s="1">
        <v>2.0</v>
      </c>
      <c r="T1418" s="1">
        <v>2.0</v>
      </c>
      <c r="U1418" s="1">
        <v>1.0</v>
      </c>
      <c r="V1418" s="1">
        <v>2.0</v>
      </c>
      <c r="W1418" s="1">
        <v>2.0</v>
      </c>
      <c r="X1418" s="1">
        <v>1.0</v>
      </c>
      <c r="Y1418" s="1">
        <v>2.0</v>
      </c>
      <c r="Z1418" s="1">
        <v>2.0</v>
      </c>
      <c r="AA1418" s="1">
        <v>2.0</v>
      </c>
      <c r="AB1418" s="1">
        <v>1.0</v>
      </c>
      <c r="AC1418" s="1">
        <v>1784.0</v>
      </c>
      <c r="AD1418" s="100">
        <f t="shared" si="1"/>
        <v>78</v>
      </c>
      <c r="AE1418">
        <f t="shared" si="2"/>
        <v>22</v>
      </c>
      <c r="AF1418">
        <f t="shared" si="3"/>
        <v>20</v>
      </c>
      <c r="AG1418">
        <f t="shared" si="4"/>
        <v>36</v>
      </c>
    </row>
    <row r="1419">
      <c r="A1419" t="b">
        <v>0</v>
      </c>
      <c r="B1419" s="20">
        <v>44371.619074456015</v>
      </c>
      <c r="C1419" s="1" t="s">
        <v>739</v>
      </c>
      <c r="D1419" s="1">
        <v>2.0</v>
      </c>
      <c r="E1419" s="1">
        <v>1.0</v>
      </c>
      <c r="F1419" s="1">
        <v>1.0</v>
      </c>
      <c r="G1419" s="1">
        <v>1.0</v>
      </c>
      <c r="H1419" s="1">
        <v>0.0</v>
      </c>
      <c r="I1419" s="1">
        <v>1.0</v>
      </c>
      <c r="J1419" s="1">
        <v>1.0</v>
      </c>
      <c r="K1419" s="1">
        <v>1.0</v>
      </c>
      <c r="L1419" s="1">
        <v>1.0</v>
      </c>
      <c r="M1419" s="1">
        <v>1.0</v>
      </c>
      <c r="N1419" s="1">
        <v>0.0</v>
      </c>
      <c r="O1419" s="1">
        <v>0.0</v>
      </c>
      <c r="P1419" s="1">
        <v>1.0</v>
      </c>
      <c r="Q1419" s="1">
        <v>1.0</v>
      </c>
      <c r="R1419" s="1">
        <v>1.0</v>
      </c>
      <c r="S1419" s="1">
        <v>2.0</v>
      </c>
      <c r="T1419" s="1">
        <v>0.0</v>
      </c>
      <c r="U1419" s="1">
        <v>0.0</v>
      </c>
      <c r="V1419" s="1">
        <v>1.0</v>
      </c>
      <c r="W1419" s="1">
        <v>1.0</v>
      </c>
      <c r="X1419" s="1">
        <v>1.0</v>
      </c>
      <c r="Y1419" s="1">
        <v>2.0</v>
      </c>
      <c r="Z1419" s="1">
        <v>1.0</v>
      </c>
      <c r="AA1419" s="1">
        <v>1.0</v>
      </c>
      <c r="AB1419" s="1">
        <v>1.0</v>
      </c>
      <c r="AC1419" s="1">
        <v>2636.0</v>
      </c>
      <c r="AD1419" s="100">
        <f t="shared" si="1"/>
        <v>46</v>
      </c>
      <c r="AE1419">
        <f t="shared" si="2"/>
        <v>16</v>
      </c>
      <c r="AF1419">
        <f t="shared" si="3"/>
        <v>12</v>
      </c>
      <c r="AG1419">
        <f t="shared" si="4"/>
        <v>18</v>
      </c>
    </row>
    <row r="1420">
      <c r="A1420" t="b">
        <v>0</v>
      </c>
      <c r="B1420" s="20">
        <v>44372.57655012731</v>
      </c>
      <c r="C1420" s="1" t="s">
        <v>740</v>
      </c>
      <c r="D1420" s="1">
        <v>1.0</v>
      </c>
      <c r="E1420" s="1">
        <v>1.0</v>
      </c>
      <c r="F1420" s="1">
        <v>0.0</v>
      </c>
      <c r="G1420" s="1">
        <v>0.0</v>
      </c>
      <c r="H1420" s="1">
        <v>0.0</v>
      </c>
      <c r="I1420" s="1">
        <v>1.0</v>
      </c>
      <c r="J1420" s="1">
        <v>0.0</v>
      </c>
      <c r="K1420" s="1">
        <v>2.0</v>
      </c>
      <c r="L1420" s="1">
        <v>0.0</v>
      </c>
      <c r="M1420" s="1">
        <v>1.0</v>
      </c>
      <c r="N1420" s="1">
        <v>0.0</v>
      </c>
      <c r="O1420" s="1">
        <v>0.0</v>
      </c>
      <c r="P1420" s="1">
        <v>1.0</v>
      </c>
      <c r="Q1420" s="1">
        <v>1.0</v>
      </c>
      <c r="R1420" s="1">
        <v>0.0</v>
      </c>
      <c r="S1420" s="1">
        <v>1.0</v>
      </c>
      <c r="T1420" s="1">
        <v>1.0</v>
      </c>
      <c r="U1420" s="1">
        <v>0.0</v>
      </c>
      <c r="V1420" s="1">
        <v>0.0</v>
      </c>
      <c r="W1420" s="1">
        <v>0.0</v>
      </c>
      <c r="X1420" s="1">
        <v>0.0</v>
      </c>
      <c r="Y1420" s="1">
        <v>1.0</v>
      </c>
      <c r="Z1420" s="1">
        <v>2.0</v>
      </c>
      <c r="AA1420" s="1">
        <v>2.0</v>
      </c>
      <c r="AB1420" s="1">
        <v>0.0</v>
      </c>
      <c r="AC1420" s="1">
        <v>2623.0</v>
      </c>
      <c r="AD1420" s="100">
        <f t="shared" si="1"/>
        <v>30</v>
      </c>
      <c r="AE1420">
        <f t="shared" si="2"/>
        <v>10</v>
      </c>
      <c r="AF1420">
        <f t="shared" si="3"/>
        <v>10</v>
      </c>
      <c r="AG1420">
        <f t="shared" si="4"/>
        <v>10</v>
      </c>
    </row>
    <row r="1421">
      <c r="A1421" t="b">
        <v>0</v>
      </c>
      <c r="B1421" s="20">
        <v>44372.700216770834</v>
      </c>
      <c r="C1421" s="1" t="s">
        <v>741</v>
      </c>
      <c r="D1421" s="1">
        <v>1.0</v>
      </c>
      <c r="E1421" s="1">
        <v>0.0</v>
      </c>
      <c r="F1421" s="1">
        <v>1.0</v>
      </c>
      <c r="G1421" s="1">
        <v>1.0</v>
      </c>
      <c r="H1421" s="1">
        <v>1.0</v>
      </c>
      <c r="I1421" s="1">
        <v>1.0</v>
      </c>
      <c r="J1421" s="1">
        <v>0.0</v>
      </c>
      <c r="K1421" s="1">
        <v>1.0</v>
      </c>
      <c r="L1421" s="1">
        <v>0.0</v>
      </c>
      <c r="M1421" s="1">
        <v>0.0</v>
      </c>
      <c r="N1421" s="1">
        <v>0.0</v>
      </c>
      <c r="O1421" s="1">
        <v>0.0</v>
      </c>
      <c r="P1421" s="1">
        <v>1.0</v>
      </c>
      <c r="Q1421" s="1">
        <v>0.0</v>
      </c>
      <c r="R1421" s="1">
        <v>0.0</v>
      </c>
      <c r="S1421" s="1">
        <v>0.0</v>
      </c>
      <c r="T1421" s="1">
        <v>1.0</v>
      </c>
      <c r="U1421" s="1">
        <v>0.0</v>
      </c>
      <c r="V1421" s="1">
        <v>0.0</v>
      </c>
      <c r="W1421" s="1">
        <v>1.0</v>
      </c>
      <c r="X1421" s="1">
        <v>0.0</v>
      </c>
      <c r="Y1421" s="1">
        <v>1.0</v>
      </c>
      <c r="Z1421" s="1">
        <v>1.0</v>
      </c>
      <c r="AA1421" s="1">
        <v>1.0</v>
      </c>
      <c r="AB1421" s="1">
        <v>0.0</v>
      </c>
      <c r="AC1421" s="1">
        <v>2633.0</v>
      </c>
      <c r="AD1421" s="100">
        <f t="shared" si="1"/>
        <v>24</v>
      </c>
      <c r="AE1421">
        <f t="shared" si="2"/>
        <v>6</v>
      </c>
      <c r="AF1421">
        <f t="shared" si="3"/>
        <v>10</v>
      </c>
      <c r="AG1421">
        <f t="shared" si="4"/>
        <v>8</v>
      </c>
    </row>
    <row r="1422">
      <c r="A1422" t="b">
        <v>0</v>
      </c>
      <c r="B1422" s="20">
        <v>44375.398285682866</v>
      </c>
      <c r="C1422" s="1" t="s">
        <v>214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2641.0</v>
      </c>
      <c r="AD1422" s="100">
        <f t="shared" si="1"/>
        <v>0</v>
      </c>
      <c r="AE1422">
        <f t="shared" si="2"/>
        <v>0</v>
      </c>
      <c r="AF1422">
        <f t="shared" si="3"/>
        <v>0</v>
      </c>
      <c r="AG1422">
        <f t="shared" si="4"/>
        <v>0</v>
      </c>
    </row>
    <row r="1423">
      <c r="A1423" t="b">
        <v>0</v>
      </c>
      <c r="B1423" s="20">
        <v>44375.606046747685</v>
      </c>
      <c r="C1423" s="1" t="s">
        <v>742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2638.0</v>
      </c>
      <c r="AD1423" s="100">
        <f t="shared" si="1"/>
        <v>0</v>
      </c>
      <c r="AE1423">
        <f t="shared" si="2"/>
        <v>0</v>
      </c>
      <c r="AF1423">
        <f t="shared" si="3"/>
        <v>0</v>
      </c>
      <c r="AG1423">
        <f t="shared" si="4"/>
        <v>0</v>
      </c>
    </row>
    <row r="1424">
      <c r="A1424" t="b">
        <v>0</v>
      </c>
      <c r="B1424" s="20">
        <v>44376.57653847222</v>
      </c>
      <c r="C1424" s="1" t="s">
        <v>469</v>
      </c>
      <c r="D1424" s="1">
        <v>1.0</v>
      </c>
      <c r="E1424" s="1">
        <v>1.0</v>
      </c>
      <c r="F1424" s="1">
        <v>1.0</v>
      </c>
      <c r="G1424" s="1">
        <v>0.0</v>
      </c>
      <c r="H1424" s="1">
        <v>1.0</v>
      </c>
      <c r="I1424" s="1">
        <v>2.0</v>
      </c>
      <c r="J1424" s="1">
        <v>0.0</v>
      </c>
      <c r="K1424" s="1">
        <v>1.0</v>
      </c>
      <c r="L1424" s="1">
        <v>1.0</v>
      </c>
      <c r="M1424" s="1">
        <v>0.0</v>
      </c>
      <c r="N1424" s="1">
        <v>2.0</v>
      </c>
      <c r="O1424" s="1">
        <v>0.0</v>
      </c>
      <c r="P1424" s="1">
        <v>0.0</v>
      </c>
      <c r="Q1424" s="1">
        <v>0.0</v>
      </c>
      <c r="R1424" s="1">
        <v>0.0</v>
      </c>
      <c r="S1424" s="1">
        <v>1.0</v>
      </c>
      <c r="T1424" s="1">
        <v>1.0</v>
      </c>
      <c r="U1424" s="1">
        <v>0.0</v>
      </c>
      <c r="V1424" s="1">
        <v>0.0</v>
      </c>
      <c r="W1424" s="1">
        <v>1.0</v>
      </c>
      <c r="X1424" s="1">
        <v>0.0</v>
      </c>
      <c r="Y1424" s="1">
        <v>1.0</v>
      </c>
      <c r="Z1424" s="1">
        <v>1.0</v>
      </c>
      <c r="AA1424" s="1">
        <v>2.0</v>
      </c>
      <c r="AB1424" s="1">
        <v>0.0</v>
      </c>
      <c r="AC1424" s="1">
        <v>2292.0</v>
      </c>
      <c r="AD1424" s="100">
        <f t="shared" si="1"/>
        <v>34</v>
      </c>
      <c r="AE1424">
        <f t="shared" si="2"/>
        <v>10</v>
      </c>
      <c r="AF1424">
        <f t="shared" si="3"/>
        <v>10</v>
      </c>
      <c r="AG1424">
        <f t="shared" si="4"/>
        <v>14</v>
      </c>
    </row>
    <row r="1425">
      <c r="A1425" t="b">
        <v>0</v>
      </c>
      <c r="B1425" s="20">
        <v>44376.59823539352</v>
      </c>
      <c r="C1425" s="1" t="s">
        <v>381</v>
      </c>
      <c r="D1425" s="1">
        <v>1.0</v>
      </c>
      <c r="E1425" s="1">
        <v>0.0</v>
      </c>
      <c r="F1425" s="1">
        <v>1.0</v>
      </c>
      <c r="G1425" s="1">
        <v>1.0</v>
      </c>
      <c r="H1425" s="1">
        <v>1.0</v>
      </c>
      <c r="I1425" s="1">
        <v>1.0</v>
      </c>
      <c r="J1425" s="1">
        <v>1.0</v>
      </c>
      <c r="K1425" s="1">
        <v>1.0</v>
      </c>
      <c r="L1425" s="1">
        <v>0.0</v>
      </c>
      <c r="M1425" s="1">
        <v>0.0</v>
      </c>
      <c r="N1425" s="1">
        <v>2.0</v>
      </c>
      <c r="O1425" s="1">
        <v>2.0</v>
      </c>
      <c r="P1425" s="1">
        <v>1.0</v>
      </c>
      <c r="Q1425" s="1">
        <v>0.0</v>
      </c>
      <c r="R1425" s="1">
        <v>1.0</v>
      </c>
      <c r="S1425" s="1">
        <v>1.0</v>
      </c>
      <c r="T1425" s="1">
        <v>2.0</v>
      </c>
      <c r="U1425" s="1">
        <v>0.0</v>
      </c>
      <c r="V1425" s="1">
        <v>0.0</v>
      </c>
      <c r="W1425" s="1">
        <v>1.0</v>
      </c>
      <c r="X1425" s="1">
        <v>0.0</v>
      </c>
      <c r="Y1425" s="1">
        <v>1.0</v>
      </c>
      <c r="Z1425" s="1">
        <v>1.0</v>
      </c>
      <c r="AA1425" s="1">
        <v>1.0</v>
      </c>
      <c r="AB1425" s="1">
        <v>0.0</v>
      </c>
      <c r="AC1425" s="1">
        <v>2185.0</v>
      </c>
      <c r="AD1425" s="100">
        <f t="shared" si="1"/>
        <v>40</v>
      </c>
      <c r="AE1425">
        <f t="shared" si="2"/>
        <v>6</v>
      </c>
      <c r="AF1425">
        <f t="shared" si="3"/>
        <v>16</v>
      </c>
      <c r="AG1425">
        <f t="shared" si="4"/>
        <v>18</v>
      </c>
    </row>
    <row r="1426">
      <c r="A1426" t="b">
        <v>0</v>
      </c>
      <c r="B1426" s="20">
        <v>44377.40023716435</v>
      </c>
      <c r="C1426" s="1" t="s">
        <v>938</v>
      </c>
      <c r="D1426" s="1">
        <v>1.0</v>
      </c>
      <c r="E1426" s="1">
        <v>0.0</v>
      </c>
      <c r="F1426" s="1">
        <v>2.0</v>
      </c>
      <c r="G1426" s="1">
        <v>1.0</v>
      </c>
      <c r="H1426" s="1">
        <v>1.0</v>
      </c>
      <c r="I1426" s="1">
        <v>2.0</v>
      </c>
      <c r="J1426" s="1">
        <v>0.0</v>
      </c>
      <c r="K1426" s="1">
        <v>2.0</v>
      </c>
      <c r="L1426" s="1">
        <v>0.0</v>
      </c>
      <c r="M1426" s="1">
        <v>1.0</v>
      </c>
      <c r="N1426" s="1">
        <v>0.0</v>
      </c>
      <c r="O1426" s="1">
        <v>0.0</v>
      </c>
      <c r="P1426" s="1">
        <v>1.0</v>
      </c>
      <c r="Q1426" s="1">
        <v>0.0</v>
      </c>
      <c r="R1426" s="1">
        <v>1.0</v>
      </c>
      <c r="S1426" s="1">
        <v>1.0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1.0</v>
      </c>
      <c r="Z1426" s="1">
        <v>0.0</v>
      </c>
      <c r="AA1426" s="1">
        <v>2.0</v>
      </c>
      <c r="AB1426" s="1">
        <v>1.0</v>
      </c>
      <c r="AC1426" s="1">
        <v>2642.0</v>
      </c>
      <c r="AD1426" s="100">
        <f t="shared" si="1"/>
        <v>34</v>
      </c>
      <c r="AE1426">
        <f t="shared" si="2"/>
        <v>4</v>
      </c>
      <c r="AF1426">
        <f t="shared" si="3"/>
        <v>12</v>
      </c>
      <c r="AG1426">
        <f t="shared" si="4"/>
        <v>18</v>
      </c>
    </row>
    <row r="1427">
      <c r="A1427" t="b">
        <v>0</v>
      </c>
      <c r="B1427" s="20">
        <v>44377.51281002315</v>
      </c>
      <c r="C1427" s="1" t="s">
        <v>743</v>
      </c>
      <c r="D1427" s="1">
        <v>1.0</v>
      </c>
      <c r="E1427" s="1">
        <v>2.0</v>
      </c>
      <c r="F1427" s="1">
        <v>2.0</v>
      </c>
      <c r="G1427" s="1">
        <v>2.0</v>
      </c>
      <c r="H1427" s="1">
        <v>1.0</v>
      </c>
      <c r="I1427" s="1">
        <v>2.0</v>
      </c>
      <c r="J1427" s="1">
        <v>1.0</v>
      </c>
      <c r="K1427" s="1">
        <v>2.0</v>
      </c>
      <c r="L1427" s="1">
        <v>1.0</v>
      </c>
      <c r="M1427" s="1">
        <v>1.0</v>
      </c>
      <c r="N1427" s="1">
        <v>2.0</v>
      </c>
      <c r="O1427" s="1">
        <v>1.0</v>
      </c>
      <c r="P1427" s="1">
        <v>2.0</v>
      </c>
      <c r="Q1427" s="1">
        <v>1.0</v>
      </c>
      <c r="R1427" s="1">
        <v>1.0</v>
      </c>
      <c r="S1427" s="1">
        <v>2.0</v>
      </c>
      <c r="T1427" s="1">
        <v>2.0</v>
      </c>
      <c r="U1427" s="1">
        <v>1.0</v>
      </c>
      <c r="V1427" s="1">
        <v>1.0</v>
      </c>
      <c r="W1427" s="1">
        <v>1.0</v>
      </c>
      <c r="X1427" s="1">
        <v>1.0</v>
      </c>
      <c r="Y1427" s="1">
        <v>2.0</v>
      </c>
      <c r="Z1427" s="1">
        <v>2.0</v>
      </c>
      <c r="AA1427" s="1">
        <v>2.0</v>
      </c>
      <c r="AB1427" s="1">
        <v>2.0</v>
      </c>
      <c r="AC1427" s="1">
        <v>2643.0</v>
      </c>
      <c r="AD1427" s="100">
        <f t="shared" si="1"/>
        <v>76</v>
      </c>
      <c r="AE1427">
        <f t="shared" si="2"/>
        <v>22</v>
      </c>
      <c r="AF1427">
        <f t="shared" si="3"/>
        <v>26</v>
      </c>
      <c r="AG1427">
        <f t="shared" si="4"/>
        <v>28</v>
      </c>
    </row>
    <row r="1428">
      <c r="A1428" t="b">
        <v>0</v>
      </c>
      <c r="B1428" s="20">
        <v>44377.59855519676</v>
      </c>
      <c r="C1428" s="1" t="s">
        <v>939</v>
      </c>
      <c r="D1428" s="1">
        <v>0.0</v>
      </c>
      <c r="E1428" s="1">
        <v>1.0</v>
      </c>
      <c r="F1428" s="1">
        <v>1.0</v>
      </c>
      <c r="G1428" s="1">
        <v>0.0</v>
      </c>
      <c r="H1428" s="1">
        <v>2.0</v>
      </c>
      <c r="I1428" s="1">
        <v>1.0</v>
      </c>
      <c r="J1428" s="1">
        <v>1.0</v>
      </c>
      <c r="K1428" s="1">
        <v>1.0</v>
      </c>
      <c r="L1428" s="1">
        <v>1.0</v>
      </c>
      <c r="M1428" s="1">
        <v>1.0</v>
      </c>
      <c r="N1428" s="1">
        <v>2.0</v>
      </c>
      <c r="O1428" s="1">
        <v>0.0</v>
      </c>
      <c r="P1428" s="1">
        <v>1.0</v>
      </c>
      <c r="Q1428" s="1">
        <v>1.0</v>
      </c>
      <c r="R1428" s="1">
        <v>1.0</v>
      </c>
      <c r="S1428" s="1">
        <v>1.0</v>
      </c>
      <c r="T1428" s="1">
        <v>1.0</v>
      </c>
      <c r="U1428" s="1">
        <v>0.0</v>
      </c>
      <c r="V1428" s="1">
        <v>0.0</v>
      </c>
      <c r="W1428" s="1">
        <v>1.0</v>
      </c>
      <c r="X1428" s="1">
        <v>1.0</v>
      </c>
      <c r="Y1428" s="1">
        <v>1.0</v>
      </c>
      <c r="Z1428" s="1">
        <v>2.0</v>
      </c>
      <c r="AA1428" s="1">
        <v>1.0</v>
      </c>
      <c r="AB1428" s="1">
        <v>1.0</v>
      </c>
      <c r="AC1428" s="1">
        <v>2635.0</v>
      </c>
      <c r="AD1428" s="100">
        <f t="shared" si="1"/>
        <v>46</v>
      </c>
      <c r="AE1428">
        <f t="shared" si="2"/>
        <v>16</v>
      </c>
      <c r="AF1428">
        <f t="shared" si="3"/>
        <v>12</v>
      </c>
      <c r="AG1428">
        <f t="shared" si="4"/>
        <v>18</v>
      </c>
    </row>
    <row r="1429">
      <c r="A1429" t="b">
        <v>0</v>
      </c>
      <c r="B1429" s="20">
        <v>44377.659506909724</v>
      </c>
      <c r="C1429" s="1" t="s">
        <v>214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2647.0</v>
      </c>
      <c r="AD1429" s="100">
        <f t="shared" si="1"/>
        <v>0</v>
      </c>
      <c r="AE1429">
        <f t="shared" si="2"/>
        <v>0</v>
      </c>
      <c r="AF1429">
        <f t="shared" si="3"/>
        <v>0</v>
      </c>
      <c r="AG1429">
        <f t="shared" si="4"/>
        <v>0</v>
      </c>
    </row>
    <row r="1430">
      <c r="A1430" t="b">
        <v>0</v>
      </c>
      <c r="B1430" s="20">
        <v>44378.561202997684</v>
      </c>
      <c r="C1430" s="1" t="s">
        <v>376</v>
      </c>
      <c r="D1430" s="1">
        <v>1.0</v>
      </c>
      <c r="E1430" s="1">
        <v>2.0</v>
      </c>
      <c r="F1430" s="1">
        <v>1.0</v>
      </c>
      <c r="G1430" s="1">
        <v>2.0</v>
      </c>
      <c r="H1430" s="1">
        <v>1.0</v>
      </c>
      <c r="I1430" s="1">
        <v>1.0</v>
      </c>
      <c r="J1430" s="1">
        <v>1.0</v>
      </c>
      <c r="K1430" s="1">
        <v>1.0</v>
      </c>
      <c r="L1430" s="1">
        <v>1.0</v>
      </c>
      <c r="M1430" s="1">
        <v>0.0</v>
      </c>
      <c r="N1430" s="1">
        <v>1.0</v>
      </c>
      <c r="O1430" s="1">
        <v>0.0</v>
      </c>
      <c r="P1430" s="1">
        <v>2.0</v>
      </c>
      <c r="Q1430" s="1">
        <v>0.0</v>
      </c>
      <c r="R1430" s="1">
        <v>0.0</v>
      </c>
      <c r="S1430" s="1">
        <v>2.0</v>
      </c>
      <c r="T1430" s="1">
        <v>1.0</v>
      </c>
      <c r="U1430" s="1">
        <v>0.0</v>
      </c>
      <c r="V1430" s="1">
        <v>1.0</v>
      </c>
      <c r="W1430" s="1">
        <v>1.0</v>
      </c>
      <c r="X1430" s="1">
        <v>0.0</v>
      </c>
      <c r="Y1430" s="1">
        <v>2.0</v>
      </c>
      <c r="Z1430" s="1">
        <v>0.0</v>
      </c>
      <c r="AA1430" s="1">
        <v>2.0</v>
      </c>
      <c r="AB1430" s="1">
        <v>0.0</v>
      </c>
      <c r="AC1430" s="1">
        <v>2175.0</v>
      </c>
      <c r="AD1430" s="100">
        <f t="shared" si="1"/>
        <v>46</v>
      </c>
      <c r="AE1430">
        <f t="shared" si="2"/>
        <v>12</v>
      </c>
      <c r="AF1430">
        <f t="shared" si="3"/>
        <v>16</v>
      </c>
      <c r="AG1430">
        <f t="shared" si="4"/>
        <v>18</v>
      </c>
    </row>
    <row r="1431">
      <c r="A1431" t="b">
        <v>0</v>
      </c>
      <c r="B1431" s="20">
        <v>44379.68759008102</v>
      </c>
      <c r="C1431" s="1" t="s">
        <v>744</v>
      </c>
      <c r="D1431" s="1">
        <v>0.0</v>
      </c>
      <c r="E1431" s="1">
        <v>1.0</v>
      </c>
      <c r="F1431" s="1">
        <v>0.0</v>
      </c>
      <c r="G1431" s="1">
        <v>0.0</v>
      </c>
      <c r="H1431" s="1">
        <v>1.0</v>
      </c>
      <c r="I1431" s="1">
        <v>0.0</v>
      </c>
      <c r="J1431" s="1">
        <v>1.0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1.0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2646.0</v>
      </c>
      <c r="AD1431" s="100">
        <f t="shared" si="1"/>
        <v>8</v>
      </c>
      <c r="AE1431">
        <f t="shared" si="2"/>
        <v>2</v>
      </c>
      <c r="AF1431">
        <f t="shared" si="3"/>
        <v>0</v>
      </c>
      <c r="AG1431">
        <f t="shared" si="4"/>
        <v>6</v>
      </c>
    </row>
    <row r="1432">
      <c r="A1432" t="b">
        <v>0</v>
      </c>
      <c r="B1432" s="20">
        <v>44379.75816950231</v>
      </c>
      <c r="C1432" s="1" t="s">
        <v>494</v>
      </c>
      <c r="D1432" s="1">
        <v>2.0</v>
      </c>
      <c r="E1432" s="1">
        <v>2.0</v>
      </c>
      <c r="F1432" s="1">
        <v>2.0</v>
      </c>
      <c r="G1432" s="1">
        <v>1.0</v>
      </c>
      <c r="H1432" s="1">
        <v>1.0</v>
      </c>
      <c r="I1432" s="1">
        <v>2.0</v>
      </c>
      <c r="J1432" s="1">
        <v>1.0</v>
      </c>
      <c r="K1432" s="1">
        <v>2.0</v>
      </c>
      <c r="L1432" s="1">
        <v>0.0</v>
      </c>
      <c r="M1432" s="1">
        <v>0.0</v>
      </c>
      <c r="N1432" s="1">
        <v>1.0</v>
      </c>
      <c r="O1432" s="1">
        <v>0.0</v>
      </c>
      <c r="P1432" s="1">
        <v>2.0</v>
      </c>
      <c r="Q1432" s="1">
        <v>1.0</v>
      </c>
      <c r="R1432" s="1">
        <v>1.0</v>
      </c>
      <c r="S1432" s="1">
        <v>2.0</v>
      </c>
      <c r="T1432" s="1">
        <v>1.0</v>
      </c>
      <c r="U1432" s="1">
        <v>0.0</v>
      </c>
      <c r="V1432" s="1">
        <v>0.0</v>
      </c>
      <c r="W1432" s="1">
        <v>1.0</v>
      </c>
      <c r="X1432" s="1">
        <v>0.0</v>
      </c>
      <c r="Y1432" s="1">
        <v>2.0</v>
      </c>
      <c r="Z1432" s="1">
        <v>2.0</v>
      </c>
      <c r="AA1432" s="1">
        <v>2.0</v>
      </c>
      <c r="AB1432" s="1">
        <v>1.0</v>
      </c>
      <c r="AC1432" s="1">
        <v>2314.0</v>
      </c>
      <c r="AD1432" s="100">
        <f t="shared" si="1"/>
        <v>58</v>
      </c>
      <c r="AE1432">
        <f t="shared" si="2"/>
        <v>14</v>
      </c>
      <c r="AF1432">
        <f t="shared" si="3"/>
        <v>20</v>
      </c>
      <c r="AG1432">
        <f t="shared" si="4"/>
        <v>24</v>
      </c>
    </row>
    <row r="1433">
      <c r="A1433" t="b">
        <v>0</v>
      </c>
      <c r="B1433" s="20">
        <v>44381.641012210646</v>
      </c>
      <c r="C1433" s="1" t="s">
        <v>481</v>
      </c>
      <c r="D1433" s="1">
        <v>1.0</v>
      </c>
      <c r="E1433" s="1">
        <v>2.0</v>
      </c>
      <c r="F1433" s="1">
        <v>1.0</v>
      </c>
      <c r="G1433" s="1">
        <v>0.0</v>
      </c>
      <c r="H1433" s="1">
        <v>0.0</v>
      </c>
      <c r="I1433" s="1">
        <v>1.0</v>
      </c>
      <c r="J1433" s="1">
        <v>1.0</v>
      </c>
      <c r="K1433" s="1">
        <v>2.0</v>
      </c>
      <c r="L1433" s="1">
        <v>1.0</v>
      </c>
      <c r="M1433" s="1">
        <v>0.0</v>
      </c>
      <c r="N1433" s="1">
        <v>0.0</v>
      </c>
      <c r="O1433" s="1">
        <v>0.0</v>
      </c>
      <c r="P1433" s="1">
        <v>2.0</v>
      </c>
      <c r="Q1433" s="1">
        <v>1.0</v>
      </c>
      <c r="R1433" s="1">
        <v>0.0</v>
      </c>
      <c r="S1433" s="1">
        <v>2.0</v>
      </c>
      <c r="T1433" s="1">
        <v>2.0</v>
      </c>
      <c r="U1433" s="1">
        <v>0.0</v>
      </c>
      <c r="V1433" s="1">
        <v>1.0</v>
      </c>
      <c r="W1433" s="1">
        <v>1.0</v>
      </c>
      <c r="X1433" s="1">
        <v>1.0</v>
      </c>
      <c r="Y1433" s="1">
        <v>2.0</v>
      </c>
      <c r="Z1433" s="1">
        <v>1.0</v>
      </c>
      <c r="AA1433" s="1">
        <v>2.0</v>
      </c>
      <c r="AB1433" s="1">
        <v>1.0</v>
      </c>
      <c r="AC1433" s="1">
        <v>2305.0</v>
      </c>
      <c r="AD1433" s="100">
        <f t="shared" si="1"/>
        <v>50</v>
      </c>
      <c r="AE1433">
        <f t="shared" si="2"/>
        <v>16</v>
      </c>
      <c r="AF1433">
        <f t="shared" si="3"/>
        <v>16</v>
      </c>
      <c r="AG1433">
        <f t="shared" si="4"/>
        <v>18</v>
      </c>
    </row>
    <row r="1434">
      <c r="A1434" t="b">
        <v>0</v>
      </c>
      <c r="B1434" s="20">
        <v>44381.724738993056</v>
      </c>
      <c r="C1434" s="1" t="s">
        <v>681</v>
      </c>
      <c r="D1434" s="1">
        <v>1.0</v>
      </c>
      <c r="E1434" s="1">
        <v>1.0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1.0</v>
      </c>
      <c r="P1434" s="1">
        <v>0.0</v>
      </c>
      <c r="Q1434" s="1">
        <v>0.0</v>
      </c>
      <c r="R1434" s="1">
        <v>0.0</v>
      </c>
      <c r="S1434" s="1">
        <v>1.0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1.0</v>
      </c>
      <c r="Z1434" s="1">
        <v>0.0</v>
      </c>
      <c r="AA1434" s="1">
        <v>1.0</v>
      </c>
      <c r="AB1434" s="1">
        <v>0.0</v>
      </c>
      <c r="AC1434" s="1">
        <v>2444.0</v>
      </c>
      <c r="AD1434" s="100">
        <f t="shared" si="1"/>
        <v>12</v>
      </c>
      <c r="AE1434">
        <f t="shared" si="2"/>
        <v>4</v>
      </c>
      <c r="AF1434">
        <f t="shared" si="3"/>
        <v>2</v>
      </c>
      <c r="AG1434">
        <f t="shared" si="4"/>
        <v>6</v>
      </c>
    </row>
    <row r="1435">
      <c r="A1435" t="b">
        <v>0</v>
      </c>
      <c r="B1435" s="20">
        <v>44381.73986436342</v>
      </c>
      <c r="C1435" s="1" t="s">
        <v>476</v>
      </c>
      <c r="D1435" s="1">
        <v>2.0</v>
      </c>
      <c r="E1435" s="1">
        <v>2.0</v>
      </c>
      <c r="F1435" s="1">
        <v>2.0</v>
      </c>
      <c r="G1435" s="1">
        <v>1.0</v>
      </c>
      <c r="H1435" s="1">
        <v>1.0</v>
      </c>
      <c r="I1435" s="1">
        <v>2.0</v>
      </c>
      <c r="J1435" s="1">
        <v>2.0</v>
      </c>
      <c r="K1435" s="1">
        <v>2.0</v>
      </c>
      <c r="L1435" s="1">
        <v>2.0</v>
      </c>
      <c r="M1435" s="1">
        <v>2.0</v>
      </c>
      <c r="N1435" s="1">
        <v>2.0</v>
      </c>
      <c r="O1435" s="1">
        <v>1.0</v>
      </c>
      <c r="P1435" s="1">
        <v>2.0</v>
      </c>
      <c r="Q1435" s="1">
        <v>2.0</v>
      </c>
      <c r="R1435" s="1">
        <v>1.0</v>
      </c>
      <c r="S1435" s="1">
        <v>2.0</v>
      </c>
      <c r="T1435" s="1">
        <v>1.0</v>
      </c>
      <c r="U1435" s="1">
        <v>1.0</v>
      </c>
      <c r="V1435" s="1">
        <v>2.0</v>
      </c>
      <c r="W1435" s="1">
        <v>2.0</v>
      </c>
      <c r="X1435" s="1">
        <v>1.0</v>
      </c>
      <c r="Y1435" s="1">
        <v>2.0</v>
      </c>
      <c r="Z1435" s="1">
        <v>1.0</v>
      </c>
      <c r="AA1435" s="1">
        <v>2.0</v>
      </c>
      <c r="AB1435" s="1">
        <v>1.0</v>
      </c>
      <c r="AC1435" s="1">
        <v>2302.0</v>
      </c>
      <c r="AD1435" s="100">
        <f t="shared" si="1"/>
        <v>82</v>
      </c>
      <c r="AE1435">
        <f t="shared" si="2"/>
        <v>26</v>
      </c>
      <c r="AF1435">
        <f t="shared" si="3"/>
        <v>22</v>
      </c>
      <c r="AG1435">
        <f t="shared" si="4"/>
        <v>34</v>
      </c>
    </row>
    <row r="1436">
      <c r="A1436" t="b">
        <v>0</v>
      </c>
      <c r="B1436" s="20">
        <v>44382.58687381944</v>
      </c>
      <c r="C1436" s="1" t="s">
        <v>745</v>
      </c>
      <c r="D1436" s="1">
        <v>0.0</v>
      </c>
      <c r="E1436" s="1">
        <v>1.0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2649.0</v>
      </c>
      <c r="AD1436" s="100">
        <f t="shared" si="1"/>
        <v>2</v>
      </c>
      <c r="AE1436">
        <f t="shared" si="2"/>
        <v>2</v>
      </c>
      <c r="AF1436">
        <f t="shared" si="3"/>
        <v>0</v>
      </c>
      <c r="AG1436">
        <f t="shared" si="4"/>
        <v>0</v>
      </c>
    </row>
    <row r="1437">
      <c r="A1437" t="b">
        <v>0</v>
      </c>
      <c r="B1437" s="20">
        <v>44382.631730023146</v>
      </c>
      <c r="C1437" s="1" t="s">
        <v>448</v>
      </c>
      <c r="D1437" s="1">
        <v>1.0</v>
      </c>
      <c r="E1437" s="1">
        <v>1.0</v>
      </c>
      <c r="F1437" s="1">
        <v>0.0</v>
      </c>
      <c r="G1437" s="1">
        <v>0.0</v>
      </c>
      <c r="H1437" s="1">
        <v>0.0</v>
      </c>
      <c r="I1437" s="1">
        <v>0.0</v>
      </c>
      <c r="J1437" s="1">
        <v>1.0</v>
      </c>
      <c r="K1437" s="1">
        <v>1.0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1.0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1.0</v>
      </c>
      <c r="AB1437" s="1">
        <v>0.0</v>
      </c>
      <c r="AC1437" s="1">
        <v>2264.0</v>
      </c>
      <c r="AD1437" s="100">
        <f t="shared" si="1"/>
        <v>12</v>
      </c>
      <c r="AE1437">
        <f t="shared" si="2"/>
        <v>2</v>
      </c>
      <c r="AF1437">
        <f t="shared" si="3"/>
        <v>4</v>
      </c>
      <c r="AG1437">
        <f t="shared" si="4"/>
        <v>6</v>
      </c>
    </row>
    <row r="1438">
      <c r="A1438" t="b">
        <v>0</v>
      </c>
      <c r="B1438" s="20">
        <v>44383.419160474536</v>
      </c>
      <c r="C1438" s="1" t="s">
        <v>605</v>
      </c>
      <c r="D1438" s="1">
        <v>2.0</v>
      </c>
      <c r="E1438" s="1">
        <v>2.0</v>
      </c>
      <c r="F1438" s="1">
        <v>2.0</v>
      </c>
      <c r="G1438" s="1">
        <v>1.0</v>
      </c>
      <c r="H1438" s="1">
        <v>1.0</v>
      </c>
      <c r="I1438" s="1">
        <v>2.0</v>
      </c>
      <c r="J1438" s="1">
        <v>1.0</v>
      </c>
      <c r="K1438" s="1">
        <v>1.0</v>
      </c>
      <c r="L1438" s="1">
        <v>1.0</v>
      </c>
      <c r="M1438" s="1">
        <v>1.0</v>
      </c>
      <c r="N1438" s="1">
        <v>1.0</v>
      </c>
      <c r="O1438" s="1">
        <v>0.0</v>
      </c>
      <c r="P1438" s="1">
        <v>2.0</v>
      </c>
      <c r="Q1438" s="1">
        <v>1.0</v>
      </c>
      <c r="R1438" s="1">
        <v>0.0</v>
      </c>
      <c r="S1438" s="1">
        <v>2.0</v>
      </c>
      <c r="T1438" s="1">
        <v>1.0</v>
      </c>
      <c r="U1438" s="1">
        <v>0.0</v>
      </c>
      <c r="V1438" s="1">
        <v>1.0</v>
      </c>
      <c r="W1438" s="1">
        <v>2.0</v>
      </c>
      <c r="X1438" s="1">
        <v>1.0</v>
      </c>
      <c r="Y1438" s="1">
        <v>2.0</v>
      </c>
      <c r="Z1438" s="1">
        <v>2.0</v>
      </c>
      <c r="AA1438" s="1">
        <v>2.0</v>
      </c>
      <c r="AB1438" s="1">
        <v>0.0</v>
      </c>
      <c r="AC1438" s="1">
        <v>2382.0</v>
      </c>
      <c r="AD1438" s="100">
        <f t="shared" si="1"/>
        <v>62</v>
      </c>
      <c r="AE1438">
        <f t="shared" si="2"/>
        <v>22</v>
      </c>
      <c r="AF1438">
        <f t="shared" si="3"/>
        <v>16</v>
      </c>
      <c r="AG1438">
        <f t="shared" si="4"/>
        <v>24</v>
      </c>
    </row>
    <row r="1439">
      <c r="A1439" t="b">
        <v>0</v>
      </c>
      <c r="B1439" s="20">
        <v>44383.451291805555</v>
      </c>
      <c r="C1439" s="1" t="s">
        <v>553</v>
      </c>
      <c r="D1439" s="1">
        <v>1.0</v>
      </c>
      <c r="E1439" s="1">
        <v>0.0</v>
      </c>
      <c r="F1439" s="1">
        <v>0.0</v>
      </c>
      <c r="G1439" s="1">
        <v>1.0</v>
      </c>
      <c r="H1439" s="1">
        <v>0.0</v>
      </c>
      <c r="I1439" s="1">
        <v>0.0</v>
      </c>
      <c r="J1439" s="1">
        <v>1.0</v>
      </c>
      <c r="K1439" s="1">
        <v>1.0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1.0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1.0</v>
      </c>
      <c r="AA1439" s="1">
        <v>2.0</v>
      </c>
      <c r="AB1439" s="1">
        <v>0.0</v>
      </c>
      <c r="AC1439" s="1">
        <v>2404.0</v>
      </c>
      <c r="AD1439" s="100">
        <f t="shared" si="1"/>
        <v>16</v>
      </c>
      <c r="AE1439">
        <f t="shared" si="2"/>
        <v>2</v>
      </c>
      <c r="AF1439">
        <f t="shared" si="3"/>
        <v>8</v>
      </c>
      <c r="AG1439">
        <f t="shared" si="4"/>
        <v>6</v>
      </c>
    </row>
    <row r="1440">
      <c r="A1440" t="b">
        <v>0</v>
      </c>
      <c r="B1440" s="20">
        <v>44383.4634117824</v>
      </c>
      <c r="C1440" s="1" t="s">
        <v>648</v>
      </c>
      <c r="D1440" s="1">
        <v>0.0</v>
      </c>
      <c r="E1440" s="1">
        <v>1.0</v>
      </c>
      <c r="F1440" s="1">
        <v>1.0</v>
      </c>
      <c r="G1440" s="1">
        <v>1.0</v>
      </c>
      <c r="H1440" s="1">
        <v>0.0</v>
      </c>
      <c r="I1440" s="1">
        <v>0.0</v>
      </c>
      <c r="J1440" s="1">
        <v>1.0</v>
      </c>
      <c r="K1440" s="1">
        <v>1.0</v>
      </c>
      <c r="L1440" s="1">
        <v>0.0</v>
      </c>
      <c r="M1440" s="1">
        <v>0.0</v>
      </c>
      <c r="N1440" s="1">
        <v>1.0</v>
      </c>
      <c r="O1440" s="1">
        <v>0.0</v>
      </c>
      <c r="P1440" s="1">
        <v>1.0</v>
      </c>
      <c r="Q1440" s="1">
        <v>0.0</v>
      </c>
      <c r="R1440" s="1">
        <v>0.0</v>
      </c>
      <c r="S1440" s="1">
        <v>2.0</v>
      </c>
      <c r="T1440" s="1">
        <v>0.0</v>
      </c>
      <c r="U1440" s="1">
        <v>0.0</v>
      </c>
      <c r="V1440" s="1">
        <v>1.0</v>
      </c>
      <c r="W1440" s="1">
        <v>1.0</v>
      </c>
      <c r="X1440" s="1">
        <v>1.0</v>
      </c>
      <c r="Y1440" s="1">
        <v>1.0</v>
      </c>
      <c r="Z1440" s="1">
        <v>2.0</v>
      </c>
      <c r="AA1440" s="1">
        <v>2.0</v>
      </c>
      <c r="AB1440" s="1">
        <v>1.0</v>
      </c>
      <c r="AC1440" s="1">
        <v>2513.0</v>
      </c>
      <c r="AD1440" s="100">
        <f t="shared" si="1"/>
        <v>36</v>
      </c>
      <c r="AE1440">
        <f t="shared" si="2"/>
        <v>12</v>
      </c>
      <c r="AF1440">
        <f t="shared" si="3"/>
        <v>10</v>
      </c>
      <c r="AG1440">
        <f t="shared" si="4"/>
        <v>14</v>
      </c>
    </row>
    <row r="1441">
      <c r="A1441" t="b">
        <v>0</v>
      </c>
      <c r="B1441" s="20">
        <v>44383.53396674768</v>
      </c>
      <c r="C1441" s="1" t="s">
        <v>556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2407.0</v>
      </c>
      <c r="AD1441" s="100">
        <f t="shared" si="1"/>
        <v>0</v>
      </c>
      <c r="AE1441">
        <f t="shared" si="2"/>
        <v>0</v>
      </c>
      <c r="AF1441">
        <f t="shared" si="3"/>
        <v>0</v>
      </c>
      <c r="AG1441">
        <f t="shared" si="4"/>
        <v>0</v>
      </c>
    </row>
    <row r="1442">
      <c r="A1442" t="b">
        <v>0</v>
      </c>
      <c r="B1442" s="20">
        <v>44383.59866712963</v>
      </c>
      <c r="C1442" s="1" t="s">
        <v>747</v>
      </c>
      <c r="D1442" s="1">
        <v>1.0</v>
      </c>
      <c r="E1442" s="1">
        <v>2.0</v>
      </c>
      <c r="F1442" s="1">
        <v>2.0</v>
      </c>
      <c r="G1442" s="1">
        <v>1.0</v>
      </c>
      <c r="H1442" s="1">
        <v>1.0</v>
      </c>
      <c r="I1442" s="1">
        <v>2.0</v>
      </c>
      <c r="J1442" s="1">
        <v>1.0</v>
      </c>
      <c r="K1442" s="1">
        <v>2.0</v>
      </c>
      <c r="L1442" s="1">
        <v>2.0</v>
      </c>
      <c r="M1442" s="1">
        <v>1.0</v>
      </c>
      <c r="N1442" s="1">
        <v>0.0</v>
      </c>
      <c r="O1442" s="1">
        <v>1.0</v>
      </c>
      <c r="P1442" s="1">
        <v>2.0</v>
      </c>
      <c r="Q1442" s="1">
        <v>1.0</v>
      </c>
      <c r="R1442" s="1">
        <v>1.0</v>
      </c>
      <c r="S1442" s="1">
        <v>2.0</v>
      </c>
      <c r="T1442" s="1">
        <v>1.0</v>
      </c>
      <c r="U1442" s="1">
        <v>1.0</v>
      </c>
      <c r="V1442" s="1">
        <v>1.0</v>
      </c>
      <c r="W1442" s="1">
        <v>2.0</v>
      </c>
      <c r="X1442" s="1">
        <v>1.0</v>
      </c>
      <c r="Y1442" s="1">
        <v>2.0</v>
      </c>
      <c r="Z1442" s="1">
        <v>2.0</v>
      </c>
      <c r="AA1442" s="1">
        <v>2.0</v>
      </c>
      <c r="AB1442" s="1">
        <v>1.0</v>
      </c>
      <c r="AC1442" s="1">
        <v>2645.0</v>
      </c>
      <c r="AD1442" s="100">
        <f t="shared" si="1"/>
        <v>70</v>
      </c>
      <c r="AE1442">
        <f t="shared" si="2"/>
        <v>26</v>
      </c>
      <c r="AF1442">
        <f t="shared" si="3"/>
        <v>16</v>
      </c>
      <c r="AG1442">
        <f t="shared" si="4"/>
        <v>28</v>
      </c>
    </row>
    <row r="1443">
      <c r="A1443" t="b">
        <v>0</v>
      </c>
      <c r="B1443" s="20">
        <v>44384.82998328704</v>
      </c>
      <c r="C1443" s="1" t="s">
        <v>685</v>
      </c>
      <c r="D1443" s="1">
        <v>1.0</v>
      </c>
      <c r="E1443" s="1">
        <v>2.0</v>
      </c>
      <c r="F1443" s="1">
        <v>1.0</v>
      </c>
      <c r="G1443" s="1">
        <v>1.0</v>
      </c>
      <c r="H1443" s="1">
        <v>1.0</v>
      </c>
      <c r="I1443" s="1">
        <v>1.0</v>
      </c>
      <c r="J1443" s="1">
        <v>1.0</v>
      </c>
      <c r="K1443" s="1">
        <v>1.0</v>
      </c>
      <c r="L1443" s="1">
        <v>1.0</v>
      </c>
      <c r="M1443" s="1">
        <v>0.0</v>
      </c>
      <c r="N1443" s="1">
        <v>2.0</v>
      </c>
      <c r="O1443" s="1">
        <v>1.0</v>
      </c>
      <c r="P1443" s="1">
        <v>1.0</v>
      </c>
      <c r="Q1443" s="1">
        <v>1.0</v>
      </c>
      <c r="R1443" s="1">
        <v>0.0</v>
      </c>
      <c r="S1443" s="1">
        <v>2.0</v>
      </c>
      <c r="T1443" s="1">
        <v>1.0</v>
      </c>
      <c r="U1443" s="1">
        <v>0.0</v>
      </c>
      <c r="V1443" s="1">
        <v>0.0</v>
      </c>
      <c r="W1443" s="1">
        <v>0.0</v>
      </c>
      <c r="X1443" s="1">
        <v>1.0</v>
      </c>
      <c r="Y1443" s="1">
        <v>1.0</v>
      </c>
      <c r="Z1443" s="1">
        <v>0.0</v>
      </c>
      <c r="AA1443" s="1">
        <v>1.0</v>
      </c>
      <c r="AB1443" s="1">
        <v>0.0</v>
      </c>
      <c r="AC1443" s="1">
        <v>2549.0</v>
      </c>
      <c r="AD1443" s="100">
        <f t="shared" si="1"/>
        <v>42</v>
      </c>
      <c r="AE1443">
        <f t="shared" si="2"/>
        <v>10</v>
      </c>
      <c r="AF1443">
        <f t="shared" si="3"/>
        <v>14</v>
      </c>
      <c r="AG1443">
        <f t="shared" si="4"/>
        <v>18</v>
      </c>
    </row>
    <row r="1444">
      <c r="A1444" t="b">
        <v>0</v>
      </c>
      <c r="B1444" s="20">
        <v>44384.90884966435</v>
      </c>
      <c r="C1444" s="1" t="s">
        <v>676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2543.0</v>
      </c>
      <c r="AD1444" s="100">
        <f t="shared" si="1"/>
        <v>0</v>
      </c>
      <c r="AE1444">
        <f t="shared" si="2"/>
        <v>0</v>
      </c>
      <c r="AF1444">
        <f t="shared" si="3"/>
        <v>0</v>
      </c>
      <c r="AG1444">
        <f t="shared" si="4"/>
        <v>0</v>
      </c>
    </row>
    <row r="1445">
      <c r="A1445" t="b">
        <v>0</v>
      </c>
      <c r="B1445" s="20">
        <v>44385.522151944446</v>
      </c>
      <c r="C1445" s="1" t="s">
        <v>395</v>
      </c>
      <c r="D1445" s="1">
        <v>2.0</v>
      </c>
      <c r="E1445" s="1">
        <v>2.0</v>
      </c>
      <c r="F1445" s="1">
        <v>2.0</v>
      </c>
      <c r="G1445" s="1">
        <v>1.0</v>
      </c>
      <c r="H1445" s="1">
        <v>2.0</v>
      </c>
      <c r="I1445" s="1">
        <v>1.0</v>
      </c>
      <c r="J1445" s="1">
        <v>2.0</v>
      </c>
      <c r="K1445" s="1">
        <v>2.0</v>
      </c>
      <c r="L1445" s="1">
        <v>1.0</v>
      </c>
      <c r="M1445" s="1">
        <v>2.0</v>
      </c>
      <c r="N1445" s="1">
        <v>2.0</v>
      </c>
      <c r="O1445" s="1">
        <v>0.0</v>
      </c>
      <c r="P1445" s="1">
        <v>2.0</v>
      </c>
      <c r="Q1445" s="1">
        <v>1.0</v>
      </c>
      <c r="R1445" s="1">
        <v>0.0</v>
      </c>
      <c r="S1445" s="1">
        <v>1.0</v>
      </c>
      <c r="T1445" s="1">
        <v>2.0</v>
      </c>
      <c r="U1445" s="1">
        <v>0.0</v>
      </c>
      <c r="V1445" s="1">
        <v>2.0</v>
      </c>
      <c r="W1445" s="1">
        <v>2.0</v>
      </c>
      <c r="X1445" s="1">
        <v>2.0</v>
      </c>
      <c r="Y1445" s="1">
        <v>2.0</v>
      </c>
      <c r="Z1445" s="1">
        <v>1.0</v>
      </c>
      <c r="AA1445" s="1">
        <v>2.0</v>
      </c>
      <c r="AB1445" s="1">
        <v>1.0</v>
      </c>
      <c r="AC1445" s="1">
        <v>2208.0</v>
      </c>
      <c r="AD1445" s="100">
        <f t="shared" si="1"/>
        <v>74</v>
      </c>
      <c r="AE1445">
        <f t="shared" si="2"/>
        <v>24</v>
      </c>
      <c r="AF1445">
        <f t="shared" si="3"/>
        <v>24</v>
      </c>
      <c r="AG1445">
        <f t="shared" si="4"/>
        <v>26</v>
      </c>
    </row>
    <row r="1446">
      <c r="A1446" t="b">
        <v>0</v>
      </c>
      <c r="B1446" s="20">
        <v>44385.60801428241</v>
      </c>
      <c r="C1446" s="1" t="s">
        <v>748</v>
      </c>
      <c r="D1446" s="1">
        <v>1.0</v>
      </c>
      <c r="E1446" s="1">
        <v>1.0</v>
      </c>
      <c r="F1446" s="1">
        <v>2.0</v>
      </c>
      <c r="G1446" s="1">
        <v>0.0</v>
      </c>
      <c r="H1446" s="1">
        <v>1.0</v>
      </c>
      <c r="I1446" s="1">
        <v>1.0</v>
      </c>
      <c r="J1446" s="1">
        <v>1.0</v>
      </c>
      <c r="K1446" s="1">
        <v>1.0</v>
      </c>
      <c r="L1446" s="1">
        <v>0.0</v>
      </c>
      <c r="M1446" s="1">
        <v>0.0</v>
      </c>
      <c r="N1446" s="1">
        <v>1.0</v>
      </c>
      <c r="O1446" s="1">
        <v>0.0</v>
      </c>
      <c r="P1446" s="1">
        <v>1.0</v>
      </c>
      <c r="Q1446" s="1">
        <v>0.0</v>
      </c>
      <c r="R1446" s="1">
        <v>0.0</v>
      </c>
      <c r="S1446" s="1">
        <v>1.0</v>
      </c>
      <c r="T1446" s="1">
        <v>1.0</v>
      </c>
      <c r="U1446" s="1">
        <v>0.0</v>
      </c>
      <c r="V1446" s="1">
        <v>0.0</v>
      </c>
      <c r="W1446" s="1">
        <v>0.0</v>
      </c>
      <c r="X1446" s="1">
        <v>0.0</v>
      </c>
      <c r="Y1446" s="1">
        <v>2.0</v>
      </c>
      <c r="Z1446" s="1">
        <v>2.0</v>
      </c>
      <c r="AA1446" s="1">
        <v>2.0</v>
      </c>
      <c r="AB1446" s="1">
        <v>0.0</v>
      </c>
      <c r="AC1446" s="1">
        <v>2650.0</v>
      </c>
      <c r="AD1446" s="100">
        <f t="shared" si="1"/>
        <v>36</v>
      </c>
      <c r="AE1446">
        <f t="shared" si="2"/>
        <v>10</v>
      </c>
      <c r="AF1446">
        <f t="shared" si="3"/>
        <v>10</v>
      </c>
      <c r="AG1446">
        <f t="shared" si="4"/>
        <v>16</v>
      </c>
    </row>
    <row r="1447">
      <c r="A1447" t="b">
        <v>0</v>
      </c>
      <c r="B1447" s="20">
        <v>44386.28897548611</v>
      </c>
      <c r="C1447" s="1" t="s">
        <v>276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1.0</v>
      </c>
      <c r="AA1447" s="1">
        <v>2.0</v>
      </c>
      <c r="AB1447" s="1">
        <v>1.0</v>
      </c>
      <c r="AC1447" s="1">
        <v>1941.0</v>
      </c>
      <c r="AD1447" s="100">
        <f t="shared" si="1"/>
        <v>8</v>
      </c>
      <c r="AE1447">
        <f t="shared" si="2"/>
        <v>2</v>
      </c>
      <c r="AF1447">
        <f t="shared" si="3"/>
        <v>2</v>
      </c>
      <c r="AG1447">
        <f t="shared" si="4"/>
        <v>4</v>
      </c>
    </row>
    <row r="1448">
      <c r="A1448" t="b">
        <v>0</v>
      </c>
      <c r="B1448" s="20">
        <v>44386.488787662034</v>
      </c>
      <c r="C1448" s="1" t="s">
        <v>435</v>
      </c>
      <c r="D1448" s="1">
        <v>1.0</v>
      </c>
      <c r="E1448" s="1">
        <v>2.0</v>
      </c>
      <c r="F1448" s="1">
        <v>1.0</v>
      </c>
      <c r="G1448" s="1">
        <v>1.0</v>
      </c>
      <c r="H1448" s="1">
        <v>0.0</v>
      </c>
      <c r="I1448" s="1">
        <v>1.0</v>
      </c>
      <c r="J1448" s="1">
        <v>1.0</v>
      </c>
      <c r="K1448" s="1">
        <v>1.0</v>
      </c>
      <c r="L1448" s="1">
        <v>1.0</v>
      </c>
      <c r="M1448" s="1">
        <v>1.0</v>
      </c>
      <c r="N1448" s="1">
        <v>1.0</v>
      </c>
      <c r="O1448" s="1">
        <v>1.0</v>
      </c>
      <c r="P1448" s="1">
        <v>2.0</v>
      </c>
      <c r="Q1448" s="1">
        <v>1.0</v>
      </c>
      <c r="R1448" s="1">
        <v>1.0</v>
      </c>
      <c r="S1448" s="1">
        <v>1.0</v>
      </c>
      <c r="T1448" s="1">
        <v>1.0</v>
      </c>
      <c r="U1448" s="1">
        <v>0.0</v>
      </c>
      <c r="V1448" s="1">
        <v>1.0</v>
      </c>
      <c r="W1448" s="1">
        <v>1.0</v>
      </c>
      <c r="X1448" s="1">
        <v>1.0</v>
      </c>
      <c r="Y1448" s="1">
        <v>1.0</v>
      </c>
      <c r="Z1448" s="1">
        <v>1.0</v>
      </c>
      <c r="AA1448" s="1">
        <v>2.0</v>
      </c>
      <c r="AB1448" s="1">
        <v>1.0</v>
      </c>
      <c r="AC1448" s="1">
        <v>2237.0</v>
      </c>
      <c r="AD1448" s="100">
        <f t="shared" si="1"/>
        <v>52</v>
      </c>
      <c r="AE1448">
        <f t="shared" si="2"/>
        <v>16</v>
      </c>
      <c r="AF1448">
        <f t="shared" si="3"/>
        <v>16</v>
      </c>
      <c r="AG1448">
        <f t="shared" si="4"/>
        <v>20</v>
      </c>
    </row>
    <row r="1449">
      <c r="A1449" t="b">
        <v>0</v>
      </c>
      <c r="B1449" s="20">
        <v>44386.68339844907</v>
      </c>
      <c r="C1449" s="1" t="s">
        <v>749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2644.0</v>
      </c>
      <c r="AD1449" s="100">
        <f t="shared" si="1"/>
        <v>0</v>
      </c>
      <c r="AE1449">
        <f t="shared" si="2"/>
        <v>0</v>
      </c>
      <c r="AF1449">
        <f t="shared" si="3"/>
        <v>0</v>
      </c>
      <c r="AG1449">
        <f t="shared" si="4"/>
        <v>0</v>
      </c>
    </row>
    <row r="1450">
      <c r="A1450" t="b">
        <v>0</v>
      </c>
      <c r="B1450" s="20">
        <v>44388.50932162037</v>
      </c>
      <c r="C1450" s="1" t="s">
        <v>694</v>
      </c>
      <c r="D1450" s="1">
        <v>1.0</v>
      </c>
      <c r="E1450" s="1">
        <v>2.0</v>
      </c>
      <c r="F1450" s="1">
        <v>2.0</v>
      </c>
      <c r="G1450" s="1">
        <v>2.0</v>
      </c>
      <c r="H1450" s="1">
        <v>1.0</v>
      </c>
      <c r="I1450" s="1">
        <v>2.0</v>
      </c>
      <c r="J1450" s="1">
        <v>1.0</v>
      </c>
      <c r="K1450" s="1">
        <v>2.0</v>
      </c>
      <c r="L1450" s="1">
        <v>2.0</v>
      </c>
      <c r="M1450" s="1">
        <v>2.0</v>
      </c>
      <c r="N1450" s="1">
        <v>2.0</v>
      </c>
      <c r="O1450" s="1">
        <v>1.0</v>
      </c>
      <c r="P1450" s="1">
        <v>2.0</v>
      </c>
      <c r="Q1450" s="1">
        <v>2.0</v>
      </c>
      <c r="R1450" s="1">
        <v>1.0</v>
      </c>
      <c r="S1450" s="1">
        <v>2.0</v>
      </c>
      <c r="T1450" s="1">
        <v>1.0</v>
      </c>
      <c r="U1450" s="1">
        <v>1.0</v>
      </c>
      <c r="V1450" s="1">
        <v>2.0</v>
      </c>
      <c r="W1450" s="1">
        <v>2.0</v>
      </c>
      <c r="X1450" s="1">
        <v>2.0</v>
      </c>
      <c r="Y1450" s="1">
        <v>2.0</v>
      </c>
      <c r="Z1450" s="1">
        <v>1.0</v>
      </c>
      <c r="AA1450" s="1">
        <v>2.0</v>
      </c>
      <c r="AB1450" s="1">
        <v>1.0</v>
      </c>
      <c r="AC1450" s="1">
        <v>2566.0</v>
      </c>
      <c r="AD1450" s="100">
        <f t="shared" si="1"/>
        <v>82</v>
      </c>
      <c r="AE1450">
        <f t="shared" si="2"/>
        <v>28</v>
      </c>
      <c r="AF1450">
        <f t="shared" si="3"/>
        <v>22</v>
      </c>
      <c r="AG1450">
        <f t="shared" si="4"/>
        <v>32</v>
      </c>
    </row>
    <row r="1451">
      <c r="A1451" t="b">
        <v>0</v>
      </c>
      <c r="B1451" s="20">
        <v>44388.90882681713</v>
      </c>
      <c r="C1451" s="1" t="s">
        <v>750</v>
      </c>
      <c r="D1451" s="1">
        <v>1.0</v>
      </c>
      <c r="E1451" s="1">
        <v>2.0</v>
      </c>
      <c r="F1451" s="1">
        <v>2.0</v>
      </c>
      <c r="G1451" s="1">
        <v>2.0</v>
      </c>
      <c r="H1451" s="1">
        <v>1.0</v>
      </c>
      <c r="I1451" s="1">
        <v>1.0</v>
      </c>
      <c r="J1451" s="1">
        <v>2.0</v>
      </c>
      <c r="K1451" s="1">
        <v>2.0</v>
      </c>
      <c r="L1451" s="1">
        <v>1.0</v>
      </c>
      <c r="M1451" s="1">
        <v>2.0</v>
      </c>
      <c r="N1451" s="1">
        <v>1.0</v>
      </c>
      <c r="O1451" s="1">
        <v>0.0</v>
      </c>
      <c r="P1451" s="1">
        <v>2.0</v>
      </c>
      <c r="Q1451" s="1">
        <v>1.0</v>
      </c>
      <c r="R1451" s="1">
        <v>2.0</v>
      </c>
      <c r="S1451" s="1">
        <v>1.0</v>
      </c>
      <c r="T1451" s="1">
        <v>1.0</v>
      </c>
      <c r="U1451" s="1">
        <v>0.0</v>
      </c>
      <c r="V1451" s="1">
        <v>1.0</v>
      </c>
      <c r="W1451" s="1">
        <v>1.0</v>
      </c>
      <c r="X1451" s="1">
        <v>1.0</v>
      </c>
      <c r="Y1451" s="1">
        <v>2.0</v>
      </c>
      <c r="Z1451" s="1">
        <v>2.0</v>
      </c>
      <c r="AA1451" s="1">
        <v>2.0</v>
      </c>
      <c r="AB1451" s="1">
        <v>1.0</v>
      </c>
      <c r="AC1451" s="1">
        <v>2578.0</v>
      </c>
      <c r="AD1451" s="100">
        <f t="shared" si="1"/>
        <v>68</v>
      </c>
      <c r="AE1451">
        <f t="shared" si="2"/>
        <v>22</v>
      </c>
      <c r="AF1451">
        <f t="shared" si="3"/>
        <v>20</v>
      </c>
      <c r="AG1451">
        <f t="shared" si="4"/>
        <v>26</v>
      </c>
    </row>
    <row r="1452">
      <c r="A1452" t="b">
        <v>0</v>
      </c>
      <c r="B1452" s="20">
        <v>44388.909501875</v>
      </c>
      <c r="C1452" s="1" t="s">
        <v>750</v>
      </c>
      <c r="D1452" s="1">
        <v>1.0</v>
      </c>
      <c r="E1452" s="1">
        <v>2.0</v>
      </c>
      <c r="F1452" s="1">
        <v>2.0</v>
      </c>
      <c r="G1452" s="1">
        <v>2.0</v>
      </c>
      <c r="H1452" s="1">
        <v>1.0</v>
      </c>
      <c r="I1452" s="1">
        <v>1.0</v>
      </c>
      <c r="J1452" s="1">
        <v>2.0</v>
      </c>
      <c r="K1452" s="1">
        <v>2.0</v>
      </c>
      <c r="L1452" s="1">
        <v>1.0</v>
      </c>
      <c r="M1452" s="1">
        <v>2.0</v>
      </c>
      <c r="N1452" s="1">
        <v>1.0</v>
      </c>
      <c r="O1452" s="1">
        <v>0.0</v>
      </c>
      <c r="P1452" s="1">
        <v>2.0</v>
      </c>
      <c r="Q1452" s="1">
        <v>1.0</v>
      </c>
      <c r="R1452" s="1">
        <v>2.0</v>
      </c>
      <c r="S1452" s="1">
        <v>1.0</v>
      </c>
      <c r="T1452" s="1">
        <v>1.0</v>
      </c>
      <c r="U1452" s="1">
        <v>0.0</v>
      </c>
      <c r="V1452" s="1">
        <v>1.0</v>
      </c>
      <c r="W1452" s="1">
        <v>1.0</v>
      </c>
      <c r="X1452" s="1">
        <v>1.0</v>
      </c>
      <c r="Y1452" s="1">
        <v>2.0</v>
      </c>
      <c r="Z1452" s="1">
        <v>2.0</v>
      </c>
      <c r="AA1452" s="1">
        <v>2.0</v>
      </c>
      <c r="AB1452" s="1">
        <v>1.0</v>
      </c>
      <c r="AC1452" s="1">
        <v>2578.0</v>
      </c>
      <c r="AD1452" s="100">
        <f t="shared" si="1"/>
        <v>68</v>
      </c>
      <c r="AE1452">
        <f t="shared" si="2"/>
        <v>22</v>
      </c>
      <c r="AF1452">
        <f t="shared" si="3"/>
        <v>20</v>
      </c>
      <c r="AG1452">
        <f t="shared" si="4"/>
        <v>26</v>
      </c>
    </row>
    <row r="1453">
      <c r="A1453" t="b">
        <v>0</v>
      </c>
      <c r="B1453" s="20">
        <v>44389.50904208333</v>
      </c>
      <c r="C1453" s="1" t="s">
        <v>214</v>
      </c>
      <c r="D1453" s="1">
        <v>0.0</v>
      </c>
      <c r="E1453" s="1">
        <v>1.0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2651.0</v>
      </c>
      <c r="AD1453" s="100">
        <f t="shared" si="1"/>
        <v>2</v>
      </c>
      <c r="AE1453">
        <f t="shared" si="2"/>
        <v>2</v>
      </c>
      <c r="AF1453">
        <f t="shared" si="3"/>
        <v>0</v>
      </c>
      <c r="AG1453">
        <f t="shared" si="4"/>
        <v>0</v>
      </c>
    </row>
    <row r="1454">
      <c r="A1454" t="b">
        <v>0</v>
      </c>
      <c r="B1454" s="20">
        <v>44390.40685783565</v>
      </c>
      <c r="C1454" s="1" t="s">
        <v>634</v>
      </c>
      <c r="D1454" s="1">
        <v>1.0</v>
      </c>
      <c r="E1454" s="1">
        <v>0.0</v>
      </c>
      <c r="F1454" s="1">
        <v>0.0</v>
      </c>
      <c r="G1454" s="1">
        <v>0.0</v>
      </c>
      <c r="H1454" s="1">
        <v>1.0</v>
      </c>
      <c r="I1454" s="1">
        <v>0.0</v>
      </c>
      <c r="J1454" s="1">
        <v>1.0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1.0</v>
      </c>
      <c r="AA1454" s="1">
        <v>1.0</v>
      </c>
      <c r="AB1454" s="1">
        <v>0.0</v>
      </c>
      <c r="AC1454" s="1">
        <v>2483.0</v>
      </c>
      <c r="AD1454" s="100">
        <f t="shared" si="1"/>
        <v>10</v>
      </c>
      <c r="AE1454">
        <f t="shared" si="2"/>
        <v>2</v>
      </c>
      <c r="AF1454">
        <f t="shared" si="3"/>
        <v>2</v>
      </c>
      <c r="AG1454">
        <f t="shared" si="4"/>
        <v>6</v>
      </c>
    </row>
    <row r="1455">
      <c r="A1455" t="b">
        <v>0</v>
      </c>
      <c r="B1455" s="20">
        <v>44390.46772107639</v>
      </c>
      <c r="C1455" s="1" t="s">
        <v>214</v>
      </c>
      <c r="D1455" s="1">
        <v>1.0</v>
      </c>
      <c r="E1455" s="1">
        <v>0.0</v>
      </c>
      <c r="F1455" s="1">
        <v>1.0</v>
      </c>
      <c r="G1455" s="1">
        <v>0.0</v>
      </c>
      <c r="H1455" s="1">
        <v>0.0</v>
      </c>
      <c r="I1455" s="1">
        <v>1.0</v>
      </c>
      <c r="J1455" s="1">
        <v>0.0</v>
      </c>
      <c r="K1455" s="1">
        <v>1.0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1.0</v>
      </c>
      <c r="AB1455" s="1">
        <v>0.0</v>
      </c>
      <c r="AC1455" s="1">
        <v>2652.0</v>
      </c>
      <c r="AD1455" s="100">
        <f t="shared" si="1"/>
        <v>10</v>
      </c>
      <c r="AE1455">
        <f t="shared" si="2"/>
        <v>0</v>
      </c>
      <c r="AF1455">
        <f t="shared" si="3"/>
        <v>4</v>
      </c>
      <c r="AG1455">
        <f t="shared" si="4"/>
        <v>6</v>
      </c>
    </row>
    <row r="1456">
      <c r="A1456" t="b">
        <v>0</v>
      </c>
      <c r="B1456" s="20">
        <v>44390.58463893519</v>
      </c>
      <c r="C1456" s="1" t="s">
        <v>715</v>
      </c>
      <c r="D1456" s="1">
        <v>1.0</v>
      </c>
      <c r="E1456" s="1">
        <v>2.0</v>
      </c>
      <c r="F1456" s="1">
        <v>2.0</v>
      </c>
      <c r="G1456" s="1">
        <v>1.0</v>
      </c>
      <c r="H1456" s="1">
        <v>1.0</v>
      </c>
      <c r="I1456" s="1">
        <v>2.0</v>
      </c>
      <c r="J1456" s="1">
        <v>1.0</v>
      </c>
      <c r="K1456" s="1">
        <v>2.0</v>
      </c>
      <c r="L1456" s="1">
        <v>2.0</v>
      </c>
      <c r="M1456" s="1">
        <v>1.0</v>
      </c>
      <c r="N1456" s="1">
        <v>2.0</v>
      </c>
      <c r="O1456" s="1">
        <v>0.0</v>
      </c>
      <c r="P1456" s="1">
        <v>1.0</v>
      </c>
      <c r="Q1456" s="1">
        <v>1.0</v>
      </c>
      <c r="R1456" s="1">
        <v>1.0</v>
      </c>
      <c r="S1456" s="1">
        <v>2.0</v>
      </c>
      <c r="T1456" s="1">
        <v>1.0</v>
      </c>
      <c r="U1456" s="1">
        <v>1.0</v>
      </c>
      <c r="V1456" s="1">
        <v>1.0</v>
      </c>
      <c r="W1456" s="1">
        <v>2.0</v>
      </c>
      <c r="X1456" s="1">
        <v>1.0</v>
      </c>
      <c r="Y1456" s="1">
        <v>1.0</v>
      </c>
      <c r="Z1456" s="1">
        <v>2.0</v>
      </c>
      <c r="AA1456" s="1">
        <v>2.0</v>
      </c>
      <c r="AB1456" s="1">
        <v>2.0</v>
      </c>
      <c r="AC1456" s="1">
        <v>2565.0</v>
      </c>
      <c r="AD1456" s="100">
        <f t="shared" si="1"/>
        <v>70</v>
      </c>
      <c r="AE1456">
        <f t="shared" si="2"/>
        <v>24</v>
      </c>
      <c r="AF1456">
        <f t="shared" si="3"/>
        <v>20</v>
      </c>
      <c r="AG1456">
        <f t="shared" si="4"/>
        <v>26</v>
      </c>
    </row>
    <row r="1457">
      <c r="A1457" t="b">
        <v>0</v>
      </c>
      <c r="B1457" s="20">
        <v>44390.670744849536</v>
      </c>
      <c r="C1457" s="1" t="s">
        <v>493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1.0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1.0</v>
      </c>
      <c r="Z1457" s="1">
        <v>0.0</v>
      </c>
      <c r="AA1457" s="1">
        <v>0.0</v>
      </c>
      <c r="AB1457" s="1">
        <v>0.0</v>
      </c>
      <c r="AC1457" s="1">
        <v>2318.0</v>
      </c>
      <c r="AD1457" s="100">
        <f t="shared" si="1"/>
        <v>4</v>
      </c>
      <c r="AE1457">
        <f t="shared" si="2"/>
        <v>4</v>
      </c>
      <c r="AF1457">
        <f t="shared" si="3"/>
        <v>0</v>
      </c>
      <c r="AG1457">
        <f t="shared" si="4"/>
        <v>0</v>
      </c>
    </row>
    <row r="1458">
      <c r="A1458" t="b">
        <v>0</v>
      </c>
      <c r="B1458" s="20">
        <v>44390.95525408565</v>
      </c>
      <c r="C1458" s="1" t="s">
        <v>751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1.0</v>
      </c>
      <c r="AB1458" s="1">
        <v>0.0</v>
      </c>
      <c r="AC1458" s="1">
        <v>2654.0</v>
      </c>
      <c r="AD1458" s="100">
        <f t="shared" si="1"/>
        <v>2</v>
      </c>
      <c r="AE1458">
        <f t="shared" si="2"/>
        <v>0</v>
      </c>
      <c r="AF1458">
        <f t="shared" si="3"/>
        <v>0</v>
      </c>
      <c r="AG1458">
        <f t="shared" si="4"/>
        <v>2</v>
      </c>
    </row>
    <row r="1459">
      <c r="A1459" t="b">
        <v>0</v>
      </c>
      <c r="B1459" s="20">
        <v>44390.95762450232</v>
      </c>
      <c r="C1459" s="1" t="s">
        <v>750</v>
      </c>
      <c r="D1459" s="1">
        <v>1.0</v>
      </c>
      <c r="E1459" s="1">
        <v>2.0</v>
      </c>
      <c r="F1459" s="1">
        <v>2.0</v>
      </c>
      <c r="G1459" s="1">
        <v>2.0</v>
      </c>
      <c r="H1459" s="1">
        <v>1.0</v>
      </c>
      <c r="I1459" s="1">
        <v>1.0</v>
      </c>
      <c r="J1459" s="1">
        <v>2.0</v>
      </c>
      <c r="K1459" s="1">
        <v>2.0</v>
      </c>
      <c r="L1459" s="1">
        <v>1.0</v>
      </c>
      <c r="M1459" s="1">
        <v>2.0</v>
      </c>
      <c r="N1459" s="1">
        <v>1.0</v>
      </c>
      <c r="O1459" s="1">
        <v>0.0</v>
      </c>
      <c r="P1459" s="1">
        <v>2.0</v>
      </c>
      <c r="Q1459" s="1">
        <v>1.0</v>
      </c>
      <c r="R1459" s="1">
        <v>2.0</v>
      </c>
      <c r="S1459" s="1">
        <v>1.0</v>
      </c>
      <c r="T1459" s="1">
        <v>1.0</v>
      </c>
      <c r="U1459" s="1">
        <v>0.0</v>
      </c>
      <c r="V1459" s="1">
        <v>1.0</v>
      </c>
      <c r="W1459" s="1">
        <v>1.0</v>
      </c>
      <c r="X1459" s="1">
        <v>1.0</v>
      </c>
      <c r="Y1459" s="1">
        <v>2.0</v>
      </c>
      <c r="Z1459" s="1">
        <v>2.0</v>
      </c>
      <c r="AA1459" s="1">
        <v>2.0</v>
      </c>
      <c r="AB1459" s="1">
        <v>1.0</v>
      </c>
      <c r="AC1459" s="1">
        <v>1.5436349E7</v>
      </c>
      <c r="AD1459" s="100">
        <f t="shared" si="1"/>
        <v>68</v>
      </c>
      <c r="AE1459">
        <f t="shared" si="2"/>
        <v>22</v>
      </c>
      <c r="AF1459">
        <f t="shared" si="3"/>
        <v>20</v>
      </c>
      <c r="AG1459">
        <f t="shared" si="4"/>
        <v>26</v>
      </c>
    </row>
    <row r="1460">
      <c r="A1460" t="b">
        <v>0</v>
      </c>
      <c r="B1460" s="20">
        <v>44391.62748277778</v>
      </c>
      <c r="C1460" s="1" t="s">
        <v>439</v>
      </c>
      <c r="D1460" s="1">
        <v>0.0</v>
      </c>
      <c r="E1460" s="1">
        <v>0.0</v>
      </c>
      <c r="F1460" s="1">
        <v>0.0</v>
      </c>
      <c r="G1460" s="1">
        <v>0.0</v>
      </c>
      <c r="H1460" s="1">
        <v>1.0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2260.0</v>
      </c>
      <c r="AD1460" s="100">
        <f t="shared" si="1"/>
        <v>2</v>
      </c>
      <c r="AE1460">
        <f t="shared" si="2"/>
        <v>0</v>
      </c>
      <c r="AF1460">
        <f t="shared" si="3"/>
        <v>0</v>
      </c>
      <c r="AG1460">
        <f t="shared" si="4"/>
        <v>2</v>
      </c>
    </row>
    <row r="1461">
      <c r="A1461" t="b">
        <v>0</v>
      </c>
      <c r="B1461" s="20">
        <v>44391.67046483797</v>
      </c>
      <c r="C1461" s="1" t="s">
        <v>940</v>
      </c>
      <c r="D1461" s="1">
        <v>1.0</v>
      </c>
      <c r="E1461" s="1">
        <v>2.0</v>
      </c>
      <c r="F1461" s="1">
        <v>0.0</v>
      </c>
      <c r="G1461" s="1">
        <v>2.0</v>
      </c>
      <c r="H1461" s="1">
        <v>2.0</v>
      </c>
      <c r="I1461" s="1">
        <v>2.0</v>
      </c>
      <c r="J1461" s="1">
        <v>1.0</v>
      </c>
      <c r="K1461" s="1">
        <v>2.0</v>
      </c>
      <c r="L1461" s="1">
        <v>0.0</v>
      </c>
      <c r="M1461" s="1">
        <v>1.0</v>
      </c>
      <c r="N1461" s="1">
        <v>1.0</v>
      </c>
      <c r="O1461" s="1">
        <v>1.0</v>
      </c>
      <c r="P1461" s="1">
        <v>1.0</v>
      </c>
      <c r="Q1461" s="1">
        <v>0.0</v>
      </c>
      <c r="R1461" s="1">
        <v>2.0</v>
      </c>
      <c r="S1461" s="1">
        <v>2.0</v>
      </c>
      <c r="T1461" s="1">
        <v>1.0</v>
      </c>
      <c r="U1461" s="1">
        <v>0.0</v>
      </c>
      <c r="V1461" s="1">
        <v>2.0</v>
      </c>
      <c r="W1461" s="1">
        <v>1.0</v>
      </c>
      <c r="X1461" s="1">
        <v>1.0</v>
      </c>
      <c r="Y1461" s="1">
        <v>2.0</v>
      </c>
      <c r="Z1461" s="1">
        <v>2.0</v>
      </c>
      <c r="AA1461" s="1">
        <v>2.0</v>
      </c>
      <c r="AB1461" s="1">
        <v>2.0</v>
      </c>
      <c r="AC1461" s="1">
        <v>2659.0</v>
      </c>
      <c r="AD1461" s="100">
        <f t="shared" si="1"/>
        <v>66</v>
      </c>
      <c r="AE1461">
        <f t="shared" si="2"/>
        <v>18</v>
      </c>
      <c r="AF1461">
        <f t="shared" si="3"/>
        <v>20</v>
      </c>
      <c r="AG1461">
        <f t="shared" si="4"/>
        <v>28</v>
      </c>
    </row>
    <row r="1462">
      <c r="A1462" t="b">
        <v>0</v>
      </c>
      <c r="B1462" s="20">
        <v>44391.67370481481</v>
      </c>
      <c r="C1462" s="1" t="s">
        <v>752</v>
      </c>
      <c r="D1462" s="1">
        <v>0.0</v>
      </c>
      <c r="E1462" s="1">
        <v>1.0</v>
      </c>
      <c r="F1462" s="1">
        <v>0.0</v>
      </c>
      <c r="G1462" s="1">
        <v>0.0</v>
      </c>
      <c r="H1462" s="1">
        <v>0.0</v>
      </c>
      <c r="I1462" s="1">
        <v>0.0</v>
      </c>
      <c r="J1462" s="1">
        <v>1.0</v>
      </c>
      <c r="K1462" s="1">
        <v>1.0</v>
      </c>
      <c r="L1462" s="1">
        <v>0.0</v>
      </c>
      <c r="M1462" s="1">
        <v>0.0</v>
      </c>
      <c r="N1462" s="1">
        <v>1.0</v>
      </c>
      <c r="O1462" s="1">
        <v>0.0</v>
      </c>
      <c r="P1462" s="1">
        <v>1.0</v>
      </c>
      <c r="Q1462" s="1">
        <v>0.0</v>
      </c>
      <c r="R1462" s="1">
        <v>0.0</v>
      </c>
      <c r="S1462" s="1">
        <v>1.0</v>
      </c>
      <c r="T1462" s="1">
        <v>1.0</v>
      </c>
      <c r="U1462" s="1">
        <v>0.0</v>
      </c>
      <c r="V1462" s="1">
        <v>0.0</v>
      </c>
      <c r="W1462" s="1">
        <v>0.0</v>
      </c>
      <c r="X1462" s="1">
        <v>1.0</v>
      </c>
      <c r="Y1462" s="1">
        <v>0.0</v>
      </c>
      <c r="Z1462" s="1">
        <v>1.0</v>
      </c>
      <c r="AA1462" s="1">
        <v>1.0</v>
      </c>
      <c r="AB1462" s="1">
        <v>0.0</v>
      </c>
      <c r="AC1462" s="1">
        <v>2658.0</v>
      </c>
      <c r="AD1462" s="100">
        <f t="shared" si="1"/>
        <v>20</v>
      </c>
      <c r="AE1462">
        <f t="shared" si="2"/>
        <v>6</v>
      </c>
      <c r="AF1462">
        <f t="shared" si="3"/>
        <v>8</v>
      </c>
      <c r="AG1462">
        <f t="shared" si="4"/>
        <v>6</v>
      </c>
    </row>
    <row r="1463">
      <c r="A1463" t="b">
        <v>0</v>
      </c>
      <c r="B1463" s="20">
        <v>44391.70036267361</v>
      </c>
      <c r="C1463" s="1" t="s">
        <v>753</v>
      </c>
      <c r="D1463" s="1">
        <v>2.0</v>
      </c>
      <c r="E1463" s="1">
        <v>2.0</v>
      </c>
      <c r="F1463" s="1">
        <v>2.0</v>
      </c>
      <c r="G1463" s="1">
        <v>2.0</v>
      </c>
      <c r="H1463" s="1">
        <v>2.0</v>
      </c>
      <c r="I1463" s="1">
        <v>2.0</v>
      </c>
      <c r="J1463" s="1">
        <v>2.0</v>
      </c>
      <c r="K1463" s="1">
        <v>2.0</v>
      </c>
      <c r="L1463" s="1">
        <v>2.0</v>
      </c>
      <c r="M1463" s="1">
        <v>0.0</v>
      </c>
      <c r="N1463" s="1">
        <v>0.0</v>
      </c>
      <c r="O1463" s="1">
        <v>2.0</v>
      </c>
      <c r="P1463" s="1">
        <v>2.0</v>
      </c>
      <c r="Q1463" s="1">
        <v>0.0</v>
      </c>
      <c r="R1463" s="1">
        <v>0.0</v>
      </c>
      <c r="S1463" s="1">
        <v>2.0</v>
      </c>
      <c r="T1463" s="1">
        <v>2.0</v>
      </c>
      <c r="U1463" s="1">
        <v>0.0</v>
      </c>
      <c r="V1463" s="1">
        <v>0.0</v>
      </c>
      <c r="W1463" s="1">
        <v>2.0</v>
      </c>
      <c r="X1463" s="1">
        <v>2.0</v>
      </c>
      <c r="Y1463" s="1">
        <v>2.0</v>
      </c>
      <c r="Z1463" s="1">
        <v>2.0</v>
      </c>
      <c r="AA1463" s="1">
        <v>2.0</v>
      </c>
      <c r="AB1463" s="1">
        <v>0.0</v>
      </c>
      <c r="AC1463" s="1">
        <v>2653.0</v>
      </c>
      <c r="AD1463" s="100">
        <f t="shared" si="1"/>
        <v>72</v>
      </c>
      <c r="AE1463">
        <f t="shared" si="2"/>
        <v>24</v>
      </c>
      <c r="AF1463">
        <f t="shared" si="3"/>
        <v>20</v>
      </c>
      <c r="AG1463">
        <f t="shared" si="4"/>
        <v>28</v>
      </c>
    </row>
    <row r="1464">
      <c r="A1464" t="b">
        <v>0</v>
      </c>
      <c r="B1464" s="20">
        <v>44391.85713542824</v>
      </c>
      <c r="C1464" s="1" t="s">
        <v>616</v>
      </c>
      <c r="D1464" s="1">
        <v>1.0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1.0</v>
      </c>
      <c r="AA1464" s="1">
        <v>0.0</v>
      </c>
      <c r="AB1464" s="1">
        <v>0.0</v>
      </c>
      <c r="AC1464" s="1">
        <v>1259.0</v>
      </c>
      <c r="AD1464" s="100">
        <f t="shared" si="1"/>
        <v>4</v>
      </c>
      <c r="AE1464">
        <f t="shared" si="2"/>
        <v>2</v>
      </c>
      <c r="AF1464">
        <f t="shared" si="3"/>
        <v>2</v>
      </c>
      <c r="AG1464">
        <f t="shared" si="4"/>
        <v>0</v>
      </c>
    </row>
    <row r="1465">
      <c r="A1465" t="b">
        <v>0</v>
      </c>
      <c r="B1465" s="20">
        <v>44393.48882398148</v>
      </c>
      <c r="C1465" s="1" t="s">
        <v>755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2664.0</v>
      </c>
      <c r="AD1465" s="100">
        <f t="shared" si="1"/>
        <v>0</v>
      </c>
      <c r="AE1465">
        <f t="shared" si="2"/>
        <v>0</v>
      </c>
      <c r="AF1465">
        <f t="shared" si="3"/>
        <v>0</v>
      </c>
      <c r="AG1465">
        <f t="shared" si="4"/>
        <v>0</v>
      </c>
    </row>
    <row r="1466">
      <c r="A1466" t="b">
        <v>0</v>
      </c>
      <c r="B1466" s="20">
        <v>44393.50825400463</v>
      </c>
      <c r="C1466" s="1" t="s">
        <v>756</v>
      </c>
      <c r="D1466" s="1">
        <v>1.0</v>
      </c>
      <c r="E1466" s="1">
        <v>1.0</v>
      </c>
      <c r="F1466" s="1">
        <v>2.0</v>
      </c>
      <c r="G1466" s="1">
        <v>1.0</v>
      </c>
      <c r="H1466" s="1">
        <v>1.0</v>
      </c>
      <c r="I1466" s="1">
        <v>2.0</v>
      </c>
      <c r="J1466" s="1">
        <v>2.0</v>
      </c>
      <c r="K1466" s="1">
        <v>2.0</v>
      </c>
      <c r="L1466" s="1">
        <v>1.0</v>
      </c>
      <c r="M1466" s="1">
        <v>1.0</v>
      </c>
      <c r="N1466" s="1">
        <v>0.0</v>
      </c>
      <c r="O1466" s="1">
        <v>0.0</v>
      </c>
      <c r="P1466" s="1">
        <v>2.0</v>
      </c>
      <c r="Q1466" s="1">
        <v>0.0</v>
      </c>
      <c r="R1466" s="1">
        <v>1.0</v>
      </c>
      <c r="S1466" s="1">
        <v>2.0</v>
      </c>
      <c r="T1466" s="1">
        <v>1.0</v>
      </c>
      <c r="U1466" s="1">
        <v>0.0</v>
      </c>
      <c r="V1466" s="1">
        <v>2.0</v>
      </c>
      <c r="W1466" s="1">
        <v>2.0</v>
      </c>
      <c r="X1466" s="1">
        <v>2.0</v>
      </c>
      <c r="Y1466" s="1">
        <v>2.0</v>
      </c>
      <c r="Z1466" s="1">
        <v>1.0</v>
      </c>
      <c r="AA1466" s="1">
        <v>1.0</v>
      </c>
      <c r="AB1466" s="1">
        <v>1.0</v>
      </c>
      <c r="AC1466" s="1">
        <v>2655.0</v>
      </c>
      <c r="AD1466" s="100">
        <f t="shared" si="1"/>
        <v>62</v>
      </c>
      <c r="AE1466">
        <f t="shared" si="2"/>
        <v>20</v>
      </c>
      <c r="AF1466">
        <f t="shared" si="3"/>
        <v>16</v>
      </c>
      <c r="AG1466">
        <f t="shared" si="4"/>
        <v>26</v>
      </c>
    </row>
    <row r="1467">
      <c r="A1467" t="b">
        <v>0</v>
      </c>
      <c r="B1467" s="20">
        <v>44393.62328292824</v>
      </c>
      <c r="C1467" s="1" t="s">
        <v>754</v>
      </c>
      <c r="D1467" s="1">
        <v>1.0</v>
      </c>
      <c r="E1467" s="1">
        <v>1.0</v>
      </c>
      <c r="F1467" s="1">
        <v>2.0</v>
      </c>
      <c r="G1467" s="1">
        <v>1.0</v>
      </c>
      <c r="H1467" s="1">
        <v>0.0</v>
      </c>
      <c r="I1467" s="1">
        <v>2.0</v>
      </c>
      <c r="J1467" s="1">
        <v>0.0</v>
      </c>
      <c r="K1467" s="1">
        <v>0.0</v>
      </c>
      <c r="L1467" s="1">
        <v>2.0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1.0</v>
      </c>
      <c r="S1467" s="1">
        <v>1.0</v>
      </c>
      <c r="T1467" s="1">
        <v>0.0</v>
      </c>
      <c r="U1467" s="1">
        <v>0.0</v>
      </c>
      <c r="V1467" s="1">
        <v>2.0</v>
      </c>
      <c r="W1467" s="1">
        <v>1.0</v>
      </c>
      <c r="X1467" s="1">
        <v>1.0</v>
      </c>
      <c r="Y1467" s="1">
        <v>2.0</v>
      </c>
      <c r="Z1467" s="1">
        <v>0.0</v>
      </c>
      <c r="AA1467" s="1">
        <v>0.0</v>
      </c>
      <c r="AB1467" s="1">
        <v>0.0</v>
      </c>
      <c r="AC1467" s="1">
        <v>2666.0</v>
      </c>
      <c r="AD1467" s="100">
        <f t="shared" si="1"/>
        <v>34</v>
      </c>
      <c r="AE1467">
        <f t="shared" si="2"/>
        <v>14</v>
      </c>
      <c r="AF1467">
        <f t="shared" si="3"/>
        <v>4</v>
      </c>
      <c r="AG1467">
        <f t="shared" si="4"/>
        <v>16</v>
      </c>
    </row>
    <row r="1468">
      <c r="A1468" t="b">
        <v>0</v>
      </c>
      <c r="B1468" s="20">
        <v>44395.256718819444</v>
      </c>
      <c r="C1468" s="1" t="s">
        <v>488</v>
      </c>
      <c r="D1468" s="1">
        <v>1.0</v>
      </c>
      <c r="E1468" s="1">
        <v>2.0</v>
      </c>
      <c r="F1468" s="1">
        <v>2.0</v>
      </c>
      <c r="G1468" s="1">
        <v>1.0</v>
      </c>
      <c r="H1468" s="1">
        <v>1.0</v>
      </c>
      <c r="I1468" s="1">
        <v>2.0</v>
      </c>
      <c r="J1468" s="1">
        <v>1.0</v>
      </c>
      <c r="K1468" s="1">
        <v>2.0</v>
      </c>
      <c r="L1468" s="1">
        <v>1.0</v>
      </c>
      <c r="M1468" s="1">
        <v>1.0</v>
      </c>
      <c r="N1468" s="1">
        <v>2.0</v>
      </c>
      <c r="O1468" s="1">
        <v>0.0</v>
      </c>
      <c r="P1468" s="1">
        <v>2.0</v>
      </c>
      <c r="Q1468" s="1">
        <v>1.0</v>
      </c>
      <c r="R1468" s="1">
        <v>1.0</v>
      </c>
      <c r="S1468" s="1">
        <v>1.0</v>
      </c>
      <c r="T1468" s="1">
        <v>2.0</v>
      </c>
      <c r="U1468" s="1">
        <v>1.0</v>
      </c>
      <c r="V1468" s="1">
        <v>1.0</v>
      </c>
      <c r="W1468" s="1">
        <v>1.0</v>
      </c>
      <c r="X1468" s="1">
        <v>1.0</v>
      </c>
      <c r="Y1468" s="1">
        <v>1.0</v>
      </c>
      <c r="Z1468" s="1">
        <v>1.0</v>
      </c>
      <c r="AA1468" s="1">
        <v>2.0</v>
      </c>
      <c r="AB1468" s="1">
        <v>1.0</v>
      </c>
      <c r="AC1468" s="1">
        <v>2248.0</v>
      </c>
      <c r="AD1468" s="100">
        <f t="shared" si="1"/>
        <v>64</v>
      </c>
      <c r="AE1468">
        <f t="shared" si="2"/>
        <v>18</v>
      </c>
      <c r="AF1468">
        <f t="shared" si="3"/>
        <v>22</v>
      </c>
      <c r="AG1468">
        <f t="shared" si="4"/>
        <v>24</v>
      </c>
    </row>
    <row r="1469">
      <c r="A1469" t="b">
        <v>0</v>
      </c>
      <c r="B1469" s="20">
        <v>44396.4013446875</v>
      </c>
      <c r="C1469" s="1" t="s">
        <v>492</v>
      </c>
      <c r="D1469" s="1">
        <v>2.0</v>
      </c>
      <c r="E1469" s="1">
        <v>2.0</v>
      </c>
      <c r="F1469" s="1">
        <v>2.0</v>
      </c>
      <c r="G1469" s="1">
        <v>2.0</v>
      </c>
      <c r="H1469" s="1">
        <v>2.0</v>
      </c>
      <c r="I1469" s="1">
        <v>2.0</v>
      </c>
      <c r="J1469" s="1">
        <v>2.0</v>
      </c>
      <c r="K1469" s="1">
        <v>2.0</v>
      </c>
      <c r="L1469" s="1">
        <v>1.0</v>
      </c>
      <c r="M1469" s="1">
        <v>0.0</v>
      </c>
      <c r="N1469" s="1">
        <v>0.0</v>
      </c>
      <c r="O1469" s="1">
        <v>1.0</v>
      </c>
      <c r="P1469" s="1">
        <v>1.0</v>
      </c>
      <c r="Q1469" s="1">
        <v>1.0</v>
      </c>
      <c r="R1469" s="1">
        <v>0.0</v>
      </c>
      <c r="S1469" s="1">
        <v>2.0</v>
      </c>
      <c r="T1469" s="1">
        <v>0.0</v>
      </c>
      <c r="U1469" s="1">
        <v>0.0</v>
      </c>
      <c r="V1469" s="1">
        <v>1.0</v>
      </c>
      <c r="W1469" s="1">
        <v>2.0</v>
      </c>
      <c r="X1469" s="1">
        <v>2.0</v>
      </c>
      <c r="Y1469" s="1">
        <v>2.0</v>
      </c>
      <c r="Z1469" s="1">
        <v>2.0</v>
      </c>
      <c r="AA1469" s="1">
        <v>2.0</v>
      </c>
      <c r="AB1469" s="1">
        <v>1.0</v>
      </c>
      <c r="AC1469" s="1">
        <v>2327.0</v>
      </c>
      <c r="AD1469" s="100">
        <f t="shared" si="1"/>
        <v>68</v>
      </c>
      <c r="AE1469">
        <f t="shared" si="2"/>
        <v>22</v>
      </c>
      <c r="AF1469">
        <f t="shared" si="3"/>
        <v>16</v>
      </c>
      <c r="AG1469">
        <f t="shared" si="4"/>
        <v>30</v>
      </c>
    </row>
    <row r="1470">
      <c r="A1470" t="b">
        <v>0</v>
      </c>
      <c r="B1470" s="20">
        <v>44396.40194563658</v>
      </c>
      <c r="C1470" s="1" t="s">
        <v>942</v>
      </c>
      <c r="D1470" s="1">
        <v>1.0</v>
      </c>
      <c r="E1470" s="1">
        <v>1.0</v>
      </c>
      <c r="F1470" s="1">
        <v>1.0</v>
      </c>
      <c r="G1470" s="1">
        <v>0.0</v>
      </c>
      <c r="H1470" s="1">
        <v>2.0</v>
      </c>
      <c r="I1470" s="1">
        <v>1.0</v>
      </c>
      <c r="J1470" s="1">
        <v>1.0</v>
      </c>
      <c r="K1470" s="1">
        <v>1.0</v>
      </c>
      <c r="L1470" s="1">
        <v>0.0</v>
      </c>
      <c r="M1470" s="1">
        <v>0.0</v>
      </c>
      <c r="N1470" s="1">
        <v>0.0</v>
      </c>
      <c r="O1470" s="1">
        <v>1.0</v>
      </c>
      <c r="P1470" s="1">
        <v>1.0</v>
      </c>
      <c r="Q1470" s="1">
        <v>0.0</v>
      </c>
      <c r="R1470" s="1">
        <v>0.0</v>
      </c>
      <c r="S1470" s="1">
        <v>2.0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2.0</v>
      </c>
      <c r="Z1470" s="1">
        <v>2.0</v>
      </c>
      <c r="AA1470" s="1">
        <v>2.0</v>
      </c>
      <c r="AB1470" s="1">
        <v>0.0</v>
      </c>
      <c r="AC1470" s="1">
        <v>2656.0</v>
      </c>
      <c r="AD1470" s="100">
        <f t="shared" si="1"/>
        <v>36</v>
      </c>
      <c r="AE1470">
        <f t="shared" si="2"/>
        <v>10</v>
      </c>
      <c r="AF1470">
        <f t="shared" si="3"/>
        <v>6</v>
      </c>
      <c r="AG1470">
        <f t="shared" si="4"/>
        <v>20</v>
      </c>
    </row>
    <row r="1471">
      <c r="A1471" t="b">
        <v>0</v>
      </c>
      <c r="B1471" s="20">
        <v>44396.51914462963</v>
      </c>
      <c r="C1471" s="1" t="s">
        <v>757</v>
      </c>
      <c r="D1471" s="1">
        <v>0.0</v>
      </c>
      <c r="E1471" s="1">
        <v>1.0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1.0</v>
      </c>
      <c r="L1471" s="1">
        <v>1.0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1.0</v>
      </c>
      <c r="T1471" s="1">
        <v>0.0</v>
      </c>
      <c r="U1471" s="1">
        <v>0.0</v>
      </c>
      <c r="V1471" s="1">
        <v>1.0</v>
      </c>
      <c r="W1471" s="1">
        <v>1.0</v>
      </c>
      <c r="X1471" s="1">
        <v>1.0</v>
      </c>
      <c r="Y1471" s="1">
        <v>1.0</v>
      </c>
      <c r="Z1471" s="1">
        <v>1.0</v>
      </c>
      <c r="AA1471" s="1">
        <v>1.0</v>
      </c>
      <c r="AB1471" s="1">
        <v>0.0</v>
      </c>
      <c r="AC1471" s="1">
        <v>2627.0</v>
      </c>
      <c r="AD1471" s="100">
        <f t="shared" si="1"/>
        <v>20</v>
      </c>
      <c r="AE1471">
        <f t="shared" si="2"/>
        <v>12</v>
      </c>
      <c r="AF1471">
        <f t="shared" si="3"/>
        <v>2</v>
      </c>
      <c r="AG1471">
        <f t="shared" si="4"/>
        <v>6</v>
      </c>
    </row>
    <row r="1472">
      <c r="A1472" t="b">
        <v>0</v>
      </c>
      <c r="B1472" s="20">
        <v>44396.65631100694</v>
      </c>
      <c r="C1472" s="1" t="s">
        <v>214</v>
      </c>
      <c r="D1472" s="1">
        <v>0.0</v>
      </c>
      <c r="E1472" s="1">
        <v>0.0</v>
      </c>
      <c r="F1472" s="1">
        <v>0.0</v>
      </c>
      <c r="G1472" s="1">
        <v>0.0</v>
      </c>
      <c r="H1472" s="1">
        <v>2.0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1.0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1.0</v>
      </c>
      <c r="AA1472" s="1">
        <v>2.0</v>
      </c>
      <c r="AB1472" s="1">
        <v>1.0</v>
      </c>
      <c r="AC1472" s="1">
        <v>2657.0</v>
      </c>
      <c r="AD1472" s="100">
        <f t="shared" si="1"/>
        <v>14</v>
      </c>
      <c r="AE1472">
        <f t="shared" si="2"/>
        <v>2</v>
      </c>
      <c r="AF1472">
        <f t="shared" si="3"/>
        <v>4</v>
      </c>
      <c r="AG1472">
        <f t="shared" si="4"/>
        <v>8</v>
      </c>
    </row>
    <row r="1473">
      <c r="A1473" t="b">
        <v>0</v>
      </c>
      <c r="B1473" s="20">
        <v>44396.68826685185</v>
      </c>
      <c r="C1473" s="1" t="s">
        <v>758</v>
      </c>
      <c r="D1473" s="1">
        <v>1.0</v>
      </c>
      <c r="E1473" s="1">
        <v>1.0</v>
      </c>
      <c r="F1473" s="1">
        <v>1.0</v>
      </c>
      <c r="G1473" s="1">
        <v>0.0</v>
      </c>
      <c r="H1473" s="1">
        <v>0.0</v>
      </c>
      <c r="I1473" s="1">
        <v>2.0</v>
      </c>
      <c r="J1473" s="1">
        <v>0.0</v>
      </c>
      <c r="K1473" s="1">
        <v>1.0</v>
      </c>
      <c r="L1473" s="1">
        <v>0.0</v>
      </c>
      <c r="M1473" s="1">
        <v>0.0</v>
      </c>
      <c r="N1473" s="1">
        <v>0.0</v>
      </c>
      <c r="O1473" s="1">
        <v>0.0</v>
      </c>
      <c r="P1473" s="1">
        <v>2.0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2.0</v>
      </c>
      <c r="AA1473" s="1">
        <v>2.0</v>
      </c>
      <c r="AB1473" s="1">
        <v>1.0</v>
      </c>
      <c r="AC1473" s="1">
        <v>2661.0</v>
      </c>
      <c r="AD1473" s="100">
        <f t="shared" si="1"/>
        <v>26</v>
      </c>
      <c r="AE1473">
        <f t="shared" si="2"/>
        <v>6</v>
      </c>
      <c r="AF1473">
        <f t="shared" si="3"/>
        <v>10</v>
      </c>
      <c r="AG1473">
        <f t="shared" si="4"/>
        <v>10</v>
      </c>
    </row>
    <row r="1474">
      <c r="A1474" t="b">
        <v>0</v>
      </c>
      <c r="B1474" s="20">
        <v>44396.76773609954</v>
      </c>
      <c r="C1474" s="1" t="s">
        <v>624</v>
      </c>
      <c r="D1474" s="1">
        <v>1.0</v>
      </c>
      <c r="E1474" s="1">
        <v>1.0</v>
      </c>
      <c r="F1474" s="1">
        <v>1.0</v>
      </c>
      <c r="G1474" s="1">
        <v>1.0</v>
      </c>
      <c r="H1474" s="1">
        <v>1.0</v>
      </c>
      <c r="I1474" s="1">
        <v>2.0</v>
      </c>
      <c r="J1474" s="1">
        <v>1.0</v>
      </c>
      <c r="K1474" s="1">
        <v>2.0</v>
      </c>
      <c r="L1474" s="1">
        <v>1.0</v>
      </c>
      <c r="M1474" s="1">
        <v>0.0</v>
      </c>
      <c r="N1474" s="1">
        <v>1.0</v>
      </c>
      <c r="O1474" s="1">
        <v>0.0</v>
      </c>
      <c r="P1474" s="1">
        <v>1.0</v>
      </c>
      <c r="Q1474" s="1">
        <v>0.0</v>
      </c>
      <c r="R1474" s="1">
        <v>0.0</v>
      </c>
      <c r="S1474" s="1">
        <v>1.0</v>
      </c>
      <c r="T1474" s="1">
        <v>1.0</v>
      </c>
      <c r="U1474" s="1">
        <v>0.0</v>
      </c>
      <c r="V1474" s="1">
        <v>1.0</v>
      </c>
      <c r="W1474" s="1">
        <v>2.0</v>
      </c>
      <c r="X1474" s="1">
        <v>1.0</v>
      </c>
      <c r="Y1474" s="1">
        <v>1.0</v>
      </c>
      <c r="Z1474" s="1">
        <v>0.0</v>
      </c>
      <c r="AA1474" s="1">
        <v>2.0</v>
      </c>
      <c r="AB1474" s="1">
        <v>0.0</v>
      </c>
      <c r="AC1474" s="1">
        <v>2463.0</v>
      </c>
      <c r="AD1474" s="100">
        <f t="shared" si="1"/>
        <v>44</v>
      </c>
      <c r="AE1474">
        <f t="shared" si="2"/>
        <v>12</v>
      </c>
      <c r="AF1474">
        <f t="shared" si="3"/>
        <v>14</v>
      </c>
      <c r="AG1474">
        <f t="shared" si="4"/>
        <v>18</v>
      </c>
    </row>
    <row r="1475">
      <c r="A1475" t="b">
        <v>0</v>
      </c>
      <c r="B1475" s="20">
        <v>44397.492262858796</v>
      </c>
      <c r="C1475" s="1" t="s">
        <v>594</v>
      </c>
      <c r="D1475" s="1">
        <v>1.0</v>
      </c>
      <c r="E1475" s="1">
        <v>1.0</v>
      </c>
      <c r="F1475" s="1">
        <v>0.0</v>
      </c>
      <c r="G1475" s="1">
        <v>0.0</v>
      </c>
      <c r="H1475" s="1">
        <v>1.0</v>
      </c>
      <c r="I1475" s="1">
        <v>0.0</v>
      </c>
      <c r="J1475" s="1">
        <v>1.0</v>
      </c>
      <c r="K1475" s="1">
        <v>1.0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1.0</v>
      </c>
      <c r="T1475" s="1">
        <v>0.0</v>
      </c>
      <c r="U1475" s="1">
        <v>0.0</v>
      </c>
      <c r="V1475" s="1">
        <v>0.0</v>
      </c>
      <c r="W1475" s="1">
        <v>1.0</v>
      </c>
      <c r="X1475" s="1">
        <v>1.0</v>
      </c>
      <c r="Y1475" s="1">
        <v>0.0</v>
      </c>
      <c r="Z1475" s="1">
        <v>1.0</v>
      </c>
      <c r="AA1475" s="1">
        <v>1.0</v>
      </c>
      <c r="AB1475" s="1">
        <v>1.0</v>
      </c>
      <c r="AC1475" s="1">
        <v>2446.0</v>
      </c>
      <c r="AD1475" s="100">
        <f t="shared" si="1"/>
        <v>22</v>
      </c>
      <c r="AE1475">
        <f t="shared" si="2"/>
        <v>8</v>
      </c>
      <c r="AF1475">
        <f t="shared" si="3"/>
        <v>6</v>
      </c>
      <c r="AG1475">
        <f t="shared" si="4"/>
        <v>8</v>
      </c>
    </row>
    <row r="1476">
      <c r="A1476" t="b">
        <v>0</v>
      </c>
      <c r="B1476" s="20">
        <v>44397.66366244213</v>
      </c>
      <c r="C1476" s="1" t="s">
        <v>569</v>
      </c>
      <c r="D1476" s="1">
        <v>1.0</v>
      </c>
      <c r="E1476" s="1">
        <v>1.0</v>
      </c>
      <c r="F1476" s="1">
        <v>1.0</v>
      </c>
      <c r="G1476" s="1">
        <v>1.0</v>
      </c>
      <c r="H1476" s="1">
        <v>1.0</v>
      </c>
      <c r="I1476" s="1">
        <v>0.0</v>
      </c>
      <c r="J1476" s="1">
        <v>0.0</v>
      </c>
      <c r="K1476" s="1">
        <v>1.0</v>
      </c>
      <c r="L1476" s="1">
        <v>0.0</v>
      </c>
      <c r="M1476" s="1">
        <v>0.0</v>
      </c>
      <c r="N1476" s="1">
        <v>1.0</v>
      </c>
      <c r="O1476" s="1">
        <v>0.0</v>
      </c>
      <c r="P1476" s="1">
        <v>1.0</v>
      </c>
      <c r="Q1476" s="1">
        <v>0.0</v>
      </c>
      <c r="R1476" s="1">
        <v>0.0</v>
      </c>
      <c r="S1476" s="1">
        <v>0.0</v>
      </c>
      <c r="T1476" s="1">
        <v>1.0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1.0</v>
      </c>
      <c r="AA1476" s="1">
        <v>1.0</v>
      </c>
      <c r="AB1476" s="1">
        <v>0.0</v>
      </c>
      <c r="AC1476" s="1">
        <v>2424.0</v>
      </c>
      <c r="AD1476" s="100">
        <f t="shared" si="1"/>
        <v>22</v>
      </c>
      <c r="AE1476">
        <f t="shared" si="2"/>
        <v>4</v>
      </c>
      <c r="AF1476">
        <f t="shared" si="3"/>
        <v>12</v>
      </c>
      <c r="AG1476">
        <f t="shared" si="4"/>
        <v>6</v>
      </c>
    </row>
    <row r="1477">
      <c r="A1477" t="b">
        <v>0</v>
      </c>
      <c r="B1477" s="20">
        <v>44397.71491866898</v>
      </c>
      <c r="C1477" s="1" t="s">
        <v>639</v>
      </c>
      <c r="D1477" s="1">
        <v>1.0</v>
      </c>
      <c r="E1477" s="1">
        <v>1.0</v>
      </c>
      <c r="F1477" s="1">
        <v>0.0</v>
      </c>
      <c r="G1477" s="1">
        <v>2.0</v>
      </c>
      <c r="H1477" s="1">
        <v>0.0</v>
      </c>
      <c r="I1477" s="1">
        <v>0.0</v>
      </c>
      <c r="J1477" s="1">
        <v>0.0</v>
      </c>
      <c r="K1477" s="1">
        <v>1.0</v>
      </c>
      <c r="L1477" s="1">
        <v>0.0</v>
      </c>
      <c r="M1477" s="1">
        <v>0.0</v>
      </c>
      <c r="N1477" s="1">
        <v>2.0</v>
      </c>
      <c r="O1477" s="1">
        <v>0.0</v>
      </c>
      <c r="P1477" s="1">
        <v>1.0</v>
      </c>
      <c r="Q1477" s="1">
        <v>0.0</v>
      </c>
      <c r="R1477" s="1">
        <v>0.0</v>
      </c>
      <c r="S1477" s="1">
        <v>1.0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1.0</v>
      </c>
      <c r="Z1477" s="1">
        <v>0.0</v>
      </c>
      <c r="AA1477" s="1">
        <v>1.0</v>
      </c>
      <c r="AB1477" s="1">
        <v>0.0</v>
      </c>
      <c r="AC1477" s="1">
        <v>2469.0</v>
      </c>
      <c r="AD1477" s="100">
        <f t="shared" si="1"/>
        <v>22</v>
      </c>
      <c r="AE1477">
        <f t="shared" si="2"/>
        <v>4</v>
      </c>
      <c r="AF1477">
        <f t="shared" si="3"/>
        <v>14</v>
      </c>
      <c r="AG1477">
        <f t="shared" si="4"/>
        <v>4</v>
      </c>
    </row>
    <row r="1478">
      <c r="A1478" t="b">
        <v>0</v>
      </c>
      <c r="B1478" s="20">
        <v>44398.59382962963</v>
      </c>
      <c r="C1478" s="1" t="s">
        <v>759</v>
      </c>
      <c r="D1478" s="1">
        <v>1.0</v>
      </c>
      <c r="E1478" s="1">
        <v>1.0</v>
      </c>
      <c r="F1478" s="1">
        <v>1.0</v>
      </c>
      <c r="G1478" s="1">
        <v>1.0</v>
      </c>
      <c r="H1478" s="1">
        <v>2.0</v>
      </c>
      <c r="I1478" s="1">
        <v>1.0</v>
      </c>
      <c r="J1478" s="1">
        <v>0.0</v>
      </c>
      <c r="K1478" s="1">
        <v>2.0</v>
      </c>
      <c r="L1478" s="1">
        <v>0.0</v>
      </c>
      <c r="M1478" s="1">
        <v>1.0</v>
      </c>
      <c r="N1478" s="1">
        <v>1.0</v>
      </c>
      <c r="O1478" s="1">
        <v>1.0</v>
      </c>
      <c r="P1478" s="1">
        <v>2.0</v>
      </c>
      <c r="Q1478" s="1">
        <v>0.0</v>
      </c>
      <c r="R1478" s="1">
        <v>0.0</v>
      </c>
      <c r="S1478" s="1">
        <v>1.0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1.0</v>
      </c>
      <c r="Z1478" s="1">
        <v>2.0</v>
      </c>
      <c r="AA1478" s="1">
        <v>2.0</v>
      </c>
      <c r="AB1478" s="1">
        <v>0.0</v>
      </c>
      <c r="AC1478" s="1">
        <v>2667.0</v>
      </c>
      <c r="AD1478" s="100">
        <f t="shared" si="1"/>
        <v>40</v>
      </c>
      <c r="AE1478">
        <f t="shared" si="2"/>
        <v>10</v>
      </c>
      <c r="AF1478">
        <f t="shared" si="3"/>
        <v>14</v>
      </c>
      <c r="AG1478">
        <f t="shared" si="4"/>
        <v>16</v>
      </c>
    </row>
    <row r="1479">
      <c r="A1479" t="b">
        <v>0</v>
      </c>
      <c r="B1479" s="20">
        <v>44398.673152083335</v>
      </c>
      <c r="C1479" s="1" t="s">
        <v>943</v>
      </c>
      <c r="D1479" s="1">
        <v>2.0</v>
      </c>
      <c r="E1479" s="1">
        <v>2.0</v>
      </c>
      <c r="F1479" s="1">
        <v>1.0</v>
      </c>
      <c r="G1479" s="1">
        <v>2.0</v>
      </c>
      <c r="H1479" s="1">
        <v>1.0</v>
      </c>
      <c r="I1479" s="1">
        <v>1.0</v>
      </c>
      <c r="J1479" s="1">
        <v>2.0</v>
      </c>
      <c r="K1479" s="1">
        <v>2.0</v>
      </c>
      <c r="L1479" s="1">
        <v>1.0</v>
      </c>
      <c r="M1479" s="1">
        <v>0.0</v>
      </c>
      <c r="N1479" s="1">
        <v>2.0</v>
      </c>
      <c r="O1479" s="1">
        <v>1.0</v>
      </c>
      <c r="P1479" s="1">
        <v>2.0</v>
      </c>
      <c r="Q1479" s="1">
        <v>0.0</v>
      </c>
      <c r="R1479" s="1">
        <v>1.0</v>
      </c>
      <c r="S1479" s="1">
        <v>2.0</v>
      </c>
      <c r="T1479" s="1">
        <v>1.0</v>
      </c>
      <c r="U1479" s="1">
        <v>0.0</v>
      </c>
      <c r="V1479" s="1">
        <v>0.0</v>
      </c>
      <c r="W1479" s="1">
        <v>1.0</v>
      </c>
      <c r="X1479" s="1">
        <v>1.0</v>
      </c>
      <c r="Y1479" s="1">
        <v>2.0</v>
      </c>
      <c r="Z1479" s="1">
        <v>2.0</v>
      </c>
      <c r="AA1479" s="1">
        <v>2.0</v>
      </c>
      <c r="AB1479" s="1">
        <v>2.0</v>
      </c>
      <c r="AC1479" s="1">
        <v>2668.0</v>
      </c>
      <c r="AD1479" s="100">
        <f t="shared" si="1"/>
        <v>66</v>
      </c>
      <c r="AE1479">
        <f t="shared" si="2"/>
        <v>18</v>
      </c>
      <c r="AF1479">
        <f t="shared" si="3"/>
        <v>26</v>
      </c>
      <c r="AG1479">
        <f t="shared" si="4"/>
        <v>22</v>
      </c>
    </row>
    <row r="1480">
      <c r="A1480" t="b">
        <v>0</v>
      </c>
      <c r="B1480" s="20">
        <v>44399.54593284722</v>
      </c>
      <c r="C1480" s="1" t="s">
        <v>522</v>
      </c>
      <c r="D1480" s="1">
        <v>0.0</v>
      </c>
      <c r="E1480" s="1">
        <v>1.0</v>
      </c>
      <c r="F1480" s="1">
        <v>1.0</v>
      </c>
      <c r="G1480" s="1">
        <v>2.0</v>
      </c>
      <c r="H1480" s="1">
        <v>0.0</v>
      </c>
      <c r="I1480" s="1">
        <v>2.0</v>
      </c>
      <c r="J1480" s="1">
        <v>0.0</v>
      </c>
      <c r="K1480" s="1">
        <v>1.0</v>
      </c>
      <c r="L1480" s="1">
        <v>0.0</v>
      </c>
      <c r="M1480" s="1">
        <v>0.0</v>
      </c>
      <c r="N1480" s="1">
        <v>1.0</v>
      </c>
      <c r="O1480" s="1">
        <v>0.0</v>
      </c>
      <c r="P1480" s="1">
        <v>1.0</v>
      </c>
      <c r="Q1480" s="1">
        <v>0.0</v>
      </c>
      <c r="R1480" s="1">
        <v>0.0</v>
      </c>
      <c r="S1480" s="1">
        <v>1.0</v>
      </c>
      <c r="T1480" s="1">
        <v>1.0</v>
      </c>
      <c r="U1480" s="1">
        <v>0.0</v>
      </c>
      <c r="V1480" s="1">
        <v>0.0</v>
      </c>
      <c r="W1480" s="1">
        <v>1.0</v>
      </c>
      <c r="X1480" s="1">
        <v>0.0</v>
      </c>
      <c r="Y1480" s="1">
        <v>2.0</v>
      </c>
      <c r="Z1480" s="1">
        <v>1.0</v>
      </c>
      <c r="AA1480" s="1">
        <v>2.0</v>
      </c>
      <c r="AB1480" s="1">
        <v>1.0</v>
      </c>
      <c r="AC1480" s="1">
        <v>2246.0</v>
      </c>
      <c r="AD1480" s="100">
        <f t="shared" si="1"/>
        <v>36</v>
      </c>
      <c r="AE1480">
        <f t="shared" si="2"/>
        <v>10</v>
      </c>
      <c r="AF1480">
        <f t="shared" si="3"/>
        <v>14</v>
      </c>
      <c r="AG1480">
        <f t="shared" si="4"/>
        <v>12</v>
      </c>
    </row>
    <row r="1481">
      <c r="A1481" t="b">
        <v>0</v>
      </c>
      <c r="B1481" s="20">
        <v>44399.82368555556</v>
      </c>
      <c r="C1481" s="1" t="s">
        <v>760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2671.0</v>
      </c>
      <c r="AD1481" s="100">
        <f t="shared" si="1"/>
        <v>0</v>
      </c>
      <c r="AE1481">
        <f t="shared" si="2"/>
        <v>0</v>
      </c>
      <c r="AF1481">
        <f t="shared" si="3"/>
        <v>0</v>
      </c>
      <c r="AG1481">
        <f t="shared" si="4"/>
        <v>0</v>
      </c>
    </row>
    <row r="1482">
      <c r="A1482" t="b">
        <v>0</v>
      </c>
      <c r="B1482" s="20">
        <v>44402.08408876158</v>
      </c>
      <c r="C1482" s="1" t="s">
        <v>640</v>
      </c>
      <c r="D1482" s="1">
        <v>1.0</v>
      </c>
      <c r="E1482" s="1">
        <v>1.0</v>
      </c>
      <c r="F1482" s="1">
        <v>0.0</v>
      </c>
      <c r="G1482" s="1">
        <v>0.0</v>
      </c>
      <c r="H1482" s="1">
        <v>0.0</v>
      </c>
      <c r="I1482" s="1">
        <v>1.0</v>
      </c>
      <c r="J1482" s="1">
        <v>1.0</v>
      </c>
      <c r="K1482" s="1">
        <v>1.0</v>
      </c>
      <c r="L1482" s="1">
        <v>1.0</v>
      </c>
      <c r="M1482" s="1">
        <v>0.0</v>
      </c>
      <c r="N1482" s="1">
        <v>1.0</v>
      </c>
      <c r="O1482" s="1">
        <v>0.0</v>
      </c>
      <c r="P1482" s="1">
        <v>0.0</v>
      </c>
      <c r="Q1482" s="1">
        <v>0.0</v>
      </c>
      <c r="R1482" s="1">
        <v>0.0</v>
      </c>
      <c r="S1482" s="1">
        <v>1.0</v>
      </c>
      <c r="T1482" s="1">
        <v>1.0</v>
      </c>
      <c r="U1482" s="1">
        <v>0.0</v>
      </c>
      <c r="V1482" s="1">
        <v>0.0</v>
      </c>
      <c r="W1482" s="1">
        <v>1.0</v>
      </c>
      <c r="X1482" s="1">
        <v>1.0</v>
      </c>
      <c r="Y1482" s="1">
        <v>1.0</v>
      </c>
      <c r="Z1482" s="1">
        <v>0.0</v>
      </c>
      <c r="AA1482" s="1">
        <v>1.0</v>
      </c>
      <c r="AB1482" s="1">
        <v>1.0</v>
      </c>
      <c r="AC1482" s="1">
        <v>2286.0</v>
      </c>
      <c r="AD1482" s="100">
        <f t="shared" si="1"/>
        <v>28</v>
      </c>
      <c r="AE1482">
        <f t="shared" si="2"/>
        <v>10</v>
      </c>
      <c r="AF1482">
        <f t="shared" si="3"/>
        <v>10</v>
      </c>
      <c r="AG1482">
        <f t="shared" si="4"/>
        <v>8</v>
      </c>
    </row>
    <row r="1483">
      <c r="A1483" t="b">
        <v>0</v>
      </c>
      <c r="B1483" s="20">
        <v>44402.9316344213</v>
      </c>
      <c r="C1483" s="1" t="s">
        <v>580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2442.0</v>
      </c>
      <c r="AD1483" s="100">
        <f t="shared" si="1"/>
        <v>0</v>
      </c>
      <c r="AE1483">
        <f t="shared" si="2"/>
        <v>0</v>
      </c>
      <c r="AF1483">
        <f t="shared" si="3"/>
        <v>0</v>
      </c>
      <c r="AG1483">
        <f t="shared" si="4"/>
        <v>0</v>
      </c>
    </row>
    <row r="1484">
      <c r="A1484" t="b">
        <v>0</v>
      </c>
      <c r="B1484" s="20">
        <v>44403.434538009256</v>
      </c>
      <c r="C1484" s="1" t="s">
        <v>761</v>
      </c>
      <c r="D1484" s="1">
        <v>2.0</v>
      </c>
      <c r="E1484" s="1">
        <v>1.0</v>
      </c>
      <c r="F1484" s="1">
        <v>1.0</v>
      </c>
      <c r="G1484" s="1">
        <v>0.0</v>
      </c>
      <c r="H1484" s="1">
        <v>1.0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1.0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1.0</v>
      </c>
      <c r="X1484" s="1">
        <v>0.0</v>
      </c>
      <c r="Y1484" s="1">
        <v>0.0</v>
      </c>
      <c r="Z1484" s="1">
        <v>1.0</v>
      </c>
      <c r="AA1484" s="1">
        <v>2.0</v>
      </c>
      <c r="AB1484" s="1">
        <v>0.0</v>
      </c>
      <c r="AC1484" s="1">
        <v>2678.0</v>
      </c>
      <c r="AD1484" s="100">
        <f t="shared" si="1"/>
        <v>20</v>
      </c>
      <c r="AE1484">
        <f t="shared" si="2"/>
        <v>6</v>
      </c>
      <c r="AF1484">
        <f t="shared" si="3"/>
        <v>6</v>
      </c>
      <c r="AG1484">
        <f t="shared" si="4"/>
        <v>8</v>
      </c>
    </row>
    <row r="1485">
      <c r="A1485" t="b">
        <v>0</v>
      </c>
      <c r="B1485" s="20">
        <v>44404.50129180556</v>
      </c>
      <c r="C1485" s="1" t="s">
        <v>763</v>
      </c>
      <c r="D1485" s="1">
        <v>2.0</v>
      </c>
      <c r="E1485" s="1">
        <v>2.0</v>
      </c>
      <c r="F1485" s="1">
        <v>0.0</v>
      </c>
      <c r="G1485" s="1">
        <v>0.0</v>
      </c>
      <c r="H1485" s="1">
        <v>1.0</v>
      </c>
      <c r="I1485" s="1">
        <v>0.0</v>
      </c>
      <c r="J1485" s="1">
        <v>1.0</v>
      </c>
      <c r="K1485" s="1">
        <v>2.0</v>
      </c>
      <c r="L1485" s="1">
        <v>0.0</v>
      </c>
      <c r="M1485" s="1">
        <v>0.0</v>
      </c>
      <c r="N1485" s="1">
        <v>2.0</v>
      </c>
      <c r="O1485" s="1">
        <v>1.0</v>
      </c>
      <c r="P1485" s="1">
        <v>0.0</v>
      </c>
      <c r="Q1485" s="1">
        <v>0.0</v>
      </c>
      <c r="R1485" s="1">
        <v>0.0</v>
      </c>
      <c r="S1485" s="1">
        <v>2.0</v>
      </c>
      <c r="T1485" s="1">
        <v>0.0</v>
      </c>
      <c r="U1485" s="1">
        <v>0.0</v>
      </c>
      <c r="V1485" s="1">
        <v>0.0</v>
      </c>
      <c r="W1485" s="1">
        <v>1.0</v>
      </c>
      <c r="X1485" s="1">
        <v>1.0</v>
      </c>
      <c r="Y1485" s="1">
        <v>2.0</v>
      </c>
      <c r="Z1485" s="1">
        <v>2.0</v>
      </c>
      <c r="AA1485" s="1">
        <v>2.0</v>
      </c>
      <c r="AB1485" s="1">
        <v>0.0</v>
      </c>
      <c r="AC1485" s="1">
        <v>2662.0</v>
      </c>
      <c r="AD1485" s="100">
        <f t="shared" si="1"/>
        <v>42</v>
      </c>
      <c r="AE1485">
        <f t="shared" si="2"/>
        <v>16</v>
      </c>
      <c r="AF1485">
        <f t="shared" si="3"/>
        <v>12</v>
      </c>
      <c r="AG1485">
        <f t="shared" si="4"/>
        <v>14</v>
      </c>
    </row>
    <row r="1486">
      <c r="A1486" t="b">
        <v>0</v>
      </c>
      <c r="B1486" s="20">
        <v>44404.51244975695</v>
      </c>
      <c r="C1486" s="1" t="s">
        <v>525</v>
      </c>
      <c r="D1486" s="1">
        <v>0.0</v>
      </c>
      <c r="E1486" s="1">
        <v>1.0</v>
      </c>
      <c r="F1486" s="1">
        <v>0.0</v>
      </c>
      <c r="G1486" s="1">
        <v>0.0</v>
      </c>
      <c r="H1486" s="1">
        <v>1.0</v>
      </c>
      <c r="I1486" s="1">
        <v>1.0</v>
      </c>
      <c r="J1486" s="1">
        <v>1.0</v>
      </c>
      <c r="K1486" s="1">
        <v>1.0</v>
      </c>
      <c r="L1486" s="1">
        <v>1.0</v>
      </c>
      <c r="M1486" s="1">
        <v>0.0</v>
      </c>
      <c r="N1486" s="1">
        <v>0.0</v>
      </c>
      <c r="O1486" s="1">
        <v>0.0</v>
      </c>
      <c r="P1486" s="1">
        <v>2.0</v>
      </c>
      <c r="Q1486" s="1">
        <v>0.0</v>
      </c>
      <c r="R1486" s="1">
        <v>0.0</v>
      </c>
      <c r="S1486" s="1">
        <v>1.0</v>
      </c>
      <c r="T1486" s="1">
        <v>1.0</v>
      </c>
      <c r="U1486" s="1">
        <v>0.0</v>
      </c>
      <c r="V1486" s="1">
        <v>0.0</v>
      </c>
      <c r="W1486" s="1">
        <v>1.0</v>
      </c>
      <c r="X1486" s="1">
        <v>1.0</v>
      </c>
      <c r="Y1486" s="1">
        <v>1.0</v>
      </c>
      <c r="Z1486" s="1">
        <v>0.0</v>
      </c>
      <c r="AA1486" s="1">
        <v>2.0</v>
      </c>
      <c r="AB1486" s="1">
        <v>0.0</v>
      </c>
      <c r="AC1486" s="1">
        <v>2277.0</v>
      </c>
      <c r="AD1486" s="100">
        <f t="shared" si="1"/>
        <v>30</v>
      </c>
      <c r="AE1486">
        <f t="shared" si="2"/>
        <v>10</v>
      </c>
      <c r="AF1486">
        <f t="shared" si="3"/>
        <v>8</v>
      </c>
      <c r="AG1486">
        <f t="shared" si="4"/>
        <v>12</v>
      </c>
    </row>
    <row r="1487">
      <c r="A1487" t="b">
        <v>0</v>
      </c>
      <c r="B1487" s="20">
        <v>44404.832010451384</v>
      </c>
      <c r="C1487" s="1" t="s">
        <v>592</v>
      </c>
      <c r="D1487" s="1">
        <v>1.0</v>
      </c>
      <c r="E1487" s="1">
        <v>1.0</v>
      </c>
      <c r="F1487" s="1">
        <v>2.0</v>
      </c>
      <c r="G1487" s="1">
        <v>0.0</v>
      </c>
      <c r="H1487" s="1">
        <v>0.0</v>
      </c>
      <c r="I1487" s="1">
        <v>1.0</v>
      </c>
      <c r="J1487" s="1">
        <v>2.0</v>
      </c>
      <c r="K1487" s="1">
        <v>1.0</v>
      </c>
      <c r="L1487" s="1">
        <v>1.0</v>
      </c>
      <c r="M1487" s="1">
        <v>0.0</v>
      </c>
      <c r="N1487" s="1">
        <v>0.0</v>
      </c>
      <c r="O1487" s="1">
        <v>0.0</v>
      </c>
      <c r="P1487" s="1">
        <v>1.0</v>
      </c>
      <c r="Q1487" s="1">
        <v>0.0</v>
      </c>
      <c r="R1487" s="1">
        <v>0.0</v>
      </c>
      <c r="S1487" s="1">
        <v>1.0</v>
      </c>
      <c r="T1487" s="1">
        <v>1.0</v>
      </c>
      <c r="U1487" s="1">
        <v>0.0</v>
      </c>
      <c r="V1487" s="1">
        <v>0.0</v>
      </c>
      <c r="W1487" s="1">
        <v>1.0</v>
      </c>
      <c r="X1487" s="1">
        <v>1.0</v>
      </c>
      <c r="Y1487" s="1">
        <v>1.0</v>
      </c>
      <c r="Z1487" s="1">
        <v>1.0</v>
      </c>
      <c r="AA1487" s="1">
        <v>2.0</v>
      </c>
      <c r="AB1487" s="1">
        <v>0.0</v>
      </c>
      <c r="AC1487" s="1">
        <v>2458.0</v>
      </c>
      <c r="AD1487" s="100">
        <f t="shared" si="1"/>
        <v>36</v>
      </c>
      <c r="AE1487">
        <f t="shared" si="2"/>
        <v>12</v>
      </c>
      <c r="AF1487">
        <f t="shared" si="3"/>
        <v>8</v>
      </c>
      <c r="AG1487">
        <f t="shared" si="4"/>
        <v>16</v>
      </c>
    </row>
    <row r="1488">
      <c r="A1488" t="b">
        <v>0</v>
      </c>
      <c r="B1488" s="20">
        <v>44405.54905054398</v>
      </c>
      <c r="C1488" s="1" t="s">
        <v>765</v>
      </c>
      <c r="D1488" s="1">
        <v>1.0</v>
      </c>
      <c r="E1488" s="1">
        <v>1.0</v>
      </c>
      <c r="F1488" s="1">
        <v>0.0</v>
      </c>
      <c r="G1488" s="1">
        <v>0.0</v>
      </c>
      <c r="H1488" s="1">
        <v>0.0</v>
      </c>
      <c r="I1488" s="1">
        <v>1.0</v>
      </c>
      <c r="J1488" s="1">
        <v>2.0</v>
      </c>
      <c r="K1488" s="1">
        <v>2.0</v>
      </c>
      <c r="L1488" s="1">
        <v>0.0</v>
      </c>
      <c r="M1488" s="1">
        <v>0.0</v>
      </c>
      <c r="N1488" s="1">
        <v>0.0</v>
      </c>
      <c r="O1488" s="1">
        <v>0.0</v>
      </c>
      <c r="P1488" s="1">
        <v>1.0</v>
      </c>
      <c r="Q1488" s="1">
        <v>0.0</v>
      </c>
      <c r="R1488" s="1">
        <v>0.0</v>
      </c>
      <c r="S1488" s="1">
        <v>2.0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1.0</v>
      </c>
      <c r="AA1488" s="1">
        <v>2.0</v>
      </c>
      <c r="AB1488" s="1">
        <v>0.0</v>
      </c>
      <c r="AC1488" s="1">
        <v>2392.0</v>
      </c>
      <c r="AD1488" s="100">
        <f t="shared" si="1"/>
        <v>26</v>
      </c>
      <c r="AE1488">
        <f t="shared" si="2"/>
        <v>4</v>
      </c>
      <c r="AF1488">
        <f t="shared" si="3"/>
        <v>8</v>
      </c>
      <c r="AG1488">
        <f t="shared" si="4"/>
        <v>14</v>
      </c>
    </row>
    <row r="1489">
      <c r="A1489" t="b">
        <v>0</v>
      </c>
      <c r="B1489" s="20">
        <v>44405.7001194676</v>
      </c>
      <c r="C1489" s="1" t="s">
        <v>766</v>
      </c>
      <c r="D1489" s="1">
        <v>1.0</v>
      </c>
      <c r="E1489" s="1">
        <v>1.0</v>
      </c>
      <c r="F1489" s="1">
        <v>2.0</v>
      </c>
      <c r="G1489" s="1">
        <v>1.0</v>
      </c>
      <c r="H1489" s="1">
        <v>0.0</v>
      </c>
      <c r="I1489" s="1">
        <v>2.0</v>
      </c>
      <c r="J1489" s="1">
        <v>1.0</v>
      </c>
      <c r="K1489" s="1">
        <v>2.0</v>
      </c>
      <c r="L1489" s="1">
        <v>2.0</v>
      </c>
      <c r="M1489" s="1">
        <v>1.0</v>
      </c>
      <c r="N1489" s="1">
        <v>0.0</v>
      </c>
      <c r="O1489" s="1">
        <v>0.0</v>
      </c>
      <c r="P1489" s="1">
        <v>1.0</v>
      </c>
      <c r="Q1489" s="1">
        <v>2.0</v>
      </c>
      <c r="R1489" s="1">
        <v>1.0</v>
      </c>
      <c r="S1489" s="1">
        <v>2.0</v>
      </c>
      <c r="T1489" s="1">
        <v>0.0</v>
      </c>
      <c r="U1489" s="1">
        <v>0.0</v>
      </c>
      <c r="V1489" s="1">
        <v>2.0</v>
      </c>
      <c r="W1489" s="1">
        <v>0.0</v>
      </c>
      <c r="X1489" s="1">
        <v>0.0</v>
      </c>
      <c r="Y1489" s="1">
        <v>2.0</v>
      </c>
      <c r="Z1489" s="1">
        <v>1.0</v>
      </c>
      <c r="AA1489" s="1">
        <v>2.0</v>
      </c>
      <c r="AB1489" s="1">
        <v>1.0</v>
      </c>
      <c r="AC1489" s="1">
        <v>2679.0</v>
      </c>
      <c r="AD1489" s="100">
        <f t="shared" si="1"/>
        <v>54</v>
      </c>
      <c r="AE1489">
        <f t="shared" si="2"/>
        <v>14</v>
      </c>
      <c r="AF1489">
        <f t="shared" si="3"/>
        <v>12</v>
      </c>
      <c r="AG1489">
        <f t="shared" si="4"/>
        <v>28</v>
      </c>
    </row>
    <row r="1490">
      <c r="A1490" t="b">
        <v>0</v>
      </c>
      <c r="B1490" s="20">
        <v>44406.468560891204</v>
      </c>
      <c r="C1490" s="1" t="s">
        <v>767</v>
      </c>
      <c r="D1490" s="1">
        <v>0.0</v>
      </c>
      <c r="E1490" s="1">
        <v>1.0</v>
      </c>
      <c r="F1490" s="1">
        <v>1.0</v>
      </c>
      <c r="G1490" s="1">
        <v>0.0</v>
      </c>
      <c r="H1490" s="1">
        <v>0.0</v>
      </c>
      <c r="I1490" s="1">
        <v>1.0</v>
      </c>
      <c r="J1490" s="1">
        <v>2.0</v>
      </c>
      <c r="K1490" s="1">
        <v>1.0</v>
      </c>
      <c r="L1490" s="1">
        <v>0.0</v>
      </c>
      <c r="M1490" s="1">
        <v>0.0</v>
      </c>
      <c r="N1490" s="1">
        <v>0.0</v>
      </c>
      <c r="O1490" s="1">
        <v>0.0</v>
      </c>
      <c r="P1490" s="1">
        <v>2.0</v>
      </c>
      <c r="Q1490" s="1">
        <v>1.0</v>
      </c>
      <c r="R1490" s="1">
        <v>0.0</v>
      </c>
      <c r="S1490" s="1">
        <v>2.0</v>
      </c>
      <c r="T1490" s="1">
        <v>1.0</v>
      </c>
      <c r="U1490" s="1">
        <v>0.0</v>
      </c>
      <c r="V1490" s="1">
        <v>1.0</v>
      </c>
      <c r="W1490" s="1">
        <v>1.0</v>
      </c>
      <c r="X1490" s="1">
        <v>1.0</v>
      </c>
      <c r="Y1490" s="1">
        <v>1.0</v>
      </c>
      <c r="Z1490" s="1">
        <v>1.0</v>
      </c>
      <c r="AA1490" s="1">
        <v>1.0</v>
      </c>
      <c r="AB1490" s="1">
        <v>0.0</v>
      </c>
      <c r="AC1490" s="1">
        <v>2686.0</v>
      </c>
      <c r="AD1490" s="100">
        <f t="shared" si="1"/>
        <v>36</v>
      </c>
      <c r="AE1490">
        <f t="shared" si="2"/>
        <v>10</v>
      </c>
      <c r="AF1490">
        <f t="shared" si="3"/>
        <v>8</v>
      </c>
      <c r="AG1490">
        <f t="shared" si="4"/>
        <v>18</v>
      </c>
    </row>
    <row r="1491">
      <c r="A1491" t="b">
        <v>0</v>
      </c>
      <c r="B1491" s="20">
        <v>44406.53194869213</v>
      </c>
      <c r="C1491" s="1" t="s">
        <v>566</v>
      </c>
      <c r="D1491" s="1">
        <v>2.0</v>
      </c>
      <c r="E1491" s="1">
        <v>2.0</v>
      </c>
      <c r="F1491" s="1">
        <v>2.0</v>
      </c>
      <c r="G1491" s="1">
        <v>1.0</v>
      </c>
      <c r="H1491" s="1">
        <v>1.0</v>
      </c>
      <c r="I1491" s="1">
        <v>2.0</v>
      </c>
      <c r="J1491" s="1">
        <v>1.0</v>
      </c>
      <c r="K1491" s="1">
        <v>2.0</v>
      </c>
      <c r="L1491" s="1">
        <v>1.0</v>
      </c>
      <c r="M1491" s="1">
        <v>1.0</v>
      </c>
      <c r="N1491" s="1">
        <v>2.0</v>
      </c>
      <c r="O1491" s="1">
        <v>1.0</v>
      </c>
      <c r="P1491" s="1">
        <v>1.0</v>
      </c>
      <c r="Q1491" s="1">
        <v>1.0</v>
      </c>
      <c r="R1491" s="1">
        <v>0.0</v>
      </c>
      <c r="S1491" s="1">
        <v>1.0</v>
      </c>
      <c r="T1491" s="1">
        <v>1.0</v>
      </c>
      <c r="U1491" s="1">
        <v>0.0</v>
      </c>
      <c r="V1491" s="1">
        <v>1.0</v>
      </c>
      <c r="W1491" s="1">
        <v>1.0</v>
      </c>
      <c r="X1491" s="1">
        <v>1.0</v>
      </c>
      <c r="Y1491" s="1">
        <v>2.0</v>
      </c>
      <c r="Z1491" s="1">
        <v>1.0</v>
      </c>
      <c r="AA1491" s="1">
        <v>2.0</v>
      </c>
      <c r="AB1491" s="1">
        <v>1.0</v>
      </c>
      <c r="AC1491" s="1">
        <v>2426.0</v>
      </c>
      <c r="AD1491" s="100">
        <f t="shared" si="1"/>
        <v>62</v>
      </c>
      <c r="AE1491">
        <f t="shared" si="2"/>
        <v>18</v>
      </c>
      <c r="AF1491">
        <f t="shared" si="3"/>
        <v>20</v>
      </c>
      <c r="AG1491">
        <f t="shared" si="4"/>
        <v>24</v>
      </c>
    </row>
    <row r="1492">
      <c r="A1492" t="b">
        <v>0</v>
      </c>
      <c r="B1492" s="20">
        <v>44406.54760533565</v>
      </c>
      <c r="C1492" s="1" t="s">
        <v>573</v>
      </c>
      <c r="D1492" s="1">
        <v>2.0</v>
      </c>
      <c r="E1492" s="1">
        <v>1.0</v>
      </c>
      <c r="F1492" s="1">
        <v>1.0</v>
      </c>
      <c r="G1492" s="1">
        <v>1.0</v>
      </c>
      <c r="H1492" s="1">
        <v>1.0</v>
      </c>
      <c r="I1492" s="1">
        <v>1.0</v>
      </c>
      <c r="J1492" s="1">
        <v>2.0</v>
      </c>
      <c r="K1492" s="1">
        <v>1.0</v>
      </c>
      <c r="L1492" s="1">
        <v>0.0</v>
      </c>
      <c r="M1492" s="1">
        <v>0.0</v>
      </c>
      <c r="N1492" s="1">
        <v>0.0</v>
      </c>
      <c r="O1492" s="1">
        <v>1.0</v>
      </c>
      <c r="P1492" s="1">
        <v>1.0</v>
      </c>
      <c r="Q1492" s="1">
        <v>0.0</v>
      </c>
      <c r="R1492" s="1">
        <v>0.0</v>
      </c>
      <c r="S1492" s="1">
        <v>2.0</v>
      </c>
      <c r="T1492" s="1">
        <v>1.0</v>
      </c>
      <c r="U1492" s="1">
        <v>0.0</v>
      </c>
      <c r="V1492" s="1">
        <v>0.0</v>
      </c>
      <c r="W1492" s="1">
        <v>1.0</v>
      </c>
      <c r="X1492" s="1">
        <v>0.0</v>
      </c>
      <c r="Y1492" s="1">
        <v>2.0</v>
      </c>
      <c r="Z1492" s="1">
        <v>2.0</v>
      </c>
      <c r="AA1492" s="1">
        <v>2.0</v>
      </c>
      <c r="AB1492" s="1">
        <v>0.0</v>
      </c>
      <c r="AC1492" s="1">
        <v>2435.0</v>
      </c>
      <c r="AD1492" s="100">
        <f t="shared" si="1"/>
        <v>44</v>
      </c>
      <c r="AE1492">
        <f t="shared" si="2"/>
        <v>12</v>
      </c>
      <c r="AF1492">
        <f t="shared" si="3"/>
        <v>12</v>
      </c>
      <c r="AG1492">
        <f t="shared" si="4"/>
        <v>20</v>
      </c>
    </row>
    <row r="1493">
      <c r="A1493" t="b">
        <v>0</v>
      </c>
      <c r="B1493" s="20">
        <v>44410.435911168985</v>
      </c>
      <c r="C1493" s="1" t="s">
        <v>171</v>
      </c>
      <c r="D1493" s="1">
        <v>1.0</v>
      </c>
      <c r="E1493" s="1">
        <v>0.0</v>
      </c>
      <c r="F1493" s="1">
        <v>0.0</v>
      </c>
      <c r="G1493" s="1">
        <v>1.0</v>
      </c>
      <c r="H1493" s="1">
        <v>1.0</v>
      </c>
      <c r="I1493" s="1">
        <v>0.0</v>
      </c>
      <c r="J1493" s="1">
        <v>0.0</v>
      </c>
      <c r="K1493" s="1">
        <v>1.0</v>
      </c>
      <c r="L1493" s="1">
        <v>0.0</v>
      </c>
      <c r="M1493" s="1">
        <v>0.0</v>
      </c>
      <c r="N1493" s="1">
        <v>0.0</v>
      </c>
      <c r="O1493" s="1">
        <v>0.0</v>
      </c>
      <c r="P1493" s="1">
        <v>1.0</v>
      </c>
      <c r="Q1493" s="1">
        <v>0.0</v>
      </c>
      <c r="R1493" s="1">
        <v>0.0</v>
      </c>
      <c r="S1493" s="1">
        <v>0.0</v>
      </c>
      <c r="T1493" s="1">
        <v>1.0</v>
      </c>
      <c r="U1493" s="1">
        <v>0.0</v>
      </c>
      <c r="V1493" s="1">
        <v>0.0</v>
      </c>
      <c r="W1493" s="1">
        <v>0.0</v>
      </c>
      <c r="X1493" s="1">
        <v>0.0</v>
      </c>
      <c r="Y1493" s="1">
        <v>1.0</v>
      </c>
      <c r="Z1493" s="1">
        <v>1.0</v>
      </c>
      <c r="AA1493" s="1">
        <v>1.0</v>
      </c>
      <c r="AB1493" s="1">
        <v>0.0</v>
      </c>
      <c r="AC1493" s="1">
        <v>1585.0</v>
      </c>
      <c r="AD1493" s="100">
        <f t="shared" si="1"/>
        <v>18</v>
      </c>
      <c r="AE1493">
        <f t="shared" si="2"/>
        <v>4</v>
      </c>
      <c r="AF1493">
        <f t="shared" si="3"/>
        <v>10</v>
      </c>
      <c r="AG1493">
        <f t="shared" si="4"/>
        <v>4</v>
      </c>
    </row>
    <row r="1494">
      <c r="A1494" t="b">
        <v>0</v>
      </c>
      <c r="B1494" s="20">
        <v>44410.710239409724</v>
      </c>
      <c r="C1494" s="1" t="s">
        <v>465</v>
      </c>
      <c r="D1494" s="1">
        <v>2.0</v>
      </c>
      <c r="E1494" s="1">
        <v>2.0</v>
      </c>
      <c r="F1494" s="1">
        <v>1.0</v>
      </c>
      <c r="G1494" s="1">
        <v>0.0</v>
      </c>
      <c r="H1494" s="1">
        <v>1.0</v>
      </c>
      <c r="I1494" s="1">
        <v>1.0</v>
      </c>
      <c r="J1494" s="1">
        <v>1.0</v>
      </c>
      <c r="K1494" s="1">
        <v>1.0</v>
      </c>
      <c r="L1494" s="1">
        <v>1.0</v>
      </c>
      <c r="M1494" s="1">
        <v>0.0</v>
      </c>
      <c r="N1494" s="1">
        <v>2.0</v>
      </c>
      <c r="O1494" s="1">
        <v>1.0</v>
      </c>
      <c r="P1494" s="1">
        <v>1.0</v>
      </c>
      <c r="Q1494" s="1">
        <v>1.0</v>
      </c>
      <c r="R1494" s="1">
        <v>0.0</v>
      </c>
      <c r="S1494" s="1">
        <v>1.0</v>
      </c>
      <c r="T1494" s="1">
        <v>1.0</v>
      </c>
      <c r="U1494" s="1">
        <v>0.0</v>
      </c>
      <c r="V1494" s="1">
        <v>1.0</v>
      </c>
      <c r="W1494" s="1">
        <v>1.0</v>
      </c>
      <c r="X1494" s="1">
        <v>1.0</v>
      </c>
      <c r="Y1494" s="1">
        <v>1.0</v>
      </c>
      <c r="Z1494" s="1">
        <v>1.0</v>
      </c>
      <c r="AA1494" s="1">
        <v>2.0</v>
      </c>
      <c r="AB1494" s="1">
        <v>0.0</v>
      </c>
      <c r="AC1494" s="1">
        <v>2294.0</v>
      </c>
      <c r="AD1494" s="100">
        <f t="shared" si="1"/>
        <v>48</v>
      </c>
      <c r="AE1494">
        <f t="shared" si="2"/>
        <v>14</v>
      </c>
      <c r="AF1494">
        <f t="shared" si="3"/>
        <v>14</v>
      </c>
      <c r="AG1494">
        <f t="shared" si="4"/>
        <v>20</v>
      </c>
    </row>
    <row r="1495">
      <c r="A1495" t="b">
        <v>0</v>
      </c>
      <c r="B1495" s="20">
        <v>44411.575019745374</v>
      </c>
      <c r="C1495" s="1" t="s">
        <v>589</v>
      </c>
      <c r="D1495" s="1">
        <v>2.0</v>
      </c>
      <c r="E1495" s="1">
        <v>2.0</v>
      </c>
      <c r="F1495" s="1">
        <v>2.0</v>
      </c>
      <c r="G1495" s="1">
        <v>2.0</v>
      </c>
      <c r="H1495" s="1">
        <v>0.0</v>
      </c>
      <c r="I1495" s="1">
        <v>1.0</v>
      </c>
      <c r="J1495" s="1">
        <v>2.0</v>
      </c>
      <c r="K1495" s="1">
        <v>2.0</v>
      </c>
      <c r="L1495" s="1">
        <v>1.0</v>
      </c>
      <c r="M1495" s="1">
        <v>0.0</v>
      </c>
      <c r="N1495" s="1">
        <v>0.0</v>
      </c>
      <c r="O1495" s="1">
        <v>1.0</v>
      </c>
      <c r="P1495" s="1">
        <v>1.0</v>
      </c>
      <c r="Q1495" s="1">
        <v>0.0</v>
      </c>
      <c r="R1495" s="1">
        <v>0.0</v>
      </c>
      <c r="S1495" s="1">
        <v>1.0</v>
      </c>
      <c r="T1495" s="1">
        <v>0.0</v>
      </c>
      <c r="U1495" s="1">
        <v>0.0</v>
      </c>
      <c r="V1495" s="1">
        <v>0.0</v>
      </c>
      <c r="W1495" s="1">
        <v>1.0</v>
      </c>
      <c r="X1495" s="1">
        <v>1.0</v>
      </c>
      <c r="Y1495" s="1">
        <v>1.0</v>
      </c>
      <c r="Z1495" s="1">
        <v>0.0</v>
      </c>
      <c r="AA1495" s="1">
        <v>2.0</v>
      </c>
      <c r="AB1495" s="1">
        <v>1.0</v>
      </c>
      <c r="AC1495" s="1">
        <v>2265.0</v>
      </c>
      <c r="AD1495" s="100">
        <f t="shared" si="1"/>
        <v>46</v>
      </c>
      <c r="AE1495">
        <f t="shared" si="2"/>
        <v>12</v>
      </c>
      <c r="AF1495">
        <f t="shared" si="3"/>
        <v>16</v>
      </c>
      <c r="AG1495">
        <f t="shared" si="4"/>
        <v>18</v>
      </c>
    </row>
    <row r="1496">
      <c r="A1496" t="b">
        <v>0</v>
      </c>
      <c r="B1496" s="20">
        <v>44411.59131856481</v>
      </c>
      <c r="C1496" s="1" t="s">
        <v>769</v>
      </c>
      <c r="D1496" s="1">
        <v>0.0</v>
      </c>
      <c r="E1496" s="1">
        <v>0.0</v>
      </c>
      <c r="F1496" s="1">
        <v>2.0</v>
      </c>
      <c r="G1496" s="1">
        <v>0.0</v>
      </c>
      <c r="H1496" s="1">
        <v>0.0</v>
      </c>
      <c r="I1496" s="1">
        <v>2.0</v>
      </c>
      <c r="J1496" s="1">
        <v>0.0</v>
      </c>
      <c r="K1496" s="1">
        <v>1.0</v>
      </c>
      <c r="L1496" s="1">
        <v>2.0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1.0</v>
      </c>
      <c r="T1496" s="1">
        <v>0.0</v>
      </c>
      <c r="U1496" s="1">
        <v>0.0</v>
      </c>
      <c r="V1496" s="1">
        <v>0.0</v>
      </c>
      <c r="W1496" s="1">
        <v>1.0</v>
      </c>
      <c r="X1496" s="1">
        <v>1.0</v>
      </c>
      <c r="Y1496" s="1">
        <v>1.0</v>
      </c>
      <c r="Z1496" s="1">
        <v>0.0</v>
      </c>
      <c r="AA1496" s="1">
        <v>2.0</v>
      </c>
      <c r="AB1496" s="1">
        <v>0.0</v>
      </c>
      <c r="AC1496" s="1">
        <v>2688.0</v>
      </c>
      <c r="AD1496" s="100">
        <f t="shared" si="1"/>
        <v>26</v>
      </c>
      <c r="AE1496">
        <f t="shared" si="2"/>
        <v>10</v>
      </c>
      <c r="AF1496">
        <f t="shared" si="3"/>
        <v>2</v>
      </c>
      <c r="AG1496">
        <f t="shared" si="4"/>
        <v>14</v>
      </c>
    </row>
    <row r="1497">
      <c r="A1497" t="b">
        <v>0</v>
      </c>
      <c r="B1497" s="20">
        <v>44411.753019791664</v>
      </c>
      <c r="C1497" s="1" t="s">
        <v>334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1.0</v>
      </c>
      <c r="Q1497" s="1">
        <v>0.0</v>
      </c>
      <c r="R1497" s="1">
        <v>0.0</v>
      </c>
      <c r="S1497" s="1">
        <v>0.0</v>
      </c>
      <c r="T1497" s="1">
        <v>1.0</v>
      </c>
      <c r="U1497" s="1">
        <v>0.0</v>
      </c>
      <c r="V1497" s="1">
        <v>0.0</v>
      </c>
      <c r="W1497" s="1">
        <v>0.0</v>
      </c>
      <c r="X1497" s="1">
        <v>0.0</v>
      </c>
      <c r="Y1497" s="1">
        <v>1.0</v>
      </c>
      <c r="Z1497" s="1">
        <v>1.0</v>
      </c>
      <c r="AA1497" s="1">
        <v>1.0</v>
      </c>
      <c r="AB1497" s="1">
        <v>0.0</v>
      </c>
      <c r="AC1497" s="1">
        <v>2112.0</v>
      </c>
      <c r="AD1497" s="100">
        <f t="shared" si="1"/>
        <v>10</v>
      </c>
      <c r="AE1497">
        <f t="shared" si="2"/>
        <v>4</v>
      </c>
      <c r="AF1497">
        <f t="shared" si="3"/>
        <v>4</v>
      </c>
      <c r="AG1497">
        <f t="shared" si="4"/>
        <v>2</v>
      </c>
    </row>
    <row r="1498">
      <c r="A1498" t="b">
        <v>0</v>
      </c>
      <c r="B1498" s="20">
        <v>44412.516571053246</v>
      </c>
      <c r="C1498" s="1" t="s">
        <v>762</v>
      </c>
      <c r="D1498" s="1">
        <v>1.0</v>
      </c>
      <c r="E1498" s="1">
        <v>2.0</v>
      </c>
      <c r="F1498" s="1">
        <v>2.0</v>
      </c>
      <c r="G1498" s="1">
        <v>2.0</v>
      </c>
      <c r="H1498" s="1">
        <v>1.0</v>
      </c>
      <c r="I1498" s="1">
        <v>2.0</v>
      </c>
      <c r="J1498" s="1">
        <v>1.0</v>
      </c>
      <c r="K1498" s="1">
        <v>1.0</v>
      </c>
      <c r="L1498" s="1">
        <v>1.0</v>
      </c>
      <c r="M1498" s="1">
        <v>2.0</v>
      </c>
      <c r="N1498" s="1">
        <v>1.0</v>
      </c>
      <c r="O1498" s="1">
        <v>2.0</v>
      </c>
      <c r="P1498" s="1">
        <v>2.0</v>
      </c>
      <c r="Q1498" s="1">
        <v>0.0</v>
      </c>
      <c r="R1498" s="1">
        <v>2.0</v>
      </c>
      <c r="S1498" s="1">
        <v>1.0</v>
      </c>
      <c r="T1498" s="1">
        <v>2.0</v>
      </c>
      <c r="U1498" s="1">
        <v>1.0</v>
      </c>
      <c r="V1498" s="1">
        <v>1.0</v>
      </c>
      <c r="W1498" s="1">
        <v>2.0</v>
      </c>
      <c r="X1498" s="1">
        <v>1.0</v>
      </c>
      <c r="Y1498" s="1">
        <v>1.0</v>
      </c>
      <c r="Z1498" s="1">
        <v>1.0</v>
      </c>
      <c r="AA1498" s="1">
        <v>1.0</v>
      </c>
      <c r="AB1498" s="1">
        <v>1.0</v>
      </c>
      <c r="AC1498" s="1">
        <v>2682.0</v>
      </c>
      <c r="AD1498" s="100">
        <f t="shared" si="1"/>
        <v>68</v>
      </c>
      <c r="AE1498">
        <f t="shared" si="2"/>
        <v>22</v>
      </c>
      <c r="AF1498">
        <f t="shared" si="3"/>
        <v>20</v>
      </c>
      <c r="AG1498">
        <f t="shared" si="4"/>
        <v>26</v>
      </c>
    </row>
    <row r="1499">
      <c r="A1499" t="b">
        <v>0</v>
      </c>
      <c r="B1499" s="20">
        <v>44412.68033047454</v>
      </c>
      <c r="C1499" s="1" t="s">
        <v>770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1.0</v>
      </c>
      <c r="O1499" s="1">
        <v>1.0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1.0</v>
      </c>
      <c r="AA1499" s="1">
        <v>1.0</v>
      </c>
      <c r="AB1499" s="1">
        <v>0.0</v>
      </c>
      <c r="AC1499" s="1">
        <v>2680.0</v>
      </c>
      <c r="AD1499" s="100">
        <f t="shared" si="1"/>
        <v>8</v>
      </c>
      <c r="AE1499">
        <f t="shared" si="2"/>
        <v>2</v>
      </c>
      <c r="AF1499">
        <f t="shared" si="3"/>
        <v>2</v>
      </c>
      <c r="AG1499">
        <f t="shared" si="4"/>
        <v>4</v>
      </c>
    </row>
    <row r="1500">
      <c r="A1500" t="b">
        <v>0</v>
      </c>
      <c r="B1500" s="20">
        <v>44412.69499113426</v>
      </c>
      <c r="C1500" s="1" t="s">
        <v>696</v>
      </c>
      <c r="D1500" s="1">
        <v>2.0</v>
      </c>
      <c r="E1500" s="1">
        <v>2.0</v>
      </c>
      <c r="F1500" s="1">
        <v>2.0</v>
      </c>
      <c r="G1500" s="1">
        <v>1.0</v>
      </c>
      <c r="H1500" s="1">
        <v>2.0</v>
      </c>
      <c r="I1500" s="1">
        <v>2.0</v>
      </c>
      <c r="J1500" s="1">
        <v>2.0</v>
      </c>
      <c r="K1500" s="1">
        <v>2.0</v>
      </c>
      <c r="L1500" s="1">
        <v>2.0</v>
      </c>
      <c r="M1500" s="1">
        <v>1.0</v>
      </c>
      <c r="N1500" s="1">
        <v>2.0</v>
      </c>
      <c r="O1500" s="1">
        <v>1.0</v>
      </c>
      <c r="P1500" s="1">
        <v>1.0</v>
      </c>
      <c r="Q1500" s="1">
        <v>1.0</v>
      </c>
      <c r="R1500" s="1">
        <v>1.0</v>
      </c>
      <c r="S1500" s="1">
        <v>2.0</v>
      </c>
      <c r="T1500" s="1">
        <v>2.0</v>
      </c>
      <c r="U1500" s="1">
        <v>0.0</v>
      </c>
      <c r="V1500" s="1">
        <v>2.0</v>
      </c>
      <c r="W1500" s="1">
        <v>1.0</v>
      </c>
      <c r="X1500" s="1">
        <v>1.0</v>
      </c>
      <c r="Y1500" s="1">
        <v>2.0</v>
      </c>
      <c r="Z1500" s="1">
        <v>2.0</v>
      </c>
      <c r="AA1500" s="1">
        <v>2.0</v>
      </c>
      <c r="AB1500" s="1">
        <v>0.0</v>
      </c>
      <c r="AC1500" s="1">
        <v>2573.0</v>
      </c>
      <c r="AD1500" s="100">
        <f t="shared" si="1"/>
        <v>76</v>
      </c>
      <c r="AE1500">
        <f t="shared" si="2"/>
        <v>22</v>
      </c>
      <c r="AF1500">
        <f t="shared" si="3"/>
        <v>20</v>
      </c>
      <c r="AG1500">
        <f t="shared" si="4"/>
        <v>34</v>
      </c>
    </row>
    <row r="1501">
      <c r="A1501" t="b">
        <v>0</v>
      </c>
      <c r="B1501" s="20">
        <v>44413.46497184028</v>
      </c>
      <c r="C1501" s="1" t="s">
        <v>394</v>
      </c>
      <c r="D1501" s="1">
        <v>2.0</v>
      </c>
      <c r="E1501" s="1">
        <v>2.0</v>
      </c>
      <c r="F1501" s="1">
        <v>2.0</v>
      </c>
      <c r="G1501" s="1">
        <v>2.0</v>
      </c>
      <c r="H1501" s="1">
        <v>2.0</v>
      </c>
      <c r="I1501" s="1">
        <v>2.0</v>
      </c>
      <c r="J1501" s="1">
        <v>2.0</v>
      </c>
      <c r="K1501" s="1">
        <v>2.0</v>
      </c>
      <c r="L1501" s="1">
        <v>2.0</v>
      </c>
      <c r="M1501" s="1">
        <v>2.0</v>
      </c>
      <c r="N1501" s="1">
        <v>2.0</v>
      </c>
      <c r="O1501" s="1">
        <v>2.0</v>
      </c>
      <c r="P1501" s="1">
        <v>2.0</v>
      </c>
      <c r="Q1501" s="1">
        <v>2.0</v>
      </c>
      <c r="R1501" s="1">
        <v>1.0</v>
      </c>
      <c r="S1501" s="1">
        <v>2.0</v>
      </c>
      <c r="T1501" s="1">
        <v>2.0</v>
      </c>
      <c r="U1501" s="1">
        <v>1.0</v>
      </c>
      <c r="V1501" s="1">
        <v>2.0</v>
      </c>
      <c r="W1501" s="1">
        <v>2.0</v>
      </c>
      <c r="X1501" s="1">
        <v>1.0</v>
      </c>
      <c r="Y1501" s="1">
        <v>2.0</v>
      </c>
      <c r="Z1501" s="1">
        <v>2.0</v>
      </c>
      <c r="AA1501" s="1">
        <v>2.0</v>
      </c>
      <c r="AB1501" s="1">
        <v>2.0</v>
      </c>
      <c r="AC1501" s="1">
        <v>2203.0</v>
      </c>
      <c r="AD1501" s="100">
        <f t="shared" si="1"/>
        <v>94</v>
      </c>
      <c r="AE1501">
        <f t="shared" si="2"/>
        <v>28</v>
      </c>
      <c r="AF1501">
        <f t="shared" si="3"/>
        <v>28</v>
      </c>
      <c r="AG1501">
        <f t="shared" si="4"/>
        <v>38</v>
      </c>
    </row>
    <row r="1502">
      <c r="A1502" t="b">
        <v>0</v>
      </c>
      <c r="B1502" s="20">
        <v>44413.50729084491</v>
      </c>
      <c r="C1502" s="1" t="s">
        <v>214</v>
      </c>
      <c r="D1502" s="1">
        <v>2.0</v>
      </c>
      <c r="E1502" s="1">
        <v>2.0</v>
      </c>
      <c r="F1502" s="1">
        <v>1.0</v>
      </c>
      <c r="G1502" s="1">
        <v>1.0</v>
      </c>
      <c r="H1502" s="1">
        <v>2.0</v>
      </c>
      <c r="I1502" s="1">
        <v>1.0</v>
      </c>
      <c r="J1502" s="1">
        <v>2.0</v>
      </c>
      <c r="K1502" s="1">
        <v>2.0</v>
      </c>
      <c r="L1502" s="1">
        <v>1.0</v>
      </c>
      <c r="M1502" s="1">
        <v>0.0</v>
      </c>
      <c r="N1502" s="1">
        <v>1.0</v>
      </c>
      <c r="O1502" s="1">
        <v>1.0</v>
      </c>
      <c r="P1502" s="1">
        <v>2.0</v>
      </c>
      <c r="Q1502" s="1">
        <v>0.0</v>
      </c>
      <c r="R1502" s="1">
        <v>1.0</v>
      </c>
      <c r="S1502" s="1">
        <v>1.0</v>
      </c>
      <c r="T1502" s="1">
        <v>1.0</v>
      </c>
      <c r="U1502" s="1">
        <v>1.0</v>
      </c>
      <c r="V1502" s="1">
        <v>1.0</v>
      </c>
      <c r="W1502" s="1">
        <v>1.0</v>
      </c>
      <c r="X1502" s="1">
        <v>1.0</v>
      </c>
      <c r="Y1502" s="1">
        <v>2.0</v>
      </c>
      <c r="Z1502" s="1">
        <v>2.0</v>
      </c>
      <c r="AA1502" s="1">
        <v>2.0</v>
      </c>
      <c r="AB1502" s="1">
        <v>1.0</v>
      </c>
      <c r="AC1502" s="1">
        <v>2285.0</v>
      </c>
      <c r="AD1502" s="100">
        <f t="shared" si="1"/>
        <v>64</v>
      </c>
      <c r="AE1502">
        <f t="shared" si="2"/>
        <v>20</v>
      </c>
      <c r="AF1502">
        <f t="shared" si="3"/>
        <v>20</v>
      </c>
      <c r="AG1502">
        <f t="shared" si="4"/>
        <v>24</v>
      </c>
    </row>
    <row r="1503">
      <c r="A1503" t="b">
        <v>0</v>
      </c>
      <c r="B1503" s="20">
        <v>44413.68845598379</v>
      </c>
      <c r="C1503" s="1" t="s">
        <v>771</v>
      </c>
      <c r="D1503" s="1">
        <v>0.0</v>
      </c>
      <c r="E1503" s="1">
        <v>0.0</v>
      </c>
      <c r="F1503" s="1">
        <v>0.0</v>
      </c>
      <c r="G1503" s="1">
        <v>0.0</v>
      </c>
      <c r="H1503" s="1">
        <v>1.0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2693.0</v>
      </c>
      <c r="AD1503" s="100">
        <f t="shared" si="1"/>
        <v>2</v>
      </c>
      <c r="AE1503">
        <f t="shared" si="2"/>
        <v>0</v>
      </c>
      <c r="AF1503">
        <f t="shared" si="3"/>
        <v>0</v>
      </c>
      <c r="AG1503">
        <f t="shared" si="4"/>
        <v>2</v>
      </c>
    </row>
    <row r="1504">
      <c r="A1504" t="b">
        <v>0</v>
      </c>
      <c r="B1504" s="20">
        <v>44414.689705069446</v>
      </c>
      <c r="C1504" s="1" t="s">
        <v>772</v>
      </c>
      <c r="D1504" s="1">
        <v>0.0</v>
      </c>
      <c r="E1504" s="1">
        <v>1.0</v>
      </c>
      <c r="F1504" s="1">
        <v>0.0</v>
      </c>
      <c r="G1504" s="1">
        <v>0.0</v>
      </c>
      <c r="H1504" s="1">
        <v>0.0</v>
      </c>
      <c r="I1504" s="1">
        <v>1.0</v>
      </c>
      <c r="J1504" s="1">
        <v>0.0</v>
      </c>
      <c r="K1504" s="1">
        <v>1.0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1.0</v>
      </c>
      <c r="T1504" s="1">
        <v>0.0</v>
      </c>
      <c r="U1504" s="1">
        <v>0.0</v>
      </c>
      <c r="V1504" s="1">
        <v>0.0</v>
      </c>
      <c r="W1504" s="1">
        <v>1.0</v>
      </c>
      <c r="X1504" s="1">
        <v>0.0</v>
      </c>
      <c r="Y1504" s="1">
        <v>0.0</v>
      </c>
      <c r="Z1504" s="1">
        <v>0.0</v>
      </c>
      <c r="AA1504" s="1">
        <v>1.0</v>
      </c>
      <c r="AB1504" s="1">
        <v>0.0</v>
      </c>
      <c r="AC1504" s="1">
        <v>2690.0</v>
      </c>
      <c r="AD1504" s="100">
        <f t="shared" si="1"/>
        <v>12</v>
      </c>
      <c r="AE1504">
        <f t="shared" si="2"/>
        <v>4</v>
      </c>
      <c r="AF1504">
        <f t="shared" si="3"/>
        <v>2</v>
      </c>
      <c r="AG1504">
        <f t="shared" si="4"/>
        <v>6</v>
      </c>
    </row>
    <row r="1505">
      <c r="A1505" t="b">
        <v>0</v>
      </c>
      <c r="B1505" s="20">
        <v>44414.695214861116</v>
      </c>
      <c r="C1505" s="1" t="s">
        <v>214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2358.0</v>
      </c>
      <c r="AD1505" s="100">
        <f t="shared" si="1"/>
        <v>0</v>
      </c>
      <c r="AE1505">
        <f t="shared" si="2"/>
        <v>0</v>
      </c>
      <c r="AF1505">
        <f t="shared" si="3"/>
        <v>0</v>
      </c>
      <c r="AG1505">
        <f t="shared" si="4"/>
        <v>0</v>
      </c>
    </row>
    <row r="1506">
      <c r="A1506" t="b">
        <v>0</v>
      </c>
      <c r="B1506" s="20">
        <v>44414.697404502316</v>
      </c>
      <c r="C1506" s="1" t="s">
        <v>214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2358.0</v>
      </c>
      <c r="AD1506" s="100">
        <f t="shared" si="1"/>
        <v>0</v>
      </c>
      <c r="AE1506">
        <f t="shared" si="2"/>
        <v>0</v>
      </c>
      <c r="AF1506">
        <f t="shared" si="3"/>
        <v>0</v>
      </c>
      <c r="AG1506">
        <f t="shared" si="4"/>
        <v>0</v>
      </c>
    </row>
    <row r="1507">
      <c r="A1507" t="b">
        <v>0</v>
      </c>
      <c r="B1507" s="20">
        <v>44414.73667033565</v>
      </c>
      <c r="C1507" s="1" t="s">
        <v>773</v>
      </c>
      <c r="D1507" s="1">
        <v>0.0</v>
      </c>
      <c r="E1507" s="1">
        <v>2.0</v>
      </c>
      <c r="F1507" s="1">
        <v>2.0</v>
      </c>
      <c r="G1507" s="1">
        <v>2.0</v>
      </c>
      <c r="H1507" s="1">
        <v>1.0</v>
      </c>
      <c r="I1507" s="1">
        <v>2.0</v>
      </c>
      <c r="J1507" s="1">
        <v>2.0</v>
      </c>
      <c r="K1507" s="1">
        <v>2.0</v>
      </c>
      <c r="L1507" s="1">
        <v>0.0</v>
      </c>
      <c r="M1507" s="1">
        <v>1.0</v>
      </c>
      <c r="N1507" s="1">
        <v>0.0</v>
      </c>
      <c r="O1507" s="1">
        <v>0.0</v>
      </c>
      <c r="P1507" s="1">
        <v>1.0</v>
      </c>
      <c r="Q1507" s="1">
        <v>0.0</v>
      </c>
      <c r="R1507" s="1">
        <v>0.0</v>
      </c>
      <c r="S1507" s="1">
        <v>1.0</v>
      </c>
      <c r="T1507" s="1">
        <v>0.0</v>
      </c>
      <c r="U1507" s="1">
        <v>1.0</v>
      </c>
      <c r="V1507" s="1">
        <v>1.0</v>
      </c>
      <c r="W1507" s="1">
        <v>2.0</v>
      </c>
      <c r="X1507" s="1">
        <v>1.0</v>
      </c>
      <c r="Y1507" s="1">
        <v>2.0</v>
      </c>
      <c r="Z1507" s="1">
        <v>1.0</v>
      </c>
      <c r="AA1507" s="1">
        <v>2.0</v>
      </c>
      <c r="AB1507" s="1">
        <v>0.0</v>
      </c>
      <c r="AC1507" s="1">
        <v>2687.0</v>
      </c>
      <c r="AD1507" s="100">
        <f t="shared" si="1"/>
        <v>52</v>
      </c>
      <c r="AE1507">
        <f t="shared" si="2"/>
        <v>20</v>
      </c>
      <c r="AF1507">
        <f t="shared" si="3"/>
        <v>10</v>
      </c>
      <c r="AG1507">
        <f t="shared" si="4"/>
        <v>22</v>
      </c>
    </row>
    <row r="1508">
      <c r="A1508" t="b">
        <v>0</v>
      </c>
      <c r="B1508" s="20">
        <v>44416.54353476852</v>
      </c>
      <c r="C1508" s="1" t="s">
        <v>644</v>
      </c>
      <c r="D1508" s="1">
        <v>1.0</v>
      </c>
      <c r="E1508" s="1">
        <v>1.0</v>
      </c>
      <c r="F1508" s="1">
        <v>1.0</v>
      </c>
      <c r="G1508" s="1">
        <v>1.0</v>
      </c>
      <c r="H1508" s="1">
        <v>1.0</v>
      </c>
      <c r="I1508" s="1">
        <v>2.0</v>
      </c>
      <c r="J1508" s="1">
        <v>2.0</v>
      </c>
      <c r="K1508" s="1">
        <v>2.0</v>
      </c>
      <c r="L1508" s="1">
        <v>1.0</v>
      </c>
      <c r="M1508" s="1">
        <v>0.0</v>
      </c>
      <c r="N1508" s="1">
        <v>2.0</v>
      </c>
      <c r="O1508" s="1">
        <v>1.0</v>
      </c>
      <c r="P1508" s="1">
        <v>2.0</v>
      </c>
      <c r="Q1508" s="1">
        <v>1.0</v>
      </c>
      <c r="R1508" s="1">
        <v>0.0</v>
      </c>
      <c r="S1508" s="1">
        <v>1.0</v>
      </c>
      <c r="T1508" s="1">
        <v>0.0</v>
      </c>
      <c r="U1508" s="1">
        <v>0.0</v>
      </c>
      <c r="V1508" s="1">
        <v>0.0</v>
      </c>
      <c r="W1508" s="1">
        <v>2.0</v>
      </c>
      <c r="X1508" s="1">
        <v>1.0</v>
      </c>
      <c r="Y1508" s="1">
        <v>1.0</v>
      </c>
      <c r="Z1508" s="1">
        <v>1.0</v>
      </c>
      <c r="AA1508" s="1">
        <v>2.0</v>
      </c>
      <c r="AB1508" s="1">
        <v>1.0</v>
      </c>
      <c r="AC1508" s="1">
        <v>2501.0</v>
      </c>
      <c r="AD1508" s="100">
        <f t="shared" si="1"/>
        <v>54</v>
      </c>
      <c r="AE1508">
        <f t="shared" si="2"/>
        <v>14</v>
      </c>
      <c r="AF1508">
        <f t="shared" si="3"/>
        <v>18</v>
      </c>
      <c r="AG1508">
        <f t="shared" si="4"/>
        <v>22</v>
      </c>
    </row>
    <row r="1509">
      <c r="A1509" t="b">
        <v>0</v>
      </c>
      <c r="B1509" s="20">
        <v>44416.55018608796</v>
      </c>
      <c r="C1509" s="1" t="s">
        <v>768</v>
      </c>
      <c r="D1509" s="1">
        <v>2.0</v>
      </c>
      <c r="E1509" s="1">
        <v>2.0</v>
      </c>
      <c r="F1509" s="1">
        <v>2.0</v>
      </c>
      <c r="G1509" s="1">
        <v>2.0</v>
      </c>
      <c r="H1509" s="1">
        <v>2.0</v>
      </c>
      <c r="I1509" s="1">
        <v>2.0</v>
      </c>
      <c r="J1509" s="1">
        <v>2.0</v>
      </c>
      <c r="K1509" s="1">
        <v>2.0</v>
      </c>
      <c r="L1509" s="1">
        <v>2.0</v>
      </c>
      <c r="M1509" s="1">
        <v>2.0</v>
      </c>
      <c r="N1509" s="1">
        <v>2.0</v>
      </c>
      <c r="O1509" s="1">
        <v>2.0</v>
      </c>
      <c r="P1509" s="1">
        <v>2.0</v>
      </c>
      <c r="Q1509" s="1">
        <v>2.0</v>
      </c>
      <c r="R1509" s="1">
        <v>2.0</v>
      </c>
      <c r="S1509" s="1">
        <v>2.0</v>
      </c>
      <c r="T1509" s="1">
        <v>2.0</v>
      </c>
      <c r="U1509" s="1">
        <v>2.0</v>
      </c>
      <c r="V1509" s="1">
        <v>1.0</v>
      </c>
      <c r="W1509" s="1">
        <v>2.0</v>
      </c>
      <c r="X1509" s="1">
        <v>2.0</v>
      </c>
      <c r="Y1509" s="1">
        <v>2.0</v>
      </c>
      <c r="Z1509" s="1">
        <v>2.0</v>
      </c>
      <c r="AA1509" s="1">
        <v>2.0</v>
      </c>
      <c r="AB1509" s="1">
        <v>2.0</v>
      </c>
      <c r="AC1509" s="1">
        <v>2681.0</v>
      </c>
      <c r="AD1509" s="100">
        <f t="shared" si="1"/>
        <v>98</v>
      </c>
      <c r="AE1509">
        <f t="shared" si="2"/>
        <v>32</v>
      </c>
      <c r="AF1509">
        <f t="shared" si="3"/>
        <v>28</v>
      </c>
      <c r="AG1509">
        <f t="shared" si="4"/>
        <v>38</v>
      </c>
    </row>
    <row r="1510">
      <c r="A1510" t="b">
        <v>0</v>
      </c>
      <c r="B1510" s="20">
        <v>44416.635945682865</v>
      </c>
      <c r="C1510" s="1" t="s">
        <v>322</v>
      </c>
      <c r="D1510" s="1">
        <v>1.0</v>
      </c>
      <c r="E1510" s="1">
        <v>1.0</v>
      </c>
      <c r="F1510" s="1">
        <v>0.0</v>
      </c>
      <c r="G1510" s="1">
        <v>1.0</v>
      </c>
      <c r="H1510" s="1">
        <v>1.0</v>
      </c>
      <c r="I1510" s="1">
        <v>1.0</v>
      </c>
      <c r="J1510" s="1">
        <v>1.0</v>
      </c>
      <c r="K1510" s="1">
        <v>1.0</v>
      </c>
      <c r="L1510" s="1">
        <v>1.0</v>
      </c>
      <c r="M1510" s="1">
        <v>0.0</v>
      </c>
      <c r="N1510" s="1">
        <v>0.0</v>
      </c>
      <c r="O1510" s="1">
        <v>0.0</v>
      </c>
      <c r="P1510" s="1">
        <v>1.0</v>
      </c>
      <c r="Q1510" s="1">
        <v>0.0</v>
      </c>
      <c r="R1510" s="1">
        <v>0.0</v>
      </c>
      <c r="S1510" s="1">
        <v>1.0</v>
      </c>
      <c r="T1510" s="1">
        <v>1.0</v>
      </c>
      <c r="U1510" s="1">
        <v>0.0</v>
      </c>
      <c r="V1510" s="1">
        <v>0.0</v>
      </c>
      <c r="W1510" s="1">
        <v>0.0</v>
      </c>
      <c r="X1510" s="1">
        <v>1.0</v>
      </c>
      <c r="Y1510" s="1">
        <v>1.0</v>
      </c>
      <c r="Z1510" s="1">
        <v>1.0</v>
      </c>
      <c r="AA1510" s="1">
        <v>1.0</v>
      </c>
      <c r="AB1510" s="1">
        <v>1.0</v>
      </c>
      <c r="AC1510" s="1">
        <v>2110.0</v>
      </c>
      <c r="AD1510" s="100">
        <f t="shared" si="1"/>
        <v>32</v>
      </c>
      <c r="AE1510">
        <f t="shared" si="2"/>
        <v>10</v>
      </c>
      <c r="AF1510">
        <f t="shared" si="3"/>
        <v>12</v>
      </c>
      <c r="AG1510">
        <f t="shared" si="4"/>
        <v>10</v>
      </c>
    </row>
    <row r="1511">
      <c r="A1511" t="b">
        <v>0</v>
      </c>
      <c r="B1511" s="20">
        <v>44417.41110366899</v>
      </c>
      <c r="C1511" s="1" t="s">
        <v>317</v>
      </c>
      <c r="D1511" s="1">
        <v>1.0</v>
      </c>
      <c r="E1511" s="1">
        <v>0.0</v>
      </c>
      <c r="F1511" s="1">
        <v>0.0</v>
      </c>
      <c r="G1511" s="1">
        <v>0.0</v>
      </c>
      <c r="H1511" s="1">
        <v>0.0</v>
      </c>
      <c r="I1511" s="1">
        <v>1.0</v>
      </c>
      <c r="J1511" s="1">
        <v>0.0</v>
      </c>
      <c r="K1511" s="1">
        <v>1.0</v>
      </c>
      <c r="L1511" s="1">
        <v>0.0</v>
      </c>
      <c r="M1511" s="1">
        <v>0.0</v>
      </c>
      <c r="N1511" s="1">
        <v>1.0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1.0</v>
      </c>
      <c r="Y1511" s="1">
        <v>1.0</v>
      </c>
      <c r="Z1511" s="1">
        <v>0.0</v>
      </c>
      <c r="AA1511" s="1">
        <v>1.0</v>
      </c>
      <c r="AB1511" s="1">
        <v>0.0</v>
      </c>
      <c r="AC1511" s="1">
        <v>2087.0</v>
      </c>
      <c r="AD1511" s="100">
        <f t="shared" si="1"/>
        <v>14</v>
      </c>
      <c r="AE1511">
        <f t="shared" si="2"/>
        <v>4</v>
      </c>
      <c r="AF1511">
        <f t="shared" si="3"/>
        <v>6</v>
      </c>
      <c r="AG1511">
        <f t="shared" si="4"/>
        <v>4</v>
      </c>
    </row>
    <row r="1512">
      <c r="A1512" t="b">
        <v>0</v>
      </c>
      <c r="B1512" s="20">
        <v>44417.412104421295</v>
      </c>
      <c r="C1512" s="1" t="s">
        <v>774</v>
      </c>
      <c r="D1512" s="1">
        <v>1.0</v>
      </c>
      <c r="E1512" s="1">
        <v>2.0</v>
      </c>
      <c r="F1512" s="1">
        <v>2.0</v>
      </c>
      <c r="G1512" s="1">
        <v>0.0</v>
      </c>
      <c r="H1512" s="1">
        <v>0.0</v>
      </c>
      <c r="I1512" s="1">
        <v>2.0</v>
      </c>
      <c r="J1512" s="1">
        <v>0.0</v>
      </c>
      <c r="K1512" s="1">
        <v>1.0</v>
      </c>
      <c r="L1512" s="1">
        <v>0.0</v>
      </c>
      <c r="M1512" s="1">
        <v>1.0</v>
      </c>
      <c r="N1512" s="1">
        <v>2.0</v>
      </c>
      <c r="O1512" s="1">
        <v>0.0</v>
      </c>
      <c r="P1512" s="1">
        <v>0.0</v>
      </c>
      <c r="Q1512" s="1">
        <v>0.0</v>
      </c>
      <c r="R1512" s="1">
        <v>1.0</v>
      </c>
      <c r="S1512" s="1">
        <v>0.0</v>
      </c>
      <c r="T1512" s="1">
        <v>0.0</v>
      </c>
      <c r="U1512" s="1">
        <v>0.0</v>
      </c>
      <c r="V1512" s="1">
        <v>1.0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2.0</v>
      </c>
      <c r="AB1512" s="1">
        <v>1.0</v>
      </c>
      <c r="AC1512" s="1">
        <v>2694.0</v>
      </c>
      <c r="AD1512" s="100">
        <f t="shared" si="1"/>
        <v>32</v>
      </c>
      <c r="AE1512">
        <f t="shared" si="2"/>
        <v>6</v>
      </c>
      <c r="AF1512">
        <f t="shared" si="3"/>
        <v>10</v>
      </c>
      <c r="AG1512">
        <f t="shared" si="4"/>
        <v>16</v>
      </c>
    </row>
    <row r="1513">
      <c r="A1513" t="b">
        <v>0</v>
      </c>
      <c r="B1513" s="20">
        <v>44417.470901168985</v>
      </c>
      <c r="C1513" s="1" t="s">
        <v>484</v>
      </c>
      <c r="D1513" s="1">
        <v>2.0</v>
      </c>
      <c r="E1513" s="1">
        <v>2.0</v>
      </c>
      <c r="F1513" s="1">
        <v>1.0</v>
      </c>
      <c r="G1513" s="1">
        <v>1.0</v>
      </c>
      <c r="H1513" s="1">
        <v>1.0</v>
      </c>
      <c r="I1513" s="1">
        <v>1.0</v>
      </c>
      <c r="J1513" s="1">
        <v>1.0</v>
      </c>
      <c r="K1513" s="1">
        <v>1.0</v>
      </c>
      <c r="L1513" s="1">
        <v>1.0</v>
      </c>
      <c r="M1513" s="1">
        <v>0.0</v>
      </c>
      <c r="N1513" s="1">
        <v>2.0</v>
      </c>
      <c r="O1513" s="1">
        <v>2.0</v>
      </c>
      <c r="P1513" s="1">
        <v>1.0</v>
      </c>
      <c r="Q1513" s="1">
        <v>2.0</v>
      </c>
      <c r="R1513" s="1">
        <v>1.0</v>
      </c>
      <c r="S1513" s="1">
        <v>1.0</v>
      </c>
      <c r="T1513" s="1">
        <v>2.0</v>
      </c>
      <c r="U1513" s="1">
        <v>1.0</v>
      </c>
      <c r="V1513" s="1">
        <v>0.0</v>
      </c>
      <c r="W1513" s="1">
        <v>2.0</v>
      </c>
      <c r="X1513" s="1">
        <v>1.0</v>
      </c>
      <c r="Y1513" s="1">
        <v>2.0</v>
      </c>
      <c r="Z1513" s="1">
        <v>2.0</v>
      </c>
      <c r="AA1513" s="1">
        <v>2.0</v>
      </c>
      <c r="AB1513" s="1">
        <v>2.0</v>
      </c>
      <c r="AC1513" s="1">
        <v>2249.0</v>
      </c>
      <c r="AD1513" s="100">
        <f t="shared" si="1"/>
        <v>68</v>
      </c>
      <c r="AE1513">
        <f t="shared" si="2"/>
        <v>22</v>
      </c>
      <c r="AF1513">
        <f t="shared" si="3"/>
        <v>22</v>
      </c>
      <c r="AG1513">
        <f t="shared" si="4"/>
        <v>24</v>
      </c>
    </row>
    <row r="1514">
      <c r="A1514" t="b">
        <v>0</v>
      </c>
      <c r="B1514" s="20">
        <v>44417.61110918982</v>
      </c>
      <c r="C1514" s="1" t="s">
        <v>776</v>
      </c>
      <c r="D1514" s="1">
        <v>1.0</v>
      </c>
      <c r="E1514" s="1">
        <v>1.0</v>
      </c>
      <c r="F1514" s="1">
        <v>1.0</v>
      </c>
      <c r="G1514" s="1">
        <v>0.0</v>
      </c>
      <c r="H1514" s="1">
        <v>0.0</v>
      </c>
      <c r="I1514" s="1">
        <v>0.0</v>
      </c>
      <c r="J1514" s="1">
        <v>1.0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1.0</v>
      </c>
      <c r="T1514" s="1">
        <v>0.0</v>
      </c>
      <c r="U1514" s="1">
        <v>0.0</v>
      </c>
      <c r="V1514" s="1">
        <v>0.0</v>
      </c>
      <c r="W1514" s="1">
        <v>0.0</v>
      </c>
      <c r="X1514" s="1">
        <v>1.0</v>
      </c>
      <c r="Y1514" s="1">
        <v>0.0</v>
      </c>
      <c r="Z1514" s="1">
        <v>0.0</v>
      </c>
      <c r="AA1514" s="1">
        <v>1.0</v>
      </c>
      <c r="AB1514" s="1">
        <v>0.0</v>
      </c>
      <c r="AC1514" s="1">
        <v>2699.0</v>
      </c>
      <c r="AD1514" s="100">
        <f t="shared" si="1"/>
        <v>14</v>
      </c>
      <c r="AE1514">
        <f t="shared" si="2"/>
        <v>4</v>
      </c>
      <c r="AF1514">
        <f t="shared" si="3"/>
        <v>2</v>
      </c>
      <c r="AG1514">
        <f t="shared" si="4"/>
        <v>8</v>
      </c>
    </row>
    <row r="1515">
      <c r="A1515" t="b">
        <v>0</v>
      </c>
      <c r="B1515" s="20">
        <v>44417.69597862268</v>
      </c>
      <c r="C1515" s="1" t="s">
        <v>778</v>
      </c>
      <c r="D1515" s="1">
        <v>1.0</v>
      </c>
      <c r="E1515" s="1">
        <v>2.0</v>
      </c>
      <c r="F1515" s="1">
        <v>0.0</v>
      </c>
      <c r="G1515" s="1">
        <v>1.0</v>
      </c>
      <c r="H1515" s="1">
        <v>0.0</v>
      </c>
      <c r="I1515" s="1">
        <v>1.0</v>
      </c>
      <c r="J1515" s="1">
        <v>0.0</v>
      </c>
      <c r="K1515" s="1">
        <v>1.0</v>
      </c>
      <c r="L1515" s="1">
        <v>1.0</v>
      </c>
      <c r="M1515" s="1">
        <v>0.0</v>
      </c>
      <c r="N1515" s="1">
        <v>1.0</v>
      </c>
      <c r="O1515" s="1">
        <v>0.0</v>
      </c>
      <c r="P1515" s="1">
        <v>1.0</v>
      </c>
      <c r="Q1515" s="1">
        <v>0.0</v>
      </c>
      <c r="R1515" s="1">
        <v>1.0</v>
      </c>
      <c r="S1515" s="1">
        <v>1.0</v>
      </c>
      <c r="T1515" s="1">
        <v>0.0</v>
      </c>
      <c r="U1515" s="1">
        <v>0.0</v>
      </c>
      <c r="V1515" s="1">
        <v>1.0</v>
      </c>
      <c r="W1515" s="1">
        <v>1.0</v>
      </c>
      <c r="X1515" s="1">
        <v>0.0</v>
      </c>
      <c r="Y1515" s="1">
        <v>1.0</v>
      </c>
      <c r="Z1515" s="1">
        <v>1.0</v>
      </c>
      <c r="AA1515" s="1">
        <v>2.0</v>
      </c>
      <c r="AB1515" s="1">
        <v>1.0</v>
      </c>
      <c r="AC1515" s="1">
        <v>2675.0</v>
      </c>
      <c r="AD1515" s="100">
        <f t="shared" si="1"/>
        <v>36</v>
      </c>
      <c r="AE1515">
        <f t="shared" si="2"/>
        <v>12</v>
      </c>
      <c r="AF1515">
        <f t="shared" si="3"/>
        <v>12</v>
      </c>
      <c r="AG1515">
        <f t="shared" si="4"/>
        <v>12</v>
      </c>
    </row>
    <row r="1516">
      <c r="A1516" t="b">
        <v>0</v>
      </c>
      <c r="B1516" s="20">
        <v>44417.873740462965</v>
      </c>
      <c r="C1516" s="1" t="s">
        <v>715</v>
      </c>
      <c r="D1516" s="1">
        <v>2.0</v>
      </c>
      <c r="E1516" s="1">
        <v>1.0</v>
      </c>
      <c r="F1516" s="1">
        <v>2.0</v>
      </c>
      <c r="G1516" s="1">
        <v>1.0</v>
      </c>
      <c r="H1516" s="1">
        <v>1.0</v>
      </c>
      <c r="I1516" s="1">
        <v>2.0</v>
      </c>
      <c r="J1516" s="1">
        <v>1.0</v>
      </c>
      <c r="K1516" s="1">
        <v>2.0</v>
      </c>
      <c r="L1516" s="1">
        <v>1.0</v>
      </c>
      <c r="M1516" s="1">
        <v>1.0</v>
      </c>
      <c r="N1516" s="1">
        <v>1.0</v>
      </c>
      <c r="O1516" s="1">
        <v>0.0</v>
      </c>
      <c r="P1516" s="1">
        <v>2.0</v>
      </c>
      <c r="Q1516" s="1">
        <v>1.0</v>
      </c>
      <c r="R1516" s="1">
        <v>1.0</v>
      </c>
      <c r="S1516" s="1">
        <v>2.0</v>
      </c>
      <c r="T1516" s="1">
        <v>1.0</v>
      </c>
      <c r="U1516" s="1">
        <v>1.0</v>
      </c>
      <c r="V1516" s="1">
        <v>1.0</v>
      </c>
      <c r="W1516" s="1">
        <v>1.0</v>
      </c>
      <c r="X1516" s="1">
        <v>2.0</v>
      </c>
      <c r="Y1516" s="1">
        <v>1.0</v>
      </c>
      <c r="Z1516" s="1">
        <v>2.0</v>
      </c>
      <c r="AA1516" s="1">
        <v>2.0</v>
      </c>
      <c r="AB1516" s="1">
        <v>1.0</v>
      </c>
      <c r="AC1516" s="1">
        <v>2565.0</v>
      </c>
      <c r="AD1516" s="100">
        <f t="shared" si="1"/>
        <v>66</v>
      </c>
      <c r="AE1516">
        <f t="shared" si="2"/>
        <v>20</v>
      </c>
      <c r="AF1516">
        <f t="shared" si="3"/>
        <v>20</v>
      </c>
      <c r="AG1516">
        <f t="shared" si="4"/>
        <v>26</v>
      </c>
    </row>
    <row r="1517">
      <c r="A1517" t="b">
        <v>0</v>
      </c>
      <c r="B1517" s="20">
        <v>44418.43274837963</v>
      </c>
      <c r="C1517" s="1" t="s">
        <v>779</v>
      </c>
      <c r="D1517" s="1">
        <v>0.0</v>
      </c>
      <c r="E1517" s="1">
        <v>0.0</v>
      </c>
      <c r="F1517" s="1">
        <v>1.0</v>
      </c>
      <c r="G1517" s="1">
        <v>0.0</v>
      </c>
      <c r="H1517" s="1">
        <v>1.0</v>
      </c>
      <c r="I1517" s="1">
        <v>1.0</v>
      </c>
      <c r="J1517" s="1">
        <v>0.0</v>
      </c>
      <c r="K1517" s="1">
        <v>1.0</v>
      </c>
      <c r="L1517" s="1">
        <v>0.0</v>
      </c>
      <c r="M1517" s="1">
        <v>0.0</v>
      </c>
      <c r="N1517" s="1">
        <v>0.0</v>
      </c>
      <c r="O1517" s="1">
        <v>0.0</v>
      </c>
      <c r="P1517" s="1">
        <v>1.0</v>
      </c>
      <c r="Q1517" s="1">
        <v>0.0</v>
      </c>
      <c r="R1517" s="1">
        <v>0.0</v>
      </c>
      <c r="S1517" s="1">
        <v>0.0</v>
      </c>
      <c r="T1517" s="1">
        <v>1.0</v>
      </c>
      <c r="U1517" s="1">
        <v>0.0</v>
      </c>
      <c r="V1517" s="1">
        <v>0.0</v>
      </c>
      <c r="W1517" s="1">
        <v>2.0</v>
      </c>
      <c r="X1517" s="1">
        <v>2.0</v>
      </c>
      <c r="Y1517" s="1">
        <v>2.0</v>
      </c>
      <c r="Z1517" s="1">
        <v>1.0</v>
      </c>
      <c r="AA1517" s="1">
        <v>2.0</v>
      </c>
      <c r="AB1517" s="1">
        <v>0.0</v>
      </c>
      <c r="AC1517" s="1">
        <v>2669.0</v>
      </c>
      <c r="AD1517" s="100">
        <f t="shared" si="1"/>
        <v>30</v>
      </c>
      <c r="AE1517">
        <f t="shared" si="2"/>
        <v>14</v>
      </c>
      <c r="AF1517">
        <f t="shared" si="3"/>
        <v>6</v>
      </c>
      <c r="AG1517">
        <f t="shared" si="4"/>
        <v>10</v>
      </c>
    </row>
    <row r="1518">
      <c r="A1518" t="b">
        <v>0</v>
      </c>
      <c r="B1518" s="20">
        <v>44418.48445408564</v>
      </c>
      <c r="C1518" s="1" t="s">
        <v>775</v>
      </c>
      <c r="D1518" s="1">
        <v>2.0</v>
      </c>
      <c r="E1518" s="1">
        <v>1.0</v>
      </c>
      <c r="F1518" s="1">
        <v>1.0</v>
      </c>
      <c r="G1518" s="1">
        <v>0.0</v>
      </c>
      <c r="H1518" s="1">
        <v>0.0</v>
      </c>
      <c r="I1518" s="1">
        <v>1.0</v>
      </c>
      <c r="J1518" s="1">
        <v>1.0</v>
      </c>
      <c r="K1518" s="1">
        <v>1.0</v>
      </c>
      <c r="L1518" s="1">
        <v>0.0</v>
      </c>
      <c r="M1518" s="1">
        <v>0.0</v>
      </c>
      <c r="N1518" s="1">
        <v>1.0</v>
      </c>
      <c r="O1518" s="1">
        <v>0.0</v>
      </c>
      <c r="P1518" s="1">
        <v>1.0</v>
      </c>
      <c r="Q1518" s="1">
        <v>0.0</v>
      </c>
      <c r="R1518" s="1">
        <v>0.0</v>
      </c>
      <c r="S1518" s="1">
        <v>1.0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2.0</v>
      </c>
      <c r="Z1518" s="1">
        <v>1.0</v>
      </c>
      <c r="AA1518" s="1">
        <v>1.0</v>
      </c>
      <c r="AB1518" s="1">
        <v>1.0</v>
      </c>
      <c r="AC1518" s="1">
        <v>2696.0</v>
      </c>
      <c r="AD1518" s="100">
        <f t="shared" si="1"/>
        <v>30</v>
      </c>
      <c r="AE1518">
        <f t="shared" si="2"/>
        <v>8</v>
      </c>
      <c r="AF1518">
        <f t="shared" si="3"/>
        <v>12</v>
      </c>
      <c r="AG1518">
        <f t="shared" si="4"/>
        <v>10</v>
      </c>
    </row>
    <row r="1519">
      <c r="A1519" t="b">
        <v>0</v>
      </c>
      <c r="B1519" s="20">
        <v>44419.60253120371</v>
      </c>
      <c r="C1519" s="1" t="s">
        <v>627</v>
      </c>
      <c r="D1519" s="1">
        <v>0.0</v>
      </c>
      <c r="E1519" s="1">
        <v>1.0</v>
      </c>
      <c r="F1519" s="1">
        <v>1.0</v>
      </c>
      <c r="G1519" s="1">
        <v>1.0</v>
      </c>
      <c r="H1519" s="1">
        <v>0.0</v>
      </c>
      <c r="I1519" s="1">
        <v>1.0</v>
      </c>
      <c r="J1519" s="1">
        <v>1.0</v>
      </c>
      <c r="K1519" s="1">
        <v>1.0</v>
      </c>
      <c r="L1519" s="1">
        <v>1.0</v>
      </c>
      <c r="M1519" s="1">
        <v>0.0</v>
      </c>
      <c r="N1519" s="1">
        <v>1.0</v>
      </c>
      <c r="O1519" s="1">
        <v>0.0</v>
      </c>
      <c r="P1519" s="1">
        <v>1.0</v>
      </c>
      <c r="Q1519" s="1">
        <v>0.0</v>
      </c>
      <c r="R1519" s="1">
        <v>0.0</v>
      </c>
      <c r="S1519" s="1">
        <v>1.0</v>
      </c>
      <c r="T1519" s="1">
        <v>1.0</v>
      </c>
      <c r="U1519" s="1">
        <v>0.0</v>
      </c>
      <c r="V1519" s="1">
        <v>0.0</v>
      </c>
      <c r="W1519" s="1">
        <v>1.0</v>
      </c>
      <c r="X1519" s="1">
        <v>0.0</v>
      </c>
      <c r="Y1519" s="1">
        <v>1.0</v>
      </c>
      <c r="Z1519" s="1">
        <v>0.0</v>
      </c>
      <c r="AA1519" s="1">
        <v>2.0</v>
      </c>
      <c r="AB1519" s="1">
        <v>0.0</v>
      </c>
      <c r="AC1519" s="1">
        <v>2476.0</v>
      </c>
      <c r="AD1519" s="100">
        <f t="shared" si="1"/>
        <v>30</v>
      </c>
      <c r="AE1519">
        <f t="shared" si="2"/>
        <v>8</v>
      </c>
      <c r="AF1519">
        <f t="shared" si="3"/>
        <v>10</v>
      </c>
      <c r="AG1519">
        <f t="shared" si="4"/>
        <v>12</v>
      </c>
    </row>
    <row r="1520">
      <c r="A1520" t="b">
        <v>0</v>
      </c>
      <c r="B1520" s="20">
        <v>44419.69535353009</v>
      </c>
      <c r="C1520" s="1" t="s">
        <v>780</v>
      </c>
      <c r="D1520" s="1">
        <v>0.0</v>
      </c>
      <c r="E1520" s="1">
        <v>0.0</v>
      </c>
      <c r="F1520" s="1">
        <v>0.0</v>
      </c>
      <c r="G1520" s="1">
        <v>0.0</v>
      </c>
      <c r="H1520" s="1">
        <v>1.0</v>
      </c>
      <c r="I1520" s="1">
        <v>0.0</v>
      </c>
      <c r="J1520" s="1">
        <v>1.0</v>
      </c>
      <c r="K1520" s="1">
        <v>1.0</v>
      </c>
      <c r="L1520" s="1">
        <v>0.0</v>
      </c>
      <c r="M1520" s="1">
        <v>0.0</v>
      </c>
      <c r="N1520" s="1">
        <v>0.0</v>
      </c>
      <c r="O1520" s="1">
        <v>1.0</v>
      </c>
      <c r="P1520" s="1">
        <v>0.0</v>
      </c>
      <c r="Q1520" s="1">
        <v>0.0</v>
      </c>
      <c r="R1520" s="1">
        <v>0.0</v>
      </c>
      <c r="S1520" s="1">
        <v>1.0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1.0</v>
      </c>
      <c r="AA1520" s="1">
        <v>1.0</v>
      </c>
      <c r="AB1520" s="1">
        <v>1.0</v>
      </c>
      <c r="AC1520" s="1">
        <v>2697.0</v>
      </c>
      <c r="AD1520" s="100">
        <f t="shared" si="1"/>
        <v>16</v>
      </c>
      <c r="AE1520">
        <f t="shared" si="2"/>
        <v>2</v>
      </c>
      <c r="AF1520">
        <f t="shared" si="3"/>
        <v>4</v>
      </c>
      <c r="AG1520">
        <f t="shared" si="4"/>
        <v>10</v>
      </c>
    </row>
    <row r="1521">
      <c r="A1521" t="b">
        <v>0</v>
      </c>
      <c r="B1521" s="20">
        <v>44419.69941076389</v>
      </c>
      <c r="C1521" s="1" t="s">
        <v>781</v>
      </c>
      <c r="D1521" s="1">
        <v>1.0</v>
      </c>
      <c r="E1521" s="1">
        <v>1.0</v>
      </c>
      <c r="F1521" s="1">
        <v>2.0</v>
      </c>
      <c r="G1521" s="1">
        <v>2.0</v>
      </c>
      <c r="H1521" s="1">
        <v>2.0</v>
      </c>
      <c r="I1521" s="1">
        <v>1.0</v>
      </c>
      <c r="J1521" s="1">
        <v>2.0</v>
      </c>
      <c r="K1521" s="1">
        <v>2.0</v>
      </c>
      <c r="L1521" s="1">
        <v>1.0</v>
      </c>
      <c r="M1521" s="1">
        <v>0.0</v>
      </c>
      <c r="N1521" s="1">
        <v>1.0</v>
      </c>
      <c r="O1521" s="1">
        <v>2.0</v>
      </c>
      <c r="P1521" s="1">
        <v>2.0</v>
      </c>
      <c r="Q1521" s="1">
        <v>0.0</v>
      </c>
      <c r="R1521" s="1">
        <v>0.0</v>
      </c>
      <c r="S1521" s="1">
        <v>1.0</v>
      </c>
      <c r="T1521" s="1">
        <v>1.0</v>
      </c>
      <c r="U1521" s="1">
        <v>0.0</v>
      </c>
      <c r="V1521" s="1">
        <v>0.0</v>
      </c>
      <c r="W1521" s="1">
        <v>1.0</v>
      </c>
      <c r="X1521" s="1">
        <v>0.0</v>
      </c>
      <c r="Y1521" s="1">
        <v>1.0</v>
      </c>
      <c r="Z1521" s="1">
        <v>2.0</v>
      </c>
      <c r="AA1521" s="1">
        <v>2.0</v>
      </c>
      <c r="AB1521" s="1">
        <v>1.0</v>
      </c>
      <c r="AC1521" s="1">
        <v>2674.0</v>
      </c>
      <c r="AD1521" s="100">
        <f t="shared" si="1"/>
        <v>56</v>
      </c>
      <c r="AE1521">
        <f t="shared" si="2"/>
        <v>12</v>
      </c>
      <c r="AF1521">
        <f t="shared" si="3"/>
        <v>20</v>
      </c>
      <c r="AG1521">
        <f t="shared" si="4"/>
        <v>24</v>
      </c>
    </row>
    <row r="1522">
      <c r="A1522" t="b">
        <v>0</v>
      </c>
      <c r="B1522" s="20">
        <v>44420.36927077547</v>
      </c>
      <c r="C1522" s="1" t="s">
        <v>663</v>
      </c>
      <c r="D1522" s="1">
        <v>1.0</v>
      </c>
      <c r="E1522" s="1">
        <v>1.0</v>
      </c>
      <c r="F1522" s="1">
        <v>1.0</v>
      </c>
      <c r="G1522" s="1">
        <v>2.0</v>
      </c>
      <c r="H1522" s="1">
        <v>0.0</v>
      </c>
      <c r="I1522" s="1">
        <v>1.0</v>
      </c>
      <c r="J1522" s="1">
        <v>1.0</v>
      </c>
      <c r="K1522" s="1">
        <v>1.0</v>
      </c>
      <c r="L1522" s="1">
        <v>0.0</v>
      </c>
      <c r="M1522" s="1">
        <v>0.0</v>
      </c>
      <c r="N1522" s="1">
        <v>0.0</v>
      </c>
      <c r="O1522" s="1">
        <v>0.0</v>
      </c>
      <c r="P1522" s="1">
        <v>1.0</v>
      </c>
      <c r="Q1522" s="1">
        <v>0.0</v>
      </c>
      <c r="R1522" s="1">
        <v>0.0</v>
      </c>
      <c r="S1522" s="1">
        <v>1.0</v>
      </c>
      <c r="T1522" s="1">
        <v>1.0</v>
      </c>
      <c r="U1522" s="1">
        <v>0.0</v>
      </c>
      <c r="V1522" s="1">
        <v>1.0</v>
      </c>
      <c r="W1522" s="1">
        <v>1.0</v>
      </c>
      <c r="X1522" s="1">
        <v>1.0</v>
      </c>
      <c r="Y1522" s="1">
        <v>1.0</v>
      </c>
      <c r="Z1522" s="1">
        <v>0.0</v>
      </c>
      <c r="AA1522" s="1">
        <v>1.0</v>
      </c>
      <c r="AB1522" s="1">
        <v>1.0</v>
      </c>
      <c r="AC1522" s="1">
        <v>2093.0</v>
      </c>
      <c r="AD1522" s="100">
        <f t="shared" si="1"/>
        <v>34</v>
      </c>
      <c r="AE1522">
        <f t="shared" si="2"/>
        <v>8</v>
      </c>
      <c r="AF1522">
        <f t="shared" si="3"/>
        <v>14</v>
      </c>
      <c r="AG1522">
        <f t="shared" si="4"/>
        <v>12</v>
      </c>
    </row>
    <row r="1523">
      <c r="A1523" t="b">
        <v>0</v>
      </c>
      <c r="B1523" s="20">
        <v>44420.38522405093</v>
      </c>
      <c r="C1523" s="1" t="s">
        <v>301</v>
      </c>
      <c r="D1523" s="1">
        <v>2.0</v>
      </c>
      <c r="E1523" s="1">
        <v>1.0</v>
      </c>
      <c r="F1523" s="1">
        <v>2.0</v>
      </c>
      <c r="G1523" s="1">
        <v>1.0</v>
      </c>
      <c r="H1523" s="1">
        <v>0.0</v>
      </c>
      <c r="I1523" s="1">
        <v>2.0</v>
      </c>
      <c r="J1523" s="1">
        <v>2.0</v>
      </c>
      <c r="K1523" s="1">
        <v>2.0</v>
      </c>
      <c r="L1523" s="1">
        <v>1.0</v>
      </c>
      <c r="M1523" s="1">
        <v>0.0</v>
      </c>
      <c r="N1523" s="1">
        <v>2.0</v>
      </c>
      <c r="O1523" s="1">
        <v>0.0</v>
      </c>
      <c r="P1523" s="1">
        <v>2.0</v>
      </c>
      <c r="Q1523" s="1">
        <v>1.0</v>
      </c>
      <c r="R1523" s="1">
        <v>0.0</v>
      </c>
      <c r="S1523" s="1">
        <v>2.0</v>
      </c>
      <c r="T1523" s="1">
        <v>1.0</v>
      </c>
      <c r="U1523" s="1">
        <v>0.0</v>
      </c>
      <c r="V1523" s="1">
        <v>1.0</v>
      </c>
      <c r="W1523" s="1">
        <v>1.0</v>
      </c>
      <c r="X1523" s="1">
        <v>1.0</v>
      </c>
      <c r="Y1523" s="1">
        <v>2.0</v>
      </c>
      <c r="Z1523" s="1">
        <v>1.0</v>
      </c>
      <c r="AA1523" s="1">
        <v>1.0</v>
      </c>
      <c r="AB1523" s="1">
        <v>1.0</v>
      </c>
      <c r="AC1523" s="1">
        <v>2066.0</v>
      </c>
      <c r="AD1523" s="100">
        <f t="shared" si="1"/>
        <v>58</v>
      </c>
      <c r="AE1523">
        <f t="shared" si="2"/>
        <v>14</v>
      </c>
      <c r="AF1523">
        <f t="shared" si="3"/>
        <v>22</v>
      </c>
      <c r="AG1523">
        <f t="shared" si="4"/>
        <v>22</v>
      </c>
    </row>
    <row r="1524">
      <c r="A1524" t="b">
        <v>0</v>
      </c>
      <c r="B1524" s="20">
        <v>44420.859367847224</v>
      </c>
      <c r="C1524" s="1" t="s">
        <v>782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2615.0</v>
      </c>
      <c r="AD1524" s="100">
        <f t="shared" si="1"/>
        <v>0</v>
      </c>
      <c r="AE1524">
        <f t="shared" si="2"/>
        <v>0</v>
      </c>
      <c r="AF1524">
        <f t="shared" si="3"/>
        <v>0</v>
      </c>
      <c r="AG1524">
        <f t="shared" si="4"/>
        <v>0</v>
      </c>
    </row>
    <row r="1525">
      <c r="A1525" t="b">
        <v>0</v>
      </c>
      <c r="B1525" s="20">
        <v>44421.408565439815</v>
      </c>
      <c r="C1525" s="1" t="s">
        <v>783</v>
      </c>
      <c r="D1525" s="1">
        <v>1.0</v>
      </c>
      <c r="E1525" s="1">
        <v>0.0</v>
      </c>
      <c r="F1525" s="1">
        <v>1.0</v>
      </c>
      <c r="G1525" s="1">
        <v>0.0</v>
      </c>
      <c r="H1525" s="1">
        <v>1.0</v>
      </c>
      <c r="I1525" s="1">
        <v>0.0</v>
      </c>
      <c r="J1525" s="1">
        <v>1.0</v>
      </c>
      <c r="K1525" s="1">
        <v>1.0</v>
      </c>
      <c r="L1525" s="1">
        <v>0.0</v>
      </c>
      <c r="M1525" s="1">
        <v>0.0</v>
      </c>
      <c r="N1525" s="1">
        <v>0.0</v>
      </c>
      <c r="O1525" s="1">
        <v>1.0</v>
      </c>
      <c r="P1525" s="1">
        <v>0.0</v>
      </c>
      <c r="Q1525" s="1">
        <v>0.0</v>
      </c>
      <c r="R1525" s="1">
        <v>0.0</v>
      </c>
      <c r="S1525" s="1">
        <v>1.0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2.0</v>
      </c>
      <c r="AA1525" s="1">
        <v>1.0</v>
      </c>
      <c r="AB1525" s="1">
        <v>1.0</v>
      </c>
      <c r="AC1525" s="1">
        <v>2698.0</v>
      </c>
      <c r="AD1525" s="100">
        <f t="shared" si="1"/>
        <v>22</v>
      </c>
      <c r="AE1525">
        <f t="shared" si="2"/>
        <v>4</v>
      </c>
      <c r="AF1525">
        <f t="shared" si="3"/>
        <v>6</v>
      </c>
      <c r="AG1525">
        <f t="shared" si="4"/>
        <v>12</v>
      </c>
    </row>
    <row r="1526">
      <c r="A1526" t="b">
        <v>0</v>
      </c>
      <c r="B1526" s="20">
        <v>44421.51015032407</v>
      </c>
      <c r="C1526" s="1" t="s">
        <v>784</v>
      </c>
      <c r="D1526" s="1">
        <v>1.0</v>
      </c>
      <c r="E1526" s="1">
        <v>2.0</v>
      </c>
      <c r="F1526" s="1">
        <v>2.0</v>
      </c>
      <c r="G1526" s="1">
        <v>1.0</v>
      </c>
      <c r="H1526" s="1">
        <v>0.0</v>
      </c>
      <c r="I1526" s="1">
        <v>2.0</v>
      </c>
      <c r="J1526" s="1">
        <v>1.0</v>
      </c>
      <c r="K1526" s="1">
        <v>2.0</v>
      </c>
      <c r="L1526" s="1">
        <v>1.0</v>
      </c>
      <c r="M1526" s="1">
        <v>0.0</v>
      </c>
      <c r="N1526" s="1">
        <v>2.0</v>
      </c>
      <c r="O1526" s="1">
        <v>0.0</v>
      </c>
      <c r="P1526" s="1">
        <v>1.0</v>
      </c>
      <c r="Q1526" s="1">
        <v>0.0</v>
      </c>
      <c r="R1526" s="1">
        <v>0.0</v>
      </c>
      <c r="S1526" s="1">
        <v>1.0</v>
      </c>
      <c r="T1526" s="1">
        <v>1.0</v>
      </c>
      <c r="U1526" s="1">
        <v>0.0</v>
      </c>
      <c r="V1526" s="1">
        <v>0.0</v>
      </c>
      <c r="W1526" s="1">
        <v>1.0</v>
      </c>
      <c r="X1526" s="1">
        <v>1.0</v>
      </c>
      <c r="Y1526" s="1">
        <v>2.0</v>
      </c>
      <c r="Z1526" s="1">
        <v>1.0</v>
      </c>
      <c r="AA1526" s="1">
        <v>1.0</v>
      </c>
      <c r="AB1526" s="1">
        <v>1.0</v>
      </c>
      <c r="AC1526" s="1">
        <v>2700.0</v>
      </c>
      <c r="AD1526" s="100">
        <f t="shared" si="1"/>
        <v>48</v>
      </c>
      <c r="AE1526">
        <f t="shared" si="2"/>
        <v>16</v>
      </c>
      <c r="AF1526">
        <f t="shared" si="3"/>
        <v>18</v>
      </c>
      <c r="AG1526">
        <f t="shared" si="4"/>
        <v>14</v>
      </c>
    </row>
    <row r="1527">
      <c r="A1527" t="b">
        <v>0</v>
      </c>
      <c r="B1527" s="20">
        <v>44421.55876164352</v>
      </c>
      <c r="C1527" s="1" t="s">
        <v>538</v>
      </c>
      <c r="D1527" s="1">
        <v>1.0</v>
      </c>
      <c r="E1527" s="1">
        <v>1.0</v>
      </c>
      <c r="F1527" s="1">
        <v>0.0</v>
      </c>
      <c r="G1527" s="1">
        <v>1.0</v>
      </c>
      <c r="H1527" s="1">
        <v>0.0</v>
      </c>
      <c r="I1527" s="1">
        <v>0.0</v>
      </c>
      <c r="J1527" s="1">
        <v>1.0</v>
      </c>
      <c r="K1527" s="1">
        <v>1.0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1.0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1.0</v>
      </c>
      <c r="AA1527" s="1">
        <v>1.0</v>
      </c>
      <c r="AB1527" s="1">
        <v>0.0</v>
      </c>
      <c r="AC1527" s="1">
        <v>2372.0</v>
      </c>
      <c r="AD1527" s="100">
        <f t="shared" si="1"/>
        <v>16</v>
      </c>
      <c r="AE1527">
        <f t="shared" si="2"/>
        <v>4</v>
      </c>
      <c r="AF1527">
        <f t="shared" si="3"/>
        <v>8</v>
      </c>
      <c r="AG1527">
        <f t="shared" si="4"/>
        <v>4</v>
      </c>
    </row>
    <row r="1528">
      <c r="A1528" t="b">
        <v>0</v>
      </c>
      <c r="B1528" s="20">
        <v>44424.31394894676</v>
      </c>
      <c r="C1528" s="1" t="s">
        <v>481</v>
      </c>
      <c r="D1528" s="1">
        <v>2.0</v>
      </c>
      <c r="E1528" s="1">
        <v>2.0</v>
      </c>
      <c r="F1528" s="1">
        <v>2.0</v>
      </c>
      <c r="G1528" s="1">
        <v>0.0</v>
      </c>
      <c r="H1528" s="1">
        <v>1.0</v>
      </c>
      <c r="I1528" s="1">
        <v>1.0</v>
      </c>
      <c r="J1528" s="1">
        <v>2.0</v>
      </c>
      <c r="K1528" s="1">
        <v>2.0</v>
      </c>
      <c r="L1528" s="1">
        <v>1.0</v>
      </c>
      <c r="M1528" s="1">
        <v>0.0</v>
      </c>
      <c r="N1528" s="1">
        <v>1.0</v>
      </c>
      <c r="O1528" s="1">
        <v>1.0</v>
      </c>
      <c r="P1528" s="1">
        <v>2.0</v>
      </c>
      <c r="Q1528" s="1">
        <v>1.0</v>
      </c>
      <c r="R1528" s="1">
        <v>0.0</v>
      </c>
      <c r="S1528" s="1">
        <v>1.0</v>
      </c>
      <c r="T1528" s="1">
        <v>2.0</v>
      </c>
      <c r="U1528" s="1">
        <v>0.0</v>
      </c>
      <c r="V1528" s="1">
        <v>1.0</v>
      </c>
      <c r="W1528" s="1">
        <v>1.0</v>
      </c>
      <c r="X1528" s="1">
        <v>1.0</v>
      </c>
      <c r="Y1528" s="1">
        <v>2.0</v>
      </c>
      <c r="Z1528" s="1">
        <v>2.0</v>
      </c>
      <c r="AA1528" s="1">
        <v>2.0</v>
      </c>
      <c r="AB1528" s="1">
        <v>1.0</v>
      </c>
      <c r="AC1528" s="1">
        <v>2305.0</v>
      </c>
      <c r="AD1528" s="100">
        <f t="shared" si="1"/>
        <v>62</v>
      </c>
      <c r="AE1528">
        <f t="shared" si="2"/>
        <v>18</v>
      </c>
      <c r="AF1528">
        <f t="shared" si="3"/>
        <v>20</v>
      </c>
      <c r="AG1528">
        <f t="shared" si="4"/>
        <v>24</v>
      </c>
    </row>
    <row r="1529">
      <c r="A1529" t="b">
        <v>0</v>
      </c>
      <c r="B1529" s="20">
        <v>44424.332208321764</v>
      </c>
      <c r="C1529" s="1" t="s">
        <v>172</v>
      </c>
      <c r="D1529" s="1">
        <v>2.0</v>
      </c>
      <c r="E1529" s="1">
        <v>1.0</v>
      </c>
      <c r="F1529" s="1">
        <v>2.0</v>
      </c>
      <c r="G1529" s="1">
        <v>2.0</v>
      </c>
      <c r="H1529" s="1">
        <v>0.0</v>
      </c>
      <c r="I1529" s="1">
        <v>2.0</v>
      </c>
      <c r="J1529" s="1">
        <v>1.0</v>
      </c>
      <c r="K1529" s="1">
        <v>2.0</v>
      </c>
      <c r="L1529" s="1">
        <v>1.0</v>
      </c>
      <c r="M1529" s="1">
        <v>0.0</v>
      </c>
      <c r="N1529" s="1">
        <v>2.0</v>
      </c>
      <c r="O1529" s="1">
        <v>0.0</v>
      </c>
      <c r="P1529" s="1">
        <v>2.0</v>
      </c>
      <c r="Q1529" s="1">
        <v>1.0</v>
      </c>
      <c r="R1529" s="1">
        <v>0.0</v>
      </c>
      <c r="S1529" s="1">
        <v>2.0</v>
      </c>
      <c r="T1529" s="1">
        <v>1.0</v>
      </c>
      <c r="U1529" s="1">
        <v>0.0</v>
      </c>
      <c r="V1529" s="1">
        <v>2.0</v>
      </c>
      <c r="W1529" s="1">
        <v>2.0</v>
      </c>
      <c r="X1529" s="1">
        <v>2.0</v>
      </c>
      <c r="Y1529" s="1">
        <v>2.0</v>
      </c>
      <c r="Z1529" s="1">
        <v>1.0</v>
      </c>
      <c r="AA1529" s="1">
        <v>2.0</v>
      </c>
      <c r="AB1529" s="1">
        <v>0.0</v>
      </c>
      <c r="AC1529" s="1">
        <v>1935.0</v>
      </c>
      <c r="AD1529" s="100">
        <f t="shared" si="1"/>
        <v>64</v>
      </c>
      <c r="AE1529">
        <f t="shared" si="2"/>
        <v>18</v>
      </c>
      <c r="AF1529">
        <f t="shared" si="3"/>
        <v>22</v>
      </c>
      <c r="AG1529">
        <f t="shared" si="4"/>
        <v>24</v>
      </c>
    </row>
    <row r="1530">
      <c r="A1530" t="b">
        <v>0</v>
      </c>
      <c r="B1530" s="20">
        <v>44424.40728142361</v>
      </c>
      <c r="C1530" s="1" t="s">
        <v>785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1.0</v>
      </c>
      <c r="K1530" s="1">
        <v>1.0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1.0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1.0</v>
      </c>
      <c r="AA1530" s="1">
        <v>1.0</v>
      </c>
      <c r="AB1530" s="1">
        <v>0.0</v>
      </c>
      <c r="AC1530" s="1">
        <v>2708.0</v>
      </c>
      <c r="AD1530" s="100">
        <f t="shared" si="1"/>
        <v>10</v>
      </c>
      <c r="AE1530">
        <f t="shared" si="2"/>
        <v>2</v>
      </c>
      <c r="AF1530">
        <f t="shared" si="3"/>
        <v>2</v>
      </c>
      <c r="AG1530">
        <f t="shared" si="4"/>
        <v>6</v>
      </c>
    </row>
    <row r="1531">
      <c r="A1531" t="b">
        <v>0</v>
      </c>
      <c r="B1531" s="20">
        <v>44424.69654518519</v>
      </c>
      <c r="C1531" s="1" t="s">
        <v>787</v>
      </c>
      <c r="D1531" s="1">
        <v>0.0</v>
      </c>
      <c r="E1531" s="1">
        <v>1.0</v>
      </c>
      <c r="F1531" s="1">
        <v>0.0</v>
      </c>
      <c r="G1531" s="1">
        <v>0.0</v>
      </c>
      <c r="H1531" s="1">
        <v>0.0</v>
      </c>
      <c r="I1531" s="1">
        <v>1.0</v>
      </c>
      <c r="J1531" s="1">
        <v>1.0</v>
      </c>
      <c r="K1531" s="1">
        <v>1.0</v>
      </c>
      <c r="L1531" s="1">
        <v>1.0</v>
      </c>
      <c r="M1531" s="1">
        <v>0.0</v>
      </c>
      <c r="N1531" s="1">
        <v>1.0</v>
      </c>
      <c r="O1531" s="1">
        <v>1.0</v>
      </c>
      <c r="P1531" s="1">
        <v>0.0</v>
      </c>
      <c r="Q1531" s="1">
        <v>0.0</v>
      </c>
      <c r="R1531" s="1">
        <v>0.0</v>
      </c>
      <c r="S1531" s="1">
        <v>1.0</v>
      </c>
      <c r="T1531" s="1">
        <v>0.0</v>
      </c>
      <c r="U1531" s="1">
        <v>0.0</v>
      </c>
      <c r="V1531" s="1">
        <v>1.0</v>
      </c>
      <c r="W1531" s="1">
        <v>1.0</v>
      </c>
      <c r="X1531" s="1">
        <v>1.0</v>
      </c>
      <c r="Y1531" s="1">
        <v>1.0</v>
      </c>
      <c r="Z1531" s="1">
        <v>0.0</v>
      </c>
      <c r="AA1531" s="1">
        <v>1.0</v>
      </c>
      <c r="AB1531" s="1">
        <v>0.0</v>
      </c>
      <c r="AC1531" s="1">
        <v>2689.0</v>
      </c>
      <c r="AD1531" s="100">
        <f t="shared" si="1"/>
        <v>26</v>
      </c>
      <c r="AE1531">
        <f t="shared" si="2"/>
        <v>10</v>
      </c>
      <c r="AF1531">
        <f t="shared" si="3"/>
        <v>4</v>
      </c>
      <c r="AG1531">
        <f t="shared" si="4"/>
        <v>12</v>
      </c>
    </row>
    <row r="1532">
      <c r="A1532" t="b">
        <v>0</v>
      </c>
      <c r="B1532" s="20">
        <v>44425.56708140046</v>
      </c>
      <c r="C1532" s="1" t="s">
        <v>786</v>
      </c>
      <c r="D1532" s="1">
        <v>0.0</v>
      </c>
      <c r="E1532" s="1">
        <v>1.0</v>
      </c>
      <c r="F1532" s="1">
        <v>2.0</v>
      </c>
      <c r="G1532" s="1">
        <v>1.0</v>
      </c>
      <c r="H1532" s="1">
        <v>0.0</v>
      </c>
      <c r="I1532" s="1">
        <v>2.0</v>
      </c>
      <c r="J1532" s="1">
        <v>1.0</v>
      </c>
      <c r="K1532" s="1">
        <v>1.0</v>
      </c>
      <c r="L1532" s="1">
        <v>1.0</v>
      </c>
      <c r="M1532" s="1">
        <v>0.0</v>
      </c>
      <c r="N1532" s="1">
        <v>1.0</v>
      </c>
      <c r="O1532" s="1">
        <v>0.0</v>
      </c>
      <c r="P1532" s="1">
        <v>2.0</v>
      </c>
      <c r="Q1532" s="1">
        <v>0.0</v>
      </c>
      <c r="R1532" s="1">
        <v>0.0</v>
      </c>
      <c r="S1532" s="1">
        <v>1.0</v>
      </c>
      <c r="T1532" s="1">
        <v>1.0</v>
      </c>
      <c r="U1532" s="1">
        <v>0.0</v>
      </c>
      <c r="V1532" s="1">
        <v>1.0</v>
      </c>
      <c r="W1532" s="1">
        <v>1.0</v>
      </c>
      <c r="X1532" s="1">
        <v>0.0</v>
      </c>
      <c r="Y1532" s="1">
        <v>2.0</v>
      </c>
      <c r="Z1532" s="1">
        <v>0.0</v>
      </c>
      <c r="AA1532" s="1">
        <v>1.0</v>
      </c>
      <c r="AB1532" s="1">
        <v>0.0</v>
      </c>
      <c r="AC1532" s="1">
        <v>2673.0</v>
      </c>
      <c r="AD1532" s="100">
        <f t="shared" si="1"/>
        <v>38</v>
      </c>
      <c r="AE1532">
        <f t="shared" si="2"/>
        <v>10</v>
      </c>
      <c r="AF1532">
        <f t="shared" si="3"/>
        <v>12</v>
      </c>
      <c r="AG1532">
        <f t="shared" si="4"/>
        <v>16</v>
      </c>
    </row>
    <row r="1533">
      <c r="A1533" t="b">
        <v>0</v>
      </c>
      <c r="B1533" s="20">
        <v>44425.68282475694</v>
      </c>
      <c r="C1533" s="1" t="s">
        <v>788</v>
      </c>
      <c r="D1533" s="1">
        <v>2.0</v>
      </c>
      <c r="E1533" s="1">
        <v>0.0</v>
      </c>
      <c r="F1533" s="1">
        <v>2.0</v>
      </c>
      <c r="G1533" s="1">
        <v>1.0</v>
      </c>
      <c r="H1533" s="1">
        <v>1.0</v>
      </c>
      <c r="I1533" s="1">
        <v>0.0</v>
      </c>
      <c r="J1533" s="1">
        <v>1.0</v>
      </c>
      <c r="K1533" s="1">
        <v>1.0</v>
      </c>
      <c r="L1533" s="1">
        <v>0.0</v>
      </c>
      <c r="M1533" s="1">
        <v>0.0</v>
      </c>
      <c r="N1533" s="1">
        <v>2.0</v>
      </c>
      <c r="O1533" s="1">
        <v>0.0</v>
      </c>
      <c r="P1533" s="1">
        <v>0.0</v>
      </c>
      <c r="Q1533" s="1">
        <v>0.0</v>
      </c>
      <c r="R1533" s="1">
        <v>0.0</v>
      </c>
      <c r="S1533" s="1">
        <v>1.0</v>
      </c>
      <c r="T1533" s="1">
        <v>1.0</v>
      </c>
      <c r="U1533" s="1">
        <v>0.0</v>
      </c>
      <c r="V1533" s="1">
        <v>0.0</v>
      </c>
      <c r="W1533" s="1">
        <v>0.0</v>
      </c>
      <c r="X1533" s="1">
        <v>1.0</v>
      </c>
      <c r="Y1533" s="1">
        <v>1.0</v>
      </c>
      <c r="Z1533" s="1">
        <v>1.0</v>
      </c>
      <c r="AA1533" s="1">
        <v>2.0</v>
      </c>
      <c r="AB1533" s="1">
        <v>0.0</v>
      </c>
      <c r="AC1533" s="1">
        <v>2702.0</v>
      </c>
      <c r="AD1533" s="100">
        <f t="shared" si="1"/>
        <v>34</v>
      </c>
      <c r="AE1533">
        <f t="shared" si="2"/>
        <v>6</v>
      </c>
      <c r="AF1533">
        <f t="shared" si="3"/>
        <v>14</v>
      </c>
      <c r="AG1533">
        <f t="shared" si="4"/>
        <v>14</v>
      </c>
    </row>
    <row r="1534">
      <c r="A1534" t="b">
        <v>0</v>
      </c>
      <c r="B1534" s="20">
        <v>44426.574231446764</v>
      </c>
      <c r="C1534" s="1" t="s">
        <v>492</v>
      </c>
      <c r="D1534" s="1">
        <v>1.0</v>
      </c>
      <c r="E1534" s="1">
        <v>2.0</v>
      </c>
      <c r="F1534" s="1">
        <v>2.0</v>
      </c>
      <c r="G1534" s="1">
        <v>1.0</v>
      </c>
      <c r="H1534" s="1">
        <v>2.0</v>
      </c>
      <c r="I1534" s="1">
        <v>2.0</v>
      </c>
      <c r="J1534" s="1">
        <v>2.0</v>
      </c>
      <c r="K1534" s="1">
        <v>2.0</v>
      </c>
      <c r="L1534" s="1">
        <v>2.0</v>
      </c>
      <c r="M1534" s="1">
        <v>0.0</v>
      </c>
      <c r="N1534" s="1">
        <v>0.0</v>
      </c>
      <c r="O1534" s="1">
        <v>1.0</v>
      </c>
      <c r="P1534" s="1">
        <v>1.0</v>
      </c>
      <c r="Q1534" s="1">
        <v>1.0</v>
      </c>
      <c r="R1534" s="1">
        <v>0.0</v>
      </c>
      <c r="S1534" s="1">
        <v>2.0</v>
      </c>
      <c r="T1534" s="1">
        <v>0.0</v>
      </c>
      <c r="U1534" s="1">
        <v>0.0</v>
      </c>
      <c r="V1534" s="1">
        <v>1.0</v>
      </c>
      <c r="W1534" s="1">
        <v>2.0</v>
      </c>
      <c r="X1534" s="1">
        <v>1.0</v>
      </c>
      <c r="Y1534" s="1">
        <v>2.0</v>
      </c>
      <c r="Z1534" s="1">
        <v>1.0</v>
      </c>
      <c r="AA1534" s="1">
        <v>2.0</v>
      </c>
      <c r="AB1534" s="1">
        <v>1.0</v>
      </c>
      <c r="AC1534" s="1">
        <v>2327.0</v>
      </c>
      <c r="AD1534" s="100">
        <f t="shared" si="1"/>
        <v>62</v>
      </c>
      <c r="AE1534">
        <f t="shared" si="2"/>
        <v>20</v>
      </c>
      <c r="AF1534">
        <f t="shared" si="3"/>
        <v>12</v>
      </c>
      <c r="AG1534">
        <f t="shared" si="4"/>
        <v>30</v>
      </c>
    </row>
    <row r="1535">
      <c r="A1535" t="b">
        <v>0</v>
      </c>
      <c r="B1535" s="20">
        <v>44426.75024947917</v>
      </c>
      <c r="C1535" s="1" t="s">
        <v>739</v>
      </c>
      <c r="D1535" s="1">
        <v>2.0</v>
      </c>
      <c r="E1535" s="1">
        <v>2.0</v>
      </c>
      <c r="F1535" s="1">
        <v>2.0</v>
      </c>
      <c r="G1535" s="1">
        <v>1.0</v>
      </c>
      <c r="H1535" s="1">
        <v>0.0</v>
      </c>
      <c r="I1535" s="1">
        <v>1.0</v>
      </c>
      <c r="J1535" s="1">
        <v>0.0</v>
      </c>
      <c r="K1535" s="1">
        <v>1.0</v>
      </c>
      <c r="L1535" s="1">
        <v>1.0</v>
      </c>
      <c r="M1535" s="1">
        <v>0.0</v>
      </c>
      <c r="N1535" s="1">
        <v>0.0</v>
      </c>
      <c r="O1535" s="1">
        <v>0.0</v>
      </c>
      <c r="P1535" s="1">
        <v>2.0</v>
      </c>
      <c r="Q1535" s="1">
        <v>0.0</v>
      </c>
      <c r="R1535" s="1">
        <v>0.0</v>
      </c>
      <c r="S1535" s="1">
        <v>1.0</v>
      </c>
      <c r="T1535" s="1">
        <v>1.0</v>
      </c>
      <c r="U1535" s="1">
        <v>0.0</v>
      </c>
      <c r="V1535" s="1">
        <v>0.0</v>
      </c>
      <c r="W1535" s="1">
        <v>1.0</v>
      </c>
      <c r="X1535" s="1">
        <v>0.0</v>
      </c>
      <c r="Y1535" s="1">
        <v>1.0</v>
      </c>
      <c r="Z1535" s="1">
        <v>1.0</v>
      </c>
      <c r="AA1535" s="1">
        <v>1.0</v>
      </c>
      <c r="AB1535" s="1">
        <v>0.0</v>
      </c>
      <c r="AC1535" s="1">
        <v>2636.0</v>
      </c>
      <c r="AD1535" s="100">
        <f t="shared" si="1"/>
        <v>36</v>
      </c>
      <c r="AE1535">
        <f t="shared" si="2"/>
        <v>12</v>
      </c>
      <c r="AF1535">
        <f t="shared" si="3"/>
        <v>14</v>
      </c>
      <c r="AG1535">
        <f t="shared" si="4"/>
        <v>10</v>
      </c>
    </row>
    <row r="1536">
      <c r="A1536" t="b">
        <v>0</v>
      </c>
      <c r="B1536" s="20">
        <v>44427.359123807866</v>
      </c>
      <c r="C1536" s="1" t="s">
        <v>532</v>
      </c>
      <c r="D1536" s="1">
        <v>1.0</v>
      </c>
      <c r="E1536" s="1">
        <v>0.0</v>
      </c>
      <c r="F1536" s="1">
        <v>0.0</v>
      </c>
      <c r="G1536" s="1">
        <v>1.0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1.0</v>
      </c>
      <c r="Y1536" s="1">
        <v>0.0</v>
      </c>
      <c r="Z1536" s="1">
        <v>1.0</v>
      </c>
      <c r="AA1536" s="1">
        <v>1.0</v>
      </c>
      <c r="AB1536" s="1">
        <v>0.0</v>
      </c>
      <c r="AC1536" s="1">
        <v>2272.0</v>
      </c>
      <c r="AD1536" s="100">
        <f t="shared" si="1"/>
        <v>10</v>
      </c>
      <c r="AE1536">
        <f t="shared" si="2"/>
        <v>4</v>
      </c>
      <c r="AF1536">
        <f t="shared" si="3"/>
        <v>4</v>
      </c>
      <c r="AG1536">
        <f t="shared" si="4"/>
        <v>2</v>
      </c>
    </row>
    <row r="1537">
      <c r="A1537" t="b">
        <v>0</v>
      </c>
      <c r="B1537" s="20">
        <v>44427.39671376157</v>
      </c>
      <c r="C1537" s="1" t="s">
        <v>638</v>
      </c>
      <c r="D1537" s="1">
        <v>1.0</v>
      </c>
      <c r="E1537" s="1">
        <v>2.0</v>
      </c>
      <c r="F1537" s="1">
        <v>1.0</v>
      </c>
      <c r="G1537" s="1">
        <v>2.0</v>
      </c>
      <c r="H1537" s="1">
        <v>2.0</v>
      </c>
      <c r="I1537" s="1">
        <v>1.0</v>
      </c>
      <c r="J1537" s="1">
        <v>2.0</v>
      </c>
      <c r="K1537" s="1">
        <v>2.0</v>
      </c>
      <c r="L1537" s="1">
        <v>2.0</v>
      </c>
      <c r="M1537" s="1">
        <v>1.0</v>
      </c>
      <c r="N1537" s="1">
        <v>2.0</v>
      </c>
      <c r="O1537" s="1">
        <v>1.0</v>
      </c>
      <c r="P1537" s="1">
        <v>2.0</v>
      </c>
      <c r="Q1537" s="1">
        <v>2.0</v>
      </c>
      <c r="R1537" s="1">
        <v>1.0</v>
      </c>
      <c r="S1537" s="1">
        <v>2.0</v>
      </c>
      <c r="T1537" s="1">
        <v>2.0</v>
      </c>
      <c r="U1537" s="1">
        <v>0.0</v>
      </c>
      <c r="V1537" s="1">
        <v>2.0</v>
      </c>
      <c r="W1537" s="1">
        <v>2.0</v>
      </c>
      <c r="X1537" s="1">
        <v>2.0</v>
      </c>
      <c r="Y1537" s="1">
        <v>2.0</v>
      </c>
      <c r="Z1537" s="1">
        <v>1.0</v>
      </c>
      <c r="AA1537" s="1">
        <v>2.0</v>
      </c>
      <c r="AB1537" s="1">
        <v>0.0</v>
      </c>
      <c r="AC1537" s="1">
        <v>2491.0</v>
      </c>
      <c r="AD1537" s="100">
        <f t="shared" si="1"/>
        <v>78</v>
      </c>
      <c r="AE1537">
        <f t="shared" si="2"/>
        <v>24</v>
      </c>
      <c r="AF1537">
        <f t="shared" si="3"/>
        <v>22</v>
      </c>
      <c r="AG1537">
        <f t="shared" si="4"/>
        <v>32</v>
      </c>
    </row>
    <row r="1538">
      <c r="A1538" t="b">
        <v>0</v>
      </c>
      <c r="B1538" s="20">
        <v>44427.659179988426</v>
      </c>
      <c r="C1538" s="1" t="s">
        <v>777</v>
      </c>
      <c r="D1538" s="1">
        <v>2.0</v>
      </c>
      <c r="E1538" s="1">
        <v>2.0</v>
      </c>
      <c r="F1538" s="1">
        <v>1.0</v>
      </c>
      <c r="G1538" s="1">
        <v>2.0</v>
      </c>
      <c r="H1538" s="1">
        <v>1.0</v>
      </c>
      <c r="I1538" s="1">
        <v>2.0</v>
      </c>
      <c r="J1538" s="1">
        <v>2.0</v>
      </c>
      <c r="K1538" s="1">
        <v>2.0</v>
      </c>
      <c r="L1538" s="1">
        <v>1.0</v>
      </c>
      <c r="M1538" s="1">
        <v>0.0</v>
      </c>
      <c r="N1538" s="1">
        <v>2.0</v>
      </c>
      <c r="O1538" s="1">
        <v>1.0</v>
      </c>
      <c r="P1538" s="1">
        <v>1.0</v>
      </c>
      <c r="Q1538" s="1">
        <v>2.0</v>
      </c>
      <c r="R1538" s="1">
        <v>1.0</v>
      </c>
      <c r="S1538" s="1">
        <v>2.0</v>
      </c>
      <c r="T1538" s="1">
        <v>2.0</v>
      </c>
      <c r="U1538" s="1">
        <v>0.0</v>
      </c>
      <c r="V1538" s="1">
        <v>1.0</v>
      </c>
      <c r="W1538" s="1">
        <v>2.0</v>
      </c>
      <c r="X1538" s="1">
        <v>2.0</v>
      </c>
      <c r="Y1538" s="1">
        <v>1.0</v>
      </c>
      <c r="Z1538" s="1">
        <v>1.0</v>
      </c>
      <c r="AA1538" s="1">
        <v>2.0</v>
      </c>
      <c r="AB1538" s="1">
        <v>1.0</v>
      </c>
      <c r="AC1538" s="1">
        <v>2685.0</v>
      </c>
      <c r="AD1538" s="100">
        <f t="shared" si="1"/>
        <v>72</v>
      </c>
      <c r="AE1538">
        <f t="shared" si="2"/>
        <v>18</v>
      </c>
      <c r="AF1538">
        <f t="shared" si="3"/>
        <v>24</v>
      </c>
      <c r="AG1538">
        <f t="shared" si="4"/>
        <v>30</v>
      </c>
    </row>
    <row r="1539">
      <c r="A1539" t="b">
        <v>0</v>
      </c>
      <c r="B1539" s="20">
        <v>44428.25733778936</v>
      </c>
      <c r="C1539" s="1" t="s">
        <v>488</v>
      </c>
      <c r="D1539" s="1">
        <v>1.0</v>
      </c>
      <c r="E1539" s="1">
        <v>1.0</v>
      </c>
      <c r="F1539" s="1">
        <v>2.0</v>
      </c>
      <c r="G1539" s="1">
        <v>1.0</v>
      </c>
      <c r="H1539" s="1">
        <v>0.0</v>
      </c>
      <c r="I1539" s="1">
        <v>1.0</v>
      </c>
      <c r="J1539" s="1">
        <v>1.0</v>
      </c>
      <c r="K1539" s="1">
        <v>1.0</v>
      </c>
      <c r="L1539" s="1">
        <v>1.0</v>
      </c>
      <c r="M1539" s="1">
        <v>2.0</v>
      </c>
      <c r="N1539" s="1">
        <v>2.0</v>
      </c>
      <c r="O1539" s="1">
        <v>1.0</v>
      </c>
      <c r="P1539" s="1">
        <v>1.0</v>
      </c>
      <c r="Q1539" s="1">
        <v>0.0</v>
      </c>
      <c r="R1539" s="1">
        <v>2.0</v>
      </c>
      <c r="S1539" s="1">
        <v>0.0</v>
      </c>
      <c r="T1539" s="1">
        <v>2.0</v>
      </c>
      <c r="U1539" s="1">
        <v>1.0</v>
      </c>
      <c r="V1539" s="1">
        <v>1.0</v>
      </c>
      <c r="W1539" s="1">
        <v>1.0</v>
      </c>
      <c r="X1539" s="1">
        <v>1.0</v>
      </c>
      <c r="Y1539" s="1">
        <v>1.0</v>
      </c>
      <c r="Z1539" s="1">
        <v>0.0</v>
      </c>
      <c r="AA1539" s="1">
        <v>1.0</v>
      </c>
      <c r="AB1539" s="1">
        <v>2.0</v>
      </c>
      <c r="AC1539" s="1">
        <v>2248.0</v>
      </c>
      <c r="AD1539" s="100">
        <f t="shared" si="1"/>
        <v>54</v>
      </c>
      <c r="AE1539">
        <f t="shared" si="2"/>
        <v>16</v>
      </c>
      <c r="AF1539">
        <f t="shared" si="3"/>
        <v>20</v>
      </c>
      <c r="AG1539">
        <f t="shared" si="4"/>
        <v>18</v>
      </c>
    </row>
    <row r="1540">
      <c r="A1540" t="b">
        <v>0</v>
      </c>
      <c r="B1540" s="20">
        <v>44428.45238581019</v>
      </c>
      <c r="C1540" s="1" t="s">
        <v>790</v>
      </c>
      <c r="D1540" s="1">
        <v>1.0</v>
      </c>
      <c r="E1540" s="1">
        <v>2.0</v>
      </c>
      <c r="F1540" s="1">
        <v>1.0</v>
      </c>
      <c r="G1540" s="1">
        <v>0.0</v>
      </c>
      <c r="H1540" s="1">
        <v>1.0</v>
      </c>
      <c r="I1540" s="1">
        <v>1.0</v>
      </c>
      <c r="J1540" s="1">
        <v>1.0</v>
      </c>
      <c r="K1540" s="1">
        <v>1.0</v>
      </c>
      <c r="L1540" s="1">
        <v>1.0</v>
      </c>
      <c r="M1540" s="1">
        <v>1.0</v>
      </c>
      <c r="N1540" s="1">
        <v>1.0</v>
      </c>
      <c r="O1540" s="1">
        <v>1.0</v>
      </c>
      <c r="P1540" s="1">
        <v>1.0</v>
      </c>
      <c r="Q1540" s="1">
        <v>1.0</v>
      </c>
      <c r="R1540" s="1">
        <v>1.0</v>
      </c>
      <c r="S1540" s="1">
        <v>1.0</v>
      </c>
      <c r="T1540" s="1">
        <v>1.0</v>
      </c>
      <c r="U1540" s="1">
        <v>1.0</v>
      </c>
      <c r="V1540" s="1">
        <v>1.0</v>
      </c>
      <c r="W1540" s="1">
        <v>0.0</v>
      </c>
      <c r="X1540" s="1">
        <v>1.0</v>
      </c>
      <c r="Y1540" s="1">
        <v>1.0</v>
      </c>
      <c r="Z1540" s="1">
        <v>1.0</v>
      </c>
      <c r="AA1540" s="1">
        <v>2.0</v>
      </c>
      <c r="AB1540" s="1">
        <v>0.0</v>
      </c>
      <c r="AC1540" s="1">
        <v>2715.0</v>
      </c>
      <c r="AD1540" s="100">
        <f t="shared" si="1"/>
        <v>48</v>
      </c>
      <c r="AE1540">
        <f t="shared" si="2"/>
        <v>16</v>
      </c>
      <c r="AF1540">
        <f t="shared" si="3"/>
        <v>10</v>
      </c>
      <c r="AG1540">
        <f t="shared" si="4"/>
        <v>22</v>
      </c>
    </row>
    <row r="1541">
      <c r="A1541" t="b">
        <v>0</v>
      </c>
      <c r="B1541" s="20">
        <v>44428.48721278935</v>
      </c>
      <c r="C1541" s="1" t="s">
        <v>791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2714.0</v>
      </c>
      <c r="AD1541" s="100">
        <f t="shared" si="1"/>
        <v>0</v>
      </c>
      <c r="AE1541">
        <f t="shared" si="2"/>
        <v>0</v>
      </c>
      <c r="AF1541">
        <f t="shared" si="3"/>
        <v>0</v>
      </c>
      <c r="AG1541">
        <f t="shared" si="4"/>
        <v>0</v>
      </c>
    </row>
    <row r="1542">
      <c r="A1542" t="b">
        <v>0</v>
      </c>
      <c r="B1542" s="20">
        <v>44428.49095907407</v>
      </c>
      <c r="C1542" s="1" t="s">
        <v>792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1.0</v>
      </c>
      <c r="L1542" s="1">
        <v>0.0</v>
      </c>
      <c r="M1542" s="1">
        <v>0.0</v>
      </c>
      <c r="N1542" s="1">
        <v>0.0</v>
      </c>
      <c r="O1542" s="1">
        <v>1.0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1.0</v>
      </c>
      <c r="AA1542" s="1">
        <v>1.0</v>
      </c>
      <c r="AB1542" s="1">
        <v>0.0</v>
      </c>
      <c r="AC1542" s="1">
        <v>2683.0</v>
      </c>
      <c r="AD1542" s="100">
        <f t="shared" si="1"/>
        <v>8</v>
      </c>
      <c r="AE1542">
        <f t="shared" si="2"/>
        <v>2</v>
      </c>
      <c r="AF1542">
        <f t="shared" si="3"/>
        <v>2</v>
      </c>
      <c r="AG1542">
        <f t="shared" si="4"/>
        <v>4</v>
      </c>
    </row>
    <row r="1543">
      <c r="A1543" t="b">
        <v>0</v>
      </c>
      <c r="B1543" s="20">
        <v>44428.553637199075</v>
      </c>
      <c r="C1543" s="1" t="s">
        <v>424</v>
      </c>
      <c r="D1543" s="1">
        <v>2.0</v>
      </c>
      <c r="E1543" s="1">
        <v>1.0</v>
      </c>
      <c r="F1543" s="1">
        <v>1.0</v>
      </c>
      <c r="G1543" s="1">
        <v>1.0</v>
      </c>
      <c r="H1543" s="1">
        <v>1.0</v>
      </c>
      <c r="I1543" s="1">
        <v>1.0</v>
      </c>
      <c r="J1543" s="1">
        <v>1.0</v>
      </c>
      <c r="K1543" s="1">
        <v>1.0</v>
      </c>
      <c r="L1543" s="1">
        <v>0.0</v>
      </c>
      <c r="M1543" s="1">
        <v>0.0</v>
      </c>
      <c r="N1543" s="1">
        <v>0.0</v>
      </c>
      <c r="O1543" s="1">
        <v>0.0</v>
      </c>
      <c r="P1543" s="1">
        <v>1.0</v>
      </c>
      <c r="Q1543" s="1">
        <v>0.0</v>
      </c>
      <c r="R1543" s="1">
        <v>0.0</v>
      </c>
      <c r="S1543" s="1">
        <v>0.0</v>
      </c>
      <c r="T1543" s="1">
        <v>1.0</v>
      </c>
      <c r="U1543" s="1">
        <v>0.0</v>
      </c>
      <c r="V1543" s="1">
        <v>0.0</v>
      </c>
      <c r="W1543" s="1">
        <v>0.0</v>
      </c>
      <c r="X1543" s="1">
        <v>0.0</v>
      </c>
      <c r="Y1543" s="1">
        <v>1.0</v>
      </c>
      <c r="Z1543" s="1">
        <v>2.0</v>
      </c>
      <c r="AA1543" s="1">
        <v>2.0</v>
      </c>
      <c r="AB1543" s="1">
        <v>1.0</v>
      </c>
      <c r="AC1543" s="1">
        <v>2197.0</v>
      </c>
      <c r="AD1543" s="100">
        <f t="shared" si="1"/>
        <v>34</v>
      </c>
      <c r="AE1543">
        <f t="shared" si="2"/>
        <v>8</v>
      </c>
      <c r="AF1543">
        <f t="shared" si="3"/>
        <v>14</v>
      </c>
      <c r="AG1543">
        <f t="shared" si="4"/>
        <v>12</v>
      </c>
    </row>
    <row r="1544">
      <c r="A1544" t="b">
        <v>0</v>
      </c>
      <c r="B1544" s="20">
        <v>44428.57446564815</v>
      </c>
      <c r="C1544" s="1" t="s">
        <v>793</v>
      </c>
      <c r="D1544" s="1">
        <v>0.0</v>
      </c>
      <c r="E1544" s="1">
        <v>1.0</v>
      </c>
      <c r="F1544" s="1">
        <v>1.0</v>
      </c>
      <c r="G1544" s="1">
        <v>0.0</v>
      </c>
      <c r="H1544" s="1">
        <v>1.0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1.0</v>
      </c>
      <c r="AA1544" s="1">
        <v>0.0</v>
      </c>
      <c r="AB1544" s="1">
        <v>0.0</v>
      </c>
      <c r="AC1544" s="1">
        <v>2713.0</v>
      </c>
      <c r="AD1544" s="100">
        <f t="shared" si="1"/>
        <v>8</v>
      </c>
      <c r="AE1544">
        <f t="shared" si="2"/>
        <v>4</v>
      </c>
      <c r="AF1544">
        <f t="shared" si="3"/>
        <v>0</v>
      </c>
      <c r="AG1544">
        <f t="shared" si="4"/>
        <v>4</v>
      </c>
    </row>
    <row r="1545">
      <c r="A1545" t="b">
        <v>0</v>
      </c>
      <c r="B1545" s="20">
        <v>44428.65289322917</v>
      </c>
      <c r="C1545" s="1" t="s">
        <v>794</v>
      </c>
      <c r="D1545" s="1">
        <v>1.0</v>
      </c>
      <c r="E1545" s="1">
        <v>2.0</v>
      </c>
      <c r="F1545" s="1">
        <v>2.0</v>
      </c>
      <c r="G1545" s="1">
        <v>1.0</v>
      </c>
      <c r="H1545" s="1">
        <v>1.0</v>
      </c>
      <c r="I1545" s="1">
        <v>1.0</v>
      </c>
      <c r="J1545" s="1">
        <v>2.0</v>
      </c>
      <c r="K1545" s="1">
        <v>1.0</v>
      </c>
      <c r="L1545" s="1">
        <v>0.0</v>
      </c>
      <c r="M1545" s="1">
        <v>1.0</v>
      </c>
      <c r="N1545" s="1">
        <v>1.0</v>
      </c>
      <c r="O1545" s="1">
        <v>2.0</v>
      </c>
      <c r="P1545" s="1">
        <v>1.0</v>
      </c>
      <c r="Q1545" s="1">
        <v>0.0</v>
      </c>
      <c r="R1545" s="1">
        <v>0.0</v>
      </c>
      <c r="S1545" s="1">
        <v>1.0</v>
      </c>
      <c r="T1545" s="1">
        <v>1.0</v>
      </c>
      <c r="U1545" s="1">
        <v>0.0</v>
      </c>
      <c r="V1545" s="1">
        <v>1.0</v>
      </c>
      <c r="W1545" s="1">
        <v>0.0</v>
      </c>
      <c r="X1545" s="1">
        <v>0.0</v>
      </c>
      <c r="Y1545" s="1">
        <v>1.0</v>
      </c>
      <c r="Z1545" s="1">
        <v>1.0</v>
      </c>
      <c r="AA1545" s="1">
        <v>0.0</v>
      </c>
      <c r="AB1545" s="1">
        <v>0.0</v>
      </c>
      <c r="AC1545" s="1">
        <v>2717.0</v>
      </c>
      <c r="AD1545" s="100">
        <f t="shared" si="1"/>
        <v>42</v>
      </c>
      <c r="AE1545">
        <f t="shared" si="2"/>
        <v>10</v>
      </c>
      <c r="AF1545">
        <f t="shared" si="3"/>
        <v>12</v>
      </c>
      <c r="AG1545">
        <f t="shared" si="4"/>
        <v>20</v>
      </c>
    </row>
    <row r="1546">
      <c r="A1546" t="b">
        <v>0</v>
      </c>
      <c r="B1546" s="20">
        <v>44428.693340729165</v>
      </c>
      <c r="C1546" s="1" t="s">
        <v>795</v>
      </c>
      <c r="D1546" s="1">
        <v>1.0</v>
      </c>
      <c r="E1546" s="1">
        <v>1.0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  <c r="P1546" s="1">
        <v>1.0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1.0</v>
      </c>
      <c r="AA1546" s="1">
        <v>1.0</v>
      </c>
      <c r="AB1546" s="1">
        <v>0.0</v>
      </c>
      <c r="AC1546" s="1">
        <v>2711.0</v>
      </c>
      <c r="AD1546" s="100">
        <f t="shared" si="1"/>
        <v>12</v>
      </c>
      <c r="AE1546">
        <f t="shared" si="2"/>
        <v>4</v>
      </c>
      <c r="AF1546">
        <f t="shared" si="3"/>
        <v>6</v>
      </c>
      <c r="AG1546">
        <f t="shared" si="4"/>
        <v>2</v>
      </c>
    </row>
    <row r="1547">
      <c r="A1547" t="b">
        <v>0</v>
      </c>
      <c r="B1547" s="20">
        <v>44431.37516966435</v>
      </c>
      <c r="C1547" s="1" t="s">
        <v>616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1.0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1.0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1.0</v>
      </c>
      <c r="AA1547" s="1">
        <v>2.0</v>
      </c>
      <c r="AB1547" s="1">
        <v>0.0</v>
      </c>
      <c r="AC1547" s="1">
        <v>1259.0</v>
      </c>
      <c r="AD1547" s="100">
        <f t="shared" si="1"/>
        <v>10</v>
      </c>
      <c r="AE1547">
        <f t="shared" si="2"/>
        <v>2</v>
      </c>
      <c r="AF1547">
        <f t="shared" si="3"/>
        <v>0</v>
      </c>
      <c r="AG1547">
        <f t="shared" si="4"/>
        <v>8</v>
      </c>
    </row>
    <row r="1548">
      <c r="A1548" t="b">
        <v>0</v>
      </c>
      <c r="B1548" s="20">
        <v>44431.40822134259</v>
      </c>
      <c r="C1548" s="1" t="s">
        <v>796</v>
      </c>
      <c r="D1548" s="1">
        <v>1.0</v>
      </c>
      <c r="E1548" s="1">
        <v>1.0</v>
      </c>
      <c r="F1548" s="1">
        <v>1.0</v>
      </c>
      <c r="G1548" s="1">
        <v>2.0</v>
      </c>
      <c r="H1548" s="1">
        <v>0.0</v>
      </c>
      <c r="I1548" s="1">
        <v>2.0</v>
      </c>
      <c r="J1548" s="1">
        <v>1.0</v>
      </c>
      <c r="K1548" s="1">
        <v>1.0</v>
      </c>
      <c r="L1548" s="1">
        <v>1.0</v>
      </c>
      <c r="M1548" s="1">
        <v>0.0</v>
      </c>
      <c r="N1548" s="1">
        <v>0.0</v>
      </c>
      <c r="O1548" s="1">
        <v>0.0</v>
      </c>
      <c r="P1548" s="1">
        <v>1.0</v>
      </c>
      <c r="Q1548" s="1">
        <v>1.0</v>
      </c>
      <c r="R1548" s="1">
        <v>0.0</v>
      </c>
      <c r="S1548" s="1">
        <v>2.0</v>
      </c>
      <c r="T1548" s="1">
        <v>2.0</v>
      </c>
      <c r="U1548" s="1">
        <v>0.0</v>
      </c>
      <c r="V1548" s="1">
        <v>1.0</v>
      </c>
      <c r="W1548" s="1">
        <v>0.0</v>
      </c>
      <c r="X1548" s="1">
        <v>1.0</v>
      </c>
      <c r="Y1548" s="1">
        <v>1.0</v>
      </c>
      <c r="Z1548" s="1">
        <v>0.0</v>
      </c>
      <c r="AA1548" s="1">
        <v>2.0</v>
      </c>
      <c r="AB1548" s="1">
        <v>0.0</v>
      </c>
      <c r="AC1548" s="1">
        <v>2716.0</v>
      </c>
      <c r="AD1548" s="100">
        <f t="shared" si="1"/>
        <v>42</v>
      </c>
      <c r="AE1548">
        <f t="shared" si="2"/>
        <v>8</v>
      </c>
      <c r="AF1548">
        <f t="shared" si="3"/>
        <v>14</v>
      </c>
      <c r="AG1548">
        <f t="shared" si="4"/>
        <v>20</v>
      </c>
    </row>
    <row r="1549">
      <c r="A1549" t="b">
        <v>0</v>
      </c>
      <c r="B1549" s="20">
        <v>44431.45053989583</v>
      </c>
      <c r="C1549" s="1" t="s">
        <v>421</v>
      </c>
      <c r="D1549" s="1">
        <v>1.0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1.0</v>
      </c>
      <c r="K1549" s="1">
        <v>1.0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2.0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1.0</v>
      </c>
      <c r="AB1549" s="1">
        <v>0.0</v>
      </c>
      <c r="AC1549" s="1">
        <v>2222.0</v>
      </c>
      <c r="AD1549" s="100">
        <f t="shared" si="1"/>
        <v>12</v>
      </c>
      <c r="AE1549">
        <f t="shared" si="2"/>
        <v>0</v>
      </c>
      <c r="AF1549">
        <f t="shared" si="3"/>
        <v>8</v>
      </c>
      <c r="AG1549">
        <f t="shared" si="4"/>
        <v>4</v>
      </c>
    </row>
    <row r="1550">
      <c r="A1550" t="b">
        <v>0</v>
      </c>
      <c r="B1550" s="20">
        <v>44431.639124444446</v>
      </c>
      <c r="C1550" s="1" t="s">
        <v>564</v>
      </c>
      <c r="D1550" s="1">
        <v>0.0</v>
      </c>
      <c r="E1550" s="1">
        <v>1.0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1.0</v>
      </c>
      <c r="L1550" s="1">
        <v>0.0</v>
      </c>
      <c r="M1550" s="1">
        <v>0.0</v>
      </c>
      <c r="N1550" s="1">
        <v>0.0</v>
      </c>
      <c r="O1550" s="1">
        <v>0.0</v>
      </c>
      <c r="P1550" s="1">
        <v>1.0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1.0</v>
      </c>
      <c r="Z1550" s="1">
        <v>1.0</v>
      </c>
      <c r="AA1550" s="1">
        <v>1.0</v>
      </c>
      <c r="AB1550" s="1">
        <v>0.0</v>
      </c>
      <c r="AC1550" s="1">
        <v>2398.0</v>
      </c>
      <c r="AD1550" s="100">
        <f t="shared" si="1"/>
        <v>12</v>
      </c>
      <c r="AE1550">
        <f t="shared" si="2"/>
        <v>6</v>
      </c>
      <c r="AF1550">
        <f t="shared" si="3"/>
        <v>4</v>
      </c>
      <c r="AG1550">
        <f t="shared" si="4"/>
        <v>2</v>
      </c>
    </row>
    <row r="1551">
      <c r="A1551" t="b">
        <v>0</v>
      </c>
      <c r="B1551" s="20">
        <v>44431.71376100695</v>
      </c>
      <c r="C1551" s="1" t="s">
        <v>492</v>
      </c>
      <c r="D1551" s="1">
        <v>0.0</v>
      </c>
      <c r="E1551" s="1">
        <v>1.0</v>
      </c>
      <c r="F1551" s="1">
        <v>1.0</v>
      </c>
      <c r="G1551" s="1">
        <v>1.0</v>
      </c>
      <c r="H1551" s="1">
        <v>1.0</v>
      </c>
      <c r="I1551" s="1">
        <v>1.0</v>
      </c>
      <c r="J1551" s="1">
        <v>2.0</v>
      </c>
      <c r="K1551" s="1">
        <v>1.0</v>
      </c>
      <c r="L1551" s="1">
        <v>1.0</v>
      </c>
      <c r="M1551" s="1">
        <v>0.0</v>
      </c>
      <c r="N1551" s="1">
        <v>0.0</v>
      </c>
      <c r="O1551" s="1">
        <v>0.0</v>
      </c>
      <c r="P1551" s="1">
        <v>1.0</v>
      </c>
      <c r="Q1551" s="1">
        <v>1.0</v>
      </c>
      <c r="R1551" s="1">
        <v>1.0</v>
      </c>
      <c r="S1551" s="1">
        <v>1.0</v>
      </c>
      <c r="T1551" s="1">
        <v>0.0</v>
      </c>
      <c r="U1551" s="1">
        <v>0.0</v>
      </c>
      <c r="V1551" s="1">
        <v>0.0</v>
      </c>
      <c r="W1551" s="1">
        <v>1.0</v>
      </c>
      <c r="X1551" s="1">
        <v>0.0</v>
      </c>
      <c r="Y1551" s="1">
        <v>1.0</v>
      </c>
      <c r="Z1551" s="1">
        <v>1.0</v>
      </c>
      <c r="AA1551" s="1">
        <v>2.0</v>
      </c>
      <c r="AB1551" s="1">
        <v>1.0</v>
      </c>
      <c r="AC1551" s="1">
        <v>2327.0</v>
      </c>
      <c r="AD1551" s="100">
        <f t="shared" si="1"/>
        <v>38</v>
      </c>
      <c r="AE1551">
        <f t="shared" si="2"/>
        <v>10</v>
      </c>
      <c r="AF1551">
        <f t="shared" si="3"/>
        <v>8</v>
      </c>
      <c r="AG1551">
        <f t="shared" si="4"/>
        <v>20</v>
      </c>
    </row>
    <row r="1552">
      <c r="A1552" t="b">
        <v>0</v>
      </c>
      <c r="B1552" s="20">
        <v>44431.75096446759</v>
      </c>
      <c r="C1552" s="1" t="s">
        <v>570</v>
      </c>
      <c r="D1552" s="1">
        <v>1.0</v>
      </c>
      <c r="E1552" s="1">
        <v>2.0</v>
      </c>
      <c r="F1552" s="1">
        <v>2.0</v>
      </c>
      <c r="G1552" s="1">
        <v>1.0</v>
      </c>
      <c r="H1552" s="1">
        <v>0.0</v>
      </c>
      <c r="I1552" s="1">
        <v>2.0</v>
      </c>
      <c r="J1552" s="1">
        <v>2.0</v>
      </c>
      <c r="K1552" s="1">
        <v>2.0</v>
      </c>
      <c r="L1552" s="1">
        <v>2.0</v>
      </c>
      <c r="M1552" s="1">
        <v>1.0</v>
      </c>
      <c r="N1552" s="1">
        <v>1.0</v>
      </c>
      <c r="O1552" s="1">
        <v>0.0</v>
      </c>
      <c r="P1552" s="1">
        <v>2.0</v>
      </c>
      <c r="Q1552" s="1">
        <v>1.0</v>
      </c>
      <c r="R1552" s="1">
        <v>1.0</v>
      </c>
      <c r="S1552" s="1">
        <v>2.0</v>
      </c>
      <c r="T1552" s="1">
        <v>2.0</v>
      </c>
      <c r="U1552" s="1">
        <v>0.0</v>
      </c>
      <c r="V1552" s="1">
        <v>1.0</v>
      </c>
      <c r="W1552" s="1">
        <v>2.0</v>
      </c>
      <c r="X1552" s="1">
        <v>0.0</v>
      </c>
      <c r="Y1552" s="1">
        <v>1.0</v>
      </c>
      <c r="Z1552" s="1">
        <v>1.0</v>
      </c>
      <c r="AA1552" s="1">
        <v>2.0</v>
      </c>
      <c r="AB1552" s="1">
        <v>0.0</v>
      </c>
      <c r="AC1552" s="1">
        <v>2430.0</v>
      </c>
      <c r="AD1552" s="100">
        <f t="shared" si="1"/>
        <v>62</v>
      </c>
      <c r="AE1552">
        <f t="shared" si="2"/>
        <v>18</v>
      </c>
      <c r="AF1552">
        <f t="shared" si="3"/>
        <v>18</v>
      </c>
      <c r="AG1552">
        <f t="shared" si="4"/>
        <v>26</v>
      </c>
    </row>
    <row r="1553">
      <c r="A1553" t="b">
        <v>0</v>
      </c>
      <c r="B1553" s="20">
        <v>44432.002637349535</v>
      </c>
      <c r="C1553" s="1" t="s">
        <v>664</v>
      </c>
      <c r="D1553" s="1">
        <v>2.0</v>
      </c>
      <c r="E1553" s="1">
        <v>2.0</v>
      </c>
      <c r="F1553" s="1">
        <v>2.0</v>
      </c>
      <c r="G1553" s="1">
        <v>2.0</v>
      </c>
      <c r="H1553" s="1">
        <v>1.0</v>
      </c>
      <c r="I1553" s="1">
        <v>2.0</v>
      </c>
      <c r="J1553" s="1">
        <v>2.0</v>
      </c>
      <c r="K1553" s="1">
        <v>2.0</v>
      </c>
      <c r="L1553" s="1">
        <v>2.0</v>
      </c>
      <c r="M1553" s="1">
        <v>1.0</v>
      </c>
      <c r="N1553" s="1">
        <v>2.0</v>
      </c>
      <c r="O1553" s="1">
        <v>1.0</v>
      </c>
      <c r="P1553" s="1">
        <v>1.0</v>
      </c>
      <c r="Q1553" s="1">
        <v>0.0</v>
      </c>
      <c r="R1553" s="1">
        <v>0.0</v>
      </c>
      <c r="S1553" s="1">
        <v>2.0</v>
      </c>
      <c r="T1553" s="1">
        <v>1.0</v>
      </c>
      <c r="U1553" s="1">
        <v>0.0</v>
      </c>
      <c r="V1553" s="1">
        <v>2.0</v>
      </c>
      <c r="W1553" s="1">
        <v>2.0</v>
      </c>
      <c r="X1553" s="1">
        <v>1.0</v>
      </c>
      <c r="Y1553" s="1">
        <v>1.0</v>
      </c>
      <c r="Z1553" s="1">
        <v>1.0</v>
      </c>
      <c r="AA1553" s="1">
        <v>2.0</v>
      </c>
      <c r="AB1553" s="1">
        <v>1.0</v>
      </c>
      <c r="AC1553" s="1">
        <v>2565.0</v>
      </c>
      <c r="AD1553" s="100">
        <f t="shared" si="1"/>
        <v>70</v>
      </c>
      <c r="AE1553">
        <f t="shared" si="2"/>
        <v>20</v>
      </c>
      <c r="AF1553">
        <f t="shared" si="3"/>
        <v>22</v>
      </c>
      <c r="AG1553">
        <f t="shared" si="4"/>
        <v>28</v>
      </c>
    </row>
    <row r="1554">
      <c r="A1554" t="b">
        <v>0</v>
      </c>
      <c r="B1554" s="20">
        <v>44432.4480727662</v>
      </c>
      <c r="C1554" s="1" t="s">
        <v>513</v>
      </c>
      <c r="D1554" s="1">
        <v>2.0</v>
      </c>
      <c r="E1554" s="1">
        <v>2.0</v>
      </c>
      <c r="F1554" s="1">
        <v>0.0</v>
      </c>
      <c r="G1554" s="1">
        <v>0.0</v>
      </c>
      <c r="H1554" s="1">
        <v>0.0</v>
      </c>
      <c r="I1554" s="1">
        <v>0.0</v>
      </c>
      <c r="J1554" s="1">
        <v>2.0</v>
      </c>
      <c r="K1554" s="1">
        <v>1.0</v>
      </c>
      <c r="L1554" s="1">
        <v>0.0</v>
      </c>
      <c r="M1554" s="1">
        <v>0.0</v>
      </c>
      <c r="N1554" s="1">
        <v>0.0</v>
      </c>
      <c r="O1554" s="1">
        <v>1.0</v>
      </c>
      <c r="P1554" s="1">
        <v>0.0</v>
      </c>
      <c r="Q1554" s="1">
        <v>1.0</v>
      </c>
      <c r="R1554" s="1">
        <v>0.0</v>
      </c>
      <c r="S1554" s="1">
        <v>2.0</v>
      </c>
      <c r="T1554" s="1">
        <v>0.0</v>
      </c>
      <c r="U1554" s="1">
        <v>0.0</v>
      </c>
      <c r="V1554" s="1">
        <v>1.0</v>
      </c>
      <c r="W1554" s="1">
        <v>0.0</v>
      </c>
      <c r="X1554" s="1">
        <v>1.0</v>
      </c>
      <c r="Y1554" s="1">
        <v>0.0</v>
      </c>
      <c r="Z1554" s="1">
        <v>1.0</v>
      </c>
      <c r="AA1554" s="1">
        <v>2.0</v>
      </c>
      <c r="AB1554" s="1">
        <v>0.0</v>
      </c>
      <c r="AC1554" s="1">
        <v>2334.0</v>
      </c>
      <c r="AD1554" s="100">
        <f t="shared" si="1"/>
        <v>32</v>
      </c>
      <c r="AE1554">
        <f t="shared" si="2"/>
        <v>8</v>
      </c>
      <c r="AF1554">
        <f t="shared" si="3"/>
        <v>6</v>
      </c>
      <c r="AG1554">
        <f t="shared" si="4"/>
        <v>18</v>
      </c>
    </row>
    <row r="1555">
      <c r="A1555" t="b">
        <v>0</v>
      </c>
      <c r="B1555" s="20">
        <v>44432.47572461805</v>
      </c>
      <c r="C1555" s="1" t="s">
        <v>395</v>
      </c>
      <c r="D1555" s="1">
        <v>2.0</v>
      </c>
      <c r="E1555" s="1">
        <v>2.0</v>
      </c>
      <c r="F1555" s="1">
        <v>2.0</v>
      </c>
      <c r="G1555" s="1">
        <v>1.0</v>
      </c>
      <c r="H1555" s="1">
        <v>2.0</v>
      </c>
      <c r="I1555" s="1">
        <v>2.0</v>
      </c>
      <c r="J1555" s="1">
        <v>2.0</v>
      </c>
      <c r="K1555" s="1">
        <v>2.0</v>
      </c>
      <c r="L1555" s="1">
        <v>2.0</v>
      </c>
      <c r="M1555" s="1">
        <v>2.0</v>
      </c>
      <c r="N1555" s="1">
        <v>2.0</v>
      </c>
      <c r="O1555" s="1">
        <v>0.0</v>
      </c>
      <c r="P1555" s="1">
        <v>2.0</v>
      </c>
      <c r="Q1555" s="1">
        <v>2.0</v>
      </c>
      <c r="R1555" s="1">
        <v>0.0</v>
      </c>
      <c r="S1555" s="1">
        <v>1.0</v>
      </c>
      <c r="T1555" s="1">
        <v>2.0</v>
      </c>
      <c r="U1555" s="1">
        <v>0.0</v>
      </c>
      <c r="V1555" s="1">
        <v>2.0</v>
      </c>
      <c r="W1555" s="1">
        <v>2.0</v>
      </c>
      <c r="X1555" s="1">
        <v>2.0</v>
      </c>
      <c r="Y1555" s="1">
        <v>2.0</v>
      </c>
      <c r="Z1555" s="1">
        <v>1.0</v>
      </c>
      <c r="AA1555" s="1">
        <v>2.0</v>
      </c>
      <c r="AB1555" s="1">
        <v>1.0</v>
      </c>
      <c r="AC1555" s="1">
        <v>2208.0</v>
      </c>
      <c r="AD1555" s="100">
        <f t="shared" si="1"/>
        <v>80</v>
      </c>
      <c r="AE1555">
        <f t="shared" si="2"/>
        <v>26</v>
      </c>
      <c r="AF1555">
        <f t="shared" si="3"/>
        <v>24</v>
      </c>
      <c r="AG1555">
        <f t="shared" si="4"/>
        <v>30</v>
      </c>
    </row>
    <row r="1556">
      <c r="A1556" t="b">
        <v>0</v>
      </c>
      <c r="B1556" s="20">
        <v>44432.58859002315</v>
      </c>
      <c r="C1556" s="1" t="s">
        <v>798</v>
      </c>
      <c r="D1556" s="1">
        <v>2.0</v>
      </c>
      <c r="E1556" s="1">
        <v>2.0</v>
      </c>
      <c r="F1556" s="1">
        <v>2.0</v>
      </c>
      <c r="G1556" s="1">
        <v>2.0</v>
      </c>
      <c r="H1556" s="1">
        <v>2.0</v>
      </c>
      <c r="I1556" s="1">
        <v>2.0</v>
      </c>
      <c r="J1556" s="1">
        <v>2.0</v>
      </c>
      <c r="K1556" s="1">
        <v>2.0</v>
      </c>
      <c r="L1556" s="1">
        <v>2.0</v>
      </c>
      <c r="M1556" s="1">
        <v>1.0</v>
      </c>
      <c r="N1556" s="1">
        <v>2.0</v>
      </c>
      <c r="O1556" s="1">
        <v>2.0</v>
      </c>
      <c r="P1556" s="1">
        <v>2.0</v>
      </c>
      <c r="Q1556" s="1">
        <v>2.0</v>
      </c>
      <c r="R1556" s="1">
        <v>1.0</v>
      </c>
      <c r="S1556" s="1">
        <v>2.0</v>
      </c>
      <c r="T1556" s="1">
        <v>1.0</v>
      </c>
      <c r="U1556" s="1">
        <v>1.0</v>
      </c>
      <c r="V1556" s="1">
        <v>2.0</v>
      </c>
      <c r="W1556" s="1">
        <v>2.0</v>
      </c>
      <c r="X1556" s="1">
        <v>2.0</v>
      </c>
      <c r="Y1556" s="1">
        <v>2.0</v>
      </c>
      <c r="Z1556" s="1">
        <v>2.0</v>
      </c>
      <c r="AA1556" s="1">
        <v>2.0</v>
      </c>
      <c r="AB1556" s="1">
        <v>2.0</v>
      </c>
      <c r="AC1556" s="1">
        <v>2521.0</v>
      </c>
      <c r="AD1556" s="100">
        <f t="shared" si="1"/>
        <v>92</v>
      </c>
      <c r="AE1556">
        <f t="shared" si="2"/>
        <v>28</v>
      </c>
      <c r="AF1556">
        <f t="shared" si="3"/>
        <v>26</v>
      </c>
      <c r="AG1556">
        <f t="shared" si="4"/>
        <v>38</v>
      </c>
    </row>
    <row r="1557">
      <c r="A1557" t="b">
        <v>0</v>
      </c>
      <c r="B1557" s="20">
        <v>44434.403930138884</v>
      </c>
      <c r="C1557" s="1" t="s">
        <v>677</v>
      </c>
      <c r="D1557" s="1">
        <v>2.0</v>
      </c>
      <c r="E1557" s="1">
        <v>2.0</v>
      </c>
      <c r="F1557" s="1">
        <v>2.0</v>
      </c>
      <c r="G1557" s="1">
        <v>2.0</v>
      </c>
      <c r="H1557" s="1">
        <v>1.0</v>
      </c>
      <c r="I1557" s="1">
        <v>2.0</v>
      </c>
      <c r="J1557" s="1">
        <v>2.0</v>
      </c>
      <c r="K1557" s="1">
        <v>2.0</v>
      </c>
      <c r="L1557" s="1">
        <v>2.0</v>
      </c>
      <c r="M1557" s="1">
        <v>0.0</v>
      </c>
      <c r="N1557" s="1">
        <v>1.0</v>
      </c>
      <c r="O1557" s="1">
        <v>0.0</v>
      </c>
      <c r="P1557" s="1">
        <v>2.0</v>
      </c>
      <c r="Q1557" s="1">
        <v>1.0</v>
      </c>
      <c r="R1557" s="1">
        <v>0.0</v>
      </c>
      <c r="S1557" s="1">
        <v>1.0</v>
      </c>
      <c r="T1557" s="1">
        <v>0.0</v>
      </c>
      <c r="U1557" s="1">
        <v>0.0</v>
      </c>
      <c r="V1557" s="1">
        <v>1.0</v>
      </c>
      <c r="W1557" s="1">
        <v>2.0</v>
      </c>
      <c r="X1557" s="1">
        <v>2.0</v>
      </c>
      <c r="Y1557" s="1">
        <v>2.0</v>
      </c>
      <c r="Z1557" s="1">
        <v>1.0</v>
      </c>
      <c r="AA1557" s="1">
        <v>1.0</v>
      </c>
      <c r="AB1557" s="1">
        <v>0.0</v>
      </c>
      <c r="AC1557" s="1">
        <v>2509.0</v>
      </c>
      <c r="AD1557" s="100">
        <f t="shared" si="1"/>
        <v>62</v>
      </c>
      <c r="AE1557">
        <f t="shared" si="2"/>
        <v>22</v>
      </c>
      <c r="AF1557">
        <f t="shared" si="3"/>
        <v>18</v>
      </c>
      <c r="AG1557">
        <f t="shared" si="4"/>
        <v>22</v>
      </c>
    </row>
    <row r="1558">
      <c r="A1558" t="b">
        <v>0</v>
      </c>
      <c r="B1558" s="20">
        <v>44434.50517329861</v>
      </c>
      <c r="C1558" s="1" t="s">
        <v>376</v>
      </c>
      <c r="D1558" s="1">
        <v>1.0</v>
      </c>
      <c r="E1558" s="1">
        <v>2.0</v>
      </c>
      <c r="F1558" s="1">
        <v>2.0</v>
      </c>
      <c r="G1558" s="1">
        <v>2.0</v>
      </c>
      <c r="H1558" s="1">
        <v>0.0</v>
      </c>
      <c r="I1558" s="1">
        <v>1.0</v>
      </c>
      <c r="J1558" s="1">
        <v>1.0</v>
      </c>
      <c r="K1558" s="1">
        <v>1.0</v>
      </c>
      <c r="L1558" s="1">
        <v>1.0</v>
      </c>
      <c r="M1558" s="1">
        <v>0.0</v>
      </c>
      <c r="N1558" s="1">
        <v>2.0</v>
      </c>
      <c r="O1558" s="1">
        <v>0.0</v>
      </c>
      <c r="P1558" s="1">
        <v>2.0</v>
      </c>
      <c r="Q1558" s="1">
        <v>1.0</v>
      </c>
      <c r="R1558" s="1">
        <v>0.0</v>
      </c>
      <c r="S1558" s="1">
        <v>1.0</v>
      </c>
      <c r="T1558" s="1">
        <v>1.0</v>
      </c>
      <c r="U1558" s="1">
        <v>0.0</v>
      </c>
      <c r="V1558" s="1">
        <v>2.0</v>
      </c>
      <c r="W1558" s="1">
        <v>1.0</v>
      </c>
      <c r="X1558" s="1">
        <v>0.0</v>
      </c>
      <c r="Y1558" s="1">
        <v>2.0</v>
      </c>
      <c r="Z1558" s="1">
        <v>1.0</v>
      </c>
      <c r="AA1558" s="1">
        <v>2.0</v>
      </c>
      <c r="AB1558" s="1">
        <v>0.0</v>
      </c>
      <c r="AC1558" s="1">
        <v>2175.0</v>
      </c>
      <c r="AD1558" s="100">
        <f t="shared" si="1"/>
        <v>52</v>
      </c>
      <c r="AE1558">
        <f t="shared" si="2"/>
        <v>14</v>
      </c>
      <c r="AF1558">
        <f t="shared" si="3"/>
        <v>18</v>
      </c>
      <c r="AG1558">
        <f t="shared" si="4"/>
        <v>20</v>
      </c>
    </row>
    <row r="1559">
      <c r="A1559" t="b">
        <v>0</v>
      </c>
      <c r="B1559" s="20">
        <v>44435.61022883102</v>
      </c>
      <c r="C1559" s="1" t="s">
        <v>800</v>
      </c>
      <c r="D1559" s="1">
        <v>2.0</v>
      </c>
      <c r="E1559" s="1">
        <v>2.0</v>
      </c>
      <c r="F1559" s="1">
        <v>2.0</v>
      </c>
      <c r="G1559" s="1">
        <v>2.0</v>
      </c>
      <c r="H1559" s="1">
        <v>2.0</v>
      </c>
      <c r="I1559" s="1">
        <v>1.0</v>
      </c>
      <c r="J1559" s="1">
        <v>0.0</v>
      </c>
      <c r="K1559" s="1">
        <v>1.0</v>
      </c>
      <c r="L1559" s="1">
        <v>2.0</v>
      </c>
      <c r="M1559" s="1">
        <v>0.0</v>
      </c>
      <c r="N1559" s="1">
        <v>2.0</v>
      </c>
      <c r="O1559" s="1">
        <v>2.0</v>
      </c>
      <c r="P1559" s="1">
        <v>2.0</v>
      </c>
      <c r="Q1559" s="1">
        <v>2.0</v>
      </c>
      <c r="R1559" s="1">
        <v>1.0</v>
      </c>
      <c r="S1559" s="1">
        <v>2.0</v>
      </c>
      <c r="T1559" s="1">
        <v>2.0</v>
      </c>
      <c r="U1559" s="1">
        <v>2.0</v>
      </c>
      <c r="V1559" s="1">
        <v>1.0</v>
      </c>
      <c r="W1559" s="1">
        <v>1.0</v>
      </c>
      <c r="X1559" s="1">
        <v>1.0</v>
      </c>
      <c r="Y1559" s="1">
        <v>2.0</v>
      </c>
      <c r="Z1559" s="1">
        <v>2.0</v>
      </c>
      <c r="AA1559" s="1">
        <v>2.0</v>
      </c>
      <c r="AB1559" s="1">
        <v>1.0</v>
      </c>
      <c r="AC1559" s="1">
        <v>2720.0</v>
      </c>
      <c r="AD1559" s="100">
        <f t="shared" si="1"/>
        <v>78</v>
      </c>
      <c r="AE1559">
        <f t="shared" si="2"/>
        <v>24</v>
      </c>
      <c r="AF1559">
        <f t="shared" si="3"/>
        <v>24</v>
      </c>
      <c r="AG1559">
        <f t="shared" si="4"/>
        <v>30</v>
      </c>
    </row>
    <row r="1560">
      <c r="A1560" t="b">
        <v>0</v>
      </c>
      <c r="B1560" s="20">
        <v>44438.58112953704</v>
      </c>
      <c r="C1560" s="1" t="s">
        <v>525</v>
      </c>
      <c r="D1560" s="1">
        <v>0.0</v>
      </c>
      <c r="E1560" s="1">
        <v>1.0</v>
      </c>
      <c r="F1560" s="1">
        <v>0.0</v>
      </c>
      <c r="G1560" s="1">
        <v>0.0</v>
      </c>
      <c r="H1560" s="1">
        <v>1.0</v>
      </c>
      <c r="I1560" s="1">
        <v>1.0</v>
      </c>
      <c r="J1560" s="1">
        <v>1.0</v>
      </c>
      <c r="K1560" s="1">
        <v>1.0</v>
      </c>
      <c r="L1560" s="1">
        <v>0.0</v>
      </c>
      <c r="M1560" s="1">
        <v>0.0</v>
      </c>
      <c r="N1560" s="1">
        <v>0.0</v>
      </c>
      <c r="O1560" s="1">
        <v>1.0</v>
      </c>
      <c r="P1560" s="1">
        <v>1.0</v>
      </c>
      <c r="Q1560" s="1">
        <v>0.0</v>
      </c>
      <c r="R1560" s="1">
        <v>0.0</v>
      </c>
      <c r="S1560" s="1">
        <v>2.0</v>
      </c>
      <c r="T1560" s="1">
        <v>0.0</v>
      </c>
      <c r="U1560" s="1">
        <v>0.0</v>
      </c>
      <c r="V1560" s="1">
        <v>0.0</v>
      </c>
      <c r="W1560" s="1">
        <v>1.0</v>
      </c>
      <c r="X1560" s="1">
        <v>1.0</v>
      </c>
      <c r="Y1560" s="1">
        <v>1.0</v>
      </c>
      <c r="Z1560" s="1">
        <v>0.0</v>
      </c>
      <c r="AA1560" s="1">
        <v>1.0</v>
      </c>
      <c r="AB1560" s="1">
        <v>0.0</v>
      </c>
      <c r="AC1560" s="1">
        <v>2277.0</v>
      </c>
      <c r="AD1560" s="100">
        <f t="shared" si="1"/>
        <v>26</v>
      </c>
      <c r="AE1560">
        <f t="shared" si="2"/>
        <v>8</v>
      </c>
      <c r="AF1560">
        <f t="shared" si="3"/>
        <v>4</v>
      </c>
      <c r="AG1560">
        <f t="shared" si="4"/>
        <v>14</v>
      </c>
    </row>
    <row r="1561">
      <c r="A1561" t="b">
        <v>0</v>
      </c>
      <c r="B1561" s="20">
        <v>44438.79765415509</v>
      </c>
      <c r="C1561" s="1" t="s">
        <v>685</v>
      </c>
      <c r="D1561" s="1">
        <v>1.0</v>
      </c>
      <c r="E1561" s="1">
        <v>2.0</v>
      </c>
      <c r="F1561" s="1">
        <v>2.0</v>
      </c>
      <c r="G1561" s="1">
        <v>1.0</v>
      </c>
      <c r="H1561" s="1">
        <v>1.0</v>
      </c>
      <c r="I1561" s="1">
        <v>1.0</v>
      </c>
      <c r="J1561" s="1">
        <v>1.0</v>
      </c>
      <c r="K1561" s="1">
        <v>1.0</v>
      </c>
      <c r="L1561" s="1">
        <v>1.0</v>
      </c>
      <c r="M1561" s="1">
        <v>0.0</v>
      </c>
      <c r="N1561" s="1">
        <v>1.0</v>
      </c>
      <c r="O1561" s="1">
        <v>1.0</v>
      </c>
      <c r="P1561" s="1">
        <v>1.0</v>
      </c>
      <c r="Q1561" s="1">
        <v>1.0</v>
      </c>
      <c r="R1561" s="1">
        <v>0.0</v>
      </c>
      <c r="S1561" s="1">
        <v>2.0</v>
      </c>
      <c r="T1561" s="1">
        <v>1.0</v>
      </c>
      <c r="U1561" s="1">
        <v>0.0</v>
      </c>
      <c r="V1561" s="1">
        <v>0.0</v>
      </c>
      <c r="W1561" s="1">
        <v>0.0</v>
      </c>
      <c r="X1561" s="1">
        <v>1.0</v>
      </c>
      <c r="Y1561" s="1">
        <v>1.0</v>
      </c>
      <c r="Z1561" s="1">
        <v>1.0</v>
      </c>
      <c r="AA1561" s="1">
        <v>1.0</v>
      </c>
      <c r="AB1561" s="1">
        <v>1.0</v>
      </c>
      <c r="AC1561" s="1">
        <v>2549.0</v>
      </c>
      <c r="AD1561" s="100">
        <f t="shared" si="1"/>
        <v>46</v>
      </c>
      <c r="AE1561">
        <f t="shared" si="2"/>
        <v>12</v>
      </c>
      <c r="AF1561">
        <f t="shared" si="3"/>
        <v>14</v>
      </c>
      <c r="AG1561">
        <f t="shared" si="4"/>
        <v>20</v>
      </c>
    </row>
    <row r="1562">
      <c r="A1562" t="b">
        <v>0</v>
      </c>
      <c r="B1562" s="20">
        <v>44439.660933217594</v>
      </c>
      <c r="C1562" s="1" t="s">
        <v>802</v>
      </c>
      <c r="D1562" s="1">
        <v>0.0</v>
      </c>
      <c r="E1562" s="1">
        <v>1.0</v>
      </c>
      <c r="F1562" s="1">
        <v>0.0</v>
      </c>
      <c r="G1562" s="1">
        <v>1.0</v>
      </c>
      <c r="H1562" s="1">
        <v>0.0</v>
      </c>
      <c r="I1562" s="1">
        <v>0.0</v>
      </c>
      <c r="J1562" s="1">
        <v>1.0</v>
      </c>
      <c r="K1562" s="1">
        <v>1.0</v>
      </c>
      <c r="L1562" s="1">
        <v>0.0</v>
      </c>
      <c r="M1562" s="1">
        <v>0.0</v>
      </c>
      <c r="N1562" s="1">
        <v>1.0</v>
      </c>
      <c r="O1562" s="1">
        <v>0.0</v>
      </c>
      <c r="P1562" s="1">
        <v>1.0</v>
      </c>
      <c r="Q1562" s="1">
        <v>0.0</v>
      </c>
      <c r="R1562" s="1">
        <v>1.0</v>
      </c>
      <c r="S1562" s="1">
        <v>1.0</v>
      </c>
      <c r="T1562" s="1">
        <v>1.0</v>
      </c>
      <c r="U1562" s="1">
        <v>0.0</v>
      </c>
      <c r="V1562" s="1">
        <v>0.0</v>
      </c>
      <c r="W1562" s="1">
        <v>1.0</v>
      </c>
      <c r="X1562" s="1">
        <v>1.0</v>
      </c>
      <c r="Y1562" s="1">
        <v>1.0</v>
      </c>
      <c r="Z1562" s="1">
        <v>1.0</v>
      </c>
      <c r="AA1562" s="1">
        <v>1.0</v>
      </c>
      <c r="AB1562" s="1">
        <v>1.0</v>
      </c>
      <c r="AC1562" s="1">
        <v>2728.0</v>
      </c>
      <c r="AD1562" s="100">
        <f t="shared" si="1"/>
        <v>30</v>
      </c>
      <c r="AE1562">
        <f t="shared" si="2"/>
        <v>10</v>
      </c>
      <c r="AF1562">
        <f t="shared" si="3"/>
        <v>12</v>
      </c>
      <c r="AG1562">
        <f t="shared" si="4"/>
        <v>8</v>
      </c>
    </row>
    <row r="1563">
      <c r="A1563" t="b">
        <v>0</v>
      </c>
      <c r="B1563" s="20">
        <v>44439.68370627315</v>
      </c>
      <c r="C1563" s="1" t="s">
        <v>596</v>
      </c>
      <c r="D1563" s="1">
        <v>0.0</v>
      </c>
      <c r="E1563" s="1">
        <v>1.0</v>
      </c>
      <c r="F1563" s="1">
        <v>1.0</v>
      </c>
      <c r="G1563" s="1">
        <v>0.0</v>
      </c>
      <c r="H1563" s="1">
        <v>0.0</v>
      </c>
      <c r="I1563" s="1">
        <v>0.0</v>
      </c>
      <c r="J1563" s="1">
        <v>1.0</v>
      </c>
      <c r="K1563" s="1">
        <v>1.0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1.0</v>
      </c>
      <c r="T1563" s="1">
        <v>0.0</v>
      </c>
      <c r="U1563" s="1">
        <v>0.0</v>
      </c>
      <c r="V1563" s="1">
        <v>0.0</v>
      </c>
      <c r="W1563" s="1">
        <v>1.0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2450.0</v>
      </c>
      <c r="AD1563" s="100">
        <f t="shared" si="1"/>
        <v>12</v>
      </c>
      <c r="AE1563">
        <f t="shared" si="2"/>
        <v>4</v>
      </c>
      <c r="AF1563">
        <f t="shared" si="3"/>
        <v>2</v>
      </c>
      <c r="AG1563">
        <f t="shared" si="4"/>
        <v>6</v>
      </c>
    </row>
    <row r="1564">
      <c r="A1564" t="b">
        <v>0</v>
      </c>
      <c r="B1564" s="20">
        <v>44439.72934177083</v>
      </c>
      <c r="C1564" s="1" t="s">
        <v>758</v>
      </c>
      <c r="D1564" s="1">
        <v>1.0</v>
      </c>
      <c r="E1564" s="1">
        <v>0.0</v>
      </c>
      <c r="F1564" s="1">
        <v>0.0</v>
      </c>
      <c r="G1564" s="1">
        <v>0.0</v>
      </c>
      <c r="H1564" s="1">
        <v>0.0</v>
      </c>
      <c r="I1564" s="1">
        <v>1.0</v>
      </c>
      <c r="J1564" s="1">
        <v>0.0</v>
      </c>
      <c r="K1564" s="1">
        <v>1.0</v>
      </c>
      <c r="L1564" s="1">
        <v>0.0</v>
      </c>
      <c r="M1564" s="1">
        <v>0.0</v>
      </c>
      <c r="N1564" s="1">
        <v>1.0</v>
      </c>
      <c r="O1564" s="1">
        <v>0.0</v>
      </c>
      <c r="P1564" s="1">
        <v>1.0</v>
      </c>
      <c r="Q1564" s="1">
        <v>0.0</v>
      </c>
      <c r="R1564" s="1">
        <v>0.0</v>
      </c>
      <c r="S1564" s="1">
        <v>1.0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1.0</v>
      </c>
      <c r="Z1564" s="1">
        <v>0.0</v>
      </c>
      <c r="AA1564" s="1">
        <v>2.0</v>
      </c>
      <c r="AB1564" s="1">
        <v>0.0</v>
      </c>
      <c r="AC1564" s="1">
        <v>2661.0</v>
      </c>
      <c r="AD1564" s="100">
        <f t="shared" si="1"/>
        <v>18</v>
      </c>
      <c r="AE1564">
        <f t="shared" si="2"/>
        <v>2</v>
      </c>
      <c r="AF1564">
        <f t="shared" si="3"/>
        <v>8</v>
      </c>
      <c r="AG1564">
        <f t="shared" si="4"/>
        <v>8</v>
      </c>
    </row>
    <row r="1565">
      <c r="A1565" t="b">
        <v>0</v>
      </c>
      <c r="B1565" s="20">
        <v>44439.74715284722</v>
      </c>
      <c r="C1565" s="1" t="s">
        <v>444</v>
      </c>
      <c r="D1565" s="1">
        <v>1.0</v>
      </c>
      <c r="E1565" s="1">
        <v>1.0</v>
      </c>
      <c r="F1565" s="1">
        <v>0.0</v>
      </c>
      <c r="G1565" s="1">
        <v>1.0</v>
      </c>
      <c r="H1565" s="1">
        <v>0.0</v>
      </c>
      <c r="I1565" s="1">
        <v>1.0</v>
      </c>
      <c r="J1565" s="1">
        <v>1.0</v>
      </c>
      <c r="K1565" s="1">
        <v>1.0</v>
      </c>
      <c r="L1565" s="1">
        <v>0.0</v>
      </c>
      <c r="M1565" s="1">
        <v>0.0</v>
      </c>
      <c r="N1565" s="1">
        <v>1.0</v>
      </c>
      <c r="O1565" s="1">
        <v>0.0</v>
      </c>
      <c r="P1565" s="1">
        <v>1.0</v>
      </c>
      <c r="Q1565" s="1">
        <v>0.0</v>
      </c>
      <c r="R1565" s="1">
        <v>0.0</v>
      </c>
      <c r="S1565" s="1">
        <v>1.0</v>
      </c>
      <c r="T1565" s="1">
        <v>0.0</v>
      </c>
      <c r="U1565" s="1">
        <v>0.0</v>
      </c>
      <c r="V1565" s="1">
        <v>0.0</v>
      </c>
      <c r="W1565" s="1">
        <v>0.0</v>
      </c>
      <c r="X1565" s="1">
        <v>1.0</v>
      </c>
      <c r="Y1565" s="1">
        <v>2.0</v>
      </c>
      <c r="Z1565" s="1">
        <v>1.0</v>
      </c>
      <c r="AA1565" s="1">
        <v>1.0</v>
      </c>
      <c r="AB1565" s="1">
        <v>0.0</v>
      </c>
      <c r="AC1565" s="1">
        <v>2271.0</v>
      </c>
      <c r="AD1565" s="100">
        <f t="shared" si="1"/>
        <v>28</v>
      </c>
      <c r="AE1565">
        <f t="shared" si="2"/>
        <v>10</v>
      </c>
      <c r="AF1565">
        <f t="shared" si="3"/>
        <v>10</v>
      </c>
      <c r="AG1565">
        <f t="shared" si="4"/>
        <v>8</v>
      </c>
    </row>
    <row r="1566">
      <c r="A1566" t="b">
        <v>0</v>
      </c>
      <c r="B1566" s="20">
        <v>44440.35380627315</v>
      </c>
      <c r="C1566" s="1" t="s">
        <v>676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2543.0</v>
      </c>
      <c r="AD1566" s="100">
        <f t="shared" si="1"/>
        <v>0</v>
      </c>
      <c r="AE1566">
        <f t="shared" si="2"/>
        <v>0</v>
      </c>
      <c r="AF1566">
        <f t="shared" si="3"/>
        <v>0</v>
      </c>
      <c r="AG1566">
        <f t="shared" si="4"/>
        <v>0</v>
      </c>
    </row>
    <row r="1567">
      <c r="A1567" t="b">
        <v>0</v>
      </c>
      <c r="B1567" s="20">
        <v>44440.53204450231</v>
      </c>
      <c r="C1567" s="1" t="s">
        <v>694</v>
      </c>
      <c r="D1567" s="1">
        <v>1.0</v>
      </c>
      <c r="E1567" s="1">
        <v>1.0</v>
      </c>
      <c r="F1567" s="1">
        <v>2.0</v>
      </c>
      <c r="G1567" s="1">
        <v>2.0</v>
      </c>
      <c r="H1567" s="1">
        <v>1.0</v>
      </c>
      <c r="I1567" s="1">
        <v>2.0</v>
      </c>
      <c r="J1567" s="1">
        <v>2.0</v>
      </c>
      <c r="K1567" s="1">
        <v>2.0</v>
      </c>
      <c r="L1567" s="1">
        <v>1.0</v>
      </c>
      <c r="M1567" s="1">
        <v>1.0</v>
      </c>
      <c r="N1567" s="1">
        <v>2.0</v>
      </c>
      <c r="O1567" s="1">
        <v>1.0</v>
      </c>
      <c r="P1567" s="1">
        <v>1.0</v>
      </c>
      <c r="Q1567" s="1">
        <v>1.0</v>
      </c>
      <c r="R1567" s="1">
        <v>1.0</v>
      </c>
      <c r="S1567" s="1">
        <v>1.0</v>
      </c>
      <c r="T1567" s="1">
        <v>2.0</v>
      </c>
      <c r="U1567" s="1">
        <v>0.0</v>
      </c>
      <c r="V1567" s="1">
        <v>1.0</v>
      </c>
      <c r="W1567" s="1">
        <v>2.0</v>
      </c>
      <c r="X1567" s="1">
        <v>1.0</v>
      </c>
      <c r="Y1567" s="1">
        <v>2.0</v>
      </c>
      <c r="Z1567" s="1">
        <v>1.0</v>
      </c>
      <c r="AA1567" s="1">
        <v>2.0</v>
      </c>
      <c r="AB1567" s="1">
        <v>1.0</v>
      </c>
      <c r="AC1567" s="1">
        <v>2566.0</v>
      </c>
      <c r="AD1567" s="100">
        <f t="shared" si="1"/>
        <v>68</v>
      </c>
      <c r="AE1567">
        <f t="shared" si="2"/>
        <v>18</v>
      </c>
      <c r="AF1567">
        <f t="shared" si="3"/>
        <v>22</v>
      </c>
      <c r="AG1567">
        <f t="shared" si="4"/>
        <v>28</v>
      </c>
    </row>
    <row r="1568">
      <c r="A1568" t="b">
        <v>0</v>
      </c>
      <c r="B1568" s="20">
        <v>44440.65176572917</v>
      </c>
      <c r="C1568" s="1" t="s">
        <v>569</v>
      </c>
      <c r="D1568" s="1">
        <v>0.0</v>
      </c>
      <c r="E1568" s="1">
        <v>0.0</v>
      </c>
      <c r="F1568" s="1">
        <v>0.0</v>
      </c>
      <c r="G1568" s="1">
        <v>1.0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1.0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1.0</v>
      </c>
      <c r="AA1568" s="1">
        <v>1.0</v>
      </c>
      <c r="AB1568" s="1">
        <v>0.0</v>
      </c>
      <c r="AC1568" s="1">
        <v>2424.0</v>
      </c>
      <c r="AD1568" s="100">
        <f t="shared" si="1"/>
        <v>8</v>
      </c>
      <c r="AE1568">
        <f t="shared" si="2"/>
        <v>2</v>
      </c>
      <c r="AF1568">
        <f t="shared" si="3"/>
        <v>4</v>
      </c>
      <c r="AG1568">
        <f t="shared" si="4"/>
        <v>2</v>
      </c>
    </row>
    <row r="1569">
      <c r="A1569" t="b">
        <v>0</v>
      </c>
      <c r="B1569" s="20">
        <v>44440.8731777662</v>
      </c>
      <c r="C1569" s="1" t="s">
        <v>797</v>
      </c>
      <c r="D1569" s="1">
        <v>1.0</v>
      </c>
      <c r="E1569" s="1">
        <v>1.0</v>
      </c>
      <c r="F1569" s="1">
        <v>1.0</v>
      </c>
      <c r="G1569" s="1">
        <v>1.0</v>
      </c>
      <c r="H1569" s="1">
        <v>1.0</v>
      </c>
      <c r="I1569" s="1">
        <v>1.0</v>
      </c>
      <c r="J1569" s="1">
        <v>1.0</v>
      </c>
      <c r="K1569" s="1">
        <v>1.0</v>
      </c>
      <c r="L1569" s="1">
        <v>0.0</v>
      </c>
      <c r="M1569" s="1">
        <v>0.0</v>
      </c>
      <c r="N1569" s="1">
        <v>1.0</v>
      </c>
      <c r="O1569" s="1">
        <v>1.0</v>
      </c>
      <c r="P1569" s="1">
        <v>1.0</v>
      </c>
      <c r="Q1569" s="1">
        <v>1.0</v>
      </c>
      <c r="R1569" s="1">
        <v>1.0</v>
      </c>
      <c r="S1569" s="1">
        <v>2.0</v>
      </c>
      <c r="T1569" s="1">
        <v>1.0</v>
      </c>
      <c r="U1569" s="1">
        <v>0.0</v>
      </c>
      <c r="V1569" s="1">
        <v>1.0</v>
      </c>
      <c r="W1569" s="1">
        <v>0.0</v>
      </c>
      <c r="X1569" s="1">
        <v>1.0</v>
      </c>
      <c r="Y1569" s="1">
        <v>1.0</v>
      </c>
      <c r="Z1569" s="1">
        <v>2.0</v>
      </c>
      <c r="AA1569" s="1">
        <v>2.0</v>
      </c>
      <c r="AB1569" s="1">
        <v>1.0</v>
      </c>
      <c r="AC1569" s="1">
        <v>2718.0</v>
      </c>
      <c r="AD1569" s="100">
        <f t="shared" si="1"/>
        <v>48</v>
      </c>
      <c r="AE1569">
        <f t="shared" si="2"/>
        <v>10</v>
      </c>
      <c r="AF1569">
        <f t="shared" si="3"/>
        <v>14</v>
      </c>
      <c r="AG1569">
        <f t="shared" si="4"/>
        <v>24</v>
      </c>
    </row>
    <row r="1570">
      <c r="A1570" t="b">
        <v>0</v>
      </c>
      <c r="B1570" s="20">
        <v>44441.45454489584</v>
      </c>
      <c r="C1570" s="1" t="s">
        <v>405</v>
      </c>
      <c r="D1570" s="1">
        <v>1.0</v>
      </c>
      <c r="E1570" s="1">
        <v>2.0</v>
      </c>
      <c r="F1570" s="1">
        <v>0.0</v>
      </c>
      <c r="G1570" s="1">
        <v>2.0</v>
      </c>
      <c r="H1570" s="1">
        <v>0.0</v>
      </c>
      <c r="I1570" s="1">
        <v>1.0</v>
      </c>
      <c r="J1570" s="1">
        <v>2.0</v>
      </c>
      <c r="K1570" s="1">
        <v>2.0</v>
      </c>
      <c r="L1570" s="1">
        <v>1.0</v>
      </c>
      <c r="M1570" s="1">
        <v>0.0</v>
      </c>
      <c r="N1570" s="1">
        <v>0.0</v>
      </c>
      <c r="O1570" s="1">
        <v>0.0</v>
      </c>
      <c r="P1570" s="1">
        <v>2.0</v>
      </c>
      <c r="Q1570" s="1">
        <v>0.0</v>
      </c>
      <c r="R1570" s="1">
        <v>0.0</v>
      </c>
      <c r="S1570" s="1">
        <v>2.0</v>
      </c>
      <c r="T1570" s="1">
        <v>0.0</v>
      </c>
      <c r="U1570" s="1">
        <v>0.0</v>
      </c>
      <c r="V1570" s="1">
        <v>1.0</v>
      </c>
      <c r="W1570" s="1">
        <v>2.0</v>
      </c>
      <c r="X1570" s="1">
        <v>0.0</v>
      </c>
      <c r="Y1570" s="1">
        <v>2.0</v>
      </c>
      <c r="Z1570" s="1">
        <v>1.0</v>
      </c>
      <c r="AA1570" s="1">
        <v>2.0</v>
      </c>
      <c r="AB1570" s="1">
        <v>0.0</v>
      </c>
      <c r="AC1570" s="1">
        <v>2219.0</v>
      </c>
      <c r="AD1570" s="100">
        <f t="shared" si="1"/>
        <v>46</v>
      </c>
      <c r="AE1570">
        <f t="shared" si="2"/>
        <v>16</v>
      </c>
      <c r="AF1570">
        <f t="shared" si="3"/>
        <v>14</v>
      </c>
      <c r="AG1570">
        <f t="shared" si="4"/>
        <v>16</v>
      </c>
    </row>
    <row r="1571">
      <c r="A1571" t="b">
        <v>0</v>
      </c>
      <c r="B1571" s="20">
        <v>44441.74792076389</v>
      </c>
      <c r="C1571" s="1" t="s">
        <v>448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2264.0</v>
      </c>
      <c r="AD1571" s="100">
        <f t="shared" si="1"/>
        <v>0</v>
      </c>
      <c r="AE1571">
        <f t="shared" si="2"/>
        <v>0</v>
      </c>
      <c r="AF1571">
        <f t="shared" si="3"/>
        <v>0</v>
      </c>
      <c r="AG1571">
        <f t="shared" si="4"/>
        <v>0</v>
      </c>
    </row>
    <row r="1572">
      <c r="A1572" t="b">
        <v>0</v>
      </c>
      <c r="B1572" s="20">
        <v>44441.87487526621</v>
      </c>
      <c r="C1572" s="1" t="s">
        <v>759</v>
      </c>
      <c r="D1572" s="1">
        <v>0.0</v>
      </c>
      <c r="E1572" s="1">
        <v>0.0</v>
      </c>
      <c r="F1572" s="1">
        <v>0.0</v>
      </c>
      <c r="G1572" s="1">
        <v>0.0</v>
      </c>
      <c r="H1572" s="1">
        <v>1.0</v>
      </c>
      <c r="I1572" s="1">
        <v>0.0</v>
      </c>
      <c r="J1572" s="1">
        <v>0.0</v>
      </c>
      <c r="K1572" s="1">
        <v>1.0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1.0</v>
      </c>
      <c r="AB1572" s="1">
        <v>0.0</v>
      </c>
      <c r="AC1572" s="1">
        <v>2667.0</v>
      </c>
      <c r="AD1572" s="100">
        <f t="shared" si="1"/>
        <v>6</v>
      </c>
      <c r="AE1572">
        <f t="shared" si="2"/>
        <v>0</v>
      </c>
      <c r="AF1572">
        <f t="shared" si="3"/>
        <v>2</v>
      </c>
      <c r="AG1572">
        <f t="shared" si="4"/>
        <v>4</v>
      </c>
    </row>
    <row r="1573">
      <c r="A1573" t="b">
        <v>0</v>
      </c>
      <c r="B1573" s="20">
        <v>44443.760420289356</v>
      </c>
      <c r="C1573" s="1" t="s">
        <v>494</v>
      </c>
      <c r="D1573" s="1">
        <v>2.0</v>
      </c>
      <c r="E1573" s="1">
        <v>2.0</v>
      </c>
      <c r="F1573" s="1">
        <v>2.0</v>
      </c>
      <c r="G1573" s="1">
        <v>2.0</v>
      </c>
      <c r="H1573" s="1">
        <v>1.0</v>
      </c>
      <c r="I1573" s="1">
        <v>2.0</v>
      </c>
      <c r="J1573" s="1">
        <v>2.0</v>
      </c>
      <c r="K1573" s="1">
        <v>2.0</v>
      </c>
      <c r="L1573" s="1">
        <v>1.0</v>
      </c>
      <c r="M1573" s="1">
        <v>0.0</v>
      </c>
      <c r="N1573" s="1">
        <v>2.0</v>
      </c>
      <c r="O1573" s="1">
        <v>1.0</v>
      </c>
      <c r="P1573" s="1">
        <v>2.0</v>
      </c>
      <c r="Q1573" s="1">
        <v>1.0</v>
      </c>
      <c r="R1573" s="1">
        <v>0.0</v>
      </c>
      <c r="S1573" s="1">
        <v>2.0</v>
      </c>
      <c r="T1573" s="1">
        <v>0.0</v>
      </c>
      <c r="U1573" s="1">
        <v>0.0</v>
      </c>
      <c r="V1573" s="1">
        <v>1.0</v>
      </c>
      <c r="W1573" s="1">
        <v>2.0</v>
      </c>
      <c r="X1573" s="1">
        <v>0.0</v>
      </c>
      <c r="Y1573" s="1">
        <v>2.0</v>
      </c>
      <c r="Z1573" s="1">
        <v>2.0</v>
      </c>
      <c r="AA1573" s="1">
        <v>1.0</v>
      </c>
      <c r="AB1573" s="1">
        <v>1.0</v>
      </c>
      <c r="AC1573" s="1">
        <v>2314.0</v>
      </c>
      <c r="AD1573" s="100">
        <f t="shared" si="1"/>
        <v>66</v>
      </c>
      <c r="AE1573">
        <f t="shared" si="2"/>
        <v>18</v>
      </c>
      <c r="AF1573">
        <f t="shared" si="3"/>
        <v>22</v>
      </c>
      <c r="AG1573">
        <f t="shared" si="4"/>
        <v>26</v>
      </c>
    </row>
    <row r="1574">
      <c r="A1574" t="b">
        <v>0</v>
      </c>
      <c r="B1574" s="20">
        <v>44444.013402337965</v>
      </c>
      <c r="C1574" s="1" t="s">
        <v>352</v>
      </c>
      <c r="D1574" s="1">
        <v>2.0</v>
      </c>
      <c r="E1574" s="1">
        <v>2.0</v>
      </c>
      <c r="F1574" s="1">
        <v>2.0</v>
      </c>
      <c r="G1574" s="1">
        <v>2.0</v>
      </c>
      <c r="H1574" s="1">
        <v>0.0</v>
      </c>
      <c r="I1574" s="1">
        <v>2.0</v>
      </c>
      <c r="J1574" s="1">
        <v>1.0</v>
      </c>
      <c r="K1574" s="1">
        <v>2.0</v>
      </c>
      <c r="L1574" s="1">
        <v>1.0</v>
      </c>
      <c r="M1574" s="1">
        <v>1.0</v>
      </c>
      <c r="N1574" s="1">
        <v>1.0</v>
      </c>
      <c r="O1574" s="1">
        <v>1.0</v>
      </c>
      <c r="P1574" s="1">
        <v>2.0</v>
      </c>
      <c r="Q1574" s="1">
        <v>1.0</v>
      </c>
      <c r="R1574" s="1">
        <v>1.0</v>
      </c>
      <c r="S1574" s="1">
        <v>2.0</v>
      </c>
      <c r="T1574" s="1">
        <v>1.0</v>
      </c>
      <c r="U1574" s="1">
        <v>0.0</v>
      </c>
      <c r="V1574" s="1">
        <v>2.0</v>
      </c>
      <c r="W1574" s="1">
        <v>2.0</v>
      </c>
      <c r="X1574" s="1">
        <v>2.0</v>
      </c>
      <c r="Y1574" s="1">
        <v>2.0</v>
      </c>
      <c r="Z1574" s="1">
        <v>2.0</v>
      </c>
      <c r="AA1574" s="1">
        <v>2.0</v>
      </c>
      <c r="AB1574" s="1">
        <v>2.0</v>
      </c>
      <c r="AC1574" s="1">
        <v>2140.0</v>
      </c>
      <c r="AD1574" s="100">
        <f t="shared" si="1"/>
        <v>76</v>
      </c>
      <c r="AE1574">
        <f t="shared" si="2"/>
        <v>24</v>
      </c>
      <c r="AF1574">
        <f t="shared" si="3"/>
        <v>24</v>
      </c>
      <c r="AG1574">
        <f t="shared" si="4"/>
        <v>28</v>
      </c>
    </row>
    <row r="1575">
      <c r="A1575" t="b">
        <v>0</v>
      </c>
      <c r="B1575" s="20">
        <v>44446.61826920139</v>
      </c>
      <c r="C1575" s="1" t="s">
        <v>624</v>
      </c>
      <c r="D1575" s="1">
        <v>2.0</v>
      </c>
      <c r="E1575" s="1">
        <v>2.0</v>
      </c>
      <c r="F1575" s="1">
        <v>1.0</v>
      </c>
      <c r="G1575" s="1">
        <v>0.0</v>
      </c>
      <c r="H1575" s="1">
        <v>0.0</v>
      </c>
      <c r="I1575" s="1">
        <v>2.0</v>
      </c>
      <c r="J1575" s="1">
        <v>1.0</v>
      </c>
      <c r="K1575" s="1">
        <v>2.0</v>
      </c>
      <c r="L1575" s="1">
        <v>1.0</v>
      </c>
      <c r="M1575" s="1">
        <v>0.0</v>
      </c>
      <c r="N1575" s="1">
        <v>1.0</v>
      </c>
      <c r="O1575" s="1">
        <v>0.0</v>
      </c>
      <c r="P1575" s="1">
        <v>1.0</v>
      </c>
      <c r="Q1575" s="1">
        <v>0.0</v>
      </c>
      <c r="R1575" s="1">
        <v>0.0</v>
      </c>
      <c r="S1575" s="1">
        <v>1.0</v>
      </c>
      <c r="T1575" s="1">
        <v>0.0</v>
      </c>
      <c r="U1575" s="1">
        <v>0.0</v>
      </c>
      <c r="V1575" s="1">
        <v>1.0</v>
      </c>
      <c r="W1575" s="1">
        <v>2.0</v>
      </c>
      <c r="X1575" s="1">
        <v>1.0</v>
      </c>
      <c r="Y1575" s="1">
        <v>1.0</v>
      </c>
      <c r="Z1575" s="1">
        <v>1.0</v>
      </c>
      <c r="AA1575" s="1">
        <v>2.0</v>
      </c>
      <c r="AB1575" s="1">
        <v>0.0</v>
      </c>
      <c r="AC1575" s="1">
        <v>2463.0</v>
      </c>
      <c r="AD1575" s="100">
        <f t="shared" si="1"/>
        <v>44</v>
      </c>
      <c r="AE1575">
        <f t="shared" si="2"/>
        <v>16</v>
      </c>
      <c r="AF1575">
        <f t="shared" si="3"/>
        <v>12</v>
      </c>
      <c r="AG1575">
        <f t="shared" si="4"/>
        <v>16</v>
      </c>
    </row>
    <row r="1576">
      <c r="A1576" t="b">
        <v>0</v>
      </c>
      <c r="B1576" s="20">
        <v>44446.83911008102</v>
      </c>
      <c r="C1576" s="1" t="s">
        <v>152</v>
      </c>
      <c r="D1576" s="1">
        <v>2.0</v>
      </c>
      <c r="E1576" s="1">
        <v>2.0</v>
      </c>
      <c r="F1576" s="1">
        <v>1.0</v>
      </c>
      <c r="G1576" s="1">
        <v>1.0</v>
      </c>
      <c r="H1576" s="1">
        <v>1.0</v>
      </c>
      <c r="I1576" s="1">
        <v>1.0</v>
      </c>
      <c r="J1576" s="1">
        <v>2.0</v>
      </c>
      <c r="K1576" s="1">
        <v>2.0</v>
      </c>
      <c r="L1576" s="1">
        <v>0.0</v>
      </c>
      <c r="M1576" s="1">
        <v>0.0</v>
      </c>
      <c r="N1576" s="1">
        <v>1.0</v>
      </c>
      <c r="O1576" s="1">
        <v>1.0</v>
      </c>
      <c r="P1576" s="1">
        <v>2.0</v>
      </c>
      <c r="Q1576" s="1">
        <v>0.0</v>
      </c>
      <c r="R1576" s="1">
        <v>1.0</v>
      </c>
      <c r="S1576" s="1">
        <v>2.0</v>
      </c>
      <c r="T1576" s="1">
        <v>1.0</v>
      </c>
      <c r="U1576" s="1">
        <v>0.0</v>
      </c>
      <c r="V1576" s="1">
        <v>1.0</v>
      </c>
      <c r="W1576" s="1">
        <v>2.0</v>
      </c>
      <c r="X1576" s="1">
        <v>2.0</v>
      </c>
      <c r="Y1576" s="1">
        <v>2.0</v>
      </c>
      <c r="Z1576" s="1">
        <v>2.0</v>
      </c>
      <c r="AA1576" s="1">
        <v>2.0</v>
      </c>
      <c r="AB1576" s="1">
        <v>1.0</v>
      </c>
      <c r="AC1576" s="1">
        <v>1866.0</v>
      </c>
      <c r="AD1576" s="100">
        <f t="shared" si="1"/>
        <v>64</v>
      </c>
      <c r="AE1576">
        <f t="shared" si="2"/>
        <v>20</v>
      </c>
      <c r="AF1576">
        <f t="shared" si="3"/>
        <v>20</v>
      </c>
      <c r="AG1576">
        <f t="shared" si="4"/>
        <v>24</v>
      </c>
    </row>
    <row r="1577">
      <c r="A1577" t="b">
        <v>0</v>
      </c>
      <c r="B1577" s="20">
        <v>44447.677267604166</v>
      </c>
      <c r="C1577" s="1" t="s">
        <v>292</v>
      </c>
      <c r="D1577" s="1">
        <v>1.0</v>
      </c>
      <c r="E1577" s="1">
        <v>2.0</v>
      </c>
      <c r="F1577" s="1">
        <v>1.0</v>
      </c>
      <c r="G1577" s="1">
        <v>1.0</v>
      </c>
      <c r="H1577" s="1">
        <v>1.0</v>
      </c>
      <c r="I1577" s="1">
        <v>2.0</v>
      </c>
      <c r="J1577" s="1">
        <v>2.0</v>
      </c>
      <c r="K1577" s="1">
        <v>1.0</v>
      </c>
      <c r="L1577" s="1">
        <v>2.0</v>
      </c>
      <c r="M1577" s="1">
        <v>1.0</v>
      </c>
      <c r="N1577" s="1">
        <v>0.0</v>
      </c>
      <c r="O1577" s="1">
        <v>1.0</v>
      </c>
      <c r="P1577" s="1">
        <v>2.0</v>
      </c>
      <c r="Q1577" s="1">
        <v>2.0</v>
      </c>
      <c r="R1577" s="1">
        <v>1.0</v>
      </c>
      <c r="S1577" s="1">
        <v>2.0</v>
      </c>
      <c r="T1577" s="1">
        <v>2.0</v>
      </c>
      <c r="U1577" s="1">
        <v>0.0</v>
      </c>
      <c r="V1577" s="1">
        <v>1.0</v>
      </c>
      <c r="W1577" s="1">
        <v>1.0</v>
      </c>
      <c r="X1577" s="1">
        <v>2.0</v>
      </c>
      <c r="Y1577" s="1">
        <v>1.0</v>
      </c>
      <c r="Z1577" s="1">
        <v>2.0</v>
      </c>
      <c r="AA1577" s="1">
        <v>2.0</v>
      </c>
      <c r="AB1577" s="1">
        <v>2.0</v>
      </c>
      <c r="AC1577" s="1">
        <v>2058.0</v>
      </c>
      <c r="AD1577" s="100">
        <f t="shared" si="1"/>
        <v>70</v>
      </c>
      <c r="AE1577">
        <f t="shared" si="2"/>
        <v>22</v>
      </c>
      <c r="AF1577">
        <f t="shared" si="3"/>
        <v>18</v>
      </c>
      <c r="AG1577">
        <f t="shared" si="4"/>
        <v>30</v>
      </c>
    </row>
    <row r="1578">
      <c r="A1578" t="b">
        <v>0</v>
      </c>
      <c r="B1578" s="20">
        <v>44447.69276373842</v>
      </c>
      <c r="C1578" s="1" t="s">
        <v>808</v>
      </c>
      <c r="D1578" s="1">
        <v>0.0</v>
      </c>
      <c r="E1578" s="1">
        <v>2.0</v>
      </c>
      <c r="F1578" s="1">
        <v>1.0</v>
      </c>
      <c r="G1578" s="1">
        <v>1.0</v>
      </c>
      <c r="H1578" s="1">
        <v>0.0</v>
      </c>
      <c r="I1578" s="1">
        <v>1.0</v>
      </c>
      <c r="J1578" s="1">
        <v>1.0</v>
      </c>
      <c r="K1578" s="1">
        <v>0.0</v>
      </c>
      <c r="L1578" s="1">
        <v>0.0</v>
      </c>
      <c r="M1578" s="1">
        <v>0.0</v>
      </c>
      <c r="N1578" s="1">
        <v>1.0</v>
      </c>
      <c r="O1578" s="1">
        <v>0.0</v>
      </c>
      <c r="P1578" s="1">
        <v>0.0</v>
      </c>
      <c r="Q1578" s="1">
        <v>2.0</v>
      </c>
      <c r="R1578" s="1">
        <v>0.0</v>
      </c>
      <c r="S1578" s="1">
        <v>2.0</v>
      </c>
      <c r="T1578" s="1">
        <v>0.0</v>
      </c>
      <c r="U1578" s="1">
        <v>0.0</v>
      </c>
      <c r="V1578" s="1">
        <v>1.0</v>
      </c>
      <c r="W1578" s="1">
        <v>0.0</v>
      </c>
      <c r="X1578" s="1">
        <v>2.0</v>
      </c>
      <c r="Y1578" s="1">
        <v>1.0</v>
      </c>
      <c r="Z1578" s="1">
        <v>0.0</v>
      </c>
      <c r="AA1578" s="1">
        <v>2.0</v>
      </c>
      <c r="AB1578" s="1">
        <v>0.0</v>
      </c>
      <c r="AC1578" s="1">
        <v>2725.0</v>
      </c>
      <c r="AD1578" s="100">
        <f t="shared" si="1"/>
        <v>34</v>
      </c>
      <c r="AE1578">
        <f t="shared" si="2"/>
        <v>10</v>
      </c>
      <c r="AF1578">
        <f t="shared" si="3"/>
        <v>4</v>
      </c>
      <c r="AG1578">
        <f t="shared" si="4"/>
        <v>20</v>
      </c>
    </row>
    <row r="1579">
      <c r="A1579" t="b">
        <v>0</v>
      </c>
      <c r="B1579" s="20">
        <v>44447.83130356482</v>
      </c>
      <c r="C1579" s="1" t="s">
        <v>639</v>
      </c>
      <c r="D1579" s="1">
        <v>1.0</v>
      </c>
      <c r="E1579" s="1">
        <v>1.0</v>
      </c>
      <c r="F1579" s="1">
        <v>2.0</v>
      </c>
      <c r="G1579" s="1">
        <v>2.0</v>
      </c>
      <c r="H1579" s="1">
        <v>0.0</v>
      </c>
      <c r="I1579" s="1">
        <v>0.0</v>
      </c>
      <c r="J1579" s="1">
        <v>1.0</v>
      </c>
      <c r="K1579" s="1">
        <v>2.0</v>
      </c>
      <c r="L1579" s="1">
        <v>1.0</v>
      </c>
      <c r="M1579" s="1">
        <v>0.0</v>
      </c>
      <c r="N1579" s="1">
        <v>0.0</v>
      </c>
      <c r="O1579" s="1">
        <v>0.0</v>
      </c>
      <c r="P1579" s="1">
        <v>2.0</v>
      </c>
      <c r="Q1579" s="1">
        <v>1.0</v>
      </c>
      <c r="R1579" s="1">
        <v>0.0</v>
      </c>
      <c r="S1579" s="1">
        <v>1.0</v>
      </c>
      <c r="T1579" s="1">
        <v>1.0</v>
      </c>
      <c r="U1579" s="1">
        <v>0.0</v>
      </c>
      <c r="V1579" s="1">
        <v>0.0</v>
      </c>
      <c r="W1579" s="1">
        <v>0.0</v>
      </c>
      <c r="X1579" s="1">
        <v>1.0</v>
      </c>
      <c r="Y1579" s="1">
        <v>2.0</v>
      </c>
      <c r="Z1579" s="1">
        <v>2.0</v>
      </c>
      <c r="AA1579" s="1">
        <v>1.0</v>
      </c>
      <c r="AB1579" s="1">
        <v>2.0</v>
      </c>
      <c r="AC1579" s="1">
        <v>2469.0</v>
      </c>
      <c r="AD1579" s="100">
        <f t="shared" si="1"/>
        <v>46</v>
      </c>
      <c r="AE1579">
        <f t="shared" si="2"/>
        <v>14</v>
      </c>
      <c r="AF1579">
        <f t="shared" si="3"/>
        <v>20</v>
      </c>
      <c r="AG1579">
        <f t="shared" si="4"/>
        <v>12</v>
      </c>
    </row>
    <row r="1580">
      <c r="A1580" t="b">
        <v>0</v>
      </c>
      <c r="B1580" s="20">
        <v>44448.41702086806</v>
      </c>
      <c r="C1580" s="1" t="s">
        <v>254</v>
      </c>
      <c r="D1580" s="1">
        <v>1.0</v>
      </c>
      <c r="E1580" s="1">
        <v>2.0</v>
      </c>
      <c r="F1580" s="1">
        <v>2.0</v>
      </c>
      <c r="G1580" s="1">
        <v>0.0</v>
      </c>
      <c r="H1580" s="1">
        <v>0.0</v>
      </c>
      <c r="I1580" s="1">
        <v>1.0</v>
      </c>
      <c r="J1580" s="1">
        <v>1.0</v>
      </c>
      <c r="K1580" s="1">
        <v>1.0</v>
      </c>
      <c r="L1580" s="1">
        <v>1.0</v>
      </c>
      <c r="M1580" s="1">
        <v>0.0</v>
      </c>
      <c r="N1580" s="1">
        <v>1.0</v>
      </c>
      <c r="O1580" s="1">
        <v>0.0</v>
      </c>
      <c r="P1580" s="1">
        <v>1.0</v>
      </c>
      <c r="Q1580" s="1">
        <v>0.0</v>
      </c>
      <c r="R1580" s="1">
        <v>0.0</v>
      </c>
      <c r="S1580" s="1">
        <v>1.0</v>
      </c>
      <c r="T1580" s="1">
        <v>1.0</v>
      </c>
      <c r="U1580" s="1">
        <v>0.0</v>
      </c>
      <c r="V1580" s="1">
        <v>1.0</v>
      </c>
      <c r="W1580" s="1">
        <v>1.0</v>
      </c>
      <c r="X1580" s="1">
        <v>1.0</v>
      </c>
      <c r="Y1580" s="1">
        <v>1.0</v>
      </c>
      <c r="Z1580" s="1">
        <v>1.0</v>
      </c>
      <c r="AA1580" s="1">
        <v>2.0</v>
      </c>
      <c r="AB1580" s="1">
        <v>1.0</v>
      </c>
      <c r="AC1580" s="1">
        <v>2005.0</v>
      </c>
      <c r="AD1580" s="100">
        <f t="shared" si="1"/>
        <v>42</v>
      </c>
      <c r="AE1580">
        <f t="shared" si="2"/>
        <v>14</v>
      </c>
      <c r="AF1580">
        <f t="shared" si="3"/>
        <v>12</v>
      </c>
      <c r="AG1580">
        <f t="shared" si="4"/>
        <v>16</v>
      </c>
    </row>
    <row r="1581">
      <c r="A1581" t="b">
        <v>0</v>
      </c>
      <c r="B1581" s="20">
        <v>44448.63955584491</v>
      </c>
      <c r="C1581" s="1" t="s">
        <v>809</v>
      </c>
      <c r="D1581" s="1">
        <v>1.0</v>
      </c>
      <c r="E1581" s="1">
        <v>2.0</v>
      </c>
      <c r="F1581" s="1">
        <v>2.0</v>
      </c>
      <c r="G1581" s="1">
        <v>2.0</v>
      </c>
      <c r="H1581" s="1">
        <v>0.0</v>
      </c>
      <c r="I1581" s="1">
        <v>2.0</v>
      </c>
      <c r="J1581" s="1">
        <v>2.0</v>
      </c>
      <c r="K1581" s="1">
        <v>2.0</v>
      </c>
      <c r="L1581" s="1">
        <v>0.0</v>
      </c>
      <c r="M1581" s="1">
        <v>0.0</v>
      </c>
      <c r="N1581" s="1">
        <v>0.0</v>
      </c>
      <c r="O1581" s="1">
        <v>0.0</v>
      </c>
      <c r="P1581" s="1">
        <v>2.0</v>
      </c>
      <c r="Q1581" s="1">
        <v>0.0</v>
      </c>
      <c r="R1581" s="1">
        <v>0.0</v>
      </c>
      <c r="S1581" s="1">
        <v>1.0</v>
      </c>
      <c r="T1581" s="1">
        <v>0.0</v>
      </c>
      <c r="U1581" s="1">
        <v>0.0</v>
      </c>
      <c r="V1581" s="1">
        <v>2.0</v>
      </c>
      <c r="W1581" s="1">
        <v>2.0</v>
      </c>
      <c r="X1581" s="1">
        <v>1.0</v>
      </c>
      <c r="Y1581" s="1">
        <v>2.0</v>
      </c>
      <c r="Z1581" s="1">
        <v>1.0</v>
      </c>
      <c r="AA1581" s="1">
        <v>2.0</v>
      </c>
      <c r="AB1581" s="1">
        <v>1.0</v>
      </c>
      <c r="AC1581" s="1">
        <v>2722.0</v>
      </c>
      <c r="AD1581" s="100">
        <f t="shared" si="1"/>
        <v>54</v>
      </c>
      <c r="AE1581">
        <f t="shared" si="2"/>
        <v>16</v>
      </c>
      <c r="AF1581">
        <f t="shared" si="3"/>
        <v>16</v>
      </c>
      <c r="AG1581">
        <f t="shared" si="4"/>
        <v>22</v>
      </c>
    </row>
    <row r="1582">
      <c r="A1582" t="b">
        <v>0</v>
      </c>
      <c r="B1582" s="20">
        <v>44449.686205509264</v>
      </c>
      <c r="C1582" s="1" t="s">
        <v>807</v>
      </c>
      <c r="D1582" s="1">
        <v>2.0</v>
      </c>
      <c r="E1582" s="1">
        <v>2.0</v>
      </c>
      <c r="F1582" s="1">
        <v>1.0</v>
      </c>
      <c r="G1582" s="1">
        <v>2.0</v>
      </c>
      <c r="H1582" s="1">
        <v>2.0</v>
      </c>
      <c r="I1582" s="1">
        <v>2.0</v>
      </c>
      <c r="J1582" s="1">
        <v>2.0</v>
      </c>
      <c r="K1582" s="1">
        <v>2.0</v>
      </c>
      <c r="L1582" s="1">
        <v>2.0</v>
      </c>
      <c r="M1582" s="1">
        <v>2.0</v>
      </c>
      <c r="N1582" s="1">
        <v>2.0</v>
      </c>
      <c r="O1582" s="1">
        <v>2.0</v>
      </c>
      <c r="P1582" s="1">
        <v>2.0</v>
      </c>
      <c r="Q1582" s="1">
        <v>1.0</v>
      </c>
      <c r="R1582" s="1">
        <v>2.0</v>
      </c>
      <c r="S1582" s="1">
        <v>2.0</v>
      </c>
      <c r="T1582" s="1">
        <v>2.0</v>
      </c>
      <c r="U1582" s="1">
        <v>2.0</v>
      </c>
      <c r="V1582" s="1">
        <v>2.0</v>
      </c>
      <c r="W1582" s="1">
        <v>2.0</v>
      </c>
      <c r="X1582" s="1">
        <v>2.0</v>
      </c>
      <c r="Y1582" s="1">
        <v>2.0</v>
      </c>
      <c r="Z1582" s="1">
        <v>2.0</v>
      </c>
      <c r="AA1582" s="1">
        <v>2.0</v>
      </c>
      <c r="AB1582" s="1">
        <v>1.0</v>
      </c>
      <c r="AC1582" s="1">
        <v>2734.0</v>
      </c>
      <c r="AD1582" s="100">
        <f t="shared" si="1"/>
        <v>94</v>
      </c>
      <c r="AE1582">
        <f t="shared" si="2"/>
        <v>32</v>
      </c>
      <c r="AF1582">
        <f t="shared" si="3"/>
        <v>26</v>
      </c>
      <c r="AG1582">
        <f t="shared" si="4"/>
        <v>36</v>
      </c>
    </row>
    <row r="1583">
      <c r="A1583" t="b">
        <v>0</v>
      </c>
      <c r="B1583" s="20">
        <v>44452.91004744213</v>
      </c>
      <c r="C1583" s="1" t="s">
        <v>810</v>
      </c>
      <c r="D1583" s="1">
        <v>2.0</v>
      </c>
      <c r="E1583" s="1">
        <v>2.0</v>
      </c>
      <c r="F1583" s="1">
        <v>1.0</v>
      </c>
      <c r="G1583" s="1">
        <v>1.0</v>
      </c>
      <c r="H1583" s="1">
        <v>1.0</v>
      </c>
      <c r="I1583" s="1">
        <v>2.0</v>
      </c>
      <c r="J1583" s="1">
        <v>2.0</v>
      </c>
      <c r="K1583" s="1">
        <v>1.0</v>
      </c>
      <c r="L1583" s="1">
        <v>1.0</v>
      </c>
      <c r="M1583" s="1">
        <v>0.0</v>
      </c>
      <c r="N1583" s="1">
        <v>2.0</v>
      </c>
      <c r="O1583" s="1">
        <v>1.0</v>
      </c>
      <c r="P1583" s="1">
        <v>2.0</v>
      </c>
      <c r="Q1583" s="1">
        <v>0.0</v>
      </c>
      <c r="R1583" s="1">
        <v>0.0</v>
      </c>
      <c r="S1583" s="1">
        <v>2.0</v>
      </c>
      <c r="T1583" s="1">
        <v>2.0</v>
      </c>
      <c r="U1583" s="1">
        <v>0.0</v>
      </c>
      <c r="V1583" s="1">
        <v>0.0</v>
      </c>
      <c r="W1583" s="1">
        <v>1.0</v>
      </c>
      <c r="X1583" s="1">
        <v>0.0</v>
      </c>
      <c r="Y1583" s="1">
        <v>0.0</v>
      </c>
      <c r="Z1583" s="1">
        <v>2.0</v>
      </c>
      <c r="AA1583" s="1">
        <v>2.0</v>
      </c>
      <c r="AB1583" s="1">
        <v>0.0</v>
      </c>
      <c r="AC1583" s="1">
        <v>2335.0</v>
      </c>
      <c r="AD1583" s="100">
        <f t="shared" si="1"/>
        <v>54</v>
      </c>
      <c r="AE1583">
        <f t="shared" si="2"/>
        <v>12</v>
      </c>
      <c r="AF1583">
        <f t="shared" si="3"/>
        <v>20</v>
      </c>
      <c r="AG1583">
        <f t="shared" si="4"/>
        <v>22</v>
      </c>
    </row>
    <row r="1584">
      <c r="A1584" t="b">
        <v>0</v>
      </c>
      <c r="B1584" s="20">
        <v>44453.41860625</v>
      </c>
      <c r="C1584" s="1" t="s">
        <v>452</v>
      </c>
      <c r="D1584" s="1">
        <v>1.0</v>
      </c>
      <c r="E1584" s="1">
        <v>2.0</v>
      </c>
      <c r="F1584" s="1">
        <v>2.0</v>
      </c>
      <c r="G1584" s="1">
        <v>2.0</v>
      </c>
      <c r="H1584" s="1">
        <v>1.0</v>
      </c>
      <c r="I1584" s="1">
        <v>2.0</v>
      </c>
      <c r="J1584" s="1">
        <v>2.0</v>
      </c>
      <c r="K1584" s="1">
        <v>2.0</v>
      </c>
      <c r="L1584" s="1">
        <v>1.0</v>
      </c>
      <c r="M1584" s="1">
        <v>0.0</v>
      </c>
      <c r="N1584" s="1">
        <v>1.0</v>
      </c>
      <c r="O1584" s="1">
        <v>1.0</v>
      </c>
      <c r="P1584" s="1">
        <v>2.0</v>
      </c>
      <c r="Q1584" s="1">
        <v>0.0</v>
      </c>
      <c r="R1584" s="1">
        <v>0.0</v>
      </c>
      <c r="S1584" s="1">
        <v>2.0</v>
      </c>
      <c r="T1584" s="1">
        <v>0.0</v>
      </c>
      <c r="U1584" s="1">
        <v>0.0</v>
      </c>
      <c r="V1584" s="1">
        <v>1.0</v>
      </c>
      <c r="W1584" s="1">
        <v>2.0</v>
      </c>
      <c r="X1584" s="1">
        <v>2.0</v>
      </c>
      <c r="Y1584" s="1">
        <v>2.0</v>
      </c>
      <c r="Z1584" s="1">
        <v>1.0</v>
      </c>
      <c r="AA1584" s="1">
        <v>1.0</v>
      </c>
      <c r="AB1584" s="1">
        <v>1.0</v>
      </c>
      <c r="AC1584" s="1">
        <v>2265.0</v>
      </c>
      <c r="AD1584" s="100">
        <f t="shared" si="1"/>
        <v>62</v>
      </c>
      <c r="AE1584">
        <f t="shared" si="2"/>
        <v>20</v>
      </c>
      <c r="AF1584">
        <f t="shared" si="3"/>
        <v>18</v>
      </c>
      <c r="AG1584">
        <f t="shared" si="4"/>
        <v>24</v>
      </c>
    </row>
    <row r="1585">
      <c r="A1585" t="b">
        <v>0</v>
      </c>
      <c r="B1585" s="20">
        <v>44453.689692326385</v>
      </c>
      <c r="C1585" s="1" t="s">
        <v>743</v>
      </c>
      <c r="D1585" s="1">
        <v>1.0</v>
      </c>
      <c r="E1585" s="1">
        <v>1.0</v>
      </c>
      <c r="F1585" s="1">
        <v>2.0</v>
      </c>
      <c r="G1585" s="1">
        <v>1.0</v>
      </c>
      <c r="H1585" s="1">
        <v>0.0</v>
      </c>
      <c r="I1585" s="1">
        <v>1.0</v>
      </c>
      <c r="J1585" s="1">
        <v>1.0</v>
      </c>
      <c r="K1585" s="1">
        <v>2.0</v>
      </c>
      <c r="L1585" s="1">
        <v>1.0</v>
      </c>
      <c r="M1585" s="1">
        <v>0.0</v>
      </c>
      <c r="N1585" s="1">
        <v>1.0</v>
      </c>
      <c r="O1585" s="1">
        <v>1.0</v>
      </c>
      <c r="P1585" s="1">
        <v>2.0</v>
      </c>
      <c r="Q1585" s="1">
        <v>1.0</v>
      </c>
      <c r="R1585" s="1">
        <v>1.0</v>
      </c>
      <c r="S1585" s="1">
        <v>1.0</v>
      </c>
      <c r="T1585" s="1">
        <v>1.0</v>
      </c>
      <c r="U1585" s="1">
        <v>0.0</v>
      </c>
      <c r="V1585" s="1">
        <v>1.0</v>
      </c>
      <c r="W1585" s="1">
        <v>2.0</v>
      </c>
      <c r="X1585" s="1">
        <v>1.0</v>
      </c>
      <c r="Y1585" s="1">
        <v>2.0</v>
      </c>
      <c r="Z1585" s="1">
        <v>1.0</v>
      </c>
      <c r="AA1585" s="1">
        <v>1.0</v>
      </c>
      <c r="AB1585" s="1">
        <v>1.0</v>
      </c>
      <c r="AC1585" s="1">
        <v>2643.0</v>
      </c>
      <c r="AD1585" s="100">
        <f t="shared" si="1"/>
        <v>54</v>
      </c>
      <c r="AE1585">
        <f t="shared" si="2"/>
        <v>16</v>
      </c>
      <c r="AF1585">
        <f t="shared" si="3"/>
        <v>18</v>
      </c>
      <c r="AG1585">
        <f t="shared" si="4"/>
        <v>20</v>
      </c>
    </row>
    <row r="1586">
      <c r="A1586" t="b">
        <v>0</v>
      </c>
      <c r="B1586" s="20">
        <v>44454.321562060184</v>
      </c>
      <c r="C1586" s="1" t="s">
        <v>566</v>
      </c>
      <c r="D1586" s="1">
        <v>2.0</v>
      </c>
      <c r="E1586" s="1">
        <v>2.0</v>
      </c>
      <c r="F1586" s="1">
        <v>1.0</v>
      </c>
      <c r="G1586" s="1">
        <v>1.0</v>
      </c>
      <c r="H1586" s="1">
        <v>1.0</v>
      </c>
      <c r="I1586" s="1">
        <v>2.0</v>
      </c>
      <c r="J1586" s="1">
        <v>1.0</v>
      </c>
      <c r="K1586" s="1">
        <v>2.0</v>
      </c>
      <c r="L1586" s="1">
        <v>1.0</v>
      </c>
      <c r="M1586" s="1">
        <v>1.0</v>
      </c>
      <c r="N1586" s="1">
        <v>2.0</v>
      </c>
      <c r="O1586" s="1">
        <v>1.0</v>
      </c>
      <c r="P1586" s="1">
        <v>2.0</v>
      </c>
      <c r="Q1586" s="1">
        <v>1.0</v>
      </c>
      <c r="R1586" s="1">
        <v>1.0</v>
      </c>
      <c r="S1586" s="1">
        <v>1.0</v>
      </c>
      <c r="T1586" s="1">
        <v>2.0</v>
      </c>
      <c r="U1586" s="1">
        <v>1.0</v>
      </c>
      <c r="V1586" s="1">
        <v>2.0</v>
      </c>
      <c r="W1586" s="1">
        <v>1.0</v>
      </c>
      <c r="X1586" s="1">
        <v>1.0</v>
      </c>
      <c r="Y1586" s="1">
        <v>2.0</v>
      </c>
      <c r="Z1586" s="1">
        <v>1.0</v>
      </c>
      <c r="AA1586" s="1">
        <v>2.0</v>
      </c>
      <c r="AB1586" s="1">
        <v>2.0</v>
      </c>
      <c r="AC1586" s="1">
        <v>2426.0</v>
      </c>
      <c r="AD1586" s="100">
        <f t="shared" si="1"/>
        <v>72</v>
      </c>
      <c r="AE1586">
        <f t="shared" si="2"/>
        <v>20</v>
      </c>
      <c r="AF1586">
        <f t="shared" si="3"/>
        <v>26</v>
      </c>
      <c r="AG1586">
        <f t="shared" si="4"/>
        <v>26</v>
      </c>
    </row>
    <row r="1587">
      <c r="A1587" t="b">
        <v>0</v>
      </c>
      <c r="B1587" s="20">
        <v>44454.54189128472</v>
      </c>
      <c r="C1587" s="1" t="s">
        <v>655</v>
      </c>
      <c r="D1587" s="1">
        <v>1.0</v>
      </c>
      <c r="E1587" s="1">
        <v>1.0</v>
      </c>
      <c r="F1587" s="1">
        <v>2.0</v>
      </c>
      <c r="G1587" s="1">
        <v>2.0</v>
      </c>
      <c r="H1587" s="1">
        <v>2.0</v>
      </c>
      <c r="I1587" s="1">
        <v>2.0</v>
      </c>
      <c r="J1587" s="1">
        <v>2.0</v>
      </c>
      <c r="K1587" s="1">
        <v>1.0</v>
      </c>
      <c r="L1587" s="1">
        <v>0.0</v>
      </c>
      <c r="M1587" s="1">
        <v>0.0</v>
      </c>
      <c r="N1587" s="1">
        <v>1.0</v>
      </c>
      <c r="O1587" s="1">
        <v>0.0</v>
      </c>
      <c r="P1587" s="1">
        <v>2.0</v>
      </c>
      <c r="Q1587" s="1">
        <v>0.0</v>
      </c>
      <c r="R1587" s="1">
        <v>0.0</v>
      </c>
      <c r="S1587" s="1">
        <v>2.0</v>
      </c>
      <c r="T1587" s="1">
        <v>0.0</v>
      </c>
      <c r="U1587" s="1">
        <v>0.0</v>
      </c>
      <c r="V1587" s="1">
        <v>2.0</v>
      </c>
      <c r="W1587" s="1">
        <v>0.0</v>
      </c>
      <c r="X1587" s="1">
        <v>0.0</v>
      </c>
      <c r="Y1587" s="1">
        <v>2.0</v>
      </c>
      <c r="Z1587" s="1">
        <v>2.0</v>
      </c>
      <c r="AA1587" s="1">
        <v>2.0</v>
      </c>
      <c r="AB1587" s="1">
        <v>0.0</v>
      </c>
      <c r="AC1587" s="1">
        <v>2403.0</v>
      </c>
      <c r="AD1587" s="100">
        <f t="shared" si="1"/>
        <v>52</v>
      </c>
      <c r="AE1587">
        <f t="shared" si="2"/>
        <v>10</v>
      </c>
      <c r="AF1587">
        <f t="shared" si="3"/>
        <v>14</v>
      </c>
      <c r="AG1587">
        <f t="shared" si="4"/>
        <v>28</v>
      </c>
    </row>
    <row r="1588">
      <c r="A1588" t="b">
        <v>0</v>
      </c>
      <c r="B1588" s="20">
        <v>44455.392954166666</v>
      </c>
      <c r="C1588" s="1" t="s">
        <v>814</v>
      </c>
      <c r="D1588" s="1">
        <v>0.0</v>
      </c>
      <c r="E1588" s="1">
        <v>1.0</v>
      </c>
      <c r="F1588" s="1">
        <v>0.0</v>
      </c>
      <c r="G1588" s="1">
        <v>0.0</v>
      </c>
      <c r="H1588" s="1">
        <v>1.0</v>
      </c>
      <c r="I1588" s="1">
        <v>0.0</v>
      </c>
      <c r="J1588" s="1">
        <v>0.0</v>
      </c>
      <c r="K1588" s="1">
        <v>1.0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1.0</v>
      </c>
      <c r="AA1588" s="1">
        <v>1.0</v>
      </c>
      <c r="AB1588" s="1">
        <v>0.0</v>
      </c>
      <c r="AC1588" s="1">
        <v>2741.0</v>
      </c>
      <c r="AD1588" s="100">
        <f t="shared" si="1"/>
        <v>10</v>
      </c>
      <c r="AE1588">
        <f t="shared" si="2"/>
        <v>4</v>
      </c>
      <c r="AF1588">
        <f t="shared" si="3"/>
        <v>2</v>
      </c>
      <c r="AG1588">
        <f t="shared" si="4"/>
        <v>4</v>
      </c>
    </row>
    <row r="1589">
      <c r="A1589" t="b">
        <v>0</v>
      </c>
      <c r="B1589" s="20">
        <v>44455.63071295139</v>
      </c>
      <c r="C1589" s="1" t="s">
        <v>815</v>
      </c>
      <c r="D1589" s="1">
        <v>1.0</v>
      </c>
      <c r="E1589" s="1">
        <v>1.0</v>
      </c>
      <c r="F1589" s="1">
        <v>1.0</v>
      </c>
      <c r="G1589" s="1">
        <v>1.0</v>
      </c>
      <c r="H1589" s="1">
        <v>1.0</v>
      </c>
      <c r="I1589" s="1">
        <v>1.0</v>
      </c>
      <c r="J1589" s="1">
        <v>1.0</v>
      </c>
      <c r="K1589" s="1">
        <v>2.0</v>
      </c>
      <c r="L1589" s="1">
        <v>1.0</v>
      </c>
      <c r="M1589" s="1">
        <v>0.0</v>
      </c>
      <c r="N1589" s="1">
        <v>1.0</v>
      </c>
      <c r="O1589" s="1">
        <v>1.0</v>
      </c>
      <c r="P1589" s="1">
        <v>1.0</v>
      </c>
      <c r="Q1589" s="1">
        <v>1.0</v>
      </c>
      <c r="R1589" s="1">
        <v>0.0</v>
      </c>
      <c r="S1589" s="1">
        <v>1.0</v>
      </c>
      <c r="T1589" s="1">
        <v>0.0</v>
      </c>
      <c r="U1589" s="1">
        <v>0.0</v>
      </c>
      <c r="V1589" s="1">
        <v>0.0</v>
      </c>
      <c r="W1589" s="1">
        <v>0.0</v>
      </c>
      <c r="X1589" s="1">
        <v>1.0</v>
      </c>
      <c r="Y1589" s="1">
        <v>1.0</v>
      </c>
      <c r="Z1589" s="1">
        <v>2.0</v>
      </c>
      <c r="AA1589" s="1">
        <v>2.0</v>
      </c>
      <c r="AB1589" s="1">
        <v>1.0</v>
      </c>
      <c r="AC1589" s="1">
        <v>2740.0</v>
      </c>
      <c r="AD1589" s="100">
        <f t="shared" si="1"/>
        <v>44</v>
      </c>
      <c r="AE1589">
        <f t="shared" si="2"/>
        <v>12</v>
      </c>
      <c r="AF1589">
        <f t="shared" si="3"/>
        <v>14</v>
      </c>
      <c r="AG1589">
        <f t="shared" si="4"/>
        <v>18</v>
      </c>
    </row>
    <row r="1590">
      <c r="A1590" t="b">
        <v>0</v>
      </c>
      <c r="B1590" s="20">
        <v>44455.86743168981</v>
      </c>
      <c r="C1590" s="1" t="s">
        <v>811</v>
      </c>
      <c r="D1590" s="1">
        <v>0.0</v>
      </c>
      <c r="E1590" s="1">
        <v>2.0</v>
      </c>
      <c r="F1590" s="1">
        <v>2.0</v>
      </c>
      <c r="G1590" s="1">
        <v>0.0</v>
      </c>
      <c r="H1590" s="1">
        <v>1.0</v>
      </c>
      <c r="I1590" s="1">
        <v>2.0</v>
      </c>
      <c r="J1590" s="1">
        <v>2.0</v>
      </c>
      <c r="K1590" s="1">
        <v>2.0</v>
      </c>
      <c r="L1590" s="1">
        <v>2.0</v>
      </c>
      <c r="M1590" s="1">
        <v>0.0</v>
      </c>
      <c r="N1590" s="1">
        <v>0.0</v>
      </c>
      <c r="O1590" s="1">
        <v>1.0</v>
      </c>
      <c r="P1590" s="1">
        <v>1.0</v>
      </c>
      <c r="Q1590" s="1">
        <v>0.0</v>
      </c>
      <c r="R1590" s="1">
        <v>0.0</v>
      </c>
      <c r="S1590" s="1">
        <v>2.0</v>
      </c>
      <c r="T1590" s="1">
        <v>0.0</v>
      </c>
      <c r="U1590" s="1">
        <v>0.0</v>
      </c>
      <c r="V1590" s="1">
        <v>1.0</v>
      </c>
      <c r="W1590" s="1">
        <v>0.0</v>
      </c>
      <c r="X1590" s="1">
        <v>1.0</v>
      </c>
      <c r="Y1590" s="1">
        <v>2.0</v>
      </c>
      <c r="Z1590" s="1">
        <v>1.0</v>
      </c>
      <c r="AA1590" s="1">
        <v>1.0</v>
      </c>
      <c r="AB1590" s="1">
        <v>0.0</v>
      </c>
      <c r="AC1590" s="1">
        <v>2744.0</v>
      </c>
      <c r="AD1590" s="100">
        <f t="shared" si="1"/>
        <v>46</v>
      </c>
      <c r="AE1590">
        <f t="shared" si="2"/>
        <v>16</v>
      </c>
      <c r="AF1590">
        <f t="shared" si="3"/>
        <v>6</v>
      </c>
      <c r="AG1590">
        <f t="shared" si="4"/>
        <v>24</v>
      </c>
    </row>
    <row r="1591">
      <c r="A1591" t="b">
        <v>0</v>
      </c>
      <c r="B1591" s="20">
        <v>44458.89970732639</v>
      </c>
      <c r="C1591" s="1" t="s">
        <v>816</v>
      </c>
      <c r="D1591" s="1">
        <v>1.0</v>
      </c>
      <c r="E1591" s="1">
        <v>2.0</v>
      </c>
      <c r="F1591" s="1">
        <v>2.0</v>
      </c>
      <c r="G1591" s="1">
        <v>2.0</v>
      </c>
      <c r="H1591" s="1">
        <v>1.0</v>
      </c>
      <c r="I1591" s="1">
        <v>1.0</v>
      </c>
      <c r="J1591" s="1">
        <v>2.0</v>
      </c>
      <c r="K1591" s="1">
        <v>2.0</v>
      </c>
      <c r="L1591" s="1">
        <v>2.0</v>
      </c>
      <c r="M1591" s="1">
        <v>1.0</v>
      </c>
      <c r="N1591" s="1">
        <v>2.0</v>
      </c>
      <c r="O1591" s="1">
        <v>0.0</v>
      </c>
      <c r="P1591" s="1">
        <v>1.0</v>
      </c>
      <c r="Q1591" s="1">
        <v>0.0</v>
      </c>
      <c r="R1591" s="1">
        <v>1.0</v>
      </c>
      <c r="S1591" s="1">
        <v>2.0</v>
      </c>
      <c r="T1591" s="1">
        <v>1.0</v>
      </c>
      <c r="U1591" s="1">
        <v>0.0</v>
      </c>
      <c r="V1591" s="1">
        <v>1.0</v>
      </c>
      <c r="W1591" s="1">
        <v>1.0</v>
      </c>
      <c r="X1591" s="1">
        <v>1.0</v>
      </c>
      <c r="Y1591" s="1">
        <v>2.0</v>
      </c>
      <c r="Z1591" s="1">
        <v>2.0</v>
      </c>
      <c r="AA1591" s="1">
        <v>2.0</v>
      </c>
      <c r="AB1591" s="1">
        <v>1.0</v>
      </c>
      <c r="AC1591" s="1">
        <v>2747.0</v>
      </c>
      <c r="AD1591" s="100">
        <f t="shared" si="1"/>
        <v>66</v>
      </c>
      <c r="AE1591">
        <f t="shared" si="2"/>
        <v>22</v>
      </c>
      <c r="AF1591">
        <f t="shared" si="3"/>
        <v>20</v>
      </c>
      <c r="AG1591">
        <f t="shared" si="4"/>
        <v>24</v>
      </c>
    </row>
    <row r="1592">
      <c r="A1592" t="b">
        <v>0</v>
      </c>
      <c r="B1592" s="20">
        <v>44459.394846944444</v>
      </c>
      <c r="C1592" s="1" t="s">
        <v>323</v>
      </c>
      <c r="D1592" s="1">
        <v>2.0</v>
      </c>
      <c r="E1592" s="1">
        <v>2.0</v>
      </c>
      <c r="F1592" s="1">
        <v>0.0</v>
      </c>
      <c r="G1592" s="1">
        <v>1.0</v>
      </c>
      <c r="H1592" s="1">
        <v>0.0</v>
      </c>
      <c r="I1592" s="1">
        <v>1.0</v>
      </c>
      <c r="J1592" s="1">
        <v>0.0</v>
      </c>
      <c r="K1592" s="1">
        <v>1.0</v>
      </c>
      <c r="L1592" s="1">
        <v>0.0</v>
      </c>
      <c r="M1592" s="1">
        <v>0.0</v>
      </c>
      <c r="N1592" s="1">
        <v>2.0</v>
      </c>
      <c r="O1592" s="1">
        <v>0.0</v>
      </c>
      <c r="P1592" s="1">
        <v>2.0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2.0</v>
      </c>
      <c r="X1592" s="1">
        <v>1.0</v>
      </c>
      <c r="Y1592" s="1">
        <v>2.0</v>
      </c>
      <c r="Z1592" s="1">
        <v>1.0</v>
      </c>
      <c r="AA1592" s="1">
        <v>1.0</v>
      </c>
      <c r="AB1592" s="1">
        <v>0.0</v>
      </c>
      <c r="AC1592" s="1">
        <v>2268.0</v>
      </c>
      <c r="AD1592" s="100">
        <f t="shared" si="1"/>
        <v>36</v>
      </c>
      <c r="AE1592">
        <f t="shared" si="2"/>
        <v>16</v>
      </c>
      <c r="AF1592">
        <f t="shared" si="3"/>
        <v>16</v>
      </c>
      <c r="AG1592">
        <f t="shared" si="4"/>
        <v>4</v>
      </c>
    </row>
    <row r="1593">
      <c r="A1593" t="b">
        <v>0</v>
      </c>
      <c r="B1593" s="20">
        <v>44459.649003125</v>
      </c>
      <c r="C1593" s="1" t="s">
        <v>817</v>
      </c>
      <c r="D1593" s="1">
        <v>1.0</v>
      </c>
      <c r="E1593" s="1">
        <v>2.0</v>
      </c>
      <c r="F1593" s="1">
        <v>2.0</v>
      </c>
      <c r="G1593" s="1">
        <v>1.0</v>
      </c>
      <c r="H1593" s="1">
        <v>1.0</v>
      </c>
      <c r="I1593" s="1">
        <v>2.0</v>
      </c>
      <c r="J1593" s="1">
        <v>2.0</v>
      </c>
      <c r="K1593" s="1">
        <v>2.0</v>
      </c>
      <c r="L1593" s="1">
        <v>1.0</v>
      </c>
      <c r="M1593" s="1">
        <v>2.0</v>
      </c>
      <c r="N1593" s="1">
        <v>1.0</v>
      </c>
      <c r="O1593" s="1">
        <v>1.0</v>
      </c>
      <c r="P1593" s="1">
        <v>2.0</v>
      </c>
      <c r="Q1593" s="1">
        <v>0.0</v>
      </c>
      <c r="R1593" s="1">
        <v>1.0</v>
      </c>
      <c r="S1593" s="1">
        <v>2.0</v>
      </c>
      <c r="T1593" s="1">
        <v>1.0</v>
      </c>
      <c r="U1593" s="1">
        <v>1.0</v>
      </c>
      <c r="V1593" s="1">
        <v>0.0</v>
      </c>
      <c r="W1593" s="1">
        <v>1.0</v>
      </c>
      <c r="X1593" s="1">
        <v>1.0</v>
      </c>
      <c r="Y1593" s="1">
        <v>2.0</v>
      </c>
      <c r="Z1593" s="1">
        <v>1.0</v>
      </c>
      <c r="AA1593" s="1">
        <v>2.0</v>
      </c>
      <c r="AB1593" s="1">
        <v>0.0</v>
      </c>
      <c r="AC1593" s="1">
        <v>2757.0</v>
      </c>
      <c r="AD1593" s="100">
        <f t="shared" si="1"/>
        <v>64</v>
      </c>
      <c r="AE1593">
        <f t="shared" si="2"/>
        <v>22</v>
      </c>
      <c r="AF1593">
        <f t="shared" si="3"/>
        <v>16</v>
      </c>
      <c r="AG1593">
        <f t="shared" si="4"/>
        <v>26</v>
      </c>
    </row>
    <row r="1594">
      <c r="A1594" t="b">
        <v>0</v>
      </c>
      <c r="B1594" s="20">
        <v>44460.48005520833</v>
      </c>
      <c r="C1594" s="1" t="s">
        <v>947</v>
      </c>
      <c r="D1594" s="1">
        <v>2.0</v>
      </c>
      <c r="E1594" s="1">
        <v>2.0</v>
      </c>
      <c r="F1594" s="1">
        <v>2.0</v>
      </c>
      <c r="G1594" s="1">
        <v>2.0</v>
      </c>
      <c r="H1594" s="1">
        <v>2.0</v>
      </c>
      <c r="I1594" s="1">
        <v>2.0</v>
      </c>
      <c r="J1594" s="1">
        <v>2.0</v>
      </c>
      <c r="K1594" s="1">
        <v>2.0</v>
      </c>
      <c r="L1594" s="1">
        <v>2.0</v>
      </c>
      <c r="M1594" s="1">
        <v>1.0</v>
      </c>
      <c r="N1594" s="1">
        <v>2.0</v>
      </c>
      <c r="O1594" s="1">
        <v>1.0</v>
      </c>
      <c r="P1594" s="1">
        <v>2.0</v>
      </c>
      <c r="Q1594" s="1">
        <v>2.0</v>
      </c>
      <c r="R1594" s="1">
        <v>2.0</v>
      </c>
      <c r="S1594" s="1">
        <v>2.0</v>
      </c>
      <c r="T1594" s="1">
        <v>2.0</v>
      </c>
      <c r="U1594" s="1">
        <v>1.0</v>
      </c>
      <c r="V1594" s="1">
        <v>1.0</v>
      </c>
      <c r="W1594" s="1">
        <v>1.0</v>
      </c>
      <c r="X1594" s="1">
        <v>1.0</v>
      </c>
      <c r="Y1594" s="1">
        <v>2.0</v>
      </c>
      <c r="Z1594" s="1">
        <v>2.0</v>
      </c>
      <c r="AA1594" s="1">
        <v>2.0</v>
      </c>
      <c r="AB1594" s="1">
        <v>2.0</v>
      </c>
      <c r="AC1594" s="1">
        <v>2743.0</v>
      </c>
      <c r="AD1594" s="100">
        <f t="shared" si="1"/>
        <v>88</v>
      </c>
      <c r="AE1594">
        <f t="shared" si="2"/>
        <v>24</v>
      </c>
      <c r="AF1594">
        <f t="shared" si="3"/>
        <v>28</v>
      </c>
      <c r="AG1594">
        <f t="shared" si="4"/>
        <v>36</v>
      </c>
    </row>
    <row r="1595">
      <c r="A1595" t="b">
        <v>0</v>
      </c>
      <c r="B1595" s="20">
        <v>44460.48102923611</v>
      </c>
      <c r="C1595" s="1" t="s">
        <v>818</v>
      </c>
      <c r="D1595" s="1">
        <v>1.0</v>
      </c>
      <c r="E1595" s="1">
        <v>1.0</v>
      </c>
      <c r="F1595" s="1">
        <v>2.0</v>
      </c>
      <c r="G1595" s="1">
        <v>0.0</v>
      </c>
      <c r="H1595" s="1">
        <v>0.0</v>
      </c>
      <c r="I1595" s="1">
        <v>0.0</v>
      </c>
      <c r="J1595" s="1">
        <v>0.0</v>
      </c>
      <c r="K1595" s="1">
        <v>1.0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1.0</v>
      </c>
      <c r="Z1595" s="1">
        <v>1.0</v>
      </c>
      <c r="AA1595" s="1">
        <v>2.0</v>
      </c>
      <c r="AB1595" s="1">
        <v>0.0</v>
      </c>
      <c r="AC1595" s="1">
        <v>2752.0</v>
      </c>
      <c r="AD1595" s="100">
        <f t="shared" si="1"/>
        <v>18</v>
      </c>
      <c r="AE1595">
        <f t="shared" si="2"/>
        <v>6</v>
      </c>
      <c r="AF1595">
        <f t="shared" si="3"/>
        <v>4</v>
      </c>
      <c r="AG1595">
        <f t="shared" si="4"/>
        <v>8</v>
      </c>
    </row>
    <row r="1596">
      <c r="A1596" t="b">
        <v>0</v>
      </c>
      <c r="B1596" s="20">
        <v>44460.5913043287</v>
      </c>
      <c r="C1596" s="1" t="s">
        <v>819</v>
      </c>
      <c r="D1596" s="1">
        <v>1.0</v>
      </c>
      <c r="E1596" s="1">
        <v>2.0</v>
      </c>
      <c r="F1596" s="1">
        <v>2.0</v>
      </c>
      <c r="G1596" s="1">
        <v>0.0</v>
      </c>
      <c r="H1596" s="1">
        <v>2.0</v>
      </c>
      <c r="I1596" s="1">
        <v>2.0</v>
      </c>
      <c r="J1596" s="1">
        <v>1.0</v>
      </c>
      <c r="K1596" s="1">
        <v>2.0</v>
      </c>
      <c r="L1596" s="1">
        <v>1.0</v>
      </c>
      <c r="M1596" s="1">
        <v>0.0</v>
      </c>
      <c r="N1596" s="1">
        <v>0.0</v>
      </c>
      <c r="O1596" s="1">
        <v>0.0</v>
      </c>
      <c r="P1596" s="1">
        <v>1.0</v>
      </c>
      <c r="Q1596" s="1">
        <v>0.0</v>
      </c>
      <c r="R1596" s="1">
        <v>0.0</v>
      </c>
      <c r="S1596" s="1">
        <v>2.0</v>
      </c>
      <c r="T1596" s="1">
        <v>0.0</v>
      </c>
      <c r="U1596" s="1">
        <v>0.0</v>
      </c>
      <c r="V1596" s="1">
        <v>0.0</v>
      </c>
      <c r="W1596" s="1">
        <v>1.0</v>
      </c>
      <c r="X1596" s="1">
        <v>1.0</v>
      </c>
      <c r="Y1596" s="1">
        <v>2.0</v>
      </c>
      <c r="Z1596" s="1">
        <v>2.0</v>
      </c>
      <c r="AA1596" s="1">
        <v>2.0</v>
      </c>
      <c r="AB1596" s="1">
        <v>1.0</v>
      </c>
      <c r="AC1596" s="1">
        <v>2737.0</v>
      </c>
      <c r="AD1596" s="100">
        <f t="shared" si="1"/>
        <v>50</v>
      </c>
      <c r="AE1596">
        <f t="shared" si="2"/>
        <v>18</v>
      </c>
      <c r="AF1596">
        <f t="shared" si="3"/>
        <v>10</v>
      </c>
      <c r="AG1596">
        <f t="shared" si="4"/>
        <v>22</v>
      </c>
    </row>
    <row r="1597">
      <c r="A1597" t="b">
        <v>0</v>
      </c>
      <c r="B1597" s="20">
        <v>44460.615913587964</v>
      </c>
      <c r="C1597" s="1" t="s">
        <v>824</v>
      </c>
      <c r="D1597" s="1">
        <v>2.0</v>
      </c>
      <c r="E1597" s="1">
        <v>1.0</v>
      </c>
      <c r="F1597" s="1">
        <v>0.0</v>
      </c>
      <c r="G1597" s="1">
        <v>0.0</v>
      </c>
      <c r="H1597" s="1">
        <v>0.0</v>
      </c>
      <c r="I1597" s="1">
        <v>0.0</v>
      </c>
      <c r="J1597" s="1">
        <v>1.0</v>
      </c>
      <c r="K1597" s="1">
        <v>1.0</v>
      </c>
      <c r="L1597" s="1">
        <v>0.0</v>
      </c>
      <c r="M1597" s="1">
        <v>0.0</v>
      </c>
      <c r="N1597" s="1">
        <v>0.0</v>
      </c>
      <c r="O1597" s="1">
        <v>0.0</v>
      </c>
      <c r="P1597" s="1">
        <v>2.0</v>
      </c>
      <c r="Q1597" s="1">
        <v>0.0</v>
      </c>
      <c r="R1597" s="1">
        <v>0.0</v>
      </c>
      <c r="S1597" s="1">
        <v>1.0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2.0</v>
      </c>
      <c r="AA1597" s="1">
        <v>2.0</v>
      </c>
      <c r="AB1597" s="1">
        <v>0.0</v>
      </c>
      <c r="AC1597" s="1">
        <v>2754.0</v>
      </c>
      <c r="AD1597" s="100">
        <f t="shared" si="1"/>
        <v>24</v>
      </c>
      <c r="AE1597">
        <f t="shared" si="2"/>
        <v>6</v>
      </c>
      <c r="AF1597">
        <f t="shared" si="3"/>
        <v>10</v>
      </c>
      <c r="AG1597">
        <f t="shared" si="4"/>
        <v>8</v>
      </c>
    </row>
    <row r="1598">
      <c r="A1598" t="b">
        <v>0</v>
      </c>
      <c r="B1598" s="20">
        <v>44460.69694085648</v>
      </c>
      <c r="C1598" s="1" t="s">
        <v>821</v>
      </c>
      <c r="D1598" s="1">
        <v>2.0</v>
      </c>
      <c r="E1598" s="1">
        <v>2.0</v>
      </c>
      <c r="F1598" s="1">
        <v>2.0</v>
      </c>
      <c r="G1598" s="1">
        <v>2.0</v>
      </c>
      <c r="H1598" s="1">
        <v>1.0</v>
      </c>
      <c r="I1598" s="1">
        <v>2.0</v>
      </c>
      <c r="J1598" s="1">
        <v>2.0</v>
      </c>
      <c r="K1598" s="1">
        <v>2.0</v>
      </c>
      <c r="L1598" s="1">
        <v>2.0</v>
      </c>
      <c r="M1598" s="1">
        <v>2.0</v>
      </c>
      <c r="N1598" s="1">
        <v>2.0</v>
      </c>
      <c r="O1598" s="1">
        <v>0.0</v>
      </c>
      <c r="P1598" s="1">
        <v>2.0</v>
      </c>
      <c r="Q1598" s="1">
        <v>2.0</v>
      </c>
      <c r="R1598" s="1">
        <v>2.0</v>
      </c>
      <c r="S1598" s="1">
        <v>2.0</v>
      </c>
      <c r="T1598" s="1">
        <v>2.0</v>
      </c>
      <c r="U1598" s="1">
        <v>0.0</v>
      </c>
      <c r="V1598" s="1">
        <v>1.0</v>
      </c>
      <c r="W1598" s="1">
        <v>0.0</v>
      </c>
      <c r="X1598" s="1">
        <v>0.0</v>
      </c>
      <c r="Y1598" s="1">
        <v>2.0</v>
      </c>
      <c r="Z1598" s="1">
        <v>2.0</v>
      </c>
      <c r="AA1598" s="1">
        <v>2.0</v>
      </c>
      <c r="AB1598" s="1">
        <v>2.0</v>
      </c>
      <c r="AC1598" s="1">
        <v>2746.0</v>
      </c>
      <c r="AD1598" s="100">
        <f t="shared" si="1"/>
        <v>80</v>
      </c>
      <c r="AE1598">
        <f t="shared" si="2"/>
        <v>20</v>
      </c>
      <c r="AF1598">
        <f t="shared" si="3"/>
        <v>28</v>
      </c>
      <c r="AG1598">
        <f t="shared" si="4"/>
        <v>32</v>
      </c>
    </row>
    <row r="1599">
      <c r="A1599" t="b">
        <v>0</v>
      </c>
      <c r="B1599" s="20">
        <v>44461.38977606481</v>
      </c>
      <c r="C1599" s="1" t="s">
        <v>553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1.0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1.0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1.0</v>
      </c>
      <c r="AA1599" s="1">
        <v>2.0</v>
      </c>
      <c r="AB1599" s="1">
        <v>0.0</v>
      </c>
      <c r="AC1599" s="1">
        <v>2404.0</v>
      </c>
      <c r="AD1599" s="100">
        <f t="shared" si="1"/>
        <v>10</v>
      </c>
      <c r="AE1599">
        <f t="shared" si="2"/>
        <v>2</v>
      </c>
      <c r="AF1599">
        <f t="shared" si="3"/>
        <v>4</v>
      </c>
      <c r="AG1599">
        <f t="shared" si="4"/>
        <v>4</v>
      </c>
    </row>
    <row r="1600">
      <c r="A1600" t="b">
        <v>0</v>
      </c>
      <c r="B1600" s="20">
        <v>44461.43386554398</v>
      </c>
      <c r="C1600" s="1" t="s">
        <v>822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2756.0</v>
      </c>
      <c r="AD1600" s="100">
        <f t="shared" si="1"/>
        <v>0</v>
      </c>
      <c r="AE1600">
        <f t="shared" si="2"/>
        <v>0</v>
      </c>
      <c r="AF1600">
        <f t="shared" si="3"/>
        <v>0</v>
      </c>
      <c r="AG1600">
        <f t="shared" si="4"/>
        <v>0</v>
      </c>
    </row>
    <row r="1601">
      <c r="A1601" t="b">
        <v>0</v>
      </c>
      <c r="B1601" s="20">
        <v>44461.467844652776</v>
      </c>
      <c r="C1601" s="1" t="s">
        <v>949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2755.0</v>
      </c>
      <c r="AD1601" s="100">
        <f t="shared" si="1"/>
        <v>0</v>
      </c>
      <c r="AE1601">
        <f t="shared" si="2"/>
        <v>0</v>
      </c>
      <c r="AF1601">
        <f t="shared" si="3"/>
        <v>0</v>
      </c>
      <c r="AG1601">
        <f t="shared" si="4"/>
        <v>0</v>
      </c>
    </row>
    <row r="1602">
      <c r="A1602" t="b">
        <v>0</v>
      </c>
      <c r="B1602" s="20">
        <v>44462.62702489583</v>
      </c>
      <c r="C1602" s="1" t="s">
        <v>826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2764.0</v>
      </c>
    </row>
    <row r="1603">
      <c r="A1603" t="b">
        <v>0</v>
      </c>
      <c r="B1603" s="20">
        <v>44462.64724202546</v>
      </c>
      <c r="C1603" s="1" t="s">
        <v>825</v>
      </c>
      <c r="D1603" s="1">
        <v>0.0</v>
      </c>
      <c r="E1603" s="1">
        <v>1.0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1.0</v>
      </c>
      <c r="AB1603" s="1">
        <v>0.0</v>
      </c>
      <c r="AC1603" s="1">
        <v>2759.0</v>
      </c>
    </row>
    <row r="1604">
      <c r="A1604" t="b">
        <v>0</v>
      </c>
      <c r="B1604" s="20">
        <v>44462.698529120375</v>
      </c>
      <c r="C1604" s="1" t="s">
        <v>950</v>
      </c>
      <c r="D1604" s="1">
        <v>1.0</v>
      </c>
      <c r="E1604" s="1">
        <v>2.0</v>
      </c>
      <c r="F1604" s="1">
        <v>0.0</v>
      </c>
      <c r="G1604" s="1">
        <v>1.0</v>
      </c>
      <c r="H1604" s="1">
        <v>0.0</v>
      </c>
      <c r="I1604" s="1">
        <v>1.0</v>
      </c>
      <c r="J1604" s="1">
        <v>1.0</v>
      </c>
      <c r="K1604" s="1">
        <v>2.0</v>
      </c>
      <c r="L1604" s="1">
        <v>0.0</v>
      </c>
      <c r="M1604" s="1">
        <v>0.0</v>
      </c>
      <c r="N1604" s="1">
        <v>0.0</v>
      </c>
      <c r="O1604" s="1">
        <v>0.0</v>
      </c>
      <c r="P1604" s="1">
        <v>1.0</v>
      </c>
      <c r="Q1604" s="1">
        <v>0.0</v>
      </c>
      <c r="R1604" s="1">
        <v>0.0</v>
      </c>
      <c r="S1604" s="1">
        <v>1.0</v>
      </c>
      <c r="T1604" s="1">
        <v>1.0</v>
      </c>
      <c r="U1604" s="1">
        <v>0.0</v>
      </c>
      <c r="V1604" s="1">
        <v>1.0</v>
      </c>
      <c r="W1604" s="1">
        <v>0.0</v>
      </c>
      <c r="X1604" s="1">
        <v>0.0</v>
      </c>
      <c r="Y1604" s="1">
        <v>1.0</v>
      </c>
      <c r="Z1604" s="1">
        <v>1.0</v>
      </c>
      <c r="AA1604" s="1">
        <v>2.0</v>
      </c>
      <c r="AB1604" s="1">
        <v>0.0</v>
      </c>
      <c r="AC1604" s="1">
        <v>2762.0</v>
      </c>
    </row>
    <row r="1605">
      <c r="A1605" t="b">
        <v>0</v>
      </c>
      <c r="B1605" s="20">
        <v>44462.896662997686</v>
      </c>
      <c r="C1605" s="1" t="s">
        <v>532</v>
      </c>
      <c r="D1605" s="1">
        <v>1.0</v>
      </c>
      <c r="E1605" s="1">
        <v>0.0</v>
      </c>
      <c r="F1605" s="1">
        <v>1.0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1.0</v>
      </c>
      <c r="U1605" s="1">
        <v>0.0</v>
      </c>
      <c r="V1605" s="1">
        <v>0.0</v>
      </c>
      <c r="W1605" s="1">
        <v>0.0</v>
      </c>
      <c r="X1605" s="1">
        <v>0.0</v>
      </c>
      <c r="Y1605" s="1">
        <v>1.0</v>
      </c>
      <c r="Z1605" s="1">
        <v>0.0</v>
      </c>
      <c r="AA1605" s="1">
        <v>1.0</v>
      </c>
      <c r="AB1605" s="1">
        <v>0.0</v>
      </c>
      <c r="AC1605" s="1">
        <v>2272.0</v>
      </c>
    </row>
    <row r="1606">
      <c r="AC1606" s="27"/>
      <c r="AD1606" s="100">
        <f t="shared" ref="AD1606:AD1627" si="5">Sum(D1606:AB1606)*2</f>
        <v>0</v>
      </c>
      <c r="AE1606">
        <f t="shared" ref="AE1606:AE1627" si="6">Sum(E1606,L1606:M1606,U1606,W1606:Z1606)*2</f>
        <v>0</v>
      </c>
      <c r="AF1606">
        <f t="shared" ref="AF1606:AF1627" si="7">Sum(D1606,G1606,K1606,N1606,P1606,T1606,AB1606)*2</f>
        <v>0</v>
      </c>
      <c r="AG1606">
        <f t="shared" ref="AG1606:AG1627" si="8">Sum(F1606,H1606:J1606,O1606,Q1606:S1606,V1606,AA1606)*2</f>
        <v>0</v>
      </c>
    </row>
    <row r="1607">
      <c r="AC1607" s="27"/>
      <c r="AD1607" s="100">
        <f t="shared" si="5"/>
        <v>0</v>
      </c>
      <c r="AE1607">
        <f t="shared" si="6"/>
        <v>0</v>
      </c>
      <c r="AF1607">
        <f t="shared" si="7"/>
        <v>0</v>
      </c>
      <c r="AG1607">
        <f t="shared" si="8"/>
        <v>0</v>
      </c>
    </row>
    <row r="1608">
      <c r="AC1608" s="27"/>
      <c r="AD1608" s="100">
        <f t="shared" si="5"/>
        <v>0</v>
      </c>
      <c r="AE1608">
        <f t="shared" si="6"/>
        <v>0</v>
      </c>
      <c r="AF1608">
        <f t="shared" si="7"/>
        <v>0</v>
      </c>
      <c r="AG1608">
        <f t="shared" si="8"/>
        <v>0</v>
      </c>
    </row>
    <row r="1609">
      <c r="AC1609" s="27"/>
      <c r="AD1609" s="100">
        <f t="shared" si="5"/>
        <v>0</v>
      </c>
      <c r="AE1609">
        <f t="shared" si="6"/>
        <v>0</v>
      </c>
      <c r="AF1609">
        <f t="shared" si="7"/>
        <v>0</v>
      </c>
      <c r="AG1609">
        <f t="shared" si="8"/>
        <v>0</v>
      </c>
    </row>
    <row r="1610">
      <c r="AC1610" s="27"/>
      <c r="AD1610" s="100">
        <f t="shared" si="5"/>
        <v>0</v>
      </c>
      <c r="AE1610">
        <f t="shared" si="6"/>
        <v>0</v>
      </c>
      <c r="AF1610">
        <f t="shared" si="7"/>
        <v>0</v>
      </c>
      <c r="AG1610">
        <f t="shared" si="8"/>
        <v>0</v>
      </c>
    </row>
    <row r="1611">
      <c r="AC1611" s="27"/>
      <c r="AD1611" s="100">
        <f t="shared" si="5"/>
        <v>0</v>
      </c>
      <c r="AE1611">
        <f t="shared" si="6"/>
        <v>0</v>
      </c>
      <c r="AF1611">
        <f t="shared" si="7"/>
        <v>0</v>
      </c>
      <c r="AG1611">
        <f t="shared" si="8"/>
        <v>0</v>
      </c>
    </row>
    <row r="1612">
      <c r="AC1612" s="27"/>
      <c r="AD1612" s="100">
        <f t="shared" si="5"/>
        <v>0</v>
      </c>
      <c r="AE1612">
        <f t="shared" si="6"/>
        <v>0</v>
      </c>
      <c r="AF1612">
        <f t="shared" si="7"/>
        <v>0</v>
      </c>
      <c r="AG1612">
        <f t="shared" si="8"/>
        <v>0</v>
      </c>
    </row>
    <row r="1613">
      <c r="AC1613" s="27"/>
      <c r="AD1613" s="100">
        <f t="shared" si="5"/>
        <v>0</v>
      </c>
      <c r="AE1613">
        <f t="shared" si="6"/>
        <v>0</v>
      </c>
      <c r="AF1613">
        <f t="shared" si="7"/>
        <v>0</v>
      </c>
      <c r="AG1613">
        <f t="shared" si="8"/>
        <v>0</v>
      </c>
    </row>
    <row r="1614">
      <c r="AC1614" s="27"/>
      <c r="AD1614" s="100">
        <f t="shared" si="5"/>
        <v>0</v>
      </c>
      <c r="AE1614">
        <f t="shared" si="6"/>
        <v>0</v>
      </c>
      <c r="AF1614">
        <f t="shared" si="7"/>
        <v>0</v>
      </c>
      <c r="AG1614">
        <f t="shared" si="8"/>
        <v>0</v>
      </c>
    </row>
    <row r="1615">
      <c r="AC1615" s="27"/>
      <c r="AD1615" s="100">
        <f t="shared" si="5"/>
        <v>0</v>
      </c>
      <c r="AE1615">
        <f t="shared" si="6"/>
        <v>0</v>
      </c>
      <c r="AF1615">
        <f t="shared" si="7"/>
        <v>0</v>
      </c>
      <c r="AG1615">
        <f t="shared" si="8"/>
        <v>0</v>
      </c>
    </row>
    <row r="1616">
      <c r="AC1616" s="27"/>
      <c r="AD1616" s="100">
        <f t="shared" si="5"/>
        <v>0</v>
      </c>
      <c r="AE1616">
        <f t="shared" si="6"/>
        <v>0</v>
      </c>
      <c r="AF1616">
        <f t="shared" si="7"/>
        <v>0</v>
      </c>
      <c r="AG1616">
        <f t="shared" si="8"/>
        <v>0</v>
      </c>
    </row>
    <row r="1617">
      <c r="AC1617" s="27"/>
      <c r="AD1617" s="100">
        <f t="shared" si="5"/>
        <v>0</v>
      </c>
      <c r="AE1617">
        <f t="shared" si="6"/>
        <v>0</v>
      </c>
      <c r="AF1617">
        <f t="shared" si="7"/>
        <v>0</v>
      </c>
      <c r="AG1617">
        <f t="shared" si="8"/>
        <v>0</v>
      </c>
    </row>
    <row r="1618">
      <c r="AC1618" s="27"/>
      <c r="AD1618" s="100">
        <f t="shared" si="5"/>
        <v>0</v>
      </c>
      <c r="AE1618">
        <f t="shared" si="6"/>
        <v>0</v>
      </c>
      <c r="AF1618">
        <f t="shared" si="7"/>
        <v>0</v>
      </c>
      <c r="AG1618">
        <f t="shared" si="8"/>
        <v>0</v>
      </c>
    </row>
    <row r="1619">
      <c r="AC1619" s="27"/>
      <c r="AD1619" s="100">
        <f t="shared" si="5"/>
        <v>0</v>
      </c>
      <c r="AE1619">
        <f t="shared" si="6"/>
        <v>0</v>
      </c>
      <c r="AF1619">
        <f t="shared" si="7"/>
        <v>0</v>
      </c>
      <c r="AG1619">
        <f t="shared" si="8"/>
        <v>0</v>
      </c>
    </row>
    <row r="1620">
      <c r="AC1620" s="27"/>
      <c r="AD1620" s="100">
        <f t="shared" si="5"/>
        <v>0</v>
      </c>
      <c r="AE1620">
        <f t="shared" si="6"/>
        <v>0</v>
      </c>
      <c r="AF1620">
        <f t="shared" si="7"/>
        <v>0</v>
      </c>
      <c r="AG1620">
        <f t="shared" si="8"/>
        <v>0</v>
      </c>
    </row>
    <row r="1621">
      <c r="AC1621" s="27"/>
      <c r="AD1621" s="100">
        <f t="shared" si="5"/>
        <v>0</v>
      </c>
      <c r="AE1621">
        <f t="shared" si="6"/>
        <v>0</v>
      </c>
      <c r="AF1621">
        <f t="shared" si="7"/>
        <v>0</v>
      </c>
      <c r="AG1621">
        <f t="shared" si="8"/>
        <v>0</v>
      </c>
    </row>
    <row r="1622">
      <c r="AC1622" s="27"/>
      <c r="AD1622" s="100">
        <f t="shared" si="5"/>
        <v>0</v>
      </c>
      <c r="AE1622">
        <f t="shared" si="6"/>
        <v>0</v>
      </c>
      <c r="AF1622">
        <f t="shared" si="7"/>
        <v>0</v>
      </c>
      <c r="AG1622">
        <f t="shared" si="8"/>
        <v>0</v>
      </c>
    </row>
    <row r="1623">
      <c r="AC1623" s="27"/>
      <c r="AD1623" s="100">
        <f t="shared" si="5"/>
        <v>0</v>
      </c>
      <c r="AE1623">
        <f t="shared" si="6"/>
        <v>0</v>
      </c>
      <c r="AF1623">
        <f t="shared" si="7"/>
        <v>0</v>
      </c>
      <c r="AG1623">
        <f t="shared" si="8"/>
        <v>0</v>
      </c>
    </row>
    <row r="1624">
      <c r="AC1624" s="27"/>
      <c r="AD1624" s="100">
        <f t="shared" si="5"/>
        <v>0</v>
      </c>
      <c r="AE1624">
        <f t="shared" si="6"/>
        <v>0</v>
      </c>
      <c r="AF1624">
        <f t="shared" si="7"/>
        <v>0</v>
      </c>
      <c r="AG1624">
        <f t="shared" si="8"/>
        <v>0</v>
      </c>
    </row>
    <row r="1625">
      <c r="AC1625" s="27"/>
      <c r="AD1625" s="100">
        <f t="shared" si="5"/>
        <v>0</v>
      </c>
      <c r="AE1625">
        <f t="shared" si="6"/>
        <v>0</v>
      </c>
      <c r="AF1625">
        <f t="shared" si="7"/>
        <v>0</v>
      </c>
      <c r="AG1625">
        <f t="shared" si="8"/>
        <v>0</v>
      </c>
    </row>
    <row r="1626">
      <c r="AC1626" s="27"/>
      <c r="AD1626" s="100">
        <f t="shared" si="5"/>
        <v>0</v>
      </c>
      <c r="AE1626">
        <f t="shared" si="6"/>
        <v>0</v>
      </c>
      <c r="AF1626">
        <f t="shared" si="7"/>
        <v>0</v>
      </c>
      <c r="AG1626">
        <f t="shared" si="8"/>
        <v>0</v>
      </c>
    </row>
    <row r="1627">
      <c r="AC1627" s="27"/>
      <c r="AD1627" s="100">
        <f t="shared" si="5"/>
        <v>0</v>
      </c>
      <c r="AE1627">
        <f t="shared" si="6"/>
        <v>0</v>
      </c>
      <c r="AF1627">
        <f t="shared" si="7"/>
        <v>0</v>
      </c>
      <c r="AG1627">
        <f t="shared" si="8"/>
        <v>0</v>
      </c>
    </row>
    <row r="1628">
      <c r="AC1628" s="27"/>
    </row>
    <row r="1629">
      <c r="AC1629" s="27"/>
    </row>
    <row r="1630">
      <c r="AC1630" s="27"/>
    </row>
    <row r="1631">
      <c r="AC1631" s="27"/>
    </row>
    <row r="1632">
      <c r="AC1632" s="27"/>
    </row>
    <row r="1633">
      <c r="AC1633" s="27"/>
    </row>
    <row r="1634">
      <c r="AC1634" s="27"/>
    </row>
    <row r="1635">
      <c r="AC1635" s="27"/>
    </row>
    <row r="1636">
      <c r="AC1636" s="27"/>
    </row>
    <row r="1637">
      <c r="AC1637" s="27"/>
    </row>
    <row r="1638">
      <c r="AC1638" s="27"/>
    </row>
    <row r="1639">
      <c r="AC1639" s="27"/>
    </row>
    <row r="1640">
      <c r="AC1640" s="27"/>
    </row>
    <row r="1641">
      <c r="AC1641" s="27"/>
    </row>
    <row r="1642">
      <c r="AC1642" s="27"/>
    </row>
    <row r="1643">
      <c r="AC1643" s="27"/>
    </row>
    <row r="1644">
      <c r="AC1644" s="27"/>
    </row>
    <row r="1645">
      <c r="AC1645" s="27"/>
    </row>
    <row r="1646">
      <c r="AC1646" s="27"/>
    </row>
    <row r="1647">
      <c r="AC1647" s="27"/>
    </row>
    <row r="1648">
      <c r="AC1648" s="27"/>
    </row>
    <row r="1649">
      <c r="AC1649" s="27"/>
    </row>
    <row r="1650">
      <c r="AC1650" s="27"/>
    </row>
    <row r="1651">
      <c r="AC1651" s="27"/>
    </row>
    <row r="1652">
      <c r="AC1652" s="27"/>
    </row>
    <row r="1653">
      <c r="AC1653" s="27"/>
    </row>
    <row r="1654">
      <c r="AC1654" s="27"/>
    </row>
    <row r="1655">
      <c r="AC1655" s="27"/>
    </row>
    <row r="1656">
      <c r="AC1656" s="27"/>
    </row>
    <row r="1657">
      <c r="AC1657" s="27"/>
    </row>
    <row r="1658">
      <c r="AC1658" s="27"/>
    </row>
    <row r="1659">
      <c r="AC1659" s="27"/>
    </row>
    <row r="1660">
      <c r="AC1660" s="27"/>
    </row>
    <row r="1661">
      <c r="AC1661" s="27"/>
    </row>
    <row r="1662">
      <c r="AC1662" s="27"/>
    </row>
    <row r="1663">
      <c r="AC1663" s="27"/>
    </row>
    <row r="1664">
      <c r="AC1664" s="27"/>
    </row>
    <row r="1665">
      <c r="AC1665" s="27"/>
    </row>
    <row r="1666">
      <c r="AC1666" s="27"/>
    </row>
    <row r="1667">
      <c r="AC1667" s="27"/>
    </row>
    <row r="1668">
      <c r="AC1668" s="27"/>
    </row>
    <row r="1669">
      <c r="AC1669" s="27"/>
    </row>
    <row r="1670">
      <c r="AC1670" s="27"/>
    </row>
    <row r="1671">
      <c r="AC1671" s="27"/>
    </row>
    <row r="1672">
      <c r="AC1672" s="27"/>
    </row>
    <row r="1673">
      <c r="AC1673" s="27"/>
    </row>
    <row r="1674">
      <c r="AC1674" s="27"/>
    </row>
    <row r="1675">
      <c r="AC1675" s="27"/>
    </row>
    <row r="1676">
      <c r="AC1676" s="27"/>
    </row>
    <row r="1677">
      <c r="AC1677" s="27"/>
    </row>
    <row r="1678">
      <c r="AC1678" s="27"/>
    </row>
    <row r="1679">
      <c r="AC1679" s="27"/>
    </row>
    <row r="1680">
      <c r="AC1680" s="27"/>
    </row>
    <row r="1681">
      <c r="AC1681" s="27"/>
    </row>
    <row r="1682">
      <c r="AC1682" s="27"/>
    </row>
    <row r="1683">
      <c r="AC1683" s="27"/>
    </row>
    <row r="1684">
      <c r="AC1684" s="27"/>
    </row>
    <row r="1685">
      <c r="AC1685" s="27"/>
    </row>
    <row r="1686">
      <c r="AC1686" s="27"/>
    </row>
    <row r="1687">
      <c r="AC1687" s="27"/>
    </row>
    <row r="1688">
      <c r="AC1688" s="27"/>
    </row>
    <row r="1689">
      <c r="AC1689" s="27"/>
    </row>
    <row r="1690">
      <c r="AC1690" s="27"/>
    </row>
    <row r="1691">
      <c r="AC1691" s="27"/>
    </row>
    <row r="1692">
      <c r="AC1692" s="27"/>
    </row>
    <row r="1693">
      <c r="AC1693" s="27"/>
    </row>
    <row r="1694">
      <c r="AC1694" s="27"/>
    </row>
    <row r="1695">
      <c r="AC1695" s="27"/>
    </row>
    <row r="1696">
      <c r="AC1696" s="27"/>
    </row>
    <row r="1697">
      <c r="AC1697" s="27"/>
    </row>
    <row r="1698">
      <c r="AC1698" s="27"/>
    </row>
    <row r="1699">
      <c r="AC1699" s="27"/>
    </row>
    <row r="1700">
      <c r="AC1700" s="27"/>
    </row>
    <row r="1701">
      <c r="AC1701" s="27"/>
    </row>
    <row r="1702">
      <c r="AC1702" s="27"/>
    </row>
    <row r="1703">
      <c r="AC1703" s="27"/>
    </row>
    <row r="1704">
      <c r="AC1704" s="27"/>
    </row>
    <row r="1705">
      <c r="AC1705" s="2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9.57"/>
    <col customWidth="1" min="2" max="2" width="17.0"/>
    <col customWidth="1" min="3" max="3" width="8.29"/>
    <col customWidth="1" min="4" max="4" width="21.43"/>
    <col customWidth="1" min="5" max="5" width="13.57"/>
    <col customWidth="1" min="6" max="6" width="11.29"/>
    <col customWidth="1" min="7" max="7" width="14.0"/>
    <col customWidth="1" min="8" max="8" width="14.14"/>
    <col customWidth="1" min="9" max="9" width="12.29"/>
    <col customWidth="1" min="10" max="10" width="13.0"/>
    <col customWidth="1" min="11" max="11" width="12.29"/>
    <col customWidth="1" min="12" max="12" width="11.57"/>
    <col customWidth="1" min="13" max="13" width="14.43"/>
    <col customWidth="1" min="14" max="14" width="13.57"/>
    <col customWidth="1" min="15" max="15" width="6.57"/>
    <col customWidth="1" min="16" max="16" width="15.71"/>
    <col customWidth="1" min="17" max="17" width="17.14"/>
    <col customWidth="1" min="18" max="18" width="13.57"/>
    <col customWidth="1" min="19" max="19" width="13.43"/>
    <col customWidth="1" min="20" max="20" width="12.43"/>
    <col customWidth="1" min="21" max="21" width="13.14"/>
    <col customWidth="1" min="22" max="22" width="11.71"/>
    <col customWidth="1" min="23" max="23" width="24.14"/>
    <col customWidth="1" min="24" max="27" width="21.57"/>
  </cols>
  <sheetData>
    <row r="1">
      <c r="A1" s="104" t="s">
        <v>0</v>
      </c>
      <c r="B1" s="104" t="s">
        <v>2</v>
      </c>
      <c r="C1" s="104" t="s">
        <v>3</v>
      </c>
      <c r="D1" s="105" t="s">
        <v>1</v>
      </c>
      <c r="E1" s="105" t="s">
        <v>1003</v>
      </c>
      <c r="F1" s="105" t="s">
        <v>1004</v>
      </c>
      <c r="G1" s="105" t="s">
        <v>1005</v>
      </c>
      <c r="H1" s="105" t="s">
        <v>1006</v>
      </c>
      <c r="I1" s="105" t="s">
        <v>1007</v>
      </c>
      <c r="J1" s="105" t="s">
        <v>1008</v>
      </c>
      <c r="K1" s="105" t="s">
        <v>1009</v>
      </c>
      <c r="L1" s="105" t="s">
        <v>1010</v>
      </c>
      <c r="M1" s="105" t="s">
        <v>1011</v>
      </c>
      <c r="N1" s="105" t="s">
        <v>1012</v>
      </c>
      <c r="O1" s="105" t="s">
        <v>1013</v>
      </c>
      <c r="P1" s="105" t="s">
        <v>1014</v>
      </c>
      <c r="Q1" s="106" t="s">
        <v>1015</v>
      </c>
      <c r="R1" s="104" t="s">
        <v>1016</v>
      </c>
      <c r="S1" s="104" t="s">
        <v>1017</v>
      </c>
      <c r="T1" s="104" t="s">
        <v>1018</v>
      </c>
      <c r="U1" s="104" t="s">
        <v>1019</v>
      </c>
      <c r="V1" s="104" t="s">
        <v>1020</v>
      </c>
      <c r="W1" s="105"/>
      <c r="X1" s="104" t="s">
        <v>1017</v>
      </c>
      <c r="Y1" s="105"/>
      <c r="Z1" s="105"/>
      <c r="AA1" s="105"/>
    </row>
    <row r="2">
      <c r="A2" s="1" t="b">
        <v>0</v>
      </c>
      <c r="B2" s="1" t="s">
        <v>214</v>
      </c>
      <c r="C2" s="1">
        <v>1828.0</v>
      </c>
      <c r="D2" s="20">
        <v>43566.41754918981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36">
        <v>0.0</v>
      </c>
      <c r="R2">
        <f t="shared" ref="R2:R184" si="1">sum(E2:Q2)</f>
        <v>0</v>
      </c>
      <c r="S2">
        <f t="shared" ref="S2:S184" si="2">Sum(E2:I2,P2)</f>
        <v>0</v>
      </c>
      <c r="T2">
        <f t="shared" ref="T2:T184" si="3">Sum(J2:K2,Q2)</f>
        <v>0</v>
      </c>
      <c r="U2">
        <f t="shared" ref="U2:U184" si="4">Sum(L2:O2)</f>
        <v>0</v>
      </c>
      <c r="V2">
        <f>VLOOKUP(R2,'PCS Percentiles'!A$2:E$105,5,False)</f>
        <v>2</v>
      </c>
      <c r="W2" t="str">
        <f t="shared" ref="W2:W184" si="5">IF(R2&gt;=30,"Clinically Relevant","Within Standard Deviation")</f>
        <v>Within Standard Deviation</v>
      </c>
    </row>
    <row r="3">
      <c r="A3" s="1" t="b">
        <v>0</v>
      </c>
      <c r="B3" s="1" t="s">
        <v>99</v>
      </c>
      <c r="C3" s="1">
        <v>1834.0</v>
      </c>
      <c r="D3" s="20">
        <v>43566.48150358796</v>
      </c>
      <c r="E3" s="1">
        <v>1.0</v>
      </c>
      <c r="F3" s="1">
        <v>0.0</v>
      </c>
      <c r="G3" s="1">
        <v>0.0</v>
      </c>
      <c r="H3" s="1">
        <v>2.0</v>
      </c>
      <c r="I3" s="1">
        <v>0.0</v>
      </c>
      <c r="J3" s="1">
        <v>0.0</v>
      </c>
      <c r="K3" s="1">
        <v>0.0</v>
      </c>
      <c r="L3" s="1">
        <v>1.0</v>
      </c>
      <c r="M3" s="1">
        <v>1.0</v>
      </c>
      <c r="N3" s="1">
        <v>0.0</v>
      </c>
      <c r="O3" s="1">
        <v>1.0</v>
      </c>
      <c r="P3" s="1">
        <v>0.0</v>
      </c>
      <c r="Q3" s="36">
        <v>0.0</v>
      </c>
      <c r="R3">
        <f t="shared" si="1"/>
        <v>6</v>
      </c>
      <c r="S3">
        <f t="shared" si="2"/>
        <v>3</v>
      </c>
      <c r="T3">
        <f t="shared" si="3"/>
        <v>0</v>
      </c>
      <c r="U3">
        <f t="shared" si="4"/>
        <v>3</v>
      </c>
      <c r="V3">
        <f>VLOOKUP(R3,'PCS Percentiles'!A$2:E$105,5,False)</f>
        <v>15</v>
      </c>
      <c r="W3" t="str">
        <f t="shared" si="5"/>
        <v>Within Standard Deviation</v>
      </c>
    </row>
    <row r="4">
      <c r="A4" s="1" t="b">
        <v>0</v>
      </c>
      <c r="B4" s="1" t="s">
        <v>1021</v>
      </c>
      <c r="C4" s="1">
        <v>1858.0</v>
      </c>
      <c r="D4" s="20">
        <v>43567.4764440625</v>
      </c>
      <c r="E4" s="1">
        <v>1.0</v>
      </c>
      <c r="F4" s="1">
        <v>1.0</v>
      </c>
      <c r="G4" s="1">
        <v>0.0</v>
      </c>
      <c r="H4" s="1">
        <v>1.0</v>
      </c>
      <c r="I4" s="1">
        <v>0.0</v>
      </c>
      <c r="J4" s="1">
        <v>1.0</v>
      </c>
      <c r="K4" s="1">
        <v>1.0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36">
        <v>1.0</v>
      </c>
      <c r="R4">
        <f t="shared" si="1"/>
        <v>6</v>
      </c>
      <c r="S4">
        <f t="shared" si="2"/>
        <v>3</v>
      </c>
      <c r="T4">
        <f t="shared" si="3"/>
        <v>3</v>
      </c>
      <c r="U4">
        <f t="shared" si="4"/>
        <v>0</v>
      </c>
      <c r="V4">
        <f>VLOOKUP(R4,'PCS Percentiles'!A$2:E$105,5,False)</f>
        <v>15</v>
      </c>
      <c r="W4" t="str">
        <f t="shared" si="5"/>
        <v>Within Standard Deviation</v>
      </c>
    </row>
    <row r="5">
      <c r="A5" s="1" t="b">
        <v>0</v>
      </c>
      <c r="B5" s="1" t="s">
        <v>101</v>
      </c>
      <c r="C5" s="1">
        <v>1888.0</v>
      </c>
      <c r="D5" s="20">
        <v>43567.67656590277</v>
      </c>
      <c r="E5" s="1">
        <v>1.0</v>
      </c>
      <c r="F5" s="1">
        <v>3.0</v>
      </c>
      <c r="G5" s="1">
        <v>4.0</v>
      </c>
      <c r="H5" s="1">
        <v>4.0</v>
      </c>
      <c r="I5" s="1">
        <v>3.0</v>
      </c>
      <c r="J5" s="1">
        <v>4.0</v>
      </c>
      <c r="K5" s="1">
        <v>4.0</v>
      </c>
      <c r="L5" s="1">
        <v>4.0</v>
      </c>
      <c r="M5" s="1">
        <v>4.0</v>
      </c>
      <c r="N5" s="1">
        <v>4.0</v>
      </c>
      <c r="O5" s="1">
        <v>4.0</v>
      </c>
      <c r="P5" s="1">
        <v>3.0</v>
      </c>
      <c r="Q5" s="36">
        <v>3.0</v>
      </c>
      <c r="R5">
        <f t="shared" si="1"/>
        <v>45</v>
      </c>
      <c r="S5">
        <f t="shared" si="2"/>
        <v>18</v>
      </c>
      <c r="T5">
        <f t="shared" si="3"/>
        <v>11</v>
      </c>
      <c r="U5">
        <f t="shared" si="4"/>
        <v>16</v>
      </c>
      <c r="V5">
        <f>VLOOKUP(R5,'PCS Percentiles'!A$2:E$105,5,False)</f>
        <v>97</v>
      </c>
      <c r="W5" t="str">
        <f t="shared" si="5"/>
        <v>Clinically Relevant</v>
      </c>
    </row>
    <row r="6">
      <c r="A6" s="1" t="b">
        <v>0</v>
      </c>
      <c r="B6" s="1" t="s">
        <v>102</v>
      </c>
      <c r="C6" s="1">
        <v>1862.0</v>
      </c>
      <c r="D6" s="20">
        <v>43568.6966875</v>
      </c>
      <c r="E6" s="1">
        <v>4.0</v>
      </c>
      <c r="F6" s="1">
        <v>2.0</v>
      </c>
      <c r="G6" s="1">
        <v>3.0</v>
      </c>
      <c r="H6" s="1">
        <v>3.0</v>
      </c>
      <c r="I6" s="1">
        <v>3.0</v>
      </c>
      <c r="J6" s="1">
        <v>2.0</v>
      </c>
      <c r="K6" s="1">
        <v>0.0</v>
      </c>
      <c r="L6" s="1">
        <v>3.0</v>
      </c>
      <c r="M6" s="1">
        <v>2.0</v>
      </c>
      <c r="N6" s="1">
        <v>3.0</v>
      </c>
      <c r="O6" s="1">
        <v>4.0</v>
      </c>
      <c r="P6" s="1">
        <v>1.0</v>
      </c>
      <c r="Q6" s="36">
        <v>3.0</v>
      </c>
      <c r="R6">
        <f t="shared" si="1"/>
        <v>33</v>
      </c>
      <c r="S6">
        <f t="shared" si="2"/>
        <v>16</v>
      </c>
      <c r="T6">
        <f t="shared" si="3"/>
        <v>5</v>
      </c>
      <c r="U6">
        <f t="shared" si="4"/>
        <v>12</v>
      </c>
      <c r="V6">
        <f>VLOOKUP(R6,'PCS Percentiles'!A$2:E$105,5,False)</f>
        <v>81</v>
      </c>
      <c r="W6" t="str">
        <f t="shared" si="5"/>
        <v>Clinically Relevant</v>
      </c>
    </row>
    <row r="7">
      <c r="A7" s="1" t="b">
        <v>0</v>
      </c>
      <c r="B7" s="1" t="s">
        <v>103</v>
      </c>
      <c r="C7" s="1">
        <v>1881.0</v>
      </c>
      <c r="D7" s="20">
        <v>43570.38872422454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36">
        <v>0.0</v>
      </c>
      <c r="R7">
        <f t="shared" si="1"/>
        <v>0</v>
      </c>
      <c r="S7">
        <f t="shared" si="2"/>
        <v>0</v>
      </c>
      <c r="T7">
        <f t="shared" si="3"/>
        <v>0</v>
      </c>
      <c r="U7">
        <f t="shared" si="4"/>
        <v>0</v>
      </c>
      <c r="V7">
        <f>VLOOKUP(R7,'PCS Percentiles'!A$2:E$105,5,False)</f>
        <v>2</v>
      </c>
      <c r="W7" t="str">
        <f t="shared" si="5"/>
        <v>Within Standard Deviation</v>
      </c>
    </row>
    <row r="8">
      <c r="A8" s="1" t="b">
        <v>0</v>
      </c>
      <c r="B8" s="1" t="s">
        <v>105</v>
      </c>
      <c r="C8" s="1">
        <v>1778.0</v>
      </c>
      <c r="D8" s="20">
        <v>43570.67760609953</v>
      </c>
      <c r="E8" s="1">
        <v>2.0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1.0</v>
      </c>
      <c r="P8" s="1">
        <v>1.0</v>
      </c>
      <c r="Q8" s="36">
        <v>0.0</v>
      </c>
      <c r="R8">
        <f t="shared" si="1"/>
        <v>5</v>
      </c>
      <c r="S8">
        <f t="shared" si="2"/>
        <v>3</v>
      </c>
      <c r="T8">
        <f t="shared" si="3"/>
        <v>0</v>
      </c>
      <c r="U8">
        <f t="shared" si="4"/>
        <v>2</v>
      </c>
      <c r="V8">
        <f>VLOOKUP(R8,'PCS Percentiles'!A$2:E$105,5,False)</f>
        <v>11</v>
      </c>
      <c r="W8" t="str">
        <f t="shared" si="5"/>
        <v>Within Standard Deviation</v>
      </c>
    </row>
    <row r="9">
      <c r="A9" s="1" t="b">
        <v>0</v>
      </c>
      <c r="B9" s="1" t="s">
        <v>104</v>
      </c>
      <c r="C9" s="1">
        <v>1872.0</v>
      </c>
      <c r="D9" s="20">
        <v>43570.752396111115</v>
      </c>
      <c r="E9" s="1">
        <v>3.0</v>
      </c>
      <c r="F9" s="1">
        <v>0.0</v>
      </c>
      <c r="G9" s="1">
        <v>2.0</v>
      </c>
      <c r="H9" s="1">
        <v>3.0</v>
      </c>
      <c r="I9" s="1">
        <v>2.0</v>
      </c>
      <c r="J9" s="1">
        <v>0.0</v>
      </c>
      <c r="K9" s="1">
        <v>0.0</v>
      </c>
      <c r="L9" s="1">
        <v>1.0</v>
      </c>
      <c r="M9" s="1">
        <v>4.0</v>
      </c>
      <c r="N9" s="1">
        <v>4.0</v>
      </c>
      <c r="O9" s="1">
        <v>4.0</v>
      </c>
      <c r="P9" s="1">
        <v>4.0</v>
      </c>
      <c r="Q9" s="36">
        <v>4.0</v>
      </c>
      <c r="R9">
        <f t="shared" si="1"/>
        <v>31</v>
      </c>
      <c r="S9">
        <f t="shared" si="2"/>
        <v>14</v>
      </c>
      <c r="T9">
        <f t="shared" si="3"/>
        <v>4</v>
      </c>
      <c r="U9">
        <f t="shared" si="4"/>
        <v>13</v>
      </c>
      <c r="V9">
        <f>VLOOKUP(R9,'PCS Percentiles'!A$2:E$105,5,False)</f>
        <v>78</v>
      </c>
      <c r="W9" t="str">
        <f t="shared" si="5"/>
        <v>Clinically Relevant</v>
      </c>
      <c r="X9" s="24" t="str">
        <f>IF(S9&gt;=13,"Clinically Relevant","Within Standard Deviation")</f>
        <v>Clinically Relevant</v>
      </c>
    </row>
    <row r="10">
      <c r="A10" s="1" t="b">
        <v>0</v>
      </c>
      <c r="B10" s="1" t="s">
        <v>107</v>
      </c>
      <c r="C10" s="1">
        <v>1183.0</v>
      </c>
      <c r="D10" s="20">
        <v>43571.642694317125</v>
      </c>
      <c r="E10" s="1">
        <v>1.0</v>
      </c>
      <c r="F10" s="1">
        <v>0.0</v>
      </c>
      <c r="G10" s="1">
        <v>0.0</v>
      </c>
      <c r="H10" s="1">
        <v>1.0</v>
      </c>
      <c r="I10" s="1">
        <v>0.0</v>
      </c>
      <c r="J10" s="1">
        <v>0.0</v>
      </c>
      <c r="K10" s="1">
        <v>0.0</v>
      </c>
      <c r="L10" s="1">
        <v>2.0</v>
      </c>
      <c r="M10" s="1">
        <v>3.0</v>
      </c>
      <c r="N10" s="1">
        <v>0.0</v>
      </c>
      <c r="O10" s="1">
        <v>3.0</v>
      </c>
      <c r="P10" s="1">
        <v>2.0</v>
      </c>
      <c r="Q10" s="36">
        <v>0.0</v>
      </c>
      <c r="R10">
        <f t="shared" si="1"/>
        <v>12</v>
      </c>
      <c r="S10">
        <f t="shared" si="2"/>
        <v>4</v>
      </c>
      <c r="T10">
        <f t="shared" si="3"/>
        <v>0</v>
      </c>
      <c r="U10">
        <f t="shared" si="4"/>
        <v>8</v>
      </c>
      <c r="V10">
        <f>VLOOKUP(R10,'PCS Percentiles'!A$2:E$105,5,False)</f>
        <v>31</v>
      </c>
      <c r="W10" t="str">
        <f t="shared" si="5"/>
        <v>Within Standard Deviation</v>
      </c>
    </row>
    <row r="11">
      <c r="A11" s="1" t="b">
        <v>0</v>
      </c>
      <c r="B11" s="1" t="s">
        <v>109</v>
      </c>
      <c r="C11" s="1">
        <v>1683.0</v>
      </c>
      <c r="D11" s="20">
        <v>43573.39749121528</v>
      </c>
      <c r="E11" s="1">
        <v>1.0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36">
        <v>0.0</v>
      </c>
      <c r="R11">
        <f t="shared" si="1"/>
        <v>1</v>
      </c>
      <c r="S11">
        <f t="shared" si="2"/>
        <v>1</v>
      </c>
      <c r="T11">
        <f t="shared" si="3"/>
        <v>0</v>
      </c>
      <c r="U11">
        <f t="shared" si="4"/>
        <v>0</v>
      </c>
      <c r="V11" t="str">
        <f>VLOOKUP(R11,'PCS Percentiles'!A$2:E$105,5,False)</f>
        <v>#N/A</v>
      </c>
      <c r="W11" t="str">
        <f t="shared" si="5"/>
        <v>Within Standard Deviation</v>
      </c>
    </row>
    <row r="12">
      <c r="A12" s="1" t="b">
        <v>0</v>
      </c>
      <c r="B12" s="1" t="s">
        <v>112</v>
      </c>
      <c r="C12" s="1">
        <v>1591.0</v>
      </c>
      <c r="D12" s="20">
        <v>43577.39139924769</v>
      </c>
      <c r="E12" s="1">
        <v>1.0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1.0</v>
      </c>
      <c r="L12" s="1">
        <v>1.0</v>
      </c>
      <c r="M12" s="1">
        <v>0.0</v>
      </c>
      <c r="N12" s="1">
        <v>0.0</v>
      </c>
      <c r="O12" s="1">
        <v>0.0</v>
      </c>
      <c r="P12" s="1">
        <v>0.0</v>
      </c>
      <c r="Q12" s="36">
        <v>0.0</v>
      </c>
      <c r="R12">
        <f t="shared" si="1"/>
        <v>3</v>
      </c>
      <c r="S12">
        <f t="shared" si="2"/>
        <v>1</v>
      </c>
      <c r="T12">
        <f t="shared" si="3"/>
        <v>1</v>
      </c>
      <c r="U12">
        <f t="shared" si="4"/>
        <v>1</v>
      </c>
      <c r="V12">
        <f>VLOOKUP(R12,'PCS Percentiles'!A$2:E$105,5,False)</f>
        <v>6</v>
      </c>
      <c r="W12" t="str">
        <f t="shared" si="5"/>
        <v>Within Standard Deviation</v>
      </c>
    </row>
    <row r="13">
      <c r="A13" s="1" t="b">
        <v>0</v>
      </c>
      <c r="B13" s="1" t="s">
        <v>113</v>
      </c>
      <c r="C13" s="1">
        <v>1889.0</v>
      </c>
      <c r="D13" s="20">
        <v>43577.466904664354</v>
      </c>
      <c r="E13" s="1">
        <v>3.0</v>
      </c>
      <c r="F13" s="1">
        <v>1.0</v>
      </c>
      <c r="G13" s="1">
        <v>3.0</v>
      </c>
      <c r="H13" s="1">
        <v>2.0</v>
      </c>
      <c r="I13" s="1">
        <v>2.0</v>
      </c>
      <c r="J13" s="1">
        <v>3.0</v>
      </c>
      <c r="K13" s="1">
        <v>0.0</v>
      </c>
      <c r="L13" s="1">
        <v>2.0</v>
      </c>
      <c r="M13" s="1">
        <v>1.0</v>
      </c>
      <c r="N13" s="1">
        <v>1.0</v>
      </c>
      <c r="O13" s="1">
        <v>1.0</v>
      </c>
      <c r="P13" s="1">
        <v>3.0</v>
      </c>
      <c r="Q13" s="36">
        <v>1.0</v>
      </c>
      <c r="R13">
        <f t="shared" si="1"/>
        <v>23</v>
      </c>
      <c r="S13">
        <f t="shared" si="2"/>
        <v>14</v>
      </c>
      <c r="T13">
        <f t="shared" si="3"/>
        <v>4</v>
      </c>
      <c r="U13">
        <f t="shared" si="4"/>
        <v>5</v>
      </c>
      <c r="V13">
        <f>VLOOKUP(R13,'PCS Percentiles'!A$2:E$105,5,False)</f>
        <v>57</v>
      </c>
      <c r="W13" t="str">
        <f t="shared" si="5"/>
        <v>Within Standard Deviation</v>
      </c>
    </row>
    <row r="14">
      <c r="A14" s="1" t="b">
        <v>0</v>
      </c>
      <c r="B14" s="1" t="s">
        <v>114</v>
      </c>
      <c r="C14" s="1">
        <v>1892.0</v>
      </c>
      <c r="D14" s="20">
        <v>43577.54785886574</v>
      </c>
      <c r="E14" s="1">
        <v>1.0</v>
      </c>
      <c r="F14" s="1">
        <v>0.0</v>
      </c>
      <c r="G14" s="1">
        <v>1.0</v>
      </c>
      <c r="H14" s="1">
        <v>1.0</v>
      </c>
      <c r="I14" s="1">
        <v>0.0</v>
      </c>
      <c r="J14" s="1">
        <v>2.0</v>
      </c>
      <c r="K14" s="1">
        <v>0.0</v>
      </c>
      <c r="L14" s="1">
        <v>1.0</v>
      </c>
      <c r="M14" s="1">
        <v>1.0</v>
      </c>
      <c r="N14" s="1">
        <v>1.0</v>
      </c>
      <c r="O14" s="1">
        <v>1.0</v>
      </c>
      <c r="P14" s="1">
        <v>1.0</v>
      </c>
      <c r="Q14" s="36">
        <v>0.0</v>
      </c>
      <c r="R14">
        <f t="shared" si="1"/>
        <v>10</v>
      </c>
      <c r="S14">
        <f t="shared" si="2"/>
        <v>4</v>
      </c>
      <c r="T14">
        <f t="shared" si="3"/>
        <v>2</v>
      </c>
      <c r="U14">
        <f t="shared" si="4"/>
        <v>4</v>
      </c>
      <c r="V14">
        <f>VLOOKUP(R14,'PCS Percentiles'!A$2:E$105,5,False)</f>
        <v>24</v>
      </c>
      <c r="W14" t="str">
        <f t="shared" si="5"/>
        <v>Within Standard Deviation</v>
      </c>
    </row>
    <row r="15">
      <c r="A15" s="1" t="b">
        <v>0</v>
      </c>
      <c r="B15" s="1" t="s">
        <v>115</v>
      </c>
      <c r="C15" s="1">
        <v>1876.0</v>
      </c>
      <c r="D15" s="20">
        <v>43577.61527898148</v>
      </c>
      <c r="E15" s="1">
        <v>0.0</v>
      </c>
      <c r="F15" s="1">
        <v>0.0</v>
      </c>
      <c r="G15" s="1">
        <v>1.0</v>
      </c>
      <c r="H15" s="1">
        <v>0.0</v>
      </c>
      <c r="I15" s="1">
        <v>0.0</v>
      </c>
      <c r="J15" s="1">
        <v>1.0</v>
      </c>
      <c r="K15" s="1">
        <v>1.0</v>
      </c>
      <c r="L15" s="1">
        <v>2.0</v>
      </c>
      <c r="M15" s="1">
        <v>1.0</v>
      </c>
      <c r="N15" s="1">
        <v>2.0</v>
      </c>
      <c r="O15" s="1">
        <v>2.0</v>
      </c>
      <c r="P15" s="1">
        <v>2.0</v>
      </c>
      <c r="Q15" s="36">
        <v>2.0</v>
      </c>
      <c r="R15">
        <f t="shared" si="1"/>
        <v>14</v>
      </c>
      <c r="S15">
        <f t="shared" si="2"/>
        <v>3</v>
      </c>
      <c r="T15">
        <f t="shared" si="3"/>
        <v>4</v>
      </c>
      <c r="U15">
        <f t="shared" si="4"/>
        <v>7</v>
      </c>
      <c r="V15">
        <f>VLOOKUP(R15,'PCS Percentiles'!A$2:E$105,5,False)</f>
        <v>35</v>
      </c>
      <c r="W15" t="str">
        <f t="shared" si="5"/>
        <v>Within Standard Deviation</v>
      </c>
    </row>
    <row r="16">
      <c r="A16" s="1" t="b">
        <v>0</v>
      </c>
      <c r="B16" s="1" t="s">
        <v>116</v>
      </c>
      <c r="C16" s="1">
        <v>1861.0</v>
      </c>
      <c r="D16" s="20">
        <v>43578.48966121528</v>
      </c>
      <c r="E16" s="1">
        <v>1.0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0.0</v>
      </c>
      <c r="Q16" s="36">
        <v>0.0</v>
      </c>
      <c r="R16">
        <f t="shared" si="1"/>
        <v>2</v>
      </c>
      <c r="S16">
        <f t="shared" si="2"/>
        <v>1</v>
      </c>
      <c r="T16">
        <f t="shared" si="3"/>
        <v>0</v>
      </c>
      <c r="U16">
        <f t="shared" si="4"/>
        <v>1</v>
      </c>
      <c r="V16">
        <f>VLOOKUP(R16,'PCS Percentiles'!A$2:E$105,5,False)</f>
        <v>5</v>
      </c>
      <c r="W16" t="str">
        <f t="shared" si="5"/>
        <v>Within Standard Deviation</v>
      </c>
    </row>
    <row r="17">
      <c r="A17" s="1" t="b">
        <v>0</v>
      </c>
      <c r="B17" s="1" t="s">
        <v>118</v>
      </c>
      <c r="C17" s="1">
        <v>1899.0</v>
      </c>
      <c r="D17" s="20">
        <v>43578.59363653936</v>
      </c>
      <c r="E17" s="1">
        <v>3.0</v>
      </c>
      <c r="F17" s="1">
        <v>3.0</v>
      </c>
      <c r="G17" s="1">
        <v>2.0</v>
      </c>
      <c r="H17" s="1">
        <v>4.0</v>
      </c>
      <c r="I17" s="1">
        <v>3.0</v>
      </c>
      <c r="J17" s="1">
        <v>3.0</v>
      </c>
      <c r="K17" s="1">
        <v>4.0</v>
      </c>
      <c r="L17" s="1">
        <v>4.0</v>
      </c>
      <c r="M17" s="1">
        <v>4.0</v>
      </c>
      <c r="N17" s="1">
        <v>4.0</v>
      </c>
      <c r="O17" s="1">
        <v>4.0</v>
      </c>
      <c r="P17" s="1">
        <v>3.0</v>
      </c>
      <c r="Q17" s="36">
        <v>3.0</v>
      </c>
      <c r="R17">
        <f t="shared" si="1"/>
        <v>44</v>
      </c>
      <c r="S17">
        <f t="shared" si="2"/>
        <v>18</v>
      </c>
      <c r="T17">
        <f t="shared" si="3"/>
        <v>10</v>
      </c>
      <c r="U17">
        <f t="shared" si="4"/>
        <v>16</v>
      </c>
      <c r="V17">
        <f>VLOOKUP(R17,'PCS Percentiles'!A$2:E$105,5,False)</f>
        <v>96</v>
      </c>
      <c r="W17" t="str">
        <f t="shared" si="5"/>
        <v>Clinically Relevant</v>
      </c>
    </row>
    <row r="18">
      <c r="A18" s="1" t="b">
        <v>0</v>
      </c>
      <c r="B18" s="1" t="s">
        <v>119</v>
      </c>
      <c r="C18" s="1">
        <v>1799.0</v>
      </c>
      <c r="D18" s="20">
        <v>43579.41371572917</v>
      </c>
      <c r="E18" s="1">
        <v>1.0</v>
      </c>
      <c r="F18" s="1">
        <v>0.0</v>
      </c>
      <c r="G18" s="1">
        <v>1.0</v>
      </c>
      <c r="H18" s="1">
        <v>1.0</v>
      </c>
      <c r="I18" s="1">
        <v>1.0</v>
      </c>
      <c r="J18" s="1">
        <v>1.0</v>
      </c>
      <c r="K18" s="1">
        <v>1.0</v>
      </c>
      <c r="L18" s="1">
        <v>1.0</v>
      </c>
      <c r="M18" s="1">
        <v>1.0</v>
      </c>
      <c r="N18" s="1">
        <v>1.0</v>
      </c>
      <c r="O18" s="1">
        <v>1.0</v>
      </c>
      <c r="P18" s="1">
        <v>1.0</v>
      </c>
      <c r="Q18" s="36">
        <v>1.0</v>
      </c>
      <c r="R18">
        <f t="shared" si="1"/>
        <v>12</v>
      </c>
      <c r="S18">
        <f t="shared" si="2"/>
        <v>5</v>
      </c>
      <c r="T18">
        <f t="shared" si="3"/>
        <v>3</v>
      </c>
      <c r="U18">
        <f t="shared" si="4"/>
        <v>4</v>
      </c>
      <c r="V18">
        <f>VLOOKUP(R18,'PCS Percentiles'!A$2:E$105,5,False)</f>
        <v>31</v>
      </c>
      <c r="W18" t="str">
        <f t="shared" si="5"/>
        <v>Within Standard Deviation</v>
      </c>
    </row>
    <row r="19">
      <c r="A19" s="1" t="b">
        <v>0</v>
      </c>
      <c r="B19" s="1" t="s">
        <v>120</v>
      </c>
      <c r="C19" s="1">
        <v>1583.0</v>
      </c>
      <c r="D19" s="20">
        <v>43579.43436690972</v>
      </c>
      <c r="E19" s="1">
        <v>2.0</v>
      </c>
      <c r="F19" s="1">
        <v>1.0</v>
      </c>
      <c r="G19" s="1">
        <v>2.0</v>
      </c>
      <c r="H19" s="1">
        <v>2.0</v>
      </c>
      <c r="I19" s="1">
        <v>2.0</v>
      </c>
      <c r="J19" s="1">
        <v>2.0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0.0</v>
      </c>
      <c r="Q19" s="36">
        <v>0.0</v>
      </c>
      <c r="R19">
        <f t="shared" si="1"/>
        <v>12</v>
      </c>
      <c r="S19">
        <f t="shared" si="2"/>
        <v>9</v>
      </c>
      <c r="T19">
        <f t="shared" si="3"/>
        <v>2</v>
      </c>
      <c r="U19">
        <f t="shared" si="4"/>
        <v>1</v>
      </c>
      <c r="V19">
        <f>VLOOKUP(R19,'PCS Percentiles'!A$2:E$105,5,False)</f>
        <v>31</v>
      </c>
      <c r="W19" t="str">
        <f t="shared" si="5"/>
        <v>Within Standard Deviation</v>
      </c>
    </row>
    <row r="20">
      <c r="A20" s="1" t="b">
        <v>0</v>
      </c>
      <c r="B20" s="1" t="s">
        <v>857</v>
      </c>
      <c r="C20" s="1">
        <v>1793.0</v>
      </c>
      <c r="D20" s="20">
        <v>43580.35670127315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36">
        <v>0.0</v>
      </c>
      <c r="R20">
        <f t="shared" si="1"/>
        <v>0</v>
      </c>
      <c r="S20">
        <f t="shared" si="2"/>
        <v>0</v>
      </c>
      <c r="T20">
        <f t="shared" si="3"/>
        <v>0</v>
      </c>
      <c r="U20">
        <f t="shared" si="4"/>
        <v>0</v>
      </c>
      <c r="V20">
        <f>VLOOKUP(R20,'PCS Percentiles'!A$2:E$105,5,False)</f>
        <v>2</v>
      </c>
      <c r="W20" t="str">
        <f t="shared" si="5"/>
        <v>Within Standard Deviation</v>
      </c>
    </row>
    <row r="21">
      <c r="A21" s="1" t="b">
        <v>0</v>
      </c>
      <c r="B21" s="1" t="s">
        <v>122</v>
      </c>
      <c r="C21" s="1">
        <v>1599.0</v>
      </c>
      <c r="D21" s="20">
        <v>43581.59063663194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36">
        <v>0.0</v>
      </c>
      <c r="R21">
        <f t="shared" si="1"/>
        <v>0</v>
      </c>
      <c r="S21">
        <f t="shared" si="2"/>
        <v>0</v>
      </c>
      <c r="T21">
        <f t="shared" si="3"/>
        <v>0</v>
      </c>
      <c r="U21">
        <f t="shared" si="4"/>
        <v>0</v>
      </c>
      <c r="V21">
        <f>VLOOKUP(R21,'PCS Percentiles'!A$2:E$105,5,False)</f>
        <v>2</v>
      </c>
      <c r="W21" t="str">
        <f t="shared" si="5"/>
        <v>Within Standard Deviation</v>
      </c>
    </row>
    <row r="22">
      <c r="A22" s="1" t="b">
        <v>0</v>
      </c>
      <c r="B22" s="1" t="s">
        <v>123</v>
      </c>
      <c r="C22" s="1">
        <v>1882.0</v>
      </c>
      <c r="D22" s="20">
        <v>43584.39175387731</v>
      </c>
      <c r="E22" s="1">
        <v>2.0</v>
      </c>
      <c r="F22" s="1">
        <v>1.0</v>
      </c>
      <c r="G22" s="1">
        <v>2.0</v>
      </c>
      <c r="H22" s="1">
        <v>1.0</v>
      </c>
      <c r="I22" s="1">
        <v>1.0</v>
      </c>
      <c r="J22" s="1">
        <v>1.0</v>
      </c>
      <c r="K22" s="1">
        <v>0.0</v>
      </c>
      <c r="L22" s="1">
        <v>1.0</v>
      </c>
      <c r="M22" s="1">
        <v>3.0</v>
      </c>
      <c r="N22" s="1">
        <v>0.0</v>
      </c>
      <c r="O22" s="1">
        <v>1.0</v>
      </c>
      <c r="P22" s="1">
        <v>4.0</v>
      </c>
      <c r="Q22" s="36">
        <v>3.0</v>
      </c>
      <c r="R22">
        <f t="shared" si="1"/>
        <v>20</v>
      </c>
      <c r="S22">
        <f t="shared" si="2"/>
        <v>11</v>
      </c>
      <c r="T22">
        <f t="shared" si="3"/>
        <v>4</v>
      </c>
      <c r="U22">
        <f t="shared" si="4"/>
        <v>5</v>
      </c>
      <c r="V22">
        <f>VLOOKUP(R22,'PCS Percentiles'!A$2:E$105,5,False)</f>
        <v>50</v>
      </c>
      <c r="W22" t="str">
        <f t="shared" si="5"/>
        <v>Within Standard Deviation</v>
      </c>
    </row>
    <row r="23">
      <c r="A23" s="1" t="b">
        <v>0</v>
      </c>
      <c r="B23" s="1" t="s">
        <v>124</v>
      </c>
      <c r="C23" s="1">
        <v>1877.0</v>
      </c>
      <c r="D23" s="20">
        <v>43584.60660699074</v>
      </c>
      <c r="E23" s="1">
        <v>3.0</v>
      </c>
      <c r="F23" s="1">
        <v>2.0</v>
      </c>
      <c r="G23" s="1">
        <v>3.0</v>
      </c>
      <c r="H23" s="1">
        <v>2.0</v>
      </c>
      <c r="I23" s="1">
        <v>2.0</v>
      </c>
      <c r="J23" s="1">
        <v>4.0</v>
      </c>
      <c r="K23" s="1">
        <v>1.0</v>
      </c>
      <c r="L23" s="1">
        <v>3.0</v>
      </c>
      <c r="M23" s="1">
        <v>3.0</v>
      </c>
      <c r="N23" s="1">
        <v>3.0</v>
      </c>
      <c r="O23" s="1">
        <v>3.0</v>
      </c>
      <c r="P23" s="1">
        <v>2.0</v>
      </c>
      <c r="Q23" s="36">
        <v>2.0</v>
      </c>
      <c r="R23">
        <f t="shared" si="1"/>
        <v>33</v>
      </c>
      <c r="S23">
        <f t="shared" si="2"/>
        <v>14</v>
      </c>
      <c r="T23">
        <f t="shared" si="3"/>
        <v>7</v>
      </c>
      <c r="U23">
        <f t="shared" si="4"/>
        <v>12</v>
      </c>
      <c r="V23">
        <f>VLOOKUP(R23,'PCS Percentiles'!A$2:E$105,5,False)</f>
        <v>81</v>
      </c>
      <c r="W23" t="str">
        <f t="shared" si="5"/>
        <v>Clinically Relevant</v>
      </c>
    </row>
    <row r="24">
      <c r="A24" s="1" t="b">
        <v>0</v>
      </c>
      <c r="B24" s="1" t="s">
        <v>127</v>
      </c>
      <c r="C24" s="1">
        <v>1901.0</v>
      </c>
      <c r="D24" s="20">
        <v>43585.53696074074</v>
      </c>
      <c r="E24" s="1">
        <v>2.0</v>
      </c>
      <c r="F24" s="1">
        <v>1.0</v>
      </c>
      <c r="G24" s="1">
        <v>2.0</v>
      </c>
      <c r="H24" s="1">
        <v>2.0</v>
      </c>
      <c r="I24" s="1">
        <v>3.0</v>
      </c>
      <c r="J24" s="1">
        <v>2.0</v>
      </c>
      <c r="K24" s="1">
        <v>0.0</v>
      </c>
      <c r="L24" s="1">
        <v>1.0</v>
      </c>
      <c r="M24" s="1">
        <v>3.0</v>
      </c>
      <c r="N24" s="1">
        <v>2.0</v>
      </c>
      <c r="O24" s="1">
        <v>2.0</v>
      </c>
      <c r="P24" s="1">
        <v>1.0</v>
      </c>
      <c r="Q24" s="36">
        <v>1.0</v>
      </c>
      <c r="R24">
        <f t="shared" si="1"/>
        <v>22</v>
      </c>
      <c r="S24">
        <f t="shared" si="2"/>
        <v>11</v>
      </c>
      <c r="T24">
        <f t="shared" si="3"/>
        <v>3</v>
      </c>
      <c r="U24">
        <f t="shared" si="4"/>
        <v>8</v>
      </c>
      <c r="V24">
        <f>VLOOKUP(R24,'PCS Percentiles'!A$2:E$105,5,False)</f>
        <v>55</v>
      </c>
      <c r="W24" t="str">
        <f t="shared" si="5"/>
        <v>Within Standard Deviation</v>
      </c>
    </row>
    <row r="25">
      <c r="A25" s="1" t="b">
        <v>0</v>
      </c>
      <c r="B25" s="1" t="s">
        <v>128</v>
      </c>
      <c r="C25" s="1">
        <v>1895.0</v>
      </c>
      <c r="D25" s="20">
        <v>43585.650744687504</v>
      </c>
      <c r="E25" s="1">
        <v>2.0</v>
      </c>
      <c r="F25" s="1">
        <v>0.0</v>
      </c>
      <c r="G25" s="1">
        <v>0.0</v>
      </c>
      <c r="H25" s="1">
        <v>2.0</v>
      </c>
      <c r="I25" s="1">
        <v>2.0</v>
      </c>
      <c r="J25" s="1">
        <v>0.0</v>
      </c>
      <c r="K25" s="1">
        <v>0.0</v>
      </c>
      <c r="L25" s="1">
        <v>3.0</v>
      </c>
      <c r="M25" s="1">
        <v>2.0</v>
      </c>
      <c r="N25" s="1">
        <v>1.0</v>
      </c>
      <c r="O25" s="1">
        <v>1.0</v>
      </c>
      <c r="P25" s="1">
        <v>0.0</v>
      </c>
      <c r="Q25" s="36">
        <v>2.0</v>
      </c>
      <c r="R25">
        <f t="shared" si="1"/>
        <v>15</v>
      </c>
      <c r="S25">
        <f t="shared" si="2"/>
        <v>6</v>
      </c>
      <c r="T25">
        <f t="shared" si="3"/>
        <v>2</v>
      </c>
      <c r="U25">
        <f t="shared" si="4"/>
        <v>7</v>
      </c>
      <c r="V25">
        <f>VLOOKUP(R25,'PCS Percentiles'!A$2:E$105,5,False)</f>
        <v>39</v>
      </c>
      <c r="W25" t="str">
        <f t="shared" si="5"/>
        <v>Within Standard Deviation</v>
      </c>
    </row>
    <row r="26">
      <c r="A26" s="1" t="b">
        <v>0</v>
      </c>
      <c r="B26" s="1" t="s">
        <v>859</v>
      </c>
      <c r="C26" s="1">
        <v>1907.0</v>
      </c>
      <c r="D26" s="20">
        <v>43586.41794166667</v>
      </c>
      <c r="E26" s="1">
        <v>0.0</v>
      </c>
      <c r="F26" s="1">
        <v>0.0</v>
      </c>
      <c r="G26" s="1">
        <v>0.0</v>
      </c>
      <c r="H26" s="1">
        <v>1.0</v>
      </c>
      <c r="I26" s="1">
        <v>0.0</v>
      </c>
      <c r="J26" s="1">
        <v>1.0</v>
      </c>
      <c r="K26" s="1">
        <v>1.0</v>
      </c>
      <c r="L26" s="1">
        <v>1.0</v>
      </c>
      <c r="M26" s="1">
        <v>0.0</v>
      </c>
      <c r="N26" s="1">
        <v>0.0</v>
      </c>
      <c r="O26" s="1">
        <v>0.0</v>
      </c>
      <c r="P26" s="1">
        <v>0.0</v>
      </c>
      <c r="Q26" s="36">
        <v>1.0</v>
      </c>
      <c r="R26">
        <f t="shared" si="1"/>
        <v>5</v>
      </c>
      <c r="S26">
        <f t="shared" si="2"/>
        <v>1</v>
      </c>
      <c r="T26">
        <f t="shared" si="3"/>
        <v>3</v>
      </c>
      <c r="U26">
        <f t="shared" si="4"/>
        <v>1</v>
      </c>
      <c r="V26">
        <f>VLOOKUP(R26,'PCS Percentiles'!A$2:E$105,5,False)</f>
        <v>11</v>
      </c>
      <c r="W26" t="str">
        <f t="shared" si="5"/>
        <v>Within Standard Deviation</v>
      </c>
    </row>
    <row r="27">
      <c r="A27" s="1" t="b">
        <v>0</v>
      </c>
      <c r="B27" s="1" t="s">
        <v>129</v>
      </c>
      <c r="C27" s="1">
        <v>1594.0</v>
      </c>
      <c r="D27" s="20">
        <v>43587.432645567125</v>
      </c>
      <c r="E27" s="1">
        <v>3.0</v>
      </c>
      <c r="F27" s="1">
        <v>1.0</v>
      </c>
      <c r="G27" s="1">
        <v>2.0</v>
      </c>
      <c r="H27" s="1">
        <v>1.0</v>
      </c>
      <c r="I27" s="1">
        <v>1.0</v>
      </c>
      <c r="J27" s="1">
        <v>2.0</v>
      </c>
      <c r="K27" s="1">
        <v>1.0</v>
      </c>
      <c r="L27" s="1">
        <v>3.0</v>
      </c>
      <c r="M27" s="1">
        <v>3.0</v>
      </c>
      <c r="N27" s="1">
        <v>2.0</v>
      </c>
      <c r="O27" s="1">
        <v>2.0</v>
      </c>
      <c r="P27" s="1">
        <v>2.0</v>
      </c>
      <c r="Q27" s="36">
        <v>1.0</v>
      </c>
      <c r="R27">
        <f t="shared" si="1"/>
        <v>24</v>
      </c>
      <c r="S27">
        <f t="shared" si="2"/>
        <v>10</v>
      </c>
      <c r="T27">
        <f t="shared" si="3"/>
        <v>4</v>
      </c>
      <c r="U27">
        <f t="shared" si="4"/>
        <v>10</v>
      </c>
      <c r="V27">
        <f>VLOOKUP(R27,'PCS Percentiles'!A$2:E$105,5,False)</f>
        <v>60</v>
      </c>
      <c r="W27" t="str">
        <f t="shared" si="5"/>
        <v>Within Standard Deviation</v>
      </c>
    </row>
    <row r="28">
      <c r="A28" s="1" t="b">
        <v>0</v>
      </c>
      <c r="B28" s="1" t="s">
        <v>131</v>
      </c>
      <c r="C28" s="1">
        <v>1871.0</v>
      </c>
      <c r="D28" s="20">
        <v>43587.655488599536</v>
      </c>
      <c r="E28" s="1">
        <v>4.0</v>
      </c>
      <c r="F28" s="1">
        <v>2.0</v>
      </c>
      <c r="G28" s="1">
        <v>3.0</v>
      </c>
      <c r="H28" s="1">
        <v>4.0</v>
      </c>
      <c r="I28" s="1">
        <v>2.0</v>
      </c>
      <c r="J28" s="1">
        <v>1.0</v>
      </c>
      <c r="K28" s="1">
        <v>3.0</v>
      </c>
      <c r="L28" s="1">
        <v>4.0</v>
      </c>
      <c r="M28" s="1">
        <v>2.0</v>
      </c>
      <c r="N28" s="1">
        <v>2.0</v>
      </c>
      <c r="O28" s="1">
        <v>2.0</v>
      </c>
      <c r="P28" s="1">
        <v>3.0</v>
      </c>
      <c r="Q28" s="36">
        <v>2.0</v>
      </c>
      <c r="R28">
        <f t="shared" si="1"/>
        <v>34</v>
      </c>
      <c r="S28">
        <f t="shared" si="2"/>
        <v>18</v>
      </c>
      <c r="T28">
        <f t="shared" si="3"/>
        <v>6</v>
      </c>
      <c r="U28">
        <f t="shared" si="4"/>
        <v>10</v>
      </c>
      <c r="V28">
        <f>VLOOKUP(R28,'PCS Percentiles'!A$2:E$105,5,False)</f>
        <v>84</v>
      </c>
      <c r="W28" t="str">
        <f t="shared" si="5"/>
        <v>Clinically Relevant</v>
      </c>
    </row>
    <row r="29">
      <c r="A29" s="1" t="b">
        <v>0</v>
      </c>
      <c r="B29" s="1" t="s">
        <v>132</v>
      </c>
      <c r="C29" s="1">
        <v>1902.0</v>
      </c>
      <c r="D29" s="20">
        <v>43588.46064664352</v>
      </c>
      <c r="E29" s="1">
        <v>2.0</v>
      </c>
      <c r="F29" s="1">
        <v>2.0</v>
      </c>
      <c r="G29" s="1">
        <v>2.0</v>
      </c>
      <c r="H29" s="1">
        <v>2.0</v>
      </c>
      <c r="I29" s="1">
        <v>1.0</v>
      </c>
      <c r="J29" s="1">
        <v>2.0</v>
      </c>
      <c r="K29" s="1">
        <v>1.0</v>
      </c>
      <c r="L29" s="1">
        <v>2.0</v>
      </c>
      <c r="M29" s="1">
        <v>1.0</v>
      </c>
      <c r="N29" s="1">
        <v>2.0</v>
      </c>
      <c r="O29" s="1">
        <v>2.0</v>
      </c>
      <c r="P29" s="1">
        <v>1.0</v>
      </c>
      <c r="Q29" s="36">
        <v>2.0</v>
      </c>
      <c r="R29">
        <f t="shared" si="1"/>
        <v>22</v>
      </c>
      <c r="S29">
        <f t="shared" si="2"/>
        <v>10</v>
      </c>
      <c r="T29">
        <f t="shared" si="3"/>
        <v>5</v>
      </c>
      <c r="U29">
        <f t="shared" si="4"/>
        <v>7</v>
      </c>
      <c r="V29">
        <f>VLOOKUP(R29,'PCS Percentiles'!A$2:E$105,5,False)</f>
        <v>55</v>
      </c>
      <c r="W29" t="str">
        <f t="shared" si="5"/>
        <v>Within Standard Deviation</v>
      </c>
    </row>
    <row r="30">
      <c r="A30" s="1" t="b">
        <v>0</v>
      </c>
      <c r="B30" s="1" t="s">
        <v>132</v>
      </c>
      <c r="C30" s="1">
        <v>1912.0</v>
      </c>
      <c r="D30" s="20">
        <v>43588.47691486111</v>
      </c>
      <c r="E30" s="1">
        <v>2.0</v>
      </c>
      <c r="F30" s="1">
        <v>0.0</v>
      </c>
      <c r="G30" s="1">
        <v>1.0</v>
      </c>
      <c r="H30" s="1">
        <v>1.0</v>
      </c>
      <c r="I30" s="1">
        <v>0.0</v>
      </c>
      <c r="J30" s="1">
        <v>3.0</v>
      </c>
      <c r="K30" s="1">
        <v>1.0</v>
      </c>
      <c r="L30" s="1">
        <v>3.0</v>
      </c>
      <c r="M30" s="1">
        <v>2.0</v>
      </c>
      <c r="N30" s="1">
        <v>2.0</v>
      </c>
      <c r="O30" s="1">
        <v>1.0</v>
      </c>
      <c r="P30" s="1">
        <v>1.0</v>
      </c>
      <c r="Q30" s="36">
        <v>2.0</v>
      </c>
      <c r="R30">
        <f t="shared" si="1"/>
        <v>19</v>
      </c>
      <c r="S30">
        <f t="shared" si="2"/>
        <v>5</v>
      </c>
      <c r="T30">
        <f t="shared" si="3"/>
        <v>6</v>
      </c>
      <c r="U30">
        <f t="shared" si="4"/>
        <v>8</v>
      </c>
      <c r="V30">
        <f>VLOOKUP(R30,'PCS Percentiles'!A$2:E$105,5,False)</f>
        <v>48</v>
      </c>
      <c r="W30" t="str">
        <f t="shared" si="5"/>
        <v>Within Standard Deviation</v>
      </c>
    </row>
    <row r="31">
      <c r="A31" s="1" t="b">
        <v>0</v>
      </c>
      <c r="B31" s="1" t="s">
        <v>134</v>
      </c>
      <c r="C31" s="1">
        <v>1900.0</v>
      </c>
      <c r="D31" s="20">
        <v>43588.57390427083</v>
      </c>
      <c r="E31" s="1">
        <v>2.0</v>
      </c>
      <c r="F31" s="1">
        <v>0.0</v>
      </c>
      <c r="G31" s="1">
        <v>0.0</v>
      </c>
      <c r="H31" s="1">
        <v>1.0</v>
      </c>
      <c r="I31" s="1">
        <v>1.0</v>
      </c>
      <c r="J31" s="1">
        <v>1.0</v>
      </c>
      <c r="K31" s="1">
        <v>0.0</v>
      </c>
      <c r="L31" s="1">
        <v>1.0</v>
      </c>
      <c r="M31" s="1">
        <v>0.0</v>
      </c>
      <c r="N31" s="1">
        <v>1.0</v>
      </c>
      <c r="O31" s="1">
        <v>0.0</v>
      </c>
      <c r="P31" s="1">
        <v>0.0</v>
      </c>
      <c r="Q31" s="36">
        <v>0.0</v>
      </c>
      <c r="R31">
        <f t="shared" si="1"/>
        <v>7</v>
      </c>
      <c r="S31">
        <f t="shared" si="2"/>
        <v>4</v>
      </c>
      <c r="T31">
        <f t="shared" si="3"/>
        <v>1</v>
      </c>
      <c r="U31">
        <f t="shared" si="4"/>
        <v>2</v>
      </c>
      <c r="V31">
        <f>VLOOKUP(R31,'PCS Percentiles'!A$2:E$105,5,False)</f>
        <v>17</v>
      </c>
      <c r="W31" t="str">
        <f t="shared" si="5"/>
        <v>Within Standard Deviation</v>
      </c>
    </row>
    <row r="32">
      <c r="A32" s="1" t="b">
        <v>0</v>
      </c>
      <c r="B32" s="1" t="s">
        <v>133</v>
      </c>
      <c r="C32" s="1">
        <v>1903.0</v>
      </c>
      <c r="D32" s="20">
        <v>43588.592148275464</v>
      </c>
      <c r="E32" s="1">
        <v>3.0</v>
      </c>
      <c r="F32" s="1">
        <v>2.0</v>
      </c>
      <c r="G32" s="1">
        <v>3.0</v>
      </c>
      <c r="H32" s="1">
        <v>3.0</v>
      </c>
      <c r="I32" s="1">
        <v>2.0</v>
      </c>
      <c r="J32" s="1">
        <v>3.0</v>
      </c>
      <c r="K32" s="1">
        <v>0.0</v>
      </c>
      <c r="L32" s="1">
        <v>1.0</v>
      </c>
      <c r="M32" s="1">
        <v>1.0</v>
      </c>
      <c r="N32" s="1">
        <v>1.0</v>
      </c>
      <c r="O32" s="1">
        <v>3.0</v>
      </c>
      <c r="P32" s="1">
        <v>3.0</v>
      </c>
      <c r="Q32" s="36">
        <v>1.0</v>
      </c>
      <c r="R32">
        <f t="shared" si="1"/>
        <v>26</v>
      </c>
      <c r="S32">
        <f t="shared" si="2"/>
        <v>16</v>
      </c>
      <c r="T32">
        <f t="shared" si="3"/>
        <v>4</v>
      </c>
      <c r="U32">
        <f t="shared" si="4"/>
        <v>6</v>
      </c>
      <c r="V32">
        <f>VLOOKUP(R32,'PCS Percentiles'!A$2:E$105,5,False)</f>
        <v>65</v>
      </c>
      <c r="W32" t="str">
        <f t="shared" si="5"/>
        <v>Within Standard Deviation</v>
      </c>
    </row>
    <row r="33">
      <c r="A33" s="1" t="b">
        <v>0</v>
      </c>
      <c r="B33" s="1" t="s">
        <v>135</v>
      </c>
      <c r="C33" s="1">
        <v>1887.0</v>
      </c>
      <c r="D33" s="20">
        <v>43591.394994664355</v>
      </c>
      <c r="E33" s="1">
        <v>4.0</v>
      </c>
      <c r="F33" s="1">
        <v>2.0</v>
      </c>
      <c r="G33" s="1">
        <v>3.0</v>
      </c>
      <c r="H33" s="1">
        <v>3.0</v>
      </c>
      <c r="I33" s="1">
        <v>3.0</v>
      </c>
      <c r="J33" s="1">
        <v>1.0</v>
      </c>
      <c r="K33" s="1">
        <v>1.0</v>
      </c>
      <c r="L33" s="1">
        <v>2.0</v>
      </c>
      <c r="M33" s="1">
        <v>2.0</v>
      </c>
      <c r="N33" s="1">
        <v>2.0</v>
      </c>
      <c r="O33" s="1">
        <v>3.0</v>
      </c>
      <c r="P33" s="1">
        <v>1.0</v>
      </c>
      <c r="Q33" s="36">
        <v>4.0</v>
      </c>
      <c r="R33">
        <f t="shared" si="1"/>
        <v>31</v>
      </c>
      <c r="S33">
        <f t="shared" si="2"/>
        <v>16</v>
      </c>
      <c r="T33">
        <f t="shared" si="3"/>
        <v>6</v>
      </c>
      <c r="U33">
        <f t="shared" si="4"/>
        <v>9</v>
      </c>
      <c r="V33">
        <f>VLOOKUP(R33,'PCS Percentiles'!A$2:E$105,5,False)</f>
        <v>78</v>
      </c>
      <c r="W33" t="str">
        <f t="shared" si="5"/>
        <v>Clinically Relevant</v>
      </c>
    </row>
    <row r="34">
      <c r="A34" s="1" t="b">
        <v>0</v>
      </c>
      <c r="B34" s="1" t="s">
        <v>136</v>
      </c>
      <c r="C34" s="1">
        <v>1537.0</v>
      </c>
      <c r="D34" s="20">
        <v>43591.42331916667</v>
      </c>
      <c r="E34" s="1">
        <v>2.0</v>
      </c>
      <c r="F34" s="1">
        <v>0.0</v>
      </c>
      <c r="G34" s="1">
        <v>0.0</v>
      </c>
      <c r="H34" s="1">
        <v>1.0</v>
      </c>
      <c r="I34" s="1">
        <v>0.0</v>
      </c>
      <c r="J34" s="1">
        <v>2.0</v>
      </c>
      <c r="K34" s="1">
        <v>0.0</v>
      </c>
      <c r="L34" s="1">
        <v>2.0</v>
      </c>
      <c r="M34" s="1">
        <v>2.0</v>
      </c>
      <c r="N34" s="1">
        <v>1.0</v>
      </c>
      <c r="O34" s="1">
        <v>0.0</v>
      </c>
      <c r="P34" s="1">
        <v>0.0</v>
      </c>
      <c r="Q34" s="36">
        <v>3.0</v>
      </c>
      <c r="R34">
        <f t="shared" si="1"/>
        <v>13</v>
      </c>
      <c r="S34">
        <f t="shared" si="2"/>
        <v>3</v>
      </c>
      <c r="T34">
        <f t="shared" si="3"/>
        <v>5</v>
      </c>
      <c r="U34">
        <f t="shared" si="4"/>
        <v>5</v>
      </c>
      <c r="V34">
        <f>VLOOKUP(R34,'PCS Percentiles'!A$2:E$105,5,False)</f>
        <v>34</v>
      </c>
      <c r="W34" t="str">
        <f t="shared" si="5"/>
        <v>Within Standard Deviation</v>
      </c>
    </row>
    <row r="35">
      <c r="A35" s="1" t="b">
        <v>0</v>
      </c>
      <c r="B35" s="1" t="s">
        <v>137</v>
      </c>
      <c r="C35" s="1">
        <v>1883.0</v>
      </c>
      <c r="D35" s="20">
        <v>43592.513657557865</v>
      </c>
      <c r="E35" s="1">
        <v>3.0</v>
      </c>
      <c r="F35" s="1">
        <v>2.0</v>
      </c>
      <c r="G35" s="1">
        <v>2.0</v>
      </c>
      <c r="H35" s="1">
        <v>1.0</v>
      </c>
      <c r="I35" s="1">
        <v>3.0</v>
      </c>
      <c r="J35" s="1">
        <v>1.0</v>
      </c>
      <c r="K35" s="1">
        <v>3.0</v>
      </c>
      <c r="L35" s="1">
        <v>4.0</v>
      </c>
      <c r="M35" s="1">
        <v>4.0</v>
      </c>
      <c r="N35" s="1">
        <v>4.0</v>
      </c>
      <c r="O35" s="1">
        <v>4.0</v>
      </c>
      <c r="P35" s="1">
        <v>3.0</v>
      </c>
      <c r="Q35" s="36">
        <v>2.0</v>
      </c>
      <c r="R35">
        <f t="shared" si="1"/>
        <v>36</v>
      </c>
      <c r="S35">
        <f t="shared" si="2"/>
        <v>14</v>
      </c>
      <c r="T35">
        <f t="shared" si="3"/>
        <v>6</v>
      </c>
      <c r="U35">
        <f t="shared" si="4"/>
        <v>16</v>
      </c>
      <c r="V35">
        <f>VLOOKUP(R35,'PCS Percentiles'!A$2:E$105,5,False)</f>
        <v>87</v>
      </c>
      <c r="W35" t="str">
        <f t="shared" si="5"/>
        <v>Clinically Relevant</v>
      </c>
    </row>
    <row r="36">
      <c r="A36" s="1" t="b">
        <v>0</v>
      </c>
      <c r="B36" s="1" t="s">
        <v>138</v>
      </c>
      <c r="C36" s="1">
        <v>7.325033267E9</v>
      </c>
      <c r="D36" s="20">
        <v>43593.89477640046</v>
      </c>
      <c r="E36" s="1">
        <v>0.0</v>
      </c>
      <c r="F36" s="1">
        <v>0.0</v>
      </c>
      <c r="G36" s="1">
        <v>0.0</v>
      </c>
      <c r="H36" s="1">
        <v>0.0</v>
      </c>
      <c r="I36" s="1">
        <v>1.0</v>
      </c>
      <c r="J36" s="1">
        <v>0.0</v>
      </c>
      <c r="K36" s="1">
        <v>0.0</v>
      </c>
      <c r="L36" s="1">
        <v>0.0</v>
      </c>
      <c r="M36" s="1">
        <v>1.0</v>
      </c>
      <c r="N36" s="1">
        <v>1.0</v>
      </c>
      <c r="O36" s="1">
        <v>1.0</v>
      </c>
      <c r="P36" s="1">
        <v>1.0</v>
      </c>
      <c r="Q36" s="36">
        <v>0.0</v>
      </c>
      <c r="R36">
        <f t="shared" si="1"/>
        <v>5</v>
      </c>
      <c r="S36">
        <f t="shared" si="2"/>
        <v>2</v>
      </c>
      <c r="T36">
        <f t="shared" si="3"/>
        <v>0</v>
      </c>
      <c r="U36">
        <f t="shared" si="4"/>
        <v>3</v>
      </c>
      <c r="V36">
        <f>VLOOKUP(R36,'PCS Percentiles'!A$2:E$105,5,False)</f>
        <v>11</v>
      </c>
      <c r="W36" t="str">
        <f t="shared" si="5"/>
        <v>Within Standard Deviation</v>
      </c>
    </row>
    <row r="37">
      <c r="A37" s="1" t="b">
        <v>0</v>
      </c>
      <c r="B37" s="1" t="s">
        <v>130</v>
      </c>
      <c r="C37" s="1">
        <v>1784.0</v>
      </c>
      <c r="D37" s="20">
        <v>43594.62152956019</v>
      </c>
      <c r="E37" s="1">
        <v>2.0</v>
      </c>
      <c r="F37" s="1">
        <v>1.0</v>
      </c>
      <c r="G37" s="1">
        <v>1.0</v>
      </c>
      <c r="H37" s="1">
        <v>2.0</v>
      </c>
      <c r="I37" s="1">
        <v>1.0</v>
      </c>
      <c r="J37" s="1">
        <v>1.0</v>
      </c>
      <c r="K37" s="1">
        <v>1.0</v>
      </c>
      <c r="L37" s="1">
        <v>2.0</v>
      </c>
      <c r="M37" s="1">
        <v>1.0</v>
      </c>
      <c r="N37" s="1">
        <v>2.0</v>
      </c>
      <c r="O37" s="1">
        <v>2.0</v>
      </c>
      <c r="P37" s="1">
        <v>1.0</v>
      </c>
      <c r="Q37" s="36">
        <v>1.0</v>
      </c>
      <c r="R37">
        <f t="shared" si="1"/>
        <v>18</v>
      </c>
      <c r="S37">
        <f t="shared" si="2"/>
        <v>8</v>
      </c>
      <c r="T37">
        <f t="shared" si="3"/>
        <v>3</v>
      </c>
      <c r="U37">
        <f t="shared" si="4"/>
        <v>7</v>
      </c>
      <c r="V37">
        <f>VLOOKUP(R37,'PCS Percentiles'!A$2:E$105,5,False)</f>
        <v>47</v>
      </c>
      <c r="W37" t="str">
        <f t="shared" si="5"/>
        <v>Within Standard Deviation</v>
      </c>
    </row>
    <row r="38">
      <c r="A38" s="1" t="b">
        <v>0</v>
      </c>
      <c r="B38" s="1" t="s">
        <v>101</v>
      </c>
      <c r="C38" s="1">
        <v>1888.0</v>
      </c>
      <c r="D38" s="20">
        <v>43595.380975821754</v>
      </c>
      <c r="E38" s="1">
        <v>3.0</v>
      </c>
      <c r="F38" s="1">
        <v>1.0</v>
      </c>
      <c r="G38" s="1">
        <v>2.0</v>
      </c>
      <c r="H38" s="1">
        <v>3.0</v>
      </c>
      <c r="I38" s="1">
        <v>1.0</v>
      </c>
      <c r="J38" s="1">
        <v>2.0</v>
      </c>
      <c r="K38" s="1">
        <v>2.0</v>
      </c>
      <c r="L38" s="1">
        <v>4.0</v>
      </c>
      <c r="M38" s="1">
        <v>3.0</v>
      </c>
      <c r="N38" s="1">
        <v>1.0</v>
      </c>
      <c r="O38" s="1">
        <v>2.0</v>
      </c>
      <c r="P38" s="1">
        <v>1.0</v>
      </c>
      <c r="Q38" s="36">
        <v>3.0</v>
      </c>
      <c r="R38">
        <f t="shared" si="1"/>
        <v>28</v>
      </c>
      <c r="S38">
        <f t="shared" si="2"/>
        <v>11</v>
      </c>
      <c r="T38">
        <f t="shared" si="3"/>
        <v>7</v>
      </c>
      <c r="U38">
        <f t="shared" si="4"/>
        <v>10</v>
      </c>
      <c r="V38">
        <f>VLOOKUP(R38,'PCS Percentiles'!A$2:E$105,5,False)</f>
        <v>69</v>
      </c>
      <c r="W38" t="str">
        <f t="shared" si="5"/>
        <v>Within Standard Deviation</v>
      </c>
    </row>
    <row r="39">
      <c r="A39" s="1" t="b">
        <v>0</v>
      </c>
      <c r="B39" s="1" t="s">
        <v>106</v>
      </c>
      <c r="C39" s="1">
        <v>1770.0</v>
      </c>
      <c r="D39" s="20">
        <v>43598.59736662037</v>
      </c>
      <c r="E39" s="1">
        <v>3.0</v>
      </c>
      <c r="F39" s="1">
        <v>1.0</v>
      </c>
      <c r="G39" s="1">
        <v>1.0</v>
      </c>
      <c r="H39" s="1">
        <v>4.0</v>
      </c>
      <c r="I39" s="1">
        <v>2.0</v>
      </c>
      <c r="J39" s="1">
        <v>3.0</v>
      </c>
      <c r="K39" s="1">
        <v>2.0</v>
      </c>
      <c r="L39" s="1">
        <v>3.0</v>
      </c>
      <c r="M39" s="1">
        <v>2.0</v>
      </c>
      <c r="N39" s="1">
        <v>2.0</v>
      </c>
      <c r="O39" s="1">
        <v>2.0</v>
      </c>
      <c r="P39" s="1">
        <v>3.0</v>
      </c>
      <c r="Q39" s="36">
        <v>3.0</v>
      </c>
      <c r="R39">
        <f t="shared" si="1"/>
        <v>31</v>
      </c>
      <c r="S39">
        <f t="shared" si="2"/>
        <v>14</v>
      </c>
      <c r="T39">
        <f t="shared" si="3"/>
        <v>8</v>
      </c>
      <c r="U39">
        <f t="shared" si="4"/>
        <v>9</v>
      </c>
      <c r="V39">
        <f>VLOOKUP(R39,'PCS Percentiles'!A$2:E$105,5,False)</f>
        <v>78</v>
      </c>
      <c r="W39" t="str">
        <f t="shared" si="5"/>
        <v>Clinically Relevant</v>
      </c>
    </row>
    <row r="40">
      <c r="A40" s="1" t="b">
        <v>0</v>
      </c>
      <c r="B40" s="1" t="s">
        <v>139</v>
      </c>
      <c r="C40" s="1">
        <v>1904.0</v>
      </c>
      <c r="D40" s="20">
        <v>43598.620235254624</v>
      </c>
      <c r="E40" s="1">
        <v>2.0</v>
      </c>
      <c r="F40" s="1">
        <v>2.0</v>
      </c>
      <c r="G40" s="1">
        <v>3.0</v>
      </c>
      <c r="H40" s="1">
        <v>2.0</v>
      </c>
      <c r="I40" s="1">
        <v>3.0</v>
      </c>
      <c r="J40" s="1">
        <v>1.0</v>
      </c>
      <c r="K40" s="1">
        <v>0.0</v>
      </c>
      <c r="L40" s="1">
        <v>1.0</v>
      </c>
      <c r="M40" s="1">
        <v>1.0</v>
      </c>
      <c r="N40" s="1">
        <v>2.0</v>
      </c>
      <c r="O40" s="1">
        <v>1.0</v>
      </c>
      <c r="P40" s="1">
        <v>3.0</v>
      </c>
      <c r="Q40" s="36">
        <v>1.0</v>
      </c>
      <c r="R40">
        <f t="shared" si="1"/>
        <v>22</v>
      </c>
      <c r="S40">
        <f t="shared" si="2"/>
        <v>15</v>
      </c>
      <c r="T40">
        <f t="shared" si="3"/>
        <v>2</v>
      </c>
      <c r="U40">
        <f t="shared" si="4"/>
        <v>5</v>
      </c>
      <c r="V40">
        <f>VLOOKUP(R40,'PCS Percentiles'!A$2:E$105,5,False)</f>
        <v>55</v>
      </c>
      <c r="W40" t="str">
        <f t="shared" si="5"/>
        <v>Within Standard Deviation</v>
      </c>
    </row>
    <row r="41">
      <c r="A41" s="1" t="b">
        <v>0</v>
      </c>
      <c r="B41" s="1" t="s">
        <v>140</v>
      </c>
      <c r="C41" s="1">
        <v>882.0</v>
      </c>
      <c r="D41" s="20">
        <v>43599.420087349536</v>
      </c>
      <c r="E41" s="1">
        <v>1.0</v>
      </c>
      <c r="F41" s="1">
        <v>2.0</v>
      </c>
      <c r="G41" s="1">
        <v>3.0</v>
      </c>
      <c r="H41" s="1">
        <v>2.0</v>
      </c>
      <c r="I41" s="1">
        <v>2.0</v>
      </c>
      <c r="J41" s="1">
        <v>1.0</v>
      </c>
      <c r="K41" s="1">
        <v>1.0</v>
      </c>
      <c r="L41" s="1">
        <v>2.0</v>
      </c>
      <c r="M41" s="1">
        <v>3.0</v>
      </c>
      <c r="N41" s="1">
        <v>1.0</v>
      </c>
      <c r="O41" s="1">
        <v>1.0</v>
      </c>
      <c r="P41" s="1">
        <v>1.0</v>
      </c>
      <c r="Q41" s="36">
        <v>3.0</v>
      </c>
      <c r="R41">
        <f t="shared" si="1"/>
        <v>23</v>
      </c>
      <c r="S41">
        <f t="shared" si="2"/>
        <v>11</v>
      </c>
      <c r="T41">
        <f t="shared" si="3"/>
        <v>5</v>
      </c>
      <c r="U41">
        <f t="shared" si="4"/>
        <v>7</v>
      </c>
      <c r="V41">
        <f>VLOOKUP(R41,'PCS Percentiles'!A$2:E$105,5,False)</f>
        <v>57</v>
      </c>
      <c r="W41" t="str">
        <f t="shared" si="5"/>
        <v>Within Standard Deviation</v>
      </c>
    </row>
    <row r="42">
      <c r="A42" s="1" t="b">
        <v>0</v>
      </c>
      <c r="B42" s="1" t="s">
        <v>141</v>
      </c>
      <c r="C42" s="1">
        <v>1909.0</v>
      </c>
      <c r="D42" s="20">
        <v>43599.450586273146</v>
      </c>
      <c r="E42" s="1">
        <v>2.0</v>
      </c>
      <c r="F42" s="1">
        <v>0.0</v>
      </c>
      <c r="G42" s="1">
        <v>1.0</v>
      </c>
      <c r="H42" s="1">
        <v>3.0</v>
      </c>
      <c r="I42" s="1">
        <v>0.0</v>
      </c>
      <c r="J42" s="1">
        <v>3.0</v>
      </c>
      <c r="K42" s="1">
        <v>1.0</v>
      </c>
      <c r="L42" s="1">
        <v>2.0</v>
      </c>
      <c r="M42" s="1">
        <v>1.0</v>
      </c>
      <c r="N42" s="1">
        <v>1.0</v>
      </c>
      <c r="O42" s="1">
        <v>1.0</v>
      </c>
      <c r="P42" s="1">
        <v>1.0</v>
      </c>
      <c r="Q42" s="36">
        <v>2.0</v>
      </c>
      <c r="R42">
        <f t="shared" si="1"/>
        <v>18</v>
      </c>
      <c r="S42">
        <f t="shared" si="2"/>
        <v>7</v>
      </c>
      <c r="T42">
        <f t="shared" si="3"/>
        <v>6</v>
      </c>
      <c r="U42">
        <f t="shared" si="4"/>
        <v>5</v>
      </c>
      <c r="V42">
        <f>VLOOKUP(R42,'PCS Percentiles'!A$2:E$105,5,False)</f>
        <v>47</v>
      </c>
      <c r="W42" t="str">
        <f t="shared" si="5"/>
        <v>Within Standard Deviation</v>
      </c>
    </row>
    <row r="43">
      <c r="A43" s="1" t="b">
        <v>0</v>
      </c>
      <c r="B43" s="1" t="s">
        <v>142</v>
      </c>
      <c r="C43" s="1">
        <v>1905.0</v>
      </c>
      <c r="D43" s="20">
        <v>43599.568663611106</v>
      </c>
      <c r="E43" s="1">
        <v>2.0</v>
      </c>
      <c r="F43" s="1">
        <v>0.0</v>
      </c>
      <c r="G43" s="1">
        <v>3.0</v>
      </c>
      <c r="H43" s="1">
        <v>2.0</v>
      </c>
      <c r="I43" s="1">
        <v>0.0</v>
      </c>
      <c r="J43" s="1">
        <v>1.0</v>
      </c>
      <c r="K43" s="1">
        <v>0.0</v>
      </c>
      <c r="L43" s="1">
        <v>4.0</v>
      </c>
      <c r="M43" s="1">
        <v>3.0</v>
      </c>
      <c r="N43" s="1">
        <v>2.0</v>
      </c>
      <c r="O43" s="1">
        <v>2.0</v>
      </c>
      <c r="P43" s="1">
        <v>1.0</v>
      </c>
      <c r="Q43" s="36">
        <v>3.0</v>
      </c>
      <c r="R43">
        <f t="shared" si="1"/>
        <v>23</v>
      </c>
      <c r="S43">
        <f t="shared" si="2"/>
        <v>8</v>
      </c>
      <c r="T43">
        <f t="shared" si="3"/>
        <v>4</v>
      </c>
      <c r="U43">
        <f t="shared" si="4"/>
        <v>11</v>
      </c>
      <c r="V43">
        <f>VLOOKUP(R43,'PCS Percentiles'!A$2:E$105,5,False)</f>
        <v>57</v>
      </c>
      <c r="W43" t="str">
        <f t="shared" si="5"/>
        <v>Within Standard Deviation</v>
      </c>
    </row>
    <row r="44">
      <c r="A44" s="1" t="b">
        <v>0</v>
      </c>
      <c r="B44" s="1" t="s">
        <v>145</v>
      </c>
      <c r="C44" s="1">
        <v>1894.0</v>
      </c>
      <c r="D44" s="20">
        <v>43600.591907395836</v>
      </c>
      <c r="E44" s="1">
        <v>1.0</v>
      </c>
      <c r="F44" s="1">
        <v>1.0</v>
      </c>
      <c r="G44" s="1">
        <v>0.0</v>
      </c>
      <c r="H44" s="1">
        <v>0.0</v>
      </c>
      <c r="I44" s="1">
        <v>1.0</v>
      </c>
      <c r="J44" s="1">
        <v>0.0</v>
      </c>
      <c r="K44" s="1">
        <v>0.0</v>
      </c>
      <c r="L44" s="1">
        <v>0.0</v>
      </c>
      <c r="M44" s="1">
        <v>1.0</v>
      </c>
      <c r="N44" s="1">
        <v>0.0</v>
      </c>
      <c r="O44" s="1">
        <v>0.0</v>
      </c>
      <c r="P44" s="1">
        <v>0.0</v>
      </c>
      <c r="Q44" s="36">
        <v>0.0</v>
      </c>
      <c r="R44">
        <f t="shared" si="1"/>
        <v>4</v>
      </c>
      <c r="S44">
        <f t="shared" si="2"/>
        <v>3</v>
      </c>
      <c r="T44">
        <f t="shared" si="3"/>
        <v>0</v>
      </c>
      <c r="U44">
        <f t="shared" si="4"/>
        <v>1</v>
      </c>
      <c r="V44">
        <f>VLOOKUP(R44,'PCS Percentiles'!A$2:E$105,5,False)</f>
        <v>9</v>
      </c>
      <c r="W44" t="str">
        <f t="shared" si="5"/>
        <v>Within Standard Deviation</v>
      </c>
    </row>
    <row r="45">
      <c r="A45" s="1" t="b">
        <v>0</v>
      </c>
      <c r="B45" s="1" t="s">
        <v>146</v>
      </c>
      <c r="C45" s="1">
        <v>1710.0</v>
      </c>
      <c r="D45" s="20">
        <v>43601.378366296296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36">
        <v>0.0</v>
      </c>
      <c r="R45">
        <f t="shared" si="1"/>
        <v>0</v>
      </c>
      <c r="S45">
        <f t="shared" si="2"/>
        <v>0</v>
      </c>
      <c r="T45">
        <f t="shared" si="3"/>
        <v>0</v>
      </c>
      <c r="U45">
        <f t="shared" si="4"/>
        <v>0</v>
      </c>
      <c r="V45">
        <f>VLOOKUP(R45,'PCS Percentiles'!A$2:E$105,5,False)</f>
        <v>2</v>
      </c>
      <c r="W45" t="str">
        <f t="shared" si="5"/>
        <v>Within Standard Deviation</v>
      </c>
    </row>
    <row r="46">
      <c r="A46" s="1" t="b">
        <v>0</v>
      </c>
      <c r="B46" s="1" t="s">
        <v>147</v>
      </c>
      <c r="C46" s="1">
        <v>1918.0</v>
      </c>
      <c r="D46" s="20">
        <v>43601.37974846065</v>
      </c>
      <c r="E46" s="1">
        <v>2.0</v>
      </c>
      <c r="F46" s="1">
        <v>2.0</v>
      </c>
      <c r="G46" s="1">
        <v>2.0</v>
      </c>
      <c r="H46" s="1">
        <v>2.0</v>
      </c>
      <c r="I46" s="1">
        <v>2.0</v>
      </c>
      <c r="J46" s="1">
        <v>2.0</v>
      </c>
      <c r="K46" s="1">
        <v>2.0</v>
      </c>
      <c r="L46" s="1">
        <v>2.0</v>
      </c>
      <c r="M46" s="1">
        <v>2.0</v>
      </c>
      <c r="N46" s="1">
        <v>2.0</v>
      </c>
      <c r="O46" s="1">
        <v>2.0</v>
      </c>
      <c r="P46" s="1">
        <v>1.0</v>
      </c>
      <c r="Q46" s="36">
        <v>3.0</v>
      </c>
      <c r="R46">
        <f t="shared" si="1"/>
        <v>26</v>
      </c>
      <c r="S46">
        <f t="shared" si="2"/>
        <v>11</v>
      </c>
      <c r="T46">
        <f t="shared" si="3"/>
        <v>7</v>
      </c>
      <c r="U46">
        <f t="shared" si="4"/>
        <v>8</v>
      </c>
      <c r="V46">
        <f>VLOOKUP(R46,'PCS Percentiles'!A$2:E$105,5,False)</f>
        <v>65</v>
      </c>
      <c r="W46" t="str">
        <f t="shared" si="5"/>
        <v>Within Standard Deviation</v>
      </c>
    </row>
    <row r="47">
      <c r="A47" s="1" t="b">
        <v>0</v>
      </c>
      <c r="B47" s="1" t="s">
        <v>148</v>
      </c>
      <c r="C47" s="1">
        <v>1921.0</v>
      </c>
      <c r="D47" s="20">
        <v>43601.58419259259</v>
      </c>
      <c r="E47" s="1">
        <v>3.0</v>
      </c>
      <c r="F47" s="1">
        <v>1.0</v>
      </c>
      <c r="G47" s="1">
        <v>3.0</v>
      </c>
      <c r="H47" s="1">
        <v>3.0</v>
      </c>
      <c r="I47" s="1">
        <v>2.0</v>
      </c>
      <c r="J47" s="1">
        <v>1.0</v>
      </c>
      <c r="K47" s="1">
        <v>1.0</v>
      </c>
      <c r="L47" s="1">
        <v>2.0</v>
      </c>
      <c r="M47" s="1">
        <v>2.0</v>
      </c>
      <c r="N47" s="1">
        <v>2.0</v>
      </c>
      <c r="O47" s="1">
        <v>2.0</v>
      </c>
      <c r="P47" s="1">
        <v>2.0</v>
      </c>
      <c r="Q47" s="36">
        <v>4.0</v>
      </c>
      <c r="R47">
        <f t="shared" si="1"/>
        <v>28</v>
      </c>
      <c r="S47">
        <f t="shared" si="2"/>
        <v>14</v>
      </c>
      <c r="T47">
        <f t="shared" si="3"/>
        <v>6</v>
      </c>
      <c r="U47">
        <f t="shared" si="4"/>
        <v>8</v>
      </c>
      <c r="V47">
        <f>VLOOKUP(R47,'PCS Percentiles'!A$2:E$105,5,False)</f>
        <v>69</v>
      </c>
      <c r="W47" t="str">
        <f t="shared" si="5"/>
        <v>Within Standard Deviation</v>
      </c>
    </row>
    <row r="48">
      <c r="A48" s="1" t="b">
        <v>0</v>
      </c>
      <c r="B48" s="1" t="s">
        <v>149</v>
      </c>
      <c r="C48" s="1">
        <v>1923.0</v>
      </c>
      <c r="D48" s="20">
        <v>43602.37375417824</v>
      </c>
      <c r="E48" s="1">
        <v>1.0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36">
        <v>0.0</v>
      </c>
      <c r="R48">
        <f t="shared" si="1"/>
        <v>1</v>
      </c>
      <c r="S48">
        <f t="shared" si="2"/>
        <v>1</v>
      </c>
      <c r="T48">
        <f t="shared" si="3"/>
        <v>0</v>
      </c>
      <c r="U48">
        <f t="shared" si="4"/>
        <v>0</v>
      </c>
      <c r="V48" t="str">
        <f>VLOOKUP(R48,'PCS Percentiles'!A$2:E$105,5,False)</f>
        <v>#N/A</v>
      </c>
      <c r="W48" t="str">
        <f t="shared" si="5"/>
        <v>Within Standard Deviation</v>
      </c>
    </row>
    <row r="49">
      <c r="A49" s="1" t="b">
        <v>0</v>
      </c>
      <c r="B49" s="1" t="s">
        <v>150</v>
      </c>
      <c r="C49" s="1">
        <v>1925.0</v>
      </c>
      <c r="D49" s="20">
        <v>43602.41879736111</v>
      </c>
      <c r="E49" s="1">
        <v>3.0</v>
      </c>
      <c r="F49" s="1">
        <v>1.0</v>
      </c>
      <c r="G49" s="1">
        <v>1.0</v>
      </c>
      <c r="H49" s="1">
        <v>2.0</v>
      </c>
      <c r="I49" s="1">
        <v>0.0</v>
      </c>
      <c r="J49" s="1">
        <v>1.0</v>
      </c>
      <c r="K49" s="1">
        <v>4.0</v>
      </c>
      <c r="L49" s="1">
        <v>4.0</v>
      </c>
      <c r="M49" s="1">
        <v>2.0</v>
      </c>
      <c r="N49" s="1">
        <v>1.0</v>
      </c>
      <c r="O49" s="1">
        <v>1.0</v>
      </c>
      <c r="P49" s="1">
        <v>1.0</v>
      </c>
      <c r="Q49" s="36">
        <v>1.0</v>
      </c>
      <c r="R49">
        <f t="shared" si="1"/>
        <v>22</v>
      </c>
      <c r="S49">
        <f t="shared" si="2"/>
        <v>8</v>
      </c>
      <c r="T49">
        <f t="shared" si="3"/>
        <v>6</v>
      </c>
      <c r="U49">
        <f t="shared" si="4"/>
        <v>8</v>
      </c>
      <c r="V49">
        <f>VLOOKUP(R49,'PCS Percentiles'!A$2:E$105,5,False)</f>
        <v>55</v>
      </c>
      <c r="W49" t="str">
        <f t="shared" si="5"/>
        <v>Within Standard Deviation</v>
      </c>
    </row>
    <row r="50">
      <c r="A50" s="1" t="b">
        <v>0</v>
      </c>
      <c r="B50" s="1" t="s">
        <v>151</v>
      </c>
      <c r="C50" s="1">
        <v>91.0</v>
      </c>
      <c r="D50" s="20">
        <v>43602.601382685185</v>
      </c>
      <c r="E50" s="1">
        <v>3.0</v>
      </c>
      <c r="F50" s="1">
        <v>2.0</v>
      </c>
      <c r="G50" s="1">
        <v>3.0</v>
      </c>
      <c r="H50" s="1">
        <v>1.0</v>
      </c>
      <c r="I50" s="1">
        <v>2.0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0.0</v>
      </c>
      <c r="Q50" s="36">
        <v>0.0</v>
      </c>
      <c r="R50">
        <f t="shared" si="1"/>
        <v>12</v>
      </c>
      <c r="S50">
        <f t="shared" si="2"/>
        <v>11</v>
      </c>
      <c r="T50">
        <f t="shared" si="3"/>
        <v>0</v>
      </c>
      <c r="U50">
        <f t="shared" si="4"/>
        <v>1</v>
      </c>
      <c r="V50">
        <f>VLOOKUP(R50,'PCS Percentiles'!A$2:E$105,5,False)</f>
        <v>31</v>
      </c>
      <c r="W50" t="str">
        <f t="shared" si="5"/>
        <v>Within Standard Deviation</v>
      </c>
    </row>
    <row r="51">
      <c r="A51" s="1" t="b">
        <v>0</v>
      </c>
      <c r="B51" s="1" t="s">
        <v>859</v>
      </c>
      <c r="C51" s="1">
        <v>1907.0</v>
      </c>
      <c r="D51" s="20">
        <v>43606.418584224535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36">
        <v>0.0</v>
      </c>
      <c r="R51">
        <f t="shared" si="1"/>
        <v>0</v>
      </c>
      <c r="S51">
        <f t="shared" si="2"/>
        <v>0</v>
      </c>
      <c r="T51">
        <f t="shared" si="3"/>
        <v>0</v>
      </c>
      <c r="U51">
        <f t="shared" si="4"/>
        <v>0</v>
      </c>
      <c r="V51">
        <f>VLOOKUP(R51,'PCS Percentiles'!A$2:E$105,5,False)</f>
        <v>2</v>
      </c>
      <c r="W51" t="str">
        <f t="shared" si="5"/>
        <v>Within Standard Deviation</v>
      </c>
    </row>
    <row r="52">
      <c r="A52" s="1" t="b">
        <v>0</v>
      </c>
      <c r="B52" s="1" t="s">
        <v>152</v>
      </c>
      <c r="C52" s="1">
        <v>1866.0</v>
      </c>
      <c r="D52" s="20">
        <v>43606.44395748843</v>
      </c>
      <c r="E52" s="1">
        <v>4.0</v>
      </c>
      <c r="F52" s="1">
        <v>3.0</v>
      </c>
      <c r="G52" s="1">
        <v>4.0</v>
      </c>
      <c r="H52" s="1">
        <v>4.0</v>
      </c>
      <c r="I52" s="1">
        <v>4.0</v>
      </c>
      <c r="J52" s="1">
        <v>4.0</v>
      </c>
      <c r="K52" s="1">
        <v>3.0</v>
      </c>
      <c r="L52" s="1">
        <v>4.0</v>
      </c>
      <c r="M52" s="1">
        <v>4.0</v>
      </c>
      <c r="N52" s="1">
        <v>4.0</v>
      </c>
      <c r="O52" s="1">
        <v>4.0</v>
      </c>
      <c r="P52" s="1">
        <v>3.0</v>
      </c>
      <c r="Q52" s="36">
        <v>4.0</v>
      </c>
      <c r="R52">
        <f t="shared" si="1"/>
        <v>49</v>
      </c>
      <c r="S52">
        <f t="shared" si="2"/>
        <v>22</v>
      </c>
      <c r="T52">
        <f t="shared" si="3"/>
        <v>11</v>
      </c>
      <c r="U52">
        <f t="shared" si="4"/>
        <v>16</v>
      </c>
      <c r="V52">
        <f>VLOOKUP(R52,'PCS Percentiles'!A$2:E$105,5,False)</f>
        <v>100</v>
      </c>
      <c r="W52" t="str">
        <f t="shared" si="5"/>
        <v>Clinically Relevant</v>
      </c>
    </row>
    <row r="53">
      <c r="A53" s="1" t="b">
        <v>0</v>
      </c>
      <c r="B53" s="1" t="s">
        <v>153</v>
      </c>
      <c r="C53" s="1">
        <v>1782.0</v>
      </c>
      <c r="D53" s="20">
        <v>43606.46930109954</v>
      </c>
      <c r="E53" s="1">
        <v>1.0</v>
      </c>
      <c r="F53" s="1">
        <v>1.0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1.0</v>
      </c>
      <c r="N53" s="1">
        <v>0.0</v>
      </c>
      <c r="O53" s="1">
        <v>0.0</v>
      </c>
      <c r="P53" s="1">
        <v>0.0</v>
      </c>
      <c r="Q53" s="36">
        <v>0.0</v>
      </c>
      <c r="R53">
        <f t="shared" si="1"/>
        <v>3</v>
      </c>
      <c r="S53">
        <f t="shared" si="2"/>
        <v>2</v>
      </c>
      <c r="T53">
        <f t="shared" si="3"/>
        <v>0</v>
      </c>
      <c r="U53">
        <f t="shared" si="4"/>
        <v>1</v>
      </c>
      <c r="V53">
        <f>VLOOKUP(R53,'PCS Percentiles'!A$2:E$105,5,False)</f>
        <v>6</v>
      </c>
      <c r="W53" t="str">
        <f t="shared" si="5"/>
        <v>Within Standard Deviation</v>
      </c>
    </row>
    <row r="54">
      <c r="A54" s="1" t="b">
        <v>0</v>
      </c>
      <c r="B54" s="1" t="s">
        <v>155</v>
      </c>
      <c r="C54" s="1">
        <v>1644.0</v>
      </c>
      <c r="D54" s="20">
        <v>43606.56413116898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36">
        <v>0.0</v>
      </c>
      <c r="R54">
        <f t="shared" si="1"/>
        <v>0</v>
      </c>
      <c r="S54">
        <f t="shared" si="2"/>
        <v>0</v>
      </c>
      <c r="T54">
        <f t="shared" si="3"/>
        <v>0</v>
      </c>
      <c r="U54">
        <f t="shared" si="4"/>
        <v>0</v>
      </c>
      <c r="V54">
        <f>VLOOKUP(R54,'PCS Percentiles'!A$2:E$105,5,False)</f>
        <v>2</v>
      </c>
      <c r="W54" t="str">
        <f t="shared" si="5"/>
        <v>Within Standard Deviation</v>
      </c>
    </row>
    <row r="55">
      <c r="A55" s="1" t="b">
        <v>0</v>
      </c>
      <c r="B55" s="1" t="s">
        <v>861</v>
      </c>
      <c r="C55" s="1">
        <v>1917.0</v>
      </c>
      <c r="D55" s="20">
        <v>43606.601515312504</v>
      </c>
      <c r="E55" s="1">
        <v>3.0</v>
      </c>
      <c r="F55" s="1">
        <v>3.0</v>
      </c>
      <c r="G55" s="1">
        <v>2.0</v>
      </c>
      <c r="H55" s="1">
        <v>2.0</v>
      </c>
      <c r="I55" s="1">
        <v>2.0</v>
      </c>
      <c r="J55" s="1">
        <v>4.0</v>
      </c>
      <c r="K55" s="1">
        <v>0.0</v>
      </c>
      <c r="L55" s="1">
        <v>4.0</v>
      </c>
      <c r="M55" s="1">
        <v>2.0</v>
      </c>
      <c r="N55" s="1">
        <v>2.0</v>
      </c>
      <c r="O55" s="1">
        <v>3.0</v>
      </c>
      <c r="P55" s="1">
        <v>0.0</v>
      </c>
      <c r="Q55" s="36">
        <v>1.0</v>
      </c>
      <c r="R55">
        <f t="shared" si="1"/>
        <v>28</v>
      </c>
      <c r="S55">
        <f t="shared" si="2"/>
        <v>12</v>
      </c>
      <c r="T55">
        <f t="shared" si="3"/>
        <v>5</v>
      </c>
      <c r="U55">
        <f t="shared" si="4"/>
        <v>11</v>
      </c>
      <c r="V55">
        <f>VLOOKUP(R55,'PCS Percentiles'!A$2:E$105,5,False)</f>
        <v>69</v>
      </c>
      <c r="W55" t="str">
        <f t="shared" si="5"/>
        <v>Within Standard Deviation</v>
      </c>
    </row>
    <row r="56">
      <c r="A56" s="1" t="b">
        <v>1</v>
      </c>
      <c r="B56" s="1" t="s">
        <v>144</v>
      </c>
      <c r="C56" s="1">
        <v>1792.0</v>
      </c>
      <c r="D56" s="20">
        <v>43607.43064534722</v>
      </c>
      <c r="E56" s="1">
        <v>1.0</v>
      </c>
      <c r="F56" s="1">
        <v>0.0</v>
      </c>
      <c r="G56" s="1">
        <v>0.0</v>
      </c>
      <c r="H56" s="1">
        <v>3.0</v>
      </c>
      <c r="I56" s="1">
        <v>2.0</v>
      </c>
      <c r="J56" s="1">
        <v>1.0</v>
      </c>
      <c r="K56" s="1">
        <v>0.0</v>
      </c>
      <c r="L56" s="1">
        <v>1.0</v>
      </c>
      <c r="M56" s="1">
        <v>1.0</v>
      </c>
      <c r="N56" s="1">
        <v>1.0</v>
      </c>
      <c r="O56" s="1">
        <v>1.0</v>
      </c>
      <c r="P56" s="1">
        <v>1.0</v>
      </c>
      <c r="Q56" s="36">
        <v>2.0</v>
      </c>
      <c r="R56">
        <f t="shared" si="1"/>
        <v>14</v>
      </c>
      <c r="S56">
        <f t="shared" si="2"/>
        <v>7</v>
      </c>
      <c r="T56">
        <f t="shared" si="3"/>
        <v>3</v>
      </c>
      <c r="U56">
        <f t="shared" si="4"/>
        <v>4</v>
      </c>
      <c r="V56">
        <f>VLOOKUP(R56,'PCS Percentiles'!A$2:E$105,5,False)</f>
        <v>35</v>
      </c>
      <c r="W56" t="str">
        <f t="shared" si="5"/>
        <v>Within Standard Deviation</v>
      </c>
    </row>
    <row r="57">
      <c r="A57" s="1" t="b">
        <v>0</v>
      </c>
      <c r="B57" s="1" t="s">
        <v>156</v>
      </c>
      <c r="C57" s="1">
        <v>1184.0</v>
      </c>
      <c r="D57" s="20">
        <v>43607.45723292824</v>
      </c>
      <c r="E57" s="1">
        <v>2.0</v>
      </c>
      <c r="F57" s="1">
        <v>0.0</v>
      </c>
      <c r="G57" s="1">
        <v>0.0</v>
      </c>
      <c r="H57" s="1">
        <v>0.0</v>
      </c>
      <c r="I57" s="1">
        <v>1.0</v>
      </c>
      <c r="J57" s="1">
        <v>0.0</v>
      </c>
      <c r="K57" s="1">
        <v>0.0</v>
      </c>
      <c r="L57" s="1">
        <v>0.0</v>
      </c>
      <c r="M57" s="1">
        <v>0.0</v>
      </c>
      <c r="N57" s="1">
        <v>1.0</v>
      </c>
      <c r="O57" s="1">
        <v>1.0</v>
      </c>
      <c r="P57" s="1">
        <v>1.0</v>
      </c>
      <c r="Q57" s="36">
        <v>0.0</v>
      </c>
      <c r="R57">
        <f t="shared" si="1"/>
        <v>6</v>
      </c>
      <c r="S57">
        <f t="shared" si="2"/>
        <v>4</v>
      </c>
      <c r="T57">
        <f t="shared" si="3"/>
        <v>0</v>
      </c>
      <c r="U57">
        <f t="shared" si="4"/>
        <v>2</v>
      </c>
      <c r="V57">
        <f>VLOOKUP(R57,'PCS Percentiles'!A$2:E$105,5,False)</f>
        <v>15</v>
      </c>
      <c r="W57" t="str">
        <f t="shared" si="5"/>
        <v>Within Standard Deviation</v>
      </c>
    </row>
    <row r="58">
      <c r="A58" s="1" t="b">
        <v>0</v>
      </c>
      <c r="B58" s="1" t="s">
        <v>125</v>
      </c>
      <c r="C58" s="1">
        <v>1839.0</v>
      </c>
      <c r="D58" s="20">
        <v>43608.37605092593</v>
      </c>
      <c r="E58" s="1">
        <v>3.0</v>
      </c>
      <c r="F58" s="1">
        <v>0.0</v>
      </c>
      <c r="G58" s="1">
        <v>1.0</v>
      </c>
      <c r="H58" s="1">
        <v>1.0</v>
      </c>
      <c r="I58" s="1">
        <v>1.0</v>
      </c>
      <c r="J58" s="1">
        <v>2.0</v>
      </c>
      <c r="K58" s="1">
        <v>0.0</v>
      </c>
      <c r="L58" s="1">
        <v>0.0</v>
      </c>
      <c r="M58" s="1">
        <v>0.0</v>
      </c>
      <c r="N58" s="1">
        <v>0.0</v>
      </c>
      <c r="O58" s="1">
        <v>1.0</v>
      </c>
      <c r="P58" s="1">
        <v>0.0</v>
      </c>
      <c r="Q58" s="36">
        <v>0.0</v>
      </c>
      <c r="R58">
        <f t="shared" si="1"/>
        <v>9</v>
      </c>
      <c r="S58">
        <f t="shared" si="2"/>
        <v>6</v>
      </c>
      <c r="T58">
        <f t="shared" si="3"/>
        <v>2</v>
      </c>
      <c r="U58">
        <f t="shared" si="4"/>
        <v>1</v>
      </c>
      <c r="V58">
        <f>VLOOKUP(R58,'PCS Percentiles'!A$2:E$105,5,False)</f>
        <v>21</v>
      </c>
      <c r="W58" t="str">
        <f t="shared" si="5"/>
        <v>Within Standard Deviation</v>
      </c>
    </row>
    <row r="59">
      <c r="A59" s="1" t="b">
        <v>0</v>
      </c>
      <c r="B59" s="1" t="s">
        <v>157</v>
      </c>
      <c r="C59" s="1">
        <v>1898.0</v>
      </c>
      <c r="D59" s="20">
        <v>43608.39433603009</v>
      </c>
      <c r="E59" s="1">
        <v>2.0</v>
      </c>
      <c r="F59" s="1">
        <v>1.0</v>
      </c>
      <c r="G59" s="1">
        <v>2.0</v>
      </c>
      <c r="H59" s="1">
        <v>2.0</v>
      </c>
      <c r="I59" s="1">
        <v>2.0</v>
      </c>
      <c r="J59" s="1">
        <v>2.0</v>
      </c>
      <c r="K59" s="1">
        <v>1.0</v>
      </c>
      <c r="L59" s="1">
        <v>2.0</v>
      </c>
      <c r="M59" s="1">
        <v>2.0</v>
      </c>
      <c r="N59" s="1">
        <v>2.0</v>
      </c>
      <c r="O59" s="1">
        <v>2.0</v>
      </c>
      <c r="P59" s="1">
        <v>1.0</v>
      </c>
      <c r="Q59" s="36">
        <v>1.0</v>
      </c>
      <c r="R59">
        <f t="shared" si="1"/>
        <v>22</v>
      </c>
      <c r="S59">
        <f t="shared" si="2"/>
        <v>10</v>
      </c>
      <c r="T59">
        <f t="shared" si="3"/>
        <v>4</v>
      </c>
      <c r="U59">
        <f t="shared" si="4"/>
        <v>8</v>
      </c>
      <c r="V59">
        <f>VLOOKUP(R59,'PCS Percentiles'!A$2:E$105,5,False)</f>
        <v>55</v>
      </c>
      <c r="W59" t="str">
        <f t="shared" si="5"/>
        <v>Within Standard Deviation</v>
      </c>
    </row>
    <row r="60">
      <c r="A60" s="1" t="b">
        <v>0</v>
      </c>
      <c r="B60" s="1" t="s">
        <v>158</v>
      </c>
      <c r="C60" s="1">
        <v>201.0</v>
      </c>
      <c r="D60" s="20">
        <v>43608.41462921296</v>
      </c>
      <c r="E60" s="1">
        <v>2.0</v>
      </c>
      <c r="F60" s="1">
        <v>3.0</v>
      </c>
      <c r="G60" s="1">
        <v>3.0</v>
      </c>
      <c r="H60" s="1">
        <v>3.0</v>
      </c>
      <c r="I60" s="1">
        <v>3.0</v>
      </c>
      <c r="J60" s="1">
        <v>2.0</v>
      </c>
      <c r="K60" s="1">
        <v>0.0</v>
      </c>
      <c r="L60" s="1">
        <v>1.0</v>
      </c>
      <c r="M60" s="1">
        <v>1.0</v>
      </c>
      <c r="N60" s="1">
        <v>0.0</v>
      </c>
      <c r="O60" s="1">
        <v>0.0</v>
      </c>
      <c r="P60" s="1">
        <v>0.0</v>
      </c>
      <c r="Q60" s="36">
        <v>2.0</v>
      </c>
      <c r="R60">
        <f t="shared" si="1"/>
        <v>20</v>
      </c>
      <c r="S60">
        <f t="shared" si="2"/>
        <v>14</v>
      </c>
      <c r="T60">
        <f t="shared" si="3"/>
        <v>4</v>
      </c>
      <c r="U60">
        <f t="shared" si="4"/>
        <v>2</v>
      </c>
      <c r="V60">
        <f>VLOOKUP(R60,'PCS Percentiles'!A$2:E$105,5,False)</f>
        <v>50</v>
      </c>
      <c r="W60" t="str">
        <f t="shared" si="5"/>
        <v>Within Standard Deviation</v>
      </c>
    </row>
    <row r="61">
      <c r="A61" s="1" t="b">
        <v>0</v>
      </c>
      <c r="B61" s="1" t="s">
        <v>159</v>
      </c>
      <c r="C61" s="1">
        <v>1052.0</v>
      </c>
      <c r="D61" s="20">
        <v>43608.424622418985</v>
      </c>
      <c r="E61" s="1">
        <v>3.0</v>
      </c>
      <c r="F61" s="1">
        <v>0.0</v>
      </c>
      <c r="G61" s="1">
        <v>2.0</v>
      </c>
      <c r="H61" s="1">
        <v>2.0</v>
      </c>
      <c r="I61" s="1">
        <v>2.0</v>
      </c>
      <c r="J61" s="1">
        <v>1.0</v>
      </c>
      <c r="K61" s="1">
        <v>1.0</v>
      </c>
      <c r="L61" s="1">
        <v>1.0</v>
      </c>
      <c r="M61" s="1">
        <v>2.0</v>
      </c>
      <c r="N61" s="1">
        <v>1.0</v>
      </c>
      <c r="O61" s="1">
        <v>1.0</v>
      </c>
      <c r="P61" s="1">
        <v>1.0</v>
      </c>
      <c r="Q61" s="36">
        <v>2.0</v>
      </c>
      <c r="R61">
        <f t="shared" si="1"/>
        <v>19</v>
      </c>
      <c r="S61">
        <f t="shared" si="2"/>
        <v>10</v>
      </c>
      <c r="T61">
        <f t="shared" si="3"/>
        <v>4</v>
      </c>
      <c r="U61">
        <f t="shared" si="4"/>
        <v>5</v>
      </c>
      <c r="V61">
        <f>VLOOKUP(R61,'PCS Percentiles'!A$2:E$105,5,False)</f>
        <v>48</v>
      </c>
      <c r="W61" t="str">
        <f t="shared" si="5"/>
        <v>Within Standard Deviation</v>
      </c>
    </row>
    <row r="62">
      <c r="A62" s="1" t="b">
        <v>0</v>
      </c>
      <c r="B62" s="1" t="s">
        <v>160</v>
      </c>
      <c r="C62" s="1">
        <v>1583.0</v>
      </c>
      <c r="D62" s="20">
        <v>43608.42774462963</v>
      </c>
      <c r="E62" s="1">
        <v>0.0</v>
      </c>
      <c r="F62" s="1">
        <v>1.0</v>
      </c>
      <c r="G62" s="1">
        <v>1.0</v>
      </c>
      <c r="H62" s="1">
        <v>1.0</v>
      </c>
      <c r="I62" s="1">
        <v>3.0</v>
      </c>
      <c r="J62" s="1">
        <v>2.0</v>
      </c>
      <c r="K62" s="1">
        <v>0.0</v>
      </c>
      <c r="L62" s="1">
        <v>2.0</v>
      </c>
      <c r="M62" s="1">
        <v>0.0</v>
      </c>
      <c r="N62" s="1">
        <v>1.0</v>
      </c>
      <c r="O62" s="1">
        <v>1.0</v>
      </c>
      <c r="P62" s="1">
        <v>1.0</v>
      </c>
      <c r="Q62" s="36">
        <v>0.0</v>
      </c>
      <c r="R62">
        <f t="shared" si="1"/>
        <v>13</v>
      </c>
      <c r="S62">
        <f t="shared" si="2"/>
        <v>7</v>
      </c>
      <c r="T62">
        <f t="shared" si="3"/>
        <v>2</v>
      </c>
      <c r="U62">
        <f t="shared" si="4"/>
        <v>4</v>
      </c>
      <c r="V62">
        <f>VLOOKUP(R62,'PCS Percentiles'!A$2:E$105,5,False)</f>
        <v>34</v>
      </c>
      <c r="W62" t="str">
        <f t="shared" si="5"/>
        <v>Within Standard Deviation</v>
      </c>
    </row>
    <row r="63">
      <c r="A63" s="1" t="b">
        <v>0</v>
      </c>
      <c r="B63" s="1" t="s">
        <v>161</v>
      </c>
      <c r="C63" s="1">
        <v>1715.0</v>
      </c>
      <c r="D63" s="20">
        <v>43609.43830488426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36">
        <v>0.0</v>
      </c>
      <c r="R63">
        <f t="shared" si="1"/>
        <v>0</v>
      </c>
      <c r="S63">
        <f t="shared" si="2"/>
        <v>0</v>
      </c>
      <c r="T63">
        <f t="shared" si="3"/>
        <v>0</v>
      </c>
      <c r="U63">
        <f t="shared" si="4"/>
        <v>0</v>
      </c>
      <c r="V63">
        <f>VLOOKUP(R63,'PCS Percentiles'!A$2:E$105,5,False)</f>
        <v>2</v>
      </c>
      <c r="W63" t="str">
        <f t="shared" si="5"/>
        <v>Within Standard Deviation</v>
      </c>
    </row>
    <row r="64">
      <c r="A64" s="1" t="b">
        <v>0</v>
      </c>
      <c r="B64" s="1" t="s">
        <v>162</v>
      </c>
      <c r="C64" s="1">
        <v>1771.0</v>
      </c>
      <c r="D64" s="20">
        <v>43609.43949881944</v>
      </c>
      <c r="E64" s="1">
        <v>1.0</v>
      </c>
      <c r="F64" s="1">
        <v>0.0</v>
      </c>
      <c r="G64" s="1">
        <v>1.0</v>
      </c>
      <c r="I64" s="1">
        <v>1.0</v>
      </c>
      <c r="J64" s="1">
        <v>0.0</v>
      </c>
      <c r="K64" s="1">
        <v>0.0</v>
      </c>
      <c r="L64" s="1">
        <v>2.0</v>
      </c>
      <c r="M64" s="1">
        <v>3.0</v>
      </c>
      <c r="N64" s="1">
        <v>3.0</v>
      </c>
      <c r="O64" s="1">
        <v>3.0</v>
      </c>
      <c r="P64" s="1">
        <v>2.0</v>
      </c>
      <c r="Q64" s="36">
        <v>1.0</v>
      </c>
      <c r="R64">
        <f t="shared" si="1"/>
        <v>17</v>
      </c>
      <c r="S64">
        <f t="shared" si="2"/>
        <v>5</v>
      </c>
      <c r="T64">
        <f t="shared" si="3"/>
        <v>1</v>
      </c>
      <c r="U64">
        <f t="shared" si="4"/>
        <v>11</v>
      </c>
      <c r="V64">
        <f>VLOOKUP(R64,'PCS Percentiles'!A$2:E$105,5,False)</f>
        <v>44</v>
      </c>
      <c r="W64" t="str">
        <f t="shared" si="5"/>
        <v>Within Standard Deviation</v>
      </c>
    </row>
    <row r="65">
      <c r="A65" s="1" t="b">
        <v>0</v>
      </c>
      <c r="B65" s="1" t="s">
        <v>164</v>
      </c>
      <c r="C65" s="1">
        <v>1927.0</v>
      </c>
      <c r="D65" s="20">
        <v>43612.37473589121</v>
      </c>
      <c r="E65" s="1">
        <v>3.0</v>
      </c>
      <c r="F65" s="1">
        <v>2.0</v>
      </c>
      <c r="G65" s="1">
        <v>3.0</v>
      </c>
      <c r="H65" s="1">
        <v>4.0</v>
      </c>
      <c r="I65" s="1">
        <v>4.0</v>
      </c>
      <c r="J65" s="1">
        <v>2.0</v>
      </c>
      <c r="K65" s="1">
        <v>1.0</v>
      </c>
      <c r="L65" s="1">
        <v>3.0</v>
      </c>
      <c r="M65" s="1">
        <v>3.0</v>
      </c>
      <c r="N65" s="1">
        <v>4.0</v>
      </c>
      <c r="O65" s="1">
        <v>4.0</v>
      </c>
      <c r="P65" s="1">
        <v>3.0</v>
      </c>
      <c r="Q65" s="36">
        <v>4.0</v>
      </c>
      <c r="R65">
        <f t="shared" si="1"/>
        <v>40</v>
      </c>
      <c r="S65">
        <f t="shared" si="2"/>
        <v>19</v>
      </c>
      <c r="T65">
        <f t="shared" si="3"/>
        <v>7</v>
      </c>
      <c r="U65">
        <f t="shared" si="4"/>
        <v>14</v>
      </c>
      <c r="V65">
        <f>VLOOKUP(R65,'PCS Percentiles'!A$2:E$105,5,False)</f>
        <v>92</v>
      </c>
      <c r="W65" t="str">
        <f t="shared" si="5"/>
        <v>Clinically Relevant</v>
      </c>
    </row>
    <row r="66">
      <c r="A66" s="1" t="b">
        <v>0</v>
      </c>
      <c r="B66" s="1" t="s">
        <v>165</v>
      </c>
      <c r="C66" s="1">
        <v>1915.0</v>
      </c>
      <c r="D66" s="20">
        <v>43612.44692710648</v>
      </c>
      <c r="E66" s="1">
        <v>4.0</v>
      </c>
      <c r="F66" s="1">
        <v>2.0</v>
      </c>
      <c r="G66" s="1">
        <v>2.0</v>
      </c>
      <c r="H66" s="1">
        <v>2.0</v>
      </c>
      <c r="I66" s="1">
        <v>2.0</v>
      </c>
      <c r="J66" s="1">
        <v>3.0</v>
      </c>
      <c r="K66" s="1">
        <v>3.0</v>
      </c>
      <c r="L66" s="1">
        <v>4.0</v>
      </c>
      <c r="M66" s="1">
        <v>2.0</v>
      </c>
      <c r="N66" s="1">
        <v>2.0</v>
      </c>
      <c r="O66" s="1">
        <v>2.0</v>
      </c>
      <c r="P66" s="1">
        <v>1.0</v>
      </c>
      <c r="Q66" s="36">
        <v>2.0</v>
      </c>
      <c r="R66">
        <f t="shared" si="1"/>
        <v>31</v>
      </c>
      <c r="S66">
        <f t="shared" si="2"/>
        <v>13</v>
      </c>
      <c r="T66">
        <f t="shared" si="3"/>
        <v>8</v>
      </c>
      <c r="U66">
        <f t="shared" si="4"/>
        <v>10</v>
      </c>
      <c r="V66">
        <f>VLOOKUP(R66,'PCS Percentiles'!A$2:E$105,5,False)</f>
        <v>78</v>
      </c>
      <c r="W66" t="str">
        <f t="shared" si="5"/>
        <v>Clinically Relevant</v>
      </c>
    </row>
    <row r="67">
      <c r="A67" s="1" t="b">
        <v>0</v>
      </c>
      <c r="B67" s="1" t="s">
        <v>166</v>
      </c>
      <c r="C67" s="1">
        <v>1922.0</v>
      </c>
      <c r="D67" s="20">
        <v>43612.61252927083</v>
      </c>
      <c r="E67" s="1">
        <v>4.0</v>
      </c>
      <c r="F67" s="1">
        <v>0.0</v>
      </c>
      <c r="G67" s="1">
        <v>0.0</v>
      </c>
      <c r="H67" s="1">
        <v>2.0</v>
      </c>
      <c r="I67" s="1">
        <v>4.0</v>
      </c>
      <c r="J67" s="1">
        <v>0.0</v>
      </c>
      <c r="K67" s="1">
        <v>0.0</v>
      </c>
      <c r="L67" s="1">
        <v>3.0</v>
      </c>
      <c r="M67" s="1">
        <v>3.0</v>
      </c>
      <c r="N67" s="1">
        <v>1.0</v>
      </c>
      <c r="O67" s="1">
        <v>3.0</v>
      </c>
      <c r="P67" s="1">
        <v>4.0</v>
      </c>
      <c r="Q67" s="36">
        <v>2.0</v>
      </c>
      <c r="R67">
        <f t="shared" si="1"/>
        <v>26</v>
      </c>
      <c r="S67">
        <f t="shared" si="2"/>
        <v>14</v>
      </c>
      <c r="T67">
        <f t="shared" si="3"/>
        <v>2</v>
      </c>
      <c r="U67">
        <f t="shared" si="4"/>
        <v>10</v>
      </c>
      <c r="V67">
        <f>VLOOKUP(R67,'PCS Percentiles'!A$2:E$105,5,False)</f>
        <v>65</v>
      </c>
      <c r="W67" t="str">
        <f t="shared" si="5"/>
        <v>Within Standard Deviation</v>
      </c>
    </row>
    <row r="68">
      <c r="A68" s="1" t="b">
        <v>0</v>
      </c>
      <c r="B68" s="1" t="s">
        <v>167</v>
      </c>
      <c r="C68" s="1">
        <v>1146.0</v>
      </c>
      <c r="D68" s="20">
        <v>43612.6397690625</v>
      </c>
      <c r="E68" s="1">
        <v>3.0</v>
      </c>
      <c r="F68" s="1">
        <v>3.0</v>
      </c>
      <c r="G68" s="1">
        <v>3.0</v>
      </c>
      <c r="H68" s="1">
        <v>3.0</v>
      </c>
      <c r="I68" s="1">
        <v>3.0</v>
      </c>
      <c r="J68" s="1">
        <v>3.0</v>
      </c>
      <c r="K68" s="1">
        <v>2.0</v>
      </c>
      <c r="L68" s="1">
        <v>4.0</v>
      </c>
      <c r="M68" s="1">
        <v>3.0</v>
      </c>
      <c r="N68" s="1">
        <v>3.0</v>
      </c>
      <c r="O68" s="1">
        <v>3.0</v>
      </c>
      <c r="P68" s="1">
        <v>2.0</v>
      </c>
      <c r="Q68" s="36">
        <v>2.0</v>
      </c>
      <c r="R68">
        <f t="shared" si="1"/>
        <v>37</v>
      </c>
      <c r="S68">
        <f t="shared" si="2"/>
        <v>17</v>
      </c>
      <c r="T68">
        <f t="shared" si="3"/>
        <v>7</v>
      </c>
      <c r="U68">
        <f t="shared" si="4"/>
        <v>13</v>
      </c>
      <c r="V68">
        <f>VLOOKUP(R68,'PCS Percentiles'!A$2:E$105,5,False)</f>
        <v>88</v>
      </c>
      <c r="W68" t="str">
        <f t="shared" si="5"/>
        <v>Clinically Relevant</v>
      </c>
    </row>
    <row r="69">
      <c r="A69" s="1" t="b">
        <v>0</v>
      </c>
      <c r="B69" s="1" t="s">
        <v>169</v>
      </c>
      <c r="C69" s="1">
        <v>1930.0</v>
      </c>
      <c r="D69" s="20">
        <v>43613.550964988426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3.0</v>
      </c>
      <c r="K69" s="1">
        <v>0.0</v>
      </c>
      <c r="L69" s="1">
        <v>4.0</v>
      </c>
      <c r="M69" s="1">
        <v>4.0</v>
      </c>
      <c r="N69" s="1">
        <v>0.0</v>
      </c>
      <c r="O69" s="1">
        <v>0.0</v>
      </c>
      <c r="P69" s="1">
        <v>0.0</v>
      </c>
      <c r="Q69" s="36">
        <v>2.0</v>
      </c>
      <c r="R69">
        <f t="shared" si="1"/>
        <v>13</v>
      </c>
      <c r="S69">
        <f t="shared" si="2"/>
        <v>0</v>
      </c>
      <c r="T69">
        <f t="shared" si="3"/>
        <v>5</v>
      </c>
      <c r="U69">
        <f t="shared" si="4"/>
        <v>8</v>
      </c>
      <c r="V69">
        <f>VLOOKUP(R69,'PCS Percentiles'!A$2:E$105,5,False)</f>
        <v>34</v>
      </c>
      <c r="W69" t="str">
        <f t="shared" si="5"/>
        <v>Within Standard Deviation</v>
      </c>
    </row>
    <row r="70">
      <c r="A70" s="1" t="b">
        <v>0</v>
      </c>
      <c r="B70" s="1" t="s">
        <v>154</v>
      </c>
      <c r="C70" s="1">
        <v>1746.0</v>
      </c>
      <c r="D70" s="20">
        <v>43614.58477025463</v>
      </c>
      <c r="E70" s="1">
        <v>3.0</v>
      </c>
      <c r="F70" s="1">
        <v>1.0</v>
      </c>
      <c r="G70" s="1">
        <v>3.0</v>
      </c>
      <c r="H70" s="1">
        <v>2.0</v>
      </c>
      <c r="I70" s="1">
        <v>2.0</v>
      </c>
      <c r="J70" s="1">
        <v>3.0</v>
      </c>
      <c r="K70" s="1">
        <v>0.0</v>
      </c>
      <c r="L70" s="1">
        <v>2.0</v>
      </c>
      <c r="M70" s="1">
        <v>2.0</v>
      </c>
      <c r="N70" s="1">
        <v>2.0</v>
      </c>
      <c r="O70" s="1">
        <v>2.0</v>
      </c>
      <c r="P70" s="1">
        <v>3.0</v>
      </c>
      <c r="Q70" s="36">
        <v>3.0</v>
      </c>
      <c r="R70">
        <f t="shared" si="1"/>
        <v>28</v>
      </c>
      <c r="S70">
        <f t="shared" si="2"/>
        <v>14</v>
      </c>
      <c r="T70">
        <f t="shared" si="3"/>
        <v>6</v>
      </c>
      <c r="U70">
        <f t="shared" si="4"/>
        <v>8</v>
      </c>
      <c r="V70">
        <f>VLOOKUP(R70,'PCS Percentiles'!A$2:E$105,5,False)</f>
        <v>69</v>
      </c>
      <c r="W70" t="str">
        <f t="shared" si="5"/>
        <v>Within Standard Deviation</v>
      </c>
    </row>
    <row r="71">
      <c r="A71" s="1" t="b">
        <v>0</v>
      </c>
      <c r="B71" s="1" t="s">
        <v>170</v>
      </c>
      <c r="C71" s="1">
        <v>1932.0</v>
      </c>
      <c r="D71" s="20">
        <v>43614.62416251157</v>
      </c>
      <c r="E71" s="1">
        <v>4.0</v>
      </c>
      <c r="F71" s="1">
        <v>3.0</v>
      </c>
      <c r="G71" s="1">
        <v>4.0</v>
      </c>
      <c r="H71" s="1">
        <v>4.0</v>
      </c>
      <c r="I71" s="1">
        <v>4.0</v>
      </c>
      <c r="J71" s="1">
        <v>4.0</v>
      </c>
      <c r="K71" s="1">
        <v>4.0</v>
      </c>
      <c r="L71" s="1">
        <v>4.0</v>
      </c>
      <c r="M71" s="1">
        <v>4.0</v>
      </c>
      <c r="N71" s="1">
        <v>4.0</v>
      </c>
      <c r="O71" s="1">
        <v>4.0</v>
      </c>
      <c r="P71" s="1">
        <v>4.0</v>
      </c>
      <c r="Q71" s="36">
        <v>4.0</v>
      </c>
      <c r="R71">
        <f t="shared" si="1"/>
        <v>51</v>
      </c>
      <c r="S71">
        <f t="shared" si="2"/>
        <v>23</v>
      </c>
      <c r="T71">
        <f t="shared" si="3"/>
        <v>12</v>
      </c>
      <c r="U71">
        <f t="shared" si="4"/>
        <v>16</v>
      </c>
      <c r="V71">
        <f>VLOOKUP(R71,'PCS Percentiles'!A$2:E$105,5,False)</f>
        <v>100</v>
      </c>
      <c r="W71" t="str">
        <f t="shared" si="5"/>
        <v>Clinically Relevant</v>
      </c>
    </row>
    <row r="72">
      <c r="A72" s="1" t="b">
        <v>0</v>
      </c>
      <c r="B72" s="1" t="s">
        <v>864</v>
      </c>
      <c r="C72" s="1">
        <v>1934.0</v>
      </c>
      <c r="D72" s="20">
        <v>43614.6675908912</v>
      </c>
      <c r="E72" s="1">
        <v>3.0</v>
      </c>
      <c r="F72" s="1">
        <v>2.0</v>
      </c>
      <c r="G72" s="1">
        <v>3.0</v>
      </c>
      <c r="H72" s="1">
        <v>3.0</v>
      </c>
      <c r="I72" s="1">
        <v>2.0</v>
      </c>
      <c r="J72" s="1">
        <v>2.0</v>
      </c>
      <c r="K72" s="1">
        <v>4.0</v>
      </c>
      <c r="L72" s="1">
        <v>4.0</v>
      </c>
      <c r="M72" s="1">
        <v>3.0</v>
      </c>
      <c r="N72" s="1">
        <v>2.0</v>
      </c>
      <c r="O72" s="1">
        <v>4.0</v>
      </c>
      <c r="P72" s="1">
        <v>4.0</v>
      </c>
      <c r="Q72" s="36">
        <v>4.0</v>
      </c>
      <c r="R72">
        <f t="shared" si="1"/>
        <v>40</v>
      </c>
      <c r="S72">
        <f t="shared" si="2"/>
        <v>17</v>
      </c>
      <c r="T72">
        <f t="shared" si="3"/>
        <v>10</v>
      </c>
      <c r="U72">
        <f t="shared" si="4"/>
        <v>13</v>
      </c>
      <c r="V72">
        <f>VLOOKUP(R72,'PCS Percentiles'!A$2:E$105,5,False)</f>
        <v>92</v>
      </c>
      <c r="W72" t="str">
        <f t="shared" si="5"/>
        <v>Clinically Relevant</v>
      </c>
    </row>
    <row r="73">
      <c r="A73" s="1" t="b">
        <v>0</v>
      </c>
      <c r="B73" s="1" t="s">
        <v>171</v>
      </c>
      <c r="C73" s="1">
        <v>1585.0</v>
      </c>
      <c r="D73" s="20">
        <v>43616.41115907408</v>
      </c>
      <c r="E73" s="1">
        <v>2.0</v>
      </c>
      <c r="F73" s="1">
        <v>1.0</v>
      </c>
      <c r="G73" s="1">
        <v>3.0</v>
      </c>
      <c r="H73" s="1">
        <v>1.0</v>
      </c>
      <c r="I73" s="1">
        <v>3.0</v>
      </c>
      <c r="J73" s="1">
        <v>1.0</v>
      </c>
      <c r="K73" s="1">
        <v>1.0</v>
      </c>
      <c r="L73" s="1">
        <v>3.0</v>
      </c>
      <c r="M73" s="1">
        <v>2.0</v>
      </c>
      <c r="N73" s="1">
        <v>2.0</v>
      </c>
      <c r="O73" s="1">
        <v>3.0</v>
      </c>
      <c r="P73" s="1">
        <v>1.0</v>
      </c>
      <c r="Q73" s="36">
        <v>3.0</v>
      </c>
      <c r="R73">
        <f t="shared" si="1"/>
        <v>26</v>
      </c>
      <c r="S73">
        <f t="shared" si="2"/>
        <v>11</v>
      </c>
      <c r="T73">
        <f t="shared" si="3"/>
        <v>5</v>
      </c>
      <c r="U73">
        <f t="shared" si="4"/>
        <v>10</v>
      </c>
      <c r="V73">
        <f>VLOOKUP(R73,'PCS Percentiles'!A$2:E$105,5,False)</f>
        <v>65</v>
      </c>
      <c r="W73" t="str">
        <f t="shared" si="5"/>
        <v>Within Standard Deviation</v>
      </c>
    </row>
    <row r="74">
      <c r="A74" s="1" t="b">
        <v>0</v>
      </c>
      <c r="B74" s="1" t="s">
        <v>148</v>
      </c>
      <c r="C74" s="1">
        <v>1921.0</v>
      </c>
      <c r="D74" s="20">
        <v>43616.43724271991</v>
      </c>
      <c r="E74" s="1">
        <v>4.0</v>
      </c>
      <c r="F74" s="1">
        <v>2.0</v>
      </c>
      <c r="G74" s="1">
        <v>3.0</v>
      </c>
      <c r="H74" s="1">
        <v>3.0</v>
      </c>
      <c r="I74" s="1">
        <v>2.0</v>
      </c>
      <c r="J74" s="1">
        <v>4.0</v>
      </c>
      <c r="K74" s="1">
        <v>3.0</v>
      </c>
      <c r="L74" s="1">
        <v>4.0</v>
      </c>
      <c r="M74" s="1">
        <v>4.0</v>
      </c>
      <c r="N74" s="1">
        <v>3.0</v>
      </c>
      <c r="O74" s="1">
        <v>3.0</v>
      </c>
      <c r="P74" s="1">
        <v>2.0</v>
      </c>
      <c r="Q74" s="36">
        <v>3.0</v>
      </c>
      <c r="R74">
        <f t="shared" si="1"/>
        <v>40</v>
      </c>
      <c r="S74">
        <f t="shared" si="2"/>
        <v>16</v>
      </c>
      <c r="T74">
        <f t="shared" si="3"/>
        <v>10</v>
      </c>
      <c r="U74">
        <f t="shared" si="4"/>
        <v>14</v>
      </c>
      <c r="V74">
        <f>VLOOKUP(R74,'PCS Percentiles'!A$2:E$105,5,False)</f>
        <v>92</v>
      </c>
      <c r="W74" t="str">
        <f t="shared" si="5"/>
        <v>Clinically Relevant</v>
      </c>
    </row>
    <row r="75">
      <c r="A75" s="1" t="b">
        <v>0</v>
      </c>
      <c r="B75" s="1" t="s">
        <v>102</v>
      </c>
      <c r="C75" s="1">
        <v>1862.0</v>
      </c>
      <c r="D75" s="20">
        <v>43619.436818726856</v>
      </c>
      <c r="E75" s="1">
        <v>4.0</v>
      </c>
      <c r="F75" s="1">
        <v>2.0</v>
      </c>
      <c r="G75" s="1">
        <v>2.0</v>
      </c>
      <c r="H75" s="1">
        <v>3.0</v>
      </c>
      <c r="I75" s="1">
        <v>3.0</v>
      </c>
      <c r="J75" s="1">
        <v>2.0</v>
      </c>
      <c r="K75" s="1">
        <v>0.0</v>
      </c>
      <c r="L75" s="1">
        <v>4.0</v>
      </c>
      <c r="M75" s="1">
        <v>3.0</v>
      </c>
      <c r="N75" s="1">
        <v>2.0</v>
      </c>
      <c r="O75" s="1">
        <v>4.0</v>
      </c>
      <c r="P75" s="1">
        <v>1.0</v>
      </c>
      <c r="Q75" s="36">
        <v>1.0</v>
      </c>
      <c r="R75">
        <f t="shared" si="1"/>
        <v>31</v>
      </c>
      <c r="S75">
        <f t="shared" si="2"/>
        <v>15</v>
      </c>
      <c r="T75">
        <f t="shared" si="3"/>
        <v>3</v>
      </c>
      <c r="U75">
        <f t="shared" si="4"/>
        <v>13</v>
      </c>
      <c r="V75">
        <f>VLOOKUP(R75,'PCS Percentiles'!A$2:E$105,5,False)</f>
        <v>78</v>
      </c>
      <c r="W75" t="str">
        <f t="shared" si="5"/>
        <v>Clinically Relevant</v>
      </c>
    </row>
    <row r="76">
      <c r="A76" s="1" t="b">
        <v>0</v>
      </c>
      <c r="B76" s="1" t="s">
        <v>865</v>
      </c>
      <c r="C76" s="1">
        <v>1944.0</v>
      </c>
      <c r="D76" s="20">
        <v>43619.50047474537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1.0</v>
      </c>
      <c r="K76" s="1">
        <v>0.0</v>
      </c>
      <c r="L76" s="1">
        <v>0.0</v>
      </c>
      <c r="M76" s="1">
        <v>0.0</v>
      </c>
      <c r="N76" s="1">
        <v>1.0</v>
      </c>
      <c r="O76" s="1">
        <v>0.0</v>
      </c>
      <c r="P76" s="1">
        <v>1.0</v>
      </c>
      <c r="Q76" s="36">
        <v>2.0</v>
      </c>
      <c r="R76">
        <f t="shared" si="1"/>
        <v>5</v>
      </c>
      <c r="S76">
        <f t="shared" si="2"/>
        <v>1</v>
      </c>
      <c r="T76">
        <f t="shared" si="3"/>
        <v>3</v>
      </c>
      <c r="U76">
        <f t="shared" si="4"/>
        <v>1</v>
      </c>
      <c r="V76">
        <f>VLOOKUP(R76,'PCS Percentiles'!A$2:E$105,5,False)</f>
        <v>11</v>
      </c>
      <c r="W76" t="str">
        <f t="shared" si="5"/>
        <v>Within Standard Deviation</v>
      </c>
    </row>
    <row r="77">
      <c r="A77" s="1" t="b">
        <v>0</v>
      </c>
      <c r="B77" s="1" t="s">
        <v>866</v>
      </c>
      <c r="C77" s="1">
        <v>1936.0</v>
      </c>
      <c r="D77" s="20">
        <v>43619.592068611106</v>
      </c>
      <c r="E77" s="1">
        <v>0.0</v>
      </c>
      <c r="F77" s="1">
        <v>0.0</v>
      </c>
      <c r="G77" s="1">
        <v>0.0</v>
      </c>
      <c r="H77" s="1">
        <v>2.0</v>
      </c>
      <c r="I77" s="1">
        <v>0.0</v>
      </c>
      <c r="J77" s="1">
        <v>0.0</v>
      </c>
      <c r="K77" s="1">
        <v>0.0</v>
      </c>
      <c r="L77" s="1">
        <v>1.0</v>
      </c>
      <c r="M77" s="1">
        <v>1.0</v>
      </c>
      <c r="N77" s="1">
        <v>0.0</v>
      </c>
      <c r="O77" s="1">
        <v>0.0</v>
      </c>
      <c r="P77" s="1">
        <v>0.0</v>
      </c>
      <c r="Q77" s="36">
        <v>0.0</v>
      </c>
      <c r="R77">
        <f t="shared" si="1"/>
        <v>4</v>
      </c>
      <c r="S77">
        <f t="shared" si="2"/>
        <v>2</v>
      </c>
      <c r="T77">
        <f t="shared" si="3"/>
        <v>0</v>
      </c>
      <c r="U77">
        <f t="shared" si="4"/>
        <v>2</v>
      </c>
      <c r="V77">
        <f>VLOOKUP(R77,'PCS Percentiles'!A$2:E$105,5,False)</f>
        <v>9</v>
      </c>
      <c r="W77" t="str">
        <f t="shared" si="5"/>
        <v>Within Standard Deviation</v>
      </c>
    </row>
    <row r="78">
      <c r="A78" s="1" t="b">
        <v>0</v>
      </c>
      <c r="B78" s="1" t="s">
        <v>166</v>
      </c>
      <c r="C78" s="1">
        <v>1922.0</v>
      </c>
      <c r="D78" s="20">
        <v>43619.59701625</v>
      </c>
      <c r="E78" s="1">
        <v>4.0</v>
      </c>
      <c r="F78" s="1">
        <v>2.0</v>
      </c>
      <c r="G78" s="1">
        <v>2.0</v>
      </c>
      <c r="H78" s="1">
        <v>1.0</v>
      </c>
      <c r="I78" s="1">
        <v>4.0</v>
      </c>
      <c r="J78" s="1">
        <v>3.0</v>
      </c>
      <c r="K78" s="1">
        <v>1.0</v>
      </c>
      <c r="L78" s="1">
        <v>3.0</v>
      </c>
      <c r="M78" s="1">
        <v>3.0</v>
      </c>
      <c r="N78" s="1">
        <v>3.0</v>
      </c>
      <c r="O78" s="1">
        <v>4.0</v>
      </c>
      <c r="P78" s="1">
        <v>3.0</v>
      </c>
      <c r="Q78" s="36">
        <v>1.0</v>
      </c>
      <c r="R78">
        <f t="shared" si="1"/>
        <v>34</v>
      </c>
      <c r="S78">
        <f t="shared" si="2"/>
        <v>16</v>
      </c>
      <c r="T78">
        <f t="shared" si="3"/>
        <v>5</v>
      </c>
      <c r="U78">
        <f t="shared" si="4"/>
        <v>13</v>
      </c>
      <c r="V78">
        <f>VLOOKUP(R78,'PCS Percentiles'!A$2:E$105,5,False)</f>
        <v>84</v>
      </c>
      <c r="W78" t="str">
        <f t="shared" si="5"/>
        <v>Clinically Relevant</v>
      </c>
    </row>
    <row r="79">
      <c r="A79" s="1" t="b">
        <v>0</v>
      </c>
      <c r="B79" s="1" t="s">
        <v>173</v>
      </c>
      <c r="C79" s="1">
        <v>1939.0</v>
      </c>
      <c r="D79" s="20">
        <v>43620.40504336805</v>
      </c>
      <c r="E79" s="1">
        <v>4.0</v>
      </c>
      <c r="F79" s="1">
        <v>3.0</v>
      </c>
      <c r="G79" s="1">
        <v>4.0</v>
      </c>
      <c r="H79" s="1">
        <v>4.0</v>
      </c>
      <c r="I79" s="1">
        <v>3.0</v>
      </c>
      <c r="J79" s="1">
        <v>4.0</v>
      </c>
      <c r="K79" s="1">
        <v>3.0</v>
      </c>
      <c r="L79" s="1">
        <v>4.0</v>
      </c>
      <c r="M79" s="1">
        <v>4.0</v>
      </c>
      <c r="N79" s="1">
        <v>4.0</v>
      </c>
      <c r="O79" s="1">
        <v>3.0</v>
      </c>
      <c r="P79" s="1">
        <v>3.0</v>
      </c>
      <c r="Q79" s="36">
        <v>3.0</v>
      </c>
      <c r="R79">
        <f t="shared" si="1"/>
        <v>46</v>
      </c>
      <c r="S79">
        <f t="shared" si="2"/>
        <v>21</v>
      </c>
      <c r="T79">
        <f t="shared" si="3"/>
        <v>10</v>
      </c>
      <c r="U79">
        <f t="shared" si="4"/>
        <v>15</v>
      </c>
      <c r="V79">
        <f>VLOOKUP(R79,'PCS Percentiles'!A$2:E$105,5,False)</f>
        <v>98</v>
      </c>
      <c r="W79" t="str">
        <f t="shared" si="5"/>
        <v>Clinically Relevant</v>
      </c>
    </row>
    <row r="80">
      <c r="A80" s="1" t="b">
        <v>0</v>
      </c>
      <c r="B80" s="1" t="s">
        <v>174</v>
      </c>
      <c r="C80" s="1">
        <v>1940.0</v>
      </c>
      <c r="D80" s="20">
        <v>43621.49318939815</v>
      </c>
      <c r="E80" s="1">
        <v>0.0</v>
      </c>
      <c r="F80" s="1">
        <v>0.0</v>
      </c>
      <c r="G80" s="1">
        <v>0.0</v>
      </c>
      <c r="H80" s="1">
        <v>1.0</v>
      </c>
      <c r="I80" s="1">
        <v>0.0</v>
      </c>
      <c r="J80" s="1">
        <v>1.0</v>
      </c>
      <c r="K80" s="1">
        <v>1.0</v>
      </c>
      <c r="L80" s="1">
        <v>0.0</v>
      </c>
      <c r="M80" s="1">
        <v>2.0</v>
      </c>
      <c r="N80" s="1">
        <v>0.0</v>
      </c>
      <c r="O80" s="1">
        <v>1.0</v>
      </c>
      <c r="P80" s="1">
        <v>2.0</v>
      </c>
      <c r="Q80" s="36">
        <v>0.0</v>
      </c>
      <c r="R80">
        <f t="shared" si="1"/>
        <v>8</v>
      </c>
      <c r="S80">
        <f t="shared" si="2"/>
        <v>3</v>
      </c>
      <c r="T80">
        <f t="shared" si="3"/>
        <v>2</v>
      </c>
      <c r="U80">
        <f t="shared" si="4"/>
        <v>3</v>
      </c>
      <c r="V80">
        <f>VLOOKUP(R80,'PCS Percentiles'!A$2:E$105,5,False)</f>
        <v>19</v>
      </c>
      <c r="W80" t="str">
        <f t="shared" si="5"/>
        <v>Within Standard Deviation</v>
      </c>
    </row>
    <row r="81">
      <c r="A81" s="1" t="b">
        <v>0</v>
      </c>
      <c r="B81" s="1" t="s">
        <v>177</v>
      </c>
      <c r="C81" s="1">
        <v>1938.0</v>
      </c>
      <c r="D81" s="20">
        <v>43621.62955319445</v>
      </c>
      <c r="E81" s="1">
        <v>3.0</v>
      </c>
      <c r="F81" s="1">
        <v>2.0</v>
      </c>
      <c r="G81" s="1">
        <v>2.0</v>
      </c>
      <c r="H81" s="1">
        <v>3.0</v>
      </c>
      <c r="I81" s="1">
        <v>3.0</v>
      </c>
      <c r="J81" s="1">
        <v>4.0</v>
      </c>
      <c r="K81" s="1">
        <v>3.0</v>
      </c>
      <c r="L81" s="1">
        <v>3.0</v>
      </c>
      <c r="M81" s="1">
        <v>4.0</v>
      </c>
      <c r="N81" s="1">
        <v>3.0</v>
      </c>
      <c r="O81" s="1">
        <v>3.0</v>
      </c>
      <c r="P81" s="1">
        <v>1.0</v>
      </c>
      <c r="Q81" s="36">
        <v>3.0</v>
      </c>
      <c r="R81">
        <f t="shared" si="1"/>
        <v>37</v>
      </c>
      <c r="S81">
        <f t="shared" si="2"/>
        <v>14</v>
      </c>
      <c r="T81">
        <f t="shared" si="3"/>
        <v>10</v>
      </c>
      <c r="U81">
        <f t="shared" si="4"/>
        <v>13</v>
      </c>
      <c r="V81">
        <f>VLOOKUP(R81,'PCS Percentiles'!A$2:E$105,5,False)</f>
        <v>88</v>
      </c>
      <c r="W81" t="str">
        <f t="shared" si="5"/>
        <v>Clinically Relevant</v>
      </c>
    </row>
    <row r="82">
      <c r="A82" s="1" t="b">
        <v>0</v>
      </c>
      <c r="B82" s="1" t="s">
        <v>178</v>
      </c>
      <c r="C82" s="1">
        <v>1942.0</v>
      </c>
      <c r="D82" s="20">
        <v>43622.37270408565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0.0</v>
      </c>
      <c r="Q82" s="36">
        <v>1.0</v>
      </c>
      <c r="R82">
        <f t="shared" si="1"/>
        <v>2</v>
      </c>
      <c r="S82">
        <f t="shared" si="2"/>
        <v>0</v>
      </c>
      <c r="T82">
        <f t="shared" si="3"/>
        <v>1</v>
      </c>
      <c r="U82">
        <f t="shared" si="4"/>
        <v>1</v>
      </c>
      <c r="V82">
        <f>VLOOKUP(R82,'PCS Percentiles'!A$2:E$105,5,False)</f>
        <v>5</v>
      </c>
      <c r="W82" t="str">
        <f t="shared" si="5"/>
        <v>Within Standard Deviation</v>
      </c>
    </row>
    <row r="83">
      <c r="A83" s="1" t="b">
        <v>0</v>
      </c>
      <c r="B83" s="1" t="s">
        <v>181</v>
      </c>
      <c r="C83" s="1">
        <v>1948.0</v>
      </c>
      <c r="D83" s="20">
        <v>43626.55241096065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1.0</v>
      </c>
      <c r="N83" s="1">
        <v>1.0</v>
      </c>
      <c r="O83" s="1">
        <v>0.0</v>
      </c>
      <c r="P83" s="1">
        <v>0.0</v>
      </c>
      <c r="Q83" s="36">
        <v>0.0</v>
      </c>
      <c r="R83">
        <f t="shared" si="1"/>
        <v>2</v>
      </c>
      <c r="S83">
        <f t="shared" si="2"/>
        <v>0</v>
      </c>
      <c r="T83">
        <f t="shared" si="3"/>
        <v>0</v>
      </c>
      <c r="U83">
        <f t="shared" si="4"/>
        <v>2</v>
      </c>
      <c r="V83">
        <f>VLOOKUP(R83,'PCS Percentiles'!A$2:E$105,5,False)</f>
        <v>5</v>
      </c>
      <c r="W83" t="str">
        <f t="shared" si="5"/>
        <v>Within Standard Deviation</v>
      </c>
    </row>
    <row r="84">
      <c r="A84" s="1" t="b">
        <v>0</v>
      </c>
      <c r="B84" s="1" t="s">
        <v>182</v>
      </c>
      <c r="C84" s="1">
        <v>1906.0</v>
      </c>
      <c r="D84" s="20">
        <v>43627.55167811342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1.0</v>
      </c>
      <c r="M84" s="1">
        <v>1.0</v>
      </c>
      <c r="N84" s="1">
        <v>0.0</v>
      </c>
      <c r="O84" s="1">
        <v>1.0</v>
      </c>
      <c r="P84" s="1">
        <v>1.0</v>
      </c>
      <c r="Q84" s="36">
        <v>3.0</v>
      </c>
      <c r="R84">
        <f t="shared" si="1"/>
        <v>7</v>
      </c>
      <c r="S84">
        <f t="shared" si="2"/>
        <v>1</v>
      </c>
      <c r="T84">
        <f t="shared" si="3"/>
        <v>3</v>
      </c>
      <c r="U84">
        <f t="shared" si="4"/>
        <v>3</v>
      </c>
      <c r="V84">
        <f>VLOOKUP(R84,'PCS Percentiles'!A$2:E$105,5,False)</f>
        <v>17</v>
      </c>
      <c r="W84" t="str">
        <f t="shared" si="5"/>
        <v>Within Standard Deviation</v>
      </c>
    </row>
    <row r="85">
      <c r="A85" s="1" t="b">
        <v>0</v>
      </c>
      <c r="B85" s="1" t="s">
        <v>183</v>
      </c>
      <c r="C85" s="1">
        <v>1953.0</v>
      </c>
      <c r="D85" s="20">
        <v>43628.56537265047</v>
      </c>
      <c r="E85" s="1">
        <v>0.0</v>
      </c>
      <c r="F85" s="1">
        <v>0.0</v>
      </c>
      <c r="G85" s="1">
        <v>0.0</v>
      </c>
      <c r="H85" s="1">
        <v>1.0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36">
        <v>0.0</v>
      </c>
      <c r="R85">
        <f t="shared" si="1"/>
        <v>1</v>
      </c>
      <c r="S85">
        <f t="shared" si="2"/>
        <v>1</v>
      </c>
      <c r="T85">
        <f t="shared" si="3"/>
        <v>0</v>
      </c>
      <c r="U85">
        <f t="shared" si="4"/>
        <v>0</v>
      </c>
      <c r="V85" t="str">
        <f>VLOOKUP(R85,'PCS Percentiles'!A$2:E$105,5,False)</f>
        <v>#N/A</v>
      </c>
      <c r="W85" t="str">
        <f t="shared" si="5"/>
        <v>Within Standard Deviation</v>
      </c>
    </row>
    <row r="86">
      <c r="A86" s="1" t="b">
        <v>0</v>
      </c>
      <c r="B86" s="1" t="s">
        <v>184</v>
      </c>
      <c r="C86" s="1">
        <v>1946.0</v>
      </c>
      <c r="D86" s="20">
        <v>43628.584089826385</v>
      </c>
      <c r="E86" s="1">
        <v>1.0</v>
      </c>
      <c r="F86" s="1">
        <v>0.0</v>
      </c>
      <c r="G86" s="1">
        <v>0.0</v>
      </c>
      <c r="H86" s="1">
        <v>0.0</v>
      </c>
      <c r="I86" s="1">
        <v>1.0</v>
      </c>
      <c r="J86" s="1">
        <v>0.0</v>
      </c>
      <c r="K86" s="1">
        <v>1.0</v>
      </c>
      <c r="L86" s="1">
        <v>2.0</v>
      </c>
      <c r="M86" s="1">
        <v>1.0</v>
      </c>
      <c r="N86" s="1">
        <v>0.0</v>
      </c>
      <c r="O86" s="1">
        <v>0.0</v>
      </c>
      <c r="P86" s="1">
        <v>1.0</v>
      </c>
      <c r="Q86" s="36">
        <v>1.0</v>
      </c>
      <c r="R86">
        <f t="shared" si="1"/>
        <v>8</v>
      </c>
      <c r="S86">
        <f t="shared" si="2"/>
        <v>3</v>
      </c>
      <c r="T86">
        <f t="shared" si="3"/>
        <v>2</v>
      </c>
      <c r="U86">
        <f t="shared" si="4"/>
        <v>3</v>
      </c>
      <c r="V86">
        <f>VLOOKUP(R86,'PCS Percentiles'!A$2:E$105,5,False)</f>
        <v>19</v>
      </c>
      <c r="W86" t="str">
        <f t="shared" si="5"/>
        <v>Within Standard Deviation</v>
      </c>
    </row>
    <row r="87">
      <c r="A87" s="1" t="b">
        <v>0</v>
      </c>
      <c r="B87" s="1" t="s">
        <v>180</v>
      </c>
      <c r="C87" s="1">
        <v>1945.0</v>
      </c>
      <c r="D87" s="20">
        <v>43629.52561832176</v>
      </c>
      <c r="E87" s="1">
        <v>3.0</v>
      </c>
      <c r="F87" s="1">
        <v>0.0</v>
      </c>
      <c r="G87" s="1">
        <v>1.0</v>
      </c>
      <c r="H87" s="1">
        <v>1.0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36">
        <v>0.0</v>
      </c>
      <c r="R87">
        <f t="shared" si="1"/>
        <v>5</v>
      </c>
      <c r="S87">
        <f t="shared" si="2"/>
        <v>5</v>
      </c>
      <c r="T87">
        <f t="shared" si="3"/>
        <v>0</v>
      </c>
      <c r="U87">
        <f t="shared" si="4"/>
        <v>0</v>
      </c>
      <c r="V87">
        <f>VLOOKUP(R87,'PCS Percentiles'!A$2:E$105,5,False)</f>
        <v>11</v>
      </c>
      <c r="W87" t="str">
        <f t="shared" si="5"/>
        <v>Within Standard Deviation</v>
      </c>
    </row>
    <row r="88">
      <c r="A88" s="1" t="b">
        <v>0</v>
      </c>
      <c r="B88" s="1" t="s">
        <v>185</v>
      </c>
      <c r="C88" s="1">
        <v>1320.0</v>
      </c>
      <c r="D88" s="20">
        <v>43629.58789609953</v>
      </c>
      <c r="E88" s="1">
        <v>3.0</v>
      </c>
      <c r="F88" s="1">
        <v>2.0</v>
      </c>
      <c r="G88" s="1">
        <v>1.0</v>
      </c>
      <c r="H88" s="1">
        <v>3.0</v>
      </c>
      <c r="I88" s="1">
        <v>2.0</v>
      </c>
      <c r="J88" s="1">
        <v>2.0</v>
      </c>
      <c r="K88" s="1">
        <v>2.0</v>
      </c>
      <c r="L88" s="1">
        <v>2.0</v>
      </c>
      <c r="M88" s="1">
        <v>2.0</v>
      </c>
      <c r="N88" s="1">
        <v>3.0</v>
      </c>
      <c r="O88" s="1">
        <v>2.0</v>
      </c>
      <c r="P88" s="1">
        <v>1.0</v>
      </c>
      <c r="Q88" s="36">
        <v>2.0</v>
      </c>
      <c r="R88">
        <f t="shared" si="1"/>
        <v>27</v>
      </c>
      <c r="S88">
        <f t="shared" si="2"/>
        <v>12</v>
      </c>
      <c r="T88">
        <f t="shared" si="3"/>
        <v>6</v>
      </c>
      <c r="U88">
        <f t="shared" si="4"/>
        <v>9</v>
      </c>
      <c r="V88">
        <f>VLOOKUP(R88,'PCS Percentiles'!A$2:E$105,5,False)</f>
        <v>67</v>
      </c>
      <c r="W88" t="str">
        <f t="shared" si="5"/>
        <v>Within Standard Deviation</v>
      </c>
    </row>
    <row r="89">
      <c r="A89" s="1" t="b">
        <v>0</v>
      </c>
      <c r="B89" s="1" t="s">
        <v>225</v>
      </c>
      <c r="C89" s="1">
        <v>1947.0</v>
      </c>
      <c r="D89" s="20">
        <v>43630.50022582176</v>
      </c>
      <c r="E89" s="1">
        <v>2.0</v>
      </c>
      <c r="F89" s="1">
        <v>2.0</v>
      </c>
      <c r="G89" s="1">
        <v>4.0</v>
      </c>
      <c r="H89" s="1">
        <v>3.0</v>
      </c>
      <c r="I89" s="1">
        <v>3.0</v>
      </c>
      <c r="J89" s="1">
        <v>3.0</v>
      </c>
      <c r="K89" s="1">
        <v>1.0</v>
      </c>
      <c r="L89" s="1">
        <v>3.0</v>
      </c>
      <c r="M89" s="1">
        <v>3.0</v>
      </c>
      <c r="N89" s="1">
        <v>3.0</v>
      </c>
      <c r="O89" s="1">
        <v>4.0</v>
      </c>
      <c r="P89" s="1">
        <v>4.0</v>
      </c>
      <c r="Q89" s="36">
        <v>4.0</v>
      </c>
      <c r="R89">
        <f t="shared" si="1"/>
        <v>39</v>
      </c>
      <c r="S89">
        <f t="shared" si="2"/>
        <v>18</v>
      </c>
      <c r="T89">
        <f t="shared" si="3"/>
        <v>8</v>
      </c>
      <c r="U89">
        <f t="shared" si="4"/>
        <v>13</v>
      </c>
      <c r="V89">
        <f>VLOOKUP(R89,'PCS Percentiles'!A$2:E$105,5,False)</f>
        <v>91</v>
      </c>
      <c r="W89" t="str">
        <f t="shared" si="5"/>
        <v>Clinically Relevant</v>
      </c>
    </row>
    <row r="90">
      <c r="A90" s="1" t="b">
        <v>0</v>
      </c>
      <c r="B90" s="1" t="s">
        <v>160</v>
      </c>
      <c r="C90" s="1">
        <v>1583.0</v>
      </c>
      <c r="D90" s="20">
        <v>43633.54742666667</v>
      </c>
      <c r="E90" s="1">
        <v>2.0</v>
      </c>
      <c r="F90" s="1">
        <v>2.0</v>
      </c>
      <c r="G90" s="1">
        <v>0.0</v>
      </c>
      <c r="H90" s="1">
        <v>2.0</v>
      </c>
      <c r="I90" s="1">
        <v>1.0</v>
      </c>
      <c r="J90" s="1">
        <v>2.0</v>
      </c>
      <c r="K90" s="1">
        <v>0.0</v>
      </c>
      <c r="L90" s="1">
        <v>1.0</v>
      </c>
      <c r="M90" s="1">
        <v>0.0</v>
      </c>
      <c r="N90" s="1">
        <v>0.0</v>
      </c>
      <c r="O90" s="1">
        <v>1.0</v>
      </c>
      <c r="P90" s="1">
        <v>1.0</v>
      </c>
      <c r="Q90" s="36">
        <v>0.0</v>
      </c>
      <c r="R90">
        <f t="shared" si="1"/>
        <v>12</v>
      </c>
      <c r="S90">
        <f t="shared" si="2"/>
        <v>8</v>
      </c>
      <c r="T90">
        <f t="shared" si="3"/>
        <v>2</v>
      </c>
      <c r="U90">
        <f t="shared" si="4"/>
        <v>2</v>
      </c>
      <c r="V90">
        <f>VLOOKUP(R90,'PCS Percentiles'!A$2:E$105,5,False)</f>
        <v>31</v>
      </c>
      <c r="W90" t="str">
        <f t="shared" si="5"/>
        <v>Within Standard Deviation</v>
      </c>
    </row>
    <row r="91">
      <c r="A91" s="1" t="b">
        <v>0</v>
      </c>
      <c r="B91" s="1" t="s">
        <v>186</v>
      </c>
      <c r="C91" s="1">
        <v>1931.0</v>
      </c>
      <c r="D91" s="20">
        <v>43633.57967584491</v>
      </c>
      <c r="E91" s="1">
        <v>1.0</v>
      </c>
      <c r="F91" s="1">
        <v>0.0</v>
      </c>
      <c r="G91" s="1">
        <v>0.0</v>
      </c>
      <c r="H91" s="1">
        <v>1.0</v>
      </c>
      <c r="I91" s="1">
        <v>0.0</v>
      </c>
      <c r="J91" s="1">
        <v>0.0</v>
      </c>
      <c r="K91" s="1">
        <v>0.0</v>
      </c>
      <c r="L91" s="1">
        <v>0.0</v>
      </c>
      <c r="M91" s="1">
        <v>1.0</v>
      </c>
      <c r="N91" s="1">
        <v>0.0</v>
      </c>
      <c r="O91" s="1">
        <v>0.0</v>
      </c>
      <c r="P91" s="1">
        <v>0.0</v>
      </c>
      <c r="Q91" s="36">
        <v>0.0</v>
      </c>
      <c r="R91">
        <f t="shared" si="1"/>
        <v>3</v>
      </c>
      <c r="S91">
        <f t="shared" si="2"/>
        <v>2</v>
      </c>
      <c r="T91">
        <f t="shared" si="3"/>
        <v>0</v>
      </c>
      <c r="U91">
        <f t="shared" si="4"/>
        <v>1</v>
      </c>
      <c r="V91">
        <f>VLOOKUP(R91,'PCS Percentiles'!A$2:E$105,5,False)</f>
        <v>6</v>
      </c>
      <c r="W91" t="str">
        <f t="shared" si="5"/>
        <v>Within Standard Deviation</v>
      </c>
    </row>
    <row r="92">
      <c r="A92" s="1" t="b">
        <v>0</v>
      </c>
      <c r="B92" s="1" t="s">
        <v>144</v>
      </c>
      <c r="C92" s="1">
        <v>1792.0</v>
      </c>
      <c r="D92" s="20">
        <v>43634.416237337966</v>
      </c>
      <c r="E92" s="1">
        <v>3.0</v>
      </c>
      <c r="F92" s="1">
        <v>1.0</v>
      </c>
      <c r="G92" s="1">
        <v>1.0</v>
      </c>
      <c r="H92" s="1">
        <v>2.0</v>
      </c>
      <c r="I92" s="1">
        <v>1.0</v>
      </c>
      <c r="J92" s="1">
        <v>1.0</v>
      </c>
      <c r="K92" s="1">
        <v>0.0</v>
      </c>
      <c r="L92" s="1">
        <v>1.0</v>
      </c>
      <c r="M92" s="1">
        <v>1.0</v>
      </c>
      <c r="N92" s="1">
        <v>1.0</v>
      </c>
      <c r="O92" s="1">
        <v>1.0</v>
      </c>
      <c r="P92" s="1">
        <v>1.0</v>
      </c>
      <c r="Q92" s="36">
        <v>1.0</v>
      </c>
      <c r="R92">
        <f t="shared" si="1"/>
        <v>15</v>
      </c>
      <c r="S92">
        <f t="shared" si="2"/>
        <v>9</v>
      </c>
      <c r="T92">
        <f t="shared" si="3"/>
        <v>2</v>
      </c>
      <c r="U92">
        <f t="shared" si="4"/>
        <v>4</v>
      </c>
      <c r="V92">
        <f>VLOOKUP(R92,'PCS Percentiles'!A$2:E$105,5,False)</f>
        <v>39</v>
      </c>
      <c r="W92" t="str">
        <f t="shared" si="5"/>
        <v>Within Standard Deviation</v>
      </c>
    </row>
    <row r="93">
      <c r="A93" s="1" t="b">
        <v>0</v>
      </c>
      <c r="B93" s="1" t="s">
        <v>144</v>
      </c>
      <c r="C93" s="1">
        <v>1792.0</v>
      </c>
      <c r="D93" s="20">
        <v>43634.443989085645</v>
      </c>
      <c r="E93" s="1">
        <v>3.0</v>
      </c>
      <c r="F93" s="1">
        <v>1.0</v>
      </c>
      <c r="G93" s="1">
        <v>1.0</v>
      </c>
      <c r="H93" s="1">
        <v>2.0</v>
      </c>
      <c r="I93" s="1">
        <v>1.0</v>
      </c>
      <c r="J93" s="1">
        <v>1.0</v>
      </c>
      <c r="K93" s="1">
        <v>0.0</v>
      </c>
      <c r="L93" s="1">
        <v>1.0</v>
      </c>
      <c r="M93" s="1">
        <v>1.0</v>
      </c>
      <c r="N93" s="1">
        <v>1.0</v>
      </c>
      <c r="O93" s="1">
        <v>1.0</v>
      </c>
      <c r="P93" s="1">
        <v>1.0</v>
      </c>
      <c r="Q93" s="36">
        <v>1.0</v>
      </c>
      <c r="R93">
        <f t="shared" si="1"/>
        <v>15</v>
      </c>
      <c r="S93">
        <f t="shared" si="2"/>
        <v>9</v>
      </c>
      <c r="T93">
        <f t="shared" si="3"/>
        <v>2</v>
      </c>
      <c r="U93">
        <f t="shared" si="4"/>
        <v>4</v>
      </c>
      <c r="V93">
        <f>VLOOKUP(R93,'PCS Percentiles'!A$2:E$105,5,False)</f>
        <v>39</v>
      </c>
      <c r="W93" t="str">
        <f t="shared" si="5"/>
        <v>Within Standard Deviation</v>
      </c>
    </row>
    <row r="94">
      <c r="A94" s="1" t="b">
        <v>0</v>
      </c>
      <c r="B94" s="1" t="s">
        <v>106</v>
      </c>
      <c r="C94" s="1">
        <v>1770.0</v>
      </c>
      <c r="D94" s="20">
        <v>43634.46077493056</v>
      </c>
      <c r="E94" s="1">
        <v>3.0</v>
      </c>
      <c r="F94" s="1">
        <v>1.0</v>
      </c>
      <c r="G94" s="1">
        <v>2.0</v>
      </c>
      <c r="H94" s="1">
        <v>3.0</v>
      </c>
      <c r="I94" s="1">
        <v>2.0</v>
      </c>
      <c r="J94" s="1">
        <v>3.0</v>
      </c>
      <c r="K94" s="1">
        <v>2.0</v>
      </c>
      <c r="L94" s="1">
        <v>2.0</v>
      </c>
      <c r="M94" s="1">
        <v>2.0</v>
      </c>
      <c r="N94" s="1">
        <v>1.0</v>
      </c>
      <c r="O94" s="1">
        <v>2.0</v>
      </c>
      <c r="P94" s="1">
        <v>3.0</v>
      </c>
      <c r="Q94" s="36">
        <v>2.0</v>
      </c>
      <c r="R94">
        <f t="shared" si="1"/>
        <v>28</v>
      </c>
      <c r="S94">
        <f t="shared" si="2"/>
        <v>14</v>
      </c>
      <c r="T94">
        <f t="shared" si="3"/>
        <v>7</v>
      </c>
      <c r="U94">
        <f t="shared" si="4"/>
        <v>7</v>
      </c>
      <c r="V94">
        <f>VLOOKUP(R94,'PCS Percentiles'!A$2:E$105,5,False)</f>
        <v>69</v>
      </c>
      <c r="W94" t="str">
        <f t="shared" si="5"/>
        <v>Within Standard Deviation</v>
      </c>
    </row>
    <row r="95">
      <c r="A95" s="1" t="b">
        <v>0</v>
      </c>
      <c r="B95" s="1" t="s">
        <v>134</v>
      </c>
      <c r="C95" s="1">
        <v>1900.0</v>
      </c>
      <c r="D95" s="20">
        <v>43634.62309538195</v>
      </c>
      <c r="E95" s="1">
        <v>1.0</v>
      </c>
      <c r="F95" s="1">
        <v>0.0</v>
      </c>
      <c r="G95" s="1">
        <v>2.0</v>
      </c>
      <c r="H95" s="1">
        <v>1.0</v>
      </c>
      <c r="I95" s="1">
        <v>1.0</v>
      </c>
      <c r="J95" s="1">
        <v>2.0</v>
      </c>
      <c r="K95" s="1">
        <v>0.0</v>
      </c>
      <c r="L95" s="1">
        <v>3.0</v>
      </c>
      <c r="M95" s="1">
        <v>1.0</v>
      </c>
      <c r="N95" s="1">
        <v>1.0</v>
      </c>
      <c r="O95" s="1">
        <v>2.0</v>
      </c>
      <c r="P95" s="1">
        <v>1.0</v>
      </c>
      <c r="Q95" s="36">
        <v>3.0</v>
      </c>
      <c r="R95">
        <f t="shared" si="1"/>
        <v>18</v>
      </c>
      <c r="S95">
        <f t="shared" si="2"/>
        <v>6</v>
      </c>
      <c r="T95">
        <f t="shared" si="3"/>
        <v>5</v>
      </c>
      <c r="U95">
        <f t="shared" si="4"/>
        <v>7</v>
      </c>
      <c r="V95">
        <f>VLOOKUP(R95,'PCS Percentiles'!A$2:E$105,5,False)</f>
        <v>47</v>
      </c>
      <c r="W95" t="str">
        <f t="shared" si="5"/>
        <v>Within Standard Deviation</v>
      </c>
    </row>
    <row r="96">
      <c r="A96" s="1" t="b">
        <v>0</v>
      </c>
      <c r="B96" s="1" t="s">
        <v>187</v>
      </c>
      <c r="C96" s="1">
        <v>1951.0</v>
      </c>
      <c r="D96" s="20">
        <v>43635.43953682871</v>
      </c>
      <c r="E96" s="1">
        <v>2.0</v>
      </c>
      <c r="F96" s="1">
        <v>3.0</v>
      </c>
      <c r="G96" s="1">
        <v>1.0</v>
      </c>
      <c r="H96" s="1">
        <v>2.0</v>
      </c>
      <c r="I96" s="1">
        <v>4.0</v>
      </c>
      <c r="J96" s="1">
        <v>3.0</v>
      </c>
      <c r="K96" s="1">
        <v>2.0</v>
      </c>
      <c r="L96" s="1">
        <v>2.0</v>
      </c>
      <c r="M96" s="1">
        <v>3.0</v>
      </c>
      <c r="N96" s="1">
        <v>2.0</v>
      </c>
      <c r="O96" s="1">
        <v>2.0</v>
      </c>
      <c r="P96" s="1">
        <v>1.0</v>
      </c>
      <c r="Q96" s="36">
        <v>4.0</v>
      </c>
      <c r="R96">
        <f t="shared" si="1"/>
        <v>31</v>
      </c>
      <c r="S96">
        <f t="shared" si="2"/>
        <v>13</v>
      </c>
      <c r="T96">
        <f t="shared" si="3"/>
        <v>9</v>
      </c>
      <c r="U96">
        <f t="shared" si="4"/>
        <v>9</v>
      </c>
      <c r="V96">
        <f>VLOOKUP(R96,'PCS Percentiles'!A$2:E$105,5,False)</f>
        <v>78</v>
      </c>
      <c r="W96" t="str">
        <f t="shared" si="5"/>
        <v>Clinically Relevant</v>
      </c>
    </row>
    <row r="97">
      <c r="A97" s="1" t="b">
        <v>0</v>
      </c>
      <c r="B97" s="1" t="s">
        <v>117</v>
      </c>
      <c r="C97" s="1">
        <v>1606.0</v>
      </c>
      <c r="D97" s="20">
        <v>43635.464143206016</v>
      </c>
      <c r="E97" s="1">
        <v>4.0</v>
      </c>
      <c r="F97" s="1">
        <v>4.0</v>
      </c>
      <c r="G97" s="1">
        <v>3.0</v>
      </c>
      <c r="H97" s="1">
        <v>4.0</v>
      </c>
      <c r="I97" s="1">
        <v>4.0</v>
      </c>
      <c r="J97" s="1">
        <v>3.0</v>
      </c>
      <c r="K97" s="1">
        <v>4.0</v>
      </c>
      <c r="L97" s="1">
        <v>4.0</v>
      </c>
      <c r="M97" s="1">
        <v>4.0</v>
      </c>
      <c r="N97" s="1">
        <v>4.0</v>
      </c>
      <c r="O97" s="1">
        <v>4.0</v>
      </c>
      <c r="P97" s="1">
        <v>3.0</v>
      </c>
      <c r="Q97" s="36">
        <v>4.0</v>
      </c>
      <c r="R97">
        <f t="shared" si="1"/>
        <v>49</v>
      </c>
      <c r="S97">
        <f t="shared" si="2"/>
        <v>22</v>
      </c>
      <c r="T97">
        <f t="shared" si="3"/>
        <v>11</v>
      </c>
      <c r="U97">
        <f t="shared" si="4"/>
        <v>16</v>
      </c>
      <c r="V97">
        <f>VLOOKUP(R97,'PCS Percentiles'!A$2:E$105,5,False)</f>
        <v>100</v>
      </c>
      <c r="W97" t="str">
        <f t="shared" si="5"/>
        <v>Clinically Relevant</v>
      </c>
    </row>
    <row r="98">
      <c r="A98" s="1" t="b">
        <v>0</v>
      </c>
      <c r="B98" s="1" t="s">
        <v>125</v>
      </c>
      <c r="C98" s="1">
        <v>1839.0</v>
      </c>
      <c r="D98" s="20">
        <v>43636.388439918985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36">
        <v>0.0</v>
      </c>
      <c r="R98">
        <f t="shared" si="1"/>
        <v>0</v>
      </c>
      <c r="S98">
        <f t="shared" si="2"/>
        <v>0</v>
      </c>
      <c r="T98">
        <f t="shared" si="3"/>
        <v>0</v>
      </c>
      <c r="U98">
        <f t="shared" si="4"/>
        <v>0</v>
      </c>
      <c r="V98">
        <f>VLOOKUP(R98,'PCS Percentiles'!A$2:E$105,5,False)</f>
        <v>2</v>
      </c>
      <c r="W98" t="str">
        <f t="shared" si="5"/>
        <v>Within Standard Deviation</v>
      </c>
    </row>
    <row r="99">
      <c r="A99" s="1" t="b">
        <v>0</v>
      </c>
      <c r="B99" s="1" t="s">
        <v>189</v>
      </c>
      <c r="C99" s="1">
        <v>1950.0</v>
      </c>
      <c r="D99" s="20">
        <v>43636.43541336806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3.0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36">
        <v>3.0</v>
      </c>
      <c r="R99">
        <f t="shared" si="1"/>
        <v>6</v>
      </c>
      <c r="S99">
        <f t="shared" si="2"/>
        <v>0</v>
      </c>
      <c r="T99">
        <f t="shared" si="3"/>
        <v>6</v>
      </c>
      <c r="U99">
        <f t="shared" si="4"/>
        <v>0</v>
      </c>
      <c r="V99">
        <f>VLOOKUP(R99,'PCS Percentiles'!A$2:E$105,5,False)</f>
        <v>15</v>
      </c>
      <c r="W99" t="str">
        <f t="shared" si="5"/>
        <v>Within Standard Deviation</v>
      </c>
    </row>
    <row r="100">
      <c r="A100" s="1" t="b">
        <v>0</v>
      </c>
      <c r="B100" s="1" t="s">
        <v>190</v>
      </c>
      <c r="C100" s="1">
        <v>1677.0</v>
      </c>
      <c r="D100" s="20">
        <v>43637.50335892361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1.0</v>
      </c>
      <c r="K100" s="1">
        <v>0.0</v>
      </c>
      <c r="L100" s="1">
        <v>0.0</v>
      </c>
      <c r="M100" s="1">
        <v>1.0</v>
      </c>
      <c r="N100" s="1">
        <v>0.0</v>
      </c>
      <c r="O100" s="1">
        <v>0.0</v>
      </c>
      <c r="P100" s="1">
        <v>1.0</v>
      </c>
      <c r="Q100" s="36">
        <v>1.0</v>
      </c>
      <c r="R100">
        <f t="shared" si="1"/>
        <v>4</v>
      </c>
      <c r="S100">
        <f t="shared" si="2"/>
        <v>1</v>
      </c>
      <c r="T100">
        <f t="shared" si="3"/>
        <v>2</v>
      </c>
      <c r="U100">
        <f t="shared" si="4"/>
        <v>1</v>
      </c>
      <c r="V100">
        <f>VLOOKUP(R100,'PCS Percentiles'!A$2:E$105,5,False)</f>
        <v>9</v>
      </c>
      <c r="W100" t="str">
        <f t="shared" si="5"/>
        <v>Within Standard Deviation</v>
      </c>
    </row>
    <row r="101">
      <c r="A101" s="1" t="b">
        <v>0</v>
      </c>
      <c r="B101" s="1" t="s">
        <v>191</v>
      </c>
      <c r="C101" s="1">
        <v>1959.0</v>
      </c>
      <c r="D101" s="20">
        <v>43637.6090740625</v>
      </c>
      <c r="E101" s="1">
        <v>1.0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3.0</v>
      </c>
      <c r="L101" s="1">
        <v>2.0</v>
      </c>
      <c r="M101" s="1">
        <v>1.0</v>
      </c>
      <c r="N101" s="1">
        <v>1.0</v>
      </c>
      <c r="O101" s="1">
        <v>1.0</v>
      </c>
      <c r="P101" s="1">
        <v>0.0</v>
      </c>
      <c r="Q101" s="36">
        <v>1.0</v>
      </c>
      <c r="R101">
        <f t="shared" si="1"/>
        <v>10</v>
      </c>
      <c r="S101">
        <f t="shared" si="2"/>
        <v>1</v>
      </c>
      <c r="T101">
        <f t="shared" si="3"/>
        <v>4</v>
      </c>
      <c r="U101">
        <f t="shared" si="4"/>
        <v>5</v>
      </c>
      <c r="V101">
        <f>VLOOKUP(R101,'PCS Percentiles'!A$2:E$105,5,False)</f>
        <v>24</v>
      </c>
      <c r="W101" t="str">
        <f t="shared" si="5"/>
        <v>Within Standard Deviation</v>
      </c>
    </row>
    <row r="102">
      <c r="A102" s="1" t="b">
        <v>0</v>
      </c>
      <c r="B102" s="1" t="s">
        <v>866</v>
      </c>
      <c r="C102" s="1">
        <v>1936.0</v>
      </c>
      <c r="D102" s="20">
        <v>43640.5844721412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36">
        <v>0.0</v>
      </c>
      <c r="R102">
        <f t="shared" si="1"/>
        <v>0</v>
      </c>
      <c r="S102">
        <f t="shared" si="2"/>
        <v>0</v>
      </c>
      <c r="T102">
        <f t="shared" si="3"/>
        <v>0</v>
      </c>
      <c r="U102">
        <f t="shared" si="4"/>
        <v>0</v>
      </c>
      <c r="V102">
        <f>VLOOKUP(R102,'PCS Percentiles'!A$2:E$105,5,False)</f>
        <v>2</v>
      </c>
      <c r="W102" t="str">
        <f t="shared" si="5"/>
        <v>Within Standard Deviation</v>
      </c>
    </row>
    <row r="103">
      <c r="A103" s="1" t="b">
        <v>0</v>
      </c>
      <c r="B103" s="1" t="s">
        <v>195</v>
      </c>
      <c r="C103" s="1">
        <v>1963.0</v>
      </c>
      <c r="D103" s="20">
        <v>43640.593548159726</v>
      </c>
      <c r="E103" s="1">
        <v>2.0</v>
      </c>
      <c r="F103" s="1">
        <v>1.0</v>
      </c>
      <c r="G103" s="1">
        <v>2.0</v>
      </c>
      <c r="H103" s="1">
        <v>2.0</v>
      </c>
      <c r="I103" s="1">
        <v>2.0</v>
      </c>
      <c r="J103" s="1">
        <v>1.0</v>
      </c>
      <c r="K103" s="1">
        <v>2.0</v>
      </c>
      <c r="L103" s="1">
        <v>4.0</v>
      </c>
      <c r="M103" s="1">
        <v>3.0</v>
      </c>
      <c r="N103" s="1">
        <v>2.0</v>
      </c>
      <c r="O103" s="1">
        <v>3.0</v>
      </c>
      <c r="P103" s="1">
        <v>2.0</v>
      </c>
      <c r="Q103" s="36">
        <v>2.0</v>
      </c>
      <c r="R103">
        <f t="shared" si="1"/>
        <v>28</v>
      </c>
      <c r="S103">
        <f t="shared" si="2"/>
        <v>11</v>
      </c>
      <c r="T103">
        <f t="shared" si="3"/>
        <v>5</v>
      </c>
      <c r="U103">
        <f t="shared" si="4"/>
        <v>12</v>
      </c>
      <c r="V103">
        <f>VLOOKUP(R103,'PCS Percentiles'!A$2:E$105,5,False)</f>
        <v>69</v>
      </c>
      <c r="W103" t="str">
        <f t="shared" si="5"/>
        <v>Within Standard Deviation</v>
      </c>
    </row>
    <row r="104">
      <c r="A104" s="1" t="b">
        <v>0</v>
      </c>
      <c r="B104" s="1" t="s">
        <v>198</v>
      </c>
      <c r="C104" s="1">
        <v>1964.0</v>
      </c>
      <c r="D104" s="20">
        <v>43641.42522267361</v>
      </c>
      <c r="E104" s="1">
        <v>0.0</v>
      </c>
      <c r="F104" s="1">
        <v>0.0</v>
      </c>
      <c r="G104" s="1">
        <v>0.0</v>
      </c>
      <c r="H104" s="1">
        <v>2.0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36">
        <v>0.0</v>
      </c>
      <c r="R104">
        <f t="shared" si="1"/>
        <v>2</v>
      </c>
      <c r="S104">
        <f t="shared" si="2"/>
        <v>2</v>
      </c>
      <c r="T104">
        <f t="shared" si="3"/>
        <v>0</v>
      </c>
      <c r="U104">
        <f t="shared" si="4"/>
        <v>0</v>
      </c>
      <c r="V104">
        <f>VLOOKUP(R104,'PCS Percentiles'!A$2:E$105,5,False)</f>
        <v>5</v>
      </c>
      <c r="W104" t="str">
        <f t="shared" si="5"/>
        <v>Within Standard Deviation</v>
      </c>
    </row>
    <row r="105">
      <c r="A105" s="1" t="b">
        <v>0</v>
      </c>
      <c r="B105" s="1" t="s">
        <v>196</v>
      </c>
      <c r="C105" s="1">
        <v>1955.0</v>
      </c>
      <c r="D105" s="20">
        <v>43641.70450258102</v>
      </c>
      <c r="E105" s="1">
        <v>4.0</v>
      </c>
      <c r="F105" s="1">
        <v>2.0</v>
      </c>
      <c r="G105" s="1">
        <v>3.0</v>
      </c>
      <c r="H105" s="1">
        <v>3.0</v>
      </c>
      <c r="I105" s="1">
        <v>2.0</v>
      </c>
      <c r="J105" s="1">
        <v>4.0</v>
      </c>
      <c r="K105" s="1">
        <v>2.0</v>
      </c>
      <c r="L105" s="1">
        <v>4.0</v>
      </c>
      <c r="M105" s="1">
        <v>4.0</v>
      </c>
      <c r="N105" s="1">
        <v>4.0</v>
      </c>
      <c r="O105" s="1">
        <v>4.0</v>
      </c>
      <c r="P105" s="1">
        <v>1.0</v>
      </c>
      <c r="Q105" s="36">
        <v>4.0</v>
      </c>
      <c r="R105">
        <f t="shared" si="1"/>
        <v>41</v>
      </c>
      <c r="S105">
        <f t="shared" si="2"/>
        <v>15</v>
      </c>
      <c r="T105">
        <f t="shared" si="3"/>
        <v>10</v>
      </c>
      <c r="U105">
        <f t="shared" si="4"/>
        <v>16</v>
      </c>
      <c r="V105">
        <f>VLOOKUP(R105,'PCS Percentiles'!A$2:E$105,5,False)</f>
        <v>93</v>
      </c>
      <c r="W105" t="str">
        <f t="shared" si="5"/>
        <v>Clinically Relevant</v>
      </c>
    </row>
    <row r="106">
      <c r="A106" s="1" t="b">
        <v>0</v>
      </c>
      <c r="B106" s="1" t="s">
        <v>197</v>
      </c>
      <c r="C106" s="1">
        <v>1962.0</v>
      </c>
      <c r="D106" s="20">
        <v>43641.8851259375</v>
      </c>
      <c r="E106" s="1">
        <v>4.0</v>
      </c>
      <c r="F106" s="1">
        <v>3.0</v>
      </c>
      <c r="G106" s="1">
        <v>4.0</v>
      </c>
      <c r="H106" s="1">
        <v>3.0</v>
      </c>
      <c r="I106" s="1">
        <v>3.0</v>
      </c>
      <c r="J106" s="1">
        <v>3.0</v>
      </c>
      <c r="K106" s="1">
        <v>2.0</v>
      </c>
      <c r="L106" s="1">
        <v>4.0</v>
      </c>
      <c r="M106" s="1">
        <v>3.0</v>
      </c>
      <c r="N106" s="1">
        <v>3.0</v>
      </c>
      <c r="O106" s="1">
        <v>4.0</v>
      </c>
      <c r="P106" s="1">
        <v>3.0</v>
      </c>
      <c r="Q106" s="36">
        <v>3.0</v>
      </c>
      <c r="R106">
        <f t="shared" si="1"/>
        <v>42</v>
      </c>
      <c r="S106">
        <f t="shared" si="2"/>
        <v>20</v>
      </c>
      <c r="T106">
        <f t="shared" si="3"/>
        <v>8</v>
      </c>
      <c r="U106">
        <f t="shared" si="4"/>
        <v>14</v>
      </c>
      <c r="V106">
        <f>VLOOKUP(R106,'PCS Percentiles'!A$2:E$105,5,False)</f>
        <v>94</v>
      </c>
      <c r="W106" t="str">
        <f t="shared" si="5"/>
        <v>Clinically Relevant</v>
      </c>
    </row>
    <row r="107">
      <c r="A107" s="1" t="b">
        <v>0</v>
      </c>
      <c r="B107" s="1" t="s">
        <v>142</v>
      </c>
      <c r="C107" s="1">
        <v>1905.0</v>
      </c>
      <c r="D107" s="20">
        <v>43642.59900350694</v>
      </c>
      <c r="E107" s="1">
        <v>2.0</v>
      </c>
      <c r="F107" s="1">
        <v>0.0</v>
      </c>
      <c r="G107" s="1">
        <v>2.0</v>
      </c>
      <c r="H107" s="1">
        <v>1.0</v>
      </c>
      <c r="I107" s="1">
        <v>0.0</v>
      </c>
      <c r="J107" s="1">
        <v>0.0</v>
      </c>
      <c r="K107" s="1">
        <v>0.0</v>
      </c>
      <c r="L107" s="1">
        <v>3.0</v>
      </c>
      <c r="M107" s="1">
        <v>2.0</v>
      </c>
      <c r="N107" s="1">
        <v>2.0</v>
      </c>
      <c r="O107" s="1">
        <v>2.0</v>
      </c>
      <c r="P107" s="1">
        <v>1.0</v>
      </c>
      <c r="Q107" s="36">
        <v>0.0</v>
      </c>
      <c r="R107">
        <f t="shared" si="1"/>
        <v>15</v>
      </c>
      <c r="S107">
        <f t="shared" si="2"/>
        <v>6</v>
      </c>
      <c r="T107">
        <f t="shared" si="3"/>
        <v>0</v>
      </c>
      <c r="U107">
        <f t="shared" si="4"/>
        <v>9</v>
      </c>
      <c r="V107">
        <f>VLOOKUP(R107,'PCS Percentiles'!A$2:E$105,5,False)</f>
        <v>39</v>
      </c>
      <c r="W107" t="str">
        <f t="shared" si="5"/>
        <v>Within Standard Deviation</v>
      </c>
    </row>
    <row r="108">
      <c r="A108" s="1" t="b">
        <v>0</v>
      </c>
      <c r="B108" s="1" t="s">
        <v>200</v>
      </c>
      <c r="C108" s="1">
        <v>1958.0</v>
      </c>
      <c r="D108" s="20">
        <v>43642.63472221065</v>
      </c>
      <c r="E108" s="1">
        <v>0.0</v>
      </c>
      <c r="F108" s="1">
        <v>0.0</v>
      </c>
      <c r="G108" s="1">
        <v>0.0</v>
      </c>
      <c r="H108" s="1">
        <v>1.0</v>
      </c>
      <c r="I108" s="1">
        <v>0.0</v>
      </c>
      <c r="J108" s="1">
        <v>1.0</v>
      </c>
      <c r="K108" s="1">
        <v>0.0</v>
      </c>
      <c r="L108" s="1">
        <v>0.0</v>
      </c>
      <c r="M108" s="1">
        <v>0.0</v>
      </c>
      <c r="N108" s="1">
        <v>0.0</v>
      </c>
      <c r="O108" s="1">
        <v>1.0</v>
      </c>
      <c r="P108" s="1">
        <v>0.0</v>
      </c>
      <c r="Q108" s="36">
        <v>0.0</v>
      </c>
      <c r="R108">
        <f t="shared" si="1"/>
        <v>3</v>
      </c>
      <c r="S108">
        <f t="shared" si="2"/>
        <v>1</v>
      </c>
      <c r="T108">
        <f t="shared" si="3"/>
        <v>1</v>
      </c>
      <c r="U108">
        <f t="shared" si="4"/>
        <v>1</v>
      </c>
      <c r="V108">
        <f>VLOOKUP(R108,'PCS Percentiles'!A$2:E$105,5,False)</f>
        <v>6</v>
      </c>
      <c r="W108" t="str">
        <f t="shared" si="5"/>
        <v>Within Standard Deviation</v>
      </c>
    </row>
    <row r="109">
      <c r="A109" s="1" t="b">
        <v>0</v>
      </c>
      <c r="B109" s="1" t="s">
        <v>168</v>
      </c>
      <c r="C109" s="1">
        <v>1812.0</v>
      </c>
      <c r="D109" s="20">
        <v>43643.45586998842</v>
      </c>
      <c r="E109" s="1">
        <v>2.0</v>
      </c>
      <c r="F109" s="1">
        <v>0.0</v>
      </c>
      <c r="G109" s="1">
        <v>1.0</v>
      </c>
      <c r="H109" s="1">
        <v>1.0</v>
      </c>
      <c r="I109" s="1">
        <v>0.0</v>
      </c>
      <c r="J109" s="1">
        <v>0.0</v>
      </c>
      <c r="K109" s="1">
        <v>0.0</v>
      </c>
      <c r="L109" s="1">
        <v>1.0</v>
      </c>
      <c r="M109" s="1">
        <v>1.0</v>
      </c>
      <c r="N109" s="1">
        <v>1.0</v>
      </c>
      <c r="O109" s="1">
        <v>1.0</v>
      </c>
      <c r="P109" s="1">
        <v>3.0</v>
      </c>
      <c r="Q109" s="36">
        <v>0.0</v>
      </c>
      <c r="R109">
        <f t="shared" si="1"/>
        <v>11</v>
      </c>
      <c r="S109">
        <f t="shared" si="2"/>
        <v>7</v>
      </c>
      <c r="T109">
        <f t="shared" si="3"/>
        <v>0</v>
      </c>
      <c r="U109">
        <f t="shared" si="4"/>
        <v>4</v>
      </c>
      <c r="V109">
        <f>VLOOKUP(R109,'PCS Percentiles'!A$2:E$105,5,False)</f>
        <v>28</v>
      </c>
      <c r="W109" t="str">
        <f t="shared" si="5"/>
        <v>Within Standard Deviation</v>
      </c>
    </row>
    <row r="110">
      <c r="A110" s="1" t="b">
        <v>0</v>
      </c>
      <c r="B110" s="1" t="s">
        <v>202</v>
      </c>
      <c r="C110" s="1">
        <v>1967.0</v>
      </c>
      <c r="D110" s="20">
        <v>43644.35456170139</v>
      </c>
      <c r="E110" s="1">
        <v>3.0</v>
      </c>
      <c r="F110" s="1">
        <v>0.0</v>
      </c>
      <c r="G110" s="1">
        <v>1.0</v>
      </c>
      <c r="H110" s="1">
        <v>1.0</v>
      </c>
      <c r="I110" s="1">
        <v>1.0</v>
      </c>
      <c r="J110" s="1">
        <v>3.0</v>
      </c>
      <c r="K110" s="1">
        <v>0.0</v>
      </c>
      <c r="L110" s="1">
        <v>3.0</v>
      </c>
      <c r="M110" s="1">
        <v>2.0</v>
      </c>
      <c r="N110" s="1">
        <v>1.0</v>
      </c>
      <c r="O110" s="1">
        <v>2.0</v>
      </c>
      <c r="P110" s="1">
        <v>0.0</v>
      </c>
      <c r="Q110" s="36">
        <v>3.0</v>
      </c>
      <c r="R110">
        <f t="shared" si="1"/>
        <v>20</v>
      </c>
      <c r="S110">
        <f t="shared" si="2"/>
        <v>6</v>
      </c>
      <c r="T110">
        <f t="shared" si="3"/>
        <v>6</v>
      </c>
      <c r="U110">
        <f t="shared" si="4"/>
        <v>8</v>
      </c>
      <c r="V110">
        <f>VLOOKUP(R110,'PCS Percentiles'!A$2:E$105,5,False)</f>
        <v>50</v>
      </c>
      <c r="W110" t="str">
        <f t="shared" si="5"/>
        <v>Within Standard Deviation</v>
      </c>
    </row>
    <row r="111">
      <c r="A111" s="1" t="b">
        <v>0</v>
      </c>
      <c r="B111" s="1" t="s">
        <v>203</v>
      </c>
      <c r="C111" s="1">
        <v>1965.0</v>
      </c>
      <c r="D111" s="20">
        <v>43644.58607923611</v>
      </c>
      <c r="E111" s="1">
        <v>1.0</v>
      </c>
      <c r="F111" s="1">
        <v>2.0</v>
      </c>
      <c r="G111" s="1">
        <v>2.0</v>
      </c>
      <c r="H111" s="1">
        <v>2.0</v>
      </c>
      <c r="I111" s="1">
        <v>2.0</v>
      </c>
      <c r="J111" s="1">
        <v>2.0</v>
      </c>
      <c r="K111" s="1">
        <v>1.0</v>
      </c>
      <c r="L111" s="1">
        <v>1.0</v>
      </c>
      <c r="M111" s="1">
        <v>1.0</v>
      </c>
      <c r="N111" s="1">
        <v>1.0</v>
      </c>
      <c r="O111" s="1">
        <v>1.0</v>
      </c>
      <c r="P111" s="1">
        <v>3.0</v>
      </c>
      <c r="Q111" s="36">
        <v>2.0</v>
      </c>
      <c r="R111">
        <f t="shared" si="1"/>
        <v>21</v>
      </c>
      <c r="S111">
        <f t="shared" si="2"/>
        <v>12</v>
      </c>
      <c r="T111">
        <f t="shared" si="3"/>
        <v>5</v>
      </c>
      <c r="U111">
        <f t="shared" si="4"/>
        <v>4</v>
      </c>
      <c r="V111">
        <f>VLOOKUP(R111,'PCS Percentiles'!A$2:E$105,5,False)</f>
        <v>53</v>
      </c>
      <c r="W111" t="str">
        <f t="shared" si="5"/>
        <v>Within Standard Deviation</v>
      </c>
    </row>
    <row r="112">
      <c r="A112" s="1" t="b">
        <v>0</v>
      </c>
      <c r="B112" s="1" t="s">
        <v>204</v>
      </c>
      <c r="C112" s="1">
        <v>1969.0</v>
      </c>
      <c r="D112" s="20">
        <v>43648.43709237268</v>
      </c>
      <c r="E112" s="1">
        <v>3.0</v>
      </c>
      <c r="F112" s="1">
        <v>2.0</v>
      </c>
      <c r="G112" s="1">
        <v>3.0</v>
      </c>
      <c r="H112" s="1">
        <v>3.0</v>
      </c>
      <c r="I112" s="1">
        <v>2.0</v>
      </c>
      <c r="J112" s="1">
        <v>3.0</v>
      </c>
      <c r="K112" s="1">
        <v>3.0</v>
      </c>
      <c r="L112" s="1">
        <v>2.0</v>
      </c>
      <c r="M112" s="1">
        <v>1.0</v>
      </c>
      <c r="N112" s="1">
        <v>1.0</v>
      </c>
      <c r="O112" s="1">
        <v>1.0</v>
      </c>
      <c r="P112" s="1">
        <v>1.0</v>
      </c>
      <c r="Q112" s="36">
        <v>4.0</v>
      </c>
      <c r="R112">
        <f t="shared" si="1"/>
        <v>29</v>
      </c>
      <c r="S112">
        <f t="shared" si="2"/>
        <v>14</v>
      </c>
      <c r="T112">
        <f t="shared" si="3"/>
        <v>10</v>
      </c>
      <c r="U112">
        <f t="shared" si="4"/>
        <v>5</v>
      </c>
      <c r="V112">
        <f>VLOOKUP(R112,'PCS Percentiles'!A$2:E$105,5,False)</f>
        <v>73</v>
      </c>
      <c r="W112" t="str">
        <f t="shared" si="5"/>
        <v>Within Standard Deviation</v>
      </c>
    </row>
    <row r="113">
      <c r="A113" s="1" t="b">
        <v>0</v>
      </c>
      <c r="B113" s="1" t="s">
        <v>127</v>
      </c>
      <c r="C113" s="1">
        <v>1901.0</v>
      </c>
      <c r="D113" s="20">
        <v>43648.44663653935</v>
      </c>
      <c r="E113" s="1">
        <v>0.0</v>
      </c>
      <c r="F113" s="1">
        <v>0.0</v>
      </c>
      <c r="G113" s="1">
        <v>0.0</v>
      </c>
      <c r="H113" s="1">
        <v>1.0</v>
      </c>
      <c r="I113" s="1">
        <v>1.0</v>
      </c>
      <c r="J113" s="1">
        <v>1.0</v>
      </c>
      <c r="K113" s="1">
        <v>1.0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36">
        <v>0.0</v>
      </c>
      <c r="R113">
        <f t="shared" si="1"/>
        <v>4</v>
      </c>
      <c r="S113">
        <f t="shared" si="2"/>
        <v>2</v>
      </c>
      <c r="T113">
        <f t="shared" si="3"/>
        <v>2</v>
      </c>
      <c r="U113">
        <f t="shared" si="4"/>
        <v>0</v>
      </c>
      <c r="V113">
        <f>VLOOKUP(R113,'PCS Percentiles'!A$2:E$105,5,False)</f>
        <v>9</v>
      </c>
      <c r="W113" t="str">
        <f t="shared" si="5"/>
        <v>Within Standard Deviation</v>
      </c>
    </row>
    <row r="114">
      <c r="A114" s="1" t="b">
        <v>0</v>
      </c>
      <c r="B114" s="1" t="s">
        <v>205</v>
      </c>
      <c r="C114" s="1">
        <v>1660.0</v>
      </c>
      <c r="D114" s="20">
        <v>43648.46796648148</v>
      </c>
      <c r="E114" s="1">
        <v>3.0</v>
      </c>
      <c r="F114" s="1">
        <v>2.0</v>
      </c>
      <c r="G114" s="1">
        <v>2.0</v>
      </c>
      <c r="H114" s="1">
        <v>3.0</v>
      </c>
      <c r="I114" s="1">
        <v>3.0</v>
      </c>
      <c r="J114" s="1">
        <v>2.0</v>
      </c>
      <c r="K114" s="1">
        <v>1.0</v>
      </c>
      <c r="L114" s="1">
        <v>3.0</v>
      </c>
      <c r="M114" s="1">
        <v>3.0</v>
      </c>
      <c r="N114" s="1">
        <v>2.0</v>
      </c>
      <c r="O114" s="1">
        <v>2.0</v>
      </c>
      <c r="P114" s="1">
        <v>2.0</v>
      </c>
      <c r="Q114" s="36">
        <v>1.0</v>
      </c>
      <c r="R114">
        <f t="shared" si="1"/>
        <v>29</v>
      </c>
      <c r="S114">
        <f t="shared" si="2"/>
        <v>15</v>
      </c>
      <c r="T114">
        <f t="shared" si="3"/>
        <v>4</v>
      </c>
      <c r="U114">
        <f t="shared" si="4"/>
        <v>10</v>
      </c>
      <c r="V114">
        <f>VLOOKUP(R114,'PCS Percentiles'!A$2:E$105,5,False)</f>
        <v>73</v>
      </c>
      <c r="W114" t="str">
        <f t="shared" si="5"/>
        <v>Within Standard Deviation</v>
      </c>
    </row>
    <row r="115">
      <c r="A115" s="1" t="b">
        <v>0</v>
      </c>
      <c r="B115" s="1" t="s">
        <v>196</v>
      </c>
      <c r="C115" s="1">
        <v>1955.0</v>
      </c>
      <c r="D115" s="20">
        <v>43650.40257209491</v>
      </c>
      <c r="E115" s="1">
        <v>4.0</v>
      </c>
      <c r="F115" s="1">
        <v>2.0</v>
      </c>
      <c r="G115" s="1">
        <v>4.0</v>
      </c>
      <c r="H115" s="1">
        <v>4.0</v>
      </c>
      <c r="I115" s="1">
        <v>3.0</v>
      </c>
      <c r="J115" s="1">
        <v>4.0</v>
      </c>
      <c r="K115" s="1">
        <v>3.0</v>
      </c>
      <c r="L115" s="1">
        <v>4.0</v>
      </c>
      <c r="M115" s="1">
        <v>2.0</v>
      </c>
      <c r="N115" s="1">
        <v>2.0</v>
      </c>
      <c r="O115" s="1">
        <v>3.0</v>
      </c>
      <c r="P115" s="1">
        <v>2.0</v>
      </c>
      <c r="Q115" s="36">
        <v>4.0</v>
      </c>
      <c r="R115">
        <f t="shared" si="1"/>
        <v>41</v>
      </c>
      <c r="S115">
        <f t="shared" si="2"/>
        <v>19</v>
      </c>
      <c r="T115">
        <f t="shared" si="3"/>
        <v>11</v>
      </c>
      <c r="U115">
        <f t="shared" si="4"/>
        <v>11</v>
      </c>
      <c r="V115">
        <f>VLOOKUP(R115,'PCS Percentiles'!A$2:E$105,5,False)</f>
        <v>93</v>
      </c>
      <c r="W115" t="str">
        <f t="shared" si="5"/>
        <v>Clinically Relevant</v>
      </c>
    </row>
    <row r="116">
      <c r="A116" s="1" t="b">
        <v>0</v>
      </c>
      <c r="B116" s="1" t="s">
        <v>206</v>
      </c>
      <c r="C116" s="1">
        <v>1973.0</v>
      </c>
      <c r="D116" s="20">
        <v>43650.58674856482</v>
      </c>
      <c r="E116" s="1">
        <v>2.0</v>
      </c>
      <c r="F116" s="1">
        <v>0.0</v>
      </c>
      <c r="G116" s="1">
        <v>1.0</v>
      </c>
      <c r="H116" s="1">
        <v>1.0</v>
      </c>
      <c r="I116" s="1">
        <v>0.0</v>
      </c>
      <c r="J116" s="1">
        <v>1.0</v>
      </c>
      <c r="K116" s="1">
        <v>1.0</v>
      </c>
      <c r="L116" s="1">
        <v>1.0</v>
      </c>
      <c r="M116" s="1">
        <v>2.0</v>
      </c>
      <c r="N116" s="1">
        <v>0.0</v>
      </c>
      <c r="O116" s="1">
        <v>1.0</v>
      </c>
      <c r="P116" s="1">
        <v>1.0</v>
      </c>
      <c r="Q116" s="36">
        <v>1.0</v>
      </c>
      <c r="R116">
        <f t="shared" si="1"/>
        <v>12</v>
      </c>
      <c r="S116">
        <f t="shared" si="2"/>
        <v>5</v>
      </c>
      <c r="T116">
        <f t="shared" si="3"/>
        <v>3</v>
      </c>
      <c r="U116">
        <f t="shared" si="4"/>
        <v>4</v>
      </c>
      <c r="V116">
        <f>VLOOKUP(R116,'PCS Percentiles'!A$2:E$105,5,False)</f>
        <v>31</v>
      </c>
      <c r="W116" t="str">
        <f t="shared" si="5"/>
        <v>Within Standard Deviation</v>
      </c>
    </row>
    <row r="117">
      <c r="A117" s="1" t="b">
        <v>0</v>
      </c>
      <c r="B117" s="1" t="s">
        <v>207</v>
      </c>
      <c r="C117" s="1">
        <v>1977.0</v>
      </c>
      <c r="D117" s="20">
        <v>43650.60176618055</v>
      </c>
      <c r="E117" s="1">
        <v>3.0</v>
      </c>
      <c r="F117" s="1">
        <v>2.0</v>
      </c>
      <c r="G117" s="1">
        <v>3.0</v>
      </c>
      <c r="H117" s="1">
        <v>3.0</v>
      </c>
      <c r="I117" s="1">
        <v>3.0</v>
      </c>
      <c r="J117" s="1">
        <v>2.0</v>
      </c>
      <c r="K117" s="1">
        <v>2.0</v>
      </c>
      <c r="L117" s="1">
        <v>3.0</v>
      </c>
      <c r="M117" s="1">
        <v>2.0</v>
      </c>
      <c r="N117" s="1">
        <v>2.0</v>
      </c>
      <c r="O117" s="1">
        <v>2.0</v>
      </c>
      <c r="P117" s="1">
        <v>3.0</v>
      </c>
      <c r="Q117" s="36">
        <v>0.0</v>
      </c>
      <c r="R117">
        <f t="shared" si="1"/>
        <v>30</v>
      </c>
      <c r="S117">
        <f t="shared" si="2"/>
        <v>17</v>
      </c>
      <c r="T117">
        <f t="shared" si="3"/>
        <v>4</v>
      </c>
      <c r="U117">
        <f t="shared" si="4"/>
        <v>9</v>
      </c>
      <c r="V117">
        <f>VLOOKUP(R117,'PCS Percentiles'!A$2:E$105,5,False)</f>
        <v>75</v>
      </c>
      <c r="W117" t="str">
        <f t="shared" si="5"/>
        <v>Clinically Relevant</v>
      </c>
    </row>
    <row r="118">
      <c r="A118" s="1" t="b">
        <v>0</v>
      </c>
      <c r="B118" s="1" t="s">
        <v>208</v>
      </c>
      <c r="C118" s="1">
        <v>1961.0</v>
      </c>
      <c r="D118" s="20">
        <v>43651.56887077546</v>
      </c>
      <c r="E118" s="1">
        <v>2.0</v>
      </c>
      <c r="F118" s="1">
        <v>0.0</v>
      </c>
      <c r="G118" s="1">
        <v>3.0</v>
      </c>
      <c r="H118" s="1">
        <v>2.0</v>
      </c>
      <c r="I118" s="1">
        <v>0.0</v>
      </c>
      <c r="J118" s="1">
        <v>2.0</v>
      </c>
      <c r="K118" s="1">
        <v>1.0</v>
      </c>
      <c r="L118" s="1">
        <v>1.0</v>
      </c>
      <c r="M118" s="1">
        <v>0.0</v>
      </c>
      <c r="N118" s="1">
        <v>0.0</v>
      </c>
      <c r="O118" s="1">
        <v>0.0</v>
      </c>
      <c r="P118" s="1">
        <v>0.0</v>
      </c>
      <c r="Q118" s="36">
        <v>1.0</v>
      </c>
      <c r="R118">
        <f t="shared" si="1"/>
        <v>12</v>
      </c>
      <c r="S118">
        <f t="shared" si="2"/>
        <v>7</v>
      </c>
      <c r="T118">
        <f t="shared" si="3"/>
        <v>4</v>
      </c>
      <c r="U118">
        <f t="shared" si="4"/>
        <v>1</v>
      </c>
      <c r="V118">
        <f>VLOOKUP(R118,'PCS Percentiles'!A$2:E$105,5,False)</f>
        <v>31</v>
      </c>
      <c r="W118" t="str">
        <f t="shared" si="5"/>
        <v>Within Standard Deviation</v>
      </c>
    </row>
    <row r="119">
      <c r="A119" s="1" t="b">
        <v>0</v>
      </c>
      <c r="B119" s="1" t="s">
        <v>209</v>
      </c>
      <c r="C119" s="1">
        <v>1690.0</v>
      </c>
      <c r="D119" s="20">
        <v>43651.61348126158</v>
      </c>
      <c r="E119" s="1">
        <v>2.0</v>
      </c>
      <c r="F119" s="1">
        <v>0.0</v>
      </c>
      <c r="G119" s="1">
        <v>2.0</v>
      </c>
      <c r="H119" s="1">
        <v>2.0</v>
      </c>
      <c r="I119" s="1">
        <v>1.0</v>
      </c>
      <c r="J119" s="1">
        <v>1.0</v>
      </c>
      <c r="K119" s="1">
        <v>0.0</v>
      </c>
      <c r="L119" s="1">
        <v>2.0</v>
      </c>
      <c r="M119" s="1">
        <v>2.0</v>
      </c>
      <c r="N119" s="1">
        <v>2.0</v>
      </c>
      <c r="O119" s="1">
        <v>2.0</v>
      </c>
      <c r="P119" s="1">
        <v>1.0</v>
      </c>
      <c r="Q119" s="36">
        <v>2.0</v>
      </c>
      <c r="R119">
        <f t="shared" si="1"/>
        <v>19</v>
      </c>
      <c r="S119">
        <f t="shared" si="2"/>
        <v>8</v>
      </c>
      <c r="T119">
        <f t="shared" si="3"/>
        <v>3</v>
      </c>
      <c r="U119">
        <f t="shared" si="4"/>
        <v>8</v>
      </c>
      <c r="V119">
        <f>VLOOKUP(R119,'PCS Percentiles'!A$2:E$105,5,False)</f>
        <v>48</v>
      </c>
      <c r="W119" t="str">
        <f t="shared" si="5"/>
        <v>Within Standard Deviation</v>
      </c>
    </row>
    <row r="120">
      <c r="A120" s="1" t="b">
        <v>0</v>
      </c>
      <c r="B120" s="1" t="s">
        <v>210</v>
      </c>
      <c r="C120" s="1">
        <v>1869.0</v>
      </c>
      <c r="D120" s="20">
        <v>43654.44368431713</v>
      </c>
      <c r="E120" s="1">
        <v>1.0</v>
      </c>
      <c r="F120" s="1">
        <v>0.0</v>
      </c>
      <c r="G120" s="1">
        <v>1.0</v>
      </c>
      <c r="H120" s="1">
        <v>1.0</v>
      </c>
      <c r="I120" s="1">
        <v>0.0</v>
      </c>
      <c r="J120" s="1">
        <v>0.0</v>
      </c>
      <c r="K120" s="1">
        <v>3.0</v>
      </c>
      <c r="L120" s="1">
        <v>4.0</v>
      </c>
      <c r="M120" s="1">
        <v>2.0</v>
      </c>
      <c r="N120" s="1">
        <v>1.0</v>
      </c>
      <c r="O120" s="1">
        <v>0.0</v>
      </c>
      <c r="P120" s="1">
        <v>2.0</v>
      </c>
      <c r="Q120" s="36">
        <v>1.0</v>
      </c>
      <c r="R120">
        <f t="shared" si="1"/>
        <v>16</v>
      </c>
      <c r="S120">
        <f t="shared" si="2"/>
        <v>5</v>
      </c>
      <c r="T120">
        <f t="shared" si="3"/>
        <v>4</v>
      </c>
      <c r="U120">
        <f t="shared" si="4"/>
        <v>7</v>
      </c>
      <c r="V120">
        <f>VLOOKUP(R120,'PCS Percentiles'!A$2:E$105,5,False)</f>
        <v>41</v>
      </c>
      <c r="W120" t="str">
        <f t="shared" si="5"/>
        <v>Within Standard Deviation</v>
      </c>
    </row>
    <row r="121">
      <c r="A121" s="1" t="b">
        <v>0</v>
      </c>
      <c r="B121" s="1" t="s">
        <v>211</v>
      </c>
      <c r="C121" s="1">
        <v>1976.0</v>
      </c>
      <c r="D121" s="20">
        <v>43654.478949965276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36">
        <v>0.0</v>
      </c>
      <c r="R121">
        <f t="shared" si="1"/>
        <v>0</v>
      </c>
      <c r="S121">
        <f t="shared" si="2"/>
        <v>0</v>
      </c>
      <c r="T121">
        <f t="shared" si="3"/>
        <v>0</v>
      </c>
      <c r="U121">
        <f t="shared" si="4"/>
        <v>0</v>
      </c>
      <c r="V121">
        <f>VLOOKUP(R121,'PCS Percentiles'!A$2:E$105,5,False)</f>
        <v>2</v>
      </c>
      <c r="W121" t="str">
        <f t="shared" si="5"/>
        <v>Within Standard Deviation</v>
      </c>
    </row>
    <row r="122">
      <c r="A122" s="1" t="b">
        <v>0</v>
      </c>
      <c r="B122" s="1" t="s">
        <v>142</v>
      </c>
      <c r="C122" s="1">
        <v>1905.0</v>
      </c>
      <c r="D122" s="20">
        <v>43654.52150791667</v>
      </c>
      <c r="E122" s="1">
        <v>1.0</v>
      </c>
      <c r="F122" s="1">
        <v>0.0</v>
      </c>
      <c r="G122" s="1">
        <v>2.0</v>
      </c>
      <c r="H122" s="1">
        <v>2.0</v>
      </c>
      <c r="I122" s="1">
        <v>0.0</v>
      </c>
      <c r="J122" s="1">
        <v>1.0</v>
      </c>
      <c r="K122" s="1">
        <v>1.0</v>
      </c>
      <c r="L122" s="1">
        <v>4.0</v>
      </c>
      <c r="M122" s="1">
        <v>2.0</v>
      </c>
      <c r="N122" s="1">
        <v>2.0</v>
      </c>
      <c r="O122" s="1">
        <v>4.0</v>
      </c>
      <c r="P122" s="1">
        <v>1.0</v>
      </c>
      <c r="Q122" s="36">
        <v>1.0</v>
      </c>
      <c r="R122">
        <f t="shared" si="1"/>
        <v>21</v>
      </c>
      <c r="S122">
        <f t="shared" si="2"/>
        <v>6</v>
      </c>
      <c r="T122">
        <f t="shared" si="3"/>
        <v>3</v>
      </c>
      <c r="U122">
        <f t="shared" si="4"/>
        <v>12</v>
      </c>
      <c r="V122">
        <f>VLOOKUP(R122,'PCS Percentiles'!A$2:E$105,5,False)</f>
        <v>53</v>
      </c>
      <c r="W122" t="str">
        <f t="shared" si="5"/>
        <v>Within Standard Deviation</v>
      </c>
    </row>
    <row r="123">
      <c r="A123" s="1" t="b">
        <v>0</v>
      </c>
      <c r="B123" s="1" t="s">
        <v>870</v>
      </c>
      <c r="C123" s="1">
        <v>1568.0</v>
      </c>
      <c r="D123" s="20">
        <v>43654.62317327547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36">
        <v>0.0</v>
      </c>
      <c r="R123">
        <f t="shared" si="1"/>
        <v>0</v>
      </c>
      <c r="S123">
        <f t="shared" si="2"/>
        <v>0</v>
      </c>
      <c r="T123">
        <f t="shared" si="3"/>
        <v>0</v>
      </c>
      <c r="U123">
        <f t="shared" si="4"/>
        <v>0</v>
      </c>
      <c r="V123">
        <f>VLOOKUP(R123,'PCS Percentiles'!A$2:E$105,5,False)</f>
        <v>2</v>
      </c>
      <c r="W123" t="str">
        <f t="shared" si="5"/>
        <v>Within Standard Deviation</v>
      </c>
    </row>
    <row r="124">
      <c r="A124" s="1" t="b">
        <v>0</v>
      </c>
      <c r="B124" s="1" t="s">
        <v>212</v>
      </c>
      <c r="C124" s="1">
        <v>1952.0</v>
      </c>
      <c r="D124" s="20">
        <v>43655.40885572917</v>
      </c>
      <c r="E124" s="1">
        <v>2.0</v>
      </c>
      <c r="F124" s="1">
        <v>0.0</v>
      </c>
      <c r="G124" s="1">
        <v>1.0</v>
      </c>
      <c r="H124" s="1">
        <v>1.0</v>
      </c>
      <c r="I124" s="1">
        <v>0.0</v>
      </c>
      <c r="J124" s="1">
        <v>1.0</v>
      </c>
      <c r="K124" s="1">
        <v>0.0</v>
      </c>
      <c r="L124" s="1">
        <v>1.0</v>
      </c>
      <c r="M124" s="1">
        <v>1.0</v>
      </c>
      <c r="N124" s="1">
        <v>1.0</v>
      </c>
      <c r="O124" s="1">
        <v>1.0</v>
      </c>
      <c r="P124" s="1">
        <v>1.0</v>
      </c>
      <c r="Q124" s="36">
        <v>1.0</v>
      </c>
      <c r="R124">
        <f t="shared" si="1"/>
        <v>11</v>
      </c>
      <c r="S124">
        <f t="shared" si="2"/>
        <v>5</v>
      </c>
      <c r="T124">
        <f t="shared" si="3"/>
        <v>2</v>
      </c>
      <c r="U124">
        <f t="shared" si="4"/>
        <v>4</v>
      </c>
      <c r="V124">
        <f>VLOOKUP(R124,'PCS Percentiles'!A$2:E$105,5,False)</f>
        <v>28</v>
      </c>
      <c r="W124" t="str">
        <f t="shared" si="5"/>
        <v>Within Standard Deviation</v>
      </c>
    </row>
    <row r="125">
      <c r="A125" s="1" t="b">
        <v>0</v>
      </c>
      <c r="B125" s="1" t="s">
        <v>213</v>
      </c>
      <c r="C125" s="1">
        <v>1937.0</v>
      </c>
      <c r="D125" s="20">
        <v>43655.57151969908</v>
      </c>
      <c r="E125" s="1">
        <v>3.0</v>
      </c>
      <c r="F125" s="1">
        <v>3.0</v>
      </c>
      <c r="G125" s="1">
        <v>2.0</v>
      </c>
      <c r="H125" s="1">
        <v>3.0</v>
      </c>
      <c r="I125" s="1">
        <v>2.0</v>
      </c>
      <c r="J125" s="1">
        <v>3.0</v>
      </c>
      <c r="K125" s="1">
        <v>4.0</v>
      </c>
      <c r="L125" s="1">
        <v>3.0</v>
      </c>
      <c r="M125" s="1">
        <v>2.0</v>
      </c>
      <c r="N125" s="1">
        <v>2.0</v>
      </c>
      <c r="O125" s="1">
        <v>2.0</v>
      </c>
      <c r="P125" s="1">
        <v>3.0</v>
      </c>
      <c r="Q125" s="36">
        <v>2.0</v>
      </c>
      <c r="R125">
        <f t="shared" si="1"/>
        <v>34</v>
      </c>
      <c r="S125">
        <f t="shared" si="2"/>
        <v>16</v>
      </c>
      <c r="T125">
        <f t="shared" si="3"/>
        <v>9</v>
      </c>
      <c r="U125">
        <f t="shared" si="4"/>
        <v>9</v>
      </c>
      <c r="V125">
        <f>VLOOKUP(R125,'PCS Percentiles'!A$2:E$105,5,False)</f>
        <v>84</v>
      </c>
      <c r="W125" t="str">
        <f t="shared" si="5"/>
        <v>Clinically Relevant</v>
      </c>
    </row>
    <row r="126">
      <c r="A126" s="1" t="b">
        <v>0</v>
      </c>
      <c r="B126" s="1" t="s">
        <v>125</v>
      </c>
      <c r="C126" s="1">
        <v>1839.0</v>
      </c>
      <c r="D126" s="20">
        <v>43656.42525518518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36">
        <v>0.0</v>
      </c>
      <c r="R126">
        <f t="shared" si="1"/>
        <v>0</v>
      </c>
      <c r="S126">
        <f t="shared" si="2"/>
        <v>0</v>
      </c>
      <c r="T126">
        <f t="shared" si="3"/>
        <v>0</v>
      </c>
      <c r="U126">
        <f t="shared" si="4"/>
        <v>0</v>
      </c>
      <c r="V126">
        <f>VLOOKUP(R126,'PCS Percentiles'!A$2:E$105,5,False)</f>
        <v>2</v>
      </c>
      <c r="W126" t="str">
        <f t="shared" si="5"/>
        <v>Within Standard Deviation</v>
      </c>
    </row>
    <row r="127">
      <c r="A127" s="1" t="b">
        <v>0</v>
      </c>
      <c r="B127" s="1" t="s">
        <v>217</v>
      </c>
      <c r="C127" s="1">
        <v>1981.0</v>
      </c>
      <c r="D127" s="20">
        <v>43656.597068414354</v>
      </c>
      <c r="E127" s="1">
        <v>3.0</v>
      </c>
      <c r="F127" s="1">
        <v>0.0</v>
      </c>
      <c r="G127" s="1">
        <v>1.0</v>
      </c>
      <c r="H127" s="1">
        <v>2.0</v>
      </c>
      <c r="I127" s="1">
        <v>1.0</v>
      </c>
      <c r="J127" s="1">
        <v>3.0</v>
      </c>
      <c r="K127" s="1">
        <v>1.0</v>
      </c>
      <c r="L127" s="1">
        <v>4.0</v>
      </c>
      <c r="M127" s="1">
        <v>2.0</v>
      </c>
      <c r="N127" s="1">
        <v>1.0</v>
      </c>
      <c r="O127" s="1">
        <v>4.0</v>
      </c>
      <c r="P127" s="1">
        <v>2.0</v>
      </c>
      <c r="Q127" s="36">
        <v>3.0</v>
      </c>
      <c r="R127">
        <f t="shared" si="1"/>
        <v>27</v>
      </c>
      <c r="S127">
        <f t="shared" si="2"/>
        <v>9</v>
      </c>
      <c r="T127">
        <f t="shared" si="3"/>
        <v>7</v>
      </c>
      <c r="U127">
        <f t="shared" si="4"/>
        <v>11</v>
      </c>
      <c r="V127">
        <f>VLOOKUP(R127,'PCS Percentiles'!A$2:E$105,5,False)</f>
        <v>67</v>
      </c>
      <c r="W127" t="str">
        <f t="shared" si="5"/>
        <v>Within Standard Deviation</v>
      </c>
    </row>
    <row r="128">
      <c r="A128" s="1" t="b">
        <v>0</v>
      </c>
      <c r="B128" s="1" t="s">
        <v>218</v>
      </c>
      <c r="C128" s="1">
        <v>1841.0</v>
      </c>
      <c r="D128" s="20">
        <v>43656.621309780094</v>
      </c>
      <c r="E128" s="1">
        <v>2.0</v>
      </c>
      <c r="F128" s="1">
        <v>0.0</v>
      </c>
      <c r="G128" s="1">
        <v>1.0</v>
      </c>
      <c r="H128" s="1">
        <v>1.0</v>
      </c>
      <c r="I128" s="1">
        <v>2.0</v>
      </c>
      <c r="J128" s="1">
        <v>1.0</v>
      </c>
      <c r="K128" s="1">
        <v>0.0</v>
      </c>
      <c r="L128" s="1">
        <v>1.0</v>
      </c>
      <c r="M128" s="1">
        <v>1.0</v>
      </c>
      <c r="N128" s="1">
        <v>0.0</v>
      </c>
      <c r="O128" s="1">
        <v>1.0</v>
      </c>
      <c r="P128" s="1">
        <v>1.0</v>
      </c>
      <c r="Q128" s="36">
        <v>2.0</v>
      </c>
      <c r="R128">
        <f t="shared" si="1"/>
        <v>13</v>
      </c>
      <c r="S128">
        <f t="shared" si="2"/>
        <v>7</v>
      </c>
      <c r="T128">
        <f t="shared" si="3"/>
        <v>3</v>
      </c>
      <c r="U128">
        <f t="shared" si="4"/>
        <v>3</v>
      </c>
      <c r="V128">
        <f>VLOOKUP(R128,'PCS Percentiles'!A$2:E$105,5,False)</f>
        <v>34</v>
      </c>
      <c r="W128" t="str">
        <f t="shared" si="5"/>
        <v>Within Standard Deviation</v>
      </c>
    </row>
    <row r="129">
      <c r="A129" s="1" t="b">
        <v>0</v>
      </c>
      <c r="B129" s="1" t="s">
        <v>220</v>
      </c>
      <c r="C129" s="1">
        <v>1983.0</v>
      </c>
      <c r="D129" s="20">
        <v>43657.64878773148</v>
      </c>
      <c r="E129" s="1">
        <v>1.0</v>
      </c>
      <c r="F129" s="1">
        <v>0.0</v>
      </c>
      <c r="G129" s="1">
        <v>0.0</v>
      </c>
      <c r="H129" s="1">
        <v>0.0</v>
      </c>
      <c r="I129" s="1">
        <v>1.0</v>
      </c>
      <c r="J129" s="1">
        <v>2.0</v>
      </c>
      <c r="K129" s="1">
        <v>0.0</v>
      </c>
      <c r="L129" s="1">
        <v>1.0</v>
      </c>
      <c r="M129" s="1">
        <v>2.0</v>
      </c>
      <c r="N129" s="1">
        <v>2.0</v>
      </c>
      <c r="O129" s="1">
        <v>2.0</v>
      </c>
      <c r="P129" s="1">
        <v>0.0</v>
      </c>
      <c r="Q129" s="36">
        <v>2.0</v>
      </c>
      <c r="R129">
        <f t="shared" si="1"/>
        <v>13</v>
      </c>
      <c r="S129">
        <f t="shared" si="2"/>
        <v>2</v>
      </c>
      <c r="T129">
        <f t="shared" si="3"/>
        <v>4</v>
      </c>
      <c r="U129">
        <f t="shared" si="4"/>
        <v>7</v>
      </c>
      <c r="V129">
        <f>VLOOKUP(R129,'PCS Percentiles'!A$2:E$105,5,False)</f>
        <v>34</v>
      </c>
      <c r="W129" t="str">
        <f t="shared" si="5"/>
        <v>Within Standard Deviation</v>
      </c>
    </row>
    <row r="130">
      <c r="A130" s="1" t="b">
        <v>0</v>
      </c>
      <c r="B130" s="1" t="s">
        <v>221</v>
      </c>
      <c r="C130" s="1">
        <v>1978.0</v>
      </c>
      <c r="D130" s="20">
        <v>43658.36681795139</v>
      </c>
      <c r="E130" s="1">
        <v>4.0</v>
      </c>
      <c r="F130" s="1">
        <v>3.0</v>
      </c>
      <c r="G130" s="1">
        <v>4.0</v>
      </c>
      <c r="H130" s="1">
        <v>4.0</v>
      </c>
      <c r="I130" s="1">
        <v>3.0</v>
      </c>
      <c r="J130" s="1">
        <v>4.0</v>
      </c>
      <c r="K130" s="1">
        <v>3.0</v>
      </c>
      <c r="L130" s="1">
        <v>4.0</v>
      </c>
      <c r="M130" s="1">
        <v>3.0</v>
      </c>
      <c r="N130" s="1">
        <v>3.0</v>
      </c>
      <c r="O130" s="1">
        <v>3.0</v>
      </c>
      <c r="P130" s="1">
        <v>3.0</v>
      </c>
      <c r="Q130" s="36">
        <v>3.0</v>
      </c>
      <c r="R130">
        <f t="shared" si="1"/>
        <v>44</v>
      </c>
      <c r="S130">
        <f t="shared" si="2"/>
        <v>21</v>
      </c>
      <c r="T130">
        <f t="shared" si="3"/>
        <v>10</v>
      </c>
      <c r="U130">
        <f t="shared" si="4"/>
        <v>13</v>
      </c>
      <c r="V130">
        <f>VLOOKUP(R130,'PCS Percentiles'!A$2:E$105,5,False)</f>
        <v>96</v>
      </c>
      <c r="W130" t="str">
        <f t="shared" si="5"/>
        <v>Clinically Relevant</v>
      </c>
    </row>
    <row r="131">
      <c r="A131" s="1" t="b">
        <v>0</v>
      </c>
      <c r="B131" s="1" t="s">
        <v>222</v>
      </c>
      <c r="C131" s="1">
        <v>1676.0</v>
      </c>
      <c r="D131" s="20">
        <v>43661.42674231481</v>
      </c>
      <c r="E131" s="1">
        <v>2.0</v>
      </c>
      <c r="F131" s="1">
        <v>1.0</v>
      </c>
      <c r="G131" s="1">
        <v>1.0</v>
      </c>
      <c r="H131" s="1">
        <v>2.0</v>
      </c>
      <c r="I131" s="1">
        <v>1.0</v>
      </c>
      <c r="J131" s="1">
        <v>1.0</v>
      </c>
      <c r="K131" s="1">
        <v>1.0</v>
      </c>
      <c r="L131" s="1">
        <v>1.0</v>
      </c>
      <c r="M131" s="1">
        <v>1.0</v>
      </c>
      <c r="N131" s="1">
        <v>1.0</v>
      </c>
      <c r="O131" s="1">
        <v>1.0</v>
      </c>
      <c r="P131" s="1">
        <v>1.0</v>
      </c>
      <c r="Q131" s="36">
        <v>1.0</v>
      </c>
      <c r="R131">
        <f t="shared" si="1"/>
        <v>15</v>
      </c>
      <c r="S131">
        <f t="shared" si="2"/>
        <v>8</v>
      </c>
      <c r="T131">
        <f t="shared" si="3"/>
        <v>3</v>
      </c>
      <c r="U131">
        <f t="shared" si="4"/>
        <v>4</v>
      </c>
      <c r="V131">
        <f>VLOOKUP(R131,'PCS Percentiles'!A$2:E$105,5,False)</f>
        <v>39</v>
      </c>
      <c r="W131" t="str">
        <f t="shared" si="5"/>
        <v>Within Standard Deviation</v>
      </c>
    </row>
    <row r="132">
      <c r="A132" s="1" t="b">
        <v>0</v>
      </c>
      <c r="B132" s="1" t="s">
        <v>223</v>
      </c>
      <c r="C132" s="1">
        <v>1975.0</v>
      </c>
      <c r="D132" s="20">
        <v>43661.44083302083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36">
        <v>0.0</v>
      </c>
      <c r="R132">
        <f t="shared" si="1"/>
        <v>0</v>
      </c>
      <c r="S132">
        <f t="shared" si="2"/>
        <v>0</v>
      </c>
      <c r="T132">
        <f t="shared" si="3"/>
        <v>0</v>
      </c>
      <c r="U132">
        <f t="shared" si="4"/>
        <v>0</v>
      </c>
      <c r="V132">
        <f>VLOOKUP(R132,'PCS Percentiles'!A$2:E$105,5,False)</f>
        <v>2</v>
      </c>
      <c r="W132" t="str">
        <f t="shared" si="5"/>
        <v>Within Standard Deviation</v>
      </c>
    </row>
    <row r="133">
      <c r="A133" s="1" t="b">
        <v>0</v>
      </c>
      <c r="B133" s="1" t="s">
        <v>106</v>
      </c>
      <c r="C133" s="1">
        <v>1770.0</v>
      </c>
      <c r="D133" s="20">
        <v>43661.45385427083</v>
      </c>
      <c r="E133" s="1">
        <v>3.0</v>
      </c>
      <c r="F133" s="1">
        <v>1.0</v>
      </c>
      <c r="G133" s="1">
        <v>2.0</v>
      </c>
      <c r="H133" s="1">
        <v>3.0</v>
      </c>
      <c r="I133" s="1">
        <v>3.0</v>
      </c>
      <c r="J133" s="1">
        <v>3.0</v>
      </c>
      <c r="K133" s="1">
        <v>3.0</v>
      </c>
      <c r="L133" s="1">
        <v>3.0</v>
      </c>
      <c r="M133" s="1">
        <v>2.0</v>
      </c>
      <c r="N133" s="1">
        <v>1.0</v>
      </c>
      <c r="O133" s="1">
        <v>1.0</v>
      </c>
      <c r="P133" s="1">
        <v>3.0</v>
      </c>
      <c r="Q133" s="36">
        <v>2.0</v>
      </c>
      <c r="R133">
        <f t="shared" si="1"/>
        <v>30</v>
      </c>
      <c r="S133">
        <f t="shared" si="2"/>
        <v>15</v>
      </c>
      <c r="T133">
        <f t="shared" si="3"/>
        <v>8</v>
      </c>
      <c r="U133">
        <f t="shared" si="4"/>
        <v>7</v>
      </c>
      <c r="V133">
        <f>VLOOKUP(R133,'PCS Percentiles'!A$2:E$105,5,False)</f>
        <v>75</v>
      </c>
      <c r="W133" t="str">
        <f t="shared" si="5"/>
        <v>Clinically Relevant</v>
      </c>
    </row>
    <row r="134">
      <c r="A134" s="1" t="b">
        <v>0</v>
      </c>
      <c r="B134" s="1" t="s">
        <v>224</v>
      </c>
      <c r="C134" s="1">
        <v>1024.0</v>
      </c>
      <c r="D134" s="20">
        <v>43661.57758761574</v>
      </c>
      <c r="E134" s="1">
        <v>0.0</v>
      </c>
      <c r="F134" s="1">
        <v>0.0</v>
      </c>
      <c r="G134" s="1">
        <v>0.0</v>
      </c>
      <c r="H134" s="1">
        <v>0.0</v>
      </c>
      <c r="I134" s="1">
        <v>1.0</v>
      </c>
      <c r="J134" s="1">
        <v>0.0</v>
      </c>
      <c r="K134" s="1">
        <v>1.0</v>
      </c>
      <c r="L134" s="1">
        <v>1.0</v>
      </c>
      <c r="M134" s="1">
        <v>0.0</v>
      </c>
      <c r="N134" s="1">
        <v>0.0</v>
      </c>
      <c r="O134" s="1">
        <v>1.0</v>
      </c>
      <c r="P134" s="1">
        <v>2.0</v>
      </c>
      <c r="Q134" s="36">
        <v>0.0</v>
      </c>
      <c r="R134">
        <f t="shared" si="1"/>
        <v>6</v>
      </c>
      <c r="S134">
        <f t="shared" si="2"/>
        <v>3</v>
      </c>
      <c r="T134">
        <f t="shared" si="3"/>
        <v>1</v>
      </c>
      <c r="U134">
        <f t="shared" si="4"/>
        <v>2</v>
      </c>
      <c r="V134">
        <f>VLOOKUP(R134,'PCS Percentiles'!A$2:E$105,5,False)</f>
        <v>15</v>
      </c>
      <c r="W134" t="str">
        <f t="shared" si="5"/>
        <v>Within Standard Deviation</v>
      </c>
    </row>
    <row r="135">
      <c r="A135" s="1" t="b">
        <v>0</v>
      </c>
      <c r="B135" s="1" t="s">
        <v>225</v>
      </c>
      <c r="C135" s="1">
        <v>1947.0</v>
      </c>
      <c r="D135" s="20">
        <v>43662.63483877315</v>
      </c>
      <c r="E135" s="1">
        <v>1.0</v>
      </c>
      <c r="F135" s="1">
        <v>0.0</v>
      </c>
      <c r="G135" s="1">
        <v>1.0</v>
      </c>
      <c r="H135" s="1">
        <v>1.0</v>
      </c>
      <c r="I135" s="1">
        <v>1.0</v>
      </c>
      <c r="J135" s="1">
        <v>1.0</v>
      </c>
      <c r="K135" s="1">
        <v>0.0</v>
      </c>
      <c r="L135" s="1">
        <v>1.0</v>
      </c>
      <c r="M135" s="1">
        <v>1.0</v>
      </c>
      <c r="N135" s="1">
        <v>1.0</v>
      </c>
      <c r="O135" s="1">
        <v>1.0</v>
      </c>
      <c r="P135" s="1">
        <v>2.0</v>
      </c>
      <c r="Q135" s="36">
        <v>1.0</v>
      </c>
      <c r="R135">
        <f t="shared" si="1"/>
        <v>12</v>
      </c>
      <c r="S135">
        <f t="shared" si="2"/>
        <v>6</v>
      </c>
      <c r="T135">
        <f t="shared" si="3"/>
        <v>2</v>
      </c>
      <c r="U135">
        <f t="shared" si="4"/>
        <v>4</v>
      </c>
      <c r="V135">
        <f>VLOOKUP(R135,'PCS Percentiles'!A$2:E$105,5,False)</f>
        <v>31</v>
      </c>
      <c r="W135" t="str">
        <f t="shared" si="5"/>
        <v>Within Standard Deviation</v>
      </c>
    </row>
    <row r="136">
      <c r="A136" s="1" t="b">
        <v>0</v>
      </c>
      <c r="B136" s="1" t="s">
        <v>144</v>
      </c>
      <c r="C136" s="1">
        <v>1792.0</v>
      </c>
      <c r="D136" s="20">
        <v>43663.40897831018</v>
      </c>
      <c r="E136" s="1">
        <v>0.0</v>
      </c>
      <c r="F136" s="1">
        <v>1.0</v>
      </c>
      <c r="G136" s="1">
        <v>0.0</v>
      </c>
      <c r="H136" s="1">
        <v>3.0</v>
      </c>
      <c r="I136" s="1">
        <v>0.0</v>
      </c>
      <c r="J136" s="1">
        <v>2.0</v>
      </c>
      <c r="K136" s="1">
        <v>0.0</v>
      </c>
      <c r="L136" s="1">
        <v>0.0</v>
      </c>
      <c r="M136" s="1">
        <v>1.0</v>
      </c>
      <c r="N136" s="1">
        <v>1.0</v>
      </c>
      <c r="O136" s="1">
        <v>0.0</v>
      </c>
      <c r="P136" s="1">
        <v>1.0</v>
      </c>
      <c r="Q136" s="36">
        <v>2.0</v>
      </c>
      <c r="R136">
        <f t="shared" si="1"/>
        <v>11</v>
      </c>
      <c r="S136">
        <f t="shared" si="2"/>
        <v>5</v>
      </c>
      <c r="T136">
        <f t="shared" si="3"/>
        <v>4</v>
      </c>
      <c r="U136">
        <f t="shared" si="4"/>
        <v>2</v>
      </c>
      <c r="V136">
        <f>VLOOKUP(R136,'PCS Percentiles'!A$2:E$105,5,False)</f>
        <v>28</v>
      </c>
      <c r="W136" t="str">
        <f t="shared" si="5"/>
        <v>Within Standard Deviation</v>
      </c>
    </row>
    <row r="137">
      <c r="A137" s="1" t="b">
        <v>0</v>
      </c>
      <c r="B137" s="1" t="s">
        <v>226</v>
      </c>
      <c r="C137" s="1">
        <v>1972.0</v>
      </c>
      <c r="D137" s="20">
        <v>43663.558904791666</v>
      </c>
      <c r="E137" s="1">
        <v>2.0</v>
      </c>
      <c r="F137" s="1">
        <v>2.0</v>
      </c>
      <c r="G137" s="1">
        <v>4.0</v>
      </c>
      <c r="H137" s="1">
        <v>2.0</v>
      </c>
      <c r="I137" s="1">
        <v>2.0</v>
      </c>
      <c r="J137" s="1">
        <v>3.0</v>
      </c>
      <c r="K137" s="1">
        <v>0.0</v>
      </c>
      <c r="L137" s="1">
        <v>3.0</v>
      </c>
      <c r="M137" s="1">
        <v>3.0</v>
      </c>
      <c r="N137" s="1">
        <v>3.0</v>
      </c>
      <c r="O137" s="1">
        <v>3.0</v>
      </c>
      <c r="P137" s="1">
        <v>3.0</v>
      </c>
      <c r="Q137" s="36">
        <v>1.0</v>
      </c>
      <c r="R137">
        <f t="shared" si="1"/>
        <v>31</v>
      </c>
      <c r="S137">
        <f t="shared" si="2"/>
        <v>15</v>
      </c>
      <c r="T137">
        <f t="shared" si="3"/>
        <v>4</v>
      </c>
      <c r="U137">
        <f t="shared" si="4"/>
        <v>12</v>
      </c>
      <c r="V137">
        <f>VLOOKUP(R137,'PCS Percentiles'!A$2:E$105,5,False)</f>
        <v>78</v>
      </c>
      <c r="W137" t="str">
        <f t="shared" si="5"/>
        <v>Clinically Relevant</v>
      </c>
    </row>
    <row r="138">
      <c r="A138" s="1" t="b">
        <v>0</v>
      </c>
      <c r="B138" s="1" t="s">
        <v>227</v>
      </c>
      <c r="C138" s="1">
        <v>1986.0</v>
      </c>
      <c r="D138" s="20">
        <v>43663.57625200231</v>
      </c>
      <c r="E138" s="1">
        <v>1.0</v>
      </c>
      <c r="F138" s="1">
        <v>1.0</v>
      </c>
      <c r="G138" s="1">
        <v>1.0</v>
      </c>
      <c r="H138" s="1">
        <v>1.0</v>
      </c>
      <c r="I138" s="1">
        <v>0.0</v>
      </c>
      <c r="J138" s="1">
        <v>1.0</v>
      </c>
      <c r="K138" s="1">
        <v>0.0</v>
      </c>
      <c r="L138" s="1">
        <v>1.0</v>
      </c>
      <c r="M138" s="1">
        <v>1.0</v>
      </c>
      <c r="N138" s="1">
        <v>1.0</v>
      </c>
      <c r="O138" s="1">
        <v>1.0</v>
      </c>
      <c r="P138" s="1">
        <v>1.0</v>
      </c>
      <c r="Q138" s="36">
        <v>1.0</v>
      </c>
      <c r="R138">
        <f t="shared" si="1"/>
        <v>11</v>
      </c>
      <c r="S138">
        <f t="shared" si="2"/>
        <v>5</v>
      </c>
      <c r="T138">
        <f t="shared" si="3"/>
        <v>2</v>
      </c>
      <c r="U138">
        <f t="shared" si="4"/>
        <v>4</v>
      </c>
      <c r="V138">
        <f>VLOOKUP(R138,'PCS Percentiles'!A$2:E$105,5,False)</f>
        <v>28</v>
      </c>
      <c r="W138" t="str">
        <f t="shared" si="5"/>
        <v>Within Standard Deviation</v>
      </c>
    </row>
    <row r="139">
      <c r="A139" s="1" t="b">
        <v>0</v>
      </c>
      <c r="B139" s="1" t="s">
        <v>288</v>
      </c>
      <c r="C139" s="1">
        <v>943.0</v>
      </c>
      <c r="D139" s="20">
        <v>43664.39108912037</v>
      </c>
      <c r="E139" s="1">
        <v>3.0</v>
      </c>
      <c r="F139" s="1">
        <v>2.0</v>
      </c>
      <c r="G139" s="1">
        <v>3.0</v>
      </c>
      <c r="H139" s="1">
        <v>3.0</v>
      </c>
      <c r="I139" s="1">
        <v>1.0</v>
      </c>
      <c r="J139" s="1">
        <v>1.0</v>
      </c>
      <c r="K139" s="1">
        <v>0.0</v>
      </c>
      <c r="L139" s="1">
        <v>4.0</v>
      </c>
      <c r="M139" s="1">
        <v>3.0</v>
      </c>
      <c r="N139" s="1">
        <v>2.0</v>
      </c>
      <c r="O139" s="1">
        <v>2.0</v>
      </c>
      <c r="P139" s="1">
        <v>0.0</v>
      </c>
      <c r="Q139" s="36">
        <v>1.0</v>
      </c>
      <c r="R139">
        <f t="shared" si="1"/>
        <v>25</v>
      </c>
      <c r="S139">
        <f t="shared" si="2"/>
        <v>12</v>
      </c>
      <c r="T139">
        <f t="shared" si="3"/>
        <v>2</v>
      </c>
      <c r="U139">
        <f t="shared" si="4"/>
        <v>11</v>
      </c>
      <c r="V139">
        <f>VLOOKUP(R139,'PCS Percentiles'!A$2:E$105,5,False)</f>
        <v>62</v>
      </c>
      <c r="W139" t="str">
        <f t="shared" si="5"/>
        <v>Within Standard Deviation</v>
      </c>
    </row>
    <row r="140">
      <c r="A140" s="1" t="b">
        <v>0</v>
      </c>
      <c r="B140" s="1" t="s">
        <v>111</v>
      </c>
      <c r="C140" s="1">
        <v>1874.0</v>
      </c>
      <c r="D140" s="20">
        <v>43664.466480636576</v>
      </c>
      <c r="E140" s="1">
        <v>2.0</v>
      </c>
      <c r="F140" s="1">
        <v>0.0</v>
      </c>
      <c r="G140" s="1">
        <v>1.0</v>
      </c>
      <c r="H140" s="1">
        <v>2.0</v>
      </c>
      <c r="I140" s="1">
        <v>0.0</v>
      </c>
      <c r="J140" s="1">
        <v>1.0</v>
      </c>
      <c r="K140" s="1">
        <v>0.0</v>
      </c>
      <c r="L140" s="1">
        <v>1.0</v>
      </c>
      <c r="M140" s="1">
        <v>1.0</v>
      </c>
      <c r="N140" s="1">
        <v>1.0</v>
      </c>
      <c r="O140" s="1">
        <v>1.0</v>
      </c>
      <c r="P140" s="1">
        <v>1.0</v>
      </c>
      <c r="Q140" s="36">
        <v>0.0</v>
      </c>
      <c r="R140">
        <f t="shared" si="1"/>
        <v>11</v>
      </c>
      <c r="S140">
        <f t="shared" si="2"/>
        <v>6</v>
      </c>
      <c r="T140">
        <f t="shared" si="3"/>
        <v>1</v>
      </c>
      <c r="U140">
        <f t="shared" si="4"/>
        <v>4</v>
      </c>
      <c r="V140">
        <f>VLOOKUP(R140,'PCS Percentiles'!A$2:E$105,5,False)</f>
        <v>28</v>
      </c>
      <c r="W140" t="str">
        <f t="shared" si="5"/>
        <v>Within Standard Deviation</v>
      </c>
    </row>
    <row r="141">
      <c r="A141" s="1" t="b">
        <v>0</v>
      </c>
      <c r="B141" s="1" t="s">
        <v>228</v>
      </c>
      <c r="C141" s="1">
        <v>1989.0</v>
      </c>
      <c r="D141" s="20">
        <v>43665.44076763889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36">
        <v>0.0</v>
      </c>
      <c r="R141">
        <f t="shared" si="1"/>
        <v>0</v>
      </c>
      <c r="S141">
        <f t="shared" si="2"/>
        <v>0</v>
      </c>
      <c r="T141">
        <f t="shared" si="3"/>
        <v>0</v>
      </c>
      <c r="U141">
        <f t="shared" si="4"/>
        <v>0</v>
      </c>
      <c r="V141">
        <f>VLOOKUP(R141,'PCS Percentiles'!A$2:E$105,5,False)</f>
        <v>2</v>
      </c>
      <c r="W141" t="str">
        <f t="shared" si="5"/>
        <v>Within Standard Deviation</v>
      </c>
    </row>
    <row r="142">
      <c r="A142" s="1" t="b">
        <v>0</v>
      </c>
      <c r="B142" s="1" t="s">
        <v>229</v>
      </c>
      <c r="C142" s="1">
        <v>1985.0</v>
      </c>
      <c r="D142" s="20">
        <v>43665.86309457176</v>
      </c>
      <c r="E142" s="1">
        <v>4.0</v>
      </c>
      <c r="F142" s="1">
        <v>2.0</v>
      </c>
      <c r="G142" s="1">
        <v>3.0</v>
      </c>
      <c r="H142" s="1">
        <v>4.0</v>
      </c>
      <c r="I142" s="1">
        <v>4.0</v>
      </c>
      <c r="J142" s="1">
        <v>4.0</v>
      </c>
      <c r="K142" s="1">
        <v>4.0</v>
      </c>
      <c r="L142" s="1">
        <v>4.0</v>
      </c>
      <c r="M142" s="1">
        <v>3.0</v>
      </c>
      <c r="N142" s="1">
        <v>4.0</v>
      </c>
      <c r="O142" s="1">
        <v>4.0</v>
      </c>
      <c r="P142" s="1">
        <v>3.0</v>
      </c>
      <c r="Q142" s="36">
        <v>4.0</v>
      </c>
      <c r="R142">
        <f t="shared" si="1"/>
        <v>47</v>
      </c>
      <c r="S142">
        <f t="shared" si="2"/>
        <v>20</v>
      </c>
      <c r="T142">
        <f t="shared" si="3"/>
        <v>12</v>
      </c>
      <c r="U142">
        <f t="shared" si="4"/>
        <v>15</v>
      </c>
      <c r="V142">
        <f>VLOOKUP(R142,'PCS Percentiles'!A$2:E$105,5,False)</f>
        <v>99</v>
      </c>
      <c r="W142" t="str">
        <f t="shared" si="5"/>
        <v>Clinically Relevant</v>
      </c>
    </row>
    <row r="143">
      <c r="A143" s="1" t="b">
        <v>0</v>
      </c>
      <c r="B143" s="1" t="s">
        <v>872</v>
      </c>
      <c r="C143" s="1">
        <v>330.0</v>
      </c>
      <c r="D143" s="20">
        <v>43668.432931585645</v>
      </c>
      <c r="E143" s="1">
        <v>1.0</v>
      </c>
      <c r="F143" s="1">
        <v>2.0</v>
      </c>
      <c r="G143" s="1">
        <v>2.0</v>
      </c>
      <c r="H143" s="1">
        <v>2.0</v>
      </c>
      <c r="I143" s="1">
        <v>1.0</v>
      </c>
      <c r="J143" s="1">
        <v>0.0</v>
      </c>
      <c r="K143" s="1">
        <v>0.0</v>
      </c>
      <c r="L143" s="1">
        <v>2.0</v>
      </c>
      <c r="M143" s="1">
        <v>1.0</v>
      </c>
      <c r="N143" s="1">
        <v>0.0</v>
      </c>
      <c r="O143" s="1">
        <v>1.0</v>
      </c>
      <c r="P143" s="1">
        <v>0.0</v>
      </c>
      <c r="Q143" s="36">
        <v>1.0</v>
      </c>
      <c r="R143">
        <f t="shared" si="1"/>
        <v>13</v>
      </c>
      <c r="S143">
        <f t="shared" si="2"/>
        <v>8</v>
      </c>
      <c r="T143">
        <f t="shared" si="3"/>
        <v>1</v>
      </c>
      <c r="U143">
        <f t="shared" si="4"/>
        <v>4</v>
      </c>
      <c r="V143">
        <f>VLOOKUP(R143,'PCS Percentiles'!A$2:E$105,5,False)</f>
        <v>34</v>
      </c>
      <c r="W143" t="str">
        <f t="shared" si="5"/>
        <v>Within Standard Deviation</v>
      </c>
    </row>
    <row r="144">
      <c r="A144" s="1" t="b">
        <v>0</v>
      </c>
      <c r="B144" s="1" t="s">
        <v>230</v>
      </c>
      <c r="C144" s="1">
        <v>1984.0</v>
      </c>
      <c r="D144" s="20">
        <v>43668.596023715276</v>
      </c>
      <c r="E144" s="1">
        <v>4.0</v>
      </c>
      <c r="F144" s="1">
        <v>4.0</v>
      </c>
      <c r="G144" s="1">
        <v>4.0</v>
      </c>
      <c r="H144" s="1">
        <v>4.0</v>
      </c>
      <c r="I144" s="1">
        <v>4.0</v>
      </c>
      <c r="J144" s="1">
        <v>4.0</v>
      </c>
      <c r="K144" s="1">
        <v>4.0</v>
      </c>
      <c r="L144" s="1">
        <v>4.0</v>
      </c>
      <c r="M144" s="1">
        <v>4.0</v>
      </c>
      <c r="N144" s="1">
        <v>4.0</v>
      </c>
      <c r="O144" s="1">
        <v>4.0</v>
      </c>
      <c r="P144" s="1">
        <v>4.0</v>
      </c>
      <c r="Q144" s="36">
        <v>4.0</v>
      </c>
      <c r="R144">
        <f t="shared" si="1"/>
        <v>52</v>
      </c>
      <c r="S144">
        <f t="shared" si="2"/>
        <v>24</v>
      </c>
      <c r="T144">
        <f t="shared" si="3"/>
        <v>12</v>
      </c>
      <c r="U144">
        <f t="shared" si="4"/>
        <v>16</v>
      </c>
      <c r="V144">
        <f>VLOOKUP(R144,'PCS Percentiles'!A$2:E$105,5,False)</f>
        <v>100</v>
      </c>
      <c r="W144" t="str">
        <f t="shared" si="5"/>
        <v>Clinically Relevant</v>
      </c>
    </row>
    <row r="145">
      <c r="A145" s="1" t="b">
        <v>0</v>
      </c>
      <c r="B145" s="1" t="s">
        <v>151</v>
      </c>
      <c r="C145" s="1">
        <v>91.0</v>
      </c>
      <c r="D145" s="20">
        <v>43669.38355950231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36">
        <v>0.0</v>
      </c>
      <c r="R145">
        <f t="shared" si="1"/>
        <v>0</v>
      </c>
      <c r="S145">
        <f t="shared" si="2"/>
        <v>0</v>
      </c>
      <c r="T145">
        <f t="shared" si="3"/>
        <v>0</v>
      </c>
      <c r="U145">
        <f t="shared" si="4"/>
        <v>0</v>
      </c>
      <c r="V145">
        <f>VLOOKUP(R145,'PCS Percentiles'!A$2:E$105,5,False)</f>
        <v>2</v>
      </c>
      <c r="W145" t="str">
        <f t="shared" si="5"/>
        <v>Within Standard Deviation</v>
      </c>
    </row>
    <row r="146">
      <c r="A146" s="1" t="b">
        <v>0</v>
      </c>
      <c r="B146" s="1" t="s">
        <v>229</v>
      </c>
      <c r="C146" s="1">
        <v>1985.0</v>
      </c>
      <c r="D146" s="20">
        <v>43669.43283832176</v>
      </c>
      <c r="E146" s="1">
        <v>3.0</v>
      </c>
      <c r="F146" s="1">
        <v>2.0</v>
      </c>
      <c r="G146" s="1">
        <v>2.0</v>
      </c>
      <c r="H146" s="1">
        <v>3.0</v>
      </c>
      <c r="I146" s="1">
        <v>3.0</v>
      </c>
      <c r="J146" s="1">
        <v>4.0</v>
      </c>
      <c r="K146" s="1">
        <v>3.0</v>
      </c>
      <c r="L146" s="1">
        <v>4.0</v>
      </c>
      <c r="M146" s="1">
        <v>3.0</v>
      </c>
      <c r="N146" s="1">
        <v>3.0</v>
      </c>
      <c r="O146" s="1">
        <v>3.0</v>
      </c>
      <c r="P146" s="1">
        <v>3.0</v>
      </c>
      <c r="Q146" s="36">
        <v>2.0</v>
      </c>
      <c r="R146">
        <f t="shared" si="1"/>
        <v>38</v>
      </c>
      <c r="S146">
        <f t="shared" si="2"/>
        <v>16</v>
      </c>
      <c r="T146">
        <f t="shared" si="3"/>
        <v>9</v>
      </c>
      <c r="U146">
        <f t="shared" si="4"/>
        <v>13</v>
      </c>
      <c r="V146">
        <f>VLOOKUP(R146,'PCS Percentiles'!A$2:E$105,5,False)</f>
        <v>90</v>
      </c>
      <c r="W146" t="str">
        <f t="shared" si="5"/>
        <v>Clinically Relevant</v>
      </c>
    </row>
    <row r="147">
      <c r="A147" s="1" t="b">
        <v>0</v>
      </c>
      <c r="B147" s="1" t="s">
        <v>145</v>
      </c>
      <c r="C147" s="1">
        <v>1894.0</v>
      </c>
      <c r="D147" s="20">
        <v>43669.522121319445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36">
        <v>0.0</v>
      </c>
      <c r="R147">
        <f t="shared" si="1"/>
        <v>0</v>
      </c>
      <c r="S147">
        <f t="shared" si="2"/>
        <v>0</v>
      </c>
      <c r="T147">
        <f t="shared" si="3"/>
        <v>0</v>
      </c>
      <c r="U147">
        <f t="shared" si="4"/>
        <v>0</v>
      </c>
      <c r="V147">
        <f>VLOOKUP(R147,'PCS Percentiles'!A$2:E$105,5,False)</f>
        <v>2</v>
      </c>
      <c r="W147" t="str">
        <f t="shared" si="5"/>
        <v>Within Standard Deviation</v>
      </c>
    </row>
    <row r="148">
      <c r="A148" s="1" t="b">
        <v>0</v>
      </c>
      <c r="B148" s="1" t="s">
        <v>231</v>
      </c>
      <c r="C148" s="1">
        <v>1982.0</v>
      </c>
      <c r="D148" s="20">
        <v>43669.56169554398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36">
        <v>0.0</v>
      </c>
      <c r="R148">
        <f t="shared" si="1"/>
        <v>0</v>
      </c>
      <c r="S148">
        <f t="shared" si="2"/>
        <v>0</v>
      </c>
      <c r="T148">
        <f t="shared" si="3"/>
        <v>0</v>
      </c>
      <c r="U148">
        <f t="shared" si="4"/>
        <v>0</v>
      </c>
      <c r="V148">
        <f>VLOOKUP(R148,'PCS Percentiles'!A$2:E$105,5,False)</f>
        <v>2</v>
      </c>
      <c r="W148" t="str">
        <f t="shared" si="5"/>
        <v>Within Standard Deviation</v>
      </c>
    </row>
    <row r="149">
      <c r="A149" s="1" t="b">
        <v>0</v>
      </c>
      <c r="B149" s="1" t="s">
        <v>150</v>
      </c>
      <c r="C149" s="1">
        <v>1925.0</v>
      </c>
      <c r="D149" s="20">
        <v>43670.47589612268</v>
      </c>
      <c r="E149" s="1">
        <v>1.0</v>
      </c>
      <c r="F149" s="1">
        <v>1.0</v>
      </c>
      <c r="G149" s="1">
        <v>0.0</v>
      </c>
      <c r="H149" s="1">
        <v>2.0</v>
      </c>
      <c r="I149" s="1">
        <v>1.0</v>
      </c>
      <c r="J149" s="1">
        <v>0.0</v>
      </c>
      <c r="K149" s="1">
        <v>3.0</v>
      </c>
      <c r="L149" s="1">
        <v>3.0</v>
      </c>
      <c r="M149" s="1">
        <v>2.0</v>
      </c>
      <c r="N149" s="1">
        <v>1.0</v>
      </c>
      <c r="O149" s="1">
        <v>3.0</v>
      </c>
      <c r="P149" s="1">
        <v>1.0</v>
      </c>
      <c r="Q149" s="36">
        <v>0.0</v>
      </c>
      <c r="R149">
        <f t="shared" si="1"/>
        <v>18</v>
      </c>
      <c r="S149">
        <f t="shared" si="2"/>
        <v>6</v>
      </c>
      <c r="T149">
        <f t="shared" si="3"/>
        <v>3</v>
      </c>
      <c r="U149">
        <f t="shared" si="4"/>
        <v>9</v>
      </c>
      <c r="V149">
        <f>VLOOKUP(R149,'PCS Percentiles'!A$2:E$105,5,False)</f>
        <v>47</v>
      </c>
      <c r="W149" t="str">
        <f t="shared" si="5"/>
        <v>Within Standard Deviation</v>
      </c>
    </row>
    <row r="150">
      <c r="A150" s="1" t="b">
        <v>0</v>
      </c>
      <c r="B150" s="1" t="s">
        <v>187</v>
      </c>
      <c r="C150" s="1">
        <v>1951.0</v>
      </c>
      <c r="D150" s="20">
        <v>43671.43506725694</v>
      </c>
      <c r="E150" s="1">
        <v>0.0</v>
      </c>
      <c r="F150" s="1">
        <v>0.0</v>
      </c>
      <c r="G150" s="1">
        <v>1.0</v>
      </c>
      <c r="H150" s="1">
        <v>1.0</v>
      </c>
      <c r="I150" s="1">
        <v>1.0</v>
      </c>
      <c r="J150" s="1">
        <v>2.0</v>
      </c>
      <c r="K150" s="1">
        <v>1.0</v>
      </c>
      <c r="L150" s="1">
        <v>0.0</v>
      </c>
      <c r="M150" s="1">
        <v>1.0</v>
      </c>
      <c r="N150" s="1">
        <v>1.0</v>
      </c>
      <c r="O150" s="1">
        <v>1.0</v>
      </c>
      <c r="P150" s="1">
        <v>0.0</v>
      </c>
      <c r="Q150" s="36">
        <v>2.0</v>
      </c>
      <c r="R150">
        <f t="shared" si="1"/>
        <v>11</v>
      </c>
      <c r="S150">
        <f t="shared" si="2"/>
        <v>3</v>
      </c>
      <c r="T150">
        <f t="shared" si="3"/>
        <v>5</v>
      </c>
      <c r="U150">
        <f t="shared" si="4"/>
        <v>3</v>
      </c>
      <c r="V150">
        <f>VLOOKUP(R150,'PCS Percentiles'!A$2:E$105,5,False)</f>
        <v>28</v>
      </c>
      <c r="W150" t="str">
        <f t="shared" si="5"/>
        <v>Within Standard Deviation</v>
      </c>
    </row>
    <row r="151">
      <c r="A151" s="1" t="b">
        <v>0</v>
      </c>
      <c r="B151" s="1" t="s">
        <v>194</v>
      </c>
      <c r="C151" s="1">
        <v>1821.0</v>
      </c>
      <c r="D151" s="20">
        <v>43671.59161574074</v>
      </c>
      <c r="E151" s="1">
        <v>1.0</v>
      </c>
      <c r="F151" s="1">
        <v>1.0</v>
      </c>
      <c r="G151" s="1">
        <v>1.0</v>
      </c>
      <c r="H151" s="1">
        <v>1.0</v>
      </c>
      <c r="I151" s="1">
        <v>1.0</v>
      </c>
      <c r="J151" s="1">
        <v>0.0</v>
      </c>
      <c r="K151" s="1">
        <v>1.0</v>
      </c>
      <c r="L151" s="1">
        <v>1.0</v>
      </c>
      <c r="M151" s="1">
        <v>1.0</v>
      </c>
      <c r="N151" s="1">
        <v>1.0</v>
      </c>
      <c r="O151" s="1">
        <v>2.0</v>
      </c>
      <c r="P151" s="1">
        <v>1.0</v>
      </c>
      <c r="Q151" s="36">
        <v>0.0</v>
      </c>
      <c r="R151">
        <f t="shared" si="1"/>
        <v>12</v>
      </c>
      <c r="S151">
        <f t="shared" si="2"/>
        <v>6</v>
      </c>
      <c r="T151">
        <f t="shared" si="3"/>
        <v>1</v>
      </c>
      <c r="U151">
        <f t="shared" si="4"/>
        <v>5</v>
      </c>
      <c r="V151">
        <f>VLOOKUP(R151,'PCS Percentiles'!A$2:E$105,5,False)</f>
        <v>31</v>
      </c>
      <c r="W151" t="str">
        <f t="shared" si="5"/>
        <v>Within Standard Deviation</v>
      </c>
    </row>
    <row r="152">
      <c r="A152" s="1" t="b">
        <v>0</v>
      </c>
      <c r="B152" s="1" t="s">
        <v>104</v>
      </c>
      <c r="C152" s="1">
        <v>1872.0</v>
      </c>
      <c r="D152" s="20">
        <v>43672.584604965276</v>
      </c>
      <c r="E152" s="1">
        <v>2.0</v>
      </c>
      <c r="F152" s="1">
        <v>1.0</v>
      </c>
      <c r="G152" s="1">
        <v>1.0</v>
      </c>
      <c r="H152" s="1">
        <v>1.0</v>
      </c>
      <c r="I152" s="1">
        <v>4.0</v>
      </c>
      <c r="J152" s="1">
        <v>1.0</v>
      </c>
      <c r="K152" s="1">
        <v>2.0</v>
      </c>
      <c r="L152" s="1">
        <v>3.0</v>
      </c>
      <c r="M152" s="1">
        <v>2.0</v>
      </c>
      <c r="N152" s="1">
        <v>2.0</v>
      </c>
      <c r="O152" s="1">
        <v>3.0</v>
      </c>
      <c r="P152" s="1">
        <v>3.0</v>
      </c>
      <c r="Q152" s="36">
        <v>2.0</v>
      </c>
      <c r="R152">
        <f t="shared" si="1"/>
        <v>27</v>
      </c>
      <c r="S152">
        <f t="shared" si="2"/>
        <v>12</v>
      </c>
      <c r="T152">
        <f t="shared" si="3"/>
        <v>5</v>
      </c>
      <c r="U152">
        <f t="shared" si="4"/>
        <v>10</v>
      </c>
      <c r="V152">
        <f>VLOOKUP(R152,'PCS Percentiles'!A$2:E$105,5,False)</f>
        <v>67</v>
      </c>
      <c r="W152" t="str">
        <f t="shared" si="5"/>
        <v>Within Standard Deviation</v>
      </c>
    </row>
    <row r="153">
      <c r="A153" s="1" t="b">
        <v>0</v>
      </c>
      <c r="B153" s="1" t="s">
        <v>233</v>
      </c>
      <c r="C153" s="1">
        <v>1398.0</v>
      </c>
      <c r="D153" s="20">
        <v>43672.67772331019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1.0</v>
      </c>
      <c r="K153" s="1">
        <v>0.0</v>
      </c>
      <c r="L153" s="1">
        <v>1.0</v>
      </c>
      <c r="M153" s="1">
        <v>0.0</v>
      </c>
      <c r="N153" s="1">
        <v>1.0</v>
      </c>
      <c r="O153" s="1">
        <v>0.0</v>
      </c>
      <c r="P153" s="1">
        <v>0.0</v>
      </c>
      <c r="Q153" s="36">
        <v>0.0</v>
      </c>
      <c r="R153" s="45">
        <f t="shared" si="1"/>
        <v>3</v>
      </c>
      <c r="S153" s="45">
        <f t="shared" si="2"/>
        <v>0</v>
      </c>
      <c r="T153" s="45">
        <f t="shared" si="3"/>
        <v>1</v>
      </c>
      <c r="U153" s="45">
        <f t="shared" si="4"/>
        <v>2</v>
      </c>
      <c r="V153" s="107">
        <f>VLOOKUP(R153,'PCS Percentiles'!A$2:E$105,5,False)</f>
        <v>6</v>
      </c>
      <c r="W153" s="108" t="str">
        <f t="shared" si="5"/>
        <v>Within Standard Deviation</v>
      </c>
    </row>
    <row r="154">
      <c r="A154" s="1" t="b">
        <v>0</v>
      </c>
      <c r="B154" s="1" t="s">
        <v>111</v>
      </c>
      <c r="C154" s="1">
        <v>1864.0</v>
      </c>
      <c r="D154" s="20">
        <v>43676.454856805554</v>
      </c>
      <c r="E154" s="1">
        <v>2.0</v>
      </c>
      <c r="F154" s="1">
        <v>0.0</v>
      </c>
      <c r="G154" s="1">
        <v>1.0</v>
      </c>
      <c r="H154" s="1">
        <v>0.0</v>
      </c>
      <c r="I154" s="1">
        <v>0.0</v>
      </c>
      <c r="J154" s="1">
        <v>0.0</v>
      </c>
      <c r="K154" s="1">
        <v>0.0</v>
      </c>
      <c r="L154" s="1">
        <v>1.0</v>
      </c>
      <c r="M154" s="1">
        <v>1.0</v>
      </c>
      <c r="N154" s="1">
        <v>1.0</v>
      </c>
      <c r="O154" s="1">
        <v>0.0</v>
      </c>
      <c r="P154" s="1">
        <v>0.0</v>
      </c>
      <c r="Q154" s="36">
        <v>0.0</v>
      </c>
      <c r="R154" s="45">
        <f t="shared" si="1"/>
        <v>6</v>
      </c>
      <c r="S154" s="45">
        <f t="shared" si="2"/>
        <v>3</v>
      </c>
      <c r="T154" s="45">
        <f t="shared" si="3"/>
        <v>0</v>
      </c>
      <c r="U154" s="45">
        <f t="shared" si="4"/>
        <v>3</v>
      </c>
      <c r="V154" s="107">
        <f>VLOOKUP(R154,'PCS Percentiles'!A$2:E$105,5,False)</f>
        <v>15</v>
      </c>
      <c r="W154" s="108" t="str">
        <f t="shared" si="5"/>
        <v>Within Standard Deviation</v>
      </c>
    </row>
    <row r="155">
      <c r="A155" s="1" t="b">
        <v>0</v>
      </c>
      <c r="B155" s="1" t="s">
        <v>236</v>
      </c>
      <c r="C155" s="1">
        <v>1675.0</v>
      </c>
      <c r="D155" s="20">
        <v>43677.42534084491</v>
      </c>
      <c r="E155" s="1">
        <v>0.0</v>
      </c>
      <c r="F155" s="1">
        <v>0.0</v>
      </c>
      <c r="G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36">
        <v>0.0</v>
      </c>
      <c r="R155" s="45">
        <f t="shared" si="1"/>
        <v>0</v>
      </c>
      <c r="S155" s="45">
        <f t="shared" si="2"/>
        <v>0</v>
      </c>
      <c r="T155" s="45">
        <f t="shared" si="3"/>
        <v>0</v>
      </c>
      <c r="U155" s="45">
        <f t="shared" si="4"/>
        <v>0</v>
      </c>
      <c r="V155" s="107">
        <f>VLOOKUP(R155,'PCS Percentiles'!A$2:E$105,5,False)</f>
        <v>2</v>
      </c>
      <c r="W155" s="108" t="str">
        <f t="shared" si="5"/>
        <v>Within Standard Deviation</v>
      </c>
    </row>
    <row r="156">
      <c r="A156" s="1" t="b">
        <v>0</v>
      </c>
      <c r="B156" s="1" t="s">
        <v>145</v>
      </c>
      <c r="C156" s="1">
        <v>1894.0</v>
      </c>
      <c r="D156" s="20">
        <v>43678.42514127315</v>
      </c>
      <c r="E156" s="1">
        <v>0.0</v>
      </c>
      <c r="F156" s="1">
        <v>0.0</v>
      </c>
      <c r="G156" s="1">
        <v>1.0</v>
      </c>
      <c r="H156" s="1">
        <v>1.0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1.0</v>
      </c>
      <c r="O156" s="1">
        <v>0.0</v>
      </c>
      <c r="P156" s="1">
        <v>1.0</v>
      </c>
      <c r="Q156" s="36">
        <v>0.0</v>
      </c>
      <c r="R156" s="45">
        <f t="shared" si="1"/>
        <v>4</v>
      </c>
      <c r="S156" s="45">
        <f t="shared" si="2"/>
        <v>3</v>
      </c>
      <c r="T156" s="45">
        <f t="shared" si="3"/>
        <v>0</v>
      </c>
      <c r="U156" s="45">
        <f t="shared" si="4"/>
        <v>1</v>
      </c>
      <c r="V156" s="107">
        <f>VLOOKUP(R156,'PCS Percentiles'!A$2:E$105,5,False)</f>
        <v>9</v>
      </c>
      <c r="W156" s="108" t="str">
        <f t="shared" si="5"/>
        <v>Within Standard Deviation</v>
      </c>
    </row>
    <row r="157">
      <c r="A157" s="1" t="b">
        <v>0</v>
      </c>
      <c r="B157" s="1" t="s">
        <v>139</v>
      </c>
      <c r="C157" s="1">
        <v>1904.0</v>
      </c>
      <c r="D157" s="20">
        <v>43678.460708287035</v>
      </c>
      <c r="E157" s="1">
        <v>1.0</v>
      </c>
      <c r="F157" s="1">
        <v>0.0</v>
      </c>
      <c r="G157" s="1">
        <v>2.0</v>
      </c>
      <c r="H157" s="1">
        <v>3.0</v>
      </c>
      <c r="I157" s="1">
        <v>3.0</v>
      </c>
      <c r="J157" s="1">
        <v>1.0</v>
      </c>
      <c r="K157" s="1">
        <v>0.0</v>
      </c>
      <c r="L157" s="1">
        <v>1.0</v>
      </c>
      <c r="M157" s="1">
        <v>1.0</v>
      </c>
      <c r="N157" s="1">
        <v>1.0</v>
      </c>
      <c r="O157" s="1">
        <v>1.0</v>
      </c>
      <c r="P157" s="1">
        <v>1.0</v>
      </c>
      <c r="Q157" s="36">
        <v>0.0</v>
      </c>
      <c r="R157" s="45">
        <f t="shared" si="1"/>
        <v>15</v>
      </c>
      <c r="S157" s="45">
        <f t="shared" si="2"/>
        <v>10</v>
      </c>
      <c r="T157" s="45">
        <f t="shared" si="3"/>
        <v>1</v>
      </c>
      <c r="U157" s="45">
        <f t="shared" si="4"/>
        <v>4</v>
      </c>
      <c r="V157" s="107">
        <f>VLOOKUP(R157,'PCS Percentiles'!A$2:E$105,5,False)</f>
        <v>39</v>
      </c>
      <c r="W157" s="108" t="str">
        <f t="shared" si="5"/>
        <v>Within Standard Deviation</v>
      </c>
    </row>
    <row r="158">
      <c r="A158" s="1" t="b">
        <v>0</v>
      </c>
      <c r="B158" s="1" t="s">
        <v>228</v>
      </c>
      <c r="C158" s="1">
        <v>1989.0</v>
      </c>
      <c r="D158" s="20">
        <v>43678.498154050925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36">
        <v>0.0</v>
      </c>
      <c r="R158" s="45">
        <f t="shared" si="1"/>
        <v>0</v>
      </c>
      <c r="S158" s="45">
        <f t="shared" si="2"/>
        <v>0</v>
      </c>
      <c r="T158" s="45">
        <f t="shared" si="3"/>
        <v>0</v>
      </c>
      <c r="U158" s="45">
        <f t="shared" si="4"/>
        <v>0</v>
      </c>
      <c r="V158" s="107">
        <f>VLOOKUP(R158,'PCS Percentiles'!A$2:E$105,5,False)</f>
        <v>2</v>
      </c>
      <c r="W158" s="108" t="str">
        <f t="shared" si="5"/>
        <v>Within Standard Deviation</v>
      </c>
    </row>
    <row r="159">
      <c r="A159" s="1" t="b">
        <v>0</v>
      </c>
      <c r="B159" s="1" t="s">
        <v>238</v>
      </c>
      <c r="C159" s="1">
        <v>1971.0</v>
      </c>
      <c r="D159" s="20">
        <v>43678.567671770834</v>
      </c>
      <c r="E159" s="1">
        <v>1.0</v>
      </c>
      <c r="F159" s="1">
        <v>0.0</v>
      </c>
      <c r="G159" s="1">
        <v>1.0</v>
      </c>
      <c r="H159" s="1">
        <v>2.0</v>
      </c>
      <c r="I159" s="1">
        <v>0.0</v>
      </c>
      <c r="J159" s="1">
        <v>0.0</v>
      </c>
      <c r="K159" s="1">
        <v>0.0</v>
      </c>
      <c r="L159" s="1">
        <v>1.0</v>
      </c>
      <c r="M159" s="1">
        <v>1.0</v>
      </c>
      <c r="N159" s="1">
        <v>2.0</v>
      </c>
      <c r="O159" s="1">
        <v>1.0</v>
      </c>
      <c r="P159" s="1">
        <v>0.0</v>
      </c>
      <c r="Q159" s="36">
        <v>0.0</v>
      </c>
      <c r="R159" s="45">
        <f t="shared" si="1"/>
        <v>9</v>
      </c>
      <c r="S159" s="45">
        <f t="shared" si="2"/>
        <v>4</v>
      </c>
      <c r="T159" s="45">
        <f t="shared" si="3"/>
        <v>0</v>
      </c>
      <c r="U159" s="45">
        <f t="shared" si="4"/>
        <v>5</v>
      </c>
      <c r="V159" s="107">
        <f>VLOOKUP(R159,'PCS Percentiles'!A$2:E$105,5,False)</f>
        <v>21</v>
      </c>
      <c r="W159" s="108" t="str">
        <f t="shared" si="5"/>
        <v>Within Standard Deviation</v>
      </c>
    </row>
    <row r="160">
      <c r="A160" s="1" t="b">
        <v>0</v>
      </c>
      <c r="B160" s="1" t="s">
        <v>204</v>
      </c>
      <c r="C160" s="1">
        <v>1969.0</v>
      </c>
      <c r="D160" s="20">
        <v>43679.527493078705</v>
      </c>
      <c r="E160" s="1">
        <v>2.0</v>
      </c>
      <c r="F160" s="1">
        <v>0.0</v>
      </c>
      <c r="G160" s="1">
        <v>0.0</v>
      </c>
      <c r="H160" s="1">
        <v>1.0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36">
        <v>3.0</v>
      </c>
      <c r="R160" s="45">
        <f t="shared" si="1"/>
        <v>6</v>
      </c>
      <c r="S160" s="45">
        <f t="shared" si="2"/>
        <v>3</v>
      </c>
      <c r="T160" s="45">
        <f t="shared" si="3"/>
        <v>3</v>
      </c>
      <c r="U160" s="45">
        <f t="shared" si="4"/>
        <v>0</v>
      </c>
      <c r="V160" s="107">
        <f>VLOOKUP(R160,'PCS Percentiles'!A$2:E$105,5,False)</f>
        <v>15</v>
      </c>
      <c r="W160" s="108" t="str">
        <f t="shared" si="5"/>
        <v>Within Standard Deviation</v>
      </c>
    </row>
    <row r="161">
      <c r="A161" s="1" t="b">
        <v>0</v>
      </c>
      <c r="B161" s="1" t="s">
        <v>239</v>
      </c>
      <c r="C161" s="1">
        <v>1995.0</v>
      </c>
      <c r="D161" s="20">
        <v>43679.61195174768</v>
      </c>
      <c r="E161" s="1">
        <v>0.0</v>
      </c>
      <c r="F161" s="1">
        <v>0.0</v>
      </c>
      <c r="G161" s="1">
        <v>1.0</v>
      </c>
      <c r="H161" s="1">
        <v>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36">
        <v>1.0</v>
      </c>
      <c r="R161" s="45">
        <f t="shared" si="1"/>
        <v>4</v>
      </c>
      <c r="S161" s="45">
        <f t="shared" si="2"/>
        <v>3</v>
      </c>
      <c r="T161" s="45">
        <f t="shared" si="3"/>
        <v>1</v>
      </c>
      <c r="U161" s="45">
        <f t="shared" si="4"/>
        <v>0</v>
      </c>
      <c r="V161" s="107">
        <f>VLOOKUP(R161,'PCS Percentiles'!A$2:E$105,5,False)</f>
        <v>9</v>
      </c>
      <c r="W161" s="108" t="str">
        <f t="shared" si="5"/>
        <v>Within Standard Deviation</v>
      </c>
    </row>
    <row r="162">
      <c r="A162" s="1" t="b">
        <v>0</v>
      </c>
      <c r="B162" s="1" t="s">
        <v>240</v>
      </c>
      <c r="C162" s="1">
        <v>1708.0</v>
      </c>
      <c r="D162" s="20">
        <v>43679.67260280093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36">
        <v>0.0</v>
      </c>
      <c r="R162" s="45">
        <f t="shared" si="1"/>
        <v>0</v>
      </c>
      <c r="S162" s="45">
        <f t="shared" si="2"/>
        <v>0</v>
      </c>
      <c r="T162" s="45">
        <f t="shared" si="3"/>
        <v>0</v>
      </c>
      <c r="U162" s="45">
        <f t="shared" si="4"/>
        <v>0</v>
      </c>
      <c r="V162" s="107">
        <f>VLOOKUP(R162,'PCS Percentiles'!A$2:E$105,5,False)</f>
        <v>2</v>
      </c>
      <c r="W162" s="108" t="str">
        <f t="shared" si="5"/>
        <v>Within Standard Deviation</v>
      </c>
    </row>
    <row r="163">
      <c r="A163" s="1" t="b">
        <v>0</v>
      </c>
      <c r="B163" s="1" t="s">
        <v>185</v>
      </c>
      <c r="C163" s="1">
        <v>1320.0</v>
      </c>
      <c r="D163" s="20">
        <v>43683.411687581014</v>
      </c>
      <c r="E163" s="1">
        <v>1.0</v>
      </c>
      <c r="F163" s="1">
        <v>1.0</v>
      </c>
      <c r="G163" s="1">
        <v>1.0</v>
      </c>
      <c r="H163" s="1">
        <v>1.0</v>
      </c>
      <c r="I163" s="1">
        <v>1.0</v>
      </c>
      <c r="J163" s="1">
        <v>2.0</v>
      </c>
      <c r="K163" s="1">
        <v>1.0</v>
      </c>
      <c r="L163" s="1">
        <v>1.0</v>
      </c>
      <c r="M163" s="1">
        <v>1.0</v>
      </c>
      <c r="N163" s="1">
        <v>1.0</v>
      </c>
      <c r="O163" s="1">
        <v>1.0</v>
      </c>
      <c r="P163" s="1">
        <v>0.0</v>
      </c>
      <c r="Q163" s="36">
        <v>0.0</v>
      </c>
      <c r="R163" s="45">
        <f t="shared" si="1"/>
        <v>12</v>
      </c>
      <c r="S163" s="45">
        <f t="shared" si="2"/>
        <v>5</v>
      </c>
      <c r="T163" s="45">
        <f t="shared" si="3"/>
        <v>3</v>
      </c>
      <c r="U163" s="45">
        <f t="shared" si="4"/>
        <v>4</v>
      </c>
      <c r="V163" s="107">
        <f>VLOOKUP(R163,'PCS Percentiles'!A$2:E$105,5,False)</f>
        <v>31</v>
      </c>
      <c r="W163" s="108" t="str">
        <f t="shared" si="5"/>
        <v>Within Standard Deviation</v>
      </c>
    </row>
    <row r="164">
      <c r="A164" s="1" t="b">
        <v>0</v>
      </c>
      <c r="B164" s="1" t="s">
        <v>221</v>
      </c>
      <c r="C164" s="1">
        <v>1978.0</v>
      </c>
      <c r="D164" s="20">
        <v>43683.57614746528</v>
      </c>
      <c r="E164" s="1">
        <v>4.0</v>
      </c>
      <c r="F164" s="1">
        <v>4.0</v>
      </c>
      <c r="G164" s="1">
        <v>4.0</v>
      </c>
      <c r="H164" s="1">
        <v>4.0</v>
      </c>
      <c r="I164" s="1">
        <v>4.0</v>
      </c>
      <c r="J164" s="1">
        <v>4.0</v>
      </c>
      <c r="K164" s="1">
        <v>3.0</v>
      </c>
      <c r="L164" s="1">
        <v>4.0</v>
      </c>
      <c r="M164" s="1">
        <v>4.0</v>
      </c>
      <c r="N164" s="1">
        <v>3.0</v>
      </c>
      <c r="O164" s="1">
        <v>4.0</v>
      </c>
      <c r="P164" s="1">
        <v>3.0</v>
      </c>
      <c r="Q164" s="36">
        <v>3.0</v>
      </c>
      <c r="R164" s="45">
        <f t="shared" si="1"/>
        <v>48</v>
      </c>
      <c r="S164" s="45">
        <f t="shared" si="2"/>
        <v>23</v>
      </c>
      <c r="T164" s="45">
        <f t="shared" si="3"/>
        <v>10</v>
      </c>
      <c r="U164" s="45">
        <f t="shared" si="4"/>
        <v>15</v>
      </c>
      <c r="V164" s="107">
        <f>VLOOKUP(R164,'PCS Percentiles'!A$2:E$105,5,False)</f>
        <v>99</v>
      </c>
      <c r="W164" s="108" t="str">
        <f t="shared" si="5"/>
        <v>Clinically Relevant</v>
      </c>
    </row>
    <row r="165">
      <c r="A165" s="1" t="b">
        <v>0</v>
      </c>
      <c r="B165" s="1" t="s">
        <v>241</v>
      </c>
      <c r="C165" s="1">
        <v>1994.0</v>
      </c>
      <c r="D165" s="20">
        <v>43683.5766984375</v>
      </c>
      <c r="E165" s="1">
        <v>4.0</v>
      </c>
      <c r="F165" s="1">
        <v>2.0</v>
      </c>
      <c r="G165" s="1">
        <v>3.0</v>
      </c>
      <c r="H165" s="1">
        <v>4.0</v>
      </c>
      <c r="I165" s="1">
        <v>3.0</v>
      </c>
      <c r="J165" s="1">
        <v>4.0</v>
      </c>
      <c r="K165" s="1">
        <v>2.0</v>
      </c>
      <c r="L165" s="1">
        <v>4.0</v>
      </c>
      <c r="M165" s="1">
        <v>3.0</v>
      </c>
      <c r="N165" s="1">
        <v>3.0</v>
      </c>
      <c r="O165" s="1">
        <v>3.0</v>
      </c>
      <c r="P165" s="1">
        <v>3.0</v>
      </c>
      <c r="Q165" s="36">
        <v>3.0</v>
      </c>
      <c r="R165" s="45">
        <f t="shared" si="1"/>
        <v>41</v>
      </c>
      <c r="S165" s="45">
        <f t="shared" si="2"/>
        <v>19</v>
      </c>
      <c r="T165" s="45">
        <f t="shared" si="3"/>
        <v>9</v>
      </c>
      <c r="U165" s="45">
        <f t="shared" si="4"/>
        <v>13</v>
      </c>
      <c r="V165" s="107">
        <f>VLOOKUP(R165,'PCS Percentiles'!A$2:E$105,5,False)</f>
        <v>93</v>
      </c>
      <c r="W165" s="108" t="str">
        <f t="shared" si="5"/>
        <v>Clinically Relevant</v>
      </c>
    </row>
    <row r="166">
      <c r="A166" s="1" t="b">
        <v>0</v>
      </c>
      <c r="B166" s="1" t="s">
        <v>242</v>
      </c>
      <c r="C166" s="1">
        <v>1998.0</v>
      </c>
      <c r="D166" s="20">
        <v>43684.58623862268</v>
      </c>
      <c r="E166" s="1">
        <v>2.0</v>
      </c>
      <c r="F166" s="1">
        <v>0.0</v>
      </c>
      <c r="G166" s="1">
        <v>0.0</v>
      </c>
      <c r="H166" s="1">
        <v>0.0</v>
      </c>
      <c r="I166" s="1">
        <v>1.0</v>
      </c>
      <c r="J166" s="1">
        <v>2.0</v>
      </c>
      <c r="K166" s="1">
        <v>2.0</v>
      </c>
      <c r="L166" s="1">
        <v>1.0</v>
      </c>
      <c r="M166" s="1">
        <v>1.0</v>
      </c>
      <c r="N166" s="1">
        <v>1.0</v>
      </c>
      <c r="O166" s="1">
        <v>1.0</v>
      </c>
      <c r="P166" s="1">
        <v>1.0</v>
      </c>
      <c r="Q166" s="36">
        <v>2.0</v>
      </c>
      <c r="R166" s="45">
        <f t="shared" si="1"/>
        <v>14</v>
      </c>
      <c r="S166" s="45">
        <f t="shared" si="2"/>
        <v>4</v>
      </c>
      <c r="T166" s="45">
        <f t="shared" si="3"/>
        <v>6</v>
      </c>
      <c r="U166" s="45">
        <f t="shared" si="4"/>
        <v>4</v>
      </c>
      <c r="V166" s="107">
        <f>VLOOKUP(R166,'PCS Percentiles'!A$2:E$105,5,False)</f>
        <v>35</v>
      </c>
      <c r="W166" s="108" t="str">
        <f t="shared" si="5"/>
        <v>Within Standard Deviation</v>
      </c>
    </row>
    <row r="167">
      <c r="A167" s="1" t="b">
        <v>0</v>
      </c>
      <c r="B167" s="1" t="s">
        <v>232</v>
      </c>
      <c r="C167" s="1">
        <v>1921.0</v>
      </c>
      <c r="D167" s="20">
        <v>43685.43105806713</v>
      </c>
      <c r="E167" s="1">
        <v>3.0</v>
      </c>
      <c r="F167" s="1">
        <v>1.0</v>
      </c>
      <c r="G167" s="1">
        <v>2.0</v>
      </c>
      <c r="H167" s="1">
        <v>2.0</v>
      </c>
      <c r="I167" s="1">
        <v>1.0</v>
      </c>
      <c r="J167" s="1">
        <v>2.0</v>
      </c>
      <c r="K167" s="1">
        <v>1.0</v>
      </c>
      <c r="L167" s="1">
        <v>2.0</v>
      </c>
      <c r="M167" s="1">
        <v>2.0</v>
      </c>
      <c r="N167" s="1">
        <v>2.0</v>
      </c>
      <c r="O167" s="1">
        <v>2.0</v>
      </c>
      <c r="P167" s="1">
        <v>1.0</v>
      </c>
      <c r="Q167" s="36">
        <v>2.0</v>
      </c>
      <c r="R167" s="45">
        <f t="shared" si="1"/>
        <v>23</v>
      </c>
      <c r="S167" s="45">
        <f t="shared" si="2"/>
        <v>10</v>
      </c>
      <c r="T167" s="45">
        <f t="shared" si="3"/>
        <v>5</v>
      </c>
      <c r="U167" s="45">
        <f t="shared" si="4"/>
        <v>8</v>
      </c>
      <c r="V167" s="107">
        <f>VLOOKUP(R167,'PCS Percentiles'!A$2:E$105,5,False)</f>
        <v>57</v>
      </c>
      <c r="W167" s="108" t="str">
        <f t="shared" si="5"/>
        <v>Within Standard Deviation</v>
      </c>
    </row>
    <row r="168">
      <c r="A168" s="1" t="b">
        <v>0</v>
      </c>
      <c r="B168" s="1" t="s">
        <v>244</v>
      </c>
      <c r="C168" s="1">
        <v>1962.0</v>
      </c>
      <c r="D168" s="20">
        <v>43685.5098308912</v>
      </c>
      <c r="E168" s="1">
        <v>4.0</v>
      </c>
      <c r="F168" s="1">
        <v>2.0</v>
      </c>
      <c r="G168" s="1">
        <v>4.0</v>
      </c>
      <c r="H168" s="1">
        <v>3.0</v>
      </c>
      <c r="I168" s="1">
        <v>2.0</v>
      </c>
      <c r="J168" s="1">
        <v>2.0</v>
      </c>
      <c r="K168" s="1">
        <v>2.0</v>
      </c>
      <c r="L168" s="1">
        <v>4.0</v>
      </c>
      <c r="M168" s="1">
        <v>3.0</v>
      </c>
      <c r="N168" s="1">
        <v>3.0</v>
      </c>
      <c r="O168" s="1">
        <v>3.0</v>
      </c>
      <c r="P168" s="1">
        <v>3.0</v>
      </c>
      <c r="Q168" s="36">
        <v>1.0</v>
      </c>
      <c r="R168" s="45">
        <f t="shared" si="1"/>
        <v>36</v>
      </c>
      <c r="S168" s="45">
        <f t="shared" si="2"/>
        <v>18</v>
      </c>
      <c r="T168" s="45">
        <f t="shared" si="3"/>
        <v>5</v>
      </c>
      <c r="U168" s="45">
        <f t="shared" si="4"/>
        <v>13</v>
      </c>
      <c r="V168" s="107">
        <f>VLOOKUP(R168,'PCS Percentiles'!A$2:E$105,5,False)</f>
        <v>87</v>
      </c>
      <c r="W168" s="108" t="str">
        <f t="shared" si="5"/>
        <v>Clinically Relevant</v>
      </c>
    </row>
    <row r="169">
      <c r="A169" s="1" t="b">
        <v>0</v>
      </c>
      <c r="B169" s="1" t="s">
        <v>230</v>
      </c>
      <c r="C169" s="1">
        <v>1984.0</v>
      </c>
      <c r="D169" s="20">
        <v>43686.40683475694</v>
      </c>
      <c r="E169" s="1">
        <v>4.0</v>
      </c>
      <c r="F169" s="1">
        <v>3.0</v>
      </c>
      <c r="G169" s="1">
        <v>3.0</v>
      </c>
      <c r="H169" s="1">
        <v>4.0</v>
      </c>
      <c r="I169" s="1">
        <v>3.0</v>
      </c>
      <c r="J169" s="1">
        <v>3.0</v>
      </c>
      <c r="K169" s="1">
        <v>3.0</v>
      </c>
      <c r="L169" s="1">
        <v>3.0</v>
      </c>
      <c r="M169" s="1">
        <v>3.0</v>
      </c>
      <c r="N169" s="1">
        <v>3.0</v>
      </c>
      <c r="O169" s="1">
        <v>3.0</v>
      </c>
      <c r="P169" s="1">
        <v>2.0</v>
      </c>
      <c r="Q169" s="36">
        <v>3.0</v>
      </c>
      <c r="R169" s="45">
        <f t="shared" si="1"/>
        <v>40</v>
      </c>
      <c r="S169" s="45">
        <f t="shared" si="2"/>
        <v>19</v>
      </c>
      <c r="T169" s="45">
        <f t="shared" si="3"/>
        <v>9</v>
      </c>
      <c r="U169" s="45">
        <f t="shared" si="4"/>
        <v>12</v>
      </c>
      <c r="V169" s="107">
        <f>VLOOKUP(R169,'PCS Percentiles'!A$2:E$105,5,False)</f>
        <v>92</v>
      </c>
      <c r="W169" s="108" t="str">
        <f t="shared" si="5"/>
        <v>Clinically Relevant</v>
      </c>
    </row>
    <row r="170">
      <c r="A170" s="1" t="b">
        <v>0</v>
      </c>
      <c r="B170" s="1" t="s">
        <v>131</v>
      </c>
      <c r="C170" s="1">
        <v>1871.0</v>
      </c>
      <c r="D170" s="20">
        <v>43686.41811143518</v>
      </c>
      <c r="E170" s="1">
        <v>2.0</v>
      </c>
      <c r="F170" s="1">
        <v>2.0</v>
      </c>
      <c r="G170" s="1">
        <v>4.0</v>
      </c>
      <c r="H170" s="1">
        <v>4.0</v>
      </c>
      <c r="I170" s="1">
        <v>2.0</v>
      </c>
      <c r="J170" s="1">
        <v>0.0</v>
      </c>
      <c r="K170" s="1">
        <v>1.0</v>
      </c>
      <c r="L170" s="1">
        <v>2.0</v>
      </c>
      <c r="M170" s="1">
        <v>4.0</v>
      </c>
      <c r="N170" s="1">
        <v>2.0</v>
      </c>
      <c r="O170" s="1">
        <v>2.0</v>
      </c>
      <c r="P170" s="1">
        <v>3.0</v>
      </c>
      <c r="Q170" s="36">
        <v>4.0</v>
      </c>
      <c r="R170" s="45">
        <f t="shared" si="1"/>
        <v>32</v>
      </c>
      <c r="S170" s="45">
        <f t="shared" si="2"/>
        <v>17</v>
      </c>
      <c r="T170" s="45">
        <f t="shared" si="3"/>
        <v>5</v>
      </c>
      <c r="U170" s="45">
        <f t="shared" si="4"/>
        <v>10</v>
      </c>
      <c r="V170" s="107">
        <f>VLOOKUP(R170,'PCS Percentiles'!A$2:E$105,5,False)</f>
        <v>80</v>
      </c>
      <c r="W170" s="108" t="str">
        <f t="shared" si="5"/>
        <v>Clinically Relevant</v>
      </c>
    </row>
    <row r="171">
      <c r="A171" s="1" t="b">
        <v>0</v>
      </c>
      <c r="B171" s="1" t="s">
        <v>171</v>
      </c>
      <c r="C171" s="1">
        <v>1585.0</v>
      </c>
      <c r="D171" s="20">
        <v>43686.44154638889</v>
      </c>
      <c r="E171" s="1">
        <v>3.0</v>
      </c>
      <c r="F171" s="1">
        <v>1.0</v>
      </c>
      <c r="G171" s="1">
        <v>3.0</v>
      </c>
      <c r="H171" s="1">
        <v>2.0</v>
      </c>
      <c r="I171" s="1">
        <v>3.0</v>
      </c>
      <c r="J171" s="1">
        <v>3.0</v>
      </c>
      <c r="K171" s="1">
        <v>1.0</v>
      </c>
      <c r="L171" s="1">
        <v>3.0</v>
      </c>
      <c r="M171" s="1">
        <v>2.0</v>
      </c>
      <c r="N171" s="1">
        <v>2.0</v>
      </c>
      <c r="O171" s="1">
        <v>3.0</v>
      </c>
      <c r="P171" s="1">
        <v>1.0</v>
      </c>
      <c r="Q171" s="36">
        <v>3.0</v>
      </c>
      <c r="R171" s="45">
        <f t="shared" si="1"/>
        <v>30</v>
      </c>
      <c r="S171" s="45">
        <f t="shared" si="2"/>
        <v>13</v>
      </c>
      <c r="T171" s="45">
        <f t="shared" si="3"/>
        <v>7</v>
      </c>
      <c r="U171" s="45">
        <f t="shared" si="4"/>
        <v>10</v>
      </c>
      <c r="V171" s="107">
        <f>VLOOKUP(R171,'PCS Percentiles'!A$2:E$105,5,False)</f>
        <v>75</v>
      </c>
      <c r="W171" s="108" t="str">
        <f t="shared" si="5"/>
        <v>Clinically Relevant</v>
      </c>
    </row>
    <row r="172">
      <c r="A172" s="1" t="b">
        <v>0</v>
      </c>
      <c r="B172" s="1" t="s">
        <v>245</v>
      </c>
      <c r="C172" s="1">
        <v>1997.0</v>
      </c>
      <c r="D172" s="20">
        <v>43686.481228125005</v>
      </c>
      <c r="E172" s="1">
        <v>1.0</v>
      </c>
      <c r="F172" s="1">
        <v>1.0</v>
      </c>
      <c r="G172" s="1">
        <v>1.0</v>
      </c>
      <c r="H172" s="1">
        <v>1.0</v>
      </c>
      <c r="I172" s="1">
        <v>0.0</v>
      </c>
      <c r="J172" s="1">
        <v>0.0</v>
      </c>
      <c r="K172" s="1">
        <v>0.0</v>
      </c>
      <c r="L172" s="1">
        <v>1.0</v>
      </c>
      <c r="M172" s="1">
        <v>1.0</v>
      </c>
      <c r="N172" s="1">
        <v>1.0</v>
      </c>
      <c r="O172" s="1">
        <v>1.0</v>
      </c>
      <c r="P172" s="1">
        <v>1.0</v>
      </c>
      <c r="Q172" s="36">
        <v>0.0</v>
      </c>
      <c r="R172" s="45">
        <f t="shared" si="1"/>
        <v>9</v>
      </c>
      <c r="S172" s="45">
        <f t="shared" si="2"/>
        <v>5</v>
      </c>
      <c r="T172" s="45">
        <f t="shared" si="3"/>
        <v>0</v>
      </c>
      <c r="U172" s="45">
        <f t="shared" si="4"/>
        <v>4</v>
      </c>
      <c r="V172" s="107">
        <f>VLOOKUP(R172,'PCS Percentiles'!A$2:E$105,5,False)</f>
        <v>21</v>
      </c>
      <c r="W172" s="108" t="str">
        <f t="shared" si="5"/>
        <v>Within Standard Deviation</v>
      </c>
    </row>
    <row r="173">
      <c r="A173" s="1" t="b">
        <v>0</v>
      </c>
      <c r="B173" s="1" t="s">
        <v>192</v>
      </c>
      <c r="C173" s="1">
        <v>1956.0</v>
      </c>
      <c r="D173" s="20">
        <v>43689.382057256946</v>
      </c>
      <c r="E173" s="1">
        <v>3.0</v>
      </c>
      <c r="F173" s="1">
        <v>0.0</v>
      </c>
      <c r="G173" s="1">
        <v>2.0</v>
      </c>
      <c r="H173" s="1">
        <v>2.0</v>
      </c>
      <c r="I173" s="1">
        <v>1.0</v>
      </c>
      <c r="J173" s="1">
        <v>1.0</v>
      </c>
      <c r="K173" s="1">
        <v>1.0</v>
      </c>
      <c r="L173" s="1">
        <v>1.0</v>
      </c>
      <c r="M173" s="1">
        <v>1.0</v>
      </c>
      <c r="N173" s="1">
        <v>1.0</v>
      </c>
      <c r="O173" s="1">
        <v>1.0</v>
      </c>
      <c r="P173" s="1">
        <v>1.0</v>
      </c>
      <c r="Q173" s="36">
        <v>1.0</v>
      </c>
      <c r="R173" s="45">
        <f t="shared" si="1"/>
        <v>16</v>
      </c>
      <c r="S173" s="45">
        <f t="shared" si="2"/>
        <v>9</v>
      </c>
      <c r="T173" s="45">
        <f t="shared" si="3"/>
        <v>3</v>
      </c>
      <c r="U173" s="45">
        <f t="shared" si="4"/>
        <v>4</v>
      </c>
      <c r="V173" s="107">
        <f>VLOOKUP(R173,'PCS Percentiles'!A$2:E$105,5,False)</f>
        <v>41</v>
      </c>
      <c r="W173" s="108" t="str">
        <f t="shared" si="5"/>
        <v>Within Standard Deviation</v>
      </c>
    </row>
    <row r="174">
      <c r="A174" s="1" t="b">
        <v>0</v>
      </c>
      <c r="B174" s="1" t="s">
        <v>246</v>
      </c>
      <c r="C174" s="1">
        <v>573.0</v>
      </c>
      <c r="D174" s="20">
        <v>43689.43284454861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36">
        <v>0.0</v>
      </c>
      <c r="R174" s="45">
        <f t="shared" si="1"/>
        <v>0</v>
      </c>
      <c r="S174" s="45">
        <f t="shared" si="2"/>
        <v>0</v>
      </c>
      <c r="T174" s="45">
        <f t="shared" si="3"/>
        <v>0</v>
      </c>
      <c r="U174" s="45">
        <f t="shared" si="4"/>
        <v>0</v>
      </c>
      <c r="V174" s="107">
        <f>VLOOKUP(R174,'PCS Percentiles'!A$2:E$105,5,False)</f>
        <v>2</v>
      </c>
      <c r="W174" s="108" t="str">
        <f t="shared" si="5"/>
        <v>Within Standard Deviation</v>
      </c>
    </row>
    <row r="175">
      <c r="A175" s="1" t="b">
        <v>0</v>
      </c>
      <c r="B175" s="1" t="s">
        <v>247</v>
      </c>
      <c r="C175" s="1">
        <v>316.0</v>
      </c>
      <c r="D175" s="20">
        <v>43689.57815748843</v>
      </c>
      <c r="E175" s="1">
        <v>0.0</v>
      </c>
      <c r="F175" s="1">
        <v>0.0</v>
      </c>
      <c r="G175" s="1">
        <v>1.0</v>
      </c>
      <c r="H175" s="1">
        <v>0.0</v>
      </c>
      <c r="I175" s="1">
        <v>0.0</v>
      </c>
      <c r="J175" s="1">
        <v>1.0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36">
        <v>1.0</v>
      </c>
      <c r="R175" s="45">
        <f t="shared" si="1"/>
        <v>3</v>
      </c>
      <c r="S175" s="45">
        <f t="shared" si="2"/>
        <v>1</v>
      </c>
      <c r="T175" s="45">
        <f t="shared" si="3"/>
        <v>2</v>
      </c>
      <c r="U175" s="45">
        <f t="shared" si="4"/>
        <v>0</v>
      </c>
      <c r="V175" s="107">
        <f>VLOOKUP(R175,'PCS Percentiles'!A$2:E$105,5,False)</f>
        <v>6</v>
      </c>
      <c r="W175" s="108" t="str">
        <f t="shared" si="5"/>
        <v>Within Standard Deviation</v>
      </c>
    </row>
    <row r="176">
      <c r="A176" s="1" t="b">
        <v>0</v>
      </c>
      <c r="B176" s="1" t="s">
        <v>102</v>
      </c>
      <c r="C176" s="1">
        <v>1862.0</v>
      </c>
      <c r="D176" s="20">
        <v>43690.415342673616</v>
      </c>
      <c r="E176" s="1">
        <v>3.0</v>
      </c>
      <c r="F176" s="1">
        <v>1.0</v>
      </c>
      <c r="G176" s="1">
        <v>2.0</v>
      </c>
      <c r="H176" s="1">
        <v>2.0</v>
      </c>
      <c r="I176" s="1">
        <v>2.0</v>
      </c>
      <c r="J176" s="1">
        <v>1.0</v>
      </c>
      <c r="K176" s="1">
        <v>0.0</v>
      </c>
      <c r="L176" s="1">
        <v>2.0</v>
      </c>
      <c r="M176" s="1">
        <v>1.0</v>
      </c>
      <c r="N176" s="1">
        <v>1.0</v>
      </c>
      <c r="O176" s="1">
        <v>3.0</v>
      </c>
      <c r="P176" s="1">
        <v>2.0</v>
      </c>
      <c r="Q176" s="36">
        <v>2.0</v>
      </c>
      <c r="R176" s="45">
        <f t="shared" si="1"/>
        <v>22</v>
      </c>
      <c r="S176" s="45">
        <f t="shared" si="2"/>
        <v>12</v>
      </c>
      <c r="T176" s="45">
        <f t="shared" si="3"/>
        <v>3</v>
      </c>
      <c r="U176" s="45">
        <f t="shared" si="4"/>
        <v>7</v>
      </c>
      <c r="V176" s="107">
        <f>VLOOKUP(R176,'PCS Percentiles'!A$2:E$105,5,False)</f>
        <v>55</v>
      </c>
      <c r="W176" s="108" t="str">
        <f t="shared" si="5"/>
        <v>Within Standard Deviation</v>
      </c>
    </row>
    <row r="177">
      <c r="A177" s="1" t="b">
        <v>0</v>
      </c>
      <c r="B177" s="1" t="s">
        <v>248</v>
      </c>
      <c r="C177" s="1">
        <v>1991.0</v>
      </c>
      <c r="D177" s="20">
        <v>43690.43189270834</v>
      </c>
      <c r="E177" s="1">
        <v>0.0</v>
      </c>
      <c r="F177" s="1">
        <v>1.0</v>
      </c>
      <c r="G177" s="1">
        <v>0.0</v>
      </c>
      <c r="H177" s="1">
        <v>1.0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1.0</v>
      </c>
      <c r="Q177" s="36">
        <v>1.0</v>
      </c>
      <c r="R177" s="45">
        <f t="shared" si="1"/>
        <v>5</v>
      </c>
      <c r="S177" s="45">
        <f t="shared" si="2"/>
        <v>4</v>
      </c>
      <c r="T177" s="45">
        <f t="shared" si="3"/>
        <v>1</v>
      </c>
      <c r="U177" s="45">
        <f t="shared" si="4"/>
        <v>0</v>
      </c>
      <c r="V177" s="107">
        <f>VLOOKUP(R177,'PCS Percentiles'!A$2:E$105,5,False)</f>
        <v>11</v>
      </c>
      <c r="W177" s="108" t="str">
        <f t="shared" si="5"/>
        <v>Within Standard Deviation</v>
      </c>
    </row>
    <row r="178">
      <c r="A178" s="1" t="b">
        <v>0</v>
      </c>
      <c r="B178" s="1" t="s">
        <v>249</v>
      </c>
      <c r="C178" s="1">
        <v>1623.0</v>
      </c>
      <c r="D178" s="20">
        <v>43690.58048204861</v>
      </c>
      <c r="E178" s="1">
        <v>1.0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1.0</v>
      </c>
      <c r="M178" s="1">
        <v>0.0</v>
      </c>
      <c r="N178" s="1">
        <v>0.0</v>
      </c>
      <c r="O178" s="1">
        <v>0.0</v>
      </c>
      <c r="P178" s="1">
        <v>0.0</v>
      </c>
      <c r="Q178" s="36">
        <v>1.0</v>
      </c>
      <c r="R178" s="45">
        <f t="shared" si="1"/>
        <v>3</v>
      </c>
      <c r="S178" s="45">
        <f t="shared" si="2"/>
        <v>1</v>
      </c>
      <c r="T178" s="45">
        <f t="shared" si="3"/>
        <v>1</v>
      </c>
      <c r="U178" s="45">
        <f t="shared" si="4"/>
        <v>1</v>
      </c>
      <c r="V178" s="107">
        <f>VLOOKUP(R178,'PCS Percentiles'!A$2:E$105,5,False)</f>
        <v>6</v>
      </c>
      <c r="W178" s="108" t="str">
        <f t="shared" si="5"/>
        <v>Within Standard Deviation</v>
      </c>
    </row>
    <row r="179">
      <c r="A179" s="1" t="b">
        <v>0</v>
      </c>
      <c r="B179" s="1" t="s">
        <v>250</v>
      </c>
      <c r="C179" s="1">
        <v>1934.0</v>
      </c>
      <c r="D179" s="20">
        <v>43690.63940483796</v>
      </c>
      <c r="E179" s="1">
        <v>2.0</v>
      </c>
      <c r="F179" s="1">
        <v>0.0</v>
      </c>
      <c r="G179" s="1">
        <v>0.0</v>
      </c>
      <c r="H179" s="1">
        <v>1.0</v>
      </c>
      <c r="I179" s="1">
        <v>0.0</v>
      </c>
      <c r="J179" s="1">
        <v>2.0</v>
      </c>
      <c r="K179" s="1">
        <v>1.0</v>
      </c>
      <c r="L179" s="1">
        <v>1.0</v>
      </c>
      <c r="M179" s="1">
        <v>0.0</v>
      </c>
      <c r="N179" s="1">
        <v>1.0</v>
      </c>
      <c r="O179" s="1">
        <v>3.0</v>
      </c>
      <c r="P179" s="1">
        <v>0.0</v>
      </c>
      <c r="Q179" s="36">
        <v>1.0</v>
      </c>
      <c r="R179" s="45">
        <f t="shared" si="1"/>
        <v>12</v>
      </c>
      <c r="S179" s="45">
        <f t="shared" si="2"/>
        <v>3</v>
      </c>
      <c r="T179" s="45">
        <f t="shared" si="3"/>
        <v>4</v>
      </c>
      <c r="U179" s="45">
        <f t="shared" si="4"/>
        <v>5</v>
      </c>
      <c r="V179" s="107">
        <f>VLOOKUP(R179,'PCS Percentiles'!A$2:E$105,5,False)</f>
        <v>31</v>
      </c>
      <c r="W179" s="108" t="str">
        <f t="shared" si="5"/>
        <v>Within Standard Deviation</v>
      </c>
    </row>
    <row r="180">
      <c r="A180" s="1" t="b">
        <v>0</v>
      </c>
      <c r="B180" s="1" t="s">
        <v>251</v>
      </c>
      <c r="C180" s="1">
        <v>1631.0</v>
      </c>
      <c r="D180" s="20">
        <v>43691.455798298615</v>
      </c>
      <c r="E180" s="1">
        <v>3.0</v>
      </c>
      <c r="F180" s="1">
        <v>0.0</v>
      </c>
      <c r="G180" s="1">
        <v>2.0</v>
      </c>
      <c r="H180" s="1">
        <v>3.0</v>
      </c>
      <c r="I180" s="1">
        <v>3.0</v>
      </c>
      <c r="J180" s="1">
        <v>4.0</v>
      </c>
      <c r="K180" s="1">
        <v>3.0</v>
      </c>
      <c r="L180" s="1">
        <v>3.0</v>
      </c>
      <c r="M180" s="1">
        <v>4.0</v>
      </c>
      <c r="N180" s="1">
        <v>3.0</v>
      </c>
      <c r="O180" s="1">
        <v>3.0</v>
      </c>
      <c r="P180" s="1">
        <v>2.0</v>
      </c>
      <c r="Q180" s="36">
        <v>4.0</v>
      </c>
      <c r="R180" s="45">
        <f t="shared" si="1"/>
        <v>37</v>
      </c>
      <c r="S180" s="45">
        <f t="shared" si="2"/>
        <v>13</v>
      </c>
      <c r="T180" s="45">
        <f t="shared" si="3"/>
        <v>11</v>
      </c>
      <c r="U180" s="45">
        <f t="shared" si="4"/>
        <v>13</v>
      </c>
      <c r="V180" s="107">
        <f>VLOOKUP(R180,'PCS Percentiles'!A$2:E$105,5,False)</f>
        <v>88</v>
      </c>
      <c r="W180" s="108" t="str">
        <f t="shared" si="5"/>
        <v>Clinically Relevant</v>
      </c>
    </row>
    <row r="181">
      <c r="A181" s="1" t="b">
        <v>0</v>
      </c>
      <c r="B181" s="1" t="s">
        <v>141</v>
      </c>
      <c r="C181" s="1">
        <v>1909.0</v>
      </c>
      <c r="D181" s="20">
        <v>43691.67270570602</v>
      </c>
      <c r="E181" s="1">
        <v>1.0</v>
      </c>
      <c r="F181" s="1">
        <v>1.0</v>
      </c>
      <c r="G181" s="1">
        <v>1.0</v>
      </c>
      <c r="H181" s="1">
        <v>3.0</v>
      </c>
      <c r="I181" s="1">
        <v>1.0</v>
      </c>
      <c r="J181" s="1">
        <v>2.0</v>
      </c>
      <c r="K181" s="1">
        <v>0.0</v>
      </c>
      <c r="L181" s="1">
        <v>1.0</v>
      </c>
      <c r="M181" s="1">
        <v>1.0</v>
      </c>
      <c r="N181" s="1">
        <v>1.0</v>
      </c>
      <c r="O181" s="1">
        <v>1.0</v>
      </c>
      <c r="P181" s="1">
        <v>1.0</v>
      </c>
      <c r="Q181" s="36">
        <v>1.0</v>
      </c>
      <c r="R181" s="45">
        <f t="shared" si="1"/>
        <v>15</v>
      </c>
      <c r="S181" s="45">
        <f t="shared" si="2"/>
        <v>8</v>
      </c>
      <c r="T181" s="45">
        <f t="shared" si="3"/>
        <v>3</v>
      </c>
      <c r="U181" s="45">
        <f t="shared" si="4"/>
        <v>4</v>
      </c>
      <c r="V181" s="107">
        <f>VLOOKUP(R181,'PCS Percentiles'!A$2:E$105,5,False)</f>
        <v>39</v>
      </c>
      <c r="W181" s="108" t="str">
        <f t="shared" si="5"/>
        <v>Within Standard Deviation</v>
      </c>
    </row>
    <row r="182">
      <c r="A182" s="1" t="b">
        <v>0</v>
      </c>
      <c r="B182" s="1" t="s">
        <v>252</v>
      </c>
      <c r="C182" s="1">
        <v>2001.0</v>
      </c>
      <c r="D182" s="20">
        <v>43692.414259259254</v>
      </c>
      <c r="E182" s="1">
        <v>3.0</v>
      </c>
      <c r="F182" s="1">
        <v>1.0</v>
      </c>
      <c r="G182" s="1">
        <v>4.0</v>
      </c>
      <c r="H182" s="1">
        <v>4.0</v>
      </c>
      <c r="I182" s="1">
        <v>2.0</v>
      </c>
      <c r="J182" s="1">
        <v>3.0</v>
      </c>
      <c r="K182" s="1">
        <v>2.0</v>
      </c>
      <c r="L182" s="1">
        <v>3.0</v>
      </c>
      <c r="M182" s="1">
        <v>4.0</v>
      </c>
      <c r="N182" s="1">
        <v>2.0</v>
      </c>
      <c r="O182" s="1">
        <v>2.0</v>
      </c>
      <c r="P182" s="1">
        <v>2.0</v>
      </c>
      <c r="Q182" s="36">
        <v>2.0</v>
      </c>
      <c r="R182" s="45">
        <f t="shared" si="1"/>
        <v>34</v>
      </c>
      <c r="S182" s="45">
        <f t="shared" si="2"/>
        <v>16</v>
      </c>
      <c r="T182" s="45">
        <f t="shared" si="3"/>
        <v>7</v>
      </c>
      <c r="U182" s="45">
        <f t="shared" si="4"/>
        <v>11</v>
      </c>
      <c r="V182" s="107">
        <f>VLOOKUP(R182,'PCS Percentiles'!A$2:E$105,5,False)</f>
        <v>84</v>
      </c>
      <c r="W182" s="108" t="str">
        <f t="shared" si="5"/>
        <v>Clinically Relevant</v>
      </c>
    </row>
    <row r="183">
      <c r="A183" s="1" t="b">
        <v>0</v>
      </c>
      <c r="B183" s="1" t="s">
        <v>195</v>
      </c>
      <c r="C183" s="1">
        <v>1963.0</v>
      </c>
      <c r="D183" s="20">
        <v>43692.41784444444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36">
        <v>0.0</v>
      </c>
      <c r="R183" s="45">
        <f t="shared" si="1"/>
        <v>0</v>
      </c>
      <c r="S183" s="45">
        <f t="shared" si="2"/>
        <v>0</v>
      </c>
      <c r="T183" s="45">
        <f t="shared" si="3"/>
        <v>0</v>
      </c>
      <c r="U183" s="45">
        <f t="shared" si="4"/>
        <v>0</v>
      </c>
      <c r="V183" s="107">
        <f>VLOOKUP(R183,'PCS Percentiles'!A$2:E$105,5,False)</f>
        <v>2</v>
      </c>
      <c r="W183" s="108" t="str">
        <f t="shared" si="5"/>
        <v>Within Standard Deviation</v>
      </c>
    </row>
    <row r="184">
      <c r="A184" s="1" t="b">
        <v>0</v>
      </c>
      <c r="B184" s="1" t="s">
        <v>253</v>
      </c>
      <c r="C184" s="1">
        <v>1468.0</v>
      </c>
      <c r="D184" s="20">
        <v>43692.552180011575</v>
      </c>
      <c r="E184" s="1">
        <v>3.0</v>
      </c>
      <c r="F184" s="1">
        <v>0.0</v>
      </c>
      <c r="G184" s="1">
        <v>2.0</v>
      </c>
      <c r="H184" s="1">
        <v>2.0</v>
      </c>
      <c r="I184" s="1">
        <v>2.0</v>
      </c>
      <c r="J184" s="1">
        <v>2.0</v>
      </c>
      <c r="K184" s="1">
        <v>2.0</v>
      </c>
      <c r="L184" s="1">
        <v>2.0</v>
      </c>
      <c r="M184" s="1">
        <v>2.0</v>
      </c>
      <c r="N184" s="1">
        <v>1.0</v>
      </c>
      <c r="O184" s="1">
        <v>1.0</v>
      </c>
      <c r="P184" s="1">
        <v>1.0</v>
      </c>
      <c r="Q184" s="36">
        <v>3.0</v>
      </c>
      <c r="R184" s="45">
        <f t="shared" si="1"/>
        <v>23</v>
      </c>
      <c r="S184" s="45">
        <f t="shared" si="2"/>
        <v>10</v>
      </c>
      <c r="T184" s="45">
        <f t="shared" si="3"/>
        <v>7</v>
      </c>
      <c r="U184" s="45">
        <f t="shared" si="4"/>
        <v>6</v>
      </c>
      <c r="V184" s="107">
        <f>VLOOKUP(R184,'PCS Percentiles'!A$2:E$105,5,False)</f>
        <v>57</v>
      </c>
      <c r="W184" s="108" t="str">
        <f t="shared" si="5"/>
        <v>Within Standard Deviation</v>
      </c>
    </row>
    <row r="185">
      <c r="A185" s="1" t="b">
        <v>0</v>
      </c>
      <c r="B185" s="1" t="s">
        <v>245</v>
      </c>
      <c r="C185" s="1">
        <v>1997.0</v>
      </c>
      <c r="D185" s="20">
        <v>43693.46213940972</v>
      </c>
      <c r="E185" s="1">
        <v>3.0</v>
      </c>
      <c r="F185" s="1">
        <v>0.0</v>
      </c>
      <c r="G185" s="1">
        <v>1.0</v>
      </c>
      <c r="H185" s="1">
        <v>2.0</v>
      </c>
      <c r="I185" s="1">
        <v>2.0</v>
      </c>
      <c r="J185" s="1">
        <v>0.0</v>
      </c>
      <c r="K185" s="1">
        <v>0.0</v>
      </c>
      <c r="L185" s="1">
        <v>2.0</v>
      </c>
      <c r="M185" s="1">
        <v>2.0</v>
      </c>
      <c r="N185" s="1">
        <v>1.0</v>
      </c>
      <c r="O185" s="1">
        <v>1.0</v>
      </c>
      <c r="P185" s="1">
        <v>1.0</v>
      </c>
      <c r="Q185" s="36">
        <v>0.0</v>
      </c>
    </row>
    <row r="186">
      <c r="A186" s="1" t="b">
        <v>0</v>
      </c>
      <c r="B186" s="1" t="s">
        <v>254</v>
      </c>
      <c r="C186" s="1">
        <v>2005.0</v>
      </c>
      <c r="D186" s="20">
        <v>43693.46416113426</v>
      </c>
      <c r="E186" s="1">
        <v>2.0</v>
      </c>
      <c r="F186" s="1">
        <v>3.0</v>
      </c>
      <c r="G186" s="1">
        <v>2.0</v>
      </c>
      <c r="I186" s="1">
        <v>3.0</v>
      </c>
      <c r="J186" s="1">
        <v>1.0</v>
      </c>
      <c r="K186" s="1">
        <v>0.0</v>
      </c>
      <c r="L186" s="1">
        <v>2.0</v>
      </c>
      <c r="M186" s="1">
        <v>2.0</v>
      </c>
      <c r="N186" s="1">
        <v>1.0</v>
      </c>
      <c r="O186" s="1">
        <v>3.0</v>
      </c>
      <c r="P186" s="1">
        <v>1.0</v>
      </c>
      <c r="Q186" s="36">
        <v>2.0</v>
      </c>
      <c r="R186">
        <f t="shared" ref="R186:R1580" si="6">sum(E186:Q186)</f>
        <v>22</v>
      </c>
      <c r="S186">
        <f t="shared" ref="S186:S1580" si="7">Sum(E186:I186,P186)</f>
        <v>11</v>
      </c>
      <c r="T186">
        <f t="shared" ref="T186:T1580" si="8">Sum(J186:K186,Q186)</f>
        <v>3</v>
      </c>
      <c r="U186">
        <f t="shared" ref="U186:U1580" si="9">Sum(L186:O186)</f>
        <v>8</v>
      </c>
      <c r="V186">
        <f>VLOOKUP(R186,'PCS Percentiles'!A$2:E$105,5,False)</f>
        <v>55</v>
      </c>
      <c r="W186" t="str">
        <f t="shared" ref="W186:W1580" si="10">IF(R186&gt;=30,"Clinically Relevant","Within Standard Deviation")</f>
        <v>Within Standard Deviation</v>
      </c>
    </row>
    <row r="187">
      <c r="A187" s="1" t="b">
        <v>0</v>
      </c>
      <c r="B187" s="1" t="s">
        <v>255</v>
      </c>
      <c r="C187" s="1">
        <v>2004.0</v>
      </c>
      <c r="D187" s="20">
        <v>43693.575292141206</v>
      </c>
      <c r="E187" s="1">
        <v>4.0</v>
      </c>
      <c r="F187" s="1">
        <v>3.0</v>
      </c>
      <c r="G187" s="1">
        <v>4.0</v>
      </c>
      <c r="H187" s="1">
        <v>4.0</v>
      </c>
      <c r="I187" s="1">
        <v>4.0</v>
      </c>
      <c r="J187" s="1">
        <v>4.0</v>
      </c>
      <c r="K187" s="1">
        <v>3.0</v>
      </c>
      <c r="L187" s="1">
        <v>4.0</v>
      </c>
      <c r="M187" s="1">
        <v>4.0</v>
      </c>
      <c r="N187" s="1">
        <v>4.0</v>
      </c>
      <c r="O187" s="1">
        <v>4.0</v>
      </c>
      <c r="P187" s="1">
        <v>3.0</v>
      </c>
      <c r="Q187" s="36">
        <v>4.0</v>
      </c>
      <c r="R187">
        <f t="shared" si="6"/>
        <v>49</v>
      </c>
      <c r="S187">
        <f t="shared" si="7"/>
        <v>22</v>
      </c>
      <c r="T187">
        <f t="shared" si="8"/>
        <v>11</v>
      </c>
      <c r="U187">
        <f t="shared" si="9"/>
        <v>16</v>
      </c>
      <c r="V187">
        <f>VLOOKUP(R187,'PCS Percentiles'!A$2:E$105,5,False)</f>
        <v>100</v>
      </c>
      <c r="W187" t="str">
        <f t="shared" si="10"/>
        <v>Clinically Relevant</v>
      </c>
    </row>
    <row r="188">
      <c r="A188" s="1" t="b">
        <v>0</v>
      </c>
      <c r="B188" s="1" t="s">
        <v>256</v>
      </c>
      <c r="C188" s="1">
        <v>2015.0</v>
      </c>
      <c r="D188" s="20">
        <v>43696.43714591435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2.0</v>
      </c>
      <c r="O188" s="1">
        <v>1.0</v>
      </c>
      <c r="P188" s="1">
        <v>1.0</v>
      </c>
      <c r="Q188" s="36">
        <v>0.0</v>
      </c>
      <c r="R188">
        <f t="shared" si="6"/>
        <v>4</v>
      </c>
      <c r="S188">
        <f t="shared" si="7"/>
        <v>1</v>
      </c>
      <c r="T188">
        <f t="shared" si="8"/>
        <v>0</v>
      </c>
      <c r="U188">
        <f t="shared" si="9"/>
        <v>3</v>
      </c>
      <c r="V188">
        <f>VLOOKUP(R188,'PCS Percentiles'!A$2:E$105,5,False)</f>
        <v>9</v>
      </c>
      <c r="W188" t="str">
        <f t="shared" si="10"/>
        <v>Within Standard Deviation</v>
      </c>
    </row>
    <row r="189">
      <c r="A189" s="1" t="b">
        <v>0</v>
      </c>
      <c r="B189" s="1" t="s">
        <v>152</v>
      </c>
      <c r="C189" s="1">
        <v>1866.0</v>
      </c>
      <c r="D189" s="20">
        <v>43696.56171819444</v>
      </c>
      <c r="E189" s="1">
        <v>4.0</v>
      </c>
      <c r="F189" s="1">
        <v>3.0</v>
      </c>
      <c r="G189" s="1">
        <v>4.0</v>
      </c>
      <c r="H189" s="1">
        <v>4.0</v>
      </c>
      <c r="I189" s="1">
        <v>3.0</v>
      </c>
      <c r="J189" s="1">
        <v>3.0</v>
      </c>
      <c r="K189" s="1">
        <v>3.0</v>
      </c>
      <c r="L189" s="1">
        <v>3.0</v>
      </c>
      <c r="M189" s="1">
        <v>3.0</v>
      </c>
      <c r="N189" s="1">
        <v>3.0</v>
      </c>
      <c r="O189" s="1">
        <v>4.0</v>
      </c>
      <c r="P189" s="1">
        <v>3.0</v>
      </c>
      <c r="Q189" s="36">
        <v>4.0</v>
      </c>
      <c r="R189">
        <f t="shared" si="6"/>
        <v>44</v>
      </c>
      <c r="S189">
        <f t="shared" si="7"/>
        <v>21</v>
      </c>
      <c r="T189">
        <f t="shared" si="8"/>
        <v>10</v>
      </c>
      <c r="U189">
        <f t="shared" si="9"/>
        <v>13</v>
      </c>
      <c r="V189">
        <f>VLOOKUP(R189,'PCS Percentiles'!A$2:E$105,5,False)</f>
        <v>96</v>
      </c>
      <c r="W189" t="str">
        <f t="shared" si="10"/>
        <v>Clinically Relevant</v>
      </c>
    </row>
    <row r="190">
      <c r="A190" s="1" t="b">
        <v>0</v>
      </c>
      <c r="B190" s="1" t="s">
        <v>127</v>
      </c>
      <c r="C190" s="1">
        <v>1901.0</v>
      </c>
      <c r="D190" s="20">
        <v>43696.56809399306</v>
      </c>
      <c r="E190" s="1">
        <v>1.0</v>
      </c>
      <c r="F190" s="1">
        <v>0.0</v>
      </c>
      <c r="G190" s="1">
        <v>1.0</v>
      </c>
      <c r="H190" s="1">
        <v>1.0</v>
      </c>
      <c r="I190" s="1">
        <v>1.0</v>
      </c>
      <c r="J190" s="1">
        <v>0.0</v>
      </c>
      <c r="K190" s="1">
        <v>0.0</v>
      </c>
      <c r="L190" s="1">
        <v>0.0</v>
      </c>
      <c r="M190" s="1">
        <v>1.0</v>
      </c>
      <c r="N190" s="1">
        <v>0.0</v>
      </c>
      <c r="O190" s="1">
        <v>0.0</v>
      </c>
      <c r="P190" s="1">
        <v>0.0</v>
      </c>
      <c r="Q190" s="36">
        <v>0.0</v>
      </c>
      <c r="R190">
        <f t="shared" si="6"/>
        <v>5</v>
      </c>
      <c r="S190">
        <f t="shared" si="7"/>
        <v>4</v>
      </c>
      <c r="T190">
        <f t="shared" si="8"/>
        <v>0</v>
      </c>
      <c r="U190">
        <f t="shared" si="9"/>
        <v>1</v>
      </c>
      <c r="V190">
        <f>VLOOKUP(R190,'PCS Percentiles'!A$2:E$105,5,False)</f>
        <v>11</v>
      </c>
      <c r="W190" t="str">
        <f t="shared" si="10"/>
        <v>Within Standard Deviation</v>
      </c>
    </row>
    <row r="191">
      <c r="A191" s="1" t="b">
        <v>0</v>
      </c>
      <c r="B191" s="1" t="s">
        <v>257</v>
      </c>
      <c r="C191" s="1">
        <v>1558.0</v>
      </c>
      <c r="D191" s="20">
        <v>43697.39439913194</v>
      </c>
      <c r="E191" s="1">
        <v>3.0</v>
      </c>
      <c r="F191" s="1">
        <v>1.0</v>
      </c>
      <c r="G191" s="1">
        <v>2.0</v>
      </c>
      <c r="H191" s="1">
        <v>2.0</v>
      </c>
      <c r="I191" s="1">
        <v>1.0</v>
      </c>
      <c r="J191" s="1">
        <v>2.0</v>
      </c>
      <c r="K191" s="1">
        <v>1.0</v>
      </c>
      <c r="L191" s="1">
        <v>1.0</v>
      </c>
      <c r="M191" s="1">
        <v>2.0</v>
      </c>
      <c r="N191" s="1">
        <v>1.0</v>
      </c>
      <c r="O191" s="1">
        <v>1.0</v>
      </c>
      <c r="P191" s="1">
        <v>2.0</v>
      </c>
      <c r="Q191" s="36">
        <v>0.0</v>
      </c>
      <c r="R191">
        <f t="shared" si="6"/>
        <v>19</v>
      </c>
      <c r="S191">
        <f t="shared" si="7"/>
        <v>11</v>
      </c>
      <c r="T191">
        <f t="shared" si="8"/>
        <v>3</v>
      </c>
      <c r="U191">
        <f t="shared" si="9"/>
        <v>5</v>
      </c>
      <c r="V191">
        <f>VLOOKUP(R191,'PCS Percentiles'!A$2:E$105,5,False)</f>
        <v>48</v>
      </c>
      <c r="W191" t="str">
        <f t="shared" si="10"/>
        <v>Within Standard Deviation</v>
      </c>
    </row>
    <row r="192">
      <c r="A192" s="1" t="b">
        <v>0</v>
      </c>
      <c r="B192" s="1" t="s">
        <v>258</v>
      </c>
      <c r="C192" s="1">
        <v>2002.0</v>
      </c>
      <c r="D192" s="20">
        <v>43697.439924756945</v>
      </c>
      <c r="E192" s="1">
        <v>4.0</v>
      </c>
      <c r="F192" s="1">
        <v>0.0</v>
      </c>
      <c r="G192" s="1">
        <v>0.0</v>
      </c>
      <c r="H192" s="1">
        <v>2.0</v>
      </c>
      <c r="I192" s="1">
        <v>0.0</v>
      </c>
      <c r="J192" s="1">
        <v>0.0</v>
      </c>
      <c r="K192" s="1">
        <v>1.0</v>
      </c>
      <c r="L192" s="1">
        <v>4.0</v>
      </c>
      <c r="M192" s="1">
        <v>1.0</v>
      </c>
      <c r="N192" s="1">
        <v>0.0</v>
      </c>
      <c r="O192" s="1">
        <v>1.0</v>
      </c>
      <c r="P192" s="1">
        <v>0.0</v>
      </c>
      <c r="Q192" s="36">
        <v>0.0</v>
      </c>
      <c r="R192">
        <f t="shared" si="6"/>
        <v>13</v>
      </c>
      <c r="S192">
        <f t="shared" si="7"/>
        <v>6</v>
      </c>
      <c r="T192">
        <f t="shared" si="8"/>
        <v>1</v>
      </c>
      <c r="U192">
        <f t="shared" si="9"/>
        <v>6</v>
      </c>
      <c r="V192">
        <f>VLOOKUP(R192,'PCS Percentiles'!A$2:E$105,5,False)</f>
        <v>34</v>
      </c>
      <c r="W192" t="str">
        <f t="shared" si="10"/>
        <v>Within Standard Deviation</v>
      </c>
    </row>
    <row r="193">
      <c r="A193" s="1" t="b">
        <v>0</v>
      </c>
      <c r="B193" s="1" t="s">
        <v>99</v>
      </c>
      <c r="C193" s="1">
        <v>1834.0</v>
      </c>
      <c r="D193" s="20">
        <v>43697.467230381946</v>
      </c>
      <c r="E193" s="1">
        <v>0.0</v>
      </c>
      <c r="F193" s="1">
        <v>0.0</v>
      </c>
      <c r="G193" s="1">
        <v>0.0</v>
      </c>
      <c r="H193" s="1">
        <v>0.0</v>
      </c>
      <c r="I193" s="1">
        <v>1.0</v>
      </c>
      <c r="J193" s="1">
        <v>2.0</v>
      </c>
      <c r="K193" s="1">
        <v>0.0</v>
      </c>
      <c r="L193" s="1">
        <v>2.0</v>
      </c>
      <c r="M193" s="1">
        <v>2.0</v>
      </c>
      <c r="N193" s="1">
        <v>1.0</v>
      </c>
      <c r="O193" s="1">
        <v>2.0</v>
      </c>
      <c r="P193" s="1">
        <v>1.0</v>
      </c>
      <c r="Q193" s="36">
        <v>0.0</v>
      </c>
      <c r="R193">
        <f t="shared" si="6"/>
        <v>11</v>
      </c>
      <c r="S193">
        <f t="shared" si="7"/>
        <v>2</v>
      </c>
      <c r="T193">
        <f t="shared" si="8"/>
        <v>2</v>
      </c>
      <c r="U193">
        <f t="shared" si="9"/>
        <v>7</v>
      </c>
      <c r="V193">
        <f>VLOOKUP(R193,'PCS Percentiles'!A$2:E$105,5,False)</f>
        <v>28</v>
      </c>
      <c r="W193" t="str">
        <f t="shared" si="10"/>
        <v>Within Standard Deviation</v>
      </c>
    </row>
    <row r="194">
      <c r="A194" s="1" t="b">
        <v>0</v>
      </c>
      <c r="B194" s="1" t="s">
        <v>259</v>
      </c>
      <c r="C194" s="1">
        <v>2007.0</v>
      </c>
      <c r="D194" s="20">
        <v>43698.420522361106</v>
      </c>
      <c r="E194" s="1">
        <v>3.0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2.0</v>
      </c>
      <c r="M194" s="1">
        <v>3.0</v>
      </c>
      <c r="N194" s="1">
        <v>2.0</v>
      </c>
      <c r="O194" s="1">
        <v>3.0</v>
      </c>
      <c r="P194" s="1">
        <v>0.0</v>
      </c>
      <c r="Q194" s="36">
        <v>3.0</v>
      </c>
      <c r="R194">
        <f t="shared" si="6"/>
        <v>16</v>
      </c>
      <c r="S194">
        <f t="shared" si="7"/>
        <v>3</v>
      </c>
      <c r="T194">
        <f t="shared" si="8"/>
        <v>3</v>
      </c>
      <c r="U194">
        <f t="shared" si="9"/>
        <v>10</v>
      </c>
      <c r="V194">
        <f>VLOOKUP(R194,'PCS Percentiles'!A$2:E$105,5,False)</f>
        <v>41</v>
      </c>
      <c r="W194" t="str">
        <f t="shared" si="10"/>
        <v>Within Standard Deviation</v>
      </c>
    </row>
    <row r="195">
      <c r="A195" s="1" t="b">
        <v>0</v>
      </c>
      <c r="B195" s="1" t="s">
        <v>141</v>
      </c>
      <c r="C195" s="1">
        <v>1909.0</v>
      </c>
      <c r="D195" s="20">
        <v>43698.42942678241</v>
      </c>
      <c r="E195" s="1">
        <v>1.0</v>
      </c>
      <c r="F195" s="1">
        <v>1.0</v>
      </c>
      <c r="G195" s="1">
        <v>1.0</v>
      </c>
      <c r="H195" s="1">
        <v>2.0</v>
      </c>
      <c r="I195" s="1">
        <v>1.0</v>
      </c>
      <c r="J195" s="1">
        <v>2.0</v>
      </c>
      <c r="K195" s="1">
        <v>1.0</v>
      </c>
      <c r="L195" s="1">
        <v>2.0</v>
      </c>
      <c r="M195" s="1">
        <v>2.0</v>
      </c>
      <c r="N195" s="1">
        <v>1.0</v>
      </c>
      <c r="O195" s="1">
        <v>1.0</v>
      </c>
      <c r="P195" s="1">
        <v>1.0</v>
      </c>
      <c r="Q195" s="36">
        <v>0.0</v>
      </c>
      <c r="R195">
        <f t="shared" si="6"/>
        <v>16</v>
      </c>
      <c r="S195">
        <f t="shared" si="7"/>
        <v>7</v>
      </c>
      <c r="T195">
        <f t="shared" si="8"/>
        <v>3</v>
      </c>
      <c r="U195">
        <f t="shared" si="9"/>
        <v>6</v>
      </c>
      <c r="V195">
        <f>VLOOKUP(R195,'PCS Percentiles'!A$2:E$105,5,False)</f>
        <v>41</v>
      </c>
      <c r="W195" t="str">
        <f t="shared" si="10"/>
        <v>Within Standard Deviation</v>
      </c>
    </row>
    <row r="196">
      <c r="A196" s="1" t="b">
        <v>0</v>
      </c>
      <c r="B196" s="1" t="s">
        <v>187</v>
      </c>
      <c r="C196" s="1">
        <v>1951.0</v>
      </c>
      <c r="D196" s="20">
        <v>43698.46676826389</v>
      </c>
      <c r="E196" s="1">
        <v>0.0</v>
      </c>
      <c r="F196" s="1">
        <v>0.0</v>
      </c>
      <c r="G196" s="1">
        <v>1.0</v>
      </c>
      <c r="H196" s="1">
        <v>1.0</v>
      </c>
      <c r="I196" s="1">
        <v>0.0</v>
      </c>
      <c r="J196" s="1">
        <v>1.0</v>
      </c>
      <c r="K196" s="1">
        <v>1.0</v>
      </c>
      <c r="L196" s="1">
        <v>2.0</v>
      </c>
      <c r="M196" s="1">
        <v>1.0</v>
      </c>
      <c r="N196" s="1">
        <v>0.0</v>
      </c>
      <c r="O196" s="1">
        <v>1.0</v>
      </c>
      <c r="P196" s="1">
        <v>0.0</v>
      </c>
      <c r="Q196" s="36">
        <v>3.0</v>
      </c>
      <c r="R196">
        <f t="shared" si="6"/>
        <v>11</v>
      </c>
      <c r="S196">
        <f t="shared" si="7"/>
        <v>2</v>
      </c>
      <c r="T196">
        <f t="shared" si="8"/>
        <v>5</v>
      </c>
      <c r="U196">
        <f t="shared" si="9"/>
        <v>4</v>
      </c>
      <c r="V196">
        <f>VLOOKUP(R196,'PCS Percentiles'!A$2:E$105,5,False)</f>
        <v>28</v>
      </c>
      <c r="W196" t="str">
        <f t="shared" si="10"/>
        <v>Within Standard Deviation</v>
      </c>
    </row>
    <row r="197">
      <c r="A197" s="1" t="b">
        <v>0</v>
      </c>
      <c r="B197" s="1" t="s">
        <v>260</v>
      </c>
      <c r="C197" s="1">
        <v>1993.0</v>
      </c>
      <c r="D197" s="20">
        <v>43698.62659511574</v>
      </c>
      <c r="E197" s="1">
        <v>4.0</v>
      </c>
      <c r="F197" s="1">
        <v>3.0</v>
      </c>
      <c r="G197" s="1">
        <v>4.0</v>
      </c>
      <c r="H197" s="1">
        <v>3.0</v>
      </c>
      <c r="I197" s="1">
        <v>0.0</v>
      </c>
      <c r="J197" s="1">
        <v>4.0</v>
      </c>
      <c r="K197" s="1">
        <v>2.0</v>
      </c>
      <c r="L197" s="1">
        <v>4.0</v>
      </c>
      <c r="M197" s="1">
        <v>4.0</v>
      </c>
      <c r="N197" s="1">
        <v>3.0</v>
      </c>
      <c r="O197" s="1">
        <v>4.0</v>
      </c>
      <c r="P197" s="1">
        <v>4.0</v>
      </c>
      <c r="Q197" s="36">
        <v>4.0</v>
      </c>
      <c r="R197">
        <f t="shared" si="6"/>
        <v>43</v>
      </c>
      <c r="S197">
        <f t="shared" si="7"/>
        <v>18</v>
      </c>
      <c r="T197">
        <f t="shared" si="8"/>
        <v>10</v>
      </c>
      <c r="U197">
        <f t="shared" si="9"/>
        <v>15</v>
      </c>
      <c r="V197">
        <f>VLOOKUP(R197,'PCS Percentiles'!A$2:E$105,5,False)</f>
        <v>95</v>
      </c>
      <c r="W197" t="str">
        <f t="shared" si="10"/>
        <v>Clinically Relevant</v>
      </c>
    </row>
    <row r="198">
      <c r="A198" s="1" t="b">
        <v>0</v>
      </c>
      <c r="B198" s="1" t="s">
        <v>261</v>
      </c>
      <c r="C198" s="1">
        <v>2003.0</v>
      </c>
      <c r="D198" s="20">
        <v>43698.66490038195</v>
      </c>
      <c r="E198" s="1">
        <v>4.0</v>
      </c>
      <c r="F198" s="1">
        <v>4.0</v>
      </c>
      <c r="G198" s="1">
        <v>4.0</v>
      </c>
      <c r="H198" s="1">
        <v>4.0</v>
      </c>
      <c r="I198" s="1">
        <v>4.0</v>
      </c>
      <c r="J198" s="1">
        <v>4.0</v>
      </c>
      <c r="K198" s="1">
        <v>4.0</v>
      </c>
      <c r="L198" s="1">
        <v>4.0</v>
      </c>
      <c r="M198" s="1">
        <v>4.0</v>
      </c>
      <c r="N198" s="1">
        <v>4.0</v>
      </c>
      <c r="O198" s="1">
        <v>4.0</v>
      </c>
      <c r="P198" s="1">
        <v>4.0</v>
      </c>
      <c r="Q198" s="36">
        <v>4.0</v>
      </c>
      <c r="R198">
        <f t="shared" si="6"/>
        <v>52</v>
      </c>
      <c r="S198">
        <f t="shared" si="7"/>
        <v>24</v>
      </c>
      <c r="T198">
        <f t="shared" si="8"/>
        <v>12</v>
      </c>
      <c r="U198">
        <f t="shared" si="9"/>
        <v>16</v>
      </c>
      <c r="V198">
        <f>VLOOKUP(R198,'PCS Percentiles'!A$2:E$105,5,False)</f>
        <v>100</v>
      </c>
      <c r="W198" t="str">
        <f t="shared" si="10"/>
        <v>Clinically Relevant</v>
      </c>
    </row>
    <row r="199">
      <c r="A199" s="1" t="b">
        <v>0</v>
      </c>
      <c r="B199" s="1" t="s">
        <v>262</v>
      </c>
      <c r="C199" s="1">
        <v>529.0</v>
      </c>
      <c r="D199" s="20">
        <v>43699.353842743054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36">
        <v>0.0</v>
      </c>
      <c r="R199">
        <f t="shared" si="6"/>
        <v>0</v>
      </c>
      <c r="S199">
        <f t="shared" si="7"/>
        <v>0</v>
      </c>
      <c r="T199">
        <f t="shared" si="8"/>
        <v>0</v>
      </c>
      <c r="U199">
        <f t="shared" si="9"/>
        <v>0</v>
      </c>
      <c r="V199">
        <f>VLOOKUP(R199,'PCS Percentiles'!A$2:E$105,5,False)</f>
        <v>2</v>
      </c>
      <c r="W199" t="str">
        <f t="shared" si="10"/>
        <v>Within Standard Deviation</v>
      </c>
    </row>
    <row r="200">
      <c r="A200" s="1" t="b">
        <v>0</v>
      </c>
      <c r="B200" s="1" t="s">
        <v>239</v>
      </c>
      <c r="C200" s="1">
        <v>1995.0</v>
      </c>
      <c r="D200" s="20">
        <v>43699.46017615741</v>
      </c>
      <c r="E200" s="1">
        <v>0.0</v>
      </c>
      <c r="F200" s="1">
        <v>0.0</v>
      </c>
      <c r="G200" s="1">
        <v>1.0</v>
      </c>
      <c r="H200" s="1">
        <v>1.0</v>
      </c>
      <c r="I200" s="1">
        <v>0.0</v>
      </c>
      <c r="J200" s="1">
        <v>0.0</v>
      </c>
      <c r="K200" s="1">
        <v>0.0</v>
      </c>
      <c r="L200" s="1">
        <v>0.0</v>
      </c>
      <c r="M200" s="1">
        <v>1.0</v>
      </c>
      <c r="N200" s="1">
        <v>0.0</v>
      </c>
      <c r="O200" s="1">
        <v>0.0</v>
      </c>
      <c r="P200" s="1">
        <v>0.0</v>
      </c>
      <c r="Q200" s="36">
        <v>0.0</v>
      </c>
      <c r="R200">
        <f t="shared" si="6"/>
        <v>3</v>
      </c>
      <c r="S200">
        <f t="shared" si="7"/>
        <v>2</v>
      </c>
      <c r="T200">
        <f t="shared" si="8"/>
        <v>0</v>
      </c>
      <c r="U200">
        <f t="shared" si="9"/>
        <v>1</v>
      </c>
      <c r="V200">
        <f>VLOOKUP(R200,'PCS Percentiles'!A$2:E$105,5,False)</f>
        <v>6</v>
      </c>
      <c r="W200" t="str">
        <f t="shared" si="10"/>
        <v>Within Standard Deviation</v>
      </c>
    </row>
    <row r="201">
      <c r="A201" s="1" t="b">
        <v>0</v>
      </c>
      <c r="B201" s="1" t="s">
        <v>877</v>
      </c>
      <c r="C201" s="1">
        <v>2008.0</v>
      </c>
      <c r="D201" s="20">
        <v>43699.4885078588</v>
      </c>
      <c r="E201" s="1">
        <v>4.0</v>
      </c>
      <c r="F201" s="1">
        <v>0.0</v>
      </c>
      <c r="G201" s="1">
        <v>1.0</v>
      </c>
      <c r="H201" s="1">
        <v>0.0</v>
      </c>
      <c r="I201" s="1">
        <v>0.0</v>
      </c>
      <c r="J201" s="1">
        <v>3.0</v>
      </c>
      <c r="K201" s="1">
        <v>0.0</v>
      </c>
      <c r="L201" s="1">
        <v>4.0</v>
      </c>
      <c r="M201" s="1">
        <v>0.0</v>
      </c>
      <c r="N201" s="1">
        <v>1.0</v>
      </c>
      <c r="O201" s="1">
        <v>2.0</v>
      </c>
      <c r="P201" s="1">
        <v>1.0</v>
      </c>
      <c r="Q201" s="36">
        <v>3.0</v>
      </c>
      <c r="R201">
        <f t="shared" si="6"/>
        <v>19</v>
      </c>
      <c r="S201">
        <f t="shared" si="7"/>
        <v>6</v>
      </c>
      <c r="T201">
        <f t="shared" si="8"/>
        <v>6</v>
      </c>
      <c r="U201">
        <f t="shared" si="9"/>
        <v>7</v>
      </c>
      <c r="V201">
        <f>VLOOKUP(R201,'PCS Percentiles'!A$2:E$105,5,False)</f>
        <v>48</v>
      </c>
      <c r="W201" t="str">
        <f t="shared" si="10"/>
        <v>Within Standard Deviation</v>
      </c>
    </row>
    <row r="202">
      <c r="A202" s="1" t="b">
        <v>0</v>
      </c>
      <c r="B202" s="1" t="s">
        <v>160</v>
      </c>
      <c r="C202" s="1">
        <v>1583.0</v>
      </c>
      <c r="D202" s="20">
        <v>43699.54713936342</v>
      </c>
      <c r="E202" s="1">
        <v>0.0</v>
      </c>
      <c r="F202" s="1">
        <v>0.0</v>
      </c>
      <c r="G202" s="1">
        <v>0.0</v>
      </c>
      <c r="H202" s="1">
        <v>1.0</v>
      </c>
      <c r="I202" s="1">
        <v>2.0</v>
      </c>
      <c r="J202" s="1">
        <v>2.0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0.0</v>
      </c>
      <c r="Q202" s="36">
        <v>0.0</v>
      </c>
      <c r="R202">
        <f t="shared" si="6"/>
        <v>6</v>
      </c>
      <c r="S202">
        <f t="shared" si="7"/>
        <v>3</v>
      </c>
      <c r="T202">
        <f t="shared" si="8"/>
        <v>2</v>
      </c>
      <c r="U202">
        <f t="shared" si="9"/>
        <v>1</v>
      </c>
      <c r="V202">
        <f>VLOOKUP(R202,'PCS Percentiles'!A$2:E$105,5,False)</f>
        <v>15</v>
      </c>
      <c r="W202" t="str">
        <f t="shared" si="10"/>
        <v>Within Standard Deviation</v>
      </c>
    </row>
    <row r="203">
      <c r="A203" s="1" t="b">
        <v>0</v>
      </c>
      <c r="B203" s="1" t="s">
        <v>264</v>
      </c>
      <c r="C203" s="1">
        <v>2010.0</v>
      </c>
      <c r="D203" s="20">
        <v>43703.424831875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36">
        <v>0.0</v>
      </c>
      <c r="R203">
        <f t="shared" si="6"/>
        <v>0</v>
      </c>
      <c r="S203">
        <f t="shared" si="7"/>
        <v>0</v>
      </c>
      <c r="T203">
        <f t="shared" si="8"/>
        <v>0</v>
      </c>
      <c r="U203">
        <f t="shared" si="9"/>
        <v>0</v>
      </c>
      <c r="V203">
        <f>VLOOKUP(R203,'PCS Percentiles'!A$2:E$105,5,False)</f>
        <v>2</v>
      </c>
      <c r="W203" t="str">
        <f t="shared" si="10"/>
        <v>Within Standard Deviation</v>
      </c>
    </row>
    <row r="204">
      <c r="A204" s="1" t="b">
        <v>0</v>
      </c>
      <c r="B204" s="1" t="s">
        <v>265</v>
      </c>
      <c r="C204" s="1">
        <v>2018.0</v>
      </c>
      <c r="D204" s="20">
        <v>43703.62842278935</v>
      </c>
      <c r="E204" s="1">
        <v>0.0</v>
      </c>
      <c r="F204" s="1">
        <v>0.0</v>
      </c>
      <c r="G204" s="1">
        <v>1.0</v>
      </c>
      <c r="H204" s="1">
        <v>2.0</v>
      </c>
      <c r="I204" s="1">
        <v>1.0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1.0</v>
      </c>
      <c r="Q204" s="36">
        <v>1.0</v>
      </c>
      <c r="R204">
        <f t="shared" si="6"/>
        <v>6</v>
      </c>
      <c r="S204">
        <f t="shared" si="7"/>
        <v>5</v>
      </c>
      <c r="T204">
        <f t="shared" si="8"/>
        <v>1</v>
      </c>
      <c r="U204">
        <f t="shared" si="9"/>
        <v>0</v>
      </c>
      <c r="V204">
        <f>VLOOKUP(R204,'PCS Percentiles'!A$2:E$105,5,False)</f>
        <v>15</v>
      </c>
      <c r="W204" t="str">
        <f t="shared" si="10"/>
        <v>Within Standard Deviation</v>
      </c>
    </row>
    <row r="205">
      <c r="A205" s="1" t="b">
        <v>0</v>
      </c>
      <c r="B205" s="1" t="s">
        <v>266</v>
      </c>
      <c r="C205" s="1">
        <v>2011.0</v>
      </c>
      <c r="D205" s="20">
        <v>43703.63634385417</v>
      </c>
      <c r="E205" s="1">
        <v>1.0</v>
      </c>
      <c r="F205" s="1">
        <v>1.0</v>
      </c>
      <c r="G205" s="1">
        <v>1.0</v>
      </c>
      <c r="H205" s="1">
        <v>2.0</v>
      </c>
      <c r="I205" s="1">
        <v>1.0</v>
      </c>
      <c r="J205" s="1">
        <v>2.0</v>
      </c>
      <c r="K205" s="1">
        <v>2.0</v>
      </c>
      <c r="L205" s="1">
        <v>2.0</v>
      </c>
      <c r="M205" s="1">
        <v>1.0</v>
      </c>
      <c r="N205" s="1">
        <v>1.0</v>
      </c>
      <c r="O205" s="1">
        <v>1.0</v>
      </c>
      <c r="P205" s="1">
        <v>0.0</v>
      </c>
      <c r="Q205" s="36">
        <v>2.0</v>
      </c>
      <c r="R205">
        <f t="shared" si="6"/>
        <v>17</v>
      </c>
      <c r="S205">
        <f t="shared" si="7"/>
        <v>6</v>
      </c>
      <c r="T205">
        <f t="shared" si="8"/>
        <v>6</v>
      </c>
      <c r="U205">
        <f t="shared" si="9"/>
        <v>5</v>
      </c>
      <c r="V205">
        <f>VLOOKUP(R205,'PCS Percentiles'!A$2:E$105,5,False)</f>
        <v>44</v>
      </c>
      <c r="W205" t="str">
        <f t="shared" si="10"/>
        <v>Within Standard Deviation</v>
      </c>
    </row>
    <row r="206">
      <c r="A206" s="1" t="b">
        <v>0</v>
      </c>
      <c r="B206" s="1" t="s">
        <v>268</v>
      </c>
      <c r="C206" s="1">
        <v>2012.0</v>
      </c>
      <c r="D206" s="20">
        <v>43704.42509959491</v>
      </c>
      <c r="E206" s="1">
        <v>3.0</v>
      </c>
      <c r="F206" s="1">
        <v>2.0</v>
      </c>
      <c r="G206" s="1">
        <v>1.0</v>
      </c>
      <c r="H206" s="1">
        <v>3.0</v>
      </c>
      <c r="I206" s="1">
        <v>1.0</v>
      </c>
      <c r="J206" s="1">
        <v>4.0</v>
      </c>
      <c r="K206" s="1">
        <v>2.0</v>
      </c>
      <c r="L206" s="1">
        <v>4.0</v>
      </c>
      <c r="M206" s="1">
        <v>4.0</v>
      </c>
      <c r="N206" s="1">
        <v>4.0</v>
      </c>
      <c r="O206" s="1">
        <v>4.0</v>
      </c>
      <c r="P206" s="1">
        <v>2.0</v>
      </c>
      <c r="Q206" s="36">
        <v>4.0</v>
      </c>
      <c r="R206">
        <f t="shared" si="6"/>
        <v>38</v>
      </c>
      <c r="S206">
        <f t="shared" si="7"/>
        <v>12</v>
      </c>
      <c r="T206">
        <f t="shared" si="8"/>
        <v>10</v>
      </c>
      <c r="U206">
        <f t="shared" si="9"/>
        <v>16</v>
      </c>
      <c r="V206">
        <f>VLOOKUP(R206,'PCS Percentiles'!A$2:E$105,5,False)</f>
        <v>90</v>
      </c>
      <c r="W206" t="str">
        <f t="shared" si="10"/>
        <v>Clinically Relevant</v>
      </c>
    </row>
    <row r="207">
      <c r="A207" s="1" t="b">
        <v>0</v>
      </c>
      <c r="B207" s="1" t="s">
        <v>269</v>
      </c>
      <c r="C207" s="1">
        <v>1505.0</v>
      </c>
      <c r="D207" s="20">
        <v>43704.454663067125</v>
      </c>
      <c r="E207" s="1">
        <v>3.0</v>
      </c>
      <c r="F207" s="1">
        <v>1.0</v>
      </c>
      <c r="G207" s="1">
        <v>2.0</v>
      </c>
      <c r="H207" s="1">
        <v>3.0</v>
      </c>
      <c r="I207" s="1">
        <v>0.0</v>
      </c>
      <c r="J207" s="1">
        <v>3.0</v>
      </c>
      <c r="K207" s="1">
        <v>4.0</v>
      </c>
      <c r="L207" s="1">
        <v>4.0</v>
      </c>
      <c r="M207" s="1">
        <v>0.0</v>
      </c>
      <c r="N207" s="1">
        <v>2.0</v>
      </c>
      <c r="O207" s="1">
        <v>2.0</v>
      </c>
      <c r="P207" s="1">
        <v>4.0</v>
      </c>
      <c r="Q207" s="36">
        <v>2.0</v>
      </c>
      <c r="R207">
        <f t="shared" si="6"/>
        <v>30</v>
      </c>
      <c r="S207">
        <f t="shared" si="7"/>
        <v>13</v>
      </c>
      <c r="T207">
        <f t="shared" si="8"/>
        <v>9</v>
      </c>
      <c r="U207">
        <f t="shared" si="9"/>
        <v>8</v>
      </c>
      <c r="V207">
        <f>VLOOKUP(R207,'PCS Percentiles'!A$2:E$105,5,False)</f>
        <v>75</v>
      </c>
      <c r="W207" t="str">
        <f t="shared" si="10"/>
        <v>Clinically Relevant</v>
      </c>
    </row>
    <row r="208">
      <c r="A208" s="1" t="b">
        <v>0</v>
      </c>
      <c r="B208" s="1" t="s">
        <v>878</v>
      </c>
      <c r="C208" s="1">
        <v>2019.0</v>
      </c>
      <c r="D208" s="20">
        <v>43704.55157070602</v>
      </c>
      <c r="E208" s="1">
        <v>1.0</v>
      </c>
      <c r="F208" s="1">
        <v>0.0</v>
      </c>
      <c r="G208" s="1">
        <v>0.0</v>
      </c>
      <c r="H208" s="1">
        <v>2.0</v>
      </c>
      <c r="I208" s="1">
        <v>1.0</v>
      </c>
      <c r="J208" s="1">
        <v>2.0</v>
      </c>
      <c r="K208" s="1">
        <v>1.0</v>
      </c>
      <c r="L208" s="1">
        <v>1.0</v>
      </c>
      <c r="M208" s="1">
        <v>2.0</v>
      </c>
      <c r="N208" s="1">
        <v>1.0</v>
      </c>
      <c r="O208" s="1">
        <v>1.0</v>
      </c>
      <c r="P208" s="1">
        <v>2.0</v>
      </c>
      <c r="Q208" s="36">
        <v>2.0</v>
      </c>
      <c r="R208">
        <f t="shared" si="6"/>
        <v>16</v>
      </c>
      <c r="S208">
        <f t="shared" si="7"/>
        <v>6</v>
      </c>
      <c r="T208">
        <f t="shared" si="8"/>
        <v>5</v>
      </c>
      <c r="U208">
        <f t="shared" si="9"/>
        <v>5</v>
      </c>
      <c r="V208">
        <f>VLOOKUP(R208,'PCS Percentiles'!A$2:E$105,5,False)</f>
        <v>41</v>
      </c>
      <c r="W208" t="str">
        <f t="shared" si="10"/>
        <v>Within Standard Deviation</v>
      </c>
    </row>
    <row r="209">
      <c r="A209" s="1" t="b">
        <v>0</v>
      </c>
      <c r="B209" s="1" t="s">
        <v>271</v>
      </c>
      <c r="C209" s="1">
        <v>2022.0</v>
      </c>
      <c r="D209" s="20">
        <v>43705.600052511574</v>
      </c>
      <c r="E209" s="1">
        <v>1.0</v>
      </c>
      <c r="F209" s="1">
        <v>1.0</v>
      </c>
      <c r="G209" s="1">
        <v>1.0</v>
      </c>
      <c r="H209" s="1">
        <v>2.0</v>
      </c>
      <c r="I209" s="1">
        <v>1.0</v>
      </c>
      <c r="J209" s="1">
        <v>2.0</v>
      </c>
      <c r="K209" s="1">
        <v>0.0</v>
      </c>
      <c r="L209" s="1">
        <v>1.0</v>
      </c>
      <c r="M209" s="1">
        <v>2.0</v>
      </c>
      <c r="N209" s="1">
        <v>2.0</v>
      </c>
      <c r="O209" s="1">
        <v>1.0</v>
      </c>
      <c r="P209" s="1">
        <v>0.0</v>
      </c>
      <c r="Q209" s="36">
        <v>0.0</v>
      </c>
      <c r="R209">
        <f t="shared" si="6"/>
        <v>14</v>
      </c>
      <c r="S209">
        <f t="shared" si="7"/>
        <v>6</v>
      </c>
      <c r="T209">
        <f t="shared" si="8"/>
        <v>2</v>
      </c>
      <c r="U209">
        <f t="shared" si="9"/>
        <v>6</v>
      </c>
      <c r="V209">
        <f>VLOOKUP(R209,'PCS Percentiles'!A$2:E$105,5,False)</f>
        <v>35</v>
      </c>
      <c r="W209" t="str">
        <f t="shared" si="10"/>
        <v>Within Standard Deviation</v>
      </c>
    </row>
    <row r="210">
      <c r="A210" s="1" t="b">
        <v>0</v>
      </c>
      <c r="B210" s="1" t="s">
        <v>150</v>
      </c>
      <c r="C210" s="1">
        <v>1925.0</v>
      </c>
      <c r="D210" s="20">
        <v>43705.62593026621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36">
        <v>0.0</v>
      </c>
      <c r="R210">
        <f t="shared" si="6"/>
        <v>0</v>
      </c>
      <c r="S210">
        <f t="shared" si="7"/>
        <v>0</v>
      </c>
      <c r="T210">
        <f t="shared" si="8"/>
        <v>0</v>
      </c>
      <c r="U210">
        <f t="shared" si="9"/>
        <v>0</v>
      </c>
      <c r="V210">
        <f>VLOOKUP(R210,'PCS Percentiles'!A$2:E$105,5,False)</f>
        <v>2</v>
      </c>
      <c r="W210" t="str">
        <f t="shared" si="10"/>
        <v>Within Standard Deviation</v>
      </c>
    </row>
    <row r="211">
      <c r="A211" s="1" t="b">
        <v>0</v>
      </c>
      <c r="B211" s="1" t="s">
        <v>272</v>
      </c>
      <c r="C211" s="1">
        <v>2006.0</v>
      </c>
      <c r="D211" s="20">
        <v>43706.594189282405</v>
      </c>
      <c r="E211" s="1">
        <v>2.0</v>
      </c>
      <c r="F211" s="1">
        <v>1.0</v>
      </c>
      <c r="G211" s="1">
        <v>2.0</v>
      </c>
      <c r="H211" s="1">
        <v>1.0</v>
      </c>
      <c r="I211" s="1">
        <v>1.0</v>
      </c>
      <c r="J211" s="1">
        <v>2.0</v>
      </c>
      <c r="K211" s="1">
        <v>2.0</v>
      </c>
      <c r="L211" s="1">
        <v>2.0</v>
      </c>
      <c r="M211" s="1">
        <v>2.0</v>
      </c>
      <c r="N211" s="1">
        <v>2.0</v>
      </c>
      <c r="O211" s="1">
        <v>2.0</v>
      </c>
      <c r="P211" s="1">
        <v>2.0</v>
      </c>
      <c r="Q211" s="36">
        <v>2.0</v>
      </c>
      <c r="R211">
        <f t="shared" si="6"/>
        <v>23</v>
      </c>
      <c r="S211">
        <f t="shared" si="7"/>
        <v>9</v>
      </c>
      <c r="T211">
        <f t="shared" si="8"/>
        <v>6</v>
      </c>
      <c r="U211">
        <f t="shared" si="9"/>
        <v>8</v>
      </c>
      <c r="V211">
        <f>VLOOKUP(R211,'PCS Percentiles'!A$2:E$105,5,False)</f>
        <v>57</v>
      </c>
      <c r="W211" t="str">
        <f t="shared" si="10"/>
        <v>Within Standard Deviation</v>
      </c>
    </row>
    <row r="212">
      <c r="A212" s="1" t="b">
        <v>0</v>
      </c>
      <c r="B212" s="1" t="s">
        <v>879</v>
      </c>
      <c r="C212" s="1">
        <v>2024.0</v>
      </c>
      <c r="D212" s="20">
        <v>43707.454808553244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36">
        <v>1.0</v>
      </c>
      <c r="R212">
        <f t="shared" si="6"/>
        <v>1</v>
      </c>
      <c r="S212">
        <f t="shared" si="7"/>
        <v>0</v>
      </c>
      <c r="T212">
        <f t="shared" si="8"/>
        <v>1</v>
      </c>
      <c r="U212">
        <f t="shared" si="9"/>
        <v>0</v>
      </c>
      <c r="V212" t="str">
        <f>VLOOKUP(R212,'PCS Percentiles'!A$2:E$105,5,False)</f>
        <v>#N/A</v>
      </c>
      <c r="W212" t="str">
        <f t="shared" si="10"/>
        <v>Within Standard Deviation</v>
      </c>
    </row>
    <row r="213">
      <c r="A213" s="1" t="b">
        <v>0</v>
      </c>
      <c r="B213" s="1" t="s">
        <v>220</v>
      </c>
      <c r="C213" s="1">
        <v>1983.0</v>
      </c>
      <c r="D213" s="20">
        <v>43711.41021613426</v>
      </c>
      <c r="E213" s="1">
        <v>2.0</v>
      </c>
      <c r="F213" s="1">
        <v>0.0</v>
      </c>
      <c r="G213" s="1">
        <v>0.0</v>
      </c>
      <c r="H213" s="1">
        <v>2.0</v>
      </c>
      <c r="I213" s="1">
        <v>3.0</v>
      </c>
      <c r="J213" s="1">
        <v>3.0</v>
      </c>
      <c r="K213" s="1">
        <v>2.0</v>
      </c>
      <c r="L213" s="1">
        <v>3.0</v>
      </c>
      <c r="M213" s="1">
        <v>2.0</v>
      </c>
      <c r="N213" s="1">
        <v>1.0</v>
      </c>
      <c r="O213" s="1">
        <v>3.0</v>
      </c>
      <c r="P213" s="1">
        <v>1.0</v>
      </c>
      <c r="Q213" s="36">
        <v>0.0</v>
      </c>
      <c r="R213">
        <f t="shared" si="6"/>
        <v>22</v>
      </c>
      <c r="S213">
        <f t="shared" si="7"/>
        <v>8</v>
      </c>
      <c r="T213">
        <f t="shared" si="8"/>
        <v>5</v>
      </c>
      <c r="U213">
        <f t="shared" si="9"/>
        <v>9</v>
      </c>
      <c r="V213">
        <f>VLOOKUP(R213,'PCS Percentiles'!A$2:E$105,5,False)</f>
        <v>55</v>
      </c>
      <c r="W213" t="str">
        <f t="shared" si="10"/>
        <v>Within Standard Deviation</v>
      </c>
    </row>
    <row r="214">
      <c r="A214" s="1" t="b">
        <v>0</v>
      </c>
      <c r="B214" s="1" t="s">
        <v>133</v>
      </c>
      <c r="C214" s="1">
        <v>1903.0</v>
      </c>
      <c r="D214" s="20">
        <v>43711.639571493055</v>
      </c>
      <c r="E214" s="1">
        <v>2.0</v>
      </c>
      <c r="F214" s="1">
        <v>2.0</v>
      </c>
      <c r="G214" s="1">
        <v>2.0</v>
      </c>
      <c r="H214" s="1">
        <v>3.0</v>
      </c>
      <c r="I214" s="1">
        <v>3.0</v>
      </c>
      <c r="J214" s="1">
        <v>3.0</v>
      </c>
      <c r="K214" s="1">
        <v>0.0</v>
      </c>
      <c r="L214" s="1">
        <v>2.0</v>
      </c>
      <c r="M214" s="1">
        <v>2.0</v>
      </c>
      <c r="N214" s="1">
        <v>0.0</v>
      </c>
      <c r="O214" s="1">
        <v>2.0</v>
      </c>
      <c r="P214" s="1">
        <v>4.0</v>
      </c>
      <c r="Q214" s="36">
        <v>0.0</v>
      </c>
      <c r="R214" s="45">
        <f t="shared" si="6"/>
        <v>25</v>
      </c>
      <c r="S214" s="45">
        <f t="shared" si="7"/>
        <v>16</v>
      </c>
      <c r="T214" s="45">
        <f t="shared" si="8"/>
        <v>3</v>
      </c>
      <c r="U214" s="45">
        <f t="shared" si="9"/>
        <v>6</v>
      </c>
      <c r="V214" s="109">
        <f>VLOOKUP(R214,'PCS Percentiles'!A$2:E$105,5,False)</f>
        <v>62</v>
      </c>
      <c r="W214" s="108" t="str">
        <f t="shared" si="10"/>
        <v>Within Standard Deviation</v>
      </c>
    </row>
    <row r="215">
      <c r="A215" s="1" t="b">
        <v>0</v>
      </c>
      <c r="B215" s="1" t="s">
        <v>273</v>
      </c>
      <c r="C215" s="1">
        <v>2028.0</v>
      </c>
      <c r="D215" s="20">
        <v>43712.41405917824</v>
      </c>
      <c r="E215" s="1">
        <v>2.0</v>
      </c>
      <c r="F215" s="1">
        <v>0.0</v>
      </c>
      <c r="G215" s="1">
        <v>1.0</v>
      </c>
      <c r="H215" s="1">
        <v>2.0</v>
      </c>
      <c r="I215" s="1">
        <v>1.0</v>
      </c>
      <c r="J215" s="1">
        <v>1.0</v>
      </c>
      <c r="K215" s="1">
        <v>1.0</v>
      </c>
      <c r="L215" s="1">
        <v>2.0</v>
      </c>
      <c r="M215" s="1">
        <v>2.0</v>
      </c>
      <c r="N215" s="1">
        <v>2.0</v>
      </c>
      <c r="O215" s="1">
        <v>1.0</v>
      </c>
      <c r="P215" s="1">
        <v>1.0</v>
      </c>
      <c r="Q215" s="36">
        <v>3.0</v>
      </c>
      <c r="R215" s="45">
        <f t="shared" si="6"/>
        <v>19</v>
      </c>
      <c r="S215" s="45">
        <f t="shared" si="7"/>
        <v>7</v>
      </c>
      <c r="T215" s="45">
        <f t="shared" si="8"/>
        <v>5</v>
      </c>
      <c r="U215" s="45">
        <f t="shared" si="9"/>
        <v>7</v>
      </c>
      <c r="V215" s="109">
        <f>VLOOKUP(R215,'PCS Percentiles'!A$2:E$105,5,False)</f>
        <v>48</v>
      </c>
      <c r="W215" s="108" t="str">
        <f t="shared" si="10"/>
        <v>Within Standard Deviation</v>
      </c>
    </row>
    <row r="216">
      <c r="A216" s="1" t="b">
        <v>0</v>
      </c>
      <c r="B216" s="1" t="s">
        <v>134</v>
      </c>
      <c r="C216" s="1">
        <v>1900.0</v>
      </c>
      <c r="D216" s="20">
        <v>43713.59147561343</v>
      </c>
      <c r="E216" s="1">
        <v>1.0</v>
      </c>
      <c r="F216" s="1">
        <v>1.0</v>
      </c>
      <c r="G216" s="1">
        <v>2.0</v>
      </c>
      <c r="H216" s="1">
        <v>2.0</v>
      </c>
      <c r="I216" s="1">
        <v>1.0</v>
      </c>
      <c r="J216" s="1">
        <v>1.0</v>
      </c>
      <c r="K216" s="1">
        <v>0.0</v>
      </c>
      <c r="L216" s="1">
        <v>2.0</v>
      </c>
      <c r="M216" s="1">
        <v>1.0</v>
      </c>
      <c r="N216" s="1">
        <v>1.0</v>
      </c>
      <c r="O216" s="1">
        <v>1.0</v>
      </c>
      <c r="P216" s="1">
        <v>1.0</v>
      </c>
      <c r="Q216" s="36">
        <v>0.0</v>
      </c>
      <c r="R216" s="45">
        <f t="shared" si="6"/>
        <v>14</v>
      </c>
      <c r="S216" s="45">
        <f t="shared" si="7"/>
        <v>8</v>
      </c>
      <c r="T216" s="45">
        <f t="shared" si="8"/>
        <v>1</v>
      </c>
      <c r="U216" s="45">
        <f t="shared" si="9"/>
        <v>5</v>
      </c>
      <c r="V216" s="109">
        <f>VLOOKUP(R216,'PCS Percentiles'!A$2:E$105,5,False)</f>
        <v>35</v>
      </c>
      <c r="W216" s="108" t="str">
        <f t="shared" si="10"/>
        <v>Within Standard Deviation</v>
      </c>
    </row>
    <row r="217">
      <c r="A217" s="1" t="b">
        <v>0</v>
      </c>
      <c r="B217" s="1" t="s">
        <v>117</v>
      </c>
      <c r="C217" s="1">
        <v>1606.0</v>
      </c>
      <c r="D217" s="20">
        <v>43714.467052141204</v>
      </c>
      <c r="E217" s="1">
        <v>4.0</v>
      </c>
      <c r="F217" s="1">
        <v>3.0</v>
      </c>
      <c r="G217" s="1">
        <v>3.0</v>
      </c>
      <c r="H217" s="1">
        <v>4.0</v>
      </c>
      <c r="I217" s="1">
        <v>3.0</v>
      </c>
      <c r="J217" s="1">
        <v>3.0</v>
      </c>
      <c r="K217" s="1">
        <v>3.0</v>
      </c>
      <c r="L217" s="1">
        <v>4.0</v>
      </c>
      <c r="M217" s="1">
        <v>4.0</v>
      </c>
      <c r="N217" s="1">
        <v>4.0</v>
      </c>
      <c r="O217" s="1">
        <v>4.0</v>
      </c>
      <c r="P217" s="1">
        <v>3.0</v>
      </c>
      <c r="Q217" s="36">
        <v>4.0</v>
      </c>
      <c r="R217" s="45">
        <f t="shared" si="6"/>
        <v>46</v>
      </c>
      <c r="S217" s="45">
        <f t="shared" si="7"/>
        <v>20</v>
      </c>
      <c r="T217" s="45">
        <f t="shared" si="8"/>
        <v>10</v>
      </c>
      <c r="U217" s="45">
        <f t="shared" si="9"/>
        <v>16</v>
      </c>
      <c r="V217" s="109">
        <f>VLOOKUP(R217,'PCS Percentiles'!A$2:E$105,5,False)</f>
        <v>98</v>
      </c>
      <c r="W217" s="108" t="str">
        <f t="shared" si="10"/>
        <v>Clinically Relevant</v>
      </c>
    </row>
    <row r="218">
      <c r="A218" s="1" t="b">
        <v>0</v>
      </c>
      <c r="B218" s="1" t="s">
        <v>276</v>
      </c>
      <c r="C218" s="1">
        <v>1941.0</v>
      </c>
      <c r="D218" s="20">
        <v>43717.45317166667</v>
      </c>
      <c r="E218" s="1">
        <v>2.0</v>
      </c>
      <c r="F218" s="1">
        <v>2.0</v>
      </c>
      <c r="G218" s="1">
        <v>2.0</v>
      </c>
      <c r="H218" s="1">
        <v>4.0</v>
      </c>
      <c r="I218" s="1">
        <v>3.0</v>
      </c>
      <c r="J218" s="1">
        <v>2.0</v>
      </c>
      <c r="K218" s="1">
        <v>4.0</v>
      </c>
      <c r="L218" s="1">
        <v>4.0</v>
      </c>
      <c r="M218" s="1">
        <v>4.0</v>
      </c>
      <c r="N218" s="1">
        <v>3.0</v>
      </c>
      <c r="O218" s="1">
        <v>2.0</v>
      </c>
      <c r="P218" s="1">
        <v>0.0</v>
      </c>
      <c r="Q218" s="36">
        <v>4.0</v>
      </c>
      <c r="R218" s="45">
        <f t="shared" si="6"/>
        <v>36</v>
      </c>
      <c r="S218" s="45">
        <f t="shared" si="7"/>
        <v>13</v>
      </c>
      <c r="T218" s="45">
        <f t="shared" si="8"/>
        <v>10</v>
      </c>
      <c r="U218" s="45">
        <f t="shared" si="9"/>
        <v>13</v>
      </c>
      <c r="V218" s="109">
        <f>VLOOKUP(R218,'PCS Percentiles'!A$2:E$105,5,False)</f>
        <v>87</v>
      </c>
      <c r="W218" s="108" t="str">
        <f t="shared" si="10"/>
        <v>Clinically Relevant</v>
      </c>
    </row>
    <row r="219">
      <c r="A219" s="1" t="b">
        <v>0</v>
      </c>
      <c r="B219" s="1" t="s">
        <v>277</v>
      </c>
      <c r="C219" s="1">
        <v>1582.0</v>
      </c>
      <c r="D219" s="20">
        <v>43718.59374783565</v>
      </c>
      <c r="E219" s="1">
        <v>4.0</v>
      </c>
      <c r="F219" s="1">
        <v>2.0</v>
      </c>
      <c r="G219" s="1">
        <v>2.0</v>
      </c>
      <c r="H219" s="1">
        <v>2.0</v>
      </c>
      <c r="I219" s="1">
        <v>1.0</v>
      </c>
      <c r="J219" s="1">
        <v>1.0</v>
      </c>
      <c r="K219" s="1">
        <v>0.0</v>
      </c>
      <c r="L219" s="1">
        <v>4.0</v>
      </c>
      <c r="M219" s="1">
        <v>4.0</v>
      </c>
      <c r="N219" s="1">
        <v>3.0</v>
      </c>
      <c r="O219" s="1">
        <v>4.0</v>
      </c>
      <c r="P219" s="1">
        <v>4.0</v>
      </c>
      <c r="Q219" s="36">
        <v>3.0</v>
      </c>
      <c r="R219" s="45">
        <f t="shared" si="6"/>
        <v>34</v>
      </c>
      <c r="S219" s="45">
        <f t="shared" si="7"/>
        <v>15</v>
      </c>
      <c r="T219" s="45">
        <f t="shared" si="8"/>
        <v>4</v>
      </c>
      <c r="U219" s="45">
        <f t="shared" si="9"/>
        <v>15</v>
      </c>
      <c r="V219" s="109">
        <f>VLOOKUP(R219,'PCS Percentiles'!A$2:E$105,5,False)</f>
        <v>84</v>
      </c>
      <c r="W219" s="108" t="str">
        <f t="shared" si="10"/>
        <v>Clinically Relevant</v>
      </c>
    </row>
    <row r="220">
      <c r="A220" s="1" t="b">
        <v>0</v>
      </c>
      <c r="B220" s="1" t="s">
        <v>232</v>
      </c>
      <c r="C220" s="1">
        <v>1921.0</v>
      </c>
      <c r="D220" s="20">
        <v>43719.428322824075</v>
      </c>
      <c r="E220" s="1">
        <v>3.0</v>
      </c>
      <c r="F220" s="1">
        <v>1.0</v>
      </c>
      <c r="G220" s="1">
        <v>3.0</v>
      </c>
      <c r="H220" s="1">
        <v>2.0</v>
      </c>
      <c r="I220" s="1">
        <v>1.0</v>
      </c>
      <c r="J220" s="1">
        <v>2.0</v>
      </c>
      <c r="K220" s="1">
        <v>1.0</v>
      </c>
      <c r="L220" s="1">
        <v>2.0</v>
      </c>
      <c r="M220" s="1">
        <v>2.0</v>
      </c>
      <c r="N220" s="1">
        <v>1.0</v>
      </c>
      <c r="O220" s="1">
        <v>1.0</v>
      </c>
      <c r="P220" s="1">
        <v>1.0</v>
      </c>
      <c r="Q220" s="36">
        <v>2.0</v>
      </c>
      <c r="R220" s="45">
        <f t="shared" si="6"/>
        <v>22</v>
      </c>
      <c r="S220" s="45">
        <f t="shared" si="7"/>
        <v>11</v>
      </c>
      <c r="T220" s="45">
        <f t="shared" si="8"/>
        <v>5</v>
      </c>
      <c r="U220" s="45">
        <f t="shared" si="9"/>
        <v>6</v>
      </c>
      <c r="V220" s="109">
        <f>VLOOKUP(R220,'PCS Percentiles'!A$2:E$105,5,False)</f>
        <v>55</v>
      </c>
      <c r="W220" s="108" t="str">
        <f t="shared" si="10"/>
        <v>Within Standard Deviation</v>
      </c>
    </row>
    <row r="221">
      <c r="A221" s="1" t="b">
        <v>0</v>
      </c>
      <c r="B221" s="1" t="s">
        <v>880</v>
      </c>
      <c r="C221" s="1">
        <v>2035.0</v>
      </c>
      <c r="D221" s="20">
        <v>43719.64742085648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36">
        <v>0.0</v>
      </c>
      <c r="R221" s="45">
        <f t="shared" si="6"/>
        <v>0</v>
      </c>
      <c r="S221" s="45">
        <f t="shared" si="7"/>
        <v>0</v>
      </c>
      <c r="T221" s="45">
        <f t="shared" si="8"/>
        <v>0</v>
      </c>
      <c r="U221" s="45">
        <f t="shared" si="9"/>
        <v>0</v>
      </c>
      <c r="V221" s="109">
        <f>VLOOKUP(R221,'PCS Percentiles'!A$2:E$105,5,False)</f>
        <v>2</v>
      </c>
      <c r="W221" s="108" t="str">
        <f t="shared" si="10"/>
        <v>Within Standard Deviation</v>
      </c>
    </row>
    <row r="222">
      <c r="A222" s="1" t="b">
        <v>0</v>
      </c>
      <c r="B222" s="1" t="s">
        <v>250</v>
      </c>
      <c r="C222" s="1">
        <v>1934.0</v>
      </c>
      <c r="D222" s="20">
        <v>43719.699125694446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1.0</v>
      </c>
      <c r="M222" s="1">
        <v>0.0</v>
      </c>
      <c r="N222" s="1">
        <v>0.0</v>
      </c>
      <c r="O222" s="1">
        <v>0.0</v>
      </c>
      <c r="P222" s="1">
        <v>0.0</v>
      </c>
      <c r="Q222" s="36">
        <v>1.0</v>
      </c>
      <c r="R222" s="45">
        <f t="shared" si="6"/>
        <v>2</v>
      </c>
      <c r="S222" s="45">
        <f t="shared" si="7"/>
        <v>0</v>
      </c>
      <c r="T222" s="45">
        <f t="shared" si="8"/>
        <v>1</v>
      </c>
      <c r="U222" s="45">
        <f t="shared" si="9"/>
        <v>1</v>
      </c>
      <c r="V222" s="109">
        <f>VLOOKUP(R222,'PCS Percentiles'!A$2:E$105,5,False)</f>
        <v>5</v>
      </c>
      <c r="W222" s="108" t="str">
        <f t="shared" si="10"/>
        <v>Within Standard Deviation</v>
      </c>
    </row>
    <row r="223">
      <c r="A223" s="1" t="b">
        <v>0</v>
      </c>
      <c r="B223" s="1" t="s">
        <v>279</v>
      </c>
      <c r="C223" s="1">
        <v>1688.0</v>
      </c>
      <c r="D223" s="20">
        <v>43720.44399767361</v>
      </c>
      <c r="E223" s="1">
        <v>2.0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2.0</v>
      </c>
      <c r="M223" s="1">
        <v>0.0</v>
      </c>
      <c r="N223" s="1">
        <v>0.0</v>
      </c>
      <c r="O223" s="1">
        <v>0.0</v>
      </c>
      <c r="P223" s="1">
        <v>2.0</v>
      </c>
      <c r="Q223" s="36">
        <v>0.0</v>
      </c>
      <c r="R223" s="45">
        <f t="shared" si="6"/>
        <v>6</v>
      </c>
      <c r="S223" s="45">
        <f t="shared" si="7"/>
        <v>4</v>
      </c>
      <c r="T223" s="45">
        <f t="shared" si="8"/>
        <v>0</v>
      </c>
      <c r="U223" s="45">
        <f t="shared" si="9"/>
        <v>2</v>
      </c>
      <c r="V223" s="109">
        <f>VLOOKUP(R223,'PCS Percentiles'!A$2:E$105,5,False)</f>
        <v>15</v>
      </c>
      <c r="W223" s="108" t="str">
        <f t="shared" si="10"/>
        <v>Within Standard Deviation</v>
      </c>
    </row>
    <row r="224">
      <c r="A224" s="1" t="b">
        <v>0</v>
      </c>
      <c r="B224" s="1" t="s">
        <v>280</v>
      </c>
      <c r="C224" s="1">
        <v>2023.0</v>
      </c>
      <c r="D224" s="20">
        <v>43721.491596817126</v>
      </c>
      <c r="E224" s="1">
        <v>0.0</v>
      </c>
      <c r="F224" s="1">
        <v>0.0</v>
      </c>
      <c r="G224" s="1">
        <v>0.0</v>
      </c>
      <c r="H224" s="1">
        <v>2.0</v>
      </c>
      <c r="I224" s="1">
        <v>2.0</v>
      </c>
      <c r="J224" s="1">
        <v>0.0</v>
      </c>
      <c r="K224" s="1">
        <v>0.0</v>
      </c>
      <c r="L224" s="1">
        <v>2.0</v>
      </c>
      <c r="M224" s="1">
        <v>2.0</v>
      </c>
      <c r="N224" s="1">
        <v>2.0</v>
      </c>
      <c r="O224" s="1">
        <v>2.0</v>
      </c>
      <c r="P224" s="1">
        <v>3.0</v>
      </c>
      <c r="Q224" s="36">
        <v>0.0</v>
      </c>
      <c r="R224" s="45">
        <f t="shared" si="6"/>
        <v>15</v>
      </c>
      <c r="S224" s="45">
        <f t="shared" si="7"/>
        <v>7</v>
      </c>
      <c r="T224" s="45">
        <f t="shared" si="8"/>
        <v>0</v>
      </c>
      <c r="U224" s="45">
        <f t="shared" si="9"/>
        <v>8</v>
      </c>
      <c r="V224" s="109">
        <f>VLOOKUP(R224,'PCS Percentiles'!A$2:E$105,5,False)</f>
        <v>39</v>
      </c>
      <c r="W224" s="108" t="str">
        <f t="shared" si="10"/>
        <v>Within Standard Deviation</v>
      </c>
    </row>
    <row r="225">
      <c r="A225" s="1" t="b">
        <v>0</v>
      </c>
      <c r="B225" s="1" t="s">
        <v>281</v>
      </c>
      <c r="C225" s="1">
        <v>2037.0</v>
      </c>
      <c r="D225" s="20">
        <v>43724.54765030093</v>
      </c>
      <c r="E225" s="1">
        <v>0.0</v>
      </c>
      <c r="F225" s="1">
        <v>1.0</v>
      </c>
      <c r="G225" s="1">
        <v>0.0</v>
      </c>
      <c r="H225" s="1">
        <v>1.0</v>
      </c>
      <c r="I225" s="1">
        <v>0.0</v>
      </c>
      <c r="J225" s="1">
        <v>1.0</v>
      </c>
      <c r="K225" s="1">
        <v>0.0</v>
      </c>
      <c r="L225" s="1">
        <v>2.0</v>
      </c>
      <c r="M225" s="1">
        <v>1.0</v>
      </c>
      <c r="N225" s="1">
        <v>1.0</v>
      </c>
      <c r="O225" s="1">
        <v>2.0</v>
      </c>
      <c r="P225" s="1">
        <v>1.0</v>
      </c>
      <c r="Q225" s="36">
        <v>1.0</v>
      </c>
      <c r="R225" s="45">
        <f t="shared" si="6"/>
        <v>11</v>
      </c>
      <c r="S225" s="45">
        <f t="shared" si="7"/>
        <v>3</v>
      </c>
      <c r="T225" s="45">
        <f t="shared" si="8"/>
        <v>2</v>
      </c>
      <c r="U225" s="45">
        <f t="shared" si="9"/>
        <v>6</v>
      </c>
      <c r="V225" s="109">
        <f>VLOOKUP(R225,'PCS Percentiles'!A$2:E$105,5,False)</f>
        <v>28</v>
      </c>
      <c r="W225" s="108" t="str">
        <f t="shared" si="10"/>
        <v>Within Standard Deviation</v>
      </c>
    </row>
    <row r="226">
      <c r="A226" s="1" t="b">
        <v>0</v>
      </c>
      <c r="B226" s="1" t="s">
        <v>137</v>
      </c>
      <c r="C226" s="1">
        <v>1883.0</v>
      </c>
      <c r="D226" s="20">
        <v>43725.548022256946</v>
      </c>
      <c r="E226" s="1">
        <v>2.0</v>
      </c>
      <c r="F226" s="1">
        <v>1.0</v>
      </c>
      <c r="G226" s="1">
        <v>1.0</v>
      </c>
      <c r="H226" s="1">
        <v>1.0</v>
      </c>
      <c r="I226" s="1">
        <v>1.0</v>
      </c>
      <c r="J226" s="1">
        <v>0.0</v>
      </c>
      <c r="K226" s="1">
        <v>3.0</v>
      </c>
      <c r="L226" s="1">
        <v>3.0</v>
      </c>
      <c r="M226" s="1">
        <v>2.0</v>
      </c>
      <c r="N226" s="1">
        <v>2.0</v>
      </c>
      <c r="O226" s="1">
        <v>2.0</v>
      </c>
      <c r="P226" s="1">
        <v>0.0</v>
      </c>
      <c r="Q226" s="36">
        <v>1.0</v>
      </c>
      <c r="R226" s="45">
        <f t="shared" si="6"/>
        <v>19</v>
      </c>
      <c r="S226" s="45">
        <f t="shared" si="7"/>
        <v>6</v>
      </c>
      <c r="T226" s="45">
        <f t="shared" si="8"/>
        <v>4</v>
      </c>
      <c r="U226" s="45">
        <f t="shared" si="9"/>
        <v>9</v>
      </c>
      <c r="V226" s="109">
        <f>VLOOKUP(R226,'PCS Percentiles'!A$2:E$105,5,False)</f>
        <v>48</v>
      </c>
      <c r="W226" s="108" t="str">
        <f t="shared" si="10"/>
        <v>Within Standard Deviation</v>
      </c>
    </row>
    <row r="227">
      <c r="A227" s="1" t="b">
        <v>0</v>
      </c>
      <c r="B227" s="1" t="s">
        <v>282</v>
      </c>
      <c r="C227" s="1">
        <v>2040.0</v>
      </c>
      <c r="D227" s="20">
        <v>43726.36062767361</v>
      </c>
      <c r="E227" s="1">
        <v>3.0</v>
      </c>
      <c r="F227" s="1">
        <v>0.0</v>
      </c>
      <c r="G227" s="1">
        <v>2.0</v>
      </c>
      <c r="H227" s="1">
        <v>3.0</v>
      </c>
      <c r="I227" s="1">
        <v>1.0</v>
      </c>
      <c r="J227" s="1">
        <v>2.0</v>
      </c>
      <c r="K227" s="1">
        <v>1.0</v>
      </c>
      <c r="L227" s="1">
        <v>3.0</v>
      </c>
      <c r="M227" s="1">
        <v>3.0</v>
      </c>
      <c r="N227" s="1">
        <v>1.0</v>
      </c>
      <c r="O227" s="1">
        <v>0.0</v>
      </c>
      <c r="P227" s="1">
        <v>0.0</v>
      </c>
      <c r="Q227" s="36">
        <v>1.0</v>
      </c>
      <c r="R227" s="45">
        <f t="shared" si="6"/>
        <v>20</v>
      </c>
      <c r="S227" s="45">
        <f t="shared" si="7"/>
        <v>9</v>
      </c>
      <c r="T227" s="45">
        <f t="shared" si="8"/>
        <v>4</v>
      </c>
      <c r="U227" s="45">
        <f t="shared" si="9"/>
        <v>7</v>
      </c>
      <c r="V227" s="109">
        <f>VLOOKUP(R227,'PCS Percentiles'!A$2:E$105,5,False)</f>
        <v>50</v>
      </c>
      <c r="W227" s="108" t="str">
        <f t="shared" si="10"/>
        <v>Within Standard Deviation</v>
      </c>
    </row>
    <row r="228">
      <c r="A228" s="1" t="b">
        <v>0</v>
      </c>
      <c r="B228" s="1" t="s">
        <v>231</v>
      </c>
      <c r="C228" s="1">
        <v>1982.0</v>
      </c>
      <c r="D228" s="20">
        <v>43727.34216355324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36">
        <v>0.0</v>
      </c>
      <c r="R228" s="45">
        <f t="shared" si="6"/>
        <v>0</v>
      </c>
      <c r="S228" s="45">
        <f t="shared" si="7"/>
        <v>0</v>
      </c>
      <c r="T228" s="45">
        <f t="shared" si="8"/>
        <v>0</v>
      </c>
      <c r="U228" s="45">
        <f t="shared" si="9"/>
        <v>0</v>
      </c>
      <c r="V228" s="109">
        <f>VLOOKUP(R228,'PCS Percentiles'!A$2:E$105,5,False)</f>
        <v>2</v>
      </c>
      <c r="W228" s="108" t="str">
        <f t="shared" si="10"/>
        <v>Within Standard Deviation</v>
      </c>
    </row>
    <row r="229">
      <c r="A229" s="1" t="b">
        <v>0</v>
      </c>
      <c r="B229" s="1" t="s">
        <v>283</v>
      </c>
      <c r="C229" s="1">
        <v>2046.0</v>
      </c>
      <c r="D229" s="20">
        <v>43727.59104373843</v>
      </c>
      <c r="E229" s="1">
        <v>1.0</v>
      </c>
      <c r="F229" s="1">
        <v>0.0</v>
      </c>
      <c r="G229" s="1">
        <v>0.0</v>
      </c>
      <c r="H229" s="1">
        <v>1.0</v>
      </c>
      <c r="I229" s="1">
        <v>0.0</v>
      </c>
      <c r="J229" s="1">
        <v>0.0</v>
      </c>
      <c r="K229" s="1">
        <v>1.0</v>
      </c>
      <c r="L229" s="1">
        <v>1.0</v>
      </c>
      <c r="M229" s="1">
        <v>1.0</v>
      </c>
      <c r="N229" s="1">
        <v>0.0</v>
      </c>
      <c r="O229" s="1">
        <v>0.0</v>
      </c>
      <c r="P229" s="1">
        <v>0.0</v>
      </c>
      <c r="Q229" s="36">
        <v>3.0</v>
      </c>
      <c r="R229" s="45">
        <f t="shared" si="6"/>
        <v>8</v>
      </c>
      <c r="S229" s="45">
        <f t="shared" si="7"/>
        <v>2</v>
      </c>
      <c r="T229" s="45">
        <f t="shared" si="8"/>
        <v>4</v>
      </c>
      <c r="U229" s="45">
        <f t="shared" si="9"/>
        <v>2</v>
      </c>
      <c r="V229" s="109">
        <f>VLOOKUP(R229,'PCS Percentiles'!A$2:E$105,5,False)</f>
        <v>19</v>
      </c>
      <c r="W229" s="108" t="str">
        <f t="shared" si="10"/>
        <v>Within Standard Deviation</v>
      </c>
    </row>
    <row r="230">
      <c r="A230" s="1" t="b">
        <v>0</v>
      </c>
      <c r="B230" s="1" t="s">
        <v>284</v>
      </c>
      <c r="C230" s="1">
        <v>2042.0</v>
      </c>
      <c r="D230" s="20">
        <v>43727.60806114583</v>
      </c>
      <c r="E230" s="1">
        <v>3.0</v>
      </c>
      <c r="F230" s="1">
        <v>0.0</v>
      </c>
      <c r="G230" s="1">
        <v>3.0</v>
      </c>
      <c r="H230" s="1">
        <v>4.0</v>
      </c>
      <c r="I230" s="1">
        <v>1.0</v>
      </c>
      <c r="J230" s="1">
        <v>1.0</v>
      </c>
      <c r="K230" s="1">
        <v>0.0</v>
      </c>
      <c r="L230" s="1">
        <v>4.0</v>
      </c>
      <c r="M230" s="1">
        <v>3.0</v>
      </c>
      <c r="N230" s="1">
        <v>2.0</v>
      </c>
      <c r="O230" s="1">
        <v>2.0</v>
      </c>
      <c r="P230" s="1">
        <v>1.0</v>
      </c>
      <c r="Q230" s="36">
        <v>1.0</v>
      </c>
      <c r="R230" s="45">
        <f t="shared" si="6"/>
        <v>25</v>
      </c>
      <c r="S230" s="45">
        <f t="shared" si="7"/>
        <v>12</v>
      </c>
      <c r="T230" s="45">
        <f t="shared" si="8"/>
        <v>2</v>
      </c>
      <c r="U230" s="45">
        <f t="shared" si="9"/>
        <v>11</v>
      </c>
      <c r="V230" s="109">
        <f>VLOOKUP(R230,'PCS Percentiles'!A$2:E$105,5,False)</f>
        <v>62</v>
      </c>
      <c r="W230" s="108" t="str">
        <f t="shared" si="10"/>
        <v>Within Standard Deviation</v>
      </c>
    </row>
    <row r="231">
      <c r="A231" s="1" t="b">
        <v>0</v>
      </c>
      <c r="B231" s="1" t="s">
        <v>285</v>
      </c>
      <c r="C231" s="1">
        <v>1927.0</v>
      </c>
      <c r="D231" s="20">
        <v>43731.42083931713</v>
      </c>
      <c r="E231" s="1">
        <v>1.0</v>
      </c>
      <c r="F231" s="1">
        <v>0.0</v>
      </c>
      <c r="G231" s="1">
        <v>0.0</v>
      </c>
      <c r="H231" s="1">
        <v>1.0</v>
      </c>
      <c r="I231" s="1">
        <v>1.0</v>
      </c>
      <c r="J231" s="1">
        <v>0.0</v>
      </c>
      <c r="K231" s="1">
        <v>0.0</v>
      </c>
      <c r="L231" s="1">
        <v>1.0</v>
      </c>
      <c r="M231" s="1">
        <v>1.0</v>
      </c>
      <c r="N231" s="1">
        <v>0.0</v>
      </c>
      <c r="O231" s="1">
        <v>0.0</v>
      </c>
      <c r="P231" s="1">
        <v>0.0</v>
      </c>
      <c r="Q231" s="36">
        <v>2.0</v>
      </c>
      <c r="R231" s="45">
        <f t="shared" si="6"/>
        <v>7</v>
      </c>
      <c r="S231" s="45">
        <f t="shared" si="7"/>
        <v>3</v>
      </c>
      <c r="T231" s="45">
        <f t="shared" si="8"/>
        <v>2</v>
      </c>
      <c r="U231" s="45">
        <f t="shared" si="9"/>
        <v>2</v>
      </c>
      <c r="V231" s="109">
        <f>VLOOKUP(R231,'PCS Percentiles'!A$2:E$105,5,False)</f>
        <v>17</v>
      </c>
      <c r="W231" s="108" t="str">
        <f t="shared" si="10"/>
        <v>Within Standard Deviation</v>
      </c>
    </row>
    <row r="232">
      <c r="A232" s="1" t="b">
        <v>0</v>
      </c>
      <c r="B232" s="1" t="s">
        <v>286</v>
      </c>
      <c r="C232" s="1">
        <v>2045.0</v>
      </c>
      <c r="D232" s="20">
        <v>43731.49429219907</v>
      </c>
      <c r="E232" s="1">
        <v>4.0</v>
      </c>
      <c r="F232" s="1">
        <v>4.0</v>
      </c>
      <c r="G232" s="1">
        <v>4.0</v>
      </c>
      <c r="H232" s="1">
        <v>4.0</v>
      </c>
      <c r="I232" s="1">
        <v>4.0</v>
      </c>
      <c r="J232" s="1">
        <v>4.0</v>
      </c>
      <c r="K232" s="1">
        <v>4.0</v>
      </c>
      <c r="L232" s="1">
        <v>4.0</v>
      </c>
      <c r="M232" s="1">
        <v>4.0</v>
      </c>
      <c r="N232" s="1">
        <v>4.0</v>
      </c>
      <c r="O232" s="1">
        <v>4.0</v>
      </c>
      <c r="P232" s="1">
        <v>4.0</v>
      </c>
      <c r="Q232" s="36">
        <v>4.0</v>
      </c>
      <c r="R232" s="45">
        <f t="shared" si="6"/>
        <v>52</v>
      </c>
      <c r="S232" s="45">
        <f t="shared" si="7"/>
        <v>24</v>
      </c>
      <c r="T232" s="45">
        <f t="shared" si="8"/>
        <v>12</v>
      </c>
      <c r="U232" s="45">
        <f t="shared" si="9"/>
        <v>16</v>
      </c>
      <c r="V232" s="109">
        <f>VLOOKUP(R232,'PCS Percentiles'!A$2:E$105,5,False)</f>
        <v>100</v>
      </c>
      <c r="W232" s="108" t="str">
        <f t="shared" si="10"/>
        <v>Clinically Relevant</v>
      </c>
    </row>
    <row r="233">
      <c r="A233" s="1" t="b">
        <v>0</v>
      </c>
      <c r="B233" s="1" t="s">
        <v>104</v>
      </c>
      <c r="C233" s="1">
        <v>1872.0</v>
      </c>
      <c r="D233" s="20">
        <v>43731.69821378472</v>
      </c>
      <c r="E233" s="1">
        <v>4.0</v>
      </c>
      <c r="F233" s="1">
        <v>2.0</v>
      </c>
      <c r="G233" s="1">
        <v>2.0</v>
      </c>
      <c r="H233" s="1">
        <v>3.0</v>
      </c>
      <c r="I233" s="1">
        <v>3.0</v>
      </c>
      <c r="J233" s="1">
        <v>2.0</v>
      </c>
      <c r="K233" s="1">
        <v>2.0</v>
      </c>
      <c r="L233" s="1">
        <v>2.0</v>
      </c>
      <c r="M233" s="1">
        <v>3.0</v>
      </c>
      <c r="N233" s="1">
        <v>3.0</v>
      </c>
      <c r="O233" s="1">
        <v>3.0</v>
      </c>
      <c r="P233" s="1">
        <v>3.0</v>
      </c>
      <c r="Q233" s="36">
        <v>2.0</v>
      </c>
      <c r="R233" s="45">
        <f t="shared" si="6"/>
        <v>34</v>
      </c>
      <c r="S233" s="45">
        <f t="shared" si="7"/>
        <v>17</v>
      </c>
      <c r="T233" s="45">
        <f t="shared" si="8"/>
        <v>6</v>
      </c>
      <c r="U233" s="45">
        <f t="shared" si="9"/>
        <v>11</v>
      </c>
      <c r="V233" s="109">
        <f>VLOOKUP(R233,'PCS Percentiles'!A$2:E$105,5,False)</f>
        <v>84</v>
      </c>
      <c r="W233" s="108" t="str">
        <f t="shared" si="10"/>
        <v>Clinically Relevant</v>
      </c>
    </row>
    <row r="234">
      <c r="A234" s="1" t="b">
        <v>0</v>
      </c>
      <c r="B234" s="1" t="s">
        <v>228</v>
      </c>
      <c r="C234" s="1">
        <v>1989.0</v>
      </c>
      <c r="D234" s="20">
        <v>43733.36783913194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36">
        <v>0.0</v>
      </c>
      <c r="R234" s="45">
        <f t="shared" si="6"/>
        <v>0</v>
      </c>
      <c r="S234" s="45">
        <f t="shared" si="7"/>
        <v>0</v>
      </c>
      <c r="T234" s="45">
        <f t="shared" si="8"/>
        <v>0</v>
      </c>
      <c r="U234" s="45">
        <f t="shared" si="9"/>
        <v>0</v>
      </c>
      <c r="V234" s="109">
        <f>VLOOKUP(R234,'PCS Percentiles'!A$2:E$105,5,False)</f>
        <v>2</v>
      </c>
      <c r="W234" s="108" t="str">
        <f t="shared" si="10"/>
        <v>Within Standard Deviation</v>
      </c>
    </row>
    <row r="235">
      <c r="A235" s="1" t="b">
        <v>0</v>
      </c>
      <c r="B235" s="1" t="s">
        <v>287</v>
      </c>
      <c r="C235" s="1">
        <v>2047.0</v>
      </c>
      <c r="D235" s="20">
        <v>43733.4749828125</v>
      </c>
      <c r="E235" s="1">
        <v>2.0</v>
      </c>
      <c r="F235" s="1">
        <v>0.0</v>
      </c>
      <c r="G235" s="1">
        <v>1.0</v>
      </c>
      <c r="H235" s="1">
        <v>2.0</v>
      </c>
      <c r="I235" s="1">
        <v>1.0</v>
      </c>
      <c r="J235" s="1">
        <v>2.0</v>
      </c>
      <c r="K235" s="1">
        <v>0.0</v>
      </c>
      <c r="L235" s="1">
        <v>3.0</v>
      </c>
      <c r="M235" s="1">
        <v>1.0</v>
      </c>
      <c r="N235" s="1">
        <v>1.0</v>
      </c>
      <c r="O235" s="1">
        <v>2.0</v>
      </c>
      <c r="P235" s="1">
        <v>1.0</v>
      </c>
      <c r="Q235" s="36">
        <v>1.0</v>
      </c>
      <c r="R235" s="45">
        <f t="shared" si="6"/>
        <v>17</v>
      </c>
      <c r="S235" s="45">
        <f t="shared" si="7"/>
        <v>7</v>
      </c>
      <c r="T235" s="45">
        <f t="shared" si="8"/>
        <v>3</v>
      </c>
      <c r="U235" s="45">
        <f t="shared" si="9"/>
        <v>7</v>
      </c>
      <c r="V235" s="109">
        <f>VLOOKUP(R235,'PCS Percentiles'!A$2:E$105,5,False)</f>
        <v>44</v>
      </c>
      <c r="W235" s="108" t="str">
        <f t="shared" si="10"/>
        <v>Within Standard Deviation</v>
      </c>
    </row>
    <row r="236">
      <c r="A236" s="1" t="b">
        <v>0</v>
      </c>
      <c r="B236" s="1" t="s">
        <v>289</v>
      </c>
      <c r="C236" s="1">
        <v>2048.0</v>
      </c>
      <c r="D236" s="20">
        <v>43734.44798125</v>
      </c>
      <c r="E236" s="1">
        <v>1.0</v>
      </c>
      <c r="F236" s="1">
        <v>0.0</v>
      </c>
      <c r="G236" s="1">
        <v>1.0</v>
      </c>
      <c r="H236" s="1">
        <v>0.0</v>
      </c>
      <c r="I236" s="1">
        <v>0.0</v>
      </c>
      <c r="J236" s="1">
        <v>1.0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36">
        <v>0.0</v>
      </c>
      <c r="R236" s="45">
        <f t="shared" si="6"/>
        <v>3</v>
      </c>
      <c r="S236" s="45">
        <f t="shared" si="7"/>
        <v>2</v>
      </c>
      <c r="T236" s="45">
        <f t="shared" si="8"/>
        <v>1</v>
      </c>
      <c r="U236" s="45">
        <f t="shared" si="9"/>
        <v>0</v>
      </c>
      <c r="V236" s="109">
        <f>VLOOKUP(R236,'PCS Percentiles'!A$2:E$105,5,False)</f>
        <v>6</v>
      </c>
      <c r="W236" s="108" t="str">
        <f t="shared" si="10"/>
        <v>Within Standard Deviation</v>
      </c>
    </row>
    <row r="237">
      <c r="A237" s="1" t="b">
        <v>0</v>
      </c>
      <c r="B237" s="1" t="s">
        <v>290</v>
      </c>
      <c r="C237" s="1">
        <v>2051.0</v>
      </c>
      <c r="D237" s="20">
        <v>43735.44739652778</v>
      </c>
      <c r="E237" s="1">
        <v>3.0</v>
      </c>
      <c r="F237" s="1">
        <v>1.0</v>
      </c>
      <c r="G237" s="1">
        <v>2.0</v>
      </c>
      <c r="H237" s="1">
        <v>1.0</v>
      </c>
      <c r="I237" s="1">
        <v>1.0</v>
      </c>
      <c r="J237" s="1">
        <v>3.0</v>
      </c>
      <c r="K237" s="1">
        <v>0.0</v>
      </c>
      <c r="L237" s="1">
        <v>1.0</v>
      </c>
      <c r="M237" s="1">
        <v>1.0</v>
      </c>
      <c r="N237" s="1">
        <v>0.0</v>
      </c>
      <c r="O237" s="1">
        <v>1.0</v>
      </c>
      <c r="P237" s="1">
        <v>1.0</v>
      </c>
      <c r="Q237" s="36">
        <v>2.0</v>
      </c>
      <c r="R237" s="45">
        <f t="shared" si="6"/>
        <v>17</v>
      </c>
      <c r="S237" s="45">
        <f t="shared" si="7"/>
        <v>9</v>
      </c>
      <c r="T237" s="45">
        <f t="shared" si="8"/>
        <v>5</v>
      </c>
      <c r="U237" s="45">
        <f t="shared" si="9"/>
        <v>3</v>
      </c>
      <c r="V237" s="109">
        <f>VLOOKUP(R237,'PCS Percentiles'!A$2:E$105,5,False)</f>
        <v>44</v>
      </c>
      <c r="W237" s="108" t="str">
        <f t="shared" si="10"/>
        <v>Within Standard Deviation</v>
      </c>
    </row>
    <row r="238">
      <c r="A238" s="1" t="b">
        <v>0</v>
      </c>
      <c r="B238" s="1" t="s">
        <v>883</v>
      </c>
      <c r="C238" s="1">
        <v>2052.0</v>
      </c>
      <c r="D238" s="20">
        <v>43735.65261255787</v>
      </c>
      <c r="E238" s="1">
        <v>3.0</v>
      </c>
      <c r="F238" s="1">
        <v>0.0</v>
      </c>
      <c r="G238" s="1">
        <v>2.0</v>
      </c>
      <c r="H238" s="1">
        <v>3.0</v>
      </c>
      <c r="I238" s="1">
        <v>0.0</v>
      </c>
      <c r="J238" s="1">
        <v>3.0</v>
      </c>
      <c r="K238" s="1">
        <v>0.0</v>
      </c>
      <c r="L238" s="1">
        <v>1.0</v>
      </c>
      <c r="M238" s="1">
        <v>2.0</v>
      </c>
      <c r="N238" s="1">
        <v>0.0</v>
      </c>
      <c r="O238" s="1">
        <v>1.0</v>
      </c>
      <c r="P238" s="1">
        <v>0.0</v>
      </c>
      <c r="Q238" s="36">
        <v>0.0</v>
      </c>
      <c r="R238" s="45">
        <f t="shared" si="6"/>
        <v>15</v>
      </c>
      <c r="S238" s="45">
        <f t="shared" si="7"/>
        <v>8</v>
      </c>
      <c r="T238" s="45">
        <f t="shared" si="8"/>
        <v>3</v>
      </c>
      <c r="U238" s="45">
        <f t="shared" si="9"/>
        <v>4</v>
      </c>
      <c r="V238" s="109">
        <f>VLOOKUP(R238,'PCS Percentiles'!A$2:E$105,5,False)</f>
        <v>39</v>
      </c>
      <c r="W238" s="108" t="str">
        <f t="shared" si="10"/>
        <v>Within Standard Deviation</v>
      </c>
    </row>
    <row r="239">
      <c r="A239" s="1" t="b">
        <v>0</v>
      </c>
      <c r="B239" s="1" t="s">
        <v>244</v>
      </c>
      <c r="C239" s="1">
        <v>1962.0</v>
      </c>
      <c r="D239" s="20">
        <v>43738.455405162036</v>
      </c>
      <c r="E239" s="1">
        <v>1.0</v>
      </c>
      <c r="F239" s="1">
        <v>1.0</v>
      </c>
      <c r="G239" s="1">
        <v>2.0</v>
      </c>
      <c r="H239" s="1">
        <v>2.0</v>
      </c>
      <c r="I239" s="1">
        <v>2.0</v>
      </c>
      <c r="J239" s="1">
        <v>1.0</v>
      </c>
      <c r="K239" s="1">
        <v>2.0</v>
      </c>
      <c r="L239" s="1">
        <v>3.0</v>
      </c>
      <c r="M239" s="1">
        <v>2.0</v>
      </c>
      <c r="N239" s="1">
        <v>2.0</v>
      </c>
      <c r="O239" s="1">
        <v>2.0</v>
      </c>
      <c r="P239" s="1">
        <v>3.0</v>
      </c>
      <c r="Q239" s="36">
        <v>2.0</v>
      </c>
      <c r="R239" s="45">
        <f t="shared" si="6"/>
        <v>25</v>
      </c>
      <c r="S239" s="45">
        <f t="shared" si="7"/>
        <v>11</v>
      </c>
      <c r="T239" s="45">
        <f t="shared" si="8"/>
        <v>5</v>
      </c>
      <c r="U239" s="45">
        <f t="shared" si="9"/>
        <v>9</v>
      </c>
      <c r="V239" s="109">
        <f>VLOOKUP(R239,'PCS Percentiles'!A$2:E$105,5,False)</f>
        <v>62</v>
      </c>
      <c r="W239" s="108" t="str">
        <f t="shared" si="10"/>
        <v>Within Standard Deviation</v>
      </c>
    </row>
    <row r="240">
      <c r="A240" s="1" t="b">
        <v>0</v>
      </c>
      <c r="B240" s="1" t="s">
        <v>291</v>
      </c>
      <c r="C240" s="1">
        <v>195.0</v>
      </c>
      <c r="D240" s="20">
        <v>43738.45883105324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36">
        <v>0.0</v>
      </c>
      <c r="R240" s="45">
        <f t="shared" si="6"/>
        <v>0</v>
      </c>
      <c r="S240" s="45">
        <f t="shared" si="7"/>
        <v>0</v>
      </c>
      <c r="T240" s="45">
        <f t="shared" si="8"/>
        <v>0</v>
      </c>
      <c r="U240" s="45">
        <f t="shared" si="9"/>
        <v>0</v>
      </c>
      <c r="V240" s="109">
        <f>VLOOKUP(R240,'PCS Percentiles'!A$2:E$105,5,False)</f>
        <v>2</v>
      </c>
      <c r="W240" s="108" t="str">
        <f t="shared" si="10"/>
        <v>Within Standard Deviation</v>
      </c>
    </row>
    <row r="241">
      <c r="A241" s="1" t="b">
        <v>0</v>
      </c>
      <c r="B241" s="1" t="s">
        <v>878</v>
      </c>
      <c r="C241" s="1">
        <v>2019.0</v>
      </c>
      <c r="D241" s="20">
        <v>43738.6205183912</v>
      </c>
      <c r="E241" s="1">
        <v>0.0</v>
      </c>
      <c r="F241" s="1">
        <v>0.0</v>
      </c>
      <c r="G241" s="1">
        <v>0.0</v>
      </c>
      <c r="H241" s="1">
        <v>1.0</v>
      </c>
      <c r="I241" s="1">
        <v>0.0</v>
      </c>
      <c r="J241" s="1">
        <v>1.0</v>
      </c>
      <c r="K241" s="1">
        <v>0.0</v>
      </c>
      <c r="L241" s="1">
        <v>0.0</v>
      </c>
      <c r="M241" s="1">
        <v>0.0</v>
      </c>
      <c r="N241" s="1">
        <v>0.0</v>
      </c>
      <c r="O241" s="1">
        <v>1.0</v>
      </c>
      <c r="P241" s="1">
        <v>1.0</v>
      </c>
      <c r="Q241" s="36">
        <v>0.0</v>
      </c>
      <c r="R241" s="45">
        <f t="shared" si="6"/>
        <v>4</v>
      </c>
      <c r="S241" s="45">
        <f t="shared" si="7"/>
        <v>2</v>
      </c>
      <c r="T241" s="45">
        <f t="shared" si="8"/>
        <v>1</v>
      </c>
      <c r="U241" s="45">
        <f t="shared" si="9"/>
        <v>1</v>
      </c>
      <c r="V241" s="109">
        <f>VLOOKUP(R241,'PCS Percentiles'!A$2:E$105,5,False)</f>
        <v>9</v>
      </c>
      <c r="W241" s="108" t="str">
        <f t="shared" si="10"/>
        <v>Within Standard Deviation</v>
      </c>
    </row>
    <row r="242">
      <c r="A242" s="1" t="b">
        <v>0</v>
      </c>
      <c r="B242" s="1" t="s">
        <v>134</v>
      </c>
      <c r="C242" s="1">
        <v>1900.0</v>
      </c>
      <c r="D242" s="20">
        <v>43739.44073109954</v>
      </c>
      <c r="E242" s="1">
        <v>1.0</v>
      </c>
      <c r="F242" s="1">
        <v>1.0</v>
      </c>
      <c r="G242" s="1">
        <v>2.0</v>
      </c>
      <c r="H242" s="1">
        <v>2.0</v>
      </c>
      <c r="I242" s="1">
        <v>1.0</v>
      </c>
      <c r="J242" s="1">
        <v>1.0</v>
      </c>
      <c r="K242" s="1">
        <v>1.0</v>
      </c>
      <c r="L242" s="1">
        <v>3.0</v>
      </c>
      <c r="M242" s="1">
        <v>2.0</v>
      </c>
      <c r="N242" s="1">
        <v>2.0</v>
      </c>
      <c r="O242" s="1">
        <v>3.0</v>
      </c>
      <c r="P242" s="1">
        <v>2.0</v>
      </c>
      <c r="Q242" s="36">
        <v>2.0</v>
      </c>
      <c r="R242" s="45">
        <f t="shared" si="6"/>
        <v>23</v>
      </c>
      <c r="S242" s="45">
        <f t="shared" si="7"/>
        <v>9</v>
      </c>
      <c r="T242" s="45">
        <f t="shared" si="8"/>
        <v>4</v>
      </c>
      <c r="U242" s="45">
        <f t="shared" si="9"/>
        <v>10</v>
      </c>
      <c r="V242" s="109">
        <f>VLOOKUP(R242,'PCS Percentiles'!A$2:E$105,5,False)</f>
        <v>57</v>
      </c>
      <c r="W242" s="108" t="str">
        <f t="shared" si="10"/>
        <v>Within Standard Deviation</v>
      </c>
    </row>
    <row r="243">
      <c r="A243" s="1" t="b">
        <v>0</v>
      </c>
      <c r="B243" s="1" t="s">
        <v>884</v>
      </c>
      <c r="C243" s="1">
        <v>2054.0</v>
      </c>
      <c r="D243" s="20">
        <v>43739.52763768518</v>
      </c>
      <c r="E243" s="1">
        <v>2.0</v>
      </c>
      <c r="F243" s="1">
        <v>1.0</v>
      </c>
      <c r="G243" s="1">
        <v>2.0</v>
      </c>
      <c r="H243" s="1">
        <v>2.0</v>
      </c>
      <c r="I243" s="1">
        <v>2.0</v>
      </c>
      <c r="J243" s="1">
        <v>3.0</v>
      </c>
      <c r="K243" s="1">
        <v>0.0</v>
      </c>
      <c r="L243" s="1">
        <v>2.0</v>
      </c>
      <c r="M243" s="1">
        <v>3.0</v>
      </c>
      <c r="N243" s="1">
        <v>2.0</v>
      </c>
      <c r="O243" s="1">
        <v>3.0</v>
      </c>
      <c r="P243" s="1">
        <v>2.0</v>
      </c>
      <c r="Q243" s="36">
        <v>3.0</v>
      </c>
      <c r="R243" s="45">
        <f t="shared" si="6"/>
        <v>27</v>
      </c>
      <c r="S243" s="45">
        <f t="shared" si="7"/>
        <v>11</v>
      </c>
      <c r="T243" s="45">
        <f t="shared" si="8"/>
        <v>6</v>
      </c>
      <c r="U243" s="45">
        <f t="shared" si="9"/>
        <v>10</v>
      </c>
      <c r="V243" s="109">
        <f>VLOOKUP(R243,'PCS Percentiles'!A$2:E$105,5,False)</f>
        <v>67</v>
      </c>
      <c r="W243" s="108" t="str">
        <f t="shared" si="10"/>
        <v>Within Standard Deviation</v>
      </c>
    </row>
    <row r="244">
      <c r="A244" s="1" t="b">
        <v>0</v>
      </c>
      <c r="B244" s="1" t="s">
        <v>292</v>
      </c>
      <c r="C244" s="1">
        <v>2058.0</v>
      </c>
      <c r="D244" s="20">
        <v>43739.56605292824</v>
      </c>
      <c r="E244" s="1">
        <v>3.0</v>
      </c>
      <c r="F244" s="1">
        <v>0.0</v>
      </c>
      <c r="G244" s="1">
        <v>1.0</v>
      </c>
      <c r="H244" s="1">
        <v>1.0</v>
      </c>
      <c r="I244" s="1">
        <v>3.0</v>
      </c>
      <c r="J244" s="1">
        <v>2.0</v>
      </c>
      <c r="K244" s="1">
        <v>1.0</v>
      </c>
      <c r="L244" s="1">
        <v>3.0</v>
      </c>
      <c r="M244" s="1">
        <v>2.0</v>
      </c>
      <c r="N244" s="1">
        <v>2.0</v>
      </c>
      <c r="O244" s="1">
        <v>2.0</v>
      </c>
      <c r="P244" s="1">
        <v>2.0</v>
      </c>
      <c r="Q244" s="36">
        <v>2.0</v>
      </c>
      <c r="R244" s="45">
        <f t="shared" si="6"/>
        <v>24</v>
      </c>
      <c r="S244" s="45">
        <f t="shared" si="7"/>
        <v>10</v>
      </c>
      <c r="T244" s="45">
        <f t="shared" si="8"/>
        <v>5</v>
      </c>
      <c r="U244" s="45">
        <f t="shared" si="9"/>
        <v>9</v>
      </c>
      <c r="V244" s="109">
        <f>VLOOKUP(R244,'PCS Percentiles'!A$2:E$105,5,False)</f>
        <v>60</v>
      </c>
      <c r="W244" s="108" t="str">
        <f t="shared" si="10"/>
        <v>Within Standard Deviation</v>
      </c>
    </row>
    <row r="245">
      <c r="A245" s="1" t="b">
        <v>0</v>
      </c>
      <c r="B245" s="1" t="s">
        <v>293</v>
      </c>
      <c r="C245" s="1">
        <v>772.0</v>
      </c>
      <c r="D245" s="20">
        <v>43740.42636946759</v>
      </c>
      <c r="E245" s="1">
        <v>1.0</v>
      </c>
      <c r="F245" s="1">
        <v>0.0</v>
      </c>
      <c r="G245" s="1">
        <v>0.0</v>
      </c>
      <c r="H245" s="1">
        <v>1.0</v>
      </c>
      <c r="I245" s="1">
        <v>0.0</v>
      </c>
      <c r="J245" s="1">
        <v>0.0</v>
      </c>
      <c r="K245" s="1">
        <v>0.0</v>
      </c>
      <c r="L245" s="1">
        <v>0.0</v>
      </c>
      <c r="M245" s="1">
        <v>1.0</v>
      </c>
      <c r="N245" s="1">
        <v>0.0</v>
      </c>
      <c r="O245" s="1">
        <v>1.0</v>
      </c>
      <c r="P245" s="1">
        <v>0.0</v>
      </c>
      <c r="Q245" s="36">
        <v>0.0</v>
      </c>
      <c r="R245" s="45">
        <f t="shared" si="6"/>
        <v>4</v>
      </c>
      <c r="S245" s="45">
        <f t="shared" si="7"/>
        <v>2</v>
      </c>
      <c r="T245" s="45">
        <f t="shared" si="8"/>
        <v>0</v>
      </c>
      <c r="U245" s="45">
        <f t="shared" si="9"/>
        <v>2</v>
      </c>
      <c r="V245" s="109">
        <f>VLOOKUP(R245,'PCS Percentiles'!A$2:E$105,5,False)</f>
        <v>9</v>
      </c>
      <c r="W245" s="108" t="str">
        <f t="shared" si="10"/>
        <v>Within Standard Deviation</v>
      </c>
    </row>
    <row r="246">
      <c r="A246" s="1" t="b">
        <v>0</v>
      </c>
      <c r="B246" s="1" t="s">
        <v>294</v>
      </c>
      <c r="C246" s="1">
        <v>2057.0</v>
      </c>
      <c r="D246" s="20">
        <v>43741.4079728588</v>
      </c>
      <c r="E246" s="1">
        <v>3.0</v>
      </c>
      <c r="F246" s="1">
        <v>0.0</v>
      </c>
      <c r="G246" s="1">
        <v>2.0</v>
      </c>
      <c r="H246" s="1">
        <v>0.0</v>
      </c>
      <c r="I246" s="1">
        <v>2.0</v>
      </c>
      <c r="J246" s="1">
        <v>1.0</v>
      </c>
      <c r="K246" s="1">
        <v>1.0</v>
      </c>
      <c r="L246" s="1">
        <v>0.0</v>
      </c>
      <c r="M246" s="1">
        <v>2.0</v>
      </c>
      <c r="N246" s="1">
        <v>2.0</v>
      </c>
      <c r="O246" s="1">
        <v>1.0</v>
      </c>
      <c r="P246" s="1">
        <v>2.0</v>
      </c>
      <c r="Q246" s="36">
        <v>3.0</v>
      </c>
      <c r="R246" s="45">
        <f t="shared" si="6"/>
        <v>19</v>
      </c>
      <c r="S246" s="45">
        <f t="shared" si="7"/>
        <v>9</v>
      </c>
      <c r="T246" s="45">
        <f t="shared" si="8"/>
        <v>5</v>
      </c>
      <c r="U246" s="45">
        <f t="shared" si="9"/>
        <v>5</v>
      </c>
      <c r="V246" s="109">
        <f>VLOOKUP(R246,'PCS Percentiles'!A$2:E$105,5,False)</f>
        <v>48</v>
      </c>
      <c r="W246" s="108" t="str">
        <f t="shared" si="10"/>
        <v>Within Standard Deviation</v>
      </c>
    </row>
    <row r="247">
      <c r="A247" s="1" t="b">
        <v>0</v>
      </c>
      <c r="B247" s="1" t="s">
        <v>165</v>
      </c>
      <c r="C247" s="1">
        <v>1915.0</v>
      </c>
      <c r="D247" s="20">
        <v>43741.49102099537</v>
      </c>
      <c r="E247" s="1">
        <v>2.0</v>
      </c>
      <c r="F247" s="1">
        <v>0.0</v>
      </c>
      <c r="G247" s="1">
        <v>1.0</v>
      </c>
      <c r="H247" s="1">
        <v>1.0</v>
      </c>
      <c r="I247" s="1">
        <v>0.0</v>
      </c>
      <c r="J247" s="1">
        <v>0.0</v>
      </c>
      <c r="K247" s="1">
        <v>0.0</v>
      </c>
      <c r="L247" s="1">
        <v>1.0</v>
      </c>
      <c r="M247" s="1">
        <v>0.0</v>
      </c>
      <c r="N247" s="1">
        <v>1.0</v>
      </c>
      <c r="O247" s="1">
        <v>0.0</v>
      </c>
      <c r="P247" s="1">
        <v>1.0</v>
      </c>
      <c r="Q247" s="36">
        <v>1.0</v>
      </c>
      <c r="R247" s="45">
        <f t="shared" si="6"/>
        <v>8</v>
      </c>
      <c r="S247" s="45">
        <f t="shared" si="7"/>
        <v>5</v>
      </c>
      <c r="T247" s="45">
        <f t="shared" si="8"/>
        <v>1</v>
      </c>
      <c r="U247" s="45">
        <f t="shared" si="9"/>
        <v>2</v>
      </c>
      <c r="V247" s="109">
        <f>VLOOKUP(R247,'PCS Percentiles'!A$2:E$105,5,False)</f>
        <v>19</v>
      </c>
      <c r="W247" s="108" t="str">
        <f t="shared" si="10"/>
        <v>Within Standard Deviation</v>
      </c>
    </row>
    <row r="248">
      <c r="A248" s="1" t="b">
        <v>0</v>
      </c>
      <c r="B248" s="1" t="s">
        <v>885</v>
      </c>
      <c r="C248" s="1">
        <v>1943.0</v>
      </c>
      <c r="D248" s="20">
        <v>43741.50798751158</v>
      </c>
      <c r="E248" s="1">
        <v>0.0</v>
      </c>
      <c r="F248" s="1">
        <v>0.0</v>
      </c>
      <c r="G248" s="1">
        <v>0.0</v>
      </c>
      <c r="H248" s="1">
        <v>1.0</v>
      </c>
      <c r="I248" s="1">
        <v>0.0</v>
      </c>
      <c r="J248" s="1">
        <v>0.0</v>
      </c>
      <c r="K248" s="1">
        <v>0.0</v>
      </c>
      <c r="L248" s="1">
        <v>0.0</v>
      </c>
      <c r="M248" s="1">
        <v>1.0</v>
      </c>
      <c r="N248" s="1">
        <v>0.0</v>
      </c>
      <c r="O248" s="1">
        <v>0.0</v>
      </c>
      <c r="P248" s="1">
        <v>0.0</v>
      </c>
      <c r="Q248" s="36">
        <v>0.0</v>
      </c>
      <c r="R248" s="45">
        <f t="shared" si="6"/>
        <v>2</v>
      </c>
      <c r="S248" s="45">
        <f t="shared" si="7"/>
        <v>1</v>
      </c>
      <c r="T248" s="45">
        <f t="shared" si="8"/>
        <v>0</v>
      </c>
      <c r="U248" s="45">
        <f t="shared" si="9"/>
        <v>1</v>
      </c>
      <c r="V248" s="109">
        <f>VLOOKUP(R248,'PCS Percentiles'!A$2:E$105,5,False)</f>
        <v>5</v>
      </c>
      <c r="W248" s="108" t="str">
        <f t="shared" si="10"/>
        <v>Within Standard Deviation</v>
      </c>
    </row>
    <row r="249">
      <c r="A249" s="1" t="b">
        <v>0</v>
      </c>
      <c r="B249" s="1" t="s">
        <v>295</v>
      </c>
      <c r="C249" s="1">
        <v>2059.0</v>
      </c>
      <c r="D249" s="20">
        <v>43741.58229939815</v>
      </c>
      <c r="E249" s="1">
        <v>4.0</v>
      </c>
      <c r="F249" s="1">
        <v>2.0</v>
      </c>
      <c r="G249" s="1">
        <v>1.0</v>
      </c>
      <c r="H249" s="1">
        <v>1.0</v>
      </c>
      <c r="I249" s="1">
        <v>1.0</v>
      </c>
      <c r="J249" s="1">
        <v>3.0</v>
      </c>
      <c r="K249" s="1">
        <v>2.0</v>
      </c>
      <c r="L249" s="1">
        <v>4.0</v>
      </c>
      <c r="M249" s="1">
        <v>3.0</v>
      </c>
      <c r="N249" s="1">
        <v>2.0</v>
      </c>
      <c r="O249" s="1">
        <v>2.0</v>
      </c>
      <c r="P249" s="1">
        <v>1.0</v>
      </c>
      <c r="Q249" s="36">
        <v>4.0</v>
      </c>
      <c r="R249" s="45">
        <f t="shared" si="6"/>
        <v>30</v>
      </c>
      <c r="S249" s="45">
        <f t="shared" si="7"/>
        <v>10</v>
      </c>
      <c r="T249" s="45">
        <f t="shared" si="8"/>
        <v>9</v>
      </c>
      <c r="U249" s="45">
        <f t="shared" si="9"/>
        <v>11</v>
      </c>
      <c r="V249" s="109">
        <f>VLOOKUP(R249,'PCS Percentiles'!A$2:E$105,5,False)</f>
        <v>75</v>
      </c>
      <c r="W249" s="108" t="str">
        <f t="shared" si="10"/>
        <v>Clinically Relevant</v>
      </c>
    </row>
    <row r="250">
      <c r="A250" s="1" t="b">
        <v>0</v>
      </c>
      <c r="B250" s="1" t="s">
        <v>296</v>
      </c>
      <c r="C250" s="1">
        <v>2044.0</v>
      </c>
      <c r="D250" s="20">
        <v>43741.63434797454</v>
      </c>
      <c r="E250" s="1">
        <v>4.0</v>
      </c>
      <c r="F250" s="1">
        <v>2.0</v>
      </c>
      <c r="G250" s="1">
        <v>3.0</v>
      </c>
      <c r="H250" s="1">
        <v>3.0</v>
      </c>
      <c r="I250" s="1">
        <v>2.0</v>
      </c>
      <c r="J250" s="1">
        <v>2.0</v>
      </c>
      <c r="K250" s="1">
        <v>2.0</v>
      </c>
      <c r="L250" s="1">
        <v>3.0</v>
      </c>
      <c r="M250" s="1">
        <v>3.0</v>
      </c>
      <c r="N250" s="1">
        <v>2.0</v>
      </c>
      <c r="O250" s="1">
        <v>3.0</v>
      </c>
      <c r="P250" s="1">
        <v>1.0</v>
      </c>
      <c r="Q250" s="36">
        <v>2.0</v>
      </c>
      <c r="R250" s="45">
        <f t="shared" si="6"/>
        <v>32</v>
      </c>
      <c r="S250" s="45">
        <f t="shared" si="7"/>
        <v>15</v>
      </c>
      <c r="T250" s="45">
        <f t="shared" si="8"/>
        <v>6</v>
      </c>
      <c r="U250" s="45">
        <f t="shared" si="9"/>
        <v>11</v>
      </c>
      <c r="V250" s="109">
        <f>VLOOKUP(R250,'PCS Percentiles'!A$2:E$105,5,False)</f>
        <v>80</v>
      </c>
      <c r="W250" s="108" t="str">
        <f t="shared" si="10"/>
        <v>Clinically Relevant</v>
      </c>
    </row>
    <row r="251">
      <c r="A251" s="1" t="b">
        <v>0</v>
      </c>
      <c r="B251" s="1" t="s">
        <v>886</v>
      </c>
      <c r="C251" s="1">
        <v>2063.0</v>
      </c>
      <c r="D251" s="20">
        <v>43742.46648659722</v>
      </c>
      <c r="E251" s="1">
        <v>0.0</v>
      </c>
      <c r="F251" s="1">
        <v>1.0</v>
      </c>
      <c r="G251" s="1">
        <v>1.0</v>
      </c>
      <c r="H251" s="1">
        <v>1.0</v>
      </c>
      <c r="I251" s="1">
        <v>0.0</v>
      </c>
      <c r="J251" s="1">
        <v>0.0</v>
      </c>
      <c r="K251" s="1">
        <v>0.0</v>
      </c>
      <c r="L251" s="1">
        <v>1.0</v>
      </c>
      <c r="M251" s="1">
        <v>1.0</v>
      </c>
      <c r="N251" s="1">
        <v>0.0</v>
      </c>
      <c r="O251" s="1">
        <v>2.0</v>
      </c>
      <c r="P251" s="1">
        <v>3.0</v>
      </c>
      <c r="Q251" s="36">
        <v>1.0</v>
      </c>
      <c r="R251" s="45">
        <f t="shared" si="6"/>
        <v>11</v>
      </c>
      <c r="S251" s="45">
        <f t="shared" si="7"/>
        <v>6</v>
      </c>
      <c r="T251" s="45">
        <f t="shared" si="8"/>
        <v>1</v>
      </c>
      <c r="U251" s="45">
        <f t="shared" si="9"/>
        <v>4</v>
      </c>
      <c r="V251" s="109">
        <f>VLOOKUP(R251,'PCS Percentiles'!A$2:E$105,5,False)</f>
        <v>28</v>
      </c>
      <c r="W251" s="108" t="str">
        <f t="shared" si="10"/>
        <v>Within Standard Deviation</v>
      </c>
    </row>
    <row r="252">
      <c r="A252" s="1" t="b">
        <v>0</v>
      </c>
      <c r="B252" s="1" t="s">
        <v>298</v>
      </c>
      <c r="C252" s="1">
        <v>2049.0</v>
      </c>
      <c r="D252" s="20">
        <v>43742.527034074075</v>
      </c>
      <c r="E252" s="1">
        <v>1.0</v>
      </c>
      <c r="F252" s="1">
        <v>1.0</v>
      </c>
      <c r="G252" s="1">
        <v>1.0</v>
      </c>
      <c r="H252" s="1">
        <v>3.0</v>
      </c>
      <c r="I252" s="1">
        <v>2.0</v>
      </c>
      <c r="J252" s="1">
        <v>3.0</v>
      </c>
      <c r="K252" s="1">
        <v>0.0</v>
      </c>
      <c r="L252" s="1">
        <v>2.0</v>
      </c>
      <c r="M252" s="1">
        <v>2.0</v>
      </c>
      <c r="N252" s="1">
        <v>2.0</v>
      </c>
      <c r="O252" s="1">
        <v>2.0</v>
      </c>
      <c r="P252" s="1">
        <v>3.0</v>
      </c>
      <c r="Q252" s="36">
        <v>3.0</v>
      </c>
      <c r="R252" s="45">
        <f t="shared" si="6"/>
        <v>25</v>
      </c>
      <c r="S252" s="45">
        <f t="shared" si="7"/>
        <v>11</v>
      </c>
      <c r="T252" s="45">
        <f t="shared" si="8"/>
        <v>6</v>
      </c>
      <c r="U252" s="45">
        <f t="shared" si="9"/>
        <v>8</v>
      </c>
      <c r="V252" s="109">
        <f>VLOOKUP(R252,'PCS Percentiles'!A$2:E$105,5,False)</f>
        <v>62</v>
      </c>
      <c r="W252" s="108" t="str">
        <f t="shared" si="10"/>
        <v>Within Standard Deviation</v>
      </c>
    </row>
    <row r="253">
      <c r="A253" s="1" t="b">
        <v>0</v>
      </c>
      <c r="B253" s="1" t="s">
        <v>144</v>
      </c>
      <c r="C253" s="1">
        <v>1792.0</v>
      </c>
      <c r="D253" s="20">
        <v>43745.38974623843</v>
      </c>
      <c r="E253" s="1">
        <v>1.0</v>
      </c>
      <c r="F253" s="1">
        <v>2.0</v>
      </c>
      <c r="G253" s="1">
        <v>1.0</v>
      </c>
      <c r="H253" s="1">
        <v>2.0</v>
      </c>
      <c r="I253" s="1">
        <v>1.0</v>
      </c>
      <c r="J253" s="1">
        <v>2.0</v>
      </c>
      <c r="K253" s="1">
        <v>0.0</v>
      </c>
      <c r="L253" s="1">
        <v>1.0</v>
      </c>
      <c r="M253" s="1">
        <v>1.0</v>
      </c>
      <c r="N253" s="1">
        <v>1.0</v>
      </c>
      <c r="O253" s="1">
        <v>1.0</v>
      </c>
      <c r="P253" s="1">
        <v>0.0</v>
      </c>
      <c r="Q253" s="36">
        <v>2.0</v>
      </c>
      <c r="R253" s="45">
        <f t="shared" si="6"/>
        <v>15</v>
      </c>
      <c r="S253" s="45">
        <f t="shared" si="7"/>
        <v>7</v>
      </c>
      <c r="T253" s="45">
        <f t="shared" si="8"/>
        <v>4</v>
      </c>
      <c r="U253" s="45">
        <f t="shared" si="9"/>
        <v>4</v>
      </c>
      <c r="V253" s="109">
        <f>VLOOKUP(R253,'PCS Percentiles'!A$2:E$105,5,False)</f>
        <v>39</v>
      </c>
      <c r="W253" s="108" t="str">
        <f t="shared" si="10"/>
        <v>Within Standard Deviation</v>
      </c>
    </row>
    <row r="254">
      <c r="A254" s="1" t="b">
        <v>0</v>
      </c>
      <c r="B254" s="1" t="s">
        <v>258</v>
      </c>
      <c r="C254" s="1">
        <v>2002.0</v>
      </c>
      <c r="D254" s="20">
        <v>43745.41227945602</v>
      </c>
      <c r="E254" s="1">
        <v>3.0</v>
      </c>
      <c r="F254" s="1">
        <v>1.0</v>
      </c>
      <c r="G254" s="1">
        <v>1.0</v>
      </c>
      <c r="H254" s="1">
        <v>2.0</v>
      </c>
      <c r="I254" s="1">
        <v>0.0</v>
      </c>
      <c r="J254" s="1">
        <v>3.0</v>
      </c>
      <c r="K254" s="1">
        <v>1.0</v>
      </c>
      <c r="L254" s="1">
        <v>4.0</v>
      </c>
      <c r="M254" s="1">
        <v>3.0</v>
      </c>
      <c r="N254" s="1">
        <v>3.0</v>
      </c>
      <c r="O254" s="1">
        <v>3.0</v>
      </c>
      <c r="P254" s="1">
        <v>2.0</v>
      </c>
      <c r="Q254" s="36">
        <v>2.0</v>
      </c>
      <c r="R254" s="45">
        <f t="shared" si="6"/>
        <v>28</v>
      </c>
      <c r="S254" s="45">
        <f t="shared" si="7"/>
        <v>9</v>
      </c>
      <c r="T254" s="45">
        <f t="shared" si="8"/>
        <v>6</v>
      </c>
      <c r="U254" s="45">
        <f t="shared" si="9"/>
        <v>13</v>
      </c>
      <c r="V254" s="109">
        <f>VLOOKUP(R254,'PCS Percentiles'!A$2:E$105,5,False)</f>
        <v>69</v>
      </c>
      <c r="W254" s="108" t="str">
        <f t="shared" si="10"/>
        <v>Within Standard Deviation</v>
      </c>
    </row>
    <row r="255">
      <c r="A255" s="1" t="b">
        <v>0</v>
      </c>
      <c r="B255" s="1" t="s">
        <v>300</v>
      </c>
      <c r="C255" s="1">
        <v>2060.0</v>
      </c>
      <c r="D255" s="20">
        <v>43746.59409431713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36">
        <v>0.0</v>
      </c>
      <c r="R255" s="45">
        <f t="shared" si="6"/>
        <v>0</v>
      </c>
      <c r="S255" s="45">
        <f t="shared" si="7"/>
        <v>0</v>
      </c>
      <c r="T255" s="45">
        <f t="shared" si="8"/>
        <v>0</v>
      </c>
      <c r="U255" s="45">
        <f t="shared" si="9"/>
        <v>0</v>
      </c>
      <c r="V255" s="109">
        <f>VLOOKUP(R255,'PCS Percentiles'!A$2:E$105,5,False)</f>
        <v>2</v>
      </c>
      <c r="W255" s="108" t="str">
        <f t="shared" si="10"/>
        <v>Within Standard Deviation</v>
      </c>
    </row>
    <row r="256">
      <c r="A256" s="1" t="b">
        <v>0</v>
      </c>
      <c r="B256" s="1" t="s">
        <v>301</v>
      </c>
      <c r="C256" s="1">
        <v>2066.0</v>
      </c>
      <c r="D256" s="20">
        <v>43746.62532478009</v>
      </c>
      <c r="E256" s="1">
        <v>4.0</v>
      </c>
      <c r="F256" s="1">
        <v>2.0</v>
      </c>
      <c r="G256" s="1">
        <v>1.0</v>
      </c>
      <c r="H256" s="1">
        <v>4.0</v>
      </c>
      <c r="I256" s="1">
        <v>4.0</v>
      </c>
      <c r="J256" s="1">
        <v>4.0</v>
      </c>
      <c r="K256" s="1">
        <v>4.0</v>
      </c>
      <c r="L256" s="1">
        <v>4.0</v>
      </c>
      <c r="M256" s="1">
        <v>4.0</v>
      </c>
      <c r="N256" s="1">
        <v>4.0</v>
      </c>
      <c r="O256" s="1">
        <v>3.0</v>
      </c>
      <c r="P256" s="1">
        <v>2.0</v>
      </c>
      <c r="Q256" s="36">
        <v>4.0</v>
      </c>
      <c r="R256" s="45">
        <f t="shared" si="6"/>
        <v>44</v>
      </c>
      <c r="S256" s="45">
        <f t="shared" si="7"/>
        <v>17</v>
      </c>
      <c r="T256" s="45">
        <f t="shared" si="8"/>
        <v>12</v>
      </c>
      <c r="U256" s="45">
        <f t="shared" si="9"/>
        <v>15</v>
      </c>
      <c r="V256" s="109">
        <f>VLOOKUP(R256,'PCS Percentiles'!A$2:E$105,5,False)</f>
        <v>96</v>
      </c>
      <c r="W256" s="108" t="str">
        <f t="shared" si="10"/>
        <v>Clinically Relevant</v>
      </c>
    </row>
    <row r="257">
      <c r="A257" s="1" t="b">
        <v>0</v>
      </c>
      <c r="B257" s="1" t="s">
        <v>302</v>
      </c>
      <c r="C257" s="1">
        <v>2061.0</v>
      </c>
      <c r="D257" s="20">
        <v>43747.46276212963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3.0</v>
      </c>
      <c r="K257" s="1">
        <v>2.0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36">
        <v>0.0</v>
      </c>
      <c r="R257" s="45">
        <f t="shared" si="6"/>
        <v>5</v>
      </c>
      <c r="S257" s="45">
        <f t="shared" si="7"/>
        <v>0</v>
      </c>
      <c r="T257" s="45">
        <f t="shared" si="8"/>
        <v>5</v>
      </c>
      <c r="U257" s="45">
        <f t="shared" si="9"/>
        <v>0</v>
      </c>
      <c r="V257" s="109">
        <f>VLOOKUP(R257,'PCS Percentiles'!A$2:E$105,5,False)</f>
        <v>11</v>
      </c>
      <c r="W257" s="108" t="str">
        <f t="shared" si="10"/>
        <v>Within Standard Deviation</v>
      </c>
    </row>
    <row r="258">
      <c r="A258" s="1" t="b">
        <v>0</v>
      </c>
      <c r="B258" s="1" t="s">
        <v>131</v>
      </c>
      <c r="C258" s="1">
        <v>1871.0</v>
      </c>
      <c r="D258" s="20">
        <v>43748.45622206018</v>
      </c>
      <c r="E258" s="1">
        <v>1.0</v>
      </c>
      <c r="F258" s="1">
        <v>1.0</v>
      </c>
      <c r="G258" s="1">
        <v>2.0</v>
      </c>
      <c r="H258" s="1">
        <v>4.0</v>
      </c>
      <c r="I258" s="1">
        <v>3.0</v>
      </c>
      <c r="J258" s="1">
        <v>0.0</v>
      </c>
      <c r="K258" s="1">
        <v>4.0</v>
      </c>
      <c r="L258" s="1">
        <v>0.0</v>
      </c>
      <c r="M258" s="1">
        <v>4.0</v>
      </c>
      <c r="N258" s="1">
        <v>1.0</v>
      </c>
      <c r="O258" s="1">
        <v>1.0</v>
      </c>
      <c r="P258" s="1">
        <v>2.0</v>
      </c>
      <c r="Q258" s="36">
        <v>2.0</v>
      </c>
      <c r="R258" s="45">
        <f t="shared" si="6"/>
        <v>25</v>
      </c>
      <c r="S258" s="45">
        <f t="shared" si="7"/>
        <v>13</v>
      </c>
      <c r="T258" s="45">
        <f t="shared" si="8"/>
        <v>6</v>
      </c>
      <c r="U258" s="45">
        <f t="shared" si="9"/>
        <v>6</v>
      </c>
      <c r="V258" s="109">
        <f>VLOOKUP(R258,'PCS Percentiles'!A$2:E$105,5,False)</f>
        <v>62</v>
      </c>
      <c r="W258" s="108" t="str">
        <f t="shared" si="10"/>
        <v>Within Standard Deviation</v>
      </c>
    </row>
    <row r="259">
      <c r="A259" s="1" t="b">
        <v>0</v>
      </c>
      <c r="B259" s="1" t="s">
        <v>262</v>
      </c>
      <c r="C259" s="1">
        <v>2056.0</v>
      </c>
      <c r="D259" s="20">
        <v>43748.711447141206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36">
        <v>0.0</v>
      </c>
      <c r="R259" s="45">
        <f t="shared" si="6"/>
        <v>0</v>
      </c>
      <c r="S259" s="45">
        <f t="shared" si="7"/>
        <v>0</v>
      </c>
      <c r="T259" s="45">
        <f t="shared" si="8"/>
        <v>0</v>
      </c>
      <c r="U259" s="45">
        <f t="shared" si="9"/>
        <v>0</v>
      </c>
      <c r="V259" s="109">
        <f>VLOOKUP(R259,'PCS Percentiles'!A$2:E$105,5,False)</f>
        <v>2</v>
      </c>
      <c r="W259" s="108" t="str">
        <f t="shared" si="10"/>
        <v>Within Standard Deviation</v>
      </c>
    </row>
    <row r="260">
      <c r="A260" s="1" t="b">
        <v>0</v>
      </c>
      <c r="B260" s="1" t="s">
        <v>303</v>
      </c>
      <c r="C260" s="1">
        <v>2072.0</v>
      </c>
      <c r="D260" s="20">
        <v>43753.4079999074</v>
      </c>
      <c r="E260" s="1">
        <v>3.0</v>
      </c>
      <c r="F260" s="1">
        <v>0.0</v>
      </c>
      <c r="G260" s="1">
        <v>2.0</v>
      </c>
      <c r="H260" s="1">
        <v>3.0</v>
      </c>
      <c r="I260" s="1">
        <v>0.0</v>
      </c>
      <c r="J260" s="1">
        <v>3.0</v>
      </c>
      <c r="K260" s="1">
        <v>0.0</v>
      </c>
      <c r="L260" s="1">
        <v>3.0</v>
      </c>
      <c r="M260" s="1">
        <v>1.0</v>
      </c>
      <c r="N260" s="1">
        <v>1.0</v>
      </c>
      <c r="O260" s="1">
        <v>2.0</v>
      </c>
      <c r="P260" s="1">
        <v>1.0</v>
      </c>
      <c r="Q260" s="36">
        <v>3.0</v>
      </c>
      <c r="R260" s="45">
        <f t="shared" si="6"/>
        <v>22</v>
      </c>
      <c r="S260" s="45">
        <f t="shared" si="7"/>
        <v>9</v>
      </c>
      <c r="T260" s="45">
        <f t="shared" si="8"/>
        <v>6</v>
      </c>
      <c r="U260" s="45">
        <f t="shared" si="9"/>
        <v>7</v>
      </c>
      <c r="V260" s="109">
        <f>VLOOKUP(R260,'PCS Percentiles'!A$2:E$105,5,False)</f>
        <v>55</v>
      </c>
      <c r="W260" s="108" t="str">
        <f t="shared" si="10"/>
        <v>Within Standard Deviation</v>
      </c>
    </row>
    <row r="261">
      <c r="A261" s="1" t="b">
        <v>0</v>
      </c>
      <c r="B261" s="1" t="s">
        <v>232</v>
      </c>
      <c r="C261" s="1">
        <v>1921.0</v>
      </c>
      <c r="D261" s="20">
        <v>43754.42547465277</v>
      </c>
      <c r="E261" s="1">
        <v>2.0</v>
      </c>
      <c r="F261" s="1">
        <v>1.0</v>
      </c>
      <c r="G261" s="1">
        <v>2.0</v>
      </c>
      <c r="H261" s="1">
        <v>1.0</v>
      </c>
      <c r="I261" s="1">
        <v>1.0</v>
      </c>
      <c r="J261" s="1">
        <v>2.0</v>
      </c>
      <c r="K261" s="1">
        <v>1.0</v>
      </c>
      <c r="L261" s="1">
        <v>2.0</v>
      </c>
      <c r="M261" s="1">
        <v>2.0</v>
      </c>
      <c r="N261" s="1">
        <v>1.0</v>
      </c>
      <c r="O261" s="1">
        <v>2.0</v>
      </c>
      <c r="P261" s="1">
        <v>1.0</v>
      </c>
      <c r="Q261" s="36">
        <v>2.0</v>
      </c>
      <c r="R261" s="45">
        <f t="shared" si="6"/>
        <v>20</v>
      </c>
      <c r="S261" s="45">
        <f t="shared" si="7"/>
        <v>8</v>
      </c>
      <c r="T261" s="45">
        <f t="shared" si="8"/>
        <v>5</v>
      </c>
      <c r="U261" s="45">
        <f t="shared" si="9"/>
        <v>7</v>
      </c>
      <c r="V261" s="109">
        <f>VLOOKUP(R261,'PCS Percentiles'!A$2:E$105,5,False)</f>
        <v>50</v>
      </c>
      <c r="W261" s="108" t="str">
        <f t="shared" si="10"/>
        <v>Within Standard Deviation</v>
      </c>
    </row>
    <row r="262">
      <c r="A262" s="1" t="b">
        <v>0</v>
      </c>
      <c r="B262" s="1" t="s">
        <v>304</v>
      </c>
      <c r="C262" s="1">
        <v>2073.0</v>
      </c>
      <c r="D262" s="20">
        <v>43755.41967065972</v>
      </c>
      <c r="E262" s="1">
        <v>2.0</v>
      </c>
      <c r="F262" s="1">
        <v>0.0</v>
      </c>
      <c r="G262" s="1">
        <v>2.0</v>
      </c>
      <c r="H262" s="1">
        <v>3.0</v>
      </c>
      <c r="I262" s="1">
        <v>0.0</v>
      </c>
      <c r="J262" s="1">
        <v>2.0</v>
      </c>
      <c r="K262" s="1">
        <v>0.0</v>
      </c>
      <c r="L262" s="1">
        <v>2.0</v>
      </c>
      <c r="M262" s="1">
        <v>3.0</v>
      </c>
      <c r="N262" s="1">
        <v>1.0</v>
      </c>
      <c r="O262" s="1">
        <v>0.0</v>
      </c>
      <c r="P262" s="1">
        <v>1.0</v>
      </c>
      <c r="Q262" s="36">
        <v>0.0</v>
      </c>
      <c r="R262" s="45">
        <f t="shared" si="6"/>
        <v>16</v>
      </c>
      <c r="S262" s="45">
        <f t="shared" si="7"/>
        <v>8</v>
      </c>
      <c r="T262" s="45">
        <f t="shared" si="8"/>
        <v>2</v>
      </c>
      <c r="U262" s="45">
        <f t="shared" si="9"/>
        <v>6</v>
      </c>
      <c r="V262" s="109">
        <f>VLOOKUP(R262,'PCS Percentiles'!A$2:E$105,5,False)</f>
        <v>41</v>
      </c>
      <c r="W262" s="108" t="str">
        <f t="shared" si="10"/>
        <v>Within Standard Deviation</v>
      </c>
    </row>
    <row r="263">
      <c r="A263" s="1" t="b">
        <v>0</v>
      </c>
      <c r="B263" s="1" t="s">
        <v>305</v>
      </c>
      <c r="C263" s="1">
        <v>1202.0</v>
      </c>
      <c r="D263" s="20">
        <v>43756.358690231486</v>
      </c>
      <c r="E263" s="1">
        <v>2.0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1.0</v>
      </c>
      <c r="M263" s="1">
        <v>0.0</v>
      </c>
      <c r="N263" s="1">
        <v>0.0</v>
      </c>
      <c r="O263" s="1">
        <v>0.0</v>
      </c>
      <c r="P263" s="1">
        <v>0.0</v>
      </c>
      <c r="Q263" s="36">
        <v>0.0</v>
      </c>
      <c r="R263" s="45">
        <f t="shared" si="6"/>
        <v>3</v>
      </c>
      <c r="S263" s="45">
        <f t="shared" si="7"/>
        <v>2</v>
      </c>
      <c r="T263" s="45">
        <f t="shared" si="8"/>
        <v>0</v>
      </c>
      <c r="U263" s="45">
        <f t="shared" si="9"/>
        <v>1</v>
      </c>
      <c r="V263" s="109">
        <f>VLOOKUP(R263,'PCS Percentiles'!A$2:E$105,5,False)</f>
        <v>6</v>
      </c>
      <c r="W263" s="108" t="str">
        <f t="shared" si="10"/>
        <v>Within Standard Deviation</v>
      </c>
    </row>
    <row r="264">
      <c r="A264" s="1" t="b">
        <v>0</v>
      </c>
      <c r="B264" s="1" t="s">
        <v>135</v>
      </c>
      <c r="C264" s="1">
        <v>1887.0</v>
      </c>
      <c r="D264" s="20">
        <v>43756.527996273144</v>
      </c>
      <c r="E264" s="1">
        <v>4.0</v>
      </c>
      <c r="F264" s="1">
        <v>3.0</v>
      </c>
      <c r="G264" s="1">
        <v>3.0</v>
      </c>
      <c r="H264" s="1">
        <v>3.0</v>
      </c>
      <c r="I264" s="1">
        <v>3.0</v>
      </c>
      <c r="J264" s="1">
        <v>3.0</v>
      </c>
      <c r="K264" s="1">
        <v>0.0</v>
      </c>
      <c r="L264" s="1">
        <v>4.0</v>
      </c>
      <c r="M264" s="1">
        <v>4.0</v>
      </c>
      <c r="N264" s="1">
        <v>3.0</v>
      </c>
      <c r="O264" s="1">
        <v>4.0</v>
      </c>
      <c r="P264" s="1">
        <v>3.0</v>
      </c>
      <c r="Q264" s="36">
        <v>4.0</v>
      </c>
      <c r="R264" s="45">
        <f t="shared" si="6"/>
        <v>41</v>
      </c>
      <c r="S264" s="45">
        <f t="shared" si="7"/>
        <v>19</v>
      </c>
      <c r="T264" s="45">
        <f t="shared" si="8"/>
        <v>7</v>
      </c>
      <c r="U264" s="45">
        <f t="shared" si="9"/>
        <v>15</v>
      </c>
      <c r="V264" s="109">
        <f>VLOOKUP(R264,'PCS Percentiles'!A$2:E$105,5,False)</f>
        <v>93</v>
      </c>
      <c r="W264" s="108" t="str">
        <f t="shared" si="10"/>
        <v>Clinically Relevant</v>
      </c>
    </row>
    <row r="265">
      <c r="A265" s="1" t="b">
        <v>0</v>
      </c>
      <c r="B265" s="1" t="s">
        <v>887</v>
      </c>
      <c r="C265" s="1">
        <v>2075.0</v>
      </c>
      <c r="D265" s="20">
        <v>43756.58162295139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36">
        <v>0.0</v>
      </c>
      <c r="R265" s="45">
        <f t="shared" si="6"/>
        <v>0</v>
      </c>
      <c r="S265" s="45">
        <f t="shared" si="7"/>
        <v>0</v>
      </c>
      <c r="T265" s="45">
        <f t="shared" si="8"/>
        <v>0</v>
      </c>
      <c r="U265" s="45">
        <f t="shared" si="9"/>
        <v>0</v>
      </c>
      <c r="V265" s="109">
        <f>VLOOKUP(R265,'PCS Percentiles'!A$2:E$105,5,False)</f>
        <v>2</v>
      </c>
      <c r="W265" s="108" t="str">
        <f t="shared" si="10"/>
        <v>Within Standard Deviation</v>
      </c>
    </row>
    <row r="266">
      <c r="A266" s="1" t="b">
        <v>0</v>
      </c>
      <c r="B266" s="1" t="s">
        <v>307</v>
      </c>
      <c r="C266" s="1">
        <v>2070.0</v>
      </c>
      <c r="D266" s="20">
        <v>43759.418320324075</v>
      </c>
      <c r="E266" s="1">
        <v>3.0</v>
      </c>
      <c r="F266" s="1">
        <v>1.0</v>
      </c>
      <c r="G266" s="1">
        <v>3.0</v>
      </c>
      <c r="H266" s="1">
        <v>3.0</v>
      </c>
      <c r="I266" s="1">
        <v>1.0</v>
      </c>
      <c r="J266" s="1">
        <v>3.0</v>
      </c>
      <c r="K266" s="1">
        <v>0.0</v>
      </c>
      <c r="L266" s="1">
        <v>3.0</v>
      </c>
      <c r="M266" s="1">
        <v>3.0</v>
      </c>
      <c r="N266" s="1">
        <v>1.0</v>
      </c>
      <c r="O266" s="1">
        <v>1.0</v>
      </c>
      <c r="P266" s="1">
        <v>0.0</v>
      </c>
      <c r="Q266" s="36">
        <v>1.0</v>
      </c>
      <c r="R266" s="45">
        <f t="shared" si="6"/>
        <v>23</v>
      </c>
      <c r="S266" s="45">
        <f t="shared" si="7"/>
        <v>11</v>
      </c>
      <c r="T266" s="45">
        <f t="shared" si="8"/>
        <v>4</v>
      </c>
      <c r="U266" s="45">
        <f t="shared" si="9"/>
        <v>8</v>
      </c>
      <c r="V266" s="109">
        <f>VLOOKUP(R266,'PCS Percentiles'!A$2:E$105,5,False)</f>
        <v>57</v>
      </c>
      <c r="W266" s="108" t="str">
        <f t="shared" si="10"/>
        <v>Within Standard Deviation</v>
      </c>
    </row>
    <row r="267">
      <c r="A267" s="1" t="b">
        <v>0</v>
      </c>
      <c r="B267" s="1" t="s">
        <v>134</v>
      </c>
      <c r="C267" s="1">
        <v>1900.0</v>
      </c>
      <c r="D267" s="20">
        <v>43760.452577627315</v>
      </c>
      <c r="E267" s="1">
        <v>0.0</v>
      </c>
      <c r="F267" s="1">
        <v>1.0</v>
      </c>
      <c r="G267" s="1">
        <v>1.0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1.0</v>
      </c>
      <c r="Q267" s="36">
        <v>0.0</v>
      </c>
      <c r="R267" s="45">
        <f t="shared" si="6"/>
        <v>3</v>
      </c>
      <c r="S267" s="45">
        <f t="shared" si="7"/>
        <v>3</v>
      </c>
      <c r="T267" s="45">
        <f t="shared" si="8"/>
        <v>0</v>
      </c>
      <c r="U267" s="45">
        <f t="shared" si="9"/>
        <v>0</v>
      </c>
      <c r="V267" s="109">
        <f>VLOOKUP(R267,'PCS Percentiles'!A$2:E$105,5,False)</f>
        <v>6</v>
      </c>
      <c r="W267" s="108" t="str">
        <f t="shared" si="10"/>
        <v>Within Standard Deviation</v>
      </c>
    </row>
    <row r="268">
      <c r="A268" s="1" t="b">
        <v>0</v>
      </c>
      <c r="B268" s="1" t="s">
        <v>226</v>
      </c>
      <c r="C268" s="1">
        <v>1972.0</v>
      </c>
      <c r="D268" s="20">
        <v>43761.409313055556</v>
      </c>
      <c r="E268" s="1">
        <v>2.0</v>
      </c>
      <c r="F268" s="1">
        <v>0.0</v>
      </c>
      <c r="G268" s="1">
        <v>3.0</v>
      </c>
      <c r="H268" s="1">
        <v>2.0</v>
      </c>
      <c r="I268" s="1">
        <v>1.0</v>
      </c>
      <c r="J268" s="1">
        <v>4.0</v>
      </c>
      <c r="K268" s="1">
        <v>0.0</v>
      </c>
      <c r="L268" s="1">
        <v>2.0</v>
      </c>
      <c r="M268" s="1">
        <v>1.0</v>
      </c>
      <c r="N268" s="1">
        <v>1.0</v>
      </c>
      <c r="O268" s="1">
        <v>2.0</v>
      </c>
      <c r="P268" s="1">
        <v>2.0</v>
      </c>
      <c r="Q268" s="36">
        <v>3.0</v>
      </c>
      <c r="R268" s="45">
        <f t="shared" si="6"/>
        <v>23</v>
      </c>
      <c r="S268" s="45">
        <f t="shared" si="7"/>
        <v>10</v>
      </c>
      <c r="T268" s="45">
        <f t="shared" si="8"/>
        <v>7</v>
      </c>
      <c r="U268" s="45">
        <f t="shared" si="9"/>
        <v>6</v>
      </c>
      <c r="V268" s="109">
        <f>VLOOKUP(R268,'PCS Percentiles'!A$2:E$105,5,False)</f>
        <v>57</v>
      </c>
      <c r="W268" s="108" t="str">
        <f t="shared" si="10"/>
        <v>Within Standard Deviation</v>
      </c>
    </row>
    <row r="269">
      <c r="A269" s="1" t="b">
        <v>0</v>
      </c>
      <c r="B269" s="1" t="s">
        <v>223</v>
      </c>
      <c r="C269" s="1">
        <v>1975.0</v>
      </c>
      <c r="D269" s="20">
        <v>43761.468984363426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36">
        <v>0.0</v>
      </c>
      <c r="R269" s="45">
        <f t="shared" si="6"/>
        <v>0</v>
      </c>
      <c r="S269" s="45">
        <f t="shared" si="7"/>
        <v>0</v>
      </c>
      <c r="T269" s="45">
        <f t="shared" si="8"/>
        <v>0</v>
      </c>
      <c r="U269" s="45">
        <f t="shared" si="9"/>
        <v>0</v>
      </c>
      <c r="V269" s="109">
        <f>VLOOKUP(R269,'PCS Percentiles'!A$2:E$105,5,False)</f>
        <v>2</v>
      </c>
      <c r="W269" s="108" t="str">
        <f t="shared" si="10"/>
        <v>Within Standard Deviation</v>
      </c>
    </row>
    <row r="270">
      <c r="A270" s="1" t="b">
        <v>0</v>
      </c>
      <c r="B270" s="1" t="s">
        <v>167</v>
      </c>
      <c r="C270" s="1">
        <v>1146.0</v>
      </c>
      <c r="D270" s="20">
        <v>43761.546706319445</v>
      </c>
      <c r="E270" s="1">
        <v>3.0</v>
      </c>
      <c r="F270" s="1">
        <v>2.0</v>
      </c>
      <c r="G270" s="1">
        <v>3.0</v>
      </c>
      <c r="H270" s="1">
        <v>2.0</v>
      </c>
      <c r="I270" s="1">
        <v>2.0</v>
      </c>
      <c r="J270" s="1">
        <v>2.0</v>
      </c>
      <c r="K270" s="1">
        <v>3.0</v>
      </c>
      <c r="L270" s="1">
        <v>3.0</v>
      </c>
      <c r="M270" s="1">
        <v>2.0</v>
      </c>
      <c r="N270" s="1">
        <v>2.0</v>
      </c>
      <c r="O270" s="1">
        <v>3.0</v>
      </c>
      <c r="P270" s="1">
        <v>2.0</v>
      </c>
      <c r="Q270" s="36">
        <v>2.0</v>
      </c>
      <c r="R270" s="45">
        <f t="shared" si="6"/>
        <v>31</v>
      </c>
      <c r="S270" s="45">
        <f t="shared" si="7"/>
        <v>14</v>
      </c>
      <c r="T270" s="45">
        <f t="shared" si="8"/>
        <v>7</v>
      </c>
      <c r="U270" s="45">
        <f t="shared" si="9"/>
        <v>10</v>
      </c>
      <c r="V270" s="109">
        <f>VLOOKUP(R270,'PCS Percentiles'!A$2:E$105,5,False)</f>
        <v>78</v>
      </c>
      <c r="W270" s="108" t="str">
        <f t="shared" si="10"/>
        <v>Clinically Relevant</v>
      </c>
    </row>
    <row r="271">
      <c r="A271" s="1" t="b">
        <v>0</v>
      </c>
      <c r="B271" s="1" t="s">
        <v>245</v>
      </c>
      <c r="C271" s="1">
        <v>1997.0</v>
      </c>
      <c r="D271" s="20">
        <v>43762.43489228009</v>
      </c>
      <c r="E271" s="1">
        <v>1.0</v>
      </c>
      <c r="F271" s="1">
        <v>0.0</v>
      </c>
      <c r="G271" s="1">
        <v>1.0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36">
        <v>1.0</v>
      </c>
      <c r="R271" s="45">
        <f t="shared" si="6"/>
        <v>3</v>
      </c>
      <c r="S271" s="45">
        <f t="shared" si="7"/>
        <v>2</v>
      </c>
      <c r="T271" s="45">
        <f t="shared" si="8"/>
        <v>1</v>
      </c>
      <c r="U271" s="45">
        <f t="shared" si="9"/>
        <v>0</v>
      </c>
      <c r="V271" s="109">
        <f>VLOOKUP(R271,'PCS Percentiles'!A$2:E$105,5,False)</f>
        <v>6</v>
      </c>
      <c r="W271" s="108" t="str">
        <f t="shared" si="10"/>
        <v>Within Standard Deviation</v>
      </c>
    </row>
    <row r="272">
      <c r="A272" s="1" t="b">
        <v>0</v>
      </c>
      <c r="B272" s="1" t="s">
        <v>268</v>
      </c>
      <c r="C272" s="1">
        <v>2012.0</v>
      </c>
      <c r="D272" s="20">
        <v>43762.53213773148</v>
      </c>
      <c r="E272" s="1">
        <v>3.0</v>
      </c>
      <c r="F272" s="1">
        <v>1.0</v>
      </c>
      <c r="G272" s="1">
        <v>2.0</v>
      </c>
      <c r="H272" s="1">
        <v>0.0</v>
      </c>
      <c r="I272" s="1">
        <v>1.0</v>
      </c>
      <c r="J272" s="1">
        <v>2.0</v>
      </c>
      <c r="K272" s="1">
        <v>3.0</v>
      </c>
      <c r="L272" s="1">
        <v>3.0</v>
      </c>
      <c r="M272" s="1">
        <v>3.0</v>
      </c>
      <c r="N272" s="1">
        <v>3.0</v>
      </c>
      <c r="O272" s="1">
        <v>3.0</v>
      </c>
      <c r="P272" s="1">
        <v>1.0</v>
      </c>
      <c r="Q272" s="36">
        <v>1.0</v>
      </c>
      <c r="R272" s="45">
        <f t="shared" si="6"/>
        <v>26</v>
      </c>
      <c r="S272" s="45">
        <f t="shared" si="7"/>
        <v>8</v>
      </c>
      <c r="T272" s="45">
        <f t="shared" si="8"/>
        <v>6</v>
      </c>
      <c r="U272" s="45">
        <f t="shared" si="9"/>
        <v>12</v>
      </c>
      <c r="V272" s="109">
        <f>VLOOKUP(R272,'PCS Percentiles'!A$2:E$105,5,False)</f>
        <v>65</v>
      </c>
      <c r="W272" s="108" t="str">
        <f t="shared" si="10"/>
        <v>Within Standard Deviation</v>
      </c>
    </row>
    <row r="273">
      <c r="A273" s="1" t="b">
        <v>0</v>
      </c>
      <c r="B273" s="1" t="s">
        <v>888</v>
      </c>
      <c r="C273" s="1">
        <v>2077.0</v>
      </c>
      <c r="D273" s="20">
        <v>43762.54685767361</v>
      </c>
      <c r="E273" s="1">
        <v>1.0</v>
      </c>
      <c r="F273" s="1">
        <v>0.0</v>
      </c>
      <c r="G273" s="1">
        <v>0.0</v>
      </c>
      <c r="H273" s="1">
        <v>1.0</v>
      </c>
      <c r="I273" s="1">
        <v>0.0</v>
      </c>
      <c r="J273" s="1">
        <v>1.0</v>
      </c>
      <c r="K273" s="1">
        <v>1.0</v>
      </c>
      <c r="L273" s="1">
        <v>2.0</v>
      </c>
      <c r="M273" s="1">
        <v>1.0</v>
      </c>
      <c r="N273" s="1">
        <v>1.0</v>
      </c>
      <c r="O273" s="1">
        <v>1.0</v>
      </c>
      <c r="P273" s="1">
        <v>1.0</v>
      </c>
      <c r="Q273" s="36">
        <v>3.0</v>
      </c>
      <c r="R273" s="45">
        <f t="shared" si="6"/>
        <v>13</v>
      </c>
      <c r="S273" s="45">
        <f t="shared" si="7"/>
        <v>3</v>
      </c>
      <c r="T273" s="45">
        <f t="shared" si="8"/>
        <v>5</v>
      </c>
      <c r="U273" s="45">
        <f t="shared" si="9"/>
        <v>5</v>
      </c>
      <c r="V273" s="109">
        <f>VLOOKUP(R273,'PCS Percentiles'!A$2:E$105,5,False)</f>
        <v>34</v>
      </c>
      <c r="W273" s="108" t="str">
        <f t="shared" si="10"/>
        <v>Within Standard Deviation</v>
      </c>
    </row>
    <row r="274">
      <c r="A274" s="1" t="b">
        <v>0</v>
      </c>
      <c r="B274" s="1" t="s">
        <v>308</v>
      </c>
      <c r="C274" s="1">
        <v>2064.0</v>
      </c>
      <c r="D274" s="20">
        <v>43763.37570763889</v>
      </c>
      <c r="E274" s="1">
        <v>3.0</v>
      </c>
      <c r="F274" s="1">
        <v>1.0</v>
      </c>
      <c r="G274" s="1">
        <v>2.0</v>
      </c>
      <c r="H274" s="1">
        <v>1.0</v>
      </c>
      <c r="I274" s="1">
        <v>0.0</v>
      </c>
      <c r="J274" s="1">
        <v>0.0</v>
      </c>
      <c r="K274" s="1">
        <v>0.0</v>
      </c>
      <c r="L274" s="1">
        <v>1.0</v>
      </c>
      <c r="M274" s="1">
        <v>2.0</v>
      </c>
      <c r="N274" s="1">
        <v>2.0</v>
      </c>
      <c r="O274" s="1">
        <v>2.0</v>
      </c>
      <c r="P274" s="1">
        <v>2.0</v>
      </c>
      <c r="Q274" s="36">
        <v>3.0</v>
      </c>
      <c r="R274" s="45">
        <f t="shared" si="6"/>
        <v>19</v>
      </c>
      <c r="S274" s="45">
        <f t="shared" si="7"/>
        <v>9</v>
      </c>
      <c r="T274" s="45">
        <f t="shared" si="8"/>
        <v>3</v>
      </c>
      <c r="U274" s="45">
        <f t="shared" si="9"/>
        <v>7</v>
      </c>
      <c r="V274" s="109">
        <f>VLOOKUP(R274,'PCS Percentiles'!A$2:E$105,5,False)</f>
        <v>48</v>
      </c>
      <c r="W274" s="108" t="str">
        <f t="shared" si="10"/>
        <v>Within Standard Deviation</v>
      </c>
    </row>
    <row r="275">
      <c r="A275" s="1" t="b">
        <v>0</v>
      </c>
      <c r="B275" s="1" t="s">
        <v>309</v>
      </c>
      <c r="C275" s="1">
        <v>2083.0</v>
      </c>
      <c r="D275" s="20">
        <v>43763.45184417824</v>
      </c>
      <c r="E275" s="1">
        <v>4.0</v>
      </c>
      <c r="F275" s="1">
        <v>0.0</v>
      </c>
      <c r="G275" s="1">
        <v>1.0</v>
      </c>
      <c r="H275" s="1">
        <v>1.0</v>
      </c>
      <c r="I275" s="1">
        <v>1.0</v>
      </c>
      <c r="J275" s="1">
        <v>2.0</v>
      </c>
      <c r="K275" s="1">
        <v>1.0</v>
      </c>
      <c r="L275" s="1">
        <v>3.0</v>
      </c>
      <c r="M275" s="1">
        <v>2.0</v>
      </c>
      <c r="N275" s="1">
        <v>1.0</v>
      </c>
      <c r="O275" s="1">
        <v>0.0</v>
      </c>
      <c r="P275" s="1">
        <v>0.0</v>
      </c>
      <c r="Q275" s="36">
        <v>2.0</v>
      </c>
      <c r="R275" s="45">
        <f t="shared" si="6"/>
        <v>18</v>
      </c>
      <c r="S275" s="45">
        <f t="shared" si="7"/>
        <v>7</v>
      </c>
      <c r="T275" s="45">
        <f t="shared" si="8"/>
        <v>5</v>
      </c>
      <c r="U275" s="45">
        <f t="shared" si="9"/>
        <v>6</v>
      </c>
      <c r="V275" s="109">
        <f>VLOOKUP(R275,'PCS Percentiles'!A$2:E$105,5,False)</f>
        <v>47</v>
      </c>
      <c r="W275" s="108" t="str">
        <f t="shared" si="10"/>
        <v>Within Standard Deviation</v>
      </c>
    </row>
    <row r="276">
      <c r="A276" s="1" t="b">
        <v>0</v>
      </c>
      <c r="B276" s="1" t="s">
        <v>310</v>
      </c>
      <c r="C276" s="1">
        <v>57.0</v>
      </c>
      <c r="D276" s="20">
        <v>43763.546876990746</v>
      </c>
      <c r="E276" s="1">
        <v>1.0</v>
      </c>
      <c r="F276" s="1">
        <v>0.0</v>
      </c>
      <c r="G276" s="1">
        <v>1.0</v>
      </c>
      <c r="H276" s="1">
        <v>1.0</v>
      </c>
      <c r="I276" s="1">
        <v>0.0</v>
      </c>
      <c r="J276" s="1">
        <v>0.0</v>
      </c>
      <c r="K276" s="1">
        <v>0.0</v>
      </c>
      <c r="L276" s="1">
        <v>0.0</v>
      </c>
      <c r="M276" s="1">
        <v>1.0</v>
      </c>
      <c r="N276" s="1">
        <v>0.0</v>
      </c>
      <c r="O276" s="1">
        <v>1.0</v>
      </c>
      <c r="P276" s="1">
        <v>0.0</v>
      </c>
      <c r="Q276" s="36">
        <v>1.0</v>
      </c>
      <c r="R276" s="45">
        <f t="shared" si="6"/>
        <v>6</v>
      </c>
      <c r="S276" s="45">
        <f t="shared" si="7"/>
        <v>3</v>
      </c>
      <c r="T276" s="45">
        <f t="shared" si="8"/>
        <v>1</v>
      </c>
      <c r="U276" s="45">
        <f t="shared" si="9"/>
        <v>2</v>
      </c>
      <c r="V276" s="109">
        <f>VLOOKUP(R276,'PCS Percentiles'!A$2:E$105,5,False)</f>
        <v>15</v>
      </c>
      <c r="W276" s="108" t="str">
        <f t="shared" si="10"/>
        <v>Within Standard Deviation</v>
      </c>
    </row>
    <row r="277">
      <c r="A277" s="1" t="b">
        <v>0</v>
      </c>
      <c r="B277" s="1" t="s">
        <v>311</v>
      </c>
      <c r="C277" s="1">
        <v>2074.0</v>
      </c>
      <c r="D277" s="20">
        <v>43763.587790324076</v>
      </c>
      <c r="E277" s="1">
        <v>1.0</v>
      </c>
      <c r="F277" s="1">
        <v>1.0</v>
      </c>
      <c r="G277" s="1">
        <v>3.0</v>
      </c>
      <c r="H277" s="1">
        <v>1.0</v>
      </c>
      <c r="I277" s="1">
        <v>1.0</v>
      </c>
      <c r="J277" s="1">
        <v>3.0</v>
      </c>
      <c r="K277" s="1">
        <v>0.0</v>
      </c>
      <c r="L277" s="1">
        <v>0.0</v>
      </c>
      <c r="M277" s="1">
        <v>1.0</v>
      </c>
      <c r="N277" s="1">
        <v>2.0</v>
      </c>
      <c r="O277" s="1">
        <v>3.0</v>
      </c>
      <c r="P277" s="1">
        <v>2.0</v>
      </c>
      <c r="Q277" s="36">
        <v>0.0</v>
      </c>
      <c r="R277" s="45">
        <f t="shared" si="6"/>
        <v>18</v>
      </c>
      <c r="S277" s="45">
        <f t="shared" si="7"/>
        <v>9</v>
      </c>
      <c r="T277" s="45">
        <f t="shared" si="8"/>
        <v>3</v>
      </c>
      <c r="U277" s="45">
        <f t="shared" si="9"/>
        <v>6</v>
      </c>
      <c r="V277" s="109">
        <f>VLOOKUP(R277,'PCS Percentiles'!A$2:E$105,5,False)</f>
        <v>47</v>
      </c>
      <c r="W277" s="108" t="str">
        <f t="shared" si="10"/>
        <v>Within Standard Deviation</v>
      </c>
    </row>
    <row r="278">
      <c r="A278" s="1" t="b">
        <v>0</v>
      </c>
      <c r="B278" s="1" t="s">
        <v>889</v>
      </c>
      <c r="C278" s="1">
        <v>1102.0</v>
      </c>
      <c r="D278" s="20">
        <v>43766.64110951389</v>
      </c>
      <c r="E278" s="1">
        <v>0.0</v>
      </c>
      <c r="F278" s="1">
        <v>0.0</v>
      </c>
      <c r="G278" s="1">
        <v>2.0</v>
      </c>
      <c r="H278" s="1">
        <v>0.0</v>
      </c>
      <c r="I278" s="1">
        <v>0.0</v>
      </c>
      <c r="J278" s="1">
        <v>0.0</v>
      </c>
      <c r="K278" s="1">
        <v>0.0</v>
      </c>
      <c r="L278" s="1">
        <v>2.0</v>
      </c>
      <c r="M278" s="1">
        <v>0.0</v>
      </c>
      <c r="N278" s="1">
        <v>0.0</v>
      </c>
      <c r="O278" s="1">
        <v>0.0</v>
      </c>
      <c r="P278" s="1">
        <v>0.0</v>
      </c>
      <c r="Q278" s="36">
        <v>0.0</v>
      </c>
      <c r="R278" s="45">
        <f t="shared" si="6"/>
        <v>4</v>
      </c>
      <c r="S278" s="45">
        <f t="shared" si="7"/>
        <v>2</v>
      </c>
      <c r="T278" s="45">
        <f t="shared" si="8"/>
        <v>0</v>
      </c>
      <c r="U278" s="45">
        <f t="shared" si="9"/>
        <v>2</v>
      </c>
      <c r="V278" s="109">
        <f>VLOOKUP(R278,'PCS Percentiles'!A$2:E$105,5,False)</f>
        <v>9</v>
      </c>
      <c r="W278" s="108" t="str">
        <f t="shared" si="10"/>
        <v>Within Standard Deviation</v>
      </c>
    </row>
    <row r="279">
      <c r="A279" s="1" t="b">
        <v>0</v>
      </c>
      <c r="B279" s="1" t="s">
        <v>312</v>
      </c>
      <c r="C279" s="1">
        <v>2092.0</v>
      </c>
      <c r="D279" s="20">
        <v>43767.43951134259</v>
      </c>
      <c r="E279" s="1">
        <v>3.0</v>
      </c>
      <c r="F279" s="1">
        <v>0.0</v>
      </c>
      <c r="G279" s="1">
        <v>3.0</v>
      </c>
      <c r="H279" s="1">
        <v>2.0</v>
      </c>
      <c r="I279" s="1">
        <v>1.0</v>
      </c>
      <c r="J279" s="1">
        <v>3.0</v>
      </c>
      <c r="K279" s="1">
        <v>1.0</v>
      </c>
      <c r="L279" s="1">
        <v>4.0</v>
      </c>
      <c r="M279" s="1">
        <v>3.0</v>
      </c>
      <c r="N279" s="1">
        <v>2.0</v>
      </c>
      <c r="O279" s="1">
        <v>4.0</v>
      </c>
      <c r="P279" s="1">
        <v>3.0</v>
      </c>
      <c r="Q279" s="36">
        <v>3.0</v>
      </c>
      <c r="R279" s="45">
        <f t="shared" si="6"/>
        <v>32</v>
      </c>
      <c r="S279" s="45">
        <f t="shared" si="7"/>
        <v>12</v>
      </c>
      <c r="T279" s="45">
        <f t="shared" si="8"/>
        <v>7</v>
      </c>
      <c r="U279" s="45">
        <f t="shared" si="9"/>
        <v>13</v>
      </c>
      <c r="V279" s="109">
        <f>VLOOKUP(R279,'PCS Percentiles'!A$2:E$105,5,False)</f>
        <v>80</v>
      </c>
      <c r="W279" s="108" t="str">
        <f t="shared" si="10"/>
        <v>Clinically Relevant</v>
      </c>
    </row>
    <row r="280">
      <c r="A280" s="1" t="b">
        <v>0</v>
      </c>
      <c r="B280" s="1" t="s">
        <v>890</v>
      </c>
      <c r="C280" s="1">
        <v>2091.0</v>
      </c>
      <c r="D280" s="20">
        <v>43767.443732291664</v>
      </c>
      <c r="E280" s="1">
        <v>0.0</v>
      </c>
      <c r="F280" s="1">
        <v>0.0</v>
      </c>
      <c r="G280" s="1">
        <v>2.0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36">
        <v>0.0</v>
      </c>
      <c r="R280" s="45">
        <f t="shared" si="6"/>
        <v>2</v>
      </c>
      <c r="S280" s="45">
        <f t="shared" si="7"/>
        <v>2</v>
      </c>
      <c r="T280" s="45">
        <f t="shared" si="8"/>
        <v>0</v>
      </c>
      <c r="U280" s="45">
        <f t="shared" si="9"/>
        <v>0</v>
      </c>
      <c r="V280" s="109">
        <f>VLOOKUP(R280,'PCS Percentiles'!A$2:E$105,5,False)</f>
        <v>5</v>
      </c>
      <c r="W280" s="108" t="str">
        <f t="shared" si="10"/>
        <v>Within Standard Deviation</v>
      </c>
    </row>
    <row r="281">
      <c r="A281" s="1" t="b">
        <v>0</v>
      </c>
      <c r="B281" s="1" t="s">
        <v>303</v>
      </c>
      <c r="C281" s="1">
        <v>2072.0</v>
      </c>
      <c r="D281" s="20">
        <v>43767.63159042824</v>
      </c>
      <c r="E281" s="1">
        <v>0.0</v>
      </c>
      <c r="F281" s="1">
        <v>0.0</v>
      </c>
      <c r="G281" s="1">
        <v>1.0</v>
      </c>
      <c r="H281" s="1">
        <v>2.0</v>
      </c>
      <c r="I281" s="1">
        <v>0.0</v>
      </c>
      <c r="J281" s="1">
        <v>1.0</v>
      </c>
      <c r="K281" s="1">
        <v>0.0</v>
      </c>
      <c r="L281" s="1">
        <v>1.0</v>
      </c>
      <c r="M281" s="1">
        <v>0.0</v>
      </c>
      <c r="N281" s="1">
        <v>0.0</v>
      </c>
      <c r="O281" s="1">
        <v>0.0</v>
      </c>
      <c r="P281" s="1">
        <v>0.0</v>
      </c>
      <c r="Q281" s="36">
        <v>1.0</v>
      </c>
      <c r="R281" s="45">
        <f t="shared" si="6"/>
        <v>6</v>
      </c>
      <c r="S281" s="45">
        <f t="shared" si="7"/>
        <v>3</v>
      </c>
      <c r="T281" s="45">
        <f t="shared" si="8"/>
        <v>2</v>
      </c>
      <c r="U281" s="45">
        <f t="shared" si="9"/>
        <v>1</v>
      </c>
      <c r="V281" s="109">
        <f>VLOOKUP(R281,'PCS Percentiles'!A$2:E$105,5,False)</f>
        <v>15</v>
      </c>
      <c r="W281" s="108" t="str">
        <f t="shared" si="10"/>
        <v>Within Standard Deviation</v>
      </c>
    </row>
    <row r="282">
      <c r="A282" s="1" t="b">
        <v>0</v>
      </c>
      <c r="B282" s="1" t="s">
        <v>238</v>
      </c>
      <c r="C282" s="1">
        <v>1971.0</v>
      </c>
      <c r="D282" s="20">
        <v>43768.4068471875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36">
        <v>0.0</v>
      </c>
      <c r="R282" s="45">
        <f t="shared" si="6"/>
        <v>0</v>
      </c>
      <c r="S282" s="45">
        <f t="shared" si="7"/>
        <v>0</v>
      </c>
      <c r="T282" s="45">
        <f t="shared" si="8"/>
        <v>0</v>
      </c>
      <c r="U282" s="45">
        <f t="shared" si="9"/>
        <v>0</v>
      </c>
      <c r="V282" s="109">
        <f>VLOOKUP(R282,'PCS Percentiles'!A$2:E$105,5,False)</f>
        <v>2</v>
      </c>
      <c r="W282" s="108" t="str">
        <f t="shared" si="10"/>
        <v>Within Standard Deviation</v>
      </c>
    </row>
    <row r="283">
      <c r="A283" s="1" t="b">
        <v>0</v>
      </c>
      <c r="B283" s="1" t="s">
        <v>313</v>
      </c>
      <c r="C283" s="1">
        <v>1666.0</v>
      </c>
      <c r="D283" s="20">
        <v>43769.41459269676</v>
      </c>
      <c r="E283" s="1">
        <v>1.0</v>
      </c>
      <c r="F283" s="1">
        <v>1.0</v>
      </c>
      <c r="G283" s="1">
        <v>0.0</v>
      </c>
      <c r="H283" s="1">
        <v>1.0</v>
      </c>
      <c r="I283" s="1">
        <v>1.0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36">
        <v>0.0</v>
      </c>
      <c r="R283" s="45">
        <f t="shared" si="6"/>
        <v>4</v>
      </c>
      <c r="S283" s="45">
        <f t="shared" si="7"/>
        <v>4</v>
      </c>
      <c r="T283" s="45">
        <f t="shared" si="8"/>
        <v>0</v>
      </c>
      <c r="U283" s="45">
        <f t="shared" si="9"/>
        <v>0</v>
      </c>
      <c r="V283" s="109">
        <f>VLOOKUP(R283,'PCS Percentiles'!A$2:E$105,5,False)</f>
        <v>9</v>
      </c>
      <c r="W283" s="108" t="str">
        <f t="shared" si="10"/>
        <v>Within Standard Deviation</v>
      </c>
    </row>
    <row r="284">
      <c r="A284" s="1" t="b">
        <v>0</v>
      </c>
      <c r="B284" s="1" t="s">
        <v>314</v>
      </c>
      <c r="C284" s="1">
        <v>2093.0</v>
      </c>
      <c r="D284" s="20">
        <v>43769.57684289352</v>
      </c>
      <c r="E284" s="1">
        <v>4.0</v>
      </c>
      <c r="F284" s="1">
        <v>2.0</v>
      </c>
      <c r="G284" s="1">
        <v>4.0</v>
      </c>
      <c r="H284" s="1">
        <v>3.0</v>
      </c>
      <c r="I284" s="1">
        <v>3.0</v>
      </c>
      <c r="J284" s="1">
        <v>4.0</v>
      </c>
      <c r="K284" s="1">
        <v>3.0</v>
      </c>
      <c r="L284" s="1">
        <v>3.0</v>
      </c>
      <c r="M284" s="1">
        <v>4.0</v>
      </c>
      <c r="N284" s="1">
        <v>4.0</v>
      </c>
      <c r="O284" s="1">
        <v>4.0</v>
      </c>
      <c r="P284" s="1">
        <v>1.0</v>
      </c>
      <c r="Q284" s="36">
        <v>4.0</v>
      </c>
      <c r="R284" s="45">
        <f t="shared" si="6"/>
        <v>43</v>
      </c>
      <c r="S284" s="45">
        <f t="shared" si="7"/>
        <v>17</v>
      </c>
      <c r="T284" s="45">
        <f t="shared" si="8"/>
        <v>11</v>
      </c>
      <c r="U284" s="45">
        <f t="shared" si="9"/>
        <v>15</v>
      </c>
      <c r="V284" s="109">
        <f>VLOOKUP(R284,'PCS Percentiles'!A$2:E$105,5,False)</f>
        <v>95</v>
      </c>
      <c r="W284" s="108" t="str">
        <f t="shared" si="10"/>
        <v>Clinically Relevant</v>
      </c>
    </row>
    <row r="285">
      <c r="A285" s="1" t="b">
        <v>0</v>
      </c>
      <c r="B285" s="1" t="s">
        <v>290</v>
      </c>
      <c r="C285" s="1">
        <v>2051.0</v>
      </c>
      <c r="D285" s="20">
        <v>43769.6290128588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36">
        <v>0.0</v>
      </c>
      <c r="R285" s="45">
        <f t="shared" si="6"/>
        <v>0</v>
      </c>
      <c r="S285" s="45">
        <f t="shared" si="7"/>
        <v>0</v>
      </c>
      <c r="T285" s="45">
        <f t="shared" si="8"/>
        <v>0</v>
      </c>
      <c r="U285" s="45">
        <f t="shared" si="9"/>
        <v>0</v>
      </c>
      <c r="V285" s="109">
        <f>VLOOKUP(R285,'PCS Percentiles'!A$2:E$105,5,False)</f>
        <v>2</v>
      </c>
      <c r="W285" s="108" t="str">
        <f t="shared" si="10"/>
        <v>Within Standard Deviation</v>
      </c>
    </row>
    <row r="286">
      <c r="A286" s="1" t="b">
        <v>0</v>
      </c>
      <c r="B286" s="1" t="s">
        <v>106</v>
      </c>
      <c r="C286" s="1">
        <v>1770.0</v>
      </c>
      <c r="D286" s="20">
        <v>43773.38605216435</v>
      </c>
      <c r="E286" s="1">
        <v>3.0</v>
      </c>
      <c r="F286" s="1">
        <v>2.0</v>
      </c>
      <c r="G286" s="1">
        <v>3.0</v>
      </c>
      <c r="H286" s="1">
        <v>4.0</v>
      </c>
      <c r="I286" s="1">
        <v>3.0</v>
      </c>
      <c r="J286" s="1">
        <v>2.0</v>
      </c>
      <c r="K286" s="1">
        <v>2.0</v>
      </c>
      <c r="L286" s="1">
        <v>3.0</v>
      </c>
      <c r="M286" s="1">
        <v>2.0</v>
      </c>
      <c r="N286" s="1">
        <v>2.0</v>
      </c>
      <c r="O286" s="1">
        <v>2.0</v>
      </c>
      <c r="P286" s="1">
        <v>2.0</v>
      </c>
      <c r="Q286" s="36">
        <v>2.0</v>
      </c>
      <c r="R286" s="45">
        <f t="shared" si="6"/>
        <v>32</v>
      </c>
      <c r="S286" s="45">
        <f t="shared" si="7"/>
        <v>17</v>
      </c>
      <c r="T286" s="45">
        <f t="shared" si="8"/>
        <v>6</v>
      </c>
      <c r="U286" s="45">
        <f t="shared" si="9"/>
        <v>9</v>
      </c>
      <c r="V286" s="109">
        <f>VLOOKUP(R286,'PCS Percentiles'!A$2:E$105,5,False)</f>
        <v>80</v>
      </c>
      <c r="W286" s="108" t="str">
        <f t="shared" si="10"/>
        <v>Clinically Relevant</v>
      </c>
    </row>
    <row r="287">
      <c r="A287" s="1" t="b">
        <v>0</v>
      </c>
      <c r="B287" s="1" t="s">
        <v>150</v>
      </c>
      <c r="C287" s="1">
        <v>1925.0</v>
      </c>
      <c r="D287" s="20">
        <v>43773.604736388894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36">
        <v>0.0</v>
      </c>
      <c r="R287" s="45">
        <f t="shared" si="6"/>
        <v>0</v>
      </c>
      <c r="S287" s="45">
        <f t="shared" si="7"/>
        <v>0</v>
      </c>
      <c r="T287" s="45">
        <f t="shared" si="8"/>
        <v>0</v>
      </c>
      <c r="U287" s="45">
        <f t="shared" si="9"/>
        <v>0</v>
      </c>
      <c r="V287" s="109">
        <f>VLOOKUP(R287,'PCS Percentiles'!A$2:E$105,5,False)</f>
        <v>2</v>
      </c>
      <c r="W287" s="108" t="str">
        <f t="shared" si="10"/>
        <v>Within Standard Deviation</v>
      </c>
    </row>
    <row r="288">
      <c r="A288" s="1" t="b">
        <v>0</v>
      </c>
      <c r="B288" s="1" t="s">
        <v>883</v>
      </c>
      <c r="C288" s="1">
        <v>2052.0</v>
      </c>
      <c r="D288" s="20">
        <v>43773.671168437504</v>
      </c>
      <c r="E288" s="1">
        <v>3.0</v>
      </c>
      <c r="F288" s="1">
        <v>1.0</v>
      </c>
      <c r="G288" s="1">
        <v>3.0</v>
      </c>
      <c r="H288" s="1">
        <v>4.0</v>
      </c>
      <c r="I288" s="1">
        <v>2.0</v>
      </c>
      <c r="J288" s="1">
        <v>2.0</v>
      </c>
      <c r="K288" s="1">
        <v>0.0</v>
      </c>
      <c r="L288" s="1">
        <v>2.0</v>
      </c>
      <c r="M288" s="1">
        <v>2.0</v>
      </c>
      <c r="N288" s="1">
        <v>1.0</v>
      </c>
      <c r="O288" s="1">
        <v>1.0</v>
      </c>
      <c r="P288" s="1">
        <v>1.0</v>
      </c>
      <c r="Q288" s="36">
        <v>2.0</v>
      </c>
      <c r="R288" s="45">
        <f t="shared" si="6"/>
        <v>24</v>
      </c>
      <c r="S288" s="45">
        <f t="shared" si="7"/>
        <v>14</v>
      </c>
      <c r="T288" s="45">
        <f t="shared" si="8"/>
        <v>4</v>
      </c>
      <c r="U288" s="45">
        <f t="shared" si="9"/>
        <v>6</v>
      </c>
      <c r="V288" s="109">
        <f>VLOOKUP(R288,'PCS Percentiles'!A$2:E$105,5,False)</f>
        <v>60</v>
      </c>
      <c r="W288" s="108" t="str">
        <f t="shared" si="10"/>
        <v>Within Standard Deviation</v>
      </c>
    </row>
    <row r="289">
      <c r="A289" s="1" t="b">
        <v>0</v>
      </c>
      <c r="B289" s="1" t="s">
        <v>250</v>
      </c>
      <c r="C289" s="1">
        <v>1934.0</v>
      </c>
      <c r="D289" s="20">
        <v>43773.690041469905</v>
      </c>
      <c r="E289" s="1">
        <v>1.0</v>
      </c>
      <c r="F289" s="1">
        <v>0.0</v>
      </c>
      <c r="G289" s="1">
        <v>0.0</v>
      </c>
      <c r="H289" s="1">
        <v>1.0</v>
      </c>
      <c r="I289" s="1">
        <v>0.0</v>
      </c>
      <c r="J289" s="1">
        <v>0.0</v>
      </c>
      <c r="K289" s="1">
        <v>1.0</v>
      </c>
      <c r="L289" s="1">
        <v>0.0</v>
      </c>
      <c r="M289" s="1">
        <v>1.0</v>
      </c>
      <c r="N289" s="1">
        <v>0.0</v>
      </c>
      <c r="O289" s="1">
        <v>0.0</v>
      </c>
      <c r="P289" s="1">
        <v>0.0</v>
      </c>
      <c r="Q289" s="36">
        <v>1.0</v>
      </c>
      <c r="R289" s="45">
        <f t="shared" si="6"/>
        <v>5</v>
      </c>
      <c r="S289" s="45">
        <f t="shared" si="7"/>
        <v>2</v>
      </c>
      <c r="T289" s="45">
        <f t="shared" si="8"/>
        <v>2</v>
      </c>
      <c r="U289" s="45">
        <f t="shared" si="9"/>
        <v>1</v>
      </c>
      <c r="V289" s="109">
        <f>VLOOKUP(R289,'PCS Percentiles'!A$2:E$105,5,False)</f>
        <v>11</v>
      </c>
      <c r="W289" s="108" t="str">
        <f t="shared" si="10"/>
        <v>Within Standard Deviation</v>
      </c>
    </row>
    <row r="290">
      <c r="A290" s="1" t="b">
        <v>0</v>
      </c>
      <c r="B290" s="1" t="s">
        <v>316</v>
      </c>
      <c r="C290" s="1">
        <v>2103.0</v>
      </c>
      <c r="D290" s="20">
        <v>43774.48400696759</v>
      </c>
      <c r="E290" s="1">
        <v>3.0</v>
      </c>
      <c r="F290" s="1">
        <v>2.0</v>
      </c>
      <c r="G290" s="1">
        <v>2.0</v>
      </c>
      <c r="H290" s="1">
        <v>3.0</v>
      </c>
      <c r="I290" s="1">
        <v>2.0</v>
      </c>
      <c r="J290" s="1">
        <v>4.0</v>
      </c>
      <c r="K290" s="1">
        <v>2.0</v>
      </c>
      <c r="L290" s="1">
        <v>4.0</v>
      </c>
      <c r="M290" s="1">
        <v>2.0</v>
      </c>
      <c r="N290" s="1">
        <v>3.0</v>
      </c>
      <c r="O290" s="1">
        <v>4.0</v>
      </c>
      <c r="P290" s="1">
        <v>2.0</v>
      </c>
      <c r="Q290" s="36">
        <v>3.0</v>
      </c>
      <c r="R290" s="45">
        <f t="shared" si="6"/>
        <v>36</v>
      </c>
      <c r="S290" s="45">
        <f t="shared" si="7"/>
        <v>14</v>
      </c>
      <c r="T290" s="45">
        <f t="shared" si="8"/>
        <v>9</v>
      </c>
      <c r="U290" s="45">
        <f t="shared" si="9"/>
        <v>13</v>
      </c>
      <c r="V290" s="109">
        <f>VLOOKUP(R290,'PCS Percentiles'!A$2:E$105,5,False)</f>
        <v>87</v>
      </c>
      <c r="W290" s="108" t="str">
        <f t="shared" si="10"/>
        <v>Clinically Relevant</v>
      </c>
    </row>
    <row r="291">
      <c r="A291" s="1" t="b">
        <v>0</v>
      </c>
      <c r="B291" s="1" t="s">
        <v>317</v>
      </c>
      <c r="C291" s="1">
        <v>2087.0</v>
      </c>
      <c r="D291" s="20">
        <v>43774.56865935185</v>
      </c>
      <c r="E291" s="1">
        <v>2.0</v>
      </c>
      <c r="F291" s="1">
        <v>0.0</v>
      </c>
      <c r="G291" s="1">
        <v>1.0</v>
      </c>
      <c r="H291" s="1">
        <v>2.0</v>
      </c>
      <c r="I291" s="1">
        <v>2.0</v>
      </c>
      <c r="J291" s="1">
        <v>2.0</v>
      </c>
      <c r="K291" s="1">
        <v>4.0</v>
      </c>
      <c r="L291" s="1">
        <v>3.0</v>
      </c>
      <c r="M291" s="1">
        <v>1.0</v>
      </c>
      <c r="N291" s="1">
        <v>0.0</v>
      </c>
      <c r="O291" s="1">
        <v>0.0</v>
      </c>
      <c r="P291" s="1">
        <v>3.0</v>
      </c>
      <c r="Q291" s="36">
        <v>1.0</v>
      </c>
      <c r="R291" s="45">
        <f t="shared" si="6"/>
        <v>21</v>
      </c>
      <c r="S291" s="45">
        <f t="shared" si="7"/>
        <v>10</v>
      </c>
      <c r="T291" s="45">
        <f t="shared" si="8"/>
        <v>7</v>
      </c>
      <c r="U291" s="45">
        <f t="shared" si="9"/>
        <v>4</v>
      </c>
      <c r="V291" s="109">
        <f>VLOOKUP(R291,'PCS Percentiles'!A$2:E$105,5,False)</f>
        <v>53</v>
      </c>
      <c r="W291" s="108" t="str">
        <f t="shared" si="10"/>
        <v>Within Standard Deviation</v>
      </c>
    </row>
    <row r="292">
      <c r="A292" s="1" t="b">
        <v>0</v>
      </c>
      <c r="B292" s="1" t="s">
        <v>273</v>
      </c>
      <c r="C292" s="1">
        <v>2028.0</v>
      </c>
      <c r="D292" s="20">
        <v>43775.59610597222</v>
      </c>
      <c r="E292" s="1">
        <v>1.0</v>
      </c>
      <c r="F292" s="1">
        <v>0.0</v>
      </c>
      <c r="G292" s="1">
        <v>0.0</v>
      </c>
      <c r="H292" s="1">
        <v>2.0</v>
      </c>
      <c r="I292" s="1">
        <v>0.0</v>
      </c>
      <c r="J292" s="1">
        <v>1.0</v>
      </c>
      <c r="K292" s="1">
        <v>0.0</v>
      </c>
      <c r="L292" s="1">
        <v>1.0</v>
      </c>
      <c r="M292" s="1">
        <v>1.0</v>
      </c>
      <c r="N292" s="1">
        <v>0.0</v>
      </c>
      <c r="O292" s="1">
        <v>0.0</v>
      </c>
      <c r="P292" s="1">
        <v>1.0</v>
      </c>
      <c r="Q292" s="36">
        <v>1.0</v>
      </c>
      <c r="R292" s="45">
        <f t="shared" si="6"/>
        <v>8</v>
      </c>
      <c r="S292" s="45">
        <f t="shared" si="7"/>
        <v>4</v>
      </c>
      <c r="T292" s="45">
        <f t="shared" si="8"/>
        <v>2</v>
      </c>
      <c r="U292" s="45">
        <f t="shared" si="9"/>
        <v>2</v>
      </c>
      <c r="V292" s="109">
        <f>VLOOKUP(R292,'PCS Percentiles'!A$2:E$105,5,False)</f>
        <v>19</v>
      </c>
      <c r="W292" s="108" t="str">
        <f t="shared" si="10"/>
        <v>Within Standard Deviation</v>
      </c>
    </row>
    <row r="293">
      <c r="A293" s="1" t="b">
        <v>0</v>
      </c>
      <c r="B293" s="1" t="s">
        <v>290</v>
      </c>
      <c r="C293" s="1">
        <v>2051.0</v>
      </c>
      <c r="D293" s="20">
        <v>43776.591491921296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36">
        <v>0.0</v>
      </c>
      <c r="R293" s="45">
        <f t="shared" si="6"/>
        <v>0</v>
      </c>
      <c r="S293" s="45">
        <f t="shared" si="7"/>
        <v>0</v>
      </c>
      <c r="T293" s="45">
        <f t="shared" si="8"/>
        <v>0</v>
      </c>
      <c r="U293" s="45">
        <f t="shared" si="9"/>
        <v>0</v>
      </c>
      <c r="V293" s="109">
        <f>VLOOKUP(R293,'PCS Percentiles'!A$2:E$105,5,False)</f>
        <v>2</v>
      </c>
      <c r="W293" s="108" t="str">
        <f t="shared" si="10"/>
        <v>Within Standard Deviation</v>
      </c>
    </row>
    <row r="294">
      <c r="A294" s="1" t="b">
        <v>0</v>
      </c>
      <c r="B294" s="1" t="s">
        <v>318</v>
      </c>
      <c r="C294" s="1">
        <v>2102.0</v>
      </c>
      <c r="D294" s="20">
        <v>43777.409707997685</v>
      </c>
      <c r="E294" s="1">
        <v>4.0</v>
      </c>
      <c r="F294" s="1">
        <v>0.0</v>
      </c>
      <c r="G294" s="1">
        <v>3.0</v>
      </c>
      <c r="H294" s="1">
        <v>2.0</v>
      </c>
      <c r="I294" s="1">
        <v>1.0</v>
      </c>
      <c r="J294" s="1">
        <v>0.0</v>
      </c>
      <c r="K294" s="1">
        <v>3.0</v>
      </c>
      <c r="L294" s="1">
        <v>0.0</v>
      </c>
      <c r="M294" s="1">
        <v>0.0</v>
      </c>
      <c r="N294" s="1">
        <v>0.0</v>
      </c>
      <c r="O294" s="1">
        <v>4.0</v>
      </c>
      <c r="P294" s="1">
        <v>3.0</v>
      </c>
      <c r="Q294" s="36">
        <v>3.0</v>
      </c>
      <c r="R294" s="45">
        <f t="shared" si="6"/>
        <v>23</v>
      </c>
      <c r="S294" s="45">
        <f t="shared" si="7"/>
        <v>13</v>
      </c>
      <c r="T294" s="45">
        <f t="shared" si="8"/>
        <v>6</v>
      </c>
      <c r="U294" s="45">
        <f t="shared" si="9"/>
        <v>4</v>
      </c>
      <c r="V294" s="109">
        <f>VLOOKUP(R294,'PCS Percentiles'!A$2:E$105,5,False)</f>
        <v>57</v>
      </c>
      <c r="W294" s="108" t="str">
        <f t="shared" si="10"/>
        <v>Within Standard Deviation</v>
      </c>
    </row>
    <row r="295">
      <c r="A295" s="1" t="b">
        <v>0</v>
      </c>
      <c r="B295" s="1" t="s">
        <v>287</v>
      </c>
      <c r="C295" s="1">
        <v>2047.0</v>
      </c>
      <c r="D295" s="20">
        <v>43777.55795320602</v>
      </c>
      <c r="E295" s="1">
        <v>1.0</v>
      </c>
      <c r="F295" s="1">
        <v>1.0</v>
      </c>
      <c r="G295" s="1">
        <v>1.0</v>
      </c>
      <c r="H295" s="1">
        <v>2.0</v>
      </c>
      <c r="I295" s="1">
        <v>3.0</v>
      </c>
      <c r="J295" s="1">
        <v>1.0</v>
      </c>
      <c r="K295" s="1">
        <v>1.0</v>
      </c>
      <c r="L295" s="1">
        <v>3.0</v>
      </c>
      <c r="M295" s="1">
        <v>1.0</v>
      </c>
      <c r="N295" s="1">
        <v>1.0</v>
      </c>
      <c r="O295" s="1">
        <v>1.0</v>
      </c>
      <c r="P295" s="1">
        <v>1.0</v>
      </c>
      <c r="Q295" s="36">
        <v>1.0</v>
      </c>
      <c r="R295" s="45">
        <f t="shared" si="6"/>
        <v>18</v>
      </c>
      <c r="S295" s="45">
        <f t="shared" si="7"/>
        <v>9</v>
      </c>
      <c r="T295" s="45">
        <f t="shared" si="8"/>
        <v>3</v>
      </c>
      <c r="U295" s="45">
        <f t="shared" si="9"/>
        <v>6</v>
      </c>
      <c r="V295" s="109">
        <f>VLOOKUP(R295,'PCS Percentiles'!A$2:E$105,5,False)</f>
        <v>47</v>
      </c>
      <c r="W295" s="108" t="str">
        <f t="shared" si="10"/>
        <v>Within Standard Deviation</v>
      </c>
    </row>
    <row r="296">
      <c r="A296" s="1" t="b">
        <v>0</v>
      </c>
      <c r="B296" s="1" t="s">
        <v>319</v>
      </c>
      <c r="C296" s="1">
        <v>2098.0</v>
      </c>
      <c r="D296" s="20">
        <v>43781.48025115741</v>
      </c>
      <c r="E296" s="1">
        <v>1.0</v>
      </c>
      <c r="F296" s="1">
        <v>0.0</v>
      </c>
      <c r="G296" s="1">
        <v>1.0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36">
        <v>0.0</v>
      </c>
      <c r="R296" s="45">
        <f t="shared" si="6"/>
        <v>2</v>
      </c>
      <c r="S296" s="45">
        <f t="shared" si="7"/>
        <v>2</v>
      </c>
      <c r="T296" s="45">
        <f t="shared" si="8"/>
        <v>0</v>
      </c>
      <c r="U296" s="45">
        <f t="shared" si="9"/>
        <v>0</v>
      </c>
      <c r="V296" s="109">
        <f>VLOOKUP(R296,'PCS Percentiles'!A$2:E$105,5,False)</f>
        <v>5</v>
      </c>
      <c r="W296" s="108" t="str">
        <f t="shared" si="10"/>
        <v>Within Standard Deviation</v>
      </c>
    </row>
    <row r="297">
      <c r="A297" s="1" t="b">
        <v>0</v>
      </c>
      <c r="B297" s="1" t="s">
        <v>260</v>
      </c>
      <c r="C297" s="1">
        <v>1993.0</v>
      </c>
      <c r="D297" s="20">
        <v>43782.3536158912</v>
      </c>
      <c r="E297" s="1">
        <v>4.0</v>
      </c>
      <c r="F297" s="1">
        <v>4.0</v>
      </c>
      <c r="G297" s="1">
        <v>4.0</v>
      </c>
      <c r="H297" s="1">
        <v>4.0</v>
      </c>
      <c r="I297" s="1">
        <v>2.0</v>
      </c>
      <c r="J297" s="1">
        <v>2.0</v>
      </c>
      <c r="K297" s="1">
        <v>2.0</v>
      </c>
      <c r="L297" s="1">
        <v>4.0</v>
      </c>
      <c r="M297" s="1">
        <v>2.0</v>
      </c>
      <c r="N297" s="1">
        <v>2.0</v>
      </c>
      <c r="O297" s="1">
        <v>2.0</v>
      </c>
      <c r="P297" s="1">
        <v>2.0</v>
      </c>
      <c r="Q297" s="36">
        <v>2.0</v>
      </c>
      <c r="R297" s="45">
        <f t="shared" si="6"/>
        <v>36</v>
      </c>
      <c r="S297" s="45">
        <f t="shared" si="7"/>
        <v>20</v>
      </c>
      <c r="T297" s="45">
        <f t="shared" si="8"/>
        <v>6</v>
      </c>
      <c r="U297" s="45">
        <f t="shared" si="9"/>
        <v>10</v>
      </c>
      <c r="V297" s="109">
        <f>VLOOKUP(R297,'PCS Percentiles'!A$2:E$105,5,False)</f>
        <v>87</v>
      </c>
      <c r="W297" s="108" t="str">
        <f t="shared" si="10"/>
        <v>Clinically Relevant</v>
      </c>
    </row>
    <row r="298">
      <c r="A298" s="1" t="b">
        <v>0</v>
      </c>
      <c r="B298" s="1" t="s">
        <v>226</v>
      </c>
      <c r="C298" s="1">
        <v>1972.0</v>
      </c>
      <c r="D298" s="20">
        <v>43782.414843136576</v>
      </c>
      <c r="E298" s="1">
        <v>1.0</v>
      </c>
      <c r="F298" s="1">
        <v>1.0</v>
      </c>
      <c r="G298" s="1">
        <v>1.0</v>
      </c>
      <c r="H298" s="1">
        <v>1.0</v>
      </c>
      <c r="I298" s="1">
        <v>1.0</v>
      </c>
      <c r="J298" s="1">
        <v>1.0</v>
      </c>
      <c r="K298" s="1">
        <v>0.0</v>
      </c>
      <c r="L298" s="1">
        <v>1.0</v>
      </c>
      <c r="M298" s="1">
        <v>0.0</v>
      </c>
      <c r="N298" s="1">
        <v>1.0</v>
      </c>
      <c r="O298" s="1">
        <v>1.0</v>
      </c>
      <c r="P298" s="1">
        <v>1.0</v>
      </c>
      <c r="Q298" s="36">
        <v>0.0</v>
      </c>
      <c r="R298" s="45">
        <f t="shared" si="6"/>
        <v>10</v>
      </c>
      <c r="S298" s="45">
        <f t="shared" si="7"/>
        <v>6</v>
      </c>
      <c r="T298" s="45">
        <f t="shared" si="8"/>
        <v>1</v>
      </c>
      <c r="U298" s="45">
        <f t="shared" si="9"/>
        <v>3</v>
      </c>
      <c r="V298" s="109">
        <f>VLOOKUP(R298,'PCS Percentiles'!A$2:E$105,5,False)</f>
        <v>24</v>
      </c>
      <c r="W298" s="108" t="str">
        <f t="shared" si="10"/>
        <v>Within Standard Deviation</v>
      </c>
    </row>
    <row r="299">
      <c r="A299" s="1" t="b">
        <v>0</v>
      </c>
      <c r="B299" s="1" t="s">
        <v>232</v>
      </c>
      <c r="C299" s="1">
        <v>1921.0</v>
      </c>
      <c r="D299" s="20">
        <v>43782.42463016204</v>
      </c>
      <c r="E299" s="1">
        <v>2.0</v>
      </c>
      <c r="F299" s="1">
        <v>1.0</v>
      </c>
      <c r="G299" s="1">
        <v>2.0</v>
      </c>
      <c r="H299" s="1">
        <v>2.0</v>
      </c>
      <c r="I299" s="1">
        <v>1.0</v>
      </c>
      <c r="J299" s="1">
        <v>2.0</v>
      </c>
      <c r="K299" s="1">
        <v>1.0</v>
      </c>
      <c r="L299" s="1">
        <v>2.0</v>
      </c>
      <c r="M299" s="1">
        <v>2.0</v>
      </c>
      <c r="N299" s="1">
        <v>2.0</v>
      </c>
      <c r="O299" s="1">
        <v>2.0</v>
      </c>
      <c r="P299" s="1">
        <v>2.0</v>
      </c>
      <c r="Q299" s="36">
        <v>2.0</v>
      </c>
      <c r="R299" s="45">
        <f t="shared" si="6"/>
        <v>23</v>
      </c>
      <c r="S299" s="45">
        <f t="shared" si="7"/>
        <v>10</v>
      </c>
      <c r="T299" s="45">
        <f t="shared" si="8"/>
        <v>5</v>
      </c>
      <c r="U299" s="45">
        <f t="shared" si="9"/>
        <v>8</v>
      </c>
      <c r="V299" s="109">
        <f>VLOOKUP(R299,'PCS Percentiles'!A$2:E$105,5,False)</f>
        <v>57</v>
      </c>
      <c r="W299" s="108" t="str">
        <f t="shared" si="10"/>
        <v>Within Standard Deviation</v>
      </c>
    </row>
    <row r="300">
      <c r="A300" s="1" t="b">
        <v>0</v>
      </c>
      <c r="B300" s="1" t="s">
        <v>261</v>
      </c>
      <c r="C300" s="1">
        <v>2003.0</v>
      </c>
      <c r="D300" s="20">
        <v>43782.4634237963</v>
      </c>
      <c r="E300" s="1">
        <v>4.0</v>
      </c>
      <c r="F300" s="1">
        <v>3.0</v>
      </c>
      <c r="G300" s="1">
        <v>3.0</v>
      </c>
      <c r="H300" s="1">
        <v>4.0</v>
      </c>
      <c r="I300" s="1">
        <v>3.0</v>
      </c>
      <c r="J300" s="1">
        <v>3.0</v>
      </c>
      <c r="K300" s="1">
        <v>1.0</v>
      </c>
      <c r="L300" s="1">
        <v>4.0</v>
      </c>
      <c r="M300" s="1">
        <v>4.0</v>
      </c>
      <c r="N300" s="1">
        <v>2.0</v>
      </c>
      <c r="O300" s="1">
        <v>4.0</v>
      </c>
      <c r="P300" s="1">
        <v>3.0</v>
      </c>
      <c r="Q300" s="36">
        <v>3.0</v>
      </c>
      <c r="R300" s="45">
        <f t="shared" si="6"/>
        <v>41</v>
      </c>
      <c r="S300" s="45">
        <f t="shared" si="7"/>
        <v>20</v>
      </c>
      <c r="T300" s="45">
        <f t="shared" si="8"/>
        <v>7</v>
      </c>
      <c r="U300" s="45">
        <f t="shared" si="9"/>
        <v>14</v>
      </c>
      <c r="V300" s="109">
        <f>VLOOKUP(R300,'PCS Percentiles'!A$2:E$105,5,False)</f>
        <v>93</v>
      </c>
      <c r="W300" s="108" t="str">
        <f t="shared" si="10"/>
        <v>Clinically Relevant</v>
      </c>
    </row>
    <row r="301">
      <c r="A301" s="1" t="b">
        <v>0</v>
      </c>
      <c r="B301" s="1" t="s">
        <v>301</v>
      </c>
      <c r="C301" s="1">
        <v>2066.0</v>
      </c>
      <c r="D301" s="20">
        <v>43783.43148349537</v>
      </c>
      <c r="E301" s="1">
        <v>3.0</v>
      </c>
      <c r="F301" s="1">
        <v>3.0</v>
      </c>
      <c r="G301" s="1">
        <v>3.0</v>
      </c>
      <c r="H301" s="1">
        <v>3.0</v>
      </c>
      <c r="I301" s="1">
        <v>2.0</v>
      </c>
      <c r="J301" s="1">
        <v>2.0</v>
      </c>
      <c r="K301" s="1">
        <v>2.0</v>
      </c>
      <c r="L301" s="1">
        <v>3.0</v>
      </c>
      <c r="M301" s="1">
        <v>3.0</v>
      </c>
      <c r="N301" s="1">
        <v>2.0</v>
      </c>
      <c r="O301" s="1">
        <v>3.0</v>
      </c>
      <c r="P301" s="1">
        <v>2.0</v>
      </c>
      <c r="Q301" s="36">
        <v>2.0</v>
      </c>
      <c r="R301" s="45">
        <f t="shared" si="6"/>
        <v>33</v>
      </c>
      <c r="S301" s="45">
        <f t="shared" si="7"/>
        <v>16</v>
      </c>
      <c r="T301" s="45">
        <f t="shared" si="8"/>
        <v>6</v>
      </c>
      <c r="U301" s="45">
        <f t="shared" si="9"/>
        <v>11</v>
      </c>
      <c r="V301" s="109">
        <f>VLOOKUP(R301,'PCS Percentiles'!A$2:E$105,5,False)</f>
        <v>81</v>
      </c>
      <c r="W301" s="108" t="str">
        <f t="shared" si="10"/>
        <v>Clinically Relevant</v>
      </c>
    </row>
    <row r="302">
      <c r="A302" s="1" t="b">
        <v>0</v>
      </c>
      <c r="B302" s="1" t="s">
        <v>196</v>
      </c>
      <c r="C302" s="1">
        <v>1955.0</v>
      </c>
      <c r="D302" s="20">
        <v>43783.542068993054</v>
      </c>
      <c r="E302" s="1">
        <v>2.0</v>
      </c>
      <c r="F302" s="1">
        <v>0.0</v>
      </c>
      <c r="G302" s="1">
        <v>3.0</v>
      </c>
      <c r="H302" s="1">
        <v>2.0</v>
      </c>
      <c r="I302" s="1">
        <v>1.0</v>
      </c>
      <c r="J302" s="1">
        <v>3.0</v>
      </c>
      <c r="K302" s="1">
        <v>0.0</v>
      </c>
      <c r="L302" s="1">
        <v>1.0</v>
      </c>
      <c r="M302" s="1">
        <v>0.0</v>
      </c>
      <c r="N302" s="1">
        <v>0.0</v>
      </c>
      <c r="O302" s="1">
        <v>0.0</v>
      </c>
      <c r="P302" s="1">
        <v>1.0</v>
      </c>
      <c r="Q302" s="36">
        <v>2.0</v>
      </c>
      <c r="R302" s="45">
        <f t="shared" si="6"/>
        <v>15</v>
      </c>
      <c r="S302" s="45">
        <f t="shared" si="7"/>
        <v>9</v>
      </c>
      <c r="T302" s="45">
        <f t="shared" si="8"/>
        <v>5</v>
      </c>
      <c r="U302" s="45">
        <f t="shared" si="9"/>
        <v>1</v>
      </c>
      <c r="V302" s="109">
        <f>VLOOKUP(R302,'PCS Percentiles'!A$2:E$105,5,False)</f>
        <v>39</v>
      </c>
      <c r="W302" s="108" t="str">
        <f t="shared" si="10"/>
        <v>Within Standard Deviation</v>
      </c>
    </row>
    <row r="303">
      <c r="A303" s="1" t="b">
        <v>0</v>
      </c>
      <c r="B303" s="1" t="s">
        <v>320</v>
      </c>
      <c r="C303" s="1">
        <v>2104.0</v>
      </c>
      <c r="D303" s="20">
        <v>43783.579926018516</v>
      </c>
      <c r="E303" s="1">
        <v>4.0</v>
      </c>
      <c r="F303" s="1">
        <v>0.0</v>
      </c>
      <c r="G303" s="1">
        <v>2.0</v>
      </c>
      <c r="H303" s="1">
        <v>2.0</v>
      </c>
      <c r="I303" s="1">
        <v>3.0</v>
      </c>
      <c r="J303" s="1">
        <v>2.0</v>
      </c>
      <c r="K303" s="1">
        <v>4.0</v>
      </c>
      <c r="L303" s="1">
        <v>4.0</v>
      </c>
      <c r="M303" s="1">
        <v>4.0</v>
      </c>
      <c r="N303" s="1">
        <v>4.0</v>
      </c>
      <c r="O303" s="1">
        <v>4.0</v>
      </c>
      <c r="P303" s="1">
        <v>3.0</v>
      </c>
      <c r="Q303" s="36">
        <v>4.0</v>
      </c>
      <c r="R303" s="45">
        <f t="shared" si="6"/>
        <v>40</v>
      </c>
      <c r="S303" s="45">
        <f t="shared" si="7"/>
        <v>14</v>
      </c>
      <c r="T303" s="45">
        <f t="shared" si="8"/>
        <v>10</v>
      </c>
      <c r="U303" s="45">
        <f t="shared" si="9"/>
        <v>16</v>
      </c>
      <c r="V303" s="109">
        <f>VLOOKUP(R303,'PCS Percentiles'!A$2:E$105,5,False)</f>
        <v>92</v>
      </c>
      <c r="W303" s="108" t="str">
        <f t="shared" si="10"/>
        <v>Clinically Relevant</v>
      </c>
    </row>
    <row r="304">
      <c r="A304" s="1" t="b">
        <v>0</v>
      </c>
      <c r="B304" s="1" t="s">
        <v>192</v>
      </c>
      <c r="C304" s="1">
        <v>1956.0</v>
      </c>
      <c r="D304" s="20">
        <v>43783.59063689815</v>
      </c>
      <c r="E304" s="1">
        <v>2.0</v>
      </c>
      <c r="F304" s="1">
        <v>0.0</v>
      </c>
      <c r="G304" s="1">
        <v>2.0</v>
      </c>
      <c r="H304" s="1">
        <v>2.0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1.0</v>
      </c>
      <c r="Q304" s="36">
        <v>0.0</v>
      </c>
      <c r="R304" s="45">
        <f t="shared" si="6"/>
        <v>7</v>
      </c>
      <c r="S304" s="45">
        <f t="shared" si="7"/>
        <v>7</v>
      </c>
      <c r="T304" s="45">
        <f t="shared" si="8"/>
        <v>0</v>
      </c>
      <c r="U304" s="45">
        <f t="shared" si="9"/>
        <v>0</v>
      </c>
      <c r="V304" s="109">
        <f>VLOOKUP(R304,'PCS Percentiles'!A$2:E$105,5,False)</f>
        <v>17</v>
      </c>
      <c r="W304" s="108" t="str">
        <f t="shared" si="10"/>
        <v>Within Standard Deviation</v>
      </c>
    </row>
    <row r="305">
      <c r="A305" s="1" t="b">
        <v>0</v>
      </c>
      <c r="B305" s="1" t="s">
        <v>141</v>
      </c>
      <c r="C305" s="1">
        <v>1909.0</v>
      </c>
      <c r="D305" s="20">
        <v>43784.42347913195</v>
      </c>
      <c r="E305" s="1">
        <v>3.0</v>
      </c>
      <c r="F305" s="1">
        <v>1.0</v>
      </c>
      <c r="G305" s="1">
        <v>2.0</v>
      </c>
      <c r="H305" s="1">
        <v>3.0</v>
      </c>
      <c r="I305" s="1">
        <v>3.0</v>
      </c>
      <c r="J305" s="1">
        <v>3.0</v>
      </c>
      <c r="K305" s="1">
        <v>1.0</v>
      </c>
      <c r="L305" s="1">
        <v>3.0</v>
      </c>
      <c r="M305" s="1">
        <v>2.0</v>
      </c>
      <c r="N305" s="1">
        <v>2.0</v>
      </c>
      <c r="O305" s="1">
        <v>3.0</v>
      </c>
      <c r="P305" s="1">
        <v>1.0</v>
      </c>
      <c r="Q305" s="36">
        <v>1.0</v>
      </c>
      <c r="R305" s="45">
        <f t="shared" si="6"/>
        <v>28</v>
      </c>
      <c r="S305" s="45">
        <f t="shared" si="7"/>
        <v>13</v>
      </c>
      <c r="T305" s="45">
        <f t="shared" si="8"/>
        <v>5</v>
      </c>
      <c r="U305" s="45">
        <f t="shared" si="9"/>
        <v>10</v>
      </c>
      <c r="V305" s="109">
        <f>VLOOKUP(R305,'PCS Percentiles'!A$2:E$105,5,False)</f>
        <v>69</v>
      </c>
      <c r="W305" s="108" t="str">
        <f t="shared" si="10"/>
        <v>Within Standard Deviation</v>
      </c>
    </row>
    <row r="306">
      <c r="A306" s="1" t="b">
        <v>0</v>
      </c>
      <c r="B306" s="1" t="s">
        <v>137</v>
      </c>
      <c r="C306" s="1">
        <v>1883.0</v>
      </c>
      <c r="D306" s="20">
        <v>43784.46035163195</v>
      </c>
      <c r="E306" s="1">
        <v>4.0</v>
      </c>
      <c r="F306" s="1">
        <v>2.0</v>
      </c>
      <c r="G306" s="1">
        <v>3.0</v>
      </c>
      <c r="H306" s="1">
        <v>2.0</v>
      </c>
      <c r="I306" s="1">
        <v>2.0</v>
      </c>
      <c r="J306" s="1">
        <v>1.0</v>
      </c>
      <c r="K306" s="1">
        <v>4.0</v>
      </c>
      <c r="L306" s="1">
        <v>4.0</v>
      </c>
      <c r="M306" s="1">
        <v>4.0</v>
      </c>
      <c r="N306" s="1">
        <v>4.0</v>
      </c>
      <c r="O306" s="1">
        <v>4.0</v>
      </c>
      <c r="P306" s="1">
        <v>1.0</v>
      </c>
      <c r="Q306" s="36">
        <v>2.0</v>
      </c>
      <c r="R306" s="45">
        <f t="shared" si="6"/>
        <v>37</v>
      </c>
      <c r="S306" s="45">
        <f t="shared" si="7"/>
        <v>14</v>
      </c>
      <c r="T306" s="45">
        <f t="shared" si="8"/>
        <v>7</v>
      </c>
      <c r="U306" s="45">
        <f t="shared" si="9"/>
        <v>16</v>
      </c>
      <c r="V306" s="109">
        <f>VLOOKUP(R306,'PCS Percentiles'!A$2:E$105,5,False)</f>
        <v>88</v>
      </c>
      <c r="W306" s="108" t="str">
        <f t="shared" si="10"/>
        <v>Clinically Relevant</v>
      </c>
    </row>
    <row r="307">
      <c r="A307" s="1" t="b">
        <v>0</v>
      </c>
      <c r="B307" s="1" t="s">
        <v>321</v>
      </c>
      <c r="C307" s="1">
        <v>2105.0</v>
      </c>
      <c r="D307" s="20">
        <v>43787.45199952547</v>
      </c>
      <c r="E307" s="1">
        <v>2.0</v>
      </c>
      <c r="F307" s="1">
        <v>3.0</v>
      </c>
      <c r="G307" s="1">
        <v>3.0</v>
      </c>
      <c r="H307" s="1">
        <v>3.0</v>
      </c>
      <c r="I307" s="1">
        <v>2.0</v>
      </c>
      <c r="J307" s="1">
        <v>2.0</v>
      </c>
      <c r="K307" s="1">
        <v>3.0</v>
      </c>
      <c r="L307" s="1">
        <v>2.0</v>
      </c>
      <c r="M307" s="1">
        <v>3.0</v>
      </c>
      <c r="N307" s="1">
        <v>2.0</v>
      </c>
      <c r="O307" s="1">
        <v>2.0</v>
      </c>
      <c r="P307" s="1">
        <v>2.0</v>
      </c>
      <c r="Q307" s="36">
        <v>3.0</v>
      </c>
      <c r="R307" s="45">
        <f t="shared" si="6"/>
        <v>32</v>
      </c>
      <c r="S307" s="45">
        <f t="shared" si="7"/>
        <v>15</v>
      </c>
      <c r="T307" s="45">
        <f t="shared" si="8"/>
        <v>8</v>
      </c>
      <c r="U307" s="45">
        <f t="shared" si="9"/>
        <v>9</v>
      </c>
      <c r="V307" s="109">
        <f>VLOOKUP(R307,'PCS Percentiles'!A$2:E$105,5,False)</f>
        <v>80</v>
      </c>
      <c r="W307" s="108" t="str">
        <f t="shared" si="10"/>
        <v>Clinically Relevant</v>
      </c>
    </row>
    <row r="308">
      <c r="A308" s="1" t="b">
        <v>0</v>
      </c>
      <c r="B308" s="1" t="s">
        <v>322</v>
      </c>
      <c r="C308" s="1">
        <v>2110.0</v>
      </c>
      <c r="D308" s="20">
        <v>43788.44854795139</v>
      </c>
      <c r="E308" s="1">
        <v>3.0</v>
      </c>
      <c r="F308" s="1">
        <v>1.0</v>
      </c>
      <c r="G308" s="1">
        <v>1.0</v>
      </c>
      <c r="H308" s="1">
        <v>1.0</v>
      </c>
      <c r="I308" s="1">
        <v>1.0</v>
      </c>
      <c r="J308" s="1">
        <v>2.0</v>
      </c>
      <c r="K308" s="1">
        <v>1.0</v>
      </c>
      <c r="L308" s="1">
        <v>2.0</v>
      </c>
      <c r="M308" s="1">
        <v>1.0</v>
      </c>
      <c r="N308" s="1">
        <v>1.0</v>
      </c>
      <c r="O308" s="1">
        <v>1.0</v>
      </c>
      <c r="P308" s="1">
        <v>2.0</v>
      </c>
      <c r="Q308" s="36">
        <v>2.0</v>
      </c>
      <c r="R308" s="45">
        <f t="shared" si="6"/>
        <v>19</v>
      </c>
      <c r="S308" s="45">
        <f t="shared" si="7"/>
        <v>9</v>
      </c>
      <c r="T308" s="45">
        <f t="shared" si="8"/>
        <v>5</v>
      </c>
      <c r="U308" s="45">
        <f t="shared" si="9"/>
        <v>5</v>
      </c>
      <c r="V308" s="109">
        <f>VLOOKUP(R308,'PCS Percentiles'!A$2:E$105,5,False)</f>
        <v>48</v>
      </c>
      <c r="W308" s="108" t="str">
        <f t="shared" si="10"/>
        <v>Within Standard Deviation</v>
      </c>
    </row>
    <row r="309">
      <c r="A309" s="1" t="b">
        <v>0</v>
      </c>
      <c r="B309" s="1" t="s">
        <v>171</v>
      </c>
      <c r="C309" s="1">
        <v>1585.0</v>
      </c>
      <c r="D309" s="20">
        <v>43789.42362421296</v>
      </c>
      <c r="E309" s="1">
        <v>2.0</v>
      </c>
      <c r="F309" s="1">
        <v>1.0</v>
      </c>
      <c r="G309" s="1">
        <v>2.0</v>
      </c>
      <c r="H309" s="1">
        <v>1.0</v>
      </c>
      <c r="I309" s="1">
        <v>2.0</v>
      </c>
      <c r="J309" s="1">
        <v>2.0</v>
      </c>
      <c r="K309" s="1">
        <v>1.0</v>
      </c>
      <c r="L309" s="1">
        <v>3.0</v>
      </c>
      <c r="M309" s="1">
        <v>2.0</v>
      </c>
      <c r="N309" s="1">
        <v>1.0</v>
      </c>
      <c r="O309" s="1">
        <v>2.0</v>
      </c>
      <c r="P309" s="1">
        <v>1.0</v>
      </c>
      <c r="Q309" s="36">
        <v>2.0</v>
      </c>
      <c r="R309" s="45">
        <f t="shared" si="6"/>
        <v>22</v>
      </c>
      <c r="S309" s="45">
        <f t="shared" si="7"/>
        <v>9</v>
      </c>
      <c r="T309" s="45">
        <f t="shared" si="8"/>
        <v>5</v>
      </c>
      <c r="U309" s="45">
        <f t="shared" si="9"/>
        <v>8</v>
      </c>
      <c r="V309" s="109">
        <f>VLOOKUP(R309,'PCS Percentiles'!A$2:E$105,5,False)</f>
        <v>55</v>
      </c>
      <c r="W309" s="108" t="str">
        <f t="shared" si="10"/>
        <v>Within Standard Deviation</v>
      </c>
    </row>
    <row r="310">
      <c r="A310" s="1" t="b">
        <v>0</v>
      </c>
      <c r="B310" s="1" t="s">
        <v>323</v>
      </c>
      <c r="C310" s="1">
        <v>2068.0</v>
      </c>
      <c r="D310" s="20">
        <v>43790.45441259259</v>
      </c>
      <c r="E310" s="1">
        <v>4.0</v>
      </c>
      <c r="F310" s="1">
        <v>2.0</v>
      </c>
      <c r="G310" s="1">
        <v>2.0</v>
      </c>
      <c r="H310" s="1">
        <v>3.0</v>
      </c>
      <c r="I310" s="1">
        <v>3.0</v>
      </c>
      <c r="J310" s="1">
        <v>1.0</v>
      </c>
      <c r="K310" s="1">
        <v>3.0</v>
      </c>
      <c r="L310" s="1">
        <v>3.0</v>
      </c>
      <c r="M310" s="1">
        <v>3.0</v>
      </c>
      <c r="N310" s="1">
        <v>3.0</v>
      </c>
      <c r="O310" s="1">
        <v>3.0</v>
      </c>
      <c r="P310" s="1">
        <v>2.0</v>
      </c>
      <c r="Q310" s="36">
        <v>1.0</v>
      </c>
      <c r="R310" s="45">
        <f t="shared" si="6"/>
        <v>33</v>
      </c>
      <c r="S310" s="45">
        <f t="shared" si="7"/>
        <v>16</v>
      </c>
      <c r="T310" s="45">
        <f t="shared" si="8"/>
        <v>5</v>
      </c>
      <c r="U310" s="45">
        <f t="shared" si="9"/>
        <v>12</v>
      </c>
      <c r="V310" s="109">
        <f>VLOOKUP(R310,'PCS Percentiles'!A$2:E$105,5,False)</f>
        <v>81</v>
      </c>
      <c r="W310" s="108" t="str">
        <f t="shared" si="10"/>
        <v>Clinically Relevant</v>
      </c>
    </row>
    <row r="311">
      <c r="A311" s="1" t="b">
        <v>0</v>
      </c>
      <c r="B311" s="1" t="s">
        <v>324</v>
      </c>
      <c r="C311" s="1">
        <v>2116.0</v>
      </c>
      <c r="D311" s="20">
        <v>43790.56892800926</v>
      </c>
      <c r="E311" s="1">
        <v>3.0</v>
      </c>
      <c r="F311" s="1">
        <v>3.0</v>
      </c>
      <c r="G311" s="1">
        <v>3.0</v>
      </c>
      <c r="H311" s="1">
        <v>3.0</v>
      </c>
      <c r="I311" s="1">
        <v>4.0</v>
      </c>
      <c r="J311" s="1">
        <v>4.0</v>
      </c>
      <c r="K311" s="1">
        <v>4.0</v>
      </c>
      <c r="L311" s="1">
        <v>4.0</v>
      </c>
      <c r="M311" s="1">
        <v>4.0</v>
      </c>
      <c r="N311" s="1">
        <v>3.0</v>
      </c>
      <c r="O311" s="1">
        <v>4.0</v>
      </c>
      <c r="P311" s="1">
        <v>4.0</v>
      </c>
      <c r="Q311" s="36">
        <v>4.0</v>
      </c>
      <c r="R311" s="45">
        <f t="shared" si="6"/>
        <v>47</v>
      </c>
      <c r="S311" s="45">
        <f t="shared" si="7"/>
        <v>20</v>
      </c>
      <c r="T311" s="45">
        <f t="shared" si="8"/>
        <v>12</v>
      </c>
      <c r="U311" s="45">
        <f t="shared" si="9"/>
        <v>15</v>
      </c>
      <c r="V311" s="109">
        <f>VLOOKUP(R311,'PCS Percentiles'!A$2:E$105,5,False)</f>
        <v>99</v>
      </c>
      <c r="W311" s="108" t="str">
        <f t="shared" si="10"/>
        <v>Clinically Relevant</v>
      </c>
    </row>
    <row r="312">
      <c r="A312" s="1" t="b">
        <v>0</v>
      </c>
      <c r="B312" s="1" t="s">
        <v>325</v>
      </c>
      <c r="C312" s="1">
        <v>2120.0</v>
      </c>
      <c r="D312" s="20">
        <v>43794.392920370374</v>
      </c>
      <c r="E312" s="1">
        <v>0.0</v>
      </c>
      <c r="F312" s="1">
        <v>0.0</v>
      </c>
      <c r="G312" s="1">
        <v>0.0</v>
      </c>
      <c r="H312" s="1">
        <v>2.0</v>
      </c>
      <c r="I312" s="1">
        <v>0.0</v>
      </c>
      <c r="J312" s="1">
        <v>0.0</v>
      </c>
      <c r="K312" s="1">
        <v>0.0</v>
      </c>
      <c r="L312" s="1">
        <v>0.0</v>
      </c>
      <c r="M312" s="1">
        <v>1.0</v>
      </c>
      <c r="N312" s="1">
        <v>0.0</v>
      </c>
      <c r="O312" s="1">
        <v>1.0</v>
      </c>
      <c r="P312" s="1">
        <v>0.0</v>
      </c>
      <c r="Q312" s="36">
        <v>1.0</v>
      </c>
      <c r="R312" s="45">
        <f t="shared" si="6"/>
        <v>5</v>
      </c>
      <c r="S312" s="45">
        <f t="shared" si="7"/>
        <v>2</v>
      </c>
      <c r="T312" s="45">
        <f t="shared" si="8"/>
        <v>1</v>
      </c>
      <c r="U312" s="45">
        <f t="shared" si="9"/>
        <v>2</v>
      </c>
      <c r="V312" s="109">
        <f>VLOOKUP(R312,'PCS Percentiles'!A$2:E$105,5,False)</f>
        <v>11</v>
      </c>
      <c r="W312" s="108" t="str">
        <f t="shared" si="10"/>
        <v>Within Standard Deviation</v>
      </c>
    </row>
    <row r="313">
      <c r="A313" s="1" t="b">
        <v>0</v>
      </c>
      <c r="B313" s="1" t="s">
        <v>326</v>
      </c>
      <c r="C313" s="1">
        <v>2121.0</v>
      </c>
      <c r="D313" s="20">
        <v>43794.484287824074</v>
      </c>
      <c r="E313" s="1">
        <v>3.0</v>
      </c>
      <c r="F313" s="1">
        <v>1.0</v>
      </c>
      <c r="G313" s="1">
        <v>1.0</v>
      </c>
      <c r="H313" s="1">
        <v>2.0</v>
      </c>
      <c r="I313" s="1">
        <v>0.0</v>
      </c>
      <c r="J313" s="1">
        <v>3.0</v>
      </c>
      <c r="K313" s="1">
        <v>2.0</v>
      </c>
      <c r="L313" s="1">
        <v>2.0</v>
      </c>
      <c r="M313" s="1">
        <v>2.0</v>
      </c>
      <c r="N313" s="1">
        <v>1.0</v>
      </c>
      <c r="O313" s="1">
        <v>1.0</v>
      </c>
      <c r="P313" s="1">
        <v>0.0</v>
      </c>
      <c r="Q313" s="36">
        <v>4.0</v>
      </c>
      <c r="R313" s="45">
        <f t="shared" si="6"/>
        <v>22</v>
      </c>
      <c r="S313" s="45">
        <f t="shared" si="7"/>
        <v>7</v>
      </c>
      <c r="T313" s="45">
        <f t="shared" si="8"/>
        <v>9</v>
      </c>
      <c r="U313" s="45">
        <f t="shared" si="9"/>
        <v>6</v>
      </c>
      <c r="V313" s="109">
        <f>VLOOKUP(R313,'PCS Percentiles'!A$2:E$105,5,False)</f>
        <v>55</v>
      </c>
      <c r="W313" s="108" t="str">
        <f t="shared" si="10"/>
        <v>Within Standard Deviation</v>
      </c>
    </row>
    <row r="314">
      <c r="A314" s="1" t="b">
        <v>0</v>
      </c>
      <c r="B314" s="1" t="s">
        <v>327</v>
      </c>
      <c r="C314" s="1">
        <v>1855.0</v>
      </c>
      <c r="D314" s="20">
        <v>43794.57599747685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36">
        <v>0.0</v>
      </c>
      <c r="R314" s="45">
        <f t="shared" si="6"/>
        <v>0</v>
      </c>
      <c r="S314" s="45">
        <f t="shared" si="7"/>
        <v>0</v>
      </c>
      <c r="T314" s="45">
        <f t="shared" si="8"/>
        <v>0</v>
      </c>
      <c r="U314" s="45">
        <f t="shared" si="9"/>
        <v>0</v>
      </c>
      <c r="V314" s="109">
        <f>VLOOKUP(R314,'PCS Percentiles'!A$2:E$105,5,False)</f>
        <v>2</v>
      </c>
      <c r="W314" s="108" t="str">
        <f t="shared" si="10"/>
        <v>Within Standard Deviation</v>
      </c>
    </row>
    <row r="315">
      <c r="A315" s="1" t="b">
        <v>0</v>
      </c>
      <c r="B315" s="1" t="s">
        <v>891</v>
      </c>
      <c r="C315" s="1">
        <v>2122.0</v>
      </c>
      <c r="D315" s="20">
        <v>43794.61174565973</v>
      </c>
      <c r="E315" s="1">
        <v>2.0</v>
      </c>
      <c r="F315" s="1">
        <v>3.0</v>
      </c>
      <c r="G315" s="1">
        <v>2.0</v>
      </c>
      <c r="H315" s="1">
        <v>2.0</v>
      </c>
      <c r="I315" s="1">
        <v>2.0</v>
      </c>
      <c r="J315" s="1">
        <v>2.0</v>
      </c>
      <c r="K315" s="1">
        <v>1.0</v>
      </c>
      <c r="L315" s="1">
        <v>1.0</v>
      </c>
      <c r="M315" s="1">
        <v>4.0</v>
      </c>
      <c r="N315" s="1">
        <v>2.0</v>
      </c>
      <c r="O315" s="1">
        <v>2.0</v>
      </c>
      <c r="P315" s="1">
        <v>1.0</v>
      </c>
      <c r="Q315" s="36">
        <v>4.0</v>
      </c>
      <c r="R315" s="45">
        <f t="shared" si="6"/>
        <v>28</v>
      </c>
      <c r="S315" s="45">
        <f t="shared" si="7"/>
        <v>12</v>
      </c>
      <c r="T315" s="45">
        <f t="shared" si="8"/>
        <v>7</v>
      </c>
      <c r="U315" s="45">
        <f t="shared" si="9"/>
        <v>9</v>
      </c>
      <c r="V315" s="109">
        <f>VLOOKUP(R315,'PCS Percentiles'!A$2:E$105,5,False)</f>
        <v>69</v>
      </c>
      <c r="W315" s="108" t="str">
        <f t="shared" si="10"/>
        <v>Within Standard Deviation</v>
      </c>
    </row>
    <row r="316">
      <c r="A316" s="1" t="b">
        <v>0</v>
      </c>
      <c r="B316" s="1" t="s">
        <v>252</v>
      </c>
      <c r="C316" s="1">
        <v>2001.0</v>
      </c>
      <c r="D316" s="20">
        <v>43794.64545135417</v>
      </c>
      <c r="E316" s="1">
        <v>1.0</v>
      </c>
      <c r="F316" s="1">
        <v>0.0</v>
      </c>
      <c r="G316" s="1">
        <v>1.0</v>
      </c>
      <c r="H316" s="1">
        <v>1.0</v>
      </c>
      <c r="I316" s="1">
        <v>0.0</v>
      </c>
      <c r="J316" s="1">
        <v>0.0</v>
      </c>
      <c r="K316" s="1">
        <v>0.0</v>
      </c>
      <c r="L316" s="1">
        <v>1.0</v>
      </c>
      <c r="M316" s="1">
        <v>0.0</v>
      </c>
      <c r="N316" s="1">
        <v>0.0</v>
      </c>
      <c r="O316" s="1">
        <v>0.0</v>
      </c>
      <c r="P316" s="1">
        <v>0.0</v>
      </c>
      <c r="Q316" s="36">
        <v>0.0</v>
      </c>
      <c r="R316" s="45">
        <f t="shared" si="6"/>
        <v>4</v>
      </c>
      <c r="S316" s="45">
        <f t="shared" si="7"/>
        <v>3</v>
      </c>
      <c r="T316" s="45">
        <f t="shared" si="8"/>
        <v>0</v>
      </c>
      <c r="U316" s="45">
        <f t="shared" si="9"/>
        <v>1</v>
      </c>
      <c r="V316" s="109">
        <f>VLOOKUP(R316,'PCS Percentiles'!A$2:E$105,5,False)</f>
        <v>9</v>
      </c>
      <c r="W316" s="108" t="str">
        <f t="shared" si="10"/>
        <v>Within Standard Deviation</v>
      </c>
    </row>
    <row r="317">
      <c r="A317" s="1" t="b">
        <v>0</v>
      </c>
      <c r="B317" s="1" t="s">
        <v>307</v>
      </c>
      <c r="C317" s="1">
        <v>2070.0</v>
      </c>
      <c r="D317" s="20">
        <v>43795.436707939814</v>
      </c>
      <c r="E317" s="1">
        <v>2.0</v>
      </c>
      <c r="F317" s="1">
        <v>1.0</v>
      </c>
      <c r="G317" s="1">
        <v>2.0</v>
      </c>
      <c r="H317" s="1">
        <v>3.0</v>
      </c>
      <c r="I317" s="1">
        <v>2.0</v>
      </c>
      <c r="J317" s="1">
        <v>3.0</v>
      </c>
      <c r="K317" s="1">
        <v>0.0</v>
      </c>
      <c r="L317" s="1">
        <v>2.0</v>
      </c>
      <c r="M317" s="1">
        <v>1.0</v>
      </c>
      <c r="N317" s="1">
        <v>1.0</v>
      </c>
      <c r="O317" s="1">
        <v>2.0</v>
      </c>
      <c r="P317" s="1">
        <v>1.0</v>
      </c>
      <c r="Q317" s="36">
        <v>0.0</v>
      </c>
      <c r="R317" s="45">
        <f t="shared" si="6"/>
        <v>20</v>
      </c>
      <c r="S317" s="45">
        <f t="shared" si="7"/>
        <v>11</v>
      </c>
      <c r="T317" s="45">
        <f t="shared" si="8"/>
        <v>3</v>
      </c>
      <c r="U317" s="45">
        <f t="shared" si="9"/>
        <v>6</v>
      </c>
      <c r="V317" s="109">
        <f>VLOOKUP(R317,'PCS Percentiles'!A$2:E$105,5,False)</f>
        <v>50</v>
      </c>
      <c r="W317" s="108" t="str">
        <f t="shared" si="10"/>
        <v>Within Standard Deviation</v>
      </c>
    </row>
    <row r="318">
      <c r="A318" s="1" t="b">
        <v>0</v>
      </c>
      <c r="B318" s="1" t="s">
        <v>314</v>
      </c>
      <c r="C318" s="1">
        <v>2093.0</v>
      </c>
      <c r="D318" s="20">
        <v>43795.557577581014</v>
      </c>
      <c r="E318" s="1">
        <v>4.0</v>
      </c>
      <c r="F318" s="1">
        <v>3.0</v>
      </c>
      <c r="G318" s="1">
        <v>3.0</v>
      </c>
      <c r="H318" s="1">
        <v>3.0</v>
      </c>
      <c r="I318" s="1">
        <v>3.0</v>
      </c>
      <c r="J318" s="1">
        <v>2.0</v>
      </c>
      <c r="K318" s="1">
        <v>3.0</v>
      </c>
      <c r="L318" s="1">
        <v>4.0</v>
      </c>
      <c r="M318" s="1">
        <v>4.0</v>
      </c>
      <c r="N318" s="1">
        <v>3.0</v>
      </c>
      <c r="O318" s="1">
        <v>3.0</v>
      </c>
      <c r="P318" s="1">
        <v>2.0</v>
      </c>
      <c r="Q318" s="36">
        <v>3.0</v>
      </c>
      <c r="R318" s="45">
        <f t="shared" si="6"/>
        <v>40</v>
      </c>
      <c r="S318" s="45">
        <f t="shared" si="7"/>
        <v>18</v>
      </c>
      <c r="T318" s="45">
        <f t="shared" si="8"/>
        <v>8</v>
      </c>
      <c r="U318" s="45">
        <f t="shared" si="9"/>
        <v>14</v>
      </c>
      <c r="V318" s="109">
        <f>VLOOKUP(R318,'PCS Percentiles'!A$2:E$105,5,False)</f>
        <v>92</v>
      </c>
      <c r="W318" s="108" t="str">
        <f t="shared" si="10"/>
        <v>Clinically Relevant</v>
      </c>
    </row>
    <row r="319">
      <c r="A319" s="1" t="b">
        <v>0</v>
      </c>
      <c r="B319" s="1" t="s">
        <v>328</v>
      </c>
      <c r="C319" s="1">
        <v>2126.0</v>
      </c>
      <c r="D319" s="20">
        <v>43796.429611562504</v>
      </c>
      <c r="E319" s="1">
        <v>3.0</v>
      </c>
      <c r="F319" s="1">
        <v>3.0</v>
      </c>
      <c r="G319" s="1">
        <v>3.0</v>
      </c>
      <c r="H319" s="1">
        <v>3.0</v>
      </c>
      <c r="I319" s="1">
        <v>4.0</v>
      </c>
      <c r="J319" s="1">
        <v>4.0</v>
      </c>
      <c r="K319" s="1">
        <v>3.0</v>
      </c>
      <c r="L319" s="1">
        <v>4.0</v>
      </c>
      <c r="M319" s="1">
        <v>2.0</v>
      </c>
      <c r="N319" s="1">
        <v>2.0</v>
      </c>
      <c r="O319" s="1">
        <v>3.0</v>
      </c>
      <c r="P319" s="1">
        <v>2.0</v>
      </c>
      <c r="Q319" s="36">
        <v>2.0</v>
      </c>
      <c r="R319" s="45">
        <f t="shared" si="6"/>
        <v>38</v>
      </c>
      <c r="S319" s="45">
        <f t="shared" si="7"/>
        <v>18</v>
      </c>
      <c r="T319" s="45">
        <f t="shared" si="8"/>
        <v>9</v>
      </c>
      <c r="U319" s="45">
        <f t="shared" si="9"/>
        <v>11</v>
      </c>
      <c r="V319" s="109">
        <f>VLOOKUP(R319,'PCS Percentiles'!A$2:E$105,5,False)</f>
        <v>90</v>
      </c>
      <c r="W319" s="108" t="str">
        <f t="shared" si="10"/>
        <v>Clinically Relevant</v>
      </c>
    </row>
    <row r="320">
      <c r="A320" s="1" t="b">
        <v>0</v>
      </c>
      <c r="B320" s="1" t="s">
        <v>329</v>
      </c>
      <c r="C320" s="1">
        <v>2128.0</v>
      </c>
      <c r="D320" s="20">
        <v>43796.59019383102</v>
      </c>
      <c r="E320" s="1">
        <v>4.0</v>
      </c>
      <c r="F320" s="1">
        <v>1.0</v>
      </c>
      <c r="G320" s="1">
        <v>2.0</v>
      </c>
      <c r="H320" s="1">
        <v>2.0</v>
      </c>
      <c r="I320" s="1">
        <v>2.0</v>
      </c>
      <c r="J320" s="1">
        <v>4.0</v>
      </c>
      <c r="K320" s="1">
        <v>1.0</v>
      </c>
      <c r="L320" s="1">
        <v>3.0</v>
      </c>
      <c r="M320" s="1">
        <v>1.0</v>
      </c>
      <c r="N320" s="1">
        <v>1.0</v>
      </c>
      <c r="O320" s="1">
        <v>1.0</v>
      </c>
      <c r="P320" s="1">
        <v>3.0</v>
      </c>
      <c r="Q320" s="36">
        <v>3.0</v>
      </c>
      <c r="R320" s="45">
        <f t="shared" si="6"/>
        <v>28</v>
      </c>
      <c r="S320" s="45">
        <f t="shared" si="7"/>
        <v>14</v>
      </c>
      <c r="T320" s="45">
        <f t="shared" si="8"/>
        <v>8</v>
      </c>
      <c r="U320" s="45">
        <f t="shared" si="9"/>
        <v>6</v>
      </c>
      <c r="V320" s="109">
        <f>VLOOKUP(R320,'PCS Percentiles'!A$2:E$105,5,False)</f>
        <v>69</v>
      </c>
      <c r="W320" s="108" t="str">
        <f t="shared" si="10"/>
        <v>Within Standard Deviation</v>
      </c>
    </row>
    <row r="321">
      <c r="A321" s="1" t="b">
        <v>0</v>
      </c>
      <c r="B321" s="1" t="s">
        <v>330</v>
      </c>
      <c r="C321" s="1">
        <v>2106.0</v>
      </c>
      <c r="D321" s="20">
        <v>43797.373971678244</v>
      </c>
      <c r="E321" s="1">
        <v>1.0</v>
      </c>
      <c r="F321" s="1">
        <v>0.0</v>
      </c>
      <c r="G321" s="1">
        <v>1.0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1.0</v>
      </c>
      <c r="N321" s="1">
        <v>0.0</v>
      </c>
      <c r="O321" s="1">
        <v>0.0</v>
      </c>
      <c r="P321" s="1">
        <v>0.0</v>
      </c>
      <c r="Q321" s="36">
        <v>0.0</v>
      </c>
      <c r="R321" s="45">
        <f t="shared" si="6"/>
        <v>3</v>
      </c>
      <c r="S321" s="45">
        <f t="shared" si="7"/>
        <v>2</v>
      </c>
      <c r="T321" s="45">
        <f t="shared" si="8"/>
        <v>0</v>
      </c>
      <c r="U321" s="45">
        <f t="shared" si="9"/>
        <v>1</v>
      </c>
      <c r="V321" s="109">
        <f>VLOOKUP(R321,'PCS Percentiles'!A$2:E$105,5,False)</f>
        <v>6</v>
      </c>
      <c r="W321" s="108" t="str">
        <f t="shared" si="10"/>
        <v>Within Standard Deviation</v>
      </c>
    </row>
    <row r="322">
      <c r="A322" s="1" t="b">
        <v>0</v>
      </c>
      <c r="B322" s="1" t="s">
        <v>331</v>
      </c>
      <c r="C322" s="1">
        <v>2109.0</v>
      </c>
      <c r="D322" s="20">
        <v>43797.37524545139</v>
      </c>
      <c r="E322" s="1">
        <v>2.0</v>
      </c>
      <c r="F322" s="1">
        <v>0.0</v>
      </c>
      <c r="G322" s="1">
        <v>2.0</v>
      </c>
      <c r="H322" s="1">
        <v>2.0</v>
      </c>
      <c r="I322" s="1">
        <v>2.0</v>
      </c>
      <c r="J322" s="1">
        <v>3.0</v>
      </c>
      <c r="K322" s="1">
        <v>0.0</v>
      </c>
      <c r="L322" s="1">
        <v>2.0</v>
      </c>
      <c r="M322" s="1">
        <v>1.0</v>
      </c>
      <c r="N322" s="1">
        <v>1.0</v>
      </c>
      <c r="O322" s="1">
        <v>2.0</v>
      </c>
      <c r="P322" s="1">
        <v>0.0</v>
      </c>
      <c r="Q322" s="36">
        <v>0.0</v>
      </c>
      <c r="R322" s="45">
        <f t="shared" si="6"/>
        <v>17</v>
      </c>
      <c r="S322" s="45">
        <f t="shared" si="7"/>
        <v>8</v>
      </c>
      <c r="T322" s="45">
        <f t="shared" si="8"/>
        <v>3</v>
      </c>
      <c r="U322" s="45">
        <f t="shared" si="9"/>
        <v>6</v>
      </c>
      <c r="V322" s="109">
        <f>VLOOKUP(R322,'PCS Percentiles'!A$2:E$105,5,False)</f>
        <v>44</v>
      </c>
      <c r="W322" s="108" t="str">
        <f t="shared" si="10"/>
        <v>Within Standard Deviation</v>
      </c>
    </row>
    <row r="323">
      <c r="A323" s="1" t="b">
        <v>0</v>
      </c>
      <c r="B323" s="1" t="s">
        <v>332</v>
      </c>
      <c r="C323" s="1">
        <v>2124.0</v>
      </c>
      <c r="D323" s="20">
        <v>43797.44277517361</v>
      </c>
      <c r="E323" s="1">
        <v>3.0</v>
      </c>
      <c r="F323" s="1">
        <v>2.0</v>
      </c>
      <c r="G323" s="1">
        <v>2.0</v>
      </c>
      <c r="H323" s="1">
        <v>2.0</v>
      </c>
      <c r="I323" s="1">
        <v>2.0</v>
      </c>
      <c r="J323" s="1">
        <v>3.0</v>
      </c>
      <c r="K323" s="1">
        <v>2.0</v>
      </c>
      <c r="L323" s="1">
        <v>3.0</v>
      </c>
      <c r="M323" s="1">
        <v>2.0</v>
      </c>
      <c r="N323" s="1">
        <v>2.0</v>
      </c>
      <c r="O323" s="1">
        <v>2.0</v>
      </c>
      <c r="P323" s="1">
        <v>1.0</v>
      </c>
      <c r="Q323" s="36">
        <v>2.0</v>
      </c>
      <c r="R323" s="45">
        <f t="shared" si="6"/>
        <v>28</v>
      </c>
      <c r="S323" s="45">
        <f t="shared" si="7"/>
        <v>12</v>
      </c>
      <c r="T323" s="45">
        <f t="shared" si="8"/>
        <v>7</v>
      </c>
      <c r="U323" s="45">
        <f t="shared" si="9"/>
        <v>9</v>
      </c>
      <c r="V323" s="109">
        <f>VLOOKUP(R323,'PCS Percentiles'!A$2:E$105,5,False)</f>
        <v>69</v>
      </c>
      <c r="W323" s="108" t="str">
        <f t="shared" si="10"/>
        <v>Within Standard Deviation</v>
      </c>
    </row>
    <row r="324">
      <c r="A324" s="1" t="b">
        <v>0</v>
      </c>
      <c r="B324" s="1" t="s">
        <v>301</v>
      </c>
      <c r="C324" s="1">
        <v>2066.0</v>
      </c>
      <c r="D324" s="20">
        <v>43797.50495931713</v>
      </c>
      <c r="E324" s="1">
        <v>4.0</v>
      </c>
      <c r="F324" s="1">
        <v>3.0</v>
      </c>
      <c r="G324" s="1">
        <v>4.0</v>
      </c>
      <c r="H324" s="1">
        <v>3.0</v>
      </c>
      <c r="I324" s="1">
        <v>3.0</v>
      </c>
      <c r="J324" s="1">
        <v>4.0</v>
      </c>
      <c r="K324" s="1">
        <v>4.0</v>
      </c>
      <c r="L324" s="1">
        <v>4.0</v>
      </c>
      <c r="M324" s="1">
        <v>3.0</v>
      </c>
      <c r="N324" s="1">
        <v>3.0</v>
      </c>
      <c r="O324" s="1">
        <v>3.0</v>
      </c>
      <c r="P324" s="1">
        <v>4.0</v>
      </c>
      <c r="Q324" s="36">
        <v>4.0</v>
      </c>
      <c r="R324" s="45">
        <f t="shared" si="6"/>
        <v>46</v>
      </c>
      <c r="S324" s="45">
        <f t="shared" si="7"/>
        <v>21</v>
      </c>
      <c r="T324" s="45">
        <f t="shared" si="8"/>
        <v>12</v>
      </c>
      <c r="U324" s="45">
        <f t="shared" si="9"/>
        <v>13</v>
      </c>
      <c r="V324" s="109">
        <f>VLOOKUP(R324,'PCS Percentiles'!A$2:E$105,5,False)</f>
        <v>98</v>
      </c>
      <c r="W324" s="108" t="str">
        <f t="shared" si="10"/>
        <v>Clinically Relevant</v>
      </c>
    </row>
    <row r="325">
      <c r="A325" s="1" t="b">
        <v>0</v>
      </c>
      <c r="B325" s="1" t="s">
        <v>290</v>
      </c>
      <c r="C325" s="1">
        <v>2051.0</v>
      </c>
      <c r="D325" s="20">
        <v>43797.64622776621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36">
        <v>0.0</v>
      </c>
      <c r="R325" s="45">
        <f t="shared" si="6"/>
        <v>0</v>
      </c>
      <c r="S325" s="45">
        <f t="shared" si="7"/>
        <v>0</v>
      </c>
      <c r="T325" s="45">
        <f t="shared" si="8"/>
        <v>0</v>
      </c>
      <c r="U325" s="45">
        <f t="shared" si="9"/>
        <v>0</v>
      </c>
      <c r="V325" s="109">
        <f>VLOOKUP(R325,'PCS Percentiles'!A$2:E$105,5,False)</f>
        <v>2</v>
      </c>
      <c r="W325" s="108" t="str">
        <f t="shared" si="10"/>
        <v>Within Standard Deviation</v>
      </c>
    </row>
    <row r="326">
      <c r="A326" s="1" t="b">
        <v>0</v>
      </c>
      <c r="B326" s="1" t="s">
        <v>249</v>
      </c>
      <c r="C326" s="1">
        <v>1623.0</v>
      </c>
      <c r="D326" s="20">
        <v>43798.57609659722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36">
        <v>0.0</v>
      </c>
      <c r="R326" s="45">
        <f t="shared" si="6"/>
        <v>0</v>
      </c>
      <c r="S326" s="45">
        <f t="shared" si="7"/>
        <v>0</v>
      </c>
      <c r="T326" s="45">
        <f t="shared" si="8"/>
        <v>0</v>
      </c>
      <c r="U326" s="45">
        <f t="shared" si="9"/>
        <v>0</v>
      </c>
      <c r="V326" s="109">
        <f>VLOOKUP(R326,'PCS Percentiles'!A$2:E$105,5,False)</f>
        <v>2</v>
      </c>
      <c r="W326" s="108" t="str">
        <f t="shared" si="10"/>
        <v>Within Standard Deviation</v>
      </c>
    </row>
    <row r="327">
      <c r="A327" s="1" t="b">
        <v>0</v>
      </c>
      <c r="B327" s="1" t="s">
        <v>333</v>
      </c>
      <c r="C327" s="1">
        <v>2133.0</v>
      </c>
      <c r="D327" s="20">
        <v>43798.583983819444</v>
      </c>
      <c r="E327" s="1">
        <v>1.0</v>
      </c>
      <c r="F327" s="1">
        <v>0.0</v>
      </c>
      <c r="G327" s="1">
        <v>1.0</v>
      </c>
      <c r="H327" s="1">
        <v>1.0</v>
      </c>
      <c r="I327" s="1">
        <v>0.0</v>
      </c>
      <c r="J327" s="1">
        <v>2.0</v>
      </c>
      <c r="K327" s="1">
        <v>0.0</v>
      </c>
      <c r="L327" s="1">
        <v>0.0</v>
      </c>
      <c r="M327" s="1">
        <v>2.0</v>
      </c>
      <c r="N327" s="1">
        <v>0.0</v>
      </c>
      <c r="O327" s="1">
        <v>0.0</v>
      </c>
      <c r="P327" s="1">
        <v>2.0</v>
      </c>
      <c r="Q327" s="36">
        <v>3.0</v>
      </c>
      <c r="R327" s="45">
        <f t="shared" si="6"/>
        <v>12</v>
      </c>
      <c r="S327" s="45">
        <f t="shared" si="7"/>
        <v>5</v>
      </c>
      <c r="T327" s="45">
        <f t="shared" si="8"/>
        <v>5</v>
      </c>
      <c r="U327" s="45">
        <f t="shared" si="9"/>
        <v>2</v>
      </c>
      <c r="V327" s="109">
        <f>VLOOKUP(R327,'PCS Percentiles'!A$2:E$105,5,False)</f>
        <v>31</v>
      </c>
      <c r="W327" s="108" t="str">
        <f t="shared" si="10"/>
        <v>Within Standard Deviation</v>
      </c>
    </row>
    <row r="328">
      <c r="A328" s="1" t="b">
        <v>0</v>
      </c>
      <c r="B328" s="1" t="s">
        <v>893</v>
      </c>
      <c r="C328" s="1">
        <v>2100.0</v>
      </c>
      <c r="D328" s="20">
        <v>43798.655655509254</v>
      </c>
      <c r="E328" s="1">
        <v>0.0</v>
      </c>
      <c r="F328" s="1">
        <v>0.0</v>
      </c>
      <c r="G328" s="1">
        <v>0.0</v>
      </c>
      <c r="H328" s="1">
        <v>1.0</v>
      </c>
      <c r="I328" s="1">
        <v>1.0</v>
      </c>
      <c r="J328" s="1">
        <v>0.0</v>
      </c>
      <c r="K328" s="1">
        <v>0.0</v>
      </c>
      <c r="L328" s="1">
        <v>1.0</v>
      </c>
      <c r="M328" s="1">
        <v>1.0</v>
      </c>
      <c r="N328" s="1">
        <v>1.0</v>
      </c>
      <c r="O328" s="1">
        <v>1.0</v>
      </c>
      <c r="P328" s="1">
        <v>0.0</v>
      </c>
      <c r="Q328" s="36">
        <v>1.0</v>
      </c>
      <c r="R328" s="45">
        <f t="shared" si="6"/>
        <v>7</v>
      </c>
      <c r="S328" s="45">
        <f t="shared" si="7"/>
        <v>2</v>
      </c>
      <c r="T328" s="45">
        <f t="shared" si="8"/>
        <v>1</v>
      </c>
      <c r="U328" s="45">
        <f t="shared" si="9"/>
        <v>4</v>
      </c>
      <c r="V328" s="109">
        <f>VLOOKUP(R328,'PCS Percentiles'!A$2:E$105,5,False)</f>
        <v>17</v>
      </c>
      <c r="W328" s="108" t="str">
        <f t="shared" si="10"/>
        <v>Within Standard Deviation</v>
      </c>
    </row>
    <row r="329">
      <c r="A329" s="1" t="b">
        <v>0</v>
      </c>
      <c r="B329" s="1" t="s">
        <v>335</v>
      </c>
      <c r="C329" s="1">
        <v>2301.0</v>
      </c>
      <c r="D329" s="20">
        <v>43801.43262666666</v>
      </c>
      <c r="E329" s="1">
        <v>3.0</v>
      </c>
      <c r="F329" s="1">
        <v>2.0</v>
      </c>
      <c r="G329" s="1">
        <v>2.0</v>
      </c>
      <c r="H329" s="1">
        <v>2.0</v>
      </c>
      <c r="I329" s="1">
        <v>1.0</v>
      </c>
      <c r="J329" s="1">
        <v>0.0</v>
      </c>
      <c r="K329" s="1">
        <v>0.0</v>
      </c>
      <c r="L329" s="1">
        <v>2.0</v>
      </c>
      <c r="M329" s="1">
        <v>3.0</v>
      </c>
      <c r="N329" s="1">
        <v>2.0</v>
      </c>
      <c r="O329" s="1">
        <v>2.0</v>
      </c>
      <c r="P329" s="1">
        <v>0.0</v>
      </c>
      <c r="Q329" s="36">
        <v>0.0</v>
      </c>
      <c r="R329" s="45">
        <f t="shared" si="6"/>
        <v>19</v>
      </c>
      <c r="S329" s="45">
        <f t="shared" si="7"/>
        <v>10</v>
      </c>
      <c r="T329" s="45">
        <f t="shared" si="8"/>
        <v>0</v>
      </c>
      <c r="U329" s="45">
        <f t="shared" si="9"/>
        <v>9</v>
      </c>
      <c r="V329" s="109">
        <f>VLOOKUP(R329,'PCS Percentiles'!A$2:E$105,5,False)</f>
        <v>48</v>
      </c>
      <c r="W329" s="108" t="str">
        <f t="shared" si="10"/>
        <v>Within Standard Deviation</v>
      </c>
    </row>
    <row r="330">
      <c r="A330" s="1" t="b">
        <v>0</v>
      </c>
      <c r="B330" s="1" t="s">
        <v>336</v>
      </c>
      <c r="C330" s="1">
        <v>2114.0</v>
      </c>
      <c r="D330" s="20">
        <v>43801.440223240745</v>
      </c>
      <c r="E330" s="1">
        <v>1.0</v>
      </c>
      <c r="F330" s="1">
        <v>0.0</v>
      </c>
      <c r="G330" s="1">
        <v>0.0</v>
      </c>
      <c r="H330" s="1">
        <v>1.0</v>
      </c>
      <c r="I330" s="1">
        <v>1.0</v>
      </c>
      <c r="J330" s="1">
        <v>2.0</v>
      </c>
      <c r="K330" s="1">
        <v>0.0</v>
      </c>
      <c r="L330" s="1">
        <v>2.0</v>
      </c>
      <c r="M330" s="1">
        <v>2.0</v>
      </c>
      <c r="N330" s="1">
        <v>1.0</v>
      </c>
      <c r="O330" s="1">
        <v>1.0</v>
      </c>
      <c r="P330" s="1">
        <v>0.0</v>
      </c>
      <c r="Q330" s="36">
        <v>0.0</v>
      </c>
      <c r="R330" s="45">
        <f t="shared" si="6"/>
        <v>11</v>
      </c>
      <c r="S330" s="45">
        <f t="shared" si="7"/>
        <v>3</v>
      </c>
      <c r="T330" s="45">
        <f t="shared" si="8"/>
        <v>2</v>
      </c>
      <c r="U330" s="45">
        <f t="shared" si="9"/>
        <v>6</v>
      </c>
      <c r="V330" s="109">
        <f>VLOOKUP(R330,'PCS Percentiles'!A$2:E$105,5,False)</f>
        <v>28</v>
      </c>
      <c r="W330" s="108" t="str">
        <f t="shared" si="10"/>
        <v>Within Standard Deviation</v>
      </c>
    </row>
    <row r="331">
      <c r="A331" s="1" t="b">
        <v>0</v>
      </c>
      <c r="B331" s="1" t="s">
        <v>337</v>
      </c>
      <c r="C331" s="1">
        <v>2111.0</v>
      </c>
      <c r="D331" s="20">
        <v>43801.49239025463</v>
      </c>
      <c r="E331" s="1">
        <v>4.0</v>
      </c>
      <c r="F331" s="1">
        <v>3.0</v>
      </c>
      <c r="G331" s="1">
        <v>3.0</v>
      </c>
      <c r="H331" s="1">
        <v>4.0</v>
      </c>
      <c r="I331" s="1">
        <v>4.0</v>
      </c>
      <c r="J331" s="1">
        <v>3.0</v>
      </c>
      <c r="K331" s="1">
        <v>0.0</v>
      </c>
      <c r="L331" s="1">
        <v>2.0</v>
      </c>
      <c r="M331" s="1">
        <v>4.0</v>
      </c>
      <c r="N331" s="1">
        <v>4.0</v>
      </c>
      <c r="O331" s="1">
        <v>4.0</v>
      </c>
      <c r="P331" s="1">
        <v>4.0</v>
      </c>
      <c r="Q331" s="36">
        <v>4.0</v>
      </c>
      <c r="R331" s="45">
        <f t="shared" si="6"/>
        <v>43</v>
      </c>
      <c r="S331" s="45">
        <f t="shared" si="7"/>
        <v>22</v>
      </c>
      <c r="T331" s="45">
        <f t="shared" si="8"/>
        <v>7</v>
      </c>
      <c r="U331" s="45">
        <f t="shared" si="9"/>
        <v>14</v>
      </c>
      <c r="V331" s="109">
        <f>VLOOKUP(R331,'PCS Percentiles'!A$2:E$105,5,False)</f>
        <v>95</v>
      </c>
      <c r="W331" s="108" t="str">
        <f t="shared" si="10"/>
        <v>Clinically Relevant</v>
      </c>
    </row>
    <row r="332">
      <c r="A332" s="1" t="b">
        <v>0</v>
      </c>
      <c r="B332" s="1" t="s">
        <v>334</v>
      </c>
      <c r="C332" s="1">
        <v>2112.0</v>
      </c>
      <c r="D332" s="20">
        <v>43801.509579652775</v>
      </c>
      <c r="E332" s="1">
        <v>2.0</v>
      </c>
      <c r="G332" s="1">
        <v>2.0</v>
      </c>
      <c r="I332" s="1">
        <v>2.0</v>
      </c>
      <c r="J332" s="1">
        <v>2.0</v>
      </c>
      <c r="K332" s="1">
        <v>2.0</v>
      </c>
      <c r="L332" s="1">
        <v>4.0</v>
      </c>
      <c r="M332" s="1">
        <v>3.0</v>
      </c>
      <c r="N332" s="1">
        <v>2.0</v>
      </c>
      <c r="O332" s="1">
        <v>2.0</v>
      </c>
      <c r="P332" s="1">
        <v>1.0</v>
      </c>
      <c r="Q332" s="36">
        <v>3.0</v>
      </c>
      <c r="R332" s="45">
        <f t="shared" si="6"/>
        <v>25</v>
      </c>
      <c r="S332" s="45">
        <f t="shared" si="7"/>
        <v>7</v>
      </c>
      <c r="T332" s="45">
        <f t="shared" si="8"/>
        <v>7</v>
      </c>
      <c r="U332" s="45">
        <f t="shared" si="9"/>
        <v>11</v>
      </c>
      <c r="V332" s="109">
        <f>VLOOKUP(R332,'PCS Percentiles'!A$2:E$105,5,False)</f>
        <v>62</v>
      </c>
      <c r="W332" s="108" t="str">
        <f t="shared" si="10"/>
        <v>Within Standard Deviation</v>
      </c>
    </row>
    <row r="333">
      <c r="A333" s="1" t="b">
        <v>0</v>
      </c>
      <c r="B333" s="1" t="s">
        <v>338</v>
      </c>
      <c r="C333" s="1">
        <v>2125.0</v>
      </c>
      <c r="D333" s="20">
        <v>43801.57252746528</v>
      </c>
      <c r="E333" s="1">
        <v>4.0</v>
      </c>
      <c r="F333" s="1">
        <v>2.0</v>
      </c>
      <c r="G333" s="1">
        <v>4.0</v>
      </c>
      <c r="H333" s="1">
        <v>4.0</v>
      </c>
      <c r="I333" s="1">
        <v>4.0</v>
      </c>
      <c r="J333" s="1">
        <v>4.0</v>
      </c>
      <c r="K333" s="1">
        <v>0.0</v>
      </c>
      <c r="L333" s="1">
        <v>4.0</v>
      </c>
      <c r="M333" s="1">
        <v>4.0</v>
      </c>
      <c r="N333" s="1">
        <v>4.0</v>
      </c>
      <c r="O333" s="1">
        <v>4.0</v>
      </c>
      <c r="P333" s="1">
        <v>2.0</v>
      </c>
      <c r="Q333" s="36">
        <v>4.0</v>
      </c>
      <c r="R333" s="45">
        <f t="shared" si="6"/>
        <v>44</v>
      </c>
      <c r="S333" s="45">
        <f t="shared" si="7"/>
        <v>20</v>
      </c>
      <c r="T333" s="45">
        <f t="shared" si="8"/>
        <v>8</v>
      </c>
      <c r="U333" s="45">
        <f t="shared" si="9"/>
        <v>16</v>
      </c>
      <c r="V333" s="109">
        <f>VLOOKUP(R333,'PCS Percentiles'!A$2:E$105,5,False)</f>
        <v>96</v>
      </c>
      <c r="W333" s="108" t="str">
        <f t="shared" si="10"/>
        <v>Clinically Relevant</v>
      </c>
    </row>
    <row r="334">
      <c r="A334" s="1" t="b">
        <v>0</v>
      </c>
      <c r="B334" s="1" t="s">
        <v>270</v>
      </c>
      <c r="C334" s="1">
        <v>2025.0</v>
      </c>
      <c r="D334" s="20">
        <v>43801.59562645834</v>
      </c>
      <c r="E334" s="1">
        <v>2.0</v>
      </c>
      <c r="F334" s="1">
        <v>0.0</v>
      </c>
      <c r="G334" s="1">
        <v>1.0</v>
      </c>
      <c r="H334" s="1">
        <v>1.0</v>
      </c>
      <c r="I334" s="1">
        <v>2.0</v>
      </c>
      <c r="J334" s="1">
        <v>0.0</v>
      </c>
      <c r="K334" s="1">
        <v>0.0</v>
      </c>
      <c r="L334" s="1">
        <v>2.0</v>
      </c>
      <c r="M334" s="1">
        <v>1.0</v>
      </c>
      <c r="N334" s="1">
        <v>2.0</v>
      </c>
      <c r="O334" s="1">
        <v>2.0</v>
      </c>
      <c r="P334" s="1">
        <v>1.0</v>
      </c>
      <c r="Q334" s="36">
        <v>0.0</v>
      </c>
      <c r="R334" s="45">
        <f t="shared" si="6"/>
        <v>14</v>
      </c>
      <c r="S334" s="45">
        <f t="shared" si="7"/>
        <v>7</v>
      </c>
      <c r="T334" s="45">
        <f t="shared" si="8"/>
        <v>0</v>
      </c>
      <c r="U334" s="45">
        <f t="shared" si="9"/>
        <v>7</v>
      </c>
      <c r="V334" s="109">
        <f>VLOOKUP(R334,'PCS Percentiles'!A$2:E$105,5,False)</f>
        <v>35</v>
      </c>
      <c r="W334" s="108" t="str">
        <f t="shared" si="10"/>
        <v>Within Standard Deviation</v>
      </c>
    </row>
    <row r="335">
      <c r="A335" s="1" t="b">
        <v>0</v>
      </c>
      <c r="B335" s="1" t="s">
        <v>191</v>
      </c>
      <c r="C335" s="1">
        <v>1959.0</v>
      </c>
      <c r="D335" s="20">
        <v>43801.61719521991</v>
      </c>
      <c r="E335" s="1">
        <v>1.0</v>
      </c>
      <c r="F335" s="1">
        <v>0.0</v>
      </c>
      <c r="G335" s="1">
        <v>1.0</v>
      </c>
      <c r="H335" s="1">
        <v>2.0</v>
      </c>
      <c r="I335" s="1">
        <v>2.0</v>
      </c>
      <c r="J335" s="1">
        <v>2.0</v>
      </c>
      <c r="K335" s="1">
        <v>0.0</v>
      </c>
      <c r="L335" s="1">
        <v>1.0</v>
      </c>
      <c r="M335" s="1">
        <v>1.0</v>
      </c>
      <c r="N335" s="1">
        <v>3.0</v>
      </c>
      <c r="O335" s="1">
        <v>2.0</v>
      </c>
      <c r="P335" s="1">
        <v>3.0</v>
      </c>
      <c r="Q335" s="36">
        <v>0.0</v>
      </c>
      <c r="R335" s="45">
        <f t="shared" si="6"/>
        <v>18</v>
      </c>
      <c r="S335" s="45">
        <f t="shared" si="7"/>
        <v>9</v>
      </c>
      <c r="T335" s="45">
        <f t="shared" si="8"/>
        <v>2</v>
      </c>
      <c r="U335" s="45">
        <f t="shared" si="9"/>
        <v>7</v>
      </c>
      <c r="V335" s="109">
        <f>VLOOKUP(R335,'PCS Percentiles'!A$2:E$105,5,False)</f>
        <v>47</v>
      </c>
      <c r="W335" s="108" t="str">
        <f t="shared" si="10"/>
        <v>Within Standard Deviation</v>
      </c>
    </row>
    <row r="336">
      <c r="A336" s="1" t="b">
        <v>0</v>
      </c>
      <c r="B336" s="1" t="s">
        <v>884</v>
      </c>
      <c r="C336" s="1">
        <v>2054.0</v>
      </c>
      <c r="D336" s="20">
        <v>43802.442836689814</v>
      </c>
      <c r="E336" s="1">
        <v>2.0</v>
      </c>
      <c r="F336" s="1">
        <v>0.0</v>
      </c>
      <c r="G336" s="1">
        <v>1.0</v>
      </c>
      <c r="H336" s="1">
        <v>0.0</v>
      </c>
      <c r="I336" s="1">
        <v>0.0</v>
      </c>
      <c r="J336" s="1">
        <v>2.0</v>
      </c>
      <c r="K336" s="1">
        <v>0.0</v>
      </c>
      <c r="L336" s="1">
        <v>1.0</v>
      </c>
      <c r="M336" s="1">
        <v>1.0</v>
      </c>
      <c r="N336" s="1">
        <v>1.0</v>
      </c>
      <c r="O336" s="1">
        <v>1.0</v>
      </c>
      <c r="P336" s="1">
        <v>1.0</v>
      </c>
      <c r="Q336" s="36">
        <v>1.0</v>
      </c>
      <c r="R336" s="45">
        <f t="shared" si="6"/>
        <v>11</v>
      </c>
      <c r="S336" s="45">
        <f t="shared" si="7"/>
        <v>4</v>
      </c>
      <c r="T336" s="45">
        <f t="shared" si="8"/>
        <v>3</v>
      </c>
      <c r="U336" s="45">
        <f t="shared" si="9"/>
        <v>4</v>
      </c>
      <c r="V336" s="109">
        <f>VLOOKUP(R336,'PCS Percentiles'!A$2:E$105,5,False)</f>
        <v>28</v>
      </c>
      <c r="W336" s="108" t="str">
        <f t="shared" si="10"/>
        <v>Within Standard Deviation</v>
      </c>
    </row>
    <row r="337">
      <c r="A337" s="1" t="b">
        <v>0</v>
      </c>
      <c r="B337" s="1" t="s">
        <v>315</v>
      </c>
      <c r="C337" s="1">
        <v>2086.0</v>
      </c>
      <c r="D337" s="20">
        <v>43802.57169240741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36">
        <v>0.0</v>
      </c>
      <c r="R337" s="45">
        <f t="shared" si="6"/>
        <v>0</v>
      </c>
      <c r="S337" s="45">
        <f t="shared" si="7"/>
        <v>0</v>
      </c>
      <c r="T337" s="45">
        <f t="shared" si="8"/>
        <v>0</v>
      </c>
      <c r="U337" s="45">
        <f t="shared" si="9"/>
        <v>0</v>
      </c>
      <c r="V337" s="109">
        <f>VLOOKUP(R337,'PCS Percentiles'!A$2:E$105,5,False)</f>
        <v>2</v>
      </c>
      <c r="W337" s="108" t="str">
        <f t="shared" si="10"/>
        <v>Within Standard Deviation</v>
      </c>
    </row>
    <row r="338">
      <c r="A338" s="1" t="b">
        <v>0</v>
      </c>
      <c r="B338" s="1" t="s">
        <v>887</v>
      </c>
      <c r="C338" s="1">
        <v>2075.0</v>
      </c>
      <c r="D338" s="20">
        <v>43803.330546400466</v>
      </c>
      <c r="E338" s="1">
        <v>0.0</v>
      </c>
      <c r="F338" s="1">
        <v>0.0</v>
      </c>
      <c r="G338" s="1">
        <v>0.0</v>
      </c>
      <c r="H338" s="1">
        <v>1.0</v>
      </c>
      <c r="I338" s="1">
        <v>1.0</v>
      </c>
      <c r="J338" s="1">
        <v>0.0</v>
      </c>
      <c r="K338" s="1">
        <v>1.0</v>
      </c>
      <c r="L338" s="1">
        <v>0.0</v>
      </c>
      <c r="M338" s="1">
        <v>0.0</v>
      </c>
      <c r="N338" s="1">
        <v>0.0</v>
      </c>
      <c r="O338" s="1">
        <v>0.0</v>
      </c>
      <c r="P338" s="1">
        <v>1.0</v>
      </c>
      <c r="Q338" s="36">
        <v>0.0</v>
      </c>
      <c r="R338" s="45">
        <f t="shared" si="6"/>
        <v>4</v>
      </c>
      <c r="S338" s="45">
        <f t="shared" si="7"/>
        <v>3</v>
      </c>
      <c r="T338" s="45">
        <f t="shared" si="8"/>
        <v>1</v>
      </c>
      <c r="U338" s="45">
        <f t="shared" si="9"/>
        <v>0</v>
      </c>
      <c r="V338" s="109">
        <f>VLOOKUP(R338,'PCS Percentiles'!A$2:E$105,5,False)</f>
        <v>9</v>
      </c>
      <c r="W338" s="108" t="str">
        <f t="shared" si="10"/>
        <v>Within Standard Deviation</v>
      </c>
    </row>
    <row r="339">
      <c r="A339" s="1" t="b">
        <v>0</v>
      </c>
      <c r="B339" s="1" t="s">
        <v>244</v>
      </c>
      <c r="C339" s="1">
        <v>1962.0</v>
      </c>
      <c r="D339" s="20">
        <v>43803.39659387732</v>
      </c>
      <c r="E339" s="1">
        <v>3.0</v>
      </c>
      <c r="F339" s="1">
        <v>1.0</v>
      </c>
      <c r="G339" s="1">
        <v>2.0</v>
      </c>
      <c r="H339" s="1">
        <v>1.0</v>
      </c>
      <c r="I339" s="1">
        <v>2.0</v>
      </c>
      <c r="J339" s="1">
        <v>1.0</v>
      </c>
      <c r="K339" s="1">
        <v>1.0</v>
      </c>
      <c r="L339" s="1">
        <v>3.0</v>
      </c>
      <c r="M339" s="1">
        <v>2.0</v>
      </c>
      <c r="N339" s="1">
        <v>2.0</v>
      </c>
      <c r="O339" s="1">
        <v>2.0</v>
      </c>
      <c r="P339" s="1">
        <v>3.0</v>
      </c>
      <c r="Q339" s="36">
        <v>2.0</v>
      </c>
      <c r="R339" s="45">
        <f t="shared" si="6"/>
        <v>25</v>
      </c>
      <c r="S339" s="45">
        <f t="shared" si="7"/>
        <v>12</v>
      </c>
      <c r="T339" s="45">
        <f t="shared" si="8"/>
        <v>4</v>
      </c>
      <c r="U339" s="45">
        <f t="shared" si="9"/>
        <v>9</v>
      </c>
      <c r="V339" s="109">
        <f>VLOOKUP(R339,'PCS Percentiles'!A$2:E$105,5,False)</f>
        <v>62</v>
      </c>
      <c r="W339" s="108" t="str">
        <f t="shared" si="10"/>
        <v>Within Standard Deviation</v>
      </c>
    </row>
    <row r="340">
      <c r="A340" s="1" t="b">
        <v>0</v>
      </c>
      <c r="B340" s="1" t="s">
        <v>340</v>
      </c>
      <c r="C340" s="1">
        <v>2127.0</v>
      </c>
      <c r="D340" s="20">
        <v>43804.431274710645</v>
      </c>
      <c r="E340" s="1">
        <v>3.0</v>
      </c>
      <c r="F340" s="1">
        <v>0.0</v>
      </c>
      <c r="G340" s="1">
        <v>1.0</v>
      </c>
      <c r="H340" s="1">
        <v>1.0</v>
      </c>
      <c r="I340" s="1">
        <v>4.0</v>
      </c>
      <c r="J340" s="1">
        <v>3.0</v>
      </c>
      <c r="K340" s="1">
        <v>3.0</v>
      </c>
      <c r="L340" s="1">
        <v>1.0</v>
      </c>
      <c r="M340" s="1">
        <v>2.0</v>
      </c>
      <c r="N340" s="1">
        <v>1.0</v>
      </c>
      <c r="O340" s="1">
        <v>0.0</v>
      </c>
      <c r="P340" s="1">
        <v>0.0</v>
      </c>
      <c r="Q340" s="36">
        <v>1.0</v>
      </c>
      <c r="R340" s="45">
        <f t="shared" si="6"/>
        <v>20</v>
      </c>
      <c r="S340" s="45">
        <f t="shared" si="7"/>
        <v>9</v>
      </c>
      <c r="T340" s="45">
        <f t="shared" si="8"/>
        <v>7</v>
      </c>
      <c r="U340" s="45">
        <f t="shared" si="9"/>
        <v>4</v>
      </c>
      <c r="V340" s="109">
        <f>VLOOKUP(R340,'PCS Percentiles'!A$2:E$105,5,False)</f>
        <v>50</v>
      </c>
      <c r="W340" s="108" t="str">
        <f t="shared" si="10"/>
        <v>Within Standard Deviation</v>
      </c>
    </row>
    <row r="341">
      <c r="A341" s="1" t="b">
        <v>0</v>
      </c>
      <c r="B341" s="1" t="s">
        <v>883</v>
      </c>
      <c r="C341" s="1">
        <v>2052.0</v>
      </c>
      <c r="D341" s="20">
        <v>43804.66051771991</v>
      </c>
      <c r="E341" s="1">
        <v>4.0</v>
      </c>
      <c r="F341" s="1">
        <v>4.0</v>
      </c>
      <c r="G341" s="1">
        <v>4.0</v>
      </c>
      <c r="H341" s="1">
        <v>4.0</v>
      </c>
      <c r="I341" s="1">
        <v>4.0</v>
      </c>
      <c r="J341" s="1">
        <v>2.0</v>
      </c>
      <c r="K341" s="1">
        <v>1.0</v>
      </c>
      <c r="L341" s="1">
        <v>4.0</v>
      </c>
      <c r="M341" s="1">
        <v>3.0</v>
      </c>
      <c r="N341" s="1">
        <v>2.0</v>
      </c>
      <c r="O341" s="1">
        <v>2.0</v>
      </c>
      <c r="P341" s="1">
        <v>1.0</v>
      </c>
      <c r="Q341" s="36">
        <v>1.0</v>
      </c>
      <c r="R341" s="45">
        <f t="shared" si="6"/>
        <v>36</v>
      </c>
      <c r="S341" s="45">
        <f t="shared" si="7"/>
        <v>21</v>
      </c>
      <c r="T341" s="45">
        <f t="shared" si="8"/>
        <v>4</v>
      </c>
      <c r="U341" s="45">
        <f t="shared" si="9"/>
        <v>11</v>
      </c>
      <c r="V341" s="109">
        <f>VLOOKUP(R341,'PCS Percentiles'!A$2:E$105,5,False)</f>
        <v>87</v>
      </c>
      <c r="W341" s="108" t="str">
        <f t="shared" si="10"/>
        <v>Clinically Relevant</v>
      </c>
    </row>
    <row r="342">
      <c r="A342" s="1" t="b">
        <v>0</v>
      </c>
      <c r="B342" s="1" t="s">
        <v>222</v>
      </c>
      <c r="C342" s="1">
        <v>1676.0</v>
      </c>
      <c r="D342" s="20">
        <v>43805.433375381945</v>
      </c>
      <c r="E342" s="1">
        <v>1.0</v>
      </c>
      <c r="F342" s="1">
        <v>1.0</v>
      </c>
      <c r="G342" s="1">
        <v>1.0</v>
      </c>
      <c r="H342" s="1">
        <v>2.0</v>
      </c>
      <c r="I342" s="1">
        <v>1.0</v>
      </c>
      <c r="J342" s="1">
        <v>2.0</v>
      </c>
      <c r="K342" s="1">
        <v>2.0</v>
      </c>
      <c r="L342" s="1">
        <v>1.0</v>
      </c>
      <c r="M342" s="1">
        <v>1.0</v>
      </c>
      <c r="N342" s="1">
        <v>1.0</v>
      </c>
      <c r="O342" s="1">
        <v>1.0</v>
      </c>
      <c r="P342" s="1">
        <v>0.0</v>
      </c>
      <c r="Q342" s="36">
        <v>0.0</v>
      </c>
      <c r="R342" s="45">
        <f t="shared" si="6"/>
        <v>14</v>
      </c>
      <c r="S342" s="45">
        <f t="shared" si="7"/>
        <v>6</v>
      </c>
      <c r="T342" s="45">
        <f t="shared" si="8"/>
        <v>4</v>
      </c>
      <c r="U342" s="45">
        <f t="shared" si="9"/>
        <v>4</v>
      </c>
      <c r="V342" s="109">
        <f>VLOOKUP(R342,'PCS Percentiles'!A$2:E$105,5,False)</f>
        <v>35</v>
      </c>
      <c r="W342" s="108" t="str">
        <f t="shared" si="10"/>
        <v>Within Standard Deviation</v>
      </c>
    </row>
    <row r="343">
      <c r="A343" s="1" t="b">
        <v>0</v>
      </c>
      <c r="B343" s="1" t="s">
        <v>341</v>
      </c>
      <c r="C343" s="1">
        <v>2115.0</v>
      </c>
      <c r="D343" s="20">
        <v>43805.44146886574</v>
      </c>
      <c r="E343" s="1">
        <v>0.0</v>
      </c>
      <c r="F343" s="1">
        <v>0.0</v>
      </c>
      <c r="G343" s="1">
        <v>0.0</v>
      </c>
      <c r="H343" s="1">
        <v>3.0</v>
      </c>
      <c r="I343" s="1">
        <v>0.0</v>
      </c>
      <c r="J343" s="1">
        <v>0.0</v>
      </c>
      <c r="K343" s="1">
        <v>3.0</v>
      </c>
      <c r="L343" s="1">
        <v>0.0</v>
      </c>
      <c r="M343" s="1">
        <v>3.0</v>
      </c>
      <c r="N343" s="1">
        <v>3.0</v>
      </c>
      <c r="O343" s="1">
        <v>3.0</v>
      </c>
      <c r="P343" s="1">
        <v>0.0</v>
      </c>
      <c r="Q343" s="36">
        <v>0.0</v>
      </c>
      <c r="R343" s="45">
        <f t="shared" si="6"/>
        <v>15</v>
      </c>
      <c r="S343" s="45">
        <f t="shared" si="7"/>
        <v>3</v>
      </c>
      <c r="T343" s="45">
        <f t="shared" si="8"/>
        <v>3</v>
      </c>
      <c r="U343" s="45">
        <f t="shared" si="9"/>
        <v>9</v>
      </c>
      <c r="V343" s="109">
        <f>VLOOKUP(R343,'PCS Percentiles'!A$2:E$105,5,False)</f>
        <v>39</v>
      </c>
      <c r="W343" s="108" t="str">
        <f t="shared" si="10"/>
        <v>Within Standard Deviation</v>
      </c>
    </row>
    <row r="344">
      <c r="A344" s="1" t="b">
        <v>0</v>
      </c>
      <c r="B344" s="1" t="s">
        <v>342</v>
      </c>
      <c r="C344" s="1">
        <v>2119.0</v>
      </c>
      <c r="D344" s="20">
        <v>43805.57638601852</v>
      </c>
      <c r="E344" s="1">
        <v>0.0</v>
      </c>
      <c r="F344" s="1">
        <v>0.0</v>
      </c>
      <c r="G344" s="1">
        <v>0.0</v>
      </c>
      <c r="H344" s="1">
        <v>1.0</v>
      </c>
      <c r="I344" s="1">
        <v>1.0</v>
      </c>
      <c r="J344" s="1">
        <v>1.0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36">
        <v>1.0</v>
      </c>
      <c r="R344" s="45">
        <f t="shared" si="6"/>
        <v>4</v>
      </c>
      <c r="S344" s="45">
        <f t="shared" si="7"/>
        <v>2</v>
      </c>
      <c r="T344" s="45">
        <f t="shared" si="8"/>
        <v>2</v>
      </c>
      <c r="U344" s="45">
        <f t="shared" si="9"/>
        <v>0</v>
      </c>
      <c r="V344" s="109">
        <f>VLOOKUP(R344,'PCS Percentiles'!A$2:E$105,5,False)</f>
        <v>9</v>
      </c>
      <c r="W344" s="108" t="str">
        <f t="shared" si="10"/>
        <v>Within Standard Deviation</v>
      </c>
    </row>
    <row r="345">
      <c r="A345" s="1" t="b">
        <v>0</v>
      </c>
      <c r="B345" s="1" t="s">
        <v>343</v>
      </c>
      <c r="C345" s="1">
        <v>2136.0</v>
      </c>
      <c r="D345" s="20">
        <v>43808.348267650465</v>
      </c>
      <c r="E345" s="1">
        <v>3.0</v>
      </c>
      <c r="F345" s="1">
        <v>0.0</v>
      </c>
      <c r="G345" s="1">
        <v>1.0</v>
      </c>
      <c r="H345" s="1">
        <v>3.0</v>
      </c>
      <c r="I345" s="1">
        <v>3.0</v>
      </c>
      <c r="J345" s="1">
        <v>3.0</v>
      </c>
      <c r="K345" s="1">
        <v>2.0</v>
      </c>
      <c r="L345" s="1">
        <v>3.0</v>
      </c>
      <c r="M345" s="1">
        <v>4.0</v>
      </c>
      <c r="N345" s="1">
        <v>3.0</v>
      </c>
      <c r="O345" s="1">
        <v>3.0</v>
      </c>
      <c r="P345" s="1">
        <v>2.0</v>
      </c>
      <c r="Q345" s="36">
        <v>2.0</v>
      </c>
      <c r="R345" s="45">
        <f t="shared" si="6"/>
        <v>32</v>
      </c>
      <c r="S345" s="45">
        <f t="shared" si="7"/>
        <v>12</v>
      </c>
      <c r="T345" s="45">
        <f t="shared" si="8"/>
        <v>7</v>
      </c>
      <c r="U345" s="45">
        <f t="shared" si="9"/>
        <v>13</v>
      </c>
      <c r="V345" s="109">
        <f>VLOOKUP(R345,'PCS Percentiles'!A$2:E$105,5,False)</f>
        <v>80</v>
      </c>
      <c r="W345" s="108" t="str">
        <f t="shared" si="10"/>
        <v>Clinically Relevant</v>
      </c>
    </row>
    <row r="346">
      <c r="A346" s="1" t="b">
        <v>0</v>
      </c>
      <c r="B346" s="1" t="s">
        <v>232</v>
      </c>
      <c r="C346" s="1">
        <v>1921.0</v>
      </c>
      <c r="D346" s="20">
        <v>43808.42977934028</v>
      </c>
      <c r="E346" s="1">
        <v>2.0</v>
      </c>
      <c r="F346" s="1">
        <v>0.0</v>
      </c>
      <c r="G346" s="1">
        <v>1.0</v>
      </c>
      <c r="H346" s="1">
        <v>2.0</v>
      </c>
      <c r="I346" s="1">
        <v>1.0</v>
      </c>
      <c r="J346" s="1">
        <v>2.0</v>
      </c>
      <c r="K346" s="1">
        <v>1.0</v>
      </c>
      <c r="L346" s="1">
        <v>2.0</v>
      </c>
      <c r="M346" s="1">
        <v>2.0</v>
      </c>
      <c r="N346" s="1">
        <v>1.0</v>
      </c>
      <c r="O346" s="1">
        <v>1.0</v>
      </c>
      <c r="P346" s="1">
        <v>1.0</v>
      </c>
      <c r="Q346" s="36">
        <v>2.0</v>
      </c>
      <c r="R346" s="45">
        <f t="shared" si="6"/>
        <v>18</v>
      </c>
      <c r="S346" s="45">
        <f t="shared" si="7"/>
        <v>7</v>
      </c>
      <c r="T346" s="45">
        <f t="shared" si="8"/>
        <v>5</v>
      </c>
      <c r="U346" s="45">
        <f t="shared" si="9"/>
        <v>6</v>
      </c>
      <c r="V346" s="109">
        <f>VLOOKUP(R346,'PCS Percentiles'!A$2:E$105,5,False)</f>
        <v>47</v>
      </c>
      <c r="W346" s="108" t="str">
        <f t="shared" si="10"/>
        <v>Within Standard Deviation</v>
      </c>
    </row>
    <row r="347">
      <c r="A347" s="1" t="b">
        <v>0</v>
      </c>
      <c r="B347" s="1" t="s">
        <v>283</v>
      </c>
      <c r="C347" s="1">
        <v>2046.0</v>
      </c>
      <c r="D347" s="20">
        <v>43808.5468991088</v>
      </c>
      <c r="E347" s="1">
        <v>1.0</v>
      </c>
      <c r="F347" s="1">
        <v>0.0</v>
      </c>
      <c r="G347" s="1">
        <v>0.0</v>
      </c>
      <c r="H347" s="1">
        <v>0.0</v>
      </c>
      <c r="I347" s="1">
        <v>0.0</v>
      </c>
      <c r="J347" s="1">
        <v>1.0</v>
      </c>
      <c r="K347" s="1">
        <v>1.0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36">
        <v>2.0</v>
      </c>
      <c r="R347" s="45">
        <f t="shared" si="6"/>
        <v>5</v>
      </c>
      <c r="S347" s="45">
        <f t="shared" si="7"/>
        <v>1</v>
      </c>
      <c r="T347" s="45">
        <f t="shared" si="8"/>
        <v>4</v>
      </c>
      <c r="U347" s="45">
        <f t="shared" si="9"/>
        <v>0</v>
      </c>
      <c r="V347" s="109">
        <f>VLOOKUP(R347,'PCS Percentiles'!A$2:E$105,5,False)</f>
        <v>11</v>
      </c>
      <c r="W347" s="108" t="str">
        <f t="shared" si="10"/>
        <v>Within Standard Deviation</v>
      </c>
    </row>
    <row r="348">
      <c r="A348" s="1" t="b">
        <v>0</v>
      </c>
      <c r="B348" s="1" t="s">
        <v>344</v>
      </c>
      <c r="C348" s="1">
        <v>2134.0</v>
      </c>
      <c r="D348" s="20">
        <v>43808.62076150463</v>
      </c>
      <c r="E348" s="1">
        <v>4.0</v>
      </c>
      <c r="F348" s="1">
        <v>0.0</v>
      </c>
      <c r="G348" s="1">
        <v>3.0</v>
      </c>
      <c r="H348" s="1">
        <v>3.0</v>
      </c>
      <c r="I348" s="1">
        <v>4.0</v>
      </c>
      <c r="J348" s="1">
        <v>3.0</v>
      </c>
      <c r="K348" s="1">
        <v>1.0</v>
      </c>
      <c r="L348" s="1">
        <v>4.0</v>
      </c>
      <c r="M348" s="1">
        <v>1.0</v>
      </c>
      <c r="N348" s="1">
        <v>2.0</v>
      </c>
      <c r="O348" s="1">
        <v>4.0</v>
      </c>
      <c r="P348" s="1">
        <v>1.0</v>
      </c>
      <c r="Q348" s="36">
        <v>2.0</v>
      </c>
      <c r="R348" s="45">
        <f t="shared" si="6"/>
        <v>32</v>
      </c>
      <c r="S348" s="45">
        <f t="shared" si="7"/>
        <v>15</v>
      </c>
      <c r="T348" s="45">
        <f t="shared" si="8"/>
        <v>6</v>
      </c>
      <c r="U348" s="45">
        <f t="shared" si="9"/>
        <v>11</v>
      </c>
      <c r="V348" s="109">
        <f>VLOOKUP(R348,'PCS Percentiles'!A$2:E$105,5,False)</f>
        <v>80</v>
      </c>
      <c r="W348" s="108" t="str">
        <f t="shared" si="10"/>
        <v>Clinically Relevant</v>
      </c>
    </row>
    <row r="349">
      <c r="A349" s="1" t="b">
        <v>0</v>
      </c>
      <c r="B349" s="1" t="s">
        <v>304</v>
      </c>
      <c r="C349" s="1">
        <v>2073.0</v>
      </c>
      <c r="D349" s="20">
        <v>43809.38742355324</v>
      </c>
      <c r="E349" s="1">
        <v>4.0</v>
      </c>
      <c r="F349" s="1">
        <v>0.0</v>
      </c>
      <c r="G349" s="1">
        <v>2.0</v>
      </c>
      <c r="H349" s="1">
        <v>2.0</v>
      </c>
      <c r="I349" s="1">
        <v>1.0</v>
      </c>
      <c r="J349" s="1">
        <v>4.0</v>
      </c>
      <c r="K349" s="1">
        <v>2.0</v>
      </c>
      <c r="L349" s="1">
        <v>3.0</v>
      </c>
      <c r="M349" s="1">
        <v>3.0</v>
      </c>
      <c r="N349" s="1">
        <v>2.0</v>
      </c>
      <c r="O349" s="1">
        <v>1.0</v>
      </c>
      <c r="P349" s="1">
        <v>3.0</v>
      </c>
      <c r="Q349" s="36">
        <v>0.0</v>
      </c>
      <c r="R349" s="45">
        <f t="shared" si="6"/>
        <v>27</v>
      </c>
      <c r="S349" s="45">
        <f t="shared" si="7"/>
        <v>12</v>
      </c>
      <c r="T349" s="45">
        <f t="shared" si="8"/>
        <v>6</v>
      </c>
      <c r="U349" s="45">
        <f t="shared" si="9"/>
        <v>9</v>
      </c>
      <c r="V349" s="109">
        <f>VLOOKUP(R349,'PCS Percentiles'!A$2:E$105,5,False)</f>
        <v>67</v>
      </c>
      <c r="W349" s="108" t="str">
        <f t="shared" si="10"/>
        <v>Within Standard Deviation</v>
      </c>
    </row>
    <row r="350">
      <c r="A350" s="1" t="b">
        <v>0</v>
      </c>
      <c r="B350" s="1" t="s">
        <v>317</v>
      </c>
      <c r="C350" s="1">
        <v>2087.0</v>
      </c>
      <c r="D350" s="20">
        <v>43809.44008767361</v>
      </c>
      <c r="E350" s="1">
        <v>1.0</v>
      </c>
      <c r="F350" s="1">
        <v>0.0</v>
      </c>
      <c r="G350" s="1">
        <v>1.0</v>
      </c>
      <c r="H350" s="1">
        <v>1.0</v>
      </c>
      <c r="I350" s="1">
        <v>0.0</v>
      </c>
      <c r="J350" s="1">
        <v>0.0</v>
      </c>
      <c r="K350" s="1">
        <v>1.0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36">
        <v>0.0</v>
      </c>
      <c r="R350" s="45">
        <f t="shared" si="6"/>
        <v>4</v>
      </c>
      <c r="S350" s="45">
        <f t="shared" si="7"/>
        <v>3</v>
      </c>
      <c r="T350" s="45">
        <f t="shared" si="8"/>
        <v>1</v>
      </c>
      <c r="U350" s="45">
        <f t="shared" si="9"/>
        <v>0</v>
      </c>
      <c r="V350" s="109">
        <f>VLOOKUP(R350,'PCS Percentiles'!A$2:E$105,5,False)</f>
        <v>9</v>
      </c>
      <c r="W350" s="108" t="str">
        <f t="shared" si="10"/>
        <v>Within Standard Deviation</v>
      </c>
    </row>
    <row r="351">
      <c r="A351" s="1" t="b">
        <v>0</v>
      </c>
      <c r="B351" s="1" t="s">
        <v>345</v>
      </c>
      <c r="C351" s="1">
        <v>2137.0</v>
      </c>
      <c r="D351" s="20">
        <v>43809.5870640625</v>
      </c>
      <c r="E351" s="1">
        <v>4.0</v>
      </c>
      <c r="F351" s="1">
        <v>4.0</v>
      </c>
      <c r="G351" s="1">
        <v>4.0</v>
      </c>
      <c r="H351" s="1">
        <v>4.0</v>
      </c>
      <c r="I351" s="1">
        <v>4.0</v>
      </c>
      <c r="J351" s="1">
        <v>4.0</v>
      </c>
      <c r="K351" s="1">
        <v>4.0</v>
      </c>
      <c r="L351" s="1">
        <v>4.0</v>
      </c>
      <c r="M351" s="1">
        <v>4.0</v>
      </c>
      <c r="N351" s="1">
        <v>4.0</v>
      </c>
      <c r="O351" s="1">
        <v>4.0</v>
      </c>
      <c r="P351" s="1">
        <v>4.0</v>
      </c>
      <c r="Q351" s="36">
        <v>4.0</v>
      </c>
      <c r="R351" s="45">
        <f t="shared" si="6"/>
        <v>52</v>
      </c>
      <c r="S351" s="45">
        <f t="shared" si="7"/>
        <v>24</v>
      </c>
      <c r="T351" s="45">
        <f t="shared" si="8"/>
        <v>12</v>
      </c>
      <c r="U351" s="45">
        <f t="shared" si="9"/>
        <v>16</v>
      </c>
      <c r="V351" s="109">
        <f>VLOOKUP(R351,'PCS Percentiles'!A$2:E$105,5,False)</f>
        <v>100</v>
      </c>
      <c r="W351" s="108" t="str">
        <f t="shared" si="10"/>
        <v>Clinically Relevant</v>
      </c>
    </row>
    <row r="352">
      <c r="A352" s="1" t="b">
        <v>0</v>
      </c>
      <c r="B352" s="1" t="s">
        <v>346</v>
      </c>
      <c r="C352" s="1">
        <v>2138.0</v>
      </c>
      <c r="D352" s="20">
        <v>43810.37752756945</v>
      </c>
      <c r="E352" s="1">
        <v>4.0</v>
      </c>
      <c r="F352" s="1">
        <v>3.0</v>
      </c>
      <c r="G352" s="1">
        <v>4.0</v>
      </c>
      <c r="H352" s="1">
        <v>4.0</v>
      </c>
      <c r="I352" s="1">
        <v>4.0</v>
      </c>
      <c r="J352" s="1">
        <v>4.0</v>
      </c>
      <c r="K352" s="1">
        <v>3.0</v>
      </c>
      <c r="L352" s="1">
        <v>4.0</v>
      </c>
      <c r="M352" s="1">
        <v>4.0</v>
      </c>
      <c r="N352" s="1">
        <v>4.0</v>
      </c>
      <c r="O352" s="1">
        <v>4.0</v>
      </c>
      <c r="P352" s="1">
        <v>3.0</v>
      </c>
      <c r="Q352" s="36">
        <v>4.0</v>
      </c>
      <c r="R352" s="45">
        <f t="shared" si="6"/>
        <v>49</v>
      </c>
      <c r="S352" s="45">
        <f t="shared" si="7"/>
        <v>22</v>
      </c>
      <c r="T352" s="45">
        <f t="shared" si="8"/>
        <v>11</v>
      </c>
      <c r="U352" s="45">
        <f t="shared" si="9"/>
        <v>16</v>
      </c>
      <c r="V352" s="109">
        <f>VLOOKUP(R352,'PCS Percentiles'!A$2:E$105,5,False)</f>
        <v>100</v>
      </c>
      <c r="W352" s="108" t="str">
        <f t="shared" si="10"/>
        <v>Clinically Relevant</v>
      </c>
    </row>
    <row r="353">
      <c r="A353" s="1" t="b">
        <v>0</v>
      </c>
      <c r="B353" s="1" t="s">
        <v>242</v>
      </c>
      <c r="C353" s="1">
        <v>1998.0</v>
      </c>
      <c r="D353" s="20">
        <v>43811.43339777778</v>
      </c>
      <c r="E353" s="1">
        <v>2.0</v>
      </c>
      <c r="F353" s="1">
        <v>0.0</v>
      </c>
      <c r="G353" s="1">
        <v>0.0</v>
      </c>
      <c r="H353" s="1">
        <v>1.0</v>
      </c>
      <c r="I353" s="1">
        <v>0.0</v>
      </c>
      <c r="J353" s="1">
        <v>1.0</v>
      </c>
      <c r="K353" s="1">
        <v>0.0</v>
      </c>
      <c r="L353" s="1">
        <v>2.0</v>
      </c>
      <c r="M353" s="1">
        <v>1.0</v>
      </c>
      <c r="N353" s="1">
        <v>0.0</v>
      </c>
      <c r="O353" s="1">
        <v>0.0</v>
      </c>
      <c r="P353" s="1">
        <v>1.0</v>
      </c>
      <c r="Q353" s="36">
        <v>1.0</v>
      </c>
      <c r="R353" s="45">
        <f t="shared" si="6"/>
        <v>9</v>
      </c>
      <c r="S353" s="45">
        <f t="shared" si="7"/>
        <v>4</v>
      </c>
      <c r="T353" s="45">
        <f t="shared" si="8"/>
        <v>2</v>
      </c>
      <c r="U353" s="45">
        <f t="shared" si="9"/>
        <v>3</v>
      </c>
      <c r="V353" s="109">
        <f>VLOOKUP(R353,'PCS Percentiles'!A$2:E$105,5,False)</f>
        <v>21</v>
      </c>
      <c r="W353" s="108" t="str">
        <f t="shared" si="10"/>
        <v>Within Standard Deviation</v>
      </c>
    </row>
    <row r="354">
      <c r="A354" s="1" t="b">
        <v>0</v>
      </c>
      <c r="B354" s="1" t="s">
        <v>347</v>
      </c>
      <c r="C354" s="1">
        <v>2129.0</v>
      </c>
      <c r="D354" s="20">
        <v>43811.5152384838</v>
      </c>
      <c r="E354" s="1">
        <v>4.0</v>
      </c>
      <c r="F354" s="1">
        <v>4.0</v>
      </c>
      <c r="G354" s="1">
        <v>4.0</v>
      </c>
      <c r="H354" s="1">
        <v>4.0</v>
      </c>
      <c r="I354" s="1">
        <v>4.0</v>
      </c>
      <c r="J354" s="1">
        <v>4.0</v>
      </c>
      <c r="K354" s="1">
        <v>3.0</v>
      </c>
      <c r="L354" s="1">
        <v>4.0</v>
      </c>
      <c r="M354" s="1">
        <v>3.0</v>
      </c>
      <c r="N354" s="1">
        <v>4.0</v>
      </c>
      <c r="O354" s="1">
        <v>4.0</v>
      </c>
      <c r="P354" s="1">
        <v>3.0</v>
      </c>
      <c r="Q354" s="36">
        <v>3.0</v>
      </c>
      <c r="R354" s="45">
        <f t="shared" si="6"/>
        <v>48</v>
      </c>
      <c r="S354" s="45">
        <f t="shared" si="7"/>
        <v>23</v>
      </c>
      <c r="T354" s="45">
        <f t="shared" si="8"/>
        <v>10</v>
      </c>
      <c r="U354" s="45">
        <f t="shared" si="9"/>
        <v>15</v>
      </c>
      <c r="V354" s="109">
        <f>VLOOKUP(R354,'PCS Percentiles'!A$2:E$105,5,False)</f>
        <v>99</v>
      </c>
      <c r="W354" s="108" t="str">
        <f t="shared" si="10"/>
        <v>Clinically Relevant</v>
      </c>
    </row>
    <row r="355">
      <c r="A355" s="1" t="b">
        <v>0</v>
      </c>
      <c r="B355" s="1" t="s">
        <v>314</v>
      </c>
      <c r="C355" s="1">
        <v>2093.0</v>
      </c>
      <c r="D355" s="20">
        <v>43811.55623594907</v>
      </c>
      <c r="E355" s="1">
        <v>4.0</v>
      </c>
      <c r="F355" s="1">
        <v>3.0</v>
      </c>
      <c r="G355" s="1">
        <v>4.0</v>
      </c>
      <c r="H355" s="1">
        <v>3.0</v>
      </c>
      <c r="I355" s="1">
        <v>3.0</v>
      </c>
      <c r="J355" s="1">
        <v>3.0</v>
      </c>
      <c r="K355" s="1">
        <v>4.0</v>
      </c>
      <c r="L355" s="1">
        <v>4.0</v>
      </c>
      <c r="M355" s="1">
        <v>4.0</v>
      </c>
      <c r="N355" s="1">
        <v>3.0</v>
      </c>
      <c r="O355" s="1">
        <v>4.0</v>
      </c>
      <c r="P355" s="1">
        <v>2.0</v>
      </c>
      <c r="Q355" s="36">
        <v>4.0</v>
      </c>
      <c r="R355" s="45">
        <f t="shared" si="6"/>
        <v>45</v>
      </c>
      <c r="S355" s="45">
        <f t="shared" si="7"/>
        <v>19</v>
      </c>
      <c r="T355" s="45">
        <f t="shared" si="8"/>
        <v>11</v>
      </c>
      <c r="U355" s="45">
        <f t="shared" si="9"/>
        <v>15</v>
      </c>
      <c r="V355" s="109">
        <f>VLOOKUP(R355,'PCS Percentiles'!A$2:E$105,5,False)</f>
        <v>97</v>
      </c>
      <c r="W355" s="108" t="str">
        <f t="shared" si="10"/>
        <v>Clinically Relevant</v>
      </c>
    </row>
    <row r="356">
      <c r="A356" s="1" t="b">
        <v>0</v>
      </c>
      <c r="B356" s="1" t="s">
        <v>321</v>
      </c>
      <c r="C356" s="1">
        <v>2105.0</v>
      </c>
      <c r="D356" s="20">
        <v>43811.62494306713</v>
      </c>
      <c r="E356" s="1">
        <v>2.0</v>
      </c>
      <c r="F356" s="1">
        <v>2.0</v>
      </c>
      <c r="G356" s="1">
        <v>2.0</v>
      </c>
      <c r="H356" s="1">
        <v>1.0</v>
      </c>
      <c r="I356" s="1">
        <v>2.0</v>
      </c>
      <c r="J356" s="1">
        <v>1.0</v>
      </c>
      <c r="K356" s="1">
        <v>3.0</v>
      </c>
      <c r="L356" s="1">
        <v>1.0</v>
      </c>
      <c r="M356" s="1">
        <v>1.0</v>
      </c>
      <c r="N356" s="1">
        <v>1.0</v>
      </c>
      <c r="O356" s="1">
        <v>1.0</v>
      </c>
      <c r="P356" s="1">
        <v>1.0</v>
      </c>
      <c r="Q356" s="36">
        <v>3.0</v>
      </c>
      <c r="R356" s="45">
        <f t="shared" si="6"/>
        <v>21</v>
      </c>
      <c r="S356" s="45">
        <f t="shared" si="7"/>
        <v>10</v>
      </c>
      <c r="T356" s="45">
        <f t="shared" si="8"/>
        <v>7</v>
      </c>
      <c r="U356" s="45">
        <f t="shared" si="9"/>
        <v>4</v>
      </c>
      <c r="V356" s="109">
        <f>VLOOKUP(R356,'PCS Percentiles'!A$2:E$105,5,False)</f>
        <v>53</v>
      </c>
      <c r="W356" s="108" t="str">
        <f t="shared" si="10"/>
        <v>Within Standard Deviation</v>
      </c>
    </row>
    <row r="357">
      <c r="A357" s="1" t="b">
        <v>0</v>
      </c>
      <c r="B357" s="1" t="s">
        <v>348</v>
      </c>
      <c r="C357" s="1">
        <v>2130.0</v>
      </c>
      <c r="D357" s="20">
        <v>43811.806796550925</v>
      </c>
      <c r="E357" s="1">
        <v>4.0</v>
      </c>
      <c r="F357" s="1">
        <v>3.0</v>
      </c>
      <c r="G357" s="1">
        <v>4.0</v>
      </c>
      <c r="H357" s="1">
        <v>4.0</v>
      </c>
      <c r="I357" s="1">
        <v>4.0</v>
      </c>
      <c r="J357" s="1">
        <v>4.0</v>
      </c>
      <c r="K357" s="1">
        <v>4.0</v>
      </c>
      <c r="L357" s="1">
        <v>4.0</v>
      </c>
      <c r="M357" s="1">
        <v>4.0</v>
      </c>
      <c r="N357" s="1">
        <v>4.0</v>
      </c>
      <c r="O357" s="1">
        <v>4.0</v>
      </c>
      <c r="P357" s="1">
        <v>3.0</v>
      </c>
      <c r="Q357" s="36">
        <v>3.0</v>
      </c>
      <c r="R357" s="45">
        <f t="shared" si="6"/>
        <v>49</v>
      </c>
      <c r="S357" s="45">
        <f t="shared" si="7"/>
        <v>22</v>
      </c>
      <c r="T357" s="45">
        <f t="shared" si="8"/>
        <v>11</v>
      </c>
      <c r="U357" s="45">
        <f t="shared" si="9"/>
        <v>16</v>
      </c>
      <c r="V357" s="109">
        <f>VLOOKUP(R357,'PCS Percentiles'!A$2:E$105,5,False)</f>
        <v>100</v>
      </c>
      <c r="W357" s="108" t="str">
        <f t="shared" si="10"/>
        <v>Clinically Relevant</v>
      </c>
    </row>
    <row r="358">
      <c r="A358" s="1" t="b">
        <v>0</v>
      </c>
      <c r="B358" s="1" t="s">
        <v>141</v>
      </c>
      <c r="C358" s="1">
        <v>1909.0</v>
      </c>
      <c r="D358" s="20">
        <v>43812.417351435186</v>
      </c>
      <c r="E358" s="1">
        <v>1.0</v>
      </c>
      <c r="F358" s="1">
        <v>0.0</v>
      </c>
      <c r="G358" s="1">
        <v>0.0</v>
      </c>
      <c r="H358" s="1">
        <v>1.0</v>
      </c>
      <c r="I358" s="1">
        <v>2.0</v>
      </c>
      <c r="J358" s="1">
        <v>2.0</v>
      </c>
      <c r="K358" s="1">
        <v>0.0</v>
      </c>
      <c r="L358" s="1">
        <v>1.0</v>
      </c>
      <c r="M358" s="1">
        <v>1.0</v>
      </c>
      <c r="N358" s="1">
        <v>1.0</v>
      </c>
      <c r="O358" s="1">
        <v>0.0</v>
      </c>
      <c r="P358" s="1">
        <v>0.0</v>
      </c>
      <c r="Q358" s="36">
        <v>0.0</v>
      </c>
      <c r="R358" s="45">
        <f t="shared" si="6"/>
        <v>9</v>
      </c>
      <c r="S358" s="45">
        <f t="shared" si="7"/>
        <v>4</v>
      </c>
      <c r="T358" s="45">
        <f t="shared" si="8"/>
        <v>2</v>
      </c>
      <c r="U358" s="45">
        <f t="shared" si="9"/>
        <v>3</v>
      </c>
      <c r="V358" s="109">
        <f>VLOOKUP(R358,'PCS Percentiles'!A$2:E$105,5,False)</f>
        <v>21</v>
      </c>
      <c r="W358" s="108" t="str">
        <f t="shared" si="10"/>
        <v>Within Standard Deviation</v>
      </c>
    </row>
    <row r="359">
      <c r="A359" s="1" t="b">
        <v>0</v>
      </c>
      <c r="B359" s="1" t="s">
        <v>261</v>
      </c>
      <c r="C359" s="1">
        <v>2003.0</v>
      </c>
      <c r="D359" s="20">
        <v>43812.472037141204</v>
      </c>
      <c r="E359" s="1">
        <v>4.0</v>
      </c>
      <c r="F359" s="1">
        <v>4.0</v>
      </c>
      <c r="G359" s="1">
        <v>4.0</v>
      </c>
      <c r="H359" s="1">
        <v>4.0</v>
      </c>
      <c r="I359" s="1">
        <v>4.0</v>
      </c>
      <c r="J359" s="1">
        <v>4.0</v>
      </c>
      <c r="K359" s="1">
        <v>3.0</v>
      </c>
      <c r="L359" s="1">
        <v>4.0</v>
      </c>
      <c r="M359" s="1">
        <v>4.0</v>
      </c>
      <c r="N359" s="1">
        <v>4.0</v>
      </c>
      <c r="O359" s="1">
        <v>4.0</v>
      </c>
      <c r="P359" s="1">
        <v>4.0</v>
      </c>
      <c r="Q359" s="36">
        <v>4.0</v>
      </c>
      <c r="R359" s="45">
        <f t="shared" si="6"/>
        <v>51</v>
      </c>
      <c r="S359" s="45">
        <f t="shared" si="7"/>
        <v>24</v>
      </c>
      <c r="T359" s="45">
        <f t="shared" si="8"/>
        <v>11</v>
      </c>
      <c r="U359" s="45">
        <f t="shared" si="9"/>
        <v>16</v>
      </c>
      <c r="V359" s="109">
        <f>VLOOKUP(R359,'PCS Percentiles'!A$2:E$105,5,False)</f>
        <v>100</v>
      </c>
      <c r="W359" s="108" t="str">
        <f t="shared" si="10"/>
        <v>Clinically Relevant</v>
      </c>
    </row>
    <row r="360">
      <c r="A360" s="1" t="b">
        <v>0</v>
      </c>
      <c r="B360" s="1" t="s">
        <v>349</v>
      </c>
      <c r="C360" s="1">
        <v>1435.0</v>
      </c>
      <c r="D360" s="20">
        <v>43815.38418127315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2.0</v>
      </c>
      <c r="K360" s="1">
        <v>0.0</v>
      </c>
      <c r="L360" s="1">
        <v>0.0</v>
      </c>
      <c r="M360" s="1">
        <v>0.0</v>
      </c>
      <c r="N360" s="1">
        <v>0.0</v>
      </c>
      <c r="O360" s="1">
        <v>1.0</v>
      </c>
      <c r="P360" s="1">
        <v>1.0</v>
      </c>
      <c r="Q360" s="36">
        <v>1.0</v>
      </c>
      <c r="R360" s="45">
        <f t="shared" si="6"/>
        <v>5</v>
      </c>
      <c r="S360" s="45">
        <f t="shared" si="7"/>
        <v>1</v>
      </c>
      <c r="T360" s="45">
        <f t="shared" si="8"/>
        <v>3</v>
      </c>
      <c r="U360" s="45">
        <f t="shared" si="9"/>
        <v>1</v>
      </c>
      <c r="V360" s="109">
        <f>VLOOKUP(R360,'PCS Percentiles'!A$2:E$105,5,False)</f>
        <v>11</v>
      </c>
      <c r="W360" s="108" t="str">
        <f t="shared" si="10"/>
        <v>Within Standard Deviation</v>
      </c>
    </row>
    <row r="361">
      <c r="A361" s="1" t="b">
        <v>0</v>
      </c>
      <c r="B361" s="1" t="s">
        <v>303</v>
      </c>
      <c r="C361" s="1">
        <v>2072.0</v>
      </c>
      <c r="D361" s="20">
        <v>43815.49133412037</v>
      </c>
      <c r="E361" s="1">
        <v>1.0</v>
      </c>
      <c r="G361" s="1">
        <v>1.0</v>
      </c>
      <c r="H361" s="1">
        <v>0.0</v>
      </c>
      <c r="I361" s="1">
        <v>0.0</v>
      </c>
      <c r="J361" s="1">
        <v>1.0</v>
      </c>
      <c r="K361" s="1">
        <v>0.0</v>
      </c>
      <c r="L361" s="1">
        <v>1.0</v>
      </c>
      <c r="M361" s="1">
        <v>0.0</v>
      </c>
      <c r="N361" s="1">
        <v>0.0</v>
      </c>
      <c r="O361" s="1">
        <v>1.0</v>
      </c>
      <c r="P361" s="1">
        <v>0.0</v>
      </c>
      <c r="Q361" s="36">
        <v>0.0</v>
      </c>
      <c r="R361" s="45">
        <f t="shared" si="6"/>
        <v>5</v>
      </c>
      <c r="S361" s="45">
        <f t="shared" si="7"/>
        <v>2</v>
      </c>
      <c r="T361" s="45">
        <f t="shared" si="8"/>
        <v>1</v>
      </c>
      <c r="U361" s="45">
        <f t="shared" si="9"/>
        <v>2</v>
      </c>
      <c r="V361" s="109">
        <f>VLOOKUP(R361,'PCS Percentiles'!A$2:E$105,5,False)</f>
        <v>11</v>
      </c>
      <c r="W361" s="108" t="str">
        <f t="shared" si="10"/>
        <v>Within Standard Deviation</v>
      </c>
    </row>
    <row r="362">
      <c r="A362" s="1" t="b">
        <v>0</v>
      </c>
      <c r="B362" s="1" t="s">
        <v>120</v>
      </c>
      <c r="C362" s="1">
        <v>1583.0</v>
      </c>
      <c r="D362" s="20">
        <v>43816.490372291664</v>
      </c>
      <c r="E362" s="1">
        <v>1.0</v>
      </c>
      <c r="F362" s="1">
        <v>1.0</v>
      </c>
      <c r="G362" s="1">
        <v>2.0</v>
      </c>
      <c r="H362" s="1">
        <v>2.0</v>
      </c>
      <c r="I362" s="1">
        <v>2.0</v>
      </c>
      <c r="J362" s="1">
        <v>0.0</v>
      </c>
      <c r="K362" s="1">
        <v>0.0</v>
      </c>
      <c r="L362" s="1">
        <v>1.0</v>
      </c>
      <c r="M362" s="1">
        <v>1.0</v>
      </c>
      <c r="N362" s="1">
        <v>1.0</v>
      </c>
      <c r="O362" s="1">
        <v>0.0</v>
      </c>
      <c r="P362" s="1">
        <v>2.0</v>
      </c>
      <c r="Q362" s="36">
        <v>0.0</v>
      </c>
      <c r="R362" s="45">
        <f t="shared" si="6"/>
        <v>13</v>
      </c>
      <c r="S362" s="45">
        <f t="shared" si="7"/>
        <v>10</v>
      </c>
      <c r="T362" s="45">
        <f t="shared" si="8"/>
        <v>0</v>
      </c>
      <c r="U362" s="45">
        <f t="shared" si="9"/>
        <v>3</v>
      </c>
      <c r="V362" s="109">
        <f>VLOOKUP(R362,'PCS Percentiles'!A$2:E$105,5,False)</f>
        <v>34</v>
      </c>
      <c r="W362" s="108" t="str">
        <f t="shared" si="10"/>
        <v>Within Standard Deviation</v>
      </c>
    </row>
    <row r="363">
      <c r="A363" s="1" t="b">
        <v>0</v>
      </c>
      <c r="B363" s="1" t="s">
        <v>350</v>
      </c>
      <c r="C363" s="1">
        <v>2143.0</v>
      </c>
      <c r="D363" s="20">
        <v>43817.39301366898</v>
      </c>
      <c r="E363" s="1">
        <v>4.0</v>
      </c>
      <c r="F363" s="1">
        <v>2.0</v>
      </c>
      <c r="G363" s="1">
        <v>2.0</v>
      </c>
      <c r="H363" s="1">
        <v>3.0</v>
      </c>
      <c r="I363" s="1">
        <v>2.0</v>
      </c>
      <c r="J363" s="1">
        <v>3.0</v>
      </c>
      <c r="K363" s="1">
        <v>2.0</v>
      </c>
      <c r="L363" s="1">
        <v>3.0</v>
      </c>
      <c r="M363" s="1">
        <v>3.0</v>
      </c>
      <c r="N363" s="1">
        <v>2.0</v>
      </c>
      <c r="O363" s="1">
        <v>3.0</v>
      </c>
      <c r="P363" s="1">
        <v>3.0</v>
      </c>
      <c r="Q363" s="36">
        <v>3.0</v>
      </c>
      <c r="R363" s="45">
        <f t="shared" si="6"/>
        <v>35</v>
      </c>
      <c r="S363" s="45">
        <f t="shared" si="7"/>
        <v>16</v>
      </c>
      <c r="T363" s="45">
        <f t="shared" si="8"/>
        <v>8</v>
      </c>
      <c r="U363" s="45">
        <f t="shared" si="9"/>
        <v>11</v>
      </c>
      <c r="V363" s="109">
        <f>VLOOKUP(R363,'PCS Percentiles'!A$2:E$105,5,False)</f>
        <v>85</v>
      </c>
      <c r="W363" s="108" t="str">
        <f t="shared" si="10"/>
        <v>Clinically Relevant</v>
      </c>
    </row>
    <row r="364">
      <c r="A364" s="1" t="b">
        <v>0</v>
      </c>
      <c r="B364" s="1" t="s">
        <v>890</v>
      </c>
      <c r="C364" s="1">
        <v>2091.0</v>
      </c>
      <c r="D364" s="20">
        <v>43817.58948553241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36">
        <v>0.0</v>
      </c>
      <c r="R364" s="45">
        <f t="shared" si="6"/>
        <v>0</v>
      </c>
      <c r="S364" s="45">
        <f t="shared" si="7"/>
        <v>0</v>
      </c>
      <c r="T364" s="45">
        <f t="shared" si="8"/>
        <v>0</v>
      </c>
      <c r="U364" s="45">
        <f t="shared" si="9"/>
        <v>0</v>
      </c>
      <c r="V364" s="109">
        <f>VLOOKUP(R364,'PCS Percentiles'!A$2:E$105,5,False)</f>
        <v>2</v>
      </c>
      <c r="W364" s="108" t="str">
        <f t="shared" si="10"/>
        <v>Within Standard Deviation</v>
      </c>
    </row>
    <row r="365">
      <c r="A365" s="1" t="b">
        <v>0</v>
      </c>
      <c r="B365" s="1" t="s">
        <v>234</v>
      </c>
      <c r="C365" s="1">
        <v>1399.0</v>
      </c>
      <c r="D365" s="20">
        <v>43822.37249841435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1.0</v>
      </c>
      <c r="K365" s="1">
        <v>0.0</v>
      </c>
      <c r="L365" s="1">
        <v>1.0</v>
      </c>
      <c r="M365" s="1">
        <v>0.0</v>
      </c>
      <c r="N365" s="1">
        <v>0.0</v>
      </c>
      <c r="O365" s="1">
        <v>0.0</v>
      </c>
      <c r="P365" s="1">
        <v>0.0</v>
      </c>
      <c r="Q365" s="36">
        <v>0.0</v>
      </c>
      <c r="R365" s="45">
        <f t="shared" si="6"/>
        <v>2</v>
      </c>
      <c r="S365" s="45">
        <f t="shared" si="7"/>
        <v>0</v>
      </c>
      <c r="T365" s="45">
        <f t="shared" si="8"/>
        <v>1</v>
      </c>
      <c r="U365" s="45">
        <f t="shared" si="9"/>
        <v>1</v>
      </c>
      <c r="V365" s="109">
        <f>VLOOKUP(R365,'PCS Percentiles'!A$2:E$105,5,False)</f>
        <v>5</v>
      </c>
      <c r="W365" s="108" t="str">
        <f t="shared" si="10"/>
        <v>Within Standard Deviation</v>
      </c>
    </row>
    <row r="366">
      <c r="A366" s="1" t="b">
        <v>0</v>
      </c>
      <c r="B366" s="1" t="s">
        <v>351</v>
      </c>
      <c r="C366" s="1">
        <v>2145.0</v>
      </c>
      <c r="D366" s="20">
        <v>43829.43301525463</v>
      </c>
      <c r="E366" s="1">
        <v>2.0</v>
      </c>
      <c r="F366" s="1">
        <v>1.0</v>
      </c>
      <c r="G366" s="1">
        <v>1.0</v>
      </c>
      <c r="H366" s="1">
        <v>1.0</v>
      </c>
      <c r="I366" s="1">
        <v>1.0</v>
      </c>
      <c r="J366" s="1">
        <v>2.0</v>
      </c>
      <c r="K366" s="1">
        <v>0.0</v>
      </c>
      <c r="L366" s="1">
        <v>1.0</v>
      </c>
      <c r="M366" s="1">
        <v>1.0</v>
      </c>
      <c r="N366" s="1">
        <v>1.0</v>
      </c>
      <c r="O366" s="1">
        <v>1.0</v>
      </c>
      <c r="P366" s="1">
        <v>2.0</v>
      </c>
      <c r="Q366" s="36">
        <v>2.0</v>
      </c>
      <c r="R366" s="45">
        <f t="shared" si="6"/>
        <v>16</v>
      </c>
      <c r="S366" s="45">
        <f t="shared" si="7"/>
        <v>8</v>
      </c>
      <c r="T366" s="45">
        <f t="shared" si="8"/>
        <v>4</v>
      </c>
      <c r="U366" s="45">
        <f t="shared" si="9"/>
        <v>4</v>
      </c>
      <c r="V366" s="109">
        <f>VLOOKUP(R366,'PCS Percentiles'!A$2:E$105,5,False)</f>
        <v>41</v>
      </c>
      <c r="W366" s="108" t="str">
        <f t="shared" si="10"/>
        <v>Within Standard Deviation</v>
      </c>
    </row>
    <row r="367">
      <c r="A367" s="1" t="b">
        <v>0</v>
      </c>
      <c r="B367" s="1" t="s">
        <v>352</v>
      </c>
      <c r="C367" s="1">
        <v>2140.0</v>
      </c>
      <c r="D367" s="20">
        <v>43829.564765</v>
      </c>
      <c r="E367" s="1">
        <v>3.0</v>
      </c>
      <c r="F367" s="1">
        <v>3.0</v>
      </c>
      <c r="G367" s="1">
        <v>3.0</v>
      </c>
      <c r="H367" s="1">
        <v>3.0</v>
      </c>
      <c r="I367" s="1">
        <v>3.0</v>
      </c>
      <c r="J367" s="1">
        <v>2.0</v>
      </c>
      <c r="K367" s="1">
        <v>2.0</v>
      </c>
      <c r="L367" s="1">
        <v>3.0</v>
      </c>
      <c r="M367" s="1">
        <v>3.0</v>
      </c>
      <c r="N367" s="1">
        <v>3.0</v>
      </c>
      <c r="O367" s="1">
        <v>3.0</v>
      </c>
      <c r="P367" s="1">
        <v>2.0</v>
      </c>
      <c r="Q367" s="36">
        <v>2.0</v>
      </c>
      <c r="R367" s="45">
        <f t="shared" si="6"/>
        <v>35</v>
      </c>
      <c r="S367" s="45">
        <f t="shared" si="7"/>
        <v>17</v>
      </c>
      <c r="T367" s="45">
        <f t="shared" si="8"/>
        <v>6</v>
      </c>
      <c r="U367" s="45">
        <f t="shared" si="9"/>
        <v>12</v>
      </c>
      <c r="V367" s="109">
        <f>VLOOKUP(R367,'PCS Percentiles'!A$2:E$105,5,False)</f>
        <v>85</v>
      </c>
      <c r="W367" s="108" t="str">
        <f t="shared" si="10"/>
        <v>Clinically Relevant</v>
      </c>
    </row>
    <row r="368">
      <c r="A368" s="1" t="b">
        <v>0</v>
      </c>
      <c r="B368" s="1" t="s">
        <v>334</v>
      </c>
      <c r="C368" s="1">
        <v>2112.0</v>
      </c>
      <c r="D368" s="20">
        <v>43830.6069628588</v>
      </c>
      <c r="E368" s="1">
        <v>2.0</v>
      </c>
      <c r="F368" s="1">
        <v>2.0</v>
      </c>
      <c r="G368" s="1">
        <v>3.0</v>
      </c>
      <c r="H368" s="1">
        <v>2.0</v>
      </c>
      <c r="I368" s="1">
        <v>3.0</v>
      </c>
      <c r="J368" s="1">
        <v>3.0</v>
      </c>
      <c r="K368" s="1">
        <v>2.0</v>
      </c>
      <c r="L368" s="1">
        <v>3.0</v>
      </c>
      <c r="M368" s="1">
        <v>3.0</v>
      </c>
      <c r="N368" s="1">
        <v>2.0</v>
      </c>
      <c r="O368" s="1">
        <v>3.0</v>
      </c>
      <c r="P368" s="1">
        <v>1.0</v>
      </c>
      <c r="Q368" s="36">
        <v>2.0</v>
      </c>
      <c r="R368" s="45">
        <f t="shared" si="6"/>
        <v>31</v>
      </c>
      <c r="S368" s="45">
        <f t="shared" si="7"/>
        <v>13</v>
      </c>
      <c r="T368" s="45">
        <f t="shared" si="8"/>
        <v>7</v>
      </c>
      <c r="U368" s="45">
        <f t="shared" si="9"/>
        <v>11</v>
      </c>
      <c r="V368" s="109">
        <f>VLOOKUP(R368,'PCS Percentiles'!A$2:E$105,5,False)</f>
        <v>78</v>
      </c>
      <c r="W368" s="108" t="str">
        <f t="shared" si="10"/>
        <v>Clinically Relevant</v>
      </c>
    </row>
    <row r="369">
      <c r="A369" s="1" t="b">
        <v>0</v>
      </c>
      <c r="B369" s="1" t="s">
        <v>353</v>
      </c>
      <c r="C369" s="1">
        <v>2147.0</v>
      </c>
      <c r="D369" s="20">
        <v>43830.63830146991</v>
      </c>
      <c r="E369" s="1">
        <v>3.0</v>
      </c>
      <c r="F369" s="1">
        <v>0.0</v>
      </c>
      <c r="G369" s="1">
        <v>3.0</v>
      </c>
      <c r="H369" s="1">
        <v>3.0</v>
      </c>
      <c r="I369" s="1">
        <v>1.0</v>
      </c>
      <c r="J369" s="1">
        <v>4.0</v>
      </c>
      <c r="K369" s="1">
        <v>2.0</v>
      </c>
      <c r="L369" s="1">
        <v>3.0</v>
      </c>
      <c r="M369" s="1">
        <v>3.0</v>
      </c>
      <c r="N369" s="1">
        <v>3.0</v>
      </c>
      <c r="O369" s="1">
        <v>3.0</v>
      </c>
      <c r="P369" s="1">
        <v>3.0</v>
      </c>
      <c r="Q369" s="36">
        <v>3.0</v>
      </c>
      <c r="R369" s="45">
        <f t="shared" si="6"/>
        <v>34</v>
      </c>
      <c r="S369" s="45">
        <f t="shared" si="7"/>
        <v>13</v>
      </c>
      <c r="T369" s="45">
        <f t="shared" si="8"/>
        <v>9</v>
      </c>
      <c r="U369" s="45">
        <f t="shared" si="9"/>
        <v>12</v>
      </c>
      <c r="V369" s="109">
        <f>VLOOKUP(R369,'PCS Percentiles'!A$2:E$105,5,False)</f>
        <v>84</v>
      </c>
      <c r="W369" s="108" t="str">
        <f t="shared" si="10"/>
        <v>Clinically Relevant</v>
      </c>
    </row>
    <row r="370">
      <c r="A370" s="1" t="b">
        <v>0</v>
      </c>
      <c r="B370" s="1" t="s">
        <v>323</v>
      </c>
      <c r="C370" s="1">
        <v>2068.0</v>
      </c>
      <c r="D370" s="20">
        <v>43836.39490186343</v>
      </c>
      <c r="E370" s="1">
        <v>3.0</v>
      </c>
      <c r="F370" s="1">
        <v>3.0</v>
      </c>
      <c r="G370" s="1">
        <v>3.0</v>
      </c>
      <c r="H370" s="1">
        <v>3.0</v>
      </c>
      <c r="I370" s="1">
        <v>3.0</v>
      </c>
      <c r="J370" s="1">
        <v>3.0</v>
      </c>
      <c r="K370" s="1">
        <v>4.0</v>
      </c>
      <c r="L370" s="1">
        <v>2.0</v>
      </c>
      <c r="M370" s="1">
        <v>3.0</v>
      </c>
      <c r="N370" s="1">
        <v>2.0</v>
      </c>
      <c r="O370" s="1">
        <v>1.0</v>
      </c>
      <c r="P370" s="1">
        <v>1.0</v>
      </c>
      <c r="Q370" s="36">
        <v>4.0</v>
      </c>
      <c r="R370" s="45">
        <f t="shared" si="6"/>
        <v>35</v>
      </c>
      <c r="S370" s="45">
        <f t="shared" si="7"/>
        <v>16</v>
      </c>
      <c r="T370" s="45">
        <f t="shared" si="8"/>
        <v>11</v>
      </c>
      <c r="U370" s="45">
        <f t="shared" si="9"/>
        <v>8</v>
      </c>
      <c r="V370" s="109">
        <f>VLOOKUP(R370,'PCS Percentiles'!A$2:E$105,5,False)</f>
        <v>85</v>
      </c>
      <c r="W370" s="108" t="str">
        <f t="shared" si="10"/>
        <v>Clinically Relevant</v>
      </c>
    </row>
    <row r="371">
      <c r="A371" s="1" t="b">
        <v>0</v>
      </c>
      <c r="B371" s="1" t="s">
        <v>273</v>
      </c>
      <c r="C371" s="1">
        <v>2028.0</v>
      </c>
      <c r="D371" s="20">
        <v>43836.42666456019</v>
      </c>
      <c r="E371" s="1">
        <v>1.0</v>
      </c>
      <c r="F371" s="1">
        <v>0.0</v>
      </c>
      <c r="G371" s="1">
        <v>1.0</v>
      </c>
      <c r="H371" s="1">
        <v>1.0</v>
      </c>
      <c r="I371" s="1">
        <v>0.0</v>
      </c>
      <c r="J371" s="1">
        <v>0.0</v>
      </c>
      <c r="K371" s="1">
        <v>0.0</v>
      </c>
      <c r="L371" s="1">
        <v>1.0</v>
      </c>
      <c r="M371" s="1">
        <v>0.0</v>
      </c>
      <c r="N371" s="1">
        <v>0.0</v>
      </c>
      <c r="O371" s="1">
        <v>0.0</v>
      </c>
      <c r="P371" s="1">
        <v>1.0</v>
      </c>
      <c r="Q371" s="36">
        <v>0.0</v>
      </c>
      <c r="R371" s="45">
        <f t="shared" si="6"/>
        <v>5</v>
      </c>
      <c r="S371" s="45">
        <f t="shared" si="7"/>
        <v>4</v>
      </c>
      <c r="T371" s="45">
        <f t="shared" si="8"/>
        <v>0</v>
      </c>
      <c r="U371" s="45">
        <f t="shared" si="9"/>
        <v>1</v>
      </c>
      <c r="V371" s="109">
        <f>VLOOKUP(R371,'PCS Percentiles'!A$2:E$105,5,False)</f>
        <v>11</v>
      </c>
      <c r="W371" s="108" t="str">
        <f t="shared" si="10"/>
        <v>Within Standard Deviation</v>
      </c>
    </row>
    <row r="372">
      <c r="A372" s="1" t="b">
        <v>0</v>
      </c>
      <c r="B372" s="1" t="s">
        <v>232</v>
      </c>
      <c r="C372" s="1">
        <v>1921.0</v>
      </c>
      <c r="D372" s="20">
        <v>43837.433975555556</v>
      </c>
      <c r="E372" s="1">
        <v>1.0</v>
      </c>
      <c r="F372" s="1">
        <v>0.0</v>
      </c>
      <c r="G372" s="1">
        <v>1.0</v>
      </c>
      <c r="H372" s="1">
        <v>1.0</v>
      </c>
      <c r="I372" s="1">
        <v>1.0</v>
      </c>
      <c r="J372" s="1">
        <v>1.0</v>
      </c>
      <c r="K372" s="1">
        <v>1.0</v>
      </c>
      <c r="L372" s="1">
        <v>1.0</v>
      </c>
      <c r="M372" s="1">
        <v>1.0</v>
      </c>
      <c r="N372" s="1">
        <v>1.0</v>
      </c>
      <c r="O372" s="1">
        <v>1.0</v>
      </c>
      <c r="P372" s="1">
        <v>1.0</v>
      </c>
      <c r="Q372" s="36">
        <v>1.0</v>
      </c>
      <c r="R372" s="45">
        <f t="shared" si="6"/>
        <v>12</v>
      </c>
      <c r="S372" s="45">
        <f t="shared" si="7"/>
        <v>5</v>
      </c>
      <c r="T372" s="45">
        <f t="shared" si="8"/>
        <v>3</v>
      </c>
      <c r="U372" s="45">
        <f t="shared" si="9"/>
        <v>4</v>
      </c>
      <c r="V372" s="109">
        <f>VLOOKUP(R372,'PCS Percentiles'!A$2:E$105,5,False)</f>
        <v>31</v>
      </c>
      <c r="W372" s="108" t="str">
        <f t="shared" si="10"/>
        <v>Within Standard Deviation</v>
      </c>
    </row>
    <row r="373">
      <c r="A373" s="1" t="b">
        <v>0</v>
      </c>
      <c r="B373" s="1" t="s">
        <v>307</v>
      </c>
      <c r="C373" s="1">
        <v>2070.0</v>
      </c>
      <c r="D373" s="20">
        <v>43837.482187581016</v>
      </c>
      <c r="E373" s="1">
        <v>2.0</v>
      </c>
      <c r="F373" s="1">
        <v>0.0</v>
      </c>
      <c r="G373" s="1">
        <v>1.0</v>
      </c>
      <c r="H373" s="1">
        <v>1.0</v>
      </c>
      <c r="I373" s="1">
        <v>0.0</v>
      </c>
      <c r="J373" s="1">
        <v>3.0</v>
      </c>
      <c r="K373" s="1">
        <v>0.0</v>
      </c>
      <c r="L373" s="1">
        <v>2.0</v>
      </c>
      <c r="M373" s="1">
        <v>1.0</v>
      </c>
      <c r="N373" s="1">
        <v>0.0</v>
      </c>
      <c r="O373" s="1">
        <v>0.0</v>
      </c>
      <c r="P373" s="1">
        <v>0.0</v>
      </c>
      <c r="Q373" s="36">
        <v>0.0</v>
      </c>
      <c r="R373" s="45">
        <f t="shared" si="6"/>
        <v>10</v>
      </c>
      <c r="S373" s="45">
        <f t="shared" si="7"/>
        <v>4</v>
      </c>
      <c r="T373" s="45">
        <f t="shared" si="8"/>
        <v>3</v>
      </c>
      <c r="U373" s="45">
        <f t="shared" si="9"/>
        <v>3</v>
      </c>
      <c r="V373" s="109">
        <f>VLOOKUP(R373,'PCS Percentiles'!A$2:E$105,5,False)</f>
        <v>24</v>
      </c>
      <c r="W373" s="108" t="str">
        <f t="shared" si="10"/>
        <v>Within Standard Deviation</v>
      </c>
    </row>
    <row r="374">
      <c r="A374" s="1" t="b">
        <v>0</v>
      </c>
      <c r="B374" s="1" t="s">
        <v>309</v>
      </c>
      <c r="C374" s="1">
        <v>2083.0</v>
      </c>
      <c r="D374" s="20">
        <v>43837.50924929398</v>
      </c>
      <c r="E374" s="1">
        <v>3.0</v>
      </c>
      <c r="F374" s="1">
        <v>0.0</v>
      </c>
      <c r="G374" s="1">
        <v>2.0</v>
      </c>
      <c r="H374" s="1">
        <v>2.0</v>
      </c>
      <c r="I374" s="1">
        <v>0.0</v>
      </c>
      <c r="J374" s="1">
        <v>0.0</v>
      </c>
      <c r="K374" s="1">
        <v>0.0</v>
      </c>
      <c r="L374" s="1">
        <v>2.0</v>
      </c>
      <c r="M374" s="1">
        <v>2.0</v>
      </c>
      <c r="N374" s="1">
        <v>2.0</v>
      </c>
      <c r="O374" s="1">
        <v>1.0</v>
      </c>
      <c r="P374" s="1">
        <v>1.0</v>
      </c>
      <c r="Q374" s="36">
        <v>2.0</v>
      </c>
      <c r="R374" s="45">
        <f t="shared" si="6"/>
        <v>17</v>
      </c>
      <c r="S374" s="45">
        <f t="shared" si="7"/>
        <v>8</v>
      </c>
      <c r="T374" s="45">
        <f t="shared" si="8"/>
        <v>2</v>
      </c>
      <c r="U374" s="45">
        <f t="shared" si="9"/>
        <v>7</v>
      </c>
      <c r="V374" s="109">
        <f>VLOOKUP(R374,'PCS Percentiles'!A$2:E$105,5,False)</f>
        <v>44</v>
      </c>
      <c r="W374" s="108" t="str">
        <f t="shared" si="10"/>
        <v>Within Standard Deviation</v>
      </c>
    </row>
    <row r="375">
      <c r="A375" s="1" t="b">
        <v>0</v>
      </c>
      <c r="B375" s="1" t="s">
        <v>317</v>
      </c>
      <c r="C375" s="1">
        <v>2087.0</v>
      </c>
      <c r="D375" s="20">
        <v>43837.55210153935</v>
      </c>
      <c r="E375" s="1">
        <v>2.0</v>
      </c>
      <c r="F375" s="1">
        <v>1.0</v>
      </c>
      <c r="G375" s="1">
        <v>1.0</v>
      </c>
      <c r="H375" s="1">
        <v>3.0</v>
      </c>
      <c r="I375" s="1">
        <v>1.0</v>
      </c>
      <c r="J375" s="1">
        <v>0.0</v>
      </c>
      <c r="K375" s="1">
        <v>3.0</v>
      </c>
      <c r="L375" s="1">
        <v>2.0</v>
      </c>
      <c r="M375" s="1">
        <v>2.0</v>
      </c>
      <c r="N375" s="1">
        <v>1.0</v>
      </c>
      <c r="O375" s="1">
        <v>0.0</v>
      </c>
      <c r="P375" s="1">
        <v>1.0</v>
      </c>
      <c r="Q375" s="36">
        <v>0.0</v>
      </c>
      <c r="R375" s="45">
        <f t="shared" si="6"/>
        <v>17</v>
      </c>
      <c r="S375" s="45">
        <f t="shared" si="7"/>
        <v>9</v>
      </c>
      <c r="T375" s="45">
        <f t="shared" si="8"/>
        <v>3</v>
      </c>
      <c r="U375" s="45">
        <f t="shared" si="9"/>
        <v>5</v>
      </c>
      <c r="V375" s="109">
        <f>VLOOKUP(R375,'PCS Percentiles'!A$2:E$105,5,False)</f>
        <v>44</v>
      </c>
      <c r="W375" s="108" t="str">
        <f t="shared" si="10"/>
        <v>Within Standard Deviation</v>
      </c>
    </row>
    <row r="376">
      <c r="A376" s="1" t="b">
        <v>0</v>
      </c>
      <c r="B376" s="1" t="s">
        <v>354</v>
      </c>
      <c r="C376" s="1">
        <v>2156.0</v>
      </c>
      <c r="D376" s="20">
        <v>43837.59840481482</v>
      </c>
      <c r="E376" s="1">
        <v>2.0</v>
      </c>
      <c r="F376" s="1">
        <v>0.0</v>
      </c>
      <c r="G376" s="1">
        <v>1.0</v>
      </c>
      <c r="H376" s="1">
        <v>0.0</v>
      </c>
      <c r="I376" s="1">
        <v>0.0</v>
      </c>
      <c r="J376" s="1">
        <v>2.0</v>
      </c>
      <c r="K376" s="1">
        <v>0.0</v>
      </c>
      <c r="L376" s="1">
        <v>3.0</v>
      </c>
      <c r="M376" s="1">
        <v>1.0</v>
      </c>
      <c r="N376" s="1">
        <v>1.0</v>
      </c>
      <c r="O376" s="1">
        <v>2.0</v>
      </c>
      <c r="P376" s="1">
        <v>1.0</v>
      </c>
      <c r="Q376" s="36">
        <v>2.0</v>
      </c>
      <c r="R376" s="45">
        <f t="shared" si="6"/>
        <v>15</v>
      </c>
      <c r="S376" s="45">
        <f t="shared" si="7"/>
        <v>4</v>
      </c>
      <c r="T376" s="45">
        <f t="shared" si="8"/>
        <v>4</v>
      </c>
      <c r="U376" s="45">
        <f t="shared" si="9"/>
        <v>7</v>
      </c>
      <c r="V376" s="109">
        <f>VLOOKUP(R376,'PCS Percentiles'!A$2:E$105,5,False)</f>
        <v>39</v>
      </c>
      <c r="W376" s="108" t="str">
        <f t="shared" si="10"/>
        <v>Within Standard Deviation</v>
      </c>
    </row>
    <row r="377">
      <c r="A377" s="1" t="b">
        <v>0</v>
      </c>
      <c r="B377" s="1" t="s">
        <v>260</v>
      </c>
      <c r="C377" s="1">
        <v>1993.0</v>
      </c>
      <c r="D377" s="20">
        <v>43838.358432673616</v>
      </c>
      <c r="E377" s="1">
        <v>4.0</v>
      </c>
      <c r="F377" s="1">
        <v>3.0</v>
      </c>
      <c r="G377" s="1">
        <v>3.0</v>
      </c>
      <c r="H377" s="1">
        <v>2.0</v>
      </c>
      <c r="I377" s="1">
        <v>4.0</v>
      </c>
      <c r="J377" s="1">
        <v>4.0</v>
      </c>
      <c r="K377" s="1">
        <v>4.0</v>
      </c>
      <c r="L377" s="1">
        <v>4.0</v>
      </c>
      <c r="M377" s="1">
        <v>2.0</v>
      </c>
      <c r="N377" s="1">
        <v>2.0</v>
      </c>
      <c r="O377" s="1">
        <v>4.0</v>
      </c>
      <c r="P377" s="1">
        <v>4.0</v>
      </c>
      <c r="Q377" s="36">
        <v>4.0</v>
      </c>
      <c r="R377" s="45">
        <f t="shared" si="6"/>
        <v>44</v>
      </c>
      <c r="S377" s="45">
        <f t="shared" si="7"/>
        <v>20</v>
      </c>
      <c r="T377" s="45">
        <f t="shared" si="8"/>
        <v>12</v>
      </c>
      <c r="U377" s="45">
        <f t="shared" si="9"/>
        <v>12</v>
      </c>
      <c r="V377" s="109">
        <f>VLOOKUP(R377,'PCS Percentiles'!A$2:E$105,5,False)</f>
        <v>96</v>
      </c>
      <c r="W377" s="108" t="str">
        <f t="shared" si="10"/>
        <v>Clinically Relevant</v>
      </c>
    </row>
    <row r="378">
      <c r="A378" s="1" t="b">
        <v>0</v>
      </c>
      <c r="B378" s="1" t="s">
        <v>335</v>
      </c>
      <c r="C378" s="1">
        <v>2131.0</v>
      </c>
      <c r="D378" s="20">
        <v>43838.43537234954</v>
      </c>
      <c r="E378" s="1">
        <v>1.0</v>
      </c>
      <c r="F378" s="1">
        <v>0.0</v>
      </c>
      <c r="G378" s="1">
        <v>0.0</v>
      </c>
      <c r="H378" s="1">
        <v>2.0</v>
      </c>
      <c r="I378" s="1">
        <v>2.0</v>
      </c>
      <c r="J378" s="1">
        <v>1.0</v>
      </c>
      <c r="K378" s="1">
        <v>0.0</v>
      </c>
      <c r="L378" s="1">
        <v>2.0</v>
      </c>
      <c r="M378" s="1">
        <v>2.0</v>
      </c>
      <c r="N378" s="1">
        <v>1.0</v>
      </c>
      <c r="O378" s="1">
        <v>0.0</v>
      </c>
      <c r="P378" s="1">
        <v>2.0</v>
      </c>
      <c r="Q378" s="36">
        <v>3.0</v>
      </c>
      <c r="R378" s="45">
        <f t="shared" si="6"/>
        <v>16</v>
      </c>
      <c r="S378" s="45">
        <f t="shared" si="7"/>
        <v>7</v>
      </c>
      <c r="T378" s="45">
        <f t="shared" si="8"/>
        <v>4</v>
      </c>
      <c r="U378" s="45">
        <f t="shared" si="9"/>
        <v>5</v>
      </c>
      <c r="V378" s="109">
        <f>VLOOKUP(R378,'PCS Percentiles'!A$2:E$105,5,False)</f>
        <v>41</v>
      </c>
      <c r="W378" s="108" t="str">
        <f t="shared" si="10"/>
        <v>Within Standard Deviation</v>
      </c>
    </row>
    <row r="379">
      <c r="A379" s="1" t="b">
        <v>0</v>
      </c>
      <c r="B379" s="1" t="s">
        <v>355</v>
      </c>
      <c r="C379" s="1">
        <v>2154.0</v>
      </c>
      <c r="D379" s="20">
        <v>43838.60231809028</v>
      </c>
      <c r="E379" s="1">
        <v>4.0</v>
      </c>
      <c r="F379" s="1">
        <v>2.0</v>
      </c>
      <c r="G379" s="1">
        <v>3.0</v>
      </c>
      <c r="H379" s="1">
        <v>4.0</v>
      </c>
      <c r="I379" s="1">
        <v>3.0</v>
      </c>
      <c r="J379" s="1">
        <v>2.0</v>
      </c>
      <c r="K379" s="1">
        <v>1.0</v>
      </c>
      <c r="L379" s="1">
        <v>4.0</v>
      </c>
      <c r="M379" s="1">
        <v>4.0</v>
      </c>
      <c r="N379" s="1">
        <v>3.0</v>
      </c>
      <c r="O379" s="1">
        <v>2.0</v>
      </c>
      <c r="P379" s="1">
        <v>3.0</v>
      </c>
      <c r="Q379" s="36">
        <v>3.0</v>
      </c>
      <c r="R379" s="45">
        <f t="shared" si="6"/>
        <v>38</v>
      </c>
      <c r="S379" s="45">
        <f t="shared" si="7"/>
        <v>19</v>
      </c>
      <c r="T379" s="45">
        <f t="shared" si="8"/>
        <v>6</v>
      </c>
      <c r="U379" s="45">
        <f t="shared" si="9"/>
        <v>13</v>
      </c>
      <c r="V379" s="109">
        <f>VLOOKUP(R379,'PCS Percentiles'!A$2:E$105,5,False)</f>
        <v>90</v>
      </c>
      <c r="W379" s="108" t="str">
        <f t="shared" si="10"/>
        <v>Clinically Relevant</v>
      </c>
    </row>
    <row r="380">
      <c r="A380" s="1" t="b">
        <v>0</v>
      </c>
      <c r="B380" s="1" t="s">
        <v>894</v>
      </c>
      <c r="C380" s="1">
        <v>2144.0</v>
      </c>
      <c r="D380" s="20">
        <v>43838.638935428244</v>
      </c>
      <c r="E380" s="1">
        <v>1.0</v>
      </c>
      <c r="F380" s="1">
        <v>2.0</v>
      </c>
      <c r="G380" s="1">
        <v>1.0</v>
      </c>
      <c r="H380" s="1">
        <v>1.0</v>
      </c>
      <c r="I380" s="1">
        <v>1.0</v>
      </c>
      <c r="J380" s="1">
        <v>2.0</v>
      </c>
      <c r="K380" s="1">
        <v>1.0</v>
      </c>
      <c r="L380" s="1">
        <v>4.0</v>
      </c>
      <c r="M380" s="1">
        <v>3.0</v>
      </c>
      <c r="N380" s="1">
        <v>3.0</v>
      </c>
      <c r="O380" s="1">
        <v>4.0</v>
      </c>
      <c r="P380" s="1">
        <v>4.0</v>
      </c>
      <c r="Q380" s="36">
        <v>4.0</v>
      </c>
      <c r="R380" s="45">
        <f t="shared" si="6"/>
        <v>31</v>
      </c>
      <c r="S380" s="45">
        <f t="shared" si="7"/>
        <v>10</v>
      </c>
      <c r="T380" s="45">
        <f t="shared" si="8"/>
        <v>7</v>
      </c>
      <c r="U380" s="45">
        <f t="shared" si="9"/>
        <v>14</v>
      </c>
      <c r="V380" s="109">
        <f>VLOOKUP(R380,'PCS Percentiles'!A$2:E$105,5,False)</f>
        <v>78</v>
      </c>
      <c r="W380" s="108" t="str">
        <f t="shared" si="10"/>
        <v>Clinically Relevant</v>
      </c>
    </row>
    <row r="381">
      <c r="A381" s="1" t="b">
        <v>0</v>
      </c>
      <c r="B381" s="1" t="s">
        <v>322</v>
      </c>
      <c r="C381" s="1">
        <v>2110.0</v>
      </c>
      <c r="D381" s="20">
        <v>43839.33927542824</v>
      </c>
      <c r="E381" s="1">
        <v>1.0</v>
      </c>
      <c r="F381" s="1">
        <v>0.0</v>
      </c>
      <c r="G381" s="1">
        <v>0.0</v>
      </c>
      <c r="H381" s="1">
        <v>0.0</v>
      </c>
      <c r="I381" s="1">
        <v>0.0</v>
      </c>
      <c r="J381" s="1">
        <v>1.0</v>
      </c>
      <c r="K381" s="1">
        <v>1.0</v>
      </c>
      <c r="L381" s="1">
        <v>1.0</v>
      </c>
      <c r="M381" s="1">
        <v>0.0</v>
      </c>
      <c r="N381" s="1">
        <v>0.0</v>
      </c>
      <c r="O381" s="1">
        <v>0.0</v>
      </c>
      <c r="P381" s="1">
        <v>1.0</v>
      </c>
      <c r="Q381" s="36">
        <v>1.0</v>
      </c>
      <c r="R381" s="45">
        <f t="shared" si="6"/>
        <v>6</v>
      </c>
      <c r="S381" s="45">
        <f t="shared" si="7"/>
        <v>2</v>
      </c>
      <c r="T381" s="45">
        <f t="shared" si="8"/>
        <v>3</v>
      </c>
      <c r="U381" s="45">
        <f t="shared" si="9"/>
        <v>1</v>
      </c>
      <c r="V381" s="109">
        <f>VLOOKUP(R381,'PCS Percentiles'!A$2:E$105,5,False)</f>
        <v>15</v>
      </c>
      <c r="W381" s="108" t="str">
        <f t="shared" si="10"/>
        <v>Within Standard Deviation</v>
      </c>
    </row>
    <row r="382">
      <c r="A382" s="1" t="b">
        <v>0</v>
      </c>
      <c r="B382" s="1" t="s">
        <v>895</v>
      </c>
      <c r="C382" s="1">
        <v>2141.0</v>
      </c>
      <c r="D382" s="20">
        <v>43839.4538372338</v>
      </c>
      <c r="E382" s="1">
        <v>2.0</v>
      </c>
      <c r="F382" s="1">
        <v>1.0</v>
      </c>
      <c r="G382" s="1">
        <v>1.0</v>
      </c>
      <c r="H382" s="1">
        <v>1.0</v>
      </c>
      <c r="I382" s="1">
        <v>1.0</v>
      </c>
      <c r="J382" s="1">
        <v>2.0</v>
      </c>
      <c r="K382" s="1">
        <v>2.0</v>
      </c>
      <c r="L382" s="1">
        <v>2.0</v>
      </c>
      <c r="M382" s="1">
        <v>2.0</v>
      </c>
      <c r="N382" s="1">
        <v>2.0</v>
      </c>
      <c r="O382" s="1">
        <v>3.0</v>
      </c>
      <c r="P382" s="1">
        <v>2.0</v>
      </c>
      <c r="Q382" s="36">
        <v>0.0</v>
      </c>
      <c r="R382" s="45">
        <f t="shared" si="6"/>
        <v>21</v>
      </c>
      <c r="S382" s="45">
        <f t="shared" si="7"/>
        <v>8</v>
      </c>
      <c r="T382" s="45">
        <f t="shared" si="8"/>
        <v>4</v>
      </c>
      <c r="U382" s="45">
        <f t="shared" si="9"/>
        <v>9</v>
      </c>
      <c r="V382" s="109">
        <f>VLOOKUP(R382,'PCS Percentiles'!A$2:E$105,5,False)</f>
        <v>53</v>
      </c>
      <c r="W382" s="108" t="str">
        <f t="shared" si="10"/>
        <v>Within Standard Deviation</v>
      </c>
    </row>
    <row r="383">
      <c r="A383" s="1" t="b">
        <v>0</v>
      </c>
      <c r="B383" s="1" t="s">
        <v>141</v>
      </c>
      <c r="C383" s="1">
        <v>1909.0</v>
      </c>
      <c r="D383" s="20">
        <v>43840.418984675925</v>
      </c>
      <c r="E383" s="1">
        <v>0.0</v>
      </c>
      <c r="F383" s="1">
        <v>0.0</v>
      </c>
      <c r="G383" s="1">
        <v>1.0</v>
      </c>
      <c r="H383" s="1">
        <v>2.0</v>
      </c>
      <c r="I383" s="1">
        <v>1.0</v>
      </c>
      <c r="J383" s="1">
        <v>1.0</v>
      </c>
      <c r="K383" s="1">
        <v>0.0</v>
      </c>
      <c r="L383" s="1">
        <v>2.0</v>
      </c>
      <c r="M383" s="1">
        <v>0.0</v>
      </c>
      <c r="N383" s="1">
        <v>1.0</v>
      </c>
      <c r="O383" s="1">
        <v>1.0</v>
      </c>
      <c r="P383" s="1">
        <v>0.0</v>
      </c>
      <c r="Q383" s="36">
        <v>1.0</v>
      </c>
      <c r="R383" s="45">
        <f t="shared" si="6"/>
        <v>10</v>
      </c>
      <c r="S383" s="45">
        <f t="shared" si="7"/>
        <v>4</v>
      </c>
      <c r="T383" s="45">
        <f t="shared" si="8"/>
        <v>2</v>
      </c>
      <c r="U383" s="45">
        <f t="shared" si="9"/>
        <v>4</v>
      </c>
      <c r="V383" s="109">
        <f>VLOOKUP(R383,'PCS Percentiles'!A$2:E$105,5,False)</f>
        <v>24</v>
      </c>
      <c r="W383" s="108" t="str">
        <f t="shared" si="10"/>
        <v>Within Standard Deviation</v>
      </c>
    </row>
    <row r="384">
      <c r="A384" s="1" t="b">
        <v>0</v>
      </c>
      <c r="B384" s="1" t="s">
        <v>320</v>
      </c>
      <c r="C384" s="1">
        <v>2104.0</v>
      </c>
      <c r="D384" s="20">
        <v>43842.61046299768</v>
      </c>
      <c r="E384" s="1">
        <v>3.0</v>
      </c>
      <c r="F384" s="1">
        <v>1.0</v>
      </c>
      <c r="G384" s="1">
        <v>1.0</v>
      </c>
      <c r="H384" s="1">
        <v>3.0</v>
      </c>
      <c r="I384" s="1">
        <v>2.0</v>
      </c>
      <c r="J384" s="1">
        <v>2.0</v>
      </c>
      <c r="K384" s="1">
        <v>3.0</v>
      </c>
      <c r="L384" s="1">
        <v>3.0</v>
      </c>
      <c r="M384" s="1">
        <v>2.0</v>
      </c>
      <c r="N384" s="1">
        <v>0.0</v>
      </c>
      <c r="O384" s="1">
        <v>4.0</v>
      </c>
      <c r="P384" s="1">
        <v>1.0</v>
      </c>
      <c r="Q384" s="36">
        <v>1.0</v>
      </c>
      <c r="R384" s="45">
        <f t="shared" si="6"/>
        <v>26</v>
      </c>
      <c r="S384" s="45">
        <f t="shared" si="7"/>
        <v>11</v>
      </c>
      <c r="T384" s="45">
        <f t="shared" si="8"/>
        <v>6</v>
      </c>
      <c r="U384" s="45">
        <f t="shared" si="9"/>
        <v>9</v>
      </c>
      <c r="V384" s="109">
        <f>VLOOKUP(R384,'PCS Percentiles'!A$2:E$105,5,False)</f>
        <v>65</v>
      </c>
      <c r="W384" s="108" t="str">
        <f t="shared" si="10"/>
        <v>Within Standard Deviation</v>
      </c>
    </row>
    <row r="385">
      <c r="A385" s="1" t="b">
        <v>0</v>
      </c>
      <c r="B385" s="1" t="s">
        <v>356</v>
      </c>
      <c r="C385" s="1">
        <v>2153.0</v>
      </c>
      <c r="D385" s="20">
        <v>43843.37447560186</v>
      </c>
      <c r="E385" s="1">
        <v>3.0</v>
      </c>
      <c r="F385" s="1">
        <v>1.0</v>
      </c>
      <c r="G385" s="1">
        <v>0.0</v>
      </c>
      <c r="H385" s="1">
        <v>1.0</v>
      </c>
      <c r="I385" s="1">
        <v>1.0</v>
      </c>
      <c r="J385" s="1">
        <v>1.0</v>
      </c>
      <c r="K385" s="1">
        <v>4.0</v>
      </c>
      <c r="L385" s="1">
        <v>1.0</v>
      </c>
      <c r="M385" s="1">
        <v>2.0</v>
      </c>
      <c r="N385" s="1">
        <v>0.0</v>
      </c>
      <c r="O385" s="1">
        <v>0.0</v>
      </c>
      <c r="P385" s="1">
        <v>0.0</v>
      </c>
      <c r="Q385" s="36">
        <v>2.0</v>
      </c>
      <c r="R385" s="45">
        <f t="shared" si="6"/>
        <v>16</v>
      </c>
      <c r="S385" s="45">
        <f t="shared" si="7"/>
        <v>6</v>
      </c>
      <c r="T385" s="45">
        <f t="shared" si="8"/>
        <v>7</v>
      </c>
      <c r="U385" s="45">
        <f t="shared" si="9"/>
        <v>3</v>
      </c>
      <c r="V385" s="109">
        <f>VLOOKUP(R385,'PCS Percentiles'!A$2:E$105,5,False)</f>
        <v>41</v>
      </c>
      <c r="W385" s="108" t="str">
        <f t="shared" si="10"/>
        <v>Within Standard Deviation</v>
      </c>
    </row>
    <row r="386">
      <c r="A386" s="1" t="b">
        <v>0</v>
      </c>
      <c r="B386" s="1" t="s">
        <v>316</v>
      </c>
      <c r="C386" s="1">
        <v>2103.0</v>
      </c>
      <c r="D386" s="20">
        <v>43843.38492730324</v>
      </c>
      <c r="E386" s="1">
        <v>3.0</v>
      </c>
      <c r="F386" s="1">
        <v>3.0</v>
      </c>
      <c r="G386" s="1">
        <v>3.0</v>
      </c>
      <c r="H386" s="1">
        <v>3.0</v>
      </c>
      <c r="I386" s="1">
        <v>3.0</v>
      </c>
      <c r="J386" s="1">
        <v>2.0</v>
      </c>
      <c r="K386" s="1">
        <v>3.0</v>
      </c>
      <c r="L386" s="1">
        <v>4.0</v>
      </c>
      <c r="M386" s="1">
        <v>4.0</v>
      </c>
      <c r="N386" s="1">
        <v>3.0</v>
      </c>
      <c r="O386" s="1">
        <v>4.0</v>
      </c>
      <c r="P386" s="1">
        <v>2.0</v>
      </c>
      <c r="Q386" s="36">
        <v>4.0</v>
      </c>
      <c r="R386" s="45">
        <f t="shared" si="6"/>
        <v>41</v>
      </c>
      <c r="S386" s="45">
        <f t="shared" si="7"/>
        <v>17</v>
      </c>
      <c r="T386" s="45">
        <f t="shared" si="8"/>
        <v>9</v>
      </c>
      <c r="U386" s="45">
        <f t="shared" si="9"/>
        <v>15</v>
      </c>
      <c r="V386" s="109">
        <f>VLOOKUP(R386,'PCS Percentiles'!A$2:E$105,5,False)</f>
        <v>93</v>
      </c>
      <c r="W386" s="108" t="str">
        <f t="shared" si="10"/>
        <v>Clinically Relevant</v>
      </c>
    </row>
    <row r="387">
      <c r="A387" s="1" t="b">
        <v>0</v>
      </c>
      <c r="B387" s="1" t="s">
        <v>357</v>
      </c>
      <c r="C387" s="1">
        <v>2155.0</v>
      </c>
      <c r="D387" s="20">
        <v>43843.530242673616</v>
      </c>
      <c r="E387" s="1">
        <v>1.0</v>
      </c>
      <c r="F387" s="1">
        <v>0.0</v>
      </c>
      <c r="G387" s="1">
        <v>0.0</v>
      </c>
      <c r="H387" s="1">
        <v>0.0</v>
      </c>
      <c r="I387" s="1">
        <v>0.0</v>
      </c>
      <c r="J387" s="1">
        <v>2.0</v>
      </c>
      <c r="K387" s="1">
        <v>0.0</v>
      </c>
      <c r="L387" s="1">
        <v>1.0</v>
      </c>
      <c r="M387" s="1">
        <v>1.0</v>
      </c>
      <c r="N387" s="1">
        <v>0.0</v>
      </c>
      <c r="O387" s="1">
        <v>0.0</v>
      </c>
      <c r="P387" s="1">
        <v>0.0</v>
      </c>
      <c r="Q387" s="36">
        <v>2.0</v>
      </c>
      <c r="R387" s="45">
        <f t="shared" si="6"/>
        <v>7</v>
      </c>
      <c r="S387" s="45">
        <f t="shared" si="7"/>
        <v>1</v>
      </c>
      <c r="T387" s="45">
        <f t="shared" si="8"/>
        <v>4</v>
      </c>
      <c r="U387" s="45">
        <f t="shared" si="9"/>
        <v>2</v>
      </c>
      <c r="V387" s="109">
        <f>VLOOKUP(R387,'PCS Percentiles'!A$2:E$105,5,False)</f>
        <v>17</v>
      </c>
      <c r="W387" s="108" t="str">
        <f t="shared" si="10"/>
        <v>Within Standard Deviation</v>
      </c>
    </row>
    <row r="388">
      <c r="A388" s="1" t="b">
        <v>0</v>
      </c>
      <c r="B388" s="1" t="s">
        <v>891</v>
      </c>
      <c r="C388" s="1">
        <v>2122.0</v>
      </c>
      <c r="D388" s="20">
        <v>43844.45473370371</v>
      </c>
      <c r="E388" s="1">
        <v>2.0</v>
      </c>
      <c r="F388" s="1">
        <v>2.0</v>
      </c>
      <c r="G388" s="1">
        <v>2.0</v>
      </c>
      <c r="H388" s="1">
        <v>2.0</v>
      </c>
      <c r="I388" s="1">
        <v>2.0</v>
      </c>
      <c r="J388" s="1">
        <v>3.0</v>
      </c>
      <c r="K388" s="1">
        <v>0.0</v>
      </c>
      <c r="L388" s="1">
        <v>3.0</v>
      </c>
      <c r="M388" s="1">
        <v>2.0</v>
      </c>
      <c r="N388" s="1">
        <v>2.0</v>
      </c>
      <c r="O388" s="1">
        <v>2.0</v>
      </c>
      <c r="P388" s="1">
        <v>1.0</v>
      </c>
      <c r="Q388" s="36">
        <v>1.0</v>
      </c>
      <c r="R388" s="45">
        <f t="shared" si="6"/>
        <v>24</v>
      </c>
      <c r="S388" s="45">
        <f t="shared" si="7"/>
        <v>11</v>
      </c>
      <c r="T388" s="45">
        <f t="shared" si="8"/>
        <v>4</v>
      </c>
      <c r="U388" s="45">
        <f t="shared" si="9"/>
        <v>9</v>
      </c>
      <c r="V388" s="109">
        <f>VLOOKUP(R388,'PCS Percentiles'!A$2:E$105,5,False)</f>
        <v>60</v>
      </c>
      <c r="W388" s="108" t="str">
        <f t="shared" si="10"/>
        <v>Within Standard Deviation</v>
      </c>
    </row>
    <row r="389">
      <c r="A389" s="1" t="b">
        <v>0</v>
      </c>
      <c r="B389" s="1" t="s">
        <v>287</v>
      </c>
      <c r="C389" s="1">
        <v>2047.0</v>
      </c>
      <c r="D389" s="20">
        <v>43844.55810026621</v>
      </c>
      <c r="E389" s="1">
        <v>2.0</v>
      </c>
      <c r="F389" s="1">
        <v>2.0</v>
      </c>
      <c r="G389" s="1">
        <v>2.0</v>
      </c>
      <c r="H389" s="1">
        <v>3.0</v>
      </c>
      <c r="I389" s="1">
        <v>2.0</v>
      </c>
      <c r="J389" s="1">
        <v>1.0</v>
      </c>
      <c r="K389" s="1">
        <v>1.0</v>
      </c>
      <c r="L389" s="1">
        <v>2.0</v>
      </c>
      <c r="M389" s="1">
        <v>2.0</v>
      </c>
      <c r="N389" s="1">
        <v>1.0</v>
      </c>
      <c r="O389" s="1">
        <v>1.0</v>
      </c>
      <c r="P389" s="1">
        <v>2.0</v>
      </c>
      <c r="Q389" s="36">
        <v>1.0</v>
      </c>
      <c r="R389" s="45">
        <f t="shared" si="6"/>
        <v>22</v>
      </c>
      <c r="S389" s="45">
        <f t="shared" si="7"/>
        <v>13</v>
      </c>
      <c r="T389" s="45">
        <f t="shared" si="8"/>
        <v>3</v>
      </c>
      <c r="U389" s="45">
        <f t="shared" si="9"/>
        <v>6</v>
      </c>
      <c r="V389" s="109">
        <f>VLOOKUP(R389,'PCS Percentiles'!A$2:E$105,5,False)</f>
        <v>55</v>
      </c>
      <c r="W389" s="108" t="str">
        <f t="shared" si="10"/>
        <v>Within Standard Deviation</v>
      </c>
    </row>
    <row r="390">
      <c r="A390" s="1" t="b">
        <v>0</v>
      </c>
      <c r="B390" s="1" t="s">
        <v>290</v>
      </c>
      <c r="C390" s="1">
        <v>2051.0</v>
      </c>
      <c r="D390" s="20">
        <v>43844.64579135417</v>
      </c>
      <c r="E390" s="1">
        <v>2.0</v>
      </c>
      <c r="F390" s="1">
        <v>0.0</v>
      </c>
      <c r="G390" s="1">
        <v>1.0</v>
      </c>
      <c r="H390" s="1">
        <v>1.0</v>
      </c>
      <c r="I390" s="1">
        <v>1.0</v>
      </c>
      <c r="J390" s="1">
        <v>0.0</v>
      </c>
      <c r="K390" s="1">
        <v>2.0</v>
      </c>
      <c r="L390" s="1">
        <v>0.0</v>
      </c>
      <c r="M390" s="1">
        <v>1.0</v>
      </c>
      <c r="N390" s="1">
        <v>1.0</v>
      </c>
      <c r="O390" s="1">
        <v>0.0</v>
      </c>
      <c r="P390" s="1">
        <v>1.0</v>
      </c>
      <c r="Q390" s="36">
        <v>2.0</v>
      </c>
      <c r="R390" s="45">
        <f t="shared" si="6"/>
        <v>12</v>
      </c>
      <c r="S390" s="45">
        <f t="shared" si="7"/>
        <v>6</v>
      </c>
      <c r="T390" s="45">
        <f t="shared" si="8"/>
        <v>4</v>
      </c>
      <c r="U390" s="45">
        <f t="shared" si="9"/>
        <v>2</v>
      </c>
      <c r="V390" s="109">
        <f>VLOOKUP(R390,'PCS Percentiles'!A$2:E$105,5,False)</f>
        <v>31</v>
      </c>
      <c r="W390" s="108" t="str">
        <f t="shared" si="10"/>
        <v>Within Standard Deviation</v>
      </c>
    </row>
    <row r="391">
      <c r="A391" s="1" t="b">
        <v>0</v>
      </c>
      <c r="B391" s="1" t="s">
        <v>172</v>
      </c>
      <c r="C391" s="1">
        <v>1935.0</v>
      </c>
      <c r="D391" s="20">
        <v>43844.83833425926</v>
      </c>
      <c r="E391" s="1">
        <v>2.0</v>
      </c>
      <c r="F391" s="1">
        <v>0.0</v>
      </c>
      <c r="G391" s="1">
        <v>2.0</v>
      </c>
      <c r="H391" s="1">
        <v>2.0</v>
      </c>
      <c r="I391" s="1">
        <v>0.0</v>
      </c>
      <c r="J391" s="1">
        <v>0.0</v>
      </c>
      <c r="K391" s="1">
        <v>0.0</v>
      </c>
      <c r="L391" s="1">
        <v>1.0</v>
      </c>
      <c r="M391" s="1">
        <v>2.0</v>
      </c>
      <c r="N391" s="1">
        <v>0.0</v>
      </c>
      <c r="O391" s="1">
        <v>0.0</v>
      </c>
      <c r="P391" s="1">
        <v>0.0</v>
      </c>
      <c r="Q391" s="36">
        <v>3.0</v>
      </c>
      <c r="R391" s="45">
        <f t="shared" si="6"/>
        <v>12</v>
      </c>
      <c r="S391" s="45">
        <f t="shared" si="7"/>
        <v>6</v>
      </c>
      <c r="T391" s="45">
        <f t="shared" si="8"/>
        <v>3</v>
      </c>
      <c r="U391" s="45">
        <f t="shared" si="9"/>
        <v>3</v>
      </c>
      <c r="V391" s="109">
        <f>VLOOKUP(R391,'PCS Percentiles'!A$2:E$105,5,False)</f>
        <v>31</v>
      </c>
      <c r="W391" s="108" t="str">
        <f t="shared" si="10"/>
        <v>Within Standard Deviation</v>
      </c>
    </row>
    <row r="392">
      <c r="A392" s="1" t="b">
        <v>0</v>
      </c>
      <c r="B392" s="1" t="s">
        <v>359</v>
      </c>
      <c r="C392" s="1">
        <v>2159.0</v>
      </c>
      <c r="D392" s="20">
        <v>43845.46463862268</v>
      </c>
      <c r="E392" s="1">
        <v>0.0</v>
      </c>
      <c r="F392" s="1">
        <v>0.0</v>
      </c>
      <c r="G392" s="1">
        <v>0.0</v>
      </c>
      <c r="H392" s="1">
        <v>2.0</v>
      </c>
      <c r="I392" s="1">
        <v>2.0</v>
      </c>
      <c r="J392" s="1">
        <v>0.0</v>
      </c>
      <c r="K392" s="1">
        <v>0.0</v>
      </c>
      <c r="L392" s="1">
        <v>2.0</v>
      </c>
      <c r="M392" s="1">
        <v>2.0</v>
      </c>
      <c r="N392" s="1">
        <v>2.0</v>
      </c>
      <c r="O392" s="1">
        <v>2.0</v>
      </c>
      <c r="P392" s="1">
        <v>2.0</v>
      </c>
      <c r="Q392" s="36">
        <v>0.0</v>
      </c>
      <c r="R392" s="45">
        <f t="shared" si="6"/>
        <v>14</v>
      </c>
      <c r="S392" s="45">
        <f t="shared" si="7"/>
        <v>6</v>
      </c>
      <c r="T392" s="45">
        <f t="shared" si="8"/>
        <v>0</v>
      </c>
      <c r="U392" s="45">
        <f t="shared" si="9"/>
        <v>8</v>
      </c>
      <c r="V392" s="109">
        <f>VLOOKUP(R392,'PCS Percentiles'!A$2:E$105,5,False)</f>
        <v>35</v>
      </c>
      <c r="W392" s="108" t="str">
        <f t="shared" si="10"/>
        <v>Within Standard Deviation</v>
      </c>
    </row>
    <row r="393">
      <c r="A393" s="1" t="b">
        <v>0</v>
      </c>
      <c r="B393" s="1" t="s">
        <v>129</v>
      </c>
      <c r="C393" s="1">
        <v>1594.0</v>
      </c>
      <c r="D393" s="20">
        <v>43846.356321643514</v>
      </c>
      <c r="E393" s="1">
        <v>3.0</v>
      </c>
      <c r="F393" s="1">
        <v>1.0</v>
      </c>
      <c r="G393" s="1">
        <v>2.0</v>
      </c>
      <c r="H393" s="1">
        <v>2.0</v>
      </c>
      <c r="I393" s="1">
        <v>1.0</v>
      </c>
      <c r="J393" s="1">
        <v>2.0</v>
      </c>
      <c r="K393" s="1">
        <v>2.0</v>
      </c>
      <c r="L393" s="1">
        <v>3.0</v>
      </c>
      <c r="M393" s="1">
        <v>3.0</v>
      </c>
      <c r="N393" s="1">
        <v>3.0</v>
      </c>
      <c r="O393" s="1">
        <v>2.0</v>
      </c>
      <c r="P393" s="1">
        <v>2.0</v>
      </c>
      <c r="Q393" s="36">
        <v>1.0</v>
      </c>
      <c r="R393" s="45">
        <f t="shared" si="6"/>
        <v>27</v>
      </c>
      <c r="S393" s="45">
        <f t="shared" si="7"/>
        <v>11</v>
      </c>
      <c r="T393" s="45">
        <f t="shared" si="8"/>
        <v>5</v>
      </c>
      <c r="U393" s="45">
        <f t="shared" si="9"/>
        <v>11</v>
      </c>
      <c r="V393" s="109">
        <f>VLOOKUP(R393,'PCS Percentiles'!A$2:E$105,5,False)</f>
        <v>67</v>
      </c>
      <c r="W393" s="108" t="str">
        <f t="shared" si="10"/>
        <v>Within Standard Deviation</v>
      </c>
    </row>
    <row r="394">
      <c r="A394" s="1" t="b">
        <v>0</v>
      </c>
      <c r="B394" s="1" t="s">
        <v>294</v>
      </c>
      <c r="C394" s="1">
        <v>2057.0</v>
      </c>
      <c r="D394" s="20">
        <v>43846.39668150463</v>
      </c>
      <c r="E394" s="1">
        <v>2.0</v>
      </c>
      <c r="F394" s="1">
        <v>0.0</v>
      </c>
      <c r="G394" s="1">
        <v>1.0</v>
      </c>
      <c r="H394" s="1">
        <v>1.0</v>
      </c>
      <c r="I394" s="1">
        <v>0.0</v>
      </c>
      <c r="J394" s="1">
        <v>0.0</v>
      </c>
      <c r="K394" s="1">
        <v>0.0</v>
      </c>
      <c r="L394" s="1">
        <v>0.0</v>
      </c>
      <c r="M394" s="1">
        <v>1.0</v>
      </c>
      <c r="N394" s="1">
        <v>0.0</v>
      </c>
      <c r="O394" s="1">
        <v>0.0</v>
      </c>
      <c r="P394" s="1">
        <v>0.0</v>
      </c>
      <c r="Q394" s="36">
        <v>0.0</v>
      </c>
      <c r="R394" s="45">
        <f t="shared" si="6"/>
        <v>5</v>
      </c>
      <c r="S394" s="45">
        <f t="shared" si="7"/>
        <v>4</v>
      </c>
      <c r="T394" s="45">
        <f t="shared" si="8"/>
        <v>0</v>
      </c>
      <c r="U394" s="45">
        <f t="shared" si="9"/>
        <v>1</v>
      </c>
      <c r="V394" s="109">
        <f>VLOOKUP(R394,'PCS Percentiles'!A$2:E$105,5,False)</f>
        <v>11</v>
      </c>
      <c r="W394" s="108" t="str">
        <f t="shared" si="10"/>
        <v>Within Standard Deviation</v>
      </c>
    </row>
    <row r="395">
      <c r="A395" s="1" t="b">
        <v>0</v>
      </c>
      <c r="B395" s="1" t="s">
        <v>360</v>
      </c>
      <c r="C395" s="1">
        <v>2152.0</v>
      </c>
      <c r="D395" s="20">
        <v>43846.41442425926</v>
      </c>
      <c r="E395" s="1">
        <v>0.0</v>
      </c>
      <c r="F395" s="1">
        <v>2.0</v>
      </c>
      <c r="G395" s="1">
        <v>1.0</v>
      </c>
      <c r="H395" s="1">
        <v>2.0</v>
      </c>
      <c r="I395" s="1">
        <v>2.0</v>
      </c>
      <c r="J395" s="1">
        <v>3.0</v>
      </c>
      <c r="K395" s="1">
        <v>1.0</v>
      </c>
      <c r="L395" s="1">
        <v>1.0</v>
      </c>
      <c r="M395" s="1">
        <v>2.0</v>
      </c>
      <c r="N395" s="1">
        <v>1.0</v>
      </c>
      <c r="O395" s="1">
        <v>1.0</v>
      </c>
      <c r="P395" s="1">
        <v>1.0</v>
      </c>
      <c r="Q395" s="36">
        <v>0.0</v>
      </c>
      <c r="R395" s="45">
        <f t="shared" si="6"/>
        <v>17</v>
      </c>
      <c r="S395" s="45">
        <f t="shared" si="7"/>
        <v>8</v>
      </c>
      <c r="T395" s="45">
        <f t="shared" si="8"/>
        <v>4</v>
      </c>
      <c r="U395" s="45">
        <f t="shared" si="9"/>
        <v>5</v>
      </c>
      <c r="V395" s="109">
        <f>VLOOKUP(R395,'PCS Percentiles'!A$2:E$105,5,False)</f>
        <v>44</v>
      </c>
      <c r="W395" s="108" t="str">
        <f t="shared" si="10"/>
        <v>Within Standard Deviation</v>
      </c>
    </row>
    <row r="396">
      <c r="A396" s="1" t="b">
        <v>0</v>
      </c>
      <c r="B396" s="1" t="s">
        <v>361</v>
      </c>
      <c r="C396" s="1">
        <v>2157.0</v>
      </c>
      <c r="D396" s="20">
        <v>43846.56902679398</v>
      </c>
      <c r="E396" s="1">
        <v>3.0</v>
      </c>
      <c r="F396" s="1">
        <v>3.0</v>
      </c>
      <c r="G396" s="1">
        <v>3.0</v>
      </c>
      <c r="H396" s="1">
        <v>3.0</v>
      </c>
      <c r="I396" s="1">
        <v>3.0</v>
      </c>
      <c r="J396" s="1">
        <v>3.0</v>
      </c>
      <c r="K396" s="1">
        <v>3.0</v>
      </c>
      <c r="L396" s="1">
        <v>3.0</v>
      </c>
      <c r="M396" s="1">
        <v>3.0</v>
      </c>
      <c r="N396" s="1">
        <v>3.0</v>
      </c>
      <c r="O396" s="1">
        <v>3.0</v>
      </c>
      <c r="P396" s="1">
        <v>3.0</v>
      </c>
      <c r="Q396" s="36">
        <v>3.0</v>
      </c>
      <c r="R396" s="45">
        <f t="shared" si="6"/>
        <v>39</v>
      </c>
      <c r="S396" s="45">
        <f t="shared" si="7"/>
        <v>18</v>
      </c>
      <c r="T396" s="45">
        <f t="shared" si="8"/>
        <v>9</v>
      </c>
      <c r="U396" s="45">
        <f t="shared" si="9"/>
        <v>12</v>
      </c>
      <c r="V396" s="109">
        <f>VLOOKUP(R396,'PCS Percentiles'!A$2:E$105,5,False)</f>
        <v>91</v>
      </c>
      <c r="W396" s="108" t="str">
        <f t="shared" si="10"/>
        <v>Clinically Relevant</v>
      </c>
    </row>
    <row r="397">
      <c r="A397" s="1" t="b">
        <v>0</v>
      </c>
      <c r="B397" s="1" t="s">
        <v>362</v>
      </c>
      <c r="C397" s="1">
        <v>2128.0</v>
      </c>
      <c r="D397" s="20">
        <v>43846.65209195601</v>
      </c>
      <c r="E397" s="1">
        <v>1.0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1.0</v>
      </c>
      <c r="M397" s="1">
        <v>0.0</v>
      </c>
      <c r="N397" s="1">
        <v>0.0</v>
      </c>
      <c r="O397" s="1">
        <v>0.0</v>
      </c>
      <c r="P397" s="1">
        <v>0.0</v>
      </c>
      <c r="Q397" s="36">
        <v>0.0</v>
      </c>
      <c r="R397" s="45">
        <f t="shared" si="6"/>
        <v>2</v>
      </c>
      <c r="S397" s="45">
        <f t="shared" si="7"/>
        <v>1</v>
      </c>
      <c r="T397" s="45">
        <f t="shared" si="8"/>
        <v>0</v>
      </c>
      <c r="U397" s="45">
        <f t="shared" si="9"/>
        <v>1</v>
      </c>
      <c r="V397" s="109">
        <f>VLOOKUP(R397,'PCS Percentiles'!A$2:E$105,5,False)</f>
        <v>5</v>
      </c>
      <c r="W397" s="108" t="str">
        <f t="shared" si="10"/>
        <v>Within Standard Deviation</v>
      </c>
    </row>
    <row r="398">
      <c r="A398" s="1" t="b">
        <v>0</v>
      </c>
      <c r="B398" s="1" t="s">
        <v>363</v>
      </c>
      <c r="C398" s="1">
        <v>2165.0</v>
      </c>
      <c r="D398" s="20">
        <v>43847.48411091435</v>
      </c>
      <c r="E398" s="1">
        <v>3.0</v>
      </c>
      <c r="F398" s="1">
        <v>2.0</v>
      </c>
      <c r="G398" s="1">
        <v>0.0</v>
      </c>
      <c r="H398" s="1">
        <v>0.0</v>
      </c>
      <c r="I398" s="1">
        <v>0.0</v>
      </c>
      <c r="J398" s="1">
        <v>3.0</v>
      </c>
      <c r="K398" s="1">
        <v>1.0</v>
      </c>
      <c r="L398" s="1">
        <v>3.0</v>
      </c>
      <c r="M398" s="1">
        <v>2.0</v>
      </c>
      <c r="N398" s="1">
        <v>2.0</v>
      </c>
      <c r="O398" s="1">
        <v>3.0</v>
      </c>
      <c r="P398" s="1">
        <v>3.0</v>
      </c>
      <c r="Q398" s="36">
        <v>4.0</v>
      </c>
      <c r="R398" s="45">
        <f t="shared" si="6"/>
        <v>26</v>
      </c>
      <c r="S398" s="45">
        <f t="shared" si="7"/>
        <v>8</v>
      </c>
      <c r="T398" s="45">
        <f t="shared" si="8"/>
        <v>8</v>
      </c>
      <c r="U398" s="45">
        <f t="shared" si="9"/>
        <v>10</v>
      </c>
      <c r="V398" s="109">
        <f>VLOOKUP(R398,'PCS Percentiles'!A$2:E$105,5,False)</f>
        <v>65</v>
      </c>
      <c r="W398" s="108" t="str">
        <f t="shared" si="10"/>
        <v>Within Standard Deviation</v>
      </c>
    </row>
    <row r="399">
      <c r="A399" s="1" t="b">
        <v>0</v>
      </c>
      <c r="B399" s="1" t="s">
        <v>160</v>
      </c>
      <c r="C399" s="1">
        <v>1583.0</v>
      </c>
      <c r="D399" s="20">
        <v>43847.62592145833</v>
      </c>
      <c r="E399" s="1">
        <v>2.0</v>
      </c>
      <c r="F399" s="1">
        <v>1.0</v>
      </c>
      <c r="G399" s="1">
        <v>1.0</v>
      </c>
      <c r="H399" s="1">
        <v>1.0</v>
      </c>
      <c r="I399" s="1">
        <v>1.0</v>
      </c>
      <c r="J399" s="1">
        <v>2.0</v>
      </c>
      <c r="K399" s="1">
        <v>0.0</v>
      </c>
      <c r="L399" s="1">
        <v>1.0</v>
      </c>
      <c r="M399" s="1">
        <v>0.0</v>
      </c>
      <c r="N399" s="1">
        <v>0.0</v>
      </c>
      <c r="O399" s="1">
        <v>0.0</v>
      </c>
      <c r="P399" s="1">
        <v>1.0</v>
      </c>
      <c r="Q399" s="36">
        <v>0.0</v>
      </c>
      <c r="R399" s="45">
        <f t="shared" si="6"/>
        <v>10</v>
      </c>
      <c r="S399" s="45">
        <f t="shared" si="7"/>
        <v>7</v>
      </c>
      <c r="T399" s="45">
        <f t="shared" si="8"/>
        <v>2</v>
      </c>
      <c r="U399" s="45">
        <f t="shared" si="9"/>
        <v>1</v>
      </c>
      <c r="V399" s="109">
        <f>VLOOKUP(R399,'PCS Percentiles'!A$2:E$105,5,False)</f>
        <v>24</v>
      </c>
      <c r="W399" s="108" t="str">
        <f t="shared" si="10"/>
        <v>Within Standard Deviation</v>
      </c>
    </row>
    <row r="400">
      <c r="A400" s="1" t="b">
        <v>0</v>
      </c>
      <c r="B400" s="1" t="s">
        <v>364</v>
      </c>
      <c r="C400" s="1">
        <v>1745.0</v>
      </c>
      <c r="D400" s="20">
        <v>43848.72399097223</v>
      </c>
      <c r="E400" s="1">
        <v>4.0</v>
      </c>
      <c r="F400" s="1">
        <v>1.0</v>
      </c>
      <c r="G400" s="1">
        <v>1.0</v>
      </c>
      <c r="H400" s="1">
        <v>1.0</v>
      </c>
      <c r="I400" s="1">
        <v>3.0</v>
      </c>
      <c r="J400" s="1">
        <v>2.0</v>
      </c>
      <c r="K400" s="1">
        <v>2.0</v>
      </c>
      <c r="L400" s="1">
        <v>4.0</v>
      </c>
      <c r="M400" s="1">
        <v>3.0</v>
      </c>
      <c r="N400" s="1">
        <v>3.0</v>
      </c>
      <c r="O400" s="1">
        <v>4.0</v>
      </c>
      <c r="P400" s="1">
        <v>2.0</v>
      </c>
      <c r="Q400" s="36">
        <v>1.0</v>
      </c>
      <c r="R400" s="45">
        <f t="shared" si="6"/>
        <v>31</v>
      </c>
      <c r="S400" s="45">
        <f t="shared" si="7"/>
        <v>12</v>
      </c>
      <c r="T400" s="45">
        <f t="shared" si="8"/>
        <v>5</v>
      </c>
      <c r="U400" s="45">
        <f t="shared" si="9"/>
        <v>14</v>
      </c>
      <c r="V400" s="109">
        <f>VLOOKUP(R400,'PCS Percentiles'!A$2:E$105,5,False)</f>
        <v>78</v>
      </c>
      <c r="W400" s="108" t="str">
        <f t="shared" si="10"/>
        <v>Clinically Relevant</v>
      </c>
    </row>
    <row r="401">
      <c r="A401" s="1" t="b">
        <v>0</v>
      </c>
      <c r="B401" s="1" t="s">
        <v>325</v>
      </c>
      <c r="C401" s="1">
        <v>2120.0</v>
      </c>
      <c r="D401" s="20">
        <v>43850.45255664352</v>
      </c>
      <c r="E401" s="1">
        <v>1.0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1.0</v>
      </c>
      <c r="O401" s="1">
        <v>0.0</v>
      </c>
      <c r="P401" s="1">
        <v>0.0</v>
      </c>
      <c r="Q401" s="36">
        <v>0.0</v>
      </c>
      <c r="R401" s="45">
        <f t="shared" si="6"/>
        <v>2</v>
      </c>
      <c r="S401" s="45">
        <f t="shared" si="7"/>
        <v>1</v>
      </c>
      <c r="T401" s="45">
        <f t="shared" si="8"/>
        <v>0</v>
      </c>
      <c r="U401" s="45">
        <f t="shared" si="9"/>
        <v>1</v>
      </c>
      <c r="V401" s="109">
        <f>VLOOKUP(R401,'PCS Percentiles'!A$2:E$105,5,False)</f>
        <v>5</v>
      </c>
      <c r="W401" s="108" t="str">
        <f t="shared" si="10"/>
        <v>Within Standard Deviation</v>
      </c>
    </row>
    <row r="402">
      <c r="A402" s="1" t="b">
        <v>0</v>
      </c>
      <c r="B402" s="1" t="s">
        <v>365</v>
      </c>
      <c r="C402" s="1">
        <v>54.0</v>
      </c>
      <c r="D402" s="20">
        <v>43850.55381590278</v>
      </c>
      <c r="E402" s="1">
        <v>0.0</v>
      </c>
      <c r="F402" s="1">
        <v>0.0</v>
      </c>
      <c r="G402" s="1">
        <v>0.0</v>
      </c>
      <c r="H402" s="1">
        <v>2.0</v>
      </c>
      <c r="I402" s="1">
        <v>0.0</v>
      </c>
      <c r="J402" s="1">
        <v>0.0</v>
      </c>
      <c r="K402" s="1">
        <v>0.0</v>
      </c>
      <c r="L402" s="1">
        <v>1.0</v>
      </c>
      <c r="M402" s="1">
        <v>0.0</v>
      </c>
      <c r="N402" s="1">
        <v>0.0</v>
      </c>
      <c r="O402" s="1">
        <v>0.0</v>
      </c>
      <c r="P402" s="1">
        <v>0.0</v>
      </c>
      <c r="Q402" s="36">
        <v>1.0</v>
      </c>
      <c r="R402" s="45">
        <f t="shared" si="6"/>
        <v>4</v>
      </c>
      <c r="S402" s="45">
        <f t="shared" si="7"/>
        <v>2</v>
      </c>
      <c r="T402" s="45">
        <f t="shared" si="8"/>
        <v>1</v>
      </c>
      <c r="U402" s="45">
        <f t="shared" si="9"/>
        <v>1</v>
      </c>
      <c r="V402" s="109">
        <f>VLOOKUP(R402,'PCS Percentiles'!A$2:E$105,5,False)</f>
        <v>9</v>
      </c>
      <c r="W402" s="108" t="str">
        <f t="shared" si="10"/>
        <v>Within Standard Deviation</v>
      </c>
    </row>
    <row r="403">
      <c r="A403" s="1" t="b">
        <v>0</v>
      </c>
      <c r="B403" s="1" t="s">
        <v>324</v>
      </c>
      <c r="C403" s="1">
        <v>2116.0</v>
      </c>
      <c r="D403" s="20">
        <v>43850.567570555555</v>
      </c>
      <c r="E403" s="1">
        <v>2.0</v>
      </c>
      <c r="F403" s="1">
        <v>1.0</v>
      </c>
      <c r="G403" s="1">
        <v>0.0</v>
      </c>
      <c r="H403" s="1">
        <v>1.0</v>
      </c>
      <c r="I403" s="1">
        <v>1.0</v>
      </c>
      <c r="J403" s="1">
        <v>0.0</v>
      </c>
      <c r="K403" s="1">
        <v>1.0</v>
      </c>
      <c r="L403" s="1">
        <v>1.0</v>
      </c>
      <c r="M403" s="1">
        <v>1.0</v>
      </c>
      <c r="N403" s="1">
        <v>1.0</v>
      </c>
      <c r="O403" s="1">
        <v>1.0</v>
      </c>
      <c r="P403" s="1">
        <v>1.0</v>
      </c>
      <c r="Q403" s="36">
        <v>0.0</v>
      </c>
      <c r="R403" s="45">
        <f t="shared" si="6"/>
        <v>11</v>
      </c>
      <c r="S403" s="45">
        <f t="shared" si="7"/>
        <v>6</v>
      </c>
      <c r="T403" s="45">
        <f t="shared" si="8"/>
        <v>1</v>
      </c>
      <c r="U403" s="45">
        <f t="shared" si="9"/>
        <v>4</v>
      </c>
      <c r="V403" s="109">
        <f>VLOOKUP(R403,'PCS Percentiles'!A$2:E$105,5,False)</f>
        <v>28</v>
      </c>
      <c r="W403" s="108" t="str">
        <f t="shared" si="10"/>
        <v>Within Standard Deviation</v>
      </c>
    </row>
    <row r="404">
      <c r="A404" s="1" t="b">
        <v>0</v>
      </c>
      <c r="B404" s="1" t="s">
        <v>343</v>
      </c>
      <c r="C404" s="1">
        <v>2136.0</v>
      </c>
      <c r="D404" s="20">
        <v>43851.60281447916</v>
      </c>
      <c r="E404" s="1">
        <v>0.0</v>
      </c>
      <c r="F404" s="1">
        <v>0.0</v>
      </c>
      <c r="G404" s="1">
        <v>0.0</v>
      </c>
      <c r="H404" s="1">
        <v>0.0</v>
      </c>
      <c r="I404" s="1">
        <v>1.0</v>
      </c>
      <c r="J404" s="1">
        <v>1.0</v>
      </c>
      <c r="K404" s="1">
        <v>0.0</v>
      </c>
      <c r="L404" s="1">
        <v>0.0</v>
      </c>
      <c r="M404" s="1">
        <v>0.0</v>
      </c>
      <c r="N404" s="1">
        <v>0.0</v>
      </c>
      <c r="O404" s="1">
        <v>1.0</v>
      </c>
      <c r="P404" s="1">
        <v>0.0</v>
      </c>
      <c r="Q404" s="36">
        <v>0.0</v>
      </c>
      <c r="R404" s="45">
        <f t="shared" si="6"/>
        <v>3</v>
      </c>
      <c r="S404" s="45">
        <f t="shared" si="7"/>
        <v>1</v>
      </c>
      <c r="T404" s="45">
        <f t="shared" si="8"/>
        <v>1</v>
      </c>
      <c r="U404" s="45">
        <f t="shared" si="9"/>
        <v>1</v>
      </c>
      <c r="V404" s="109">
        <f>VLOOKUP(R404,'PCS Percentiles'!A$2:E$105,5,False)</f>
        <v>6</v>
      </c>
      <c r="W404" s="108" t="str">
        <f t="shared" si="10"/>
        <v>Within Standard Deviation</v>
      </c>
    </row>
    <row r="405">
      <c r="A405" s="1" t="b">
        <v>0</v>
      </c>
      <c r="B405" s="1" t="s">
        <v>338</v>
      </c>
      <c r="C405" s="1">
        <v>2125.0</v>
      </c>
      <c r="D405" s="20">
        <v>43852.41278063657</v>
      </c>
      <c r="E405" s="1">
        <v>4.0</v>
      </c>
      <c r="F405" s="1">
        <v>3.0</v>
      </c>
      <c r="G405" s="1">
        <v>3.0</v>
      </c>
      <c r="H405" s="1">
        <v>4.0</v>
      </c>
      <c r="I405" s="1">
        <v>4.0</v>
      </c>
      <c r="J405" s="1">
        <v>3.0</v>
      </c>
      <c r="K405" s="1">
        <v>3.0</v>
      </c>
      <c r="L405" s="1">
        <v>4.0</v>
      </c>
      <c r="M405" s="1">
        <v>4.0</v>
      </c>
      <c r="N405" s="1">
        <v>4.0</v>
      </c>
      <c r="O405" s="1">
        <v>4.0</v>
      </c>
      <c r="P405" s="1">
        <v>3.0</v>
      </c>
      <c r="Q405" s="36">
        <v>3.0</v>
      </c>
      <c r="R405" s="45">
        <f t="shared" si="6"/>
        <v>46</v>
      </c>
      <c r="S405" s="45">
        <f t="shared" si="7"/>
        <v>21</v>
      </c>
      <c r="T405" s="45">
        <f t="shared" si="8"/>
        <v>9</v>
      </c>
      <c r="U405" s="45">
        <f t="shared" si="9"/>
        <v>16</v>
      </c>
      <c r="V405" s="109">
        <f>VLOOKUP(R405,'PCS Percentiles'!A$2:E$105,5,False)</f>
        <v>98</v>
      </c>
      <c r="W405" s="108" t="str">
        <f t="shared" si="10"/>
        <v>Clinically Relevant</v>
      </c>
    </row>
    <row r="406">
      <c r="A406" s="1" t="b">
        <v>0</v>
      </c>
      <c r="B406" s="1" t="s">
        <v>154</v>
      </c>
      <c r="C406" s="1">
        <v>1746.0</v>
      </c>
      <c r="D406" s="20">
        <v>43852.83379422454</v>
      </c>
      <c r="E406" s="1">
        <v>3.0</v>
      </c>
      <c r="F406" s="1">
        <v>1.0</v>
      </c>
      <c r="G406" s="1">
        <v>3.0</v>
      </c>
      <c r="H406" s="1">
        <v>2.0</v>
      </c>
      <c r="I406" s="1">
        <v>1.0</v>
      </c>
      <c r="J406" s="1">
        <v>4.0</v>
      </c>
      <c r="K406" s="1">
        <v>3.0</v>
      </c>
      <c r="L406" s="1">
        <v>3.0</v>
      </c>
      <c r="M406" s="1">
        <v>2.0</v>
      </c>
      <c r="N406" s="1">
        <v>2.0</v>
      </c>
      <c r="O406" s="1">
        <v>2.0</v>
      </c>
      <c r="P406" s="1">
        <v>1.0</v>
      </c>
      <c r="Q406" s="36">
        <v>4.0</v>
      </c>
      <c r="R406" s="45">
        <f t="shared" si="6"/>
        <v>31</v>
      </c>
      <c r="S406" s="45">
        <f t="shared" si="7"/>
        <v>11</v>
      </c>
      <c r="T406" s="45">
        <f t="shared" si="8"/>
        <v>11</v>
      </c>
      <c r="U406" s="45">
        <f t="shared" si="9"/>
        <v>9</v>
      </c>
      <c r="V406" s="109">
        <f>VLOOKUP(R406,'PCS Percentiles'!A$2:E$105,5,False)</f>
        <v>78</v>
      </c>
      <c r="W406" s="108" t="str">
        <f t="shared" si="10"/>
        <v>Clinically Relevant</v>
      </c>
    </row>
    <row r="407">
      <c r="A407" s="1" t="b">
        <v>0</v>
      </c>
      <c r="B407" s="1" t="s">
        <v>326</v>
      </c>
      <c r="C407" s="1">
        <v>2121.0</v>
      </c>
      <c r="D407" s="20">
        <v>43853.45377922454</v>
      </c>
      <c r="E407" s="1">
        <v>2.0</v>
      </c>
      <c r="F407" s="1">
        <v>1.0</v>
      </c>
      <c r="G407" s="1">
        <v>2.0</v>
      </c>
      <c r="H407" s="1">
        <v>2.0</v>
      </c>
      <c r="I407" s="1">
        <v>1.0</v>
      </c>
      <c r="J407" s="1">
        <v>1.0</v>
      </c>
      <c r="K407" s="1">
        <v>1.0</v>
      </c>
      <c r="L407" s="1">
        <v>1.0</v>
      </c>
      <c r="M407" s="1">
        <v>1.0</v>
      </c>
      <c r="N407" s="1">
        <v>1.0</v>
      </c>
      <c r="O407" s="1">
        <v>3.0</v>
      </c>
      <c r="P407" s="1">
        <v>1.0</v>
      </c>
      <c r="Q407" s="36">
        <v>1.0</v>
      </c>
      <c r="R407" s="45">
        <f t="shared" si="6"/>
        <v>18</v>
      </c>
      <c r="S407" s="45">
        <f t="shared" si="7"/>
        <v>9</v>
      </c>
      <c r="T407" s="45">
        <f t="shared" si="8"/>
        <v>3</v>
      </c>
      <c r="U407" s="45">
        <f t="shared" si="9"/>
        <v>6</v>
      </c>
      <c r="V407" s="109">
        <f>VLOOKUP(R407,'PCS Percentiles'!A$2:E$105,5,False)</f>
        <v>47</v>
      </c>
      <c r="W407" s="108" t="str">
        <f t="shared" si="10"/>
        <v>Within Standard Deviation</v>
      </c>
    </row>
    <row r="408">
      <c r="A408" s="1" t="b">
        <v>0</v>
      </c>
      <c r="B408" s="1" t="s">
        <v>332</v>
      </c>
      <c r="C408" s="1">
        <v>2124.0</v>
      </c>
      <c r="D408" s="20">
        <v>43853.5551465162</v>
      </c>
      <c r="E408" s="1">
        <v>3.0</v>
      </c>
      <c r="F408" s="1">
        <v>2.0</v>
      </c>
      <c r="G408" s="1">
        <v>3.0</v>
      </c>
      <c r="H408" s="1">
        <v>4.0</v>
      </c>
      <c r="I408" s="1">
        <v>4.0</v>
      </c>
      <c r="J408" s="1">
        <v>4.0</v>
      </c>
      <c r="K408" s="1">
        <v>2.0</v>
      </c>
      <c r="L408" s="1">
        <v>4.0</v>
      </c>
      <c r="M408" s="1">
        <v>3.0</v>
      </c>
      <c r="N408" s="1">
        <v>3.0</v>
      </c>
      <c r="O408" s="1">
        <v>3.0</v>
      </c>
      <c r="P408" s="1">
        <v>2.0</v>
      </c>
      <c r="Q408" s="36">
        <v>3.0</v>
      </c>
      <c r="R408" s="45">
        <f t="shared" si="6"/>
        <v>40</v>
      </c>
      <c r="S408" s="45">
        <f t="shared" si="7"/>
        <v>18</v>
      </c>
      <c r="T408" s="45">
        <f t="shared" si="8"/>
        <v>9</v>
      </c>
      <c r="U408" s="45">
        <f t="shared" si="9"/>
        <v>13</v>
      </c>
      <c r="V408" s="109">
        <f>VLOOKUP(R408,'PCS Percentiles'!A$2:E$105,5,False)</f>
        <v>92</v>
      </c>
      <c r="W408" s="108" t="str">
        <f t="shared" si="10"/>
        <v>Clinically Relevant</v>
      </c>
    </row>
    <row r="409">
      <c r="A409" s="1" t="b">
        <v>0</v>
      </c>
      <c r="B409" s="1" t="s">
        <v>366</v>
      </c>
      <c r="C409" s="1">
        <v>1461.0</v>
      </c>
      <c r="D409" s="20">
        <v>43853.578198483796</v>
      </c>
      <c r="E409" s="1">
        <v>0.0</v>
      </c>
      <c r="F409" s="1">
        <v>0.0</v>
      </c>
      <c r="G409" s="1">
        <v>1.0</v>
      </c>
      <c r="H409" s="1">
        <v>1.0</v>
      </c>
      <c r="I409" s="1">
        <v>0.0</v>
      </c>
      <c r="J409" s="1">
        <v>1.0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36">
        <v>0.0</v>
      </c>
      <c r="R409" s="45">
        <f t="shared" si="6"/>
        <v>3</v>
      </c>
      <c r="S409" s="45">
        <f t="shared" si="7"/>
        <v>2</v>
      </c>
      <c r="T409" s="45">
        <f t="shared" si="8"/>
        <v>1</v>
      </c>
      <c r="U409" s="45">
        <f t="shared" si="9"/>
        <v>0</v>
      </c>
      <c r="V409" s="109">
        <f>VLOOKUP(R409,'PCS Percentiles'!A$2:E$105,5,False)</f>
        <v>6</v>
      </c>
      <c r="W409" s="108" t="str">
        <f t="shared" si="10"/>
        <v>Within Standard Deviation</v>
      </c>
    </row>
    <row r="410">
      <c r="A410" s="1" t="b">
        <v>0</v>
      </c>
      <c r="B410" s="1" t="s">
        <v>367</v>
      </c>
      <c r="C410" s="1">
        <v>2151.0</v>
      </c>
      <c r="D410" s="20">
        <v>43853.58801431713</v>
      </c>
      <c r="E410" s="1">
        <v>2.0</v>
      </c>
      <c r="F410" s="1">
        <v>1.0</v>
      </c>
      <c r="G410" s="1">
        <v>3.0</v>
      </c>
      <c r="H410" s="1">
        <v>0.0</v>
      </c>
      <c r="I410" s="1">
        <v>1.0</v>
      </c>
      <c r="J410" s="1">
        <v>3.0</v>
      </c>
      <c r="K410" s="1">
        <v>1.0</v>
      </c>
      <c r="L410" s="1">
        <v>1.0</v>
      </c>
      <c r="M410" s="1">
        <v>2.0</v>
      </c>
      <c r="N410" s="1">
        <v>2.0</v>
      </c>
      <c r="O410" s="1">
        <v>1.0</v>
      </c>
      <c r="P410" s="1">
        <v>2.0</v>
      </c>
      <c r="Q410" s="36">
        <v>3.0</v>
      </c>
      <c r="R410" s="45">
        <f t="shared" si="6"/>
        <v>22</v>
      </c>
      <c r="S410" s="45">
        <f t="shared" si="7"/>
        <v>9</v>
      </c>
      <c r="T410" s="45">
        <f t="shared" si="8"/>
        <v>7</v>
      </c>
      <c r="U410" s="45">
        <f t="shared" si="9"/>
        <v>6</v>
      </c>
      <c r="V410" s="109">
        <f>VLOOKUP(R410,'PCS Percentiles'!A$2:E$105,5,False)</f>
        <v>55</v>
      </c>
      <c r="W410" s="108" t="str">
        <f t="shared" si="10"/>
        <v>Within Standard Deviation</v>
      </c>
    </row>
    <row r="411">
      <c r="A411" s="1" t="b">
        <v>0</v>
      </c>
      <c r="B411" s="1" t="s">
        <v>348</v>
      </c>
      <c r="C411" s="1">
        <v>2130.0</v>
      </c>
      <c r="D411" s="20">
        <v>43853.5958965162</v>
      </c>
      <c r="E411" s="1">
        <v>4.0</v>
      </c>
      <c r="F411" s="1">
        <v>2.0</v>
      </c>
      <c r="G411" s="1">
        <v>2.0</v>
      </c>
      <c r="H411" s="1">
        <v>3.0</v>
      </c>
      <c r="I411" s="1">
        <v>3.0</v>
      </c>
      <c r="J411" s="1">
        <v>4.0</v>
      </c>
      <c r="K411" s="1">
        <v>0.0</v>
      </c>
      <c r="L411" s="1">
        <v>3.0</v>
      </c>
      <c r="M411" s="1">
        <v>3.0</v>
      </c>
      <c r="N411" s="1">
        <v>1.0</v>
      </c>
      <c r="O411" s="1">
        <v>3.0</v>
      </c>
      <c r="P411" s="1">
        <v>3.0</v>
      </c>
      <c r="Q411" s="36">
        <v>2.0</v>
      </c>
      <c r="R411" s="45">
        <f t="shared" si="6"/>
        <v>33</v>
      </c>
      <c r="S411" s="45">
        <f t="shared" si="7"/>
        <v>17</v>
      </c>
      <c r="T411" s="45">
        <f t="shared" si="8"/>
        <v>6</v>
      </c>
      <c r="U411" s="45">
        <f t="shared" si="9"/>
        <v>10</v>
      </c>
      <c r="V411" s="109">
        <f>VLOOKUP(R411,'PCS Percentiles'!A$2:E$105,5,False)</f>
        <v>81</v>
      </c>
      <c r="W411" s="108" t="str">
        <f t="shared" si="10"/>
        <v>Clinically Relevant</v>
      </c>
    </row>
    <row r="412">
      <c r="A412" s="1" t="b">
        <v>0</v>
      </c>
      <c r="B412" s="1" t="s">
        <v>883</v>
      </c>
      <c r="C412" s="1">
        <v>2052.0</v>
      </c>
      <c r="D412" s="20">
        <v>43853.67189236111</v>
      </c>
      <c r="E412" s="1">
        <v>3.0</v>
      </c>
      <c r="F412" s="1">
        <v>3.0</v>
      </c>
      <c r="G412" s="1">
        <v>3.0</v>
      </c>
      <c r="I412" s="1">
        <v>4.0</v>
      </c>
      <c r="J412" s="1">
        <v>2.0</v>
      </c>
      <c r="K412" s="1">
        <v>0.0</v>
      </c>
      <c r="L412" s="1">
        <v>2.0</v>
      </c>
      <c r="M412" s="1">
        <v>4.0</v>
      </c>
      <c r="N412" s="1">
        <v>0.0</v>
      </c>
      <c r="O412" s="1">
        <v>2.0</v>
      </c>
      <c r="P412" s="1">
        <v>1.0</v>
      </c>
      <c r="Q412" s="36">
        <v>2.0</v>
      </c>
      <c r="R412" s="45">
        <f t="shared" si="6"/>
        <v>26</v>
      </c>
      <c r="S412" s="45">
        <f t="shared" si="7"/>
        <v>14</v>
      </c>
      <c r="T412" s="45">
        <f t="shared" si="8"/>
        <v>4</v>
      </c>
      <c r="U412" s="45">
        <f t="shared" si="9"/>
        <v>8</v>
      </c>
      <c r="V412" s="109">
        <f>VLOOKUP(R412,'PCS Percentiles'!A$2:E$105,5,False)</f>
        <v>65</v>
      </c>
      <c r="W412" s="108" t="str">
        <f t="shared" si="10"/>
        <v>Within Standard Deviation</v>
      </c>
    </row>
    <row r="413">
      <c r="A413" s="1" t="b">
        <v>0</v>
      </c>
      <c r="B413" s="1" t="s">
        <v>281</v>
      </c>
      <c r="C413" s="1">
        <v>2037.0</v>
      </c>
      <c r="D413" s="20">
        <v>43854.47723387732</v>
      </c>
      <c r="E413" s="1">
        <v>2.0</v>
      </c>
      <c r="F413" s="1">
        <v>2.0</v>
      </c>
      <c r="G413" s="1">
        <v>2.0</v>
      </c>
      <c r="H413" s="1">
        <v>2.0</v>
      </c>
      <c r="I413" s="1">
        <v>2.0</v>
      </c>
      <c r="J413" s="1">
        <v>1.0</v>
      </c>
      <c r="K413" s="1">
        <v>1.0</v>
      </c>
      <c r="L413" s="1">
        <v>2.0</v>
      </c>
      <c r="M413" s="1">
        <v>3.0</v>
      </c>
      <c r="N413" s="1">
        <v>0.0</v>
      </c>
      <c r="O413" s="1">
        <v>1.0</v>
      </c>
      <c r="P413" s="1">
        <v>2.0</v>
      </c>
      <c r="Q413" s="36">
        <v>3.0</v>
      </c>
      <c r="R413" s="45">
        <f t="shared" si="6"/>
        <v>23</v>
      </c>
      <c r="S413" s="45">
        <f t="shared" si="7"/>
        <v>12</v>
      </c>
      <c r="T413" s="45">
        <f t="shared" si="8"/>
        <v>5</v>
      </c>
      <c r="U413" s="45">
        <f t="shared" si="9"/>
        <v>6</v>
      </c>
      <c r="V413" s="109">
        <f>VLOOKUP(R413,'PCS Percentiles'!A$2:E$105,5,False)</f>
        <v>57</v>
      </c>
      <c r="W413" s="108" t="str">
        <f t="shared" si="10"/>
        <v>Within Standard Deviation</v>
      </c>
    </row>
    <row r="414">
      <c r="A414" s="1" t="b">
        <v>0</v>
      </c>
      <c r="B414" s="1" t="s">
        <v>346</v>
      </c>
      <c r="C414" s="1">
        <v>2138.0</v>
      </c>
      <c r="D414" s="20">
        <v>43854.593166921295</v>
      </c>
      <c r="E414" s="1">
        <v>2.0</v>
      </c>
      <c r="F414" s="1">
        <v>0.0</v>
      </c>
      <c r="G414" s="1">
        <v>1.0</v>
      </c>
      <c r="H414" s="1">
        <v>1.0</v>
      </c>
      <c r="I414" s="1">
        <v>0.0</v>
      </c>
      <c r="J414" s="1">
        <v>3.0</v>
      </c>
      <c r="K414" s="1">
        <v>1.0</v>
      </c>
      <c r="L414" s="1">
        <v>3.0</v>
      </c>
      <c r="M414" s="1">
        <v>1.0</v>
      </c>
      <c r="N414" s="1">
        <v>1.0</v>
      </c>
      <c r="O414" s="1">
        <v>2.0</v>
      </c>
      <c r="P414" s="1">
        <v>1.0</v>
      </c>
      <c r="Q414" s="36">
        <v>2.0</v>
      </c>
      <c r="R414" s="45">
        <f t="shared" si="6"/>
        <v>18</v>
      </c>
      <c r="S414" s="45">
        <f t="shared" si="7"/>
        <v>5</v>
      </c>
      <c r="T414" s="45">
        <f t="shared" si="8"/>
        <v>6</v>
      </c>
      <c r="U414" s="45">
        <f t="shared" si="9"/>
        <v>7</v>
      </c>
      <c r="V414" s="109">
        <f>VLOOKUP(R414,'PCS Percentiles'!A$2:E$105,5,False)</f>
        <v>47</v>
      </c>
      <c r="W414" s="108" t="str">
        <f t="shared" si="10"/>
        <v>Within Standard Deviation</v>
      </c>
    </row>
    <row r="415">
      <c r="A415" s="1" t="b">
        <v>0</v>
      </c>
      <c r="B415" s="1" t="s">
        <v>292</v>
      </c>
      <c r="C415" s="1">
        <v>2058.0</v>
      </c>
      <c r="D415" s="20">
        <v>43854.64171511574</v>
      </c>
      <c r="E415" s="1">
        <v>4.0</v>
      </c>
      <c r="F415" s="1">
        <v>1.0</v>
      </c>
      <c r="G415" s="1">
        <v>3.0</v>
      </c>
      <c r="H415" s="1">
        <v>4.0</v>
      </c>
      <c r="I415" s="1">
        <v>3.0</v>
      </c>
      <c r="J415" s="1">
        <v>0.0</v>
      </c>
      <c r="K415" s="1">
        <v>0.0</v>
      </c>
      <c r="L415" s="1">
        <v>4.0</v>
      </c>
      <c r="M415" s="1">
        <v>4.0</v>
      </c>
      <c r="N415" s="1">
        <v>4.0</v>
      </c>
      <c r="O415" s="1">
        <v>3.0</v>
      </c>
      <c r="P415" s="1">
        <v>1.0</v>
      </c>
      <c r="Q415" s="36">
        <v>0.0</v>
      </c>
      <c r="R415" s="45">
        <f t="shared" si="6"/>
        <v>31</v>
      </c>
      <c r="S415" s="45">
        <f t="shared" si="7"/>
        <v>16</v>
      </c>
      <c r="T415" s="45">
        <f t="shared" si="8"/>
        <v>0</v>
      </c>
      <c r="U415" s="45">
        <f t="shared" si="9"/>
        <v>15</v>
      </c>
      <c r="V415" s="109">
        <f>VLOOKUP(R415,'PCS Percentiles'!A$2:E$105,5,False)</f>
        <v>78</v>
      </c>
      <c r="W415" s="108" t="str">
        <f t="shared" si="10"/>
        <v>Clinically Relevant</v>
      </c>
    </row>
    <row r="416">
      <c r="A416" s="1" t="b">
        <v>0</v>
      </c>
      <c r="B416" s="1" t="s">
        <v>233</v>
      </c>
      <c r="C416" s="1">
        <v>1398.0</v>
      </c>
      <c r="D416" s="20">
        <v>43855.5528236574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36">
        <v>0.0</v>
      </c>
      <c r="R416" s="45">
        <f t="shared" si="6"/>
        <v>0</v>
      </c>
      <c r="S416" s="45">
        <f t="shared" si="7"/>
        <v>0</v>
      </c>
      <c r="T416" s="45">
        <f t="shared" si="8"/>
        <v>0</v>
      </c>
      <c r="U416" s="45">
        <f t="shared" si="9"/>
        <v>0</v>
      </c>
      <c r="V416" s="109">
        <f>VLOOKUP(R416,'PCS Percentiles'!A$2:E$105,5,False)</f>
        <v>2</v>
      </c>
      <c r="W416" s="108" t="str">
        <f t="shared" si="10"/>
        <v>Within Standard Deviation</v>
      </c>
    </row>
    <row r="417">
      <c r="A417" s="1" t="b">
        <v>0</v>
      </c>
      <c r="B417" s="1" t="s">
        <v>104</v>
      </c>
      <c r="C417" s="1">
        <v>1872.0</v>
      </c>
      <c r="D417" s="20">
        <v>43857.57562350694</v>
      </c>
      <c r="E417" s="1">
        <v>2.0</v>
      </c>
      <c r="F417" s="1">
        <v>1.0</v>
      </c>
      <c r="G417" s="1">
        <v>1.0</v>
      </c>
      <c r="H417" s="1">
        <v>1.0</v>
      </c>
      <c r="I417" s="1">
        <v>4.0</v>
      </c>
      <c r="J417" s="1">
        <v>4.0</v>
      </c>
      <c r="K417" s="1">
        <v>2.0</v>
      </c>
      <c r="L417" s="1">
        <v>4.0</v>
      </c>
      <c r="M417" s="1">
        <v>3.0</v>
      </c>
      <c r="N417" s="1">
        <v>3.0</v>
      </c>
      <c r="O417" s="1">
        <v>3.0</v>
      </c>
      <c r="P417" s="1">
        <v>3.0</v>
      </c>
      <c r="Q417" s="36">
        <v>2.0</v>
      </c>
      <c r="R417" s="45">
        <f t="shared" si="6"/>
        <v>33</v>
      </c>
      <c r="S417" s="45">
        <f t="shared" si="7"/>
        <v>12</v>
      </c>
      <c r="T417" s="45">
        <f t="shared" si="8"/>
        <v>8</v>
      </c>
      <c r="U417" s="45">
        <f t="shared" si="9"/>
        <v>13</v>
      </c>
      <c r="V417" s="109">
        <f>VLOOKUP(R417,'PCS Percentiles'!A$2:E$105,5,False)</f>
        <v>81</v>
      </c>
      <c r="W417" s="108" t="str">
        <f t="shared" si="10"/>
        <v>Clinically Relevant</v>
      </c>
    </row>
    <row r="418">
      <c r="A418" s="1" t="b">
        <v>0</v>
      </c>
      <c r="B418" s="1" t="s">
        <v>369</v>
      </c>
      <c r="C418" s="1">
        <v>222.0</v>
      </c>
      <c r="D418" s="20">
        <v>43857.59275856482</v>
      </c>
      <c r="E418" s="1">
        <v>3.0</v>
      </c>
      <c r="F418" s="1">
        <v>0.0</v>
      </c>
      <c r="G418" s="1">
        <v>2.0</v>
      </c>
      <c r="H418" s="1">
        <v>1.0</v>
      </c>
      <c r="I418" s="1">
        <v>0.0</v>
      </c>
      <c r="J418" s="1">
        <v>0.0</v>
      </c>
      <c r="K418" s="1">
        <v>1.0</v>
      </c>
      <c r="L418" s="1">
        <v>2.0</v>
      </c>
      <c r="M418" s="1">
        <v>1.0</v>
      </c>
      <c r="N418" s="1">
        <v>0.0</v>
      </c>
      <c r="O418" s="1">
        <v>1.0</v>
      </c>
      <c r="P418" s="1">
        <v>0.0</v>
      </c>
      <c r="Q418" s="36">
        <v>3.0</v>
      </c>
      <c r="R418" s="45">
        <f t="shared" si="6"/>
        <v>14</v>
      </c>
      <c r="S418" s="45">
        <f t="shared" si="7"/>
        <v>6</v>
      </c>
      <c r="T418" s="45">
        <f t="shared" si="8"/>
        <v>4</v>
      </c>
      <c r="U418" s="45">
        <f t="shared" si="9"/>
        <v>4</v>
      </c>
      <c r="V418" s="109">
        <f>VLOOKUP(R418,'PCS Percentiles'!A$2:E$105,5,False)</f>
        <v>35</v>
      </c>
      <c r="W418" s="108" t="str">
        <f t="shared" si="10"/>
        <v>Within Standard Deviation</v>
      </c>
    </row>
    <row r="419">
      <c r="A419" s="1" t="b">
        <v>0</v>
      </c>
      <c r="B419" s="1" t="s">
        <v>294</v>
      </c>
      <c r="C419" s="1">
        <v>2057.0</v>
      </c>
      <c r="D419" s="20">
        <v>43858.44716081019</v>
      </c>
      <c r="E419" s="1">
        <v>1.0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1.0</v>
      </c>
      <c r="N419" s="1">
        <v>0.0</v>
      </c>
      <c r="O419" s="1">
        <v>1.0</v>
      </c>
      <c r="P419" s="1">
        <v>0.0</v>
      </c>
      <c r="Q419" s="36">
        <v>2.0</v>
      </c>
      <c r="R419" s="45">
        <f t="shared" si="6"/>
        <v>5</v>
      </c>
      <c r="S419" s="45">
        <f t="shared" si="7"/>
        <v>1</v>
      </c>
      <c r="T419" s="45">
        <f t="shared" si="8"/>
        <v>2</v>
      </c>
      <c r="U419" s="45">
        <f t="shared" si="9"/>
        <v>2</v>
      </c>
      <c r="V419" s="109">
        <f>VLOOKUP(R419,'PCS Percentiles'!A$2:E$105,5,False)</f>
        <v>11</v>
      </c>
      <c r="W419" s="108" t="str">
        <f t="shared" si="10"/>
        <v>Within Standard Deviation</v>
      </c>
    </row>
    <row r="420">
      <c r="A420" s="1" t="b">
        <v>0</v>
      </c>
      <c r="B420" s="1" t="s">
        <v>304</v>
      </c>
      <c r="C420" s="1">
        <v>2073.0</v>
      </c>
      <c r="D420" s="20">
        <v>43858.57598489583</v>
      </c>
      <c r="E420" s="1">
        <v>0.0</v>
      </c>
      <c r="F420" s="1">
        <v>0.0</v>
      </c>
      <c r="G420" s="1">
        <v>1.0</v>
      </c>
      <c r="H420" s="1">
        <v>2.0</v>
      </c>
      <c r="I420" s="1">
        <v>0.0</v>
      </c>
      <c r="J420" s="1">
        <v>1.0</v>
      </c>
      <c r="K420" s="1">
        <v>1.0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36">
        <v>0.0</v>
      </c>
      <c r="R420" s="45">
        <f t="shared" si="6"/>
        <v>5</v>
      </c>
      <c r="S420" s="45">
        <f t="shared" si="7"/>
        <v>3</v>
      </c>
      <c r="T420" s="45">
        <f t="shared" si="8"/>
        <v>2</v>
      </c>
      <c r="U420" s="45">
        <f t="shared" si="9"/>
        <v>0</v>
      </c>
      <c r="V420" s="109">
        <f>VLOOKUP(R420,'PCS Percentiles'!A$2:E$105,5,False)</f>
        <v>11</v>
      </c>
      <c r="W420" s="108" t="str">
        <f t="shared" si="10"/>
        <v>Within Standard Deviation</v>
      </c>
    </row>
    <row r="421">
      <c r="A421" s="1" t="b">
        <v>0</v>
      </c>
      <c r="B421" s="1" t="s">
        <v>253</v>
      </c>
      <c r="C421" s="1">
        <v>1468.0</v>
      </c>
      <c r="D421" s="20">
        <v>43858.61924305555</v>
      </c>
      <c r="E421" s="1">
        <v>2.0</v>
      </c>
      <c r="F421" s="1">
        <v>0.0</v>
      </c>
      <c r="G421" s="1">
        <v>2.0</v>
      </c>
      <c r="H421" s="1">
        <v>2.0</v>
      </c>
      <c r="I421" s="1">
        <v>2.0</v>
      </c>
      <c r="J421" s="1">
        <v>3.0</v>
      </c>
      <c r="K421" s="1">
        <v>2.0</v>
      </c>
      <c r="L421" s="1">
        <v>3.0</v>
      </c>
      <c r="M421" s="1">
        <v>2.0</v>
      </c>
      <c r="N421" s="1">
        <v>1.0</v>
      </c>
      <c r="O421" s="1">
        <v>2.0</v>
      </c>
      <c r="P421" s="1">
        <v>1.0</v>
      </c>
      <c r="Q421" s="36">
        <v>3.0</v>
      </c>
      <c r="R421" s="45">
        <f t="shared" si="6"/>
        <v>25</v>
      </c>
      <c r="S421" s="45">
        <f t="shared" si="7"/>
        <v>9</v>
      </c>
      <c r="T421" s="45">
        <f t="shared" si="8"/>
        <v>8</v>
      </c>
      <c r="U421" s="45">
        <f t="shared" si="9"/>
        <v>8</v>
      </c>
      <c r="V421" s="109">
        <f>VLOOKUP(R421,'PCS Percentiles'!A$2:E$105,5,False)</f>
        <v>62</v>
      </c>
      <c r="W421" s="108" t="str">
        <f t="shared" si="10"/>
        <v>Within Standard Deviation</v>
      </c>
    </row>
    <row r="422">
      <c r="A422" s="1" t="b">
        <v>0</v>
      </c>
      <c r="B422" s="1" t="s">
        <v>299</v>
      </c>
      <c r="C422" s="1">
        <v>1687.0</v>
      </c>
      <c r="D422" s="20">
        <v>43858.62761496528</v>
      </c>
      <c r="E422" s="1">
        <v>1.0</v>
      </c>
      <c r="F422" s="1">
        <v>0.0</v>
      </c>
      <c r="G422" s="1">
        <v>0.0</v>
      </c>
      <c r="H422" s="1">
        <v>0.0</v>
      </c>
      <c r="I422" s="1">
        <v>0.0</v>
      </c>
      <c r="J422" s="1">
        <v>1.0</v>
      </c>
      <c r="K422" s="1">
        <v>0.0</v>
      </c>
      <c r="L422" s="1">
        <v>0.0</v>
      </c>
      <c r="M422" s="1">
        <v>1.0</v>
      </c>
      <c r="N422" s="1">
        <v>0.0</v>
      </c>
      <c r="O422" s="1">
        <v>0.0</v>
      </c>
      <c r="P422" s="1">
        <v>0.0</v>
      </c>
      <c r="Q422" s="36">
        <v>0.0</v>
      </c>
      <c r="R422" s="45">
        <f t="shared" si="6"/>
        <v>3</v>
      </c>
      <c r="S422" s="45">
        <f t="shared" si="7"/>
        <v>1</v>
      </c>
      <c r="T422" s="45">
        <f t="shared" si="8"/>
        <v>1</v>
      </c>
      <c r="U422" s="45">
        <f t="shared" si="9"/>
        <v>1</v>
      </c>
      <c r="V422" s="109">
        <f>VLOOKUP(R422,'PCS Percentiles'!A$2:E$105,5,False)</f>
        <v>6</v>
      </c>
      <c r="W422" s="108" t="str">
        <f t="shared" si="10"/>
        <v>Within Standard Deviation</v>
      </c>
    </row>
    <row r="423">
      <c r="A423" s="1" t="b">
        <v>0</v>
      </c>
      <c r="B423" s="1" t="s">
        <v>887</v>
      </c>
      <c r="C423" s="1">
        <v>2075.0</v>
      </c>
      <c r="D423" s="20">
        <v>43858.664902476856</v>
      </c>
      <c r="E423" s="1">
        <v>1.0</v>
      </c>
      <c r="F423" s="1">
        <v>0.0</v>
      </c>
      <c r="G423" s="1">
        <v>0.0</v>
      </c>
      <c r="H423" s="1">
        <v>1.0</v>
      </c>
      <c r="I423" s="1">
        <v>1.0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36">
        <v>0.0</v>
      </c>
      <c r="R423" s="45">
        <f t="shared" si="6"/>
        <v>3</v>
      </c>
      <c r="S423" s="45">
        <f t="shared" si="7"/>
        <v>3</v>
      </c>
      <c r="T423" s="45">
        <f t="shared" si="8"/>
        <v>0</v>
      </c>
      <c r="U423" s="45">
        <f t="shared" si="9"/>
        <v>0</v>
      </c>
      <c r="V423" s="109">
        <f>VLOOKUP(R423,'PCS Percentiles'!A$2:E$105,5,False)</f>
        <v>6</v>
      </c>
      <c r="W423" s="108" t="str">
        <f t="shared" si="10"/>
        <v>Within Standard Deviation</v>
      </c>
    </row>
    <row r="424">
      <c r="A424" s="1" t="b">
        <v>0</v>
      </c>
      <c r="B424" s="1" t="s">
        <v>276</v>
      </c>
      <c r="C424" s="1">
        <v>1941.0</v>
      </c>
      <c r="D424" s="20">
        <v>43859.57522375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2.0</v>
      </c>
      <c r="K424" s="1">
        <v>3.0</v>
      </c>
      <c r="L424" s="1">
        <v>2.0</v>
      </c>
      <c r="M424" s="1">
        <v>2.0</v>
      </c>
      <c r="N424" s="1">
        <v>2.0</v>
      </c>
      <c r="O424" s="1">
        <v>1.0</v>
      </c>
      <c r="P424" s="1">
        <v>0.0</v>
      </c>
      <c r="Q424" s="36">
        <v>2.0</v>
      </c>
      <c r="R424" s="45">
        <f t="shared" si="6"/>
        <v>14</v>
      </c>
      <c r="S424" s="45">
        <f t="shared" si="7"/>
        <v>0</v>
      </c>
      <c r="T424" s="45">
        <f t="shared" si="8"/>
        <v>7</v>
      </c>
      <c r="U424" s="45">
        <f t="shared" si="9"/>
        <v>7</v>
      </c>
      <c r="V424" s="109">
        <f>VLOOKUP(R424,'PCS Percentiles'!A$2:E$105,5,False)</f>
        <v>35</v>
      </c>
      <c r="W424" s="108" t="str">
        <f t="shared" si="10"/>
        <v>Within Standard Deviation</v>
      </c>
    </row>
    <row r="425">
      <c r="A425" s="1" t="b">
        <v>0</v>
      </c>
      <c r="B425" s="1" t="s">
        <v>196</v>
      </c>
      <c r="C425" s="1">
        <v>1955.0</v>
      </c>
      <c r="D425" s="20">
        <v>43859.63599916667</v>
      </c>
      <c r="E425" s="1">
        <v>3.0</v>
      </c>
      <c r="F425" s="1">
        <v>1.0</v>
      </c>
      <c r="G425" s="1">
        <v>2.0</v>
      </c>
      <c r="H425" s="1">
        <v>2.0</v>
      </c>
      <c r="I425" s="1">
        <v>2.0</v>
      </c>
      <c r="J425" s="1">
        <v>3.0</v>
      </c>
      <c r="K425" s="1">
        <v>1.0</v>
      </c>
      <c r="L425" s="1">
        <v>2.0</v>
      </c>
      <c r="M425" s="1">
        <v>1.0</v>
      </c>
      <c r="N425" s="1">
        <v>1.0</v>
      </c>
      <c r="O425" s="1">
        <v>1.0</v>
      </c>
      <c r="P425" s="1">
        <v>2.0</v>
      </c>
      <c r="Q425" s="36">
        <v>1.0</v>
      </c>
      <c r="R425" s="45">
        <f t="shared" si="6"/>
        <v>22</v>
      </c>
      <c r="S425" s="45">
        <f t="shared" si="7"/>
        <v>12</v>
      </c>
      <c r="T425" s="45">
        <f t="shared" si="8"/>
        <v>5</v>
      </c>
      <c r="U425" s="45">
        <f t="shared" si="9"/>
        <v>5</v>
      </c>
      <c r="V425" s="109">
        <f>VLOOKUP(R425,'PCS Percentiles'!A$2:E$105,5,False)</f>
        <v>55</v>
      </c>
      <c r="W425" s="108" t="str">
        <f t="shared" si="10"/>
        <v>Within Standard Deviation</v>
      </c>
    </row>
    <row r="426">
      <c r="A426" s="1" t="b">
        <v>0</v>
      </c>
      <c r="B426" s="1" t="s">
        <v>370</v>
      </c>
      <c r="C426" s="1">
        <v>2180.0</v>
      </c>
      <c r="D426" s="20">
        <v>43859.65136592592</v>
      </c>
      <c r="E426" s="1">
        <v>3.0</v>
      </c>
      <c r="F426" s="1">
        <v>1.0</v>
      </c>
      <c r="G426" s="1">
        <v>2.0</v>
      </c>
      <c r="H426" s="1">
        <v>3.0</v>
      </c>
      <c r="I426" s="1">
        <v>2.0</v>
      </c>
      <c r="J426" s="1">
        <v>2.0</v>
      </c>
      <c r="K426" s="1">
        <v>0.0</v>
      </c>
      <c r="L426" s="1">
        <v>2.0</v>
      </c>
      <c r="M426" s="1">
        <v>3.0</v>
      </c>
      <c r="N426" s="1">
        <v>0.0</v>
      </c>
      <c r="O426" s="1">
        <v>1.0</v>
      </c>
      <c r="P426" s="1">
        <v>4.0</v>
      </c>
      <c r="Q426" s="36">
        <v>0.0</v>
      </c>
      <c r="R426" s="45">
        <f t="shared" si="6"/>
        <v>23</v>
      </c>
      <c r="S426" s="45">
        <f t="shared" si="7"/>
        <v>15</v>
      </c>
      <c r="T426" s="45">
        <f t="shared" si="8"/>
        <v>2</v>
      </c>
      <c r="U426" s="45">
        <f t="shared" si="9"/>
        <v>6</v>
      </c>
      <c r="V426" s="109">
        <f>VLOOKUP(R426,'PCS Percentiles'!A$2:E$105,5,False)</f>
        <v>57</v>
      </c>
      <c r="W426" s="108" t="str">
        <f t="shared" si="10"/>
        <v>Within Standard Deviation</v>
      </c>
    </row>
    <row r="427">
      <c r="A427" s="1" t="b">
        <v>0</v>
      </c>
      <c r="B427" s="1" t="s">
        <v>192</v>
      </c>
      <c r="C427" s="1">
        <v>1956.0</v>
      </c>
      <c r="D427" s="20">
        <v>43860.381161157406</v>
      </c>
      <c r="E427" s="1">
        <v>1.0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36">
        <v>0.0</v>
      </c>
      <c r="R427" s="45">
        <f t="shared" si="6"/>
        <v>1</v>
      </c>
      <c r="S427" s="45">
        <f t="shared" si="7"/>
        <v>1</v>
      </c>
      <c r="T427" s="45">
        <f t="shared" si="8"/>
        <v>0</v>
      </c>
      <c r="U427" s="45">
        <f t="shared" si="9"/>
        <v>0</v>
      </c>
      <c r="V427" s="109" t="str">
        <f>VLOOKUP(R427,'PCS Percentiles'!A$2:E$105,5,False)</f>
        <v>#N/A</v>
      </c>
      <c r="W427" s="108" t="str">
        <f t="shared" si="10"/>
        <v>Within Standard Deviation</v>
      </c>
    </row>
    <row r="428">
      <c r="A428" s="1" t="b">
        <v>0</v>
      </c>
      <c r="B428" s="1" t="s">
        <v>130</v>
      </c>
      <c r="C428" s="1">
        <v>1784.0</v>
      </c>
      <c r="D428" s="20">
        <v>43860.411717118055</v>
      </c>
      <c r="E428" s="1">
        <v>3.0</v>
      </c>
      <c r="F428" s="1">
        <v>2.0</v>
      </c>
      <c r="G428" s="1">
        <v>2.0</v>
      </c>
      <c r="H428" s="1">
        <v>2.0</v>
      </c>
      <c r="I428" s="1">
        <v>2.0</v>
      </c>
      <c r="J428" s="1">
        <v>3.0</v>
      </c>
      <c r="K428" s="1">
        <v>1.0</v>
      </c>
      <c r="L428" s="1">
        <v>2.0</v>
      </c>
      <c r="M428" s="1">
        <v>1.0</v>
      </c>
      <c r="N428" s="1">
        <v>3.0</v>
      </c>
      <c r="O428" s="1">
        <v>3.0</v>
      </c>
      <c r="P428" s="1">
        <v>2.0</v>
      </c>
      <c r="Q428" s="36">
        <v>2.0</v>
      </c>
      <c r="R428" s="45">
        <f t="shared" si="6"/>
        <v>28</v>
      </c>
      <c r="S428" s="45">
        <f t="shared" si="7"/>
        <v>13</v>
      </c>
      <c r="T428" s="45">
        <f t="shared" si="8"/>
        <v>6</v>
      </c>
      <c r="U428" s="45">
        <f t="shared" si="9"/>
        <v>9</v>
      </c>
      <c r="V428" s="109">
        <f>VLOOKUP(R428,'PCS Percentiles'!A$2:E$105,5,False)</f>
        <v>69</v>
      </c>
      <c r="W428" s="108" t="str">
        <f t="shared" si="10"/>
        <v>Within Standard Deviation</v>
      </c>
    </row>
    <row r="429">
      <c r="A429" s="1" t="b">
        <v>0</v>
      </c>
      <c r="B429" s="1" t="s">
        <v>371</v>
      </c>
      <c r="C429" s="1">
        <v>2169.0</v>
      </c>
      <c r="D429" s="20">
        <v>43860.56030331018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36">
        <v>0.0</v>
      </c>
      <c r="R429" s="45">
        <f t="shared" si="6"/>
        <v>0</v>
      </c>
      <c r="S429" s="45">
        <f t="shared" si="7"/>
        <v>0</v>
      </c>
      <c r="T429" s="45">
        <f t="shared" si="8"/>
        <v>0</v>
      </c>
      <c r="U429" s="45">
        <f t="shared" si="9"/>
        <v>0</v>
      </c>
      <c r="V429" s="109">
        <f>VLOOKUP(R429,'PCS Percentiles'!A$2:E$105,5,False)</f>
        <v>2</v>
      </c>
      <c r="W429" s="108" t="str">
        <f t="shared" si="10"/>
        <v>Within Standard Deviation</v>
      </c>
    </row>
    <row r="430">
      <c r="A430" s="1" t="b">
        <v>0</v>
      </c>
      <c r="B430" s="1" t="s">
        <v>254</v>
      </c>
      <c r="C430" s="1">
        <v>2005.0</v>
      </c>
      <c r="D430" s="20">
        <v>43860.56788141203</v>
      </c>
      <c r="E430" s="1">
        <v>2.0</v>
      </c>
      <c r="F430" s="1">
        <v>3.0</v>
      </c>
      <c r="G430" s="1">
        <v>3.0</v>
      </c>
      <c r="H430" s="1">
        <v>4.0</v>
      </c>
      <c r="I430" s="1">
        <v>4.0</v>
      </c>
      <c r="J430" s="1">
        <v>1.0</v>
      </c>
      <c r="K430" s="1">
        <v>1.0</v>
      </c>
      <c r="L430" s="1">
        <v>3.0</v>
      </c>
      <c r="M430" s="1">
        <v>2.0</v>
      </c>
      <c r="N430" s="1">
        <v>1.0</v>
      </c>
      <c r="O430" s="1">
        <v>1.0</v>
      </c>
      <c r="P430" s="1">
        <v>2.0</v>
      </c>
      <c r="Q430" s="36">
        <v>4.0</v>
      </c>
      <c r="R430" s="45">
        <f t="shared" si="6"/>
        <v>31</v>
      </c>
      <c r="S430" s="45">
        <f t="shared" si="7"/>
        <v>18</v>
      </c>
      <c r="T430" s="45">
        <f t="shared" si="8"/>
        <v>6</v>
      </c>
      <c r="U430" s="45">
        <f t="shared" si="9"/>
        <v>7</v>
      </c>
      <c r="V430" s="109">
        <f>VLOOKUP(R430,'PCS Percentiles'!A$2:E$105,5,False)</f>
        <v>78</v>
      </c>
      <c r="W430" s="108" t="str">
        <f t="shared" si="10"/>
        <v>Clinically Relevant</v>
      </c>
    </row>
    <row r="431">
      <c r="A431" s="1" t="b">
        <v>0</v>
      </c>
      <c r="B431" s="1" t="s">
        <v>896</v>
      </c>
      <c r="C431" s="1">
        <v>1387.0</v>
      </c>
      <c r="D431" s="20">
        <v>43861.65368038195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36">
        <v>0.0</v>
      </c>
      <c r="R431" s="45">
        <f t="shared" si="6"/>
        <v>0</v>
      </c>
      <c r="S431" s="45">
        <f t="shared" si="7"/>
        <v>0</v>
      </c>
      <c r="T431" s="45">
        <f t="shared" si="8"/>
        <v>0</v>
      </c>
      <c r="U431" s="45">
        <f t="shared" si="9"/>
        <v>0</v>
      </c>
      <c r="V431" s="109">
        <f>VLOOKUP(R431,'PCS Percentiles'!A$2:E$105,5,False)</f>
        <v>2</v>
      </c>
      <c r="W431" s="108" t="str">
        <f t="shared" si="10"/>
        <v>Within Standard Deviation</v>
      </c>
    </row>
    <row r="432">
      <c r="A432" s="1" t="b">
        <v>0</v>
      </c>
      <c r="B432" s="1" t="s">
        <v>372</v>
      </c>
      <c r="C432" s="1">
        <v>2170.0</v>
      </c>
      <c r="D432" s="20">
        <v>43864.41236825231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36">
        <v>0.0</v>
      </c>
      <c r="R432" s="45">
        <f t="shared" si="6"/>
        <v>0</v>
      </c>
      <c r="S432" s="45">
        <f t="shared" si="7"/>
        <v>0</v>
      </c>
      <c r="T432" s="45">
        <f t="shared" si="8"/>
        <v>0</v>
      </c>
      <c r="U432" s="45">
        <f t="shared" si="9"/>
        <v>0</v>
      </c>
      <c r="V432" s="109">
        <f>VLOOKUP(R432,'PCS Percentiles'!A$2:E$105,5,False)</f>
        <v>2</v>
      </c>
      <c r="W432" s="108" t="str">
        <f t="shared" si="10"/>
        <v>Within Standard Deviation</v>
      </c>
    </row>
    <row r="433">
      <c r="A433" s="1" t="b">
        <v>0</v>
      </c>
      <c r="B433" s="1" t="s">
        <v>232</v>
      </c>
      <c r="C433" s="1">
        <v>1921.0</v>
      </c>
      <c r="D433" s="20">
        <v>43864.43066820602</v>
      </c>
      <c r="E433" s="1">
        <v>2.0</v>
      </c>
      <c r="F433" s="1">
        <v>0.0</v>
      </c>
      <c r="G433" s="1">
        <v>2.0</v>
      </c>
      <c r="H433" s="1">
        <v>1.0</v>
      </c>
      <c r="I433" s="1">
        <v>1.0</v>
      </c>
      <c r="J433" s="1">
        <v>1.0</v>
      </c>
      <c r="K433" s="1">
        <v>1.0</v>
      </c>
      <c r="L433" s="1">
        <v>2.0</v>
      </c>
      <c r="M433" s="1">
        <v>1.0</v>
      </c>
      <c r="N433" s="1">
        <v>1.0</v>
      </c>
      <c r="O433" s="1">
        <v>1.0</v>
      </c>
      <c r="P433" s="1">
        <v>1.0</v>
      </c>
      <c r="Q433" s="36">
        <v>1.0</v>
      </c>
      <c r="R433" s="45">
        <f t="shared" si="6"/>
        <v>15</v>
      </c>
      <c r="S433" s="45">
        <f t="shared" si="7"/>
        <v>7</v>
      </c>
      <c r="T433" s="45">
        <f t="shared" si="8"/>
        <v>3</v>
      </c>
      <c r="U433" s="45">
        <f t="shared" si="9"/>
        <v>5</v>
      </c>
      <c r="V433" s="109">
        <f>VLOOKUP(R433,'PCS Percentiles'!A$2:E$105,5,False)</f>
        <v>39</v>
      </c>
      <c r="W433" s="108" t="str">
        <f t="shared" si="10"/>
        <v>Within Standard Deviation</v>
      </c>
    </row>
    <row r="434">
      <c r="A434" s="1" t="b">
        <v>0</v>
      </c>
      <c r="B434" s="1" t="s">
        <v>373</v>
      </c>
      <c r="C434" s="1">
        <v>2161.0</v>
      </c>
      <c r="D434" s="20">
        <v>43864.49191873842</v>
      </c>
      <c r="E434" s="1">
        <v>4.0</v>
      </c>
      <c r="F434" s="1">
        <v>1.0</v>
      </c>
      <c r="G434" s="1">
        <v>4.0</v>
      </c>
      <c r="H434" s="1">
        <v>2.0</v>
      </c>
      <c r="I434" s="1">
        <v>2.0</v>
      </c>
      <c r="J434" s="1">
        <v>2.0</v>
      </c>
      <c r="K434" s="1">
        <v>0.0</v>
      </c>
      <c r="L434" s="1">
        <v>4.0</v>
      </c>
      <c r="M434" s="1">
        <v>3.0</v>
      </c>
      <c r="N434" s="1">
        <v>3.0</v>
      </c>
      <c r="O434" s="1">
        <v>4.0</v>
      </c>
      <c r="P434" s="1">
        <v>4.0</v>
      </c>
      <c r="Q434" s="36">
        <v>0.0</v>
      </c>
      <c r="R434" s="45">
        <f t="shared" si="6"/>
        <v>33</v>
      </c>
      <c r="S434" s="45">
        <f t="shared" si="7"/>
        <v>17</v>
      </c>
      <c r="T434" s="45">
        <f t="shared" si="8"/>
        <v>2</v>
      </c>
      <c r="U434" s="45">
        <f t="shared" si="9"/>
        <v>14</v>
      </c>
      <c r="V434" s="109">
        <f>VLOOKUP(R434,'PCS Percentiles'!A$2:E$105,5,False)</f>
        <v>81</v>
      </c>
      <c r="W434" s="108" t="str">
        <f t="shared" si="10"/>
        <v>Clinically Relevant</v>
      </c>
    </row>
    <row r="435">
      <c r="A435" s="1" t="b">
        <v>0</v>
      </c>
      <c r="B435" s="1" t="s">
        <v>374</v>
      </c>
      <c r="C435" s="1">
        <v>2181.0</v>
      </c>
      <c r="D435" s="20">
        <v>43864.547561168976</v>
      </c>
      <c r="E435" s="1">
        <v>3.0</v>
      </c>
      <c r="F435" s="1">
        <v>0.0</v>
      </c>
      <c r="G435" s="1">
        <v>2.0</v>
      </c>
      <c r="H435" s="1">
        <v>2.0</v>
      </c>
      <c r="I435" s="1">
        <v>0.0</v>
      </c>
      <c r="J435" s="1">
        <v>0.0</v>
      </c>
      <c r="K435" s="1">
        <v>2.0</v>
      </c>
      <c r="L435" s="1">
        <v>3.0</v>
      </c>
      <c r="M435" s="1">
        <v>3.0</v>
      </c>
      <c r="N435" s="1">
        <v>3.0</v>
      </c>
      <c r="O435" s="1">
        <v>2.0</v>
      </c>
      <c r="P435" s="1">
        <v>1.0</v>
      </c>
      <c r="Q435" s="36">
        <v>3.0</v>
      </c>
      <c r="R435" s="45">
        <f t="shared" si="6"/>
        <v>24</v>
      </c>
      <c r="S435" s="45">
        <f t="shared" si="7"/>
        <v>8</v>
      </c>
      <c r="T435" s="45">
        <f t="shared" si="8"/>
        <v>5</v>
      </c>
      <c r="U435" s="45">
        <f t="shared" si="9"/>
        <v>11</v>
      </c>
      <c r="V435" s="109">
        <f>VLOOKUP(R435,'PCS Percentiles'!A$2:E$105,5,False)</f>
        <v>60</v>
      </c>
      <c r="W435" s="108" t="str">
        <f t="shared" si="10"/>
        <v>Within Standard Deviation</v>
      </c>
    </row>
    <row r="436">
      <c r="A436" s="1" t="b">
        <v>0</v>
      </c>
      <c r="B436" s="1" t="s">
        <v>375</v>
      </c>
      <c r="C436" s="1">
        <v>2164.0</v>
      </c>
      <c r="D436" s="20">
        <v>43864.55115164352</v>
      </c>
      <c r="E436" s="1">
        <v>4.0</v>
      </c>
      <c r="F436" s="1">
        <v>0.0</v>
      </c>
      <c r="G436" s="1">
        <v>3.0</v>
      </c>
      <c r="H436" s="1">
        <v>3.0</v>
      </c>
      <c r="I436" s="1">
        <v>0.0</v>
      </c>
      <c r="J436" s="1">
        <v>1.0</v>
      </c>
      <c r="K436" s="1">
        <v>0.0</v>
      </c>
      <c r="L436" s="1">
        <v>2.0</v>
      </c>
      <c r="M436" s="1">
        <v>4.0</v>
      </c>
      <c r="N436" s="1">
        <v>4.0</v>
      </c>
      <c r="O436" s="1">
        <v>1.0</v>
      </c>
      <c r="P436" s="1">
        <v>0.0</v>
      </c>
      <c r="Q436" s="36">
        <v>2.0</v>
      </c>
      <c r="R436" s="45">
        <f t="shared" si="6"/>
        <v>24</v>
      </c>
      <c r="S436" s="45">
        <f t="shared" si="7"/>
        <v>10</v>
      </c>
      <c r="T436" s="45">
        <f t="shared" si="8"/>
        <v>3</v>
      </c>
      <c r="U436" s="45">
        <f t="shared" si="9"/>
        <v>11</v>
      </c>
      <c r="V436" s="109">
        <f>VLOOKUP(R436,'PCS Percentiles'!A$2:E$105,5,False)</f>
        <v>60</v>
      </c>
      <c r="W436" s="108" t="str">
        <f t="shared" si="10"/>
        <v>Within Standard Deviation</v>
      </c>
    </row>
    <row r="437">
      <c r="A437" s="1" t="b">
        <v>0</v>
      </c>
      <c r="B437" s="1" t="s">
        <v>376</v>
      </c>
      <c r="C437" s="1">
        <v>2175.0</v>
      </c>
      <c r="D437" s="20">
        <v>43864.57874915509</v>
      </c>
      <c r="E437" s="1">
        <v>1.0</v>
      </c>
      <c r="F437" s="1">
        <v>1.0</v>
      </c>
      <c r="G437" s="1">
        <v>2.0</v>
      </c>
      <c r="H437" s="1">
        <v>3.0</v>
      </c>
      <c r="I437" s="1">
        <v>1.0</v>
      </c>
      <c r="J437" s="1">
        <v>0.0</v>
      </c>
      <c r="K437" s="1">
        <v>0.0</v>
      </c>
      <c r="L437" s="1">
        <v>1.0</v>
      </c>
      <c r="M437" s="1">
        <v>2.0</v>
      </c>
      <c r="N437" s="1">
        <v>2.0</v>
      </c>
      <c r="O437" s="1">
        <v>1.0</v>
      </c>
      <c r="P437" s="1">
        <v>0.0</v>
      </c>
      <c r="Q437" s="36">
        <v>1.0</v>
      </c>
      <c r="R437" s="45">
        <f t="shared" si="6"/>
        <v>15</v>
      </c>
      <c r="S437" s="45">
        <f t="shared" si="7"/>
        <v>8</v>
      </c>
      <c r="T437" s="45">
        <f t="shared" si="8"/>
        <v>1</v>
      </c>
      <c r="U437" s="45">
        <f t="shared" si="9"/>
        <v>6</v>
      </c>
      <c r="V437" s="109">
        <f>VLOOKUP(R437,'PCS Percentiles'!A$2:E$105,5,False)</f>
        <v>39</v>
      </c>
      <c r="W437" s="108" t="str">
        <f t="shared" si="10"/>
        <v>Within Standard Deviation</v>
      </c>
    </row>
    <row r="438">
      <c r="A438" s="1" t="b">
        <v>0</v>
      </c>
      <c r="B438" s="1" t="s">
        <v>377</v>
      </c>
      <c r="C438" s="1">
        <v>1488.0</v>
      </c>
      <c r="D438" s="20">
        <v>43865.45450894676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36">
        <v>0.0</v>
      </c>
      <c r="R438" s="45">
        <f t="shared" si="6"/>
        <v>0</v>
      </c>
      <c r="S438" s="45">
        <f t="shared" si="7"/>
        <v>0</v>
      </c>
      <c r="T438" s="45">
        <f t="shared" si="8"/>
        <v>0</v>
      </c>
      <c r="U438" s="45">
        <f t="shared" si="9"/>
        <v>0</v>
      </c>
      <c r="V438" s="109">
        <f>VLOOKUP(R438,'PCS Percentiles'!A$2:E$105,5,False)</f>
        <v>2</v>
      </c>
      <c r="W438" s="108" t="str">
        <f t="shared" si="10"/>
        <v>Within Standard Deviation</v>
      </c>
    </row>
    <row r="439">
      <c r="A439" s="1" t="b">
        <v>0</v>
      </c>
      <c r="B439" s="1" t="s">
        <v>378</v>
      </c>
      <c r="C439" s="1">
        <v>2171.0</v>
      </c>
      <c r="D439" s="20">
        <v>43865.57208115741</v>
      </c>
      <c r="E439" s="1">
        <v>4.0</v>
      </c>
      <c r="F439" s="1">
        <v>1.0</v>
      </c>
      <c r="G439" s="1">
        <v>2.0</v>
      </c>
      <c r="H439" s="1">
        <v>2.0</v>
      </c>
      <c r="I439" s="1">
        <v>3.0</v>
      </c>
      <c r="J439" s="1">
        <v>3.0</v>
      </c>
      <c r="K439" s="1">
        <v>1.0</v>
      </c>
      <c r="L439" s="1">
        <v>4.0</v>
      </c>
      <c r="M439" s="1">
        <v>2.0</v>
      </c>
      <c r="N439" s="1">
        <v>1.0</v>
      </c>
      <c r="O439" s="1">
        <v>3.0</v>
      </c>
      <c r="P439" s="1">
        <v>2.0</v>
      </c>
      <c r="Q439" s="36">
        <v>1.0</v>
      </c>
      <c r="R439" s="45">
        <f t="shared" si="6"/>
        <v>29</v>
      </c>
      <c r="S439" s="45">
        <f t="shared" si="7"/>
        <v>14</v>
      </c>
      <c r="T439" s="45">
        <f t="shared" si="8"/>
        <v>5</v>
      </c>
      <c r="U439" s="45">
        <f t="shared" si="9"/>
        <v>10</v>
      </c>
      <c r="V439" s="110">
        <f>VLOOKUP(R439,'PCS Percentiles'!A$2:E$105,5,False)</f>
        <v>73</v>
      </c>
      <c r="W439" s="108" t="str">
        <f t="shared" si="10"/>
        <v>Within Standard Deviation</v>
      </c>
    </row>
    <row r="440">
      <c r="A440" s="1" t="b">
        <v>0</v>
      </c>
      <c r="B440" s="1" t="s">
        <v>379</v>
      </c>
      <c r="C440" s="1">
        <v>1927.0</v>
      </c>
      <c r="D440" s="20">
        <v>43865.70123789352</v>
      </c>
      <c r="E440" s="1">
        <v>1.0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1.0</v>
      </c>
      <c r="Q440" s="36">
        <v>2.0</v>
      </c>
      <c r="R440" s="45">
        <f t="shared" si="6"/>
        <v>4</v>
      </c>
      <c r="S440" s="45">
        <f t="shared" si="7"/>
        <v>2</v>
      </c>
      <c r="T440" s="45">
        <f t="shared" si="8"/>
        <v>2</v>
      </c>
      <c r="U440" s="45">
        <f t="shared" si="9"/>
        <v>0</v>
      </c>
      <c r="V440" s="110">
        <f>VLOOKUP(R440,'PCS Percentiles'!A$2:E$105,5,False)</f>
        <v>9</v>
      </c>
      <c r="W440" s="108" t="str">
        <f t="shared" si="10"/>
        <v>Within Standard Deviation</v>
      </c>
    </row>
    <row r="441">
      <c r="A441" s="1" t="b">
        <v>0</v>
      </c>
      <c r="B441" s="1" t="s">
        <v>260</v>
      </c>
      <c r="C441" s="1">
        <v>1993.0</v>
      </c>
      <c r="D441" s="20">
        <v>43866.344145613424</v>
      </c>
      <c r="E441" s="1">
        <v>3.0</v>
      </c>
      <c r="F441" s="1">
        <v>2.0</v>
      </c>
      <c r="G441" s="1">
        <v>3.0</v>
      </c>
      <c r="H441" s="1">
        <v>3.0</v>
      </c>
      <c r="I441" s="1">
        <v>1.0</v>
      </c>
      <c r="J441" s="1">
        <v>3.0</v>
      </c>
      <c r="K441" s="1">
        <v>2.0</v>
      </c>
      <c r="L441" s="1">
        <v>3.0</v>
      </c>
      <c r="M441" s="1">
        <v>2.0</v>
      </c>
      <c r="N441" s="1">
        <v>2.0</v>
      </c>
      <c r="O441" s="1">
        <v>3.0</v>
      </c>
      <c r="P441" s="1">
        <v>2.0</v>
      </c>
      <c r="Q441" s="36">
        <v>2.0</v>
      </c>
      <c r="R441" s="45">
        <f t="shared" si="6"/>
        <v>31</v>
      </c>
      <c r="S441" s="45">
        <f t="shared" si="7"/>
        <v>14</v>
      </c>
      <c r="T441" s="45">
        <f t="shared" si="8"/>
        <v>7</v>
      </c>
      <c r="U441" s="45">
        <f t="shared" si="9"/>
        <v>10</v>
      </c>
      <c r="V441" s="110">
        <f>VLOOKUP(R441,'PCS Percentiles'!A$2:E$105,5,False)</f>
        <v>78</v>
      </c>
      <c r="W441" s="108" t="str">
        <f t="shared" si="10"/>
        <v>Clinically Relevant</v>
      </c>
    </row>
    <row r="442">
      <c r="A442" s="1" t="b">
        <v>0</v>
      </c>
      <c r="B442" s="1" t="s">
        <v>334</v>
      </c>
      <c r="C442" s="1">
        <v>2112.0</v>
      </c>
      <c r="D442" s="20">
        <v>43866.41087528935</v>
      </c>
      <c r="E442" s="1">
        <v>2.0</v>
      </c>
      <c r="F442" s="1">
        <v>2.0</v>
      </c>
      <c r="G442" s="1">
        <v>1.0</v>
      </c>
      <c r="H442" s="1">
        <v>2.0</v>
      </c>
      <c r="I442" s="1">
        <v>2.0</v>
      </c>
      <c r="J442" s="1">
        <v>1.0</v>
      </c>
      <c r="K442" s="1">
        <v>2.0</v>
      </c>
      <c r="L442" s="1">
        <v>2.0</v>
      </c>
      <c r="M442" s="1">
        <v>1.0</v>
      </c>
      <c r="N442" s="1">
        <v>1.0</v>
      </c>
      <c r="O442" s="1">
        <v>1.0</v>
      </c>
      <c r="P442" s="1">
        <v>0.0</v>
      </c>
      <c r="Q442" s="36">
        <v>1.0</v>
      </c>
      <c r="R442" s="45">
        <f t="shared" si="6"/>
        <v>18</v>
      </c>
      <c r="S442" s="45">
        <f t="shared" si="7"/>
        <v>9</v>
      </c>
      <c r="T442" s="45">
        <f t="shared" si="8"/>
        <v>4</v>
      </c>
      <c r="U442" s="45">
        <f t="shared" si="9"/>
        <v>5</v>
      </c>
      <c r="V442" s="110">
        <f>VLOOKUP(R442,'PCS Percentiles'!A$2:E$105,5,False)</f>
        <v>47</v>
      </c>
      <c r="W442" s="108" t="str">
        <f t="shared" si="10"/>
        <v>Within Standard Deviation</v>
      </c>
    </row>
    <row r="443">
      <c r="A443" s="1" t="b">
        <v>0</v>
      </c>
      <c r="B443" s="1" t="s">
        <v>380</v>
      </c>
      <c r="C443" s="1">
        <v>2167.0</v>
      </c>
      <c r="D443" s="20">
        <v>43866.60268783565</v>
      </c>
      <c r="E443" s="1">
        <v>3.0</v>
      </c>
      <c r="F443" s="1">
        <v>0.0</v>
      </c>
      <c r="G443" s="1">
        <v>1.0</v>
      </c>
      <c r="H443" s="1">
        <v>0.0</v>
      </c>
      <c r="I443" s="1">
        <v>0.0</v>
      </c>
      <c r="J443" s="1">
        <v>1.0</v>
      </c>
      <c r="K443" s="1">
        <v>0.0</v>
      </c>
      <c r="L443" s="1">
        <v>2.0</v>
      </c>
      <c r="M443" s="1">
        <v>2.0</v>
      </c>
      <c r="N443" s="1">
        <v>0.0</v>
      </c>
      <c r="O443" s="1">
        <v>0.0</v>
      </c>
      <c r="P443" s="1">
        <v>0.0</v>
      </c>
      <c r="Q443" s="36">
        <v>0.0</v>
      </c>
      <c r="R443" s="45">
        <f t="shared" si="6"/>
        <v>9</v>
      </c>
      <c r="S443" s="45">
        <f t="shared" si="7"/>
        <v>4</v>
      </c>
      <c r="T443" s="45">
        <f t="shared" si="8"/>
        <v>1</v>
      </c>
      <c r="U443" s="45">
        <f t="shared" si="9"/>
        <v>4</v>
      </c>
      <c r="V443" s="110">
        <f>VLOOKUP(R443,'PCS Percentiles'!A$2:E$105,5,False)</f>
        <v>21</v>
      </c>
      <c r="W443" s="108" t="str">
        <f t="shared" si="10"/>
        <v>Within Standard Deviation</v>
      </c>
    </row>
    <row r="444">
      <c r="A444" s="1" t="b">
        <v>0</v>
      </c>
      <c r="B444" s="1" t="s">
        <v>891</v>
      </c>
      <c r="C444" s="1">
        <v>2122.0</v>
      </c>
      <c r="D444" s="20">
        <v>43867.463919050926</v>
      </c>
      <c r="E444" s="1">
        <v>2.0</v>
      </c>
      <c r="F444" s="1">
        <v>2.0</v>
      </c>
      <c r="G444" s="1">
        <v>2.0</v>
      </c>
      <c r="H444" s="1">
        <v>2.0</v>
      </c>
      <c r="I444" s="1">
        <v>2.0</v>
      </c>
      <c r="J444" s="1">
        <v>2.0</v>
      </c>
      <c r="K444" s="1">
        <v>1.0</v>
      </c>
      <c r="L444" s="1">
        <v>2.0</v>
      </c>
      <c r="M444" s="1">
        <v>2.0</v>
      </c>
      <c r="N444" s="1">
        <v>2.0</v>
      </c>
      <c r="O444" s="1">
        <v>2.0</v>
      </c>
      <c r="P444" s="1">
        <v>1.0</v>
      </c>
      <c r="Q444" s="36">
        <v>2.0</v>
      </c>
      <c r="R444" s="45">
        <f t="shared" si="6"/>
        <v>24</v>
      </c>
      <c r="S444" s="45">
        <f t="shared" si="7"/>
        <v>11</v>
      </c>
      <c r="T444" s="45">
        <f t="shared" si="8"/>
        <v>5</v>
      </c>
      <c r="U444" s="45">
        <f t="shared" si="9"/>
        <v>8</v>
      </c>
      <c r="V444" s="110">
        <f>VLOOKUP(R444,'PCS Percentiles'!A$2:E$105,5,False)</f>
        <v>60</v>
      </c>
      <c r="W444" s="108" t="str">
        <f t="shared" si="10"/>
        <v>Within Standard Deviation</v>
      </c>
    </row>
    <row r="445">
      <c r="A445" s="1" t="b">
        <v>0</v>
      </c>
      <c r="B445" s="1" t="s">
        <v>359</v>
      </c>
      <c r="C445" s="1">
        <v>2159.0</v>
      </c>
      <c r="D445" s="20">
        <v>43867.58413967592</v>
      </c>
      <c r="E445" s="1">
        <v>1.0</v>
      </c>
      <c r="F445" s="1">
        <v>0.0</v>
      </c>
      <c r="G445" s="1">
        <v>1.0</v>
      </c>
      <c r="H445" s="1">
        <v>0.0</v>
      </c>
      <c r="I445" s="1">
        <v>2.0</v>
      </c>
      <c r="J445" s="1">
        <v>0.0</v>
      </c>
      <c r="K445" s="1">
        <v>0.0</v>
      </c>
      <c r="L445" s="1">
        <v>3.0</v>
      </c>
      <c r="M445" s="1">
        <v>3.0</v>
      </c>
      <c r="N445" s="1">
        <v>3.0</v>
      </c>
      <c r="O445" s="1">
        <v>2.0</v>
      </c>
      <c r="P445" s="1">
        <v>2.0</v>
      </c>
      <c r="Q445" s="36">
        <v>0.0</v>
      </c>
      <c r="R445" s="45">
        <f t="shared" si="6"/>
        <v>17</v>
      </c>
      <c r="S445" s="45">
        <f t="shared" si="7"/>
        <v>6</v>
      </c>
      <c r="T445" s="45">
        <f t="shared" si="8"/>
        <v>0</v>
      </c>
      <c r="U445" s="45">
        <f t="shared" si="9"/>
        <v>11</v>
      </c>
      <c r="V445" s="110">
        <f>VLOOKUP(R445,'PCS Percentiles'!A$2:E$105,5,False)</f>
        <v>44</v>
      </c>
      <c r="W445" s="108" t="str">
        <f t="shared" si="10"/>
        <v>Within Standard Deviation</v>
      </c>
    </row>
    <row r="446">
      <c r="A446" s="1" t="b">
        <v>0</v>
      </c>
      <c r="B446" s="1" t="s">
        <v>381</v>
      </c>
      <c r="C446" s="1">
        <v>2185.0</v>
      </c>
      <c r="D446" s="20">
        <v>43867.59290771991</v>
      </c>
      <c r="E446" s="1">
        <v>3.0</v>
      </c>
      <c r="F446" s="1">
        <v>3.0</v>
      </c>
      <c r="G446" s="1">
        <v>3.0</v>
      </c>
      <c r="H446" s="1">
        <v>3.0</v>
      </c>
      <c r="I446" s="1">
        <v>3.0</v>
      </c>
      <c r="J446" s="1">
        <v>3.0</v>
      </c>
      <c r="K446" s="1">
        <v>2.0</v>
      </c>
      <c r="L446" s="1">
        <v>4.0</v>
      </c>
      <c r="M446" s="1">
        <v>4.0</v>
      </c>
      <c r="N446" s="1">
        <v>2.0</v>
      </c>
      <c r="O446" s="1">
        <v>4.0</v>
      </c>
      <c r="P446" s="1">
        <v>3.0</v>
      </c>
      <c r="Q446" s="36">
        <v>4.0</v>
      </c>
      <c r="R446" s="45">
        <f t="shared" si="6"/>
        <v>41</v>
      </c>
      <c r="S446" s="45">
        <f t="shared" si="7"/>
        <v>18</v>
      </c>
      <c r="T446" s="45">
        <f t="shared" si="8"/>
        <v>9</v>
      </c>
      <c r="U446" s="45">
        <f t="shared" si="9"/>
        <v>14</v>
      </c>
      <c r="V446" s="110">
        <f>VLOOKUP(R446,'PCS Percentiles'!A$2:E$105,5,False)</f>
        <v>93</v>
      </c>
      <c r="W446" s="108" t="str">
        <f t="shared" si="10"/>
        <v>Clinically Relevant</v>
      </c>
    </row>
    <row r="447">
      <c r="A447" s="1" t="b">
        <v>0</v>
      </c>
      <c r="B447" s="1" t="s">
        <v>341</v>
      </c>
      <c r="C447" s="1">
        <v>2115.0</v>
      </c>
      <c r="D447" s="20">
        <v>43867.59426324074</v>
      </c>
      <c r="E447" s="1">
        <v>1.0</v>
      </c>
      <c r="F447" s="1">
        <v>0.0</v>
      </c>
      <c r="G447" s="1">
        <v>0.0</v>
      </c>
      <c r="H447" s="1">
        <v>1.0</v>
      </c>
      <c r="I447" s="1">
        <v>1.0</v>
      </c>
      <c r="J447" s="1">
        <v>1.0</v>
      </c>
      <c r="K447" s="1">
        <v>2.0</v>
      </c>
      <c r="L447" s="1">
        <v>1.0</v>
      </c>
      <c r="M447" s="1">
        <v>2.0</v>
      </c>
      <c r="N447" s="1">
        <v>1.0</v>
      </c>
      <c r="O447" s="1">
        <v>1.0</v>
      </c>
      <c r="P447" s="1">
        <v>1.0</v>
      </c>
      <c r="Q447" s="36">
        <v>1.0</v>
      </c>
      <c r="R447" s="45">
        <f t="shared" si="6"/>
        <v>13</v>
      </c>
      <c r="S447" s="45">
        <f t="shared" si="7"/>
        <v>4</v>
      </c>
      <c r="T447" s="45">
        <f t="shared" si="8"/>
        <v>4</v>
      </c>
      <c r="U447" s="45">
        <f t="shared" si="9"/>
        <v>5</v>
      </c>
      <c r="V447" s="110">
        <f>VLOOKUP(R447,'PCS Percentiles'!A$2:E$105,5,False)</f>
        <v>34</v>
      </c>
      <c r="W447" s="108" t="str">
        <f t="shared" si="10"/>
        <v>Within Standard Deviation</v>
      </c>
    </row>
    <row r="448">
      <c r="A448" s="1" t="b">
        <v>0</v>
      </c>
      <c r="B448" s="1" t="s">
        <v>897</v>
      </c>
      <c r="C448" s="1">
        <v>2184.0</v>
      </c>
      <c r="D448" s="20">
        <v>43867.85050079861</v>
      </c>
      <c r="E448" s="1">
        <v>1.0</v>
      </c>
      <c r="F448" s="1">
        <v>0.0</v>
      </c>
      <c r="G448" s="1">
        <v>1.0</v>
      </c>
      <c r="H448" s="1">
        <v>1.0</v>
      </c>
      <c r="I448" s="1">
        <v>0.0</v>
      </c>
      <c r="J448" s="1">
        <v>1.0</v>
      </c>
      <c r="K448" s="1">
        <v>0.0</v>
      </c>
      <c r="L448" s="1">
        <v>2.0</v>
      </c>
      <c r="M448" s="1">
        <v>1.0</v>
      </c>
      <c r="N448" s="1">
        <v>1.0</v>
      </c>
      <c r="O448" s="1">
        <v>1.0</v>
      </c>
      <c r="P448" s="1">
        <v>0.0</v>
      </c>
      <c r="Q448" s="36">
        <v>1.0</v>
      </c>
      <c r="R448" s="45">
        <f t="shared" si="6"/>
        <v>10</v>
      </c>
      <c r="S448" s="45">
        <f t="shared" si="7"/>
        <v>3</v>
      </c>
      <c r="T448" s="45">
        <f t="shared" si="8"/>
        <v>2</v>
      </c>
      <c r="U448" s="45">
        <f t="shared" si="9"/>
        <v>5</v>
      </c>
      <c r="V448" s="110">
        <f>VLOOKUP(R448,'PCS Percentiles'!A$2:E$105,5,False)</f>
        <v>24</v>
      </c>
      <c r="W448" s="108" t="str">
        <f t="shared" si="10"/>
        <v>Within Standard Deviation</v>
      </c>
    </row>
    <row r="449">
      <c r="A449" s="1" t="b">
        <v>0</v>
      </c>
      <c r="B449" s="1" t="s">
        <v>323</v>
      </c>
      <c r="C449" s="1">
        <v>2068.0</v>
      </c>
      <c r="D449" s="20">
        <v>43868.439143923606</v>
      </c>
      <c r="E449" s="1">
        <v>3.0</v>
      </c>
      <c r="F449" s="1">
        <v>1.0</v>
      </c>
      <c r="G449" s="1">
        <v>3.0</v>
      </c>
      <c r="H449" s="1">
        <v>3.0</v>
      </c>
      <c r="I449" s="1">
        <v>3.0</v>
      </c>
      <c r="J449" s="1">
        <v>3.0</v>
      </c>
      <c r="K449" s="1">
        <v>3.0</v>
      </c>
      <c r="L449" s="1">
        <v>2.0</v>
      </c>
      <c r="M449" s="1">
        <v>3.0</v>
      </c>
      <c r="N449" s="1">
        <v>3.0</v>
      </c>
      <c r="O449" s="1">
        <v>3.0</v>
      </c>
      <c r="P449" s="1">
        <v>1.0</v>
      </c>
      <c r="Q449" s="36">
        <v>3.0</v>
      </c>
      <c r="R449" s="45">
        <f t="shared" si="6"/>
        <v>34</v>
      </c>
      <c r="S449" s="45">
        <f t="shared" si="7"/>
        <v>14</v>
      </c>
      <c r="T449" s="45">
        <f t="shared" si="8"/>
        <v>9</v>
      </c>
      <c r="U449" s="45">
        <f t="shared" si="9"/>
        <v>11</v>
      </c>
      <c r="V449" s="110">
        <f>VLOOKUP(R449,'PCS Percentiles'!A$2:E$105,5,False)</f>
        <v>84</v>
      </c>
      <c r="W449" s="108" t="str">
        <f t="shared" si="10"/>
        <v>Clinically Relevant</v>
      </c>
    </row>
    <row r="450">
      <c r="A450" s="1" t="b">
        <v>0</v>
      </c>
      <c r="B450" s="1" t="s">
        <v>367</v>
      </c>
      <c r="C450" s="1">
        <v>2151.0</v>
      </c>
      <c r="D450" s="20">
        <v>43871.424553958335</v>
      </c>
      <c r="E450" s="1">
        <v>2.0</v>
      </c>
      <c r="F450" s="1">
        <v>0.0</v>
      </c>
      <c r="G450" s="1">
        <v>2.0</v>
      </c>
      <c r="H450" s="1">
        <v>2.0</v>
      </c>
      <c r="I450" s="1">
        <v>1.0</v>
      </c>
      <c r="J450" s="1">
        <v>1.0</v>
      </c>
      <c r="K450" s="1">
        <v>2.0</v>
      </c>
      <c r="L450" s="1">
        <v>0.0</v>
      </c>
      <c r="M450" s="1">
        <v>1.0</v>
      </c>
      <c r="N450" s="1">
        <v>2.0</v>
      </c>
      <c r="O450" s="1">
        <v>0.0</v>
      </c>
      <c r="P450" s="1">
        <v>2.0</v>
      </c>
      <c r="Q450" s="36">
        <v>3.0</v>
      </c>
      <c r="R450" s="45">
        <f t="shared" si="6"/>
        <v>18</v>
      </c>
      <c r="S450" s="45">
        <f t="shared" si="7"/>
        <v>9</v>
      </c>
      <c r="T450" s="45">
        <f t="shared" si="8"/>
        <v>6</v>
      </c>
      <c r="U450" s="45">
        <f t="shared" si="9"/>
        <v>3</v>
      </c>
      <c r="V450" s="110">
        <f>VLOOKUP(R450,'PCS Percentiles'!A$2:E$105,5,False)</f>
        <v>47</v>
      </c>
      <c r="W450" s="108" t="str">
        <f t="shared" si="10"/>
        <v>Within Standard Deviation</v>
      </c>
    </row>
    <row r="451">
      <c r="A451" s="1" t="b">
        <v>0</v>
      </c>
      <c r="B451" s="1" t="s">
        <v>898</v>
      </c>
      <c r="C451" s="1">
        <v>2188.0</v>
      </c>
      <c r="D451" s="20">
        <v>43871.42722861111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1.0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36">
        <v>0.0</v>
      </c>
      <c r="R451" s="45">
        <f t="shared" si="6"/>
        <v>1</v>
      </c>
      <c r="S451" s="45">
        <f t="shared" si="7"/>
        <v>0</v>
      </c>
      <c r="T451" s="45">
        <f t="shared" si="8"/>
        <v>1</v>
      </c>
      <c r="U451" s="45">
        <f t="shared" si="9"/>
        <v>0</v>
      </c>
      <c r="V451" s="110" t="str">
        <f>VLOOKUP(R451,'PCS Percentiles'!A$2:E$105,5,False)</f>
        <v>#N/A</v>
      </c>
      <c r="W451" s="108" t="str">
        <f t="shared" si="10"/>
        <v>Within Standard Deviation</v>
      </c>
    </row>
    <row r="452">
      <c r="A452" s="1" t="b">
        <v>0</v>
      </c>
      <c r="B452" s="1" t="s">
        <v>383</v>
      </c>
      <c r="C452" s="1">
        <v>2182.0</v>
      </c>
      <c r="D452" s="20">
        <v>43871.55062689815</v>
      </c>
      <c r="E452" s="1">
        <v>3.0</v>
      </c>
      <c r="F452" s="1">
        <v>2.0</v>
      </c>
      <c r="G452" s="1">
        <v>2.0</v>
      </c>
      <c r="H452" s="1">
        <v>3.0</v>
      </c>
      <c r="I452" s="1">
        <v>2.0</v>
      </c>
      <c r="J452" s="1">
        <v>4.0</v>
      </c>
      <c r="K452" s="1">
        <v>3.0</v>
      </c>
      <c r="L452" s="1">
        <v>4.0</v>
      </c>
      <c r="M452" s="1">
        <v>2.0</v>
      </c>
      <c r="N452" s="1">
        <v>1.0</v>
      </c>
      <c r="O452" s="1">
        <v>1.0</v>
      </c>
      <c r="P452" s="1">
        <v>1.0</v>
      </c>
      <c r="Q452" s="36">
        <v>4.0</v>
      </c>
      <c r="R452" s="45">
        <f t="shared" si="6"/>
        <v>32</v>
      </c>
      <c r="S452" s="45">
        <f t="shared" si="7"/>
        <v>13</v>
      </c>
      <c r="T452" s="45">
        <f t="shared" si="8"/>
        <v>11</v>
      </c>
      <c r="U452" s="45">
        <f t="shared" si="9"/>
        <v>8</v>
      </c>
      <c r="V452" s="110">
        <f>VLOOKUP(R452,'PCS Percentiles'!A$2:E$105,5,False)</f>
        <v>80</v>
      </c>
      <c r="W452" s="108" t="str">
        <f t="shared" si="10"/>
        <v>Clinically Relevant</v>
      </c>
    </row>
    <row r="453">
      <c r="A453" s="1" t="b">
        <v>0</v>
      </c>
      <c r="B453" s="1" t="s">
        <v>382</v>
      </c>
      <c r="C453" s="1">
        <v>2190.0</v>
      </c>
      <c r="D453" s="20">
        <v>43871.55237690972</v>
      </c>
      <c r="E453" s="1">
        <v>3.0</v>
      </c>
      <c r="F453" s="1">
        <v>3.0</v>
      </c>
      <c r="G453" s="1">
        <v>2.0</v>
      </c>
      <c r="H453" s="1">
        <v>2.0</v>
      </c>
      <c r="I453" s="1">
        <v>2.0</v>
      </c>
      <c r="J453" s="1">
        <v>1.0</v>
      </c>
      <c r="K453" s="1">
        <v>0.0</v>
      </c>
      <c r="L453" s="1">
        <v>2.0</v>
      </c>
      <c r="M453" s="1">
        <v>2.0</v>
      </c>
      <c r="N453" s="1">
        <v>1.0</v>
      </c>
      <c r="O453" s="1">
        <v>3.0</v>
      </c>
      <c r="P453" s="1">
        <v>1.0</v>
      </c>
      <c r="Q453" s="36">
        <v>2.0</v>
      </c>
      <c r="R453" s="45">
        <f t="shared" si="6"/>
        <v>24</v>
      </c>
      <c r="S453" s="45">
        <f t="shared" si="7"/>
        <v>13</v>
      </c>
      <c r="T453" s="45">
        <f t="shared" si="8"/>
        <v>3</v>
      </c>
      <c r="U453" s="45">
        <f t="shared" si="9"/>
        <v>8</v>
      </c>
      <c r="V453" s="110">
        <f>VLOOKUP(R453,'PCS Percentiles'!A$2:E$105,5,False)</f>
        <v>60</v>
      </c>
      <c r="W453" s="108" t="str">
        <f t="shared" si="10"/>
        <v>Within Standard Deviation</v>
      </c>
    </row>
    <row r="454">
      <c r="A454" s="1" t="b">
        <v>0</v>
      </c>
      <c r="B454" s="1" t="s">
        <v>317</v>
      </c>
      <c r="C454" s="1">
        <v>2087.0</v>
      </c>
      <c r="D454" s="20">
        <v>43872.46160086806</v>
      </c>
      <c r="E454" s="1">
        <v>1.0</v>
      </c>
      <c r="F454" s="1">
        <v>0.0</v>
      </c>
      <c r="G454" s="1">
        <v>1.0</v>
      </c>
      <c r="H454" s="1">
        <v>1.0</v>
      </c>
      <c r="I454" s="1">
        <v>0.0</v>
      </c>
      <c r="J454" s="1">
        <v>1.0</v>
      </c>
      <c r="K454" s="1">
        <v>1.0</v>
      </c>
      <c r="L454" s="1">
        <v>0.0</v>
      </c>
      <c r="M454" s="1">
        <v>1.0</v>
      </c>
      <c r="N454" s="1">
        <v>0.0</v>
      </c>
      <c r="O454" s="1">
        <v>0.0</v>
      </c>
      <c r="P454" s="1">
        <v>2.0</v>
      </c>
      <c r="Q454" s="36">
        <v>1.0</v>
      </c>
      <c r="R454" s="45">
        <f t="shared" si="6"/>
        <v>9</v>
      </c>
      <c r="S454" s="45">
        <f t="shared" si="7"/>
        <v>5</v>
      </c>
      <c r="T454" s="45">
        <f t="shared" si="8"/>
        <v>3</v>
      </c>
      <c r="U454" s="45">
        <f t="shared" si="9"/>
        <v>1</v>
      </c>
      <c r="V454" s="110">
        <f>VLOOKUP(R454,'PCS Percentiles'!A$2:E$105,5,False)</f>
        <v>21</v>
      </c>
      <c r="W454" s="108" t="str">
        <f t="shared" si="10"/>
        <v>Within Standard Deviation</v>
      </c>
    </row>
    <row r="455">
      <c r="A455" s="1" t="b">
        <v>0</v>
      </c>
      <c r="B455" s="1" t="s">
        <v>261</v>
      </c>
      <c r="C455" s="1">
        <v>2003.0</v>
      </c>
      <c r="D455" s="20">
        <v>43872.53918929398</v>
      </c>
      <c r="E455" s="1">
        <v>4.0</v>
      </c>
      <c r="F455" s="1">
        <v>4.0</v>
      </c>
      <c r="G455" s="1">
        <v>4.0</v>
      </c>
      <c r="H455" s="1">
        <v>4.0</v>
      </c>
      <c r="I455" s="1">
        <v>4.0</v>
      </c>
      <c r="J455" s="1">
        <v>4.0</v>
      </c>
      <c r="K455" s="1">
        <v>4.0</v>
      </c>
      <c r="L455" s="1">
        <v>4.0</v>
      </c>
      <c r="M455" s="1">
        <v>4.0</v>
      </c>
      <c r="N455" s="1">
        <v>4.0</v>
      </c>
      <c r="O455" s="1">
        <v>4.0</v>
      </c>
      <c r="P455" s="1">
        <v>2.0</v>
      </c>
      <c r="Q455" s="36">
        <v>4.0</v>
      </c>
      <c r="R455" s="45">
        <f t="shared" si="6"/>
        <v>50</v>
      </c>
      <c r="S455" s="45">
        <f t="shared" si="7"/>
        <v>22</v>
      </c>
      <c r="T455" s="45">
        <f t="shared" si="8"/>
        <v>12</v>
      </c>
      <c r="U455" s="45">
        <f t="shared" si="9"/>
        <v>16</v>
      </c>
      <c r="V455" s="110">
        <f>VLOOKUP(R455,'PCS Percentiles'!A$2:E$105,5,False)</f>
        <v>100</v>
      </c>
      <c r="W455" s="108" t="str">
        <f t="shared" si="10"/>
        <v>Clinically Relevant</v>
      </c>
    </row>
    <row r="456">
      <c r="A456" s="1" t="b">
        <v>0</v>
      </c>
      <c r="B456" s="1" t="s">
        <v>321</v>
      </c>
      <c r="C456" s="1">
        <v>2105.0</v>
      </c>
      <c r="D456" s="20">
        <v>43872.55073497685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36">
        <v>0.0</v>
      </c>
      <c r="R456" s="45">
        <f t="shared" si="6"/>
        <v>0</v>
      </c>
      <c r="S456" s="45">
        <f t="shared" si="7"/>
        <v>0</v>
      </c>
      <c r="T456" s="45">
        <f t="shared" si="8"/>
        <v>0</v>
      </c>
      <c r="U456" s="45">
        <f t="shared" si="9"/>
        <v>0</v>
      </c>
      <c r="V456" s="110">
        <f>VLOOKUP(R456,'PCS Percentiles'!A$2:E$105,5,False)</f>
        <v>2</v>
      </c>
      <c r="W456" s="108" t="str">
        <f t="shared" si="10"/>
        <v>Within Standard Deviation</v>
      </c>
    </row>
    <row r="457">
      <c r="A457" s="1" t="b">
        <v>0</v>
      </c>
      <c r="B457" s="1" t="s">
        <v>384</v>
      </c>
      <c r="C457" s="1">
        <v>2194.0</v>
      </c>
      <c r="D457" s="20">
        <v>43873.48502414352</v>
      </c>
      <c r="E457" s="1">
        <v>0.0</v>
      </c>
      <c r="F457" s="1">
        <v>0.0</v>
      </c>
      <c r="G457" s="1">
        <v>0.0</v>
      </c>
      <c r="H457" s="1">
        <v>1.0</v>
      </c>
      <c r="I457" s="1">
        <v>1.0</v>
      </c>
      <c r="J457" s="1">
        <v>1.0</v>
      </c>
      <c r="K457" s="1">
        <v>1.0</v>
      </c>
      <c r="L457" s="1">
        <v>1.0</v>
      </c>
      <c r="M457" s="1">
        <v>1.0</v>
      </c>
      <c r="N457" s="1">
        <v>1.0</v>
      </c>
      <c r="O457" s="1">
        <v>1.0</v>
      </c>
      <c r="P457" s="1">
        <v>1.0</v>
      </c>
      <c r="Q457" s="36">
        <v>2.0</v>
      </c>
      <c r="R457" s="45">
        <f t="shared" si="6"/>
        <v>11</v>
      </c>
      <c r="S457" s="45">
        <f t="shared" si="7"/>
        <v>3</v>
      </c>
      <c r="T457" s="45">
        <f t="shared" si="8"/>
        <v>4</v>
      </c>
      <c r="U457" s="45">
        <f t="shared" si="9"/>
        <v>4</v>
      </c>
      <c r="V457" s="110">
        <f>VLOOKUP(R457,'PCS Percentiles'!A$2:E$105,5,False)</f>
        <v>28</v>
      </c>
      <c r="W457" s="108" t="str">
        <f t="shared" si="10"/>
        <v>Within Standard Deviation</v>
      </c>
    </row>
    <row r="458">
      <c r="A458" s="1" t="b">
        <v>0</v>
      </c>
      <c r="B458" s="1" t="s">
        <v>385</v>
      </c>
      <c r="C458" s="1">
        <v>2196.0</v>
      </c>
      <c r="D458" s="20">
        <v>43874.57203384259</v>
      </c>
      <c r="E458" s="1">
        <v>2.0</v>
      </c>
      <c r="F458" s="1">
        <v>0.0</v>
      </c>
      <c r="G458" s="1">
        <v>0.0</v>
      </c>
      <c r="H458" s="1">
        <v>0.0</v>
      </c>
      <c r="I458" s="1">
        <v>0.0</v>
      </c>
      <c r="J458" s="1">
        <v>1.0</v>
      </c>
      <c r="K458" s="1">
        <v>0.0</v>
      </c>
      <c r="L458" s="1">
        <v>1.0</v>
      </c>
      <c r="M458" s="1">
        <v>1.0</v>
      </c>
      <c r="N458" s="1">
        <v>1.0</v>
      </c>
      <c r="O458" s="1">
        <v>1.0</v>
      </c>
      <c r="P458" s="1">
        <v>0.0</v>
      </c>
      <c r="Q458" s="36">
        <v>2.0</v>
      </c>
      <c r="R458" s="45">
        <f t="shared" si="6"/>
        <v>9</v>
      </c>
      <c r="S458" s="45">
        <f t="shared" si="7"/>
        <v>2</v>
      </c>
      <c r="T458" s="45">
        <f t="shared" si="8"/>
        <v>3</v>
      </c>
      <c r="U458" s="45">
        <f t="shared" si="9"/>
        <v>4</v>
      </c>
      <c r="V458" s="110">
        <f>VLOOKUP(R458,'PCS Percentiles'!A$2:E$105,5,False)</f>
        <v>21</v>
      </c>
      <c r="W458" s="108" t="str">
        <f t="shared" si="10"/>
        <v>Within Standard Deviation</v>
      </c>
    </row>
    <row r="459">
      <c r="A459" s="1" t="b">
        <v>0</v>
      </c>
      <c r="B459" s="1" t="s">
        <v>386</v>
      </c>
      <c r="C459" s="1">
        <v>2183.0</v>
      </c>
      <c r="D459" s="20">
        <v>43874.59359643518</v>
      </c>
      <c r="E459" s="1">
        <v>2.0</v>
      </c>
      <c r="F459" s="1">
        <v>0.0</v>
      </c>
      <c r="G459" s="1">
        <v>2.0</v>
      </c>
      <c r="H459" s="1">
        <v>2.0</v>
      </c>
      <c r="I459" s="1">
        <v>2.0</v>
      </c>
      <c r="J459" s="1">
        <v>2.0</v>
      </c>
      <c r="K459" s="1">
        <v>2.0</v>
      </c>
      <c r="L459" s="1">
        <v>2.0</v>
      </c>
      <c r="M459" s="1">
        <v>1.0</v>
      </c>
      <c r="N459" s="1">
        <v>1.0</v>
      </c>
      <c r="O459" s="1">
        <v>1.0</v>
      </c>
      <c r="P459" s="1">
        <v>1.0</v>
      </c>
      <c r="Q459" s="36">
        <v>1.0</v>
      </c>
      <c r="R459" s="45">
        <f t="shared" si="6"/>
        <v>19</v>
      </c>
      <c r="S459" s="45">
        <f t="shared" si="7"/>
        <v>9</v>
      </c>
      <c r="T459" s="45">
        <f t="shared" si="8"/>
        <v>5</v>
      </c>
      <c r="U459" s="45">
        <f t="shared" si="9"/>
        <v>5</v>
      </c>
      <c r="V459" s="110">
        <f>VLOOKUP(R459,'PCS Percentiles'!A$2:E$105,5,False)</f>
        <v>48</v>
      </c>
      <c r="W459" s="108" t="str">
        <f t="shared" si="10"/>
        <v>Within Standard Deviation</v>
      </c>
    </row>
    <row r="460">
      <c r="A460" s="1" t="b">
        <v>0</v>
      </c>
      <c r="B460" s="1" t="s">
        <v>320</v>
      </c>
      <c r="C460" s="1">
        <v>2104.0</v>
      </c>
      <c r="D460" s="20">
        <v>43874.594528877315</v>
      </c>
      <c r="E460" s="1">
        <v>1.0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1.0</v>
      </c>
      <c r="M460" s="1">
        <v>3.0</v>
      </c>
      <c r="N460" s="1">
        <v>1.0</v>
      </c>
      <c r="O460" s="1">
        <v>2.0</v>
      </c>
      <c r="P460" s="1">
        <v>0.0</v>
      </c>
      <c r="Q460" s="36">
        <v>0.0</v>
      </c>
      <c r="R460" s="45">
        <f t="shared" si="6"/>
        <v>8</v>
      </c>
      <c r="S460" s="45">
        <f t="shared" si="7"/>
        <v>1</v>
      </c>
      <c r="T460" s="45">
        <f t="shared" si="8"/>
        <v>0</v>
      </c>
      <c r="U460" s="45">
        <f t="shared" si="9"/>
        <v>7</v>
      </c>
      <c r="V460" s="110">
        <f>VLOOKUP(R460,'PCS Percentiles'!A$2:E$105,5,False)</f>
        <v>19</v>
      </c>
      <c r="W460" s="108" t="str">
        <f t="shared" si="10"/>
        <v>Within Standard Deviation</v>
      </c>
    </row>
    <row r="461">
      <c r="A461" s="1" t="b">
        <v>0</v>
      </c>
      <c r="B461" s="1" t="s">
        <v>387</v>
      </c>
      <c r="C461" s="1">
        <v>2199.0</v>
      </c>
      <c r="D461" s="20">
        <v>43875.62369115741</v>
      </c>
      <c r="E461" s="1">
        <v>4.0</v>
      </c>
      <c r="F461" s="1">
        <v>4.0</v>
      </c>
      <c r="G461" s="1">
        <v>3.0</v>
      </c>
      <c r="H461" s="1">
        <v>4.0</v>
      </c>
      <c r="I461" s="1">
        <v>4.0</v>
      </c>
      <c r="J461" s="1">
        <v>4.0</v>
      </c>
      <c r="K461" s="1">
        <v>3.0</v>
      </c>
      <c r="L461" s="1">
        <v>4.0</v>
      </c>
      <c r="M461" s="1">
        <v>4.0</v>
      </c>
      <c r="N461" s="1">
        <v>3.0</v>
      </c>
      <c r="O461" s="1">
        <v>3.0</v>
      </c>
      <c r="P461" s="1">
        <v>3.0</v>
      </c>
      <c r="Q461" s="36">
        <v>4.0</v>
      </c>
      <c r="R461" s="45">
        <f t="shared" si="6"/>
        <v>47</v>
      </c>
      <c r="S461" s="45">
        <f t="shared" si="7"/>
        <v>22</v>
      </c>
      <c r="T461" s="45">
        <f t="shared" si="8"/>
        <v>11</v>
      </c>
      <c r="U461" s="45">
        <f t="shared" si="9"/>
        <v>14</v>
      </c>
      <c r="V461" s="110">
        <f>VLOOKUP(R461,'PCS Percentiles'!A$2:E$105,5,False)</f>
        <v>99</v>
      </c>
      <c r="W461" s="108" t="str">
        <f t="shared" si="10"/>
        <v>Clinically Relevant</v>
      </c>
    </row>
    <row r="462">
      <c r="A462" s="1" t="b">
        <v>0</v>
      </c>
      <c r="B462" s="1" t="s">
        <v>324</v>
      </c>
      <c r="C462" s="1">
        <v>2116.0</v>
      </c>
      <c r="D462" s="20">
        <v>43879.54933388889</v>
      </c>
      <c r="E462" s="1">
        <v>2.0</v>
      </c>
      <c r="F462" s="1">
        <v>0.0</v>
      </c>
      <c r="G462" s="1">
        <v>1.0</v>
      </c>
      <c r="H462" s="1">
        <v>1.0</v>
      </c>
      <c r="I462" s="1">
        <v>2.0</v>
      </c>
      <c r="J462" s="1">
        <v>2.0</v>
      </c>
      <c r="K462" s="1">
        <v>1.0</v>
      </c>
      <c r="L462" s="1">
        <v>3.0</v>
      </c>
      <c r="M462" s="1">
        <v>1.0</v>
      </c>
      <c r="N462" s="1">
        <v>1.0</v>
      </c>
      <c r="O462" s="1">
        <v>1.0</v>
      </c>
      <c r="P462" s="1">
        <v>1.0</v>
      </c>
      <c r="Q462" s="36">
        <v>1.0</v>
      </c>
      <c r="R462" s="45">
        <f t="shared" si="6"/>
        <v>17</v>
      </c>
      <c r="S462" s="45">
        <f t="shared" si="7"/>
        <v>7</v>
      </c>
      <c r="T462" s="45">
        <f t="shared" si="8"/>
        <v>4</v>
      </c>
      <c r="U462" s="45">
        <f t="shared" si="9"/>
        <v>6</v>
      </c>
      <c r="V462" s="110">
        <f>VLOOKUP(R462,'PCS Percentiles'!A$2:E$105,5,False)</f>
        <v>44</v>
      </c>
      <c r="W462" s="108" t="str">
        <f t="shared" si="10"/>
        <v>Within Standard Deviation</v>
      </c>
    </row>
    <row r="463">
      <c r="A463" s="1" t="b">
        <v>0</v>
      </c>
      <c r="B463" s="1" t="s">
        <v>335</v>
      </c>
      <c r="C463" s="1">
        <v>2131.0</v>
      </c>
      <c r="D463" s="20">
        <v>43880.47214759259</v>
      </c>
      <c r="E463" s="1">
        <v>1.0</v>
      </c>
      <c r="F463" s="1">
        <v>0.0</v>
      </c>
      <c r="G463" s="1">
        <v>0.0</v>
      </c>
      <c r="H463" s="1">
        <v>0.0</v>
      </c>
      <c r="I463" s="1">
        <v>0.0</v>
      </c>
      <c r="J463" s="1">
        <v>1.0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36">
        <v>0.0</v>
      </c>
      <c r="R463" s="45">
        <f t="shared" si="6"/>
        <v>2</v>
      </c>
      <c r="S463" s="45">
        <f t="shared" si="7"/>
        <v>1</v>
      </c>
      <c r="T463" s="45">
        <f t="shared" si="8"/>
        <v>1</v>
      </c>
      <c r="U463" s="45">
        <f t="shared" si="9"/>
        <v>0</v>
      </c>
      <c r="V463" s="110">
        <f>VLOOKUP(R463,'PCS Percentiles'!A$2:E$105,5,False)</f>
        <v>5</v>
      </c>
      <c r="W463" s="108" t="str">
        <f t="shared" si="10"/>
        <v>Within Standard Deviation</v>
      </c>
    </row>
    <row r="464">
      <c r="A464" s="1" t="b">
        <v>0</v>
      </c>
      <c r="B464" s="1" t="s">
        <v>388</v>
      </c>
      <c r="C464" s="1">
        <v>2200.0</v>
      </c>
      <c r="D464" s="20">
        <v>43880.573295995375</v>
      </c>
      <c r="E464" s="1">
        <v>3.0</v>
      </c>
      <c r="F464" s="1">
        <v>2.0</v>
      </c>
      <c r="G464" s="1">
        <v>2.0</v>
      </c>
      <c r="H464" s="1">
        <v>2.0</v>
      </c>
      <c r="I464" s="1">
        <v>2.0</v>
      </c>
      <c r="J464" s="1">
        <v>3.0</v>
      </c>
      <c r="K464" s="1">
        <v>4.0</v>
      </c>
      <c r="L464" s="1">
        <v>4.0</v>
      </c>
      <c r="M464" s="1">
        <v>4.0</v>
      </c>
      <c r="N464" s="1">
        <v>3.0</v>
      </c>
      <c r="O464" s="1">
        <v>4.0</v>
      </c>
      <c r="P464" s="1">
        <v>4.0</v>
      </c>
      <c r="Q464" s="36">
        <v>4.0</v>
      </c>
      <c r="R464" s="45">
        <f t="shared" si="6"/>
        <v>41</v>
      </c>
      <c r="S464" s="45">
        <f t="shared" si="7"/>
        <v>15</v>
      </c>
      <c r="T464" s="45">
        <f t="shared" si="8"/>
        <v>11</v>
      </c>
      <c r="U464" s="45">
        <f t="shared" si="9"/>
        <v>15</v>
      </c>
      <c r="V464" s="110">
        <f>VLOOKUP(R464,'PCS Percentiles'!A$2:E$105,5,False)</f>
        <v>93</v>
      </c>
      <c r="W464" s="108" t="str">
        <f t="shared" si="10"/>
        <v>Clinically Relevant</v>
      </c>
    </row>
    <row r="465">
      <c r="A465" s="1" t="b">
        <v>0</v>
      </c>
      <c r="B465" s="1" t="s">
        <v>389</v>
      </c>
      <c r="C465" s="1">
        <v>2195.0</v>
      </c>
      <c r="D465" s="20">
        <v>43881.35073936342</v>
      </c>
      <c r="E465" s="1">
        <v>1.0</v>
      </c>
      <c r="F465" s="1">
        <v>2.0</v>
      </c>
      <c r="G465" s="1">
        <v>0.0</v>
      </c>
      <c r="H465" s="1">
        <v>1.0</v>
      </c>
      <c r="I465" s="1">
        <v>1.0</v>
      </c>
      <c r="J465" s="1">
        <v>1.0</v>
      </c>
      <c r="K465" s="1">
        <v>0.0</v>
      </c>
      <c r="L465" s="1">
        <v>3.0</v>
      </c>
      <c r="M465" s="1">
        <v>1.0</v>
      </c>
      <c r="N465" s="1">
        <v>0.0</v>
      </c>
      <c r="O465" s="1">
        <v>0.0</v>
      </c>
      <c r="P465" s="1">
        <v>0.0</v>
      </c>
      <c r="Q465" s="36">
        <v>2.0</v>
      </c>
      <c r="R465" s="45">
        <f t="shared" si="6"/>
        <v>12</v>
      </c>
      <c r="S465" s="45">
        <f t="shared" si="7"/>
        <v>5</v>
      </c>
      <c r="T465" s="45">
        <f t="shared" si="8"/>
        <v>3</v>
      </c>
      <c r="U465" s="45">
        <f t="shared" si="9"/>
        <v>4</v>
      </c>
      <c r="V465" s="110">
        <f>VLOOKUP(R465,'PCS Percentiles'!A$2:E$105,5,False)</f>
        <v>31</v>
      </c>
      <c r="W465" s="108" t="str">
        <f t="shared" si="10"/>
        <v>Within Standard Deviation</v>
      </c>
    </row>
    <row r="466">
      <c r="A466" s="1" t="b">
        <v>0</v>
      </c>
      <c r="B466" s="1" t="s">
        <v>390</v>
      </c>
      <c r="C466" s="1">
        <v>2191.0</v>
      </c>
      <c r="D466" s="20">
        <v>43881.570507847224</v>
      </c>
      <c r="E466" s="1">
        <v>4.0</v>
      </c>
      <c r="F466" s="1">
        <v>3.0</v>
      </c>
      <c r="G466" s="1">
        <v>4.0</v>
      </c>
      <c r="H466" s="1">
        <v>4.0</v>
      </c>
      <c r="I466" s="1">
        <v>4.0</v>
      </c>
      <c r="J466" s="1">
        <v>4.0</v>
      </c>
      <c r="K466" s="1">
        <v>4.0</v>
      </c>
      <c r="L466" s="1">
        <v>4.0</v>
      </c>
      <c r="M466" s="1">
        <v>4.0</v>
      </c>
      <c r="N466" s="1">
        <v>4.0</v>
      </c>
      <c r="O466" s="1">
        <v>4.0</v>
      </c>
      <c r="P466" s="1">
        <v>4.0</v>
      </c>
      <c r="Q466" s="36">
        <v>4.0</v>
      </c>
      <c r="R466" s="45">
        <f t="shared" si="6"/>
        <v>51</v>
      </c>
      <c r="S466" s="45">
        <f t="shared" si="7"/>
        <v>23</v>
      </c>
      <c r="T466" s="45">
        <f t="shared" si="8"/>
        <v>12</v>
      </c>
      <c r="U466" s="45">
        <f t="shared" si="9"/>
        <v>16</v>
      </c>
      <c r="V466" s="110">
        <f>VLOOKUP(R466,'PCS Percentiles'!A$2:E$105,5,False)</f>
        <v>100</v>
      </c>
      <c r="W466" s="108" t="str">
        <f t="shared" si="10"/>
        <v>Clinically Relevant</v>
      </c>
    </row>
    <row r="467">
      <c r="A467" s="1" t="b">
        <v>0</v>
      </c>
      <c r="B467" s="1" t="s">
        <v>354</v>
      </c>
      <c r="C467" s="1">
        <v>2156.0</v>
      </c>
      <c r="D467" s="20">
        <v>43881.5764978125</v>
      </c>
      <c r="E467" s="1">
        <v>1.0</v>
      </c>
      <c r="F467" s="1">
        <v>0.0</v>
      </c>
      <c r="G467" s="1">
        <v>1.0</v>
      </c>
      <c r="H467" s="1">
        <v>1.0</v>
      </c>
      <c r="I467" s="1">
        <v>1.0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2.0</v>
      </c>
      <c r="Q467" s="36">
        <v>1.0</v>
      </c>
      <c r="R467" s="45">
        <f t="shared" si="6"/>
        <v>7</v>
      </c>
      <c r="S467" s="45">
        <f t="shared" si="7"/>
        <v>6</v>
      </c>
      <c r="T467" s="45">
        <f t="shared" si="8"/>
        <v>1</v>
      </c>
      <c r="U467" s="45">
        <f t="shared" si="9"/>
        <v>0</v>
      </c>
      <c r="V467" s="110">
        <f>VLOOKUP(R467,'PCS Percentiles'!A$2:E$105,5,False)</f>
        <v>17</v>
      </c>
      <c r="W467" s="108" t="str">
        <f t="shared" si="10"/>
        <v>Within Standard Deviation</v>
      </c>
    </row>
    <row r="468">
      <c r="A468" s="1" t="b">
        <v>0</v>
      </c>
      <c r="B468" s="1" t="s">
        <v>330</v>
      </c>
      <c r="C468" s="1">
        <v>2106.0</v>
      </c>
      <c r="D468" s="20">
        <v>43881.65444864583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1.0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36">
        <v>0.0</v>
      </c>
      <c r="R468" s="45">
        <f t="shared" si="6"/>
        <v>1</v>
      </c>
      <c r="S468" s="45">
        <f t="shared" si="7"/>
        <v>0</v>
      </c>
      <c r="T468" s="45">
        <f t="shared" si="8"/>
        <v>1</v>
      </c>
      <c r="U468" s="45">
        <f t="shared" si="9"/>
        <v>0</v>
      </c>
      <c r="V468" s="110" t="str">
        <f>VLOOKUP(R468,'PCS Percentiles'!A$2:E$105,5,False)</f>
        <v>#N/A</v>
      </c>
      <c r="W468" s="108" t="str">
        <f t="shared" si="10"/>
        <v>Within Standard Deviation</v>
      </c>
    </row>
    <row r="469">
      <c r="A469" s="1" t="b">
        <v>0</v>
      </c>
      <c r="B469" s="1" t="s">
        <v>883</v>
      </c>
      <c r="C469" s="1">
        <v>2052.0</v>
      </c>
      <c r="D469" s="20">
        <v>43881.66112275463</v>
      </c>
      <c r="E469" s="1">
        <v>3.0</v>
      </c>
      <c r="F469" s="1">
        <v>3.0</v>
      </c>
      <c r="G469" s="1">
        <v>3.0</v>
      </c>
      <c r="H469" s="1">
        <v>3.0</v>
      </c>
      <c r="I469" s="1">
        <v>3.0</v>
      </c>
      <c r="J469" s="1">
        <v>2.0</v>
      </c>
      <c r="K469" s="1">
        <v>0.0</v>
      </c>
      <c r="L469" s="1">
        <v>1.0</v>
      </c>
      <c r="M469" s="1">
        <v>1.0</v>
      </c>
      <c r="N469" s="1">
        <v>0.0</v>
      </c>
      <c r="O469" s="1">
        <v>0.0</v>
      </c>
      <c r="P469" s="1">
        <v>0.0</v>
      </c>
      <c r="Q469" s="36">
        <v>0.0</v>
      </c>
      <c r="R469" s="45">
        <f t="shared" si="6"/>
        <v>19</v>
      </c>
      <c r="S469" s="45">
        <f t="shared" si="7"/>
        <v>15</v>
      </c>
      <c r="T469" s="45">
        <f t="shared" si="8"/>
        <v>2</v>
      </c>
      <c r="U469" s="45">
        <f t="shared" si="9"/>
        <v>2</v>
      </c>
      <c r="V469" s="110">
        <f>VLOOKUP(R469,'PCS Percentiles'!A$2:E$105,5,False)</f>
        <v>48</v>
      </c>
      <c r="W469" s="108" t="str">
        <f t="shared" si="10"/>
        <v>Within Standard Deviation</v>
      </c>
    </row>
    <row r="470">
      <c r="A470" s="1" t="b">
        <v>0</v>
      </c>
      <c r="B470" s="1" t="s">
        <v>314</v>
      </c>
      <c r="C470" s="1">
        <v>2093.0</v>
      </c>
      <c r="D470" s="20">
        <v>43882.603376956016</v>
      </c>
      <c r="E470" s="1">
        <v>4.0</v>
      </c>
      <c r="F470" s="1">
        <v>2.0</v>
      </c>
      <c r="G470" s="1">
        <v>3.0</v>
      </c>
      <c r="H470" s="1">
        <v>3.0</v>
      </c>
      <c r="I470" s="1">
        <v>3.0</v>
      </c>
      <c r="J470" s="1">
        <v>3.0</v>
      </c>
      <c r="K470" s="1">
        <v>2.0</v>
      </c>
      <c r="L470" s="1">
        <v>4.0</v>
      </c>
      <c r="M470" s="1">
        <v>2.0</v>
      </c>
      <c r="N470" s="1">
        <v>2.0</v>
      </c>
      <c r="O470" s="1">
        <v>3.0</v>
      </c>
      <c r="P470" s="1">
        <v>3.0</v>
      </c>
      <c r="Q470" s="36">
        <v>4.0</v>
      </c>
      <c r="R470" s="45">
        <f t="shared" si="6"/>
        <v>38</v>
      </c>
      <c r="S470" s="45">
        <f t="shared" si="7"/>
        <v>18</v>
      </c>
      <c r="T470" s="45">
        <f t="shared" si="8"/>
        <v>9</v>
      </c>
      <c r="U470" s="45">
        <f t="shared" si="9"/>
        <v>11</v>
      </c>
      <c r="V470" s="110">
        <f>VLOOKUP(R470,'PCS Percentiles'!A$2:E$105,5,False)</f>
        <v>90</v>
      </c>
      <c r="W470" s="108" t="str">
        <f t="shared" si="10"/>
        <v>Clinically Relevant</v>
      </c>
    </row>
    <row r="471">
      <c r="A471" s="1" t="b">
        <v>0</v>
      </c>
      <c r="B471" s="1" t="s">
        <v>346</v>
      </c>
      <c r="C471" s="1">
        <v>2138.0</v>
      </c>
      <c r="D471" s="20">
        <v>43885.55969539352</v>
      </c>
      <c r="E471" s="1">
        <v>1.0</v>
      </c>
      <c r="F471" s="1">
        <v>0.0</v>
      </c>
      <c r="G471" s="1">
        <v>1.0</v>
      </c>
      <c r="H471" s="1">
        <v>1.0</v>
      </c>
      <c r="I471" s="1">
        <v>1.0</v>
      </c>
      <c r="J471" s="1">
        <v>1.0</v>
      </c>
      <c r="K471" s="1">
        <v>0.0</v>
      </c>
      <c r="L471" s="1">
        <v>1.0</v>
      </c>
      <c r="M471" s="1">
        <v>0.0</v>
      </c>
      <c r="N471" s="1">
        <v>2.0</v>
      </c>
      <c r="O471" s="1">
        <v>0.0</v>
      </c>
      <c r="P471" s="1">
        <v>1.0</v>
      </c>
      <c r="Q471" s="36">
        <v>2.0</v>
      </c>
      <c r="R471" s="45">
        <f t="shared" si="6"/>
        <v>11</v>
      </c>
      <c r="S471" s="45">
        <f t="shared" si="7"/>
        <v>5</v>
      </c>
      <c r="T471" s="45">
        <f t="shared" si="8"/>
        <v>3</v>
      </c>
      <c r="U471" s="45">
        <f t="shared" si="9"/>
        <v>3</v>
      </c>
      <c r="V471" s="110">
        <f>VLOOKUP(R471,'PCS Percentiles'!A$2:E$105,5,False)</f>
        <v>28</v>
      </c>
      <c r="W471" s="108" t="str">
        <f t="shared" si="10"/>
        <v>Within Standard Deviation</v>
      </c>
    </row>
    <row r="472">
      <c r="A472" s="1" t="b">
        <v>0</v>
      </c>
      <c r="B472" s="1" t="s">
        <v>337</v>
      </c>
      <c r="C472" s="1">
        <v>2111.0</v>
      </c>
      <c r="D472" s="20">
        <v>43886.46471467592</v>
      </c>
      <c r="E472" s="1">
        <v>4.0</v>
      </c>
      <c r="F472" s="1">
        <v>3.0</v>
      </c>
      <c r="G472" s="1">
        <v>3.0</v>
      </c>
      <c r="H472" s="1">
        <v>4.0</v>
      </c>
      <c r="I472" s="1">
        <v>3.0</v>
      </c>
      <c r="J472" s="1">
        <v>2.0</v>
      </c>
      <c r="K472" s="1">
        <v>0.0</v>
      </c>
      <c r="L472" s="1">
        <v>4.0</v>
      </c>
      <c r="M472" s="1">
        <v>4.0</v>
      </c>
      <c r="N472" s="1">
        <v>2.0</v>
      </c>
      <c r="O472" s="1">
        <v>3.0</v>
      </c>
      <c r="P472" s="1">
        <v>3.0</v>
      </c>
      <c r="Q472" s="36">
        <v>3.0</v>
      </c>
      <c r="R472" s="45">
        <f t="shared" si="6"/>
        <v>38</v>
      </c>
      <c r="S472" s="45">
        <f t="shared" si="7"/>
        <v>20</v>
      </c>
      <c r="T472" s="45">
        <f t="shared" si="8"/>
        <v>5</v>
      </c>
      <c r="U472" s="45">
        <f t="shared" si="9"/>
        <v>13</v>
      </c>
      <c r="V472" s="110">
        <f>VLOOKUP(R472,'PCS Percentiles'!A$2:E$105,5,False)</f>
        <v>90</v>
      </c>
      <c r="W472" s="108" t="str">
        <f t="shared" si="10"/>
        <v>Clinically Relevant</v>
      </c>
    </row>
    <row r="473">
      <c r="A473" s="1" t="b">
        <v>0</v>
      </c>
      <c r="B473" s="1" t="s">
        <v>294</v>
      </c>
      <c r="C473" s="1">
        <v>2057.0</v>
      </c>
      <c r="D473" s="20">
        <v>43886.51141259259</v>
      </c>
      <c r="E473" s="1">
        <v>1.0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36">
        <v>0.0</v>
      </c>
      <c r="R473" s="45">
        <f t="shared" si="6"/>
        <v>1</v>
      </c>
      <c r="S473" s="45">
        <f t="shared" si="7"/>
        <v>1</v>
      </c>
      <c r="T473" s="45">
        <f t="shared" si="8"/>
        <v>0</v>
      </c>
      <c r="U473" s="45">
        <f t="shared" si="9"/>
        <v>0</v>
      </c>
      <c r="V473" s="110" t="str">
        <f>VLOOKUP(R473,'PCS Percentiles'!A$2:E$105,5,False)</f>
        <v>#N/A</v>
      </c>
      <c r="W473" s="108" t="str">
        <f t="shared" si="10"/>
        <v>Within Standard Deviation</v>
      </c>
    </row>
    <row r="474">
      <c r="A474" s="1" t="b">
        <v>0</v>
      </c>
      <c r="B474" s="1" t="s">
        <v>391</v>
      </c>
      <c r="C474" s="1">
        <v>2205.0</v>
      </c>
      <c r="D474" s="20">
        <v>43887.39775626158</v>
      </c>
      <c r="E474" s="1">
        <v>4.0</v>
      </c>
      <c r="F474" s="1">
        <v>0.0</v>
      </c>
      <c r="G474" s="1">
        <v>3.0</v>
      </c>
      <c r="H474" s="1">
        <v>1.0</v>
      </c>
      <c r="I474" s="1">
        <v>0.0</v>
      </c>
      <c r="J474" s="1">
        <v>2.0</v>
      </c>
      <c r="K474" s="1">
        <v>3.0</v>
      </c>
      <c r="L474" s="1">
        <v>3.0</v>
      </c>
      <c r="M474" s="1">
        <v>0.0</v>
      </c>
      <c r="N474" s="1">
        <v>2.0</v>
      </c>
      <c r="O474" s="1">
        <v>2.0</v>
      </c>
      <c r="P474" s="1">
        <v>2.0</v>
      </c>
      <c r="Q474" s="36">
        <v>4.0</v>
      </c>
      <c r="R474" s="45">
        <f t="shared" si="6"/>
        <v>26</v>
      </c>
      <c r="S474" s="45">
        <f t="shared" si="7"/>
        <v>10</v>
      </c>
      <c r="T474" s="45">
        <f t="shared" si="8"/>
        <v>9</v>
      </c>
      <c r="U474" s="45">
        <f t="shared" si="9"/>
        <v>7</v>
      </c>
      <c r="V474" s="110">
        <f>VLOOKUP(R474,'PCS Percentiles'!A$2:E$105,5,False)</f>
        <v>65</v>
      </c>
      <c r="W474" s="108" t="str">
        <f t="shared" si="10"/>
        <v>Within Standard Deviation</v>
      </c>
    </row>
    <row r="475">
      <c r="A475" s="1" t="b">
        <v>0</v>
      </c>
      <c r="B475" s="1" t="s">
        <v>392</v>
      </c>
      <c r="C475" s="1">
        <v>2103.0</v>
      </c>
      <c r="D475" s="20">
        <v>43887.41038486111</v>
      </c>
      <c r="E475" s="1">
        <v>0.0</v>
      </c>
      <c r="F475" s="1">
        <v>0.0</v>
      </c>
      <c r="G475" s="1">
        <v>0.0</v>
      </c>
      <c r="H475" s="1">
        <v>1.0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36">
        <v>0.0</v>
      </c>
      <c r="R475" s="45">
        <f t="shared" si="6"/>
        <v>1</v>
      </c>
      <c r="S475" s="45">
        <f t="shared" si="7"/>
        <v>1</v>
      </c>
      <c r="T475" s="45">
        <f t="shared" si="8"/>
        <v>0</v>
      </c>
      <c r="U475" s="45">
        <f t="shared" si="9"/>
        <v>0</v>
      </c>
      <c r="V475" s="110" t="str">
        <f>VLOOKUP(R475,'PCS Percentiles'!A$2:E$105,5,False)</f>
        <v>#N/A</v>
      </c>
      <c r="W475" s="108" t="str">
        <f t="shared" si="10"/>
        <v>Within Standard Deviation</v>
      </c>
    </row>
    <row r="476">
      <c r="A476" s="1" t="b">
        <v>0</v>
      </c>
      <c r="B476" s="1" t="s">
        <v>393</v>
      </c>
      <c r="C476" s="1">
        <v>2197.0</v>
      </c>
      <c r="D476" s="20">
        <v>43887.42410024306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36">
        <v>0.0</v>
      </c>
      <c r="R476" s="45">
        <f t="shared" si="6"/>
        <v>0</v>
      </c>
      <c r="S476" s="45">
        <f t="shared" si="7"/>
        <v>0</v>
      </c>
      <c r="T476" s="45">
        <f t="shared" si="8"/>
        <v>0</v>
      </c>
      <c r="U476" s="45">
        <f t="shared" si="9"/>
        <v>0</v>
      </c>
      <c r="V476" s="110">
        <f>VLOOKUP(R476,'PCS Percentiles'!A$2:E$105,5,False)</f>
        <v>2</v>
      </c>
      <c r="W476" s="108" t="str">
        <f t="shared" si="10"/>
        <v>Within Standard Deviation</v>
      </c>
    </row>
    <row r="477">
      <c r="A477" s="1" t="b">
        <v>0</v>
      </c>
      <c r="B477" s="1" t="s">
        <v>394</v>
      </c>
      <c r="C477" s="1">
        <v>2203.0</v>
      </c>
      <c r="D477" s="20">
        <v>43887.595767245366</v>
      </c>
      <c r="E477" s="1">
        <v>2.0</v>
      </c>
      <c r="F477" s="1">
        <v>1.0</v>
      </c>
      <c r="G477" s="1">
        <v>1.0</v>
      </c>
      <c r="H477" s="1">
        <v>1.0</v>
      </c>
      <c r="I477" s="1">
        <v>0.0</v>
      </c>
      <c r="J477" s="1">
        <v>1.0</v>
      </c>
      <c r="K477" s="1">
        <v>0.0</v>
      </c>
      <c r="L477" s="1">
        <v>1.0</v>
      </c>
      <c r="M477" s="1">
        <v>1.0</v>
      </c>
      <c r="N477" s="1">
        <v>1.0</v>
      </c>
      <c r="O477" s="1">
        <v>1.0</v>
      </c>
      <c r="P477" s="1">
        <v>1.0</v>
      </c>
      <c r="Q477" s="36">
        <v>0.0</v>
      </c>
      <c r="R477" s="45">
        <f t="shared" si="6"/>
        <v>11</v>
      </c>
      <c r="S477" s="45">
        <f t="shared" si="7"/>
        <v>6</v>
      </c>
      <c r="T477" s="45">
        <f t="shared" si="8"/>
        <v>1</v>
      </c>
      <c r="U477" s="45">
        <f t="shared" si="9"/>
        <v>4</v>
      </c>
      <c r="V477" s="110">
        <f>VLOOKUP(R477,'PCS Percentiles'!A$2:E$105,5,False)</f>
        <v>28</v>
      </c>
      <c r="W477" s="108" t="str">
        <f t="shared" si="10"/>
        <v>Within Standard Deviation</v>
      </c>
    </row>
    <row r="478">
      <c r="A478" s="1" t="b">
        <v>0</v>
      </c>
      <c r="B478" s="1" t="s">
        <v>332</v>
      </c>
      <c r="C478" s="1">
        <v>2124.0</v>
      </c>
      <c r="D478" s="20">
        <v>43887.616789224536</v>
      </c>
      <c r="E478" s="1">
        <v>3.0</v>
      </c>
      <c r="F478" s="1">
        <v>2.0</v>
      </c>
      <c r="G478" s="1">
        <v>2.0</v>
      </c>
      <c r="H478" s="1">
        <v>2.0</v>
      </c>
      <c r="I478" s="1">
        <v>3.0</v>
      </c>
      <c r="J478" s="1">
        <v>2.0</v>
      </c>
      <c r="K478" s="1">
        <v>2.0</v>
      </c>
      <c r="L478" s="1">
        <v>3.0</v>
      </c>
      <c r="M478" s="1">
        <v>2.0</v>
      </c>
      <c r="N478" s="1">
        <v>1.0</v>
      </c>
      <c r="O478" s="1">
        <v>1.0</v>
      </c>
      <c r="P478" s="1">
        <v>1.0</v>
      </c>
      <c r="Q478" s="36">
        <v>1.0</v>
      </c>
      <c r="R478" s="45">
        <f t="shared" si="6"/>
        <v>25</v>
      </c>
      <c r="S478" s="45">
        <f t="shared" si="7"/>
        <v>13</v>
      </c>
      <c r="T478" s="45">
        <f t="shared" si="8"/>
        <v>5</v>
      </c>
      <c r="U478" s="45">
        <f t="shared" si="9"/>
        <v>7</v>
      </c>
      <c r="V478" s="110">
        <f>VLOOKUP(R478,'PCS Percentiles'!A$2:E$105,5,False)</f>
        <v>62</v>
      </c>
      <c r="W478" s="108" t="str">
        <f t="shared" si="10"/>
        <v>Within Standard Deviation</v>
      </c>
    </row>
    <row r="479">
      <c r="A479" s="1" t="b">
        <v>0</v>
      </c>
      <c r="B479" s="1" t="s">
        <v>395</v>
      </c>
      <c r="C479" s="1">
        <v>2208.0</v>
      </c>
      <c r="D479" s="20">
        <v>43888.402864131946</v>
      </c>
      <c r="E479" s="1">
        <v>2.0</v>
      </c>
      <c r="F479" s="1">
        <v>2.0</v>
      </c>
      <c r="G479" s="1">
        <v>2.0</v>
      </c>
      <c r="H479" s="1">
        <v>4.0</v>
      </c>
      <c r="I479" s="1">
        <v>3.0</v>
      </c>
      <c r="J479" s="1">
        <v>4.0</v>
      </c>
      <c r="K479" s="1">
        <v>1.0</v>
      </c>
      <c r="L479" s="1">
        <v>3.0</v>
      </c>
      <c r="M479" s="1">
        <v>2.0</v>
      </c>
      <c r="N479" s="1">
        <v>3.0</v>
      </c>
      <c r="O479" s="1">
        <v>4.0</v>
      </c>
      <c r="P479" s="1">
        <v>3.0</v>
      </c>
      <c r="Q479" s="36">
        <v>1.0</v>
      </c>
      <c r="R479" s="45">
        <f t="shared" si="6"/>
        <v>34</v>
      </c>
      <c r="S479" s="45">
        <f t="shared" si="7"/>
        <v>16</v>
      </c>
      <c r="T479" s="45">
        <f t="shared" si="8"/>
        <v>6</v>
      </c>
      <c r="U479" s="45">
        <f t="shared" si="9"/>
        <v>12</v>
      </c>
      <c r="V479" s="110">
        <f>VLOOKUP(R479,'PCS Percentiles'!A$2:E$105,5,False)</f>
        <v>84</v>
      </c>
      <c r="W479" s="108" t="str">
        <f t="shared" si="10"/>
        <v>Clinically Relevant</v>
      </c>
    </row>
    <row r="480">
      <c r="A480" s="1" t="b">
        <v>0</v>
      </c>
      <c r="B480" s="1" t="s">
        <v>326</v>
      </c>
      <c r="C480" s="1">
        <v>2121.0</v>
      </c>
      <c r="D480" s="20">
        <v>43888.452774432866</v>
      </c>
      <c r="E480" s="1">
        <v>3.0</v>
      </c>
      <c r="F480" s="1">
        <v>0.0</v>
      </c>
      <c r="G480" s="1">
        <v>0.0</v>
      </c>
      <c r="H480" s="1">
        <v>1.0</v>
      </c>
      <c r="I480" s="1">
        <v>0.0</v>
      </c>
      <c r="J480" s="1">
        <v>1.0</v>
      </c>
      <c r="K480" s="1">
        <v>2.0</v>
      </c>
      <c r="L480" s="1">
        <v>1.0</v>
      </c>
      <c r="M480" s="1">
        <v>0.0</v>
      </c>
      <c r="N480" s="1">
        <v>1.0</v>
      </c>
      <c r="O480" s="1">
        <v>2.0</v>
      </c>
      <c r="P480" s="1">
        <v>0.0</v>
      </c>
      <c r="Q480" s="36">
        <v>3.0</v>
      </c>
      <c r="R480" s="45">
        <f t="shared" si="6"/>
        <v>14</v>
      </c>
      <c r="S480" s="45">
        <f t="shared" si="7"/>
        <v>4</v>
      </c>
      <c r="T480" s="45">
        <f t="shared" si="8"/>
        <v>6</v>
      </c>
      <c r="U480" s="45">
        <f t="shared" si="9"/>
        <v>4</v>
      </c>
      <c r="V480" s="110">
        <f>VLOOKUP(R480,'PCS Percentiles'!A$2:E$105,5,False)</f>
        <v>35</v>
      </c>
      <c r="W480" s="108" t="str">
        <f t="shared" si="10"/>
        <v>Within Standard Deviation</v>
      </c>
    </row>
    <row r="481">
      <c r="A481" s="1" t="b">
        <v>0</v>
      </c>
      <c r="B481" s="1" t="s">
        <v>396</v>
      </c>
      <c r="C481" s="1">
        <v>2198.0</v>
      </c>
      <c r="D481" s="20">
        <v>43888.54653112269</v>
      </c>
      <c r="E481" s="1">
        <v>3.0</v>
      </c>
      <c r="F481" s="1">
        <v>3.0</v>
      </c>
      <c r="G481" s="1">
        <v>2.0</v>
      </c>
      <c r="H481" s="1">
        <v>2.0</v>
      </c>
      <c r="I481" s="1">
        <v>3.0</v>
      </c>
      <c r="J481" s="1">
        <v>2.0</v>
      </c>
      <c r="K481" s="1">
        <v>1.0</v>
      </c>
      <c r="L481" s="1">
        <v>3.0</v>
      </c>
      <c r="M481" s="1">
        <v>3.0</v>
      </c>
      <c r="N481" s="1">
        <v>2.0</v>
      </c>
      <c r="O481" s="1">
        <v>2.0</v>
      </c>
      <c r="P481" s="1">
        <v>3.0</v>
      </c>
      <c r="Q481" s="36">
        <v>0.0</v>
      </c>
      <c r="R481" s="45">
        <f t="shared" si="6"/>
        <v>29</v>
      </c>
      <c r="S481" s="45">
        <f t="shared" si="7"/>
        <v>16</v>
      </c>
      <c r="T481" s="45">
        <f t="shared" si="8"/>
        <v>3</v>
      </c>
      <c r="U481" s="45">
        <f t="shared" si="9"/>
        <v>10</v>
      </c>
      <c r="V481" s="110">
        <f>VLOOKUP(R481,'PCS Percentiles'!A$2:E$105,5,False)</f>
        <v>73</v>
      </c>
      <c r="W481" s="108" t="str">
        <f t="shared" si="10"/>
        <v>Within Standard Deviation</v>
      </c>
    </row>
    <row r="482">
      <c r="A482" s="1" t="b">
        <v>0</v>
      </c>
      <c r="B482" s="1" t="s">
        <v>363</v>
      </c>
      <c r="C482" s="1">
        <v>2165.0</v>
      </c>
      <c r="D482" s="20">
        <v>43889.37882546296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36">
        <v>0.0</v>
      </c>
      <c r="R482" s="45">
        <f t="shared" si="6"/>
        <v>0</v>
      </c>
      <c r="S482" s="45">
        <f t="shared" si="7"/>
        <v>0</v>
      </c>
      <c r="T482" s="45">
        <f t="shared" si="8"/>
        <v>0</v>
      </c>
      <c r="U482" s="45">
        <f t="shared" si="9"/>
        <v>0</v>
      </c>
      <c r="V482" s="110">
        <f>VLOOKUP(R482,'PCS Percentiles'!A$2:E$105,5,False)</f>
        <v>2</v>
      </c>
      <c r="W482" s="108" t="str">
        <f t="shared" si="10"/>
        <v>Within Standard Deviation</v>
      </c>
    </row>
    <row r="483">
      <c r="A483" s="1" t="b">
        <v>0</v>
      </c>
      <c r="B483" s="1" t="s">
        <v>292</v>
      </c>
      <c r="C483" s="1">
        <v>2058.0</v>
      </c>
      <c r="D483" s="20">
        <v>43889.63606478009</v>
      </c>
      <c r="E483" s="1">
        <v>4.0</v>
      </c>
      <c r="F483" s="1">
        <v>4.0</v>
      </c>
      <c r="G483" s="1">
        <v>4.0</v>
      </c>
      <c r="H483" s="1">
        <v>4.0</v>
      </c>
      <c r="I483" s="1">
        <v>4.0</v>
      </c>
      <c r="J483" s="1">
        <v>3.0</v>
      </c>
      <c r="K483" s="1">
        <v>2.0</v>
      </c>
      <c r="L483" s="1">
        <v>4.0</v>
      </c>
      <c r="M483" s="1">
        <v>2.0</v>
      </c>
      <c r="N483" s="1">
        <v>3.0</v>
      </c>
      <c r="O483" s="1">
        <v>4.0</v>
      </c>
      <c r="P483" s="1">
        <v>2.0</v>
      </c>
      <c r="Q483" s="36">
        <v>2.0</v>
      </c>
      <c r="R483" s="45">
        <f t="shared" si="6"/>
        <v>42</v>
      </c>
      <c r="S483" s="45">
        <f t="shared" si="7"/>
        <v>22</v>
      </c>
      <c r="T483" s="45">
        <f t="shared" si="8"/>
        <v>7</v>
      </c>
      <c r="U483" s="45">
        <f t="shared" si="9"/>
        <v>13</v>
      </c>
      <c r="V483" s="110">
        <f>VLOOKUP(R483,'PCS Percentiles'!A$2:E$105,5,False)</f>
        <v>94</v>
      </c>
      <c r="W483" s="108" t="str">
        <f t="shared" si="10"/>
        <v>Clinically Relevant</v>
      </c>
    </row>
    <row r="484">
      <c r="A484" s="1" t="b">
        <v>0</v>
      </c>
      <c r="B484" s="1" t="s">
        <v>397</v>
      </c>
      <c r="C484" s="1">
        <v>2206.0</v>
      </c>
      <c r="D484" s="20">
        <v>43892.515664872684</v>
      </c>
      <c r="E484" s="1">
        <v>1.0</v>
      </c>
      <c r="F484" s="1">
        <v>0.0</v>
      </c>
      <c r="G484" s="1">
        <v>0.0</v>
      </c>
      <c r="H484" s="1">
        <v>0.0</v>
      </c>
      <c r="I484" s="1">
        <v>1.0</v>
      </c>
      <c r="J484" s="1">
        <v>2.0</v>
      </c>
      <c r="K484" s="1">
        <v>0.0</v>
      </c>
      <c r="L484" s="1">
        <v>1.0</v>
      </c>
      <c r="M484" s="1">
        <v>0.0</v>
      </c>
      <c r="N484" s="1">
        <v>1.0</v>
      </c>
      <c r="O484" s="1">
        <v>0.0</v>
      </c>
      <c r="P484" s="1">
        <v>0.0</v>
      </c>
      <c r="Q484" s="36">
        <v>2.0</v>
      </c>
      <c r="R484" s="45">
        <f t="shared" si="6"/>
        <v>8</v>
      </c>
      <c r="S484" s="45">
        <f t="shared" si="7"/>
        <v>2</v>
      </c>
      <c r="T484" s="45">
        <f t="shared" si="8"/>
        <v>4</v>
      </c>
      <c r="U484" s="45">
        <f t="shared" si="9"/>
        <v>2</v>
      </c>
      <c r="V484" s="110">
        <f>VLOOKUP(R484,'PCS Percentiles'!A$2:E$105,5,False)</f>
        <v>19</v>
      </c>
      <c r="W484" s="108" t="str">
        <f t="shared" si="10"/>
        <v>Within Standard Deviation</v>
      </c>
    </row>
    <row r="485">
      <c r="A485" s="1" t="b">
        <v>0</v>
      </c>
      <c r="B485" s="1" t="s">
        <v>398</v>
      </c>
      <c r="C485" s="1">
        <v>819.0</v>
      </c>
      <c r="D485" s="20">
        <v>43893.39966393518</v>
      </c>
      <c r="E485" s="1">
        <v>2.0</v>
      </c>
      <c r="F485" s="1">
        <v>3.0</v>
      </c>
      <c r="G485" s="1">
        <v>4.0</v>
      </c>
      <c r="H485" s="1">
        <v>3.0</v>
      </c>
      <c r="I485" s="1">
        <v>4.0</v>
      </c>
      <c r="J485" s="1">
        <v>1.0</v>
      </c>
      <c r="K485" s="1">
        <v>1.0</v>
      </c>
      <c r="L485" s="1">
        <v>2.0</v>
      </c>
      <c r="M485" s="1">
        <v>2.0</v>
      </c>
      <c r="N485" s="1">
        <v>2.0</v>
      </c>
      <c r="O485" s="1">
        <v>2.0</v>
      </c>
      <c r="P485" s="1">
        <v>1.0</v>
      </c>
      <c r="Q485" s="36">
        <v>1.0</v>
      </c>
      <c r="R485" s="45">
        <f t="shared" si="6"/>
        <v>28</v>
      </c>
      <c r="S485" s="45">
        <f t="shared" si="7"/>
        <v>17</v>
      </c>
      <c r="T485" s="45">
        <f t="shared" si="8"/>
        <v>3</v>
      </c>
      <c r="U485" s="45">
        <f t="shared" si="9"/>
        <v>8</v>
      </c>
      <c r="V485" s="110">
        <f>VLOOKUP(R485,'PCS Percentiles'!A$2:E$105,5,False)</f>
        <v>69</v>
      </c>
      <c r="W485" s="108" t="str">
        <f t="shared" si="10"/>
        <v>Within Standard Deviation</v>
      </c>
    </row>
    <row r="486">
      <c r="A486" s="1" t="b">
        <v>0</v>
      </c>
      <c r="B486" s="1" t="s">
        <v>301</v>
      </c>
      <c r="C486" s="1">
        <v>2066.0</v>
      </c>
      <c r="D486" s="20">
        <v>43893.53269934028</v>
      </c>
      <c r="E486" s="1">
        <v>2.0</v>
      </c>
      <c r="F486" s="1">
        <v>2.0</v>
      </c>
      <c r="G486" s="1">
        <v>2.0</v>
      </c>
      <c r="H486" s="1">
        <v>2.0</v>
      </c>
      <c r="I486" s="1">
        <v>2.0</v>
      </c>
      <c r="J486" s="1">
        <v>3.0</v>
      </c>
      <c r="K486" s="1">
        <v>1.0</v>
      </c>
      <c r="L486" s="1">
        <v>3.0</v>
      </c>
      <c r="M486" s="1">
        <v>1.0</v>
      </c>
      <c r="N486" s="1">
        <v>0.0</v>
      </c>
      <c r="O486" s="1">
        <v>2.0</v>
      </c>
      <c r="P486" s="1">
        <v>3.0</v>
      </c>
      <c r="Q486" s="36">
        <v>3.0</v>
      </c>
      <c r="R486" s="45">
        <f t="shared" si="6"/>
        <v>26</v>
      </c>
      <c r="S486" s="45">
        <f t="shared" si="7"/>
        <v>13</v>
      </c>
      <c r="T486" s="45">
        <f t="shared" si="8"/>
        <v>7</v>
      </c>
      <c r="U486" s="45">
        <f t="shared" si="9"/>
        <v>6</v>
      </c>
      <c r="V486" s="110">
        <f>VLOOKUP(R486,'PCS Percentiles'!A$2:E$105,5,False)</f>
        <v>65</v>
      </c>
      <c r="W486" s="108" t="str">
        <f t="shared" si="10"/>
        <v>Within Standard Deviation</v>
      </c>
    </row>
    <row r="487">
      <c r="A487" s="1" t="b">
        <v>0</v>
      </c>
      <c r="B487" s="1" t="s">
        <v>316</v>
      </c>
      <c r="C487" s="1">
        <v>2103.0</v>
      </c>
      <c r="D487" s="20">
        <v>43893.53724239583</v>
      </c>
      <c r="E487" s="1">
        <v>2.0</v>
      </c>
      <c r="F487" s="1">
        <v>2.0</v>
      </c>
      <c r="G487" s="1">
        <v>2.0</v>
      </c>
      <c r="H487" s="1">
        <v>3.0</v>
      </c>
      <c r="I487" s="1">
        <v>2.0</v>
      </c>
      <c r="J487" s="1">
        <v>3.0</v>
      </c>
      <c r="K487" s="1">
        <v>1.0</v>
      </c>
      <c r="L487" s="1">
        <v>4.0</v>
      </c>
      <c r="M487" s="1">
        <v>1.0</v>
      </c>
      <c r="N487" s="1">
        <v>2.0</v>
      </c>
      <c r="O487" s="1">
        <v>4.0</v>
      </c>
      <c r="P487" s="1">
        <v>1.0</v>
      </c>
      <c r="Q487" s="36">
        <v>2.0</v>
      </c>
      <c r="R487" s="45">
        <f t="shared" si="6"/>
        <v>29</v>
      </c>
      <c r="S487" s="45">
        <f t="shared" si="7"/>
        <v>12</v>
      </c>
      <c r="T487" s="45">
        <f t="shared" si="8"/>
        <v>6</v>
      </c>
      <c r="U487" s="45">
        <f t="shared" si="9"/>
        <v>11</v>
      </c>
      <c r="V487" s="110">
        <f>VLOOKUP(R487,'PCS Percentiles'!A$2:E$105,5,False)</f>
        <v>73</v>
      </c>
      <c r="W487" s="108" t="str">
        <f t="shared" si="10"/>
        <v>Within Standard Deviation</v>
      </c>
    </row>
    <row r="488">
      <c r="A488" s="1" t="b">
        <v>0</v>
      </c>
      <c r="B488" s="1" t="s">
        <v>898</v>
      </c>
      <c r="C488" s="1">
        <v>2188.0</v>
      </c>
      <c r="D488" s="20">
        <v>43894.37237028935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36">
        <v>0.0</v>
      </c>
      <c r="R488" s="45">
        <f t="shared" si="6"/>
        <v>0</v>
      </c>
      <c r="S488" s="45">
        <f t="shared" si="7"/>
        <v>0</v>
      </c>
      <c r="T488" s="45">
        <f t="shared" si="8"/>
        <v>0</v>
      </c>
      <c r="U488" s="45">
        <f t="shared" si="9"/>
        <v>0</v>
      </c>
      <c r="V488" s="110">
        <f>VLOOKUP(R488,'PCS Percentiles'!A$2:E$105,5,False)</f>
        <v>2</v>
      </c>
      <c r="W488" s="108" t="str">
        <f t="shared" si="10"/>
        <v>Within Standard Deviation</v>
      </c>
    </row>
    <row r="489">
      <c r="A489" s="1" t="b">
        <v>0</v>
      </c>
      <c r="B489" s="1" t="s">
        <v>303</v>
      </c>
      <c r="C489" s="1">
        <v>2072.0</v>
      </c>
      <c r="D489" s="20">
        <v>43894.41144766204</v>
      </c>
      <c r="E489" s="1">
        <v>1.0</v>
      </c>
      <c r="F489" s="1">
        <v>0.0</v>
      </c>
      <c r="G489" s="1">
        <v>1.0</v>
      </c>
      <c r="H489" s="1">
        <v>1.0</v>
      </c>
      <c r="I489" s="1">
        <v>1.0</v>
      </c>
      <c r="J489" s="1">
        <v>2.0</v>
      </c>
      <c r="K489" s="1">
        <v>1.0</v>
      </c>
      <c r="L489" s="1">
        <v>0.0</v>
      </c>
      <c r="M489" s="1">
        <v>0.0</v>
      </c>
      <c r="N489" s="1">
        <v>0.0</v>
      </c>
      <c r="O489" s="1">
        <v>1.0</v>
      </c>
      <c r="P489" s="1">
        <v>0.0</v>
      </c>
      <c r="Q489" s="36">
        <v>0.0</v>
      </c>
      <c r="R489" s="45">
        <f t="shared" si="6"/>
        <v>8</v>
      </c>
      <c r="S489" s="45">
        <f t="shared" si="7"/>
        <v>4</v>
      </c>
      <c r="T489" s="45">
        <f t="shared" si="8"/>
        <v>3</v>
      </c>
      <c r="U489" s="45">
        <f t="shared" si="9"/>
        <v>1</v>
      </c>
      <c r="V489" s="110">
        <f>VLOOKUP(R489,'PCS Percentiles'!A$2:E$105,5,False)</f>
        <v>19</v>
      </c>
      <c r="W489" s="108" t="str">
        <f t="shared" si="10"/>
        <v>Within Standard Deviation</v>
      </c>
    </row>
    <row r="490">
      <c r="A490" s="1" t="b">
        <v>0</v>
      </c>
      <c r="B490" s="1" t="s">
        <v>334</v>
      </c>
      <c r="C490" s="1">
        <v>2112.0</v>
      </c>
      <c r="D490" s="20">
        <v>43894.67070636574</v>
      </c>
      <c r="E490" s="1">
        <v>3.0</v>
      </c>
      <c r="F490" s="1">
        <v>3.0</v>
      </c>
      <c r="G490" s="1">
        <v>3.0</v>
      </c>
      <c r="H490" s="1">
        <v>3.0</v>
      </c>
      <c r="I490" s="1">
        <v>3.0</v>
      </c>
      <c r="J490" s="1">
        <v>2.0</v>
      </c>
      <c r="K490" s="1">
        <v>3.0</v>
      </c>
      <c r="L490" s="1">
        <v>3.0</v>
      </c>
      <c r="M490" s="1">
        <v>3.0</v>
      </c>
      <c r="N490" s="1">
        <v>3.0</v>
      </c>
      <c r="O490" s="1">
        <v>4.0</v>
      </c>
      <c r="P490" s="1">
        <v>3.0</v>
      </c>
      <c r="Q490" s="36">
        <v>3.0</v>
      </c>
      <c r="R490" s="45">
        <f t="shared" si="6"/>
        <v>39</v>
      </c>
      <c r="S490" s="45">
        <f t="shared" si="7"/>
        <v>18</v>
      </c>
      <c r="T490" s="45">
        <f t="shared" si="8"/>
        <v>8</v>
      </c>
      <c r="U490" s="45">
        <f t="shared" si="9"/>
        <v>13</v>
      </c>
      <c r="V490" s="110">
        <f>VLOOKUP(R490,'PCS Percentiles'!A$2:E$105,5,False)</f>
        <v>91</v>
      </c>
      <c r="W490" s="108" t="str">
        <f t="shared" si="10"/>
        <v>Clinically Relevant</v>
      </c>
    </row>
    <row r="491">
      <c r="A491" s="1" t="b">
        <v>0</v>
      </c>
      <c r="B491" s="1" t="s">
        <v>305</v>
      </c>
      <c r="C491" s="1">
        <v>2102.0</v>
      </c>
      <c r="D491" s="20">
        <v>43895.37429324074</v>
      </c>
      <c r="E491" s="1">
        <v>3.0</v>
      </c>
      <c r="F491" s="1">
        <v>1.0</v>
      </c>
      <c r="G491" s="1">
        <v>2.0</v>
      </c>
      <c r="H491" s="1">
        <v>1.0</v>
      </c>
      <c r="I491" s="1">
        <v>2.0</v>
      </c>
      <c r="J491" s="1">
        <v>3.0</v>
      </c>
      <c r="K491" s="1">
        <v>0.0</v>
      </c>
      <c r="L491" s="1">
        <v>2.0</v>
      </c>
      <c r="M491" s="1">
        <v>1.0</v>
      </c>
      <c r="N491" s="1">
        <v>1.0</v>
      </c>
      <c r="O491" s="1">
        <v>0.0</v>
      </c>
      <c r="P491" s="1">
        <v>0.0</v>
      </c>
      <c r="Q491" s="36">
        <v>0.0</v>
      </c>
      <c r="R491" s="45">
        <f t="shared" si="6"/>
        <v>16</v>
      </c>
      <c r="S491" s="45">
        <f t="shared" si="7"/>
        <v>9</v>
      </c>
      <c r="T491" s="45">
        <f t="shared" si="8"/>
        <v>3</v>
      </c>
      <c r="U491" s="45">
        <f t="shared" si="9"/>
        <v>4</v>
      </c>
      <c r="V491" s="110">
        <f>VLOOKUP(R491,'PCS Percentiles'!A$2:E$105,5,False)</f>
        <v>41</v>
      </c>
      <c r="W491" s="108" t="str">
        <f t="shared" si="10"/>
        <v>Within Standard Deviation</v>
      </c>
    </row>
    <row r="492">
      <c r="A492" s="1" t="b">
        <v>0</v>
      </c>
      <c r="B492" s="1" t="s">
        <v>399</v>
      </c>
      <c r="C492" s="1">
        <v>2049.0</v>
      </c>
      <c r="D492" s="20">
        <v>43895.416960462964</v>
      </c>
      <c r="E492" s="1">
        <v>3.0</v>
      </c>
      <c r="F492" s="1">
        <v>3.0</v>
      </c>
      <c r="G492" s="1">
        <v>3.0</v>
      </c>
      <c r="H492" s="1">
        <v>2.0</v>
      </c>
      <c r="I492" s="1">
        <v>3.0</v>
      </c>
      <c r="J492" s="1">
        <v>3.0</v>
      </c>
      <c r="K492" s="1">
        <v>0.0</v>
      </c>
      <c r="L492" s="1">
        <v>1.0</v>
      </c>
      <c r="M492" s="1">
        <v>1.0</v>
      </c>
      <c r="N492" s="1">
        <v>1.0</v>
      </c>
      <c r="O492" s="1">
        <v>3.0</v>
      </c>
      <c r="P492" s="1">
        <v>2.0</v>
      </c>
      <c r="Q492" s="36">
        <v>0.0</v>
      </c>
      <c r="R492" s="45">
        <f t="shared" si="6"/>
        <v>25</v>
      </c>
      <c r="S492" s="45">
        <f t="shared" si="7"/>
        <v>16</v>
      </c>
      <c r="T492" s="45">
        <f t="shared" si="8"/>
        <v>3</v>
      </c>
      <c r="U492" s="45">
        <f t="shared" si="9"/>
        <v>6</v>
      </c>
      <c r="V492" s="110">
        <f>VLOOKUP(R492,'PCS Percentiles'!A$2:E$105,5,False)</f>
        <v>62</v>
      </c>
      <c r="W492" s="108" t="str">
        <f t="shared" si="10"/>
        <v>Within Standard Deviation</v>
      </c>
    </row>
    <row r="493">
      <c r="A493" s="1" t="b">
        <v>0</v>
      </c>
      <c r="B493" s="1" t="s">
        <v>323</v>
      </c>
      <c r="C493" s="1">
        <v>2068.0</v>
      </c>
      <c r="D493" s="20">
        <v>43895.466548958335</v>
      </c>
      <c r="E493" s="1">
        <v>2.0</v>
      </c>
      <c r="F493" s="1">
        <v>2.0</v>
      </c>
      <c r="G493" s="1">
        <v>2.0</v>
      </c>
      <c r="H493" s="1">
        <v>2.0</v>
      </c>
      <c r="I493" s="1">
        <v>2.0</v>
      </c>
      <c r="J493" s="1">
        <v>2.0</v>
      </c>
      <c r="K493" s="1">
        <v>3.0</v>
      </c>
      <c r="L493" s="1">
        <v>3.0</v>
      </c>
      <c r="M493" s="1">
        <v>3.0</v>
      </c>
      <c r="N493" s="1">
        <v>2.0</v>
      </c>
      <c r="O493" s="1">
        <v>3.0</v>
      </c>
      <c r="P493" s="1">
        <v>2.0</v>
      </c>
      <c r="Q493" s="36">
        <v>2.0</v>
      </c>
      <c r="R493" s="45">
        <f t="shared" si="6"/>
        <v>30</v>
      </c>
      <c r="S493" s="45">
        <f t="shared" si="7"/>
        <v>12</v>
      </c>
      <c r="T493" s="45">
        <f t="shared" si="8"/>
        <v>7</v>
      </c>
      <c r="U493" s="45">
        <f t="shared" si="9"/>
        <v>11</v>
      </c>
      <c r="V493" s="110">
        <f>VLOOKUP(R493,'PCS Percentiles'!A$2:E$105,5,False)</f>
        <v>75</v>
      </c>
      <c r="W493" s="108" t="str">
        <f t="shared" si="10"/>
        <v>Clinically Relevant</v>
      </c>
    </row>
    <row r="494">
      <c r="A494" s="1" t="b">
        <v>0</v>
      </c>
      <c r="B494" s="1" t="s">
        <v>322</v>
      </c>
      <c r="C494" s="1">
        <v>2110.0</v>
      </c>
      <c r="D494" s="20">
        <v>43896.35937162037</v>
      </c>
      <c r="E494" s="1">
        <v>1.0</v>
      </c>
      <c r="F494" s="1">
        <v>0.0</v>
      </c>
      <c r="G494" s="1">
        <v>0.0</v>
      </c>
      <c r="I494" s="1">
        <v>0.0</v>
      </c>
      <c r="J494" s="1">
        <v>1.0</v>
      </c>
      <c r="K494" s="1">
        <v>1.0</v>
      </c>
      <c r="L494" s="1">
        <v>1.0</v>
      </c>
      <c r="M494" s="1">
        <v>0.0</v>
      </c>
      <c r="N494" s="1">
        <v>0.0</v>
      </c>
      <c r="O494" s="1">
        <v>0.0</v>
      </c>
      <c r="P494" s="1">
        <v>1.0</v>
      </c>
      <c r="Q494" s="36">
        <v>1.0</v>
      </c>
      <c r="R494" s="45">
        <f t="shared" si="6"/>
        <v>6</v>
      </c>
      <c r="S494" s="45">
        <f t="shared" si="7"/>
        <v>2</v>
      </c>
      <c r="T494" s="45">
        <f t="shared" si="8"/>
        <v>3</v>
      </c>
      <c r="U494" s="45">
        <f t="shared" si="9"/>
        <v>1</v>
      </c>
      <c r="V494" s="110">
        <f>VLOOKUP(R494,'PCS Percentiles'!A$2:E$105,5,False)</f>
        <v>15</v>
      </c>
      <c r="W494" s="108" t="str">
        <f t="shared" si="10"/>
        <v>Within Standard Deviation</v>
      </c>
    </row>
    <row r="495">
      <c r="A495" s="1" t="b">
        <v>0</v>
      </c>
      <c r="B495" s="1" t="s">
        <v>400</v>
      </c>
      <c r="C495" s="1">
        <v>2216.0</v>
      </c>
      <c r="D495" s="20">
        <v>43896.36331359953</v>
      </c>
      <c r="E495" s="1">
        <v>0.0</v>
      </c>
      <c r="F495" s="1">
        <v>0.0</v>
      </c>
      <c r="G495" s="1">
        <v>0.0</v>
      </c>
      <c r="H495" s="1">
        <v>2.0</v>
      </c>
      <c r="I495" s="1">
        <v>0.0</v>
      </c>
      <c r="J495" s="1">
        <v>0.0</v>
      </c>
      <c r="K495" s="1">
        <v>2.0</v>
      </c>
      <c r="L495" s="1">
        <v>3.0</v>
      </c>
      <c r="M495" s="1">
        <v>3.0</v>
      </c>
      <c r="N495" s="1">
        <v>3.0</v>
      </c>
      <c r="O495" s="1">
        <v>3.0</v>
      </c>
      <c r="P495" s="1">
        <v>0.0</v>
      </c>
      <c r="Q495" s="36">
        <v>0.0</v>
      </c>
      <c r="R495" s="45">
        <f t="shared" si="6"/>
        <v>16</v>
      </c>
      <c r="S495" s="45">
        <f t="shared" si="7"/>
        <v>2</v>
      </c>
      <c r="T495" s="45">
        <f t="shared" si="8"/>
        <v>2</v>
      </c>
      <c r="U495" s="45">
        <f t="shared" si="9"/>
        <v>12</v>
      </c>
      <c r="V495" s="110">
        <f>VLOOKUP(R495,'PCS Percentiles'!A$2:E$105,5,False)</f>
        <v>41</v>
      </c>
      <c r="W495" s="108" t="str">
        <f t="shared" si="10"/>
        <v>Within Standard Deviation</v>
      </c>
    </row>
    <row r="496">
      <c r="A496" s="1" t="b">
        <v>0</v>
      </c>
      <c r="B496" s="1" t="s">
        <v>141</v>
      </c>
      <c r="C496" s="1">
        <v>1909.0</v>
      </c>
      <c r="D496" s="20">
        <v>43896.44270366898</v>
      </c>
      <c r="E496" s="1">
        <v>1.0</v>
      </c>
      <c r="F496" s="1">
        <v>0.0</v>
      </c>
      <c r="G496" s="1">
        <v>1.0</v>
      </c>
      <c r="H496" s="1">
        <v>0.0</v>
      </c>
      <c r="I496" s="1">
        <v>1.0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1.0</v>
      </c>
      <c r="P496" s="1">
        <v>0.0</v>
      </c>
      <c r="Q496" s="36">
        <v>0.0</v>
      </c>
      <c r="R496" s="45">
        <f t="shared" si="6"/>
        <v>4</v>
      </c>
      <c r="S496" s="45">
        <f t="shared" si="7"/>
        <v>3</v>
      </c>
      <c r="T496" s="45">
        <f t="shared" si="8"/>
        <v>0</v>
      </c>
      <c r="U496" s="45">
        <f t="shared" si="9"/>
        <v>1</v>
      </c>
      <c r="V496" s="110">
        <f>VLOOKUP(R496,'PCS Percentiles'!A$2:E$105,5,False)</f>
        <v>9</v>
      </c>
      <c r="W496" s="108" t="str">
        <f t="shared" si="10"/>
        <v>Within Standard Deviation</v>
      </c>
    </row>
    <row r="497">
      <c r="A497" s="1" t="b">
        <v>0</v>
      </c>
      <c r="B497" s="1" t="s">
        <v>401</v>
      </c>
      <c r="C497" s="1">
        <v>2214.0</v>
      </c>
      <c r="D497" s="20">
        <v>43896.49328226852</v>
      </c>
      <c r="E497" s="1">
        <v>4.0</v>
      </c>
      <c r="F497" s="1">
        <v>2.0</v>
      </c>
      <c r="G497" s="1">
        <v>4.0</v>
      </c>
      <c r="H497" s="1">
        <v>4.0</v>
      </c>
      <c r="I497" s="1">
        <v>1.0</v>
      </c>
      <c r="J497" s="1">
        <v>2.0</v>
      </c>
      <c r="K497" s="1">
        <v>2.0</v>
      </c>
      <c r="L497" s="1">
        <v>4.0</v>
      </c>
      <c r="M497" s="1">
        <v>4.0</v>
      </c>
      <c r="N497" s="1">
        <v>0.0</v>
      </c>
      <c r="O497" s="1">
        <v>1.0</v>
      </c>
      <c r="P497" s="1">
        <v>4.0</v>
      </c>
      <c r="Q497" s="36">
        <v>1.0</v>
      </c>
      <c r="R497" s="45">
        <f t="shared" si="6"/>
        <v>33</v>
      </c>
      <c r="S497" s="45">
        <f t="shared" si="7"/>
        <v>19</v>
      </c>
      <c r="T497" s="45">
        <f t="shared" si="8"/>
        <v>5</v>
      </c>
      <c r="U497" s="45">
        <f t="shared" si="9"/>
        <v>9</v>
      </c>
      <c r="V497" s="110">
        <f>VLOOKUP(R497,'PCS Percentiles'!A$2:E$105,5,False)</f>
        <v>81</v>
      </c>
      <c r="W497" s="108" t="str">
        <f t="shared" si="10"/>
        <v>Clinically Relevant</v>
      </c>
    </row>
    <row r="498">
      <c r="A498" s="1" t="b">
        <v>0</v>
      </c>
      <c r="B498" s="1" t="s">
        <v>137</v>
      </c>
      <c r="C498" s="1">
        <v>1883.0</v>
      </c>
      <c r="D498" s="20">
        <v>43896.58902005787</v>
      </c>
      <c r="E498" s="1">
        <v>3.0</v>
      </c>
      <c r="F498" s="1">
        <v>1.0</v>
      </c>
      <c r="G498" s="1">
        <v>2.0</v>
      </c>
      <c r="H498" s="1">
        <v>2.0</v>
      </c>
      <c r="I498" s="1">
        <v>2.0</v>
      </c>
      <c r="J498" s="1">
        <v>1.0</v>
      </c>
      <c r="K498" s="1">
        <v>3.0</v>
      </c>
      <c r="L498" s="1">
        <v>4.0</v>
      </c>
      <c r="M498" s="1">
        <v>4.0</v>
      </c>
      <c r="N498" s="1">
        <v>3.0</v>
      </c>
      <c r="O498" s="1">
        <v>4.0</v>
      </c>
      <c r="P498" s="1">
        <v>2.0</v>
      </c>
      <c r="Q498" s="36">
        <v>1.0</v>
      </c>
      <c r="R498" s="45">
        <f t="shared" si="6"/>
        <v>32</v>
      </c>
      <c r="S498" s="45">
        <f t="shared" si="7"/>
        <v>12</v>
      </c>
      <c r="T498" s="45">
        <f t="shared" si="8"/>
        <v>5</v>
      </c>
      <c r="U498" s="45">
        <f t="shared" si="9"/>
        <v>15</v>
      </c>
      <c r="V498" s="110">
        <f>VLOOKUP(R498,'PCS Percentiles'!A$2:E$105,5,False)</f>
        <v>80</v>
      </c>
      <c r="W498" s="108" t="str">
        <f t="shared" si="10"/>
        <v>Clinically Relevant</v>
      </c>
    </row>
    <row r="499">
      <c r="A499" s="1" t="b">
        <v>0</v>
      </c>
      <c r="B499" s="1" t="s">
        <v>402</v>
      </c>
      <c r="C499" s="1">
        <v>2210.0</v>
      </c>
      <c r="D499" s="20">
        <v>43896.622591770836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36">
        <v>1.0</v>
      </c>
      <c r="R499" s="45">
        <f t="shared" si="6"/>
        <v>1</v>
      </c>
      <c r="S499" s="45">
        <f t="shared" si="7"/>
        <v>0</v>
      </c>
      <c r="T499" s="45">
        <f t="shared" si="8"/>
        <v>1</v>
      </c>
      <c r="U499" s="45">
        <f t="shared" si="9"/>
        <v>0</v>
      </c>
      <c r="V499" s="110" t="str">
        <f>VLOOKUP(R499,'PCS Percentiles'!A$2:E$105,5,False)</f>
        <v>#N/A</v>
      </c>
      <c r="W499" s="108" t="str">
        <f t="shared" si="10"/>
        <v>Within Standard Deviation</v>
      </c>
    </row>
    <row r="500">
      <c r="A500" s="1" t="b">
        <v>0</v>
      </c>
      <c r="B500" s="1" t="s">
        <v>307</v>
      </c>
      <c r="C500" s="1">
        <v>2070.0</v>
      </c>
      <c r="D500" s="20">
        <v>43899.43517128473</v>
      </c>
      <c r="E500" s="1">
        <v>1.0</v>
      </c>
      <c r="F500" s="1">
        <v>0.0</v>
      </c>
      <c r="G500" s="1">
        <v>1.0</v>
      </c>
      <c r="H500" s="1">
        <v>2.0</v>
      </c>
      <c r="I500" s="1">
        <v>0.0</v>
      </c>
      <c r="J500" s="1">
        <v>2.0</v>
      </c>
      <c r="K500" s="1">
        <v>0.0</v>
      </c>
      <c r="L500" s="1">
        <v>0.0</v>
      </c>
      <c r="M500" s="1">
        <v>0.0</v>
      </c>
      <c r="N500" s="1">
        <v>1.0</v>
      </c>
      <c r="O500" s="1">
        <v>0.0</v>
      </c>
      <c r="P500" s="1">
        <v>0.0</v>
      </c>
      <c r="Q500" s="36">
        <v>0.0</v>
      </c>
      <c r="R500" s="45">
        <f t="shared" si="6"/>
        <v>7</v>
      </c>
      <c r="S500" s="45">
        <f t="shared" si="7"/>
        <v>4</v>
      </c>
      <c r="T500" s="45">
        <f t="shared" si="8"/>
        <v>2</v>
      </c>
      <c r="U500" s="45">
        <f t="shared" si="9"/>
        <v>1</v>
      </c>
      <c r="V500" s="110">
        <f>VLOOKUP(R500,'PCS Percentiles'!A$2:E$105,5,False)</f>
        <v>17</v>
      </c>
      <c r="W500" s="108" t="str">
        <f t="shared" si="10"/>
        <v>Within Standard Deviation</v>
      </c>
    </row>
    <row r="501">
      <c r="A501" s="1" t="b">
        <v>0</v>
      </c>
      <c r="B501" s="1" t="s">
        <v>403</v>
      </c>
      <c r="C501" s="1">
        <v>2218.0</v>
      </c>
      <c r="D501" s="20">
        <v>43900.36270479167</v>
      </c>
      <c r="E501" s="1">
        <v>1.0</v>
      </c>
      <c r="F501" s="1">
        <v>1.0</v>
      </c>
      <c r="G501" s="1">
        <v>1.0</v>
      </c>
      <c r="H501" s="1">
        <v>2.0</v>
      </c>
      <c r="I501" s="1">
        <v>2.0</v>
      </c>
      <c r="J501" s="1">
        <v>3.0</v>
      </c>
      <c r="K501" s="1">
        <v>3.0</v>
      </c>
      <c r="L501" s="1">
        <v>3.0</v>
      </c>
      <c r="M501" s="1">
        <v>3.0</v>
      </c>
      <c r="N501" s="1">
        <v>1.0</v>
      </c>
      <c r="O501" s="1">
        <v>1.0</v>
      </c>
      <c r="P501" s="1">
        <v>1.0</v>
      </c>
      <c r="Q501" s="36">
        <v>2.0</v>
      </c>
      <c r="R501" s="45">
        <f t="shared" si="6"/>
        <v>24</v>
      </c>
      <c r="S501" s="45">
        <f t="shared" si="7"/>
        <v>8</v>
      </c>
      <c r="T501" s="45">
        <f t="shared" si="8"/>
        <v>8</v>
      </c>
      <c r="U501" s="45">
        <f t="shared" si="9"/>
        <v>8</v>
      </c>
      <c r="V501" s="110">
        <f>VLOOKUP(R501,'PCS Percentiles'!A$2:E$105,5,False)</f>
        <v>60</v>
      </c>
      <c r="W501" s="108" t="str">
        <f t="shared" si="10"/>
        <v>Within Standard Deviation</v>
      </c>
    </row>
    <row r="502">
      <c r="A502" s="1" t="b">
        <v>0</v>
      </c>
      <c r="B502" s="1" t="s">
        <v>320</v>
      </c>
      <c r="C502" s="1">
        <v>2104.0</v>
      </c>
      <c r="D502" s="20">
        <v>43900.562438113426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36">
        <v>0.0</v>
      </c>
      <c r="R502" s="45">
        <f t="shared" si="6"/>
        <v>0</v>
      </c>
      <c r="S502" s="45">
        <f t="shared" si="7"/>
        <v>0</v>
      </c>
      <c r="T502" s="45">
        <f t="shared" si="8"/>
        <v>0</v>
      </c>
      <c r="U502" s="45">
        <f t="shared" si="9"/>
        <v>0</v>
      </c>
      <c r="V502" s="110">
        <f>VLOOKUP(R502,'PCS Percentiles'!A$2:E$105,5,False)</f>
        <v>2</v>
      </c>
      <c r="W502" s="108" t="str">
        <f t="shared" si="10"/>
        <v>Within Standard Deviation</v>
      </c>
    </row>
    <row r="503">
      <c r="A503" s="1" t="b">
        <v>0</v>
      </c>
      <c r="B503" s="1" t="s">
        <v>124</v>
      </c>
      <c r="C503" s="1">
        <v>1877.0</v>
      </c>
      <c r="D503" s="20">
        <v>43901.360849895835</v>
      </c>
      <c r="E503" s="1">
        <v>3.0</v>
      </c>
      <c r="F503" s="1">
        <v>0.0</v>
      </c>
      <c r="G503" s="1">
        <v>2.0</v>
      </c>
      <c r="H503" s="1">
        <v>1.0</v>
      </c>
      <c r="I503" s="1">
        <v>1.0</v>
      </c>
      <c r="J503" s="1">
        <v>1.0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1.0</v>
      </c>
      <c r="Q503" s="36">
        <v>0.0</v>
      </c>
      <c r="R503" s="45">
        <f t="shared" si="6"/>
        <v>9</v>
      </c>
      <c r="S503" s="45">
        <f t="shared" si="7"/>
        <v>8</v>
      </c>
      <c r="T503" s="45">
        <f t="shared" si="8"/>
        <v>1</v>
      </c>
      <c r="U503" s="45">
        <f t="shared" si="9"/>
        <v>0</v>
      </c>
      <c r="V503" s="110">
        <f>VLOOKUP(R503,'PCS Percentiles'!A$2:E$105,5,False)</f>
        <v>21</v>
      </c>
      <c r="W503" s="108" t="str">
        <f t="shared" si="10"/>
        <v>Within Standard Deviation</v>
      </c>
    </row>
    <row r="504">
      <c r="A504" s="1" t="b">
        <v>0</v>
      </c>
      <c r="B504" s="1" t="s">
        <v>404</v>
      </c>
      <c r="C504" s="1">
        <v>947.0</v>
      </c>
      <c r="D504" s="20">
        <v>43901.45498077547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2.0</v>
      </c>
      <c r="M504" s="1">
        <v>2.0</v>
      </c>
      <c r="N504" s="1">
        <v>0.0</v>
      </c>
      <c r="O504" s="1">
        <v>0.0</v>
      </c>
      <c r="P504" s="1">
        <v>0.0</v>
      </c>
      <c r="Q504" s="36">
        <v>0.0</v>
      </c>
      <c r="R504" s="45">
        <f t="shared" si="6"/>
        <v>4</v>
      </c>
      <c r="S504" s="45">
        <f t="shared" si="7"/>
        <v>0</v>
      </c>
      <c r="T504" s="45">
        <f t="shared" si="8"/>
        <v>0</v>
      </c>
      <c r="U504" s="45">
        <f t="shared" si="9"/>
        <v>4</v>
      </c>
      <c r="V504" s="110">
        <f>VLOOKUP(R504,'PCS Percentiles'!A$2:E$105,5,False)</f>
        <v>9</v>
      </c>
      <c r="W504" s="108" t="str">
        <f t="shared" si="10"/>
        <v>Within Standard Deviation</v>
      </c>
    </row>
    <row r="505">
      <c r="A505" s="1" t="b">
        <v>0</v>
      </c>
      <c r="B505" s="1" t="s">
        <v>405</v>
      </c>
      <c r="C505" s="1">
        <v>2219.0</v>
      </c>
      <c r="D505" s="20">
        <v>43901.4599349537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2.0</v>
      </c>
      <c r="N505" s="1">
        <v>2.0</v>
      </c>
      <c r="O505" s="1">
        <v>2.0</v>
      </c>
      <c r="P505" s="1">
        <v>0.0</v>
      </c>
      <c r="Q505" s="36">
        <v>0.0</v>
      </c>
      <c r="R505" s="45">
        <f t="shared" si="6"/>
        <v>6</v>
      </c>
      <c r="S505" s="45">
        <f t="shared" si="7"/>
        <v>0</v>
      </c>
      <c r="T505" s="45">
        <f t="shared" si="8"/>
        <v>0</v>
      </c>
      <c r="U505" s="45">
        <f t="shared" si="9"/>
        <v>6</v>
      </c>
      <c r="V505" s="110">
        <f>VLOOKUP(R505,'PCS Percentiles'!A$2:E$105,5,False)</f>
        <v>15</v>
      </c>
      <c r="W505" s="108" t="str">
        <f t="shared" si="10"/>
        <v>Within Standard Deviation</v>
      </c>
    </row>
    <row r="506">
      <c r="A506" s="1" t="b">
        <v>0</v>
      </c>
      <c r="B506" s="1" t="s">
        <v>406</v>
      </c>
      <c r="C506" s="1">
        <v>2182.0</v>
      </c>
      <c r="D506" s="20">
        <v>43901.54992447917</v>
      </c>
      <c r="E506" s="1">
        <v>0.0</v>
      </c>
      <c r="F506" s="1">
        <v>0.0</v>
      </c>
      <c r="G506" s="1">
        <v>0.0</v>
      </c>
      <c r="H506" s="1">
        <v>1.0</v>
      </c>
      <c r="I506" s="1">
        <v>0.0</v>
      </c>
      <c r="J506" s="1">
        <v>2.0</v>
      </c>
      <c r="K506" s="1">
        <v>1.0</v>
      </c>
      <c r="L506" s="1">
        <v>2.0</v>
      </c>
      <c r="M506" s="1">
        <v>0.0</v>
      </c>
      <c r="N506" s="1">
        <v>0.0</v>
      </c>
      <c r="O506" s="1">
        <v>0.0</v>
      </c>
      <c r="P506" s="1">
        <v>0.0</v>
      </c>
      <c r="Q506" s="36">
        <v>2.0</v>
      </c>
      <c r="R506" s="45">
        <f t="shared" si="6"/>
        <v>8</v>
      </c>
      <c r="S506" s="45">
        <f t="shared" si="7"/>
        <v>1</v>
      </c>
      <c r="T506" s="45">
        <f t="shared" si="8"/>
        <v>5</v>
      </c>
      <c r="U506" s="45">
        <f t="shared" si="9"/>
        <v>2</v>
      </c>
      <c r="V506" s="110">
        <f>VLOOKUP(R506,'PCS Percentiles'!A$2:E$105,5,False)</f>
        <v>19</v>
      </c>
      <c r="W506" s="108" t="str">
        <f t="shared" si="10"/>
        <v>Within Standard Deviation</v>
      </c>
    </row>
    <row r="507">
      <c r="A507" s="1" t="b">
        <v>0</v>
      </c>
      <c r="B507" s="1" t="s">
        <v>329</v>
      </c>
      <c r="C507" s="1">
        <v>2128.0</v>
      </c>
      <c r="D507" s="20">
        <v>43901.91347443287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1.0</v>
      </c>
      <c r="M507" s="1">
        <v>0.0</v>
      </c>
      <c r="N507" s="1">
        <v>0.0</v>
      </c>
      <c r="O507" s="1">
        <v>0.0</v>
      </c>
      <c r="P507" s="1">
        <v>0.0</v>
      </c>
      <c r="Q507" s="36">
        <v>0.0</v>
      </c>
      <c r="R507" s="45">
        <f t="shared" si="6"/>
        <v>1</v>
      </c>
      <c r="S507" s="45">
        <f t="shared" si="7"/>
        <v>0</v>
      </c>
      <c r="T507" s="45">
        <f t="shared" si="8"/>
        <v>0</v>
      </c>
      <c r="U507" s="45">
        <f t="shared" si="9"/>
        <v>1</v>
      </c>
      <c r="V507" s="110" t="str">
        <f>VLOOKUP(R507,'PCS Percentiles'!A$2:E$105,5,False)</f>
        <v>#N/A</v>
      </c>
      <c r="W507" s="108" t="str">
        <f t="shared" si="10"/>
        <v>Within Standard Deviation</v>
      </c>
    </row>
    <row r="508">
      <c r="A508" s="1" t="b">
        <v>0</v>
      </c>
      <c r="B508" s="1" t="s">
        <v>891</v>
      </c>
      <c r="C508" s="1">
        <v>2122.0</v>
      </c>
      <c r="D508" s="20">
        <v>43902.38759657407</v>
      </c>
      <c r="E508" s="1">
        <v>2.0</v>
      </c>
      <c r="F508" s="1">
        <v>3.0</v>
      </c>
      <c r="G508" s="1">
        <v>2.0</v>
      </c>
      <c r="H508" s="1">
        <v>2.0</v>
      </c>
      <c r="I508" s="1">
        <v>2.0</v>
      </c>
      <c r="J508" s="1">
        <v>3.0</v>
      </c>
      <c r="K508" s="1">
        <v>1.0</v>
      </c>
      <c r="L508" s="1">
        <v>2.0</v>
      </c>
      <c r="M508" s="1">
        <v>1.0</v>
      </c>
      <c r="N508" s="1">
        <v>1.0</v>
      </c>
      <c r="O508" s="1">
        <v>2.0</v>
      </c>
      <c r="P508" s="1">
        <v>1.0</v>
      </c>
      <c r="Q508" s="36">
        <v>3.0</v>
      </c>
      <c r="R508" s="45">
        <f t="shared" si="6"/>
        <v>25</v>
      </c>
      <c r="S508" s="45">
        <f t="shared" si="7"/>
        <v>12</v>
      </c>
      <c r="T508" s="45">
        <f t="shared" si="8"/>
        <v>7</v>
      </c>
      <c r="U508" s="45">
        <f t="shared" si="9"/>
        <v>6</v>
      </c>
      <c r="V508" s="110">
        <f>VLOOKUP(R508,'PCS Percentiles'!A$2:E$105,5,False)</f>
        <v>62</v>
      </c>
      <c r="W508" s="108" t="str">
        <f t="shared" si="10"/>
        <v>Within Standard Deviation</v>
      </c>
    </row>
    <row r="509">
      <c r="A509" s="1" t="b">
        <v>0</v>
      </c>
      <c r="B509" s="1" t="s">
        <v>382</v>
      </c>
      <c r="C509" s="1">
        <v>2190.0</v>
      </c>
      <c r="D509" s="20">
        <v>43902.508142129635</v>
      </c>
      <c r="E509" s="1">
        <v>2.0</v>
      </c>
      <c r="F509" s="1">
        <v>2.0</v>
      </c>
      <c r="G509" s="1">
        <v>1.0</v>
      </c>
      <c r="H509" s="1">
        <v>1.0</v>
      </c>
      <c r="I509" s="1">
        <v>2.0</v>
      </c>
      <c r="J509" s="1">
        <v>0.0</v>
      </c>
      <c r="K509" s="1">
        <v>0.0</v>
      </c>
      <c r="L509" s="1">
        <v>1.0</v>
      </c>
      <c r="M509" s="1">
        <v>1.0</v>
      </c>
      <c r="N509" s="1">
        <v>1.0</v>
      </c>
      <c r="O509" s="1">
        <v>2.0</v>
      </c>
      <c r="P509" s="1">
        <v>1.0</v>
      </c>
      <c r="Q509" s="36">
        <v>1.0</v>
      </c>
      <c r="R509" s="45">
        <f t="shared" si="6"/>
        <v>15</v>
      </c>
      <c r="S509" s="45">
        <f t="shared" si="7"/>
        <v>9</v>
      </c>
      <c r="T509" s="45">
        <f t="shared" si="8"/>
        <v>1</v>
      </c>
      <c r="U509" s="45">
        <f t="shared" si="9"/>
        <v>5</v>
      </c>
      <c r="V509" s="110">
        <f>VLOOKUP(R509,'PCS Percentiles'!A$2:E$105,5,False)</f>
        <v>39</v>
      </c>
      <c r="W509" s="108" t="str">
        <f t="shared" si="10"/>
        <v>Within Standard Deviation</v>
      </c>
    </row>
    <row r="510">
      <c r="A510" s="1" t="b">
        <v>0</v>
      </c>
      <c r="B510" s="1" t="s">
        <v>407</v>
      </c>
      <c r="C510" s="1">
        <v>2212.0</v>
      </c>
      <c r="D510" s="20">
        <v>43902.57535517361</v>
      </c>
      <c r="E510" s="1">
        <v>4.0</v>
      </c>
      <c r="F510" s="1">
        <v>2.0</v>
      </c>
      <c r="G510" s="1">
        <v>4.0</v>
      </c>
      <c r="H510" s="1">
        <v>2.0</v>
      </c>
      <c r="I510" s="1">
        <v>2.0</v>
      </c>
      <c r="J510" s="1">
        <v>1.0</v>
      </c>
      <c r="K510" s="1">
        <v>0.0</v>
      </c>
      <c r="L510" s="1">
        <v>3.0</v>
      </c>
      <c r="M510" s="1">
        <v>3.0</v>
      </c>
      <c r="N510" s="1">
        <v>3.0</v>
      </c>
      <c r="O510" s="1">
        <v>3.0</v>
      </c>
      <c r="P510" s="1">
        <v>3.0</v>
      </c>
      <c r="Q510" s="36">
        <v>1.0</v>
      </c>
      <c r="R510" s="45">
        <f t="shared" si="6"/>
        <v>31</v>
      </c>
      <c r="S510" s="45">
        <f t="shared" si="7"/>
        <v>17</v>
      </c>
      <c r="T510" s="45">
        <f t="shared" si="8"/>
        <v>2</v>
      </c>
      <c r="U510" s="45">
        <f t="shared" si="9"/>
        <v>12</v>
      </c>
      <c r="V510" s="110">
        <f>VLOOKUP(R510,'PCS Percentiles'!A$2:E$105,5,False)</f>
        <v>78</v>
      </c>
      <c r="W510" s="108" t="str">
        <f t="shared" si="10"/>
        <v>Clinically Relevant</v>
      </c>
    </row>
    <row r="511">
      <c r="A511" s="1" t="b">
        <v>0</v>
      </c>
      <c r="B511" s="1" t="s">
        <v>408</v>
      </c>
      <c r="C511" s="1">
        <v>2204.0</v>
      </c>
      <c r="D511" s="20">
        <v>43903.41642142361</v>
      </c>
      <c r="E511" s="1">
        <v>3.0</v>
      </c>
      <c r="F511" s="1">
        <v>1.0</v>
      </c>
      <c r="G511" s="1">
        <v>2.0</v>
      </c>
      <c r="H511" s="1">
        <v>2.0</v>
      </c>
      <c r="I511" s="1">
        <v>1.0</v>
      </c>
      <c r="J511" s="1">
        <v>3.0</v>
      </c>
      <c r="K511" s="1">
        <v>3.0</v>
      </c>
      <c r="L511" s="1">
        <v>2.0</v>
      </c>
      <c r="M511" s="1">
        <v>1.0</v>
      </c>
      <c r="N511" s="1">
        <v>1.0</v>
      </c>
      <c r="O511" s="1">
        <v>1.0</v>
      </c>
      <c r="P511" s="1">
        <v>1.0</v>
      </c>
      <c r="Q511" s="36">
        <v>3.0</v>
      </c>
      <c r="R511" s="45">
        <f t="shared" si="6"/>
        <v>24</v>
      </c>
      <c r="S511" s="45">
        <f t="shared" si="7"/>
        <v>10</v>
      </c>
      <c r="T511" s="45">
        <f t="shared" si="8"/>
        <v>9</v>
      </c>
      <c r="U511" s="45">
        <f t="shared" si="9"/>
        <v>5</v>
      </c>
      <c r="V511" s="110">
        <f>VLOOKUP(R511,'PCS Percentiles'!A$2:E$105,5,False)</f>
        <v>60</v>
      </c>
      <c r="W511" s="108" t="str">
        <f t="shared" si="10"/>
        <v>Within Standard Deviation</v>
      </c>
    </row>
    <row r="512">
      <c r="A512" s="1" t="b">
        <v>0</v>
      </c>
      <c r="B512" s="1" t="s">
        <v>900</v>
      </c>
      <c r="C512" s="1">
        <v>2220.0</v>
      </c>
      <c r="D512" s="20">
        <v>43903.52083028935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1.0</v>
      </c>
      <c r="L512" s="1">
        <v>0.0</v>
      </c>
      <c r="M512" s="1">
        <v>0.0</v>
      </c>
      <c r="N512" s="1">
        <v>0.0</v>
      </c>
      <c r="O512" s="1">
        <v>0.0</v>
      </c>
      <c r="P512" s="1">
        <v>1.0</v>
      </c>
      <c r="Q512" s="36">
        <v>0.0</v>
      </c>
      <c r="R512" s="45">
        <f t="shared" si="6"/>
        <v>2</v>
      </c>
      <c r="S512" s="45">
        <f t="shared" si="7"/>
        <v>1</v>
      </c>
      <c r="T512" s="45">
        <f t="shared" si="8"/>
        <v>1</v>
      </c>
      <c r="U512" s="45">
        <f t="shared" si="9"/>
        <v>0</v>
      </c>
      <c r="V512" s="110">
        <f>VLOOKUP(R512,'PCS Percentiles'!A$2:E$105,5,False)</f>
        <v>5</v>
      </c>
      <c r="W512" s="108" t="str">
        <f t="shared" si="10"/>
        <v>Within Standard Deviation</v>
      </c>
    </row>
    <row r="513">
      <c r="A513" s="1" t="b">
        <v>0</v>
      </c>
      <c r="B513" s="1" t="s">
        <v>409</v>
      </c>
      <c r="C513" s="1">
        <v>2227.0</v>
      </c>
      <c r="D513" s="20">
        <v>43903.60814121528</v>
      </c>
      <c r="E513" s="1">
        <v>3.0</v>
      </c>
      <c r="F513" s="1">
        <v>1.0</v>
      </c>
      <c r="G513" s="1">
        <v>0.0</v>
      </c>
      <c r="H513" s="1">
        <v>1.0</v>
      </c>
      <c r="I513" s="1">
        <v>1.0</v>
      </c>
      <c r="J513" s="1">
        <v>1.0</v>
      </c>
      <c r="K513" s="1">
        <v>0.0</v>
      </c>
      <c r="L513" s="1">
        <v>4.0</v>
      </c>
      <c r="M513" s="1">
        <v>4.0</v>
      </c>
      <c r="N513" s="1">
        <v>3.0</v>
      </c>
      <c r="O513" s="1">
        <v>1.0</v>
      </c>
      <c r="P513" s="1">
        <v>3.0</v>
      </c>
      <c r="Q513" s="36">
        <v>4.0</v>
      </c>
      <c r="R513" s="45">
        <f t="shared" si="6"/>
        <v>26</v>
      </c>
      <c r="S513" s="45">
        <f t="shared" si="7"/>
        <v>9</v>
      </c>
      <c r="T513" s="45">
        <f t="shared" si="8"/>
        <v>5</v>
      </c>
      <c r="U513" s="45">
        <f t="shared" si="9"/>
        <v>12</v>
      </c>
      <c r="V513" s="110">
        <f>VLOOKUP(R513,'PCS Percentiles'!A$2:E$105,5,False)</f>
        <v>65</v>
      </c>
      <c r="W513" s="108" t="str">
        <f t="shared" si="10"/>
        <v>Within Standard Deviation</v>
      </c>
    </row>
    <row r="514">
      <c r="A514" s="1" t="b">
        <v>0</v>
      </c>
      <c r="B514" s="1" t="s">
        <v>131</v>
      </c>
      <c r="C514" s="1">
        <v>1871.0</v>
      </c>
      <c r="D514" s="20">
        <v>43904.82435329861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1.0</v>
      </c>
      <c r="L514" s="1">
        <v>1.0</v>
      </c>
      <c r="M514" s="1">
        <v>1.0</v>
      </c>
      <c r="N514" s="1">
        <v>1.0</v>
      </c>
      <c r="O514" s="1">
        <v>0.0</v>
      </c>
      <c r="P514" s="1">
        <v>0.0</v>
      </c>
      <c r="Q514" s="36">
        <v>2.0</v>
      </c>
      <c r="R514" s="45">
        <f t="shared" si="6"/>
        <v>6</v>
      </c>
      <c r="S514" s="45">
        <f t="shared" si="7"/>
        <v>0</v>
      </c>
      <c r="T514" s="45">
        <f t="shared" si="8"/>
        <v>3</v>
      </c>
      <c r="U514" s="45">
        <f t="shared" si="9"/>
        <v>3</v>
      </c>
      <c r="V514" s="110">
        <f>VLOOKUP(R514,'PCS Percentiles'!A$2:E$105,5,False)</f>
        <v>15</v>
      </c>
      <c r="W514" s="108" t="str">
        <f t="shared" si="10"/>
        <v>Within Standard Deviation</v>
      </c>
    </row>
    <row r="515">
      <c r="A515" s="1" t="b">
        <v>0</v>
      </c>
      <c r="B515" s="1" t="s">
        <v>410</v>
      </c>
      <c r="C515" s="1">
        <v>2189.0</v>
      </c>
      <c r="D515" s="20">
        <v>43905.587478472225</v>
      </c>
      <c r="E515" s="1">
        <v>3.0</v>
      </c>
      <c r="F515" s="1">
        <v>2.0</v>
      </c>
      <c r="G515" s="1">
        <v>3.0</v>
      </c>
      <c r="H515" s="1">
        <v>3.0</v>
      </c>
      <c r="I515" s="1">
        <v>2.0</v>
      </c>
      <c r="J515" s="1">
        <v>2.0</v>
      </c>
      <c r="K515" s="1">
        <v>3.0</v>
      </c>
      <c r="L515" s="1">
        <v>3.0</v>
      </c>
      <c r="M515" s="1">
        <v>2.0</v>
      </c>
      <c r="N515" s="1">
        <v>2.0</v>
      </c>
      <c r="O515" s="1">
        <v>3.0</v>
      </c>
      <c r="P515" s="1">
        <v>2.0</v>
      </c>
      <c r="Q515" s="36">
        <v>3.0</v>
      </c>
      <c r="R515" s="45">
        <f t="shared" si="6"/>
        <v>33</v>
      </c>
      <c r="S515" s="45">
        <f t="shared" si="7"/>
        <v>15</v>
      </c>
      <c r="T515" s="45">
        <f t="shared" si="8"/>
        <v>8</v>
      </c>
      <c r="U515" s="45">
        <f t="shared" si="9"/>
        <v>10</v>
      </c>
      <c r="V515" s="110">
        <f>VLOOKUP(R515,'PCS Percentiles'!A$2:E$105,5,False)</f>
        <v>81</v>
      </c>
      <c r="W515" s="108" t="str">
        <f t="shared" si="10"/>
        <v>Clinically Relevant</v>
      </c>
    </row>
    <row r="516">
      <c r="A516" s="1" t="b">
        <v>0</v>
      </c>
      <c r="B516" s="1" t="s">
        <v>348</v>
      </c>
      <c r="C516" s="1">
        <v>2130.0</v>
      </c>
      <c r="D516" s="20">
        <v>43905.83964615741</v>
      </c>
      <c r="E516" s="1">
        <v>3.0</v>
      </c>
      <c r="F516" s="1">
        <v>1.0</v>
      </c>
      <c r="G516" s="1">
        <v>1.0</v>
      </c>
      <c r="H516" s="1">
        <v>1.0</v>
      </c>
      <c r="I516" s="1">
        <v>1.0</v>
      </c>
      <c r="J516" s="1">
        <v>2.0</v>
      </c>
      <c r="K516" s="1">
        <v>2.0</v>
      </c>
      <c r="L516" s="1">
        <v>2.0</v>
      </c>
      <c r="M516" s="1">
        <v>2.0</v>
      </c>
      <c r="N516" s="1">
        <v>1.0</v>
      </c>
      <c r="O516" s="1">
        <v>2.0</v>
      </c>
      <c r="P516" s="1">
        <v>4.0</v>
      </c>
      <c r="Q516" s="36">
        <v>3.0</v>
      </c>
      <c r="R516" s="45">
        <f t="shared" si="6"/>
        <v>25</v>
      </c>
      <c r="S516" s="45">
        <f t="shared" si="7"/>
        <v>11</v>
      </c>
      <c r="T516" s="45">
        <f t="shared" si="8"/>
        <v>7</v>
      </c>
      <c r="U516" s="45">
        <f t="shared" si="9"/>
        <v>7</v>
      </c>
      <c r="V516" s="110">
        <f>VLOOKUP(R516,'PCS Percentiles'!A$2:E$105,5,False)</f>
        <v>62</v>
      </c>
      <c r="W516" s="108" t="str">
        <f t="shared" si="10"/>
        <v>Within Standard Deviation</v>
      </c>
    </row>
    <row r="517">
      <c r="A517" s="1" t="b">
        <v>0</v>
      </c>
      <c r="B517" s="1" t="s">
        <v>411</v>
      </c>
      <c r="C517" s="1">
        <v>2202.0</v>
      </c>
      <c r="D517" s="20">
        <v>43907.42281534722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36">
        <v>0.0</v>
      </c>
      <c r="R517" s="45">
        <f t="shared" si="6"/>
        <v>0</v>
      </c>
      <c r="S517" s="45">
        <f t="shared" si="7"/>
        <v>0</v>
      </c>
      <c r="T517" s="45">
        <f t="shared" si="8"/>
        <v>0</v>
      </c>
      <c r="U517" s="45">
        <f t="shared" si="9"/>
        <v>0</v>
      </c>
      <c r="V517" s="110">
        <f>VLOOKUP(R517,'PCS Percentiles'!A$2:E$105,5,False)</f>
        <v>2</v>
      </c>
      <c r="W517" s="108" t="str">
        <f t="shared" si="10"/>
        <v>Within Standard Deviation</v>
      </c>
    </row>
    <row r="518">
      <c r="A518" s="1" t="b">
        <v>1</v>
      </c>
      <c r="B518" s="1" t="s">
        <v>342</v>
      </c>
      <c r="C518" s="1">
        <v>2119.0</v>
      </c>
      <c r="D518" s="20">
        <v>43916.61674799769</v>
      </c>
      <c r="E518" s="1">
        <v>1.0</v>
      </c>
      <c r="F518" s="1">
        <v>0.0</v>
      </c>
      <c r="G518" s="1">
        <v>0.0</v>
      </c>
      <c r="H518" s="1">
        <v>0.0</v>
      </c>
      <c r="I518" s="1">
        <v>0.0</v>
      </c>
      <c r="J518" s="1">
        <v>1.0</v>
      </c>
      <c r="K518" s="1">
        <v>1.0</v>
      </c>
      <c r="L518" s="1">
        <v>1.0</v>
      </c>
      <c r="M518" s="1">
        <v>0.0</v>
      </c>
      <c r="N518" s="1">
        <v>0.0</v>
      </c>
      <c r="O518" s="1">
        <v>0.0</v>
      </c>
      <c r="P518" s="1">
        <v>0.0</v>
      </c>
      <c r="Q518" s="36">
        <v>0.0</v>
      </c>
      <c r="R518" s="45">
        <f t="shared" si="6"/>
        <v>4</v>
      </c>
      <c r="S518" s="45">
        <f t="shared" si="7"/>
        <v>1</v>
      </c>
      <c r="T518" s="45">
        <f t="shared" si="8"/>
        <v>2</v>
      </c>
      <c r="U518" s="45">
        <f t="shared" si="9"/>
        <v>1</v>
      </c>
      <c r="V518" s="110">
        <f>VLOOKUP(R518,'PCS Percentiles'!A$2:E$105,5,False)</f>
        <v>9</v>
      </c>
      <c r="W518" s="108" t="str">
        <f t="shared" si="10"/>
        <v>Within Standard Deviation</v>
      </c>
    </row>
    <row r="519">
      <c r="A519" s="1" t="b">
        <v>1</v>
      </c>
      <c r="B519" s="1" t="s">
        <v>412</v>
      </c>
      <c r="C519" s="1">
        <v>2233.0</v>
      </c>
      <c r="D519" s="20">
        <v>43921.739944733796</v>
      </c>
      <c r="E519" s="1">
        <v>4.0</v>
      </c>
      <c r="F519" s="1">
        <v>4.0</v>
      </c>
      <c r="G519" s="1">
        <v>4.0</v>
      </c>
      <c r="H519" s="1">
        <v>4.0</v>
      </c>
      <c r="I519" s="1">
        <v>4.0</v>
      </c>
      <c r="J519" s="1">
        <v>4.0</v>
      </c>
      <c r="K519" s="1">
        <v>2.0</v>
      </c>
      <c r="L519" s="1">
        <v>4.0</v>
      </c>
      <c r="M519" s="1">
        <v>4.0</v>
      </c>
      <c r="N519" s="1">
        <v>4.0</v>
      </c>
      <c r="O519" s="1">
        <v>4.0</v>
      </c>
      <c r="P519" s="1">
        <v>3.0</v>
      </c>
      <c r="Q519" s="36">
        <v>4.0</v>
      </c>
      <c r="R519" s="45">
        <f t="shared" si="6"/>
        <v>49</v>
      </c>
      <c r="S519" s="45">
        <f t="shared" si="7"/>
        <v>23</v>
      </c>
      <c r="T519" s="45">
        <f t="shared" si="8"/>
        <v>10</v>
      </c>
      <c r="U519" s="45">
        <f t="shared" si="9"/>
        <v>16</v>
      </c>
      <c r="V519" s="110">
        <f>VLOOKUP(R519,'PCS Percentiles'!A$2:E$105,5,False)</f>
        <v>100</v>
      </c>
      <c r="W519" s="108" t="str">
        <f t="shared" si="10"/>
        <v>Clinically Relevant</v>
      </c>
    </row>
    <row r="520">
      <c r="A520" s="1" t="b">
        <v>1</v>
      </c>
      <c r="B520" s="1" t="s">
        <v>304</v>
      </c>
      <c r="C520" s="1">
        <v>2073.0</v>
      </c>
      <c r="D520" s="20">
        <v>43923.368675150465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1.0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36">
        <v>0.0</v>
      </c>
      <c r="R520" s="45">
        <f t="shared" si="6"/>
        <v>1</v>
      </c>
      <c r="S520" s="45">
        <f t="shared" si="7"/>
        <v>0</v>
      </c>
      <c r="T520" s="45">
        <f t="shared" si="8"/>
        <v>1</v>
      </c>
      <c r="U520" s="45">
        <f t="shared" si="9"/>
        <v>0</v>
      </c>
      <c r="V520" s="110" t="str">
        <f>VLOOKUP(R520,'PCS Percentiles'!A$2:E$105,5,False)</f>
        <v>#N/A</v>
      </c>
      <c r="W520" s="108" t="str">
        <f t="shared" si="10"/>
        <v>Within Standard Deviation</v>
      </c>
    </row>
    <row r="521">
      <c r="A521" s="1" t="b">
        <v>1</v>
      </c>
      <c r="B521" s="1" t="s">
        <v>902</v>
      </c>
      <c r="C521" s="1">
        <v>2228.0</v>
      </c>
      <c r="D521" s="20">
        <v>43926.766530821755</v>
      </c>
      <c r="E521" s="1">
        <v>2.0</v>
      </c>
      <c r="F521" s="1">
        <v>1.0</v>
      </c>
      <c r="G521" s="1">
        <v>2.0</v>
      </c>
      <c r="H521" s="1">
        <v>1.0</v>
      </c>
      <c r="I521" s="1">
        <v>2.0</v>
      </c>
      <c r="J521" s="1">
        <v>2.0</v>
      </c>
      <c r="K521" s="1">
        <v>1.0</v>
      </c>
      <c r="L521" s="1">
        <v>3.0</v>
      </c>
      <c r="M521" s="1">
        <v>1.0</v>
      </c>
      <c r="N521" s="1">
        <v>2.0</v>
      </c>
      <c r="O521" s="1">
        <v>3.0</v>
      </c>
      <c r="P521" s="1">
        <v>1.0</v>
      </c>
      <c r="Q521" s="36">
        <v>2.0</v>
      </c>
      <c r="R521" s="45">
        <f t="shared" si="6"/>
        <v>23</v>
      </c>
      <c r="S521" s="45">
        <f t="shared" si="7"/>
        <v>9</v>
      </c>
      <c r="T521" s="45">
        <f t="shared" si="8"/>
        <v>5</v>
      </c>
      <c r="U521" s="45">
        <f t="shared" si="9"/>
        <v>9</v>
      </c>
      <c r="V521" s="110">
        <f>VLOOKUP(R521,'PCS Percentiles'!A$2:E$105,5,False)</f>
        <v>57</v>
      </c>
      <c r="W521" s="108" t="str">
        <f t="shared" si="10"/>
        <v>Within Standard Deviation</v>
      </c>
    </row>
    <row r="522">
      <c r="A522" s="1" t="b">
        <v>1</v>
      </c>
      <c r="B522" s="1" t="s">
        <v>1022</v>
      </c>
      <c r="C522" s="1">
        <v>228.0</v>
      </c>
      <c r="D522" s="20">
        <v>43926.77393930555</v>
      </c>
      <c r="E522" s="1">
        <v>2.0</v>
      </c>
      <c r="F522" s="1">
        <v>1.0</v>
      </c>
      <c r="G522" s="1">
        <v>1.0</v>
      </c>
      <c r="H522" s="1">
        <v>0.0</v>
      </c>
      <c r="I522" s="1">
        <v>1.0</v>
      </c>
      <c r="J522" s="1">
        <v>2.0</v>
      </c>
      <c r="K522" s="1">
        <v>0.0</v>
      </c>
      <c r="L522" s="1">
        <v>1.0</v>
      </c>
      <c r="M522" s="1">
        <v>0.0</v>
      </c>
      <c r="N522" s="1">
        <v>1.0</v>
      </c>
      <c r="O522" s="1">
        <v>1.0</v>
      </c>
      <c r="P522" s="1">
        <v>0.0</v>
      </c>
      <c r="Q522" s="36">
        <v>1.0</v>
      </c>
      <c r="R522" s="45">
        <f t="shared" si="6"/>
        <v>11</v>
      </c>
      <c r="S522" s="45">
        <f t="shared" si="7"/>
        <v>5</v>
      </c>
      <c r="T522" s="45">
        <f t="shared" si="8"/>
        <v>3</v>
      </c>
      <c r="U522" s="45">
        <f t="shared" si="9"/>
        <v>3</v>
      </c>
      <c r="V522" s="110">
        <f>VLOOKUP(R522,'PCS Percentiles'!A$2:E$105,5,False)</f>
        <v>28</v>
      </c>
      <c r="W522" s="108" t="str">
        <f t="shared" si="10"/>
        <v>Within Standard Deviation</v>
      </c>
    </row>
    <row r="523">
      <c r="A523" s="1" t="b">
        <v>1</v>
      </c>
      <c r="B523" s="1" t="s">
        <v>415</v>
      </c>
      <c r="C523" s="1">
        <v>2235.0</v>
      </c>
      <c r="D523" s="20">
        <v>43927.867184849536</v>
      </c>
      <c r="E523" s="1">
        <v>3.0</v>
      </c>
      <c r="F523" s="1">
        <v>1.0</v>
      </c>
      <c r="G523" s="1">
        <v>3.0</v>
      </c>
      <c r="H523" s="1">
        <v>2.0</v>
      </c>
      <c r="I523" s="1">
        <v>2.0</v>
      </c>
      <c r="J523" s="1">
        <v>3.0</v>
      </c>
      <c r="K523" s="1">
        <v>0.0</v>
      </c>
      <c r="L523" s="1">
        <v>3.0</v>
      </c>
      <c r="M523" s="1">
        <v>2.0</v>
      </c>
      <c r="N523" s="1">
        <v>3.0</v>
      </c>
      <c r="O523" s="1">
        <v>4.0</v>
      </c>
      <c r="P523" s="1">
        <v>2.0</v>
      </c>
      <c r="Q523" s="36">
        <v>3.0</v>
      </c>
      <c r="R523" s="45">
        <f t="shared" si="6"/>
        <v>31</v>
      </c>
      <c r="S523" s="45">
        <f t="shared" si="7"/>
        <v>13</v>
      </c>
      <c r="T523" s="45">
        <f t="shared" si="8"/>
        <v>6</v>
      </c>
      <c r="U523" s="45">
        <f t="shared" si="9"/>
        <v>12</v>
      </c>
      <c r="V523" s="110">
        <f>VLOOKUP(R523,'PCS Percentiles'!A$2:E$105,5,False)</f>
        <v>78</v>
      </c>
      <c r="W523" s="108" t="str">
        <f t="shared" si="10"/>
        <v>Clinically Relevant</v>
      </c>
    </row>
    <row r="524">
      <c r="A524" s="1" t="b">
        <v>1</v>
      </c>
      <c r="B524" s="1" t="s">
        <v>307</v>
      </c>
      <c r="C524" s="1">
        <v>2070.0</v>
      </c>
      <c r="D524" s="20">
        <v>43929.691867939815</v>
      </c>
      <c r="E524" s="1">
        <v>3.0</v>
      </c>
      <c r="F524" s="1">
        <v>2.0</v>
      </c>
      <c r="G524" s="1">
        <v>1.0</v>
      </c>
      <c r="H524" s="1">
        <v>3.0</v>
      </c>
      <c r="I524" s="1">
        <v>0.0</v>
      </c>
      <c r="J524" s="1">
        <v>3.0</v>
      </c>
      <c r="K524" s="1">
        <v>0.0</v>
      </c>
      <c r="L524" s="1">
        <v>1.0</v>
      </c>
      <c r="M524" s="1">
        <v>1.0</v>
      </c>
      <c r="N524" s="1">
        <v>1.0</v>
      </c>
      <c r="O524" s="1">
        <v>2.0</v>
      </c>
      <c r="P524" s="1">
        <v>1.0</v>
      </c>
      <c r="Q524" s="36">
        <v>0.0</v>
      </c>
      <c r="R524" s="45">
        <f t="shared" si="6"/>
        <v>18</v>
      </c>
      <c r="S524" s="45">
        <f t="shared" si="7"/>
        <v>10</v>
      </c>
      <c r="T524" s="45">
        <f t="shared" si="8"/>
        <v>3</v>
      </c>
      <c r="U524" s="45">
        <f t="shared" si="9"/>
        <v>5</v>
      </c>
      <c r="V524" s="110">
        <f>VLOOKUP(R524,'PCS Percentiles'!A$2:E$105,5,False)</f>
        <v>47</v>
      </c>
      <c r="W524" s="108" t="str">
        <f t="shared" si="10"/>
        <v>Within Standard Deviation</v>
      </c>
    </row>
    <row r="525">
      <c r="A525" s="1" t="b">
        <v>1</v>
      </c>
      <c r="B525" s="1" t="s">
        <v>414</v>
      </c>
      <c r="C525" s="1">
        <v>2223.0</v>
      </c>
      <c r="D525" s="20">
        <v>43929.77684443287</v>
      </c>
      <c r="E525" s="1">
        <v>2.0</v>
      </c>
      <c r="F525" s="1">
        <v>1.0</v>
      </c>
      <c r="G525" s="1">
        <v>2.0</v>
      </c>
      <c r="H525" s="1">
        <v>4.0</v>
      </c>
      <c r="I525" s="1">
        <v>2.0</v>
      </c>
      <c r="J525" s="1">
        <v>1.0</v>
      </c>
      <c r="K525" s="1">
        <v>1.0</v>
      </c>
      <c r="L525" s="1">
        <v>3.0</v>
      </c>
      <c r="M525" s="1">
        <v>3.0</v>
      </c>
      <c r="N525" s="1">
        <v>2.0</v>
      </c>
      <c r="O525" s="1">
        <v>1.0</v>
      </c>
      <c r="P525" s="1">
        <v>1.0</v>
      </c>
      <c r="Q525" s="36">
        <v>1.0</v>
      </c>
      <c r="R525" s="45">
        <f t="shared" si="6"/>
        <v>24</v>
      </c>
      <c r="S525" s="45">
        <f t="shared" si="7"/>
        <v>12</v>
      </c>
      <c r="T525" s="45">
        <f t="shared" si="8"/>
        <v>3</v>
      </c>
      <c r="U525" s="45">
        <f t="shared" si="9"/>
        <v>9</v>
      </c>
      <c r="V525" s="110">
        <f>VLOOKUP(R525,'PCS Percentiles'!A$2:E$105,5,False)</f>
        <v>60</v>
      </c>
      <c r="W525" s="108" t="str">
        <f t="shared" si="10"/>
        <v>Within Standard Deviation</v>
      </c>
    </row>
    <row r="526">
      <c r="A526" s="1" t="b">
        <v>1</v>
      </c>
      <c r="B526" s="1" t="s">
        <v>416</v>
      </c>
      <c r="C526" s="1">
        <v>2221.0</v>
      </c>
      <c r="D526" s="20">
        <v>43929.787405995376</v>
      </c>
      <c r="E526" s="1">
        <v>1.0</v>
      </c>
      <c r="F526" s="1">
        <v>1.0</v>
      </c>
      <c r="G526" s="1">
        <v>1.0</v>
      </c>
      <c r="H526" s="1">
        <v>2.0</v>
      </c>
      <c r="I526" s="1">
        <v>1.0</v>
      </c>
      <c r="J526" s="1">
        <v>2.0</v>
      </c>
      <c r="K526" s="1">
        <v>3.0</v>
      </c>
      <c r="L526" s="1">
        <v>1.0</v>
      </c>
      <c r="M526" s="1">
        <v>1.0</v>
      </c>
      <c r="N526" s="1">
        <v>0.0</v>
      </c>
      <c r="O526" s="1">
        <v>1.0</v>
      </c>
      <c r="P526" s="1">
        <v>2.0</v>
      </c>
      <c r="Q526" s="36">
        <v>1.0</v>
      </c>
      <c r="R526" s="45">
        <f t="shared" si="6"/>
        <v>17</v>
      </c>
      <c r="S526" s="45">
        <f t="shared" si="7"/>
        <v>8</v>
      </c>
      <c r="T526" s="45">
        <f t="shared" si="8"/>
        <v>6</v>
      </c>
      <c r="U526" s="45">
        <f t="shared" si="9"/>
        <v>3</v>
      </c>
      <c r="V526" s="110">
        <f>VLOOKUP(R526,'PCS Percentiles'!A$2:E$105,5,False)</f>
        <v>44</v>
      </c>
      <c r="W526" s="108" t="str">
        <f t="shared" si="10"/>
        <v>Within Standard Deviation</v>
      </c>
    </row>
    <row r="527">
      <c r="A527" s="1" t="b">
        <v>1</v>
      </c>
      <c r="B527" s="1" t="s">
        <v>369</v>
      </c>
      <c r="C527" s="1">
        <v>222.0</v>
      </c>
      <c r="D527" s="20">
        <v>43934.36415692129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36">
        <v>0.0</v>
      </c>
      <c r="R527" s="45">
        <f t="shared" si="6"/>
        <v>0</v>
      </c>
      <c r="S527" s="45">
        <f t="shared" si="7"/>
        <v>0</v>
      </c>
      <c r="T527" s="45">
        <f t="shared" si="8"/>
        <v>0</v>
      </c>
      <c r="U527" s="45">
        <f t="shared" si="9"/>
        <v>0</v>
      </c>
      <c r="V527" s="110">
        <f>VLOOKUP(R527,'PCS Percentiles'!A$2:E$105,5,False)</f>
        <v>2</v>
      </c>
      <c r="W527" s="108" t="str">
        <f t="shared" si="10"/>
        <v>Within Standard Deviation</v>
      </c>
    </row>
    <row r="528">
      <c r="A528" s="1" t="b">
        <v>1</v>
      </c>
      <c r="B528" s="1" t="s">
        <v>417</v>
      </c>
      <c r="C528" s="1">
        <v>2238.0</v>
      </c>
      <c r="D528" s="20">
        <v>43934.43015428241</v>
      </c>
      <c r="E528" s="1">
        <v>1.0</v>
      </c>
      <c r="F528" s="1">
        <v>0.0</v>
      </c>
      <c r="G528" s="1">
        <v>0.0</v>
      </c>
      <c r="H528" s="1">
        <v>0.0</v>
      </c>
      <c r="I528" s="1">
        <v>0.0</v>
      </c>
      <c r="J528" s="1">
        <v>1.0</v>
      </c>
      <c r="K528" s="1">
        <v>0.0</v>
      </c>
      <c r="L528" s="1">
        <v>0.0</v>
      </c>
      <c r="M528" s="1">
        <v>1.0</v>
      </c>
      <c r="N528" s="1">
        <v>0.0</v>
      </c>
      <c r="O528" s="1">
        <v>0.0</v>
      </c>
      <c r="P528" s="1">
        <v>0.0</v>
      </c>
      <c r="Q528" s="36">
        <v>2.0</v>
      </c>
      <c r="R528" s="45">
        <f t="shared" si="6"/>
        <v>5</v>
      </c>
      <c r="S528" s="45">
        <f t="shared" si="7"/>
        <v>1</v>
      </c>
      <c r="T528" s="45">
        <f t="shared" si="8"/>
        <v>3</v>
      </c>
      <c r="U528" s="45">
        <f t="shared" si="9"/>
        <v>1</v>
      </c>
      <c r="V528" s="110">
        <f>VLOOKUP(R528,'PCS Percentiles'!A$2:E$105,5,False)</f>
        <v>11</v>
      </c>
      <c r="W528" s="108" t="str">
        <f t="shared" si="10"/>
        <v>Within Standard Deviation</v>
      </c>
    </row>
    <row r="529">
      <c r="A529" s="1" t="b">
        <v>1</v>
      </c>
      <c r="B529" s="1" t="s">
        <v>281</v>
      </c>
      <c r="C529" s="1">
        <v>2037.0</v>
      </c>
      <c r="D529" s="20">
        <v>43934.591122638885</v>
      </c>
      <c r="E529" s="1">
        <v>0.0</v>
      </c>
      <c r="F529" s="1">
        <v>2.0</v>
      </c>
      <c r="G529" s="1">
        <v>2.0</v>
      </c>
      <c r="H529" s="1">
        <v>1.0</v>
      </c>
      <c r="I529" s="1">
        <v>2.0</v>
      </c>
      <c r="J529" s="1">
        <v>0.0</v>
      </c>
      <c r="K529" s="1">
        <v>0.0</v>
      </c>
      <c r="L529" s="1">
        <v>2.0</v>
      </c>
      <c r="M529" s="1">
        <v>1.0</v>
      </c>
      <c r="N529" s="1">
        <v>0.0</v>
      </c>
      <c r="O529" s="1">
        <v>0.0</v>
      </c>
      <c r="P529" s="1">
        <v>0.0</v>
      </c>
      <c r="Q529" s="36">
        <v>2.0</v>
      </c>
      <c r="R529" s="45">
        <f t="shared" si="6"/>
        <v>12</v>
      </c>
      <c r="S529" s="45">
        <f t="shared" si="7"/>
        <v>7</v>
      </c>
      <c r="T529" s="45">
        <f t="shared" si="8"/>
        <v>2</v>
      </c>
      <c r="U529" s="45">
        <f t="shared" si="9"/>
        <v>3</v>
      </c>
      <c r="V529" s="110">
        <f>VLOOKUP(R529,'PCS Percentiles'!A$2:E$105,5,False)</f>
        <v>31</v>
      </c>
      <c r="W529" s="108" t="str">
        <f t="shared" si="10"/>
        <v>Within Standard Deviation</v>
      </c>
    </row>
    <row r="530">
      <c r="A530" s="1" t="b">
        <v>1</v>
      </c>
      <c r="B530" s="1" t="s">
        <v>301</v>
      </c>
      <c r="C530" s="1">
        <v>2066.0</v>
      </c>
      <c r="D530" s="20">
        <v>43935.51974797454</v>
      </c>
      <c r="E530" s="1">
        <v>1.0</v>
      </c>
      <c r="F530" s="1">
        <v>1.0</v>
      </c>
      <c r="G530" s="1">
        <v>1.0</v>
      </c>
      <c r="H530" s="1">
        <v>1.0</v>
      </c>
      <c r="I530" s="1">
        <v>1.0</v>
      </c>
      <c r="J530" s="1">
        <v>1.0</v>
      </c>
      <c r="K530" s="1">
        <v>2.0</v>
      </c>
      <c r="L530" s="1">
        <v>2.0</v>
      </c>
      <c r="M530" s="1">
        <v>1.0</v>
      </c>
      <c r="N530" s="1">
        <v>1.0</v>
      </c>
      <c r="O530" s="1">
        <v>2.0</v>
      </c>
      <c r="P530" s="1">
        <v>2.0</v>
      </c>
      <c r="Q530" s="36">
        <v>2.0</v>
      </c>
      <c r="R530" s="45">
        <f t="shared" si="6"/>
        <v>18</v>
      </c>
      <c r="S530" s="45">
        <f t="shared" si="7"/>
        <v>7</v>
      </c>
      <c r="T530" s="45">
        <f t="shared" si="8"/>
        <v>5</v>
      </c>
      <c r="U530" s="45">
        <f t="shared" si="9"/>
        <v>6</v>
      </c>
      <c r="V530" s="110">
        <f>VLOOKUP(R530,'PCS Percentiles'!A$2:E$105,5,False)</f>
        <v>47</v>
      </c>
      <c r="W530" s="108" t="str">
        <f t="shared" si="10"/>
        <v>Within Standard Deviation</v>
      </c>
    </row>
    <row r="531">
      <c r="A531" s="1" t="b">
        <v>1</v>
      </c>
      <c r="B531" s="1" t="s">
        <v>1023</v>
      </c>
      <c r="C531" s="1">
        <v>2052.0</v>
      </c>
      <c r="D531" s="20">
        <v>43936.64200579861</v>
      </c>
      <c r="E531" s="1">
        <v>1.0</v>
      </c>
      <c r="F531" s="1">
        <v>0.0</v>
      </c>
      <c r="G531" s="1">
        <v>0.0</v>
      </c>
      <c r="H531" s="1">
        <v>1.0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36">
        <v>0.0</v>
      </c>
      <c r="R531" s="45">
        <f t="shared" si="6"/>
        <v>2</v>
      </c>
      <c r="S531" s="45">
        <f t="shared" si="7"/>
        <v>2</v>
      </c>
      <c r="T531" s="45">
        <f t="shared" si="8"/>
        <v>0</v>
      </c>
      <c r="U531" s="45">
        <f t="shared" si="9"/>
        <v>0</v>
      </c>
      <c r="V531" s="110">
        <f>VLOOKUP(R531,'PCS Percentiles'!A$2:E$105,5,False)</f>
        <v>5</v>
      </c>
      <c r="W531" s="108" t="str">
        <f t="shared" si="10"/>
        <v>Within Standard Deviation</v>
      </c>
    </row>
    <row r="532">
      <c r="A532" s="1" t="b">
        <v>1</v>
      </c>
      <c r="B532" s="1" t="s">
        <v>420</v>
      </c>
      <c r="C532" s="1">
        <v>2239.0</v>
      </c>
      <c r="D532" s="20">
        <v>43940.65324636574</v>
      </c>
      <c r="E532" s="1">
        <v>3.0</v>
      </c>
      <c r="F532" s="1">
        <v>2.0</v>
      </c>
      <c r="G532" s="1">
        <v>2.0</v>
      </c>
      <c r="H532" s="1">
        <v>3.0</v>
      </c>
      <c r="I532" s="1">
        <v>3.0</v>
      </c>
      <c r="J532" s="1">
        <v>3.0</v>
      </c>
      <c r="K532" s="1">
        <v>0.0</v>
      </c>
      <c r="L532" s="1">
        <v>3.0</v>
      </c>
      <c r="M532" s="1">
        <v>3.0</v>
      </c>
      <c r="N532" s="1">
        <v>3.0</v>
      </c>
      <c r="O532" s="1">
        <v>3.0</v>
      </c>
      <c r="P532" s="1">
        <v>2.0</v>
      </c>
      <c r="Q532" s="36">
        <v>1.0</v>
      </c>
      <c r="R532" s="45">
        <f t="shared" si="6"/>
        <v>31</v>
      </c>
      <c r="S532" s="45">
        <f t="shared" si="7"/>
        <v>15</v>
      </c>
      <c r="T532" s="45">
        <f t="shared" si="8"/>
        <v>4</v>
      </c>
      <c r="U532" s="45">
        <f t="shared" si="9"/>
        <v>12</v>
      </c>
      <c r="V532" s="110">
        <f>VLOOKUP(R532,'PCS Percentiles'!A$2:E$105,5,False)</f>
        <v>78</v>
      </c>
      <c r="W532" s="108" t="str">
        <f t="shared" si="10"/>
        <v>Clinically Relevant</v>
      </c>
    </row>
    <row r="533">
      <c r="A533" s="1" t="b">
        <v>1</v>
      </c>
      <c r="B533" s="1" t="s">
        <v>421</v>
      </c>
      <c r="C533" s="1">
        <v>2222.0</v>
      </c>
      <c r="D533" s="20">
        <v>43941.35656410879</v>
      </c>
      <c r="E533" s="1">
        <v>3.0</v>
      </c>
      <c r="F533" s="1">
        <v>0.0</v>
      </c>
      <c r="G533" s="1">
        <v>2.0</v>
      </c>
      <c r="H533" s="1">
        <v>2.0</v>
      </c>
      <c r="I533" s="1">
        <v>2.0</v>
      </c>
      <c r="J533" s="1">
        <v>3.0</v>
      </c>
      <c r="K533" s="1">
        <v>3.0</v>
      </c>
      <c r="L533" s="1">
        <v>3.0</v>
      </c>
      <c r="M533" s="1">
        <v>3.0</v>
      </c>
      <c r="N533" s="1">
        <v>2.0</v>
      </c>
      <c r="O533" s="1">
        <v>3.0</v>
      </c>
      <c r="P533" s="1">
        <v>2.0</v>
      </c>
      <c r="Q533" s="36">
        <v>2.0</v>
      </c>
      <c r="R533" s="45">
        <f t="shared" si="6"/>
        <v>30</v>
      </c>
      <c r="S533" s="45">
        <f t="shared" si="7"/>
        <v>11</v>
      </c>
      <c r="T533" s="45">
        <f t="shared" si="8"/>
        <v>8</v>
      </c>
      <c r="U533" s="45">
        <f t="shared" si="9"/>
        <v>11</v>
      </c>
      <c r="V533" s="110">
        <f>VLOOKUP(R533,'PCS Percentiles'!A$2:E$105,5,False)</f>
        <v>75</v>
      </c>
      <c r="W533" s="108" t="str">
        <f t="shared" si="10"/>
        <v>Clinically Relevant</v>
      </c>
    </row>
    <row r="534">
      <c r="A534" s="1" t="b">
        <v>1</v>
      </c>
      <c r="B534" s="1" t="s">
        <v>419</v>
      </c>
      <c r="C534" s="1">
        <v>2240.0</v>
      </c>
      <c r="D534" s="20">
        <v>43941.61190305556</v>
      </c>
      <c r="E534" s="1">
        <v>2.0</v>
      </c>
      <c r="F534" s="1">
        <v>0.0</v>
      </c>
      <c r="G534" s="1">
        <v>3.0</v>
      </c>
      <c r="H534" s="1">
        <v>0.0</v>
      </c>
      <c r="I534" s="1">
        <v>2.0</v>
      </c>
      <c r="J534" s="1">
        <v>1.0</v>
      </c>
      <c r="K534" s="1">
        <v>1.0</v>
      </c>
      <c r="L534" s="1">
        <v>1.0</v>
      </c>
      <c r="M534" s="1">
        <v>2.0</v>
      </c>
      <c r="N534" s="1">
        <v>3.0</v>
      </c>
      <c r="O534" s="1">
        <v>2.0</v>
      </c>
      <c r="P534" s="1">
        <v>3.0</v>
      </c>
      <c r="Q534" s="36">
        <v>0.0</v>
      </c>
      <c r="R534" s="45">
        <f t="shared" si="6"/>
        <v>20</v>
      </c>
      <c r="S534" s="45">
        <f t="shared" si="7"/>
        <v>10</v>
      </c>
      <c r="T534" s="45">
        <f t="shared" si="8"/>
        <v>2</v>
      </c>
      <c r="U534" s="45">
        <f t="shared" si="9"/>
        <v>8</v>
      </c>
      <c r="V534" s="110">
        <f>VLOOKUP(R534,'PCS Percentiles'!A$2:E$105,5,False)</f>
        <v>50</v>
      </c>
      <c r="W534" s="108" t="str">
        <f t="shared" si="10"/>
        <v>Within Standard Deviation</v>
      </c>
    </row>
    <row r="535">
      <c r="A535" s="1" t="b">
        <v>1</v>
      </c>
      <c r="B535" s="1" t="s">
        <v>378</v>
      </c>
      <c r="C535" s="1">
        <v>2171.0</v>
      </c>
      <c r="D535" s="20">
        <v>43944.48983810185</v>
      </c>
      <c r="E535" s="1">
        <v>3.0</v>
      </c>
      <c r="F535" s="1">
        <v>1.0</v>
      </c>
      <c r="G535" s="1">
        <v>1.0</v>
      </c>
      <c r="H535" s="1">
        <v>1.0</v>
      </c>
      <c r="I535" s="1">
        <v>2.0</v>
      </c>
      <c r="J535" s="1">
        <v>1.0</v>
      </c>
      <c r="K535" s="1">
        <v>0.0</v>
      </c>
      <c r="L535" s="1">
        <v>3.0</v>
      </c>
      <c r="M535" s="1">
        <v>1.0</v>
      </c>
      <c r="N535" s="1">
        <v>1.0</v>
      </c>
      <c r="O535" s="1">
        <v>1.0</v>
      </c>
      <c r="P535" s="1">
        <v>1.0</v>
      </c>
      <c r="Q535" s="36">
        <v>0.0</v>
      </c>
      <c r="R535" s="45">
        <f t="shared" si="6"/>
        <v>16</v>
      </c>
      <c r="S535" s="45">
        <f t="shared" si="7"/>
        <v>9</v>
      </c>
      <c r="T535" s="45">
        <f t="shared" si="8"/>
        <v>1</v>
      </c>
      <c r="U535" s="45">
        <f t="shared" si="9"/>
        <v>6</v>
      </c>
      <c r="V535" s="110">
        <f>VLOOKUP(R535,'PCS Percentiles'!A$2:E$105,5,False)</f>
        <v>41</v>
      </c>
      <c r="W535" s="108" t="str">
        <f t="shared" si="10"/>
        <v>Within Standard Deviation</v>
      </c>
    </row>
    <row r="536">
      <c r="A536" s="1" t="b">
        <v>1</v>
      </c>
      <c r="B536" s="1" t="s">
        <v>332</v>
      </c>
      <c r="C536" s="1">
        <v>2124.0</v>
      </c>
      <c r="D536" s="20">
        <v>43944.61138850695</v>
      </c>
      <c r="E536" s="1">
        <v>1.0</v>
      </c>
      <c r="F536" s="1">
        <v>0.0</v>
      </c>
      <c r="G536" s="1">
        <v>0.0</v>
      </c>
      <c r="H536" s="1">
        <v>0.0</v>
      </c>
      <c r="I536" s="1">
        <v>1.0</v>
      </c>
      <c r="J536" s="1">
        <v>2.0</v>
      </c>
      <c r="K536" s="1">
        <v>0.0</v>
      </c>
      <c r="L536" s="1">
        <v>1.0</v>
      </c>
      <c r="M536" s="1">
        <v>0.0</v>
      </c>
      <c r="N536" s="1">
        <v>0.0</v>
      </c>
      <c r="O536" s="1">
        <v>1.0</v>
      </c>
      <c r="P536" s="1">
        <v>0.0</v>
      </c>
      <c r="Q536" s="36">
        <v>0.0</v>
      </c>
      <c r="R536" s="45">
        <f t="shared" si="6"/>
        <v>6</v>
      </c>
      <c r="S536" s="45">
        <f t="shared" si="7"/>
        <v>2</v>
      </c>
      <c r="T536" s="45">
        <f t="shared" si="8"/>
        <v>2</v>
      </c>
      <c r="U536" s="45">
        <f t="shared" si="9"/>
        <v>2</v>
      </c>
      <c r="V536" s="110">
        <f>VLOOKUP(R536,'PCS Percentiles'!A$2:E$105,5,False)</f>
        <v>15</v>
      </c>
      <c r="W536" s="108" t="str">
        <f t="shared" si="10"/>
        <v>Within Standard Deviation</v>
      </c>
    </row>
    <row r="537">
      <c r="A537" s="18" t="b">
        <v>1</v>
      </c>
      <c r="B537" s="18" t="s">
        <v>422</v>
      </c>
      <c r="C537" s="18">
        <v>2244.0</v>
      </c>
      <c r="D537" s="54">
        <v>43947.916452233796</v>
      </c>
      <c r="E537" s="18">
        <v>3.0</v>
      </c>
      <c r="F537" s="18">
        <v>2.0</v>
      </c>
      <c r="G537" s="18">
        <v>1.0</v>
      </c>
      <c r="H537" s="18">
        <v>2.0</v>
      </c>
      <c r="I537" s="18">
        <v>3.0</v>
      </c>
      <c r="J537" s="18">
        <v>3.0</v>
      </c>
      <c r="K537" s="18">
        <v>0.0</v>
      </c>
      <c r="L537" s="18">
        <v>3.0</v>
      </c>
      <c r="M537" s="18">
        <v>2.0</v>
      </c>
      <c r="N537" s="18">
        <v>1.0</v>
      </c>
      <c r="O537" s="18">
        <v>2.0</v>
      </c>
      <c r="P537" s="18">
        <v>2.0</v>
      </c>
      <c r="Q537" s="55">
        <v>1.0</v>
      </c>
      <c r="R537" s="56">
        <f t="shared" si="6"/>
        <v>25</v>
      </c>
      <c r="S537" s="56">
        <f t="shared" si="7"/>
        <v>13</v>
      </c>
      <c r="T537" s="56">
        <f t="shared" si="8"/>
        <v>4</v>
      </c>
      <c r="U537" s="56">
        <f t="shared" si="9"/>
        <v>8</v>
      </c>
      <c r="V537" s="56">
        <f>VLOOKUP(R537,'PCS Percentiles'!A$2:E$105,5,False)</f>
        <v>62</v>
      </c>
      <c r="W537" s="111" t="str">
        <f t="shared" si="10"/>
        <v>Within Standard Deviation</v>
      </c>
      <c r="X537" s="9"/>
      <c r="Y537" s="9"/>
      <c r="Z537" s="9"/>
      <c r="AA537" s="9"/>
    </row>
    <row r="538">
      <c r="A538" s="1" t="b">
        <v>1</v>
      </c>
      <c r="B538" s="57" t="s">
        <v>423</v>
      </c>
      <c r="C538" s="57">
        <v>2242.0</v>
      </c>
      <c r="D538" s="58">
        <v>43948.49803447917</v>
      </c>
      <c r="E538" s="57">
        <v>1.0</v>
      </c>
      <c r="F538" s="57">
        <v>0.0</v>
      </c>
      <c r="G538" s="57">
        <v>1.0</v>
      </c>
      <c r="H538" s="57">
        <v>0.0</v>
      </c>
      <c r="I538" s="57">
        <v>0.0</v>
      </c>
      <c r="J538" s="57">
        <v>0.0</v>
      </c>
      <c r="K538" s="57">
        <v>0.0</v>
      </c>
      <c r="L538" s="57">
        <v>2.0</v>
      </c>
      <c r="M538" s="57">
        <v>1.0</v>
      </c>
      <c r="N538" s="57">
        <v>0.0</v>
      </c>
      <c r="O538" s="57">
        <v>0.0</v>
      </c>
      <c r="P538" s="57">
        <v>0.0</v>
      </c>
      <c r="Q538" s="36">
        <v>0.0</v>
      </c>
      <c r="R538" s="45">
        <f t="shared" si="6"/>
        <v>5</v>
      </c>
      <c r="S538" s="45">
        <f t="shared" si="7"/>
        <v>2</v>
      </c>
      <c r="T538" s="45">
        <f t="shared" si="8"/>
        <v>0</v>
      </c>
      <c r="U538" s="45">
        <f t="shared" si="9"/>
        <v>3</v>
      </c>
      <c r="V538" s="45">
        <f>VLOOKUP(R538,'PCS Percentiles'!A$2:E$105,5,False)</f>
        <v>11</v>
      </c>
      <c r="W538" s="112" t="str">
        <f t="shared" si="10"/>
        <v>Within Standard Deviation</v>
      </c>
      <c r="X538" s="59"/>
      <c r="Y538" s="59"/>
      <c r="Z538" s="59"/>
      <c r="AA538" s="59"/>
    </row>
    <row r="539">
      <c r="A539" s="18" t="b">
        <v>1</v>
      </c>
      <c r="B539" s="18" t="s">
        <v>273</v>
      </c>
      <c r="C539" s="18">
        <v>2028.0</v>
      </c>
      <c r="D539" s="54">
        <v>43949.59237359954</v>
      </c>
      <c r="E539" s="18">
        <v>3.0</v>
      </c>
      <c r="F539" s="18">
        <v>1.0</v>
      </c>
      <c r="G539" s="18">
        <v>3.0</v>
      </c>
      <c r="H539" s="18">
        <v>2.0</v>
      </c>
      <c r="I539" s="18">
        <v>3.0</v>
      </c>
      <c r="J539" s="18">
        <v>3.0</v>
      </c>
      <c r="K539" s="18">
        <v>1.0</v>
      </c>
      <c r="L539" s="18">
        <v>3.0</v>
      </c>
      <c r="M539" s="18">
        <v>4.0</v>
      </c>
      <c r="N539" s="18">
        <v>3.0</v>
      </c>
      <c r="O539" s="18">
        <v>3.0</v>
      </c>
      <c r="P539" s="18">
        <v>2.0</v>
      </c>
      <c r="Q539" s="55">
        <v>3.0</v>
      </c>
      <c r="R539" s="56">
        <f t="shared" si="6"/>
        <v>34</v>
      </c>
      <c r="S539" s="56">
        <f t="shared" si="7"/>
        <v>14</v>
      </c>
      <c r="T539" s="56">
        <f t="shared" si="8"/>
        <v>7</v>
      </c>
      <c r="U539" s="56">
        <f t="shared" si="9"/>
        <v>13</v>
      </c>
      <c r="V539" s="56">
        <f>VLOOKUP(R539,'PCS Percentiles'!A$2:E$105,5,False)</f>
        <v>84</v>
      </c>
      <c r="W539" s="111" t="str">
        <f t="shared" si="10"/>
        <v>Clinically Relevant</v>
      </c>
      <c r="X539" s="9"/>
      <c r="Y539" s="9"/>
      <c r="Z539" s="9"/>
      <c r="AA539" s="9"/>
    </row>
    <row r="540">
      <c r="A540" s="18" t="b">
        <v>1</v>
      </c>
      <c r="B540" s="18" t="s">
        <v>276</v>
      </c>
      <c r="C540" s="18">
        <v>1941.0</v>
      </c>
      <c r="D540" s="54">
        <v>43950.480816932875</v>
      </c>
      <c r="E540" s="18">
        <v>2.0</v>
      </c>
      <c r="F540" s="18">
        <v>2.0</v>
      </c>
      <c r="G540" s="18">
        <v>1.0</v>
      </c>
      <c r="H540" s="18">
        <v>2.0</v>
      </c>
      <c r="I540" s="18">
        <v>1.0</v>
      </c>
      <c r="J540" s="18">
        <v>1.0</v>
      </c>
      <c r="K540" s="18">
        <v>3.0</v>
      </c>
      <c r="L540" s="18">
        <v>2.0</v>
      </c>
      <c r="M540" s="18">
        <v>2.0</v>
      </c>
      <c r="N540" s="18">
        <v>2.0</v>
      </c>
      <c r="O540" s="18">
        <v>2.0</v>
      </c>
      <c r="P540" s="18">
        <v>1.0</v>
      </c>
      <c r="Q540" s="55">
        <v>3.0</v>
      </c>
      <c r="R540" s="56">
        <f t="shared" si="6"/>
        <v>24</v>
      </c>
      <c r="S540" s="56">
        <f t="shared" si="7"/>
        <v>9</v>
      </c>
      <c r="T540" s="56">
        <f t="shared" si="8"/>
        <v>7</v>
      </c>
      <c r="U540" s="56">
        <f t="shared" si="9"/>
        <v>8</v>
      </c>
      <c r="V540" s="56">
        <f>VLOOKUP(R540,'PCS Percentiles'!A$2:E$105,5,False)</f>
        <v>60</v>
      </c>
      <c r="W540" s="111" t="str">
        <f t="shared" si="10"/>
        <v>Within Standard Deviation</v>
      </c>
      <c r="X540" s="9"/>
      <c r="Y540" s="9"/>
      <c r="Z540" s="9"/>
      <c r="AA540" s="9"/>
    </row>
    <row r="541">
      <c r="A541" s="1" t="b">
        <v>1</v>
      </c>
      <c r="B541" s="1" t="s">
        <v>408</v>
      </c>
      <c r="C541" s="1">
        <v>2204.0</v>
      </c>
      <c r="D541" s="20">
        <v>43951.288405706015</v>
      </c>
      <c r="E541" s="1">
        <v>3.0</v>
      </c>
      <c r="F541" s="1">
        <v>1.0</v>
      </c>
      <c r="G541" s="1">
        <v>2.0</v>
      </c>
      <c r="H541" s="1">
        <v>2.0</v>
      </c>
      <c r="I541" s="1">
        <v>2.0</v>
      </c>
      <c r="J541" s="1">
        <v>2.0</v>
      </c>
      <c r="K541" s="1">
        <v>1.0</v>
      </c>
      <c r="L541" s="1">
        <v>2.0</v>
      </c>
      <c r="M541" s="1">
        <v>1.0</v>
      </c>
      <c r="N541" s="1">
        <v>1.0</v>
      </c>
      <c r="O541" s="1">
        <v>1.0</v>
      </c>
      <c r="P541" s="1">
        <v>2.0</v>
      </c>
      <c r="Q541" s="36">
        <v>3.0</v>
      </c>
      <c r="R541" s="45">
        <f t="shared" si="6"/>
        <v>23</v>
      </c>
      <c r="S541" s="45">
        <f t="shared" si="7"/>
        <v>12</v>
      </c>
      <c r="T541" s="45">
        <f t="shared" si="8"/>
        <v>6</v>
      </c>
      <c r="U541" s="45">
        <f t="shared" si="9"/>
        <v>5</v>
      </c>
      <c r="V541" s="110">
        <f>VLOOKUP(R541,'PCS Percentiles'!A$2:E$105,5,False)</f>
        <v>57</v>
      </c>
      <c r="W541" s="108" t="str">
        <f t="shared" si="10"/>
        <v>Within Standard Deviation</v>
      </c>
    </row>
    <row r="542">
      <c r="A542" s="18" t="b">
        <v>1</v>
      </c>
      <c r="B542" s="48" t="s">
        <v>405</v>
      </c>
      <c r="C542" s="48">
        <v>2219.0</v>
      </c>
      <c r="D542" s="49">
        <v>43952.4222911574</v>
      </c>
      <c r="E542" s="48">
        <v>2.0</v>
      </c>
      <c r="F542" s="48">
        <v>0.0</v>
      </c>
      <c r="G542" s="48">
        <v>0.0</v>
      </c>
      <c r="H542" s="48">
        <v>0.0</v>
      </c>
      <c r="I542" s="48">
        <v>0.0</v>
      </c>
      <c r="J542" s="48">
        <v>0.0</v>
      </c>
      <c r="K542" s="48">
        <v>0.0</v>
      </c>
      <c r="L542" s="48">
        <v>2.0</v>
      </c>
      <c r="M542" s="48">
        <v>2.0</v>
      </c>
      <c r="N542" s="48">
        <v>2.0</v>
      </c>
      <c r="O542" s="18">
        <v>2.0</v>
      </c>
      <c r="P542" s="18">
        <v>0.0</v>
      </c>
      <c r="Q542" s="55">
        <v>0.0</v>
      </c>
      <c r="R542" s="56">
        <f t="shared" si="6"/>
        <v>10</v>
      </c>
      <c r="S542" s="56">
        <f t="shared" si="7"/>
        <v>2</v>
      </c>
      <c r="T542" s="56">
        <f t="shared" si="8"/>
        <v>0</v>
      </c>
      <c r="U542" s="56">
        <f t="shared" si="9"/>
        <v>8</v>
      </c>
      <c r="V542" s="56">
        <f>VLOOKUP(R542,'PCS Percentiles'!A$2:E$105,5,False)</f>
        <v>24</v>
      </c>
      <c r="W542" s="111" t="str">
        <f t="shared" si="10"/>
        <v>Within Standard Deviation</v>
      </c>
      <c r="X542" s="53"/>
      <c r="Y542" s="53"/>
      <c r="Z542" s="53"/>
      <c r="AA542" s="53"/>
    </row>
    <row r="543">
      <c r="A543" s="18" t="b">
        <v>1</v>
      </c>
      <c r="B543" s="18" t="s">
        <v>399</v>
      </c>
      <c r="C543" s="18">
        <v>2049.0</v>
      </c>
      <c r="D543" s="54">
        <v>43952.422810578704</v>
      </c>
      <c r="E543" s="18">
        <v>0.0</v>
      </c>
      <c r="F543" s="18">
        <v>2.0</v>
      </c>
      <c r="G543" s="18">
        <v>1.0</v>
      </c>
      <c r="H543" s="18">
        <v>2.0</v>
      </c>
      <c r="I543" s="18">
        <v>2.0</v>
      </c>
      <c r="J543" s="18">
        <v>2.0</v>
      </c>
      <c r="K543" s="18">
        <v>0.0</v>
      </c>
      <c r="L543" s="18">
        <v>0.0</v>
      </c>
      <c r="M543" s="18">
        <v>0.0</v>
      </c>
      <c r="N543" s="18">
        <v>1.0</v>
      </c>
      <c r="O543" s="18">
        <v>1.0</v>
      </c>
      <c r="P543" s="18">
        <v>0.0</v>
      </c>
      <c r="Q543" s="55">
        <v>2.0</v>
      </c>
      <c r="R543" s="56">
        <f t="shared" si="6"/>
        <v>13</v>
      </c>
      <c r="S543" s="56">
        <f t="shared" si="7"/>
        <v>7</v>
      </c>
      <c r="T543" s="56">
        <f t="shared" si="8"/>
        <v>4</v>
      </c>
      <c r="U543" s="56">
        <f t="shared" si="9"/>
        <v>2</v>
      </c>
      <c r="V543" s="56">
        <f>VLOOKUP(R543,'PCS Percentiles'!A$2:E$105,5,False)</f>
        <v>34</v>
      </c>
      <c r="W543" s="111" t="str">
        <f t="shared" si="10"/>
        <v>Within Standard Deviation</v>
      </c>
      <c r="X543" s="9"/>
      <c r="Y543" s="9"/>
      <c r="Z543" s="9"/>
      <c r="AA543" s="9"/>
    </row>
    <row r="544">
      <c r="A544" s="18" t="b">
        <v>1</v>
      </c>
      <c r="B544" s="18" t="s">
        <v>328</v>
      </c>
      <c r="C544" s="18">
        <v>2126.0</v>
      </c>
      <c r="D544" s="54">
        <v>43952.46110143518</v>
      </c>
      <c r="E544" s="18">
        <v>2.0</v>
      </c>
      <c r="F544" s="18">
        <v>2.0</v>
      </c>
      <c r="G544" s="18">
        <v>2.0</v>
      </c>
      <c r="H544" s="18">
        <v>2.0</v>
      </c>
      <c r="I544" s="18">
        <v>2.0</v>
      </c>
      <c r="J544" s="18">
        <v>2.0</v>
      </c>
      <c r="K544" s="18">
        <v>4.0</v>
      </c>
      <c r="L544" s="18">
        <v>3.0</v>
      </c>
      <c r="M544" s="18">
        <v>4.0</v>
      </c>
      <c r="N544" s="18">
        <v>2.0</v>
      </c>
      <c r="O544" s="18">
        <v>2.0</v>
      </c>
      <c r="P544" s="18">
        <v>1.0</v>
      </c>
      <c r="Q544" s="55">
        <v>2.0</v>
      </c>
      <c r="R544" s="56">
        <f t="shared" si="6"/>
        <v>30</v>
      </c>
      <c r="S544" s="56">
        <f t="shared" si="7"/>
        <v>11</v>
      </c>
      <c r="T544" s="56">
        <f t="shared" si="8"/>
        <v>8</v>
      </c>
      <c r="U544" s="56">
        <f t="shared" si="9"/>
        <v>11</v>
      </c>
      <c r="V544" s="56">
        <f>VLOOKUP(R544,'PCS Percentiles'!A$2:E$105,5,False)</f>
        <v>75</v>
      </c>
      <c r="W544" s="111" t="str">
        <f t="shared" si="10"/>
        <v>Clinically Relevant</v>
      </c>
      <c r="X544" s="9"/>
      <c r="Y544" s="9"/>
      <c r="Z544" s="9"/>
      <c r="AA544" s="9"/>
    </row>
    <row r="545">
      <c r="A545" s="18" t="b">
        <v>1</v>
      </c>
      <c r="B545" s="18" t="s">
        <v>393</v>
      </c>
      <c r="C545" s="18">
        <v>2197.0</v>
      </c>
      <c r="D545" s="54">
        <v>43953.41072944444</v>
      </c>
      <c r="E545" s="18">
        <v>0.0</v>
      </c>
      <c r="F545" s="18">
        <v>0.0</v>
      </c>
      <c r="G545" s="18">
        <v>0.0</v>
      </c>
      <c r="H545" s="18">
        <v>0.0</v>
      </c>
      <c r="I545" s="18">
        <v>0.0</v>
      </c>
      <c r="J545" s="18">
        <v>0.0</v>
      </c>
      <c r="K545" s="18">
        <v>0.0</v>
      </c>
      <c r="L545" s="18">
        <v>0.0</v>
      </c>
      <c r="M545" s="18">
        <v>0.0</v>
      </c>
      <c r="N545" s="18">
        <v>0.0</v>
      </c>
      <c r="O545" s="18">
        <v>0.0</v>
      </c>
      <c r="P545" s="18">
        <v>0.0</v>
      </c>
      <c r="Q545" s="55">
        <v>0.0</v>
      </c>
      <c r="R545" s="56">
        <f t="shared" si="6"/>
        <v>0</v>
      </c>
      <c r="S545" s="56">
        <f t="shared" si="7"/>
        <v>0</v>
      </c>
      <c r="T545" s="56">
        <f t="shared" si="8"/>
        <v>0</v>
      </c>
      <c r="U545" s="56">
        <f t="shared" si="9"/>
        <v>0</v>
      </c>
      <c r="V545" s="56">
        <f>VLOOKUP(R545,'PCS Percentiles'!A$2:E$105,5,False)</f>
        <v>2</v>
      </c>
      <c r="W545" s="111" t="str">
        <f t="shared" si="10"/>
        <v>Within Standard Deviation</v>
      </c>
      <c r="X545" s="9"/>
      <c r="Y545" s="9"/>
      <c r="Z545" s="9"/>
      <c r="AA545" s="9"/>
    </row>
    <row r="546">
      <c r="A546" s="18" t="b">
        <v>1</v>
      </c>
      <c r="B546" s="18" t="s">
        <v>317</v>
      </c>
      <c r="C546" s="18">
        <v>2087.0</v>
      </c>
      <c r="D546" s="54">
        <v>43954.649299236116</v>
      </c>
      <c r="E546" s="18">
        <v>1.0</v>
      </c>
      <c r="F546" s="18">
        <v>0.0</v>
      </c>
      <c r="G546" s="18">
        <v>0.0</v>
      </c>
      <c r="H546" s="18">
        <v>2.0</v>
      </c>
      <c r="I546" s="18">
        <v>0.0</v>
      </c>
      <c r="J546" s="18">
        <v>1.0</v>
      </c>
      <c r="K546" s="18">
        <v>3.0</v>
      </c>
      <c r="L546" s="18">
        <v>2.0</v>
      </c>
      <c r="M546" s="18">
        <v>0.0</v>
      </c>
      <c r="N546" s="18">
        <v>0.0</v>
      </c>
      <c r="O546" s="18">
        <v>1.0</v>
      </c>
      <c r="P546" s="18">
        <v>0.0</v>
      </c>
      <c r="Q546" s="55">
        <v>1.0</v>
      </c>
      <c r="R546" s="56">
        <f t="shared" si="6"/>
        <v>11</v>
      </c>
      <c r="S546" s="56">
        <f t="shared" si="7"/>
        <v>3</v>
      </c>
      <c r="T546" s="56">
        <f t="shared" si="8"/>
        <v>5</v>
      </c>
      <c r="U546" s="56">
        <f t="shared" si="9"/>
        <v>3</v>
      </c>
      <c r="V546" s="56">
        <f>VLOOKUP(R546,'PCS Percentiles'!A$2:E$105,5,False)</f>
        <v>28</v>
      </c>
      <c r="W546" s="111" t="str">
        <f t="shared" si="10"/>
        <v>Within Standard Deviation</v>
      </c>
      <c r="X546" s="9"/>
      <c r="Y546" s="9"/>
      <c r="Z546" s="9"/>
      <c r="AA546" s="9"/>
    </row>
    <row r="547">
      <c r="A547" s="18" t="b">
        <v>1</v>
      </c>
      <c r="B547" s="18" t="s">
        <v>426</v>
      </c>
      <c r="C547" s="18">
        <v>247.0</v>
      </c>
      <c r="D547" s="54">
        <v>43955.463880324074</v>
      </c>
      <c r="E547" s="18">
        <v>4.0</v>
      </c>
      <c r="F547" s="18">
        <v>3.0</v>
      </c>
      <c r="G547" s="18">
        <v>3.0</v>
      </c>
      <c r="H547" s="18">
        <v>4.0</v>
      </c>
      <c r="I547" s="18">
        <v>3.0</v>
      </c>
      <c r="J547" s="18">
        <v>4.0</v>
      </c>
      <c r="K547" s="18">
        <v>2.0</v>
      </c>
      <c r="L547" s="18">
        <v>4.0</v>
      </c>
      <c r="M547" s="18">
        <v>3.0</v>
      </c>
      <c r="N547" s="18">
        <v>2.0</v>
      </c>
      <c r="O547" s="18">
        <v>2.0</v>
      </c>
      <c r="P547" s="18">
        <v>2.0</v>
      </c>
      <c r="Q547" s="55">
        <v>3.0</v>
      </c>
      <c r="R547" s="56">
        <f t="shared" si="6"/>
        <v>39</v>
      </c>
      <c r="S547" s="56">
        <f t="shared" si="7"/>
        <v>19</v>
      </c>
      <c r="T547" s="56">
        <f t="shared" si="8"/>
        <v>9</v>
      </c>
      <c r="U547" s="56">
        <f t="shared" si="9"/>
        <v>11</v>
      </c>
      <c r="V547" s="56">
        <f>VLOOKUP(R547,'PCS Percentiles'!A$2:E$105,5,False)</f>
        <v>91</v>
      </c>
      <c r="W547" s="111" t="str">
        <f t="shared" si="10"/>
        <v>Clinically Relevant</v>
      </c>
      <c r="X547" s="9"/>
      <c r="Y547" s="9"/>
      <c r="Z547" s="9"/>
      <c r="AA547" s="9"/>
    </row>
    <row r="548">
      <c r="A548" s="18" t="b">
        <v>1</v>
      </c>
      <c r="B548" s="18" t="s">
        <v>427</v>
      </c>
      <c r="C548" s="18">
        <v>2243.0</v>
      </c>
      <c r="D548" s="54">
        <v>43955.7289784375</v>
      </c>
      <c r="E548" s="18">
        <v>4.0</v>
      </c>
      <c r="F548" s="18">
        <v>1.0</v>
      </c>
      <c r="G548" s="18">
        <v>3.0</v>
      </c>
      <c r="H548" s="18">
        <v>2.0</v>
      </c>
      <c r="I548" s="18">
        <v>1.0</v>
      </c>
      <c r="J548" s="18">
        <v>2.0</v>
      </c>
      <c r="K548" s="18">
        <v>2.0</v>
      </c>
      <c r="L548" s="18">
        <v>4.0</v>
      </c>
      <c r="M548" s="18">
        <v>3.0</v>
      </c>
      <c r="N548" s="18">
        <v>2.0</v>
      </c>
      <c r="O548" s="18">
        <v>4.0</v>
      </c>
      <c r="P548" s="18">
        <v>2.0</v>
      </c>
      <c r="Q548" s="55">
        <v>4.0</v>
      </c>
      <c r="R548" s="56">
        <f t="shared" si="6"/>
        <v>34</v>
      </c>
      <c r="S548" s="56">
        <f t="shared" si="7"/>
        <v>13</v>
      </c>
      <c r="T548" s="56">
        <f t="shared" si="8"/>
        <v>8</v>
      </c>
      <c r="U548" s="56">
        <f t="shared" si="9"/>
        <v>13</v>
      </c>
      <c r="V548" s="56">
        <f>VLOOKUP(R548,'PCS Percentiles'!A$2:E$105,5,False)</f>
        <v>84</v>
      </c>
      <c r="W548" s="111" t="str">
        <f t="shared" si="10"/>
        <v>Clinically Relevant</v>
      </c>
      <c r="X548" s="9"/>
      <c r="Y548" s="9"/>
      <c r="Z548" s="9"/>
      <c r="AA548" s="9"/>
    </row>
    <row r="549">
      <c r="A549" s="1" t="b">
        <v>1</v>
      </c>
      <c r="B549" s="57" t="s">
        <v>416</v>
      </c>
      <c r="C549" s="57">
        <v>2221.0</v>
      </c>
      <c r="D549" s="58">
        <v>43956.4002578125</v>
      </c>
      <c r="E549" s="57">
        <v>0.0</v>
      </c>
      <c r="F549" s="57">
        <v>0.0</v>
      </c>
      <c r="G549" s="57">
        <v>0.0</v>
      </c>
      <c r="H549" s="57">
        <v>1.0</v>
      </c>
      <c r="I549" s="57">
        <v>0.0</v>
      </c>
      <c r="J549" s="57">
        <v>0.0</v>
      </c>
      <c r="K549" s="57">
        <v>0.0</v>
      </c>
      <c r="L549" s="57">
        <v>0.0</v>
      </c>
      <c r="M549" s="57">
        <v>1.0</v>
      </c>
      <c r="N549" s="57">
        <v>0.0</v>
      </c>
      <c r="O549" s="57">
        <v>1.0</v>
      </c>
      <c r="P549" s="57">
        <v>0.0</v>
      </c>
      <c r="Q549" s="36">
        <v>0.0</v>
      </c>
      <c r="R549" s="45">
        <f t="shared" si="6"/>
        <v>3</v>
      </c>
      <c r="S549" s="45">
        <f t="shared" si="7"/>
        <v>1</v>
      </c>
      <c r="T549" s="45">
        <f t="shared" si="8"/>
        <v>0</v>
      </c>
      <c r="U549" s="45">
        <f t="shared" si="9"/>
        <v>2</v>
      </c>
      <c r="V549" s="110">
        <f>VLOOKUP(R549,'PCS Percentiles'!A$2:E$105,5,False)</f>
        <v>6</v>
      </c>
      <c r="W549" s="108" t="str">
        <f t="shared" si="10"/>
        <v>Within Standard Deviation</v>
      </c>
      <c r="X549" s="59"/>
      <c r="Y549" s="59"/>
      <c r="Z549" s="59"/>
      <c r="AA549" s="59"/>
    </row>
    <row r="550">
      <c r="A550" s="18" t="b">
        <v>1</v>
      </c>
      <c r="B550" s="18" t="s">
        <v>137</v>
      </c>
      <c r="C550" s="18">
        <v>1889.0</v>
      </c>
      <c r="D550" s="54">
        <v>43957.58221876157</v>
      </c>
      <c r="E550" s="18">
        <v>4.0</v>
      </c>
      <c r="F550" s="18">
        <v>3.0</v>
      </c>
      <c r="G550" s="18">
        <v>3.0</v>
      </c>
      <c r="H550" s="18">
        <v>3.0</v>
      </c>
      <c r="I550" s="18">
        <v>4.0</v>
      </c>
      <c r="J550" s="18">
        <v>0.0</v>
      </c>
      <c r="K550" s="18">
        <v>3.0</v>
      </c>
      <c r="L550" s="18">
        <v>4.0</v>
      </c>
      <c r="M550" s="18">
        <v>4.0</v>
      </c>
      <c r="N550" s="18">
        <v>2.0</v>
      </c>
      <c r="O550" s="18">
        <v>3.0</v>
      </c>
      <c r="P550" s="18">
        <v>1.0</v>
      </c>
      <c r="Q550" s="55">
        <v>3.0</v>
      </c>
      <c r="R550" s="56">
        <f t="shared" si="6"/>
        <v>37</v>
      </c>
      <c r="S550" s="56">
        <f t="shared" si="7"/>
        <v>18</v>
      </c>
      <c r="T550" s="56">
        <f t="shared" si="8"/>
        <v>6</v>
      </c>
      <c r="U550" s="56">
        <f t="shared" si="9"/>
        <v>13</v>
      </c>
      <c r="V550" s="56">
        <f>VLOOKUP(R550,'PCS Percentiles'!A$2:E$105,5,False)</f>
        <v>88</v>
      </c>
      <c r="W550" s="111" t="str">
        <f t="shared" si="10"/>
        <v>Clinically Relevant</v>
      </c>
      <c r="X550" s="9"/>
      <c r="Y550" s="9"/>
      <c r="Z550" s="9"/>
      <c r="AA550" s="9"/>
    </row>
    <row r="551">
      <c r="A551" s="18" t="b">
        <v>1</v>
      </c>
      <c r="B551" s="18" t="s">
        <v>428</v>
      </c>
      <c r="C551" s="18">
        <v>2247.0</v>
      </c>
      <c r="D551" s="54">
        <v>43957.852071851856</v>
      </c>
      <c r="E551" s="18">
        <v>4.0</v>
      </c>
      <c r="F551" s="18">
        <v>3.0</v>
      </c>
      <c r="G551" s="18">
        <v>3.0</v>
      </c>
      <c r="H551" s="18">
        <v>3.0</v>
      </c>
      <c r="I551" s="18">
        <v>3.0</v>
      </c>
      <c r="J551" s="18">
        <v>3.0</v>
      </c>
      <c r="K551" s="18">
        <v>2.0</v>
      </c>
      <c r="L551" s="18">
        <v>3.0</v>
      </c>
      <c r="M551" s="18">
        <v>3.0</v>
      </c>
      <c r="N551" s="18">
        <v>3.0</v>
      </c>
      <c r="O551" s="18">
        <v>3.0</v>
      </c>
      <c r="P551" s="18">
        <v>3.0</v>
      </c>
      <c r="Q551" s="55">
        <v>3.0</v>
      </c>
      <c r="R551" s="56">
        <f t="shared" si="6"/>
        <v>39</v>
      </c>
      <c r="S551" s="56">
        <f t="shared" si="7"/>
        <v>19</v>
      </c>
      <c r="T551" s="56">
        <f t="shared" si="8"/>
        <v>8</v>
      </c>
      <c r="U551" s="56">
        <f t="shared" si="9"/>
        <v>12</v>
      </c>
      <c r="V551" s="56">
        <f>VLOOKUP(R551,'PCS Percentiles'!A$2:E$105,5,False)</f>
        <v>91</v>
      </c>
      <c r="W551" s="111" t="str">
        <f t="shared" si="10"/>
        <v>Clinically Relevant</v>
      </c>
      <c r="X551" s="9"/>
      <c r="Y551" s="9"/>
      <c r="Z551" s="9"/>
      <c r="AA551" s="9"/>
    </row>
    <row r="552">
      <c r="A552" s="1" t="b">
        <v>1</v>
      </c>
      <c r="B552" s="1" t="s">
        <v>429</v>
      </c>
      <c r="C552" s="1">
        <v>2245.0</v>
      </c>
      <c r="D552" s="20">
        <v>43958.52241320602</v>
      </c>
      <c r="E552" s="1">
        <v>4.0</v>
      </c>
      <c r="F552" s="1">
        <v>2.0</v>
      </c>
      <c r="G552" s="1">
        <v>3.0</v>
      </c>
      <c r="H552" s="1">
        <v>3.0</v>
      </c>
      <c r="I552" s="1">
        <v>4.0</v>
      </c>
      <c r="J552" s="1">
        <v>3.0</v>
      </c>
      <c r="K552" s="1">
        <v>3.0</v>
      </c>
      <c r="L552" s="1">
        <v>4.0</v>
      </c>
      <c r="M552" s="1">
        <v>2.0</v>
      </c>
      <c r="N552" s="1">
        <v>2.0</v>
      </c>
      <c r="O552" s="1">
        <v>2.0</v>
      </c>
      <c r="P552" s="1">
        <v>1.0</v>
      </c>
      <c r="Q552" s="36">
        <v>2.0</v>
      </c>
      <c r="R552" s="45">
        <f t="shared" si="6"/>
        <v>35</v>
      </c>
      <c r="S552" s="45">
        <f t="shared" si="7"/>
        <v>17</v>
      </c>
      <c r="T552" s="45">
        <f t="shared" si="8"/>
        <v>8</v>
      </c>
      <c r="U552" s="45">
        <f t="shared" si="9"/>
        <v>10</v>
      </c>
      <c r="V552" s="110">
        <f>VLOOKUP(R552,'PCS Percentiles'!A$2:E$105,5,False)</f>
        <v>85</v>
      </c>
      <c r="W552" s="108" t="str">
        <f t="shared" si="10"/>
        <v>Clinically Relevant</v>
      </c>
    </row>
    <row r="553">
      <c r="A553" s="48" t="b">
        <v>1</v>
      </c>
      <c r="B553" s="48" t="s">
        <v>320</v>
      </c>
      <c r="C553" s="48">
        <v>2104.0</v>
      </c>
      <c r="D553" s="49">
        <v>43960.10242258102</v>
      </c>
      <c r="E553" s="48">
        <v>0.0</v>
      </c>
      <c r="F553" s="48">
        <v>0.0</v>
      </c>
      <c r="G553" s="48">
        <v>0.0</v>
      </c>
      <c r="H553" s="48">
        <v>0.0</v>
      </c>
      <c r="I553" s="48">
        <v>0.0</v>
      </c>
      <c r="J553" s="48">
        <v>0.0</v>
      </c>
      <c r="K553" s="48">
        <v>0.0</v>
      </c>
      <c r="L553" s="48">
        <v>0.0</v>
      </c>
      <c r="M553" s="48">
        <v>0.0</v>
      </c>
      <c r="N553" s="48">
        <v>0.0</v>
      </c>
      <c r="O553" s="48">
        <v>0.0</v>
      </c>
      <c r="P553" s="48">
        <v>0.0</v>
      </c>
      <c r="Q553" s="55">
        <v>1.0</v>
      </c>
      <c r="R553" s="56">
        <f t="shared" si="6"/>
        <v>1</v>
      </c>
      <c r="S553" s="56">
        <f t="shared" si="7"/>
        <v>0</v>
      </c>
      <c r="T553" s="56">
        <f t="shared" si="8"/>
        <v>1</v>
      </c>
      <c r="U553" s="56">
        <f t="shared" si="9"/>
        <v>0</v>
      </c>
      <c r="V553" s="56" t="str">
        <f>VLOOKUP(R553,'PCS Percentiles'!A$2:E$105,5,False)</f>
        <v>#N/A</v>
      </c>
      <c r="W553" s="111" t="str">
        <f t="shared" si="10"/>
        <v>Within Standard Deviation</v>
      </c>
      <c r="X553" s="53"/>
      <c r="Y553" s="53"/>
      <c r="Z553" s="53"/>
      <c r="AA553" s="53"/>
    </row>
    <row r="554">
      <c r="A554" s="18" t="b">
        <v>1</v>
      </c>
      <c r="B554" s="18" t="s">
        <v>385</v>
      </c>
      <c r="C554" s="18">
        <v>2196.0</v>
      </c>
      <c r="D554" s="54">
        <v>43961.649045983795</v>
      </c>
      <c r="E554" s="18">
        <v>0.0</v>
      </c>
      <c r="F554" s="18">
        <v>0.0</v>
      </c>
      <c r="G554" s="18">
        <v>0.0</v>
      </c>
      <c r="H554" s="18">
        <v>0.0</v>
      </c>
      <c r="I554" s="18">
        <v>0.0</v>
      </c>
      <c r="J554" s="18">
        <v>0.0</v>
      </c>
      <c r="K554" s="18">
        <v>0.0</v>
      </c>
      <c r="L554" s="18">
        <v>0.0</v>
      </c>
      <c r="M554" s="18">
        <v>0.0</v>
      </c>
      <c r="N554" s="18">
        <v>0.0</v>
      </c>
      <c r="O554" s="18">
        <v>0.0</v>
      </c>
      <c r="P554" s="18">
        <v>0.0</v>
      </c>
      <c r="Q554" s="55">
        <v>0.0</v>
      </c>
      <c r="R554" s="56">
        <f t="shared" si="6"/>
        <v>0</v>
      </c>
      <c r="S554" s="56">
        <f t="shared" si="7"/>
        <v>0</v>
      </c>
      <c r="T554" s="56">
        <f t="shared" si="8"/>
        <v>0</v>
      </c>
      <c r="U554" s="56">
        <f t="shared" si="9"/>
        <v>0</v>
      </c>
      <c r="V554" s="56">
        <f>VLOOKUP(R554,'PCS Percentiles'!A$2:E$105,5,False)</f>
        <v>2</v>
      </c>
      <c r="W554" s="111" t="str">
        <f t="shared" si="10"/>
        <v>Within Standard Deviation</v>
      </c>
      <c r="X554" s="9"/>
      <c r="Y554" s="9"/>
      <c r="Z554" s="9"/>
      <c r="AA554" s="9"/>
    </row>
    <row r="555">
      <c r="A555" s="48" t="b">
        <v>1</v>
      </c>
      <c r="B555" s="48" t="s">
        <v>254</v>
      </c>
      <c r="C555" s="48" t="s">
        <v>993</v>
      </c>
      <c r="D555" s="49">
        <v>43962.62958869213</v>
      </c>
      <c r="E555" s="48">
        <v>2.0</v>
      </c>
      <c r="F555" s="48">
        <v>1.0</v>
      </c>
      <c r="G555" s="48">
        <v>1.0</v>
      </c>
      <c r="H555" s="48">
        <v>1.0</v>
      </c>
      <c r="I555" s="48">
        <v>1.0</v>
      </c>
      <c r="J555" s="48">
        <v>1.0</v>
      </c>
      <c r="K555" s="48">
        <v>2.0</v>
      </c>
      <c r="L555" s="48">
        <v>2.0</v>
      </c>
      <c r="M555" s="48">
        <v>1.0</v>
      </c>
      <c r="N555" s="48">
        <v>1.0</v>
      </c>
      <c r="O555" s="48">
        <v>1.0</v>
      </c>
      <c r="P555" s="18">
        <v>1.0</v>
      </c>
      <c r="Q555" s="55">
        <v>2.0</v>
      </c>
      <c r="R555" s="56">
        <f t="shared" si="6"/>
        <v>17</v>
      </c>
      <c r="S555" s="56">
        <f t="shared" si="7"/>
        <v>7</v>
      </c>
      <c r="T555" s="56">
        <f t="shared" si="8"/>
        <v>5</v>
      </c>
      <c r="U555" s="56">
        <f t="shared" si="9"/>
        <v>5</v>
      </c>
      <c r="V555" s="56">
        <f>VLOOKUP(R555,'PCS Percentiles'!A$2:E$105,5,False)</f>
        <v>44</v>
      </c>
      <c r="W555" s="111" t="str">
        <f t="shared" si="10"/>
        <v>Within Standard Deviation</v>
      </c>
      <c r="X555" s="53"/>
      <c r="Y555" s="53"/>
      <c r="Z555" s="53"/>
      <c r="AA555" s="53"/>
    </row>
    <row r="556">
      <c r="A556" s="1" t="b">
        <v>1</v>
      </c>
      <c r="B556" s="1" t="s">
        <v>903</v>
      </c>
      <c r="C556" s="1">
        <v>2122.0</v>
      </c>
      <c r="D556" s="20">
        <v>43963.419537326394</v>
      </c>
      <c r="E556" s="1">
        <v>2.0</v>
      </c>
      <c r="F556" s="1">
        <v>1.0</v>
      </c>
      <c r="G556" s="1">
        <v>2.0</v>
      </c>
      <c r="H556" s="1">
        <v>2.0</v>
      </c>
      <c r="I556" s="1">
        <v>1.0</v>
      </c>
      <c r="J556" s="1">
        <v>1.0</v>
      </c>
      <c r="K556" s="1">
        <v>0.0</v>
      </c>
      <c r="L556" s="1">
        <v>1.0</v>
      </c>
      <c r="M556" s="1">
        <v>1.0</v>
      </c>
      <c r="N556" s="1">
        <v>1.0</v>
      </c>
      <c r="O556" s="1">
        <v>1.0</v>
      </c>
      <c r="P556" s="1">
        <v>0.0</v>
      </c>
      <c r="Q556" s="36">
        <v>0.0</v>
      </c>
      <c r="R556" s="45">
        <f t="shared" si="6"/>
        <v>13</v>
      </c>
      <c r="S556" s="45">
        <f t="shared" si="7"/>
        <v>8</v>
      </c>
      <c r="T556" s="45">
        <f t="shared" si="8"/>
        <v>1</v>
      </c>
      <c r="U556" s="45">
        <f t="shared" si="9"/>
        <v>4</v>
      </c>
      <c r="V556" s="45">
        <f>VLOOKUP(R556,'PCS Percentiles'!A$2:E$105,5,False)</f>
        <v>34</v>
      </c>
      <c r="W556" s="112" t="str">
        <f t="shared" si="10"/>
        <v>Within Standard Deviation</v>
      </c>
    </row>
    <row r="557">
      <c r="A557" s="18" t="b">
        <v>1</v>
      </c>
      <c r="B557" s="18" t="s">
        <v>387</v>
      </c>
      <c r="C557" s="18">
        <v>2199.0</v>
      </c>
      <c r="D557" s="54">
        <v>43963.44598101852</v>
      </c>
      <c r="E557" s="18">
        <v>4.0</v>
      </c>
      <c r="F557" s="18">
        <v>1.0</v>
      </c>
      <c r="G557" s="18">
        <v>3.0</v>
      </c>
      <c r="H557" s="18">
        <v>4.0</v>
      </c>
      <c r="I557" s="18">
        <v>2.0</v>
      </c>
      <c r="J557" s="18">
        <v>4.0</v>
      </c>
      <c r="K557" s="18">
        <v>3.0</v>
      </c>
      <c r="L557" s="18">
        <v>4.0</v>
      </c>
      <c r="M557" s="18">
        <v>4.0</v>
      </c>
      <c r="N557" s="18">
        <v>2.0</v>
      </c>
      <c r="O557" s="18">
        <v>3.0</v>
      </c>
      <c r="P557" s="18">
        <v>2.0</v>
      </c>
      <c r="Q557" s="55">
        <v>2.0</v>
      </c>
      <c r="R557" s="45">
        <f t="shared" si="6"/>
        <v>38</v>
      </c>
      <c r="S557" s="45">
        <f t="shared" si="7"/>
        <v>16</v>
      </c>
      <c r="T557" s="45">
        <f t="shared" si="8"/>
        <v>9</v>
      </c>
      <c r="U557" s="45">
        <f t="shared" si="9"/>
        <v>13</v>
      </c>
      <c r="V557" s="45">
        <f>VLOOKUP(R557,'PCS Percentiles'!A$2:E$105,5,False)</f>
        <v>90</v>
      </c>
      <c r="W557" s="112" t="str">
        <f t="shared" si="10"/>
        <v>Clinically Relevant</v>
      </c>
      <c r="X557" s="9"/>
      <c r="Y557" s="9"/>
      <c r="Z557" s="9"/>
      <c r="AA557" s="9"/>
    </row>
    <row r="558">
      <c r="A558" s="1" t="b">
        <v>1</v>
      </c>
      <c r="B558" s="1" t="s">
        <v>406</v>
      </c>
      <c r="C558" s="1">
        <v>2182.0</v>
      </c>
      <c r="D558" s="20">
        <v>43965.602367569445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2.0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45">
        <f t="shared" si="6"/>
        <v>2</v>
      </c>
      <c r="S558" s="45">
        <f t="shared" si="7"/>
        <v>0</v>
      </c>
      <c r="T558" s="45">
        <f t="shared" si="8"/>
        <v>2</v>
      </c>
      <c r="U558" s="45">
        <f t="shared" si="9"/>
        <v>0</v>
      </c>
      <c r="V558" s="45">
        <f>VLOOKUP(R558,'PCS Percentiles'!A$2:E$105,5,False)</f>
        <v>5</v>
      </c>
      <c r="W558" s="112" t="str">
        <f t="shared" si="10"/>
        <v>Within Standard Deviation</v>
      </c>
    </row>
    <row r="559">
      <c r="A559" s="1" t="b">
        <v>1</v>
      </c>
      <c r="B559" s="1" t="s">
        <v>418</v>
      </c>
      <c r="C559" s="1">
        <v>2052.0</v>
      </c>
      <c r="D559" s="20">
        <v>43970.399593159724</v>
      </c>
      <c r="E559" s="1">
        <v>1.0</v>
      </c>
      <c r="F559" s="1">
        <v>1.0</v>
      </c>
      <c r="G559" s="1">
        <v>1.0</v>
      </c>
      <c r="H559" s="1">
        <v>2.0</v>
      </c>
      <c r="I559" s="1">
        <v>1.0</v>
      </c>
      <c r="J559" s="1">
        <v>1.0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45">
        <f t="shared" si="6"/>
        <v>7</v>
      </c>
      <c r="S559" s="45">
        <f t="shared" si="7"/>
        <v>6</v>
      </c>
      <c r="T559" s="45">
        <f t="shared" si="8"/>
        <v>1</v>
      </c>
      <c r="U559" s="45">
        <f t="shared" si="9"/>
        <v>0</v>
      </c>
      <c r="V559" s="45">
        <f>VLOOKUP(R559,'PCS Percentiles'!A$2:E$105,5,False)</f>
        <v>17</v>
      </c>
      <c r="W559" s="112" t="str">
        <f t="shared" si="10"/>
        <v>Within Standard Deviation</v>
      </c>
    </row>
    <row r="560">
      <c r="A560" s="1" t="b">
        <v>1</v>
      </c>
      <c r="B560" s="1" t="s">
        <v>904</v>
      </c>
      <c r="C560" s="1">
        <v>2251.0</v>
      </c>
      <c r="D560" s="20">
        <v>43970.709011493054</v>
      </c>
      <c r="E560" s="1">
        <v>1.0</v>
      </c>
      <c r="F560" s="1">
        <v>1.0</v>
      </c>
      <c r="G560" s="1">
        <v>0.0</v>
      </c>
      <c r="H560" s="1">
        <v>1.0</v>
      </c>
      <c r="I560" s="1">
        <v>1.0</v>
      </c>
      <c r="J560" s="1">
        <v>2.0</v>
      </c>
      <c r="K560" s="1">
        <v>0.0</v>
      </c>
      <c r="L560" s="1">
        <v>1.0</v>
      </c>
      <c r="M560" s="1">
        <v>2.0</v>
      </c>
      <c r="N560" s="1">
        <v>2.0</v>
      </c>
      <c r="O560" s="1">
        <v>1.0</v>
      </c>
      <c r="P560" s="1">
        <v>0.0</v>
      </c>
      <c r="Q560" s="1">
        <v>0.0</v>
      </c>
      <c r="R560" s="45">
        <f t="shared" si="6"/>
        <v>12</v>
      </c>
      <c r="S560" s="45">
        <f t="shared" si="7"/>
        <v>4</v>
      </c>
      <c r="T560" s="45">
        <f t="shared" si="8"/>
        <v>2</v>
      </c>
      <c r="U560" s="45">
        <f t="shared" si="9"/>
        <v>6</v>
      </c>
      <c r="V560" s="45">
        <f>VLOOKUP(R560,'PCS Percentiles'!A$2:E$105,5,False)</f>
        <v>31</v>
      </c>
      <c r="W560" s="112" t="str">
        <f t="shared" si="10"/>
        <v>Within Standard Deviation</v>
      </c>
    </row>
    <row r="561">
      <c r="A561" s="1" t="b">
        <v>1</v>
      </c>
      <c r="B561" s="1" t="s">
        <v>421</v>
      </c>
      <c r="C561" s="1">
        <v>2222.0</v>
      </c>
      <c r="D561" s="20">
        <v>43971.40152892361</v>
      </c>
      <c r="E561" s="1">
        <v>3.0</v>
      </c>
      <c r="F561" s="1">
        <v>1.0</v>
      </c>
      <c r="G561" s="1">
        <v>1.0</v>
      </c>
      <c r="H561" s="1">
        <v>3.0</v>
      </c>
      <c r="I561" s="1">
        <v>1.0</v>
      </c>
      <c r="J561" s="1">
        <v>2.0</v>
      </c>
      <c r="K561" s="1">
        <v>1.0</v>
      </c>
      <c r="L561" s="1">
        <v>3.0</v>
      </c>
      <c r="M561" s="1">
        <v>3.0</v>
      </c>
      <c r="N561" s="1">
        <v>3.0</v>
      </c>
      <c r="O561" s="1">
        <v>3.0</v>
      </c>
      <c r="P561" s="1">
        <v>3.0</v>
      </c>
      <c r="Q561" s="1">
        <v>0.0</v>
      </c>
      <c r="R561" s="45">
        <f t="shared" si="6"/>
        <v>27</v>
      </c>
      <c r="S561" s="45">
        <f t="shared" si="7"/>
        <v>12</v>
      </c>
      <c r="T561" s="45">
        <f t="shared" si="8"/>
        <v>3</v>
      </c>
      <c r="U561" s="45">
        <f t="shared" si="9"/>
        <v>12</v>
      </c>
      <c r="V561" s="45">
        <f>VLOOKUP(R561,'PCS Percentiles'!A$2:E$105,5,False)</f>
        <v>67</v>
      </c>
      <c r="W561" s="112" t="str">
        <f t="shared" si="10"/>
        <v>Within Standard Deviation</v>
      </c>
    </row>
    <row r="562">
      <c r="A562" s="1" t="b">
        <v>1</v>
      </c>
      <c r="B562" s="1" t="s">
        <v>419</v>
      </c>
      <c r="C562" s="1">
        <v>2240.0</v>
      </c>
      <c r="D562" s="20">
        <v>43971.60680111111</v>
      </c>
      <c r="E562" s="1">
        <v>4.0</v>
      </c>
      <c r="F562" s="1">
        <v>1.0</v>
      </c>
      <c r="G562" s="1">
        <v>2.0</v>
      </c>
      <c r="H562" s="1">
        <v>1.0</v>
      </c>
      <c r="I562" s="1">
        <v>2.0</v>
      </c>
      <c r="J562" s="1">
        <v>3.0</v>
      </c>
      <c r="K562" s="1">
        <v>0.0</v>
      </c>
      <c r="L562" s="1">
        <v>1.0</v>
      </c>
      <c r="M562" s="1">
        <v>3.0</v>
      </c>
      <c r="N562" s="1">
        <v>4.0</v>
      </c>
      <c r="O562" s="1">
        <v>3.0</v>
      </c>
      <c r="P562" s="1">
        <v>2.0</v>
      </c>
      <c r="Q562" s="1">
        <v>0.0</v>
      </c>
      <c r="R562" s="45">
        <f t="shared" si="6"/>
        <v>26</v>
      </c>
      <c r="S562" s="45">
        <f t="shared" si="7"/>
        <v>12</v>
      </c>
      <c r="T562" s="45">
        <f t="shared" si="8"/>
        <v>3</v>
      </c>
      <c r="U562" s="45">
        <f t="shared" si="9"/>
        <v>11</v>
      </c>
      <c r="V562" s="45">
        <f>VLOOKUP(R562,'PCS Percentiles'!A$2:E$105,5,False)</f>
        <v>65</v>
      </c>
      <c r="W562" s="112" t="str">
        <f t="shared" si="10"/>
        <v>Within Standard Deviation</v>
      </c>
    </row>
    <row r="563">
      <c r="A563" s="1" t="b">
        <v>1</v>
      </c>
      <c r="B563" s="1" t="s">
        <v>142</v>
      </c>
      <c r="C563" s="101">
        <v>1905.0</v>
      </c>
      <c r="D563" s="20">
        <v>43972.576875451385</v>
      </c>
      <c r="E563" s="1">
        <v>3.0</v>
      </c>
      <c r="F563" s="1">
        <v>0.0</v>
      </c>
      <c r="G563" s="1">
        <v>2.0</v>
      </c>
      <c r="H563" s="1">
        <v>1.0</v>
      </c>
      <c r="I563" s="1">
        <v>0.0</v>
      </c>
      <c r="J563" s="1">
        <v>1.0</v>
      </c>
      <c r="K563" s="1">
        <v>1.0</v>
      </c>
      <c r="L563" s="1">
        <v>3.0</v>
      </c>
      <c r="M563" s="1">
        <v>3.0</v>
      </c>
      <c r="N563" s="1">
        <v>2.0</v>
      </c>
      <c r="O563" s="1">
        <v>2.0</v>
      </c>
      <c r="P563" s="1">
        <v>0.0</v>
      </c>
      <c r="Q563" s="1">
        <v>0.0</v>
      </c>
      <c r="R563" s="45">
        <f t="shared" si="6"/>
        <v>18</v>
      </c>
      <c r="S563" s="45">
        <f t="shared" si="7"/>
        <v>6</v>
      </c>
      <c r="T563" s="45">
        <f t="shared" si="8"/>
        <v>2</v>
      </c>
      <c r="U563" s="45">
        <f t="shared" si="9"/>
        <v>10</v>
      </c>
      <c r="V563" s="45">
        <f>VLOOKUP(R563,'PCS Percentiles'!A$2:E$105,5,False)</f>
        <v>47</v>
      </c>
      <c r="W563" s="112" t="str">
        <f t="shared" si="10"/>
        <v>Within Standard Deviation</v>
      </c>
    </row>
    <row r="564">
      <c r="A564" s="1" t="b">
        <v>1</v>
      </c>
      <c r="B564" s="1" t="s">
        <v>431</v>
      </c>
      <c r="C564" s="1">
        <v>2252.0</v>
      </c>
      <c r="D564" s="20">
        <v>43974.588057685185</v>
      </c>
      <c r="E564" s="1">
        <v>3.0</v>
      </c>
      <c r="F564" s="1">
        <v>0.0</v>
      </c>
      <c r="G564" s="1">
        <v>2.0</v>
      </c>
      <c r="H564" s="1">
        <v>1.0</v>
      </c>
      <c r="I564" s="1">
        <v>0.0</v>
      </c>
      <c r="J564" s="1">
        <v>2.0</v>
      </c>
      <c r="K564" s="1">
        <v>0.0</v>
      </c>
      <c r="L564" s="1">
        <v>3.0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45">
        <f t="shared" si="6"/>
        <v>11</v>
      </c>
      <c r="S564" s="45">
        <f t="shared" si="7"/>
        <v>6</v>
      </c>
      <c r="T564" s="45">
        <f t="shared" si="8"/>
        <v>2</v>
      </c>
      <c r="U564" s="45">
        <f t="shared" si="9"/>
        <v>3</v>
      </c>
      <c r="V564" s="45">
        <f>VLOOKUP(R564,'PCS Percentiles'!A$2:E$105,5,False)</f>
        <v>28</v>
      </c>
      <c r="W564" s="112" t="str">
        <f t="shared" si="10"/>
        <v>Within Standard Deviation</v>
      </c>
    </row>
    <row r="565">
      <c r="A565" s="1" t="b">
        <v>1</v>
      </c>
      <c r="B565" s="1" t="s">
        <v>332</v>
      </c>
      <c r="C565" s="1">
        <v>2124.0</v>
      </c>
      <c r="D565" s="20">
        <v>43975.59427450231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45">
        <f t="shared" si="6"/>
        <v>0</v>
      </c>
      <c r="S565" s="45">
        <f t="shared" si="7"/>
        <v>0</v>
      </c>
      <c r="T565" s="45">
        <f t="shared" si="8"/>
        <v>0</v>
      </c>
      <c r="U565" s="45">
        <f t="shared" si="9"/>
        <v>0</v>
      </c>
      <c r="V565" s="45">
        <f>VLOOKUP(R565,'PCS Percentiles'!A$2:E$105,5,False)</f>
        <v>2</v>
      </c>
      <c r="W565" s="112" t="str">
        <f t="shared" si="10"/>
        <v>Within Standard Deviation</v>
      </c>
    </row>
    <row r="566">
      <c r="A566" s="1" t="b">
        <v>1</v>
      </c>
      <c r="B566" s="1" t="s">
        <v>432</v>
      </c>
      <c r="C566" s="1">
        <v>2250.0</v>
      </c>
      <c r="D566" s="20">
        <v>43976.56951127315</v>
      </c>
      <c r="E566" s="1">
        <v>3.0</v>
      </c>
      <c r="F566" s="1">
        <v>2.0</v>
      </c>
      <c r="G566" s="1">
        <v>2.0</v>
      </c>
      <c r="H566" s="1">
        <v>3.0</v>
      </c>
      <c r="I566" s="1">
        <v>3.0</v>
      </c>
      <c r="J566" s="1">
        <v>2.0</v>
      </c>
      <c r="K566" s="1">
        <v>1.0</v>
      </c>
      <c r="L566" s="1">
        <v>1.0</v>
      </c>
      <c r="M566" s="1">
        <v>2.0</v>
      </c>
      <c r="N566" s="1">
        <v>2.0</v>
      </c>
      <c r="O566" s="1">
        <v>2.0</v>
      </c>
      <c r="P566" s="1">
        <v>2.0</v>
      </c>
      <c r="Q566" s="1">
        <v>2.0</v>
      </c>
      <c r="R566" s="45">
        <f t="shared" si="6"/>
        <v>27</v>
      </c>
      <c r="S566" s="45">
        <f t="shared" si="7"/>
        <v>15</v>
      </c>
      <c r="T566" s="45">
        <f t="shared" si="8"/>
        <v>5</v>
      </c>
      <c r="U566" s="45">
        <f t="shared" si="9"/>
        <v>7</v>
      </c>
      <c r="V566" s="45">
        <f>VLOOKUP(R566,'PCS Percentiles'!A$2:E$105,5,False)</f>
        <v>67</v>
      </c>
      <c r="W566" s="112" t="str">
        <f t="shared" si="10"/>
        <v>Within Standard Deviation</v>
      </c>
    </row>
    <row r="567">
      <c r="A567" s="1" t="b">
        <v>1</v>
      </c>
      <c r="B567" s="1" t="s">
        <v>348</v>
      </c>
      <c r="C567" s="1">
        <v>2130.0</v>
      </c>
      <c r="D567" s="20">
        <v>43976.64675164352</v>
      </c>
      <c r="E567" s="1">
        <v>3.0</v>
      </c>
      <c r="F567" s="1">
        <v>1.0</v>
      </c>
      <c r="G567" s="1">
        <v>1.0</v>
      </c>
      <c r="H567" s="1">
        <v>1.0</v>
      </c>
      <c r="I567" s="1">
        <v>2.0</v>
      </c>
      <c r="J567" s="1">
        <v>2.0</v>
      </c>
      <c r="K567" s="1">
        <v>0.0</v>
      </c>
      <c r="L567" s="1">
        <v>2.0</v>
      </c>
      <c r="M567" s="1">
        <v>3.0</v>
      </c>
      <c r="N567" s="1">
        <v>2.0</v>
      </c>
      <c r="O567" s="1">
        <v>3.0</v>
      </c>
      <c r="P567" s="1">
        <v>1.0</v>
      </c>
      <c r="Q567" s="1">
        <v>0.0</v>
      </c>
      <c r="R567" s="45">
        <f t="shared" si="6"/>
        <v>21</v>
      </c>
      <c r="S567" s="45">
        <f t="shared" si="7"/>
        <v>9</v>
      </c>
      <c r="T567" s="45">
        <f t="shared" si="8"/>
        <v>2</v>
      </c>
      <c r="U567" s="45">
        <f t="shared" si="9"/>
        <v>10</v>
      </c>
      <c r="V567" s="45">
        <f>VLOOKUP(R567,'PCS Percentiles'!A$2:E$105,5,False)</f>
        <v>53</v>
      </c>
      <c r="W567" s="112" t="str">
        <f t="shared" si="10"/>
        <v>Within Standard Deviation</v>
      </c>
    </row>
    <row r="568">
      <c r="A568" s="1" t="b">
        <v>1</v>
      </c>
      <c r="B568" s="1" t="s">
        <v>323</v>
      </c>
      <c r="C568" s="1">
        <v>2068.0</v>
      </c>
      <c r="D568" s="20">
        <v>43977.4099975</v>
      </c>
      <c r="E568" s="1">
        <v>3.0</v>
      </c>
      <c r="F568" s="1">
        <v>1.0</v>
      </c>
      <c r="G568" s="1">
        <v>4.0</v>
      </c>
      <c r="H568" s="1">
        <v>4.0</v>
      </c>
      <c r="I568" s="1">
        <v>3.0</v>
      </c>
      <c r="J568" s="1">
        <v>4.0</v>
      </c>
      <c r="K568" s="1">
        <v>3.0</v>
      </c>
      <c r="L568" s="1">
        <v>2.0</v>
      </c>
      <c r="M568" s="1">
        <v>2.0</v>
      </c>
      <c r="N568" s="1">
        <v>2.0</v>
      </c>
      <c r="O568" s="1">
        <v>3.0</v>
      </c>
      <c r="P568" s="1">
        <v>2.0</v>
      </c>
      <c r="Q568" s="1">
        <v>3.0</v>
      </c>
      <c r="R568" s="45">
        <f t="shared" si="6"/>
        <v>36</v>
      </c>
      <c r="S568" s="45">
        <f t="shared" si="7"/>
        <v>17</v>
      </c>
      <c r="T568" s="45">
        <f t="shared" si="8"/>
        <v>10</v>
      </c>
      <c r="U568" s="45">
        <f t="shared" si="9"/>
        <v>9</v>
      </c>
      <c r="V568" s="45">
        <f>VLOOKUP(R568,'PCS Percentiles'!A$2:E$105,5,False)</f>
        <v>87</v>
      </c>
      <c r="W568" s="112" t="str">
        <f t="shared" si="10"/>
        <v>Clinically Relevant</v>
      </c>
    </row>
    <row r="569">
      <c r="A569" s="1" t="b">
        <v>1</v>
      </c>
      <c r="B569" s="1" t="s">
        <v>354</v>
      </c>
      <c r="C569" s="1">
        <v>2156.0</v>
      </c>
      <c r="D569" s="20">
        <v>43977.53555960648</v>
      </c>
      <c r="E569" s="1">
        <v>1.0</v>
      </c>
      <c r="F569" s="1">
        <v>0.0</v>
      </c>
      <c r="G569" s="1">
        <v>2.0</v>
      </c>
      <c r="H569" s="1">
        <v>1.0</v>
      </c>
      <c r="I569" s="1">
        <v>0.0</v>
      </c>
      <c r="J569" s="1">
        <v>1.0</v>
      </c>
      <c r="K569" s="1">
        <v>0.0</v>
      </c>
      <c r="L569" s="1">
        <v>0.0</v>
      </c>
      <c r="M569" s="1">
        <v>1.0</v>
      </c>
      <c r="N569" s="1">
        <v>1.0</v>
      </c>
      <c r="O569" s="1">
        <v>0.0</v>
      </c>
      <c r="P569" s="1">
        <v>1.0</v>
      </c>
      <c r="Q569" s="1">
        <v>1.0</v>
      </c>
      <c r="R569" s="45">
        <f t="shared" si="6"/>
        <v>9</v>
      </c>
      <c r="S569" s="45">
        <f t="shared" si="7"/>
        <v>5</v>
      </c>
      <c r="T569" s="45">
        <f t="shared" si="8"/>
        <v>2</v>
      </c>
      <c r="U569" s="45">
        <f t="shared" si="9"/>
        <v>2</v>
      </c>
      <c r="V569" s="45">
        <f>VLOOKUP(R569,'PCS Percentiles'!A$2:E$105,5,False)</f>
        <v>21</v>
      </c>
      <c r="W569" s="112" t="str">
        <f t="shared" si="10"/>
        <v>Within Standard Deviation</v>
      </c>
    </row>
    <row r="570">
      <c r="A570" s="1" t="b">
        <v>1</v>
      </c>
      <c r="B570" s="1" t="s">
        <v>417</v>
      </c>
      <c r="C570" s="1">
        <v>2238.0</v>
      </c>
      <c r="D570" s="20">
        <v>43977.709947615745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1.0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45">
        <f t="shared" si="6"/>
        <v>1</v>
      </c>
      <c r="S570" s="45">
        <f t="shared" si="7"/>
        <v>0</v>
      </c>
      <c r="T570" s="45">
        <f t="shared" si="8"/>
        <v>1</v>
      </c>
      <c r="U570" s="45">
        <f t="shared" si="9"/>
        <v>0</v>
      </c>
      <c r="V570" s="45" t="str">
        <f>VLOOKUP(R570,'PCS Percentiles'!A$2:E$105,5,False)</f>
        <v>#N/A</v>
      </c>
      <c r="W570" s="112" t="str">
        <f t="shared" si="10"/>
        <v>Within Standard Deviation</v>
      </c>
    </row>
    <row r="571">
      <c r="A571" s="1" t="b">
        <v>1</v>
      </c>
      <c r="B571" s="1" t="s">
        <v>399</v>
      </c>
      <c r="C571" s="1">
        <v>2049.0</v>
      </c>
      <c r="D571" s="20">
        <v>43978.4117497338</v>
      </c>
      <c r="E571" s="1">
        <v>1.0</v>
      </c>
      <c r="F571" s="1">
        <v>1.0</v>
      </c>
      <c r="G571" s="1">
        <v>1.0</v>
      </c>
      <c r="H571" s="1">
        <v>0.0</v>
      </c>
      <c r="I571" s="1">
        <v>0.0</v>
      </c>
      <c r="J571" s="1">
        <v>1.0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1.0</v>
      </c>
      <c r="Q571" s="1">
        <v>2.0</v>
      </c>
      <c r="R571" s="45">
        <f t="shared" si="6"/>
        <v>7</v>
      </c>
      <c r="S571" s="45">
        <f t="shared" si="7"/>
        <v>4</v>
      </c>
      <c r="T571" s="45">
        <f t="shared" si="8"/>
        <v>3</v>
      </c>
      <c r="U571" s="45">
        <f t="shared" si="9"/>
        <v>0</v>
      </c>
      <c r="V571" s="45">
        <f>VLOOKUP(R571,'PCS Percentiles'!A$2:E$105,5,False)</f>
        <v>17</v>
      </c>
      <c r="W571" s="112" t="str">
        <f t="shared" si="10"/>
        <v>Within Standard Deviation</v>
      </c>
    </row>
    <row r="572">
      <c r="A572" s="1" t="b">
        <v>1</v>
      </c>
      <c r="B572" s="1" t="s">
        <v>381</v>
      </c>
      <c r="C572" s="1">
        <v>2185.0</v>
      </c>
      <c r="D572" s="20">
        <v>43978.43926151621</v>
      </c>
      <c r="E572" s="1">
        <v>3.0</v>
      </c>
      <c r="F572" s="1">
        <v>2.0</v>
      </c>
      <c r="G572" s="1">
        <v>3.0</v>
      </c>
      <c r="H572" s="1">
        <v>2.0</v>
      </c>
      <c r="I572" s="1">
        <v>2.0</v>
      </c>
      <c r="J572" s="1">
        <v>2.0</v>
      </c>
      <c r="K572" s="1">
        <v>1.0</v>
      </c>
      <c r="L572" s="1">
        <v>3.0</v>
      </c>
      <c r="M572" s="1">
        <v>1.0</v>
      </c>
      <c r="N572" s="1">
        <v>1.0</v>
      </c>
      <c r="O572" s="1">
        <v>3.0</v>
      </c>
      <c r="P572" s="1">
        <v>2.0</v>
      </c>
      <c r="Q572" s="1">
        <v>1.0</v>
      </c>
      <c r="R572" s="45">
        <f t="shared" si="6"/>
        <v>26</v>
      </c>
      <c r="S572" s="45">
        <f t="shared" si="7"/>
        <v>14</v>
      </c>
      <c r="T572" s="45">
        <f t="shared" si="8"/>
        <v>4</v>
      </c>
      <c r="U572" s="45">
        <f t="shared" si="9"/>
        <v>8</v>
      </c>
      <c r="V572" s="45">
        <f>VLOOKUP(R572,'PCS Percentiles'!A$2:E$105,5,False)</f>
        <v>65</v>
      </c>
      <c r="W572" s="112" t="str">
        <f t="shared" si="10"/>
        <v>Within Standard Deviation</v>
      </c>
    </row>
    <row r="573">
      <c r="A573" s="1" t="b">
        <v>1</v>
      </c>
      <c r="B573" s="1" t="s">
        <v>433</v>
      </c>
      <c r="C573" s="1">
        <v>2253.0</v>
      </c>
      <c r="D573" s="20">
        <v>43979.50016619213</v>
      </c>
      <c r="E573" s="1">
        <v>3.0</v>
      </c>
      <c r="F573" s="1">
        <v>1.0</v>
      </c>
      <c r="G573" s="1">
        <v>2.0</v>
      </c>
      <c r="H573" s="1">
        <v>1.0</v>
      </c>
      <c r="I573" s="1">
        <v>0.0</v>
      </c>
      <c r="J573" s="1">
        <v>4.0</v>
      </c>
      <c r="K573" s="1">
        <v>4.0</v>
      </c>
      <c r="L573" s="1">
        <v>4.0</v>
      </c>
      <c r="M573" s="1">
        <v>3.0</v>
      </c>
      <c r="N573" s="1">
        <v>0.0</v>
      </c>
      <c r="O573" s="1">
        <v>3.0</v>
      </c>
      <c r="P573" s="1">
        <v>0.0</v>
      </c>
      <c r="Q573" s="1">
        <v>3.0</v>
      </c>
      <c r="R573" s="45">
        <f t="shared" si="6"/>
        <v>28</v>
      </c>
      <c r="S573" s="45">
        <f t="shared" si="7"/>
        <v>7</v>
      </c>
      <c r="T573" s="45">
        <f t="shared" si="8"/>
        <v>11</v>
      </c>
      <c r="U573" s="45">
        <f t="shared" si="9"/>
        <v>10</v>
      </c>
      <c r="V573" s="45">
        <f>VLOOKUP(R573,'PCS Percentiles'!A$2:E$105,5,False)</f>
        <v>69</v>
      </c>
      <c r="W573" s="112" t="str">
        <f t="shared" si="10"/>
        <v>Within Standard Deviation</v>
      </c>
    </row>
    <row r="574">
      <c r="A574" s="1" t="b">
        <v>1</v>
      </c>
      <c r="B574" s="1" t="s">
        <v>400</v>
      </c>
      <c r="C574" s="1">
        <v>2216.0</v>
      </c>
      <c r="D574" s="20">
        <v>43979.553531446756</v>
      </c>
      <c r="E574" s="1">
        <v>0.0</v>
      </c>
      <c r="F574" s="1">
        <v>0.0</v>
      </c>
      <c r="G574" s="1">
        <v>1.0</v>
      </c>
      <c r="H574" s="1">
        <v>2.0</v>
      </c>
      <c r="I574" s="1">
        <v>0.0</v>
      </c>
      <c r="J574" s="1">
        <v>1.0</v>
      </c>
      <c r="K574" s="1">
        <v>1.0</v>
      </c>
      <c r="L574" s="1">
        <v>1.0</v>
      </c>
      <c r="M574" s="1">
        <v>1.0</v>
      </c>
      <c r="N574" s="1">
        <v>0.0</v>
      </c>
      <c r="O574" s="1">
        <v>0.0</v>
      </c>
      <c r="P574" s="1">
        <v>1.0</v>
      </c>
      <c r="Q574" s="1">
        <v>0.0</v>
      </c>
      <c r="R574" s="45">
        <f t="shared" si="6"/>
        <v>8</v>
      </c>
      <c r="S574" s="45">
        <f t="shared" si="7"/>
        <v>4</v>
      </c>
      <c r="T574" s="45">
        <f t="shared" si="8"/>
        <v>2</v>
      </c>
      <c r="U574" s="45">
        <f t="shared" si="9"/>
        <v>2</v>
      </c>
      <c r="V574" s="45">
        <f>VLOOKUP(R574,'PCS Percentiles'!A$2:E$105,5,False)</f>
        <v>19</v>
      </c>
      <c r="W574" s="112" t="str">
        <f t="shared" si="10"/>
        <v>Within Standard Deviation</v>
      </c>
    </row>
    <row r="575">
      <c r="A575" s="1" t="b">
        <v>1</v>
      </c>
      <c r="B575" s="1" t="s">
        <v>412</v>
      </c>
      <c r="C575" s="1">
        <v>2233.0</v>
      </c>
      <c r="D575" s="20">
        <v>43982.57643314815</v>
      </c>
      <c r="E575" s="1">
        <v>2.0</v>
      </c>
      <c r="F575" s="1">
        <v>0.0</v>
      </c>
      <c r="G575" s="1">
        <v>2.0</v>
      </c>
      <c r="H575" s="1">
        <v>2.0</v>
      </c>
      <c r="I575" s="1">
        <v>0.0</v>
      </c>
      <c r="J575" s="1">
        <v>1.0</v>
      </c>
      <c r="K575" s="1">
        <v>0.0</v>
      </c>
      <c r="L575" s="1">
        <v>1.0</v>
      </c>
      <c r="M575" s="1">
        <v>0.0</v>
      </c>
      <c r="N575" s="1">
        <v>0.0</v>
      </c>
      <c r="O575" s="1">
        <v>1.0</v>
      </c>
      <c r="P575" s="1">
        <v>3.0</v>
      </c>
      <c r="Q575" s="1">
        <v>3.0</v>
      </c>
      <c r="R575" s="45">
        <f t="shared" si="6"/>
        <v>15</v>
      </c>
      <c r="S575" s="45">
        <f t="shared" si="7"/>
        <v>9</v>
      </c>
      <c r="T575" s="45">
        <f t="shared" si="8"/>
        <v>4</v>
      </c>
      <c r="U575" s="45">
        <f t="shared" si="9"/>
        <v>2</v>
      </c>
      <c r="V575" s="45">
        <f>VLOOKUP(R575,'PCS Percentiles'!A$2:E$105,5,False)</f>
        <v>39</v>
      </c>
      <c r="W575" s="112" t="str">
        <f t="shared" si="10"/>
        <v>Within Standard Deviation</v>
      </c>
    </row>
    <row r="576">
      <c r="A576" s="1" t="b">
        <v>1</v>
      </c>
      <c r="B576" s="1" t="s">
        <v>334</v>
      </c>
      <c r="C576" s="1">
        <v>2112.0</v>
      </c>
      <c r="D576" s="20">
        <v>43982.7188772338</v>
      </c>
      <c r="E576" s="1">
        <v>2.0</v>
      </c>
      <c r="F576" s="1">
        <v>2.0</v>
      </c>
      <c r="G576" s="1">
        <v>3.0</v>
      </c>
      <c r="H576" s="1">
        <v>3.0</v>
      </c>
      <c r="I576" s="1">
        <v>2.0</v>
      </c>
      <c r="J576" s="1">
        <v>3.0</v>
      </c>
      <c r="K576" s="1">
        <v>2.0</v>
      </c>
      <c r="L576" s="1">
        <v>3.0</v>
      </c>
      <c r="M576" s="1">
        <v>2.0</v>
      </c>
      <c r="N576" s="1">
        <v>2.0</v>
      </c>
      <c r="O576" s="1">
        <v>2.0</v>
      </c>
      <c r="P576" s="1">
        <v>2.0</v>
      </c>
      <c r="Q576" s="1">
        <v>2.0</v>
      </c>
      <c r="R576" s="45">
        <f t="shared" si="6"/>
        <v>30</v>
      </c>
      <c r="S576" s="45">
        <f t="shared" si="7"/>
        <v>14</v>
      </c>
      <c r="T576" s="45">
        <f t="shared" si="8"/>
        <v>7</v>
      </c>
      <c r="U576" s="45">
        <f t="shared" si="9"/>
        <v>9</v>
      </c>
      <c r="V576" s="45">
        <f>VLOOKUP(R576,'PCS Percentiles'!A$2:E$105,5,False)</f>
        <v>75</v>
      </c>
      <c r="W576" s="112" t="str">
        <f t="shared" si="10"/>
        <v>Clinically Relevant</v>
      </c>
    </row>
    <row r="577">
      <c r="A577" s="1" t="b">
        <v>1</v>
      </c>
      <c r="B577" s="1" t="s">
        <v>423</v>
      </c>
      <c r="C577" s="1">
        <v>2242.0</v>
      </c>
      <c r="D577" s="20">
        <v>43982.87233912037</v>
      </c>
      <c r="E577" s="1">
        <v>1.0</v>
      </c>
      <c r="F577" s="1">
        <v>0.0</v>
      </c>
      <c r="G577" s="1">
        <v>2.0</v>
      </c>
      <c r="H577" s="1">
        <v>0.0</v>
      </c>
      <c r="I577" s="1">
        <v>1.0</v>
      </c>
      <c r="J577" s="1">
        <v>0.0</v>
      </c>
      <c r="K577" s="1">
        <v>0.0</v>
      </c>
      <c r="L577" s="1">
        <v>2.0</v>
      </c>
      <c r="M577" s="1">
        <v>1.0</v>
      </c>
      <c r="N577" s="1">
        <v>0.0</v>
      </c>
      <c r="O577" s="1">
        <v>0.0</v>
      </c>
      <c r="P577" s="1">
        <v>0.0</v>
      </c>
      <c r="Q577" s="1">
        <v>0.0</v>
      </c>
      <c r="R577" s="45">
        <f t="shared" si="6"/>
        <v>7</v>
      </c>
      <c r="S577" s="45">
        <f t="shared" si="7"/>
        <v>4</v>
      </c>
      <c r="T577" s="45">
        <f t="shared" si="8"/>
        <v>0</v>
      </c>
      <c r="U577" s="45">
        <f t="shared" si="9"/>
        <v>3</v>
      </c>
      <c r="V577" s="45">
        <f>VLOOKUP(R577,'PCS Percentiles'!A$2:E$105,5,False)</f>
        <v>17</v>
      </c>
      <c r="W577" s="112" t="str">
        <f t="shared" si="10"/>
        <v>Within Standard Deviation</v>
      </c>
    </row>
    <row r="578">
      <c r="A578" s="1" t="b">
        <v>1</v>
      </c>
      <c r="B578" s="1" t="s">
        <v>333</v>
      </c>
      <c r="C578" s="1">
        <v>2133.0</v>
      </c>
      <c r="D578" s="20">
        <v>43983.34389950232</v>
      </c>
      <c r="E578" s="1">
        <v>1.0</v>
      </c>
      <c r="F578" s="1">
        <v>0.0</v>
      </c>
      <c r="G578" s="1">
        <v>1.0</v>
      </c>
      <c r="H578" s="1">
        <v>0.0</v>
      </c>
      <c r="I578" s="1">
        <v>0.0</v>
      </c>
      <c r="J578" s="1">
        <v>1.0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45">
        <f t="shared" si="6"/>
        <v>3</v>
      </c>
      <c r="S578" s="45">
        <f t="shared" si="7"/>
        <v>2</v>
      </c>
      <c r="T578" s="45">
        <f t="shared" si="8"/>
        <v>1</v>
      </c>
      <c r="U578" s="45">
        <f t="shared" si="9"/>
        <v>0</v>
      </c>
      <c r="V578" s="45">
        <f>VLOOKUP(R578,'PCS Percentiles'!A$2:E$105,5,False)</f>
        <v>6</v>
      </c>
      <c r="W578" s="112" t="str">
        <f t="shared" si="10"/>
        <v>Within Standard Deviation</v>
      </c>
    </row>
    <row r="579">
      <c r="A579" s="1" t="b">
        <v>1</v>
      </c>
      <c r="B579" s="1" t="s">
        <v>329</v>
      </c>
      <c r="C579" s="1">
        <v>2128.0</v>
      </c>
      <c r="D579" s="20">
        <v>43983.59885667824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45">
        <f t="shared" si="6"/>
        <v>0</v>
      </c>
      <c r="S579" s="45">
        <f t="shared" si="7"/>
        <v>0</v>
      </c>
      <c r="T579" s="45">
        <f t="shared" si="8"/>
        <v>0</v>
      </c>
      <c r="U579" s="45">
        <f t="shared" si="9"/>
        <v>0</v>
      </c>
      <c r="V579" s="45">
        <f>VLOOKUP(R579,'PCS Percentiles'!A$2:E$105,5,False)</f>
        <v>2</v>
      </c>
      <c r="W579" s="112" t="str">
        <f t="shared" si="10"/>
        <v>Within Standard Deviation</v>
      </c>
    </row>
    <row r="580">
      <c r="A580" s="1" t="b">
        <v>1</v>
      </c>
      <c r="B580" s="1" t="s">
        <v>903</v>
      </c>
      <c r="C580" s="1">
        <v>2122.0</v>
      </c>
      <c r="D580" s="20">
        <v>43983.621057372686</v>
      </c>
      <c r="E580" s="1">
        <v>1.0</v>
      </c>
      <c r="F580" s="1">
        <v>2.0</v>
      </c>
      <c r="G580" s="1">
        <v>1.0</v>
      </c>
      <c r="H580" s="1">
        <v>2.0</v>
      </c>
      <c r="I580" s="1">
        <v>1.0</v>
      </c>
      <c r="J580" s="1">
        <v>3.0</v>
      </c>
      <c r="K580" s="1">
        <v>0.0</v>
      </c>
      <c r="L580" s="1">
        <v>2.0</v>
      </c>
      <c r="M580" s="1">
        <v>3.0</v>
      </c>
      <c r="N580" s="1">
        <v>2.0</v>
      </c>
      <c r="O580" s="1">
        <v>3.0</v>
      </c>
      <c r="P580" s="1">
        <v>3.0</v>
      </c>
      <c r="Q580" s="1">
        <v>2.0</v>
      </c>
      <c r="R580" s="45">
        <f t="shared" si="6"/>
        <v>25</v>
      </c>
      <c r="S580" s="45">
        <f t="shared" si="7"/>
        <v>10</v>
      </c>
      <c r="T580" s="45">
        <f t="shared" si="8"/>
        <v>5</v>
      </c>
      <c r="U580" s="45">
        <f t="shared" si="9"/>
        <v>10</v>
      </c>
      <c r="V580" s="45">
        <f>VLOOKUP(R580,'PCS Percentiles'!A$2:E$105,5,False)</f>
        <v>62</v>
      </c>
      <c r="W580" s="112" t="str">
        <f t="shared" si="10"/>
        <v>Within Standard Deviation</v>
      </c>
    </row>
    <row r="581">
      <c r="A581" s="1" t="b">
        <v>1</v>
      </c>
      <c r="B581" s="1" t="s">
        <v>434</v>
      </c>
      <c r="C581" s="1">
        <v>2256.0</v>
      </c>
      <c r="D581" s="20">
        <v>43983.8874124537</v>
      </c>
      <c r="E581" s="1">
        <v>2.0</v>
      </c>
      <c r="F581" s="1">
        <v>1.0</v>
      </c>
      <c r="G581" s="1">
        <v>2.0</v>
      </c>
      <c r="H581" s="1">
        <v>1.0</v>
      </c>
      <c r="I581" s="1">
        <v>1.0</v>
      </c>
      <c r="J581" s="1">
        <v>2.0</v>
      </c>
      <c r="K581" s="1">
        <v>2.0</v>
      </c>
      <c r="L581" s="1">
        <v>4.0</v>
      </c>
      <c r="M581" s="1">
        <v>4.0</v>
      </c>
      <c r="N581" s="1">
        <v>3.0</v>
      </c>
      <c r="O581" s="1">
        <v>3.0</v>
      </c>
      <c r="P581" s="1">
        <v>2.0</v>
      </c>
      <c r="Q581" s="1">
        <v>4.0</v>
      </c>
      <c r="R581" s="45">
        <f t="shared" si="6"/>
        <v>31</v>
      </c>
      <c r="S581" s="45">
        <f t="shared" si="7"/>
        <v>9</v>
      </c>
      <c r="T581" s="45">
        <f t="shared" si="8"/>
        <v>8</v>
      </c>
      <c r="U581" s="45">
        <f t="shared" si="9"/>
        <v>14</v>
      </c>
      <c r="V581" s="45">
        <f>VLOOKUP(R581,'PCS Percentiles'!A$2:E$105,5,False)</f>
        <v>78</v>
      </c>
      <c r="W581" s="112" t="str">
        <f t="shared" si="10"/>
        <v>Clinically Relevant</v>
      </c>
    </row>
    <row r="582">
      <c r="A582" s="1" t="b">
        <v>1</v>
      </c>
      <c r="B582" s="1" t="s">
        <v>260</v>
      </c>
      <c r="C582" s="1">
        <v>1993.0</v>
      </c>
      <c r="D582" s="20">
        <v>43983.92788534722</v>
      </c>
      <c r="E582" s="1">
        <v>3.0</v>
      </c>
      <c r="F582" s="1">
        <v>3.0</v>
      </c>
      <c r="G582" s="1">
        <v>3.0</v>
      </c>
      <c r="H582" s="1">
        <v>2.0</v>
      </c>
      <c r="I582" s="1">
        <v>2.0</v>
      </c>
      <c r="J582" s="1">
        <v>2.0</v>
      </c>
      <c r="K582" s="1">
        <v>1.0</v>
      </c>
      <c r="L582" s="1">
        <v>2.0</v>
      </c>
      <c r="M582" s="1">
        <v>2.0</v>
      </c>
      <c r="N582" s="1">
        <v>2.0</v>
      </c>
      <c r="O582" s="1">
        <v>2.0</v>
      </c>
      <c r="P582" s="1">
        <v>2.0</v>
      </c>
      <c r="Q582" s="1">
        <v>2.0</v>
      </c>
      <c r="R582" s="45">
        <f t="shared" si="6"/>
        <v>28</v>
      </c>
      <c r="S582" s="45">
        <f t="shared" si="7"/>
        <v>15</v>
      </c>
      <c r="T582" s="45">
        <f t="shared" si="8"/>
        <v>5</v>
      </c>
      <c r="U582" s="45">
        <f t="shared" si="9"/>
        <v>8</v>
      </c>
      <c r="V582" s="45">
        <f>VLOOKUP(R582,'PCS Percentiles'!A$2:E$105,5,False)</f>
        <v>69</v>
      </c>
      <c r="W582" s="112" t="str">
        <f t="shared" si="10"/>
        <v>Within Standard Deviation</v>
      </c>
    </row>
    <row r="583">
      <c r="A583" s="1" t="b">
        <v>1</v>
      </c>
      <c r="B583" s="1" t="s">
        <v>435</v>
      </c>
      <c r="C583" s="1">
        <v>2237.0</v>
      </c>
      <c r="D583" s="20">
        <v>43984.55677068287</v>
      </c>
      <c r="E583" s="1">
        <v>2.0</v>
      </c>
      <c r="F583" s="1">
        <v>2.0</v>
      </c>
      <c r="G583" s="1">
        <v>2.0</v>
      </c>
      <c r="H583" s="1">
        <v>2.0</v>
      </c>
      <c r="I583" s="1">
        <v>2.0</v>
      </c>
      <c r="J583" s="1">
        <v>4.0</v>
      </c>
      <c r="K583" s="1">
        <v>3.0</v>
      </c>
      <c r="L583" s="1">
        <v>4.0</v>
      </c>
      <c r="M583" s="1">
        <v>2.0</v>
      </c>
      <c r="N583" s="1">
        <v>2.0</v>
      </c>
      <c r="O583" s="1">
        <v>2.0</v>
      </c>
      <c r="P583" s="1">
        <v>2.0</v>
      </c>
      <c r="Q583" s="1">
        <v>1.0</v>
      </c>
      <c r="R583" s="45">
        <f t="shared" si="6"/>
        <v>30</v>
      </c>
      <c r="S583" s="45">
        <f t="shared" si="7"/>
        <v>12</v>
      </c>
      <c r="T583" s="45">
        <f t="shared" si="8"/>
        <v>8</v>
      </c>
      <c r="U583" s="45">
        <f t="shared" si="9"/>
        <v>10</v>
      </c>
      <c r="V583" s="45">
        <f>VLOOKUP(R583,'PCS Percentiles'!A$2:E$105,5,False)</f>
        <v>75</v>
      </c>
      <c r="W583" s="112" t="str">
        <f t="shared" si="10"/>
        <v>Clinically Relevant</v>
      </c>
    </row>
    <row r="584">
      <c r="A584" s="1" t="b">
        <v>1</v>
      </c>
      <c r="B584" s="1" t="s">
        <v>436</v>
      </c>
      <c r="C584" s="1">
        <v>2257.0</v>
      </c>
      <c r="D584" s="20">
        <v>43984.57493425926</v>
      </c>
      <c r="E584" s="1">
        <v>1.0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1.0</v>
      </c>
      <c r="M584" s="1">
        <v>0.0</v>
      </c>
      <c r="N584" s="1">
        <v>0.0</v>
      </c>
      <c r="O584" s="1">
        <v>0.0</v>
      </c>
      <c r="P584" s="1">
        <v>0.0</v>
      </c>
      <c r="Q584" s="1">
        <v>1.0</v>
      </c>
      <c r="R584" s="45">
        <f t="shared" si="6"/>
        <v>3</v>
      </c>
      <c r="S584" s="45">
        <f t="shared" si="7"/>
        <v>1</v>
      </c>
      <c r="T584" s="45">
        <f t="shared" si="8"/>
        <v>1</v>
      </c>
      <c r="U584" s="45">
        <f t="shared" si="9"/>
        <v>1</v>
      </c>
      <c r="V584" s="45">
        <f>VLOOKUP(R584,'PCS Percentiles'!A$2:E$105,5,False)</f>
        <v>6</v>
      </c>
      <c r="W584" s="112" t="str">
        <f t="shared" si="10"/>
        <v>Within Standard Deviation</v>
      </c>
    </row>
    <row r="585">
      <c r="A585" s="1" t="b">
        <v>1</v>
      </c>
      <c r="B585" s="1" t="s">
        <v>424</v>
      </c>
      <c r="C585" s="1">
        <v>2917.0</v>
      </c>
      <c r="D585" s="20">
        <v>43984.63321912037</v>
      </c>
      <c r="E585" s="1">
        <v>2.0</v>
      </c>
      <c r="F585" s="1">
        <v>0.0</v>
      </c>
      <c r="G585" s="1">
        <v>2.0</v>
      </c>
      <c r="H585" s="1">
        <v>0.0</v>
      </c>
      <c r="I585" s="1">
        <v>0.0</v>
      </c>
      <c r="J585" s="1">
        <v>0.0</v>
      </c>
      <c r="K585" s="1">
        <v>0.0</v>
      </c>
      <c r="L585" s="1">
        <v>4.0</v>
      </c>
      <c r="M585" s="1">
        <v>0.0</v>
      </c>
      <c r="N585" s="1">
        <v>1.0</v>
      </c>
      <c r="O585" s="1">
        <v>3.0</v>
      </c>
      <c r="P585" s="1">
        <v>1.0</v>
      </c>
      <c r="Q585" s="1">
        <v>1.0</v>
      </c>
      <c r="R585" s="45">
        <f t="shared" si="6"/>
        <v>14</v>
      </c>
      <c r="S585" s="45">
        <f t="shared" si="7"/>
        <v>5</v>
      </c>
      <c r="T585" s="45">
        <f t="shared" si="8"/>
        <v>1</v>
      </c>
      <c r="U585" s="45">
        <f t="shared" si="9"/>
        <v>8</v>
      </c>
      <c r="V585" s="45">
        <f>VLOOKUP(R585,'PCS Percentiles'!A$2:E$105,5,False)</f>
        <v>35</v>
      </c>
      <c r="W585" s="112" t="str">
        <f t="shared" si="10"/>
        <v>Within Standard Deviation</v>
      </c>
    </row>
    <row r="586">
      <c r="A586" s="1" t="b">
        <v>1</v>
      </c>
      <c r="B586" s="1" t="s">
        <v>407</v>
      </c>
      <c r="C586" s="1">
        <v>2212.0</v>
      </c>
      <c r="D586" s="20">
        <v>43985.34154633102</v>
      </c>
      <c r="E586" s="1">
        <v>0.0</v>
      </c>
      <c r="F586" s="1">
        <v>0.0</v>
      </c>
      <c r="G586" s="1">
        <v>1.0</v>
      </c>
      <c r="H586" s="1">
        <v>1.0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45">
        <f t="shared" si="6"/>
        <v>2</v>
      </c>
      <c r="S586" s="45">
        <f t="shared" si="7"/>
        <v>2</v>
      </c>
      <c r="T586" s="45">
        <f t="shared" si="8"/>
        <v>0</v>
      </c>
      <c r="U586" s="45">
        <f t="shared" si="9"/>
        <v>0</v>
      </c>
      <c r="V586" s="45">
        <f>VLOOKUP(R586,'PCS Percentiles'!A$2:E$105,5,False)</f>
        <v>5</v>
      </c>
      <c r="W586" s="112" t="str">
        <f t="shared" si="10"/>
        <v>Within Standard Deviation</v>
      </c>
    </row>
    <row r="587">
      <c r="A587" s="1" t="b">
        <v>1</v>
      </c>
      <c r="B587" s="1" t="s">
        <v>436</v>
      </c>
      <c r="C587" s="1">
        <v>2257.0</v>
      </c>
      <c r="D587" s="20">
        <v>43985.41568148148</v>
      </c>
      <c r="E587" s="1">
        <v>3.0</v>
      </c>
      <c r="F587" s="1">
        <v>3.0</v>
      </c>
      <c r="G587" s="1">
        <v>4.0</v>
      </c>
      <c r="H587" s="1">
        <v>4.0</v>
      </c>
      <c r="I587" s="1">
        <v>3.0</v>
      </c>
      <c r="J587" s="1">
        <v>3.0</v>
      </c>
      <c r="K587" s="1">
        <v>2.0</v>
      </c>
      <c r="L587" s="1">
        <v>4.0</v>
      </c>
      <c r="M587" s="1">
        <v>3.0</v>
      </c>
      <c r="N587" s="1">
        <v>3.0</v>
      </c>
      <c r="O587" s="1">
        <v>3.0</v>
      </c>
      <c r="P587" s="1">
        <v>3.0</v>
      </c>
      <c r="Q587" s="1">
        <v>4.0</v>
      </c>
      <c r="R587" s="45">
        <f t="shared" si="6"/>
        <v>42</v>
      </c>
      <c r="S587" s="45">
        <f t="shared" si="7"/>
        <v>20</v>
      </c>
      <c r="T587" s="45">
        <f t="shared" si="8"/>
        <v>9</v>
      </c>
      <c r="U587" s="45">
        <f t="shared" si="9"/>
        <v>13</v>
      </c>
      <c r="V587" s="45">
        <f>VLOOKUP(R587,'PCS Percentiles'!A$2:E$105,5,False)</f>
        <v>94</v>
      </c>
      <c r="W587" s="112" t="str">
        <f t="shared" si="10"/>
        <v>Clinically Relevant</v>
      </c>
    </row>
    <row r="588">
      <c r="A588" s="1" t="b">
        <v>1</v>
      </c>
      <c r="B588" s="1" t="s">
        <v>141</v>
      </c>
      <c r="C588" s="1">
        <v>1909.0</v>
      </c>
      <c r="D588" s="20">
        <v>43986.44349873843</v>
      </c>
      <c r="E588" s="1">
        <v>1.0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1.0</v>
      </c>
      <c r="L588" s="1">
        <v>0.0</v>
      </c>
      <c r="M588" s="1">
        <v>0.0</v>
      </c>
      <c r="N588" s="1">
        <v>0.0</v>
      </c>
      <c r="O588" s="1">
        <v>1.0</v>
      </c>
      <c r="P588" s="1">
        <v>0.0</v>
      </c>
      <c r="Q588" s="1">
        <v>1.0</v>
      </c>
      <c r="R588" s="45">
        <f t="shared" si="6"/>
        <v>4</v>
      </c>
      <c r="S588" s="45">
        <f t="shared" si="7"/>
        <v>1</v>
      </c>
      <c r="T588" s="45">
        <f t="shared" si="8"/>
        <v>2</v>
      </c>
      <c r="U588" s="45">
        <f t="shared" si="9"/>
        <v>1</v>
      </c>
      <c r="V588" s="45">
        <f>VLOOKUP(R588,'PCS Percentiles'!A$2:E$105,5,False)</f>
        <v>9</v>
      </c>
      <c r="W588" s="112" t="str">
        <f t="shared" si="10"/>
        <v>Within Standard Deviation</v>
      </c>
    </row>
    <row r="589">
      <c r="A589" s="1" t="b">
        <v>1</v>
      </c>
      <c r="B589" s="1" t="s">
        <v>409</v>
      </c>
      <c r="C589" s="1">
        <v>2227.0</v>
      </c>
      <c r="D589" s="20">
        <v>43986.538876875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45">
        <f t="shared" si="6"/>
        <v>0</v>
      </c>
      <c r="S589" s="45">
        <f t="shared" si="7"/>
        <v>0</v>
      </c>
      <c r="T589" s="45">
        <f t="shared" si="8"/>
        <v>0</v>
      </c>
      <c r="U589" s="45">
        <f t="shared" si="9"/>
        <v>0</v>
      </c>
      <c r="V589" s="45">
        <f>VLOOKUP(R589,'PCS Percentiles'!A$2:E$105,5,False)</f>
        <v>2</v>
      </c>
      <c r="W589" s="112" t="str">
        <f t="shared" si="10"/>
        <v>Within Standard Deviation</v>
      </c>
    </row>
    <row r="590">
      <c r="A590" s="1" t="b">
        <v>1</v>
      </c>
      <c r="B590" s="1" t="s">
        <v>329</v>
      </c>
      <c r="C590" s="1">
        <v>2128.0</v>
      </c>
      <c r="D590" s="20">
        <v>43986.97359175926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45">
        <f t="shared" si="6"/>
        <v>0</v>
      </c>
      <c r="S590" s="45">
        <f t="shared" si="7"/>
        <v>0</v>
      </c>
      <c r="T590" s="45">
        <f t="shared" si="8"/>
        <v>0</v>
      </c>
      <c r="U590" s="45">
        <f t="shared" si="9"/>
        <v>0</v>
      </c>
      <c r="V590" s="45">
        <f>VLOOKUP(R590,'PCS Percentiles'!A$2:E$105,5,False)</f>
        <v>2</v>
      </c>
      <c r="W590" s="112" t="str">
        <f t="shared" si="10"/>
        <v>Within Standard Deviation</v>
      </c>
    </row>
    <row r="591">
      <c r="A591" s="1" t="b">
        <v>1</v>
      </c>
      <c r="B591" s="1" t="s">
        <v>273</v>
      </c>
      <c r="C591" s="1">
        <v>2028.0</v>
      </c>
      <c r="D591" s="20">
        <v>43987.63868451389</v>
      </c>
      <c r="E591" s="1">
        <v>1.0</v>
      </c>
      <c r="F591" s="1">
        <v>0.0</v>
      </c>
      <c r="G591" s="1">
        <v>1.0</v>
      </c>
      <c r="H591" s="1">
        <v>1.0</v>
      </c>
      <c r="I591" s="1">
        <v>1.0</v>
      </c>
      <c r="J591" s="1">
        <v>1.0</v>
      </c>
      <c r="K591" s="1">
        <v>1.0</v>
      </c>
      <c r="L591" s="1">
        <v>1.0</v>
      </c>
      <c r="M591" s="1">
        <v>1.0</v>
      </c>
      <c r="N591" s="1">
        <v>1.0</v>
      </c>
      <c r="O591" s="1">
        <v>1.0</v>
      </c>
      <c r="P591" s="1">
        <v>1.0</v>
      </c>
      <c r="Q591" s="1">
        <v>1.0</v>
      </c>
      <c r="R591" s="45">
        <f t="shared" si="6"/>
        <v>12</v>
      </c>
      <c r="S591" s="45">
        <f t="shared" si="7"/>
        <v>5</v>
      </c>
      <c r="T591" s="45">
        <f t="shared" si="8"/>
        <v>3</v>
      </c>
      <c r="U591" s="45">
        <f t="shared" si="9"/>
        <v>4</v>
      </c>
      <c r="V591" s="45">
        <f>VLOOKUP(R591,'PCS Percentiles'!A$2:E$105,5,False)</f>
        <v>31</v>
      </c>
      <c r="W591" s="112" t="str">
        <f t="shared" si="10"/>
        <v>Within Standard Deviation</v>
      </c>
    </row>
    <row r="592">
      <c r="A592" t="b">
        <v>0</v>
      </c>
      <c r="B592" s="1" t="s">
        <v>144</v>
      </c>
      <c r="C592" s="1">
        <v>1792.0</v>
      </c>
      <c r="D592" s="20">
        <v>43988.57846851852</v>
      </c>
      <c r="E592" s="1">
        <v>1.0</v>
      </c>
      <c r="F592" s="1">
        <v>1.0</v>
      </c>
      <c r="G592" s="1">
        <v>0.0</v>
      </c>
      <c r="H592" s="1">
        <v>2.0</v>
      </c>
      <c r="I592" s="1">
        <v>2.0</v>
      </c>
      <c r="J592" s="1">
        <v>1.0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1.0</v>
      </c>
      <c r="R592" s="45">
        <f t="shared" si="6"/>
        <v>8</v>
      </c>
      <c r="S592" s="45">
        <f t="shared" si="7"/>
        <v>6</v>
      </c>
      <c r="T592" s="45">
        <f t="shared" si="8"/>
        <v>2</v>
      </c>
      <c r="U592" s="45">
        <f t="shared" si="9"/>
        <v>0</v>
      </c>
      <c r="V592" s="45">
        <f>VLOOKUP(R592,'PCS Percentiles'!A$2:E$105,5,False)</f>
        <v>19</v>
      </c>
      <c r="W592" s="112" t="str">
        <f t="shared" si="10"/>
        <v>Within Standard Deviation</v>
      </c>
    </row>
    <row r="593">
      <c r="A593" s="1" t="b">
        <v>1</v>
      </c>
      <c r="B593" s="1" t="s">
        <v>228</v>
      </c>
      <c r="C593" s="1">
        <v>1989.0</v>
      </c>
      <c r="D593" s="20">
        <v>43988.66405237268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45">
        <f t="shared" si="6"/>
        <v>0</v>
      </c>
      <c r="S593" s="45">
        <f t="shared" si="7"/>
        <v>0</v>
      </c>
      <c r="T593" s="45">
        <f t="shared" si="8"/>
        <v>0</v>
      </c>
      <c r="U593" s="45">
        <f t="shared" si="9"/>
        <v>0</v>
      </c>
      <c r="V593" s="45">
        <f>VLOOKUP(R593,'PCS Percentiles'!A$2:E$105,5,False)</f>
        <v>2</v>
      </c>
      <c r="W593" s="112" t="str">
        <f t="shared" si="10"/>
        <v>Within Standard Deviation</v>
      </c>
    </row>
    <row r="594">
      <c r="A594" s="1" t="b">
        <v>1</v>
      </c>
      <c r="B594" s="1" t="s">
        <v>427</v>
      </c>
      <c r="C594" s="1">
        <v>2243.0</v>
      </c>
      <c r="D594" s="20">
        <v>43989.474042534726</v>
      </c>
      <c r="E594" s="1">
        <v>2.0</v>
      </c>
      <c r="F594" s="1">
        <v>1.0</v>
      </c>
      <c r="G594" s="1">
        <v>3.0</v>
      </c>
      <c r="H594" s="1">
        <v>2.0</v>
      </c>
      <c r="I594" s="1">
        <v>1.0</v>
      </c>
      <c r="J594" s="1">
        <v>2.0</v>
      </c>
      <c r="K594" s="1">
        <v>2.0</v>
      </c>
      <c r="L594" s="1">
        <v>3.0</v>
      </c>
      <c r="M594" s="1">
        <v>2.0</v>
      </c>
      <c r="N594" s="1">
        <v>2.0</v>
      </c>
      <c r="O594" s="1">
        <v>2.0</v>
      </c>
      <c r="P594" s="1">
        <v>1.0</v>
      </c>
      <c r="Q594" s="1">
        <v>2.0</v>
      </c>
      <c r="R594" s="45">
        <f t="shared" si="6"/>
        <v>25</v>
      </c>
      <c r="S594" s="45">
        <f t="shared" si="7"/>
        <v>10</v>
      </c>
      <c r="T594" s="45">
        <f t="shared" si="8"/>
        <v>6</v>
      </c>
      <c r="U594" s="45">
        <f t="shared" si="9"/>
        <v>9</v>
      </c>
      <c r="V594" s="45">
        <f>VLOOKUP(R594,'PCS Percentiles'!A$2:E$105,5,False)</f>
        <v>62</v>
      </c>
      <c r="W594" s="112" t="str">
        <f t="shared" si="10"/>
        <v>Within Standard Deviation</v>
      </c>
    </row>
    <row r="595">
      <c r="A595" s="1" t="b">
        <v>1</v>
      </c>
      <c r="B595" s="1" t="s">
        <v>438</v>
      </c>
      <c r="C595" s="1">
        <v>2246.0</v>
      </c>
      <c r="D595" s="20">
        <v>43990.511562071755</v>
      </c>
      <c r="E595" s="1">
        <v>1.0</v>
      </c>
      <c r="F595" s="1">
        <v>2.0</v>
      </c>
      <c r="G595" s="1">
        <v>2.0</v>
      </c>
      <c r="H595" s="1">
        <v>3.0</v>
      </c>
      <c r="I595" s="1">
        <v>2.0</v>
      </c>
      <c r="J595" s="1">
        <v>4.0</v>
      </c>
      <c r="K595" s="1">
        <v>3.0</v>
      </c>
      <c r="L595" s="1">
        <v>2.0</v>
      </c>
      <c r="M595" s="1">
        <v>2.0</v>
      </c>
      <c r="N595" s="1">
        <v>2.0</v>
      </c>
      <c r="O595" s="1">
        <v>3.0</v>
      </c>
      <c r="P595" s="1">
        <v>3.0</v>
      </c>
      <c r="Q595" s="1">
        <v>2.0</v>
      </c>
      <c r="R595" s="45">
        <f t="shared" si="6"/>
        <v>31</v>
      </c>
      <c r="S595" s="45">
        <f t="shared" si="7"/>
        <v>13</v>
      </c>
      <c r="T595" s="45">
        <f t="shared" si="8"/>
        <v>9</v>
      </c>
      <c r="U595" s="45">
        <f t="shared" si="9"/>
        <v>9</v>
      </c>
      <c r="V595" s="45">
        <f>VLOOKUP(R595,'PCS Percentiles'!A$2:E$105,5,False)</f>
        <v>78</v>
      </c>
      <c r="W595" s="112" t="str">
        <f t="shared" si="10"/>
        <v>Clinically Relevant</v>
      </c>
    </row>
    <row r="596">
      <c r="A596" s="1" t="b">
        <v>1</v>
      </c>
      <c r="B596" s="1" t="s">
        <v>1024</v>
      </c>
      <c r="C596" s="1">
        <v>1317.0</v>
      </c>
      <c r="D596" s="20">
        <v>43991.440323449075</v>
      </c>
      <c r="E596" s="1">
        <v>1.0</v>
      </c>
      <c r="F596" s="1">
        <v>3.0</v>
      </c>
      <c r="G596" s="1">
        <v>3.0</v>
      </c>
      <c r="H596" s="1">
        <v>4.0</v>
      </c>
      <c r="I596" s="1">
        <v>1.0</v>
      </c>
      <c r="J596" s="1">
        <v>0.0</v>
      </c>
      <c r="K596" s="1">
        <v>2.0</v>
      </c>
      <c r="L596" s="1">
        <v>1.0</v>
      </c>
      <c r="M596" s="1">
        <v>0.0</v>
      </c>
      <c r="N596" s="1">
        <v>0.0</v>
      </c>
      <c r="O596" s="1">
        <v>1.0</v>
      </c>
      <c r="P596" s="1">
        <v>2.0</v>
      </c>
      <c r="Q596" s="1">
        <v>1.0</v>
      </c>
      <c r="R596" s="45">
        <f t="shared" si="6"/>
        <v>19</v>
      </c>
      <c r="S596" s="45">
        <f t="shared" si="7"/>
        <v>14</v>
      </c>
      <c r="T596" s="45">
        <f t="shared" si="8"/>
        <v>3</v>
      </c>
      <c r="U596" s="45">
        <f t="shared" si="9"/>
        <v>2</v>
      </c>
      <c r="V596" s="45">
        <f>VLOOKUP(R596,'PCS Percentiles'!A$2:E$105,5,False)</f>
        <v>48</v>
      </c>
      <c r="W596" s="112" t="str">
        <f t="shared" si="10"/>
        <v>Within Standard Deviation</v>
      </c>
    </row>
    <row r="597">
      <c r="A597" s="1" t="b">
        <v>1</v>
      </c>
      <c r="B597" s="1" t="s">
        <v>239</v>
      </c>
      <c r="C597" s="1">
        <v>1995.0</v>
      </c>
      <c r="D597" s="20">
        <v>43991.627942141204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45">
        <f t="shared" si="6"/>
        <v>0</v>
      </c>
      <c r="S597" s="45">
        <f t="shared" si="7"/>
        <v>0</v>
      </c>
      <c r="T597" s="45">
        <f t="shared" si="8"/>
        <v>0</v>
      </c>
      <c r="U597" s="45">
        <f t="shared" si="9"/>
        <v>0</v>
      </c>
      <c r="V597" s="45">
        <f>VLOOKUP(R597,'PCS Percentiles'!A$2:E$105,5,False)</f>
        <v>2</v>
      </c>
      <c r="W597" s="112" t="str">
        <f t="shared" si="10"/>
        <v>Within Standard Deviation</v>
      </c>
    </row>
    <row r="598">
      <c r="A598" s="1" t="b">
        <v>1</v>
      </c>
      <c r="B598" s="1" t="s">
        <v>239</v>
      </c>
      <c r="C598" s="1">
        <v>1995.0</v>
      </c>
      <c r="D598" s="20">
        <v>43991.83826924769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45">
        <f t="shared" si="6"/>
        <v>0</v>
      </c>
      <c r="S598" s="45">
        <f t="shared" si="7"/>
        <v>0</v>
      </c>
      <c r="T598" s="45">
        <f t="shared" si="8"/>
        <v>0</v>
      </c>
      <c r="U598" s="45">
        <f t="shared" si="9"/>
        <v>0</v>
      </c>
      <c r="V598" s="45">
        <f>VLOOKUP(R598,'PCS Percentiles'!A$2:E$105,5,False)</f>
        <v>2</v>
      </c>
      <c r="W598" s="112" t="str">
        <f t="shared" si="10"/>
        <v>Within Standard Deviation</v>
      </c>
    </row>
    <row r="599">
      <c r="A599" s="1" t="b">
        <v>1</v>
      </c>
      <c r="B599" s="1" t="s">
        <v>421</v>
      </c>
      <c r="C599" s="1">
        <v>2222.0</v>
      </c>
      <c r="D599" s="20">
        <v>43992.49880883102</v>
      </c>
      <c r="E599" s="1">
        <v>3.0</v>
      </c>
      <c r="F599" s="1">
        <v>1.0</v>
      </c>
      <c r="G599" s="1">
        <v>1.0</v>
      </c>
      <c r="H599" s="1">
        <v>2.0</v>
      </c>
      <c r="I599" s="1">
        <v>2.0</v>
      </c>
      <c r="J599" s="1">
        <v>2.0</v>
      </c>
      <c r="K599" s="1">
        <v>0.0</v>
      </c>
      <c r="L599" s="1">
        <v>2.0</v>
      </c>
      <c r="M599" s="1">
        <v>1.0</v>
      </c>
      <c r="N599" s="1">
        <v>1.0</v>
      </c>
      <c r="O599" s="1">
        <v>1.0</v>
      </c>
      <c r="P599" s="1">
        <v>3.0</v>
      </c>
      <c r="Q599" s="1">
        <v>0.0</v>
      </c>
      <c r="R599" s="45">
        <f t="shared" si="6"/>
        <v>19</v>
      </c>
      <c r="S599" s="45">
        <f t="shared" si="7"/>
        <v>12</v>
      </c>
      <c r="T599" s="45">
        <f t="shared" si="8"/>
        <v>2</v>
      </c>
      <c r="U599" s="45">
        <f t="shared" si="9"/>
        <v>5</v>
      </c>
      <c r="V599" s="45">
        <f>VLOOKUP(R599,'PCS Percentiles'!A$2:E$105,5,False)</f>
        <v>48</v>
      </c>
      <c r="W599" s="112" t="str">
        <f t="shared" si="10"/>
        <v>Within Standard Deviation</v>
      </c>
    </row>
    <row r="600">
      <c r="A600" t="b">
        <v>0</v>
      </c>
      <c r="B600" s="1" t="s">
        <v>394</v>
      </c>
      <c r="C600" s="1">
        <v>2203.0</v>
      </c>
      <c r="D600" s="20">
        <v>43994.35778723379</v>
      </c>
      <c r="E600" s="1">
        <v>3.0</v>
      </c>
      <c r="F600" s="1">
        <v>3.0</v>
      </c>
      <c r="G600" s="1">
        <v>4.0</v>
      </c>
      <c r="H600" s="1">
        <v>4.0</v>
      </c>
      <c r="I600" s="1">
        <v>3.0</v>
      </c>
      <c r="J600" s="1">
        <v>4.0</v>
      </c>
      <c r="K600" s="1">
        <v>3.0</v>
      </c>
      <c r="L600" s="1">
        <v>4.0</v>
      </c>
      <c r="M600" s="1">
        <v>4.0</v>
      </c>
      <c r="N600" s="1">
        <v>3.0</v>
      </c>
      <c r="O600" s="1">
        <v>4.0</v>
      </c>
      <c r="P600" s="1">
        <v>3.0</v>
      </c>
      <c r="Q600" s="1">
        <v>3.0</v>
      </c>
      <c r="R600" s="45">
        <f t="shared" si="6"/>
        <v>45</v>
      </c>
      <c r="S600" s="45">
        <f t="shared" si="7"/>
        <v>20</v>
      </c>
      <c r="T600" s="45">
        <f t="shared" si="8"/>
        <v>10</v>
      </c>
      <c r="U600" s="45">
        <f t="shared" si="9"/>
        <v>15</v>
      </c>
      <c r="V600" s="45">
        <f>VLOOKUP(R600,'PCS Percentiles'!A$2:E$105,5,False)</f>
        <v>97</v>
      </c>
      <c r="W600" s="112" t="str">
        <f t="shared" si="10"/>
        <v>Clinically Relevant</v>
      </c>
    </row>
    <row r="601">
      <c r="A601" s="1" t="b">
        <v>1</v>
      </c>
      <c r="B601" s="1" t="s">
        <v>385</v>
      </c>
      <c r="C601" s="1">
        <v>2196.0</v>
      </c>
      <c r="D601" s="20">
        <v>43994.40599344907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45">
        <f t="shared" si="6"/>
        <v>0</v>
      </c>
      <c r="S601" s="45">
        <f t="shared" si="7"/>
        <v>0</v>
      </c>
      <c r="T601" s="45">
        <f t="shared" si="8"/>
        <v>0</v>
      </c>
      <c r="U601" s="45">
        <f t="shared" si="9"/>
        <v>0</v>
      </c>
      <c r="V601" s="45">
        <f>VLOOKUP(R601,'PCS Percentiles'!A$2:E$105,5,False)</f>
        <v>2</v>
      </c>
      <c r="W601" s="112" t="str">
        <f t="shared" si="10"/>
        <v>Within Standard Deviation</v>
      </c>
    </row>
    <row r="602">
      <c r="A602" s="1" t="b">
        <v>1</v>
      </c>
      <c r="B602" s="1" t="s">
        <v>373</v>
      </c>
      <c r="C602" s="1">
        <v>2161.0</v>
      </c>
      <c r="D602" s="20">
        <v>43994.45425190972</v>
      </c>
      <c r="E602" s="1">
        <v>1.0</v>
      </c>
      <c r="F602" s="1">
        <v>0.0</v>
      </c>
      <c r="G602" s="1">
        <v>2.0</v>
      </c>
      <c r="H602" s="1">
        <v>1.0</v>
      </c>
      <c r="I602" s="1">
        <v>1.0</v>
      </c>
      <c r="J602" s="1">
        <v>0.0</v>
      </c>
      <c r="K602" s="1">
        <v>0.0</v>
      </c>
      <c r="L602" s="1">
        <v>0.0</v>
      </c>
      <c r="M602" s="1">
        <v>1.0</v>
      </c>
      <c r="N602" s="1">
        <v>1.0</v>
      </c>
      <c r="O602" s="1">
        <v>1.0</v>
      </c>
      <c r="P602" s="1">
        <v>1.0</v>
      </c>
      <c r="Q602" s="1">
        <v>1.0</v>
      </c>
      <c r="R602" s="45">
        <f t="shared" si="6"/>
        <v>10</v>
      </c>
      <c r="S602" s="45">
        <f t="shared" si="7"/>
        <v>6</v>
      </c>
      <c r="T602" s="45">
        <f t="shared" si="8"/>
        <v>1</v>
      </c>
      <c r="U602" s="45">
        <f t="shared" si="9"/>
        <v>3</v>
      </c>
      <c r="V602" s="45">
        <f>VLOOKUP(R602,'PCS Percentiles'!A$2:E$105,5,False)</f>
        <v>24</v>
      </c>
      <c r="W602" s="112" t="str">
        <f t="shared" si="10"/>
        <v>Within Standard Deviation</v>
      </c>
    </row>
    <row r="603">
      <c r="A603" s="1" t="b">
        <v>1</v>
      </c>
      <c r="B603" s="1" t="s">
        <v>439</v>
      </c>
      <c r="C603" s="1">
        <v>2260.0</v>
      </c>
      <c r="D603" s="20">
        <v>43995.51637405093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2.0</v>
      </c>
      <c r="R603" s="45">
        <f t="shared" si="6"/>
        <v>2</v>
      </c>
      <c r="S603" s="45">
        <f t="shared" si="7"/>
        <v>0</v>
      </c>
      <c r="T603" s="45">
        <f t="shared" si="8"/>
        <v>2</v>
      </c>
      <c r="U603" s="45">
        <f t="shared" si="9"/>
        <v>0</v>
      </c>
      <c r="V603" s="45">
        <f>VLOOKUP(R603,'PCS Percentiles'!A$2:E$105,5,False)</f>
        <v>5</v>
      </c>
      <c r="W603" s="112" t="str">
        <f t="shared" si="10"/>
        <v>Within Standard Deviation</v>
      </c>
    </row>
    <row r="604">
      <c r="A604" s="1" t="b">
        <v>1</v>
      </c>
      <c r="B604" s="1" t="s">
        <v>440</v>
      </c>
      <c r="C604" s="1">
        <v>2259.0</v>
      </c>
      <c r="D604" s="20">
        <v>43995.93020638889</v>
      </c>
      <c r="E604" s="1">
        <v>4.0</v>
      </c>
      <c r="F604" s="1">
        <v>3.0</v>
      </c>
      <c r="G604" s="1">
        <v>4.0</v>
      </c>
      <c r="H604" s="1">
        <v>3.0</v>
      </c>
      <c r="I604" s="1">
        <v>3.0</v>
      </c>
      <c r="J604" s="1">
        <v>3.0</v>
      </c>
      <c r="K604" s="1">
        <v>1.0</v>
      </c>
      <c r="L604" s="1">
        <v>3.0</v>
      </c>
      <c r="M604" s="1">
        <v>4.0</v>
      </c>
      <c r="N604" s="1">
        <v>4.0</v>
      </c>
      <c r="O604" s="1">
        <v>4.0</v>
      </c>
      <c r="P604" s="1">
        <v>4.0</v>
      </c>
      <c r="Q604" s="1">
        <v>0.0</v>
      </c>
      <c r="R604" s="45">
        <f t="shared" si="6"/>
        <v>40</v>
      </c>
      <c r="S604" s="45">
        <f t="shared" si="7"/>
        <v>21</v>
      </c>
      <c r="T604" s="45">
        <f t="shared" si="8"/>
        <v>4</v>
      </c>
      <c r="U604" s="45">
        <f t="shared" si="9"/>
        <v>15</v>
      </c>
      <c r="V604" s="45">
        <f>VLOOKUP(R604,'PCS Percentiles'!A$2:E$105,5,False)</f>
        <v>92</v>
      </c>
      <c r="W604" s="112" t="str">
        <f t="shared" si="10"/>
        <v>Clinically Relevant</v>
      </c>
    </row>
    <row r="605">
      <c r="A605" s="1" t="b">
        <v>1</v>
      </c>
      <c r="B605" s="1" t="s">
        <v>328</v>
      </c>
      <c r="C605" s="1">
        <v>2126.0</v>
      </c>
      <c r="D605" s="20">
        <v>43996.57486540509</v>
      </c>
      <c r="E605" s="1">
        <v>2.0</v>
      </c>
      <c r="F605" s="1">
        <v>2.0</v>
      </c>
      <c r="G605" s="1">
        <v>3.0</v>
      </c>
      <c r="H605" s="1">
        <v>2.0</v>
      </c>
      <c r="I605" s="1">
        <v>3.0</v>
      </c>
      <c r="J605" s="1">
        <v>3.0</v>
      </c>
      <c r="K605" s="1">
        <v>4.0</v>
      </c>
      <c r="L605" s="1">
        <v>4.0</v>
      </c>
      <c r="M605" s="1">
        <v>3.0</v>
      </c>
      <c r="N605" s="1">
        <v>3.0</v>
      </c>
      <c r="O605" s="1">
        <v>3.0</v>
      </c>
      <c r="P605" s="1">
        <v>2.0</v>
      </c>
      <c r="Q605" s="1">
        <v>3.0</v>
      </c>
      <c r="R605" s="45">
        <f t="shared" si="6"/>
        <v>37</v>
      </c>
      <c r="S605" s="45">
        <f t="shared" si="7"/>
        <v>14</v>
      </c>
      <c r="T605" s="45">
        <f t="shared" si="8"/>
        <v>10</v>
      </c>
      <c r="U605" s="45">
        <f t="shared" si="9"/>
        <v>13</v>
      </c>
      <c r="V605" s="45">
        <f>VLOOKUP(R605,'PCS Percentiles'!A$2:E$105,5,False)</f>
        <v>88</v>
      </c>
      <c r="W605" s="112" t="str">
        <f t="shared" si="10"/>
        <v>Clinically Relevant</v>
      </c>
    </row>
    <row r="606">
      <c r="A606" s="1" t="b">
        <v>1</v>
      </c>
      <c r="B606" s="1" t="s">
        <v>402</v>
      </c>
      <c r="C606" s="1">
        <v>2210.0</v>
      </c>
      <c r="D606" s="20">
        <v>43998.45671300926</v>
      </c>
      <c r="E606" s="1">
        <v>0.0</v>
      </c>
      <c r="F606" s="1">
        <v>0.0</v>
      </c>
      <c r="G606" s="1">
        <v>0.0</v>
      </c>
      <c r="H606" s="1">
        <v>0.0</v>
      </c>
      <c r="I606" s="1">
        <v>1.0</v>
      </c>
      <c r="J606" s="1">
        <v>0.0</v>
      </c>
      <c r="K606" s="1">
        <v>1.0</v>
      </c>
      <c r="L606" s="1">
        <v>1.0</v>
      </c>
      <c r="M606" s="1">
        <v>1.0</v>
      </c>
      <c r="N606" s="1">
        <v>1.0</v>
      </c>
      <c r="O606" s="1">
        <v>2.0</v>
      </c>
      <c r="P606" s="1">
        <v>0.0</v>
      </c>
      <c r="Q606" s="1">
        <v>2.0</v>
      </c>
      <c r="R606" s="45">
        <f t="shared" si="6"/>
        <v>9</v>
      </c>
      <c r="S606" s="45">
        <f t="shared" si="7"/>
        <v>1</v>
      </c>
      <c r="T606" s="45">
        <f t="shared" si="8"/>
        <v>3</v>
      </c>
      <c r="U606" s="45">
        <f t="shared" si="9"/>
        <v>5</v>
      </c>
      <c r="V606" s="45">
        <f>VLOOKUP(R606,'PCS Percentiles'!A$2:E$105,5,False)</f>
        <v>21</v>
      </c>
      <c r="W606" s="112" t="str">
        <f t="shared" si="10"/>
        <v>Within Standard Deviation</v>
      </c>
    </row>
    <row r="607">
      <c r="A607" t="b">
        <v>0</v>
      </c>
      <c r="B607" s="1" t="s">
        <v>373</v>
      </c>
      <c r="C607" s="1">
        <v>2161.0</v>
      </c>
      <c r="D607" s="20">
        <v>43998.68898784722</v>
      </c>
      <c r="E607" s="1">
        <v>1.0</v>
      </c>
      <c r="F607" s="1">
        <v>0.0</v>
      </c>
      <c r="G607" s="1">
        <v>2.0</v>
      </c>
      <c r="H607" s="1">
        <v>1.0</v>
      </c>
      <c r="I607" s="1">
        <v>1.0</v>
      </c>
      <c r="J607" s="1">
        <v>0.0</v>
      </c>
      <c r="K607" s="1">
        <v>0.0</v>
      </c>
      <c r="L607" s="1">
        <v>0.0</v>
      </c>
      <c r="M607" s="1">
        <v>1.0</v>
      </c>
      <c r="N607" s="1">
        <v>1.0</v>
      </c>
      <c r="O607" s="1">
        <v>1.0</v>
      </c>
      <c r="P607" s="1">
        <v>1.0</v>
      </c>
      <c r="Q607" s="1">
        <v>1.0</v>
      </c>
      <c r="R607" s="45">
        <f t="shared" si="6"/>
        <v>10</v>
      </c>
      <c r="S607" s="45">
        <f t="shared" si="7"/>
        <v>6</v>
      </c>
      <c r="T607" s="45">
        <f t="shared" si="8"/>
        <v>1</v>
      </c>
      <c r="U607" s="45">
        <f t="shared" si="9"/>
        <v>3</v>
      </c>
      <c r="V607" s="45">
        <f>VLOOKUP(R607,'PCS Percentiles'!A$2:E$105,5,False)</f>
        <v>24</v>
      </c>
      <c r="W607" s="112" t="str">
        <f t="shared" si="10"/>
        <v>Within Standard Deviation</v>
      </c>
    </row>
    <row r="608">
      <c r="A608" s="1" t="b">
        <v>1</v>
      </c>
      <c r="B608" s="1" t="s">
        <v>104</v>
      </c>
      <c r="C608" s="1" t="s">
        <v>1025</v>
      </c>
      <c r="D608" s="20">
        <v>43999.385924305556</v>
      </c>
      <c r="E608" s="1">
        <v>2.0</v>
      </c>
      <c r="F608" s="1">
        <v>1.0</v>
      </c>
      <c r="G608" s="1">
        <v>1.0</v>
      </c>
      <c r="H608" s="1">
        <v>2.0</v>
      </c>
      <c r="I608" s="1">
        <v>2.0</v>
      </c>
      <c r="J608" s="1">
        <v>2.0</v>
      </c>
      <c r="K608" s="1">
        <v>2.0</v>
      </c>
      <c r="L608" s="1">
        <v>2.0</v>
      </c>
      <c r="M608" s="1">
        <v>1.0</v>
      </c>
      <c r="N608" s="1">
        <v>1.0</v>
      </c>
      <c r="O608" s="1">
        <v>1.0</v>
      </c>
      <c r="P608" s="1">
        <v>3.0</v>
      </c>
      <c r="Q608" s="1">
        <v>3.0</v>
      </c>
      <c r="R608" s="45">
        <f t="shared" si="6"/>
        <v>23</v>
      </c>
      <c r="S608" s="45">
        <f t="shared" si="7"/>
        <v>11</v>
      </c>
      <c r="T608" s="45">
        <f t="shared" si="8"/>
        <v>7</v>
      </c>
      <c r="U608" s="45">
        <f t="shared" si="9"/>
        <v>5</v>
      </c>
      <c r="V608" s="45">
        <f>VLOOKUP(R608,'PCS Percentiles'!A$2:E$105,5,False)</f>
        <v>57</v>
      </c>
      <c r="W608" s="112" t="str">
        <f t="shared" si="10"/>
        <v>Within Standard Deviation</v>
      </c>
    </row>
    <row r="609">
      <c r="A609" s="1" t="b">
        <v>1</v>
      </c>
      <c r="B609" s="1" t="s">
        <v>426</v>
      </c>
      <c r="C609" s="1">
        <v>247.0</v>
      </c>
      <c r="D609" s="20">
        <v>44000.44660912037</v>
      </c>
      <c r="E609" s="1">
        <v>3.0</v>
      </c>
      <c r="F609" s="1">
        <v>1.0</v>
      </c>
      <c r="G609" s="1">
        <v>2.0</v>
      </c>
      <c r="H609" s="1">
        <v>2.0</v>
      </c>
      <c r="I609" s="1">
        <v>2.0</v>
      </c>
      <c r="J609" s="1">
        <v>3.0</v>
      </c>
      <c r="K609" s="1">
        <v>1.0</v>
      </c>
      <c r="L609" s="1">
        <v>2.0</v>
      </c>
      <c r="M609" s="1">
        <v>2.0</v>
      </c>
      <c r="N609" s="1">
        <v>2.0</v>
      </c>
      <c r="O609" s="1">
        <v>2.0</v>
      </c>
      <c r="P609" s="1">
        <v>2.0</v>
      </c>
      <c r="Q609" s="1">
        <v>3.0</v>
      </c>
      <c r="R609" s="45">
        <f t="shared" si="6"/>
        <v>27</v>
      </c>
      <c r="S609" s="45">
        <f t="shared" si="7"/>
        <v>12</v>
      </c>
      <c r="T609" s="45">
        <f t="shared" si="8"/>
        <v>7</v>
      </c>
      <c r="U609" s="45">
        <f t="shared" si="9"/>
        <v>8</v>
      </c>
      <c r="V609" s="45">
        <f>VLOOKUP(R609,'PCS Percentiles'!A$2:E$105,5,False)</f>
        <v>67</v>
      </c>
      <c r="W609" s="112" t="str">
        <f t="shared" si="10"/>
        <v>Within Standard Deviation</v>
      </c>
    </row>
    <row r="610">
      <c r="A610" s="1" t="b">
        <v>1</v>
      </c>
      <c r="B610" s="1" t="s">
        <v>322</v>
      </c>
      <c r="C610" s="1">
        <v>2110.0</v>
      </c>
      <c r="D610" s="20">
        <v>44001.467479375</v>
      </c>
      <c r="E610" s="1">
        <v>1.0</v>
      </c>
      <c r="F610" s="1">
        <v>2.0</v>
      </c>
      <c r="G610" s="1">
        <v>0.0</v>
      </c>
      <c r="H610" s="1">
        <v>1.0</v>
      </c>
      <c r="I610" s="1">
        <v>1.0</v>
      </c>
      <c r="J610" s="1">
        <v>2.0</v>
      </c>
      <c r="K610" s="1">
        <v>2.0</v>
      </c>
      <c r="L610" s="1">
        <v>1.0</v>
      </c>
      <c r="M610" s="1">
        <v>1.0</v>
      </c>
      <c r="N610" s="1">
        <v>1.0</v>
      </c>
      <c r="O610" s="1">
        <v>1.0</v>
      </c>
      <c r="P610" s="1">
        <v>1.0</v>
      </c>
      <c r="Q610" s="1">
        <v>1.0</v>
      </c>
      <c r="R610" s="45">
        <f t="shared" si="6"/>
        <v>15</v>
      </c>
      <c r="S610" s="45">
        <f t="shared" si="7"/>
        <v>6</v>
      </c>
      <c r="T610" s="45">
        <f t="shared" si="8"/>
        <v>5</v>
      </c>
      <c r="U610" s="45">
        <f t="shared" si="9"/>
        <v>4</v>
      </c>
      <c r="V610" s="45">
        <f>VLOOKUP(R610,'PCS Percentiles'!A$2:E$105,5,False)</f>
        <v>39</v>
      </c>
      <c r="W610" s="112" t="str">
        <f t="shared" si="10"/>
        <v>Within Standard Deviation</v>
      </c>
    </row>
    <row r="611">
      <c r="A611" s="1" t="b">
        <v>1</v>
      </c>
      <c r="B611" s="1" t="s">
        <v>907</v>
      </c>
      <c r="C611" s="1">
        <v>2268.0</v>
      </c>
      <c r="D611" s="20">
        <v>44001.59345634259</v>
      </c>
      <c r="E611" s="1">
        <v>0.0</v>
      </c>
      <c r="F611" s="1">
        <v>0.0</v>
      </c>
      <c r="G611" s="1">
        <v>0.0</v>
      </c>
      <c r="H611" s="1">
        <v>1.0</v>
      </c>
      <c r="I611" s="1">
        <v>1.0</v>
      </c>
      <c r="J611" s="1">
        <v>2.0</v>
      </c>
      <c r="K611" s="1">
        <v>0.0</v>
      </c>
      <c r="L611" s="1">
        <v>2.0</v>
      </c>
      <c r="M611" s="1">
        <v>0.0</v>
      </c>
      <c r="N611" s="1">
        <v>0.0</v>
      </c>
      <c r="O611" s="1">
        <v>1.0</v>
      </c>
      <c r="P611" s="1">
        <v>1.0</v>
      </c>
      <c r="Q611" s="1">
        <v>3.0</v>
      </c>
      <c r="R611" s="45">
        <f t="shared" si="6"/>
        <v>11</v>
      </c>
      <c r="S611" s="45">
        <f t="shared" si="7"/>
        <v>3</v>
      </c>
      <c r="T611" s="45">
        <f t="shared" si="8"/>
        <v>5</v>
      </c>
      <c r="U611" s="45">
        <f t="shared" si="9"/>
        <v>3</v>
      </c>
      <c r="V611" s="45">
        <f>VLOOKUP(R611,'PCS Percentiles'!A$2:E$105,5,False)</f>
        <v>28</v>
      </c>
      <c r="W611" s="112" t="str">
        <f t="shared" si="10"/>
        <v>Within Standard Deviation</v>
      </c>
    </row>
    <row r="612">
      <c r="A612" s="1" t="b">
        <v>1</v>
      </c>
      <c r="B612" s="1" t="s">
        <v>317</v>
      </c>
      <c r="C612" s="1">
        <v>2087.0</v>
      </c>
      <c r="D612" s="20">
        <v>44003.94724980324</v>
      </c>
      <c r="E612" s="1">
        <v>2.0</v>
      </c>
      <c r="F612" s="1">
        <v>1.0</v>
      </c>
      <c r="G612" s="1">
        <v>2.0</v>
      </c>
      <c r="H612" s="1">
        <v>2.0</v>
      </c>
      <c r="I612" s="1">
        <v>1.0</v>
      </c>
      <c r="J612" s="1">
        <v>3.0</v>
      </c>
      <c r="K612" s="1">
        <v>3.0</v>
      </c>
      <c r="L612" s="1">
        <v>2.0</v>
      </c>
      <c r="M612" s="1">
        <v>1.0</v>
      </c>
      <c r="N612" s="1">
        <v>1.0</v>
      </c>
      <c r="O612" s="1">
        <v>1.0</v>
      </c>
      <c r="P612" s="1">
        <v>4.0</v>
      </c>
      <c r="Q612" s="1">
        <v>2.0</v>
      </c>
      <c r="R612" s="45">
        <f t="shared" si="6"/>
        <v>25</v>
      </c>
      <c r="S612" s="45">
        <f t="shared" si="7"/>
        <v>12</v>
      </c>
      <c r="T612" s="45">
        <f t="shared" si="8"/>
        <v>8</v>
      </c>
      <c r="U612" s="45">
        <f t="shared" si="9"/>
        <v>5</v>
      </c>
      <c r="V612" s="45">
        <f>VLOOKUP(R612,'PCS Percentiles'!A$2:E$105,5,False)</f>
        <v>62</v>
      </c>
      <c r="W612" s="112" t="str">
        <f t="shared" si="10"/>
        <v>Within Standard Deviation</v>
      </c>
    </row>
    <row r="613">
      <c r="A613" s="1" t="b">
        <v>1</v>
      </c>
      <c r="B613" s="1" t="s">
        <v>320</v>
      </c>
      <c r="C613" s="1">
        <v>2104.0</v>
      </c>
      <c r="D613" s="20">
        <v>44005.819251134264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45">
        <f t="shared" si="6"/>
        <v>0</v>
      </c>
      <c r="S613" s="45">
        <f t="shared" si="7"/>
        <v>0</v>
      </c>
      <c r="T613" s="45">
        <f t="shared" si="8"/>
        <v>0</v>
      </c>
      <c r="U613" s="45">
        <f t="shared" si="9"/>
        <v>0</v>
      </c>
      <c r="V613" s="45">
        <f>VLOOKUP(R613,'PCS Percentiles'!A$2:E$105,5,False)</f>
        <v>2</v>
      </c>
      <c r="W613" s="112" t="str">
        <f t="shared" si="10"/>
        <v>Within Standard Deviation</v>
      </c>
    </row>
    <row r="614">
      <c r="A614" s="1" t="b">
        <v>1</v>
      </c>
      <c r="B614" s="1" t="s">
        <v>442</v>
      </c>
      <c r="C614" s="1">
        <v>2270.0</v>
      </c>
      <c r="D614" s="20">
        <v>44005.82451502315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1.0</v>
      </c>
      <c r="K614" s="1">
        <v>0.0</v>
      </c>
      <c r="L614" s="1">
        <v>1.0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45">
        <f t="shared" si="6"/>
        <v>2</v>
      </c>
      <c r="S614" s="45">
        <f t="shared" si="7"/>
        <v>0</v>
      </c>
      <c r="T614" s="45">
        <f t="shared" si="8"/>
        <v>1</v>
      </c>
      <c r="U614" s="45">
        <f t="shared" si="9"/>
        <v>1</v>
      </c>
      <c r="V614" s="45">
        <f>VLOOKUP(R614,'PCS Percentiles'!A$2:E$105,5,False)</f>
        <v>5</v>
      </c>
      <c r="W614" s="112" t="str">
        <f t="shared" si="10"/>
        <v>Within Standard Deviation</v>
      </c>
    </row>
    <row r="615">
      <c r="A615" s="1" t="b">
        <v>1</v>
      </c>
      <c r="B615" s="1" t="s">
        <v>133</v>
      </c>
      <c r="C615" s="1">
        <v>1903.0</v>
      </c>
      <c r="D615" s="20">
        <v>44006.351619270834</v>
      </c>
      <c r="E615" s="1">
        <v>1.0</v>
      </c>
      <c r="F615" s="1">
        <v>1.0</v>
      </c>
      <c r="G615" s="1">
        <v>0.0</v>
      </c>
      <c r="H615" s="1">
        <v>1.0</v>
      </c>
      <c r="I615" s="1">
        <v>1.0</v>
      </c>
      <c r="J615" s="1">
        <v>0.0</v>
      </c>
      <c r="K615" s="1">
        <v>0.0</v>
      </c>
      <c r="L615" s="1">
        <v>1.0</v>
      </c>
      <c r="M615" s="1">
        <v>1.0</v>
      </c>
      <c r="N615" s="1">
        <v>1.0</v>
      </c>
      <c r="O615" s="1">
        <v>1.0</v>
      </c>
      <c r="P615" s="1">
        <v>2.0</v>
      </c>
      <c r="Q615" s="1">
        <v>0.0</v>
      </c>
      <c r="R615" s="45">
        <f t="shared" si="6"/>
        <v>10</v>
      </c>
      <c r="S615" s="45">
        <f t="shared" si="7"/>
        <v>6</v>
      </c>
      <c r="T615" s="45">
        <f t="shared" si="8"/>
        <v>0</v>
      </c>
      <c r="U615" s="45">
        <f t="shared" si="9"/>
        <v>4</v>
      </c>
      <c r="V615" s="45">
        <f>VLOOKUP(R615,'PCS Percentiles'!A$2:E$105,5,False)</f>
        <v>24</v>
      </c>
      <c r="W615" s="112" t="str">
        <f t="shared" si="10"/>
        <v>Within Standard Deviation</v>
      </c>
    </row>
    <row r="616">
      <c r="A616" t="b">
        <v>0</v>
      </c>
      <c r="B616" s="1" t="s">
        <v>338</v>
      </c>
      <c r="C616" s="1">
        <v>2125.0</v>
      </c>
      <c r="D616" s="20">
        <v>44006.857476226854</v>
      </c>
      <c r="E616" s="1">
        <v>4.0</v>
      </c>
      <c r="F616" s="1">
        <v>1.0</v>
      </c>
      <c r="G616" s="1">
        <v>3.0</v>
      </c>
      <c r="H616" s="1">
        <v>4.0</v>
      </c>
      <c r="I616" s="1">
        <v>4.0</v>
      </c>
      <c r="J616" s="1">
        <v>3.0</v>
      </c>
      <c r="K616" s="1">
        <v>1.0</v>
      </c>
      <c r="L616" s="1">
        <v>4.0</v>
      </c>
      <c r="M616" s="1">
        <v>3.0</v>
      </c>
      <c r="N616" s="1">
        <v>4.0</v>
      </c>
      <c r="O616" s="1">
        <v>4.0</v>
      </c>
      <c r="P616" s="1">
        <v>1.0</v>
      </c>
      <c r="Q616" s="1">
        <v>2.0</v>
      </c>
      <c r="R616" s="45">
        <f t="shared" si="6"/>
        <v>38</v>
      </c>
      <c r="S616" s="45">
        <f t="shared" si="7"/>
        <v>17</v>
      </c>
      <c r="T616" s="45">
        <f t="shared" si="8"/>
        <v>6</v>
      </c>
      <c r="U616" s="45">
        <f t="shared" si="9"/>
        <v>15</v>
      </c>
      <c r="V616" s="45">
        <f>VLOOKUP(R616,'PCS Percentiles'!A$2:E$105,5,False)</f>
        <v>90</v>
      </c>
      <c r="W616" s="112" t="str">
        <f t="shared" si="10"/>
        <v>Clinically Relevant</v>
      </c>
    </row>
    <row r="617">
      <c r="A617" t="b">
        <v>0</v>
      </c>
      <c r="B617" s="1" t="s">
        <v>338</v>
      </c>
      <c r="C617" s="1">
        <v>2125.0</v>
      </c>
      <c r="D617" s="20">
        <v>44006.86046412037</v>
      </c>
      <c r="E617" s="1">
        <v>4.0</v>
      </c>
      <c r="F617" s="1">
        <v>3.0</v>
      </c>
      <c r="G617" s="1">
        <v>3.0</v>
      </c>
      <c r="H617" s="1">
        <v>4.0</v>
      </c>
      <c r="I617" s="1">
        <v>4.0</v>
      </c>
      <c r="J617" s="1">
        <v>3.0</v>
      </c>
      <c r="K617" s="1">
        <v>1.0</v>
      </c>
      <c r="L617" s="1">
        <v>4.0</v>
      </c>
      <c r="M617" s="1">
        <v>3.0</v>
      </c>
      <c r="N617" s="1">
        <v>4.0</v>
      </c>
      <c r="O617" s="1">
        <v>4.0</v>
      </c>
      <c r="P617" s="1">
        <v>1.0</v>
      </c>
      <c r="Q617" s="1">
        <v>3.0</v>
      </c>
      <c r="R617" s="45">
        <f t="shared" si="6"/>
        <v>41</v>
      </c>
      <c r="S617" s="45">
        <f t="shared" si="7"/>
        <v>19</v>
      </c>
      <c r="T617" s="45">
        <f t="shared" si="8"/>
        <v>7</v>
      </c>
      <c r="U617" s="45">
        <f t="shared" si="9"/>
        <v>15</v>
      </c>
      <c r="V617" s="45">
        <f>VLOOKUP(R617,'PCS Percentiles'!A$2:E$105,5,False)</f>
        <v>93</v>
      </c>
      <c r="W617" s="112" t="str">
        <f t="shared" si="10"/>
        <v>Clinically Relevant</v>
      </c>
    </row>
    <row r="618">
      <c r="A618" t="b">
        <v>0</v>
      </c>
      <c r="B618" s="1" t="s">
        <v>338</v>
      </c>
      <c r="C618" s="1">
        <v>2125.0</v>
      </c>
      <c r="D618" s="20">
        <v>44006.86288971065</v>
      </c>
      <c r="E618" s="1">
        <v>4.0</v>
      </c>
      <c r="F618" s="1">
        <v>3.0</v>
      </c>
      <c r="G618" s="1">
        <v>3.0</v>
      </c>
      <c r="H618" s="1">
        <v>4.0</v>
      </c>
      <c r="I618" s="1">
        <v>4.0</v>
      </c>
      <c r="J618" s="1">
        <v>2.0</v>
      </c>
      <c r="K618" s="1">
        <v>2.0</v>
      </c>
      <c r="L618" s="1">
        <v>4.0</v>
      </c>
      <c r="M618" s="1">
        <v>3.0</v>
      </c>
      <c r="N618" s="1">
        <v>4.0</v>
      </c>
      <c r="O618" s="1">
        <v>4.0</v>
      </c>
      <c r="P618" s="1">
        <v>1.0</v>
      </c>
      <c r="Q618" s="1">
        <v>2.0</v>
      </c>
      <c r="R618" s="45">
        <f t="shared" si="6"/>
        <v>40</v>
      </c>
      <c r="S618" s="45">
        <f t="shared" si="7"/>
        <v>19</v>
      </c>
      <c r="T618" s="45">
        <f t="shared" si="8"/>
        <v>6</v>
      </c>
      <c r="U618" s="45">
        <f t="shared" si="9"/>
        <v>15</v>
      </c>
      <c r="V618" s="45">
        <f>VLOOKUP(R618,'PCS Percentiles'!A$2:E$105,5,False)</f>
        <v>92</v>
      </c>
      <c r="W618" s="112" t="str">
        <f t="shared" si="10"/>
        <v>Clinically Relevant</v>
      </c>
    </row>
    <row r="619">
      <c r="A619" s="1" t="b">
        <v>1</v>
      </c>
      <c r="B619" s="1" t="s">
        <v>416</v>
      </c>
      <c r="C619" s="1">
        <v>2221.0</v>
      </c>
      <c r="D619" s="20">
        <v>44007.5133769213</v>
      </c>
      <c r="E619" s="1">
        <v>1.0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1.0</v>
      </c>
      <c r="Q619" s="1">
        <v>0.0</v>
      </c>
      <c r="R619" s="45">
        <f t="shared" si="6"/>
        <v>2</v>
      </c>
      <c r="S619" s="45">
        <f t="shared" si="7"/>
        <v>2</v>
      </c>
      <c r="T619" s="45">
        <f t="shared" si="8"/>
        <v>0</v>
      </c>
      <c r="U619" s="45">
        <f t="shared" si="9"/>
        <v>0</v>
      </c>
      <c r="V619" s="45">
        <f>VLOOKUP(R619,'PCS Percentiles'!A$2:E$105,5,False)</f>
        <v>5</v>
      </c>
      <c r="W619" s="112" t="str">
        <f t="shared" si="10"/>
        <v>Within Standard Deviation</v>
      </c>
    </row>
    <row r="620">
      <c r="A620" s="1" t="b">
        <v>1</v>
      </c>
      <c r="B620" s="1" t="s">
        <v>141</v>
      </c>
      <c r="C620" s="1">
        <v>1909.0</v>
      </c>
      <c r="D620" s="20">
        <v>44007.713633368054</v>
      </c>
      <c r="E620" s="1">
        <v>1.0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1.0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45">
        <f t="shared" si="6"/>
        <v>2</v>
      </c>
      <c r="S620" s="45">
        <f t="shared" si="7"/>
        <v>1</v>
      </c>
      <c r="T620" s="45">
        <f t="shared" si="8"/>
        <v>0</v>
      </c>
      <c r="U620" s="45">
        <f t="shared" si="9"/>
        <v>1</v>
      </c>
      <c r="V620" s="45">
        <f>VLOOKUP(R620,'PCS Percentiles'!A$2:E$105,5,False)</f>
        <v>5</v>
      </c>
      <c r="W620" s="112" t="str">
        <f t="shared" si="10"/>
        <v>Within Standard Deviation</v>
      </c>
    </row>
    <row r="621">
      <c r="A621" s="1" t="b">
        <v>1</v>
      </c>
      <c r="B621" s="1" t="s">
        <v>381</v>
      </c>
      <c r="C621" s="1">
        <v>2185.0</v>
      </c>
      <c r="D621" s="20">
        <v>44008.43026480324</v>
      </c>
      <c r="E621" s="1">
        <v>2.0</v>
      </c>
      <c r="F621" s="1">
        <v>2.0</v>
      </c>
      <c r="G621" s="1">
        <v>3.0</v>
      </c>
      <c r="H621" s="1">
        <v>2.0</v>
      </c>
      <c r="I621" s="1">
        <v>2.0</v>
      </c>
      <c r="J621" s="1">
        <v>3.0</v>
      </c>
      <c r="K621" s="1">
        <v>2.0</v>
      </c>
      <c r="L621" s="1">
        <v>4.0</v>
      </c>
      <c r="M621" s="1">
        <v>2.0</v>
      </c>
      <c r="N621" s="1">
        <v>2.0</v>
      </c>
      <c r="O621" s="1">
        <v>3.0</v>
      </c>
      <c r="P621" s="1">
        <v>2.0</v>
      </c>
      <c r="Q621" s="1">
        <v>3.0</v>
      </c>
      <c r="R621" s="45">
        <f t="shared" si="6"/>
        <v>32</v>
      </c>
      <c r="S621" s="45">
        <f t="shared" si="7"/>
        <v>13</v>
      </c>
      <c r="T621" s="45">
        <f t="shared" si="8"/>
        <v>8</v>
      </c>
      <c r="U621" s="45">
        <f t="shared" si="9"/>
        <v>11</v>
      </c>
      <c r="V621" s="45">
        <f>VLOOKUP(R621,'PCS Percentiles'!A$2:E$105,5,False)</f>
        <v>80</v>
      </c>
      <c r="W621" s="112" t="str">
        <f t="shared" si="10"/>
        <v>Clinically Relevant</v>
      </c>
    </row>
    <row r="622">
      <c r="A622" s="1" t="b">
        <v>1</v>
      </c>
      <c r="B622" s="1" t="s">
        <v>1026</v>
      </c>
      <c r="C622" s="1">
        <v>2269.0</v>
      </c>
      <c r="D622" s="20">
        <v>44008.45121458333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2.0</v>
      </c>
      <c r="K622" s="1">
        <v>2.0</v>
      </c>
      <c r="L622" s="1">
        <v>2.0</v>
      </c>
      <c r="M622" s="1">
        <v>1.0</v>
      </c>
      <c r="N622" s="1">
        <v>0.0</v>
      </c>
      <c r="O622" s="1">
        <v>0.0</v>
      </c>
      <c r="P622" s="1">
        <v>0.0</v>
      </c>
      <c r="Q622" s="1">
        <v>0.0</v>
      </c>
      <c r="R622" s="45">
        <f t="shared" si="6"/>
        <v>7</v>
      </c>
      <c r="S622" s="45">
        <f t="shared" si="7"/>
        <v>0</v>
      </c>
      <c r="T622" s="45">
        <f t="shared" si="8"/>
        <v>4</v>
      </c>
      <c r="U622" s="45">
        <f t="shared" si="9"/>
        <v>3</v>
      </c>
      <c r="V622" s="45">
        <f>VLOOKUP(R622,'PCS Percentiles'!A$2:E$105,5,False)</f>
        <v>17</v>
      </c>
      <c r="W622" s="112" t="str">
        <f t="shared" si="10"/>
        <v>Within Standard Deviation</v>
      </c>
    </row>
    <row r="623">
      <c r="A623" s="1" t="b">
        <v>1</v>
      </c>
      <c r="B623" s="1" t="s">
        <v>423</v>
      </c>
      <c r="C623" s="1">
        <v>2242.0</v>
      </c>
      <c r="D623" s="20">
        <v>44008.59642726852</v>
      </c>
      <c r="E623" s="1">
        <v>1.0</v>
      </c>
      <c r="F623" s="1">
        <v>0.0</v>
      </c>
      <c r="G623" s="1">
        <v>1.0</v>
      </c>
      <c r="H623" s="1">
        <v>0.0</v>
      </c>
      <c r="I623" s="1">
        <v>0.0</v>
      </c>
      <c r="J623" s="1">
        <v>2.0</v>
      </c>
      <c r="K623" s="1">
        <v>1.0</v>
      </c>
      <c r="L623" s="1">
        <v>1.0</v>
      </c>
      <c r="M623" s="1">
        <v>0.0</v>
      </c>
      <c r="N623" s="1">
        <v>0.0</v>
      </c>
      <c r="O623" s="1">
        <v>0.0</v>
      </c>
      <c r="P623" s="1">
        <v>2.0</v>
      </c>
      <c r="Q623" s="1">
        <v>1.0</v>
      </c>
      <c r="R623" s="45">
        <f t="shared" si="6"/>
        <v>9</v>
      </c>
      <c r="S623" s="45">
        <f t="shared" si="7"/>
        <v>4</v>
      </c>
      <c r="T623" s="45">
        <f t="shared" si="8"/>
        <v>4</v>
      </c>
      <c r="U623" s="45">
        <f t="shared" si="9"/>
        <v>1</v>
      </c>
      <c r="V623" s="45">
        <f>VLOOKUP(R623,'PCS Percentiles'!A$2:E$105,5,False)</f>
        <v>21</v>
      </c>
      <c r="W623" s="112" t="str">
        <f t="shared" si="10"/>
        <v>Within Standard Deviation</v>
      </c>
    </row>
    <row r="624">
      <c r="A624" s="1" t="b">
        <v>1</v>
      </c>
      <c r="B624" s="1" t="s">
        <v>444</v>
      </c>
      <c r="C624" s="1">
        <v>2271.0</v>
      </c>
      <c r="D624" s="20">
        <v>44010.729215694446</v>
      </c>
      <c r="E624" s="1">
        <v>2.0</v>
      </c>
      <c r="F624" s="1">
        <v>0.0</v>
      </c>
      <c r="G624" s="1">
        <v>1.0</v>
      </c>
      <c r="H624" s="1">
        <v>0.0</v>
      </c>
      <c r="I624" s="1">
        <v>0.0</v>
      </c>
      <c r="J624" s="1">
        <v>1.0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1.0</v>
      </c>
      <c r="Q624" s="1">
        <v>0.0</v>
      </c>
      <c r="R624" s="45">
        <f t="shared" si="6"/>
        <v>5</v>
      </c>
      <c r="S624" s="45">
        <f t="shared" si="7"/>
        <v>4</v>
      </c>
      <c r="T624" s="45">
        <f t="shared" si="8"/>
        <v>1</v>
      </c>
      <c r="U624" s="45">
        <f t="shared" si="9"/>
        <v>0</v>
      </c>
      <c r="V624" s="45">
        <f>VLOOKUP(R624,'PCS Percentiles'!A$2:E$105,5,False)</f>
        <v>11</v>
      </c>
      <c r="W624" s="112" t="str">
        <f t="shared" si="10"/>
        <v>Within Standard Deviation</v>
      </c>
    </row>
    <row r="625">
      <c r="A625" s="1" t="b">
        <v>1</v>
      </c>
      <c r="B625" s="1" t="s">
        <v>445</v>
      </c>
      <c r="C625" s="1" t="s">
        <v>985</v>
      </c>
      <c r="D625" s="20">
        <v>44010.84641636574</v>
      </c>
      <c r="E625" s="1">
        <v>4.0</v>
      </c>
      <c r="F625" s="1">
        <v>0.0</v>
      </c>
      <c r="G625" s="1">
        <v>2.0</v>
      </c>
      <c r="H625" s="1">
        <v>2.0</v>
      </c>
      <c r="I625" s="1">
        <v>0.0</v>
      </c>
      <c r="J625" s="1">
        <v>0.0</v>
      </c>
      <c r="K625" s="1">
        <v>0.0</v>
      </c>
      <c r="L625" s="1">
        <v>4.0</v>
      </c>
      <c r="M625" s="1">
        <v>4.0</v>
      </c>
      <c r="N625" s="1">
        <v>2.0</v>
      </c>
      <c r="O625" s="1">
        <v>2.0</v>
      </c>
      <c r="P625" s="1">
        <v>4.0</v>
      </c>
      <c r="Q625" s="1">
        <v>0.0</v>
      </c>
      <c r="R625" s="45">
        <f t="shared" si="6"/>
        <v>24</v>
      </c>
      <c r="S625" s="45">
        <f t="shared" si="7"/>
        <v>12</v>
      </c>
      <c r="T625" s="45">
        <f t="shared" si="8"/>
        <v>0</v>
      </c>
      <c r="U625" s="45">
        <f t="shared" si="9"/>
        <v>12</v>
      </c>
      <c r="V625" s="45">
        <f>VLOOKUP(R625,'PCS Percentiles'!A$2:E$105,5,False)</f>
        <v>60</v>
      </c>
      <c r="W625" s="112" t="str">
        <f t="shared" si="10"/>
        <v>Within Standard Deviation</v>
      </c>
    </row>
    <row r="626">
      <c r="A626" s="1" t="b">
        <v>1</v>
      </c>
      <c r="B626" s="1" t="s">
        <v>385</v>
      </c>
      <c r="C626" s="1">
        <v>2196.0</v>
      </c>
      <c r="D626" s="20">
        <v>44011.50833228009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45">
        <f t="shared" si="6"/>
        <v>0</v>
      </c>
      <c r="S626" s="45">
        <f t="shared" si="7"/>
        <v>0</v>
      </c>
      <c r="T626" s="45">
        <f t="shared" si="8"/>
        <v>0</v>
      </c>
      <c r="U626" s="45">
        <f t="shared" si="9"/>
        <v>0</v>
      </c>
      <c r="V626" s="45">
        <f>VLOOKUP(R626,'PCS Percentiles'!A$2:E$105,5,False)</f>
        <v>2</v>
      </c>
      <c r="W626" s="112" t="str">
        <f t="shared" si="10"/>
        <v>Within Standard Deviation</v>
      </c>
    </row>
    <row r="627">
      <c r="A627" s="1" t="b">
        <v>1</v>
      </c>
      <c r="B627" s="1" t="s">
        <v>374</v>
      </c>
      <c r="C627" s="1">
        <v>2181.0</v>
      </c>
      <c r="D627" s="20">
        <v>44011.56838372685</v>
      </c>
      <c r="E627" s="1">
        <v>3.0</v>
      </c>
      <c r="F627" s="1">
        <v>0.0</v>
      </c>
      <c r="G627" s="1">
        <v>2.0</v>
      </c>
      <c r="H627" s="1">
        <v>1.0</v>
      </c>
      <c r="I627" s="1">
        <v>2.0</v>
      </c>
      <c r="J627" s="1">
        <v>1.0</v>
      </c>
      <c r="K627" s="1">
        <v>1.0</v>
      </c>
      <c r="L627" s="1">
        <v>2.0</v>
      </c>
      <c r="M627" s="1">
        <v>3.0</v>
      </c>
      <c r="N627" s="1">
        <v>2.0</v>
      </c>
      <c r="O627" s="1">
        <v>2.0</v>
      </c>
      <c r="P627" s="1">
        <v>1.0</v>
      </c>
      <c r="Q627" s="1">
        <v>4.0</v>
      </c>
      <c r="R627" s="45">
        <f t="shared" si="6"/>
        <v>24</v>
      </c>
      <c r="S627" s="45">
        <f t="shared" si="7"/>
        <v>9</v>
      </c>
      <c r="T627" s="45">
        <f t="shared" si="8"/>
        <v>6</v>
      </c>
      <c r="U627" s="45">
        <f t="shared" si="9"/>
        <v>9</v>
      </c>
      <c r="V627" s="45">
        <f>VLOOKUP(R627,'PCS Percentiles'!A$2:E$105,5,False)</f>
        <v>60</v>
      </c>
      <c r="W627" s="112" t="str">
        <f t="shared" si="10"/>
        <v>Within Standard Deviation</v>
      </c>
    </row>
    <row r="628">
      <c r="A628" s="1" t="b">
        <v>1</v>
      </c>
      <c r="B628" s="1" t="s">
        <v>446</v>
      </c>
      <c r="C628" s="1">
        <v>1153.0</v>
      </c>
      <c r="D628" s="20">
        <v>44011.76166354166</v>
      </c>
      <c r="E628" s="1">
        <v>2.0</v>
      </c>
      <c r="F628" s="1">
        <v>0.0</v>
      </c>
      <c r="G628" s="1">
        <v>1.0</v>
      </c>
      <c r="H628" s="1">
        <v>0.0</v>
      </c>
      <c r="I628" s="1">
        <v>2.0</v>
      </c>
      <c r="J628" s="1">
        <v>2.0</v>
      </c>
      <c r="K628" s="1">
        <v>0.0</v>
      </c>
      <c r="L628" s="1">
        <v>1.0</v>
      </c>
      <c r="M628" s="1">
        <v>1.0</v>
      </c>
      <c r="N628" s="1">
        <v>1.0</v>
      </c>
      <c r="O628" s="1">
        <v>2.0</v>
      </c>
      <c r="P628" s="1">
        <v>0.0</v>
      </c>
      <c r="Q628" s="1">
        <v>2.0</v>
      </c>
      <c r="R628" s="45">
        <f t="shared" si="6"/>
        <v>14</v>
      </c>
      <c r="S628" s="45">
        <f t="shared" si="7"/>
        <v>5</v>
      </c>
      <c r="T628" s="45">
        <f t="shared" si="8"/>
        <v>4</v>
      </c>
      <c r="U628" s="45">
        <f t="shared" si="9"/>
        <v>5</v>
      </c>
      <c r="V628" s="45">
        <f>VLOOKUP(R628,'PCS Percentiles'!A$2:E$105,5,False)</f>
        <v>35</v>
      </c>
      <c r="W628" s="112" t="str">
        <f t="shared" si="10"/>
        <v>Within Standard Deviation</v>
      </c>
    </row>
    <row r="629">
      <c r="A629" s="1" t="b">
        <v>1</v>
      </c>
      <c r="B629" s="1" t="s">
        <v>412</v>
      </c>
      <c r="C629" s="1">
        <v>2233.0</v>
      </c>
      <c r="D629" s="20">
        <v>44012.43627679398</v>
      </c>
      <c r="E629" s="1">
        <v>1.0</v>
      </c>
      <c r="F629" s="1">
        <v>0.0</v>
      </c>
      <c r="G629" s="1">
        <v>1.0</v>
      </c>
      <c r="H629" s="1">
        <v>0.0</v>
      </c>
      <c r="I629" s="1">
        <v>0.0</v>
      </c>
      <c r="J629" s="1">
        <v>1.0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45">
        <f t="shared" si="6"/>
        <v>3</v>
      </c>
      <c r="S629" s="45">
        <f t="shared" si="7"/>
        <v>2</v>
      </c>
      <c r="T629" s="45">
        <f t="shared" si="8"/>
        <v>1</v>
      </c>
      <c r="U629" s="45">
        <f t="shared" si="9"/>
        <v>0</v>
      </c>
      <c r="V629" s="45">
        <f>VLOOKUP(R629,'PCS Percentiles'!A$2:E$105,5,False)</f>
        <v>6</v>
      </c>
      <c r="W629" s="112" t="str">
        <f t="shared" si="10"/>
        <v>Within Standard Deviation</v>
      </c>
    </row>
    <row r="630">
      <c r="A630" s="1" t="b">
        <v>1</v>
      </c>
      <c r="B630" s="1" t="s">
        <v>433</v>
      </c>
      <c r="C630" s="1">
        <v>2253.0</v>
      </c>
      <c r="D630" s="20">
        <v>44012.439892905095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1.0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2.0</v>
      </c>
      <c r="R630" s="45">
        <f t="shared" si="6"/>
        <v>3</v>
      </c>
      <c r="S630" s="45">
        <f t="shared" si="7"/>
        <v>0</v>
      </c>
      <c r="T630" s="45">
        <f t="shared" si="8"/>
        <v>3</v>
      </c>
      <c r="U630" s="45">
        <f t="shared" si="9"/>
        <v>0</v>
      </c>
      <c r="V630" s="45">
        <f>VLOOKUP(R630,'PCS Percentiles'!A$2:E$105,5,False)</f>
        <v>6</v>
      </c>
      <c r="W630" s="112" t="str">
        <f t="shared" si="10"/>
        <v>Within Standard Deviation</v>
      </c>
    </row>
    <row r="631">
      <c r="A631" s="1" t="b">
        <v>1</v>
      </c>
      <c r="B631" s="1" t="s">
        <v>417</v>
      </c>
      <c r="C631" s="1">
        <v>2238.0</v>
      </c>
      <c r="D631" s="20">
        <v>44012.463133240744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1.0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1.0</v>
      </c>
      <c r="R631" s="45">
        <f t="shared" si="6"/>
        <v>2</v>
      </c>
      <c r="S631" s="45">
        <f t="shared" si="7"/>
        <v>0</v>
      </c>
      <c r="T631" s="45">
        <f t="shared" si="8"/>
        <v>2</v>
      </c>
      <c r="U631" s="45">
        <f t="shared" si="9"/>
        <v>0</v>
      </c>
      <c r="V631" s="45">
        <f>VLOOKUP(R631,'PCS Percentiles'!A$2:E$105,5,False)</f>
        <v>5</v>
      </c>
      <c r="W631" s="112" t="str">
        <f t="shared" si="10"/>
        <v>Within Standard Deviation</v>
      </c>
    </row>
    <row r="632">
      <c r="A632" s="1" t="b">
        <v>1</v>
      </c>
      <c r="B632" s="1" t="s">
        <v>447</v>
      </c>
      <c r="C632" s="1">
        <v>846.0</v>
      </c>
      <c r="D632" s="20">
        <v>44012.49017149306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2.0</v>
      </c>
      <c r="L632" s="1">
        <v>0.0</v>
      </c>
      <c r="M632" s="1">
        <v>1.0</v>
      </c>
      <c r="N632" s="1">
        <v>0.0</v>
      </c>
      <c r="O632" s="1">
        <v>0.0</v>
      </c>
      <c r="P632" s="1">
        <v>0.0</v>
      </c>
      <c r="Q632" s="1">
        <v>0.0</v>
      </c>
      <c r="R632" s="45">
        <f t="shared" si="6"/>
        <v>3</v>
      </c>
      <c r="S632" s="45">
        <f t="shared" si="7"/>
        <v>0</v>
      </c>
      <c r="T632" s="45">
        <f t="shared" si="8"/>
        <v>2</v>
      </c>
      <c r="U632" s="45">
        <f t="shared" si="9"/>
        <v>1</v>
      </c>
      <c r="V632" s="45">
        <f>VLOOKUP(R632,'PCS Percentiles'!A$2:E$105,5,False)</f>
        <v>6</v>
      </c>
      <c r="W632" s="112" t="str">
        <f t="shared" si="10"/>
        <v>Within Standard Deviation</v>
      </c>
    </row>
    <row r="633">
      <c r="A633" s="1" t="b">
        <v>1</v>
      </c>
      <c r="B633" s="1" t="s">
        <v>316</v>
      </c>
      <c r="C633" s="1">
        <v>2103.0</v>
      </c>
      <c r="D633" s="20">
        <v>44012.58195331019</v>
      </c>
      <c r="E633" s="1">
        <v>3.0</v>
      </c>
      <c r="F633" s="1">
        <v>3.0</v>
      </c>
      <c r="G633" s="1">
        <v>3.0</v>
      </c>
      <c r="H633" s="1">
        <v>4.0</v>
      </c>
      <c r="I633" s="1">
        <v>3.0</v>
      </c>
      <c r="J633" s="1">
        <v>3.0</v>
      </c>
      <c r="K633" s="1">
        <v>3.0</v>
      </c>
      <c r="L633" s="1">
        <v>3.0</v>
      </c>
      <c r="M633" s="1">
        <v>3.0</v>
      </c>
      <c r="N633" s="1">
        <v>4.0</v>
      </c>
      <c r="O633" s="1">
        <v>4.0</v>
      </c>
      <c r="P633" s="1">
        <v>3.0</v>
      </c>
      <c r="Q633" s="1">
        <v>3.0</v>
      </c>
      <c r="R633" s="45">
        <f t="shared" si="6"/>
        <v>42</v>
      </c>
      <c r="S633" s="45">
        <f t="shared" si="7"/>
        <v>19</v>
      </c>
      <c r="T633" s="45">
        <f t="shared" si="8"/>
        <v>9</v>
      </c>
      <c r="U633" s="45">
        <f t="shared" si="9"/>
        <v>14</v>
      </c>
      <c r="V633" s="45">
        <f>VLOOKUP(R633,'PCS Percentiles'!A$2:E$105,5,False)</f>
        <v>94</v>
      </c>
      <c r="W633" s="112" t="str">
        <f t="shared" si="10"/>
        <v>Clinically Relevant</v>
      </c>
    </row>
    <row r="634">
      <c r="A634" s="1" t="b">
        <v>1</v>
      </c>
      <c r="B634" s="1" t="s">
        <v>273</v>
      </c>
      <c r="C634" s="1">
        <v>2028.0</v>
      </c>
      <c r="D634" s="20">
        <v>44014.59847065972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45">
        <f t="shared" si="6"/>
        <v>0</v>
      </c>
      <c r="S634" s="45">
        <f t="shared" si="7"/>
        <v>0</v>
      </c>
      <c r="T634" s="45">
        <f t="shared" si="8"/>
        <v>0</v>
      </c>
      <c r="U634" s="45">
        <f t="shared" si="9"/>
        <v>0</v>
      </c>
      <c r="V634" s="45">
        <f>VLOOKUP(R634,'PCS Percentiles'!A$2:E$105,5,False)</f>
        <v>2</v>
      </c>
      <c r="W634" s="112" t="str">
        <f t="shared" si="10"/>
        <v>Within Standard Deviation</v>
      </c>
    </row>
    <row r="635">
      <c r="A635" s="1" t="b">
        <v>1</v>
      </c>
      <c r="B635" s="1" t="s">
        <v>348</v>
      </c>
      <c r="C635" s="1">
        <v>2130.0</v>
      </c>
      <c r="D635" s="20">
        <v>44015.41688564815</v>
      </c>
      <c r="E635" s="1">
        <v>2.0</v>
      </c>
      <c r="F635" s="1">
        <v>0.0</v>
      </c>
      <c r="G635" s="1">
        <v>1.0</v>
      </c>
      <c r="H635" s="1">
        <v>0.0</v>
      </c>
      <c r="I635" s="1">
        <v>1.0</v>
      </c>
      <c r="J635" s="1">
        <v>1.0</v>
      </c>
      <c r="K635" s="1">
        <v>0.0</v>
      </c>
      <c r="L635" s="1">
        <v>2.0</v>
      </c>
      <c r="M635" s="1">
        <v>1.0</v>
      </c>
      <c r="N635" s="1">
        <v>1.0</v>
      </c>
      <c r="O635" s="1">
        <v>1.0</v>
      </c>
      <c r="P635" s="1">
        <v>3.0</v>
      </c>
      <c r="Q635" s="1">
        <v>1.0</v>
      </c>
      <c r="R635" s="45">
        <f t="shared" si="6"/>
        <v>14</v>
      </c>
      <c r="S635" s="45">
        <f t="shared" si="7"/>
        <v>7</v>
      </c>
      <c r="T635" s="45">
        <f t="shared" si="8"/>
        <v>2</v>
      </c>
      <c r="U635" s="45">
        <f t="shared" si="9"/>
        <v>5</v>
      </c>
      <c r="V635" s="45">
        <f>VLOOKUP(R635,'PCS Percentiles'!A$2:E$105,5,False)</f>
        <v>35</v>
      </c>
      <c r="W635" s="112" t="str">
        <f t="shared" si="10"/>
        <v>Within Standard Deviation</v>
      </c>
    </row>
    <row r="636">
      <c r="A636" s="1" t="b">
        <v>1</v>
      </c>
      <c r="B636" s="1" t="s">
        <v>448</v>
      </c>
      <c r="C636" s="1">
        <v>2264.0</v>
      </c>
      <c r="D636" s="20">
        <v>44015.48666633102</v>
      </c>
      <c r="E636" s="1">
        <v>1.0</v>
      </c>
      <c r="F636" s="1">
        <v>1.0</v>
      </c>
      <c r="G636" s="1">
        <v>1.0</v>
      </c>
      <c r="H636" s="1">
        <v>1.0</v>
      </c>
      <c r="I636" s="1">
        <v>2.0</v>
      </c>
      <c r="J636" s="1">
        <v>1.0</v>
      </c>
      <c r="K636" s="1">
        <v>2.0</v>
      </c>
      <c r="L636" s="1">
        <v>1.0</v>
      </c>
      <c r="M636" s="1">
        <v>1.0</v>
      </c>
      <c r="N636" s="1">
        <v>2.0</v>
      </c>
      <c r="O636" s="1">
        <v>2.0</v>
      </c>
      <c r="P636" s="1">
        <v>2.0</v>
      </c>
      <c r="Q636" s="1">
        <v>2.0</v>
      </c>
      <c r="R636" s="45">
        <f t="shared" si="6"/>
        <v>19</v>
      </c>
      <c r="S636" s="45">
        <f t="shared" si="7"/>
        <v>8</v>
      </c>
      <c r="T636" s="45">
        <f t="shared" si="8"/>
        <v>5</v>
      </c>
      <c r="U636" s="45">
        <f t="shared" si="9"/>
        <v>6</v>
      </c>
      <c r="V636" s="45">
        <f>VLOOKUP(R636,'PCS Percentiles'!A$2:E$105,5,False)</f>
        <v>48</v>
      </c>
      <c r="W636" s="112" t="str">
        <f t="shared" si="10"/>
        <v>Within Standard Deviation</v>
      </c>
    </row>
    <row r="637">
      <c r="A637" t="b">
        <v>0</v>
      </c>
      <c r="B637" s="1" t="s">
        <v>449</v>
      </c>
      <c r="C637" s="1">
        <v>2273.0</v>
      </c>
      <c r="D637" s="20">
        <v>44015.495342696755</v>
      </c>
      <c r="E637" s="1">
        <v>4.0</v>
      </c>
      <c r="F637" s="1">
        <v>0.0</v>
      </c>
      <c r="G637" s="1">
        <v>2.0</v>
      </c>
      <c r="H637" s="1">
        <v>2.0</v>
      </c>
      <c r="I637" s="1">
        <v>3.0</v>
      </c>
      <c r="J637" s="1">
        <v>0.0</v>
      </c>
      <c r="K637" s="1">
        <v>3.0</v>
      </c>
      <c r="L637" s="1">
        <v>3.0</v>
      </c>
      <c r="M637" s="1">
        <v>4.0</v>
      </c>
      <c r="N637" s="1">
        <v>3.0</v>
      </c>
      <c r="O637" s="1">
        <v>3.0</v>
      </c>
      <c r="P637" s="1">
        <v>0.0</v>
      </c>
      <c r="Q637" s="1">
        <v>1.0</v>
      </c>
      <c r="R637" s="45">
        <f t="shared" si="6"/>
        <v>28</v>
      </c>
      <c r="S637" s="45">
        <f t="shared" si="7"/>
        <v>11</v>
      </c>
      <c r="T637" s="45">
        <f t="shared" si="8"/>
        <v>4</v>
      </c>
      <c r="U637" s="45">
        <f t="shared" si="9"/>
        <v>13</v>
      </c>
      <c r="V637" s="45">
        <f>VLOOKUP(R637,'PCS Percentiles'!A$2:E$105,5,False)</f>
        <v>69</v>
      </c>
      <c r="W637" s="112" t="str">
        <f t="shared" si="10"/>
        <v>Within Standard Deviation</v>
      </c>
    </row>
    <row r="638">
      <c r="A638" s="1" t="b">
        <v>1</v>
      </c>
      <c r="B638" s="1" t="s">
        <v>450</v>
      </c>
      <c r="C638" s="1">
        <v>2225.0</v>
      </c>
      <c r="D638" s="20">
        <v>44015.637460937505</v>
      </c>
      <c r="E638" s="1">
        <v>3.0</v>
      </c>
      <c r="F638" s="1">
        <v>2.0</v>
      </c>
      <c r="G638" s="1">
        <v>2.0</v>
      </c>
      <c r="H638" s="1">
        <v>2.0</v>
      </c>
      <c r="I638" s="1">
        <v>2.0</v>
      </c>
      <c r="J638" s="1">
        <v>3.0</v>
      </c>
      <c r="K638" s="1">
        <v>0.0</v>
      </c>
      <c r="L638" s="1">
        <v>3.0</v>
      </c>
      <c r="M638" s="1">
        <v>1.0</v>
      </c>
      <c r="N638" s="1">
        <v>1.0</v>
      </c>
      <c r="O638" s="1">
        <v>3.0</v>
      </c>
      <c r="P638" s="1">
        <v>1.0</v>
      </c>
      <c r="Q638" s="1">
        <v>1.0</v>
      </c>
      <c r="R638" s="45">
        <f t="shared" si="6"/>
        <v>24</v>
      </c>
      <c r="S638" s="45">
        <f t="shared" si="7"/>
        <v>12</v>
      </c>
      <c r="T638" s="45">
        <f t="shared" si="8"/>
        <v>4</v>
      </c>
      <c r="U638" s="45">
        <f t="shared" si="9"/>
        <v>8</v>
      </c>
      <c r="V638" s="45">
        <f>VLOOKUP(R638,'PCS Percentiles'!A$2:E$105,5,False)</f>
        <v>60</v>
      </c>
      <c r="W638" s="112" t="str">
        <f t="shared" si="10"/>
        <v>Within Standard Deviation</v>
      </c>
    </row>
    <row r="639">
      <c r="A639" s="1" t="b">
        <v>1</v>
      </c>
      <c r="B639" s="1" t="s">
        <v>334</v>
      </c>
      <c r="C639" s="1">
        <v>2112.0</v>
      </c>
      <c r="D639" s="20">
        <v>44016.49098350694</v>
      </c>
      <c r="E639" s="1">
        <v>2.0</v>
      </c>
      <c r="F639" s="1">
        <v>2.0</v>
      </c>
      <c r="G639" s="1">
        <v>2.0</v>
      </c>
      <c r="H639" s="1">
        <v>2.0</v>
      </c>
      <c r="I639" s="1">
        <v>2.0</v>
      </c>
      <c r="J639" s="1">
        <v>1.0</v>
      </c>
      <c r="K639" s="1">
        <v>2.0</v>
      </c>
      <c r="L639" s="1">
        <v>3.0</v>
      </c>
      <c r="M639" s="1">
        <v>1.0</v>
      </c>
      <c r="N639" s="1">
        <v>2.0</v>
      </c>
      <c r="O639" s="1">
        <v>3.0</v>
      </c>
      <c r="P639" s="1">
        <v>1.0</v>
      </c>
      <c r="Q639" s="1">
        <v>3.0</v>
      </c>
      <c r="R639" s="45">
        <f t="shared" si="6"/>
        <v>26</v>
      </c>
      <c r="S639" s="45">
        <f t="shared" si="7"/>
        <v>11</v>
      </c>
      <c r="T639" s="45">
        <f t="shared" si="8"/>
        <v>6</v>
      </c>
      <c r="U639" s="45">
        <f t="shared" si="9"/>
        <v>9</v>
      </c>
      <c r="V639" s="45">
        <f>VLOOKUP(R639,'PCS Percentiles'!A$2:E$105,5,False)</f>
        <v>65</v>
      </c>
      <c r="W639" s="112" t="str">
        <f t="shared" si="10"/>
        <v>Within Standard Deviation</v>
      </c>
    </row>
    <row r="640">
      <c r="A640" s="1" t="b">
        <v>1</v>
      </c>
      <c r="B640" s="1" t="s">
        <v>451</v>
      </c>
      <c r="C640" s="1">
        <v>2279.0</v>
      </c>
      <c r="D640" s="20">
        <v>44017.37820388889</v>
      </c>
      <c r="E640" s="1">
        <v>3.0</v>
      </c>
      <c r="F640" s="1">
        <v>2.0</v>
      </c>
      <c r="G640" s="1">
        <v>3.0</v>
      </c>
      <c r="H640" s="1">
        <v>3.0</v>
      </c>
      <c r="I640" s="1">
        <v>2.0</v>
      </c>
      <c r="J640" s="1">
        <v>4.0</v>
      </c>
      <c r="K640" s="1">
        <v>1.0</v>
      </c>
      <c r="L640" s="1">
        <v>2.0</v>
      </c>
      <c r="M640" s="1">
        <v>2.0</v>
      </c>
      <c r="N640" s="1">
        <v>4.0</v>
      </c>
      <c r="O640" s="1">
        <v>2.0</v>
      </c>
      <c r="P640" s="1">
        <v>3.0</v>
      </c>
      <c r="Q640" s="1">
        <v>3.0</v>
      </c>
      <c r="R640" s="45">
        <f t="shared" si="6"/>
        <v>34</v>
      </c>
      <c r="S640" s="45">
        <f t="shared" si="7"/>
        <v>16</v>
      </c>
      <c r="T640" s="45">
        <f t="shared" si="8"/>
        <v>8</v>
      </c>
      <c r="U640" s="45">
        <f t="shared" si="9"/>
        <v>10</v>
      </c>
      <c r="V640" s="45">
        <f>VLOOKUP(R640,'PCS Percentiles'!A$2:E$105,5,False)</f>
        <v>84</v>
      </c>
      <c r="W640" s="112" t="str">
        <f t="shared" si="10"/>
        <v>Clinically Relevant</v>
      </c>
    </row>
    <row r="641">
      <c r="A641" s="1" t="b">
        <v>1</v>
      </c>
      <c r="B641" s="1" t="s">
        <v>407</v>
      </c>
      <c r="C641" s="1">
        <v>2212.0</v>
      </c>
      <c r="D641" s="20">
        <v>44017.475399421295</v>
      </c>
      <c r="E641" s="1">
        <v>0.0</v>
      </c>
      <c r="F641" s="1">
        <v>0.0</v>
      </c>
      <c r="G641" s="1">
        <v>1.0</v>
      </c>
      <c r="H641" s="1">
        <v>0.0</v>
      </c>
      <c r="I641" s="1">
        <v>0.0</v>
      </c>
      <c r="J641" s="1">
        <v>1.0</v>
      </c>
      <c r="K641" s="1">
        <v>0.0</v>
      </c>
      <c r="L641" s="1">
        <v>1.0</v>
      </c>
      <c r="M641" s="1">
        <v>1.0</v>
      </c>
      <c r="N641" s="1">
        <v>1.0</v>
      </c>
      <c r="O641" s="1">
        <v>1.0</v>
      </c>
      <c r="P641" s="1">
        <v>2.0</v>
      </c>
      <c r="Q641" s="1">
        <v>1.0</v>
      </c>
      <c r="R641" s="45">
        <f t="shared" si="6"/>
        <v>9</v>
      </c>
      <c r="S641" s="45">
        <f t="shared" si="7"/>
        <v>3</v>
      </c>
      <c r="T641" s="45">
        <f t="shared" si="8"/>
        <v>2</v>
      </c>
      <c r="U641" s="45">
        <f t="shared" si="9"/>
        <v>4</v>
      </c>
      <c r="V641" s="45">
        <f>VLOOKUP(R641,'PCS Percentiles'!A$2:E$105,5,False)</f>
        <v>21</v>
      </c>
      <c r="W641" s="112" t="str">
        <f t="shared" si="10"/>
        <v>Within Standard Deviation</v>
      </c>
    </row>
    <row r="642">
      <c r="A642" s="1" t="b">
        <v>1</v>
      </c>
      <c r="B642" s="1" t="s">
        <v>452</v>
      </c>
      <c r="C642" s="1">
        <v>2265.0</v>
      </c>
      <c r="D642" s="20">
        <v>44018.3638640162</v>
      </c>
      <c r="E642" s="1">
        <v>4.0</v>
      </c>
      <c r="F642" s="1">
        <v>3.0</v>
      </c>
      <c r="G642" s="1">
        <v>3.0</v>
      </c>
      <c r="H642" s="1">
        <v>4.0</v>
      </c>
      <c r="I642" s="1">
        <v>3.0</v>
      </c>
      <c r="J642" s="1">
        <v>4.0</v>
      </c>
      <c r="K642" s="1">
        <v>2.0</v>
      </c>
      <c r="L642" s="1">
        <v>3.0</v>
      </c>
      <c r="M642" s="1">
        <v>4.0</v>
      </c>
      <c r="N642" s="1">
        <v>3.0</v>
      </c>
      <c r="O642" s="1">
        <v>4.0</v>
      </c>
      <c r="P642" s="1">
        <v>1.0</v>
      </c>
      <c r="Q642" s="1">
        <v>0.0</v>
      </c>
      <c r="R642" s="45">
        <f t="shared" si="6"/>
        <v>38</v>
      </c>
      <c r="S642" s="45">
        <f t="shared" si="7"/>
        <v>18</v>
      </c>
      <c r="T642" s="45">
        <f t="shared" si="8"/>
        <v>6</v>
      </c>
      <c r="U642" s="45">
        <f t="shared" si="9"/>
        <v>14</v>
      </c>
      <c r="V642" s="45">
        <f>VLOOKUP(R642,'PCS Percentiles'!A$2:E$105,5,False)</f>
        <v>90</v>
      </c>
      <c r="W642" s="112" t="str">
        <f t="shared" si="10"/>
        <v>Clinically Relevant</v>
      </c>
    </row>
    <row r="643">
      <c r="A643" s="1" t="b">
        <v>1</v>
      </c>
      <c r="B643" s="1" t="s">
        <v>354</v>
      </c>
      <c r="C643" s="1">
        <v>2156.0</v>
      </c>
      <c r="D643" s="20">
        <v>44018.50600574074</v>
      </c>
      <c r="E643" s="1">
        <v>2.0</v>
      </c>
      <c r="F643" s="1">
        <v>0.0</v>
      </c>
      <c r="G643" s="1">
        <v>1.0</v>
      </c>
      <c r="H643" s="1">
        <v>1.0</v>
      </c>
      <c r="I643" s="1">
        <v>1.0</v>
      </c>
      <c r="J643" s="1">
        <v>2.0</v>
      </c>
      <c r="K643" s="1">
        <v>0.0</v>
      </c>
      <c r="L643" s="1">
        <v>1.0</v>
      </c>
      <c r="M643" s="1">
        <v>2.0</v>
      </c>
      <c r="N643" s="1">
        <v>1.0</v>
      </c>
      <c r="O643" s="1">
        <v>1.0</v>
      </c>
      <c r="P643" s="1">
        <v>2.0</v>
      </c>
      <c r="Q643" s="1">
        <v>0.0</v>
      </c>
      <c r="R643" s="45">
        <f t="shared" si="6"/>
        <v>14</v>
      </c>
      <c r="S643" s="45">
        <f t="shared" si="7"/>
        <v>7</v>
      </c>
      <c r="T643" s="45">
        <f t="shared" si="8"/>
        <v>2</v>
      </c>
      <c r="U643" s="45">
        <f t="shared" si="9"/>
        <v>5</v>
      </c>
      <c r="V643" s="45">
        <f>VLOOKUP(R643,'PCS Percentiles'!A$2:E$105,5,False)</f>
        <v>35</v>
      </c>
      <c r="W643" s="112" t="str">
        <f t="shared" si="10"/>
        <v>Within Standard Deviation</v>
      </c>
    </row>
    <row r="644">
      <c r="A644" s="1" t="b">
        <v>1</v>
      </c>
      <c r="B644" s="1" t="s">
        <v>323</v>
      </c>
      <c r="C644" s="1">
        <v>2068.0</v>
      </c>
      <c r="D644" s="20">
        <v>44020.4896069213</v>
      </c>
      <c r="E644" s="1">
        <v>3.0</v>
      </c>
      <c r="F644" s="1">
        <v>1.0</v>
      </c>
      <c r="G644" s="1">
        <v>3.0</v>
      </c>
      <c r="H644" s="1">
        <v>3.0</v>
      </c>
      <c r="I644" s="1">
        <v>3.0</v>
      </c>
      <c r="J644" s="1">
        <v>3.0</v>
      </c>
      <c r="K644" s="1">
        <v>3.0</v>
      </c>
      <c r="L644" s="1">
        <v>3.0</v>
      </c>
      <c r="M644" s="1">
        <v>3.0</v>
      </c>
      <c r="N644" s="1">
        <v>3.0</v>
      </c>
      <c r="O644" s="1">
        <v>4.0</v>
      </c>
      <c r="P644" s="1">
        <v>3.0</v>
      </c>
      <c r="Q644" s="1">
        <v>3.0</v>
      </c>
      <c r="R644" s="45">
        <f t="shared" si="6"/>
        <v>38</v>
      </c>
      <c r="S644" s="45">
        <f t="shared" si="7"/>
        <v>16</v>
      </c>
      <c r="T644" s="45">
        <f t="shared" si="8"/>
        <v>9</v>
      </c>
      <c r="U644" s="45">
        <f t="shared" si="9"/>
        <v>13</v>
      </c>
      <c r="V644" s="45">
        <f>VLOOKUP(R644,'PCS Percentiles'!A$2:E$105,5,False)</f>
        <v>90</v>
      </c>
      <c r="W644" s="112" t="str">
        <f t="shared" si="10"/>
        <v>Clinically Relevant</v>
      </c>
    </row>
    <row r="645">
      <c r="A645" s="1" t="b">
        <v>1</v>
      </c>
      <c r="B645" s="1" t="s">
        <v>276</v>
      </c>
      <c r="C645" s="1">
        <v>1941.0</v>
      </c>
      <c r="D645" s="20">
        <v>44020.67971130787</v>
      </c>
      <c r="E645" s="1">
        <v>2.0</v>
      </c>
      <c r="F645" s="1">
        <v>2.0</v>
      </c>
      <c r="G645" s="1">
        <v>2.0</v>
      </c>
      <c r="H645" s="1">
        <v>2.0</v>
      </c>
      <c r="I645" s="1">
        <v>2.0</v>
      </c>
      <c r="J645" s="1">
        <v>1.0</v>
      </c>
      <c r="K645" s="1">
        <v>2.0</v>
      </c>
      <c r="L645" s="1">
        <v>2.0</v>
      </c>
      <c r="M645" s="1">
        <v>1.0</v>
      </c>
      <c r="N645" s="1">
        <v>2.0</v>
      </c>
      <c r="O645" s="1">
        <v>2.0</v>
      </c>
      <c r="P645" s="1">
        <v>0.0</v>
      </c>
      <c r="Q645" s="1">
        <v>4.0</v>
      </c>
      <c r="R645" s="45">
        <f t="shared" si="6"/>
        <v>24</v>
      </c>
      <c r="S645" s="45">
        <f t="shared" si="7"/>
        <v>10</v>
      </c>
      <c r="T645" s="45">
        <f t="shared" si="8"/>
        <v>7</v>
      </c>
      <c r="U645" s="45">
        <f t="shared" si="9"/>
        <v>7</v>
      </c>
      <c r="V645" s="45">
        <f>VLOOKUP(R645,'PCS Percentiles'!A$2:E$105,5,False)</f>
        <v>60</v>
      </c>
      <c r="W645" s="112" t="str">
        <f t="shared" si="10"/>
        <v>Within Standard Deviation</v>
      </c>
    </row>
    <row r="646">
      <c r="A646" s="1" t="b">
        <v>1</v>
      </c>
      <c r="B646" s="1" t="s">
        <v>453</v>
      </c>
      <c r="C646" s="1">
        <v>153.0</v>
      </c>
      <c r="D646" s="20">
        <v>44022.447626967594</v>
      </c>
      <c r="E646" s="1">
        <v>1.0</v>
      </c>
      <c r="F646" s="1">
        <v>0.0</v>
      </c>
      <c r="G646" s="1">
        <v>0.0</v>
      </c>
      <c r="H646" s="1">
        <v>0.0</v>
      </c>
      <c r="I646" s="1">
        <v>1.0</v>
      </c>
      <c r="J646" s="1">
        <v>1.0</v>
      </c>
      <c r="K646" s="1">
        <v>0.0</v>
      </c>
      <c r="L646" s="1">
        <v>3.0</v>
      </c>
      <c r="M646" s="1">
        <v>3.0</v>
      </c>
      <c r="N646" s="1">
        <v>3.0</v>
      </c>
      <c r="O646" s="1">
        <v>3.0</v>
      </c>
      <c r="P646" s="1">
        <v>2.0</v>
      </c>
      <c r="Q646" s="1">
        <v>1.0</v>
      </c>
      <c r="R646" s="45">
        <f t="shared" si="6"/>
        <v>18</v>
      </c>
      <c r="S646" s="45">
        <f t="shared" si="7"/>
        <v>4</v>
      </c>
      <c r="T646" s="45">
        <f t="shared" si="8"/>
        <v>2</v>
      </c>
      <c r="U646" s="45">
        <f t="shared" si="9"/>
        <v>12</v>
      </c>
      <c r="V646" s="45">
        <f>VLOOKUP(R646,'PCS Percentiles'!A$2:E$105,5,False)</f>
        <v>47</v>
      </c>
      <c r="W646" s="112" t="str">
        <f t="shared" si="10"/>
        <v>Within Standard Deviation</v>
      </c>
    </row>
    <row r="647">
      <c r="A647" s="1" t="b">
        <v>1</v>
      </c>
      <c r="B647" s="1" t="s">
        <v>454</v>
      </c>
      <c r="C647" s="1">
        <v>2284.0</v>
      </c>
      <c r="D647" s="20">
        <v>44022.48600616898</v>
      </c>
      <c r="E647" s="1">
        <v>3.0</v>
      </c>
      <c r="F647" s="1">
        <v>0.0</v>
      </c>
      <c r="G647" s="1">
        <v>2.0</v>
      </c>
      <c r="H647" s="1">
        <v>1.0</v>
      </c>
      <c r="I647" s="1">
        <v>0.0</v>
      </c>
      <c r="J647" s="1">
        <v>4.0</v>
      </c>
      <c r="K647" s="1">
        <v>0.0</v>
      </c>
      <c r="L647" s="1">
        <v>3.0</v>
      </c>
      <c r="M647" s="1">
        <v>2.0</v>
      </c>
      <c r="N647" s="1">
        <v>0.0</v>
      </c>
      <c r="O647" s="1">
        <v>0.0</v>
      </c>
      <c r="P647" s="1">
        <v>0.0</v>
      </c>
      <c r="Q647" s="1">
        <v>1.0</v>
      </c>
      <c r="R647" s="45">
        <f t="shared" si="6"/>
        <v>16</v>
      </c>
      <c r="S647" s="45">
        <f t="shared" si="7"/>
        <v>6</v>
      </c>
      <c r="T647" s="45">
        <f t="shared" si="8"/>
        <v>5</v>
      </c>
      <c r="U647" s="45">
        <f t="shared" si="9"/>
        <v>5</v>
      </c>
      <c r="V647" s="45">
        <f>VLOOKUP(R647,'PCS Percentiles'!A$2:E$105,5,False)</f>
        <v>41</v>
      </c>
      <c r="W647" s="112" t="str">
        <f t="shared" si="10"/>
        <v>Within Standard Deviation</v>
      </c>
    </row>
    <row r="648">
      <c r="A648" s="1" t="b">
        <v>1</v>
      </c>
      <c r="B648" s="1" t="s">
        <v>144</v>
      </c>
      <c r="C648" s="1">
        <v>1792.0</v>
      </c>
      <c r="D648" s="20">
        <v>44022.49597981482</v>
      </c>
      <c r="E648" s="1">
        <v>1.0</v>
      </c>
      <c r="F648" s="1">
        <v>0.0</v>
      </c>
      <c r="G648" s="1">
        <v>0.0</v>
      </c>
      <c r="H648" s="1">
        <v>2.0</v>
      </c>
      <c r="I648" s="1">
        <v>0.0</v>
      </c>
      <c r="J648" s="1">
        <v>1.0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1.0</v>
      </c>
      <c r="Q648" s="1">
        <v>1.0</v>
      </c>
      <c r="R648" s="45">
        <f t="shared" si="6"/>
        <v>6</v>
      </c>
      <c r="S648" s="45">
        <f t="shared" si="7"/>
        <v>4</v>
      </c>
      <c r="T648" s="45">
        <f t="shared" si="8"/>
        <v>2</v>
      </c>
      <c r="U648" s="45">
        <f t="shared" si="9"/>
        <v>0</v>
      </c>
      <c r="V648" s="45">
        <f>VLOOKUP(R648,'PCS Percentiles'!A$2:E$105,5,False)</f>
        <v>15</v>
      </c>
      <c r="W648" s="112" t="str">
        <f t="shared" si="10"/>
        <v>Within Standard Deviation</v>
      </c>
    </row>
    <row r="649">
      <c r="A649" s="1" t="b">
        <v>1</v>
      </c>
      <c r="B649" s="1" t="s">
        <v>912</v>
      </c>
      <c r="C649" s="1" t="s">
        <v>986</v>
      </c>
      <c r="D649" s="20">
        <v>44022.56902170139</v>
      </c>
      <c r="E649" s="1">
        <v>2.0</v>
      </c>
      <c r="F649" s="1">
        <v>2.0</v>
      </c>
      <c r="G649" s="1">
        <v>3.0</v>
      </c>
      <c r="H649" s="1">
        <v>2.0</v>
      </c>
      <c r="I649" s="1">
        <v>3.0</v>
      </c>
      <c r="J649" s="1">
        <v>1.0</v>
      </c>
      <c r="K649" s="1">
        <v>1.0</v>
      </c>
      <c r="L649" s="1">
        <v>4.0</v>
      </c>
      <c r="M649" s="1">
        <v>2.0</v>
      </c>
      <c r="N649" s="1">
        <v>1.0</v>
      </c>
      <c r="O649" s="1">
        <v>3.0</v>
      </c>
      <c r="P649" s="1">
        <v>1.0</v>
      </c>
      <c r="Q649" s="1">
        <v>0.0</v>
      </c>
      <c r="R649" s="45">
        <f t="shared" si="6"/>
        <v>25</v>
      </c>
      <c r="S649" s="45">
        <f t="shared" si="7"/>
        <v>13</v>
      </c>
      <c r="T649" s="45">
        <f t="shared" si="8"/>
        <v>2</v>
      </c>
      <c r="U649" s="45">
        <f t="shared" si="9"/>
        <v>10</v>
      </c>
      <c r="V649" s="45">
        <f>VLOOKUP(R649,'PCS Percentiles'!A$2:E$105,5,False)</f>
        <v>62</v>
      </c>
      <c r="W649" s="112" t="str">
        <f t="shared" si="10"/>
        <v>Within Standard Deviation</v>
      </c>
    </row>
    <row r="650">
      <c r="A650" s="1" t="b">
        <v>1</v>
      </c>
      <c r="B650" s="1" t="s">
        <v>438</v>
      </c>
      <c r="C650" s="1">
        <v>2246.0</v>
      </c>
      <c r="D650" s="20">
        <v>44024.419884641204</v>
      </c>
      <c r="E650" s="1">
        <v>3.0</v>
      </c>
      <c r="F650" s="1">
        <v>2.0</v>
      </c>
      <c r="G650" s="1">
        <v>1.0</v>
      </c>
      <c r="H650" s="1">
        <v>1.0</v>
      </c>
      <c r="I650" s="1">
        <v>0.0</v>
      </c>
      <c r="J650" s="1">
        <v>0.0</v>
      </c>
      <c r="K650" s="1">
        <v>0.0</v>
      </c>
      <c r="L650" s="1">
        <v>2.0</v>
      </c>
      <c r="M650" s="1">
        <v>0.0</v>
      </c>
      <c r="N650" s="1">
        <v>1.0</v>
      </c>
      <c r="O650" s="1">
        <v>2.0</v>
      </c>
      <c r="P650" s="1">
        <v>0.0</v>
      </c>
      <c r="Q650" s="1">
        <v>2.0</v>
      </c>
      <c r="R650" s="45">
        <f t="shared" si="6"/>
        <v>14</v>
      </c>
      <c r="S650" s="45">
        <f t="shared" si="7"/>
        <v>7</v>
      </c>
      <c r="T650" s="45">
        <f t="shared" si="8"/>
        <v>2</v>
      </c>
      <c r="U650" s="45">
        <f t="shared" si="9"/>
        <v>5</v>
      </c>
      <c r="V650" s="45">
        <f>VLOOKUP(R650,'PCS Percentiles'!A$2:E$105,5,False)</f>
        <v>35</v>
      </c>
      <c r="W650" s="112" t="str">
        <f t="shared" si="10"/>
        <v>Within Standard Deviation</v>
      </c>
    </row>
    <row r="651">
      <c r="A651" s="1" t="b">
        <v>1</v>
      </c>
      <c r="B651" s="1" t="s">
        <v>455</v>
      </c>
      <c r="C651" s="1">
        <v>2143.0</v>
      </c>
      <c r="D651" s="20">
        <v>44024.63491768518</v>
      </c>
      <c r="E651" s="1">
        <v>2.0</v>
      </c>
      <c r="F651" s="1">
        <v>4.0</v>
      </c>
      <c r="G651" s="1">
        <v>4.0</v>
      </c>
      <c r="H651" s="1">
        <v>3.0</v>
      </c>
      <c r="I651" s="1">
        <v>3.0</v>
      </c>
      <c r="J651" s="1">
        <v>3.0</v>
      </c>
      <c r="K651" s="1">
        <v>4.0</v>
      </c>
      <c r="L651" s="1">
        <v>4.0</v>
      </c>
      <c r="M651" s="1">
        <v>1.0</v>
      </c>
      <c r="N651" s="1">
        <v>3.0</v>
      </c>
      <c r="O651" s="1">
        <v>3.0</v>
      </c>
      <c r="P651" s="1">
        <v>4.0</v>
      </c>
      <c r="Q651" s="1">
        <v>3.0</v>
      </c>
      <c r="R651" s="45">
        <f t="shared" si="6"/>
        <v>41</v>
      </c>
      <c r="S651" s="45">
        <f t="shared" si="7"/>
        <v>20</v>
      </c>
      <c r="T651" s="45">
        <f t="shared" si="8"/>
        <v>10</v>
      </c>
      <c r="U651" s="45">
        <f t="shared" si="9"/>
        <v>11</v>
      </c>
      <c r="V651" s="45">
        <f>VLOOKUP(R651,'PCS Percentiles'!A$2:E$105,5,False)</f>
        <v>93</v>
      </c>
      <c r="W651" s="112" t="str">
        <f t="shared" si="10"/>
        <v>Clinically Relevant</v>
      </c>
    </row>
    <row r="652">
      <c r="A652" s="1" t="b">
        <v>1</v>
      </c>
      <c r="B652" s="1" t="s">
        <v>456</v>
      </c>
      <c r="C652" s="1">
        <v>2274.0</v>
      </c>
      <c r="D652" s="20">
        <v>44025.38449211806</v>
      </c>
      <c r="E652" s="1">
        <v>2.0</v>
      </c>
      <c r="F652" s="1">
        <v>2.0</v>
      </c>
      <c r="G652" s="1">
        <v>4.0</v>
      </c>
      <c r="H652" s="1">
        <v>4.0</v>
      </c>
      <c r="I652" s="1">
        <v>4.0</v>
      </c>
      <c r="J652" s="1">
        <v>3.0</v>
      </c>
      <c r="K652" s="1">
        <v>4.0</v>
      </c>
      <c r="L652" s="1">
        <v>3.0</v>
      </c>
      <c r="M652" s="1">
        <v>3.0</v>
      </c>
      <c r="N652" s="1">
        <v>2.0</v>
      </c>
      <c r="O652" s="1">
        <v>2.0</v>
      </c>
      <c r="P652" s="1">
        <v>2.0</v>
      </c>
      <c r="Q652" s="1">
        <v>2.0</v>
      </c>
      <c r="R652" s="45">
        <f t="shared" si="6"/>
        <v>37</v>
      </c>
      <c r="S652" s="45">
        <f t="shared" si="7"/>
        <v>18</v>
      </c>
      <c r="T652" s="45">
        <f t="shared" si="8"/>
        <v>9</v>
      </c>
      <c r="U652" s="45">
        <f t="shared" si="9"/>
        <v>10</v>
      </c>
      <c r="V652" s="45">
        <f>VLOOKUP(R652,'PCS Percentiles'!A$2:E$105,5,False)</f>
        <v>88</v>
      </c>
      <c r="W652" s="112" t="str">
        <f t="shared" si="10"/>
        <v>Clinically Relevant</v>
      </c>
    </row>
    <row r="653">
      <c r="A653" s="1" t="b">
        <v>1</v>
      </c>
      <c r="B653" s="1" t="s">
        <v>457</v>
      </c>
      <c r="C653" s="1">
        <v>2276.0</v>
      </c>
      <c r="D653" s="20">
        <v>44025.64936300926</v>
      </c>
      <c r="E653" s="1">
        <v>2.0</v>
      </c>
      <c r="F653" s="1">
        <v>0.0</v>
      </c>
      <c r="G653" s="1">
        <v>2.0</v>
      </c>
      <c r="H653" s="1">
        <v>2.0</v>
      </c>
      <c r="I653" s="1">
        <v>3.0</v>
      </c>
      <c r="J653" s="1">
        <v>0.0</v>
      </c>
      <c r="K653" s="1">
        <v>0.0</v>
      </c>
      <c r="L653" s="1">
        <v>1.0</v>
      </c>
      <c r="M653" s="1">
        <v>2.0</v>
      </c>
      <c r="N653" s="1">
        <v>1.0</v>
      </c>
      <c r="O653" s="1">
        <v>1.0</v>
      </c>
      <c r="P653" s="1">
        <v>0.0</v>
      </c>
      <c r="Q653" s="1">
        <v>0.0</v>
      </c>
      <c r="R653" s="45">
        <f t="shared" si="6"/>
        <v>14</v>
      </c>
      <c r="S653" s="45">
        <f t="shared" si="7"/>
        <v>9</v>
      </c>
      <c r="T653" s="45">
        <f t="shared" si="8"/>
        <v>0</v>
      </c>
      <c r="U653" s="45">
        <f t="shared" si="9"/>
        <v>5</v>
      </c>
      <c r="V653" s="45">
        <f>VLOOKUP(R653,'PCS Percentiles'!A$2:E$105,5,False)</f>
        <v>35</v>
      </c>
      <c r="W653" s="112" t="str">
        <f t="shared" si="10"/>
        <v>Within Standard Deviation</v>
      </c>
    </row>
    <row r="654">
      <c r="A654" s="1" t="b">
        <v>1</v>
      </c>
      <c r="B654" s="1" t="s">
        <v>402</v>
      </c>
      <c r="C654" s="1" t="s">
        <v>987</v>
      </c>
      <c r="D654" s="20">
        <v>44026.46767841435</v>
      </c>
      <c r="E654" s="1">
        <v>1.0</v>
      </c>
      <c r="F654" s="1">
        <v>0.0</v>
      </c>
      <c r="G654" s="1">
        <v>1.0</v>
      </c>
      <c r="H654" s="1">
        <v>1.0</v>
      </c>
      <c r="I654" s="1">
        <v>2.0</v>
      </c>
      <c r="J654" s="1">
        <v>2.0</v>
      </c>
      <c r="K654" s="1">
        <v>0.0</v>
      </c>
      <c r="L654" s="1">
        <v>1.0</v>
      </c>
      <c r="M654" s="1">
        <v>0.0</v>
      </c>
      <c r="N654" s="1">
        <v>1.0</v>
      </c>
      <c r="O654" s="1">
        <v>2.0</v>
      </c>
      <c r="P654" s="1">
        <v>0.0</v>
      </c>
      <c r="Q654" s="1">
        <v>1.0</v>
      </c>
      <c r="R654" s="45">
        <f t="shared" si="6"/>
        <v>12</v>
      </c>
      <c r="S654" s="45">
        <f t="shared" si="7"/>
        <v>5</v>
      </c>
      <c r="T654" s="45">
        <f t="shared" si="8"/>
        <v>3</v>
      </c>
      <c r="U654" s="45">
        <f t="shared" si="9"/>
        <v>4</v>
      </c>
      <c r="V654" s="45">
        <f>VLOOKUP(R654,'PCS Percentiles'!A$2:E$105,5,False)</f>
        <v>31</v>
      </c>
      <c r="W654" s="112" t="str">
        <f t="shared" si="10"/>
        <v>Within Standard Deviation</v>
      </c>
    </row>
    <row r="655">
      <c r="A655" s="1" t="b">
        <v>1</v>
      </c>
      <c r="B655" s="1" t="s">
        <v>402</v>
      </c>
      <c r="C655" s="1" t="s">
        <v>987</v>
      </c>
      <c r="D655" s="20">
        <v>44026.468222511576</v>
      </c>
      <c r="E655" s="1">
        <v>1.0</v>
      </c>
      <c r="F655" s="1">
        <v>0.0</v>
      </c>
      <c r="G655" s="1">
        <v>1.0</v>
      </c>
      <c r="H655" s="1">
        <v>1.0</v>
      </c>
      <c r="I655" s="1">
        <v>2.0</v>
      </c>
      <c r="J655" s="1">
        <v>2.0</v>
      </c>
      <c r="K655" s="1">
        <v>0.0</v>
      </c>
      <c r="L655" s="1">
        <v>1.0</v>
      </c>
      <c r="M655" s="1">
        <v>0.0</v>
      </c>
      <c r="N655" s="1">
        <v>1.0</v>
      </c>
      <c r="O655" s="1">
        <v>2.0</v>
      </c>
      <c r="P655" s="1">
        <v>0.0</v>
      </c>
      <c r="Q655" s="1">
        <v>1.0</v>
      </c>
      <c r="R655" s="45">
        <f t="shared" si="6"/>
        <v>12</v>
      </c>
      <c r="S655" s="45">
        <f t="shared" si="7"/>
        <v>5</v>
      </c>
      <c r="T655" s="45">
        <f t="shared" si="8"/>
        <v>3</v>
      </c>
      <c r="U655" s="45">
        <f t="shared" si="9"/>
        <v>4</v>
      </c>
      <c r="V655" s="45">
        <f>VLOOKUP(R655,'PCS Percentiles'!A$2:E$105,5,False)</f>
        <v>31</v>
      </c>
      <c r="W655" s="112" t="str">
        <f t="shared" si="10"/>
        <v>Within Standard Deviation</v>
      </c>
    </row>
    <row r="656">
      <c r="A656" s="1" t="b">
        <v>1</v>
      </c>
      <c r="B656" s="1" t="s">
        <v>408</v>
      </c>
      <c r="C656" s="1">
        <v>2204.0</v>
      </c>
      <c r="D656" s="20">
        <v>44026.71626688658</v>
      </c>
      <c r="E656" s="1">
        <v>3.0</v>
      </c>
      <c r="F656" s="1">
        <v>1.0</v>
      </c>
      <c r="G656" s="1">
        <v>2.0</v>
      </c>
      <c r="H656" s="1">
        <v>0.0</v>
      </c>
      <c r="I656" s="1">
        <v>0.0</v>
      </c>
      <c r="J656" s="1">
        <v>1.0</v>
      </c>
      <c r="K656" s="1">
        <v>0.0</v>
      </c>
      <c r="L656" s="1">
        <v>0.0</v>
      </c>
      <c r="M656" s="1">
        <v>0.0</v>
      </c>
      <c r="N656" s="1">
        <v>0.0</v>
      </c>
      <c r="O656" s="1">
        <v>1.0</v>
      </c>
      <c r="P656" s="1">
        <v>0.0</v>
      </c>
      <c r="Q656" s="1">
        <v>1.0</v>
      </c>
      <c r="R656" s="45">
        <f t="shared" si="6"/>
        <v>9</v>
      </c>
      <c r="S656" s="45">
        <f t="shared" si="7"/>
        <v>6</v>
      </c>
      <c r="T656" s="45">
        <f t="shared" si="8"/>
        <v>2</v>
      </c>
      <c r="U656" s="45">
        <f t="shared" si="9"/>
        <v>1</v>
      </c>
      <c r="V656" s="45">
        <f>VLOOKUP(R656,'PCS Percentiles'!A$2:E$105,5,False)</f>
        <v>21</v>
      </c>
      <c r="W656" s="112" t="str">
        <f t="shared" si="10"/>
        <v>Within Standard Deviation</v>
      </c>
    </row>
    <row r="657">
      <c r="A657" s="1" t="b">
        <v>1</v>
      </c>
      <c r="B657" s="1" t="s">
        <v>458</v>
      </c>
      <c r="C657" s="1">
        <v>2290.0</v>
      </c>
      <c r="D657" s="20">
        <v>44027.307692546296</v>
      </c>
      <c r="E657" s="1">
        <v>1.0</v>
      </c>
      <c r="F657" s="1">
        <v>0.0</v>
      </c>
      <c r="G657" s="1">
        <v>1.0</v>
      </c>
      <c r="H657" s="1">
        <v>1.0</v>
      </c>
      <c r="I657" s="1">
        <v>1.0</v>
      </c>
      <c r="J657" s="1">
        <v>2.0</v>
      </c>
      <c r="K657" s="1">
        <v>1.0</v>
      </c>
      <c r="L657" s="1">
        <v>1.0</v>
      </c>
      <c r="M657" s="1">
        <v>1.0</v>
      </c>
      <c r="N657" s="1">
        <v>1.0</v>
      </c>
      <c r="O657" s="1">
        <v>0.0</v>
      </c>
      <c r="P657" s="1">
        <v>1.0</v>
      </c>
      <c r="Q657" s="1">
        <v>2.0</v>
      </c>
      <c r="R657" s="45">
        <f t="shared" si="6"/>
        <v>13</v>
      </c>
      <c r="S657" s="45">
        <f t="shared" si="7"/>
        <v>5</v>
      </c>
      <c r="T657" s="45">
        <f t="shared" si="8"/>
        <v>5</v>
      </c>
      <c r="U657" s="45">
        <f t="shared" si="9"/>
        <v>3</v>
      </c>
      <c r="V657" s="45">
        <f>VLOOKUP(R657,'PCS Percentiles'!A$2:E$105,5,False)</f>
        <v>34</v>
      </c>
      <c r="W657" s="112" t="str">
        <f t="shared" si="10"/>
        <v>Within Standard Deviation</v>
      </c>
    </row>
    <row r="658">
      <c r="A658" s="1" t="b">
        <v>1</v>
      </c>
      <c r="B658" s="1" t="s">
        <v>347</v>
      </c>
      <c r="C658" s="1">
        <v>2129.0</v>
      </c>
      <c r="D658" s="20">
        <v>44027.380827245375</v>
      </c>
      <c r="E658" s="1">
        <v>2.0</v>
      </c>
      <c r="F658" s="1">
        <v>2.0</v>
      </c>
      <c r="G658" s="1">
        <v>1.0</v>
      </c>
      <c r="H658" s="1">
        <v>2.0</v>
      </c>
      <c r="I658" s="1">
        <v>1.0</v>
      </c>
      <c r="J658" s="1">
        <v>1.0</v>
      </c>
      <c r="K658" s="1">
        <v>1.0</v>
      </c>
      <c r="L658" s="1">
        <v>2.0</v>
      </c>
      <c r="M658" s="1">
        <v>3.0</v>
      </c>
      <c r="N658" s="1">
        <v>2.0</v>
      </c>
      <c r="O658" s="1">
        <v>3.0</v>
      </c>
      <c r="P658" s="1">
        <v>2.0</v>
      </c>
      <c r="Q658" s="1">
        <v>1.0</v>
      </c>
      <c r="R658" s="45">
        <f t="shared" si="6"/>
        <v>23</v>
      </c>
      <c r="S658" s="45">
        <f t="shared" si="7"/>
        <v>10</v>
      </c>
      <c r="T658" s="45">
        <f t="shared" si="8"/>
        <v>3</v>
      </c>
      <c r="U658" s="45">
        <f t="shared" si="9"/>
        <v>10</v>
      </c>
      <c r="V658" s="45">
        <f>VLOOKUP(R658,'PCS Percentiles'!A$2:E$105,5,False)</f>
        <v>57</v>
      </c>
      <c r="W658" s="112" t="str">
        <f t="shared" si="10"/>
        <v>Within Standard Deviation</v>
      </c>
    </row>
    <row r="659">
      <c r="A659" s="1" t="b">
        <v>1</v>
      </c>
      <c r="B659" s="1" t="s">
        <v>459</v>
      </c>
      <c r="C659" s="1">
        <v>2249.0</v>
      </c>
      <c r="D659" s="20">
        <v>44027.38489891204</v>
      </c>
      <c r="E659" s="1">
        <v>4.0</v>
      </c>
      <c r="F659" s="1">
        <v>3.0</v>
      </c>
      <c r="G659" s="1">
        <v>4.0</v>
      </c>
      <c r="H659" s="1">
        <v>4.0</v>
      </c>
      <c r="I659" s="1">
        <v>4.0</v>
      </c>
      <c r="J659" s="1">
        <v>4.0</v>
      </c>
      <c r="K659" s="1">
        <v>4.0</v>
      </c>
      <c r="L659" s="1">
        <v>4.0</v>
      </c>
      <c r="M659" s="1">
        <v>4.0</v>
      </c>
      <c r="N659" s="1">
        <v>4.0</v>
      </c>
      <c r="O659" s="1">
        <v>4.0</v>
      </c>
      <c r="P659" s="1">
        <v>4.0</v>
      </c>
      <c r="Q659" s="1">
        <v>4.0</v>
      </c>
      <c r="R659" s="45">
        <f t="shared" si="6"/>
        <v>51</v>
      </c>
      <c r="S659" s="45">
        <f t="shared" si="7"/>
        <v>23</v>
      </c>
      <c r="T659" s="45">
        <f t="shared" si="8"/>
        <v>12</v>
      </c>
      <c r="U659" s="45">
        <f t="shared" si="9"/>
        <v>16</v>
      </c>
      <c r="V659" s="45">
        <f>VLOOKUP(R659,'PCS Percentiles'!A$2:E$105,5,False)</f>
        <v>100</v>
      </c>
      <c r="W659" s="112" t="str">
        <f t="shared" si="10"/>
        <v>Clinically Relevant</v>
      </c>
    </row>
    <row r="660">
      <c r="A660" s="1" t="b">
        <v>1</v>
      </c>
      <c r="B660" s="1" t="s">
        <v>328</v>
      </c>
      <c r="C660" s="1">
        <v>2126.0</v>
      </c>
      <c r="D660" s="20">
        <v>44027.40771288195</v>
      </c>
      <c r="E660" s="1">
        <v>2.0</v>
      </c>
      <c r="F660" s="1">
        <v>2.0</v>
      </c>
      <c r="G660" s="1">
        <v>2.0</v>
      </c>
      <c r="H660" s="1">
        <v>2.0</v>
      </c>
      <c r="I660" s="1">
        <v>3.0</v>
      </c>
      <c r="J660" s="1">
        <v>3.0</v>
      </c>
      <c r="K660" s="1">
        <v>3.0</v>
      </c>
      <c r="L660" s="1">
        <v>3.0</v>
      </c>
      <c r="M660" s="1">
        <v>3.0</v>
      </c>
      <c r="N660" s="1">
        <v>2.0</v>
      </c>
      <c r="O660" s="1">
        <v>3.0</v>
      </c>
      <c r="P660" s="1">
        <v>2.0</v>
      </c>
      <c r="Q660" s="1">
        <v>3.0</v>
      </c>
      <c r="R660" s="45">
        <f t="shared" si="6"/>
        <v>33</v>
      </c>
      <c r="S660" s="45">
        <f t="shared" si="7"/>
        <v>13</v>
      </c>
      <c r="T660" s="45">
        <f t="shared" si="8"/>
        <v>9</v>
      </c>
      <c r="U660" s="45">
        <f t="shared" si="9"/>
        <v>11</v>
      </c>
      <c r="V660" s="45">
        <f>VLOOKUP(R660,'PCS Percentiles'!A$2:E$105,5,False)</f>
        <v>81</v>
      </c>
      <c r="W660" s="112" t="str">
        <f t="shared" si="10"/>
        <v>Clinically Relevant</v>
      </c>
    </row>
    <row r="661">
      <c r="A661" t="b">
        <v>0</v>
      </c>
      <c r="B661" s="1" t="s">
        <v>405</v>
      </c>
      <c r="C661" s="1">
        <v>2278.0</v>
      </c>
      <c r="D661" s="20">
        <v>44027.65582137731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1.0</v>
      </c>
      <c r="P661" s="1">
        <v>0.0</v>
      </c>
      <c r="Q661" s="1">
        <v>0.0</v>
      </c>
      <c r="R661" s="45">
        <f t="shared" si="6"/>
        <v>1</v>
      </c>
      <c r="S661" s="45">
        <f t="shared" si="7"/>
        <v>0</v>
      </c>
      <c r="T661" s="45">
        <f t="shared" si="8"/>
        <v>0</v>
      </c>
      <c r="U661" s="45">
        <f t="shared" si="9"/>
        <v>1</v>
      </c>
      <c r="V661" s="45" t="str">
        <f>VLOOKUP(R661,'PCS Percentiles'!A$2:E$105,5,False)</f>
        <v>#N/A</v>
      </c>
      <c r="W661" s="112" t="str">
        <f t="shared" si="10"/>
        <v>Within Standard Deviation</v>
      </c>
    </row>
    <row r="662">
      <c r="A662" s="1" t="b">
        <v>1</v>
      </c>
      <c r="B662" s="1" t="s">
        <v>427</v>
      </c>
      <c r="C662" s="1">
        <v>2263.0</v>
      </c>
      <c r="D662" s="20">
        <v>44028.59227530092</v>
      </c>
      <c r="E662" s="1">
        <v>1.0</v>
      </c>
      <c r="F662" s="1">
        <v>0.0</v>
      </c>
      <c r="G662" s="1">
        <v>0.0</v>
      </c>
      <c r="H662" s="1">
        <v>0.0</v>
      </c>
      <c r="I662" s="1">
        <v>0.0</v>
      </c>
      <c r="J662" s="1">
        <v>1.0</v>
      </c>
      <c r="K662" s="1">
        <v>1.0</v>
      </c>
      <c r="L662" s="1">
        <v>1.0</v>
      </c>
      <c r="M662" s="1">
        <v>1.0</v>
      </c>
      <c r="N662" s="1">
        <v>1.0</v>
      </c>
      <c r="O662" s="1">
        <v>1.0</v>
      </c>
      <c r="P662" s="1">
        <v>1.0</v>
      </c>
      <c r="Q662" s="1">
        <v>1.0</v>
      </c>
      <c r="R662" s="45">
        <f t="shared" si="6"/>
        <v>9</v>
      </c>
      <c r="S662" s="45">
        <f t="shared" si="7"/>
        <v>2</v>
      </c>
      <c r="T662" s="45">
        <f t="shared" si="8"/>
        <v>3</v>
      </c>
      <c r="U662" s="45">
        <f t="shared" si="9"/>
        <v>4</v>
      </c>
      <c r="V662" s="45">
        <f>VLOOKUP(R662,'PCS Percentiles'!A$2:E$105,5,False)</f>
        <v>21</v>
      </c>
      <c r="W662" s="112" t="str">
        <f t="shared" si="10"/>
        <v>Within Standard Deviation</v>
      </c>
    </row>
    <row r="663">
      <c r="A663" t="b">
        <v>0</v>
      </c>
      <c r="B663" s="1" t="s">
        <v>1027</v>
      </c>
      <c r="C663" s="1">
        <v>1317.0</v>
      </c>
      <c r="D663" s="20">
        <v>44028.672662592595</v>
      </c>
      <c r="E663" s="1">
        <v>1.0</v>
      </c>
      <c r="F663" s="1">
        <v>1.0</v>
      </c>
      <c r="G663" s="1">
        <v>1.0</v>
      </c>
      <c r="H663" s="1">
        <v>3.0</v>
      </c>
      <c r="I663" s="1">
        <v>1.0</v>
      </c>
      <c r="J663" s="1">
        <v>1.0</v>
      </c>
      <c r="K663" s="1">
        <v>1.0</v>
      </c>
      <c r="L663" s="1">
        <v>1.0</v>
      </c>
      <c r="M663" s="1">
        <v>1.0</v>
      </c>
      <c r="N663" s="1">
        <v>1.0</v>
      </c>
      <c r="O663" s="1">
        <v>2.0</v>
      </c>
      <c r="P663" s="1">
        <v>1.0</v>
      </c>
      <c r="Q663" s="1">
        <v>1.0</v>
      </c>
      <c r="R663" s="45">
        <f t="shared" si="6"/>
        <v>16</v>
      </c>
      <c r="S663" s="45">
        <f t="shared" si="7"/>
        <v>8</v>
      </c>
      <c r="T663" s="45">
        <f t="shared" si="8"/>
        <v>3</v>
      </c>
      <c r="U663" s="45">
        <f t="shared" si="9"/>
        <v>5</v>
      </c>
      <c r="V663" s="45">
        <f>VLOOKUP(R663,'PCS Percentiles'!A$2:E$105,5,False)</f>
        <v>41</v>
      </c>
      <c r="W663" s="112" t="str">
        <f t="shared" si="10"/>
        <v>Within Standard Deviation</v>
      </c>
    </row>
    <row r="664">
      <c r="A664" s="1" t="b">
        <v>1</v>
      </c>
      <c r="B664" s="1" t="s">
        <v>460</v>
      </c>
      <c r="C664" s="1">
        <v>2283.0</v>
      </c>
      <c r="D664" s="20">
        <v>44029.43595053241</v>
      </c>
      <c r="E664" s="1">
        <v>2.0</v>
      </c>
      <c r="F664" s="1">
        <v>1.0</v>
      </c>
      <c r="G664" s="1">
        <v>1.0</v>
      </c>
      <c r="H664" s="1">
        <v>2.0</v>
      </c>
      <c r="I664" s="1">
        <v>1.0</v>
      </c>
      <c r="J664" s="1">
        <v>0.0</v>
      </c>
      <c r="K664" s="1">
        <v>0.0</v>
      </c>
      <c r="L664" s="1">
        <v>2.0</v>
      </c>
      <c r="M664" s="1">
        <v>1.0</v>
      </c>
      <c r="N664" s="1">
        <v>1.0</v>
      </c>
      <c r="O664" s="1">
        <v>1.0</v>
      </c>
      <c r="P664" s="1">
        <v>2.0</v>
      </c>
      <c r="Q664" s="1">
        <v>0.0</v>
      </c>
      <c r="R664" s="45">
        <f t="shared" si="6"/>
        <v>14</v>
      </c>
      <c r="S664" s="45">
        <f t="shared" si="7"/>
        <v>9</v>
      </c>
      <c r="T664" s="45">
        <f t="shared" si="8"/>
        <v>0</v>
      </c>
      <c r="U664" s="45">
        <f t="shared" si="9"/>
        <v>5</v>
      </c>
      <c r="V664" s="45">
        <f>VLOOKUP(R664,'PCS Percentiles'!A$2:E$105,5,False)</f>
        <v>35</v>
      </c>
      <c r="W664" s="112" t="str">
        <f t="shared" si="10"/>
        <v>Within Standard Deviation</v>
      </c>
    </row>
    <row r="665">
      <c r="A665" s="1" t="b">
        <v>1</v>
      </c>
      <c r="B665" s="1" t="s">
        <v>461</v>
      </c>
      <c r="C665" s="1">
        <v>1755.0</v>
      </c>
      <c r="D665" s="20">
        <v>44029.488416990745</v>
      </c>
      <c r="E665" s="1">
        <v>3.0</v>
      </c>
      <c r="F665" s="1">
        <v>2.0</v>
      </c>
      <c r="G665" s="1">
        <v>3.0</v>
      </c>
      <c r="H665" s="1">
        <v>3.0</v>
      </c>
      <c r="I665" s="1">
        <v>3.0</v>
      </c>
      <c r="J665" s="1">
        <v>2.0</v>
      </c>
      <c r="K665" s="1">
        <v>3.0</v>
      </c>
      <c r="L665" s="1">
        <v>4.0</v>
      </c>
      <c r="M665" s="1">
        <v>3.0</v>
      </c>
      <c r="N665" s="1">
        <v>2.0</v>
      </c>
      <c r="O665" s="1">
        <v>3.0</v>
      </c>
      <c r="P665" s="1">
        <v>2.0</v>
      </c>
      <c r="Q665" s="1">
        <v>3.0</v>
      </c>
      <c r="R665" s="45">
        <f t="shared" si="6"/>
        <v>36</v>
      </c>
      <c r="S665" s="45">
        <f t="shared" si="7"/>
        <v>16</v>
      </c>
      <c r="T665" s="45">
        <f t="shared" si="8"/>
        <v>8</v>
      </c>
      <c r="U665" s="45">
        <f t="shared" si="9"/>
        <v>12</v>
      </c>
      <c r="V665" s="45">
        <f>VLOOKUP(R665,'PCS Percentiles'!A$2:E$105,5,False)</f>
        <v>87</v>
      </c>
      <c r="W665" s="112" t="str">
        <f t="shared" si="10"/>
        <v>Clinically Relevant</v>
      </c>
    </row>
    <row r="666">
      <c r="A666" s="1" t="b">
        <v>1</v>
      </c>
      <c r="B666" s="1" t="s">
        <v>462</v>
      </c>
      <c r="C666" s="1">
        <v>2280.0</v>
      </c>
      <c r="D666" s="20">
        <v>44032.447354895834</v>
      </c>
      <c r="E666" s="1">
        <v>3.0</v>
      </c>
      <c r="F666" s="1">
        <v>2.0</v>
      </c>
      <c r="G666" s="1">
        <v>3.0</v>
      </c>
      <c r="H666" s="1">
        <v>2.0</v>
      </c>
      <c r="I666" s="1">
        <v>1.0</v>
      </c>
      <c r="J666" s="1">
        <v>3.0</v>
      </c>
      <c r="K666" s="1">
        <v>1.0</v>
      </c>
      <c r="L666" s="1">
        <v>2.0</v>
      </c>
      <c r="M666" s="1">
        <v>2.0</v>
      </c>
      <c r="N666" s="1">
        <v>1.0</v>
      </c>
      <c r="O666" s="1">
        <v>1.0</v>
      </c>
      <c r="P666" s="1">
        <v>0.0</v>
      </c>
      <c r="Q666" s="1">
        <v>1.0</v>
      </c>
      <c r="R666" s="45">
        <f t="shared" si="6"/>
        <v>22</v>
      </c>
      <c r="S666" s="45">
        <f t="shared" si="7"/>
        <v>11</v>
      </c>
      <c r="T666" s="45">
        <f t="shared" si="8"/>
        <v>5</v>
      </c>
      <c r="U666" s="45">
        <f t="shared" si="9"/>
        <v>6</v>
      </c>
      <c r="V666" s="45">
        <f>VLOOKUP(R666,'PCS Percentiles'!A$2:E$105,5,False)</f>
        <v>55</v>
      </c>
      <c r="W666" s="112" t="str">
        <f t="shared" si="10"/>
        <v>Within Standard Deviation</v>
      </c>
    </row>
    <row r="667">
      <c r="A667" s="1" t="b">
        <v>1</v>
      </c>
      <c r="B667" s="1" t="s">
        <v>410</v>
      </c>
      <c r="C667" s="1">
        <v>2189.0</v>
      </c>
      <c r="D667" s="20">
        <v>44032.49844196759</v>
      </c>
      <c r="E667" s="1">
        <v>3.0</v>
      </c>
      <c r="F667" s="1">
        <v>2.0</v>
      </c>
      <c r="G667" s="1">
        <v>3.0</v>
      </c>
      <c r="H667" s="1">
        <v>3.0</v>
      </c>
      <c r="I667" s="1">
        <v>3.0</v>
      </c>
      <c r="J667" s="1">
        <v>2.0</v>
      </c>
      <c r="K667" s="1">
        <v>3.0</v>
      </c>
      <c r="L667" s="1">
        <v>3.0</v>
      </c>
      <c r="M667" s="1">
        <v>3.0</v>
      </c>
      <c r="N667" s="1">
        <v>2.0</v>
      </c>
      <c r="O667" s="1">
        <v>2.0</v>
      </c>
      <c r="P667" s="1">
        <v>2.0</v>
      </c>
      <c r="Q667" s="1">
        <v>3.0</v>
      </c>
      <c r="R667" s="45">
        <f t="shared" si="6"/>
        <v>34</v>
      </c>
      <c r="S667" s="45">
        <f t="shared" si="7"/>
        <v>16</v>
      </c>
      <c r="T667" s="45">
        <f t="shared" si="8"/>
        <v>8</v>
      </c>
      <c r="U667" s="45">
        <f t="shared" si="9"/>
        <v>10</v>
      </c>
      <c r="V667" s="45">
        <f>VLOOKUP(R667,'PCS Percentiles'!A$2:E$105,5,False)</f>
        <v>84</v>
      </c>
      <c r="W667" s="112" t="str">
        <f t="shared" si="10"/>
        <v>Clinically Relevant</v>
      </c>
    </row>
    <row r="668">
      <c r="A668" s="1" t="b">
        <v>1</v>
      </c>
      <c r="B668" s="1" t="s">
        <v>322</v>
      </c>
      <c r="C668" s="1">
        <v>2110.0</v>
      </c>
      <c r="D668" s="20">
        <v>44033.43453983797</v>
      </c>
      <c r="E668" s="1">
        <v>2.0</v>
      </c>
      <c r="F668" s="1">
        <v>0.0</v>
      </c>
      <c r="G668" s="1">
        <v>1.0</v>
      </c>
      <c r="H668" s="1">
        <v>0.0</v>
      </c>
      <c r="I668" s="1">
        <v>1.0</v>
      </c>
      <c r="J668" s="1">
        <v>2.0</v>
      </c>
      <c r="K668" s="1">
        <v>1.0</v>
      </c>
      <c r="L668" s="1">
        <v>1.0</v>
      </c>
      <c r="M668" s="1">
        <v>0.0</v>
      </c>
      <c r="N668" s="1">
        <v>0.0</v>
      </c>
      <c r="O668" s="1">
        <v>1.0</v>
      </c>
      <c r="P668" s="1">
        <v>1.0</v>
      </c>
      <c r="Q668" s="1">
        <v>1.0</v>
      </c>
      <c r="R668" s="45">
        <f t="shared" si="6"/>
        <v>11</v>
      </c>
      <c r="S668" s="45">
        <f t="shared" si="7"/>
        <v>5</v>
      </c>
      <c r="T668" s="45">
        <f t="shared" si="8"/>
        <v>4</v>
      </c>
      <c r="U668" s="45">
        <f t="shared" si="9"/>
        <v>2</v>
      </c>
      <c r="V668" s="45">
        <f>VLOOKUP(R668,'PCS Percentiles'!A$2:E$105,5,False)</f>
        <v>28</v>
      </c>
      <c r="W668" s="112" t="str">
        <f t="shared" si="10"/>
        <v>Within Standard Deviation</v>
      </c>
    </row>
    <row r="669">
      <c r="A669" s="1" t="b">
        <v>1</v>
      </c>
      <c r="B669" s="1" t="s">
        <v>463</v>
      </c>
      <c r="C669" s="1">
        <v>92.0</v>
      </c>
      <c r="D669" s="20">
        <v>44034.461678148145</v>
      </c>
      <c r="E669" s="1">
        <v>0.0</v>
      </c>
      <c r="F669" s="1">
        <v>0.0</v>
      </c>
      <c r="G669" s="1">
        <v>0.0</v>
      </c>
      <c r="H669" s="1">
        <v>2.0</v>
      </c>
      <c r="I669" s="1">
        <v>1.0</v>
      </c>
      <c r="J669" s="1">
        <v>0.0</v>
      </c>
      <c r="K669" s="1">
        <v>4.0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45">
        <f t="shared" si="6"/>
        <v>7</v>
      </c>
      <c r="S669" s="45">
        <f t="shared" si="7"/>
        <v>3</v>
      </c>
      <c r="T669" s="45">
        <f t="shared" si="8"/>
        <v>4</v>
      </c>
      <c r="U669" s="45">
        <f t="shared" si="9"/>
        <v>0</v>
      </c>
      <c r="V669" s="45">
        <f>VLOOKUP(R669,'PCS Percentiles'!A$2:E$105,5,False)</f>
        <v>17</v>
      </c>
      <c r="W669" s="112" t="str">
        <f t="shared" si="10"/>
        <v>Within Standard Deviation</v>
      </c>
    </row>
    <row r="670">
      <c r="A670" s="1" t="b">
        <v>1</v>
      </c>
      <c r="B670" s="1" t="s">
        <v>405</v>
      </c>
      <c r="C670" s="1">
        <v>2219.0</v>
      </c>
      <c r="D670" s="20">
        <v>44035.63259356482</v>
      </c>
      <c r="E670" s="1">
        <v>1.0</v>
      </c>
      <c r="F670" s="1">
        <v>0.0</v>
      </c>
      <c r="G670" s="1">
        <v>0.0</v>
      </c>
      <c r="H670" s="1">
        <v>0.0</v>
      </c>
      <c r="I670" s="1">
        <v>1.0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45">
        <f t="shared" si="6"/>
        <v>2</v>
      </c>
      <c r="S670" s="45">
        <f t="shared" si="7"/>
        <v>2</v>
      </c>
      <c r="T670" s="45">
        <f t="shared" si="8"/>
        <v>0</v>
      </c>
      <c r="U670" s="45">
        <f t="shared" si="9"/>
        <v>0</v>
      </c>
      <c r="V670" s="45">
        <f>VLOOKUP(R670,'PCS Percentiles'!A$2:E$105,5,False)</f>
        <v>5</v>
      </c>
      <c r="W670" s="112" t="str">
        <f t="shared" si="10"/>
        <v>Within Standard Deviation</v>
      </c>
    </row>
    <row r="671">
      <c r="A671" s="1" t="b">
        <v>1</v>
      </c>
      <c r="B671" s="1" t="s">
        <v>192</v>
      </c>
      <c r="C671" s="1">
        <v>1956.0</v>
      </c>
      <c r="D671" s="20">
        <v>44036.30542251158</v>
      </c>
      <c r="E671" s="1">
        <v>1.0</v>
      </c>
      <c r="F671" s="1">
        <v>0.0</v>
      </c>
      <c r="G671" s="1">
        <v>1.0</v>
      </c>
      <c r="H671" s="1">
        <v>1.0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45">
        <f t="shared" si="6"/>
        <v>3</v>
      </c>
      <c r="S671" s="45">
        <f t="shared" si="7"/>
        <v>3</v>
      </c>
      <c r="T671" s="45">
        <f t="shared" si="8"/>
        <v>0</v>
      </c>
      <c r="U671" s="45">
        <f t="shared" si="9"/>
        <v>0</v>
      </c>
      <c r="V671" s="45">
        <f>VLOOKUP(R671,'PCS Percentiles'!A$2:E$105,5,False)</f>
        <v>6</v>
      </c>
      <c r="W671" s="112" t="str">
        <f t="shared" si="10"/>
        <v>Within Standard Deviation</v>
      </c>
    </row>
    <row r="672">
      <c r="A672" s="1" t="b">
        <v>1</v>
      </c>
      <c r="B672" s="1" t="s">
        <v>141</v>
      </c>
      <c r="C672" s="1">
        <v>1909.0</v>
      </c>
      <c r="D672" s="20">
        <v>44036.45696834491</v>
      </c>
      <c r="E672" s="1">
        <v>3.0</v>
      </c>
      <c r="F672" s="1">
        <v>0.0</v>
      </c>
      <c r="G672" s="1">
        <v>2.0</v>
      </c>
      <c r="H672" s="1">
        <v>1.0</v>
      </c>
      <c r="I672" s="1">
        <v>0.0</v>
      </c>
      <c r="J672" s="1">
        <v>1.0</v>
      </c>
      <c r="K672" s="1">
        <v>0.0</v>
      </c>
      <c r="L672" s="1">
        <v>1.0</v>
      </c>
      <c r="M672" s="1">
        <v>0.0</v>
      </c>
      <c r="N672" s="1">
        <v>0.0</v>
      </c>
      <c r="O672" s="1">
        <v>1.0</v>
      </c>
      <c r="P672" s="1">
        <v>1.0</v>
      </c>
      <c r="Q672" s="1">
        <v>1.0</v>
      </c>
      <c r="R672" s="45">
        <f t="shared" si="6"/>
        <v>11</v>
      </c>
      <c r="S672" s="45">
        <f t="shared" si="7"/>
        <v>7</v>
      </c>
      <c r="T672" s="45">
        <f t="shared" si="8"/>
        <v>2</v>
      </c>
      <c r="U672" s="45">
        <f t="shared" si="9"/>
        <v>2</v>
      </c>
      <c r="V672" s="45">
        <f>VLOOKUP(R672,'PCS Percentiles'!A$2:E$105,5,False)</f>
        <v>28</v>
      </c>
      <c r="W672" s="112" t="str">
        <f t="shared" si="10"/>
        <v>Within Standard Deviation</v>
      </c>
    </row>
    <row r="673">
      <c r="A673" s="1" t="b">
        <v>1</v>
      </c>
      <c r="B673" s="1" t="s">
        <v>400</v>
      </c>
      <c r="C673" s="1">
        <v>2216.0</v>
      </c>
      <c r="D673" s="20">
        <v>44036.495663229165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45">
        <f t="shared" si="6"/>
        <v>0</v>
      </c>
      <c r="S673" s="45">
        <f t="shared" si="7"/>
        <v>0</v>
      </c>
      <c r="T673" s="45">
        <f t="shared" si="8"/>
        <v>0</v>
      </c>
      <c r="U673" s="45">
        <f t="shared" si="9"/>
        <v>0</v>
      </c>
      <c r="V673" s="45">
        <f>VLOOKUP(R673,'PCS Percentiles'!A$2:E$105,5,False)</f>
        <v>2</v>
      </c>
      <c r="W673" s="112" t="str">
        <f t="shared" si="10"/>
        <v>Within Standard Deviation</v>
      </c>
    </row>
    <row r="674">
      <c r="A674" s="1" t="b">
        <v>1</v>
      </c>
      <c r="B674" s="1" t="s">
        <v>465</v>
      </c>
      <c r="C674" s="1">
        <v>2294.0</v>
      </c>
      <c r="D674" s="20">
        <v>44036.54350774306</v>
      </c>
      <c r="E674" s="1">
        <v>3.0</v>
      </c>
      <c r="F674" s="1">
        <v>2.0</v>
      </c>
      <c r="G674" s="1">
        <v>3.0</v>
      </c>
      <c r="H674" s="1">
        <v>3.0</v>
      </c>
      <c r="I674" s="1">
        <v>3.0</v>
      </c>
      <c r="J674" s="1">
        <v>3.0</v>
      </c>
      <c r="K674" s="1">
        <v>3.0</v>
      </c>
      <c r="L674" s="1">
        <v>3.0</v>
      </c>
      <c r="M674" s="1">
        <v>3.0</v>
      </c>
      <c r="N674" s="1">
        <v>3.0</v>
      </c>
      <c r="O674" s="1">
        <v>3.0</v>
      </c>
      <c r="P674" s="1">
        <v>3.0</v>
      </c>
      <c r="Q674" s="1">
        <v>3.0</v>
      </c>
      <c r="R674" s="45">
        <f t="shared" si="6"/>
        <v>38</v>
      </c>
      <c r="S674" s="45">
        <f t="shared" si="7"/>
        <v>17</v>
      </c>
      <c r="T674" s="45">
        <f t="shared" si="8"/>
        <v>9</v>
      </c>
      <c r="U674" s="45">
        <f t="shared" si="9"/>
        <v>12</v>
      </c>
      <c r="V674" s="45">
        <f>VLOOKUP(R674,'PCS Percentiles'!A$2:E$105,5,False)</f>
        <v>90</v>
      </c>
      <c r="W674" s="112" t="str">
        <f t="shared" si="10"/>
        <v>Clinically Relevant</v>
      </c>
    </row>
    <row r="675">
      <c r="A675" s="1" t="b">
        <v>1</v>
      </c>
      <c r="B675" s="1" t="s">
        <v>466</v>
      </c>
      <c r="C675" s="1">
        <v>2295.0</v>
      </c>
      <c r="D675" s="20">
        <v>44037.48439662037</v>
      </c>
      <c r="E675" s="1">
        <v>4.0</v>
      </c>
      <c r="F675" s="1">
        <v>4.0</v>
      </c>
      <c r="G675" s="1">
        <v>4.0</v>
      </c>
      <c r="H675" s="1">
        <v>4.0</v>
      </c>
      <c r="I675" s="1">
        <v>4.0</v>
      </c>
      <c r="J675" s="1">
        <v>4.0</v>
      </c>
      <c r="K675" s="1">
        <v>4.0</v>
      </c>
      <c r="L675" s="1">
        <v>4.0</v>
      </c>
      <c r="M675" s="1">
        <v>4.0</v>
      </c>
      <c r="N675" s="1">
        <v>4.0</v>
      </c>
      <c r="O675" s="1">
        <v>4.0</v>
      </c>
      <c r="P675" s="1">
        <v>4.0</v>
      </c>
      <c r="Q675" s="1">
        <v>3.0</v>
      </c>
      <c r="R675" s="45">
        <f t="shared" si="6"/>
        <v>51</v>
      </c>
      <c r="S675" s="45">
        <f t="shared" si="7"/>
        <v>24</v>
      </c>
      <c r="T675" s="45">
        <f t="shared" si="8"/>
        <v>11</v>
      </c>
      <c r="U675" s="45">
        <f t="shared" si="9"/>
        <v>16</v>
      </c>
      <c r="V675" s="45">
        <f>VLOOKUP(R675,'PCS Percentiles'!A$2:E$105,5,False)</f>
        <v>100</v>
      </c>
      <c r="W675" s="112" t="str">
        <f t="shared" si="10"/>
        <v>Clinically Relevant</v>
      </c>
    </row>
    <row r="676">
      <c r="A676" s="1" t="b">
        <v>1</v>
      </c>
      <c r="B676" s="1" t="s">
        <v>464</v>
      </c>
      <c r="C676" s="1">
        <v>2287.0</v>
      </c>
      <c r="D676" s="20">
        <v>44037.8462533912</v>
      </c>
      <c r="E676" s="1">
        <v>2.0</v>
      </c>
      <c r="F676" s="1">
        <v>0.0</v>
      </c>
      <c r="G676" s="1">
        <v>0.0</v>
      </c>
      <c r="H676" s="1">
        <v>2.0</v>
      </c>
      <c r="I676" s="1">
        <v>0.0</v>
      </c>
      <c r="J676" s="1">
        <v>2.0</v>
      </c>
      <c r="K676" s="1">
        <v>2.0</v>
      </c>
      <c r="L676" s="1">
        <v>1.0</v>
      </c>
      <c r="M676" s="1">
        <v>2.0</v>
      </c>
      <c r="N676" s="1">
        <v>2.0</v>
      </c>
      <c r="O676" s="1">
        <v>1.0</v>
      </c>
      <c r="P676" s="1">
        <v>2.0</v>
      </c>
      <c r="Q676" s="1">
        <v>1.0</v>
      </c>
      <c r="R676" s="45">
        <f t="shared" si="6"/>
        <v>17</v>
      </c>
      <c r="S676" s="45">
        <f t="shared" si="7"/>
        <v>6</v>
      </c>
      <c r="T676" s="45">
        <f t="shared" si="8"/>
        <v>5</v>
      </c>
      <c r="U676" s="45">
        <f t="shared" si="9"/>
        <v>6</v>
      </c>
      <c r="V676" s="45">
        <f>VLOOKUP(R676,'PCS Percentiles'!A$2:E$105,5,False)</f>
        <v>44</v>
      </c>
      <c r="W676" s="112" t="str">
        <f t="shared" si="10"/>
        <v>Within Standard Deviation</v>
      </c>
    </row>
    <row r="677">
      <c r="A677" s="1" t="b">
        <v>1</v>
      </c>
      <c r="B677" s="1" t="s">
        <v>468</v>
      </c>
      <c r="C677" s="1">
        <v>1849.0</v>
      </c>
      <c r="D677" s="20">
        <v>44038.86117380787</v>
      </c>
      <c r="E677" s="1">
        <v>2.0</v>
      </c>
      <c r="F677" s="1">
        <v>0.0</v>
      </c>
      <c r="G677" s="1">
        <v>1.0</v>
      </c>
      <c r="H677" s="1">
        <v>3.0</v>
      </c>
      <c r="I677" s="1">
        <v>1.0</v>
      </c>
      <c r="J677" s="1">
        <v>2.0</v>
      </c>
      <c r="K677" s="1">
        <v>1.0</v>
      </c>
      <c r="L677" s="1">
        <v>3.0</v>
      </c>
      <c r="M677" s="1">
        <v>1.0</v>
      </c>
      <c r="N677" s="1">
        <v>0.0</v>
      </c>
      <c r="O677" s="1">
        <v>0.0</v>
      </c>
      <c r="P677" s="1">
        <v>0.0</v>
      </c>
      <c r="Q677" s="1">
        <v>1.0</v>
      </c>
      <c r="R677" s="45">
        <f t="shared" si="6"/>
        <v>15</v>
      </c>
      <c r="S677" s="45">
        <f t="shared" si="7"/>
        <v>7</v>
      </c>
      <c r="T677" s="45">
        <f t="shared" si="8"/>
        <v>4</v>
      </c>
      <c r="U677" s="45">
        <f t="shared" si="9"/>
        <v>4</v>
      </c>
      <c r="V677" s="45">
        <f>VLOOKUP(R677,'PCS Percentiles'!A$2:E$105,5,False)</f>
        <v>39</v>
      </c>
      <c r="W677" s="112" t="str">
        <f t="shared" si="10"/>
        <v>Within Standard Deviation</v>
      </c>
    </row>
    <row r="678">
      <c r="A678" s="1" t="b">
        <v>1</v>
      </c>
      <c r="B678" s="1" t="s">
        <v>385</v>
      </c>
      <c r="C678" s="1">
        <v>2196.0</v>
      </c>
      <c r="D678" s="20">
        <v>44039.5476602662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45">
        <f t="shared" si="6"/>
        <v>0</v>
      </c>
      <c r="S678" s="45">
        <f t="shared" si="7"/>
        <v>0</v>
      </c>
      <c r="T678" s="45">
        <f t="shared" si="8"/>
        <v>0</v>
      </c>
      <c r="U678" s="45">
        <f t="shared" si="9"/>
        <v>0</v>
      </c>
      <c r="V678" s="45">
        <f>VLOOKUP(R678,'PCS Percentiles'!A$2:E$105,5,False)</f>
        <v>2</v>
      </c>
      <c r="W678" s="112" t="str">
        <f t="shared" si="10"/>
        <v>Within Standard Deviation</v>
      </c>
    </row>
    <row r="679">
      <c r="A679" s="1" t="b">
        <v>1</v>
      </c>
      <c r="B679" s="1" t="s">
        <v>469</v>
      </c>
      <c r="C679" s="1">
        <v>2292.0</v>
      </c>
      <c r="D679" s="20">
        <v>44039.624962037036</v>
      </c>
      <c r="E679" s="1">
        <v>1.0</v>
      </c>
      <c r="F679" s="1">
        <v>0.0</v>
      </c>
      <c r="G679" s="1">
        <v>0.0</v>
      </c>
      <c r="H679" s="1">
        <v>1.0</v>
      </c>
      <c r="I679" s="1">
        <v>1.0</v>
      </c>
      <c r="J679" s="1">
        <v>1.0</v>
      </c>
      <c r="K679" s="1">
        <v>0.0</v>
      </c>
      <c r="L679" s="1">
        <v>3.0</v>
      </c>
      <c r="M679" s="1">
        <v>2.0</v>
      </c>
      <c r="N679" s="1">
        <v>0.0</v>
      </c>
      <c r="O679" s="1">
        <v>0.0</v>
      </c>
      <c r="P679" s="1">
        <v>0.0</v>
      </c>
      <c r="Q679" s="1">
        <v>0.0</v>
      </c>
      <c r="R679" s="45">
        <f t="shared" si="6"/>
        <v>9</v>
      </c>
      <c r="S679" s="45">
        <f t="shared" si="7"/>
        <v>3</v>
      </c>
      <c r="T679" s="45">
        <f t="shared" si="8"/>
        <v>1</v>
      </c>
      <c r="U679" s="45">
        <f t="shared" si="9"/>
        <v>5</v>
      </c>
      <c r="V679" s="45">
        <f>VLOOKUP(R679,'PCS Percentiles'!A$2:E$105,5,False)</f>
        <v>21</v>
      </c>
      <c r="W679" s="112" t="str">
        <f t="shared" si="10"/>
        <v>Within Standard Deviation</v>
      </c>
    </row>
    <row r="680">
      <c r="A680" s="1" t="b">
        <v>1</v>
      </c>
      <c r="B680" s="1" t="s">
        <v>469</v>
      </c>
      <c r="C680" s="1">
        <v>2292.0</v>
      </c>
      <c r="D680" s="20">
        <v>44039.62511043981</v>
      </c>
      <c r="E680" s="1">
        <v>1.0</v>
      </c>
      <c r="F680" s="1">
        <v>0.0</v>
      </c>
      <c r="G680" s="1">
        <v>0.0</v>
      </c>
      <c r="H680" s="1">
        <v>1.0</v>
      </c>
      <c r="I680" s="1">
        <v>1.0</v>
      </c>
      <c r="J680" s="1">
        <v>1.0</v>
      </c>
      <c r="K680" s="1">
        <v>0.0</v>
      </c>
      <c r="L680" s="1">
        <v>3.0</v>
      </c>
      <c r="M680" s="1">
        <v>2.0</v>
      </c>
      <c r="N680" s="1">
        <v>0.0</v>
      </c>
      <c r="O680" s="1">
        <v>0.0</v>
      </c>
      <c r="P680" s="1">
        <v>0.0</v>
      </c>
      <c r="Q680" s="1">
        <v>0.0</v>
      </c>
      <c r="R680" s="45">
        <f t="shared" si="6"/>
        <v>9</v>
      </c>
      <c r="S680" s="45">
        <f t="shared" si="7"/>
        <v>3</v>
      </c>
      <c r="T680" s="45">
        <f t="shared" si="8"/>
        <v>1</v>
      </c>
      <c r="U680" s="45">
        <f t="shared" si="9"/>
        <v>5</v>
      </c>
      <c r="V680" s="45">
        <f>VLOOKUP(R680,'PCS Percentiles'!A$2:E$105,5,False)</f>
        <v>21</v>
      </c>
      <c r="W680" s="112" t="str">
        <f t="shared" si="10"/>
        <v>Within Standard Deviation</v>
      </c>
    </row>
    <row r="681">
      <c r="A681" s="1" t="b">
        <v>1</v>
      </c>
      <c r="B681" s="1" t="s">
        <v>446</v>
      </c>
      <c r="C681" s="1">
        <v>1153.0</v>
      </c>
      <c r="D681" s="20">
        <v>44041.47112261574</v>
      </c>
      <c r="E681" s="1">
        <v>1.0</v>
      </c>
      <c r="F681" s="1">
        <v>0.0</v>
      </c>
      <c r="G681" s="1">
        <v>0.0</v>
      </c>
      <c r="H681" s="1">
        <v>0.0</v>
      </c>
      <c r="I681" s="1">
        <v>2.0</v>
      </c>
      <c r="J681" s="1">
        <v>1.0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45">
        <f t="shared" si="6"/>
        <v>4</v>
      </c>
      <c r="S681" s="45">
        <f t="shared" si="7"/>
        <v>3</v>
      </c>
      <c r="T681" s="45">
        <f t="shared" si="8"/>
        <v>1</v>
      </c>
      <c r="U681" s="45">
        <f t="shared" si="9"/>
        <v>0</v>
      </c>
      <c r="V681" s="45">
        <f>VLOOKUP(R681,'PCS Percentiles'!A$2:E$105,5,False)</f>
        <v>9</v>
      </c>
      <c r="W681" s="112" t="str">
        <f t="shared" si="10"/>
        <v>Within Standard Deviation</v>
      </c>
    </row>
    <row r="682">
      <c r="A682" s="1" t="b">
        <v>1</v>
      </c>
      <c r="B682" s="1" t="s">
        <v>376</v>
      </c>
      <c r="C682" s="1">
        <v>2175.0</v>
      </c>
      <c r="D682" s="20">
        <v>44041.59962152778</v>
      </c>
      <c r="E682" s="1">
        <v>2.0</v>
      </c>
      <c r="F682" s="1">
        <v>1.0</v>
      </c>
      <c r="G682" s="1">
        <v>1.0</v>
      </c>
      <c r="H682" s="1">
        <v>2.0</v>
      </c>
      <c r="I682" s="1">
        <v>1.0</v>
      </c>
      <c r="J682" s="1">
        <v>0.0</v>
      </c>
      <c r="K682" s="1">
        <v>3.0</v>
      </c>
      <c r="L682" s="1">
        <v>3.0</v>
      </c>
      <c r="M682" s="1">
        <v>3.0</v>
      </c>
      <c r="N682" s="1">
        <v>1.0</v>
      </c>
      <c r="O682" s="1">
        <v>1.0</v>
      </c>
      <c r="P682" s="1">
        <v>1.0</v>
      </c>
      <c r="Q682" s="1">
        <v>2.0</v>
      </c>
      <c r="R682" s="45">
        <f t="shared" si="6"/>
        <v>21</v>
      </c>
      <c r="S682" s="45">
        <f t="shared" si="7"/>
        <v>8</v>
      </c>
      <c r="T682" s="45">
        <f t="shared" si="8"/>
        <v>5</v>
      </c>
      <c r="U682" s="45">
        <f t="shared" si="9"/>
        <v>8</v>
      </c>
      <c r="V682" s="45">
        <f>VLOOKUP(R682,'PCS Percentiles'!A$2:E$105,5,False)</f>
        <v>53</v>
      </c>
      <c r="W682" s="112" t="str">
        <f t="shared" si="10"/>
        <v>Within Standard Deviation</v>
      </c>
    </row>
    <row r="683">
      <c r="A683" s="1" t="b">
        <v>1</v>
      </c>
      <c r="B683" s="1" t="s">
        <v>470</v>
      </c>
      <c r="C683" s="1">
        <v>2222.0</v>
      </c>
      <c r="D683" s="20">
        <v>44041.681075162036</v>
      </c>
      <c r="E683" s="1">
        <v>3.0</v>
      </c>
      <c r="F683" s="1">
        <v>0.0</v>
      </c>
      <c r="G683" s="1">
        <v>1.0</v>
      </c>
      <c r="H683" s="1">
        <v>0.0</v>
      </c>
      <c r="I683" s="1">
        <v>1.0</v>
      </c>
      <c r="J683" s="1">
        <v>1.0</v>
      </c>
      <c r="K683" s="1">
        <v>0.0</v>
      </c>
      <c r="L683" s="1">
        <v>1.0</v>
      </c>
      <c r="M683" s="1">
        <v>1.0</v>
      </c>
      <c r="N683" s="1">
        <v>1.0</v>
      </c>
      <c r="O683" s="1">
        <v>2.0</v>
      </c>
      <c r="P683" s="1">
        <v>1.0</v>
      </c>
      <c r="Q683" s="1">
        <v>0.0</v>
      </c>
      <c r="R683" s="45">
        <f t="shared" si="6"/>
        <v>12</v>
      </c>
      <c r="S683" s="45">
        <f t="shared" si="7"/>
        <v>6</v>
      </c>
      <c r="T683" s="45">
        <f t="shared" si="8"/>
        <v>1</v>
      </c>
      <c r="U683" s="45">
        <f t="shared" si="9"/>
        <v>5</v>
      </c>
      <c r="V683" s="45">
        <f>VLOOKUP(R683,'PCS Percentiles'!A$2:E$105,5,False)</f>
        <v>31</v>
      </c>
      <c r="W683" s="112" t="str">
        <f t="shared" si="10"/>
        <v>Within Standard Deviation</v>
      </c>
    </row>
    <row r="684">
      <c r="A684" s="1" t="b">
        <v>1</v>
      </c>
      <c r="B684" s="1" t="s">
        <v>317</v>
      </c>
      <c r="C684" s="1">
        <v>2087.0</v>
      </c>
      <c r="D684" s="20">
        <v>44042.48489342592</v>
      </c>
      <c r="E684" s="1">
        <v>2.0</v>
      </c>
      <c r="F684" s="1">
        <v>1.0</v>
      </c>
      <c r="G684" s="1">
        <v>1.0</v>
      </c>
      <c r="H684" s="1">
        <v>1.0</v>
      </c>
      <c r="I684" s="1">
        <v>2.0</v>
      </c>
      <c r="J684" s="1">
        <v>3.0</v>
      </c>
      <c r="K684" s="1">
        <v>4.0</v>
      </c>
      <c r="L684" s="1">
        <v>1.0</v>
      </c>
      <c r="M684" s="1">
        <v>3.0</v>
      </c>
      <c r="N684" s="1">
        <v>2.0</v>
      </c>
      <c r="O684" s="1">
        <v>1.0</v>
      </c>
      <c r="P684" s="1">
        <v>0.0</v>
      </c>
      <c r="Q684" s="1">
        <v>3.0</v>
      </c>
      <c r="R684" s="45">
        <f t="shared" si="6"/>
        <v>24</v>
      </c>
      <c r="S684" s="45">
        <f t="shared" si="7"/>
        <v>7</v>
      </c>
      <c r="T684" s="45">
        <f t="shared" si="8"/>
        <v>10</v>
      </c>
      <c r="U684" s="45">
        <f t="shared" si="9"/>
        <v>7</v>
      </c>
      <c r="V684" s="45">
        <f>VLOOKUP(R684,'PCS Percentiles'!A$2:E$105,5,False)</f>
        <v>60</v>
      </c>
      <c r="W684" s="112" t="str">
        <f t="shared" si="10"/>
        <v>Within Standard Deviation</v>
      </c>
    </row>
    <row r="685">
      <c r="A685" s="1" t="b">
        <v>1</v>
      </c>
      <c r="B685" s="1" t="s">
        <v>472</v>
      </c>
      <c r="C685" s="1">
        <v>2297.0</v>
      </c>
      <c r="D685" s="20">
        <v>44043.666244189815</v>
      </c>
      <c r="E685" s="1">
        <v>3.0</v>
      </c>
      <c r="F685" s="1">
        <v>1.0</v>
      </c>
      <c r="G685" s="1">
        <v>1.0</v>
      </c>
      <c r="H685" s="1">
        <v>3.0</v>
      </c>
      <c r="I685" s="1">
        <v>4.0</v>
      </c>
      <c r="J685" s="1">
        <v>1.0</v>
      </c>
      <c r="K685" s="1">
        <v>0.0</v>
      </c>
      <c r="L685" s="1">
        <v>3.0</v>
      </c>
      <c r="M685" s="1">
        <v>3.0</v>
      </c>
      <c r="N685" s="1">
        <v>2.0</v>
      </c>
      <c r="O685" s="1">
        <v>3.0</v>
      </c>
      <c r="P685" s="1">
        <v>1.0</v>
      </c>
      <c r="Q685" s="1">
        <v>1.0</v>
      </c>
      <c r="R685" s="45">
        <f t="shared" si="6"/>
        <v>26</v>
      </c>
      <c r="S685" s="45">
        <f t="shared" si="7"/>
        <v>13</v>
      </c>
      <c r="T685" s="45">
        <f t="shared" si="8"/>
        <v>2</v>
      </c>
      <c r="U685" s="45">
        <f t="shared" si="9"/>
        <v>11</v>
      </c>
      <c r="V685" s="45">
        <f>VLOOKUP(R685,'PCS Percentiles'!A$2:E$105,5,False)</f>
        <v>65</v>
      </c>
      <c r="W685" s="112" t="str">
        <f t="shared" si="10"/>
        <v>Within Standard Deviation</v>
      </c>
    </row>
    <row r="686">
      <c r="A686" s="1" t="b">
        <v>1</v>
      </c>
      <c r="B686" s="1" t="s">
        <v>399</v>
      </c>
      <c r="C686" s="1">
        <v>2049.0</v>
      </c>
      <c r="D686" s="20">
        <v>44044.409699791664</v>
      </c>
      <c r="E686" s="1">
        <v>0.0</v>
      </c>
      <c r="F686" s="1">
        <v>1.0</v>
      </c>
      <c r="G686" s="1">
        <v>0.0</v>
      </c>
      <c r="H686" s="1">
        <v>1.0</v>
      </c>
      <c r="I686" s="1">
        <v>1.0</v>
      </c>
      <c r="J686" s="1">
        <v>1.0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45">
        <f t="shared" si="6"/>
        <v>4</v>
      </c>
      <c r="S686" s="45">
        <f t="shared" si="7"/>
        <v>3</v>
      </c>
      <c r="T686" s="45">
        <f t="shared" si="8"/>
        <v>1</v>
      </c>
      <c r="U686" s="45">
        <f t="shared" si="9"/>
        <v>0</v>
      </c>
      <c r="V686" s="45">
        <f>VLOOKUP(R686,'PCS Percentiles'!A$2:E$105,5,False)</f>
        <v>9</v>
      </c>
      <c r="W686" s="112" t="str">
        <f t="shared" si="10"/>
        <v>Within Standard Deviation</v>
      </c>
    </row>
    <row r="687">
      <c r="A687" s="1" t="b">
        <v>1</v>
      </c>
      <c r="B687" s="1" t="s">
        <v>471</v>
      </c>
      <c r="C687" s="1">
        <v>2293.0</v>
      </c>
      <c r="D687" s="20">
        <v>44048.62806096065</v>
      </c>
      <c r="E687" s="1">
        <v>3.0</v>
      </c>
      <c r="F687" s="1">
        <v>3.0</v>
      </c>
      <c r="G687" s="1">
        <v>3.0</v>
      </c>
      <c r="H687" s="1">
        <v>4.0</v>
      </c>
      <c r="I687" s="1">
        <v>3.0</v>
      </c>
      <c r="J687" s="1">
        <v>3.0</v>
      </c>
      <c r="K687" s="1">
        <v>3.0</v>
      </c>
      <c r="L687" s="1">
        <v>4.0</v>
      </c>
      <c r="M687" s="1">
        <v>4.0</v>
      </c>
      <c r="N687" s="1">
        <v>2.0</v>
      </c>
      <c r="O687" s="1">
        <v>3.0</v>
      </c>
      <c r="P687" s="1">
        <v>2.0</v>
      </c>
      <c r="Q687" s="1">
        <v>4.0</v>
      </c>
      <c r="R687" s="45">
        <f t="shared" si="6"/>
        <v>41</v>
      </c>
      <c r="S687" s="45">
        <f t="shared" si="7"/>
        <v>18</v>
      </c>
      <c r="T687" s="45">
        <f t="shared" si="8"/>
        <v>10</v>
      </c>
      <c r="U687" s="45">
        <f t="shared" si="9"/>
        <v>13</v>
      </c>
      <c r="V687" s="45">
        <f>VLOOKUP(R687,'PCS Percentiles'!A$2:E$105,5,False)</f>
        <v>93</v>
      </c>
      <c r="W687" s="112" t="str">
        <f t="shared" si="10"/>
        <v>Clinically Relevant</v>
      </c>
    </row>
    <row r="688">
      <c r="A688" s="1" t="b">
        <v>1</v>
      </c>
      <c r="B688" s="1" t="s">
        <v>407</v>
      </c>
      <c r="C688" s="1">
        <v>2212.0</v>
      </c>
      <c r="D688" s="20">
        <v>44048.86301731481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45">
        <f t="shared" si="6"/>
        <v>0</v>
      </c>
      <c r="S688" s="45">
        <f t="shared" si="7"/>
        <v>0</v>
      </c>
      <c r="T688" s="45">
        <f t="shared" si="8"/>
        <v>0</v>
      </c>
      <c r="U688" s="45">
        <f t="shared" si="9"/>
        <v>0</v>
      </c>
      <c r="V688" s="45">
        <f>VLOOKUP(R688,'PCS Percentiles'!A$2:E$105,5,False)</f>
        <v>2</v>
      </c>
      <c r="W688" s="112" t="str">
        <f t="shared" si="10"/>
        <v>Within Standard Deviation</v>
      </c>
    </row>
    <row r="689">
      <c r="A689" s="1" t="b">
        <v>1</v>
      </c>
      <c r="B689" s="1" t="s">
        <v>473</v>
      </c>
      <c r="C689" s="1">
        <v>2303.0</v>
      </c>
      <c r="D689" s="20">
        <v>44048.89433899306</v>
      </c>
      <c r="E689" s="1">
        <v>4.0</v>
      </c>
      <c r="F689" s="1">
        <v>2.0</v>
      </c>
      <c r="G689" s="1">
        <v>2.0</v>
      </c>
      <c r="H689" s="1">
        <v>3.0</v>
      </c>
      <c r="I689" s="1">
        <v>3.0</v>
      </c>
      <c r="J689" s="1">
        <v>2.0</v>
      </c>
      <c r="K689" s="1">
        <v>1.0</v>
      </c>
      <c r="L689" s="1">
        <v>2.0</v>
      </c>
      <c r="M689" s="1">
        <v>3.0</v>
      </c>
      <c r="N689" s="1">
        <v>2.0</v>
      </c>
      <c r="O689" s="1">
        <v>3.0</v>
      </c>
      <c r="P689" s="1">
        <v>3.0</v>
      </c>
      <c r="Q689" s="1">
        <v>3.0</v>
      </c>
      <c r="R689" s="45">
        <f t="shared" si="6"/>
        <v>33</v>
      </c>
      <c r="S689" s="45">
        <f t="shared" si="7"/>
        <v>17</v>
      </c>
      <c r="T689" s="45">
        <f t="shared" si="8"/>
        <v>6</v>
      </c>
      <c r="U689" s="45">
        <f t="shared" si="9"/>
        <v>10</v>
      </c>
      <c r="V689" s="45">
        <f>VLOOKUP(R689,'PCS Percentiles'!A$2:E$105,5,False)</f>
        <v>81</v>
      </c>
      <c r="W689" s="112" t="str">
        <f t="shared" si="10"/>
        <v>Clinically Relevant</v>
      </c>
    </row>
    <row r="690">
      <c r="A690" s="1" t="b">
        <v>1</v>
      </c>
      <c r="B690" s="1" t="s">
        <v>323</v>
      </c>
      <c r="C690" s="1">
        <v>2068.0</v>
      </c>
      <c r="D690" s="20">
        <v>44049.359694756946</v>
      </c>
      <c r="E690" s="1">
        <v>2.0</v>
      </c>
      <c r="F690" s="1">
        <v>0.0</v>
      </c>
      <c r="G690" s="1">
        <v>1.0</v>
      </c>
      <c r="H690" s="1">
        <v>2.0</v>
      </c>
      <c r="I690" s="1">
        <v>0.0</v>
      </c>
      <c r="J690" s="1">
        <v>2.0</v>
      </c>
      <c r="K690" s="1">
        <v>1.0</v>
      </c>
      <c r="L690" s="1">
        <v>1.0</v>
      </c>
      <c r="M690" s="1">
        <v>1.0</v>
      </c>
      <c r="N690" s="1">
        <v>1.0</v>
      </c>
      <c r="O690" s="1">
        <v>4.0</v>
      </c>
      <c r="P690" s="1">
        <v>1.0</v>
      </c>
      <c r="Q690" s="1">
        <v>1.0</v>
      </c>
      <c r="R690" s="45">
        <f t="shared" si="6"/>
        <v>17</v>
      </c>
      <c r="S690" s="45">
        <f t="shared" si="7"/>
        <v>6</v>
      </c>
      <c r="T690" s="45">
        <f t="shared" si="8"/>
        <v>4</v>
      </c>
      <c r="U690" s="45">
        <f t="shared" si="9"/>
        <v>7</v>
      </c>
      <c r="V690" s="45">
        <f>VLOOKUP(R690,'PCS Percentiles'!A$2:E$105,5,False)</f>
        <v>44</v>
      </c>
      <c r="W690" s="112" t="str">
        <f t="shared" si="10"/>
        <v>Within Standard Deviation</v>
      </c>
    </row>
    <row r="691">
      <c r="A691" s="1" t="b">
        <v>1</v>
      </c>
      <c r="B691" s="1" t="s">
        <v>394</v>
      </c>
      <c r="C691" s="1">
        <v>2203.0</v>
      </c>
      <c r="D691" s="20">
        <v>44051.52860327547</v>
      </c>
      <c r="E691" s="1">
        <v>4.0</v>
      </c>
      <c r="F691" s="1">
        <v>4.0</v>
      </c>
      <c r="G691" s="1">
        <v>4.0</v>
      </c>
      <c r="H691" s="1">
        <v>4.0</v>
      </c>
      <c r="I691" s="1">
        <v>3.0</v>
      </c>
      <c r="J691" s="1">
        <v>4.0</v>
      </c>
      <c r="K691" s="1">
        <v>4.0</v>
      </c>
      <c r="L691" s="1">
        <v>4.0</v>
      </c>
      <c r="M691" s="1">
        <v>2.0</v>
      </c>
      <c r="N691" s="1">
        <v>3.0</v>
      </c>
      <c r="O691" s="1">
        <v>4.0</v>
      </c>
      <c r="P691" s="1">
        <v>3.0</v>
      </c>
      <c r="Q691" s="1">
        <v>1.0</v>
      </c>
      <c r="R691" s="45">
        <f t="shared" si="6"/>
        <v>44</v>
      </c>
      <c r="S691" s="45">
        <f t="shared" si="7"/>
        <v>22</v>
      </c>
      <c r="T691" s="45">
        <f t="shared" si="8"/>
        <v>9</v>
      </c>
      <c r="U691" s="45">
        <f t="shared" si="9"/>
        <v>13</v>
      </c>
      <c r="V691" s="45">
        <f>VLOOKUP(R691,'PCS Percentiles'!A$2:E$105,5,False)</f>
        <v>96</v>
      </c>
      <c r="W691" s="112" t="str">
        <f t="shared" si="10"/>
        <v>Clinically Relevant</v>
      </c>
    </row>
    <row r="692">
      <c r="A692" s="1" t="b">
        <v>1</v>
      </c>
      <c r="B692" s="1" t="s">
        <v>476</v>
      </c>
      <c r="C692" s="1">
        <v>2302.0</v>
      </c>
      <c r="D692" s="20">
        <v>44053.46513373843</v>
      </c>
      <c r="E692" s="1">
        <v>1.0</v>
      </c>
      <c r="F692" s="1">
        <v>1.0</v>
      </c>
      <c r="G692" s="1">
        <v>1.0</v>
      </c>
      <c r="H692" s="1">
        <v>1.0</v>
      </c>
      <c r="I692" s="1">
        <v>2.0</v>
      </c>
      <c r="J692" s="1">
        <v>1.0</v>
      </c>
      <c r="K692" s="1">
        <v>1.0</v>
      </c>
      <c r="L692" s="1">
        <v>1.0</v>
      </c>
      <c r="M692" s="1">
        <v>1.0</v>
      </c>
      <c r="N692" s="1">
        <v>0.0</v>
      </c>
      <c r="O692" s="1">
        <v>0.0</v>
      </c>
      <c r="P692" s="1">
        <v>0.0</v>
      </c>
      <c r="Q692" s="1">
        <v>0.0</v>
      </c>
      <c r="R692" s="45">
        <f t="shared" si="6"/>
        <v>10</v>
      </c>
      <c r="S692" s="45">
        <f t="shared" si="7"/>
        <v>6</v>
      </c>
      <c r="T692" s="45">
        <f t="shared" si="8"/>
        <v>2</v>
      </c>
      <c r="U692" s="45">
        <f t="shared" si="9"/>
        <v>2</v>
      </c>
      <c r="V692" s="45">
        <f>VLOOKUP(R692,'PCS Percentiles'!A$2:E$105,5,False)</f>
        <v>24</v>
      </c>
      <c r="W692" s="112" t="str">
        <f t="shared" si="10"/>
        <v>Within Standard Deviation</v>
      </c>
    </row>
    <row r="693">
      <c r="A693" s="1" t="b">
        <v>1</v>
      </c>
      <c r="B693" s="1" t="s">
        <v>477</v>
      </c>
      <c r="C693" s="1">
        <v>2316.0</v>
      </c>
      <c r="D693" s="20">
        <v>44053.63756365741</v>
      </c>
      <c r="E693" s="1">
        <v>1.0</v>
      </c>
      <c r="F693" s="1">
        <v>2.0</v>
      </c>
      <c r="G693" s="1">
        <v>1.0</v>
      </c>
      <c r="H693" s="1">
        <v>2.0</v>
      </c>
      <c r="I693" s="1">
        <v>1.0</v>
      </c>
      <c r="J693" s="1">
        <v>1.0</v>
      </c>
      <c r="K693" s="1">
        <v>1.0</v>
      </c>
      <c r="L693" s="1">
        <v>2.0</v>
      </c>
      <c r="M693" s="1">
        <v>1.0</v>
      </c>
      <c r="N693" s="1">
        <v>1.0</v>
      </c>
      <c r="O693" s="1">
        <v>0.0</v>
      </c>
      <c r="P693" s="1">
        <v>2.0</v>
      </c>
      <c r="Q693" s="1">
        <v>1.0</v>
      </c>
      <c r="R693" s="45">
        <f t="shared" si="6"/>
        <v>16</v>
      </c>
      <c r="S693" s="45">
        <f t="shared" si="7"/>
        <v>9</v>
      </c>
      <c r="T693" s="45">
        <f t="shared" si="8"/>
        <v>3</v>
      </c>
      <c r="U693" s="45">
        <f t="shared" si="9"/>
        <v>4</v>
      </c>
      <c r="V693" s="45">
        <f>VLOOKUP(R693,'PCS Percentiles'!A$2:E$105,5,False)</f>
        <v>41</v>
      </c>
      <c r="W693" s="112" t="str">
        <f t="shared" si="10"/>
        <v>Within Standard Deviation</v>
      </c>
    </row>
    <row r="694">
      <c r="A694" s="1" t="b">
        <v>1</v>
      </c>
      <c r="B694" s="1" t="s">
        <v>478</v>
      </c>
      <c r="C694" s="1">
        <v>2299.0</v>
      </c>
      <c r="D694" s="20">
        <v>44053.74032515046</v>
      </c>
      <c r="E694" s="1">
        <v>0.0</v>
      </c>
      <c r="F694" s="1">
        <v>2.0</v>
      </c>
      <c r="G694" s="1">
        <v>2.0</v>
      </c>
      <c r="H694" s="1">
        <v>0.0</v>
      </c>
      <c r="I694" s="1">
        <v>0.0</v>
      </c>
      <c r="J694" s="1">
        <v>1.0</v>
      </c>
      <c r="K694" s="1">
        <v>2.0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2.0</v>
      </c>
      <c r="R694" s="45">
        <f t="shared" si="6"/>
        <v>9</v>
      </c>
      <c r="S694" s="45">
        <f t="shared" si="7"/>
        <v>4</v>
      </c>
      <c r="T694" s="45">
        <f t="shared" si="8"/>
        <v>5</v>
      </c>
      <c r="U694" s="45">
        <f t="shared" si="9"/>
        <v>0</v>
      </c>
      <c r="V694" s="45">
        <f>VLOOKUP(R694,'PCS Percentiles'!A$2:E$105,5,False)</f>
        <v>21</v>
      </c>
      <c r="W694" s="112" t="str">
        <f t="shared" si="10"/>
        <v>Within Standard Deviation</v>
      </c>
    </row>
    <row r="695">
      <c r="A695" s="1" t="b">
        <v>1</v>
      </c>
      <c r="B695" s="1" t="s">
        <v>479</v>
      </c>
      <c r="C695" s="1">
        <v>2308.0</v>
      </c>
      <c r="D695" s="20">
        <v>44053.86931081019</v>
      </c>
      <c r="E695" s="1">
        <v>3.0</v>
      </c>
      <c r="F695" s="1">
        <v>0.0</v>
      </c>
      <c r="G695" s="1">
        <v>1.0</v>
      </c>
      <c r="H695" s="1">
        <v>1.0</v>
      </c>
      <c r="I695" s="1">
        <v>1.0</v>
      </c>
      <c r="J695" s="1">
        <v>2.0</v>
      </c>
      <c r="K695" s="1">
        <v>1.0</v>
      </c>
      <c r="L695" s="1">
        <v>3.0</v>
      </c>
      <c r="M695" s="1">
        <v>2.0</v>
      </c>
      <c r="N695" s="1">
        <v>2.0</v>
      </c>
      <c r="O695" s="1">
        <v>3.0</v>
      </c>
      <c r="P695" s="1">
        <v>1.0</v>
      </c>
      <c r="Q695" s="1">
        <v>1.0</v>
      </c>
      <c r="R695" s="45">
        <f t="shared" si="6"/>
        <v>21</v>
      </c>
      <c r="S695" s="45">
        <f t="shared" si="7"/>
        <v>7</v>
      </c>
      <c r="T695" s="45">
        <f t="shared" si="8"/>
        <v>4</v>
      </c>
      <c r="U695" s="45">
        <f t="shared" si="9"/>
        <v>10</v>
      </c>
      <c r="V695" s="45">
        <f>VLOOKUP(R695,'PCS Percentiles'!A$2:E$105,5,False)</f>
        <v>53</v>
      </c>
      <c r="W695" s="112" t="str">
        <f t="shared" si="10"/>
        <v>Within Standard Deviation</v>
      </c>
    </row>
    <row r="696">
      <c r="A696" s="1" t="b">
        <v>1</v>
      </c>
      <c r="B696" s="1" t="s">
        <v>480</v>
      </c>
      <c r="C696" s="1">
        <v>2309.0</v>
      </c>
      <c r="D696" s="20">
        <v>44053.891355995365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1.0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45">
        <f t="shared" si="6"/>
        <v>1</v>
      </c>
      <c r="S696" s="45">
        <f t="shared" si="7"/>
        <v>0</v>
      </c>
      <c r="T696" s="45">
        <f t="shared" si="8"/>
        <v>0</v>
      </c>
      <c r="U696" s="45">
        <f t="shared" si="9"/>
        <v>1</v>
      </c>
      <c r="V696" s="45" t="str">
        <f>VLOOKUP(R696,'PCS Percentiles'!A$2:E$105,5,False)</f>
        <v>#N/A</v>
      </c>
      <c r="W696" s="112" t="str">
        <f t="shared" si="10"/>
        <v>Within Standard Deviation</v>
      </c>
    </row>
    <row r="697">
      <c r="A697" s="1" t="b">
        <v>1</v>
      </c>
      <c r="B697" s="1" t="s">
        <v>328</v>
      </c>
      <c r="C697" s="1">
        <v>2126.0</v>
      </c>
      <c r="D697" s="20">
        <v>44055.55244108796</v>
      </c>
      <c r="E697" s="1">
        <v>2.0</v>
      </c>
      <c r="F697" s="1">
        <v>2.0</v>
      </c>
      <c r="G697" s="1">
        <v>2.0</v>
      </c>
      <c r="H697" s="1">
        <v>2.0</v>
      </c>
      <c r="I697" s="1">
        <v>2.0</v>
      </c>
      <c r="J697" s="1">
        <v>2.0</v>
      </c>
      <c r="K697" s="1">
        <v>3.0</v>
      </c>
      <c r="L697" s="1">
        <v>2.0</v>
      </c>
      <c r="M697" s="1">
        <v>3.0</v>
      </c>
      <c r="N697" s="1">
        <v>2.0</v>
      </c>
      <c r="O697" s="1">
        <v>2.0</v>
      </c>
      <c r="P697" s="1">
        <v>1.0</v>
      </c>
      <c r="Q697" s="1">
        <v>2.0</v>
      </c>
      <c r="R697" s="45">
        <f t="shared" si="6"/>
        <v>27</v>
      </c>
      <c r="S697" s="45">
        <f t="shared" si="7"/>
        <v>11</v>
      </c>
      <c r="T697" s="45">
        <f t="shared" si="8"/>
        <v>7</v>
      </c>
      <c r="U697" s="45">
        <f t="shared" si="9"/>
        <v>9</v>
      </c>
      <c r="V697" s="45">
        <f>VLOOKUP(R697,'PCS Percentiles'!A$2:E$105,5,False)</f>
        <v>67</v>
      </c>
      <c r="W697" s="112" t="str">
        <f t="shared" si="10"/>
        <v>Within Standard Deviation</v>
      </c>
    </row>
    <row r="698">
      <c r="A698" s="1" t="b">
        <v>1</v>
      </c>
      <c r="B698" s="1" t="s">
        <v>481</v>
      </c>
      <c r="C698" s="1">
        <v>2305.0</v>
      </c>
      <c r="D698" s="20">
        <v>44056.39131612268</v>
      </c>
      <c r="E698" s="1">
        <v>3.0</v>
      </c>
      <c r="F698" s="1">
        <v>0.0</v>
      </c>
      <c r="G698" s="1">
        <v>2.0</v>
      </c>
      <c r="H698" s="1">
        <v>3.0</v>
      </c>
      <c r="I698" s="1">
        <v>2.0</v>
      </c>
      <c r="J698" s="1">
        <v>2.0</v>
      </c>
      <c r="K698" s="1">
        <v>3.0</v>
      </c>
      <c r="L698" s="1">
        <v>2.0</v>
      </c>
      <c r="M698" s="1">
        <v>4.0</v>
      </c>
      <c r="N698" s="1">
        <v>3.0</v>
      </c>
      <c r="O698" s="1">
        <v>2.0</v>
      </c>
      <c r="P698" s="1">
        <v>0.0</v>
      </c>
      <c r="Q698" s="1">
        <v>3.0</v>
      </c>
      <c r="R698" s="45">
        <f t="shared" si="6"/>
        <v>29</v>
      </c>
      <c r="S698" s="45">
        <f t="shared" si="7"/>
        <v>10</v>
      </c>
      <c r="T698" s="45">
        <f t="shared" si="8"/>
        <v>8</v>
      </c>
      <c r="U698" s="45">
        <f t="shared" si="9"/>
        <v>11</v>
      </c>
      <c r="V698" s="45">
        <f>VLOOKUP(R698,'PCS Percentiles'!A$2:E$105,5,False)</f>
        <v>73</v>
      </c>
      <c r="W698" s="112" t="str">
        <f t="shared" si="10"/>
        <v>Within Standard Deviation</v>
      </c>
    </row>
    <row r="699">
      <c r="A699" s="1" t="b">
        <v>1</v>
      </c>
      <c r="B699" s="1" t="s">
        <v>321</v>
      </c>
      <c r="C699" s="1">
        <v>2105.0</v>
      </c>
      <c r="D699" s="20">
        <v>44056.8845665625</v>
      </c>
      <c r="E699" s="1">
        <v>3.0</v>
      </c>
      <c r="F699" s="1">
        <v>2.0</v>
      </c>
      <c r="G699" s="1">
        <v>3.0</v>
      </c>
      <c r="H699" s="1">
        <v>3.0</v>
      </c>
      <c r="I699" s="1">
        <v>2.0</v>
      </c>
      <c r="J699" s="1">
        <v>4.0</v>
      </c>
      <c r="K699" s="1">
        <v>4.0</v>
      </c>
      <c r="L699" s="1">
        <v>3.0</v>
      </c>
      <c r="M699" s="1">
        <v>3.0</v>
      </c>
      <c r="N699" s="1">
        <v>3.0</v>
      </c>
      <c r="O699" s="1">
        <v>3.0</v>
      </c>
      <c r="P699" s="1">
        <v>3.0</v>
      </c>
      <c r="Q699" s="1">
        <v>4.0</v>
      </c>
      <c r="R699" s="45">
        <f t="shared" si="6"/>
        <v>40</v>
      </c>
      <c r="S699" s="45">
        <f t="shared" si="7"/>
        <v>16</v>
      </c>
      <c r="T699" s="45">
        <f t="shared" si="8"/>
        <v>12</v>
      </c>
      <c r="U699" s="45">
        <f t="shared" si="9"/>
        <v>12</v>
      </c>
      <c r="V699" s="45">
        <f>VLOOKUP(R699,'PCS Percentiles'!A$2:E$105,5,False)</f>
        <v>92</v>
      </c>
      <c r="W699" s="112" t="str">
        <f t="shared" si="10"/>
        <v>Clinically Relevant</v>
      </c>
    </row>
    <row r="700">
      <c r="A700" s="1" t="b">
        <v>1</v>
      </c>
      <c r="B700" s="1" t="s">
        <v>417</v>
      </c>
      <c r="C700" s="1">
        <v>2238.0</v>
      </c>
      <c r="D700" s="20">
        <v>44057.422689837964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45">
        <f t="shared" si="6"/>
        <v>0</v>
      </c>
      <c r="S700" s="45">
        <f t="shared" si="7"/>
        <v>0</v>
      </c>
      <c r="T700" s="45">
        <f t="shared" si="8"/>
        <v>0</v>
      </c>
      <c r="U700" s="45">
        <f t="shared" si="9"/>
        <v>0</v>
      </c>
      <c r="V700" s="45">
        <f>VLOOKUP(R700,'PCS Percentiles'!A$2:E$105,5,False)</f>
        <v>2</v>
      </c>
      <c r="W700" s="112" t="str">
        <f t="shared" si="10"/>
        <v>Within Standard Deviation</v>
      </c>
    </row>
    <row r="701">
      <c r="A701" s="1" t="b">
        <v>1</v>
      </c>
      <c r="B701" s="1" t="s">
        <v>438</v>
      </c>
      <c r="C701" s="1">
        <v>2246.0</v>
      </c>
      <c r="D701" s="20">
        <v>44057.60174908565</v>
      </c>
      <c r="E701" s="1">
        <v>2.0</v>
      </c>
      <c r="F701" s="1">
        <v>2.0</v>
      </c>
      <c r="G701" s="1">
        <v>1.0</v>
      </c>
      <c r="H701" s="1">
        <v>2.0</v>
      </c>
      <c r="I701" s="1">
        <v>2.0</v>
      </c>
      <c r="J701" s="1">
        <v>1.0</v>
      </c>
      <c r="K701" s="1">
        <v>3.0</v>
      </c>
      <c r="L701" s="1">
        <v>2.0</v>
      </c>
      <c r="M701" s="1">
        <v>1.0</v>
      </c>
      <c r="N701" s="1">
        <v>1.0</v>
      </c>
      <c r="O701" s="1">
        <v>1.0</v>
      </c>
      <c r="P701" s="1">
        <v>1.0</v>
      </c>
      <c r="Q701" s="1">
        <v>3.0</v>
      </c>
      <c r="R701" s="45">
        <f t="shared" si="6"/>
        <v>22</v>
      </c>
      <c r="S701" s="45">
        <f t="shared" si="7"/>
        <v>10</v>
      </c>
      <c r="T701" s="45">
        <f t="shared" si="8"/>
        <v>7</v>
      </c>
      <c r="U701" s="45">
        <f t="shared" si="9"/>
        <v>5</v>
      </c>
      <c r="V701" s="45">
        <f>VLOOKUP(R701,'PCS Percentiles'!A$2:E$105,5,False)</f>
        <v>55</v>
      </c>
      <c r="W701" s="112" t="str">
        <f t="shared" si="10"/>
        <v>Within Standard Deviation</v>
      </c>
    </row>
    <row r="702">
      <c r="A702" s="1" t="b">
        <v>1</v>
      </c>
      <c r="B702" s="1" t="s">
        <v>338</v>
      </c>
      <c r="C702" s="1">
        <v>2125.0</v>
      </c>
      <c r="D702" s="20">
        <v>44057.77734052083</v>
      </c>
      <c r="E702" s="1">
        <v>2.0</v>
      </c>
      <c r="F702" s="1">
        <v>1.0</v>
      </c>
      <c r="G702" s="1">
        <v>1.0</v>
      </c>
      <c r="H702" s="1">
        <v>2.0</v>
      </c>
      <c r="I702" s="1">
        <v>3.0</v>
      </c>
      <c r="J702" s="1">
        <v>1.0</v>
      </c>
      <c r="K702" s="1">
        <v>0.0</v>
      </c>
      <c r="L702" s="1">
        <v>2.0</v>
      </c>
      <c r="M702" s="1">
        <v>1.0</v>
      </c>
      <c r="N702" s="1">
        <v>2.0</v>
      </c>
      <c r="O702" s="1">
        <v>2.0</v>
      </c>
      <c r="P702" s="1">
        <v>1.0</v>
      </c>
      <c r="Q702" s="1">
        <v>1.0</v>
      </c>
      <c r="R702" s="45">
        <f t="shared" si="6"/>
        <v>19</v>
      </c>
      <c r="S702" s="45">
        <f t="shared" si="7"/>
        <v>10</v>
      </c>
      <c r="T702" s="45">
        <f t="shared" si="8"/>
        <v>2</v>
      </c>
      <c r="U702" s="45">
        <f t="shared" si="9"/>
        <v>7</v>
      </c>
      <c r="V702" s="45">
        <f>VLOOKUP(R702,'PCS Percentiles'!A$2:E$105,5,False)</f>
        <v>48</v>
      </c>
      <c r="W702" s="112" t="str">
        <f t="shared" si="10"/>
        <v>Within Standard Deviation</v>
      </c>
    </row>
    <row r="703">
      <c r="A703" s="1" t="b">
        <v>1</v>
      </c>
      <c r="B703" s="1" t="s">
        <v>483</v>
      </c>
      <c r="C703" s="1">
        <v>22452.0</v>
      </c>
      <c r="D703" s="20">
        <v>44060.4045806713</v>
      </c>
      <c r="E703" s="1">
        <v>3.0</v>
      </c>
      <c r="F703" s="1">
        <v>2.0</v>
      </c>
      <c r="G703" s="1">
        <v>3.0</v>
      </c>
      <c r="H703" s="1">
        <v>2.0</v>
      </c>
      <c r="I703" s="1">
        <v>2.0</v>
      </c>
      <c r="J703" s="1">
        <v>3.0</v>
      </c>
      <c r="K703" s="1">
        <v>2.0</v>
      </c>
      <c r="L703" s="1">
        <v>3.0</v>
      </c>
      <c r="M703" s="1">
        <v>3.0</v>
      </c>
      <c r="N703" s="1">
        <v>3.0</v>
      </c>
      <c r="O703" s="1">
        <v>2.0</v>
      </c>
      <c r="P703" s="1">
        <v>1.0</v>
      </c>
      <c r="Q703" s="1">
        <v>3.0</v>
      </c>
      <c r="R703" s="45">
        <f t="shared" si="6"/>
        <v>32</v>
      </c>
      <c r="S703" s="45">
        <f t="shared" si="7"/>
        <v>13</v>
      </c>
      <c r="T703" s="45">
        <f t="shared" si="8"/>
        <v>8</v>
      </c>
      <c r="U703" s="45">
        <f t="shared" si="9"/>
        <v>11</v>
      </c>
      <c r="V703" s="45">
        <f>VLOOKUP(R703,'PCS Percentiles'!A$2:E$105,5,False)</f>
        <v>80</v>
      </c>
      <c r="W703" s="112" t="str">
        <f t="shared" si="10"/>
        <v>Clinically Relevant</v>
      </c>
    </row>
    <row r="704">
      <c r="A704" s="1" t="b">
        <v>1</v>
      </c>
      <c r="B704" s="1" t="s">
        <v>423</v>
      </c>
      <c r="C704" s="1">
        <v>2242.0</v>
      </c>
      <c r="D704" s="20">
        <v>44060.694641643524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45">
        <f t="shared" si="6"/>
        <v>0</v>
      </c>
      <c r="S704" s="45">
        <f t="shared" si="7"/>
        <v>0</v>
      </c>
      <c r="T704" s="45">
        <f t="shared" si="8"/>
        <v>0</v>
      </c>
      <c r="U704" s="45">
        <f t="shared" si="9"/>
        <v>0</v>
      </c>
      <c r="V704" s="45">
        <f>VLOOKUP(R704,'PCS Percentiles'!A$2:E$105,5,False)</f>
        <v>2</v>
      </c>
      <c r="W704" s="112" t="str">
        <f t="shared" si="10"/>
        <v>Within Standard Deviation</v>
      </c>
    </row>
    <row r="705">
      <c r="A705" s="1" t="b">
        <v>1</v>
      </c>
      <c r="B705" s="1" t="s">
        <v>232</v>
      </c>
      <c r="C705" s="1">
        <v>1921.0</v>
      </c>
      <c r="D705" s="20">
        <v>44060.83795623842</v>
      </c>
      <c r="E705" s="1">
        <v>3.0</v>
      </c>
      <c r="F705" s="1">
        <v>1.0</v>
      </c>
      <c r="G705" s="1">
        <v>2.0</v>
      </c>
      <c r="H705" s="1">
        <v>2.0</v>
      </c>
      <c r="I705" s="1">
        <v>1.0</v>
      </c>
      <c r="J705" s="1">
        <v>2.0</v>
      </c>
      <c r="K705" s="1">
        <v>1.0</v>
      </c>
      <c r="L705" s="1">
        <v>3.0</v>
      </c>
      <c r="M705" s="1">
        <v>2.0</v>
      </c>
      <c r="N705" s="1">
        <v>2.0</v>
      </c>
      <c r="O705" s="1">
        <v>2.0</v>
      </c>
      <c r="P705" s="1">
        <v>2.0</v>
      </c>
      <c r="Q705" s="1">
        <v>2.0</v>
      </c>
      <c r="R705" s="45">
        <f t="shared" si="6"/>
        <v>25</v>
      </c>
      <c r="S705" s="45">
        <f t="shared" si="7"/>
        <v>11</v>
      </c>
      <c r="T705" s="45">
        <f t="shared" si="8"/>
        <v>5</v>
      </c>
      <c r="U705" s="45">
        <f t="shared" si="9"/>
        <v>9</v>
      </c>
      <c r="V705" s="45">
        <f>VLOOKUP(R705,'PCS Percentiles'!A$2:E$105,5,False)</f>
        <v>62</v>
      </c>
      <c r="W705" s="112" t="str">
        <f t="shared" si="10"/>
        <v>Within Standard Deviation</v>
      </c>
    </row>
    <row r="706">
      <c r="A706" s="1" t="b">
        <v>1</v>
      </c>
      <c r="B706" s="1" t="s">
        <v>427</v>
      </c>
      <c r="C706" s="1">
        <v>2243.0</v>
      </c>
      <c r="D706" s="20">
        <v>44061.477075104165</v>
      </c>
      <c r="E706" s="1">
        <v>1.0</v>
      </c>
      <c r="F706" s="1">
        <v>0.0</v>
      </c>
      <c r="G706" s="1">
        <v>1.0</v>
      </c>
      <c r="H706" s="1">
        <v>0.0</v>
      </c>
      <c r="I706" s="1">
        <v>1.0</v>
      </c>
      <c r="J706" s="1">
        <v>1.0</v>
      </c>
      <c r="K706" s="1">
        <v>1.0</v>
      </c>
      <c r="L706" s="1">
        <v>1.0</v>
      </c>
      <c r="M706" s="1">
        <v>0.0</v>
      </c>
      <c r="N706" s="1">
        <v>0.0</v>
      </c>
      <c r="O706" s="1">
        <v>0.0</v>
      </c>
      <c r="P706" s="1">
        <v>0.0</v>
      </c>
      <c r="Q706" s="1">
        <v>1.0</v>
      </c>
      <c r="R706" s="45">
        <f t="shared" si="6"/>
        <v>7</v>
      </c>
      <c r="S706" s="45">
        <f t="shared" si="7"/>
        <v>3</v>
      </c>
      <c r="T706" s="45">
        <f t="shared" si="8"/>
        <v>3</v>
      </c>
      <c r="U706" s="45">
        <f t="shared" si="9"/>
        <v>1</v>
      </c>
      <c r="V706" s="45">
        <f>VLOOKUP(R706,'PCS Percentiles'!A$2:E$105,5,False)</f>
        <v>17</v>
      </c>
      <c r="W706" s="112" t="str">
        <f t="shared" si="10"/>
        <v>Within Standard Deviation</v>
      </c>
    </row>
    <row r="707">
      <c r="A707" s="1" t="b">
        <v>1</v>
      </c>
      <c r="B707" s="1" t="s">
        <v>402</v>
      </c>
      <c r="C707" s="1">
        <v>2210.0</v>
      </c>
      <c r="D707" s="20">
        <v>44061.49082670139</v>
      </c>
      <c r="E707" s="1">
        <v>0.0</v>
      </c>
      <c r="F707" s="1">
        <v>0.0</v>
      </c>
      <c r="G707" s="1">
        <v>0.0</v>
      </c>
      <c r="H707" s="1">
        <v>1.0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45">
        <f t="shared" si="6"/>
        <v>1</v>
      </c>
      <c r="S707" s="45">
        <f t="shared" si="7"/>
        <v>1</v>
      </c>
      <c r="T707" s="45">
        <f t="shared" si="8"/>
        <v>0</v>
      </c>
      <c r="U707" s="45">
        <f t="shared" si="9"/>
        <v>0</v>
      </c>
      <c r="V707" s="45" t="str">
        <f>VLOOKUP(R707,'PCS Percentiles'!A$2:E$105,5,False)</f>
        <v>#N/A</v>
      </c>
      <c r="W707" s="112" t="str">
        <f t="shared" si="10"/>
        <v>Within Standard Deviation</v>
      </c>
    </row>
    <row r="708">
      <c r="A708" t="b">
        <v>0</v>
      </c>
      <c r="B708" s="1" t="s">
        <v>990</v>
      </c>
      <c r="C708" s="1">
        <v>2310.0</v>
      </c>
      <c r="D708" s="20">
        <v>44062.44347760417</v>
      </c>
      <c r="E708" s="1">
        <v>0.0</v>
      </c>
      <c r="F708" s="1">
        <v>0.0</v>
      </c>
      <c r="G708" s="1">
        <v>2.0</v>
      </c>
      <c r="H708" s="1">
        <v>2.0</v>
      </c>
      <c r="I708" s="1">
        <v>3.0</v>
      </c>
      <c r="J708" s="1">
        <v>3.0</v>
      </c>
      <c r="K708" s="1">
        <v>0.0</v>
      </c>
      <c r="L708" s="1">
        <v>3.0</v>
      </c>
      <c r="M708" s="1">
        <v>0.0</v>
      </c>
      <c r="N708" s="1">
        <v>1.0</v>
      </c>
      <c r="O708" s="1">
        <v>3.0</v>
      </c>
      <c r="P708" s="1">
        <v>1.0</v>
      </c>
      <c r="Q708" s="1">
        <v>2.0</v>
      </c>
      <c r="R708" s="45">
        <f t="shared" si="6"/>
        <v>20</v>
      </c>
      <c r="S708" s="45">
        <f t="shared" si="7"/>
        <v>8</v>
      </c>
      <c r="T708" s="45">
        <f t="shared" si="8"/>
        <v>5</v>
      </c>
      <c r="U708" s="45">
        <f t="shared" si="9"/>
        <v>7</v>
      </c>
      <c r="V708" s="45">
        <f>VLOOKUP(R708,'PCS Percentiles'!A$2:E$105,5,False)</f>
        <v>50</v>
      </c>
      <c r="W708" s="112" t="str">
        <f t="shared" si="10"/>
        <v>Within Standard Deviation</v>
      </c>
    </row>
    <row r="709">
      <c r="A709" s="1" t="b">
        <v>1</v>
      </c>
      <c r="B709" s="1" t="s">
        <v>254</v>
      </c>
      <c r="C709" s="1">
        <v>2005.0</v>
      </c>
      <c r="D709" s="20">
        <v>44062.444749814815</v>
      </c>
      <c r="E709" s="1">
        <v>3.0</v>
      </c>
      <c r="F709" s="1">
        <v>2.0</v>
      </c>
      <c r="G709" s="1">
        <v>3.0</v>
      </c>
      <c r="H709" s="1">
        <v>3.0</v>
      </c>
      <c r="I709" s="1">
        <v>4.0</v>
      </c>
      <c r="J709" s="1">
        <v>2.0</v>
      </c>
      <c r="K709" s="1">
        <v>1.0</v>
      </c>
      <c r="L709" s="1">
        <v>2.0</v>
      </c>
      <c r="M709" s="1">
        <v>1.0</v>
      </c>
      <c r="N709" s="1">
        <v>1.0</v>
      </c>
      <c r="O709" s="1">
        <v>3.0</v>
      </c>
      <c r="P709" s="1">
        <v>1.0</v>
      </c>
      <c r="Q709" s="1">
        <v>1.0</v>
      </c>
      <c r="R709" s="45">
        <f t="shared" si="6"/>
        <v>27</v>
      </c>
      <c r="S709" s="45">
        <f t="shared" si="7"/>
        <v>16</v>
      </c>
      <c r="T709" s="45">
        <f t="shared" si="8"/>
        <v>4</v>
      </c>
      <c r="U709" s="45">
        <f t="shared" si="9"/>
        <v>7</v>
      </c>
      <c r="V709" s="45">
        <f>VLOOKUP(R709,'PCS Percentiles'!A$2:E$105,5,False)</f>
        <v>67</v>
      </c>
      <c r="W709" s="112" t="str">
        <f t="shared" si="10"/>
        <v>Within Standard Deviation</v>
      </c>
    </row>
    <row r="710">
      <c r="A710" s="1" t="b">
        <v>1</v>
      </c>
      <c r="B710" s="1" t="s">
        <v>400</v>
      </c>
      <c r="C710" s="1">
        <v>2216.0</v>
      </c>
      <c r="D710" s="20">
        <v>44062.63817508102</v>
      </c>
      <c r="E710" s="1">
        <v>0.0</v>
      </c>
      <c r="F710" s="1">
        <v>0.0</v>
      </c>
      <c r="G710" s="1">
        <v>1.0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1.0</v>
      </c>
      <c r="Q710" s="1">
        <v>0.0</v>
      </c>
      <c r="R710" s="45">
        <f t="shared" si="6"/>
        <v>2</v>
      </c>
      <c r="S710" s="45">
        <f t="shared" si="7"/>
        <v>2</v>
      </c>
      <c r="T710" s="45">
        <f t="shared" si="8"/>
        <v>0</v>
      </c>
      <c r="U710" s="45">
        <f t="shared" si="9"/>
        <v>0</v>
      </c>
      <c r="V710" s="45">
        <f>VLOOKUP(R710,'PCS Percentiles'!A$2:E$105,5,False)</f>
        <v>5</v>
      </c>
      <c r="W710" s="112" t="str">
        <f t="shared" si="10"/>
        <v>Within Standard Deviation</v>
      </c>
    </row>
    <row r="711">
      <c r="A711" s="1" t="b">
        <v>1</v>
      </c>
      <c r="B711" s="1" t="s">
        <v>485</v>
      </c>
      <c r="C711" s="1">
        <v>2320.0</v>
      </c>
      <c r="D711" s="20">
        <v>44063.475141840274</v>
      </c>
      <c r="E711" s="1">
        <v>1.0</v>
      </c>
      <c r="F711" s="1">
        <v>0.0</v>
      </c>
      <c r="G711" s="1">
        <v>1.0</v>
      </c>
      <c r="H711" s="1">
        <v>1.0</v>
      </c>
      <c r="I711" s="1">
        <v>0.0</v>
      </c>
      <c r="J711" s="1">
        <v>0.0</v>
      </c>
      <c r="K711" s="1">
        <v>1.0</v>
      </c>
      <c r="L711" s="1">
        <v>0.0</v>
      </c>
      <c r="M711" s="1">
        <v>0.0</v>
      </c>
      <c r="N711" s="1">
        <v>0.0</v>
      </c>
      <c r="O711" s="1">
        <v>0.0</v>
      </c>
      <c r="P711" s="1">
        <v>1.0</v>
      </c>
      <c r="Q711" s="1">
        <v>0.0</v>
      </c>
      <c r="R711" s="45">
        <f t="shared" si="6"/>
        <v>5</v>
      </c>
      <c r="S711" s="45">
        <f t="shared" si="7"/>
        <v>4</v>
      </c>
      <c r="T711" s="45">
        <f t="shared" si="8"/>
        <v>1</v>
      </c>
      <c r="U711" s="45">
        <f t="shared" si="9"/>
        <v>0</v>
      </c>
      <c r="V711" s="45">
        <f>VLOOKUP(R711,'PCS Percentiles'!A$2:E$105,5,False)</f>
        <v>11</v>
      </c>
      <c r="W711" s="112" t="str">
        <f t="shared" si="10"/>
        <v>Within Standard Deviation</v>
      </c>
    </row>
    <row r="712">
      <c r="A712" s="1" t="b">
        <v>1</v>
      </c>
      <c r="B712" s="1" t="s">
        <v>486</v>
      </c>
      <c r="C712" s="1">
        <v>2304.0</v>
      </c>
      <c r="D712" s="20">
        <v>44064.44836967593</v>
      </c>
      <c r="E712" s="1">
        <v>3.0</v>
      </c>
      <c r="F712" s="1">
        <v>2.0</v>
      </c>
      <c r="G712" s="1">
        <v>3.0</v>
      </c>
      <c r="H712" s="1">
        <v>3.0</v>
      </c>
      <c r="I712" s="1">
        <v>2.0</v>
      </c>
      <c r="J712" s="1">
        <v>2.0</v>
      </c>
      <c r="K712" s="1">
        <v>4.0</v>
      </c>
      <c r="L712" s="1">
        <v>2.0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45">
        <f t="shared" si="6"/>
        <v>21</v>
      </c>
      <c r="S712" s="45">
        <f t="shared" si="7"/>
        <v>13</v>
      </c>
      <c r="T712" s="45">
        <f t="shared" si="8"/>
        <v>6</v>
      </c>
      <c r="U712" s="45">
        <f t="shared" si="9"/>
        <v>2</v>
      </c>
      <c r="V712" s="45">
        <f>VLOOKUP(R712,'PCS Percentiles'!A$2:E$105,5,False)</f>
        <v>53</v>
      </c>
      <c r="W712" s="112" t="str">
        <f t="shared" si="10"/>
        <v>Within Standard Deviation</v>
      </c>
    </row>
    <row r="713">
      <c r="A713" s="1" t="b">
        <v>1</v>
      </c>
      <c r="B713" s="1" t="s">
        <v>487</v>
      </c>
      <c r="C713" s="1">
        <v>2328.0</v>
      </c>
      <c r="D713" s="20">
        <v>44064.67671354167</v>
      </c>
      <c r="E713" s="1">
        <v>3.0</v>
      </c>
      <c r="F713" s="1">
        <v>0.0</v>
      </c>
      <c r="G713" s="1">
        <v>0.0</v>
      </c>
      <c r="H713" s="1">
        <v>3.0</v>
      </c>
      <c r="I713" s="1">
        <v>3.0</v>
      </c>
      <c r="J713" s="1">
        <v>3.0</v>
      </c>
      <c r="K713" s="1">
        <v>0.0</v>
      </c>
      <c r="L713" s="1">
        <v>0.0</v>
      </c>
      <c r="M713" s="1">
        <v>0.0</v>
      </c>
      <c r="N713" s="1">
        <v>0.0</v>
      </c>
      <c r="O713" s="1">
        <v>3.0</v>
      </c>
      <c r="P713" s="1">
        <v>2.0</v>
      </c>
      <c r="Q713" s="1">
        <v>0.0</v>
      </c>
      <c r="R713" s="45">
        <f t="shared" si="6"/>
        <v>17</v>
      </c>
      <c r="S713" s="45">
        <f t="shared" si="7"/>
        <v>11</v>
      </c>
      <c r="T713" s="45">
        <f t="shared" si="8"/>
        <v>3</v>
      </c>
      <c r="U713" s="45">
        <f t="shared" si="9"/>
        <v>3</v>
      </c>
      <c r="V713" s="45">
        <f>VLOOKUP(R713,'PCS Percentiles'!A$2:E$105,5,False)</f>
        <v>44</v>
      </c>
      <c r="W713" s="112" t="str">
        <f t="shared" si="10"/>
        <v>Within Standard Deviation</v>
      </c>
    </row>
    <row r="714">
      <c r="A714" s="1" t="b">
        <v>1</v>
      </c>
      <c r="B714" s="1" t="s">
        <v>488</v>
      </c>
      <c r="C714" s="1">
        <v>2248.0</v>
      </c>
      <c r="D714" s="20">
        <v>44064.85227934028</v>
      </c>
      <c r="E714" s="1">
        <v>2.0</v>
      </c>
      <c r="F714" s="1">
        <v>2.0</v>
      </c>
      <c r="G714" s="1">
        <v>2.0</v>
      </c>
      <c r="H714" s="1">
        <v>3.0</v>
      </c>
      <c r="I714" s="1">
        <v>1.0</v>
      </c>
      <c r="J714" s="1">
        <v>1.0</v>
      </c>
      <c r="K714" s="1">
        <v>0.0</v>
      </c>
      <c r="L714" s="1">
        <v>2.0</v>
      </c>
      <c r="M714" s="1">
        <v>1.0</v>
      </c>
      <c r="N714" s="1">
        <v>1.0</v>
      </c>
      <c r="O714" s="1">
        <v>2.0</v>
      </c>
      <c r="P714" s="1">
        <v>0.0</v>
      </c>
      <c r="Q714" s="1">
        <v>1.0</v>
      </c>
      <c r="R714" s="45">
        <f t="shared" si="6"/>
        <v>18</v>
      </c>
      <c r="S714" s="45">
        <f t="shared" si="7"/>
        <v>10</v>
      </c>
      <c r="T714" s="45">
        <f t="shared" si="8"/>
        <v>2</v>
      </c>
      <c r="U714" s="45">
        <f t="shared" si="9"/>
        <v>6</v>
      </c>
      <c r="V714" s="45">
        <f>VLOOKUP(R714,'PCS Percentiles'!A$2:E$105,5,False)</f>
        <v>47</v>
      </c>
      <c r="W714" s="112" t="str">
        <f t="shared" si="10"/>
        <v>Within Standard Deviation</v>
      </c>
    </row>
    <row r="715">
      <c r="A715" s="1" t="b">
        <v>1</v>
      </c>
      <c r="B715" s="1" t="s">
        <v>489</v>
      </c>
      <c r="C715" s="1">
        <v>2273.0</v>
      </c>
      <c r="D715" s="20">
        <v>44066.840745925925</v>
      </c>
      <c r="E715" s="1">
        <v>1.0</v>
      </c>
      <c r="F715" s="1">
        <v>0.0</v>
      </c>
      <c r="G715" s="1">
        <v>2.0</v>
      </c>
      <c r="H715" s="1">
        <v>1.0</v>
      </c>
      <c r="I715" s="1">
        <v>1.0</v>
      </c>
      <c r="J715" s="1">
        <v>0.0</v>
      </c>
      <c r="K715" s="1">
        <v>0.0</v>
      </c>
      <c r="L715" s="1">
        <v>2.0</v>
      </c>
      <c r="M715" s="1">
        <v>1.0</v>
      </c>
      <c r="N715" s="1">
        <v>0.0</v>
      </c>
      <c r="O715" s="1">
        <v>2.0</v>
      </c>
      <c r="P715" s="1">
        <v>2.0</v>
      </c>
      <c r="Q715" s="1">
        <v>0.0</v>
      </c>
      <c r="R715" s="45">
        <f t="shared" si="6"/>
        <v>12</v>
      </c>
      <c r="S715" s="45">
        <f t="shared" si="7"/>
        <v>7</v>
      </c>
      <c r="T715" s="45">
        <f t="shared" si="8"/>
        <v>0</v>
      </c>
      <c r="U715" s="45">
        <f t="shared" si="9"/>
        <v>5</v>
      </c>
      <c r="V715" s="45">
        <f>VLOOKUP(R715,'PCS Percentiles'!A$2:E$105,5,False)</f>
        <v>31</v>
      </c>
      <c r="W715" s="112" t="str">
        <f t="shared" si="10"/>
        <v>Within Standard Deviation</v>
      </c>
    </row>
    <row r="716">
      <c r="A716" s="1" t="b">
        <v>1</v>
      </c>
      <c r="B716" s="1" t="s">
        <v>372</v>
      </c>
      <c r="C716" s="1">
        <v>2170.0</v>
      </c>
      <c r="D716" s="20">
        <v>44067.420775949075</v>
      </c>
      <c r="E716" s="1">
        <v>1.0</v>
      </c>
      <c r="F716" s="1">
        <v>1.0</v>
      </c>
      <c r="G716" s="1">
        <v>3.0</v>
      </c>
      <c r="H716" s="1">
        <v>2.0</v>
      </c>
      <c r="I716" s="1">
        <v>2.0</v>
      </c>
      <c r="J716" s="1">
        <v>1.0</v>
      </c>
      <c r="K716" s="1">
        <v>0.0</v>
      </c>
      <c r="L716" s="1">
        <v>3.0</v>
      </c>
      <c r="M716" s="1">
        <v>0.0</v>
      </c>
      <c r="N716" s="1">
        <v>2.0</v>
      </c>
      <c r="O716" s="1">
        <v>1.0</v>
      </c>
      <c r="P716" s="1">
        <v>2.0</v>
      </c>
      <c r="Q716" s="1">
        <v>0.0</v>
      </c>
      <c r="R716" s="45">
        <f t="shared" si="6"/>
        <v>18</v>
      </c>
      <c r="S716" s="45">
        <f t="shared" si="7"/>
        <v>11</v>
      </c>
      <c r="T716" s="45">
        <f t="shared" si="8"/>
        <v>1</v>
      </c>
      <c r="U716" s="45">
        <f t="shared" si="9"/>
        <v>6</v>
      </c>
      <c r="V716" s="45">
        <f>VLOOKUP(R716,'PCS Percentiles'!A$2:E$105,5,False)</f>
        <v>47</v>
      </c>
      <c r="W716" s="112" t="str">
        <f t="shared" si="10"/>
        <v>Within Standard Deviation</v>
      </c>
    </row>
    <row r="717">
      <c r="A717" t="b">
        <v>0</v>
      </c>
      <c r="B717" s="1" t="s">
        <v>316</v>
      </c>
      <c r="C717" s="1">
        <v>2103.0</v>
      </c>
      <c r="D717" s="20">
        <v>44067.52608704861</v>
      </c>
      <c r="E717" s="1">
        <v>3.0</v>
      </c>
      <c r="F717" s="1">
        <v>3.0</v>
      </c>
      <c r="G717" s="1">
        <v>2.0</v>
      </c>
      <c r="H717" s="1">
        <v>3.0</v>
      </c>
      <c r="I717" s="1">
        <v>2.0</v>
      </c>
      <c r="J717" s="1">
        <v>3.0</v>
      </c>
      <c r="K717" s="1">
        <v>1.0</v>
      </c>
      <c r="L717" s="1">
        <v>4.0</v>
      </c>
      <c r="M717" s="1">
        <v>2.0</v>
      </c>
      <c r="N717" s="1">
        <v>2.0</v>
      </c>
      <c r="O717" s="1">
        <v>4.0</v>
      </c>
      <c r="P717" s="1">
        <v>0.0</v>
      </c>
      <c r="Q717" s="1">
        <v>3.0</v>
      </c>
      <c r="R717" s="45">
        <f t="shared" si="6"/>
        <v>32</v>
      </c>
      <c r="S717" s="45">
        <f t="shared" si="7"/>
        <v>13</v>
      </c>
      <c r="T717" s="45">
        <f t="shared" si="8"/>
        <v>7</v>
      </c>
      <c r="U717" s="45">
        <f t="shared" si="9"/>
        <v>12</v>
      </c>
      <c r="V717" s="45">
        <f>VLOOKUP(R717,'PCS Percentiles'!A$2:E$105,5,False)</f>
        <v>80</v>
      </c>
      <c r="W717" s="112" t="str">
        <f t="shared" si="10"/>
        <v>Clinically Relevant</v>
      </c>
    </row>
    <row r="718">
      <c r="A718" s="1" t="b">
        <v>1</v>
      </c>
      <c r="B718" s="1" t="s">
        <v>490</v>
      </c>
      <c r="C718" s="1">
        <v>2311.0</v>
      </c>
      <c r="D718" s="20">
        <v>44068.02363951389</v>
      </c>
      <c r="E718" s="1">
        <v>2.0</v>
      </c>
      <c r="F718" s="1">
        <v>1.0</v>
      </c>
      <c r="G718" s="1">
        <v>2.0</v>
      </c>
      <c r="H718" s="1">
        <v>2.0</v>
      </c>
      <c r="I718" s="1">
        <v>1.0</v>
      </c>
      <c r="J718" s="1">
        <v>2.0</v>
      </c>
      <c r="K718" s="1">
        <v>0.0</v>
      </c>
      <c r="L718" s="1">
        <v>2.0</v>
      </c>
      <c r="M718" s="1">
        <v>2.0</v>
      </c>
      <c r="N718" s="1">
        <v>2.0</v>
      </c>
      <c r="O718" s="1">
        <v>3.0</v>
      </c>
      <c r="P718" s="1">
        <v>1.0</v>
      </c>
      <c r="Q718" s="1">
        <v>3.0</v>
      </c>
      <c r="R718" s="45">
        <f t="shared" si="6"/>
        <v>23</v>
      </c>
      <c r="S718" s="45">
        <f t="shared" si="7"/>
        <v>9</v>
      </c>
      <c r="T718" s="45">
        <f t="shared" si="8"/>
        <v>5</v>
      </c>
      <c r="U718" s="45">
        <f t="shared" si="9"/>
        <v>9</v>
      </c>
      <c r="V718" s="45">
        <f>VLOOKUP(R718,'PCS Percentiles'!A$2:E$105,5,False)</f>
        <v>57</v>
      </c>
      <c r="W718" s="112" t="str">
        <f t="shared" si="10"/>
        <v>Within Standard Deviation</v>
      </c>
    </row>
    <row r="719">
      <c r="A719" s="1" t="b">
        <v>1</v>
      </c>
      <c r="B719" s="1" t="s">
        <v>491</v>
      </c>
      <c r="C719" s="1">
        <v>2301.0</v>
      </c>
      <c r="D719" s="20">
        <v>44068.38497025463</v>
      </c>
      <c r="E719" s="1">
        <v>3.0</v>
      </c>
      <c r="F719" s="1">
        <v>2.0</v>
      </c>
      <c r="G719" s="1">
        <v>3.0</v>
      </c>
      <c r="H719" s="1">
        <v>2.0</v>
      </c>
      <c r="I719" s="1">
        <v>1.0</v>
      </c>
      <c r="J719" s="1">
        <v>2.0</v>
      </c>
      <c r="K719" s="1">
        <v>0.0</v>
      </c>
      <c r="L719" s="1">
        <v>2.0</v>
      </c>
      <c r="M719" s="1">
        <v>2.0</v>
      </c>
      <c r="N719" s="1">
        <v>2.0</v>
      </c>
      <c r="O719" s="1">
        <v>2.0</v>
      </c>
      <c r="P719" s="1">
        <v>1.0</v>
      </c>
      <c r="Q719" s="1">
        <v>2.0</v>
      </c>
      <c r="R719" s="45">
        <f t="shared" si="6"/>
        <v>24</v>
      </c>
      <c r="S719" s="45">
        <f t="shared" si="7"/>
        <v>12</v>
      </c>
      <c r="T719" s="45">
        <f t="shared" si="8"/>
        <v>4</v>
      </c>
      <c r="U719" s="45">
        <f t="shared" si="9"/>
        <v>8</v>
      </c>
      <c r="V719" s="45">
        <f>VLOOKUP(R719,'PCS Percentiles'!A$2:E$105,5,False)</f>
        <v>60</v>
      </c>
      <c r="W719" s="112" t="str">
        <f t="shared" si="10"/>
        <v>Within Standard Deviation</v>
      </c>
    </row>
    <row r="720">
      <c r="A720" s="1" t="b">
        <v>1</v>
      </c>
      <c r="B720" s="1" t="s">
        <v>493</v>
      </c>
      <c r="C720" s="1">
        <v>2318.0</v>
      </c>
      <c r="D720" s="20">
        <v>44069.42081084491</v>
      </c>
      <c r="E720" s="1">
        <v>3.0</v>
      </c>
      <c r="F720" s="1">
        <v>2.0</v>
      </c>
      <c r="G720" s="1">
        <v>2.0</v>
      </c>
      <c r="H720" s="1">
        <v>2.0</v>
      </c>
      <c r="I720" s="1">
        <v>1.0</v>
      </c>
      <c r="J720" s="1">
        <v>3.0</v>
      </c>
      <c r="K720" s="1">
        <v>2.0</v>
      </c>
      <c r="L720" s="1">
        <v>3.0</v>
      </c>
      <c r="M720" s="1">
        <v>4.0</v>
      </c>
      <c r="N720" s="1">
        <v>1.0</v>
      </c>
      <c r="O720" s="1">
        <v>1.0</v>
      </c>
      <c r="P720" s="1">
        <v>2.0</v>
      </c>
      <c r="Q720" s="1">
        <v>3.0</v>
      </c>
      <c r="R720" s="45">
        <f t="shared" si="6"/>
        <v>29</v>
      </c>
      <c r="S720" s="45">
        <f t="shared" si="7"/>
        <v>12</v>
      </c>
      <c r="T720" s="45">
        <f t="shared" si="8"/>
        <v>8</v>
      </c>
      <c r="U720" s="45">
        <f t="shared" si="9"/>
        <v>9</v>
      </c>
      <c r="V720" s="45">
        <f>VLOOKUP(R720,'PCS Percentiles'!A$2:E$105,5,False)</f>
        <v>73</v>
      </c>
      <c r="W720" s="112" t="str">
        <f t="shared" si="10"/>
        <v>Within Standard Deviation</v>
      </c>
    </row>
    <row r="721">
      <c r="A721" s="1" t="b">
        <v>1</v>
      </c>
      <c r="B721" s="1" t="s">
        <v>419</v>
      </c>
      <c r="C721" s="1">
        <v>2240.0</v>
      </c>
      <c r="D721" s="20">
        <v>44071.41190799768</v>
      </c>
      <c r="E721" s="1">
        <v>1.0</v>
      </c>
      <c r="F721" s="1">
        <v>0.0</v>
      </c>
      <c r="G721" s="1">
        <v>0.0</v>
      </c>
      <c r="H721" s="1">
        <v>0.0</v>
      </c>
      <c r="I721" s="1">
        <v>1.0</v>
      </c>
      <c r="J721" s="1">
        <v>0.0</v>
      </c>
      <c r="K721" s="1">
        <v>0.0</v>
      </c>
      <c r="L721" s="1">
        <v>2.0</v>
      </c>
      <c r="M721" s="1">
        <v>1.0</v>
      </c>
      <c r="N721" s="1">
        <v>2.0</v>
      </c>
      <c r="O721" s="1">
        <v>2.0</v>
      </c>
      <c r="P721" s="1">
        <v>1.0</v>
      </c>
      <c r="Q721" s="1">
        <v>0.0</v>
      </c>
      <c r="R721" s="45">
        <f t="shared" si="6"/>
        <v>10</v>
      </c>
      <c r="S721" s="45">
        <f t="shared" si="7"/>
        <v>3</v>
      </c>
      <c r="T721" s="45">
        <f t="shared" si="8"/>
        <v>0</v>
      </c>
      <c r="U721" s="45">
        <f t="shared" si="9"/>
        <v>7</v>
      </c>
      <c r="V721" s="45">
        <f>VLOOKUP(R721,'PCS Percentiles'!A$2:E$105,5,False)</f>
        <v>24</v>
      </c>
      <c r="W721" s="112" t="str">
        <f t="shared" si="10"/>
        <v>Within Standard Deviation</v>
      </c>
    </row>
    <row r="722">
      <c r="A722" s="1" t="b">
        <v>1</v>
      </c>
      <c r="B722" s="1" t="s">
        <v>494</v>
      </c>
      <c r="C722" s="1">
        <v>2314.0</v>
      </c>
      <c r="D722" s="20">
        <v>44071.44288670139</v>
      </c>
      <c r="E722" s="1">
        <v>1.0</v>
      </c>
      <c r="F722" s="1">
        <v>0.0</v>
      </c>
      <c r="G722" s="1">
        <v>1.0</v>
      </c>
      <c r="H722" s="1">
        <v>1.0</v>
      </c>
      <c r="I722" s="1">
        <v>0.0</v>
      </c>
      <c r="J722" s="1">
        <v>0.0</v>
      </c>
      <c r="K722" s="1">
        <v>1.0</v>
      </c>
      <c r="L722" s="1">
        <v>0.0</v>
      </c>
      <c r="M722" s="1">
        <v>0.0</v>
      </c>
      <c r="N722" s="1">
        <v>1.0</v>
      </c>
      <c r="O722" s="1">
        <v>0.0</v>
      </c>
      <c r="P722" s="1">
        <v>3.0</v>
      </c>
      <c r="Q722" s="1">
        <v>1.0</v>
      </c>
      <c r="R722" s="45">
        <f t="shared" si="6"/>
        <v>9</v>
      </c>
      <c r="S722" s="45">
        <f t="shared" si="7"/>
        <v>6</v>
      </c>
      <c r="T722" s="45">
        <f t="shared" si="8"/>
        <v>2</v>
      </c>
      <c r="U722" s="45">
        <f t="shared" si="9"/>
        <v>1</v>
      </c>
      <c r="V722" s="45">
        <f>VLOOKUP(R722,'PCS Percentiles'!A$2:E$105,5,False)</f>
        <v>21</v>
      </c>
      <c r="W722" s="112" t="str">
        <f t="shared" si="10"/>
        <v>Within Standard Deviation</v>
      </c>
    </row>
    <row r="723">
      <c r="A723" t="b">
        <v>0</v>
      </c>
      <c r="B723" s="1" t="s">
        <v>492</v>
      </c>
      <c r="C723" s="1">
        <v>2327.0</v>
      </c>
      <c r="D723" s="20">
        <v>44071.752896342594</v>
      </c>
      <c r="E723" s="1">
        <v>4.0</v>
      </c>
      <c r="F723" s="1">
        <v>1.0</v>
      </c>
      <c r="G723" s="1">
        <v>2.0</v>
      </c>
      <c r="H723" s="1">
        <v>4.0</v>
      </c>
      <c r="I723" s="1">
        <v>3.0</v>
      </c>
      <c r="J723" s="1">
        <v>2.0</v>
      </c>
      <c r="K723" s="1">
        <v>0.0</v>
      </c>
      <c r="L723" s="1">
        <v>3.0</v>
      </c>
      <c r="M723" s="1">
        <v>4.0</v>
      </c>
      <c r="N723" s="1">
        <v>4.0</v>
      </c>
      <c r="O723" s="1">
        <v>4.0</v>
      </c>
      <c r="P723" s="1">
        <v>3.0</v>
      </c>
      <c r="Q723" s="1">
        <v>2.0</v>
      </c>
      <c r="R723" s="45">
        <f t="shared" si="6"/>
        <v>36</v>
      </c>
      <c r="S723" s="45">
        <f t="shared" si="7"/>
        <v>17</v>
      </c>
      <c r="T723" s="45">
        <f t="shared" si="8"/>
        <v>4</v>
      </c>
      <c r="U723" s="45">
        <f t="shared" si="9"/>
        <v>15</v>
      </c>
      <c r="V723" s="45">
        <f>VLOOKUP(R723,'PCS Percentiles'!A$2:E$105,5,False)</f>
        <v>87</v>
      </c>
      <c r="W723" s="112" t="str">
        <f t="shared" si="10"/>
        <v>Clinically Relevant</v>
      </c>
    </row>
    <row r="724">
      <c r="A724" s="1" t="b">
        <v>1</v>
      </c>
      <c r="B724" s="1" t="s">
        <v>317</v>
      </c>
      <c r="C724" s="1">
        <v>2087.0</v>
      </c>
      <c r="D724" s="20">
        <v>44073.91538684028</v>
      </c>
      <c r="E724" s="1">
        <v>2.0</v>
      </c>
      <c r="F724" s="1">
        <v>1.0</v>
      </c>
      <c r="G724" s="1">
        <v>1.0</v>
      </c>
      <c r="H724" s="1">
        <v>2.0</v>
      </c>
      <c r="I724" s="1">
        <v>2.0</v>
      </c>
      <c r="J724" s="1">
        <v>1.0</v>
      </c>
      <c r="K724" s="1">
        <v>4.0</v>
      </c>
      <c r="L724" s="1">
        <v>1.0</v>
      </c>
      <c r="M724" s="1">
        <v>2.0</v>
      </c>
      <c r="N724" s="1">
        <v>0.0</v>
      </c>
      <c r="O724" s="1">
        <v>1.0</v>
      </c>
      <c r="P724" s="1">
        <v>1.0</v>
      </c>
      <c r="Q724" s="1">
        <v>2.0</v>
      </c>
      <c r="R724" s="45">
        <f t="shared" si="6"/>
        <v>20</v>
      </c>
      <c r="S724" s="45">
        <f t="shared" si="7"/>
        <v>9</v>
      </c>
      <c r="T724" s="45">
        <f t="shared" si="8"/>
        <v>7</v>
      </c>
      <c r="U724" s="45">
        <f t="shared" si="9"/>
        <v>4</v>
      </c>
      <c r="V724" s="45">
        <f>VLOOKUP(R724,'PCS Percentiles'!A$2:E$105,5,False)</f>
        <v>50</v>
      </c>
      <c r="W724" s="112" t="str">
        <f t="shared" si="10"/>
        <v>Within Standard Deviation</v>
      </c>
    </row>
    <row r="725">
      <c r="A725" s="1" t="b">
        <v>1</v>
      </c>
      <c r="B725" s="1" t="s">
        <v>456</v>
      </c>
      <c r="C725" s="1">
        <v>2274.0</v>
      </c>
      <c r="D725" s="20">
        <v>44074.40383365741</v>
      </c>
      <c r="E725" s="1">
        <v>3.0</v>
      </c>
      <c r="F725" s="1">
        <v>3.0</v>
      </c>
      <c r="G725" s="1">
        <v>4.0</v>
      </c>
      <c r="H725" s="1">
        <v>4.0</v>
      </c>
      <c r="I725" s="1">
        <v>4.0</v>
      </c>
      <c r="J725" s="1">
        <v>3.0</v>
      </c>
      <c r="K725" s="1">
        <v>4.0</v>
      </c>
      <c r="L725" s="1">
        <v>3.0</v>
      </c>
      <c r="M725" s="1">
        <v>3.0</v>
      </c>
      <c r="N725" s="1">
        <v>3.0</v>
      </c>
      <c r="O725" s="1">
        <v>4.0</v>
      </c>
      <c r="P725" s="1">
        <v>2.0</v>
      </c>
      <c r="Q725" s="1">
        <v>3.0</v>
      </c>
      <c r="R725" s="45">
        <f t="shared" si="6"/>
        <v>43</v>
      </c>
      <c r="S725" s="45">
        <f t="shared" si="7"/>
        <v>20</v>
      </c>
      <c r="T725" s="45">
        <f t="shared" si="8"/>
        <v>10</v>
      </c>
      <c r="U725" s="45">
        <f t="shared" si="9"/>
        <v>13</v>
      </c>
      <c r="V725" s="45">
        <f>VLOOKUP(R725,'PCS Percentiles'!A$2:E$105,5,False)</f>
        <v>95</v>
      </c>
      <c r="W725" s="112" t="str">
        <f t="shared" si="10"/>
        <v>Clinically Relevant</v>
      </c>
    </row>
    <row r="726">
      <c r="A726" t="b">
        <v>0</v>
      </c>
      <c r="B726" s="1" t="s">
        <v>910</v>
      </c>
      <c r="C726" s="1">
        <v>2312.0</v>
      </c>
      <c r="D726" s="20">
        <v>44074.702967453704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1.0</v>
      </c>
      <c r="K726" s="1">
        <v>0.0</v>
      </c>
      <c r="L726" s="1">
        <v>2.0</v>
      </c>
      <c r="M726" s="1">
        <v>1.0</v>
      </c>
      <c r="N726" s="1">
        <v>1.0</v>
      </c>
      <c r="O726" s="1">
        <v>0.0</v>
      </c>
      <c r="P726" s="1">
        <v>0.0</v>
      </c>
      <c r="Q726" s="1">
        <v>0.0</v>
      </c>
      <c r="R726" s="45">
        <f t="shared" si="6"/>
        <v>5</v>
      </c>
      <c r="S726" s="45">
        <f t="shared" si="7"/>
        <v>0</v>
      </c>
      <c r="T726" s="45">
        <f t="shared" si="8"/>
        <v>1</v>
      </c>
      <c r="U726" s="45">
        <f t="shared" si="9"/>
        <v>4</v>
      </c>
      <c r="V726" s="45">
        <f>VLOOKUP(R726,'PCS Percentiles'!A$2:E$105,5,False)</f>
        <v>11</v>
      </c>
      <c r="W726" s="112" t="str">
        <f t="shared" si="10"/>
        <v>Within Standard Deviation</v>
      </c>
    </row>
    <row r="727">
      <c r="A727" s="1" t="b">
        <v>1</v>
      </c>
      <c r="B727" s="1" t="s">
        <v>495</v>
      </c>
      <c r="C727" s="1">
        <v>2322.0</v>
      </c>
      <c r="D727" s="20">
        <v>44074.8397352662</v>
      </c>
      <c r="E727" s="1">
        <v>1.0</v>
      </c>
      <c r="F727" s="1">
        <v>0.0</v>
      </c>
      <c r="G727" s="1">
        <v>1.0</v>
      </c>
      <c r="H727" s="1">
        <v>1.0</v>
      </c>
      <c r="I727" s="1">
        <v>1.0</v>
      </c>
      <c r="J727" s="1">
        <v>0.0</v>
      </c>
      <c r="K727" s="1">
        <v>0.0</v>
      </c>
      <c r="L727" s="1">
        <v>0.0</v>
      </c>
      <c r="M727" s="1">
        <v>2.0</v>
      </c>
      <c r="N727" s="1">
        <v>0.0</v>
      </c>
      <c r="O727" s="1">
        <v>0.0</v>
      </c>
      <c r="P727" s="1">
        <v>0.0</v>
      </c>
      <c r="Q727" s="1">
        <v>1.0</v>
      </c>
      <c r="R727" s="45">
        <f t="shared" si="6"/>
        <v>7</v>
      </c>
      <c r="S727" s="45">
        <f t="shared" si="7"/>
        <v>4</v>
      </c>
      <c r="T727" s="45">
        <f t="shared" si="8"/>
        <v>1</v>
      </c>
      <c r="U727" s="45">
        <f t="shared" si="9"/>
        <v>2</v>
      </c>
      <c r="V727" s="45">
        <f>VLOOKUP(R727,'PCS Percentiles'!A$2:E$105,5,False)</f>
        <v>17</v>
      </c>
      <c r="W727" s="112" t="str">
        <f t="shared" si="10"/>
        <v>Within Standard Deviation</v>
      </c>
    </row>
    <row r="728">
      <c r="A728" s="1" t="b">
        <v>1</v>
      </c>
      <c r="B728" s="1" t="s">
        <v>496</v>
      </c>
      <c r="C728" s="1">
        <v>2338.0</v>
      </c>
      <c r="D728" s="20">
        <v>44075.6865649074</v>
      </c>
      <c r="E728" s="1">
        <v>3.0</v>
      </c>
      <c r="F728" s="1">
        <v>3.0</v>
      </c>
      <c r="G728" s="1">
        <v>3.0</v>
      </c>
      <c r="H728" s="1">
        <v>3.0</v>
      </c>
      <c r="I728" s="1">
        <v>3.0</v>
      </c>
      <c r="J728" s="1">
        <v>3.0</v>
      </c>
      <c r="K728" s="1">
        <v>3.0</v>
      </c>
      <c r="L728" s="1">
        <v>3.0</v>
      </c>
      <c r="M728" s="1">
        <v>3.0</v>
      </c>
      <c r="N728" s="1">
        <v>3.0</v>
      </c>
      <c r="O728" s="1">
        <v>3.0</v>
      </c>
      <c r="P728" s="1">
        <v>2.0</v>
      </c>
      <c r="Q728" s="1">
        <v>3.0</v>
      </c>
      <c r="R728" s="45">
        <f t="shared" si="6"/>
        <v>38</v>
      </c>
      <c r="S728" s="45">
        <f t="shared" si="7"/>
        <v>17</v>
      </c>
      <c r="T728" s="45">
        <f t="shared" si="8"/>
        <v>9</v>
      </c>
      <c r="U728" s="45">
        <f t="shared" si="9"/>
        <v>12</v>
      </c>
      <c r="V728" s="45">
        <f>VLOOKUP(R728,'PCS Percentiles'!A$2:E$105,5,False)</f>
        <v>90</v>
      </c>
      <c r="W728" s="112" t="str">
        <f t="shared" si="10"/>
        <v>Clinically Relevant</v>
      </c>
    </row>
    <row r="729">
      <c r="A729" s="1" t="b">
        <v>1</v>
      </c>
      <c r="B729" s="1" t="s">
        <v>323</v>
      </c>
      <c r="C729" s="1">
        <v>2068.0</v>
      </c>
      <c r="D729" s="20">
        <v>44075.80100774305</v>
      </c>
      <c r="E729" s="1">
        <v>2.0</v>
      </c>
      <c r="F729" s="1">
        <v>1.0</v>
      </c>
      <c r="G729" s="1">
        <v>2.0</v>
      </c>
      <c r="H729" s="1">
        <v>2.0</v>
      </c>
      <c r="I729" s="1">
        <v>1.0</v>
      </c>
      <c r="J729" s="1">
        <v>1.0</v>
      </c>
      <c r="K729" s="1">
        <v>1.0</v>
      </c>
      <c r="L729" s="1">
        <v>2.0</v>
      </c>
      <c r="M729" s="1">
        <v>2.0</v>
      </c>
      <c r="N729" s="1">
        <v>2.0</v>
      </c>
      <c r="O729" s="1">
        <v>2.0</v>
      </c>
      <c r="P729" s="1">
        <v>2.0</v>
      </c>
      <c r="Q729" s="1">
        <v>1.0</v>
      </c>
      <c r="R729" s="45">
        <f t="shared" si="6"/>
        <v>21</v>
      </c>
      <c r="S729" s="45">
        <f t="shared" si="7"/>
        <v>10</v>
      </c>
      <c r="T729" s="45">
        <f t="shared" si="8"/>
        <v>3</v>
      </c>
      <c r="U729" s="45">
        <f t="shared" si="9"/>
        <v>8</v>
      </c>
      <c r="V729" s="45">
        <f>VLOOKUP(R729,'PCS Percentiles'!A$2:E$105,5,False)</f>
        <v>53</v>
      </c>
      <c r="W729" s="112" t="str">
        <f t="shared" si="10"/>
        <v>Within Standard Deviation</v>
      </c>
    </row>
    <row r="730">
      <c r="A730" s="1" t="b">
        <v>1</v>
      </c>
      <c r="B730" s="1" t="s">
        <v>497</v>
      </c>
      <c r="C730" s="1">
        <v>2317.0</v>
      </c>
      <c r="D730" s="20">
        <v>44077.306511539355</v>
      </c>
      <c r="E730" s="1">
        <v>1.0</v>
      </c>
      <c r="F730" s="1">
        <v>0.0</v>
      </c>
      <c r="G730" s="1">
        <v>0.0</v>
      </c>
      <c r="H730" s="1">
        <v>0.0</v>
      </c>
      <c r="I730" s="1">
        <v>0.0</v>
      </c>
      <c r="J730" s="1">
        <v>2.0</v>
      </c>
      <c r="K730" s="1">
        <v>1.0</v>
      </c>
      <c r="L730" s="1">
        <v>1.0</v>
      </c>
      <c r="M730" s="1">
        <v>0.0</v>
      </c>
      <c r="N730" s="1">
        <v>1.0</v>
      </c>
      <c r="O730" s="1">
        <v>0.0</v>
      </c>
      <c r="P730" s="1">
        <v>0.0</v>
      </c>
      <c r="Q730" s="1">
        <v>1.0</v>
      </c>
      <c r="R730" s="45">
        <f t="shared" si="6"/>
        <v>7</v>
      </c>
      <c r="S730" s="45">
        <f t="shared" si="7"/>
        <v>1</v>
      </c>
      <c r="T730" s="45">
        <f t="shared" si="8"/>
        <v>4</v>
      </c>
      <c r="U730" s="45">
        <f t="shared" si="9"/>
        <v>2</v>
      </c>
      <c r="V730" s="45">
        <f>VLOOKUP(R730,'PCS Percentiles'!A$2:E$105,5,False)</f>
        <v>17</v>
      </c>
      <c r="W730" s="112" t="str">
        <f t="shared" si="10"/>
        <v>Within Standard Deviation</v>
      </c>
    </row>
    <row r="731">
      <c r="A731" s="1" t="b">
        <v>1</v>
      </c>
      <c r="B731" s="1" t="s">
        <v>498</v>
      </c>
      <c r="C731" s="1">
        <v>2323.0</v>
      </c>
      <c r="D731" s="20">
        <v>44080.44772582176</v>
      </c>
      <c r="E731" s="1">
        <v>2.0</v>
      </c>
      <c r="F731" s="1">
        <v>0.0</v>
      </c>
      <c r="G731" s="1">
        <v>2.0</v>
      </c>
      <c r="H731" s="1">
        <v>1.0</v>
      </c>
      <c r="I731" s="1">
        <v>0.0</v>
      </c>
      <c r="J731" s="1">
        <v>3.0</v>
      </c>
      <c r="K731" s="1">
        <v>0.0</v>
      </c>
      <c r="L731" s="1">
        <v>1.0</v>
      </c>
      <c r="M731" s="1">
        <v>0.0</v>
      </c>
      <c r="N731" s="1">
        <v>1.0</v>
      </c>
      <c r="O731" s="1">
        <v>0.0</v>
      </c>
      <c r="P731" s="1">
        <v>1.0</v>
      </c>
      <c r="Q731" s="1">
        <v>0.0</v>
      </c>
      <c r="R731" s="45">
        <f t="shared" si="6"/>
        <v>11</v>
      </c>
      <c r="S731" s="45">
        <f t="shared" si="7"/>
        <v>6</v>
      </c>
      <c r="T731" s="45">
        <f t="shared" si="8"/>
        <v>3</v>
      </c>
      <c r="U731" s="45">
        <f t="shared" si="9"/>
        <v>2</v>
      </c>
      <c r="V731" s="45">
        <f>VLOOKUP(R731,'PCS Percentiles'!A$2:E$105,5,False)</f>
        <v>28</v>
      </c>
      <c r="W731" s="112" t="str">
        <f t="shared" si="10"/>
        <v>Within Standard Deviation</v>
      </c>
    </row>
    <row r="732">
      <c r="A732" s="1" t="b">
        <v>1</v>
      </c>
      <c r="B732" s="1" t="s">
        <v>499</v>
      </c>
      <c r="C732" s="1">
        <v>2339.0</v>
      </c>
      <c r="D732" s="20">
        <v>44082.39038489583</v>
      </c>
      <c r="E732" s="1">
        <v>1.0</v>
      </c>
      <c r="F732" s="1">
        <v>0.0</v>
      </c>
      <c r="G732" s="1">
        <v>0.0</v>
      </c>
      <c r="H732" s="1">
        <v>1.0</v>
      </c>
      <c r="I732" s="1">
        <v>1.0</v>
      </c>
      <c r="J732" s="1">
        <v>1.0</v>
      </c>
      <c r="K732" s="1">
        <v>0.0</v>
      </c>
      <c r="L732" s="1">
        <v>1.0</v>
      </c>
      <c r="M732" s="1">
        <v>1.0</v>
      </c>
      <c r="N732" s="1">
        <v>1.0</v>
      </c>
      <c r="O732" s="1">
        <v>0.0</v>
      </c>
      <c r="P732" s="1">
        <v>1.0</v>
      </c>
      <c r="Q732" s="1">
        <v>0.0</v>
      </c>
      <c r="R732" s="45">
        <f t="shared" si="6"/>
        <v>8</v>
      </c>
      <c r="S732" s="45">
        <f t="shared" si="7"/>
        <v>4</v>
      </c>
      <c r="T732" s="45">
        <f t="shared" si="8"/>
        <v>1</v>
      </c>
      <c r="U732" s="45">
        <f t="shared" si="9"/>
        <v>3</v>
      </c>
      <c r="V732" s="45">
        <f>VLOOKUP(R732,'PCS Percentiles'!A$2:E$105,5,False)</f>
        <v>19</v>
      </c>
      <c r="W732" s="112" t="str">
        <f t="shared" si="10"/>
        <v>Within Standard Deviation</v>
      </c>
    </row>
    <row r="733">
      <c r="A733" s="1" t="b">
        <v>1</v>
      </c>
      <c r="B733" s="1" t="s">
        <v>500</v>
      </c>
      <c r="C733" s="1">
        <v>2335.0</v>
      </c>
      <c r="D733" s="20">
        <v>44082.42469372685</v>
      </c>
      <c r="E733" s="1">
        <v>3.0</v>
      </c>
      <c r="G733" s="1">
        <v>2.0</v>
      </c>
      <c r="H733" s="1">
        <v>2.0</v>
      </c>
      <c r="I733" s="1">
        <v>2.0</v>
      </c>
      <c r="J733" s="1">
        <v>3.0</v>
      </c>
      <c r="K733" s="1">
        <v>4.0</v>
      </c>
      <c r="L733" s="1">
        <v>3.0</v>
      </c>
      <c r="M733" s="1">
        <v>3.0</v>
      </c>
      <c r="N733" s="1">
        <v>2.0</v>
      </c>
      <c r="O733" s="1">
        <v>2.0</v>
      </c>
      <c r="P733" s="1">
        <v>4.0</v>
      </c>
      <c r="Q733" s="1">
        <v>4.0</v>
      </c>
      <c r="R733" s="45">
        <f t="shared" si="6"/>
        <v>34</v>
      </c>
      <c r="S733" s="45">
        <f t="shared" si="7"/>
        <v>13</v>
      </c>
      <c r="T733" s="45">
        <f t="shared" si="8"/>
        <v>11</v>
      </c>
      <c r="U733" s="45">
        <f t="shared" si="9"/>
        <v>10</v>
      </c>
      <c r="V733" s="45">
        <f>VLOOKUP(R733,'PCS Percentiles'!A$2:E$105,5,False)</f>
        <v>84</v>
      </c>
      <c r="W733" s="112" t="str">
        <f t="shared" si="10"/>
        <v>Clinically Relevant</v>
      </c>
    </row>
    <row r="734">
      <c r="A734" t="b">
        <v>0</v>
      </c>
      <c r="B734" s="1" t="s">
        <v>503</v>
      </c>
      <c r="C734" s="1">
        <v>2306.0</v>
      </c>
      <c r="D734" s="20">
        <v>44082.4882822338</v>
      </c>
      <c r="E734" s="1">
        <v>3.0</v>
      </c>
      <c r="F734" s="1">
        <v>0.0</v>
      </c>
      <c r="G734" s="1">
        <v>2.0</v>
      </c>
      <c r="H734" s="1">
        <v>2.0</v>
      </c>
      <c r="I734" s="1">
        <v>0.0</v>
      </c>
      <c r="J734" s="1">
        <v>4.0</v>
      </c>
      <c r="K734" s="1">
        <v>1.0</v>
      </c>
      <c r="L734" s="1">
        <v>1.0</v>
      </c>
      <c r="M734" s="1">
        <v>2.0</v>
      </c>
      <c r="N734" s="1">
        <v>1.0</v>
      </c>
      <c r="O734" s="1">
        <v>1.0</v>
      </c>
      <c r="P734" s="1">
        <v>4.0</v>
      </c>
      <c r="Q734" s="1">
        <v>4.0</v>
      </c>
      <c r="R734" s="45">
        <f t="shared" si="6"/>
        <v>25</v>
      </c>
      <c r="S734" s="45">
        <f t="shared" si="7"/>
        <v>11</v>
      </c>
      <c r="T734" s="45">
        <f t="shared" si="8"/>
        <v>9</v>
      </c>
      <c r="U734" s="45">
        <f t="shared" si="9"/>
        <v>5</v>
      </c>
      <c r="V734" s="45">
        <f>VLOOKUP(R734,'PCS Percentiles'!A$2:E$105,5,False)</f>
        <v>62</v>
      </c>
      <c r="W734" s="112" t="str">
        <f t="shared" si="10"/>
        <v>Within Standard Deviation</v>
      </c>
    </row>
    <row r="735">
      <c r="A735" s="1" t="b">
        <v>1</v>
      </c>
      <c r="B735" s="1" t="s">
        <v>407</v>
      </c>
      <c r="C735" s="1">
        <v>2212.0</v>
      </c>
      <c r="D735" s="20">
        <v>44082.63873331019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45">
        <f t="shared" si="6"/>
        <v>0</v>
      </c>
      <c r="S735" s="45">
        <f t="shared" si="7"/>
        <v>0</v>
      </c>
      <c r="T735" s="45">
        <f t="shared" si="8"/>
        <v>0</v>
      </c>
      <c r="U735" s="45">
        <f t="shared" si="9"/>
        <v>0</v>
      </c>
      <c r="V735" s="45">
        <f>VLOOKUP(R735,'PCS Percentiles'!A$2:E$105,5,False)</f>
        <v>2</v>
      </c>
      <c r="W735" s="112" t="str">
        <f t="shared" si="10"/>
        <v>Within Standard Deviation</v>
      </c>
    </row>
    <row r="736">
      <c r="A736" s="1" t="b">
        <v>1</v>
      </c>
      <c r="B736" s="1" t="s">
        <v>991</v>
      </c>
      <c r="C736" s="1">
        <v>2315.0</v>
      </c>
      <c r="D736" s="20">
        <v>44083.484549953704</v>
      </c>
      <c r="E736" s="1">
        <v>3.0</v>
      </c>
      <c r="F736" s="1">
        <v>3.0</v>
      </c>
      <c r="G736" s="1">
        <v>3.0</v>
      </c>
      <c r="H736" s="1">
        <v>3.0</v>
      </c>
      <c r="I736" s="1">
        <v>3.0</v>
      </c>
      <c r="J736" s="1">
        <v>3.0</v>
      </c>
      <c r="K736" s="1">
        <v>1.0</v>
      </c>
      <c r="L736" s="1">
        <v>2.0</v>
      </c>
      <c r="M736" s="1">
        <v>2.0</v>
      </c>
      <c r="N736" s="1">
        <v>3.0</v>
      </c>
      <c r="O736" s="1">
        <v>2.0</v>
      </c>
      <c r="P736" s="1">
        <v>4.0</v>
      </c>
      <c r="Q736" s="1">
        <v>4.0</v>
      </c>
      <c r="R736" s="45">
        <f t="shared" si="6"/>
        <v>36</v>
      </c>
      <c r="S736" s="45">
        <f t="shared" si="7"/>
        <v>19</v>
      </c>
      <c r="T736" s="45">
        <f t="shared" si="8"/>
        <v>8</v>
      </c>
      <c r="U736" s="45">
        <f t="shared" si="9"/>
        <v>9</v>
      </c>
      <c r="V736" s="45">
        <f>VLOOKUP(R736,'PCS Percentiles'!A$2:E$105,5,False)</f>
        <v>87</v>
      </c>
      <c r="W736" s="112" t="str">
        <f t="shared" si="10"/>
        <v>Clinically Relevant</v>
      </c>
    </row>
    <row r="737">
      <c r="A737" s="1" t="b">
        <v>1</v>
      </c>
      <c r="B737" s="1" t="s">
        <v>501</v>
      </c>
      <c r="C737" s="1">
        <v>2324.0</v>
      </c>
      <c r="D737" s="20">
        <v>44083.785857951385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45">
        <f t="shared" si="6"/>
        <v>0</v>
      </c>
      <c r="S737" s="45">
        <f t="shared" si="7"/>
        <v>0</v>
      </c>
      <c r="T737" s="45">
        <f t="shared" si="8"/>
        <v>0</v>
      </c>
      <c r="U737" s="45">
        <f t="shared" si="9"/>
        <v>0</v>
      </c>
      <c r="V737" s="45">
        <f>VLOOKUP(R737,'PCS Percentiles'!A$2:E$105,5,False)</f>
        <v>2</v>
      </c>
      <c r="W737" s="112" t="str">
        <f t="shared" si="10"/>
        <v>Within Standard Deviation</v>
      </c>
    </row>
    <row r="738">
      <c r="A738" s="1" t="b">
        <v>1</v>
      </c>
      <c r="B738" s="1" t="s">
        <v>503</v>
      </c>
      <c r="C738" s="1">
        <v>2306.0</v>
      </c>
      <c r="D738" s="20">
        <v>44083.81164219907</v>
      </c>
      <c r="E738" s="1">
        <v>1.0</v>
      </c>
      <c r="F738" s="1">
        <v>0.0</v>
      </c>
      <c r="G738" s="1">
        <v>1.0</v>
      </c>
      <c r="H738" s="1">
        <v>1.0</v>
      </c>
      <c r="I738" s="1">
        <v>1.0</v>
      </c>
      <c r="J738" s="1">
        <v>1.0</v>
      </c>
      <c r="K738" s="1">
        <v>0.0</v>
      </c>
      <c r="L738" s="1">
        <v>1.0</v>
      </c>
      <c r="M738" s="1">
        <v>1.0</v>
      </c>
      <c r="N738" s="1">
        <v>1.0</v>
      </c>
      <c r="O738" s="1">
        <v>1.0</v>
      </c>
      <c r="P738" s="1">
        <v>0.0</v>
      </c>
      <c r="Q738" s="1">
        <v>2.0</v>
      </c>
      <c r="R738" s="45">
        <f t="shared" si="6"/>
        <v>11</v>
      </c>
      <c r="S738" s="45">
        <f t="shared" si="7"/>
        <v>4</v>
      </c>
      <c r="T738" s="45">
        <f t="shared" si="8"/>
        <v>3</v>
      </c>
      <c r="U738" s="45">
        <f t="shared" si="9"/>
        <v>4</v>
      </c>
      <c r="V738" s="45">
        <f>VLOOKUP(R738,'PCS Percentiles'!A$2:E$105,5,False)</f>
        <v>28</v>
      </c>
      <c r="W738" s="112" t="str">
        <f t="shared" si="10"/>
        <v>Within Standard Deviation</v>
      </c>
    </row>
    <row r="739">
      <c r="A739" s="1" t="b">
        <v>1</v>
      </c>
      <c r="B739" s="1" t="s">
        <v>221</v>
      </c>
      <c r="C739" s="1">
        <v>1978.0</v>
      </c>
      <c r="D739" s="20">
        <v>44085.531364375</v>
      </c>
      <c r="E739" s="1">
        <v>4.0</v>
      </c>
      <c r="F739" s="1">
        <v>4.0</v>
      </c>
      <c r="G739" s="1">
        <v>3.0</v>
      </c>
      <c r="H739" s="1">
        <v>4.0</v>
      </c>
      <c r="I739" s="1">
        <v>3.0</v>
      </c>
      <c r="J739" s="1">
        <v>3.0</v>
      </c>
      <c r="K739" s="1">
        <v>3.0</v>
      </c>
      <c r="L739" s="1">
        <v>3.0</v>
      </c>
      <c r="M739" s="1">
        <v>4.0</v>
      </c>
      <c r="N739" s="1">
        <v>3.0</v>
      </c>
      <c r="O739" s="1">
        <v>4.0</v>
      </c>
      <c r="P739" s="1">
        <v>3.0</v>
      </c>
      <c r="Q739" s="1">
        <v>4.0</v>
      </c>
      <c r="R739" s="45">
        <f t="shared" si="6"/>
        <v>45</v>
      </c>
      <c r="S739" s="45">
        <f t="shared" si="7"/>
        <v>21</v>
      </c>
      <c r="T739" s="45">
        <f t="shared" si="8"/>
        <v>10</v>
      </c>
      <c r="U739" s="45">
        <f t="shared" si="9"/>
        <v>14</v>
      </c>
      <c r="V739" s="45">
        <f>VLOOKUP(R739,'PCS Percentiles'!A$2:E$105,5,False)</f>
        <v>97</v>
      </c>
      <c r="W739" s="112" t="str">
        <f t="shared" si="10"/>
        <v>Clinically Relevant</v>
      </c>
    </row>
    <row r="740">
      <c r="A740" s="1" t="b">
        <v>1</v>
      </c>
      <c r="B740" s="1" t="s">
        <v>504</v>
      </c>
      <c r="C740" s="1">
        <v>2329.0</v>
      </c>
      <c r="D740" s="20">
        <v>44086.36798783565</v>
      </c>
      <c r="E740" s="1">
        <v>1.0</v>
      </c>
      <c r="F740" s="1">
        <v>0.0</v>
      </c>
      <c r="G740" s="1">
        <v>0.0</v>
      </c>
      <c r="H740" s="1">
        <v>0.0</v>
      </c>
      <c r="I740" s="1">
        <v>1.0</v>
      </c>
      <c r="J740" s="1">
        <v>3.0</v>
      </c>
      <c r="K740" s="1">
        <v>0.0</v>
      </c>
      <c r="L740" s="1">
        <v>2.0</v>
      </c>
      <c r="M740" s="1">
        <v>0.0</v>
      </c>
      <c r="N740" s="1">
        <v>2.0</v>
      </c>
      <c r="O740" s="1">
        <v>2.0</v>
      </c>
      <c r="P740" s="1">
        <v>3.0</v>
      </c>
      <c r="Q740" s="1">
        <v>3.0</v>
      </c>
      <c r="R740" s="45">
        <f t="shared" si="6"/>
        <v>17</v>
      </c>
      <c r="S740" s="45">
        <f t="shared" si="7"/>
        <v>5</v>
      </c>
      <c r="T740" s="45">
        <f t="shared" si="8"/>
        <v>6</v>
      </c>
      <c r="U740" s="45">
        <f t="shared" si="9"/>
        <v>6</v>
      </c>
      <c r="V740" s="45">
        <f>VLOOKUP(R740,'PCS Percentiles'!A$2:E$105,5,False)</f>
        <v>44</v>
      </c>
      <c r="W740" s="112" t="str">
        <f t="shared" si="10"/>
        <v>Within Standard Deviation</v>
      </c>
    </row>
    <row r="741">
      <c r="A741" s="1" t="b">
        <v>1</v>
      </c>
      <c r="B741" s="1" t="s">
        <v>505</v>
      </c>
      <c r="C741" s="1">
        <v>2342.0</v>
      </c>
      <c r="D741" s="20">
        <v>44086.7217112037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45">
        <f t="shared" si="6"/>
        <v>0</v>
      </c>
      <c r="S741" s="45">
        <f t="shared" si="7"/>
        <v>0</v>
      </c>
      <c r="T741" s="45">
        <f t="shared" si="8"/>
        <v>0</v>
      </c>
      <c r="U741" s="45">
        <f t="shared" si="9"/>
        <v>0</v>
      </c>
      <c r="V741" s="45">
        <f>VLOOKUP(R741,'PCS Percentiles'!A$2:E$105,5,False)</f>
        <v>2</v>
      </c>
      <c r="W741" s="112" t="str">
        <f t="shared" si="10"/>
        <v>Within Standard Deviation</v>
      </c>
    </row>
    <row r="742">
      <c r="A742" s="1" t="b">
        <v>1</v>
      </c>
      <c r="B742" s="1" t="s">
        <v>506</v>
      </c>
      <c r="C742" s="1">
        <v>2347.0</v>
      </c>
      <c r="D742" s="20">
        <v>44088.445008043986</v>
      </c>
      <c r="E742" s="1">
        <v>2.0</v>
      </c>
      <c r="F742" s="1">
        <v>1.0</v>
      </c>
      <c r="G742" s="1">
        <v>2.0</v>
      </c>
      <c r="H742" s="1">
        <v>3.0</v>
      </c>
      <c r="I742" s="1">
        <v>1.0</v>
      </c>
      <c r="J742" s="1">
        <v>2.0</v>
      </c>
      <c r="K742" s="1">
        <v>2.0</v>
      </c>
      <c r="L742" s="1">
        <v>3.0</v>
      </c>
      <c r="M742" s="1">
        <v>2.0</v>
      </c>
      <c r="N742" s="1">
        <v>1.0</v>
      </c>
      <c r="O742" s="1">
        <v>1.0</v>
      </c>
      <c r="P742" s="1">
        <v>1.0</v>
      </c>
      <c r="Q742" s="1">
        <v>1.0</v>
      </c>
      <c r="R742" s="45">
        <f t="shared" si="6"/>
        <v>22</v>
      </c>
      <c r="S742" s="45">
        <f t="shared" si="7"/>
        <v>10</v>
      </c>
      <c r="T742" s="45">
        <f t="shared" si="8"/>
        <v>5</v>
      </c>
      <c r="U742" s="45">
        <f t="shared" si="9"/>
        <v>7</v>
      </c>
      <c r="V742" s="45">
        <f>VLOOKUP(R742,'PCS Percentiles'!A$2:E$105,5,False)</f>
        <v>55</v>
      </c>
      <c r="W742" s="112" t="str">
        <f t="shared" si="10"/>
        <v>Within Standard Deviation</v>
      </c>
    </row>
    <row r="743">
      <c r="A743" s="1" t="b">
        <v>1</v>
      </c>
      <c r="B743" s="1" t="s">
        <v>507</v>
      </c>
      <c r="C743" s="1">
        <v>2346.0</v>
      </c>
      <c r="D743" s="20">
        <v>44088.84452236111</v>
      </c>
      <c r="E743" s="1">
        <v>1.0</v>
      </c>
      <c r="F743" s="1">
        <v>1.0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2.0</v>
      </c>
      <c r="O743" s="1">
        <v>0.0</v>
      </c>
      <c r="P743" s="1">
        <v>0.0</v>
      </c>
      <c r="Q743" s="1">
        <v>1.0</v>
      </c>
      <c r="R743" s="45">
        <f t="shared" si="6"/>
        <v>5</v>
      </c>
      <c r="S743" s="45">
        <f t="shared" si="7"/>
        <v>2</v>
      </c>
      <c r="T743" s="45">
        <f t="shared" si="8"/>
        <v>1</v>
      </c>
      <c r="U743" s="45">
        <f t="shared" si="9"/>
        <v>2</v>
      </c>
      <c r="V743" s="45">
        <f>VLOOKUP(R743,'PCS Percentiles'!A$2:E$105,5,False)</f>
        <v>11</v>
      </c>
      <c r="W743" s="112" t="str">
        <f t="shared" si="10"/>
        <v>Within Standard Deviation</v>
      </c>
    </row>
    <row r="744">
      <c r="A744" s="1" t="b">
        <v>1</v>
      </c>
      <c r="B744" s="1" t="s">
        <v>508</v>
      </c>
      <c r="C744" s="1">
        <v>2341.0</v>
      </c>
      <c r="D744" s="20">
        <v>44088.91118739583</v>
      </c>
      <c r="E744" s="1">
        <v>2.0</v>
      </c>
      <c r="F744" s="1">
        <v>2.0</v>
      </c>
      <c r="G744" s="1">
        <v>4.0</v>
      </c>
      <c r="H744" s="1">
        <v>4.0</v>
      </c>
      <c r="I744" s="1">
        <v>4.0</v>
      </c>
      <c r="J744" s="1">
        <v>4.0</v>
      </c>
      <c r="K744" s="1">
        <v>0.0</v>
      </c>
      <c r="L744" s="1">
        <v>4.0</v>
      </c>
      <c r="M744" s="1">
        <v>4.0</v>
      </c>
      <c r="N744" s="1">
        <v>4.0</v>
      </c>
      <c r="O744" s="1">
        <v>4.0</v>
      </c>
      <c r="P744" s="1">
        <v>2.0</v>
      </c>
      <c r="Q744" s="1">
        <v>2.0</v>
      </c>
      <c r="R744" s="45">
        <f t="shared" si="6"/>
        <v>40</v>
      </c>
      <c r="S744" s="45">
        <f t="shared" si="7"/>
        <v>18</v>
      </c>
      <c r="T744" s="45">
        <f t="shared" si="8"/>
        <v>6</v>
      </c>
      <c r="U744" s="45">
        <f t="shared" si="9"/>
        <v>16</v>
      </c>
      <c r="V744" s="45">
        <f>VLOOKUP(R744,'PCS Percentiles'!A$2:E$105,5,False)</f>
        <v>92</v>
      </c>
      <c r="W744" s="112" t="str">
        <f t="shared" si="10"/>
        <v>Clinically Relevant</v>
      </c>
    </row>
    <row r="745">
      <c r="A745" s="1" t="b">
        <v>1</v>
      </c>
      <c r="B745" s="1" t="s">
        <v>601</v>
      </c>
      <c r="C745" s="1">
        <v>2349.0</v>
      </c>
      <c r="D745" s="20">
        <v>44089.81869866898</v>
      </c>
      <c r="E745" s="1">
        <v>1.0</v>
      </c>
      <c r="F745" s="1">
        <v>0.0</v>
      </c>
      <c r="G745" s="1">
        <v>1.0</v>
      </c>
      <c r="H745" s="1">
        <v>1.0</v>
      </c>
      <c r="I745" s="1">
        <v>1.0</v>
      </c>
      <c r="J745" s="1">
        <v>2.0</v>
      </c>
      <c r="K745" s="1">
        <v>0.0</v>
      </c>
      <c r="L745" s="1">
        <v>1.0</v>
      </c>
      <c r="M745" s="1">
        <v>1.0</v>
      </c>
      <c r="N745" s="1">
        <v>1.0</v>
      </c>
      <c r="O745" s="1">
        <v>1.0</v>
      </c>
      <c r="P745" s="1">
        <v>2.0</v>
      </c>
      <c r="Q745" s="1">
        <v>1.0</v>
      </c>
      <c r="R745" s="45">
        <f t="shared" si="6"/>
        <v>13</v>
      </c>
      <c r="S745" s="45">
        <f t="shared" si="7"/>
        <v>6</v>
      </c>
      <c r="T745" s="45">
        <f t="shared" si="8"/>
        <v>3</v>
      </c>
      <c r="U745" s="45">
        <f t="shared" si="9"/>
        <v>4</v>
      </c>
      <c r="V745" s="45">
        <f>VLOOKUP(R745,'PCS Percentiles'!A$2:E$105,5,False)</f>
        <v>34</v>
      </c>
      <c r="W745" s="112" t="str">
        <f t="shared" si="10"/>
        <v>Within Standard Deviation</v>
      </c>
    </row>
    <row r="746">
      <c r="A746" s="1" t="b">
        <v>1</v>
      </c>
      <c r="B746" s="1" t="s">
        <v>338</v>
      </c>
      <c r="C746" s="1">
        <v>2125.0</v>
      </c>
      <c r="D746" s="20">
        <v>44089.954966261575</v>
      </c>
      <c r="E746" s="1">
        <v>4.0</v>
      </c>
      <c r="F746" s="1">
        <v>4.0</v>
      </c>
      <c r="G746" s="1">
        <v>3.0</v>
      </c>
      <c r="H746" s="1">
        <v>4.0</v>
      </c>
      <c r="I746" s="1">
        <v>4.0</v>
      </c>
      <c r="J746" s="1">
        <v>3.0</v>
      </c>
      <c r="K746" s="1">
        <v>2.0</v>
      </c>
      <c r="L746" s="1">
        <v>4.0</v>
      </c>
      <c r="M746" s="1">
        <v>4.0</v>
      </c>
      <c r="N746" s="1">
        <v>4.0</v>
      </c>
      <c r="O746" s="1">
        <v>4.0</v>
      </c>
      <c r="P746" s="1">
        <v>4.0</v>
      </c>
      <c r="Q746" s="1">
        <v>3.0</v>
      </c>
      <c r="R746" s="45">
        <f t="shared" si="6"/>
        <v>47</v>
      </c>
      <c r="S746" s="45">
        <f t="shared" si="7"/>
        <v>23</v>
      </c>
      <c r="T746" s="45">
        <f t="shared" si="8"/>
        <v>8</v>
      </c>
      <c r="U746" s="45">
        <f t="shared" si="9"/>
        <v>16</v>
      </c>
      <c r="V746" s="45">
        <f>VLOOKUP(R746,'PCS Percentiles'!A$2:E$105,5,False)</f>
        <v>99</v>
      </c>
      <c r="W746" s="112" t="str">
        <f t="shared" si="10"/>
        <v>Clinically Relevant</v>
      </c>
    </row>
    <row r="747">
      <c r="A747" s="1" t="b">
        <v>1</v>
      </c>
      <c r="B747" s="1" t="s">
        <v>510</v>
      </c>
      <c r="C747" s="1">
        <v>2326.0</v>
      </c>
      <c r="D747" s="20">
        <v>44089.96225570602</v>
      </c>
      <c r="E747" s="1">
        <v>2.0</v>
      </c>
      <c r="F747" s="1">
        <v>1.0</v>
      </c>
      <c r="G747" s="1">
        <v>1.0</v>
      </c>
      <c r="H747" s="1">
        <v>1.0</v>
      </c>
      <c r="I747" s="1">
        <v>1.0</v>
      </c>
      <c r="J747" s="1">
        <v>3.0</v>
      </c>
      <c r="K747" s="1">
        <v>0.0</v>
      </c>
      <c r="L747" s="1">
        <v>1.0</v>
      </c>
      <c r="M747" s="1">
        <v>1.0</v>
      </c>
      <c r="N747" s="1">
        <v>0.0</v>
      </c>
      <c r="O747" s="1">
        <v>2.0</v>
      </c>
      <c r="P747" s="1">
        <v>0.0</v>
      </c>
      <c r="Q747" s="1">
        <v>3.0</v>
      </c>
      <c r="R747" s="45">
        <f t="shared" si="6"/>
        <v>16</v>
      </c>
      <c r="S747" s="45">
        <f t="shared" si="7"/>
        <v>6</v>
      </c>
      <c r="T747" s="45">
        <f t="shared" si="8"/>
        <v>6</v>
      </c>
      <c r="U747" s="45">
        <f t="shared" si="9"/>
        <v>4</v>
      </c>
      <c r="V747" s="45">
        <f>VLOOKUP(R747,'PCS Percentiles'!A$2:E$105,5,False)</f>
        <v>41</v>
      </c>
      <c r="W747" s="112" t="str">
        <f t="shared" si="10"/>
        <v>Within Standard Deviation</v>
      </c>
    </row>
    <row r="748">
      <c r="A748" s="1" t="b">
        <v>1</v>
      </c>
      <c r="B748" s="1" t="s">
        <v>400</v>
      </c>
      <c r="C748" s="1">
        <v>2216.0</v>
      </c>
      <c r="D748" s="20">
        <v>44090.34804974537</v>
      </c>
      <c r="E748" s="1">
        <v>0.0</v>
      </c>
      <c r="F748" s="1">
        <v>0.0</v>
      </c>
      <c r="G748" s="1">
        <v>1.0</v>
      </c>
      <c r="H748" s="1">
        <v>1.0</v>
      </c>
      <c r="I748" s="1">
        <v>0.0</v>
      </c>
      <c r="J748" s="1">
        <v>1.0</v>
      </c>
      <c r="K748" s="1">
        <v>2.0</v>
      </c>
      <c r="L748" s="1">
        <v>1.0</v>
      </c>
      <c r="M748" s="1">
        <v>0.0</v>
      </c>
      <c r="N748" s="1">
        <v>0.0</v>
      </c>
      <c r="O748" s="1">
        <v>0.0</v>
      </c>
      <c r="P748" s="1">
        <v>1.0</v>
      </c>
      <c r="Q748" s="1">
        <v>0.0</v>
      </c>
      <c r="R748" s="45">
        <f t="shared" si="6"/>
        <v>7</v>
      </c>
      <c r="S748" s="45">
        <f t="shared" si="7"/>
        <v>3</v>
      </c>
      <c r="T748" s="45">
        <f t="shared" si="8"/>
        <v>3</v>
      </c>
      <c r="U748" s="45">
        <f t="shared" si="9"/>
        <v>1</v>
      </c>
      <c r="V748" s="45">
        <f>VLOOKUP(R748,'PCS Percentiles'!A$2:E$105,5,False)</f>
        <v>17</v>
      </c>
      <c r="W748" s="112" t="str">
        <f t="shared" si="10"/>
        <v>Within Standard Deviation</v>
      </c>
    </row>
    <row r="749">
      <c r="A749" s="1" t="b">
        <v>1</v>
      </c>
      <c r="B749" s="1" t="s">
        <v>483</v>
      </c>
      <c r="C749" s="1">
        <v>2245.0</v>
      </c>
      <c r="D749" s="20">
        <v>44090.34925945602</v>
      </c>
      <c r="E749" s="1">
        <v>1.0</v>
      </c>
      <c r="F749" s="1">
        <v>0.0</v>
      </c>
      <c r="G749" s="1">
        <v>1.0</v>
      </c>
      <c r="H749" s="1">
        <v>1.0</v>
      </c>
      <c r="I749" s="1">
        <v>1.0</v>
      </c>
      <c r="J749" s="1">
        <v>2.0</v>
      </c>
      <c r="K749" s="1">
        <v>1.0</v>
      </c>
      <c r="L749" s="1">
        <v>1.0</v>
      </c>
      <c r="M749" s="1">
        <v>1.0</v>
      </c>
      <c r="N749" s="1">
        <v>1.0</v>
      </c>
      <c r="O749" s="1">
        <v>1.0</v>
      </c>
      <c r="P749" s="1">
        <v>1.0</v>
      </c>
      <c r="Q749" s="1">
        <v>1.0</v>
      </c>
      <c r="R749" s="45">
        <f t="shared" si="6"/>
        <v>13</v>
      </c>
      <c r="S749" s="45">
        <f t="shared" si="7"/>
        <v>5</v>
      </c>
      <c r="T749" s="45">
        <f t="shared" si="8"/>
        <v>4</v>
      </c>
      <c r="U749" s="45">
        <f t="shared" si="9"/>
        <v>4</v>
      </c>
      <c r="V749" s="45">
        <f>VLOOKUP(R749,'PCS Percentiles'!A$2:E$105,5,False)</f>
        <v>34</v>
      </c>
      <c r="W749" s="112" t="str">
        <f t="shared" si="10"/>
        <v>Within Standard Deviation</v>
      </c>
    </row>
    <row r="750">
      <c r="A750" s="1" t="b">
        <v>1</v>
      </c>
      <c r="B750" s="1" t="s">
        <v>402</v>
      </c>
      <c r="C750" s="1">
        <v>2210.0</v>
      </c>
      <c r="D750" s="20">
        <v>44090.55084358796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1.0</v>
      </c>
      <c r="R750" s="45">
        <f t="shared" si="6"/>
        <v>1</v>
      </c>
      <c r="S750" s="45">
        <f t="shared" si="7"/>
        <v>0</v>
      </c>
      <c r="T750" s="45">
        <f t="shared" si="8"/>
        <v>1</v>
      </c>
      <c r="U750" s="45">
        <f t="shared" si="9"/>
        <v>0</v>
      </c>
      <c r="V750" s="45" t="str">
        <f>VLOOKUP(R750,'PCS Percentiles'!A$2:E$105,5,False)</f>
        <v>#N/A</v>
      </c>
      <c r="W750" s="112" t="str">
        <f t="shared" si="10"/>
        <v>Within Standard Deviation</v>
      </c>
    </row>
    <row r="751">
      <c r="A751" s="1" t="b">
        <v>1</v>
      </c>
      <c r="B751" s="1" t="s">
        <v>427</v>
      </c>
      <c r="C751" s="1">
        <v>2243.0</v>
      </c>
      <c r="D751" s="20">
        <v>44090.66414521991</v>
      </c>
      <c r="E751" s="1">
        <v>1.0</v>
      </c>
      <c r="F751" s="1">
        <v>0.0</v>
      </c>
      <c r="G751" s="1">
        <v>1.0</v>
      </c>
      <c r="H751" s="1">
        <v>0.0</v>
      </c>
      <c r="I751" s="1">
        <v>0.0</v>
      </c>
      <c r="J751" s="1">
        <v>1.0</v>
      </c>
      <c r="K751" s="1">
        <v>0.0</v>
      </c>
      <c r="L751" s="1">
        <v>1.0</v>
      </c>
      <c r="M751" s="1">
        <v>1.0</v>
      </c>
      <c r="N751" s="1">
        <v>0.0</v>
      </c>
      <c r="O751" s="1">
        <v>1.0</v>
      </c>
      <c r="P751" s="1">
        <v>0.0</v>
      </c>
      <c r="Q751" s="1">
        <v>0.0</v>
      </c>
      <c r="R751" s="45">
        <f t="shared" si="6"/>
        <v>6</v>
      </c>
      <c r="S751" s="45">
        <f t="shared" si="7"/>
        <v>2</v>
      </c>
      <c r="T751" s="45">
        <f t="shared" si="8"/>
        <v>1</v>
      </c>
      <c r="U751" s="45">
        <f t="shared" si="9"/>
        <v>3</v>
      </c>
      <c r="V751" s="45">
        <f>VLOOKUP(R751,'PCS Percentiles'!A$2:E$105,5,False)</f>
        <v>15</v>
      </c>
      <c r="W751" s="112" t="str">
        <f t="shared" si="10"/>
        <v>Within Standard Deviation</v>
      </c>
    </row>
    <row r="752">
      <c r="A752" s="1" t="b">
        <v>1</v>
      </c>
      <c r="B752" s="1" t="s">
        <v>484</v>
      </c>
      <c r="C752" s="1">
        <v>2249.0</v>
      </c>
      <c r="D752" s="20">
        <v>44090.66545758102</v>
      </c>
      <c r="E752" s="1">
        <v>4.0</v>
      </c>
      <c r="F752" s="1">
        <v>4.0</v>
      </c>
      <c r="G752" s="1">
        <v>3.0</v>
      </c>
      <c r="H752" s="1">
        <v>3.0</v>
      </c>
      <c r="I752" s="1">
        <v>4.0</v>
      </c>
      <c r="J752" s="1">
        <v>4.0</v>
      </c>
      <c r="K752" s="1">
        <v>4.0</v>
      </c>
      <c r="L752" s="1">
        <v>4.0</v>
      </c>
      <c r="M752" s="1">
        <v>4.0</v>
      </c>
      <c r="N752" s="1">
        <v>4.0</v>
      </c>
      <c r="O752" s="1">
        <v>4.0</v>
      </c>
      <c r="P752" s="1">
        <v>4.0</v>
      </c>
      <c r="Q752" s="1">
        <v>4.0</v>
      </c>
      <c r="R752" s="45">
        <f t="shared" si="6"/>
        <v>50</v>
      </c>
      <c r="S752" s="45">
        <f t="shared" si="7"/>
        <v>22</v>
      </c>
      <c r="T752" s="45">
        <f t="shared" si="8"/>
        <v>12</v>
      </c>
      <c r="U752" s="45">
        <f t="shared" si="9"/>
        <v>16</v>
      </c>
      <c r="V752" s="45">
        <f>VLOOKUP(R752,'PCS Percentiles'!A$2:E$105,5,False)</f>
        <v>100</v>
      </c>
      <c r="W752" s="112" t="str">
        <f t="shared" si="10"/>
        <v>Clinically Relevant</v>
      </c>
    </row>
    <row r="753">
      <c r="A753" s="1" t="b">
        <v>1</v>
      </c>
      <c r="B753" s="1" t="s">
        <v>131</v>
      </c>
      <c r="C753" s="1">
        <v>1871.0</v>
      </c>
      <c r="D753" s="20">
        <v>44090.71838585648</v>
      </c>
      <c r="E753" s="1">
        <v>3.0</v>
      </c>
      <c r="F753" s="1">
        <v>3.0</v>
      </c>
      <c r="G753" s="1">
        <v>3.0</v>
      </c>
      <c r="H753" s="1">
        <v>2.0</v>
      </c>
      <c r="I753" s="1">
        <v>2.0</v>
      </c>
      <c r="J753" s="1">
        <v>0.0</v>
      </c>
      <c r="K753" s="1">
        <v>1.0</v>
      </c>
      <c r="L753" s="1">
        <v>1.0</v>
      </c>
      <c r="M753" s="1">
        <v>1.0</v>
      </c>
      <c r="N753" s="1">
        <v>1.0</v>
      </c>
      <c r="O753" s="1">
        <v>3.0</v>
      </c>
      <c r="P753" s="1">
        <v>3.0</v>
      </c>
      <c r="Q753" s="1">
        <v>4.0</v>
      </c>
      <c r="R753" s="45">
        <f t="shared" si="6"/>
        <v>27</v>
      </c>
      <c r="S753" s="45">
        <f t="shared" si="7"/>
        <v>16</v>
      </c>
      <c r="T753" s="45">
        <f t="shared" si="8"/>
        <v>5</v>
      </c>
      <c r="U753" s="45">
        <f t="shared" si="9"/>
        <v>6</v>
      </c>
      <c r="V753" s="45">
        <f>VLOOKUP(R753,'PCS Percentiles'!A$2:E$105,5,False)</f>
        <v>67</v>
      </c>
      <c r="W753" s="112" t="str">
        <f t="shared" si="10"/>
        <v>Within Standard Deviation</v>
      </c>
    </row>
    <row r="754">
      <c r="A754" s="1" t="b">
        <v>1</v>
      </c>
      <c r="B754" s="1" t="s">
        <v>511</v>
      </c>
      <c r="C754" s="1">
        <v>2340.0</v>
      </c>
      <c r="D754" s="20">
        <v>44091.47178186342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1.0</v>
      </c>
      <c r="L754" s="1">
        <v>0.0</v>
      </c>
      <c r="M754" s="1">
        <v>0.0</v>
      </c>
      <c r="N754" s="1">
        <v>1.0</v>
      </c>
      <c r="O754" s="1">
        <v>0.0</v>
      </c>
      <c r="P754" s="1">
        <v>1.0</v>
      </c>
      <c r="Q754" s="1">
        <v>0.0</v>
      </c>
      <c r="R754" s="45">
        <f t="shared" si="6"/>
        <v>3</v>
      </c>
      <c r="S754" s="45">
        <f t="shared" si="7"/>
        <v>1</v>
      </c>
      <c r="T754" s="45">
        <f t="shared" si="8"/>
        <v>1</v>
      </c>
      <c r="U754" s="45">
        <f t="shared" si="9"/>
        <v>1</v>
      </c>
      <c r="V754" s="45">
        <f>VLOOKUP(R754,'PCS Percentiles'!A$2:E$105,5,False)</f>
        <v>6</v>
      </c>
      <c r="W754" s="112" t="str">
        <f t="shared" si="10"/>
        <v>Within Standard Deviation</v>
      </c>
    </row>
    <row r="755">
      <c r="A755" s="1" t="b">
        <v>1</v>
      </c>
      <c r="B755" s="1" t="s">
        <v>512</v>
      </c>
      <c r="C755" s="1">
        <v>2300.0</v>
      </c>
      <c r="D755" s="20">
        <v>44092.42837326389</v>
      </c>
      <c r="E755" s="1">
        <v>3.0</v>
      </c>
      <c r="F755" s="1">
        <v>2.0</v>
      </c>
      <c r="G755" s="1">
        <v>3.0</v>
      </c>
      <c r="H755" s="1">
        <v>3.0</v>
      </c>
      <c r="I755" s="1">
        <v>3.0</v>
      </c>
      <c r="J755" s="1">
        <v>2.0</v>
      </c>
      <c r="K755" s="1">
        <v>2.0</v>
      </c>
      <c r="L755" s="1">
        <v>3.0</v>
      </c>
      <c r="M755" s="1">
        <v>3.0</v>
      </c>
      <c r="N755" s="1">
        <v>3.0</v>
      </c>
      <c r="O755" s="1">
        <v>2.0</v>
      </c>
      <c r="P755" s="1">
        <v>2.0</v>
      </c>
      <c r="Q755" s="1">
        <v>2.0</v>
      </c>
      <c r="R755" s="45">
        <f t="shared" si="6"/>
        <v>33</v>
      </c>
      <c r="S755" s="45">
        <f t="shared" si="7"/>
        <v>16</v>
      </c>
      <c r="T755" s="45">
        <f t="shared" si="8"/>
        <v>6</v>
      </c>
      <c r="U755" s="45">
        <f t="shared" si="9"/>
        <v>11</v>
      </c>
      <c r="V755" s="45">
        <f>VLOOKUP(R755,'PCS Percentiles'!A$2:E$105,5,False)</f>
        <v>81</v>
      </c>
      <c r="W755" s="112" t="str">
        <f t="shared" si="10"/>
        <v>Clinically Relevant</v>
      </c>
    </row>
    <row r="756">
      <c r="A756" s="1" t="b">
        <v>1</v>
      </c>
      <c r="B756" s="1" t="s">
        <v>444</v>
      </c>
      <c r="C756" s="1">
        <v>2271.0</v>
      </c>
      <c r="D756" s="20">
        <v>44092.53177052083</v>
      </c>
      <c r="E756" s="1">
        <v>2.0</v>
      </c>
      <c r="F756" s="1">
        <v>1.0</v>
      </c>
      <c r="G756" s="1">
        <v>1.0</v>
      </c>
      <c r="H756" s="1">
        <v>1.0</v>
      </c>
      <c r="I756" s="1">
        <v>1.0</v>
      </c>
      <c r="J756" s="1">
        <v>2.0</v>
      </c>
      <c r="K756" s="1">
        <v>0.0</v>
      </c>
      <c r="L756" s="1">
        <v>1.0</v>
      </c>
      <c r="M756" s="1">
        <v>1.0</v>
      </c>
      <c r="N756" s="1">
        <v>1.0</v>
      </c>
      <c r="O756" s="1">
        <v>1.0</v>
      </c>
      <c r="P756" s="1">
        <v>0.0</v>
      </c>
      <c r="Q756" s="1">
        <v>0.0</v>
      </c>
      <c r="R756" s="45">
        <f t="shared" si="6"/>
        <v>12</v>
      </c>
      <c r="S756" s="45">
        <f t="shared" si="7"/>
        <v>6</v>
      </c>
      <c r="T756" s="45">
        <f t="shared" si="8"/>
        <v>2</v>
      </c>
      <c r="U756" s="45">
        <f t="shared" si="9"/>
        <v>4</v>
      </c>
      <c r="V756" s="45">
        <f>VLOOKUP(R756,'PCS Percentiles'!A$2:E$105,5,False)</f>
        <v>31</v>
      </c>
      <c r="W756" s="112" t="str">
        <f t="shared" si="10"/>
        <v>Within Standard Deviation</v>
      </c>
    </row>
    <row r="757">
      <c r="A757" s="1" t="b">
        <v>1</v>
      </c>
      <c r="B757" s="1" t="s">
        <v>348</v>
      </c>
      <c r="C757" s="1">
        <v>2130.0</v>
      </c>
      <c r="D757" s="20">
        <v>44092.65490407408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45">
        <f t="shared" si="6"/>
        <v>0</v>
      </c>
      <c r="S757" s="45">
        <f t="shared" si="7"/>
        <v>0</v>
      </c>
      <c r="T757" s="45">
        <f t="shared" si="8"/>
        <v>0</v>
      </c>
      <c r="U757" s="45">
        <f t="shared" si="9"/>
        <v>0</v>
      </c>
      <c r="V757" s="45">
        <f>VLOOKUP(R757,'PCS Percentiles'!A$2:E$105,5,False)</f>
        <v>2</v>
      </c>
      <c r="W757" s="112" t="str">
        <f t="shared" si="10"/>
        <v>Within Standard Deviation</v>
      </c>
    </row>
    <row r="758">
      <c r="A758" s="1" t="b">
        <v>1</v>
      </c>
      <c r="B758" s="1" t="s">
        <v>159</v>
      </c>
      <c r="C758" s="1">
        <v>1052.0</v>
      </c>
      <c r="D758" s="20">
        <v>44093.377099351856</v>
      </c>
      <c r="E758" s="1">
        <v>4.0</v>
      </c>
      <c r="F758" s="1">
        <v>0.0</v>
      </c>
      <c r="G758" s="1">
        <v>4.0</v>
      </c>
      <c r="H758" s="1">
        <v>1.0</v>
      </c>
      <c r="I758" s="1">
        <v>1.0</v>
      </c>
      <c r="J758" s="1">
        <v>3.0</v>
      </c>
      <c r="K758" s="1">
        <v>2.0</v>
      </c>
      <c r="L758" s="1">
        <v>2.0</v>
      </c>
      <c r="M758" s="1">
        <v>2.0</v>
      </c>
      <c r="N758" s="1">
        <v>2.0</v>
      </c>
      <c r="O758" s="1">
        <v>4.0</v>
      </c>
      <c r="P758" s="1">
        <v>3.0</v>
      </c>
      <c r="Q758" s="1">
        <v>4.0</v>
      </c>
      <c r="R758" s="45">
        <f t="shared" si="6"/>
        <v>32</v>
      </c>
      <c r="S758" s="45">
        <f t="shared" si="7"/>
        <v>13</v>
      </c>
      <c r="T758" s="45">
        <f t="shared" si="8"/>
        <v>9</v>
      </c>
      <c r="U758" s="45">
        <f t="shared" si="9"/>
        <v>10</v>
      </c>
      <c r="V758" s="45">
        <f>VLOOKUP(R758,'PCS Percentiles'!A$2:E$105,5,False)</f>
        <v>80</v>
      </c>
      <c r="W758" s="112" t="str">
        <f t="shared" si="10"/>
        <v>Clinically Relevant</v>
      </c>
    </row>
    <row r="759">
      <c r="A759" s="1" t="b">
        <v>1</v>
      </c>
      <c r="B759" s="1" t="s">
        <v>159</v>
      </c>
      <c r="C759" s="1">
        <v>1052.0</v>
      </c>
      <c r="D759" s="20">
        <v>44093.41609144676</v>
      </c>
      <c r="E759" s="1">
        <v>4.0</v>
      </c>
      <c r="F759" s="1">
        <v>0.0</v>
      </c>
      <c r="G759" s="1">
        <v>4.0</v>
      </c>
      <c r="H759" s="1">
        <v>1.0</v>
      </c>
      <c r="I759" s="1">
        <v>1.0</v>
      </c>
      <c r="J759" s="1">
        <v>3.0</v>
      </c>
      <c r="K759" s="1">
        <v>2.0</v>
      </c>
      <c r="L759" s="1">
        <v>2.0</v>
      </c>
      <c r="M759" s="1">
        <v>2.0</v>
      </c>
      <c r="N759" s="1">
        <v>2.0</v>
      </c>
      <c r="O759" s="1">
        <v>4.0</v>
      </c>
      <c r="P759" s="1">
        <v>3.0</v>
      </c>
      <c r="Q759" s="1">
        <v>4.0</v>
      </c>
      <c r="R759" s="45">
        <f t="shared" si="6"/>
        <v>32</v>
      </c>
      <c r="S759" s="45">
        <f t="shared" si="7"/>
        <v>13</v>
      </c>
      <c r="T759" s="45">
        <f t="shared" si="8"/>
        <v>9</v>
      </c>
      <c r="U759" s="45">
        <f t="shared" si="9"/>
        <v>10</v>
      </c>
      <c r="V759" s="45">
        <f>VLOOKUP(R759,'PCS Percentiles'!A$2:E$105,5,False)</f>
        <v>80</v>
      </c>
      <c r="W759" s="112" t="str">
        <f t="shared" si="10"/>
        <v>Clinically Relevant</v>
      </c>
    </row>
    <row r="760">
      <c r="A760" s="1" t="b">
        <v>1</v>
      </c>
      <c r="B760" s="1" t="s">
        <v>352</v>
      </c>
      <c r="C760" s="1">
        <v>2140.0</v>
      </c>
      <c r="D760" s="20">
        <v>44094.891803101855</v>
      </c>
      <c r="E760" s="1">
        <v>2.0</v>
      </c>
      <c r="F760" s="1">
        <v>3.0</v>
      </c>
      <c r="G760" s="1">
        <v>2.0</v>
      </c>
      <c r="H760" s="1">
        <v>2.0</v>
      </c>
      <c r="I760" s="1">
        <v>2.0</v>
      </c>
      <c r="J760" s="1">
        <v>3.0</v>
      </c>
      <c r="K760" s="1">
        <v>1.0</v>
      </c>
      <c r="L760" s="1">
        <v>2.0</v>
      </c>
      <c r="M760" s="1">
        <v>2.0</v>
      </c>
      <c r="N760" s="1">
        <v>2.0</v>
      </c>
      <c r="O760" s="1">
        <v>2.0</v>
      </c>
      <c r="P760" s="1">
        <v>2.0</v>
      </c>
      <c r="Q760" s="1">
        <v>2.0</v>
      </c>
      <c r="R760" s="45">
        <f t="shared" si="6"/>
        <v>27</v>
      </c>
      <c r="S760" s="45">
        <f t="shared" si="7"/>
        <v>13</v>
      </c>
      <c r="T760" s="45">
        <f t="shared" si="8"/>
        <v>6</v>
      </c>
      <c r="U760" s="45">
        <f t="shared" si="9"/>
        <v>8</v>
      </c>
      <c r="V760" s="45">
        <f>VLOOKUP(R760,'PCS Percentiles'!A$2:E$105,5,False)</f>
        <v>67</v>
      </c>
      <c r="W760" s="112" t="str">
        <f t="shared" si="10"/>
        <v>Within Standard Deviation</v>
      </c>
    </row>
    <row r="761">
      <c r="A761" s="1" t="b">
        <v>1</v>
      </c>
      <c r="B761" s="1" t="s">
        <v>513</v>
      </c>
      <c r="C761" s="1">
        <v>2334.0</v>
      </c>
      <c r="D761" s="20">
        <v>44095.6526372338</v>
      </c>
      <c r="E761" s="1">
        <v>0.0</v>
      </c>
      <c r="G761" s="1">
        <v>0.0</v>
      </c>
      <c r="I761" s="1">
        <v>1.0</v>
      </c>
      <c r="J761" s="1">
        <v>1.0</v>
      </c>
      <c r="K761" s="1">
        <v>0.0</v>
      </c>
      <c r="L761" s="1">
        <v>0.0</v>
      </c>
      <c r="M761" s="1">
        <v>2.0</v>
      </c>
      <c r="N761" s="1">
        <v>2.0</v>
      </c>
      <c r="O761" s="1">
        <v>0.0</v>
      </c>
      <c r="P761" s="1">
        <v>2.0</v>
      </c>
      <c r="Q761" s="1">
        <v>0.0</v>
      </c>
      <c r="R761" s="45">
        <f t="shared" si="6"/>
        <v>8</v>
      </c>
      <c r="S761" s="45">
        <f t="shared" si="7"/>
        <v>3</v>
      </c>
      <c r="T761" s="45">
        <f t="shared" si="8"/>
        <v>1</v>
      </c>
      <c r="U761" s="45">
        <f t="shared" si="9"/>
        <v>4</v>
      </c>
      <c r="V761" s="45">
        <f>VLOOKUP(R761,'PCS Percentiles'!A$2:E$105,5,False)</f>
        <v>19</v>
      </c>
      <c r="W761" s="112" t="str">
        <f t="shared" si="10"/>
        <v>Within Standard Deviation</v>
      </c>
    </row>
    <row r="762">
      <c r="A762" s="1" t="b">
        <v>1</v>
      </c>
      <c r="B762" s="1" t="s">
        <v>424</v>
      </c>
      <c r="C762" s="1">
        <v>2197.0</v>
      </c>
      <c r="D762" s="20">
        <v>44095.77889037037</v>
      </c>
      <c r="E762" s="1">
        <v>2.0</v>
      </c>
      <c r="F762" s="1">
        <v>0.0</v>
      </c>
      <c r="G762" s="1">
        <v>4.0</v>
      </c>
      <c r="I762" s="1">
        <v>2.0</v>
      </c>
      <c r="J762" s="1">
        <v>0.0</v>
      </c>
      <c r="K762" s="1">
        <v>0.0</v>
      </c>
      <c r="L762" s="1">
        <v>4.0</v>
      </c>
      <c r="M762" s="1">
        <v>0.0</v>
      </c>
      <c r="N762" s="1">
        <v>0.0</v>
      </c>
      <c r="O762" s="1">
        <v>2.0</v>
      </c>
      <c r="P762" s="1">
        <v>1.0</v>
      </c>
      <c r="Q762" s="1">
        <v>0.0</v>
      </c>
      <c r="R762" s="45">
        <f t="shared" si="6"/>
        <v>15</v>
      </c>
      <c r="S762" s="45">
        <f t="shared" si="7"/>
        <v>9</v>
      </c>
      <c r="T762" s="45">
        <f t="shared" si="8"/>
        <v>0</v>
      </c>
      <c r="U762" s="45">
        <f t="shared" si="9"/>
        <v>6</v>
      </c>
      <c r="V762" s="45">
        <f>VLOOKUP(R762,'PCS Percentiles'!A$2:E$105,5,False)</f>
        <v>39</v>
      </c>
      <c r="W762" s="112" t="str">
        <f t="shared" si="10"/>
        <v>Within Standard Deviation</v>
      </c>
    </row>
    <row r="763">
      <c r="A763" s="1" t="b">
        <v>1</v>
      </c>
      <c r="B763" s="1" t="s">
        <v>141</v>
      </c>
      <c r="C763" s="1">
        <v>1909.0</v>
      </c>
      <c r="D763" s="20">
        <v>44096.3600677662</v>
      </c>
      <c r="E763" s="1">
        <v>3.0</v>
      </c>
      <c r="F763" s="1">
        <v>2.0</v>
      </c>
      <c r="G763" s="1">
        <v>3.0</v>
      </c>
      <c r="H763" s="1">
        <v>3.0</v>
      </c>
      <c r="I763" s="1">
        <v>3.0</v>
      </c>
      <c r="J763" s="1">
        <v>3.0</v>
      </c>
      <c r="K763" s="1">
        <v>0.0</v>
      </c>
      <c r="L763" s="1">
        <v>1.0</v>
      </c>
      <c r="M763" s="1">
        <v>1.0</v>
      </c>
      <c r="N763" s="1">
        <v>1.0</v>
      </c>
      <c r="O763" s="1">
        <v>3.0</v>
      </c>
      <c r="P763" s="1">
        <v>1.0</v>
      </c>
      <c r="Q763" s="1">
        <v>0.0</v>
      </c>
      <c r="R763" s="45">
        <f t="shared" si="6"/>
        <v>24</v>
      </c>
      <c r="S763" s="45">
        <f t="shared" si="7"/>
        <v>15</v>
      </c>
      <c r="T763" s="45">
        <f t="shared" si="8"/>
        <v>3</v>
      </c>
      <c r="U763" s="45">
        <f t="shared" si="9"/>
        <v>6</v>
      </c>
      <c r="V763" s="45">
        <f>VLOOKUP(R763,'PCS Percentiles'!A$2:E$105,5,False)</f>
        <v>60</v>
      </c>
      <c r="W763" s="112" t="str">
        <f t="shared" si="10"/>
        <v>Within Standard Deviation</v>
      </c>
    </row>
    <row r="764">
      <c r="A764" s="1" t="b">
        <v>1</v>
      </c>
      <c r="B764" s="1" t="s">
        <v>372</v>
      </c>
      <c r="C764" s="1">
        <v>2170.0</v>
      </c>
      <c r="D764" s="20">
        <v>44096.45078641204</v>
      </c>
      <c r="E764" s="1">
        <v>2.0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3.0</v>
      </c>
      <c r="M764" s="1">
        <v>0.0</v>
      </c>
      <c r="N764" s="1">
        <v>2.0</v>
      </c>
      <c r="O764" s="1">
        <v>0.0</v>
      </c>
      <c r="P764" s="1">
        <v>1.0</v>
      </c>
      <c r="Q764" s="1">
        <v>0.0</v>
      </c>
      <c r="R764" s="45">
        <f t="shared" si="6"/>
        <v>8</v>
      </c>
      <c r="S764" s="45">
        <f t="shared" si="7"/>
        <v>3</v>
      </c>
      <c r="T764" s="45">
        <f t="shared" si="8"/>
        <v>0</v>
      </c>
      <c r="U764" s="45">
        <f t="shared" si="9"/>
        <v>5</v>
      </c>
      <c r="V764" s="45">
        <f>VLOOKUP(R764,'PCS Percentiles'!A$2:E$105,5,False)</f>
        <v>19</v>
      </c>
      <c r="W764" s="112" t="str">
        <f t="shared" si="10"/>
        <v>Within Standard Deviation</v>
      </c>
    </row>
    <row r="765">
      <c r="A765" s="1" t="b">
        <v>1</v>
      </c>
      <c r="B765" s="1" t="s">
        <v>514</v>
      </c>
      <c r="C765" s="1">
        <v>2355.0</v>
      </c>
      <c r="D765" s="20">
        <v>44096.48755333333</v>
      </c>
      <c r="E765" s="1">
        <v>1.0</v>
      </c>
      <c r="F765" s="1">
        <v>0.0</v>
      </c>
      <c r="G765" s="1">
        <v>3.0</v>
      </c>
      <c r="H765" s="1">
        <v>2.0</v>
      </c>
      <c r="I765" s="1">
        <v>1.0</v>
      </c>
      <c r="J765" s="1">
        <v>0.0</v>
      </c>
      <c r="K765" s="1">
        <v>0.0</v>
      </c>
      <c r="L765" s="1">
        <v>1.0</v>
      </c>
      <c r="M765" s="1">
        <v>1.0</v>
      </c>
      <c r="N765" s="1">
        <v>2.0</v>
      </c>
      <c r="O765" s="1">
        <v>1.0</v>
      </c>
      <c r="P765" s="1">
        <v>0.0</v>
      </c>
      <c r="Q765" s="1">
        <v>2.0</v>
      </c>
      <c r="R765" s="45">
        <f t="shared" si="6"/>
        <v>14</v>
      </c>
      <c r="S765" s="45">
        <f t="shared" si="7"/>
        <v>7</v>
      </c>
      <c r="T765" s="45">
        <f t="shared" si="8"/>
        <v>2</v>
      </c>
      <c r="U765" s="45">
        <f t="shared" si="9"/>
        <v>5</v>
      </c>
      <c r="V765" s="45">
        <f>VLOOKUP(R765,'PCS Percentiles'!A$2:E$105,5,False)</f>
        <v>35</v>
      </c>
      <c r="W765" s="112" t="str">
        <f t="shared" si="10"/>
        <v>Within Standard Deviation</v>
      </c>
    </row>
    <row r="766">
      <c r="A766" s="1" t="b">
        <v>1</v>
      </c>
      <c r="B766" s="1" t="s">
        <v>446</v>
      </c>
      <c r="C766" s="1">
        <v>1153.0</v>
      </c>
      <c r="D766" s="20">
        <v>44096.736500196756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45">
        <f t="shared" si="6"/>
        <v>0</v>
      </c>
      <c r="S766" s="45">
        <f t="shared" si="7"/>
        <v>0</v>
      </c>
      <c r="T766" s="45">
        <f t="shared" si="8"/>
        <v>0</v>
      </c>
      <c r="U766" s="45">
        <f t="shared" si="9"/>
        <v>0</v>
      </c>
      <c r="V766" s="45">
        <f>VLOOKUP(R766,'PCS Percentiles'!A$2:E$105,5,False)</f>
        <v>2</v>
      </c>
      <c r="W766" s="112" t="str">
        <f t="shared" si="10"/>
        <v>Within Standard Deviation</v>
      </c>
    </row>
    <row r="767">
      <c r="A767" s="1" t="b">
        <v>1</v>
      </c>
      <c r="B767" s="1" t="s">
        <v>515</v>
      </c>
      <c r="C767" s="1" t="s">
        <v>992</v>
      </c>
      <c r="D767" s="20">
        <v>44099.48283653935</v>
      </c>
      <c r="E767" s="1">
        <v>3.0</v>
      </c>
      <c r="F767" s="1">
        <v>2.0</v>
      </c>
      <c r="G767" s="1">
        <v>3.0</v>
      </c>
      <c r="H767" s="1">
        <v>3.0</v>
      </c>
      <c r="I767" s="1">
        <v>2.0</v>
      </c>
      <c r="J767" s="1">
        <v>2.0</v>
      </c>
      <c r="K767" s="1">
        <v>1.0</v>
      </c>
      <c r="L767" s="1">
        <v>3.0</v>
      </c>
      <c r="M767" s="1">
        <v>3.0</v>
      </c>
      <c r="N767" s="1">
        <v>2.0</v>
      </c>
      <c r="O767" s="1">
        <v>3.0</v>
      </c>
      <c r="P767" s="1">
        <v>3.0</v>
      </c>
      <c r="Q767" s="1">
        <v>3.0</v>
      </c>
      <c r="R767" s="45">
        <f t="shared" si="6"/>
        <v>33</v>
      </c>
      <c r="S767" s="45">
        <f t="shared" si="7"/>
        <v>16</v>
      </c>
      <c r="T767" s="45">
        <f t="shared" si="8"/>
        <v>6</v>
      </c>
      <c r="U767" s="45">
        <f t="shared" si="9"/>
        <v>11</v>
      </c>
      <c r="V767" s="45">
        <f>VLOOKUP(R767,'PCS Percentiles'!A$2:E$105,5,False)</f>
        <v>81</v>
      </c>
      <c r="W767" s="112" t="str">
        <f t="shared" si="10"/>
        <v>Clinically Relevant</v>
      </c>
    </row>
    <row r="768">
      <c r="A768" s="1" t="b">
        <v>1</v>
      </c>
      <c r="B768" s="1" t="s">
        <v>516</v>
      </c>
      <c r="C768" s="1">
        <v>2351.0</v>
      </c>
      <c r="D768" s="20">
        <v>44099.83153657407</v>
      </c>
      <c r="E768" s="1">
        <v>3.0</v>
      </c>
      <c r="F768" s="1">
        <v>2.0</v>
      </c>
      <c r="G768" s="1">
        <v>2.0</v>
      </c>
      <c r="H768" s="1">
        <v>3.0</v>
      </c>
      <c r="I768" s="1">
        <v>2.0</v>
      </c>
      <c r="J768" s="1">
        <v>2.0</v>
      </c>
      <c r="K768" s="1">
        <v>2.0</v>
      </c>
      <c r="L768" s="1">
        <v>3.0</v>
      </c>
      <c r="M768" s="1">
        <v>2.0</v>
      </c>
      <c r="N768" s="1">
        <v>3.0</v>
      </c>
      <c r="O768" s="1">
        <v>3.0</v>
      </c>
      <c r="P768" s="1">
        <v>1.0</v>
      </c>
      <c r="Q768" s="1">
        <v>3.0</v>
      </c>
      <c r="R768" s="45">
        <f t="shared" si="6"/>
        <v>31</v>
      </c>
      <c r="S768" s="45">
        <f t="shared" si="7"/>
        <v>13</v>
      </c>
      <c r="T768" s="45">
        <f t="shared" si="8"/>
        <v>7</v>
      </c>
      <c r="U768" s="45">
        <f t="shared" si="9"/>
        <v>11</v>
      </c>
      <c r="V768" s="45">
        <f>VLOOKUP(R768,'PCS Percentiles'!A$2:E$105,5,False)</f>
        <v>78</v>
      </c>
      <c r="W768" s="112" t="str">
        <f t="shared" si="10"/>
        <v>Clinically Relevant</v>
      </c>
    </row>
    <row r="769">
      <c r="A769" s="1" t="b">
        <v>1</v>
      </c>
      <c r="B769" s="1" t="s">
        <v>517</v>
      </c>
      <c r="C769" s="1">
        <v>2343.0</v>
      </c>
      <c r="D769" s="20">
        <v>44102.40665181713</v>
      </c>
      <c r="E769" s="1">
        <v>3.0</v>
      </c>
      <c r="F769" s="1">
        <v>1.0</v>
      </c>
      <c r="G769" s="1">
        <v>1.0</v>
      </c>
      <c r="H769" s="1">
        <v>1.0</v>
      </c>
      <c r="I769" s="1">
        <v>1.0</v>
      </c>
      <c r="J769" s="1">
        <v>2.0</v>
      </c>
      <c r="K769" s="1">
        <v>1.0</v>
      </c>
      <c r="L769" s="1">
        <v>2.0</v>
      </c>
      <c r="M769" s="1">
        <v>1.0</v>
      </c>
      <c r="N769" s="1">
        <v>1.0</v>
      </c>
      <c r="O769" s="1">
        <v>1.0</v>
      </c>
      <c r="P769" s="1">
        <v>1.0</v>
      </c>
      <c r="Q769" s="1">
        <v>1.0</v>
      </c>
      <c r="R769" s="45">
        <f t="shared" si="6"/>
        <v>17</v>
      </c>
      <c r="S769" s="45">
        <f t="shared" si="7"/>
        <v>8</v>
      </c>
      <c r="T769" s="45">
        <f t="shared" si="8"/>
        <v>4</v>
      </c>
      <c r="U769" s="45">
        <f t="shared" si="9"/>
        <v>5</v>
      </c>
      <c r="V769" s="45">
        <f>VLOOKUP(R769,'PCS Percentiles'!A$2:E$105,5,False)</f>
        <v>44</v>
      </c>
      <c r="W769" s="112" t="str">
        <f t="shared" si="10"/>
        <v>Within Standard Deviation</v>
      </c>
    </row>
    <row r="770">
      <c r="A770" s="1" t="b">
        <v>1</v>
      </c>
      <c r="B770" s="1" t="s">
        <v>451</v>
      </c>
      <c r="C770" s="1">
        <v>2279.0</v>
      </c>
      <c r="D770" s="20">
        <v>44102.424314375</v>
      </c>
      <c r="E770" s="1">
        <v>1.0</v>
      </c>
      <c r="F770" s="1">
        <v>0.0</v>
      </c>
      <c r="G770" s="1">
        <v>0.0</v>
      </c>
      <c r="H770" s="1">
        <v>2.0</v>
      </c>
      <c r="I770" s="1">
        <v>0.0</v>
      </c>
      <c r="J770" s="1">
        <v>1.0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1.0</v>
      </c>
      <c r="Q770" s="1">
        <v>0.0</v>
      </c>
      <c r="R770" s="45">
        <f t="shared" si="6"/>
        <v>5</v>
      </c>
      <c r="S770" s="45">
        <f t="shared" si="7"/>
        <v>4</v>
      </c>
      <c r="T770" s="45">
        <f t="shared" si="8"/>
        <v>1</v>
      </c>
      <c r="U770" s="45">
        <f t="shared" si="9"/>
        <v>0</v>
      </c>
      <c r="V770" s="45">
        <f>VLOOKUP(R770,'PCS Percentiles'!A$2:E$105,5,False)</f>
        <v>11</v>
      </c>
      <c r="W770" s="112" t="str">
        <f t="shared" si="10"/>
        <v>Within Standard Deviation</v>
      </c>
    </row>
    <row r="771">
      <c r="A771" s="1" t="b">
        <v>1</v>
      </c>
      <c r="B771" s="1" t="s">
        <v>518</v>
      </c>
      <c r="C771" s="1">
        <v>2350.0</v>
      </c>
      <c r="D771" s="20">
        <v>44102.672924108796</v>
      </c>
      <c r="E771" s="1">
        <v>4.0</v>
      </c>
      <c r="F771" s="1">
        <v>1.0</v>
      </c>
      <c r="G771" s="1">
        <v>2.0</v>
      </c>
      <c r="H771" s="1">
        <v>1.0</v>
      </c>
      <c r="I771" s="1">
        <v>1.0</v>
      </c>
      <c r="J771" s="1">
        <v>1.0</v>
      </c>
      <c r="K771" s="1">
        <v>2.0</v>
      </c>
      <c r="L771" s="1">
        <v>3.0</v>
      </c>
      <c r="M771" s="1">
        <v>4.0</v>
      </c>
      <c r="N771" s="1">
        <v>3.0</v>
      </c>
      <c r="O771" s="1">
        <v>1.0</v>
      </c>
      <c r="P771" s="1">
        <v>0.0</v>
      </c>
      <c r="Q771" s="1">
        <v>1.0</v>
      </c>
      <c r="R771" s="45">
        <f t="shared" si="6"/>
        <v>24</v>
      </c>
      <c r="S771" s="45">
        <f t="shared" si="7"/>
        <v>9</v>
      </c>
      <c r="T771" s="45">
        <f t="shared" si="8"/>
        <v>4</v>
      </c>
      <c r="U771" s="45">
        <f t="shared" si="9"/>
        <v>11</v>
      </c>
      <c r="V771" s="45">
        <f>VLOOKUP(R771,'PCS Percentiles'!A$2:E$105,5,False)</f>
        <v>60</v>
      </c>
      <c r="W771" s="112" t="str">
        <f t="shared" si="10"/>
        <v>Within Standard Deviation</v>
      </c>
    </row>
    <row r="772">
      <c r="A772" s="1" t="b">
        <v>1</v>
      </c>
      <c r="B772" s="1" t="s">
        <v>512</v>
      </c>
      <c r="C772" s="1">
        <v>2300.0</v>
      </c>
      <c r="D772" s="20">
        <v>44104.152010150465</v>
      </c>
      <c r="E772" s="1">
        <v>3.0</v>
      </c>
      <c r="F772" s="1">
        <v>2.0</v>
      </c>
      <c r="G772" s="1">
        <v>3.0</v>
      </c>
      <c r="H772" s="1">
        <v>3.0</v>
      </c>
      <c r="I772" s="1">
        <v>3.0</v>
      </c>
      <c r="J772" s="1">
        <v>2.0</v>
      </c>
      <c r="K772" s="1">
        <v>2.0</v>
      </c>
      <c r="L772" s="1">
        <v>3.0</v>
      </c>
      <c r="M772" s="1">
        <v>3.0</v>
      </c>
      <c r="N772" s="1">
        <v>3.0</v>
      </c>
      <c r="O772" s="1">
        <v>2.0</v>
      </c>
      <c r="P772" s="1">
        <v>2.0</v>
      </c>
      <c r="Q772" s="1">
        <v>2.0</v>
      </c>
      <c r="R772" s="45">
        <f t="shared" si="6"/>
        <v>33</v>
      </c>
      <c r="S772" s="45">
        <f t="shared" si="7"/>
        <v>16</v>
      </c>
      <c r="T772" s="45">
        <f t="shared" si="8"/>
        <v>6</v>
      </c>
      <c r="U772" s="45">
        <f t="shared" si="9"/>
        <v>11</v>
      </c>
      <c r="V772" s="45">
        <f>VLOOKUP(R772,'PCS Percentiles'!A$2:E$105,5,False)</f>
        <v>81</v>
      </c>
      <c r="W772" s="112" t="str">
        <f t="shared" si="10"/>
        <v>Clinically Relevant</v>
      </c>
    </row>
    <row r="773">
      <c r="A773" s="1" t="b">
        <v>1</v>
      </c>
      <c r="B773" s="1" t="s">
        <v>519</v>
      </c>
      <c r="C773" s="1">
        <v>2354.0</v>
      </c>
      <c r="D773" s="20">
        <v>44104.51265488426</v>
      </c>
      <c r="E773" s="1">
        <v>1.0</v>
      </c>
      <c r="F773" s="1">
        <v>0.0</v>
      </c>
      <c r="G773" s="1">
        <v>1.0</v>
      </c>
      <c r="H773" s="1">
        <v>1.0</v>
      </c>
      <c r="I773" s="1">
        <v>2.0</v>
      </c>
      <c r="J773" s="1">
        <v>0.0</v>
      </c>
      <c r="K773" s="1">
        <v>0.0</v>
      </c>
      <c r="L773" s="1">
        <v>2.0</v>
      </c>
      <c r="M773" s="1">
        <v>2.0</v>
      </c>
      <c r="N773" s="1">
        <v>2.0</v>
      </c>
      <c r="O773" s="1">
        <v>2.0</v>
      </c>
      <c r="P773" s="1">
        <v>1.0</v>
      </c>
      <c r="Q773" s="1">
        <v>1.0</v>
      </c>
      <c r="R773" s="45">
        <f t="shared" si="6"/>
        <v>15</v>
      </c>
      <c r="S773" s="45">
        <f t="shared" si="7"/>
        <v>6</v>
      </c>
      <c r="T773" s="45">
        <f t="shared" si="8"/>
        <v>1</v>
      </c>
      <c r="U773" s="45">
        <f t="shared" si="9"/>
        <v>8</v>
      </c>
      <c r="V773" s="45">
        <f>VLOOKUP(R773,'PCS Percentiles'!A$2:E$105,5,False)</f>
        <v>39</v>
      </c>
      <c r="W773" s="112" t="str">
        <f t="shared" si="10"/>
        <v>Within Standard Deviation</v>
      </c>
    </row>
    <row r="774">
      <c r="A774" s="1" t="b">
        <v>1</v>
      </c>
      <c r="B774" s="1" t="s">
        <v>476</v>
      </c>
      <c r="C774" s="1">
        <v>2302.0</v>
      </c>
      <c r="D774" s="20">
        <v>44106.465978356486</v>
      </c>
      <c r="E774" s="1">
        <v>1.0</v>
      </c>
      <c r="F774" s="1">
        <v>1.0</v>
      </c>
      <c r="G774" s="1">
        <v>2.0</v>
      </c>
      <c r="H774" s="1">
        <v>2.0</v>
      </c>
      <c r="I774" s="1">
        <v>1.0</v>
      </c>
      <c r="J774" s="1">
        <v>2.0</v>
      </c>
      <c r="K774" s="1">
        <v>0.0</v>
      </c>
      <c r="L774" s="1">
        <v>1.0</v>
      </c>
      <c r="M774" s="1">
        <v>2.0</v>
      </c>
      <c r="N774" s="1">
        <v>1.0</v>
      </c>
      <c r="O774" s="1">
        <v>1.0</v>
      </c>
      <c r="P774" s="1">
        <v>1.0</v>
      </c>
      <c r="Q774" s="1">
        <v>2.0</v>
      </c>
      <c r="R774" s="45">
        <f t="shared" si="6"/>
        <v>17</v>
      </c>
      <c r="S774" s="45">
        <f t="shared" si="7"/>
        <v>8</v>
      </c>
      <c r="T774" s="45">
        <f t="shared" si="8"/>
        <v>4</v>
      </c>
      <c r="U774" s="45">
        <f t="shared" si="9"/>
        <v>5</v>
      </c>
      <c r="V774" s="45">
        <f>VLOOKUP(R774,'PCS Percentiles'!A$2:E$105,5,False)</f>
        <v>44</v>
      </c>
      <c r="W774" s="112" t="str">
        <f t="shared" si="10"/>
        <v>Within Standard Deviation</v>
      </c>
    </row>
    <row r="775">
      <c r="A775" s="1" t="b">
        <v>1</v>
      </c>
      <c r="B775" s="1" t="s">
        <v>520</v>
      </c>
      <c r="C775" s="1">
        <v>2353.0</v>
      </c>
      <c r="D775" s="20">
        <v>44107.34442850694</v>
      </c>
      <c r="E775" s="1">
        <v>2.0</v>
      </c>
      <c r="F775" s="1">
        <v>0.0</v>
      </c>
      <c r="G775" s="1">
        <v>1.0</v>
      </c>
      <c r="H775" s="1">
        <v>1.0</v>
      </c>
      <c r="I775" s="1">
        <v>1.0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2.0</v>
      </c>
      <c r="R775" s="45">
        <f t="shared" si="6"/>
        <v>7</v>
      </c>
      <c r="S775" s="45">
        <f t="shared" si="7"/>
        <v>5</v>
      </c>
      <c r="T775" s="45">
        <f t="shared" si="8"/>
        <v>2</v>
      </c>
      <c r="U775" s="45">
        <f t="shared" si="9"/>
        <v>0</v>
      </c>
      <c r="V775" s="45">
        <f>VLOOKUP(R775,'PCS Percentiles'!A$2:E$105,5,False)</f>
        <v>17</v>
      </c>
      <c r="W775" s="112" t="str">
        <f t="shared" si="10"/>
        <v>Within Standard Deviation</v>
      </c>
    </row>
    <row r="776">
      <c r="A776" t="b">
        <v>0</v>
      </c>
      <c r="B776" s="1" t="s">
        <v>911</v>
      </c>
      <c r="C776" s="1">
        <v>2202.0</v>
      </c>
      <c r="D776" s="20">
        <v>44107.6031625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45">
        <f t="shared" si="6"/>
        <v>0</v>
      </c>
      <c r="S776" s="45">
        <f t="shared" si="7"/>
        <v>0</v>
      </c>
      <c r="T776" s="45">
        <f t="shared" si="8"/>
        <v>0</v>
      </c>
      <c r="U776" s="45">
        <f t="shared" si="9"/>
        <v>0</v>
      </c>
      <c r="V776" s="45">
        <f>VLOOKUP(R776,'PCS Percentiles'!A$2:E$105,5,False)</f>
        <v>2</v>
      </c>
      <c r="W776" s="112" t="str">
        <f t="shared" si="10"/>
        <v>Within Standard Deviation</v>
      </c>
    </row>
    <row r="777">
      <c r="A777" s="1" t="b">
        <v>1</v>
      </c>
      <c r="B777" s="1" t="s">
        <v>521</v>
      </c>
      <c r="C777" s="1">
        <v>2363.0</v>
      </c>
      <c r="D777" s="20">
        <v>44108.42549704861</v>
      </c>
      <c r="E777" s="1">
        <v>1.0</v>
      </c>
      <c r="F777" s="1">
        <v>0.0</v>
      </c>
      <c r="G777" s="1">
        <v>0.0</v>
      </c>
      <c r="H777" s="1">
        <v>1.0</v>
      </c>
      <c r="I777" s="1">
        <v>0.0</v>
      </c>
      <c r="J777" s="1">
        <v>0.0</v>
      </c>
      <c r="K777" s="1">
        <v>0.0</v>
      </c>
      <c r="L777" s="1">
        <v>1.0</v>
      </c>
      <c r="M777" s="1">
        <v>0.0</v>
      </c>
      <c r="N777" s="1">
        <v>0.0</v>
      </c>
      <c r="O777" s="1">
        <v>0.0</v>
      </c>
      <c r="P777" s="1">
        <v>0.0</v>
      </c>
      <c r="Q777" s="1">
        <v>1.0</v>
      </c>
      <c r="R777" s="45">
        <f t="shared" si="6"/>
        <v>4</v>
      </c>
      <c r="S777" s="45">
        <f t="shared" si="7"/>
        <v>2</v>
      </c>
      <c r="T777" s="45">
        <f t="shared" si="8"/>
        <v>1</v>
      </c>
      <c r="U777" s="45">
        <f t="shared" si="9"/>
        <v>1</v>
      </c>
      <c r="V777" s="45">
        <f>VLOOKUP(R777,'PCS Percentiles'!A$2:E$105,5,False)</f>
        <v>9</v>
      </c>
      <c r="W777" s="112" t="str">
        <f t="shared" si="10"/>
        <v>Within Standard Deviation</v>
      </c>
    </row>
    <row r="778">
      <c r="A778" s="1" t="b">
        <v>1</v>
      </c>
      <c r="B778" s="1" t="s">
        <v>522</v>
      </c>
      <c r="C778" s="1">
        <v>2246.0</v>
      </c>
      <c r="D778" s="20">
        <v>44108.81324099537</v>
      </c>
      <c r="E778" s="1">
        <v>1.0</v>
      </c>
      <c r="F778" s="1">
        <v>0.0</v>
      </c>
      <c r="G778" s="1">
        <v>1.0</v>
      </c>
      <c r="H778" s="1">
        <v>3.0</v>
      </c>
      <c r="I778" s="1">
        <v>1.0</v>
      </c>
      <c r="J778" s="1">
        <v>0.0</v>
      </c>
      <c r="K778" s="1">
        <v>1.0</v>
      </c>
      <c r="L778" s="1">
        <v>1.0</v>
      </c>
      <c r="M778" s="1">
        <v>0.0</v>
      </c>
      <c r="N778" s="1">
        <v>1.0</v>
      </c>
      <c r="O778" s="1">
        <v>1.0</v>
      </c>
      <c r="P778" s="1">
        <v>1.0</v>
      </c>
      <c r="Q778" s="1">
        <v>2.0</v>
      </c>
      <c r="R778" s="45">
        <f t="shared" si="6"/>
        <v>13</v>
      </c>
      <c r="S778" s="45">
        <f t="shared" si="7"/>
        <v>7</v>
      </c>
      <c r="T778" s="45">
        <f t="shared" si="8"/>
        <v>3</v>
      </c>
      <c r="U778" s="45">
        <f t="shared" si="9"/>
        <v>3</v>
      </c>
      <c r="V778" s="45">
        <f>VLOOKUP(R778,'PCS Percentiles'!A$2:E$105,5,False)</f>
        <v>34</v>
      </c>
      <c r="W778" s="112" t="str">
        <f t="shared" si="10"/>
        <v>Within Standard Deviation</v>
      </c>
    </row>
    <row r="779">
      <c r="A779" s="1" t="b">
        <v>1</v>
      </c>
      <c r="B779" s="1" t="s">
        <v>490</v>
      </c>
      <c r="C779" s="1">
        <v>2311.0</v>
      </c>
      <c r="D779" s="20">
        <v>44108.91251032407</v>
      </c>
      <c r="E779" s="1">
        <v>2.0</v>
      </c>
      <c r="F779" s="1">
        <v>1.0</v>
      </c>
      <c r="G779" s="1">
        <v>1.0</v>
      </c>
      <c r="H779" s="1">
        <v>1.0</v>
      </c>
      <c r="I779" s="1">
        <v>2.0</v>
      </c>
      <c r="J779" s="1">
        <v>2.0</v>
      </c>
      <c r="K779" s="1">
        <v>0.0</v>
      </c>
      <c r="L779" s="1">
        <v>1.0</v>
      </c>
      <c r="M779" s="1">
        <v>2.0</v>
      </c>
      <c r="N779" s="1">
        <v>1.0</v>
      </c>
      <c r="O779" s="1">
        <v>2.0</v>
      </c>
      <c r="P779" s="1">
        <v>0.0</v>
      </c>
      <c r="Q779" s="1">
        <v>2.0</v>
      </c>
      <c r="R779" s="45">
        <f t="shared" si="6"/>
        <v>17</v>
      </c>
      <c r="S779" s="45">
        <f t="shared" si="7"/>
        <v>7</v>
      </c>
      <c r="T779" s="45">
        <f t="shared" si="8"/>
        <v>4</v>
      </c>
      <c r="U779" s="45">
        <f t="shared" si="9"/>
        <v>6</v>
      </c>
      <c r="V779" s="45">
        <f>VLOOKUP(R779,'PCS Percentiles'!A$2:E$105,5,False)</f>
        <v>44</v>
      </c>
      <c r="W779" s="112" t="str">
        <f t="shared" si="10"/>
        <v>Within Standard Deviation</v>
      </c>
    </row>
    <row r="780">
      <c r="A780" s="1" t="b">
        <v>1</v>
      </c>
      <c r="B780" s="1" t="s">
        <v>523</v>
      </c>
      <c r="C780" s="1">
        <v>2348.0</v>
      </c>
      <c r="D780" s="20">
        <v>44109.413468391205</v>
      </c>
      <c r="E780" s="1">
        <v>4.0</v>
      </c>
      <c r="F780" s="1">
        <v>1.0</v>
      </c>
      <c r="G780" s="1">
        <v>2.0</v>
      </c>
      <c r="H780" s="1">
        <v>3.0</v>
      </c>
      <c r="I780" s="1">
        <v>2.0</v>
      </c>
      <c r="J780" s="1">
        <v>2.0</v>
      </c>
      <c r="K780" s="1">
        <v>2.0</v>
      </c>
      <c r="L780" s="1">
        <v>3.0</v>
      </c>
      <c r="M780" s="1">
        <v>4.0</v>
      </c>
      <c r="N780" s="1">
        <v>4.0</v>
      </c>
      <c r="O780" s="1">
        <v>4.0</v>
      </c>
      <c r="P780" s="1">
        <v>3.0</v>
      </c>
      <c r="Q780" s="1">
        <v>3.0</v>
      </c>
      <c r="R780" s="45">
        <f t="shared" si="6"/>
        <v>37</v>
      </c>
      <c r="S780" s="45">
        <f t="shared" si="7"/>
        <v>15</v>
      </c>
      <c r="T780" s="45">
        <f t="shared" si="8"/>
        <v>7</v>
      </c>
      <c r="U780" s="45">
        <f t="shared" si="9"/>
        <v>15</v>
      </c>
      <c r="V780" s="45">
        <f>VLOOKUP(R780,'PCS Percentiles'!A$2:E$105,5,False)</f>
        <v>88</v>
      </c>
      <c r="W780" s="112" t="str">
        <f t="shared" si="10"/>
        <v>Clinically Relevant</v>
      </c>
    </row>
    <row r="781">
      <c r="A781" s="1" t="b">
        <v>1</v>
      </c>
      <c r="B781" s="1" t="s">
        <v>487</v>
      </c>
      <c r="C781" s="1">
        <v>2328.0</v>
      </c>
      <c r="D781" s="20">
        <v>44109.43514391204</v>
      </c>
      <c r="E781" s="1">
        <v>2.0</v>
      </c>
      <c r="F781" s="1">
        <v>1.0</v>
      </c>
      <c r="G781" s="1">
        <v>1.0</v>
      </c>
      <c r="H781" s="1">
        <v>1.0</v>
      </c>
      <c r="I781" s="1">
        <v>1.0</v>
      </c>
      <c r="J781" s="1">
        <v>0.0</v>
      </c>
      <c r="K781" s="1">
        <v>0.0</v>
      </c>
      <c r="L781" s="1">
        <v>0.0</v>
      </c>
      <c r="M781" s="1">
        <v>1.0</v>
      </c>
      <c r="N781" s="1">
        <v>1.0</v>
      </c>
      <c r="O781" s="1">
        <v>2.0</v>
      </c>
      <c r="P781" s="1">
        <v>1.0</v>
      </c>
      <c r="Q781" s="1">
        <v>0.0</v>
      </c>
      <c r="R781" s="45">
        <f t="shared" si="6"/>
        <v>11</v>
      </c>
      <c r="S781" s="45">
        <f t="shared" si="7"/>
        <v>7</v>
      </c>
      <c r="T781" s="45">
        <f t="shared" si="8"/>
        <v>0</v>
      </c>
      <c r="U781" s="45">
        <f t="shared" si="9"/>
        <v>4</v>
      </c>
      <c r="V781" s="45">
        <f>VLOOKUP(R781,'PCS Percentiles'!A$2:E$105,5,False)</f>
        <v>28</v>
      </c>
      <c r="W781" s="112" t="str">
        <f t="shared" si="10"/>
        <v>Within Standard Deviation</v>
      </c>
    </row>
    <row r="782">
      <c r="A782" s="1" t="b">
        <v>1</v>
      </c>
      <c r="B782" s="1" t="s">
        <v>524</v>
      </c>
      <c r="C782" s="1">
        <v>2367.0</v>
      </c>
      <c r="D782" s="20">
        <v>44109.70320508102</v>
      </c>
      <c r="E782" s="1">
        <v>3.0</v>
      </c>
      <c r="F782" s="1">
        <v>0.0</v>
      </c>
      <c r="G782" s="1">
        <v>2.0</v>
      </c>
      <c r="H782" s="1">
        <v>0.0</v>
      </c>
      <c r="I782" s="1">
        <v>0.0</v>
      </c>
      <c r="J782" s="1">
        <v>3.0</v>
      </c>
      <c r="K782" s="1">
        <v>0.0</v>
      </c>
      <c r="L782" s="1">
        <v>3.0</v>
      </c>
      <c r="M782" s="1">
        <v>2.0</v>
      </c>
      <c r="N782" s="1">
        <v>2.0</v>
      </c>
      <c r="O782" s="1">
        <v>1.0</v>
      </c>
      <c r="P782" s="1">
        <v>1.0</v>
      </c>
      <c r="Q782" s="1">
        <v>3.0</v>
      </c>
      <c r="R782" s="45">
        <f t="shared" si="6"/>
        <v>20</v>
      </c>
      <c r="S782" s="45">
        <f t="shared" si="7"/>
        <v>6</v>
      </c>
      <c r="T782" s="45">
        <f t="shared" si="8"/>
        <v>6</v>
      </c>
      <c r="U782" s="45">
        <f t="shared" si="9"/>
        <v>8</v>
      </c>
      <c r="V782" s="45">
        <f>VLOOKUP(R782,'PCS Percentiles'!A$2:E$105,5,False)</f>
        <v>50</v>
      </c>
      <c r="W782" s="112" t="str">
        <f t="shared" si="10"/>
        <v>Within Standard Deviation</v>
      </c>
    </row>
    <row r="783">
      <c r="A783" s="1" t="b">
        <v>1</v>
      </c>
      <c r="B783" s="1" t="s">
        <v>323</v>
      </c>
      <c r="C783" s="1">
        <v>2068.0</v>
      </c>
      <c r="D783" s="20">
        <v>44110.399820694445</v>
      </c>
      <c r="E783" s="1">
        <v>3.0</v>
      </c>
      <c r="F783" s="1">
        <v>3.0</v>
      </c>
      <c r="G783" s="1">
        <v>4.0</v>
      </c>
      <c r="H783" s="1">
        <v>3.0</v>
      </c>
      <c r="I783" s="1">
        <v>3.0</v>
      </c>
      <c r="J783" s="1">
        <v>2.0</v>
      </c>
      <c r="K783" s="1">
        <v>2.0</v>
      </c>
      <c r="L783" s="1">
        <v>4.0</v>
      </c>
      <c r="M783" s="1">
        <v>3.0</v>
      </c>
      <c r="N783" s="1">
        <v>3.0</v>
      </c>
      <c r="O783" s="1">
        <v>4.0</v>
      </c>
      <c r="P783" s="1">
        <v>3.0</v>
      </c>
      <c r="Q783" s="1">
        <v>2.0</v>
      </c>
      <c r="R783" s="45">
        <f t="shared" si="6"/>
        <v>39</v>
      </c>
      <c r="S783" s="45">
        <f t="shared" si="7"/>
        <v>19</v>
      </c>
      <c r="T783" s="45">
        <f t="shared" si="8"/>
        <v>6</v>
      </c>
      <c r="U783" s="45">
        <f t="shared" si="9"/>
        <v>14</v>
      </c>
      <c r="V783" s="45">
        <f>VLOOKUP(R783,'PCS Percentiles'!A$2:E$105,5,False)</f>
        <v>91</v>
      </c>
      <c r="W783" s="112" t="str">
        <f t="shared" si="10"/>
        <v>Clinically Relevant</v>
      </c>
    </row>
    <row r="784">
      <c r="A784" s="1" t="b">
        <v>1</v>
      </c>
      <c r="B784" s="1" t="s">
        <v>373</v>
      </c>
      <c r="C784" s="1">
        <v>2161.0</v>
      </c>
      <c r="D784" s="20">
        <v>44110.459912465274</v>
      </c>
      <c r="E784" s="1">
        <v>1.0</v>
      </c>
      <c r="F784" s="1">
        <v>0.0</v>
      </c>
      <c r="G784" s="1">
        <v>1.0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1.0</v>
      </c>
      <c r="N784" s="1">
        <v>1.0</v>
      </c>
      <c r="O784" s="1">
        <v>1.0</v>
      </c>
      <c r="P784" s="1">
        <v>0.0</v>
      </c>
      <c r="Q784" s="1">
        <v>0.0</v>
      </c>
      <c r="R784" s="45">
        <f t="shared" si="6"/>
        <v>5</v>
      </c>
      <c r="S784" s="45">
        <f t="shared" si="7"/>
        <v>2</v>
      </c>
      <c r="T784" s="45">
        <f t="shared" si="8"/>
        <v>0</v>
      </c>
      <c r="U784" s="45">
        <f t="shared" si="9"/>
        <v>3</v>
      </c>
      <c r="V784" s="45">
        <f>VLOOKUP(R784,'PCS Percentiles'!A$2:E$105,5,False)</f>
        <v>11</v>
      </c>
      <c r="W784" s="112" t="str">
        <f t="shared" si="10"/>
        <v>Within Standard Deviation</v>
      </c>
    </row>
    <row r="785">
      <c r="A785" s="1" t="b">
        <v>1</v>
      </c>
      <c r="B785" s="1" t="s">
        <v>316</v>
      </c>
      <c r="C785" s="1">
        <v>2103.0</v>
      </c>
      <c r="D785" s="20">
        <v>44110.49787640046</v>
      </c>
      <c r="E785" s="1">
        <v>3.0</v>
      </c>
      <c r="F785" s="1">
        <v>2.0</v>
      </c>
      <c r="G785" s="1">
        <v>2.0</v>
      </c>
      <c r="H785" s="1">
        <v>4.0</v>
      </c>
      <c r="I785" s="1">
        <v>4.0</v>
      </c>
      <c r="J785" s="1">
        <v>3.0</v>
      </c>
      <c r="K785" s="1">
        <v>3.0</v>
      </c>
      <c r="L785" s="1">
        <v>4.0</v>
      </c>
      <c r="M785" s="1">
        <v>3.0</v>
      </c>
      <c r="N785" s="1">
        <v>4.0</v>
      </c>
      <c r="O785" s="1">
        <v>4.0</v>
      </c>
      <c r="P785" s="1">
        <v>2.0</v>
      </c>
      <c r="Q785" s="1">
        <v>4.0</v>
      </c>
      <c r="R785" s="45">
        <f t="shared" si="6"/>
        <v>42</v>
      </c>
      <c r="S785" s="45">
        <f t="shared" si="7"/>
        <v>17</v>
      </c>
      <c r="T785" s="45">
        <f t="shared" si="8"/>
        <v>10</v>
      </c>
      <c r="U785" s="45">
        <f t="shared" si="9"/>
        <v>15</v>
      </c>
      <c r="V785" s="45">
        <f>VLOOKUP(R785,'PCS Percentiles'!A$2:E$105,5,False)</f>
        <v>94</v>
      </c>
      <c r="W785" s="112" t="str">
        <f t="shared" si="10"/>
        <v>Clinically Relevant</v>
      </c>
    </row>
    <row r="786">
      <c r="A786" s="1" t="b">
        <v>1</v>
      </c>
      <c r="B786" s="1" t="s">
        <v>479</v>
      </c>
      <c r="C786" s="1">
        <v>2308.0</v>
      </c>
      <c r="D786" s="20">
        <v>44110.859491932875</v>
      </c>
      <c r="E786" s="1">
        <v>1.0</v>
      </c>
      <c r="F786" s="1">
        <v>0.0</v>
      </c>
      <c r="G786" s="1">
        <v>0.0</v>
      </c>
      <c r="H786" s="1">
        <v>1.0</v>
      </c>
      <c r="I786" s="1">
        <v>1.0</v>
      </c>
      <c r="J786" s="1">
        <v>0.0</v>
      </c>
      <c r="K786" s="1">
        <v>0.0</v>
      </c>
      <c r="L786" s="1">
        <v>1.0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45">
        <f t="shared" si="6"/>
        <v>4</v>
      </c>
      <c r="S786" s="45">
        <f t="shared" si="7"/>
        <v>3</v>
      </c>
      <c r="T786" s="45">
        <f t="shared" si="8"/>
        <v>0</v>
      </c>
      <c r="U786" s="45">
        <f t="shared" si="9"/>
        <v>1</v>
      </c>
      <c r="V786" s="45">
        <f>VLOOKUP(R786,'PCS Percentiles'!A$2:E$105,5,False)</f>
        <v>9</v>
      </c>
      <c r="W786" s="112" t="str">
        <f t="shared" si="10"/>
        <v>Within Standard Deviation</v>
      </c>
    </row>
    <row r="787">
      <c r="A787" s="1" t="b">
        <v>1</v>
      </c>
      <c r="B787" s="1" t="s">
        <v>480</v>
      </c>
      <c r="C787" s="1">
        <v>2309.0</v>
      </c>
      <c r="D787" s="20">
        <v>44110.859947986115</v>
      </c>
      <c r="E787" s="1">
        <v>1.0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45">
        <f t="shared" si="6"/>
        <v>1</v>
      </c>
      <c r="S787" s="45">
        <f t="shared" si="7"/>
        <v>1</v>
      </c>
      <c r="T787" s="45">
        <f t="shared" si="8"/>
        <v>0</v>
      </c>
      <c r="U787" s="45">
        <f t="shared" si="9"/>
        <v>0</v>
      </c>
      <c r="V787" s="45" t="str">
        <f>VLOOKUP(R787,'PCS Percentiles'!A$2:E$105,5,False)</f>
        <v>#N/A</v>
      </c>
      <c r="W787" s="112" t="str">
        <f t="shared" si="10"/>
        <v>Within Standard Deviation</v>
      </c>
    </row>
    <row r="788">
      <c r="A788" s="1" t="b">
        <v>1</v>
      </c>
      <c r="B788" s="1" t="s">
        <v>488</v>
      </c>
      <c r="C788" s="1">
        <v>2248.0</v>
      </c>
      <c r="D788" s="20">
        <v>44111.75263142362</v>
      </c>
      <c r="E788" s="1">
        <v>2.0</v>
      </c>
      <c r="F788" s="1">
        <v>2.0</v>
      </c>
      <c r="G788" s="1">
        <v>2.0</v>
      </c>
      <c r="H788" s="1">
        <v>2.0</v>
      </c>
      <c r="I788" s="1">
        <v>2.0</v>
      </c>
      <c r="J788" s="1">
        <v>2.0</v>
      </c>
      <c r="K788" s="1">
        <v>1.0</v>
      </c>
      <c r="L788" s="1">
        <v>3.0</v>
      </c>
      <c r="M788" s="1">
        <v>2.0</v>
      </c>
      <c r="N788" s="1">
        <v>2.0</v>
      </c>
      <c r="O788" s="1">
        <v>2.0</v>
      </c>
      <c r="P788" s="1">
        <v>2.0</v>
      </c>
      <c r="Q788" s="1">
        <v>1.0</v>
      </c>
      <c r="R788" s="45">
        <f t="shared" si="6"/>
        <v>25</v>
      </c>
      <c r="S788" s="45">
        <f t="shared" si="7"/>
        <v>12</v>
      </c>
      <c r="T788" s="45">
        <f t="shared" si="8"/>
        <v>4</v>
      </c>
      <c r="U788" s="45">
        <f t="shared" si="9"/>
        <v>9</v>
      </c>
      <c r="V788" s="45">
        <f>VLOOKUP(R788,'PCS Percentiles'!A$2:E$105,5,False)</f>
        <v>62</v>
      </c>
      <c r="W788" s="112" t="str">
        <f t="shared" si="10"/>
        <v>Within Standard Deviation</v>
      </c>
    </row>
    <row r="789">
      <c r="A789" s="1" t="b">
        <v>1</v>
      </c>
      <c r="B789" s="1" t="s">
        <v>526</v>
      </c>
      <c r="C789" s="1">
        <v>2369.0</v>
      </c>
      <c r="D789" s="20">
        <v>44111.860356377314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2.0</v>
      </c>
      <c r="M789" s="1">
        <v>0.0</v>
      </c>
      <c r="N789" s="1">
        <v>0.0</v>
      </c>
      <c r="O789" s="1">
        <v>1.0</v>
      </c>
      <c r="P789" s="1">
        <v>0.0</v>
      </c>
      <c r="Q789" s="1">
        <v>2.0</v>
      </c>
      <c r="R789" s="45">
        <f t="shared" si="6"/>
        <v>5</v>
      </c>
      <c r="S789" s="45">
        <f t="shared" si="7"/>
        <v>0</v>
      </c>
      <c r="T789" s="45">
        <f t="shared" si="8"/>
        <v>2</v>
      </c>
      <c r="U789" s="45">
        <f t="shared" si="9"/>
        <v>3</v>
      </c>
      <c r="V789" s="45">
        <f>VLOOKUP(R789,'PCS Percentiles'!A$2:E$105,5,False)</f>
        <v>11</v>
      </c>
      <c r="W789" s="112" t="str">
        <f t="shared" si="10"/>
        <v>Within Standard Deviation</v>
      </c>
    </row>
    <row r="790">
      <c r="A790" s="1" t="b">
        <v>1</v>
      </c>
      <c r="B790" s="1" t="s">
        <v>452</v>
      </c>
      <c r="C790" s="1">
        <v>2265.0</v>
      </c>
      <c r="D790" s="20">
        <v>44112.43977321759</v>
      </c>
      <c r="E790" s="1">
        <v>4.0</v>
      </c>
      <c r="F790" s="1">
        <v>2.0</v>
      </c>
      <c r="G790" s="1">
        <v>3.0</v>
      </c>
      <c r="H790" s="1">
        <v>3.0</v>
      </c>
      <c r="I790" s="1">
        <v>3.0</v>
      </c>
      <c r="J790" s="1">
        <v>4.0</v>
      </c>
      <c r="K790" s="1">
        <v>3.0</v>
      </c>
      <c r="L790" s="1">
        <v>1.0</v>
      </c>
      <c r="M790" s="1">
        <v>3.0</v>
      </c>
      <c r="N790" s="1">
        <v>3.0</v>
      </c>
      <c r="O790" s="1">
        <v>3.0</v>
      </c>
      <c r="P790" s="1">
        <v>0.0</v>
      </c>
      <c r="Q790" s="1">
        <v>3.0</v>
      </c>
      <c r="R790" s="45">
        <f t="shared" si="6"/>
        <v>35</v>
      </c>
      <c r="S790" s="45">
        <f t="shared" si="7"/>
        <v>15</v>
      </c>
      <c r="T790" s="45">
        <f t="shared" si="8"/>
        <v>10</v>
      </c>
      <c r="U790" s="45">
        <f t="shared" si="9"/>
        <v>10</v>
      </c>
      <c r="V790" s="45">
        <f>VLOOKUP(R790,'PCS Percentiles'!A$2:E$105,5,False)</f>
        <v>85</v>
      </c>
      <c r="W790" s="112" t="str">
        <f t="shared" si="10"/>
        <v>Clinically Relevant</v>
      </c>
    </row>
    <row r="791">
      <c r="A791" s="1" t="b">
        <v>1</v>
      </c>
      <c r="B791" s="1" t="s">
        <v>994</v>
      </c>
      <c r="C791" s="1">
        <v>2358.0</v>
      </c>
      <c r="D791" s="20">
        <v>44112.55202478009</v>
      </c>
      <c r="E791" s="1">
        <v>1.0</v>
      </c>
      <c r="F791" s="1">
        <v>1.0</v>
      </c>
      <c r="G791" s="1">
        <v>1.0</v>
      </c>
      <c r="H791" s="1">
        <v>1.0</v>
      </c>
      <c r="I791" s="1">
        <v>1.0</v>
      </c>
      <c r="J791" s="1">
        <v>2.0</v>
      </c>
      <c r="K791" s="1">
        <v>2.0</v>
      </c>
      <c r="L791" s="1">
        <v>1.0</v>
      </c>
      <c r="M791" s="1">
        <v>1.0</v>
      </c>
      <c r="N791" s="1">
        <v>1.0</v>
      </c>
      <c r="O791" s="1">
        <v>1.0</v>
      </c>
      <c r="P791" s="1">
        <v>2.0</v>
      </c>
      <c r="Q791" s="1">
        <v>1.0</v>
      </c>
      <c r="R791" s="45">
        <f t="shared" si="6"/>
        <v>16</v>
      </c>
      <c r="S791" s="45">
        <f t="shared" si="7"/>
        <v>7</v>
      </c>
      <c r="T791" s="45">
        <f t="shared" si="8"/>
        <v>5</v>
      </c>
      <c r="U791" s="45">
        <f t="shared" si="9"/>
        <v>4</v>
      </c>
      <c r="V791" s="45">
        <f>VLOOKUP(R791,'PCS Percentiles'!A$2:E$105,5,False)</f>
        <v>41</v>
      </c>
      <c r="W791" s="112" t="str">
        <f t="shared" si="10"/>
        <v>Within Standard Deviation</v>
      </c>
    </row>
    <row r="792">
      <c r="A792" s="1" t="b">
        <v>0</v>
      </c>
      <c r="B792" s="1" t="s">
        <v>422</v>
      </c>
      <c r="C792" s="1">
        <v>2244.0</v>
      </c>
      <c r="D792" s="20">
        <v>44112.57965373843</v>
      </c>
      <c r="E792" s="1">
        <v>4.0</v>
      </c>
      <c r="F792" s="1">
        <v>4.0</v>
      </c>
      <c r="G792" s="1">
        <v>3.0</v>
      </c>
      <c r="H792" s="1">
        <v>4.0</v>
      </c>
      <c r="I792" s="1">
        <v>4.0</v>
      </c>
      <c r="J792" s="1">
        <v>1.0</v>
      </c>
      <c r="K792" s="1">
        <v>0.0</v>
      </c>
      <c r="L792" s="1">
        <v>2.0</v>
      </c>
      <c r="M792" s="1">
        <v>1.0</v>
      </c>
      <c r="N792" s="1">
        <v>1.0</v>
      </c>
      <c r="O792" s="1">
        <v>3.0</v>
      </c>
      <c r="P792" s="1">
        <v>0.0</v>
      </c>
      <c r="Q792" s="1">
        <v>0.0</v>
      </c>
      <c r="R792" s="45">
        <f t="shared" si="6"/>
        <v>27</v>
      </c>
      <c r="S792" s="45">
        <f t="shared" si="7"/>
        <v>19</v>
      </c>
      <c r="T792" s="45">
        <f t="shared" si="8"/>
        <v>1</v>
      </c>
      <c r="U792" s="45">
        <f t="shared" si="9"/>
        <v>7</v>
      </c>
      <c r="V792" s="45">
        <f>VLOOKUP(R792,'PCS Percentiles'!A$2:E$105,5,False)</f>
        <v>67</v>
      </c>
      <c r="W792" s="112" t="str">
        <f t="shared" si="10"/>
        <v>Within Standard Deviation</v>
      </c>
    </row>
    <row r="793">
      <c r="A793" s="1" t="b">
        <v>1</v>
      </c>
      <c r="B793" s="1" t="s">
        <v>322</v>
      </c>
      <c r="C793" s="1">
        <v>2110.0</v>
      </c>
      <c r="D793" s="20">
        <v>44112.58585912037</v>
      </c>
      <c r="E793" s="1">
        <v>1.0</v>
      </c>
      <c r="F793" s="1">
        <v>0.0</v>
      </c>
      <c r="G793" s="1">
        <v>0.0</v>
      </c>
      <c r="H793" s="1">
        <v>1.0</v>
      </c>
      <c r="I793" s="1">
        <v>0.0</v>
      </c>
      <c r="J793" s="1">
        <v>1.0</v>
      </c>
      <c r="K793" s="1">
        <v>1.0</v>
      </c>
      <c r="L793" s="1">
        <v>1.0</v>
      </c>
      <c r="M793" s="1">
        <v>1.0</v>
      </c>
      <c r="N793" s="1">
        <v>1.0</v>
      </c>
      <c r="O793" s="1">
        <v>0.0</v>
      </c>
      <c r="P793" s="1">
        <v>1.0</v>
      </c>
      <c r="Q793" s="1">
        <v>0.0</v>
      </c>
      <c r="R793" s="45">
        <f t="shared" si="6"/>
        <v>8</v>
      </c>
      <c r="S793" s="45">
        <f t="shared" si="7"/>
        <v>3</v>
      </c>
      <c r="T793" s="45">
        <f t="shared" si="8"/>
        <v>2</v>
      </c>
      <c r="U793" s="45">
        <f t="shared" si="9"/>
        <v>3</v>
      </c>
      <c r="V793" s="45">
        <f>VLOOKUP(R793,'PCS Percentiles'!A$2:E$105,5,False)</f>
        <v>19</v>
      </c>
      <c r="W793" s="112" t="str">
        <f t="shared" si="10"/>
        <v>Within Standard Deviation</v>
      </c>
    </row>
    <row r="794">
      <c r="A794" s="1" t="b">
        <v>1</v>
      </c>
      <c r="B794" s="1" t="s">
        <v>254</v>
      </c>
      <c r="C794" s="1" t="s">
        <v>993</v>
      </c>
      <c r="D794" s="20">
        <v>44112.779116238424</v>
      </c>
      <c r="E794" s="1">
        <v>2.0</v>
      </c>
      <c r="F794" s="1">
        <v>2.0</v>
      </c>
      <c r="G794" s="1">
        <v>3.0</v>
      </c>
      <c r="H794" s="1">
        <v>3.0</v>
      </c>
      <c r="I794" s="1">
        <v>3.0</v>
      </c>
      <c r="J794" s="1">
        <v>3.0</v>
      </c>
      <c r="K794" s="1">
        <v>1.0</v>
      </c>
      <c r="L794" s="1">
        <v>3.0</v>
      </c>
      <c r="M794" s="1">
        <v>1.0</v>
      </c>
      <c r="N794" s="1">
        <v>1.0</v>
      </c>
      <c r="O794" s="1">
        <v>3.0</v>
      </c>
      <c r="P794" s="1">
        <v>0.0</v>
      </c>
      <c r="Q794" s="1">
        <v>1.0</v>
      </c>
      <c r="R794" s="45">
        <f t="shared" si="6"/>
        <v>26</v>
      </c>
      <c r="S794" s="45">
        <f t="shared" si="7"/>
        <v>13</v>
      </c>
      <c r="T794" s="45">
        <f t="shared" si="8"/>
        <v>5</v>
      </c>
      <c r="U794" s="45">
        <f t="shared" si="9"/>
        <v>8</v>
      </c>
      <c r="V794" s="45">
        <f>VLOOKUP(R794,'PCS Percentiles'!A$2:E$105,5,False)</f>
        <v>65</v>
      </c>
      <c r="W794" s="112" t="str">
        <f t="shared" si="10"/>
        <v>Within Standard Deviation</v>
      </c>
    </row>
    <row r="795">
      <c r="A795" s="1" t="b">
        <v>1</v>
      </c>
      <c r="B795" s="1" t="s">
        <v>324</v>
      </c>
      <c r="C795" s="1">
        <v>2116.0</v>
      </c>
      <c r="D795" s="20">
        <v>44113.29343899306</v>
      </c>
      <c r="E795" s="1">
        <v>1.0</v>
      </c>
      <c r="F795" s="1">
        <v>1.0</v>
      </c>
      <c r="G795" s="1">
        <v>1.0</v>
      </c>
      <c r="H795" s="1">
        <v>1.0</v>
      </c>
      <c r="I795" s="1">
        <v>0.0</v>
      </c>
      <c r="J795" s="1">
        <v>1.0</v>
      </c>
      <c r="K795" s="1">
        <v>2.0</v>
      </c>
      <c r="L795" s="1">
        <v>1.0</v>
      </c>
      <c r="M795" s="1">
        <v>1.0</v>
      </c>
      <c r="N795" s="1">
        <v>0.0</v>
      </c>
      <c r="O795" s="1">
        <v>0.0</v>
      </c>
      <c r="P795" s="1">
        <v>0.0</v>
      </c>
      <c r="Q795" s="1">
        <v>1.0</v>
      </c>
      <c r="R795" s="45">
        <f t="shared" si="6"/>
        <v>10</v>
      </c>
      <c r="S795" s="45">
        <f t="shared" si="7"/>
        <v>4</v>
      </c>
      <c r="T795" s="45">
        <f t="shared" si="8"/>
        <v>4</v>
      </c>
      <c r="U795" s="45">
        <f t="shared" si="9"/>
        <v>2</v>
      </c>
      <c r="V795" s="45">
        <f>VLOOKUP(R795,'PCS Percentiles'!A$2:E$105,5,False)</f>
        <v>24</v>
      </c>
      <c r="W795" s="112" t="str">
        <f t="shared" si="10"/>
        <v>Within Standard Deviation</v>
      </c>
    </row>
    <row r="796">
      <c r="A796" s="1" t="b">
        <v>1</v>
      </c>
      <c r="B796" s="1" t="s">
        <v>528</v>
      </c>
      <c r="C796" s="1">
        <v>2359.0</v>
      </c>
      <c r="D796" s="20">
        <v>44113.433768773146</v>
      </c>
      <c r="E796" s="1">
        <v>2.0</v>
      </c>
      <c r="F796" s="1">
        <v>3.0</v>
      </c>
      <c r="G796" s="1">
        <v>4.0</v>
      </c>
      <c r="H796" s="1">
        <v>3.0</v>
      </c>
      <c r="I796" s="1">
        <v>3.0</v>
      </c>
      <c r="J796" s="1">
        <v>3.0</v>
      </c>
      <c r="K796" s="1">
        <v>3.0</v>
      </c>
      <c r="L796" s="1">
        <v>3.0</v>
      </c>
      <c r="M796" s="1">
        <v>2.0</v>
      </c>
      <c r="N796" s="1">
        <v>2.0</v>
      </c>
      <c r="O796" s="1">
        <v>2.0</v>
      </c>
      <c r="P796" s="1">
        <v>2.0</v>
      </c>
      <c r="Q796" s="1">
        <v>1.0</v>
      </c>
      <c r="R796" s="45">
        <f t="shared" si="6"/>
        <v>33</v>
      </c>
      <c r="S796" s="45">
        <f t="shared" si="7"/>
        <v>17</v>
      </c>
      <c r="T796" s="45">
        <f t="shared" si="8"/>
        <v>7</v>
      </c>
      <c r="U796" s="45">
        <f t="shared" si="9"/>
        <v>9</v>
      </c>
      <c r="V796" s="45">
        <f>VLOOKUP(R796,'PCS Percentiles'!A$2:E$105,5,False)</f>
        <v>81</v>
      </c>
      <c r="W796" s="112" t="str">
        <f t="shared" si="10"/>
        <v>Clinically Relevant</v>
      </c>
    </row>
    <row r="797">
      <c r="A797" s="1" t="b">
        <v>1</v>
      </c>
      <c r="B797" s="1" t="s">
        <v>276</v>
      </c>
      <c r="C797" s="1">
        <v>1941.0</v>
      </c>
      <c r="D797" s="20">
        <v>44113.94359858797</v>
      </c>
      <c r="E797" s="1">
        <v>1.0</v>
      </c>
      <c r="F797" s="1">
        <v>1.0</v>
      </c>
      <c r="G797" s="1">
        <v>1.0</v>
      </c>
      <c r="H797" s="1">
        <v>2.0</v>
      </c>
      <c r="I797" s="1">
        <v>2.0</v>
      </c>
      <c r="J797" s="1">
        <v>3.0</v>
      </c>
      <c r="K797" s="1">
        <v>3.0</v>
      </c>
      <c r="L797" s="1">
        <v>3.0</v>
      </c>
      <c r="M797" s="1">
        <v>4.0</v>
      </c>
      <c r="N797" s="1">
        <v>2.0</v>
      </c>
      <c r="O797" s="1">
        <v>2.0</v>
      </c>
      <c r="P797" s="1">
        <v>1.0</v>
      </c>
      <c r="Q797" s="1">
        <v>4.0</v>
      </c>
      <c r="R797" s="45">
        <f t="shared" si="6"/>
        <v>29</v>
      </c>
      <c r="S797" s="45">
        <f t="shared" si="7"/>
        <v>8</v>
      </c>
      <c r="T797" s="45">
        <f t="shared" si="8"/>
        <v>10</v>
      </c>
      <c r="U797" s="45">
        <f t="shared" si="9"/>
        <v>11</v>
      </c>
      <c r="V797" s="45">
        <f>VLOOKUP(R797,'PCS Percentiles'!A$2:E$105,5,False)</f>
        <v>73</v>
      </c>
      <c r="W797" s="112" t="str">
        <f t="shared" si="10"/>
        <v>Within Standard Deviation</v>
      </c>
    </row>
    <row r="798">
      <c r="A798" s="1" t="b">
        <v>1</v>
      </c>
      <c r="B798" s="1" t="s">
        <v>328</v>
      </c>
      <c r="C798" s="1">
        <v>2126.0</v>
      </c>
      <c r="D798" s="20">
        <v>44114.41953601852</v>
      </c>
      <c r="E798" s="1">
        <v>2.0</v>
      </c>
      <c r="F798" s="1">
        <v>2.0</v>
      </c>
      <c r="G798" s="1">
        <v>1.0</v>
      </c>
      <c r="H798" s="1">
        <v>1.0</v>
      </c>
      <c r="I798" s="1">
        <v>1.0</v>
      </c>
      <c r="J798" s="1">
        <v>2.0</v>
      </c>
      <c r="K798" s="1">
        <v>3.0</v>
      </c>
      <c r="L798" s="1">
        <v>2.0</v>
      </c>
      <c r="M798" s="1">
        <v>2.0</v>
      </c>
      <c r="N798" s="1">
        <v>2.0</v>
      </c>
      <c r="O798" s="1">
        <v>2.0</v>
      </c>
      <c r="P798" s="1">
        <v>1.0</v>
      </c>
      <c r="Q798" s="1">
        <v>2.0</v>
      </c>
      <c r="R798" s="45">
        <f t="shared" si="6"/>
        <v>23</v>
      </c>
      <c r="S798" s="45">
        <f t="shared" si="7"/>
        <v>8</v>
      </c>
      <c r="T798" s="45">
        <f t="shared" si="8"/>
        <v>7</v>
      </c>
      <c r="U798" s="45">
        <f t="shared" si="9"/>
        <v>8</v>
      </c>
      <c r="V798" s="45">
        <f>VLOOKUP(R798,'PCS Percentiles'!A$2:E$105,5,False)</f>
        <v>57</v>
      </c>
      <c r="W798" s="112" t="str">
        <f t="shared" si="10"/>
        <v>Within Standard Deviation</v>
      </c>
    </row>
    <row r="799">
      <c r="A799" s="1" t="b">
        <v>1</v>
      </c>
      <c r="B799" s="1" t="s">
        <v>1028</v>
      </c>
      <c r="C799" s="1">
        <v>2222.0</v>
      </c>
      <c r="D799" s="20">
        <v>44115.56226467593</v>
      </c>
      <c r="E799" s="1">
        <v>3.0</v>
      </c>
      <c r="F799" s="1">
        <v>0.0</v>
      </c>
      <c r="G799" s="1">
        <v>1.0</v>
      </c>
      <c r="H799" s="1">
        <v>1.0</v>
      </c>
      <c r="I799" s="1">
        <v>2.0</v>
      </c>
      <c r="J799" s="1">
        <v>1.0</v>
      </c>
      <c r="K799" s="1">
        <v>2.0</v>
      </c>
      <c r="L799" s="1">
        <v>2.0</v>
      </c>
      <c r="M799" s="1">
        <v>2.0</v>
      </c>
      <c r="N799" s="1">
        <v>1.0</v>
      </c>
      <c r="O799" s="1">
        <v>1.0</v>
      </c>
      <c r="P799" s="1">
        <v>1.0</v>
      </c>
      <c r="Q799" s="1">
        <v>0.0</v>
      </c>
      <c r="R799" s="45">
        <f t="shared" si="6"/>
        <v>17</v>
      </c>
      <c r="S799" s="45">
        <f t="shared" si="7"/>
        <v>8</v>
      </c>
      <c r="T799" s="45">
        <f t="shared" si="8"/>
        <v>3</v>
      </c>
      <c r="U799" s="45">
        <f t="shared" si="9"/>
        <v>6</v>
      </c>
      <c r="V799" s="45">
        <f>VLOOKUP(R799,'PCS Percentiles'!A$2:E$105,5,False)</f>
        <v>44</v>
      </c>
      <c r="W799" s="112" t="str">
        <f t="shared" si="10"/>
        <v>Within Standard Deviation</v>
      </c>
    </row>
    <row r="800">
      <c r="A800" s="1" t="b">
        <v>1</v>
      </c>
      <c r="B800" s="1" t="s">
        <v>489</v>
      </c>
      <c r="C800" s="1">
        <v>2273.0</v>
      </c>
      <c r="D800" s="20">
        <v>44115.620844537036</v>
      </c>
      <c r="E800" s="1">
        <v>0.0</v>
      </c>
      <c r="F800" s="1">
        <v>0.0</v>
      </c>
      <c r="G800" s="1">
        <v>0.0</v>
      </c>
      <c r="H800" s="1">
        <v>0.0</v>
      </c>
      <c r="I800" s="1">
        <v>3.0</v>
      </c>
      <c r="J800" s="1">
        <v>3.0</v>
      </c>
      <c r="K800" s="1">
        <v>0.0</v>
      </c>
      <c r="L800" s="1">
        <v>1.0</v>
      </c>
      <c r="M800" s="1">
        <v>2.0</v>
      </c>
      <c r="N800" s="1">
        <v>2.0</v>
      </c>
      <c r="O800" s="1">
        <v>1.0</v>
      </c>
      <c r="P800" s="1">
        <v>0.0</v>
      </c>
      <c r="Q800" s="1">
        <v>0.0</v>
      </c>
      <c r="R800" s="45">
        <f t="shared" si="6"/>
        <v>12</v>
      </c>
      <c r="S800" s="45">
        <f t="shared" si="7"/>
        <v>3</v>
      </c>
      <c r="T800" s="45">
        <f t="shared" si="8"/>
        <v>3</v>
      </c>
      <c r="U800" s="45">
        <f t="shared" si="9"/>
        <v>6</v>
      </c>
      <c r="V800" s="45">
        <f>VLOOKUP(R800,'PCS Percentiles'!A$2:E$105,5,False)</f>
        <v>31</v>
      </c>
      <c r="W800" s="112" t="str">
        <f t="shared" si="10"/>
        <v>Within Standard Deviation</v>
      </c>
    </row>
    <row r="801">
      <c r="A801" s="1" t="b">
        <v>1</v>
      </c>
      <c r="B801" s="1" t="s">
        <v>303</v>
      </c>
      <c r="C801" s="1">
        <v>2072.0</v>
      </c>
      <c r="D801" s="20">
        <v>44116.84232545139</v>
      </c>
      <c r="E801" s="1">
        <v>2.0</v>
      </c>
      <c r="F801" s="1">
        <v>0.0</v>
      </c>
      <c r="G801" s="1">
        <v>1.0</v>
      </c>
      <c r="H801" s="1">
        <v>0.0</v>
      </c>
      <c r="I801" s="1">
        <v>0.0</v>
      </c>
      <c r="J801" s="1">
        <v>0.0</v>
      </c>
      <c r="K801" s="1">
        <v>0.0</v>
      </c>
      <c r="L801" s="1">
        <v>1.0</v>
      </c>
      <c r="M801" s="1">
        <v>0.0</v>
      </c>
      <c r="N801" s="1">
        <v>0.0</v>
      </c>
      <c r="O801" s="1">
        <v>1.0</v>
      </c>
      <c r="P801" s="1">
        <v>0.0</v>
      </c>
      <c r="Q801" s="1">
        <v>0.0</v>
      </c>
      <c r="R801" s="45">
        <f t="shared" si="6"/>
        <v>5</v>
      </c>
      <c r="S801" s="45">
        <f t="shared" si="7"/>
        <v>3</v>
      </c>
      <c r="T801" s="45">
        <f t="shared" si="8"/>
        <v>0</v>
      </c>
      <c r="U801" s="45">
        <f t="shared" si="9"/>
        <v>2</v>
      </c>
      <c r="V801" s="45">
        <f>VLOOKUP(R801,'PCS Percentiles'!A$2:E$105,5,False)</f>
        <v>11</v>
      </c>
      <c r="W801" s="112" t="str">
        <f t="shared" si="10"/>
        <v>Within Standard Deviation</v>
      </c>
    </row>
    <row r="802">
      <c r="A802" s="1" t="b">
        <v>1</v>
      </c>
      <c r="B802" s="1" t="s">
        <v>469</v>
      </c>
      <c r="C802" s="1">
        <v>2292.0</v>
      </c>
      <c r="D802" s="20">
        <v>44116.87720394676</v>
      </c>
      <c r="E802" s="1">
        <v>1.0</v>
      </c>
      <c r="F802" s="1">
        <v>0.0</v>
      </c>
      <c r="G802" s="1">
        <v>1.0</v>
      </c>
      <c r="H802" s="1">
        <v>3.0</v>
      </c>
      <c r="I802" s="1">
        <v>1.0</v>
      </c>
      <c r="J802" s="1">
        <v>0.0</v>
      </c>
      <c r="K802" s="1">
        <v>0.0</v>
      </c>
      <c r="L802" s="1">
        <v>1.0</v>
      </c>
      <c r="M802" s="1">
        <v>0.0</v>
      </c>
      <c r="N802" s="1">
        <v>1.0</v>
      </c>
      <c r="O802" s="1">
        <v>0.0</v>
      </c>
      <c r="P802" s="1">
        <v>0.0</v>
      </c>
      <c r="Q802" s="1">
        <v>0.0</v>
      </c>
      <c r="R802" s="45">
        <f t="shared" si="6"/>
        <v>8</v>
      </c>
      <c r="S802" s="45">
        <f t="shared" si="7"/>
        <v>6</v>
      </c>
      <c r="T802" s="45">
        <f t="shared" si="8"/>
        <v>0</v>
      </c>
      <c r="U802" s="45">
        <f t="shared" si="9"/>
        <v>2</v>
      </c>
      <c r="V802" s="45">
        <f>VLOOKUP(R802,'PCS Percentiles'!A$2:E$105,5,False)</f>
        <v>19</v>
      </c>
      <c r="W802" s="112" t="str">
        <f t="shared" si="10"/>
        <v>Within Standard Deviation</v>
      </c>
    </row>
    <row r="803">
      <c r="A803" s="1" t="b">
        <v>1</v>
      </c>
      <c r="B803" s="1" t="s">
        <v>525</v>
      </c>
      <c r="C803" s="1">
        <v>2277.0</v>
      </c>
      <c r="D803" s="20">
        <v>44117.44226384259</v>
      </c>
      <c r="E803" s="1">
        <v>2.0</v>
      </c>
      <c r="F803" s="1">
        <v>0.0</v>
      </c>
      <c r="G803" s="1">
        <v>1.0</v>
      </c>
      <c r="H803" s="1">
        <v>2.0</v>
      </c>
      <c r="I803" s="1">
        <v>0.0</v>
      </c>
      <c r="J803" s="1">
        <v>2.0</v>
      </c>
      <c r="K803" s="1">
        <v>1.0</v>
      </c>
      <c r="L803" s="1">
        <v>1.0</v>
      </c>
      <c r="M803" s="1">
        <v>2.0</v>
      </c>
      <c r="N803" s="1">
        <v>1.0</v>
      </c>
      <c r="O803" s="1">
        <v>0.0</v>
      </c>
      <c r="P803" s="1">
        <v>1.0</v>
      </c>
      <c r="Q803" s="1">
        <v>0.0</v>
      </c>
      <c r="R803" s="45">
        <f t="shared" si="6"/>
        <v>13</v>
      </c>
      <c r="S803" s="45">
        <f t="shared" si="7"/>
        <v>6</v>
      </c>
      <c r="T803" s="45">
        <f t="shared" si="8"/>
        <v>3</v>
      </c>
      <c r="U803" s="45">
        <f t="shared" si="9"/>
        <v>4</v>
      </c>
      <c r="V803" s="45">
        <f>VLOOKUP(R803,'PCS Percentiles'!A$2:E$105,5,False)</f>
        <v>34</v>
      </c>
      <c r="W803" s="112" t="str">
        <f t="shared" si="10"/>
        <v>Within Standard Deviation</v>
      </c>
    </row>
    <row r="804">
      <c r="A804" s="1" t="b">
        <v>1</v>
      </c>
      <c r="B804" s="1" t="s">
        <v>395</v>
      </c>
      <c r="C804" s="1">
        <v>2208.0</v>
      </c>
      <c r="D804" s="20">
        <v>44117.638658298616</v>
      </c>
      <c r="E804" s="1">
        <v>2.0</v>
      </c>
      <c r="F804" s="1">
        <v>4.0</v>
      </c>
      <c r="G804" s="1">
        <v>1.0</v>
      </c>
      <c r="H804" s="1">
        <v>4.0</v>
      </c>
      <c r="I804" s="1">
        <v>3.0</v>
      </c>
      <c r="J804" s="1">
        <v>3.0</v>
      </c>
      <c r="K804" s="1">
        <v>0.0</v>
      </c>
      <c r="L804" s="1">
        <v>1.0</v>
      </c>
      <c r="M804" s="1">
        <v>3.0</v>
      </c>
      <c r="N804" s="1">
        <v>2.0</v>
      </c>
      <c r="O804" s="1">
        <v>3.0</v>
      </c>
      <c r="P804" s="1">
        <v>3.0</v>
      </c>
      <c r="Q804" s="1">
        <v>2.0</v>
      </c>
      <c r="R804" s="45">
        <f t="shared" si="6"/>
        <v>31</v>
      </c>
      <c r="S804" s="45">
        <f t="shared" si="7"/>
        <v>17</v>
      </c>
      <c r="T804" s="45">
        <f t="shared" si="8"/>
        <v>5</v>
      </c>
      <c r="U804" s="45">
        <f t="shared" si="9"/>
        <v>9</v>
      </c>
      <c r="V804" s="45">
        <f>VLOOKUP(R804,'PCS Percentiles'!A$2:E$105,5,False)</f>
        <v>78</v>
      </c>
      <c r="W804" s="112" t="str">
        <f t="shared" si="10"/>
        <v>Clinically Relevant</v>
      </c>
    </row>
    <row r="805">
      <c r="A805" s="1" t="b">
        <v>1</v>
      </c>
      <c r="B805" s="1" t="s">
        <v>326</v>
      </c>
      <c r="C805" s="1">
        <v>2121.0</v>
      </c>
      <c r="D805" s="20">
        <v>44118.341609826384</v>
      </c>
      <c r="E805" s="1">
        <v>3.0</v>
      </c>
      <c r="F805" s="1">
        <v>0.0</v>
      </c>
      <c r="G805" s="1">
        <v>1.0</v>
      </c>
      <c r="H805" s="1">
        <v>2.0</v>
      </c>
      <c r="I805" s="1">
        <v>0.0</v>
      </c>
      <c r="J805" s="1">
        <v>2.0</v>
      </c>
      <c r="K805" s="1">
        <v>3.0</v>
      </c>
      <c r="L805" s="1">
        <v>2.0</v>
      </c>
      <c r="M805" s="1">
        <v>1.0</v>
      </c>
      <c r="N805" s="1">
        <v>2.0</v>
      </c>
      <c r="O805" s="1">
        <v>2.0</v>
      </c>
      <c r="P805" s="1">
        <v>2.0</v>
      </c>
      <c r="Q805" s="1">
        <v>2.0</v>
      </c>
      <c r="R805" s="45">
        <f t="shared" si="6"/>
        <v>22</v>
      </c>
      <c r="S805" s="45">
        <f t="shared" si="7"/>
        <v>8</v>
      </c>
      <c r="T805" s="45">
        <f t="shared" si="8"/>
        <v>7</v>
      </c>
      <c r="U805" s="45">
        <f t="shared" si="9"/>
        <v>7</v>
      </c>
      <c r="V805" s="45">
        <f>VLOOKUP(R805,'PCS Percentiles'!A$2:E$105,5,False)</f>
        <v>55</v>
      </c>
      <c r="W805" s="112" t="str">
        <f t="shared" si="10"/>
        <v>Within Standard Deviation</v>
      </c>
    </row>
    <row r="806">
      <c r="A806" s="1" t="b">
        <v>1</v>
      </c>
      <c r="B806" s="1" t="s">
        <v>493</v>
      </c>
      <c r="C806" s="1">
        <v>2318.0</v>
      </c>
      <c r="D806" s="20">
        <v>44118.397514247685</v>
      </c>
      <c r="E806" s="1">
        <v>3.0</v>
      </c>
      <c r="F806" s="1">
        <v>0.0</v>
      </c>
      <c r="G806" s="1">
        <v>1.0</v>
      </c>
      <c r="H806" s="1">
        <v>1.0</v>
      </c>
      <c r="I806" s="1">
        <v>1.0</v>
      </c>
      <c r="J806" s="1">
        <v>0.0</v>
      </c>
      <c r="K806" s="1">
        <v>3.0</v>
      </c>
      <c r="L806" s="1">
        <v>4.0</v>
      </c>
      <c r="M806" s="1">
        <v>1.0</v>
      </c>
      <c r="N806" s="1">
        <v>0.0</v>
      </c>
      <c r="O806" s="1">
        <v>1.0</v>
      </c>
      <c r="P806" s="1">
        <v>1.0</v>
      </c>
      <c r="Q806" s="1">
        <v>1.0</v>
      </c>
      <c r="R806" s="45">
        <f t="shared" si="6"/>
        <v>17</v>
      </c>
      <c r="S806" s="45">
        <f t="shared" si="7"/>
        <v>7</v>
      </c>
      <c r="T806" s="45">
        <f t="shared" si="8"/>
        <v>4</v>
      </c>
      <c r="U806" s="45">
        <f t="shared" si="9"/>
        <v>6</v>
      </c>
      <c r="V806" s="45">
        <f>VLOOKUP(R806,'PCS Percentiles'!A$2:E$105,5,False)</f>
        <v>44</v>
      </c>
      <c r="W806" s="112" t="str">
        <f t="shared" si="10"/>
        <v>Within Standard Deviation</v>
      </c>
    </row>
    <row r="807">
      <c r="A807" s="1" t="b">
        <v>1</v>
      </c>
      <c r="B807" s="1" t="s">
        <v>354</v>
      </c>
      <c r="C807" s="1">
        <v>2156.0</v>
      </c>
      <c r="D807" s="20">
        <v>44118.59530472222</v>
      </c>
      <c r="E807" s="1">
        <v>2.0</v>
      </c>
      <c r="F807" s="1">
        <v>0.0</v>
      </c>
      <c r="G807" s="1">
        <v>2.0</v>
      </c>
      <c r="H807" s="1">
        <v>1.0</v>
      </c>
      <c r="I807" s="1">
        <v>0.0</v>
      </c>
      <c r="J807" s="1">
        <v>1.0</v>
      </c>
      <c r="K807" s="1">
        <v>0.0</v>
      </c>
      <c r="L807" s="1">
        <v>2.0</v>
      </c>
      <c r="M807" s="1">
        <v>1.0</v>
      </c>
      <c r="N807" s="1">
        <v>0.0</v>
      </c>
      <c r="O807" s="1">
        <v>1.0</v>
      </c>
      <c r="P807" s="1">
        <v>0.0</v>
      </c>
      <c r="Q807" s="1">
        <v>3.0</v>
      </c>
      <c r="R807" s="45">
        <f t="shared" si="6"/>
        <v>13</v>
      </c>
      <c r="S807" s="45">
        <f t="shared" si="7"/>
        <v>5</v>
      </c>
      <c r="T807" s="45">
        <f t="shared" si="8"/>
        <v>4</v>
      </c>
      <c r="U807" s="45">
        <f t="shared" si="9"/>
        <v>4</v>
      </c>
      <c r="V807" s="45">
        <f>VLOOKUP(R807,'PCS Percentiles'!A$2:E$105,5,False)</f>
        <v>34</v>
      </c>
      <c r="W807" s="112" t="str">
        <f t="shared" si="10"/>
        <v>Within Standard Deviation</v>
      </c>
    </row>
    <row r="808">
      <c r="A808" s="1" t="b">
        <v>1</v>
      </c>
      <c r="B808" s="1" t="s">
        <v>104</v>
      </c>
      <c r="C808" s="1">
        <v>1872.0</v>
      </c>
      <c r="D808" s="20">
        <v>44119.39599651621</v>
      </c>
      <c r="E808" s="1">
        <v>3.0</v>
      </c>
      <c r="F808" s="1">
        <v>2.0</v>
      </c>
      <c r="G808" s="1">
        <v>2.0</v>
      </c>
      <c r="H808" s="1">
        <v>2.0</v>
      </c>
      <c r="I808" s="1">
        <v>3.0</v>
      </c>
      <c r="J808" s="1">
        <v>2.0</v>
      </c>
      <c r="K808" s="1">
        <v>2.0</v>
      </c>
      <c r="L808" s="1">
        <v>4.0</v>
      </c>
      <c r="M808" s="1">
        <v>2.0</v>
      </c>
      <c r="N808" s="1">
        <v>3.0</v>
      </c>
      <c r="O808" s="1">
        <v>3.0</v>
      </c>
      <c r="P808" s="1">
        <v>3.0</v>
      </c>
      <c r="Q808" s="1">
        <v>3.0</v>
      </c>
      <c r="R808" s="45">
        <f t="shared" si="6"/>
        <v>34</v>
      </c>
      <c r="S808" s="45">
        <f t="shared" si="7"/>
        <v>15</v>
      </c>
      <c r="T808" s="45">
        <f t="shared" si="8"/>
        <v>7</v>
      </c>
      <c r="U808" s="45">
        <f t="shared" si="9"/>
        <v>12</v>
      </c>
      <c r="V808" s="45">
        <f>VLOOKUP(R808,'PCS Percentiles'!A$2:E$105,5,False)</f>
        <v>84</v>
      </c>
      <c r="W808" s="112" t="str">
        <f t="shared" si="10"/>
        <v>Clinically Relevant</v>
      </c>
    </row>
    <row r="809">
      <c r="A809" s="1" t="b">
        <v>1</v>
      </c>
      <c r="B809" s="1" t="s">
        <v>381</v>
      </c>
      <c r="C809" s="1">
        <v>2185.0</v>
      </c>
      <c r="D809" s="20">
        <v>44119.44428763889</v>
      </c>
      <c r="E809" s="1">
        <v>2.0</v>
      </c>
      <c r="F809" s="1">
        <v>1.0</v>
      </c>
      <c r="G809" s="1">
        <v>1.0</v>
      </c>
      <c r="H809" s="1">
        <v>2.0</v>
      </c>
      <c r="I809" s="1">
        <v>1.0</v>
      </c>
      <c r="J809" s="1">
        <v>1.0</v>
      </c>
      <c r="K809" s="1">
        <v>2.0</v>
      </c>
      <c r="L809" s="1">
        <v>1.0</v>
      </c>
      <c r="M809" s="1">
        <v>1.0</v>
      </c>
      <c r="N809" s="1">
        <v>1.0</v>
      </c>
      <c r="O809" s="1">
        <v>1.0</v>
      </c>
      <c r="P809" s="1">
        <v>1.0</v>
      </c>
      <c r="Q809" s="1">
        <v>1.0</v>
      </c>
      <c r="R809" s="45">
        <f t="shared" si="6"/>
        <v>16</v>
      </c>
      <c r="S809" s="45">
        <f t="shared" si="7"/>
        <v>8</v>
      </c>
      <c r="T809" s="45">
        <f t="shared" si="8"/>
        <v>4</v>
      </c>
      <c r="U809" s="45">
        <f t="shared" si="9"/>
        <v>4</v>
      </c>
      <c r="V809" s="45">
        <f>VLOOKUP(R809,'PCS Percentiles'!A$2:E$105,5,False)</f>
        <v>41</v>
      </c>
      <c r="W809" s="112" t="str">
        <f t="shared" si="10"/>
        <v>Within Standard Deviation</v>
      </c>
    </row>
    <row r="810">
      <c r="A810" s="1" t="b">
        <v>1</v>
      </c>
      <c r="B810" s="1" t="s">
        <v>529</v>
      </c>
      <c r="C810" s="1">
        <v>2379.0</v>
      </c>
      <c r="D810" s="20">
        <v>44119.59592399305</v>
      </c>
      <c r="E810" s="1">
        <v>2.0</v>
      </c>
      <c r="F810" s="1">
        <v>0.0</v>
      </c>
      <c r="G810" s="1">
        <v>1.0</v>
      </c>
      <c r="H810" s="1">
        <v>1.0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1.0</v>
      </c>
      <c r="Q810" s="1">
        <v>0.0</v>
      </c>
      <c r="R810" s="45">
        <f t="shared" si="6"/>
        <v>5</v>
      </c>
      <c r="S810" s="45">
        <f t="shared" si="7"/>
        <v>5</v>
      </c>
      <c r="T810" s="45">
        <f t="shared" si="8"/>
        <v>0</v>
      </c>
      <c r="U810" s="45">
        <f t="shared" si="9"/>
        <v>0</v>
      </c>
      <c r="V810" s="45">
        <f>VLOOKUP(R810,'PCS Percentiles'!A$2:E$105,5,False)</f>
        <v>11</v>
      </c>
      <c r="W810" s="112" t="str">
        <f t="shared" si="10"/>
        <v>Within Standard Deviation</v>
      </c>
    </row>
    <row r="811">
      <c r="A811" s="1" t="b">
        <v>1</v>
      </c>
      <c r="B811" s="1" t="s">
        <v>530</v>
      </c>
      <c r="C811" s="1">
        <v>1876.0</v>
      </c>
      <c r="D811" s="20">
        <v>44119.65729407407</v>
      </c>
      <c r="E811" s="1">
        <v>0.0</v>
      </c>
      <c r="F811" s="1">
        <v>0.0</v>
      </c>
      <c r="G811" s="1">
        <v>3.0</v>
      </c>
      <c r="H811" s="1">
        <v>2.0</v>
      </c>
      <c r="I811" s="1">
        <v>0.0</v>
      </c>
      <c r="J811" s="1">
        <v>0.0</v>
      </c>
      <c r="K811" s="1">
        <v>0.0</v>
      </c>
      <c r="L811" s="1">
        <v>1.0</v>
      </c>
      <c r="M811" s="1">
        <v>0.0</v>
      </c>
      <c r="N811" s="1">
        <v>0.0</v>
      </c>
      <c r="O811" s="1">
        <v>1.0</v>
      </c>
      <c r="P811" s="1">
        <v>0.0</v>
      </c>
      <c r="Q811" s="1">
        <v>1.0</v>
      </c>
      <c r="R811" s="45">
        <f t="shared" si="6"/>
        <v>8</v>
      </c>
      <c r="S811" s="45">
        <f t="shared" si="7"/>
        <v>5</v>
      </c>
      <c r="T811" s="45">
        <f t="shared" si="8"/>
        <v>1</v>
      </c>
      <c r="U811" s="45">
        <f t="shared" si="9"/>
        <v>2</v>
      </c>
      <c r="V811" s="45">
        <f>VLOOKUP(R811,'PCS Percentiles'!A$2:E$105,5,False)</f>
        <v>19</v>
      </c>
      <c r="W811" s="112" t="str">
        <f t="shared" si="10"/>
        <v>Within Standard Deviation</v>
      </c>
    </row>
    <row r="812">
      <c r="A812" s="1" t="b">
        <v>1</v>
      </c>
      <c r="B812" s="1" t="s">
        <v>492</v>
      </c>
      <c r="C812" s="1">
        <v>2327.0</v>
      </c>
      <c r="D812" s="20">
        <v>44120.64599210648</v>
      </c>
      <c r="E812" s="1">
        <v>3.0</v>
      </c>
      <c r="F812" s="1">
        <v>3.0</v>
      </c>
      <c r="G812" s="1">
        <v>2.0</v>
      </c>
      <c r="H812" s="1">
        <v>3.0</v>
      </c>
      <c r="I812" s="1">
        <v>4.0</v>
      </c>
      <c r="J812" s="1">
        <v>2.0</v>
      </c>
      <c r="K812" s="1">
        <v>3.0</v>
      </c>
      <c r="L812" s="1">
        <v>2.0</v>
      </c>
      <c r="M812" s="1">
        <v>4.0</v>
      </c>
      <c r="N812" s="1">
        <v>3.0</v>
      </c>
      <c r="O812" s="1">
        <v>4.0</v>
      </c>
      <c r="P812" s="1">
        <v>3.0</v>
      </c>
      <c r="Q812" s="1">
        <v>0.0</v>
      </c>
      <c r="R812" s="45">
        <f t="shared" si="6"/>
        <v>36</v>
      </c>
      <c r="S812" s="45">
        <f t="shared" si="7"/>
        <v>18</v>
      </c>
      <c r="T812" s="45">
        <f t="shared" si="8"/>
        <v>5</v>
      </c>
      <c r="U812" s="45">
        <f t="shared" si="9"/>
        <v>13</v>
      </c>
      <c r="V812" s="45">
        <f>VLOOKUP(R812,'PCS Percentiles'!A$2:E$105,5,False)</f>
        <v>87</v>
      </c>
      <c r="W812" s="112" t="str">
        <f t="shared" si="10"/>
        <v>Clinically Relevant</v>
      </c>
    </row>
    <row r="813">
      <c r="A813" s="1" t="b">
        <v>1</v>
      </c>
      <c r="B813" s="1" t="s">
        <v>444</v>
      </c>
      <c r="C813" s="1">
        <v>2271.0</v>
      </c>
      <c r="D813" s="20">
        <v>44123.44315024305</v>
      </c>
      <c r="E813" s="1">
        <v>2.0</v>
      </c>
      <c r="F813" s="1">
        <v>1.0</v>
      </c>
      <c r="G813" s="1">
        <v>1.0</v>
      </c>
      <c r="H813" s="1">
        <v>1.0</v>
      </c>
      <c r="I813" s="1">
        <v>1.0</v>
      </c>
      <c r="J813" s="1">
        <v>1.0</v>
      </c>
      <c r="K813" s="1">
        <v>1.0</v>
      </c>
      <c r="L813" s="1">
        <v>2.0</v>
      </c>
      <c r="M813" s="1">
        <v>1.0</v>
      </c>
      <c r="N813" s="1">
        <v>1.0</v>
      </c>
      <c r="O813" s="1">
        <v>1.0</v>
      </c>
      <c r="P813" s="1">
        <v>1.0</v>
      </c>
      <c r="Q813" s="1">
        <v>0.0</v>
      </c>
      <c r="R813" s="45">
        <f t="shared" si="6"/>
        <v>14</v>
      </c>
      <c r="S813" s="45">
        <f t="shared" si="7"/>
        <v>7</v>
      </c>
      <c r="T813" s="45">
        <f t="shared" si="8"/>
        <v>2</v>
      </c>
      <c r="U813" s="45">
        <f t="shared" si="9"/>
        <v>5</v>
      </c>
      <c r="V813" s="45">
        <f>VLOOKUP(R813,'PCS Percentiles'!A$2:E$105,5,False)</f>
        <v>35</v>
      </c>
      <c r="W813" s="112" t="str">
        <f t="shared" si="10"/>
        <v>Within Standard Deviation</v>
      </c>
    </row>
    <row r="814">
      <c r="A814" s="1" t="b">
        <v>1</v>
      </c>
      <c r="B814" s="1" t="s">
        <v>531</v>
      </c>
      <c r="C814" s="1">
        <v>2360.0</v>
      </c>
      <c r="D814" s="20">
        <v>44123.46759901621</v>
      </c>
      <c r="E814" s="1">
        <v>2.0</v>
      </c>
      <c r="F814" s="1">
        <v>1.0</v>
      </c>
      <c r="G814" s="1">
        <v>1.0</v>
      </c>
      <c r="H814" s="1">
        <v>1.0</v>
      </c>
      <c r="I814" s="1">
        <v>1.0</v>
      </c>
      <c r="J814" s="1">
        <v>1.0</v>
      </c>
      <c r="K814" s="1">
        <v>0.0</v>
      </c>
      <c r="L814" s="1">
        <v>1.0</v>
      </c>
      <c r="M814" s="1">
        <v>1.0</v>
      </c>
      <c r="N814" s="1">
        <v>1.0</v>
      </c>
      <c r="O814" s="1">
        <v>1.0</v>
      </c>
      <c r="P814" s="1">
        <v>1.0</v>
      </c>
      <c r="Q814" s="1">
        <v>2.0</v>
      </c>
      <c r="R814" s="45">
        <f t="shared" si="6"/>
        <v>14</v>
      </c>
      <c r="S814" s="45">
        <f t="shared" si="7"/>
        <v>7</v>
      </c>
      <c r="T814" s="45">
        <f t="shared" si="8"/>
        <v>3</v>
      </c>
      <c r="U814" s="45">
        <f t="shared" si="9"/>
        <v>4</v>
      </c>
      <c r="V814" s="45">
        <f>VLOOKUP(R814,'PCS Percentiles'!A$2:E$105,5,False)</f>
        <v>35</v>
      </c>
      <c r="W814" s="112" t="str">
        <f t="shared" si="10"/>
        <v>Within Standard Deviation</v>
      </c>
    </row>
    <row r="815">
      <c r="A815" s="1" t="b">
        <v>1</v>
      </c>
      <c r="B815" s="1" t="s">
        <v>481</v>
      </c>
      <c r="C815" s="1">
        <v>2305.0</v>
      </c>
      <c r="D815" s="20">
        <v>44123.47144043981</v>
      </c>
      <c r="E815" s="1">
        <v>3.0</v>
      </c>
      <c r="F815" s="1">
        <v>0.0</v>
      </c>
      <c r="G815" s="1">
        <v>1.0</v>
      </c>
      <c r="H815" s="1">
        <v>3.0</v>
      </c>
      <c r="I815" s="1">
        <v>3.0</v>
      </c>
      <c r="J815" s="1">
        <v>3.0</v>
      </c>
      <c r="K815" s="1">
        <v>1.0</v>
      </c>
      <c r="L815" s="1">
        <v>4.0</v>
      </c>
      <c r="M815" s="1">
        <v>2.0</v>
      </c>
      <c r="N815" s="1">
        <v>1.0</v>
      </c>
      <c r="O815" s="1">
        <v>1.0</v>
      </c>
      <c r="P815" s="1">
        <v>0.0</v>
      </c>
      <c r="Q815" s="1">
        <v>3.0</v>
      </c>
      <c r="R815" s="45">
        <f t="shared" si="6"/>
        <v>25</v>
      </c>
      <c r="S815" s="45">
        <f t="shared" si="7"/>
        <v>10</v>
      </c>
      <c r="T815" s="45">
        <f t="shared" si="8"/>
        <v>7</v>
      </c>
      <c r="U815" s="45">
        <f t="shared" si="9"/>
        <v>8</v>
      </c>
      <c r="V815" s="45">
        <f>VLOOKUP(R815,'PCS Percentiles'!A$2:E$105,5,False)</f>
        <v>62</v>
      </c>
      <c r="W815" s="112" t="str">
        <f t="shared" si="10"/>
        <v>Within Standard Deviation</v>
      </c>
    </row>
    <row r="816">
      <c r="A816" s="1" t="b">
        <v>1</v>
      </c>
      <c r="B816" s="1" t="s">
        <v>448</v>
      </c>
      <c r="C816" s="1">
        <v>2264.0</v>
      </c>
      <c r="D816" s="20">
        <v>44123.56363606481</v>
      </c>
      <c r="E816" s="1">
        <v>2.0</v>
      </c>
      <c r="F816" s="1">
        <v>1.0</v>
      </c>
      <c r="G816" s="1">
        <v>0.0</v>
      </c>
      <c r="H816" s="1">
        <v>1.0</v>
      </c>
      <c r="I816" s="1">
        <v>2.0</v>
      </c>
      <c r="J816" s="1">
        <v>1.0</v>
      </c>
      <c r="K816" s="1">
        <v>2.0</v>
      </c>
      <c r="L816" s="1">
        <v>3.0</v>
      </c>
      <c r="M816" s="1">
        <v>2.0</v>
      </c>
      <c r="N816" s="1">
        <v>2.0</v>
      </c>
      <c r="O816" s="1">
        <v>3.0</v>
      </c>
      <c r="P816" s="1">
        <v>2.0</v>
      </c>
      <c r="Q816" s="1">
        <v>1.0</v>
      </c>
      <c r="R816" s="45">
        <f t="shared" si="6"/>
        <v>22</v>
      </c>
      <c r="S816" s="45">
        <f t="shared" si="7"/>
        <v>8</v>
      </c>
      <c r="T816" s="45">
        <f t="shared" si="8"/>
        <v>4</v>
      </c>
      <c r="U816" s="45">
        <f t="shared" si="9"/>
        <v>10</v>
      </c>
      <c r="V816" s="45">
        <f>VLOOKUP(R816,'PCS Percentiles'!A$2:E$105,5,False)</f>
        <v>55</v>
      </c>
      <c r="W816" s="112" t="str">
        <f t="shared" si="10"/>
        <v>Within Standard Deviation</v>
      </c>
    </row>
    <row r="817">
      <c r="A817" s="1" t="b">
        <v>1</v>
      </c>
      <c r="B817" s="1" t="s">
        <v>533</v>
      </c>
      <c r="C817" s="1">
        <v>2380.0</v>
      </c>
      <c r="D817" s="20">
        <v>44123.760254884255</v>
      </c>
      <c r="E817" s="1">
        <v>3.0</v>
      </c>
      <c r="F817" s="1">
        <v>1.0</v>
      </c>
      <c r="G817" s="1">
        <v>2.0</v>
      </c>
      <c r="H817" s="1">
        <v>1.0</v>
      </c>
      <c r="I817" s="1">
        <v>1.0</v>
      </c>
      <c r="J817" s="1">
        <v>3.0</v>
      </c>
      <c r="K817" s="1">
        <v>1.0</v>
      </c>
      <c r="L817" s="1">
        <v>1.0</v>
      </c>
      <c r="M817" s="1">
        <v>1.0</v>
      </c>
      <c r="N817" s="1">
        <v>1.0</v>
      </c>
      <c r="O817" s="1">
        <v>1.0</v>
      </c>
      <c r="P817" s="1">
        <v>3.0</v>
      </c>
      <c r="Q817" s="1">
        <v>2.0</v>
      </c>
      <c r="R817" s="45">
        <f t="shared" si="6"/>
        <v>21</v>
      </c>
      <c r="S817" s="45">
        <f t="shared" si="7"/>
        <v>11</v>
      </c>
      <c r="T817" s="45">
        <f t="shared" si="8"/>
        <v>6</v>
      </c>
      <c r="U817" s="45">
        <f t="shared" si="9"/>
        <v>4</v>
      </c>
      <c r="V817" s="45">
        <f>VLOOKUP(R817,'PCS Percentiles'!A$2:E$105,5,False)</f>
        <v>53</v>
      </c>
      <c r="W817" s="112" t="str">
        <f t="shared" si="10"/>
        <v>Within Standard Deviation</v>
      </c>
    </row>
    <row r="818">
      <c r="A818" s="1" t="b">
        <v>1</v>
      </c>
      <c r="B818" s="1" t="s">
        <v>481</v>
      </c>
      <c r="C818" s="1">
        <v>2305.0</v>
      </c>
      <c r="D818" s="20">
        <v>44124.250632766205</v>
      </c>
      <c r="E818" s="1">
        <v>3.0</v>
      </c>
      <c r="F818" s="1">
        <v>0.0</v>
      </c>
      <c r="G818" s="1">
        <v>1.0</v>
      </c>
      <c r="H818" s="1">
        <v>3.0</v>
      </c>
      <c r="I818" s="1">
        <v>3.0</v>
      </c>
      <c r="J818" s="1">
        <v>3.0</v>
      </c>
      <c r="K818" s="1">
        <v>1.0</v>
      </c>
      <c r="L818" s="1">
        <v>4.0</v>
      </c>
      <c r="M818" s="1">
        <v>2.0</v>
      </c>
      <c r="N818" s="1">
        <v>1.0</v>
      </c>
      <c r="O818" s="1">
        <v>1.0</v>
      </c>
      <c r="P818" s="1">
        <v>0.0</v>
      </c>
      <c r="Q818" s="1">
        <v>3.0</v>
      </c>
      <c r="R818" s="45">
        <f t="shared" si="6"/>
        <v>25</v>
      </c>
      <c r="S818" s="45">
        <f t="shared" si="7"/>
        <v>10</v>
      </c>
      <c r="T818" s="45">
        <f t="shared" si="8"/>
        <v>7</v>
      </c>
      <c r="U818" s="45">
        <f t="shared" si="9"/>
        <v>8</v>
      </c>
      <c r="V818" s="45">
        <f>VLOOKUP(R818,'PCS Percentiles'!A$2:E$105,5,False)</f>
        <v>62</v>
      </c>
      <c r="W818" s="112" t="str">
        <f t="shared" si="10"/>
        <v>Within Standard Deviation</v>
      </c>
    </row>
    <row r="819">
      <c r="A819" s="1" t="b">
        <v>1</v>
      </c>
      <c r="B819" s="1" t="s">
        <v>232</v>
      </c>
      <c r="C819" s="1">
        <v>1921.0</v>
      </c>
      <c r="D819" s="20">
        <v>44124.38786565972</v>
      </c>
      <c r="E819" s="1">
        <v>2.0</v>
      </c>
      <c r="F819" s="1">
        <v>1.0</v>
      </c>
      <c r="G819" s="1">
        <v>1.0</v>
      </c>
      <c r="H819" s="1">
        <v>1.0</v>
      </c>
      <c r="I819" s="1">
        <v>1.0</v>
      </c>
      <c r="J819" s="1">
        <v>2.0</v>
      </c>
      <c r="K819" s="1">
        <v>1.0</v>
      </c>
      <c r="L819" s="1">
        <v>2.0</v>
      </c>
      <c r="M819" s="1">
        <v>1.0</v>
      </c>
      <c r="N819" s="1">
        <v>1.0</v>
      </c>
      <c r="O819" s="1">
        <v>1.0</v>
      </c>
      <c r="P819" s="1">
        <v>1.0</v>
      </c>
      <c r="Q819" s="1">
        <v>1.0</v>
      </c>
      <c r="R819" s="45">
        <f t="shared" si="6"/>
        <v>16</v>
      </c>
      <c r="S819" s="45">
        <f t="shared" si="7"/>
        <v>7</v>
      </c>
      <c r="T819" s="45">
        <f t="shared" si="8"/>
        <v>4</v>
      </c>
      <c r="U819" s="45">
        <f t="shared" si="9"/>
        <v>5</v>
      </c>
      <c r="V819" s="45">
        <f>VLOOKUP(R819,'PCS Percentiles'!A$2:E$105,5,False)</f>
        <v>41</v>
      </c>
      <c r="W819" s="112" t="str">
        <f t="shared" si="10"/>
        <v>Within Standard Deviation</v>
      </c>
    </row>
    <row r="820">
      <c r="A820" s="1" t="b">
        <v>1</v>
      </c>
      <c r="B820" s="1" t="s">
        <v>534</v>
      </c>
      <c r="C820" s="1">
        <v>2375.0</v>
      </c>
      <c r="D820" s="20">
        <v>44124.81080842593</v>
      </c>
      <c r="E820" s="1">
        <v>3.0</v>
      </c>
      <c r="F820" s="1">
        <v>3.0</v>
      </c>
      <c r="G820" s="1">
        <v>2.0</v>
      </c>
      <c r="H820" s="1">
        <v>3.0</v>
      </c>
      <c r="I820" s="1">
        <v>4.0</v>
      </c>
      <c r="J820" s="1">
        <v>4.0</v>
      </c>
      <c r="K820" s="1">
        <v>3.0</v>
      </c>
      <c r="L820" s="1">
        <v>3.0</v>
      </c>
      <c r="M820" s="1">
        <v>4.0</v>
      </c>
      <c r="N820" s="1">
        <v>3.0</v>
      </c>
      <c r="O820" s="1">
        <v>3.0</v>
      </c>
      <c r="P820" s="1">
        <v>3.0</v>
      </c>
      <c r="Q820" s="1">
        <v>4.0</v>
      </c>
      <c r="R820" s="45">
        <f t="shared" si="6"/>
        <v>42</v>
      </c>
      <c r="S820" s="45">
        <f t="shared" si="7"/>
        <v>18</v>
      </c>
      <c r="T820" s="45">
        <f t="shared" si="8"/>
        <v>11</v>
      </c>
      <c r="U820" s="45">
        <f t="shared" si="9"/>
        <v>13</v>
      </c>
      <c r="V820" s="45">
        <f>VLOOKUP(R820,'PCS Percentiles'!A$2:E$105,5,False)</f>
        <v>94</v>
      </c>
      <c r="W820" s="112" t="str">
        <f t="shared" si="10"/>
        <v>Clinically Relevant</v>
      </c>
    </row>
    <row r="821">
      <c r="A821" s="1" t="b">
        <v>1</v>
      </c>
      <c r="B821" s="1" t="s">
        <v>352</v>
      </c>
      <c r="C821" s="1">
        <v>2140.0</v>
      </c>
      <c r="D821" s="20">
        <v>44124.93603711805</v>
      </c>
      <c r="E821" s="1">
        <v>2.0</v>
      </c>
      <c r="F821" s="1">
        <v>1.0</v>
      </c>
      <c r="G821" s="1">
        <v>2.0</v>
      </c>
      <c r="H821" s="1">
        <v>2.0</v>
      </c>
      <c r="I821" s="1">
        <v>1.0</v>
      </c>
      <c r="J821" s="1">
        <v>2.0</v>
      </c>
      <c r="K821" s="1">
        <v>2.0</v>
      </c>
      <c r="L821" s="1">
        <v>2.0</v>
      </c>
      <c r="M821" s="1">
        <v>2.0</v>
      </c>
      <c r="N821" s="1">
        <v>2.0</v>
      </c>
      <c r="O821" s="1">
        <v>1.0</v>
      </c>
      <c r="P821" s="1">
        <v>2.0</v>
      </c>
      <c r="Q821" s="1">
        <v>2.0</v>
      </c>
      <c r="R821" s="45">
        <f t="shared" si="6"/>
        <v>23</v>
      </c>
      <c r="S821" s="45">
        <f t="shared" si="7"/>
        <v>10</v>
      </c>
      <c r="T821" s="45">
        <f t="shared" si="8"/>
        <v>6</v>
      </c>
      <c r="U821" s="45">
        <f t="shared" si="9"/>
        <v>7</v>
      </c>
      <c r="V821" s="45">
        <f>VLOOKUP(R821,'PCS Percentiles'!A$2:E$105,5,False)</f>
        <v>57</v>
      </c>
      <c r="W821" s="112" t="str">
        <f t="shared" si="10"/>
        <v>Within Standard Deviation</v>
      </c>
    </row>
    <row r="822">
      <c r="A822" s="1" t="b">
        <v>1</v>
      </c>
      <c r="B822" s="1" t="s">
        <v>451</v>
      </c>
      <c r="C822" s="1">
        <v>2279.0</v>
      </c>
      <c r="D822" s="20">
        <v>44125.39377964121</v>
      </c>
      <c r="E822" s="1">
        <v>2.0</v>
      </c>
      <c r="F822" s="1">
        <v>0.0</v>
      </c>
      <c r="G822" s="1">
        <v>2.0</v>
      </c>
      <c r="H822" s="1">
        <v>2.0</v>
      </c>
      <c r="I822" s="1">
        <v>1.0</v>
      </c>
      <c r="J822" s="1">
        <v>0.0</v>
      </c>
      <c r="K822" s="1">
        <v>0.0</v>
      </c>
      <c r="L822" s="1">
        <v>1.0</v>
      </c>
      <c r="M822" s="1">
        <v>0.0</v>
      </c>
      <c r="N822" s="1">
        <v>0.0</v>
      </c>
      <c r="O822" s="1">
        <v>1.0</v>
      </c>
      <c r="P822" s="1">
        <v>1.0</v>
      </c>
      <c r="Q822" s="1">
        <v>1.0</v>
      </c>
      <c r="R822" s="45">
        <f t="shared" si="6"/>
        <v>11</v>
      </c>
      <c r="S822" s="45">
        <f t="shared" si="7"/>
        <v>8</v>
      </c>
      <c r="T822" s="45">
        <f t="shared" si="8"/>
        <v>1</v>
      </c>
      <c r="U822" s="45">
        <f t="shared" si="9"/>
        <v>2</v>
      </c>
      <c r="V822" s="45">
        <f>VLOOKUP(R822,'PCS Percentiles'!A$2:E$105,5,False)</f>
        <v>28</v>
      </c>
      <c r="W822" s="112" t="str">
        <f t="shared" si="10"/>
        <v>Within Standard Deviation</v>
      </c>
    </row>
    <row r="823">
      <c r="A823" s="1" t="b">
        <v>1</v>
      </c>
      <c r="B823" s="1" t="s">
        <v>484</v>
      </c>
      <c r="C823" s="1">
        <v>2249.0</v>
      </c>
      <c r="D823" s="20">
        <v>44125.435382615746</v>
      </c>
      <c r="E823" s="1">
        <v>4.0</v>
      </c>
      <c r="F823" s="1">
        <v>3.0</v>
      </c>
      <c r="G823" s="1">
        <v>4.0</v>
      </c>
      <c r="H823" s="1">
        <v>4.0</v>
      </c>
      <c r="I823" s="1">
        <v>4.0</v>
      </c>
      <c r="J823" s="1">
        <v>4.0</v>
      </c>
      <c r="K823" s="1">
        <v>4.0</v>
      </c>
      <c r="L823" s="1">
        <v>3.0</v>
      </c>
      <c r="M823" s="1">
        <v>3.0</v>
      </c>
      <c r="N823" s="1">
        <v>4.0</v>
      </c>
      <c r="O823" s="1">
        <v>4.0</v>
      </c>
      <c r="P823" s="1">
        <v>3.0</v>
      </c>
      <c r="Q823" s="1">
        <v>4.0</v>
      </c>
      <c r="R823" s="45">
        <f t="shared" si="6"/>
        <v>48</v>
      </c>
      <c r="S823" s="45">
        <f t="shared" si="7"/>
        <v>22</v>
      </c>
      <c r="T823" s="45">
        <f t="shared" si="8"/>
        <v>12</v>
      </c>
      <c r="U823" s="45">
        <f t="shared" si="9"/>
        <v>14</v>
      </c>
      <c r="V823" s="45">
        <f>VLOOKUP(R823,'PCS Percentiles'!A$2:E$105,5,False)</f>
        <v>99</v>
      </c>
      <c r="W823" s="112" t="str">
        <f t="shared" si="10"/>
        <v>Clinically Relevant</v>
      </c>
    </row>
    <row r="824">
      <c r="A824" s="1" t="b">
        <v>1</v>
      </c>
      <c r="B824" s="1" t="s">
        <v>535</v>
      </c>
      <c r="C824" s="1">
        <v>2381.0</v>
      </c>
      <c r="D824" s="20">
        <v>44125.52311476852</v>
      </c>
      <c r="E824" s="1">
        <v>0.0</v>
      </c>
      <c r="F824" s="1">
        <v>0.0</v>
      </c>
      <c r="G824" s="1">
        <v>0.0</v>
      </c>
      <c r="H824" s="1">
        <v>2.0</v>
      </c>
      <c r="I824" s="1">
        <v>0.0</v>
      </c>
      <c r="J824" s="1">
        <v>2.0</v>
      </c>
      <c r="K824" s="1">
        <v>3.0</v>
      </c>
      <c r="L824" s="1">
        <v>3.0</v>
      </c>
      <c r="M824" s="1">
        <v>2.0</v>
      </c>
      <c r="N824" s="1">
        <v>0.0</v>
      </c>
      <c r="O824" s="1">
        <v>1.0</v>
      </c>
      <c r="P824" s="1">
        <v>0.0</v>
      </c>
      <c r="Q824" s="1">
        <v>2.0</v>
      </c>
      <c r="R824" s="45">
        <f t="shared" si="6"/>
        <v>15</v>
      </c>
      <c r="S824" s="45">
        <f t="shared" si="7"/>
        <v>2</v>
      </c>
      <c r="T824" s="45">
        <f t="shared" si="8"/>
        <v>7</v>
      </c>
      <c r="U824" s="45">
        <f t="shared" si="9"/>
        <v>6</v>
      </c>
      <c r="V824" s="45">
        <f>VLOOKUP(R824,'PCS Percentiles'!A$2:E$105,5,False)</f>
        <v>39</v>
      </c>
      <c r="W824" s="112" t="str">
        <f t="shared" si="10"/>
        <v>Within Standard Deviation</v>
      </c>
    </row>
    <row r="825">
      <c r="A825" s="1" t="b">
        <v>1</v>
      </c>
      <c r="B825" s="1" t="s">
        <v>536</v>
      </c>
      <c r="C825" s="1">
        <v>2385.0</v>
      </c>
      <c r="D825" s="20">
        <v>44125.63250550926</v>
      </c>
      <c r="E825" s="1">
        <v>2.0</v>
      </c>
      <c r="F825" s="1">
        <v>2.0</v>
      </c>
      <c r="G825" s="1">
        <v>2.0</v>
      </c>
      <c r="H825" s="1">
        <v>2.0</v>
      </c>
      <c r="I825" s="1">
        <v>2.0</v>
      </c>
      <c r="J825" s="1">
        <v>1.0</v>
      </c>
      <c r="K825" s="1">
        <v>2.0</v>
      </c>
      <c r="L825" s="1">
        <v>2.0</v>
      </c>
      <c r="M825" s="1">
        <v>1.0</v>
      </c>
      <c r="N825" s="1">
        <v>1.0</v>
      </c>
      <c r="O825" s="1">
        <v>1.0</v>
      </c>
      <c r="P825" s="1">
        <v>1.0</v>
      </c>
      <c r="Q825" s="1">
        <v>1.0</v>
      </c>
      <c r="R825" s="45">
        <f t="shared" si="6"/>
        <v>20</v>
      </c>
      <c r="S825" s="45">
        <f t="shared" si="7"/>
        <v>11</v>
      </c>
      <c r="T825" s="45">
        <f t="shared" si="8"/>
        <v>4</v>
      </c>
      <c r="U825" s="45">
        <f t="shared" si="9"/>
        <v>5</v>
      </c>
      <c r="V825" s="45">
        <f>VLOOKUP(R825,'PCS Percentiles'!A$2:E$105,5,False)</f>
        <v>50</v>
      </c>
      <c r="W825" s="112" t="str">
        <f t="shared" si="10"/>
        <v>Within Standard Deviation</v>
      </c>
    </row>
    <row r="826">
      <c r="A826" s="1" t="b">
        <v>1</v>
      </c>
      <c r="B826" s="1" t="s">
        <v>576</v>
      </c>
      <c r="C826" s="1">
        <v>2025.0</v>
      </c>
      <c r="D826" s="20">
        <v>44126.41431373842</v>
      </c>
      <c r="E826" s="1">
        <v>3.0</v>
      </c>
      <c r="F826" s="1">
        <v>0.0</v>
      </c>
      <c r="G826" s="1">
        <v>2.0</v>
      </c>
      <c r="H826" s="1">
        <v>3.0</v>
      </c>
      <c r="I826" s="1">
        <v>1.0</v>
      </c>
      <c r="J826" s="1">
        <v>3.0</v>
      </c>
      <c r="K826" s="1">
        <v>0.0</v>
      </c>
      <c r="L826" s="1">
        <v>2.0</v>
      </c>
      <c r="M826" s="1">
        <v>2.0</v>
      </c>
      <c r="N826" s="1">
        <v>2.0</v>
      </c>
      <c r="O826" s="1">
        <v>2.0</v>
      </c>
      <c r="P826" s="1">
        <v>1.0</v>
      </c>
      <c r="Q826" s="1">
        <v>1.0</v>
      </c>
      <c r="R826" s="45">
        <f t="shared" si="6"/>
        <v>22</v>
      </c>
      <c r="S826" s="45">
        <f t="shared" si="7"/>
        <v>10</v>
      </c>
      <c r="T826" s="45">
        <f t="shared" si="8"/>
        <v>4</v>
      </c>
      <c r="U826" s="45">
        <f t="shared" si="9"/>
        <v>8</v>
      </c>
      <c r="V826" s="45">
        <f>VLOOKUP(R826,'PCS Percentiles'!A$2:E$105,5,False)</f>
        <v>55</v>
      </c>
      <c r="W826" s="112" t="str">
        <f t="shared" si="10"/>
        <v>Within Standard Deviation</v>
      </c>
    </row>
    <row r="827">
      <c r="A827" s="1" t="b">
        <v>1</v>
      </c>
      <c r="B827" s="1" t="s">
        <v>537</v>
      </c>
      <c r="C827" s="1">
        <v>2365.0</v>
      </c>
      <c r="D827" s="20">
        <v>44126.441869953705</v>
      </c>
      <c r="E827" s="1">
        <v>4.0</v>
      </c>
      <c r="F827" s="1">
        <v>2.0</v>
      </c>
      <c r="G827" s="1">
        <v>3.0</v>
      </c>
      <c r="H827" s="1">
        <v>3.0</v>
      </c>
      <c r="I827" s="1">
        <v>2.0</v>
      </c>
      <c r="J827" s="1">
        <v>4.0</v>
      </c>
      <c r="K827" s="1">
        <v>2.0</v>
      </c>
      <c r="L827" s="1">
        <v>1.0</v>
      </c>
      <c r="M827" s="1">
        <v>2.0</v>
      </c>
      <c r="N827" s="1">
        <v>2.0</v>
      </c>
      <c r="O827" s="1">
        <v>2.0</v>
      </c>
      <c r="P827" s="1">
        <v>3.0</v>
      </c>
      <c r="Q827" s="1">
        <v>1.0</v>
      </c>
      <c r="R827" s="45">
        <f t="shared" si="6"/>
        <v>31</v>
      </c>
      <c r="S827" s="45">
        <f t="shared" si="7"/>
        <v>17</v>
      </c>
      <c r="T827" s="45">
        <f t="shared" si="8"/>
        <v>7</v>
      </c>
      <c r="U827" s="45">
        <f t="shared" si="9"/>
        <v>7</v>
      </c>
      <c r="V827" s="45">
        <f>VLOOKUP(R827,'PCS Percentiles'!A$2:E$105,5,False)</f>
        <v>78</v>
      </c>
      <c r="W827" s="112" t="str">
        <f t="shared" si="10"/>
        <v>Clinically Relevant</v>
      </c>
    </row>
    <row r="828">
      <c r="A828" s="1" t="b">
        <v>1</v>
      </c>
      <c r="B828" s="1" t="s">
        <v>538</v>
      </c>
      <c r="C828" s="1">
        <v>2372.0</v>
      </c>
      <c r="D828" s="20">
        <v>44126.51832614583</v>
      </c>
      <c r="E828" s="1">
        <v>3.0</v>
      </c>
      <c r="F828" s="1">
        <v>1.0</v>
      </c>
      <c r="G828" s="1">
        <v>2.0</v>
      </c>
      <c r="H828" s="1">
        <v>3.0</v>
      </c>
      <c r="I828" s="1">
        <v>2.0</v>
      </c>
      <c r="J828" s="1">
        <v>2.0</v>
      </c>
      <c r="K828" s="1">
        <v>1.0</v>
      </c>
      <c r="L828" s="1">
        <v>4.0</v>
      </c>
      <c r="M828" s="1">
        <v>4.0</v>
      </c>
      <c r="N828" s="1">
        <v>2.0</v>
      </c>
      <c r="O828" s="1">
        <v>2.0</v>
      </c>
      <c r="P828" s="1">
        <v>1.0</v>
      </c>
      <c r="Q828" s="1">
        <v>2.0</v>
      </c>
      <c r="R828" s="45">
        <f t="shared" si="6"/>
        <v>29</v>
      </c>
      <c r="S828" s="45">
        <f t="shared" si="7"/>
        <v>12</v>
      </c>
      <c r="T828" s="45">
        <f t="shared" si="8"/>
        <v>5</v>
      </c>
      <c r="U828" s="45">
        <f t="shared" si="9"/>
        <v>12</v>
      </c>
      <c r="V828" s="45">
        <f>VLOOKUP(R828,'PCS Percentiles'!A$2:E$105,5,False)</f>
        <v>73</v>
      </c>
      <c r="W828" s="112" t="str">
        <f t="shared" si="10"/>
        <v>Within Standard Deviation</v>
      </c>
    </row>
    <row r="829">
      <c r="A829" s="1" t="b">
        <v>1</v>
      </c>
      <c r="B829" s="1" t="s">
        <v>539</v>
      </c>
      <c r="C829" s="1">
        <v>1313.0</v>
      </c>
      <c r="D829" s="20">
        <v>44127.401282604165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1.0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45">
        <f t="shared" si="6"/>
        <v>1</v>
      </c>
      <c r="S829" s="45">
        <f t="shared" si="7"/>
        <v>0</v>
      </c>
      <c r="T829" s="45">
        <f t="shared" si="8"/>
        <v>1</v>
      </c>
      <c r="U829" s="45">
        <f t="shared" si="9"/>
        <v>0</v>
      </c>
      <c r="V829" s="45" t="str">
        <f>VLOOKUP(R829,'PCS Percentiles'!A$2:E$105,5,False)</f>
        <v>#N/A</v>
      </c>
      <c r="W829" s="112" t="str">
        <f t="shared" si="10"/>
        <v>Within Standard Deviation</v>
      </c>
    </row>
    <row r="830">
      <c r="A830" s="1" t="b">
        <v>1</v>
      </c>
      <c r="B830" s="1" t="s">
        <v>287</v>
      </c>
      <c r="C830" s="1">
        <v>2047.0</v>
      </c>
      <c r="D830" s="20">
        <v>44127.49368204861</v>
      </c>
      <c r="E830" s="1">
        <v>3.0</v>
      </c>
      <c r="F830" s="1">
        <v>1.0</v>
      </c>
      <c r="G830" s="1">
        <v>2.0</v>
      </c>
      <c r="H830" s="1">
        <v>3.0</v>
      </c>
      <c r="I830" s="1">
        <v>2.0</v>
      </c>
      <c r="J830" s="1">
        <v>2.0</v>
      </c>
      <c r="K830" s="1">
        <v>0.0</v>
      </c>
      <c r="L830" s="1">
        <v>3.0</v>
      </c>
      <c r="M830" s="1">
        <v>3.0</v>
      </c>
      <c r="N830" s="1">
        <v>2.0</v>
      </c>
      <c r="O830" s="1">
        <v>2.0</v>
      </c>
      <c r="P830" s="1">
        <v>1.0</v>
      </c>
      <c r="Q830" s="1">
        <v>0.0</v>
      </c>
      <c r="R830" s="45">
        <f t="shared" si="6"/>
        <v>24</v>
      </c>
      <c r="S830" s="45">
        <f t="shared" si="7"/>
        <v>12</v>
      </c>
      <c r="T830" s="45">
        <f t="shared" si="8"/>
        <v>2</v>
      </c>
      <c r="U830" s="45">
        <f t="shared" si="9"/>
        <v>10</v>
      </c>
      <c r="V830" s="45">
        <f>VLOOKUP(R830,'PCS Percentiles'!A$2:E$105,5,False)</f>
        <v>60</v>
      </c>
      <c r="W830" s="112" t="str">
        <f t="shared" si="10"/>
        <v>Within Standard Deviation</v>
      </c>
    </row>
    <row r="831">
      <c r="A831" s="1" t="b">
        <v>1</v>
      </c>
      <c r="B831" s="1" t="s">
        <v>494</v>
      </c>
      <c r="C831" s="1">
        <v>2314.0</v>
      </c>
      <c r="D831" s="20">
        <v>44127.56212446759</v>
      </c>
      <c r="E831" s="1">
        <v>1.0</v>
      </c>
      <c r="F831" s="1">
        <v>0.0</v>
      </c>
      <c r="G831" s="1">
        <v>0.0</v>
      </c>
      <c r="H831" s="1">
        <v>0.0</v>
      </c>
      <c r="I831" s="1">
        <v>1.0</v>
      </c>
      <c r="J831" s="1">
        <v>0.0</v>
      </c>
      <c r="K831" s="1">
        <v>0.0</v>
      </c>
      <c r="L831" s="1">
        <v>0.0</v>
      </c>
      <c r="M831" s="1">
        <v>0.0</v>
      </c>
      <c r="N831" s="1">
        <v>1.0</v>
      </c>
      <c r="O831" s="1">
        <v>0.0</v>
      </c>
      <c r="P831" s="1">
        <v>1.0</v>
      </c>
      <c r="Q831" s="1">
        <v>0.0</v>
      </c>
      <c r="R831" s="45">
        <f t="shared" si="6"/>
        <v>4</v>
      </c>
      <c r="S831" s="45">
        <f t="shared" si="7"/>
        <v>3</v>
      </c>
      <c r="T831" s="45">
        <f t="shared" si="8"/>
        <v>0</v>
      </c>
      <c r="U831" s="45">
        <f t="shared" si="9"/>
        <v>1</v>
      </c>
      <c r="V831" s="45">
        <f>VLOOKUP(R831,'PCS Percentiles'!A$2:E$105,5,False)</f>
        <v>9</v>
      </c>
      <c r="W831" s="112" t="str">
        <f t="shared" si="10"/>
        <v>Within Standard Deviation</v>
      </c>
    </row>
    <row r="832">
      <c r="A832" s="1" t="b">
        <v>1</v>
      </c>
      <c r="B832" s="1" t="s">
        <v>488</v>
      </c>
      <c r="C832" s="1">
        <v>2248.0</v>
      </c>
      <c r="D832" s="20">
        <v>44129.62522986111</v>
      </c>
      <c r="E832" s="1">
        <v>2.0</v>
      </c>
      <c r="F832" s="1">
        <v>2.0</v>
      </c>
      <c r="G832" s="1">
        <v>1.0</v>
      </c>
      <c r="H832" s="1">
        <v>1.0</v>
      </c>
      <c r="I832" s="1">
        <v>2.0</v>
      </c>
      <c r="J832" s="1">
        <v>2.0</v>
      </c>
      <c r="K832" s="1">
        <v>1.0</v>
      </c>
      <c r="L832" s="1">
        <v>1.0</v>
      </c>
      <c r="M832" s="1">
        <v>2.0</v>
      </c>
      <c r="N832" s="1">
        <v>2.0</v>
      </c>
      <c r="O832" s="1">
        <v>2.0</v>
      </c>
      <c r="P832" s="1">
        <v>1.0</v>
      </c>
      <c r="Q832" s="1">
        <v>2.0</v>
      </c>
      <c r="R832" s="45">
        <f t="shared" si="6"/>
        <v>21</v>
      </c>
      <c r="S832" s="45">
        <f t="shared" si="7"/>
        <v>9</v>
      </c>
      <c r="T832" s="45">
        <f t="shared" si="8"/>
        <v>5</v>
      </c>
      <c r="U832" s="45">
        <f t="shared" si="9"/>
        <v>7</v>
      </c>
      <c r="V832" s="45">
        <f>VLOOKUP(R832,'PCS Percentiles'!A$2:E$105,5,False)</f>
        <v>53</v>
      </c>
      <c r="W832" s="112" t="str">
        <f t="shared" si="10"/>
        <v>Within Standard Deviation</v>
      </c>
    </row>
    <row r="833">
      <c r="A833" s="1" t="b">
        <v>1</v>
      </c>
      <c r="B833" s="1" t="s">
        <v>663</v>
      </c>
      <c r="C833" s="1">
        <v>2093.0</v>
      </c>
      <c r="D833" s="20">
        <v>44130.63367303241</v>
      </c>
      <c r="E833" s="1">
        <v>3.0</v>
      </c>
      <c r="F833" s="1">
        <v>3.0</v>
      </c>
      <c r="G833" s="1">
        <v>2.0</v>
      </c>
      <c r="H833" s="1">
        <v>2.0</v>
      </c>
      <c r="I833" s="1">
        <v>3.0</v>
      </c>
      <c r="J833" s="1">
        <v>0.0</v>
      </c>
      <c r="K833" s="1">
        <v>0.0</v>
      </c>
      <c r="L833" s="1">
        <v>4.0</v>
      </c>
      <c r="M833" s="1">
        <v>4.0</v>
      </c>
      <c r="N833" s="1">
        <v>3.0</v>
      </c>
      <c r="O833" s="1">
        <v>4.0</v>
      </c>
      <c r="P833" s="1">
        <v>3.0</v>
      </c>
      <c r="Q833" s="1">
        <v>1.0</v>
      </c>
      <c r="R833" s="45">
        <f t="shared" si="6"/>
        <v>32</v>
      </c>
      <c r="S833" s="45">
        <f t="shared" si="7"/>
        <v>16</v>
      </c>
      <c r="T833" s="45">
        <f t="shared" si="8"/>
        <v>1</v>
      </c>
      <c r="U833" s="45">
        <f t="shared" si="9"/>
        <v>15</v>
      </c>
      <c r="V833" s="45">
        <f>VLOOKUP(R833,'PCS Percentiles'!A$2:E$105,5,False)</f>
        <v>80</v>
      </c>
      <c r="W833" s="112" t="str">
        <f t="shared" si="10"/>
        <v>Clinically Relevant</v>
      </c>
    </row>
    <row r="834">
      <c r="A834" s="1" t="b">
        <v>1</v>
      </c>
      <c r="B834" s="1" t="s">
        <v>338</v>
      </c>
      <c r="C834" s="1">
        <v>2125.0</v>
      </c>
      <c r="D834" s="20">
        <v>44130.84196491898</v>
      </c>
      <c r="E834" s="1">
        <v>1.0</v>
      </c>
      <c r="F834" s="1">
        <v>2.0</v>
      </c>
      <c r="G834" s="1">
        <v>1.0</v>
      </c>
      <c r="H834" s="1">
        <v>3.0</v>
      </c>
      <c r="I834" s="1">
        <v>4.0</v>
      </c>
      <c r="J834" s="1">
        <v>1.0</v>
      </c>
      <c r="K834" s="1">
        <v>1.0</v>
      </c>
      <c r="L834" s="1">
        <v>2.0</v>
      </c>
      <c r="M834" s="1">
        <v>2.0</v>
      </c>
      <c r="N834" s="1">
        <v>1.0</v>
      </c>
      <c r="O834" s="1">
        <v>1.0</v>
      </c>
      <c r="P834" s="1">
        <v>2.0</v>
      </c>
      <c r="Q834" s="1">
        <v>1.0</v>
      </c>
      <c r="R834" s="45">
        <f t="shared" si="6"/>
        <v>22</v>
      </c>
      <c r="S834" s="45">
        <f t="shared" si="7"/>
        <v>13</v>
      </c>
      <c r="T834" s="45">
        <f t="shared" si="8"/>
        <v>3</v>
      </c>
      <c r="U834" s="45">
        <f t="shared" si="9"/>
        <v>6</v>
      </c>
      <c r="V834" s="45">
        <f>VLOOKUP(R834,'PCS Percentiles'!A$2:E$105,5,False)</f>
        <v>55</v>
      </c>
      <c r="W834" s="112" t="str">
        <f t="shared" si="10"/>
        <v>Within Standard Deviation</v>
      </c>
    </row>
    <row r="835">
      <c r="A835" s="1" t="b">
        <v>1</v>
      </c>
      <c r="B835" s="1" t="s">
        <v>516</v>
      </c>
      <c r="C835" s="1">
        <v>2351.0</v>
      </c>
      <c r="D835" s="20">
        <v>44130.89754011574</v>
      </c>
      <c r="E835" s="1">
        <v>2.0</v>
      </c>
      <c r="F835" s="1">
        <v>2.0</v>
      </c>
      <c r="G835" s="1">
        <v>3.0</v>
      </c>
      <c r="H835" s="1">
        <v>3.0</v>
      </c>
      <c r="I835" s="1">
        <v>3.0</v>
      </c>
      <c r="J835" s="1">
        <v>2.0</v>
      </c>
      <c r="K835" s="1">
        <v>3.0</v>
      </c>
      <c r="L835" s="1">
        <v>2.0</v>
      </c>
      <c r="M835" s="1">
        <v>2.0</v>
      </c>
      <c r="N835" s="1">
        <v>2.0</v>
      </c>
      <c r="O835" s="1">
        <v>3.0</v>
      </c>
      <c r="P835" s="1">
        <v>2.0</v>
      </c>
      <c r="Q835" s="1">
        <v>1.0</v>
      </c>
      <c r="R835" s="45">
        <f t="shared" si="6"/>
        <v>30</v>
      </c>
      <c r="S835" s="45">
        <f t="shared" si="7"/>
        <v>15</v>
      </c>
      <c r="T835" s="45">
        <f t="shared" si="8"/>
        <v>6</v>
      </c>
      <c r="U835" s="45">
        <f t="shared" si="9"/>
        <v>9</v>
      </c>
      <c r="V835" s="45">
        <f>VLOOKUP(R835,'PCS Percentiles'!A$2:E$105,5,False)</f>
        <v>75</v>
      </c>
      <c r="W835" s="112" t="str">
        <f t="shared" si="10"/>
        <v>Clinically Relevant</v>
      </c>
    </row>
    <row r="836">
      <c r="A836" t="b">
        <v>0</v>
      </c>
      <c r="B836" s="1" t="s">
        <v>435</v>
      </c>
      <c r="C836" s="1">
        <v>2237.0</v>
      </c>
      <c r="D836" s="20">
        <v>44131.60265842592</v>
      </c>
      <c r="E836" s="1">
        <v>2.0</v>
      </c>
      <c r="F836" s="1">
        <v>3.0</v>
      </c>
      <c r="G836" s="1">
        <v>3.0</v>
      </c>
      <c r="H836" s="1">
        <v>2.0</v>
      </c>
      <c r="I836" s="1">
        <v>2.0</v>
      </c>
      <c r="J836" s="1">
        <v>2.0</v>
      </c>
      <c r="K836" s="1">
        <v>0.0</v>
      </c>
      <c r="L836" s="1">
        <v>2.0</v>
      </c>
      <c r="M836" s="1">
        <v>2.0</v>
      </c>
      <c r="N836" s="1">
        <v>2.0</v>
      </c>
      <c r="O836" s="1">
        <v>2.0</v>
      </c>
      <c r="P836" s="1">
        <v>1.0</v>
      </c>
      <c r="Q836" s="1">
        <v>3.0</v>
      </c>
      <c r="R836" s="45">
        <f t="shared" si="6"/>
        <v>26</v>
      </c>
      <c r="S836" s="45">
        <f t="shared" si="7"/>
        <v>13</v>
      </c>
      <c r="T836" s="45">
        <f t="shared" si="8"/>
        <v>5</v>
      </c>
      <c r="U836" s="45">
        <f t="shared" si="9"/>
        <v>8</v>
      </c>
      <c r="V836" s="45">
        <f>VLOOKUP(R836,'PCS Percentiles'!A$2:E$105,5,False)</f>
        <v>65</v>
      </c>
      <c r="W836" s="112" t="str">
        <f t="shared" si="10"/>
        <v>Within Standard Deviation</v>
      </c>
    </row>
    <row r="837">
      <c r="A837" s="1" t="b">
        <v>1</v>
      </c>
      <c r="B837" s="1" t="s">
        <v>542</v>
      </c>
      <c r="C837" s="1">
        <v>2392.0</v>
      </c>
      <c r="D837" s="20">
        <v>44132.93865599537</v>
      </c>
      <c r="E837" s="1">
        <v>2.0</v>
      </c>
      <c r="F837" s="1">
        <v>0.0</v>
      </c>
      <c r="G837" s="1">
        <v>1.0</v>
      </c>
      <c r="H837" s="1">
        <v>3.0</v>
      </c>
      <c r="I837" s="1">
        <v>4.0</v>
      </c>
      <c r="J837" s="1">
        <v>1.0</v>
      </c>
      <c r="K837" s="1">
        <v>2.0</v>
      </c>
      <c r="L837" s="1">
        <v>4.0</v>
      </c>
      <c r="M837" s="1">
        <v>3.0</v>
      </c>
      <c r="N837" s="1">
        <v>3.0</v>
      </c>
      <c r="O837" s="1">
        <v>3.0</v>
      </c>
      <c r="P837" s="1">
        <v>1.0</v>
      </c>
      <c r="Q837" s="1">
        <v>1.0</v>
      </c>
      <c r="R837" s="45">
        <f t="shared" si="6"/>
        <v>28</v>
      </c>
      <c r="S837" s="45">
        <f t="shared" si="7"/>
        <v>11</v>
      </c>
      <c r="T837" s="45">
        <f t="shared" si="8"/>
        <v>4</v>
      </c>
      <c r="U837" s="45">
        <f t="shared" si="9"/>
        <v>13</v>
      </c>
      <c r="V837" s="45">
        <f>VLOOKUP(R837,'PCS Percentiles'!A$2:E$105,5,False)</f>
        <v>69</v>
      </c>
      <c r="W837" s="112" t="str">
        <f t="shared" si="10"/>
        <v>Within Standard Deviation</v>
      </c>
    </row>
    <row r="838">
      <c r="A838" s="1" t="b">
        <v>1</v>
      </c>
      <c r="B838" s="1" t="s">
        <v>543</v>
      </c>
      <c r="C838" s="1">
        <v>2378.0</v>
      </c>
      <c r="D838" s="20">
        <v>44133.314505682865</v>
      </c>
      <c r="E838" s="1">
        <v>3.0</v>
      </c>
      <c r="F838" s="1">
        <v>2.0</v>
      </c>
      <c r="G838" s="1">
        <v>2.0</v>
      </c>
      <c r="H838" s="1">
        <v>3.0</v>
      </c>
      <c r="I838" s="1">
        <v>4.0</v>
      </c>
      <c r="J838" s="1">
        <v>4.0</v>
      </c>
      <c r="K838" s="1">
        <v>4.0</v>
      </c>
      <c r="L838" s="1">
        <v>4.0</v>
      </c>
      <c r="M838" s="1">
        <v>3.0</v>
      </c>
      <c r="N838" s="1">
        <v>3.0</v>
      </c>
      <c r="O838" s="1">
        <v>3.0</v>
      </c>
      <c r="P838" s="1">
        <v>2.0</v>
      </c>
      <c r="Q838" s="1">
        <v>3.0</v>
      </c>
      <c r="R838" s="45">
        <f t="shared" si="6"/>
        <v>40</v>
      </c>
      <c r="S838" s="45">
        <f t="shared" si="7"/>
        <v>16</v>
      </c>
      <c r="T838" s="45">
        <f t="shared" si="8"/>
        <v>11</v>
      </c>
      <c r="U838" s="45">
        <f t="shared" si="9"/>
        <v>13</v>
      </c>
      <c r="V838" s="45">
        <f>VLOOKUP(R838,'PCS Percentiles'!A$2:E$105,5,False)</f>
        <v>92</v>
      </c>
      <c r="W838" s="112" t="str">
        <f t="shared" si="10"/>
        <v>Clinically Relevant</v>
      </c>
    </row>
    <row r="839">
      <c r="A839" s="1" t="b">
        <v>1</v>
      </c>
      <c r="B839" s="1" t="s">
        <v>544</v>
      </c>
      <c r="C839" s="1">
        <v>2366.0</v>
      </c>
      <c r="D839" s="20">
        <v>44133.39851763889</v>
      </c>
      <c r="E839" s="1">
        <v>4.0</v>
      </c>
      <c r="F839" s="1">
        <v>2.0</v>
      </c>
      <c r="G839" s="1">
        <v>2.0</v>
      </c>
      <c r="H839" s="1">
        <v>3.0</v>
      </c>
      <c r="I839" s="1">
        <v>2.0</v>
      </c>
      <c r="J839" s="1">
        <v>3.0</v>
      </c>
      <c r="K839" s="1">
        <v>1.0</v>
      </c>
      <c r="L839" s="1">
        <v>4.0</v>
      </c>
      <c r="M839" s="1">
        <v>1.0</v>
      </c>
      <c r="N839" s="1">
        <v>2.0</v>
      </c>
      <c r="O839" s="1">
        <v>1.0</v>
      </c>
      <c r="P839" s="1">
        <v>2.0</v>
      </c>
      <c r="Q839" s="1">
        <v>4.0</v>
      </c>
      <c r="R839" s="45">
        <f t="shared" si="6"/>
        <v>31</v>
      </c>
      <c r="S839" s="45">
        <f t="shared" si="7"/>
        <v>15</v>
      </c>
      <c r="T839" s="45">
        <f t="shared" si="8"/>
        <v>8</v>
      </c>
      <c r="U839" s="45">
        <f t="shared" si="9"/>
        <v>8</v>
      </c>
      <c r="V839" s="45">
        <f>VLOOKUP(R839,'PCS Percentiles'!A$2:E$105,5,False)</f>
        <v>78</v>
      </c>
      <c r="W839" s="112" t="str">
        <f t="shared" si="10"/>
        <v>Clinically Relevant</v>
      </c>
    </row>
    <row r="840">
      <c r="A840" s="1" t="b">
        <v>1</v>
      </c>
      <c r="B840" s="1" t="s">
        <v>545</v>
      </c>
      <c r="C840" s="1">
        <v>2386.0</v>
      </c>
      <c r="D840" s="20">
        <v>44133.417492465276</v>
      </c>
      <c r="E840" s="1">
        <v>4.0</v>
      </c>
      <c r="F840" s="1">
        <v>3.0</v>
      </c>
      <c r="G840" s="1">
        <v>3.0</v>
      </c>
      <c r="H840" s="1">
        <v>4.0</v>
      </c>
      <c r="I840" s="1">
        <v>4.0</v>
      </c>
      <c r="J840" s="1">
        <v>4.0</v>
      </c>
      <c r="K840" s="1">
        <v>3.0</v>
      </c>
      <c r="L840" s="1">
        <v>4.0</v>
      </c>
      <c r="M840" s="1">
        <v>4.0</v>
      </c>
      <c r="N840" s="1">
        <v>4.0</v>
      </c>
      <c r="O840" s="1">
        <v>4.0</v>
      </c>
      <c r="P840" s="1">
        <v>4.0</v>
      </c>
      <c r="Q840" s="1">
        <v>4.0</v>
      </c>
      <c r="R840" s="45">
        <f t="shared" si="6"/>
        <v>49</v>
      </c>
      <c r="S840" s="45">
        <f t="shared" si="7"/>
        <v>22</v>
      </c>
      <c r="T840" s="45">
        <f t="shared" si="8"/>
        <v>11</v>
      </c>
      <c r="U840" s="45">
        <f t="shared" si="9"/>
        <v>16</v>
      </c>
      <c r="V840" s="45">
        <f>VLOOKUP(R840,'PCS Percentiles'!A$2:E$105,5,False)</f>
        <v>100</v>
      </c>
      <c r="W840" s="112" t="str">
        <f t="shared" si="10"/>
        <v>Clinically Relevant</v>
      </c>
    </row>
    <row r="841">
      <c r="A841" s="1" t="b">
        <v>1</v>
      </c>
      <c r="B841" s="1" t="s">
        <v>546</v>
      </c>
      <c r="C841" s="1">
        <v>2377.0</v>
      </c>
      <c r="D841" s="20">
        <v>44134.416901805555</v>
      </c>
      <c r="E841" s="1">
        <v>2.0</v>
      </c>
      <c r="F841" s="1">
        <v>0.0</v>
      </c>
      <c r="G841" s="1">
        <v>0.0</v>
      </c>
      <c r="H841" s="1">
        <v>3.0</v>
      </c>
      <c r="I841" s="1">
        <v>1.0</v>
      </c>
      <c r="J841" s="1">
        <v>3.0</v>
      </c>
      <c r="K841" s="1">
        <v>0.0</v>
      </c>
      <c r="L841" s="1">
        <v>3.0</v>
      </c>
      <c r="M841" s="1">
        <v>2.0</v>
      </c>
      <c r="N841" s="1">
        <v>2.0</v>
      </c>
      <c r="O841" s="1">
        <v>1.0</v>
      </c>
      <c r="P841" s="1">
        <v>0.0</v>
      </c>
      <c r="Q841" s="1">
        <v>1.0</v>
      </c>
      <c r="R841" s="45">
        <f t="shared" si="6"/>
        <v>18</v>
      </c>
      <c r="S841" s="45">
        <f t="shared" si="7"/>
        <v>6</v>
      </c>
      <c r="T841" s="45">
        <f t="shared" si="8"/>
        <v>4</v>
      </c>
      <c r="U841" s="45">
        <f t="shared" si="9"/>
        <v>8</v>
      </c>
      <c r="V841" s="45">
        <f>VLOOKUP(R841,'PCS Percentiles'!A$2:E$105,5,False)</f>
        <v>47</v>
      </c>
      <c r="W841" s="112" t="str">
        <f t="shared" si="10"/>
        <v>Within Standard Deviation</v>
      </c>
    </row>
    <row r="842">
      <c r="A842" s="1" t="b">
        <v>1</v>
      </c>
      <c r="B842" s="1" t="s">
        <v>376</v>
      </c>
      <c r="C842" s="1">
        <v>2175.0</v>
      </c>
      <c r="D842" s="20">
        <v>44134.427250567125</v>
      </c>
      <c r="E842" s="1">
        <v>3.0</v>
      </c>
      <c r="F842" s="1">
        <v>1.0</v>
      </c>
      <c r="G842" s="1">
        <v>2.0</v>
      </c>
      <c r="H842" s="1">
        <v>2.0</v>
      </c>
      <c r="I842" s="1">
        <v>1.0</v>
      </c>
      <c r="J842" s="1">
        <v>0.0</v>
      </c>
      <c r="K842" s="1">
        <v>3.0</v>
      </c>
      <c r="L842" s="1">
        <v>2.0</v>
      </c>
      <c r="M842" s="1">
        <v>2.0</v>
      </c>
      <c r="N842" s="1">
        <v>1.0</v>
      </c>
      <c r="O842" s="1">
        <v>1.0</v>
      </c>
      <c r="P842" s="1">
        <v>0.0</v>
      </c>
      <c r="Q842" s="1">
        <v>1.0</v>
      </c>
      <c r="R842" s="45">
        <f t="shared" si="6"/>
        <v>19</v>
      </c>
      <c r="S842" s="45">
        <f t="shared" si="7"/>
        <v>9</v>
      </c>
      <c r="T842" s="45">
        <f t="shared" si="8"/>
        <v>4</v>
      </c>
      <c r="U842" s="45">
        <f t="shared" si="9"/>
        <v>6</v>
      </c>
      <c r="V842" s="45">
        <f>VLOOKUP(R842,'PCS Percentiles'!A$2:E$105,5,False)</f>
        <v>48</v>
      </c>
      <c r="W842" s="112" t="str">
        <f t="shared" si="10"/>
        <v>Within Standard Deviation</v>
      </c>
    </row>
    <row r="843">
      <c r="A843" s="1" t="b">
        <v>1</v>
      </c>
      <c r="B843" s="1" t="s">
        <v>440</v>
      </c>
      <c r="C843" s="1">
        <v>2259.0</v>
      </c>
      <c r="D843" s="20">
        <v>44134.76089957176</v>
      </c>
      <c r="E843" s="1">
        <v>3.0</v>
      </c>
      <c r="F843" s="1">
        <v>1.0</v>
      </c>
      <c r="G843" s="1">
        <v>2.0</v>
      </c>
      <c r="H843" s="1">
        <v>2.0</v>
      </c>
      <c r="I843" s="1">
        <v>1.0</v>
      </c>
      <c r="J843" s="1">
        <v>1.0</v>
      </c>
      <c r="K843" s="1">
        <v>0.0</v>
      </c>
      <c r="L843" s="1">
        <v>1.0</v>
      </c>
      <c r="M843" s="1">
        <v>1.0</v>
      </c>
      <c r="N843" s="1">
        <v>1.0</v>
      </c>
      <c r="O843" s="1">
        <v>1.0</v>
      </c>
      <c r="P843" s="1">
        <v>1.0</v>
      </c>
      <c r="Q843" s="1">
        <v>0.0</v>
      </c>
      <c r="R843" s="45">
        <f t="shared" si="6"/>
        <v>15</v>
      </c>
      <c r="S843" s="45">
        <f t="shared" si="7"/>
        <v>10</v>
      </c>
      <c r="T843" s="45">
        <f t="shared" si="8"/>
        <v>1</v>
      </c>
      <c r="U843" s="45">
        <f t="shared" si="9"/>
        <v>4</v>
      </c>
      <c r="V843" s="45">
        <f>VLOOKUP(R843,'PCS Percentiles'!A$2:E$105,5,False)</f>
        <v>39</v>
      </c>
      <c r="W843" s="112" t="str">
        <f t="shared" si="10"/>
        <v>Within Standard Deviation</v>
      </c>
    </row>
    <row r="844">
      <c r="A844" s="1" t="b">
        <v>1</v>
      </c>
      <c r="B844" s="1" t="s">
        <v>452</v>
      </c>
      <c r="C844" s="1">
        <v>2265.0</v>
      </c>
      <c r="D844" s="20">
        <v>44136.372568217594</v>
      </c>
      <c r="E844" s="1">
        <v>4.0</v>
      </c>
      <c r="F844" s="1">
        <v>3.0</v>
      </c>
      <c r="G844" s="1">
        <v>4.0</v>
      </c>
      <c r="H844" s="1">
        <v>4.0</v>
      </c>
      <c r="I844" s="1">
        <v>3.0</v>
      </c>
      <c r="J844" s="1">
        <v>4.0</v>
      </c>
      <c r="K844" s="1">
        <v>4.0</v>
      </c>
      <c r="L844" s="1">
        <v>4.0</v>
      </c>
      <c r="M844" s="1">
        <v>4.0</v>
      </c>
      <c r="N844" s="1">
        <v>4.0</v>
      </c>
      <c r="O844" s="1">
        <v>4.0</v>
      </c>
      <c r="P844" s="1">
        <v>1.0</v>
      </c>
      <c r="Q844" s="1">
        <v>4.0</v>
      </c>
      <c r="R844" s="45">
        <f t="shared" si="6"/>
        <v>47</v>
      </c>
      <c r="S844" s="45">
        <f t="shared" si="7"/>
        <v>19</v>
      </c>
      <c r="T844" s="45">
        <f t="shared" si="8"/>
        <v>12</v>
      </c>
      <c r="U844" s="45">
        <f t="shared" si="9"/>
        <v>16</v>
      </c>
      <c r="V844" s="45">
        <f>VLOOKUP(R844,'PCS Percentiles'!A$2:E$105,5,False)</f>
        <v>99</v>
      </c>
      <c r="W844" s="112" t="str">
        <f t="shared" si="10"/>
        <v>Clinically Relevant</v>
      </c>
    </row>
    <row r="845">
      <c r="A845" s="1" t="b">
        <v>1</v>
      </c>
      <c r="B845" s="1" t="s">
        <v>547</v>
      </c>
      <c r="C845" s="1">
        <v>2389.0</v>
      </c>
      <c r="D845" s="20">
        <v>44136.98743469907</v>
      </c>
      <c r="E845" s="1">
        <v>3.0</v>
      </c>
      <c r="F845" s="1">
        <v>3.0</v>
      </c>
      <c r="G845" s="1">
        <v>3.0</v>
      </c>
      <c r="H845" s="1">
        <v>3.0</v>
      </c>
      <c r="I845" s="1">
        <v>3.0</v>
      </c>
      <c r="J845" s="1">
        <v>3.0</v>
      </c>
      <c r="K845" s="1">
        <v>2.0</v>
      </c>
      <c r="L845" s="1">
        <v>4.0</v>
      </c>
      <c r="M845" s="1">
        <v>4.0</v>
      </c>
      <c r="N845" s="1">
        <v>3.0</v>
      </c>
      <c r="O845" s="1">
        <v>2.0</v>
      </c>
      <c r="P845" s="1">
        <v>2.0</v>
      </c>
      <c r="Q845" s="1">
        <v>3.0</v>
      </c>
      <c r="R845" s="45">
        <f t="shared" si="6"/>
        <v>38</v>
      </c>
      <c r="S845" s="45">
        <f t="shared" si="7"/>
        <v>17</v>
      </c>
      <c r="T845" s="45">
        <f t="shared" si="8"/>
        <v>8</v>
      </c>
      <c r="U845" s="45">
        <f t="shared" si="9"/>
        <v>13</v>
      </c>
      <c r="V845" s="45">
        <f>VLOOKUP(R845,'PCS Percentiles'!A$2:E$105,5,False)</f>
        <v>90</v>
      </c>
      <c r="W845" s="112" t="str">
        <f t="shared" si="10"/>
        <v>Clinically Relevant</v>
      </c>
    </row>
    <row r="846">
      <c r="A846" s="1" t="b">
        <v>1</v>
      </c>
      <c r="B846" s="1" t="s">
        <v>141</v>
      </c>
      <c r="C846" s="1">
        <v>1909.0</v>
      </c>
      <c r="D846" s="20">
        <v>44137.598788449075</v>
      </c>
      <c r="E846" s="1">
        <v>1.0</v>
      </c>
      <c r="F846" s="1">
        <v>1.0</v>
      </c>
      <c r="G846" s="1">
        <v>3.0</v>
      </c>
      <c r="H846" s="1">
        <v>2.0</v>
      </c>
      <c r="I846" s="1">
        <v>0.0</v>
      </c>
      <c r="J846" s="1">
        <v>2.0</v>
      </c>
      <c r="K846" s="1">
        <v>0.0</v>
      </c>
      <c r="L846" s="1">
        <v>0.0</v>
      </c>
      <c r="M846" s="1">
        <v>0.0</v>
      </c>
      <c r="N846" s="1">
        <v>2.0</v>
      </c>
      <c r="O846" s="1">
        <v>0.0</v>
      </c>
      <c r="P846" s="1">
        <v>0.0</v>
      </c>
      <c r="Q846" s="1">
        <v>2.0</v>
      </c>
      <c r="R846" s="45">
        <f t="shared" si="6"/>
        <v>13</v>
      </c>
      <c r="S846" s="45">
        <f t="shared" si="7"/>
        <v>7</v>
      </c>
      <c r="T846" s="45">
        <f t="shared" si="8"/>
        <v>4</v>
      </c>
      <c r="U846" s="45">
        <f t="shared" si="9"/>
        <v>2</v>
      </c>
      <c r="V846" s="45">
        <f>VLOOKUP(R846,'PCS Percentiles'!A$2:E$105,5,False)</f>
        <v>34</v>
      </c>
      <c r="W846" s="112" t="str">
        <f t="shared" si="10"/>
        <v>Within Standard Deviation</v>
      </c>
    </row>
    <row r="847">
      <c r="A847" s="1" t="b">
        <v>1</v>
      </c>
      <c r="B847" s="1" t="s">
        <v>458</v>
      </c>
      <c r="C847" s="1">
        <v>2290.0</v>
      </c>
      <c r="D847" s="20">
        <v>44137.826502337964</v>
      </c>
      <c r="E847" s="1">
        <v>1.0</v>
      </c>
      <c r="F847" s="1">
        <v>0.0</v>
      </c>
      <c r="G847" s="1">
        <v>0.0</v>
      </c>
      <c r="H847" s="1">
        <v>0.0</v>
      </c>
      <c r="I847" s="1">
        <v>2.0</v>
      </c>
      <c r="J847" s="1">
        <v>0.0</v>
      </c>
      <c r="K847" s="1">
        <v>0.0</v>
      </c>
      <c r="L847" s="1">
        <v>1.0</v>
      </c>
      <c r="M847" s="1">
        <v>1.0</v>
      </c>
      <c r="N847" s="1">
        <v>0.0</v>
      </c>
      <c r="O847" s="1">
        <v>2.0</v>
      </c>
      <c r="P847" s="1">
        <v>0.0</v>
      </c>
      <c r="Q847" s="1">
        <v>0.0</v>
      </c>
      <c r="R847" s="45">
        <f t="shared" si="6"/>
        <v>7</v>
      </c>
      <c r="S847" s="45">
        <f t="shared" si="7"/>
        <v>3</v>
      </c>
      <c r="T847" s="45">
        <f t="shared" si="8"/>
        <v>0</v>
      </c>
      <c r="U847" s="45">
        <f t="shared" si="9"/>
        <v>4</v>
      </c>
      <c r="V847" s="45">
        <f>VLOOKUP(R847,'PCS Percentiles'!A$2:E$105,5,False)</f>
        <v>17</v>
      </c>
      <c r="W847" s="112" t="str">
        <f t="shared" si="10"/>
        <v>Within Standard Deviation</v>
      </c>
    </row>
    <row r="848">
      <c r="A848" s="1" t="b">
        <v>1</v>
      </c>
      <c r="B848" s="1" t="s">
        <v>552</v>
      </c>
      <c r="C848" s="1">
        <v>2384.0</v>
      </c>
      <c r="D848" s="20">
        <v>44137.83813079861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45">
        <f t="shared" si="6"/>
        <v>0</v>
      </c>
      <c r="S848" s="45">
        <f t="shared" si="7"/>
        <v>0</v>
      </c>
      <c r="T848" s="45">
        <f t="shared" si="8"/>
        <v>0</v>
      </c>
      <c r="U848" s="45">
        <f t="shared" si="9"/>
        <v>0</v>
      </c>
      <c r="V848" s="45">
        <f>VLOOKUP(R848,'PCS Percentiles'!A$2:E$105,5,False)</f>
        <v>2</v>
      </c>
      <c r="W848" s="112" t="str">
        <f t="shared" si="10"/>
        <v>Within Standard Deviation</v>
      </c>
    </row>
    <row r="849">
      <c r="A849" s="1" t="b">
        <v>1</v>
      </c>
      <c r="B849" s="1" t="s">
        <v>309</v>
      </c>
      <c r="C849" s="1">
        <v>2083.0</v>
      </c>
      <c r="D849" s="20">
        <v>44138.402278009264</v>
      </c>
      <c r="E849" s="1">
        <v>1.0</v>
      </c>
      <c r="F849" s="1">
        <v>0.0</v>
      </c>
      <c r="G849" s="1">
        <v>1.0</v>
      </c>
      <c r="H849" s="1">
        <v>2.0</v>
      </c>
      <c r="I849" s="1">
        <v>1.0</v>
      </c>
      <c r="J849" s="1">
        <v>1.0</v>
      </c>
      <c r="K849" s="1">
        <v>2.0</v>
      </c>
      <c r="L849" s="1">
        <v>2.0</v>
      </c>
      <c r="M849" s="1">
        <v>1.0</v>
      </c>
      <c r="N849" s="1">
        <v>1.0</v>
      </c>
      <c r="O849" s="1">
        <v>1.0</v>
      </c>
      <c r="P849" s="1">
        <v>1.0</v>
      </c>
      <c r="Q849" s="1">
        <v>0.0</v>
      </c>
      <c r="R849" s="45">
        <f t="shared" si="6"/>
        <v>14</v>
      </c>
      <c r="S849" s="45">
        <f t="shared" si="7"/>
        <v>6</v>
      </c>
      <c r="T849" s="45">
        <f t="shared" si="8"/>
        <v>3</v>
      </c>
      <c r="U849" s="45">
        <f t="shared" si="9"/>
        <v>5</v>
      </c>
      <c r="V849" s="45">
        <f>VLOOKUP(R849,'PCS Percentiles'!A$2:E$105,5,False)</f>
        <v>35</v>
      </c>
      <c r="W849" s="112" t="str">
        <f t="shared" si="10"/>
        <v>Within Standard Deviation</v>
      </c>
    </row>
    <row r="850">
      <c r="A850" s="1" t="b">
        <v>1</v>
      </c>
      <c r="B850" s="1" t="s">
        <v>505</v>
      </c>
      <c r="C850" s="1">
        <v>2342.0</v>
      </c>
      <c r="D850" s="20">
        <v>44139.784873807876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45">
        <f t="shared" si="6"/>
        <v>0</v>
      </c>
      <c r="S850" s="45">
        <f t="shared" si="7"/>
        <v>0</v>
      </c>
      <c r="T850" s="45">
        <f t="shared" si="8"/>
        <v>0</v>
      </c>
      <c r="U850" s="45">
        <f t="shared" si="9"/>
        <v>0</v>
      </c>
      <c r="V850" s="45">
        <f>VLOOKUP(R850,'PCS Percentiles'!A$2:E$105,5,False)</f>
        <v>2</v>
      </c>
      <c r="W850" s="112" t="str">
        <f t="shared" si="10"/>
        <v>Within Standard Deviation</v>
      </c>
    </row>
    <row r="851">
      <c r="A851" s="1" t="b">
        <v>1</v>
      </c>
      <c r="B851" s="1" t="s">
        <v>129</v>
      </c>
      <c r="C851" s="1">
        <v>1594.0</v>
      </c>
      <c r="D851" s="20">
        <v>44139.80538571759</v>
      </c>
      <c r="E851" s="1">
        <v>2.0</v>
      </c>
      <c r="F851" s="1">
        <v>1.0</v>
      </c>
      <c r="G851" s="1">
        <v>2.0</v>
      </c>
      <c r="H851" s="1">
        <v>2.0</v>
      </c>
      <c r="I851" s="1">
        <v>1.0</v>
      </c>
      <c r="J851" s="1">
        <v>1.0</v>
      </c>
      <c r="K851" s="1">
        <v>1.0</v>
      </c>
      <c r="L851" s="1">
        <v>2.0</v>
      </c>
      <c r="M851" s="1">
        <v>2.0</v>
      </c>
      <c r="N851" s="1">
        <v>2.0</v>
      </c>
      <c r="O851" s="1">
        <v>1.0</v>
      </c>
      <c r="P851" s="1">
        <v>1.0</v>
      </c>
      <c r="Q851" s="1">
        <v>1.0</v>
      </c>
      <c r="R851" s="45">
        <f t="shared" si="6"/>
        <v>19</v>
      </c>
      <c r="S851" s="45">
        <f t="shared" si="7"/>
        <v>9</v>
      </c>
      <c r="T851" s="45">
        <f t="shared" si="8"/>
        <v>3</v>
      </c>
      <c r="U851" s="45">
        <f t="shared" si="9"/>
        <v>7</v>
      </c>
      <c r="V851" s="45">
        <f>VLOOKUP(R851,'PCS Percentiles'!A$2:E$105,5,False)</f>
        <v>48</v>
      </c>
      <c r="W851" s="112" t="str">
        <f t="shared" si="10"/>
        <v>Within Standard Deviation</v>
      </c>
    </row>
    <row r="852">
      <c r="A852" s="1" t="b">
        <v>1</v>
      </c>
      <c r="B852" s="1" t="s">
        <v>548</v>
      </c>
      <c r="C852" s="1">
        <v>2358.0</v>
      </c>
      <c r="D852" s="20">
        <v>44140.67757810185</v>
      </c>
      <c r="E852" s="1">
        <v>3.0</v>
      </c>
      <c r="F852" s="1">
        <v>3.0</v>
      </c>
      <c r="G852" s="1">
        <v>2.0</v>
      </c>
      <c r="H852" s="1">
        <v>3.0</v>
      </c>
      <c r="I852" s="1">
        <v>3.0</v>
      </c>
      <c r="J852" s="1">
        <v>4.0</v>
      </c>
      <c r="K852" s="1">
        <v>3.0</v>
      </c>
      <c r="L852" s="1">
        <v>3.0</v>
      </c>
      <c r="M852" s="1">
        <v>2.0</v>
      </c>
      <c r="N852" s="1">
        <v>3.0</v>
      </c>
      <c r="O852" s="1">
        <v>3.0</v>
      </c>
      <c r="P852" s="1">
        <v>3.0</v>
      </c>
      <c r="Q852" s="1">
        <v>3.0</v>
      </c>
      <c r="R852" s="45">
        <f t="shared" si="6"/>
        <v>38</v>
      </c>
      <c r="S852" s="45">
        <f t="shared" si="7"/>
        <v>17</v>
      </c>
      <c r="T852" s="45">
        <f t="shared" si="8"/>
        <v>10</v>
      </c>
      <c r="U852" s="45">
        <f t="shared" si="9"/>
        <v>11</v>
      </c>
      <c r="V852" s="45">
        <f>VLOOKUP(R852,'PCS Percentiles'!A$2:E$105,5,False)</f>
        <v>90</v>
      </c>
      <c r="W852" s="112" t="str">
        <f t="shared" si="10"/>
        <v>Clinically Relevant</v>
      </c>
    </row>
    <row r="853">
      <c r="A853" s="1" t="b">
        <v>1</v>
      </c>
      <c r="B853" s="1" t="s">
        <v>490</v>
      </c>
      <c r="C853" s="1">
        <v>2311.0</v>
      </c>
      <c r="D853" s="20">
        <v>44140.89818127315</v>
      </c>
      <c r="E853" s="1">
        <v>2.0</v>
      </c>
      <c r="F853" s="1">
        <v>1.0</v>
      </c>
      <c r="G853" s="1">
        <v>1.0</v>
      </c>
      <c r="H853" s="1">
        <v>1.0</v>
      </c>
      <c r="I853" s="1">
        <v>1.0</v>
      </c>
      <c r="J853" s="1">
        <v>2.0</v>
      </c>
      <c r="K853" s="1">
        <v>0.0</v>
      </c>
      <c r="L853" s="1">
        <v>1.0</v>
      </c>
      <c r="M853" s="1">
        <v>1.0</v>
      </c>
      <c r="N853" s="1">
        <v>1.0</v>
      </c>
      <c r="O853" s="1">
        <v>1.0</v>
      </c>
      <c r="P853" s="1">
        <v>0.0</v>
      </c>
      <c r="Q853" s="1">
        <v>2.0</v>
      </c>
      <c r="R853" s="45">
        <f t="shared" si="6"/>
        <v>14</v>
      </c>
      <c r="S853" s="45">
        <f t="shared" si="7"/>
        <v>6</v>
      </c>
      <c r="T853" s="45">
        <f t="shared" si="8"/>
        <v>4</v>
      </c>
      <c r="U853" s="45">
        <f t="shared" si="9"/>
        <v>4</v>
      </c>
      <c r="V853" s="45">
        <f>VLOOKUP(R853,'PCS Percentiles'!A$2:E$105,5,False)</f>
        <v>35</v>
      </c>
      <c r="W853" s="112" t="str">
        <f t="shared" si="10"/>
        <v>Within Standard Deviation</v>
      </c>
    </row>
    <row r="854">
      <c r="A854" s="1" t="b">
        <v>1</v>
      </c>
      <c r="B854" s="1" t="s">
        <v>489</v>
      </c>
      <c r="C854" s="1">
        <v>2273.0</v>
      </c>
      <c r="D854" s="20">
        <v>44141.478600682865</v>
      </c>
      <c r="E854" s="1">
        <v>1.0</v>
      </c>
      <c r="F854" s="1">
        <v>0.0</v>
      </c>
      <c r="G854" s="1">
        <v>1.0</v>
      </c>
      <c r="H854" s="1">
        <v>1.0</v>
      </c>
      <c r="I854" s="1">
        <v>1.0</v>
      </c>
      <c r="J854" s="1">
        <v>1.0</v>
      </c>
      <c r="K854" s="1">
        <v>0.0</v>
      </c>
      <c r="L854" s="1">
        <v>2.0</v>
      </c>
      <c r="M854" s="1">
        <v>1.0</v>
      </c>
      <c r="N854" s="1">
        <v>1.0</v>
      </c>
      <c r="O854" s="1">
        <v>1.0</v>
      </c>
      <c r="P854" s="1">
        <v>1.0</v>
      </c>
      <c r="Q854" s="1">
        <v>0.0</v>
      </c>
      <c r="R854" s="45">
        <f t="shared" si="6"/>
        <v>11</v>
      </c>
      <c r="S854" s="45">
        <f t="shared" si="7"/>
        <v>5</v>
      </c>
      <c r="T854" s="45">
        <f t="shared" si="8"/>
        <v>1</v>
      </c>
      <c r="U854" s="45">
        <f t="shared" si="9"/>
        <v>5</v>
      </c>
      <c r="V854" s="45">
        <f>VLOOKUP(R854,'PCS Percentiles'!A$2:E$105,5,False)</f>
        <v>28</v>
      </c>
      <c r="W854" s="112" t="str">
        <f t="shared" si="10"/>
        <v>Within Standard Deviation</v>
      </c>
    </row>
    <row r="855">
      <c r="A855" s="1" t="b">
        <v>1</v>
      </c>
      <c r="B855" s="1" t="s">
        <v>549</v>
      </c>
      <c r="C855" s="1">
        <v>2396.0</v>
      </c>
      <c r="D855" s="20">
        <v>44141.54522569444</v>
      </c>
      <c r="E855" s="1">
        <v>2.0</v>
      </c>
      <c r="F855" s="1">
        <v>3.0</v>
      </c>
      <c r="G855" s="1">
        <v>3.0</v>
      </c>
      <c r="H855" s="1">
        <v>3.0</v>
      </c>
      <c r="I855" s="1">
        <v>3.0</v>
      </c>
      <c r="J855" s="1">
        <v>3.0</v>
      </c>
      <c r="K855" s="1">
        <v>3.0</v>
      </c>
      <c r="L855" s="1">
        <v>2.0</v>
      </c>
      <c r="M855" s="1">
        <v>4.0</v>
      </c>
      <c r="N855" s="1">
        <v>3.0</v>
      </c>
      <c r="O855" s="1">
        <v>2.0</v>
      </c>
      <c r="P855" s="1">
        <v>4.0</v>
      </c>
      <c r="Q855" s="1">
        <v>4.0</v>
      </c>
      <c r="R855" s="45">
        <f t="shared" si="6"/>
        <v>39</v>
      </c>
      <c r="S855" s="45">
        <f t="shared" si="7"/>
        <v>18</v>
      </c>
      <c r="T855" s="45">
        <f t="shared" si="8"/>
        <v>10</v>
      </c>
      <c r="U855" s="45">
        <f t="shared" si="9"/>
        <v>11</v>
      </c>
      <c r="V855" s="45">
        <f>VLOOKUP(R855,'PCS Percentiles'!A$2:E$105,5,False)</f>
        <v>91</v>
      </c>
      <c r="W855" s="112" t="str">
        <f t="shared" si="10"/>
        <v>Clinically Relevant</v>
      </c>
    </row>
    <row r="856">
      <c r="A856" s="1" t="b">
        <v>1</v>
      </c>
      <c r="B856" s="1" t="s">
        <v>505</v>
      </c>
      <c r="C856" s="1">
        <v>2342.0</v>
      </c>
      <c r="D856" s="20">
        <v>44141.69371086806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45">
        <f t="shared" si="6"/>
        <v>0</v>
      </c>
      <c r="S856" s="45">
        <f t="shared" si="7"/>
        <v>0</v>
      </c>
      <c r="T856" s="45">
        <f t="shared" si="8"/>
        <v>0</v>
      </c>
      <c r="U856" s="45">
        <f t="shared" si="9"/>
        <v>0</v>
      </c>
      <c r="V856" s="45">
        <f>VLOOKUP(R856,'PCS Percentiles'!A$2:E$105,5,False)</f>
        <v>2</v>
      </c>
      <c r="W856" s="112" t="str">
        <f t="shared" si="10"/>
        <v>Within Standard Deviation</v>
      </c>
    </row>
    <row r="857">
      <c r="A857" s="1" t="b">
        <v>1</v>
      </c>
      <c r="B857" s="1" t="s">
        <v>421</v>
      </c>
      <c r="C857" s="1">
        <v>222.0</v>
      </c>
      <c r="D857" s="20">
        <v>44142.36708060185</v>
      </c>
      <c r="E857" s="1">
        <v>3.0</v>
      </c>
      <c r="F857" s="1">
        <v>2.0</v>
      </c>
      <c r="G857" s="1">
        <v>3.0</v>
      </c>
      <c r="H857" s="1">
        <v>3.0</v>
      </c>
      <c r="I857" s="1">
        <v>4.0</v>
      </c>
      <c r="J857" s="1">
        <v>3.0</v>
      </c>
      <c r="K857" s="1">
        <v>2.0</v>
      </c>
      <c r="L857" s="1">
        <v>3.0</v>
      </c>
      <c r="M857" s="1">
        <v>3.0</v>
      </c>
      <c r="N857" s="1">
        <v>3.0</v>
      </c>
      <c r="O857" s="1">
        <v>3.0</v>
      </c>
      <c r="P857" s="1">
        <v>3.0</v>
      </c>
      <c r="Q857" s="1">
        <v>2.0</v>
      </c>
      <c r="R857" s="45">
        <f t="shared" si="6"/>
        <v>37</v>
      </c>
      <c r="S857" s="45">
        <f t="shared" si="7"/>
        <v>18</v>
      </c>
      <c r="T857" s="45">
        <f t="shared" si="8"/>
        <v>7</v>
      </c>
      <c r="U857" s="45">
        <f t="shared" si="9"/>
        <v>12</v>
      </c>
      <c r="V857" s="45">
        <f>VLOOKUP(R857,'PCS Percentiles'!A$2:E$105,5,False)</f>
        <v>88</v>
      </c>
      <c r="W857" s="112" t="str">
        <f t="shared" si="10"/>
        <v>Clinically Relevant</v>
      </c>
    </row>
    <row r="858">
      <c r="A858" s="1" t="b">
        <v>1</v>
      </c>
      <c r="B858" s="1" t="s">
        <v>417</v>
      </c>
      <c r="C858" s="1">
        <v>2238.0</v>
      </c>
      <c r="D858" s="20">
        <v>44142.42906072916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45">
        <f t="shared" si="6"/>
        <v>0</v>
      </c>
      <c r="S858" s="45">
        <f t="shared" si="7"/>
        <v>0</v>
      </c>
      <c r="T858" s="45">
        <f t="shared" si="8"/>
        <v>0</v>
      </c>
      <c r="U858" s="45">
        <f t="shared" si="9"/>
        <v>0</v>
      </c>
      <c r="V858" s="45">
        <f>VLOOKUP(R858,'PCS Percentiles'!A$2:E$105,5,False)</f>
        <v>2</v>
      </c>
      <c r="W858" s="112" t="str">
        <f t="shared" si="10"/>
        <v>Within Standard Deviation</v>
      </c>
    </row>
    <row r="859">
      <c r="A859" s="1" t="b">
        <v>1</v>
      </c>
      <c r="B859" s="1" t="s">
        <v>551</v>
      </c>
      <c r="C859" s="1">
        <v>2387.0</v>
      </c>
      <c r="D859" s="20">
        <v>44144.600293194446</v>
      </c>
      <c r="E859" s="1">
        <v>3.0</v>
      </c>
      <c r="F859" s="1">
        <v>1.0</v>
      </c>
      <c r="G859" s="1">
        <v>2.0</v>
      </c>
      <c r="H859" s="1">
        <v>3.0</v>
      </c>
      <c r="I859" s="1">
        <v>2.0</v>
      </c>
      <c r="J859" s="1">
        <v>1.0</v>
      </c>
      <c r="K859" s="1">
        <v>1.0</v>
      </c>
      <c r="L859" s="1">
        <v>2.0</v>
      </c>
      <c r="M859" s="1">
        <v>2.0</v>
      </c>
      <c r="N859" s="1">
        <v>1.0</v>
      </c>
      <c r="O859" s="1">
        <v>2.0</v>
      </c>
      <c r="P859" s="1">
        <v>2.0</v>
      </c>
      <c r="Q859" s="1">
        <v>1.0</v>
      </c>
      <c r="R859" s="45">
        <f t="shared" si="6"/>
        <v>23</v>
      </c>
      <c r="S859" s="45">
        <f t="shared" si="7"/>
        <v>13</v>
      </c>
      <c r="T859" s="45">
        <f t="shared" si="8"/>
        <v>3</v>
      </c>
      <c r="U859" s="45">
        <f t="shared" si="9"/>
        <v>7</v>
      </c>
      <c r="V859" s="45">
        <f>VLOOKUP(R859,'PCS Percentiles'!A$2:E$105,5,False)</f>
        <v>57</v>
      </c>
      <c r="W859" s="112" t="str">
        <f t="shared" si="10"/>
        <v>Within Standard Deviation</v>
      </c>
    </row>
    <row r="860">
      <c r="A860" s="1" t="b">
        <v>1</v>
      </c>
      <c r="B860" s="1" t="s">
        <v>260</v>
      </c>
      <c r="C860" s="1">
        <v>1993.0</v>
      </c>
      <c r="D860" s="20">
        <v>44144.886412395834</v>
      </c>
      <c r="E860" s="1">
        <v>2.0</v>
      </c>
      <c r="F860" s="1">
        <v>2.0</v>
      </c>
      <c r="G860" s="1">
        <v>2.0</v>
      </c>
      <c r="H860" s="1">
        <v>2.0</v>
      </c>
      <c r="I860" s="1">
        <v>2.0</v>
      </c>
      <c r="J860" s="1">
        <v>2.0</v>
      </c>
      <c r="K860" s="1">
        <v>2.0</v>
      </c>
      <c r="L860" s="1">
        <v>2.0</v>
      </c>
      <c r="M860" s="1">
        <v>2.0</v>
      </c>
      <c r="N860" s="1">
        <v>2.0</v>
      </c>
      <c r="O860" s="1">
        <v>2.0</v>
      </c>
      <c r="P860" s="1">
        <v>2.0</v>
      </c>
      <c r="Q860" s="1">
        <v>2.0</v>
      </c>
      <c r="R860" s="45">
        <f t="shared" si="6"/>
        <v>26</v>
      </c>
      <c r="S860" s="45">
        <f t="shared" si="7"/>
        <v>12</v>
      </c>
      <c r="T860" s="45">
        <f t="shared" si="8"/>
        <v>6</v>
      </c>
      <c r="U860" s="45">
        <f t="shared" si="9"/>
        <v>8</v>
      </c>
      <c r="V860" s="45">
        <f>VLOOKUP(R860,'PCS Percentiles'!A$2:E$105,5,False)</f>
        <v>65</v>
      </c>
      <c r="W860" s="112" t="str">
        <f t="shared" si="10"/>
        <v>Within Standard Deviation</v>
      </c>
    </row>
    <row r="861">
      <c r="A861" s="1" t="b">
        <v>1</v>
      </c>
      <c r="B861" s="1" t="s">
        <v>552</v>
      </c>
      <c r="C861" s="1">
        <v>2384.0</v>
      </c>
      <c r="D861" s="20">
        <v>44145.65562009259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45">
        <f t="shared" si="6"/>
        <v>0</v>
      </c>
      <c r="S861" s="45">
        <f t="shared" si="7"/>
        <v>0</v>
      </c>
      <c r="T861" s="45">
        <f t="shared" si="8"/>
        <v>0</v>
      </c>
      <c r="U861" s="45">
        <f t="shared" si="9"/>
        <v>0</v>
      </c>
      <c r="V861" s="45">
        <f>VLOOKUP(R861,'PCS Percentiles'!A$2:E$105,5,False)</f>
        <v>2</v>
      </c>
      <c r="W861" s="112" t="str">
        <f t="shared" si="10"/>
        <v>Within Standard Deviation</v>
      </c>
    </row>
    <row r="862">
      <c r="A862" s="1" t="b">
        <v>1</v>
      </c>
      <c r="B862" s="1" t="s">
        <v>493</v>
      </c>
      <c r="C862" s="1">
        <v>2318.0</v>
      </c>
      <c r="D862" s="20">
        <v>44145.975271145835</v>
      </c>
      <c r="E862" s="1">
        <v>1.0</v>
      </c>
      <c r="F862" s="1">
        <v>0.0</v>
      </c>
      <c r="G862" s="1">
        <v>1.0</v>
      </c>
      <c r="H862" s="1">
        <v>0.0</v>
      </c>
      <c r="I862" s="1">
        <v>0.0</v>
      </c>
      <c r="J862" s="1">
        <v>1.0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1.0</v>
      </c>
      <c r="R862" s="45">
        <f t="shared" si="6"/>
        <v>4</v>
      </c>
      <c r="S862" s="45">
        <f t="shared" si="7"/>
        <v>2</v>
      </c>
      <c r="T862" s="45">
        <f t="shared" si="8"/>
        <v>2</v>
      </c>
      <c r="U862" s="45">
        <f t="shared" si="9"/>
        <v>0</v>
      </c>
      <c r="V862" s="45">
        <f>VLOOKUP(R862,'PCS Percentiles'!A$2:E$105,5,False)</f>
        <v>9</v>
      </c>
      <c r="W862" s="112" t="str">
        <f t="shared" si="10"/>
        <v>Within Standard Deviation</v>
      </c>
    </row>
    <row r="863">
      <c r="A863" s="1" t="b">
        <v>1</v>
      </c>
      <c r="B863" s="1" t="s">
        <v>553</v>
      </c>
      <c r="C863" s="1">
        <v>2404.0</v>
      </c>
      <c r="D863" s="20">
        <v>44147.45756564815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1.0</v>
      </c>
      <c r="L863" s="1">
        <v>1.0</v>
      </c>
      <c r="M863" s="1">
        <v>0.0</v>
      </c>
      <c r="N863" s="1">
        <v>1.0</v>
      </c>
      <c r="O863" s="1">
        <v>0.0</v>
      </c>
      <c r="P863" s="1">
        <v>0.0</v>
      </c>
      <c r="Q863" s="1">
        <v>0.0</v>
      </c>
      <c r="R863" s="45">
        <f t="shared" si="6"/>
        <v>3</v>
      </c>
      <c r="S863" s="45">
        <f t="shared" si="7"/>
        <v>0</v>
      </c>
      <c r="T863" s="45">
        <f t="shared" si="8"/>
        <v>1</v>
      </c>
      <c r="U863" s="45">
        <f t="shared" si="9"/>
        <v>2</v>
      </c>
      <c r="V863" s="45">
        <f>VLOOKUP(R863,'PCS Percentiles'!A$2:E$105,5,False)</f>
        <v>6</v>
      </c>
      <c r="W863" s="112" t="str">
        <f t="shared" si="10"/>
        <v>Within Standard Deviation</v>
      </c>
    </row>
    <row r="864">
      <c r="A864" s="1" t="b">
        <v>1</v>
      </c>
      <c r="B864" s="1" t="s">
        <v>522</v>
      </c>
      <c r="C864" s="1">
        <v>2246.0</v>
      </c>
      <c r="D864" s="20">
        <v>44147.474309537036</v>
      </c>
      <c r="E864" s="1">
        <v>1.0</v>
      </c>
      <c r="F864" s="1">
        <v>0.0</v>
      </c>
      <c r="G864" s="1">
        <v>1.0</v>
      </c>
      <c r="H864" s="1">
        <v>1.0</v>
      </c>
      <c r="I864" s="1">
        <v>0.0</v>
      </c>
      <c r="J864" s="1">
        <v>2.0</v>
      </c>
      <c r="K864" s="1">
        <v>0.0</v>
      </c>
      <c r="L864" s="1">
        <v>0.0</v>
      </c>
      <c r="M864" s="1">
        <v>0.0</v>
      </c>
      <c r="N864" s="1">
        <v>1.0</v>
      </c>
      <c r="O864" s="1">
        <v>1.0</v>
      </c>
      <c r="P864" s="1">
        <v>0.0</v>
      </c>
      <c r="Q864" s="1">
        <v>1.0</v>
      </c>
      <c r="R864" s="45">
        <f t="shared" si="6"/>
        <v>8</v>
      </c>
      <c r="S864" s="45">
        <f t="shared" si="7"/>
        <v>3</v>
      </c>
      <c r="T864" s="45">
        <f t="shared" si="8"/>
        <v>3</v>
      </c>
      <c r="U864" s="45">
        <f t="shared" si="9"/>
        <v>2</v>
      </c>
      <c r="V864" s="45">
        <f>VLOOKUP(R864,'PCS Percentiles'!A$2:E$105,5,False)</f>
        <v>19</v>
      </c>
      <c r="W864" s="112" t="str">
        <f t="shared" si="10"/>
        <v>Within Standard Deviation</v>
      </c>
    </row>
    <row r="865">
      <c r="A865" s="1" t="b">
        <v>1</v>
      </c>
      <c r="B865" s="1" t="s">
        <v>159</v>
      </c>
      <c r="C865" s="1">
        <v>1052.0</v>
      </c>
      <c r="D865" s="20">
        <v>44147.58578383102</v>
      </c>
      <c r="E865" s="1">
        <v>2.0</v>
      </c>
      <c r="F865" s="1">
        <v>0.0</v>
      </c>
      <c r="G865" s="1">
        <v>1.0</v>
      </c>
      <c r="H865" s="1">
        <v>2.0</v>
      </c>
      <c r="I865" s="1">
        <v>2.0</v>
      </c>
      <c r="J865" s="1">
        <v>2.0</v>
      </c>
      <c r="K865" s="1">
        <v>2.0</v>
      </c>
      <c r="L865" s="1">
        <v>2.0</v>
      </c>
      <c r="M865" s="1">
        <v>2.0</v>
      </c>
      <c r="N865" s="1">
        <v>1.0</v>
      </c>
      <c r="O865" s="1">
        <v>1.0</v>
      </c>
      <c r="P865" s="1">
        <v>1.0</v>
      </c>
      <c r="Q865" s="1">
        <v>2.0</v>
      </c>
      <c r="R865" s="45">
        <f t="shared" si="6"/>
        <v>20</v>
      </c>
      <c r="S865" s="45">
        <f t="shared" si="7"/>
        <v>8</v>
      </c>
      <c r="T865" s="45">
        <f t="shared" si="8"/>
        <v>6</v>
      </c>
      <c r="U865" s="45">
        <f t="shared" si="9"/>
        <v>6</v>
      </c>
      <c r="V865" s="45">
        <f>VLOOKUP(R865,'PCS Percentiles'!A$2:E$105,5,False)</f>
        <v>50</v>
      </c>
      <c r="W865" s="112" t="str">
        <f t="shared" si="10"/>
        <v>Within Standard Deviation</v>
      </c>
    </row>
    <row r="866">
      <c r="A866" t="b">
        <v>0</v>
      </c>
      <c r="B866" s="1" t="s">
        <v>488</v>
      </c>
      <c r="C866" s="1">
        <v>2248.0</v>
      </c>
      <c r="D866" s="20">
        <v>44147.997104884256</v>
      </c>
      <c r="E866" s="1">
        <v>3.0</v>
      </c>
      <c r="F866" s="1">
        <v>2.0</v>
      </c>
      <c r="G866" s="1">
        <v>2.0</v>
      </c>
      <c r="H866" s="1">
        <v>3.0</v>
      </c>
      <c r="I866" s="1">
        <v>3.0</v>
      </c>
      <c r="J866" s="1">
        <v>2.0</v>
      </c>
      <c r="K866" s="1">
        <v>1.0</v>
      </c>
      <c r="L866" s="1">
        <v>2.0</v>
      </c>
      <c r="M866" s="1">
        <v>3.0</v>
      </c>
      <c r="N866" s="1">
        <v>1.0</v>
      </c>
      <c r="O866" s="1">
        <v>2.0</v>
      </c>
      <c r="P866" s="1">
        <v>1.0</v>
      </c>
      <c r="Q866" s="1">
        <v>1.0</v>
      </c>
      <c r="R866" s="45">
        <f t="shared" si="6"/>
        <v>26</v>
      </c>
      <c r="S866" s="45">
        <f t="shared" si="7"/>
        <v>14</v>
      </c>
      <c r="T866" s="45">
        <f t="shared" si="8"/>
        <v>4</v>
      </c>
      <c r="U866" s="45">
        <f t="shared" si="9"/>
        <v>8</v>
      </c>
      <c r="V866" s="45">
        <f>VLOOKUP(R866,'PCS Percentiles'!A$2:E$105,5,False)</f>
        <v>65</v>
      </c>
      <c r="W866" s="112" t="str">
        <f t="shared" si="10"/>
        <v>Within Standard Deviation</v>
      </c>
    </row>
    <row r="867">
      <c r="A867" s="1" t="b">
        <v>1</v>
      </c>
      <c r="B867" s="1" t="s">
        <v>554</v>
      </c>
      <c r="C867" s="1" t="s">
        <v>997</v>
      </c>
      <c r="D867" s="20">
        <v>44149.99322202546</v>
      </c>
      <c r="E867" s="1">
        <v>1.0</v>
      </c>
      <c r="F867" s="1">
        <v>1.0</v>
      </c>
      <c r="G867" s="1">
        <v>1.0</v>
      </c>
      <c r="H867" s="1">
        <v>1.0</v>
      </c>
      <c r="I867" s="1">
        <v>1.0</v>
      </c>
      <c r="J867" s="1">
        <v>1.0</v>
      </c>
      <c r="K867" s="1">
        <v>1.0</v>
      </c>
      <c r="L867" s="1">
        <v>1.0</v>
      </c>
      <c r="M867" s="1">
        <v>1.0</v>
      </c>
      <c r="N867" s="1">
        <v>1.0</v>
      </c>
      <c r="O867" s="1">
        <v>1.0</v>
      </c>
      <c r="P867" s="1">
        <v>1.0</v>
      </c>
      <c r="Q867" s="1">
        <v>1.0</v>
      </c>
      <c r="R867" s="45">
        <f t="shared" si="6"/>
        <v>13</v>
      </c>
      <c r="S867" s="45">
        <f t="shared" si="7"/>
        <v>6</v>
      </c>
      <c r="T867" s="45">
        <f t="shared" si="8"/>
        <v>3</v>
      </c>
      <c r="U867" s="45">
        <f t="shared" si="9"/>
        <v>4</v>
      </c>
      <c r="V867" s="45">
        <f>VLOOKUP(R867,'PCS Percentiles'!A$2:E$105,5,False)</f>
        <v>34</v>
      </c>
      <c r="W867" s="112" t="str">
        <f t="shared" si="10"/>
        <v>Within Standard Deviation</v>
      </c>
    </row>
    <row r="868">
      <c r="A868" s="1" t="b">
        <v>1</v>
      </c>
      <c r="B868" s="1" t="s">
        <v>555</v>
      </c>
      <c r="C868" s="1">
        <v>2406.0</v>
      </c>
      <c r="D868" s="20">
        <v>44150.43827640046</v>
      </c>
      <c r="E868" s="1">
        <v>1.0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2.0</v>
      </c>
      <c r="M868" s="1">
        <v>0.0</v>
      </c>
      <c r="N868" s="1">
        <v>0.0</v>
      </c>
      <c r="O868" s="1">
        <v>0.0</v>
      </c>
      <c r="P868" s="1">
        <v>1.0</v>
      </c>
      <c r="Q868" s="1">
        <v>0.0</v>
      </c>
      <c r="R868" s="45">
        <f t="shared" si="6"/>
        <v>4</v>
      </c>
      <c r="S868" s="45">
        <f t="shared" si="7"/>
        <v>2</v>
      </c>
      <c r="T868" s="45">
        <f t="shared" si="8"/>
        <v>0</v>
      </c>
      <c r="U868" s="45">
        <f t="shared" si="9"/>
        <v>2</v>
      </c>
      <c r="V868" s="45">
        <f>VLOOKUP(R868,'PCS Percentiles'!A$2:E$105,5,False)</f>
        <v>9</v>
      </c>
      <c r="W868" s="112" t="str">
        <f t="shared" si="10"/>
        <v>Within Standard Deviation</v>
      </c>
    </row>
    <row r="869">
      <c r="A869" s="1" t="b">
        <v>1</v>
      </c>
      <c r="B869" s="1" t="s">
        <v>487</v>
      </c>
      <c r="C869" s="1">
        <v>2328.0</v>
      </c>
      <c r="D869" s="20">
        <v>44150.5423174537</v>
      </c>
      <c r="E869" s="1">
        <v>1.0</v>
      </c>
      <c r="F869" s="1">
        <v>0.0</v>
      </c>
      <c r="G869" s="1">
        <v>1.0</v>
      </c>
      <c r="H869" s="1">
        <v>1.0</v>
      </c>
      <c r="I869" s="1">
        <v>2.0</v>
      </c>
      <c r="J869" s="1">
        <v>0.0</v>
      </c>
      <c r="K869" s="1">
        <v>0.0</v>
      </c>
      <c r="L869" s="1">
        <v>0.0</v>
      </c>
      <c r="M869" s="1">
        <v>2.0</v>
      </c>
      <c r="N869" s="1">
        <v>1.0</v>
      </c>
      <c r="O869" s="1">
        <v>2.0</v>
      </c>
      <c r="P869" s="1">
        <v>2.0</v>
      </c>
      <c r="Q869" s="1">
        <v>0.0</v>
      </c>
      <c r="R869" s="45">
        <f t="shared" si="6"/>
        <v>12</v>
      </c>
      <c r="S869" s="45">
        <f t="shared" si="7"/>
        <v>7</v>
      </c>
      <c r="T869" s="45">
        <f t="shared" si="8"/>
        <v>0</v>
      </c>
      <c r="U869" s="45">
        <f t="shared" si="9"/>
        <v>5</v>
      </c>
      <c r="V869" s="45">
        <f>VLOOKUP(R869,'PCS Percentiles'!A$2:E$105,5,False)</f>
        <v>31</v>
      </c>
      <c r="W869" s="112" t="str">
        <f t="shared" si="10"/>
        <v>Within Standard Deviation</v>
      </c>
    </row>
    <row r="870">
      <c r="A870" s="1" t="b">
        <v>1</v>
      </c>
      <c r="B870" s="1" t="s">
        <v>481</v>
      </c>
      <c r="C870" s="1">
        <v>2305.0</v>
      </c>
      <c r="D870" s="20">
        <v>44151.43700456018</v>
      </c>
      <c r="E870" s="1">
        <v>1.0</v>
      </c>
      <c r="F870" s="1">
        <v>0.0</v>
      </c>
      <c r="G870" s="1">
        <v>0.0</v>
      </c>
      <c r="H870" s="1">
        <v>1.0</v>
      </c>
      <c r="I870" s="1">
        <v>1.0</v>
      </c>
      <c r="J870" s="1">
        <v>1.0</v>
      </c>
      <c r="K870" s="1">
        <v>1.0</v>
      </c>
      <c r="L870" s="1">
        <v>2.0</v>
      </c>
      <c r="M870" s="1">
        <v>1.0</v>
      </c>
      <c r="N870" s="1">
        <v>2.0</v>
      </c>
      <c r="O870" s="1">
        <v>1.0</v>
      </c>
      <c r="P870" s="1">
        <v>0.0</v>
      </c>
      <c r="Q870" s="1">
        <v>1.0</v>
      </c>
      <c r="R870" s="45">
        <f t="shared" si="6"/>
        <v>12</v>
      </c>
      <c r="S870" s="45">
        <f t="shared" si="7"/>
        <v>3</v>
      </c>
      <c r="T870" s="45">
        <f t="shared" si="8"/>
        <v>3</v>
      </c>
      <c r="U870" s="45">
        <f t="shared" si="9"/>
        <v>6</v>
      </c>
      <c r="V870" s="45">
        <f>VLOOKUP(R870,'PCS Percentiles'!A$2:E$105,5,False)</f>
        <v>31</v>
      </c>
      <c r="W870" s="112" t="str">
        <f t="shared" si="10"/>
        <v>Within Standard Deviation</v>
      </c>
    </row>
    <row r="871">
      <c r="A871" t="b">
        <v>0</v>
      </c>
      <c r="B871" s="1" t="s">
        <v>487</v>
      </c>
      <c r="C871" s="1">
        <v>2328.0</v>
      </c>
      <c r="D871" s="20">
        <v>44151.48776091435</v>
      </c>
      <c r="E871" s="1">
        <v>1.0</v>
      </c>
      <c r="F871" s="1">
        <v>0.0</v>
      </c>
      <c r="G871" s="1">
        <v>1.0</v>
      </c>
      <c r="H871" s="1">
        <v>1.0</v>
      </c>
      <c r="I871" s="1">
        <v>2.0</v>
      </c>
      <c r="J871" s="1">
        <v>0.0</v>
      </c>
      <c r="K871" s="1">
        <v>0.0</v>
      </c>
      <c r="L871" s="1">
        <v>0.0</v>
      </c>
      <c r="M871" s="1">
        <v>2.0</v>
      </c>
      <c r="N871" s="1">
        <v>1.0</v>
      </c>
      <c r="O871" s="1">
        <v>2.0</v>
      </c>
      <c r="P871" s="1">
        <v>2.0</v>
      </c>
      <c r="Q871" s="1">
        <v>0.0</v>
      </c>
      <c r="R871" s="45">
        <f t="shared" si="6"/>
        <v>12</v>
      </c>
      <c r="S871" s="45">
        <f t="shared" si="7"/>
        <v>7</v>
      </c>
      <c r="T871" s="45">
        <f t="shared" si="8"/>
        <v>0</v>
      </c>
      <c r="U871" s="45">
        <f t="shared" si="9"/>
        <v>5</v>
      </c>
      <c r="V871" s="45">
        <f>VLOOKUP(R871,'PCS Percentiles'!A$2:E$105,5,False)</f>
        <v>31</v>
      </c>
      <c r="W871" s="112" t="str">
        <f t="shared" si="10"/>
        <v>Within Standard Deviation</v>
      </c>
    </row>
    <row r="872">
      <c r="A872" s="1" t="b">
        <v>1</v>
      </c>
      <c r="B872" s="1" t="s">
        <v>444</v>
      </c>
      <c r="C872" s="1">
        <v>2271.0</v>
      </c>
      <c r="D872" s="20">
        <v>44151.60300614583</v>
      </c>
      <c r="E872" s="1">
        <v>2.0</v>
      </c>
      <c r="F872" s="1">
        <v>1.0</v>
      </c>
      <c r="G872" s="1">
        <v>1.0</v>
      </c>
      <c r="H872" s="1">
        <v>1.0</v>
      </c>
      <c r="I872" s="1">
        <v>1.0</v>
      </c>
      <c r="J872" s="1">
        <v>1.0</v>
      </c>
      <c r="K872" s="1">
        <v>1.0</v>
      </c>
      <c r="L872" s="1">
        <v>1.0</v>
      </c>
      <c r="M872" s="1">
        <v>1.0</v>
      </c>
      <c r="N872" s="1">
        <v>1.0</v>
      </c>
      <c r="O872" s="1">
        <v>1.0</v>
      </c>
      <c r="P872" s="1">
        <v>1.0</v>
      </c>
      <c r="Q872" s="1">
        <v>1.0</v>
      </c>
      <c r="R872" s="45">
        <f t="shared" si="6"/>
        <v>14</v>
      </c>
      <c r="S872" s="45">
        <f t="shared" si="7"/>
        <v>7</v>
      </c>
      <c r="T872" s="45">
        <f t="shared" si="8"/>
        <v>3</v>
      </c>
      <c r="U872" s="45">
        <f t="shared" si="9"/>
        <v>4</v>
      </c>
      <c r="V872" s="45">
        <f>VLOOKUP(R872,'PCS Percentiles'!A$2:E$105,5,False)</f>
        <v>35</v>
      </c>
      <c r="W872" s="112" t="str">
        <f t="shared" si="10"/>
        <v>Within Standard Deviation</v>
      </c>
    </row>
    <row r="873">
      <c r="A873" s="1" t="b">
        <v>1</v>
      </c>
      <c r="B873" s="1" t="s">
        <v>492</v>
      </c>
      <c r="C873" s="1">
        <v>2327.0</v>
      </c>
      <c r="D873" s="20">
        <v>44152.38247332176</v>
      </c>
      <c r="E873" s="1">
        <v>3.0</v>
      </c>
      <c r="F873" s="1">
        <v>2.0</v>
      </c>
      <c r="G873" s="1">
        <v>2.0</v>
      </c>
      <c r="H873" s="1">
        <v>3.0</v>
      </c>
      <c r="I873" s="1">
        <v>3.0</v>
      </c>
      <c r="J873" s="1">
        <v>3.0</v>
      </c>
      <c r="K873" s="1">
        <v>1.0</v>
      </c>
      <c r="L873" s="1">
        <v>3.0</v>
      </c>
      <c r="M873" s="1">
        <v>3.0</v>
      </c>
      <c r="N873" s="1">
        <v>3.0</v>
      </c>
      <c r="O873" s="1">
        <v>3.0</v>
      </c>
      <c r="P873" s="1">
        <v>3.0</v>
      </c>
      <c r="Q873" s="1">
        <v>1.0</v>
      </c>
      <c r="R873" s="45">
        <f t="shared" si="6"/>
        <v>33</v>
      </c>
      <c r="S873" s="45">
        <f t="shared" si="7"/>
        <v>16</v>
      </c>
      <c r="T873" s="45">
        <f t="shared" si="8"/>
        <v>5</v>
      </c>
      <c r="U873" s="45">
        <f t="shared" si="9"/>
        <v>12</v>
      </c>
      <c r="V873" s="45">
        <f>VLOOKUP(R873,'PCS Percentiles'!A$2:E$105,5,False)</f>
        <v>81</v>
      </c>
      <c r="W873" s="112" t="str">
        <f t="shared" si="10"/>
        <v>Clinically Relevant</v>
      </c>
    </row>
    <row r="874">
      <c r="A874" s="1" t="b">
        <v>1</v>
      </c>
      <c r="B874" s="1" t="s">
        <v>402</v>
      </c>
      <c r="C874" s="1">
        <v>2210.0</v>
      </c>
      <c r="D874" s="20">
        <v>44152.805294398146</v>
      </c>
      <c r="E874" s="1">
        <v>0.0</v>
      </c>
      <c r="F874" s="1">
        <v>0.0</v>
      </c>
      <c r="G874" s="1">
        <v>0.0</v>
      </c>
      <c r="H874" s="1">
        <v>0.0</v>
      </c>
      <c r="I874" s="1">
        <v>1.0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1.0</v>
      </c>
      <c r="R874" s="45">
        <f t="shared" si="6"/>
        <v>2</v>
      </c>
      <c r="S874" s="45">
        <f t="shared" si="7"/>
        <v>1</v>
      </c>
      <c r="T874" s="45">
        <f t="shared" si="8"/>
        <v>1</v>
      </c>
      <c r="U874" s="45">
        <f t="shared" si="9"/>
        <v>0</v>
      </c>
      <c r="V874" s="45">
        <f>VLOOKUP(R874,'PCS Percentiles'!A$2:E$105,5,False)</f>
        <v>5</v>
      </c>
      <c r="W874" s="112" t="str">
        <f t="shared" si="10"/>
        <v>Within Standard Deviation</v>
      </c>
    </row>
    <row r="875">
      <c r="A875" s="1" t="b">
        <v>1</v>
      </c>
      <c r="B875" s="1" t="s">
        <v>556</v>
      </c>
      <c r="C875" s="1">
        <v>2407.0</v>
      </c>
      <c r="D875" s="20">
        <v>44153.43519203704</v>
      </c>
      <c r="E875" s="1">
        <v>1.0</v>
      </c>
      <c r="F875" s="1">
        <v>0.0</v>
      </c>
      <c r="G875" s="1">
        <v>0.0</v>
      </c>
      <c r="H875" s="1">
        <v>0.0</v>
      </c>
      <c r="I875" s="1">
        <v>0.0</v>
      </c>
      <c r="J875" s="1">
        <v>1.0</v>
      </c>
      <c r="K875" s="1">
        <v>1.0</v>
      </c>
      <c r="L875" s="1">
        <v>0.0</v>
      </c>
      <c r="M875" s="1">
        <v>1.0</v>
      </c>
      <c r="N875" s="1">
        <v>0.0</v>
      </c>
      <c r="O875" s="1">
        <v>1.0</v>
      </c>
      <c r="P875" s="1">
        <v>1.0</v>
      </c>
      <c r="Q875" s="1">
        <v>1.0</v>
      </c>
      <c r="R875" s="45">
        <f t="shared" si="6"/>
        <v>7</v>
      </c>
      <c r="S875" s="45">
        <f t="shared" si="7"/>
        <v>2</v>
      </c>
      <c r="T875" s="45">
        <f t="shared" si="8"/>
        <v>3</v>
      </c>
      <c r="U875" s="45">
        <f t="shared" si="9"/>
        <v>2</v>
      </c>
      <c r="V875" s="45">
        <f>VLOOKUP(R875,'PCS Percentiles'!A$2:E$105,5,False)</f>
        <v>17</v>
      </c>
      <c r="W875" s="112" t="str">
        <f t="shared" si="10"/>
        <v>Within Standard Deviation</v>
      </c>
    </row>
    <row r="876">
      <c r="A876" s="1" t="b">
        <v>1</v>
      </c>
      <c r="B876" s="1" t="s">
        <v>525</v>
      </c>
      <c r="C876" s="1">
        <v>2277.0</v>
      </c>
      <c r="D876" s="20">
        <v>44153.653763888884</v>
      </c>
      <c r="E876" s="1">
        <v>3.0</v>
      </c>
      <c r="F876" s="1">
        <v>1.0</v>
      </c>
      <c r="G876" s="1">
        <v>2.0</v>
      </c>
      <c r="H876" s="1">
        <v>2.0</v>
      </c>
      <c r="I876" s="1">
        <v>2.0</v>
      </c>
      <c r="J876" s="1">
        <v>3.0</v>
      </c>
      <c r="K876" s="1">
        <v>2.0</v>
      </c>
      <c r="L876" s="1">
        <v>2.0</v>
      </c>
      <c r="M876" s="1">
        <v>2.0</v>
      </c>
      <c r="N876" s="1">
        <v>2.0</v>
      </c>
      <c r="O876" s="1">
        <v>2.0</v>
      </c>
      <c r="P876" s="1">
        <v>3.0</v>
      </c>
      <c r="Q876" s="1">
        <v>2.0</v>
      </c>
      <c r="R876" s="45">
        <f t="shared" si="6"/>
        <v>28</v>
      </c>
      <c r="S876" s="45">
        <f t="shared" si="7"/>
        <v>13</v>
      </c>
      <c r="T876" s="45">
        <f t="shared" si="8"/>
        <v>7</v>
      </c>
      <c r="U876" s="45">
        <f t="shared" si="9"/>
        <v>8</v>
      </c>
      <c r="V876" s="45">
        <f>VLOOKUP(R876,'PCS Percentiles'!A$2:E$105,5,False)</f>
        <v>69</v>
      </c>
      <c r="W876" s="112" t="str">
        <f t="shared" si="10"/>
        <v>Within Standard Deviation</v>
      </c>
    </row>
    <row r="877">
      <c r="A877" t="b">
        <v>0</v>
      </c>
      <c r="B877" s="1" t="s">
        <v>552</v>
      </c>
      <c r="C877" s="1">
        <v>2384.0</v>
      </c>
      <c r="D877" s="20">
        <v>44153.68178537037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45">
        <f t="shared" si="6"/>
        <v>0</v>
      </c>
      <c r="S877" s="45">
        <f t="shared" si="7"/>
        <v>0</v>
      </c>
      <c r="T877" s="45">
        <f t="shared" si="8"/>
        <v>0</v>
      </c>
      <c r="U877" s="45">
        <f t="shared" si="9"/>
        <v>0</v>
      </c>
      <c r="V877" s="45">
        <f>VLOOKUP(R877,'PCS Percentiles'!A$2:E$105,5,False)</f>
        <v>2</v>
      </c>
      <c r="W877" s="112" t="str">
        <f t="shared" si="10"/>
        <v>Within Standard Deviation</v>
      </c>
    </row>
    <row r="878">
      <c r="A878" s="1" t="b">
        <v>1</v>
      </c>
      <c r="B878" s="1" t="s">
        <v>557</v>
      </c>
      <c r="C878" s="1">
        <v>2405.0</v>
      </c>
      <c r="D878" s="20">
        <v>44154.6196471875</v>
      </c>
      <c r="E878" s="1">
        <v>1.0</v>
      </c>
      <c r="F878" s="1">
        <v>0.0</v>
      </c>
      <c r="G878" s="1">
        <v>1.0</v>
      </c>
      <c r="H878" s="1">
        <v>2.0</v>
      </c>
      <c r="I878" s="1">
        <v>1.0</v>
      </c>
      <c r="J878" s="1">
        <v>0.0</v>
      </c>
      <c r="K878" s="1">
        <v>0.0</v>
      </c>
      <c r="L878" s="1">
        <v>1.0</v>
      </c>
      <c r="M878" s="1">
        <v>1.0</v>
      </c>
      <c r="N878" s="1">
        <v>1.0</v>
      </c>
      <c r="O878" s="1">
        <v>0.0</v>
      </c>
      <c r="P878" s="1">
        <v>0.0</v>
      </c>
      <c r="Q878" s="1">
        <v>0.0</v>
      </c>
      <c r="R878" s="45">
        <f t="shared" si="6"/>
        <v>8</v>
      </c>
      <c r="S878" s="45">
        <f t="shared" si="7"/>
        <v>5</v>
      </c>
      <c r="T878" s="45">
        <f t="shared" si="8"/>
        <v>0</v>
      </c>
      <c r="U878" s="45">
        <f t="shared" si="9"/>
        <v>3</v>
      </c>
      <c r="V878" s="45">
        <f>VLOOKUP(R878,'PCS Percentiles'!A$2:E$105,5,False)</f>
        <v>19</v>
      </c>
      <c r="W878" s="112" t="str">
        <f t="shared" si="10"/>
        <v>Within Standard Deviation</v>
      </c>
    </row>
    <row r="879">
      <c r="A879" s="1" t="b">
        <v>1</v>
      </c>
      <c r="B879" s="1" t="s">
        <v>448</v>
      </c>
      <c r="C879" s="1">
        <v>2264.0</v>
      </c>
      <c r="D879" s="20">
        <v>44155.413661134255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1.0</v>
      </c>
      <c r="K879" s="1">
        <v>1.0</v>
      </c>
      <c r="L879" s="1">
        <v>1.0</v>
      </c>
      <c r="M879" s="1">
        <v>0.0</v>
      </c>
      <c r="N879" s="1">
        <v>1.0</v>
      </c>
      <c r="O879" s="1">
        <v>1.0</v>
      </c>
      <c r="P879" s="1">
        <v>0.0</v>
      </c>
      <c r="Q879" s="1">
        <v>0.0</v>
      </c>
      <c r="R879" s="45">
        <f t="shared" si="6"/>
        <v>5</v>
      </c>
      <c r="S879" s="45">
        <f t="shared" si="7"/>
        <v>0</v>
      </c>
      <c r="T879" s="45">
        <f t="shared" si="8"/>
        <v>2</v>
      </c>
      <c r="U879" s="45">
        <f t="shared" si="9"/>
        <v>3</v>
      </c>
      <c r="V879" s="45">
        <f>VLOOKUP(R879,'PCS Percentiles'!A$2:E$105,5,False)</f>
        <v>11</v>
      </c>
      <c r="W879" s="112" t="str">
        <f t="shared" si="10"/>
        <v>Within Standard Deviation</v>
      </c>
    </row>
    <row r="880">
      <c r="A880" s="1" t="b">
        <v>1</v>
      </c>
      <c r="B880" s="1" t="s">
        <v>558</v>
      </c>
      <c r="C880" s="1">
        <v>2394.0</v>
      </c>
      <c r="D880" s="20">
        <v>44155.42782460648</v>
      </c>
      <c r="E880" s="1">
        <v>3.0</v>
      </c>
      <c r="F880" s="1">
        <v>1.0</v>
      </c>
      <c r="G880" s="1">
        <v>4.0</v>
      </c>
      <c r="H880" s="1">
        <v>2.0</v>
      </c>
      <c r="I880" s="1">
        <v>1.0</v>
      </c>
      <c r="J880" s="1">
        <v>1.0</v>
      </c>
      <c r="K880" s="1">
        <v>0.0</v>
      </c>
      <c r="L880" s="1">
        <v>3.0</v>
      </c>
      <c r="M880" s="1">
        <v>3.0</v>
      </c>
      <c r="N880" s="1">
        <v>1.0</v>
      </c>
      <c r="O880" s="1">
        <v>2.0</v>
      </c>
      <c r="P880" s="1">
        <v>3.0</v>
      </c>
      <c r="Q880" s="1">
        <v>1.0</v>
      </c>
      <c r="R880" s="45">
        <f t="shared" si="6"/>
        <v>25</v>
      </c>
      <c r="S880" s="45">
        <f t="shared" si="7"/>
        <v>14</v>
      </c>
      <c r="T880" s="45">
        <f t="shared" si="8"/>
        <v>2</v>
      </c>
      <c r="U880" s="45">
        <f t="shared" si="9"/>
        <v>9</v>
      </c>
      <c r="V880" s="45">
        <f>VLOOKUP(R880,'PCS Percentiles'!A$2:E$105,5,False)</f>
        <v>62</v>
      </c>
      <c r="W880" s="112" t="str">
        <f t="shared" si="10"/>
        <v>Within Standard Deviation</v>
      </c>
    </row>
    <row r="881">
      <c r="A881" s="1" t="b">
        <v>1</v>
      </c>
      <c r="B881" s="1" t="s">
        <v>494</v>
      </c>
      <c r="C881" s="1">
        <v>2314.0</v>
      </c>
      <c r="D881" s="20">
        <v>44155.714590972224</v>
      </c>
      <c r="E881" s="1">
        <v>0.0</v>
      </c>
      <c r="F881" s="1">
        <v>0.0</v>
      </c>
      <c r="G881" s="1">
        <v>1.0</v>
      </c>
      <c r="H881" s="1">
        <v>2.0</v>
      </c>
      <c r="I881" s="1">
        <v>0.0</v>
      </c>
      <c r="J881" s="1">
        <v>1.0</v>
      </c>
      <c r="K881" s="1">
        <v>1.0</v>
      </c>
      <c r="L881" s="1">
        <v>1.0</v>
      </c>
      <c r="M881" s="1">
        <v>1.0</v>
      </c>
      <c r="N881" s="1">
        <v>1.0</v>
      </c>
      <c r="O881" s="1">
        <v>0.0</v>
      </c>
      <c r="P881" s="1">
        <v>0.0</v>
      </c>
      <c r="Q881" s="1">
        <v>1.0</v>
      </c>
      <c r="R881" s="45">
        <f t="shared" si="6"/>
        <v>9</v>
      </c>
      <c r="S881" s="45">
        <f t="shared" si="7"/>
        <v>3</v>
      </c>
      <c r="T881" s="45">
        <f t="shared" si="8"/>
        <v>3</v>
      </c>
      <c r="U881" s="45">
        <f t="shared" si="9"/>
        <v>3</v>
      </c>
      <c r="V881" s="45">
        <f>VLOOKUP(R881,'PCS Percentiles'!A$2:E$105,5,False)</f>
        <v>21</v>
      </c>
      <c r="W881" s="112" t="str">
        <f t="shared" si="10"/>
        <v>Within Standard Deviation</v>
      </c>
    </row>
    <row r="882">
      <c r="A882" s="1" t="b">
        <v>1</v>
      </c>
      <c r="B882" s="1" t="s">
        <v>458</v>
      </c>
      <c r="C882" s="1">
        <v>2290.0</v>
      </c>
      <c r="D882" s="20">
        <v>44155.81242901621</v>
      </c>
      <c r="E882" s="1">
        <v>1.0</v>
      </c>
      <c r="F882" s="1">
        <v>0.0</v>
      </c>
      <c r="G882" s="1">
        <v>1.0</v>
      </c>
      <c r="H882" s="1">
        <v>0.0</v>
      </c>
      <c r="I882" s="1">
        <v>1.0</v>
      </c>
      <c r="J882" s="1">
        <v>0.0</v>
      </c>
      <c r="K882" s="1">
        <v>0.0</v>
      </c>
      <c r="L882" s="1">
        <v>1.0</v>
      </c>
      <c r="M882" s="1">
        <v>0.0</v>
      </c>
      <c r="N882" s="1">
        <v>0.0</v>
      </c>
      <c r="O882" s="1">
        <v>1.0</v>
      </c>
      <c r="P882" s="1">
        <v>1.0</v>
      </c>
      <c r="Q882" s="1">
        <v>0.0</v>
      </c>
      <c r="R882" s="45">
        <f t="shared" si="6"/>
        <v>6</v>
      </c>
      <c r="S882" s="45">
        <f t="shared" si="7"/>
        <v>4</v>
      </c>
      <c r="T882" s="45">
        <f t="shared" si="8"/>
        <v>0</v>
      </c>
      <c r="U882" s="45">
        <f t="shared" si="9"/>
        <v>2</v>
      </c>
      <c r="V882" s="45">
        <f>VLOOKUP(R882,'PCS Percentiles'!A$2:E$105,5,False)</f>
        <v>15</v>
      </c>
      <c r="W882" s="112" t="str">
        <f t="shared" si="10"/>
        <v>Within Standard Deviation</v>
      </c>
    </row>
    <row r="883">
      <c r="A883" s="1" t="b">
        <v>1</v>
      </c>
      <c r="B883" s="1" t="s">
        <v>469</v>
      </c>
      <c r="C883" s="1">
        <v>2292.0</v>
      </c>
      <c r="D883" s="20">
        <v>44156.42394262731</v>
      </c>
      <c r="E883" s="1">
        <v>2.0</v>
      </c>
      <c r="F883" s="1">
        <v>0.0</v>
      </c>
      <c r="G883" s="1">
        <v>0.0</v>
      </c>
      <c r="H883" s="1">
        <v>2.0</v>
      </c>
      <c r="I883" s="1">
        <v>1.0</v>
      </c>
      <c r="J883" s="1">
        <v>0.0</v>
      </c>
      <c r="K883" s="1">
        <v>1.0</v>
      </c>
      <c r="L883" s="1">
        <v>0.0</v>
      </c>
      <c r="M883" s="1">
        <v>0.0</v>
      </c>
      <c r="N883" s="1">
        <v>0.0</v>
      </c>
      <c r="O883" s="1">
        <v>1.0</v>
      </c>
      <c r="P883" s="1">
        <v>0.0</v>
      </c>
      <c r="Q883" s="1">
        <v>1.0</v>
      </c>
      <c r="R883" s="45">
        <f t="shared" si="6"/>
        <v>8</v>
      </c>
      <c r="S883" s="45">
        <f t="shared" si="7"/>
        <v>5</v>
      </c>
      <c r="T883" s="45">
        <f t="shared" si="8"/>
        <v>2</v>
      </c>
      <c r="U883" s="45">
        <f t="shared" si="9"/>
        <v>1</v>
      </c>
      <c r="V883" s="45">
        <f>VLOOKUP(R883,'PCS Percentiles'!A$2:E$105,5,False)</f>
        <v>19</v>
      </c>
      <c r="W883" s="112" t="str">
        <f t="shared" si="10"/>
        <v>Within Standard Deviation</v>
      </c>
    </row>
    <row r="884">
      <c r="A884" s="1" t="b">
        <v>1</v>
      </c>
      <c r="B884" s="1" t="s">
        <v>539</v>
      </c>
      <c r="C884" s="1">
        <v>1313.0</v>
      </c>
      <c r="D884" s="20">
        <v>44156.441919351855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45">
        <f t="shared" si="6"/>
        <v>0</v>
      </c>
      <c r="S884" s="45">
        <f t="shared" si="7"/>
        <v>0</v>
      </c>
      <c r="T884" s="45">
        <f t="shared" si="8"/>
        <v>0</v>
      </c>
      <c r="U884" s="45">
        <f t="shared" si="9"/>
        <v>0</v>
      </c>
      <c r="V884" s="45">
        <f>VLOOKUP(R884,'PCS Percentiles'!A$2:E$105,5,False)</f>
        <v>2</v>
      </c>
      <c r="W884" s="112" t="str">
        <f t="shared" si="10"/>
        <v>Within Standard Deviation</v>
      </c>
    </row>
    <row r="885">
      <c r="A885" s="1" t="b">
        <v>1</v>
      </c>
      <c r="B885" s="1" t="s">
        <v>559</v>
      </c>
      <c r="C885" s="1">
        <v>2412.0</v>
      </c>
      <c r="D885" s="20">
        <v>44158.43327306713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45">
        <f t="shared" si="6"/>
        <v>0</v>
      </c>
      <c r="S885" s="45">
        <f t="shared" si="7"/>
        <v>0</v>
      </c>
      <c r="T885" s="45">
        <f t="shared" si="8"/>
        <v>0</v>
      </c>
      <c r="U885" s="45">
        <f t="shared" si="9"/>
        <v>0</v>
      </c>
      <c r="V885" s="45">
        <f>VLOOKUP(R885,'PCS Percentiles'!A$2:E$105,5,False)</f>
        <v>2</v>
      </c>
      <c r="W885" s="112" t="str">
        <f t="shared" si="10"/>
        <v>Within Standard Deviation</v>
      </c>
    </row>
    <row r="886">
      <c r="A886" s="1" t="b">
        <v>1</v>
      </c>
      <c r="B886" s="1" t="s">
        <v>424</v>
      </c>
      <c r="C886" s="1">
        <v>2197.0</v>
      </c>
      <c r="D886" s="20">
        <v>44158.666526608795</v>
      </c>
      <c r="E886" s="1">
        <v>0.0</v>
      </c>
      <c r="F886" s="1">
        <v>0.0</v>
      </c>
      <c r="G886" s="1">
        <v>1.0</v>
      </c>
      <c r="H886" s="1">
        <v>1.0</v>
      </c>
      <c r="I886" s="1">
        <v>1.0</v>
      </c>
      <c r="J886" s="1">
        <v>0.0</v>
      </c>
      <c r="K886" s="1">
        <v>0.0</v>
      </c>
      <c r="L886" s="1">
        <v>2.0</v>
      </c>
      <c r="M886" s="1">
        <v>1.0</v>
      </c>
      <c r="N886" s="1">
        <v>0.0</v>
      </c>
      <c r="O886" s="1">
        <v>2.0</v>
      </c>
      <c r="P886" s="1">
        <v>2.0</v>
      </c>
      <c r="Q886" s="1">
        <v>1.0</v>
      </c>
      <c r="R886" s="45">
        <f t="shared" si="6"/>
        <v>11</v>
      </c>
      <c r="S886" s="45">
        <f t="shared" si="7"/>
        <v>5</v>
      </c>
      <c r="T886" s="45">
        <f t="shared" si="8"/>
        <v>1</v>
      </c>
      <c r="U886" s="45">
        <f t="shared" si="9"/>
        <v>5</v>
      </c>
      <c r="V886" s="45">
        <f>VLOOKUP(R886,'PCS Percentiles'!A$2:E$105,5,False)</f>
        <v>28</v>
      </c>
      <c r="W886" s="112" t="str">
        <f t="shared" si="10"/>
        <v>Within Standard Deviation</v>
      </c>
    </row>
    <row r="887">
      <c r="A887" s="1" t="b">
        <v>1</v>
      </c>
      <c r="B887" s="1" t="s">
        <v>532</v>
      </c>
      <c r="C887" s="1">
        <v>2272.0</v>
      </c>
      <c r="D887" s="20">
        <v>44159.47077526621</v>
      </c>
      <c r="E887" s="1">
        <v>2.0</v>
      </c>
      <c r="F887" s="1">
        <v>1.0</v>
      </c>
      <c r="G887" s="1">
        <v>1.0</v>
      </c>
      <c r="H887" s="1">
        <v>1.0</v>
      </c>
      <c r="I887" s="1">
        <v>1.0</v>
      </c>
      <c r="J887" s="1">
        <v>1.0</v>
      </c>
      <c r="K887" s="1">
        <v>2.0</v>
      </c>
      <c r="L887" s="1">
        <v>2.0</v>
      </c>
      <c r="M887" s="1">
        <v>1.0</v>
      </c>
      <c r="N887" s="1">
        <v>2.0</v>
      </c>
      <c r="O887" s="1">
        <v>2.0</v>
      </c>
      <c r="P887" s="1">
        <v>1.0</v>
      </c>
      <c r="Q887" s="1">
        <v>2.0</v>
      </c>
      <c r="R887" s="45">
        <f t="shared" si="6"/>
        <v>19</v>
      </c>
      <c r="S887" s="45">
        <f t="shared" si="7"/>
        <v>7</v>
      </c>
      <c r="T887" s="45">
        <f t="shared" si="8"/>
        <v>5</v>
      </c>
      <c r="U887" s="45">
        <f t="shared" si="9"/>
        <v>7</v>
      </c>
      <c r="V887" s="45">
        <f>VLOOKUP(R887,'PCS Percentiles'!A$2:E$105,5,False)</f>
        <v>48</v>
      </c>
      <c r="W887" s="112" t="str">
        <f t="shared" si="10"/>
        <v>Within Standard Deviation</v>
      </c>
    </row>
    <row r="888">
      <c r="A888" s="1" t="b">
        <v>1</v>
      </c>
      <c r="B888" s="1" t="s">
        <v>484</v>
      </c>
      <c r="C888" s="1">
        <v>2249.0</v>
      </c>
      <c r="D888" s="20">
        <v>44160.93461458333</v>
      </c>
      <c r="E888" s="1">
        <v>4.0</v>
      </c>
      <c r="F888" s="1">
        <v>3.0</v>
      </c>
      <c r="G888" s="1">
        <v>2.0</v>
      </c>
      <c r="H888" s="1">
        <v>3.0</v>
      </c>
      <c r="I888" s="1">
        <v>3.0</v>
      </c>
      <c r="J888" s="1">
        <v>4.0</v>
      </c>
      <c r="K888" s="1">
        <v>4.0</v>
      </c>
      <c r="L888" s="1">
        <v>3.0</v>
      </c>
      <c r="M888" s="1">
        <v>3.0</v>
      </c>
      <c r="N888" s="1">
        <v>3.0</v>
      </c>
      <c r="O888" s="1">
        <v>4.0</v>
      </c>
      <c r="P888" s="1">
        <v>2.0</v>
      </c>
      <c r="Q888" s="1">
        <v>4.0</v>
      </c>
      <c r="R888" s="45">
        <f t="shared" si="6"/>
        <v>42</v>
      </c>
      <c r="S888" s="45">
        <f t="shared" si="7"/>
        <v>17</v>
      </c>
      <c r="T888" s="45">
        <f t="shared" si="8"/>
        <v>12</v>
      </c>
      <c r="U888" s="45">
        <f t="shared" si="9"/>
        <v>13</v>
      </c>
      <c r="V888" s="45">
        <f>VLOOKUP(R888,'PCS Percentiles'!A$2:E$105,5,False)</f>
        <v>94</v>
      </c>
      <c r="W888" s="112" t="str">
        <f t="shared" si="10"/>
        <v>Clinically Relevant</v>
      </c>
    </row>
    <row r="889">
      <c r="A889" s="1" t="b">
        <v>1</v>
      </c>
      <c r="B889" s="1" t="s">
        <v>560</v>
      </c>
      <c r="C889" s="1">
        <v>1419.0</v>
      </c>
      <c r="D889" s="20">
        <v>44161.389899120375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1.0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45">
        <f t="shared" si="6"/>
        <v>1</v>
      </c>
      <c r="S889" s="45">
        <f t="shared" si="7"/>
        <v>0</v>
      </c>
      <c r="T889" s="45">
        <f t="shared" si="8"/>
        <v>1</v>
      </c>
      <c r="U889" s="45">
        <f t="shared" si="9"/>
        <v>0</v>
      </c>
      <c r="V889" s="45" t="str">
        <f>VLOOKUP(R889,'PCS Percentiles'!A$2:E$105,5,False)</f>
        <v>#N/A</v>
      </c>
      <c r="W889" s="112" t="str">
        <f t="shared" si="10"/>
        <v>Within Standard Deviation</v>
      </c>
    </row>
    <row r="890">
      <c r="A890" s="1" t="b">
        <v>1</v>
      </c>
      <c r="B890" s="1" t="s">
        <v>328</v>
      </c>
      <c r="C890" s="1">
        <v>2126.0</v>
      </c>
      <c r="D890" s="20">
        <v>44161.800830312495</v>
      </c>
      <c r="E890" s="1">
        <v>2.0</v>
      </c>
      <c r="F890" s="1">
        <v>2.0</v>
      </c>
      <c r="G890" s="1">
        <v>2.0</v>
      </c>
      <c r="H890" s="1">
        <v>2.0</v>
      </c>
      <c r="I890" s="1">
        <v>2.0</v>
      </c>
      <c r="J890" s="1">
        <v>2.0</v>
      </c>
      <c r="K890" s="1">
        <v>2.0</v>
      </c>
      <c r="L890" s="1">
        <v>2.0</v>
      </c>
      <c r="M890" s="1">
        <v>2.0</v>
      </c>
      <c r="N890" s="1">
        <v>2.0</v>
      </c>
      <c r="O890" s="1">
        <v>2.0</v>
      </c>
      <c r="P890" s="1">
        <v>2.0</v>
      </c>
      <c r="Q890" s="1">
        <v>2.0</v>
      </c>
      <c r="R890" s="45">
        <f t="shared" si="6"/>
        <v>26</v>
      </c>
      <c r="S890" s="45">
        <f t="shared" si="7"/>
        <v>12</v>
      </c>
      <c r="T890" s="45">
        <f t="shared" si="8"/>
        <v>6</v>
      </c>
      <c r="U890" s="45">
        <f t="shared" si="9"/>
        <v>8</v>
      </c>
      <c r="V890" s="45">
        <f>VLOOKUP(R890,'PCS Percentiles'!A$2:E$105,5,False)</f>
        <v>65</v>
      </c>
      <c r="W890" s="112" t="str">
        <f t="shared" si="10"/>
        <v>Within Standard Deviation</v>
      </c>
    </row>
    <row r="891">
      <c r="A891" s="1" t="b">
        <v>1</v>
      </c>
      <c r="B891" s="1" t="s">
        <v>561</v>
      </c>
      <c r="C891" s="1">
        <v>2416.0</v>
      </c>
      <c r="D891" s="20">
        <v>44162.24728481482</v>
      </c>
      <c r="E891" s="1">
        <v>3.0</v>
      </c>
      <c r="F891" s="1">
        <v>1.0</v>
      </c>
      <c r="G891" s="1">
        <v>2.0</v>
      </c>
      <c r="H891" s="1">
        <v>1.0</v>
      </c>
      <c r="I891" s="1">
        <v>1.0</v>
      </c>
      <c r="J891" s="1">
        <v>2.0</v>
      </c>
      <c r="K891" s="1">
        <v>2.0</v>
      </c>
      <c r="L891" s="1">
        <v>2.0</v>
      </c>
      <c r="M891" s="1">
        <v>3.0</v>
      </c>
      <c r="N891" s="1">
        <v>3.0</v>
      </c>
      <c r="O891" s="1">
        <v>2.0</v>
      </c>
      <c r="P891" s="1">
        <v>1.0</v>
      </c>
      <c r="Q891" s="1">
        <v>3.0</v>
      </c>
      <c r="R891" s="45">
        <f t="shared" si="6"/>
        <v>26</v>
      </c>
      <c r="S891" s="45">
        <f t="shared" si="7"/>
        <v>9</v>
      </c>
      <c r="T891" s="45">
        <f t="shared" si="8"/>
        <v>7</v>
      </c>
      <c r="U891" s="45">
        <f t="shared" si="9"/>
        <v>10</v>
      </c>
      <c r="V891" s="45">
        <f>VLOOKUP(R891,'PCS Percentiles'!A$2:E$105,5,False)</f>
        <v>65</v>
      </c>
      <c r="W891" s="112" t="str">
        <f t="shared" si="10"/>
        <v>Within Standard Deviation</v>
      </c>
    </row>
    <row r="892">
      <c r="A892" s="1" t="b">
        <v>1</v>
      </c>
      <c r="B892" s="1" t="s">
        <v>561</v>
      </c>
      <c r="C892" s="1">
        <v>2416.0</v>
      </c>
      <c r="D892" s="20">
        <v>44162.247363993054</v>
      </c>
      <c r="E892" s="1">
        <v>3.0</v>
      </c>
      <c r="F892" s="1">
        <v>1.0</v>
      </c>
      <c r="G892" s="1">
        <v>2.0</v>
      </c>
      <c r="H892" s="1">
        <v>1.0</v>
      </c>
      <c r="I892" s="1">
        <v>1.0</v>
      </c>
      <c r="J892" s="1">
        <v>2.0</v>
      </c>
      <c r="K892" s="1">
        <v>2.0</v>
      </c>
      <c r="L892" s="1">
        <v>2.0</v>
      </c>
      <c r="M892" s="1">
        <v>3.0</v>
      </c>
      <c r="N892" s="1">
        <v>3.0</v>
      </c>
      <c r="O892" s="1">
        <v>2.0</v>
      </c>
      <c r="P892" s="1">
        <v>1.0</v>
      </c>
      <c r="Q892" s="1">
        <v>3.0</v>
      </c>
      <c r="R892" s="45">
        <f t="shared" si="6"/>
        <v>26</v>
      </c>
      <c r="S892" s="45">
        <f t="shared" si="7"/>
        <v>9</v>
      </c>
      <c r="T892" s="45">
        <f t="shared" si="8"/>
        <v>7</v>
      </c>
      <c r="U892" s="45">
        <f t="shared" si="9"/>
        <v>10</v>
      </c>
      <c r="V892" s="45">
        <f>VLOOKUP(R892,'PCS Percentiles'!A$2:E$105,5,False)</f>
        <v>65</v>
      </c>
      <c r="W892" s="112" t="str">
        <f t="shared" si="10"/>
        <v>Within Standard Deviation</v>
      </c>
    </row>
    <row r="893">
      <c r="A893" s="1" t="b">
        <v>1</v>
      </c>
      <c r="B893" s="1" t="s">
        <v>562</v>
      </c>
      <c r="C893" s="1">
        <v>2423.0</v>
      </c>
      <c r="D893" s="20">
        <v>44162.440406574075</v>
      </c>
      <c r="E893" s="1">
        <v>0.0</v>
      </c>
      <c r="F893" s="1">
        <v>1.0</v>
      </c>
      <c r="G893" s="1">
        <v>0.0</v>
      </c>
      <c r="H893" s="1">
        <v>1.0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45">
        <f t="shared" si="6"/>
        <v>2</v>
      </c>
      <c r="S893" s="45">
        <f t="shared" si="7"/>
        <v>2</v>
      </c>
      <c r="T893" s="45">
        <f t="shared" si="8"/>
        <v>0</v>
      </c>
      <c r="U893" s="45">
        <f t="shared" si="9"/>
        <v>0</v>
      </c>
      <c r="V893" s="45">
        <f>VLOOKUP(R893,'PCS Percentiles'!A$2:E$105,5,False)</f>
        <v>5</v>
      </c>
      <c r="W893" s="112" t="str">
        <f t="shared" si="10"/>
        <v>Within Standard Deviation</v>
      </c>
    </row>
    <row r="894">
      <c r="A894" s="1" t="b">
        <v>1</v>
      </c>
      <c r="B894" s="1" t="s">
        <v>563</v>
      </c>
      <c r="C894" s="1">
        <v>2415.0</v>
      </c>
      <c r="D894" s="20">
        <v>44162.52362474537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3.0</v>
      </c>
      <c r="K894" s="1">
        <v>2.0</v>
      </c>
      <c r="L894" s="1">
        <v>2.0</v>
      </c>
      <c r="M894" s="1">
        <v>2.0</v>
      </c>
      <c r="N894" s="1">
        <v>0.0</v>
      </c>
      <c r="O894" s="1">
        <v>0.0</v>
      </c>
      <c r="P894" s="1">
        <v>0.0</v>
      </c>
      <c r="Q894" s="1">
        <v>3.0</v>
      </c>
      <c r="R894" s="45">
        <f t="shared" si="6"/>
        <v>12</v>
      </c>
      <c r="S894" s="45">
        <f t="shared" si="7"/>
        <v>0</v>
      </c>
      <c r="T894" s="45">
        <f t="shared" si="8"/>
        <v>8</v>
      </c>
      <c r="U894" s="45">
        <f t="shared" si="9"/>
        <v>4</v>
      </c>
      <c r="V894" s="45">
        <f>VLOOKUP(R894,'PCS Percentiles'!A$2:E$105,5,False)</f>
        <v>31</v>
      </c>
      <c r="W894" s="112" t="str">
        <f t="shared" si="10"/>
        <v>Within Standard Deviation</v>
      </c>
    </row>
    <row r="895">
      <c r="A895" s="1" t="b">
        <v>1</v>
      </c>
      <c r="B895" s="1" t="s">
        <v>564</v>
      </c>
      <c r="C895" s="1">
        <v>2398.0</v>
      </c>
      <c r="D895" s="20">
        <v>44162.64928188657</v>
      </c>
      <c r="E895" s="1">
        <v>1.0</v>
      </c>
      <c r="F895" s="1">
        <v>1.0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1.0</v>
      </c>
      <c r="M895" s="1">
        <v>1.0</v>
      </c>
      <c r="N895" s="1">
        <v>1.0</v>
      </c>
      <c r="O895" s="1">
        <v>0.0</v>
      </c>
      <c r="P895" s="1">
        <v>1.0</v>
      </c>
      <c r="Q895" s="1">
        <v>0.0</v>
      </c>
      <c r="R895" s="45">
        <f t="shared" si="6"/>
        <v>6</v>
      </c>
      <c r="S895" s="45">
        <f t="shared" si="7"/>
        <v>3</v>
      </c>
      <c r="T895" s="45">
        <f t="shared" si="8"/>
        <v>0</v>
      </c>
      <c r="U895" s="45">
        <f t="shared" si="9"/>
        <v>3</v>
      </c>
      <c r="V895" s="45">
        <f>VLOOKUP(R895,'PCS Percentiles'!A$2:E$105,5,False)</f>
        <v>15</v>
      </c>
      <c r="W895" s="112" t="str">
        <f t="shared" si="10"/>
        <v>Within Standard Deviation</v>
      </c>
    </row>
    <row r="896">
      <c r="A896" s="1" t="b">
        <v>1</v>
      </c>
      <c r="B896" s="1" t="s">
        <v>317</v>
      </c>
      <c r="C896" s="1">
        <v>2087.0</v>
      </c>
      <c r="D896" s="20">
        <v>44162.781839351854</v>
      </c>
      <c r="E896" s="1">
        <v>1.0</v>
      </c>
      <c r="F896" s="1">
        <v>1.0</v>
      </c>
      <c r="G896" s="1">
        <v>1.0</v>
      </c>
      <c r="H896" s="1">
        <v>2.0</v>
      </c>
      <c r="I896" s="1">
        <v>1.0</v>
      </c>
      <c r="J896" s="1">
        <v>2.0</v>
      </c>
      <c r="K896" s="1">
        <v>3.0</v>
      </c>
      <c r="L896" s="1">
        <v>1.0</v>
      </c>
      <c r="M896" s="1">
        <v>1.0</v>
      </c>
      <c r="N896" s="1">
        <v>1.0</v>
      </c>
      <c r="O896" s="1">
        <v>1.0</v>
      </c>
      <c r="P896" s="1">
        <v>3.0</v>
      </c>
      <c r="Q896" s="1">
        <v>2.0</v>
      </c>
      <c r="R896" s="45">
        <f t="shared" si="6"/>
        <v>20</v>
      </c>
      <c r="S896" s="45">
        <f t="shared" si="7"/>
        <v>9</v>
      </c>
      <c r="T896" s="45">
        <f t="shared" si="8"/>
        <v>7</v>
      </c>
      <c r="U896" s="45">
        <f t="shared" si="9"/>
        <v>4</v>
      </c>
      <c r="V896" s="45">
        <f>VLOOKUP(R896,'PCS Percentiles'!A$2:E$105,5,False)</f>
        <v>50</v>
      </c>
      <c r="W896" s="112" t="str">
        <f t="shared" si="10"/>
        <v>Within Standard Deviation</v>
      </c>
    </row>
    <row r="897">
      <c r="A897" s="1" t="b">
        <v>1</v>
      </c>
      <c r="B897" s="1" t="s">
        <v>565</v>
      </c>
      <c r="C897" s="1">
        <v>2142.0</v>
      </c>
      <c r="D897" s="20">
        <v>44162.81997633102</v>
      </c>
      <c r="E897" s="1">
        <v>3.0</v>
      </c>
      <c r="F897" s="1">
        <v>3.0</v>
      </c>
      <c r="G897" s="1">
        <v>1.0</v>
      </c>
      <c r="H897" s="1">
        <v>3.0</v>
      </c>
      <c r="I897" s="1">
        <v>3.0</v>
      </c>
      <c r="J897" s="1">
        <v>2.0</v>
      </c>
      <c r="K897" s="1">
        <v>3.0</v>
      </c>
      <c r="L897" s="1">
        <v>3.0</v>
      </c>
      <c r="M897" s="1">
        <v>3.0</v>
      </c>
      <c r="N897" s="1">
        <v>3.0</v>
      </c>
      <c r="O897" s="1">
        <v>3.0</v>
      </c>
      <c r="P897" s="1">
        <v>4.0</v>
      </c>
      <c r="Q897" s="1">
        <v>2.0</v>
      </c>
      <c r="R897" s="45">
        <f t="shared" si="6"/>
        <v>36</v>
      </c>
      <c r="S897" s="45">
        <f t="shared" si="7"/>
        <v>17</v>
      </c>
      <c r="T897" s="45">
        <f t="shared" si="8"/>
        <v>7</v>
      </c>
      <c r="U897" s="45">
        <f t="shared" si="9"/>
        <v>12</v>
      </c>
      <c r="V897" s="45">
        <f>VLOOKUP(R897,'PCS Percentiles'!A$2:E$105,5,False)</f>
        <v>87</v>
      </c>
      <c r="W897" s="112" t="str">
        <f t="shared" si="10"/>
        <v>Clinically Relevant</v>
      </c>
    </row>
    <row r="898">
      <c r="A898" s="1" t="b">
        <v>1</v>
      </c>
      <c r="B898" s="1" t="s">
        <v>452</v>
      </c>
      <c r="C898" s="1">
        <v>2265.0</v>
      </c>
      <c r="D898" s="20">
        <v>44163.7799696875</v>
      </c>
      <c r="E898" s="1">
        <v>4.0</v>
      </c>
      <c r="F898" s="1">
        <v>1.0</v>
      </c>
      <c r="G898" s="1">
        <v>4.0</v>
      </c>
      <c r="H898" s="1">
        <v>4.0</v>
      </c>
      <c r="I898" s="1">
        <v>1.0</v>
      </c>
      <c r="J898" s="1">
        <v>4.0</v>
      </c>
      <c r="K898" s="1">
        <v>4.0</v>
      </c>
      <c r="L898" s="1">
        <v>3.0</v>
      </c>
      <c r="M898" s="1">
        <v>4.0</v>
      </c>
      <c r="N898" s="1">
        <v>4.0</v>
      </c>
      <c r="O898" s="1">
        <v>4.0</v>
      </c>
      <c r="P898" s="1">
        <v>0.0</v>
      </c>
      <c r="Q898" s="1">
        <v>1.0</v>
      </c>
      <c r="R898" s="45">
        <f t="shared" si="6"/>
        <v>38</v>
      </c>
      <c r="S898" s="45">
        <f t="shared" si="7"/>
        <v>14</v>
      </c>
      <c r="T898" s="45">
        <f t="shared" si="8"/>
        <v>9</v>
      </c>
      <c r="U898" s="45">
        <f t="shared" si="9"/>
        <v>15</v>
      </c>
      <c r="V898" s="45">
        <f>VLOOKUP(R898,'PCS Percentiles'!A$2:E$105,5,False)</f>
        <v>90</v>
      </c>
      <c r="W898" s="112" t="str">
        <f t="shared" si="10"/>
        <v>Clinically Relevant</v>
      </c>
    </row>
    <row r="899">
      <c r="A899" s="1" t="b">
        <v>1</v>
      </c>
      <c r="B899" s="1" t="s">
        <v>338</v>
      </c>
      <c r="C899" s="1">
        <v>2125.0</v>
      </c>
      <c r="D899" s="20">
        <v>44165.009589884256</v>
      </c>
      <c r="E899" s="1">
        <v>1.0</v>
      </c>
      <c r="F899" s="1">
        <v>0.0</v>
      </c>
      <c r="G899" s="1">
        <v>1.0</v>
      </c>
      <c r="H899" s="1">
        <v>2.0</v>
      </c>
      <c r="I899" s="1">
        <v>3.0</v>
      </c>
      <c r="J899" s="1">
        <v>1.0</v>
      </c>
      <c r="K899" s="1">
        <v>0.0</v>
      </c>
      <c r="L899" s="1">
        <v>3.0</v>
      </c>
      <c r="M899" s="1">
        <v>1.0</v>
      </c>
      <c r="N899" s="1">
        <v>3.0</v>
      </c>
      <c r="O899" s="1">
        <v>3.0</v>
      </c>
      <c r="P899" s="1">
        <v>1.0</v>
      </c>
      <c r="Q899" s="1">
        <v>0.0</v>
      </c>
      <c r="R899" s="45">
        <f t="shared" si="6"/>
        <v>19</v>
      </c>
      <c r="S899" s="45">
        <f t="shared" si="7"/>
        <v>8</v>
      </c>
      <c r="T899" s="45">
        <f t="shared" si="8"/>
        <v>1</v>
      </c>
      <c r="U899" s="45">
        <f t="shared" si="9"/>
        <v>10</v>
      </c>
      <c r="V899" s="45">
        <f>VLOOKUP(R899,'PCS Percentiles'!A$2:E$105,5,False)</f>
        <v>48</v>
      </c>
      <c r="W899" s="112" t="str">
        <f t="shared" si="10"/>
        <v>Within Standard Deviation</v>
      </c>
    </row>
    <row r="900">
      <c r="A900" s="1" t="b">
        <v>1</v>
      </c>
      <c r="B900" s="1" t="s">
        <v>476</v>
      </c>
      <c r="C900" s="1">
        <v>2303.0</v>
      </c>
      <c r="D900" s="20">
        <v>44165.52544591435</v>
      </c>
      <c r="E900" s="1">
        <v>2.0</v>
      </c>
      <c r="F900" s="1">
        <v>3.0</v>
      </c>
      <c r="G900" s="1">
        <v>3.0</v>
      </c>
      <c r="H900" s="1">
        <v>3.0</v>
      </c>
      <c r="I900" s="1">
        <v>3.0</v>
      </c>
      <c r="J900" s="1">
        <v>2.0</v>
      </c>
      <c r="K900" s="1">
        <v>1.0</v>
      </c>
      <c r="L900" s="1">
        <v>2.0</v>
      </c>
      <c r="M900" s="1">
        <v>3.0</v>
      </c>
      <c r="N900" s="1">
        <v>2.0</v>
      </c>
      <c r="O900" s="1">
        <v>2.0</v>
      </c>
      <c r="P900" s="1">
        <v>2.0</v>
      </c>
      <c r="Q900" s="1">
        <v>1.0</v>
      </c>
      <c r="R900" s="45">
        <f t="shared" si="6"/>
        <v>29</v>
      </c>
      <c r="S900" s="45">
        <f t="shared" si="7"/>
        <v>16</v>
      </c>
      <c r="T900" s="45">
        <f t="shared" si="8"/>
        <v>4</v>
      </c>
      <c r="U900" s="45">
        <f t="shared" si="9"/>
        <v>9</v>
      </c>
      <c r="V900" s="45">
        <f>VLOOKUP(R900,'PCS Percentiles'!A$2:E$105,5,False)</f>
        <v>73</v>
      </c>
      <c r="W900" s="112" t="str">
        <f t="shared" si="10"/>
        <v>Within Standard Deviation</v>
      </c>
    </row>
    <row r="901">
      <c r="A901" s="1" t="b">
        <v>1</v>
      </c>
      <c r="B901" s="1" t="s">
        <v>352</v>
      </c>
      <c r="C901" s="1">
        <v>2140.0</v>
      </c>
      <c r="D901" s="20">
        <v>44165.582436956014</v>
      </c>
      <c r="E901" s="1">
        <v>2.0</v>
      </c>
      <c r="F901" s="1">
        <v>3.0</v>
      </c>
      <c r="G901" s="1">
        <v>3.0</v>
      </c>
      <c r="H901" s="1">
        <v>4.0</v>
      </c>
      <c r="I901" s="1">
        <v>2.0</v>
      </c>
      <c r="J901" s="1">
        <v>3.0</v>
      </c>
      <c r="K901" s="1">
        <v>2.0</v>
      </c>
      <c r="L901" s="1">
        <v>3.0</v>
      </c>
      <c r="M901" s="1">
        <v>2.0</v>
      </c>
      <c r="N901" s="1">
        <v>2.0</v>
      </c>
      <c r="O901" s="1">
        <v>2.0</v>
      </c>
      <c r="P901" s="1">
        <v>3.0</v>
      </c>
      <c r="Q901" s="1">
        <v>3.0</v>
      </c>
      <c r="R901" s="45">
        <f t="shared" si="6"/>
        <v>34</v>
      </c>
      <c r="S901" s="45">
        <f t="shared" si="7"/>
        <v>17</v>
      </c>
      <c r="T901" s="45">
        <f t="shared" si="8"/>
        <v>8</v>
      </c>
      <c r="U901" s="45">
        <f t="shared" si="9"/>
        <v>9</v>
      </c>
      <c r="V901" s="45">
        <f>VLOOKUP(R901,'PCS Percentiles'!A$2:E$105,5,False)</f>
        <v>84</v>
      </c>
      <c r="W901" s="112" t="str">
        <f t="shared" si="10"/>
        <v>Clinically Relevant</v>
      </c>
    </row>
    <row r="902">
      <c r="A902" s="1" t="b">
        <v>1</v>
      </c>
      <c r="B902" s="1" t="s">
        <v>566</v>
      </c>
      <c r="C902" s="1">
        <v>2426.0</v>
      </c>
      <c r="D902" s="20">
        <v>44165.80534869213</v>
      </c>
      <c r="E902" s="1">
        <v>3.0</v>
      </c>
      <c r="F902" s="1">
        <v>2.0</v>
      </c>
      <c r="G902" s="1">
        <v>4.0</v>
      </c>
      <c r="H902" s="1">
        <v>3.0</v>
      </c>
      <c r="I902" s="1">
        <v>2.0</v>
      </c>
      <c r="J902" s="1">
        <v>4.0</v>
      </c>
      <c r="K902" s="1">
        <v>3.0</v>
      </c>
      <c r="L902" s="1">
        <v>4.0</v>
      </c>
      <c r="M902" s="1">
        <v>3.0</v>
      </c>
      <c r="N902" s="1">
        <v>3.0</v>
      </c>
      <c r="O902" s="1">
        <v>4.0</v>
      </c>
      <c r="P902" s="1">
        <v>3.0</v>
      </c>
      <c r="Q902" s="1">
        <v>4.0</v>
      </c>
      <c r="R902" s="45">
        <f t="shared" si="6"/>
        <v>42</v>
      </c>
      <c r="S902" s="45">
        <f t="shared" si="7"/>
        <v>17</v>
      </c>
      <c r="T902" s="45">
        <f t="shared" si="8"/>
        <v>11</v>
      </c>
      <c r="U902" s="45">
        <f t="shared" si="9"/>
        <v>14</v>
      </c>
      <c r="V902" s="45">
        <f>VLOOKUP(R902,'PCS Percentiles'!A$2:E$105,5,False)</f>
        <v>94</v>
      </c>
      <c r="W902" s="112" t="str">
        <f t="shared" si="10"/>
        <v>Clinically Relevant</v>
      </c>
    </row>
    <row r="903">
      <c r="A903" s="1" t="b">
        <v>1</v>
      </c>
      <c r="B903" s="1" t="s">
        <v>567</v>
      </c>
      <c r="C903" s="1">
        <v>1725.0</v>
      </c>
      <c r="D903" s="20">
        <v>44166.60934063657</v>
      </c>
      <c r="E903" s="1">
        <v>3.0</v>
      </c>
      <c r="F903" s="1">
        <v>0.0</v>
      </c>
      <c r="G903" s="1">
        <v>2.0</v>
      </c>
      <c r="H903" s="1">
        <v>0.0</v>
      </c>
      <c r="I903" s="1">
        <v>0.0</v>
      </c>
      <c r="J903" s="1">
        <v>2.0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45">
        <f t="shared" si="6"/>
        <v>7</v>
      </c>
      <c r="S903" s="45">
        <f t="shared" si="7"/>
        <v>5</v>
      </c>
      <c r="T903" s="45">
        <f t="shared" si="8"/>
        <v>2</v>
      </c>
      <c r="U903" s="45">
        <f t="shared" si="9"/>
        <v>0</v>
      </c>
      <c r="V903" s="45">
        <f>VLOOKUP(R903,'PCS Percentiles'!A$2:E$105,5,False)</f>
        <v>17</v>
      </c>
      <c r="W903" s="112" t="str">
        <f t="shared" si="10"/>
        <v>Within Standard Deviation</v>
      </c>
    </row>
    <row r="904">
      <c r="A904" s="1" t="b">
        <v>1</v>
      </c>
      <c r="B904" s="1" t="s">
        <v>568</v>
      </c>
      <c r="C904" s="1">
        <v>2427.0</v>
      </c>
      <c r="D904" s="20">
        <v>44166.672095092596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45">
        <f t="shared" si="6"/>
        <v>0</v>
      </c>
      <c r="S904" s="45">
        <f t="shared" si="7"/>
        <v>0</v>
      </c>
      <c r="T904" s="45">
        <f t="shared" si="8"/>
        <v>0</v>
      </c>
      <c r="U904" s="45">
        <f t="shared" si="9"/>
        <v>0</v>
      </c>
      <c r="V904" s="45">
        <f>VLOOKUP(R904,'PCS Percentiles'!A$2:E$105,5,False)</f>
        <v>2</v>
      </c>
      <c r="W904" s="112" t="str">
        <f t="shared" si="10"/>
        <v>Within Standard Deviation</v>
      </c>
    </row>
    <row r="905">
      <c r="A905" s="1" t="b">
        <v>1</v>
      </c>
      <c r="B905" s="1" t="s">
        <v>569</v>
      </c>
      <c r="C905" s="1">
        <v>2424.0</v>
      </c>
      <c r="D905" s="20">
        <v>44166.93066921296</v>
      </c>
      <c r="E905" s="1">
        <v>2.0</v>
      </c>
      <c r="F905" s="1">
        <v>1.0</v>
      </c>
      <c r="G905" s="1">
        <v>4.0</v>
      </c>
      <c r="H905" s="1">
        <v>3.0</v>
      </c>
      <c r="I905" s="1">
        <v>3.0</v>
      </c>
      <c r="J905" s="1">
        <v>1.0</v>
      </c>
      <c r="K905" s="1">
        <v>1.0</v>
      </c>
      <c r="L905" s="1">
        <v>4.0</v>
      </c>
      <c r="M905" s="1">
        <v>3.0</v>
      </c>
      <c r="N905" s="1">
        <v>2.0</v>
      </c>
      <c r="O905" s="1">
        <v>2.0</v>
      </c>
      <c r="P905" s="1">
        <v>2.0</v>
      </c>
      <c r="Q905" s="1">
        <v>1.0</v>
      </c>
      <c r="R905" s="45">
        <f t="shared" si="6"/>
        <v>29</v>
      </c>
      <c r="S905" s="45">
        <f t="shared" si="7"/>
        <v>15</v>
      </c>
      <c r="T905" s="45">
        <f t="shared" si="8"/>
        <v>3</v>
      </c>
      <c r="U905" s="45">
        <f t="shared" si="9"/>
        <v>11</v>
      </c>
      <c r="V905" s="45">
        <f>VLOOKUP(R905,'PCS Percentiles'!A$2:E$105,5,False)</f>
        <v>73</v>
      </c>
      <c r="W905" s="112" t="str">
        <f t="shared" si="10"/>
        <v>Within Standard Deviation</v>
      </c>
    </row>
    <row r="906">
      <c r="A906" s="1" t="b">
        <v>1</v>
      </c>
      <c r="B906" s="1" t="s">
        <v>104</v>
      </c>
      <c r="C906" s="1">
        <v>1872.0</v>
      </c>
      <c r="D906" s="20">
        <v>44167.43839364583</v>
      </c>
      <c r="E906" s="1">
        <v>2.0</v>
      </c>
      <c r="F906" s="1">
        <v>0.0</v>
      </c>
      <c r="G906" s="1">
        <v>2.0</v>
      </c>
      <c r="H906" s="1">
        <v>1.0</v>
      </c>
      <c r="I906" s="1">
        <v>4.0</v>
      </c>
      <c r="J906" s="1">
        <v>2.0</v>
      </c>
      <c r="K906" s="1">
        <v>1.0</v>
      </c>
      <c r="L906" s="1">
        <v>3.0</v>
      </c>
      <c r="M906" s="1">
        <v>3.0</v>
      </c>
      <c r="N906" s="1">
        <v>1.0</v>
      </c>
      <c r="O906" s="1">
        <v>2.0</v>
      </c>
      <c r="P906" s="1">
        <v>2.0</v>
      </c>
      <c r="Q906" s="1">
        <v>2.0</v>
      </c>
      <c r="R906" s="45">
        <f t="shared" si="6"/>
        <v>25</v>
      </c>
      <c r="S906" s="45">
        <f t="shared" si="7"/>
        <v>11</v>
      </c>
      <c r="T906" s="45">
        <f t="shared" si="8"/>
        <v>5</v>
      </c>
      <c r="U906" s="45">
        <f t="shared" si="9"/>
        <v>9</v>
      </c>
      <c r="V906" s="45">
        <f>VLOOKUP(R906,'PCS Percentiles'!A$2:E$105,5,False)</f>
        <v>62</v>
      </c>
      <c r="W906" s="112" t="str">
        <f t="shared" si="10"/>
        <v>Within Standard Deviation</v>
      </c>
    </row>
    <row r="907">
      <c r="A907" s="1" t="b">
        <v>1</v>
      </c>
      <c r="B907" s="1" t="s">
        <v>500</v>
      </c>
      <c r="C907" s="1">
        <v>2335.0</v>
      </c>
      <c r="D907" s="20">
        <v>44167.52502414351</v>
      </c>
      <c r="E907" s="1">
        <v>2.0</v>
      </c>
      <c r="F907" s="1">
        <v>0.0</v>
      </c>
      <c r="G907" s="1">
        <v>2.0</v>
      </c>
      <c r="H907" s="1">
        <v>3.0</v>
      </c>
      <c r="I907" s="1">
        <v>2.0</v>
      </c>
      <c r="J907" s="1">
        <v>3.0</v>
      </c>
      <c r="K907" s="1">
        <v>4.0</v>
      </c>
      <c r="L907" s="1">
        <v>3.0</v>
      </c>
      <c r="M907" s="1">
        <v>3.0</v>
      </c>
      <c r="N907" s="1">
        <v>2.0</v>
      </c>
      <c r="O907" s="1">
        <v>2.0</v>
      </c>
      <c r="P907" s="1">
        <v>2.0</v>
      </c>
      <c r="Q907" s="1">
        <v>4.0</v>
      </c>
      <c r="R907" s="45">
        <f t="shared" si="6"/>
        <v>32</v>
      </c>
      <c r="S907" s="45">
        <f t="shared" si="7"/>
        <v>11</v>
      </c>
      <c r="T907" s="45">
        <f t="shared" si="8"/>
        <v>11</v>
      </c>
      <c r="U907" s="45">
        <f t="shared" si="9"/>
        <v>10</v>
      </c>
      <c r="V907" s="45">
        <f>VLOOKUP(R907,'PCS Percentiles'!A$2:E$105,5,False)</f>
        <v>80</v>
      </c>
      <c r="W907" s="112" t="str">
        <f t="shared" si="10"/>
        <v>Clinically Relevant</v>
      </c>
    </row>
    <row r="908">
      <c r="A908" s="1" t="b">
        <v>1</v>
      </c>
      <c r="B908" s="1" t="s">
        <v>332</v>
      </c>
      <c r="C908" s="1">
        <v>2124.0</v>
      </c>
      <c r="D908" s="20">
        <v>44168.47445393518</v>
      </c>
      <c r="E908" s="1">
        <v>1.0</v>
      </c>
      <c r="F908" s="1">
        <v>0.0</v>
      </c>
      <c r="G908" s="1">
        <v>1.0</v>
      </c>
      <c r="H908" s="1">
        <v>1.0</v>
      </c>
      <c r="I908" s="1">
        <v>1.0</v>
      </c>
      <c r="J908" s="1">
        <v>1.0</v>
      </c>
      <c r="K908" s="1">
        <v>0.0</v>
      </c>
      <c r="L908" s="1">
        <v>1.0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45">
        <f t="shared" si="6"/>
        <v>6</v>
      </c>
      <c r="S908" s="45">
        <f t="shared" si="7"/>
        <v>4</v>
      </c>
      <c r="T908" s="45">
        <f t="shared" si="8"/>
        <v>1</v>
      </c>
      <c r="U908" s="45">
        <f t="shared" si="9"/>
        <v>1</v>
      </c>
      <c r="V908" s="45">
        <f>VLOOKUP(R908,'PCS Percentiles'!A$2:E$105,5,False)</f>
        <v>15</v>
      </c>
      <c r="W908" s="112" t="str">
        <f t="shared" si="10"/>
        <v>Within Standard Deviation</v>
      </c>
    </row>
    <row r="909">
      <c r="A909" s="1" t="b">
        <v>1</v>
      </c>
      <c r="B909" s="1" t="s">
        <v>538</v>
      </c>
      <c r="C909" s="1">
        <v>2372.0</v>
      </c>
      <c r="D909" s="20">
        <v>44168.54024559028</v>
      </c>
      <c r="E909" s="1">
        <v>4.0</v>
      </c>
      <c r="F909" s="1">
        <v>2.0</v>
      </c>
      <c r="G909" s="1">
        <v>3.0</v>
      </c>
      <c r="H909" s="1">
        <v>4.0</v>
      </c>
      <c r="I909" s="1">
        <v>3.0</v>
      </c>
      <c r="J909" s="1">
        <v>4.0</v>
      </c>
      <c r="K909" s="1">
        <v>4.0</v>
      </c>
      <c r="L909" s="1">
        <v>4.0</v>
      </c>
      <c r="M909" s="1">
        <v>4.0</v>
      </c>
      <c r="N909" s="1">
        <v>4.0</v>
      </c>
      <c r="O909" s="1">
        <v>3.0</v>
      </c>
      <c r="P909" s="1">
        <v>3.0</v>
      </c>
      <c r="Q909" s="1">
        <v>4.0</v>
      </c>
      <c r="R909" s="45">
        <f t="shared" si="6"/>
        <v>46</v>
      </c>
      <c r="S909" s="45">
        <f t="shared" si="7"/>
        <v>19</v>
      </c>
      <c r="T909" s="45">
        <f t="shared" si="8"/>
        <v>12</v>
      </c>
      <c r="U909" s="45">
        <f t="shared" si="9"/>
        <v>15</v>
      </c>
      <c r="V909" s="45">
        <f>VLOOKUP(R909,'PCS Percentiles'!A$2:E$105,5,False)</f>
        <v>98</v>
      </c>
      <c r="W909" s="112" t="str">
        <f t="shared" si="10"/>
        <v>Clinically Relevant</v>
      </c>
    </row>
    <row r="910">
      <c r="A910" s="1" t="b">
        <v>1</v>
      </c>
      <c r="B910" s="1" t="s">
        <v>328</v>
      </c>
      <c r="C910" s="1">
        <v>2126.0</v>
      </c>
      <c r="D910" s="20">
        <v>44168.694958935186</v>
      </c>
      <c r="E910" s="1">
        <v>2.0</v>
      </c>
      <c r="F910" s="1">
        <v>2.0</v>
      </c>
      <c r="G910" s="1">
        <v>1.0</v>
      </c>
      <c r="H910" s="1">
        <v>1.0</v>
      </c>
      <c r="I910" s="1">
        <v>3.0</v>
      </c>
      <c r="J910" s="1">
        <v>2.0</v>
      </c>
      <c r="K910" s="1">
        <v>2.0</v>
      </c>
      <c r="L910" s="1">
        <v>2.0</v>
      </c>
      <c r="M910" s="1">
        <v>2.0</v>
      </c>
      <c r="N910" s="1">
        <v>2.0</v>
      </c>
      <c r="O910" s="1">
        <v>2.0</v>
      </c>
      <c r="P910" s="1">
        <v>1.0</v>
      </c>
      <c r="Q910" s="1">
        <v>1.0</v>
      </c>
      <c r="R910" s="45">
        <f t="shared" si="6"/>
        <v>23</v>
      </c>
      <c r="S910" s="45">
        <f t="shared" si="7"/>
        <v>10</v>
      </c>
      <c r="T910" s="45">
        <f t="shared" si="8"/>
        <v>5</v>
      </c>
      <c r="U910" s="45">
        <f t="shared" si="9"/>
        <v>8</v>
      </c>
      <c r="V910" s="45">
        <f>VLOOKUP(R910,'PCS Percentiles'!A$2:E$105,5,False)</f>
        <v>57</v>
      </c>
      <c r="W910" s="112" t="str">
        <f t="shared" si="10"/>
        <v>Within Standard Deviation</v>
      </c>
    </row>
    <row r="911">
      <c r="A911" s="1" t="b">
        <v>1</v>
      </c>
      <c r="B911" s="1" t="s">
        <v>522</v>
      </c>
      <c r="C911" s="1">
        <v>2246.0</v>
      </c>
      <c r="D911" s="20">
        <v>44168.895426793984</v>
      </c>
      <c r="E911" s="1">
        <v>3.0</v>
      </c>
      <c r="F911" s="1">
        <v>1.0</v>
      </c>
      <c r="G911" s="1">
        <v>2.0</v>
      </c>
      <c r="H911" s="1">
        <v>1.0</v>
      </c>
      <c r="I911" s="1">
        <v>1.0</v>
      </c>
      <c r="J911" s="1">
        <v>2.0</v>
      </c>
      <c r="K911" s="1">
        <v>1.0</v>
      </c>
      <c r="L911" s="1">
        <v>1.0</v>
      </c>
      <c r="M911" s="1">
        <v>1.0</v>
      </c>
      <c r="N911" s="1">
        <v>1.0</v>
      </c>
      <c r="O911" s="1">
        <v>2.0</v>
      </c>
      <c r="P911" s="1">
        <v>2.0</v>
      </c>
      <c r="Q911" s="1">
        <v>1.0</v>
      </c>
      <c r="R911" s="45">
        <f t="shared" si="6"/>
        <v>19</v>
      </c>
      <c r="S911" s="45">
        <f t="shared" si="7"/>
        <v>10</v>
      </c>
      <c r="T911" s="45">
        <f t="shared" si="8"/>
        <v>4</v>
      </c>
      <c r="U911" s="45">
        <f t="shared" si="9"/>
        <v>5</v>
      </c>
      <c r="V911" s="45">
        <f>VLOOKUP(R911,'PCS Percentiles'!A$2:E$105,5,False)</f>
        <v>48</v>
      </c>
      <c r="W911" s="112" t="str">
        <f t="shared" si="10"/>
        <v>Within Standard Deviation</v>
      </c>
    </row>
    <row r="912">
      <c r="A912" s="1" t="b">
        <v>1</v>
      </c>
      <c r="B912" s="1" t="s">
        <v>419</v>
      </c>
      <c r="C912" s="1">
        <v>2240.0</v>
      </c>
      <c r="D912" s="20">
        <v>44169.42290675926</v>
      </c>
      <c r="E912" s="1">
        <v>3.0</v>
      </c>
      <c r="F912" s="1">
        <v>0.0</v>
      </c>
      <c r="G912" s="1">
        <v>1.0</v>
      </c>
      <c r="H912" s="1">
        <v>0.0</v>
      </c>
      <c r="I912" s="1">
        <v>1.0</v>
      </c>
      <c r="J912" s="1">
        <v>1.0</v>
      </c>
      <c r="K912" s="1">
        <v>0.0</v>
      </c>
      <c r="L912" s="1">
        <v>1.0</v>
      </c>
      <c r="M912" s="1">
        <v>3.0</v>
      </c>
      <c r="N912" s="1">
        <v>2.0</v>
      </c>
      <c r="O912" s="1">
        <v>3.0</v>
      </c>
      <c r="P912" s="1">
        <v>1.0</v>
      </c>
      <c r="Q912" s="1">
        <v>0.0</v>
      </c>
      <c r="R912" s="45">
        <f t="shared" si="6"/>
        <v>16</v>
      </c>
      <c r="S912" s="45">
        <f t="shared" si="7"/>
        <v>6</v>
      </c>
      <c r="T912" s="45">
        <f t="shared" si="8"/>
        <v>1</v>
      </c>
      <c r="U912" s="45">
        <f t="shared" si="9"/>
        <v>9</v>
      </c>
      <c r="V912" s="45">
        <f>VLOOKUP(R912,'PCS Percentiles'!A$2:E$105,5,False)</f>
        <v>41</v>
      </c>
      <c r="W912" s="112" t="str">
        <f t="shared" si="10"/>
        <v>Within Standard Deviation</v>
      </c>
    </row>
    <row r="913">
      <c r="A913" s="1" t="b">
        <v>1</v>
      </c>
      <c r="B913" s="1" t="s">
        <v>301</v>
      </c>
      <c r="C913" s="1">
        <v>2066.0</v>
      </c>
      <c r="D913" s="20">
        <v>44169.567263206016</v>
      </c>
      <c r="E913" s="1">
        <v>1.0</v>
      </c>
      <c r="F913" s="1">
        <v>0.0</v>
      </c>
      <c r="G913" s="1">
        <v>1.0</v>
      </c>
      <c r="H913" s="1">
        <v>1.0</v>
      </c>
      <c r="I913" s="1">
        <v>0.0</v>
      </c>
      <c r="J913" s="1">
        <v>1.0</v>
      </c>
      <c r="K913" s="1">
        <v>1.0</v>
      </c>
      <c r="L913" s="1">
        <v>0.0</v>
      </c>
      <c r="M913" s="1">
        <v>0.0</v>
      </c>
      <c r="N913" s="1">
        <v>1.0</v>
      </c>
      <c r="O913" s="1">
        <v>1.0</v>
      </c>
      <c r="P913" s="1">
        <v>1.0</v>
      </c>
      <c r="Q913" s="1">
        <v>1.0</v>
      </c>
      <c r="R913" s="45">
        <f t="shared" si="6"/>
        <v>9</v>
      </c>
      <c r="S913" s="45">
        <f t="shared" si="7"/>
        <v>4</v>
      </c>
      <c r="T913" s="45">
        <f t="shared" si="8"/>
        <v>3</v>
      </c>
      <c r="U913" s="45">
        <f t="shared" si="9"/>
        <v>2</v>
      </c>
      <c r="V913" s="45">
        <f>VLOOKUP(R913,'PCS Percentiles'!A$2:E$105,5,False)</f>
        <v>21</v>
      </c>
      <c r="W913" s="112" t="str">
        <f t="shared" si="10"/>
        <v>Within Standard Deviation</v>
      </c>
    </row>
    <row r="914">
      <c r="A914" s="1" t="b">
        <v>1</v>
      </c>
      <c r="B914" s="1" t="s">
        <v>324</v>
      </c>
      <c r="C914" s="1">
        <v>2116.0</v>
      </c>
      <c r="D914" s="20">
        <v>44169.62137662037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1.0</v>
      </c>
      <c r="R914" s="45">
        <f t="shared" si="6"/>
        <v>2</v>
      </c>
      <c r="S914" s="45">
        <f t="shared" si="7"/>
        <v>0</v>
      </c>
      <c r="T914" s="45">
        <f t="shared" si="8"/>
        <v>2</v>
      </c>
      <c r="U914" s="45">
        <f t="shared" si="9"/>
        <v>0</v>
      </c>
      <c r="V914" s="45">
        <f>VLOOKUP(R914,'PCS Percentiles'!A$2:E$105,5,False)</f>
        <v>5</v>
      </c>
      <c r="W914" s="112" t="str">
        <f t="shared" si="10"/>
        <v>Within Standard Deviation</v>
      </c>
    </row>
    <row r="915">
      <c r="A915" s="1" t="b">
        <v>1</v>
      </c>
      <c r="B915" s="1" t="s">
        <v>418</v>
      </c>
      <c r="C915" s="1">
        <v>2052.0</v>
      </c>
      <c r="D915" s="20">
        <v>44169.97381299769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45">
        <f t="shared" si="6"/>
        <v>0</v>
      </c>
      <c r="S915" s="45">
        <f t="shared" si="7"/>
        <v>0</v>
      </c>
      <c r="T915" s="45">
        <f t="shared" si="8"/>
        <v>0</v>
      </c>
      <c r="U915" s="45">
        <f t="shared" si="9"/>
        <v>0</v>
      </c>
      <c r="V915" s="45">
        <f>VLOOKUP(R915,'PCS Percentiles'!A$2:E$105,5,False)</f>
        <v>2</v>
      </c>
      <c r="W915" s="112" t="str">
        <f t="shared" si="10"/>
        <v>Within Standard Deviation</v>
      </c>
    </row>
    <row r="916">
      <c r="A916" s="1" t="b">
        <v>1</v>
      </c>
      <c r="B916" s="1" t="s">
        <v>412</v>
      </c>
      <c r="C916" s="1">
        <v>2233.0</v>
      </c>
      <c r="D916" s="20">
        <v>44170.710989722225</v>
      </c>
      <c r="E916" s="1">
        <v>1.0</v>
      </c>
      <c r="F916" s="1">
        <v>0.0</v>
      </c>
      <c r="G916" s="1">
        <v>1.0</v>
      </c>
      <c r="H916" s="1">
        <v>1.0</v>
      </c>
      <c r="I916" s="1">
        <v>0.0</v>
      </c>
      <c r="J916" s="1">
        <v>1.0</v>
      </c>
      <c r="K916" s="1">
        <v>0.0</v>
      </c>
      <c r="L916" s="1">
        <v>1.0</v>
      </c>
      <c r="M916" s="1">
        <v>0.0</v>
      </c>
      <c r="N916" s="1">
        <v>0.0</v>
      </c>
      <c r="O916" s="1">
        <v>0.0</v>
      </c>
      <c r="P916" s="1">
        <v>0.0</v>
      </c>
      <c r="Q916" s="1">
        <v>1.0</v>
      </c>
      <c r="R916" s="45">
        <f t="shared" si="6"/>
        <v>6</v>
      </c>
      <c r="S916" s="45">
        <f t="shared" si="7"/>
        <v>3</v>
      </c>
      <c r="T916" s="45">
        <f t="shared" si="8"/>
        <v>2</v>
      </c>
      <c r="U916" s="45">
        <f t="shared" si="9"/>
        <v>1</v>
      </c>
      <c r="V916" s="45">
        <f>VLOOKUP(R916,'PCS Percentiles'!A$2:E$105,5,False)</f>
        <v>15</v>
      </c>
      <c r="W916" s="112" t="str">
        <f t="shared" si="10"/>
        <v>Within Standard Deviation</v>
      </c>
    </row>
    <row r="917">
      <c r="A917" s="1" t="b">
        <v>1</v>
      </c>
      <c r="B917" s="1" t="s">
        <v>323</v>
      </c>
      <c r="C917" s="1">
        <v>2068.0</v>
      </c>
      <c r="D917" s="20">
        <v>44172.69219792824</v>
      </c>
      <c r="E917" s="1">
        <v>1.0</v>
      </c>
      <c r="F917" s="1">
        <v>0.0</v>
      </c>
      <c r="G917" s="1">
        <v>2.0</v>
      </c>
      <c r="H917" s="1">
        <v>1.0</v>
      </c>
      <c r="I917" s="1">
        <v>0.0</v>
      </c>
      <c r="J917" s="1">
        <v>1.0</v>
      </c>
      <c r="K917" s="1">
        <v>1.0</v>
      </c>
      <c r="L917" s="1">
        <v>1.0</v>
      </c>
      <c r="M917" s="1">
        <v>1.0</v>
      </c>
      <c r="N917" s="1">
        <v>1.0</v>
      </c>
      <c r="O917" s="1">
        <v>1.0</v>
      </c>
      <c r="P917" s="1">
        <v>1.0</v>
      </c>
      <c r="Q917" s="1">
        <v>2.0</v>
      </c>
      <c r="R917" s="45">
        <f t="shared" si="6"/>
        <v>13</v>
      </c>
      <c r="S917" s="45">
        <f t="shared" si="7"/>
        <v>5</v>
      </c>
      <c r="T917" s="45">
        <f t="shared" si="8"/>
        <v>4</v>
      </c>
      <c r="U917" s="45">
        <f t="shared" si="9"/>
        <v>4</v>
      </c>
      <c r="V917" s="45">
        <f>VLOOKUP(R917,'PCS Percentiles'!A$2:E$105,5,False)</f>
        <v>34</v>
      </c>
      <c r="W917" s="112" t="str">
        <f t="shared" si="10"/>
        <v>Within Standard Deviation</v>
      </c>
    </row>
    <row r="918">
      <c r="A918" s="1" t="b">
        <v>1</v>
      </c>
      <c r="B918" s="1" t="s">
        <v>399</v>
      </c>
      <c r="C918" s="1">
        <v>2049.0</v>
      </c>
      <c r="D918" s="20">
        <v>44172.697201030096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1.0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45">
        <f t="shared" si="6"/>
        <v>1</v>
      </c>
      <c r="S918" s="45">
        <f t="shared" si="7"/>
        <v>0</v>
      </c>
      <c r="T918" s="45">
        <f t="shared" si="8"/>
        <v>1</v>
      </c>
      <c r="U918" s="45">
        <f t="shared" si="9"/>
        <v>0</v>
      </c>
      <c r="V918" s="45" t="str">
        <f>VLOOKUP(R918,'PCS Percentiles'!A$2:E$105,5,False)</f>
        <v>#N/A</v>
      </c>
      <c r="W918" s="112" t="str">
        <f t="shared" si="10"/>
        <v>Within Standard Deviation</v>
      </c>
    </row>
    <row r="919">
      <c r="A919" s="1" t="b">
        <v>1</v>
      </c>
      <c r="B919" s="1" t="s">
        <v>281</v>
      </c>
      <c r="C919" s="1">
        <v>2037.0</v>
      </c>
      <c r="D919" s="20">
        <v>44173.2404419213</v>
      </c>
      <c r="E919" s="1">
        <v>1.0</v>
      </c>
      <c r="F919" s="1">
        <v>1.0</v>
      </c>
      <c r="G919" s="1">
        <v>0.0</v>
      </c>
      <c r="H919" s="1">
        <v>1.0</v>
      </c>
      <c r="I919" s="1">
        <v>0.0</v>
      </c>
      <c r="J919" s="1">
        <v>0.0</v>
      </c>
      <c r="K919" s="1">
        <v>0.0</v>
      </c>
      <c r="L919" s="1">
        <v>2.0</v>
      </c>
      <c r="M919" s="1">
        <v>1.0</v>
      </c>
      <c r="N919" s="1">
        <v>1.0</v>
      </c>
      <c r="O919" s="1">
        <v>0.0</v>
      </c>
      <c r="P919" s="1">
        <v>2.0</v>
      </c>
      <c r="Q919" s="1">
        <v>1.0</v>
      </c>
      <c r="R919" s="45">
        <f t="shared" si="6"/>
        <v>10</v>
      </c>
      <c r="S919" s="45">
        <f t="shared" si="7"/>
        <v>5</v>
      </c>
      <c r="T919" s="45">
        <f t="shared" si="8"/>
        <v>1</v>
      </c>
      <c r="U919" s="45">
        <f t="shared" si="9"/>
        <v>4</v>
      </c>
      <c r="V919" s="45">
        <f>VLOOKUP(R919,'PCS Percentiles'!A$2:E$105,5,False)</f>
        <v>24</v>
      </c>
      <c r="W919" s="112" t="str">
        <f t="shared" si="10"/>
        <v>Within Standard Deviation</v>
      </c>
    </row>
    <row r="920">
      <c r="A920" s="1" t="b">
        <v>1</v>
      </c>
      <c r="B920" s="1" t="s">
        <v>381</v>
      </c>
      <c r="C920" s="1">
        <v>2185.0</v>
      </c>
      <c r="D920" s="20">
        <v>44173.36395905093</v>
      </c>
      <c r="E920" s="1">
        <v>3.0</v>
      </c>
      <c r="F920" s="1">
        <v>2.0</v>
      </c>
      <c r="G920" s="1">
        <v>3.0</v>
      </c>
      <c r="H920" s="1">
        <v>3.0</v>
      </c>
      <c r="I920" s="1">
        <v>2.0</v>
      </c>
      <c r="J920" s="1">
        <v>3.0</v>
      </c>
      <c r="K920" s="1">
        <v>1.0</v>
      </c>
      <c r="L920" s="1">
        <v>3.0</v>
      </c>
      <c r="M920" s="1">
        <v>2.0</v>
      </c>
      <c r="N920" s="1">
        <v>3.0</v>
      </c>
      <c r="O920" s="1">
        <v>3.0</v>
      </c>
      <c r="P920" s="1">
        <v>3.0</v>
      </c>
      <c r="Q920" s="1">
        <v>2.0</v>
      </c>
      <c r="R920" s="45">
        <f t="shared" si="6"/>
        <v>33</v>
      </c>
      <c r="S920" s="45">
        <f t="shared" si="7"/>
        <v>16</v>
      </c>
      <c r="T920" s="45">
        <f t="shared" si="8"/>
        <v>6</v>
      </c>
      <c r="U920" s="45">
        <f t="shared" si="9"/>
        <v>11</v>
      </c>
      <c r="V920" s="45">
        <f>VLOOKUP(R920,'PCS Percentiles'!A$2:E$105,5,False)</f>
        <v>81</v>
      </c>
      <c r="W920" s="112" t="str">
        <f t="shared" si="10"/>
        <v>Clinically Relevant</v>
      </c>
    </row>
    <row r="921">
      <c r="A921" s="1" t="b">
        <v>1</v>
      </c>
      <c r="B921" s="1" t="s">
        <v>407</v>
      </c>
      <c r="C921" s="1">
        <v>2212.0</v>
      </c>
      <c r="D921" s="20">
        <v>44173.38186633102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45">
        <f t="shared" si="6"/>
        <v>0</v>
      </c>
      <c r="S921" s="45">
        <f t="shared" si="7"/>
        <v>0</v>
      </c>
      <c r="T921" s="45">
        <f t="shared" si="8"/>
        <v>0</v>
      </c>
      <c r="U921" s="45">
        <f t="shared" si="9"/>
        <v>0</v>
      </c>
      <c r="V921" s="45">
        <f>VLOOKUP(R921,'PCS Percentiles'!A$2:E$105,5,False)</f>
        <v>2</v>
      </c>
      <c r="W921" s="112" t="str">
        <f t="shared" si="10"/>
        <v>Within Standard Deviation</v>
      </c>
    </row>
    <row r="922">
      <c r="A922" s="1" t="b">
        <v>1</v>
      </c>
      <c r="B922" s="1" t="s">
        <v>142</v>
      </c>
      <c r="C922" s="1">
        <v>1905.0</v>
      </c>
      <c r="D922" s="20">
        <v>44173.39622037037</v>
      </c>
      <c r="E922" s="1">
        <v>0.0</v>
      </c>
      <c r="F922" s="1">
        <v>1.0</v>
      </c>
      <c r="G922" s="1">
        <v>1.0</v>
      </c>
      <c r="H922" s="1">
        <v>2.0</v>
      </c>
      <c r="I922" s="1">
        <v>0.0</v>
      </c>
      <c r="J922" s="1">
        <v>2.0</v>
      </c>
      <c r="K922" s="1">
        <v>1.0</v>
      </c>
      <c r="L922" s="1">
        <v>1.0</v>
      </c>
      <c r="M922" s="1">
        <v>0.0</v>
      </c>
      <c r="N922" s="1">
        <v>1.0</v>
      </c>
      <c r="O922" s="1">
        <v>2.0</v>
      </c>
      <c r="P922" s="1">
        <v>2.0</v>
      </c>
      <c r="Q922" s="1">
        <v>0.0</v>
      </c>
      <c r="R922" s="45">
        <f t="shared" si="6"/>
        <v>13</v>
      </c>
      <c r="S922" s="45">
        <f t="shared" si="7"/>
        <v>6</v>
      </c>
      <c r="T922" s="45">
        <f t="shared" si="8"/>
        <v>3</v>
      </c>
      <c r="U922" s="45">
        <f t="shared" si="9"/>
        <v>4</v>
      </c>
      <c r="V922" s="45">
        <f>VLOOKUP(R922,'PCS Percentiles'!A$2:E$105,5,False)</f>
        <v>34</v>
      </c>
      <c r="W922" s="112" t="str">
        <f t="shared" si="10"/>
        <v>Within Standard Deviation</v>
      </c>
    </row>
    <row r="923">
      <c r="A923" s="1" t="b">
        <v>1</v>
      </c>
      <c r="B923" s="1" t="s">
        <v>316</v>
      </c>
      <c r="C923" s="1">
        <v>2103.0</v>
      </c>
      <c r="D923" s="20">
        <v>44173.43453012731</v>
      </c>
      <c r="E923" s="1">
        <v>4.0</v>
      </c>
      <c r="F923" s="1">
        <v>3.0</v>
      </c>
      <c r="G923" s="1">
        <v>3.0</v>
      </c>
      <c r="H923" s="1">
        <v>4.0</v>
      </c>
      <c r="I923" s="1">
        <v>3.0</v>
      </c>
      <c r="J923" s="1">
        <v>4.0</v>
      </c>
      <c r="K923" s="1">
        <v>3.0</v>
      </c>
      <c r="L923" s="1">
        <v>4.0</v>
      </c>
      <c r="M923" s="1">
        <v>4.0</v>
      </c>
      <c r="N923" s="1">
        <v>4.0</v>
      </c>
      <c r="O923" s="1">
        <v>4.0</v>
      </c>
      <c r="P923" s="1">
        <v>2.0</v>
      </c>
      <c r="Q923" s="1">
        <v>4.0</v>
      </c>
      <c r="R923" s="45">
        <f t="shared" si="6"/>
        <v>46</v>
      </c>
      <c r="S923" s="45">
        <f t="shared" si="7"/>
        <v>19</v>
      </c>
      <c r="T923" s="45">
        <f t="shared" si="8"/>
        <v>11</v>
      </c>
      <c r="U923" s="45">
        <f t="shared" si="9"/>
        <v>16</v>
      </c>
      <c r="V923" s="45">
        <f>VLOOKUP(R923,'PCS Percentiles'!A$2:E$105,5,False)</f>
        <v>98</v>
      </c>
      <c r="W923" s="112" t="str">
        <f t="shared" si="10"/>
        <v>Clinically Relevant</v>
      </c>
    </row>
    <row r="924">
      <c r="A924" s="1" t="b">
        <v>1</v>
      </c>
      <c r="B924" s="1" t="s">
        <v>1029</v>
      </c>
      <c r="C924" s="1">
        <v>2203.0</v>
      </c>
      <c r="D924" s="20">
        <v>44173.48879239583</v>
      </c>
      <c r="E924" s="1">
        <v>3.0</v>
      </c>
      <c r="F924" s="1">
        <v>1.0</v>
      </c>
      <c r="G924" s="1">
        <v>2.0</v>
      </c>
      <c r="H924" s="1">
        <v>1.0</v>
      </c>
      <c r="I924" s="1">
        <v>0.0</v>
      </c>
      <c r="J924" s="1">
        <v>1.0</v>
      </c>
      <c r="K924" s="1">
        <v>1.0</v>
      </c>
      <c r="L924" s="1">
        <v>3.0</v>
      </c>
      <c r="M924" s="1">
        <v>2.0</v>
      </c>
      <c r="N924" s="1">
        <v>1.0</v>
      </c>
      <c r="O924" s="1">
        <v>1.0</v>
      </c>
      <c r="P924" s="1">
        <v>1.0</v>
      </c>
      <c r="Q924" s="1">
        <v>0.0</v>
      </c>
      <c r="R924" s="45">
        <f t="shared" si="6"/>
        <v>17</v>
      </c>
      <c r="S924" s="45">
        <f t="shared" si="7"/>
        <v>8</v>
      </c>
      <c r="T924" s="45">
        <f t="shared" si="8"/>
        <v>2</v>
      </c>
      <c r="U924" s="45">
        <f t="shared" si="9"/>
        <v>7</v>
      </c>
      <c r="V924" s="45">
        <f>VLOOKUP(R924,'PCS Percentiles'!A$2:E$105,5,False)</f>
        <v>44</v>
      </c>
      <c r="W924" s="112" t="str">
        <f t="shared" si="10"/>
        <v>Within Standard Deviation</v>
      </c>
    </row>
    <row r="925">
      <c r="A925" s="1" t="b">
        <v>1</v>
      </c>
      <c r="B925" s="1" t="s">
        <v>309</v>
      </c>
      <c r="C925" s="1">
        <v>2083.0</v>
      </c>
      <c r="D925" s="20">
        <v>44173.49231296296</v>
      </c>
      <c r="E925" s="1">
        <v>1.0</v>
      </c>
      <c r="F925" s="1">
        <v>0.0</v>
      </c>
      <c r="G925" s="1">
        <v>1.0</v>
      </c>
      <c r="H925" s="1">
        <v>1.0</v>
      </c>
      <c r="I925" s="1">
        <v>0.0</v>
      </c>
      <c r="J925" s="1">
        <v>1.0</v>
      </c>
      <c r="K925" s="1">
        <v>0.0</v>
      </c>
      <c r="L925" s="1">
        <v>1.0</v>
      </c>
      <c r="M925" s="1">
        <v>1.0</v>
      </c>
      <c r="N925" s="1">
        <v>1.0</v>
      </c>
      <c r="O925" s="1">
        <v>1.0</v>
      </c>
      <c r="P925" s="1">
        <v>1.0</v>
      </c>
      <c r="Q925" s="1">
        <v>0.0</v>
      </c>
      <c r="R925" s="45">
        <f t="shared" si="6"/>
        <v>9</v>
      </c>
      <c r="S925" s="45">
        <f t="shared" si="7"/>
        <v>4</v>
      </c>
      <c r="T925" s="45">
        <f t="shared" si="8"/>
        <v>1</v>
      </c>
      <c r="U925" s="45">
        <f t="shared" si="9"/>
        <v>4</v>
      </c>
      <c r="V925" s="45">
        <f>VLOOKUP(R925,'PCS Percentiles'!A$2:E$105,5,False)</f>
        <v>21</v>
      </c>
      <c r="W925" s="112" t="str">
        <f t="shared" si="10"/>
        <v>Within Standard Deviation</v>
      </c>
    </row>
    <row r="926">
      <c r="A926" s="1" t="b">
        <v>1</v>
      </c>
      <c r="B926" s="1" t="s">
        <v>572</v>
      </c>
      <c r="C926" s="1">
        <v>2433.0</v>
      </c>
      <c r="D926" s="20">
        <v>44173.60873681713</v>
      </c>
      <c r="E926" s="1">
        <v>2.0</v>
      </c>
      <c r="F926" s="1">
        <v>1.0</v>
      </c>
      <c r="G926" s="1">
        <v>2.0</v>
      </c>
      <c r="H926" s="1">
        <v>2.0</v>
      </c>
      <c r="I926" s="1">
        <v>2.0</v>
      </c>
      <c r="J926" s="1">
        <v>4.0</v>
      </c>
      <c r="K926" s="1">
        <v>2.0</v>
      </c>
      <c r="L926" s="1">
        <v>2.0</v>
      </c>
      <c r="M926" s="1">
        <v>4.0</v>
      </c>
      <c r="N926" s="1">
        <v>0.0</v>
      </c>
      <c r="O926" s="1">
        <v>2.0</v>
      </c>
      <c r="P926" s="1">
        <v>2.0</v>
      </c>
      <c r="Q926" s="1">
        <v>4.0</v>
      </c>
      <c r="R926" s="45">
        <f t="shared" si="6"/>
        <v>29</v>
      </c>
      <c r="S926" s="45">
        <f t="shared" si="7"/>
        <v>11</v>
      </c>
      <c r="T926" s="45">
        <f t="shared" si="8"/>
        <v>10</v>
      </c>
      <c r="U926" s="45">
        <f t="shared" si="9"/>
        <v>8</v>
      </c>
      <c r="V926" s="45">
        <f>VLOOKUP(R926,'PCS Percentiles'!A$2:E$105,5,False)</f>
        <v>73</v>
      </c>
      <c r="W926" s="112" t="str">
        <f t="shared" si="10"/>
        <v>Within Standard Deviation</v>
      </c>
    </row>
    <row r="927">
      <c r="A927" s="1" t="b">
        <v>1</v>
      </c>
      <c r="B927" s="1" t="s">
        <v>417</v>
      </c>
      <c r="C927" s="1">
        <v>2238.0</v>
      </c>
      <c r="D927" s="20">
        <v>44173.77265297454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45">
        <f t="shared" si="6"/>
        <v>0</v>
      </c>
      <c r="S927" s="45">
        <f t="shared" si="7"/>
        <v>0</v>
      </c>
      <c r="T927" s="45">
        <f t="shared" si="8"/>
        <v>0</v>
      </c>
      <c r="U927" s="45">
        <f t="shared" si="9"/>
        <v>0</v>
      </c>
      <c r="V927" s="45">
        <f>VLOOKUP(R927,'PCS Percentiles'!A$2:E$105,5,False)</f>
        <v>2</v>
      </c>
      <c r="W927" s="112" t="str">
        <f t="shared" si="10"/>
        <v>Within Standard Deviation</v>
      </c>
    </row>
    <row r="928">
      <c r="A928" s="1" t="b">
        <v>1</v>
      </c>
      <c r="B928" s="1" t="s">
        <v>570</v>
      </c>
      <c r="C928" s="1">
        <v>2430.0</v>
      </c>
      <c r="D928" s="20">
        <v>44174.39122423611</v>
      </c>
      <c r="E928" s="1">
        <v>3.0</v>
      </c>
      <c r="F928" s="1">
        <v>2.0</v>
      </c>
      <c r="G928" s="1">
        <v>3.0</v>
      </c>
      <c r="H928" s="1">
        <v>4.0</v>
      </c>
      <c r="I928" s="1">
        <v>4.0</v>
      </c>
      <c r="J928" s="1">
        <v>3.0</v>
      </c>
      <c r="K928" s="1">
        <v>2.0</v>
      </c>
      <c r="L928" s="1">
        <v>3.0</v>
      </c>
      <c r="M928" s="1">
        <v>3.0</v>
      </c>
      <c r="N928" s="1">
        <v>3.0</v>
      </c>
      <c r="O928" s="1">
        <v>3.0</v>
      </c>
      <c r="P928" s="1">
        <v>2.0</v>
      </c>
      <c r="Q928" s="1">
        <v>4.0</v>
      </c>
      <c r="R928" s="45">
        <f t="shared" si="6"/>
        <v>39</v>
      </c>
      <c r="S928" s="45">
        <f t="shared" si="7"/>
        <v>18</v>
      </c>
      <c r="T928" s="45">
        <f t="shared" si="8"/>
        <v>9</v>
      </c>
      <c r="U928" s="45">
        <f t="shared" si="9"/>
        <v>12</v>
      </c>
      <c r="V928" s="45">
        <f>VLOOKUP(R928,'PCS Percentiles'!A$2:E$105,5,False)</f>
        <v>91</v>
      </c>
      <c r="W928" s="112" t="str">
        <f t="shared" si="10"/>
        <v>Clinically Relevant</v>
      </c>
    </row>
    <row r="929">
      <c r="A929" s="1" t="b">
        <v>1</v>
      </c>
      <c r="B929" s="1" t="s">
        <v>141</v>
      </c>
      <c r="C929" s="1">
        <v>1909.0</v>
      </c>
      <c r="D929" s="20">
        <v>44174.419951504635</v>
      </c>
      <c r="E929" s="1">
        <v>1.0</v>
      </c>
      <c r="F929" s="1">
        <v>0.0</v>
      </c>
      <c r="G929" s="1">
        <v>2.0</v>
      </c>
      <c r="H929" s="1">
        <v>0.0</v>
      </c>
      <c r="I929" s="1">
        <v>1.0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45">
        <f t="shared" si="6"/>
        <v>4</v>
      </c>
      <c r="S929" s="45">
        <f t="shared" si="7"/>
        <v>4</v>
      </c>
      <c r="T929" s="45">
        <f t="shared" si="8"/>
        <v>0</v>
      </c>
      <c r="U929" s="45">
        <f t="shared" si="9"/>
        <v>0</v>
      </c>
      <c r="V929" s="45">
        <f>VLOOKUP(R929,'PCS Percentiles'!A$2:E$105,5,False)</f>
        <v>9</v>
      </c>
      <c r="W929" s="112" t="str">
        <f t="shared" si="10"/>
        <v>Within Standard Deviation</v>
      </c>
    </row>
    <row r="930">
      <c r="A930" s="1" t="b">
        <v>1</v>
      </c>
      <c r="B930" s="1" t="s">
        <v>531</v>
      </c>
      <c r="C930" s="1">
        <v>2360.0</v>
      </c>
      <c r="D930" s="20">
        <v>44174.46200353009</v>
      </c>
      <c r="E930" s="1">
        <v>1.0</v>
      </c>
      <c r="F930" s="1">
        <v>1.0</v>
      </c>
      <c r="G930" s="1">
        <v>1.0</v>
      </c>
      <c r="H930" s="1">
        <v>1.0</v>
      </c>
      <c r="I930" s="1">
        <v>1.0</v>
      </c>
      <c r="J930" s="1">
        <v>2.0</v>
      </c>
      <c r="K930" s="1">
        <v>1.0</v>
      </c>
      <c r="L930" s="1">
        <v>1.0</v>
      </c>
      <c r="M930" s="1">
        <v>1.0</v>
      </c>
      <c r="N930" s="1">
        <v>1.0</v>
      </c>
      <c r="O930" s="1">
        <v>1.0</v>
      </c>
      <c r="P930" s="1">
        <v>1.0</v>
      </c>
      <c r="Q930" s="1">
        <v>1.0</v>
      </c>
      <c r="R930" s="45">
        <f t="shared" si="6"/>
        <v>14</v>
      </c>
      <c r="S930" s="45">
        <f t="shared" si="7"/>
        <v>6</v>
      </c>
      <c r="T930" s="45">
        <f t="shared" si="8"/>
        <v>4</v>
      </c>
      <c r="U930" s="45">
        <f t="shared" si="9"/>
        <v>4</v>
      </c>
      <c r="V930" s="45">
        <f>VLOOKUP(R930,'PCS Percentiles'!A$2:E$105,5,False)</f>
        <v>35</v>
      </c>
      <c r="W930" s="112" t="str">
        <f t="shared" si="10"/>
        <v>Within Standard Deviation</v>
      </c>
    </row>
    <row r="931">
      <c r="A931" s="1" t="b">
        <v>1</v>
      </c>
      <c r="B931" s="1" t="s">
        <v>471</v>
      </c>
      <c r="C931" s="1">
        <v>2293.0</v>
      </c>
      <c r="D931" s="20">
        <v>44174.69318693287</v>
      </c>
      <c r="E931" s="1">
        <v>3.0</v>
      </c>
      <c r="F931" s="1">
        <v>2.0</v>
      </c>
      <c r="G931" s="1">
        <v>3.0</v>
      </c>
      <c r="H931" s="1">
        <v>2.0</v>
      </c>
      <c r="I931" s="1">
        <v>3.0</v>
      </c>
      <c r="J931" s="1">
        <v>3.0</v>
      </c>
      <c r="K931" s="1">
        <v>2.0</v>
      </c>
      <c r="L931" s="1">
        <v>2.0</v>
      </c>
      <c r="M931" s="1">
        <v>1.0</v>
      </c>
      <c r="N931" s="1">
        <v>2.0</v>
      </c>
      <c r="O931" s="1">
        <v>1.0</v>
      </c>
      <c r="P931" s="1">
        <v>3.0</v>
      </c>
      <c r="Q931" s="1">
        <v>3.0</v>
      </c>
      <c r="R931" s="45">
        <f t="shared" si="6"/>
        <v>30</v>
      </c>
      <c r="S931" s="45">
        <f t="shared" si="7"/>
        <v>16</v>
      </c>
      <c r="T931" s="45">
        <f t="shared" si="8"/>
        <v>8</v>
      </c>
      <c r="U931" s="45">
        <f t="shared" si="9"/>
        <v>6</v>
      </c>
      <c r="V931" s="45">
        <f>VLOOKUP(R931,'PCS Percentiles'!A$2:E$105,5,False)</f>
        <v>75</v>
      </c>
      <c r="W931" s="112" t="str">
        <f t="shared" si="10"/>
        <v>Clinically Relevant</v>
      </c>
    </row>
    <row r="932">
      <c r="A932" s="1" t="b">
        <v>1</v>
      </c>
      <c r="B932" s="1" t="s">
        <v>421</v>
      </c>
      <c r="C932" s="1">
        <v>2222.0</v>
      </c>
      <c r="D932" s="20">
        <v>44174.905887291665</v>
      </c>
      <c r="E932" s="1">
        <v>4.0</v>
      </c>
      <c r="F932" s="1">
        <v>3.0</v>
      </c>
      <c r="G932" s="1">
        <v>4.0</v>
      </c>
      <c r="H932" s="1">
        <v>3.0</v>
      </c>
      <c r="I932" s="1">
        <v>3.0</v>
      </c>
      <c r="J932" s="1">
        <v>3.0</v>
      </c>
      <c r="K932" s="1">
        <v>3.0</v>
      </c>
      <c r="L932" s="1">
        <v>3.0</v>
      </c>
      <c r="M932" s="1">
        <v>2.0</v>
      </c>
      <c r="N932" s="1">
        <v>2.0</v>
      </c>
      <c r="O932" s="1">
        <v>3.0</v>
      </c>
      <c r="P932" s="1">
        <v>3.0</v>
      </c>
      <c r="Q932" s="1">
        <v>1.0</v>
      </c>
      <c r="R932" s="45">
        <f t="shared" si="6"/>
        <v>37</v>
      </c>
      <c r="S932" s="45">
        <f t="shared" si="7"/>
        <v>20</v>
      </c>
      <c r="T932" s="45">
        <f t="shared" si="8"/>
        <v>7</v>
      </c>
      <c r="U932" s="45">
        <f t="shared" si="9"/>
        <v>10</v>
      </c>
      <c r="V932" s="45">
        <f>VLOOKUP(R932,'PCS Percentiles'!A$2:E$105,5,False)</f>
        <v>88</v>
      </c>
      <c r="W932" s="112" t="str">
        <f t="shared" si="10"/>
        <v>Clinically Relevant</v>
      </c>
    </row>
    <row r="933">
      <c r="A933" s="1" t="b">
        <v>1</v>
      </c>
      <c r="B933" s="1" t="s">
        <v>571</v>
      </c>
      <c r="C933" s="1">
        <v>2358.0</v>
      </c>
      <c r="D933" s="20">
        <v>44175.489305219904</v>
      </c>
      <c r="E933" s="1">
        <v>2.0</v>
      </c>
      <c r="F933" s="1">
        <v>1.0</v>
      </c>
      <c r="G933" s="1">
        <v>1.0</v>
      </c>
      <c r="H933" s="1">
        <v>1.0</v>
      </c>
      <c r="I933" s="1">
        <v>2.0</v>
      </c>
      <c r="J933" s="1">
        <v>2.0</v>
      </c>
      <c r="K933" s="1">
        <v>2.0</v>
      </c>
      <c r="L933" s="1">
        <v>2.0</v>
      </c>
      <c r="M933" s="1">
        <v>1.0</v>
      </c>
      <c r="N933" s="1">
        <v>2.0</v>
      </c>
      <c r="O933" s="1">
        <v>2.0</v>
      </c>
      <c r="P933" s="1">
        <v>2.0</v>
      </c>
      <c r="Q933" s="1">
        <v>2.0</v>
      </c>
      <c r="R933" s="45">
        <f t="shared" si="6"/>
        <v>22</v>
      </c>
      <c r="S933" s="45">
        <f t="shared" si="7"/>
        <v>9</v>
      </c>
      <c r="T933" s="45">
        <f t="shared" si="8"/>
        <v>6</v>
      </c>
      <c r="U933" s="45">
        <f t="shared" si="9"/>
        <v>7</v>
      </c>
      <c r="V933" s="45">
        <f>VLOOKUP(R933,'PCS Percentiles'!A$2:E$105,5,False)</f>
        <v>55</v>
      </c>
      <c r="W933" s="112" t="str">
        <f t="shared" si="10"/>
        <v>Within Standard Deviation</v>
      </c>
    </row>
    <row r="934">
      <c r="A934" s="1" t="b">
        <v>1</v>
      </c>
      <c r="B934" s="1" t="s">
        <v>372</v>
      </c>
      <c r="C934" s="1" t="s">
        <v>999</v>
      </c>
      <c r="D934" s="20">
        <v>44175.65007969907</v>
      </c>
      <c r="E934" s="1">
        <v>1.0</v>
      </c>
      <c r="F934" s="1">
        <v>0.0</v>
      </c>
      <c r="G934" s="1">
        <v>2.0</v>
      </c>
      <c r="H934" s="1">
        <v>3.0</v>
      </c>
      <c r="I934" s="1">
        <v>1.0</v>
      </c>
      <c r="J934" s="1">
        <v>0.0</v>
      </c>
      <c r="K934" s="1">
        <v>0.0</v>
      </c>
      <c r="L934" s="1">
        <v>2.0</v>
      </c>
      <c r="M934" s="1">
        <v>0.0</v>
      </c>
      <c r="N934" s="1">
        <v>0.0</v>
      </c>
      <c r="O934" s="1">
        <v>0.0</v>
      </c>
      <c r="P934" s="1">
        <v>3.0</v>
      </c>
      <c r="Q934" s="1">
        <v>0.0</v>
      </c>
      <c r="R934" s="45">
        <f t="shared" si="6"/>
        <v>12</v>
      </c>
      <c r="S934" s="45">
        <f t="shared" si="7"/>
        <v>10</v>
      </c>
      <c r="T934" s="45">
        <f t="shared" si="8"/>
        <v>0</v>
      </c>
      <c r="U934" s="45">
        <f t="shared" si="9"/>
        <v>2</v>
      </c>
      <c r="V934" s="45">
        <f>VLOOKUP(R934,'PCS Percentiles'!A$2:E$105,5,False)</f>
        <v>31</v>
      </c>
      <c r="W934" s="112" t="str">
        <f t="shared" si="10"/>
        <v>Within Standard Deviation</v>
      </c>
    </row>
    <row r="935">
      <c r="A935" s="1" t="b">
        <v>1</v>
      </c>
      <c r="B935" s="1" t="s">
        <v>479</v>
      </c>
      <c r="C935" s="1">
        <v>2308.0</v>
      </c>
      <c r="D935" s="20">
        <v>44175.88764883102</v>
      </c>
      <c r="E935" s="1">
        <v>1.0</v>
      </c>
      <c r="F935" s="1">
        <v>0.0</v>
      </c>
      <c r="G935" s="1">
        <v>0.0</v>
      </c>
      <c r="H935" s="1">
        <v>0.0</v>
      </c>
      <c r="I935" s="1">
        <v>1.0</v>
      </c>
      <c r="J935" s="1">
        <v>0.0</v>
      </c>
      <c r="K935" s="1">
        <v>0.0</v>
      </c>
      <c r="L935" s="1">
        <v>1.0</v>
      </c>
      <c r="M935" s="1">
        <v>0.0</v>
      </c>
      <c r="N935" s="1">
        <v>0.0</v>
      </c>
      <c r="O935" s="1">
        <v>1.0</v>
      </c>
      <c r="P935" s="1">
        <v>0.0</v>
      </c>
      <c r="Q935" s="1">
        <v>0.0</v>
      </c>
      <c r="R935" s="45">
        <f t="shared" si="6"/>
        <v>4</v>
      </c>
      <c r="S935" s="45">
        <f t="shared" si="7"/>
        <v>2</v>
      </c>
      <c r="T935" s="45">
        <f t="shared" si="8"/>
        <v>0</v>
      </c>
      <c r="U935" s="45">
        <f t="shared" si="9"/>
        <v>2</v>
      </c>
      <c r="V935" s="45">
        <f>VLOOKUP(R935,'PCS Percentiles'!A$2:E$105,5,False)</f>
        <v>9</v>
      </c>
      <c r="W935" s="112" t="str">
        <f t="shared" si="10"/>
        <v>Within Standard Deviation</v>
      </c>
    </row>
    <row r="936">
      <c r="A936" t="b">
        <v>0</v>
      </c>
      <c r="B936" s="1" t="s">
        <v>577</v>
      </c>
      <c r="C936" s="1">
        <v>2436.0</v>
      </c>
      <c r="D936" s="20">
        <v>44175.90864193287</v>
      </c>
      <c r="E936" s="1">
        <v>0.0</v>
      </c>
      <c r="F936" s="1">
        <v>0.0</v>
      </c>
      <c r="G936" s="1">
        <v>0.0</v>
      </c>
      <c r="H936" s="1">
        <v>1.0</v>
      </c>
      <c r="I936" s="1">
        <v>1.0</v>
      </c>
      <c r="J936" s="1">
        <v>0.0</v>
      </c>
      <c r="K936" s="1">
        <v>0.0</v>
      </c>
      <c r="L936" s="1">
        <v>0.0</v>
      </c>
      <c r="M936" s="1">
        <v>0.0</v>
      </c>
      <c r="N936" s="1">
        <v>1.0</v>
      </c>
      <c r="O936" s="1">
        <v>3.0</v>
      </c>
      <c r="P936" s="1">
        <v>0.0</v>
      </c>
      <c r="Q936" s="1">
        <v>3.0</v>
      </c>
      <c r="R936" s="45">
        <f t="shared" si="6"/>
        <v>9</v>
      </c>
      <c r="S936" s="45">
        <f t="shared" si="7"/>
        <v>2</v>
      </c>
      <c r="T936" s="45">
        <f t="shared" si="8"/>
        <v>3</v>
      </c>
      <c r="U936" s="45">
        <f t="shared" si="9"/>
        <v>4</v>
      </c>
      <c r="V936" s="45">
        <f>VLOOKUP(R936,'PCS Percentiles'!A$2:E$105,5,False)</f>
        <v>21</v>
      </c>
      <c r="W936" s="112" t="str">
        <f t="shared" si="10"/>
        <v>Within Standard Deviation</v>
      </c>
    </row>
    <row r="937">
      <c r="A937" t="b">
        <v>0</v>
      </c>
      <c r="B937" s="1" t="s">
        <v>471</v>
      </c>
      <c r="C937" s="1">
        <v>2293.0</v>
      </c>
      <c r="D937" s="20">
        <v>44176.816019861115</v>
      </c>
      <c r="E937" s="1">
        <v>3.0</v>
      </c>
      <c r="F937" s="1">
        <v>2.0</v>
      </c>
      <c r="G937" s="1">
        <v>3.0</v>
      </c>
      <c r="H937" s="1">
        <v>2.0</v>
      </c>
      <c r="I937" s="1">
        <v>3.0</v>
      </c>
      <c r="J937" s="1">
        <v>3.0</v>
      </c>
      <c r="K937" s="1">
        <v>2.0</v>
      </c>
      <c r="L937" s="1">
        <v>2.0</v>
      </c>
      <c r="M937" s="1">
        <v>1.0</v>
      </c>
      <c r="N937" s="1">
        <v>2.0</v>
      </c>
      <c r="O937" s="1">
        <v>1.0</v>
      </c>
      <c r="P937" s="1">
        <v>3.0</v>
      </c>
      <c r="Q937" s="1">
        <v>3.0</v>
      </c>
      <c r="R937" s="45">
        <f t="shared" si="6"/>
        <v>30</v>
      </c>
      <c r="S937" s="45">
        <f t="shared" si="7"/>
        <v>16</v>
      </c>
      <c r="T937" s="45">
        <f t="shared" si="8"/>
        <v>8</v>
      </c>
      <c r="U937" s="45">
        <f t="shared" si="9"/>
        <v>6</v>
      </c>
      <c r="V937" s="45">
        <f>VLOOKUP(R937,'PCS Percentiles'!A$2:E$105,5,False)</f>
        <v>75</v>
      </c>
      <c r="W937" s="112" t="str">
        <f t="shared" si="10"/>
        <v>Clinically Relevant</v>
      </c>
    </row>
    <row r="938">
      <c r="A938" s="1" t="b">
        <v>1</v>
      </c>
      <c r="B938" s="1" t="s">
        <v>322</v>
      </c>
      <c r="C938" s="1">
        <v>2110.0</v>
      </c>
      <c r="D938" s="20">
        <v>44178.634574027776</v>
      </c>
      <c r="E938" s="1">
        <v>1.0</v>
      </c>
      <c r="F938" s="1">
        <v>0.0</v>
      </c>
      <c r="G938" s="1">
        <v>0.0</v>
      </c>
      <c r="H938" s="1">
        <v>0.0</v>
      </c>
      <c r="I938" s="1">
        <v>0.0</v>
      </c>
      <c r="J938" s="1">
        <v>1.0</v>
      </c>
      <c r="K938" s="1">
        <v>1.0</v>
      </c>
      <c r="L938" s="1">
        <v>1.0</v>
      </c>
      <c r="M938" s="1">
        <v>0.0</v>
      </c>
      <c r="N938" s="1">
        <v>1.0</v>
      </c>
      <c r="O938" s="1">
        <v>0.0</v>
      </c>
      <c r="P938" s="1">
        <v>1.0</v>
      </c>
      <c r="Q938" s="1">
        <v>0.0</v>
      </c>
      <c r="R938" s="45">
        <f t="shared" si="6"/>
        <v>6</v>
      </c>
      <c r="S938" s="45">
        <f t="shared" si="7"/>
        <v>2</v>
      </c>
      <c r="T938" s="45">
        <f t="shared" si="8"/>
        <v>2</v>
      </c>
      <c r="U938" s="45">
        <f t="shared" si="9"/>
        <v>2</v>
      </c>
      <c r="V938" s="45">
        <f>VLOOKUP(R938,'PCS Percentiles'!A$2:E$105,5,False)</f>
        <v>15</v>
      </c>
      <c r="W938" s="112" t="str">
        <f t="shared" si="10"/>
        <v>Within Standard Deviation</v>
      </c>
    </row>
    <row r="939">
      <c r="A939" s="1" t="b">
        <v>1</v>
      </c>
      <c r="B939" s="1" t="s">
        <v>501</v>
      </c>
      <c r="C939" s="1">
        <v>2324.0</v>
      </c>
      <c r="D939" s="20">
        <v>44178.65214040509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45">
        <f t="shared" si="6"/>
        <v>0</v>
      </c>
      <c r="S939" s="45">
        <f t="shared" si="7"/>
        <v>0</v>
      </c>
      <c r="T939" s="45">
        <f t="shared" si="8"/>
        <v>0</v>
      </c>
      <c r="U939" s="45">
        <f t="shared" si="9"/>
        <v>0</v>
      </c>
      <c r="V939" s="45">
        <f>VLOOKUP(R939,'PCS Percentiles'!A$2:E$105,5,False)</f>
        <v>2</v>
      </c>
      <c r="W939" s="112" t="str">
        <f t="shared" si="10"/>
        <v>Within Standard Deviation</v>
      </c>
    </row>
    <row r="940">
      <c r="A940" s="1" t="b">
        <v>1</v>
      </c>
      <c r="B940" s="1" t="s">
        <v>573</v>
      </c>
      <c r="C940" s="1">
        <v>2435.0</v>
      </c>
      <c r="D940" s="20">
        <v>44179.508775752314</v>
      </c>
      <c r="E940" s="1">
        <v>3.0</v>
      </c>
      <c r="F940" s="1">
        <v>0.0</v>
      </c>
      <c r="G940" s="1">
        <v>1.0</v>
      </c>
      <c r="H940" s="1">
        <v>1.0</v>
      </c>
      <c r="I940" s="1">
        <v>3.0</v>
      </c>
      <c r="J940" s="1">
        <v>3.0</v>
      </c>
      <c r="K940" s="1">
        <v>3.0</v>
      </c>
      <c r="L940" s="1">
        <v>3.0</v>
      </c>
      <c r="M940" s="1">
        <v>3.0</v>
      </c>
      <c r="N940" s="1">
        <v>3.0</v>
      </c>
      <c r="O940" s="1">
        <v>4.0</v>
      </c>
      <c r="P940" s="1">
        <v>2.0</v>
      </c>
      <c r="Q940" s="1">
        <v>1.0</v>
      </c>
      <c r="R940" s="45">
        <f t="shared" si="6"/>
        <v>30</v>
      </c>
      <c r="S940" s="45">
        <f t="shared" si="7"/>
        <v>10</v>
      </c>
      <c r="T940" s="45">
        <f t="shared" si="8"/>
        <v>7</v>
      </c>
      <c r="U940" s="45">
        <f t="shared" si="9"/>
        <v>13</v>
      </c>
      <c r="V940" s="45">
        <f>VLOOKUP(R940,'PCS Percentiles'!A$2:E$105,5,False)</f>
        <v>75</v>
      </c>
      <c r="W940" s="112" t="str">
        <f t="shared" si="10"/>
        <v>Clinically Relevant</v>
      </c>
    </row>
    <row r="941">
      <c r="A941" s="1" t="b">
        <v>1</v>
      </c>
      <c r="B941" s="1" t="s">
        <v>402</v>
      </c>
      <c r="C941" s="1">
        <v>2210.0</v>
      </c>
      <c r="D941" s="20">
        <v>44179.618336377316</v>
      </c>
      <c r="E941" s="1">
        <v>0.0</v>
      </c>
      <c r="F941" s="1">
        <v>0.0</v>
      </c>
      <c r="G941" s="1">
        <v>1.0</v>
      </c>
      <c r="H941" s="1">
        <v>1.0</v>
      </c>
      <c r="I941" s="1">
        <v>1.0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1.0</v>
      </c>
      <c r="P941" s="1">
        <v>0.0</v>
      </c>
      <c r="Q941" s="1">
        <v>2.0</v>
      </c>
      <c r="R941" s="45">
        <f t="shared" si="6"/>
        <v>6</v>
      </c>
      <c r="S941" s="45">
        <f t="shared" si="7"/>
        <v>3</v>
      </c>
      <c r="T941" s="45">
        <f t="shared" si="8"/>
        <v>2</v>
      </c>
      <c r="U941" s="45">
        <f t="shared" si="9"/>
        <v>1</v>
      </c>
      <c r="V941" s="45">
        <f>VLOOKUP(R941,'PCS Percentiles'!A$2:E$105,5,False)</f>
        <v>15</v>
      </c>
      <c r="W941" s="112" t="str">
        <f t="shared" si="10"/>
        <v>Within Standard Deviation</v>
      </c>
    </row>
    <row r="942">
      <c r="A942" s="1" t="b">
        <v>1</v>
      </c>
      <c r="B942" s="1" t="s">
        <v>400</v>
      </c>
      <c r="C942" s="1">
        <v>2216.0</v>
      </c>
      <c r="D942" s="20">
        <v>44179.72033512732</v>
      </c>
      <c r="E942" s="1">
        <v>2.0</v>
      </c>
      <c r="F942" s="1">
        <v>0.0</v>
      </c>
      <c r="G942" s="1">
        <v>1.0</v>
      </c>
      <c r="H942" s="1">
        <v>1.0</v>
      </c>
      <c r="I942" s="1">
        <v>0.0</v>
      </c>
      <c r="J942" s="1">
        <v>1.0</v>
      </c>
      <c r="K942" s="1">
        <v>2.0</v>
      </c>
      <c r="L942" s="1">
        <v>1.0</v>
      </c>
      <c r="M942" s="1">
        <v>0.0</v>
      </c>
      <c r="N942" s="1">
        <v>1.0</v>
      </c>
      <c r="O942" s="1">
        <v>1.0</v>
      </c>
      <c r="P942" s="1">
        <v>0.0</v>
      </c>
      <c r="Q942" s="1">
        <v>0.0</v>
      </c>
      <c r="R942" s="45">
        <f t="shared" si="6"/>
        <v>10</v>
      </c>
      <c r="S942" s="45">
        <f t="shared" si="7"/>
        <v>4</v>
      </c>
      <c r="T942" s="45">
        <f t="shared" si="8"/>
        <v>3</v>
      </c>
      <c r="U942" s="45">
        <f t="shared" si="9"/>
        <v>3</v>
      </c>
      <c r="V942" s="45">
        <f>VLOOKUP(R942,'PCS Percentiles'!A$2:E$105,5,False)</f>
        <v>24</v>
      </c>
      <c r="W942" s="112" t="str">
        <f t="shared" si="10"/>
        <v>Within Standard Deviation</v>
      </c>
    </row>
    <row r="943">
      <c r="A943" s="1" t="b">
        <v>1</v>
      </c>
      <c r="B943" s="1" t="s">
        <v>575</v>
      </c>
      <c r="C943" s="1">
        <v>1527.0</v>
      </c>
      <c r="D943" s="20">
        <v>44179.8406565162</v>
      </c>
      <c r="E943" s="1">
        <v>0.0</v>
      </c>
      <c r="F943" s="1">
        <v>0.0</v>
      </c>
      <c r="G943" s="1">
        <v>0.0</v>
      </c>
      <c r="H943" s="1">
        <v>1.0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1.0</v>
      </c>
      <c r="R943" s="45">
        <f t="shared" si="6"/>
        <v>2</v>
      </c>
      <c r="S943" s="45">
        <f t="shared" si="7"/>
        <v>1</v>
      </c>
      <c r="T943" s="45">
        <f t="shared" si="8"/>
        <v>1</v>
      </c>
      <c r="U943" s="45">
        <f t="shared" si="9"/>
        <v>0</v>
      </c>
      <c r="V943" s="45">
        <f>VLOOKUP(R943,'PCS Percentiles'!A$2:E$105,5,False)</f>
        <v>5</v>
      </c>
      <c r="W943" s="112" t="str">
        <f t="shared" si="10"/>
        <v>Within Standard Deviation</v>
      </c>
    </row>
    <row r="944">
      <c r="A944" s="1" t="b">
        <v>1</v>
      </c>
      <c r="B944" s="1" t="s">
        <v>347</v>
      </c>
      <c r="C944" s="1">
        <v>2129.0</v>
      </c>
      <c r="D944" s="20">
        <v>44180.325706041665</v>
      </c>
      <c r="E944" s="1">
        <v>3.0</v>
      </c>
      <c r="F944" s="1">
        <v>3.0</v>
      </c>
      <c r="G944" s="1">
        <v>3.0</v>
      </c>
      <c r="H944" s="1">
        <v>3.0</v>
      </c>
      <c r="I944" s="1">
        <v>3.0</v>
      </c>
      <c r="J944" s="1">
        <v>1.0</v>
      </c>
      <c r="K944" s="1">
        <v>2.0</v>
      </c>
      <c r="L944" s="1">
        <v>3.0</v>
      </c>
      <c r="M944" s="1">
        <v>3.0</v>
      </c>
      <c r="N944" s="1">
        <v>2.0</v>
      </c>
      <c r="O944" s="1">
        <v>3.0</v>
      </c>
      <c r="P944" s="1">
        <v>2.0</v>
      </c>
      <c r="Q944" s="1">
        <v>1.0</v>
      </c>
      <c r="R944" s="45">
        <f t="shared" si="6"/>
        <v>32</v>
      </c>
      <c r="S944" s="45">
        <f t="shared" si="7"/>
        <v>17</v>
      </c>
      <c r="T944" s="45">
        <f t="shared" si="8"/>
        <v>4</v>
      </c>
      <c r="U944" s="45">
        <f t="shared" si="9"/>
        <v>11</v>
      </c>
      <c r="V944" s="45">
        <f>VLOOKUP(R944,'PCS Percentiles'!A$2:E$105,5,False)</f>
        <v>80</v>
      </c>
      <c r="W944" s="112" t="str">
        <f t="shared" si="10"/>
        <v>Clinically Relevant</v>
      </c>
    </row>
    <row r="945">
      <c r="A945" s="1" t="b">
        <v>1</v>
      </c>
      <c r="B945" s="1" t="s">
        <v>542</v>
      </c>
      <c r="C945" s="1">
        <v>2392.0</v>
      </c>
      <c r="D945" s="20">
        <v>44181.44265054398</v>
      </c>
      <c r="E945" s="1">
        <v>0.0</v>
      </c>
      <c r="F945" s="1">
        <v>0.0</v>
      </c>
      <c r="G945" s="1">
        <v>1.0</v>
      </c>
      <c r="H945" s="1">
        <v>0.0</v>
      </c>
      <c r="I945" s="1">
        <v>1.0</v>
      </c>
      <c r="J945" s="1">
        <v>1.0</v>
      </c>
      <c r="K945" s="1">
        <v>0.0</v>
      </c>
      <c r="L945" s="1">
        <v>0.0</v>
      </c>
      <c r="M945" s="1">
        <v>1.0</v>
      </c>
      <c r="N945" s="1">
        <v>0.0</v>
      </c>
      <c r="O945" s="1">
        <v>2.0</v>
      </c>
      <c r="P945" s="1">
        <v>0.0</v>
      </c>
      <c r="Q945" s="1">
        <v>0.0</v>
      </c>
      <c r="R945" s="45">
        <f t="shared" si="6"/>
        <v>6</v>
      </c>
      <c r="S945" s="45">
        <f t="shared" si="7"/>
        <v>2</v>
      </c>
      <c r="T945" s="45">
        <f t="shared" si="8"/>
        <v>1</v>
      </c>
      <c r="U945" s="45">
        <f t="shared" si="9"/>
        <v>3</v>
      </c>
      <c r="V945" s="45">
        <f>VLOOKUP(R945,'PCS Percentiles'!A$2:E$105,5,False)</f>
        <v>15</v>
      </c>
      <c r="W945" s="112" t="str">
        <f t="shared" si="10"/>
        <v>Within Standard Deviation</v>
      </c>
    </row>
    <row r="946">
      <c r="A946" s="1" t="b">
        <v>1</v>
      </c>
      <c r="B946" s="1" t="s">
        <v>461</v>
      </c>
      <c r="C946" s="1">
        <v>1755.0</v>
      </c>
      <c r="D946" s="20">
        <v>44181.4615778125</v>
      </c>
      <c r="E946" s="1">
        <v>4.0</v>
      </c>
      <c r="F946" s="1">
        <v>3.0</v>
      </c>
      <c r="G946" s="1">
        <v>4.0</v>
      </c>
      <c r="H946" s="1">
        <v>4.0</v>
      </c>
      <c r="I946" s="1">
        <v>4.0</v>
      </c>
      <c r="J946" s="1">
        <v>4.0</v>
      </c>
      <c r="K946" s="1">
        <v>3.0</v>
      </c>
      <c r="L946" s="1">
        <v>4.0</v>
      </c>
      <c r="M946" s="1">
        <v>4.0</v>
      </c>
      <c r="N946" s="1">
        <v>3.0</v>
      </c>
      <c r="O946" s="1">
        <v>3.0</v>
      </c>
      <c r="P946" s="1">
        <v>3.0</v>
      </c>
      <c r="Q946" s="1">
        <v>4.0</v>
      </c>
      <c r="R946" s="45">
        <f t="shared" si="6"/>
        <v>47</v>
      </c>
      <c r="S946" s="45">
        <f t="shared" si="7"/>
        <v>22</v>
      </c>
      <c r="T946" s="45">
        <f t="shared" si="8"/>
        <v>11</v>
      </c>
      <c r="U946" s="45">
        <f t="shared" si="9"/>
        <v>14</v>
      </c>
      <c r="V946" s="45">
        <f>VLOOKUP(R946,'PCS Percentiles'!A$2:E$105,5,False)</f>
        <v>99</v>
      </c>
      <c r="W946" s="112" t="str">
        <f t="shared" si="10"/>
        <v>Clinically Relevant</v>
      </c>
    </row>
    <row r="947">
      <c r="A947" s="1" t="b">
        <v>1</v>
      </c>
      <c r="B947" s="1" t="s">
        <v>573</v>
      </c>
      <c r="C947" s="1">
        <v>2435.0</v>
      </c>
      <c r="D947" s="20">
        <v>44181.48711559028</v>
      </c>
      <c r="E947" s="1">
        <v>3.0</v>
      </c>
      <c r="F947" s="1">
        <v>0.0</v>
      </c>
      <c r="G947" s="1">
        <v>1.0</v>
      </c>
      <c r="H947" s="1">
        <v>1.0</v>
      </c>
      <c r="I947" s="1">
        <v>3.0</v>
      </c>
      <c r="J947" s="1">
        <v>3.0</v>
      </c>
      <c r="K947" s="1">
        <v>3.0</v>
      </c>
      <c r="L947" s="1">
        <v>3.0</v>
      </c>
      <c r="M947" s="1">
        <v>3.0</v>
      </c>
      <c r="N947" s="1">
        <v>3.0</v>
      </c>
      <c r="O947" s="1">
        <v>4.0</v>
      </c>
      <c r="P947" s="1">
        <v>2.0</v>
      </c>
      <c r="Q947" s="1">
        <v>1.0</v>
      </c>
      <c r="R947" s="45">
        <f t="shared" si="6"/>
        <v>30</v>
      </c>
      <c r="S947" s="45">
        <f t="shared" si="7"/>
        <v>10</v>
      </c>
      <c r="T947" s="45">
        <f t="shared" si="8"/>
        <v>7</v>
      </c>
      <c r="U947" s="45">
        <f t="shared" si="9"/>
        <v>13</v>
      </c>
      <c r="V947" s="45">
        <f>VLOOKUP(R947,'PCS Percentiles'!A$2:E$105,5,False)</f>
        <v>75</v>
      </c>
      <c r="W947" s="112" t="str">
        <f t="shared" si="10"/>
        <v>Clinically Relevant</v>
      </c>
    </row>
    <row r="948">
      <c r="A948" s="1" t="b">
        <v>1</v>
      </c>
      <c r="B948" s="1" t="s">
        <v>488</v>
      </c>
      <c r="C948" s="1">
        <v>2248.0</v>
      </c>
      <c r="D948" s="20">
        <v>44183.33191497685</v>
      </c>
      <c r="E948" s="1">
        <v>3.0</v>
      </c>
      <c r="F948" s="1">
        <v>2.0</v>
      </c>
      <c r="G948" s="1">
        <v>2.0</v>
      </c>
      <c r="H948" s="1">
        <v>2.0</v>
      </c>
      <c r="I948" s="1">
        <v>3.0</v>
      </c>
      <c r="J948" s="1">
        <v>3.0</v>
      </c>
      <c r="K948" s="1">
        <v>1.0</v>
      </c>
      <c r="L948" s="1">
        <v>3.0</v>
      </c>
      <c r="M948" s="1">
        <v>1.0</v>
      </c>
      <c r="N948" s="1">
        <v>1.0</v>
      </c>
      <c r="O948" s="1">
        <v>1.0</v>
      </c>
      <c r="P948" s="1">
        <v>0.0</v>
      </c>
      <c r="Q948" s="1">
        <v>1.0</v>
      </c>
      <c r="R948" s="45">
        <f t="shared" si="6"/>
        <v>23</v>
      </c>
      <c r="S948" s="45">
        <f t="shared" si="7"/>
        <v>12</v>
      </c>
      <c r="T948" s="45">
        <f t="shared" si="8"/>
        <v>5</v>
      </c>
      <c r="U948" s="45">
        <f t="shared" si="9"/>
        <v>6</v>
      </c>
      <c r="V948" s="45">
        <f>VLOOKUP(R948,'PCS Percentiles'!A$2:E$105,5,False)</f>
        <v>57</v>
      </c>
      <c r="W948" s="112" t="str">
        <f t="shared" si="10"/>
        <v>Within Standard Deviation</v>
      </c>
    </row>
    <row r="949">
      <c r="A949" s="1" t="b">
        <v>1</v>
      </c>
      <c r="B949" s="1" t="s">
        <v>444</v>
      </c>
      <c r="C949" s="1">
        <v>2271.0</v>
      </c>
      <c r="D949" s="20">
        <v>44183.58878280093</v>
      </c>
      <c r="E949" s="1">
        <v>2.0</v>
      </c>
      <c r="F949" s="1">
        <v>0.0</v>
      </c>
      <c r="G949" s="1">
        <v>0.0</v>
      </c>
      <c r="H949" s="1">
        <v>0.0</v>
      </c>
      <c r="I949" s="1">
        <v>0.0</v>
      </c>
      <c r="J949" s="1">
        <v>1.0</v>
      </c>
      <c r="K949" s="1">
        <v>0.0</v>
      </c>
      <c r="L949" s="1">
        <v>1.0</v>
      </c>
      <c r="M949" s="1">
        <v>1.0</v>
      </c>
      <c r="N949" s="1">
        <v>1.0</v>
      </c>
      <c r="O949" s="1">
        <v>1.0</v>
      </c>
      <c r="P949" s="1">
        <v>0.0</v>
      </c>
      <c r="Q949" s="1">
        <v>0.0</v>
      </c>
      <c r="R949" s="45">
        <f t="shared" si="6"/>
        <v>7</v>
      </c>
      <c r="S949" s="45">
        <f t="shared" si="7"/>
        <v>2</v>
      </c>
      <c r="T949" s="45">
        <f t="shared" si="8"/>
        <v>1</v>
      </c>
      <c r="U949" s="45">
        <f t="shared" si="9"/>
        <v>4</v>
      </c>
      <c r="V949" s="45">
        <f>VLOOKUP(R949,'PCS Percentiles'!A$2:E$105,5,False)</f>
        <v>17</v>
      </c>
      <c r="W949" s="112" t="str">
        <f t="shared" si="10"/>
        <v>Within Standard Deviation</v>
      </c>
    </row>
    <row r="950">
      <c r="A950" s="1" t="b">
        <v>1</v>
      </c>
      <c r="B950" s="1" t="s">
        <v>916</v>
      </c>
      <c r="C950" s="1">
        <v>2436.0</v>
      </c>
      <c r="D950" s="20">
        <v>44183.98651372685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2.0</v>
      </c>
      <c r="R950" s="45">
        <f t="shared" si="6"/>
        <v>2</v>
      </c>
      <c r="S950" s="45">
        <f t="shared" si="7"/>
        <v>0</v>
      </c>
      <c r="T950" s="45">
        <f t="shared" si="8"/>
        <v>2</v>
      </c>
      <c r="U950" s="45">
        <f t="shared" si="9"/>
        <v>0</v>
      </c>
      <c r="V950" s="45">
        <f>VLOOKUP(R950,'PCS Percentiles'!A$2:E$105,5,False)</f>
        <v>5</v>
      </c>
      <c r="W950" s="112" t="str">
        <f t="shared" si="10"/>
        <v>Within Standard Deviation</v>
      </c>
    </row>
    <row r="951">
      <c r="A951" s="1" t="b">
        <v>1</v>
      </c>
      <c r="B951" s="1" t="s">
        <v>427</v>
      </c>
      <c r="C951" s="1">
        <v>2243.0</v>
      </c>
      <c r="D951" s="20">
        <v>44184.4943597338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45">
        <f t="shared" si="6"/>
        <v>0</v>
      </c>
      <c r="S951" s="45">
        <f t="shared" si="7"/>
        <v>0</v>
      </c>
      <c r="T951" s="45">
        <f t="shared" si="8"/>
        <v>0</v>
      </c>
      <c r="U951" s="45">
        <f t="shared" si="9"/>
        <v>0</v>
      </c>
      <c r="V951" s="45">
        <f>VLOOKUP(R951,'PCS Percentiles'!A$2:E$105,5,False)</f>
        <v>2</v>
      </c>
      <c r="W951" s="112" t="str">
        <f t="shared" si="10"/>
        <v>Within Standard Deviation</v>
      </c>
    </row>
    <row r="952">
      <c r="A952" s="1" t="b">
        <v>1</v>
      </c>
      <c r="B952" s="1" t="s">
        <v>458</v>
      </c>
      <c r="C952" s="1">
        <v>2290.0</v>
      </c>
      <c r="D952" s="20">
        <v>44185.40632797454</v>
      </c>
      <c r="E952" s="1">
        <v>1.0</v>
      </c>
      <c r="F952" s="1">
        <v>0.0</v>
      </c>
      <c r="G952" s="1">
        <v>1.0</v>
      </c>
      <c r="H952" s="1">
        <v>0.0</v>
      </c>
      <c r="I952" s="1">
        <v>1.0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45">
        <f t="shared" si="6"/>
        <v>3</v>
      </c>
      <c r="S952" s="45">
        <f t="shared" si="7"/>
        <v>3</v>
      </c>
      <c r="T952" s="45">
        <f t="shared" si="8"/>
        <v>0</v>
      </c>
      <c r="U952" s="45">
        <f t="shared" si="9"/>
        <v>0</v>
      </c>
      <c r="V952" s="45">
        <f>VLOOKUP(R952,'PCS Percentiles'!A$2:E$105,5,False)</f>
        <v>6</v>
      </c>
      <c r="W952" s="112" t="str">
        <f t="shared" si="10"/>
        <v>Within Standard Deviation</v>
      </c>
    </row>
    <row r="953">
      <c r="A953" s="1" t="b">
        <v>1</v>
      </c>
      <c r="B953" s="1" t="s">
        <v>539</v>
      </c>
      <c r="C953" s="1">
        <v>1313.0</v>
      </c>
      <c r="D953" s="20">
        <v>44187.366346469906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45">
        <f t="shared" si="6"/>
        <v>0</v>
      </c>
      <c r="S953" s="45">
        <f t="shared" si="7"/>
        <v>0</v>
      </c>
      <c r="T953" s="45">
        <f t="shared" si="8"/>
        <v>0</v>
      </c>
      <c r="U953" s="45">
        <f t="shared" si="9"/>
        <v>0</v>
      </c>
      <c r="V953" s="45">
        <f>VLOOKUP(R953,'PCS Percentiles'!A$2:E$105,5,False)</f>
        <v>2</v>
      </c>
      <c r="W953" s="112" t="str">
        <f t="shared" si="10"/>
        <v>Within Standard Deviation</v>
      </c>
    </row>
    <row r="954">
      <c r="A954" s="1" t="b">
        <v>1</v>
      </c>
      <c r="B954" s="1" t="s">
        <v>579</v>
      </c>
      <c r="C954" s="1">
        <v>2444.0</v>
      </c>
      <c r="D954" s="20">
        <v>44187.621132615735</v>
      </c>
      <c r="E954" s="1">
        <v>2.0</v>
      </c>
      <c r="F954" s="1">
        <v>2.0</v>
      </c>
      <c r="G954" s="1">
        <v>3.0</v>
      </c>
      <c r="H954" s="1">
        <v>3.0</v>
      </c>
      <c r="I954" s="1">
        <v>2.0</v>
      </c>
      <c r="J954" s="1">
        <v>3.0</v>
      </c>
      <c r="K954" s="1">
        <v>3.0</v>
      </c>
      <c r="L954" s="1">
        <v>2.0</v>
      </c>
      <c r="M954" s="1">
        <v>3.0</v>
      </c>
      <c r="N954" s="1">
        <v>2.0</v>
      </c>
      <c r="O954" s="1">
        <v>3.0</v>
      </c>
      <c r="P954" s="1">
        <v>3.0</v>
      </c>
      <c r="Q954" s="1">
        <v>2.0</v>
      </c>
      <c r="R954" s="45">
        <f t="shared" si="6"/>
        <v>33</v>
      </c>
      <c r="S954" s="45">
        <f t="shared" si="7"/>
        <v>15</v>
      </c>
      <c r="T954" s="45">
        <f t="shared" si="8"/>
        <v>8</v>
      </c>
      <c r="U954" s="45">
        <f t="shared" si="9"/>
        <v>10</v>
      </c>
      <c r="V954" s="45">
        <f>VLOOKUP(R954,'PCS Percentiles'!A$2:E$105,5,False)</f>
        <v>81</v>
      </c>
      <c r="W954" s="112" t="str">
        <f t="shared" si="10"/>
        <v>Clinically Relevant</v>
      </c>
    </row>
    <row r="955">
      <c r="A955" s="1" t="b">
        <v>1</v>
      </c>
      <c r="B955" s="1" t="s">
        <v>580</v>
      </c>
      <c r="C955" s="1">
        <v>2442.0</v>
      </c>
      <c r="D955" s="20">
        <v>44188.88808686343</v>
      </c>
      <c r="E955" s="1">
        <v>2.0</v>
      </c>
      <c r="F955" s="1">
        <v>0.0</v>
      </c>
      <c r="G955" s="1">
        <v>0.0</v>
      </c>
      <c r="H955" s="1">
        <v>0.0</v>
      </c>
      <c r="I955" s="1">
        <v>1.0</v>
      </c>
      <c r="J955" s="1">
        <v>1.0</v>
      </c>
      <c r="K955" s="1">
        <v>0.0</v>
      </c>
      <c r="L955" s="1">
        <v>3.0</v>
      </c>
      <c r="M955" s="1">
        <v>1.0</v>
      </c>
      <c r="N955" s="1">
        <v>1.0</v>
      </c>
      <c r="O955" s="1">
        <v>1.0</v>
      </c>
      <c r="P955" s="1">
        <v>0.0</v>
      </c>
      <c r="Q955" s="1">
        <v>1.0</v>
      </c>
      <c r="R955" s="45">
        <f t="shared" si="6"/>
        <v>11</v>
      </c>
      <c r="S955" s="45">
        <f t="shared" si="7"/>
        <v>3</v>
      </c>
      <c r="T955" s="45">
        <f t="shared" si="8"/>
        <v>2</v>
      </c>
      <c r="U955" s="45">
        <f t="shared" si="9"/>
        <v>6</v>
      </c>
      <c r="V955" s="45">
        <f>VLOOKUP(R955,'PCS Percentiles'!A$2:E$105,5,False)</f>
        <v>28</v>
      </c>
      <c r="W955" s="112" t="str">
        <f t="shared" si="10"/>
        <v>Within Standard Deviation</v>
      </c>
    </row>
    <row r="956">
      <c r="A956" s="1" t="b">
        <v>1</v>
      </c>
      <c r="B956" s="1" t="s">
        <v>555</v>
      </c>
      <c r="C956" s="1">
        <v>2406.0</v>
      </c>
      <c r="D956" s="20">
        <v>44190.311096550926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45">
        <f t="shared" si="6"/>
        <v>0</v>
      </c>
      <c r="S956" s="45">
        <f t="shared" si="7"/>
        <v>0</v>
      </c>
      <c r="T956" s="45">
        <f t="shared" si="8"/>
        <v>0</v>
      </c>
      <c r="U956" s="45">
        <f t="shared" si="9"/>
        <v>0</v>
      </c>
      <c r="V956" s="45">
        <f>VLOOKUP(R956,'PCS Percentiles'!A$2:E$105,5,False)</f>
        <v>2</v>
      </c>
      <c r="W956" s="112" t="str">
        <f t="shared" si="10"/>
        <v>Within Standard Deviation</v>
      </c>
    </row>
    <row r="957">
      <c r="A957" s="1" t="b">
        <v>1</v>
      </c>
      <c r="B957" s="1" t="s">
        <v>354</v>
      </c>
      <c r="C957" s="1">
        <v>2156.0</v>
      </c>
      <c r="D957" s="20">
        <v>44191.39755342592</v>
      </c>
      <c r="E957" s="1">
        <v>3.0</v>
      </c>
      <c r="F957" s="1">
        <v>0.0</v>
      </c>
      <c r="G957" s="1">
        <v>2.0</v>
      </c>
      <c r="H957" s="1">
        <v>1.0</v>
      </c>
      <c r="I957" s="1">
        <v>1.0</v>
      </c>
      <c r="J957" s="1">
        <v>3.0</v>
      </c>
      <c r="K957" s="1">
        <v>0.0</v>
      </c>
      <c r="L957" s="1">
        <v>2.0</v>
      </c>
      <c r="M957" s="1">
        <v>1.0</v>
      </c>
      <c r="N957" s="1">
        <v>1.0</v>
      </c>
      <c r="O957" s="1">
        <v>1.0</v>
      </c>
      <c r="P957" s="1">
        <v>2.0</v>
      </c>
      <c r="Q957" s="1">
        <v>0.0</v>
      </c>
      <c r="R957" s="45">
        <f t="shared" si="6"/>
        <v>17</v>
      </c>
      <c r="S957" s="45">
        <f t="shared" si="7"/>
        <v>9</v>
      </c>
      <c r="T957" s="45">
        <f t="shared" si="8"/>
        <v>3</v>
      </c>
      <c r="U957" s="45">
        <f t="shared" si="9"/>
        <v>5</v>
      </c>
      <c r="V957" s="45">
        <f>VLOOKUP(R957,'PCS Percentiles'!A$2:E$105,5,False)</f>
        <v>44</v>
      </c>
      <c r="W957" s="112" t="str">
        <f t="shared" si="10"/>
        <v>Within Standard Deviation</v>
      </c>
    </row>
    <row r="958">
      <c r="A958" s="1" t="b">
        <v>1</v>
      </c>
      <c r="B958" s="1" t="s">
        <v>578</v>
      </c>
      <c r="C958" s="1">
        <v>2443.0</v>
      </c>
      <c r="D958" s="20">
        <v>44192.33615131944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1.0</v>
      </c>
      <c r="K958" s="1">
        <v>0.0</v>
      </c>
      <c r="L958" s="1">
        <v>1.0</v>
      </c>
      <c r="M958" s="1">
        <v>0.0</v>
      </c>
      <c r="N958" s="1">
        <v>0.0</v>
      </c>
      <c r="O958" s="1">
        <v>1.0</v>
      </c>
      <c r="P958" s="1">
        <v>1.0</v>
      </c>
      <c r="Q958" s="1">
        <v>0.0</v>
      </c>
      <c r="R958" s="45">
        <f t="shared" si="6"/>
        <v>4</v>
      </c>
      <c r="S958" s="45">
        <f t="shared" si="7"/>
        <v>1</v>
      </c>
      <c r="T958" s="45">
        <f t="shared" si="8"/>
        <v>1</v>
      </c>
      <c r="U958" s="45">
        <f t="shared" si="9"/>
        <v>2</v>
      </c>
      <c r="V958" s="45">
        <f>VLOOKUP(R958,'PCS Percentiles'!A$2:E$105,5,False)</f>
        <v>9</v>
      </c>
      <c r="W958" s="112" t="str">
        <f t="shared" si="10"/>
        <v>Within Standard Deviation</v>
      </c>
    </row>
    <row r="959">
      <c r="A959" s="1" t="b">
        <v>1</v>
      </c>
      <c r="B959" s="1" t="s">
        <v>334</v>
      </c>
      <c r="C959" s="1">
        <v>2112.0</v>
      </c>
      <c r="D959" s="20">
        <v>44194.53910422453</v>
      </c>
      <c r="E959" s="1">
        <v>2.0</v>
      </c>
      <c r="F959" s="1">
        <v>2.0</v>
      </c>
      <c r="G959" s="1">
        <v>2.0</v>
      </c>
      <c r="H959" s="1">
        <v>2.0</v>
      </c>
      <c r="I959" s="1">
        <v>1.0</v>
      </c>
      <c r="J959" s="1">
        <v>1.0</v>
      </c>
      <c r="K959" s="1">
        <v>1.0</v>
      </c>
      <c r="L959" s="1">
        <v>3.0</v>
      </c>
      <c r="M959" s="1">
        <v>2.0</v>
      </c>
      <c r="N959" s="1">
        <v>2.0</v>
      </c>
      <c r="O959" s="1">
        <v>1.0</v>
      </c>
      <c r="P959" s="1">
        <v>1.0</v>
      </c>
      <c r="Q959" s="1">
        <v>2.0</v>
      </c>
      <c r="R959" s="45">
        <f t="shared" si="6"/>
        <v>22</v>
      </c>
      <c r="S959" s="45">
        <f t="shared" si="7"/>
        <v>10</v>
      </c>
      <c r="T959" s="45">
        <f t="shared" si="8"/>
        <v>4</v>
      </c>
      <c r="U959" s="45">
        <f t="shared" si="9"/>
        <v>8</v>
      </c>
      <c r="V959" s="45">
        <f>VLOOKUP(R959,'PCS Percentiles'!A$2:E$105,5,False)</f>
        <v>55</v>
      </c>
      <c r="W959" s="112" t="str">
        <f t="shared" si="10"/>
        <v>Within Standard Deviation</v>
      </c>
    </row>
    <row r="960">
      <c r="A960" s="1" t="b">
        <v>1</v>
      </c>
      <c r="B960" s="1" t="s">
        <v>581</v>
      </c>
      <c r="C960" s="1">
        <v>2429.0</v>
      </c>
      <c r="D960" s="20">
        <v>44195.44149090278</v>
      </c>
      <c r="E960" s="1">
        <v>4.0</v>
      </c>
      <c r="F960" s="1">
        <v>3.0</v>
      </c>
      <c r="G960" s="1">
        <v>4.0</v>
      </c>
      <c r="H960" s="1">
        <v>4.0</v>
      </c>
      <c r="I960" s="1">
        <v>2.0</v>
      </c>
      <c r="J960" s="1">
        <v>3.0</v>
      </c>
      <c r="K960" s="1">
        <v>4.0</v>
      </c>
      <c r="L960" s="1">
        <v>4.0</v>
      </c>
      <c r="M960" s="1">
        <v>4.0</v>
      </c>
      <c r="N960" s="1">
        <v>3.0</v>
      </c>
      <c r="O960" s="1">
        <v>4.0</v>
      </c>
      <c r="P960" s="1">
        <v>3.0</v>
      </c>
      <c r="Q960" s="1">
        <v>4.0</v>
      </c>
      <c r="R960" s="45">
        <f t="shared" si="6"/>
        <v>46</v>
      </c>
      <c r="S960" s="45">
        <f t="shared" si="7"/>
        <v>20</v>
      </c>
      <c r="T960" s="45">
        <f t="shared" si="8"/>
        <v>11</v>
      </c>
      <c r="U960" s="45">
        <f t="shared" si="9"/>
        <v>15</v>
      </c>
      <c r="V960" s="45">
        <f>VLOOKUP(R960,'PCS Percentiles'!A$2:E$105,5,False)</f>
        <v>98</v>
      </c>
      <c r="W960" s="112" t="str">
        <f t="shared" si="10"/>
        <v>Clinically Relevant</v>
      </c>
    </row>
    <row r="961">
      <c r="A961" s="1" t="b">
        <v>1</v>
      </c>
      <c r="B961" s="1" t="s">
        <v>1030</v>
      </c>
      <c r="C961" s="1">
        <v>2314.0</v>
      </c>
      <c r="D961" s="20">
        <v>44195.616421493054</v>
      </c>
      <c r="E961" s="1">
        <v>3.0</v>
      </c>
      <c r="F961" s="1">
        <v>0.0</v>
      </c>
      <c r="G961" s="1">
        <v>1.0</v>
      </c>
      <c r="H961" s="1">
        <v>2.0</v>
      </c>
      <c r="I961" s="1">
        <v>0.0</v>
      </c>
      <c r="J961" s="1">
        <v>2.0</v>
      </c>
      <c r="K961" s="1">
        <v>2.0</v>
      </c>
      <c r="L961" s="1">
        <v>0.0</v>
      </c>
      <c r="M961" s="1">
        <v>2.0</v>
      </c>
      <c r="N961" s="1">
        <v>0.0</v>
      </c>
      <c r="O961" s="1">
        <v>1.0</v>
      </c>
      <c r="P961" s="1">
        <v>0.0</v>
      </c>
      <c r="Q961" s="1">
        <v>1.0</v>
      </c>
      <c r="R961" s="45">
        <f t="shared" si="6"/>
        <v>14</v>
      </c>
      <c r="S961" s="45">
        <f t="shared" si="7"/>
        <v>6</v>
      </c>
      <c r="T961" s="45">
        <f t="shared" si="8"/>
        <v>5</v>
      </c>
      <c r="U961" s="45">
        <f t="shared" si="9"/>
        <v>3</v>
      </c>
      <c r="V961" s="45">
        <f>VLOOKUP(R961,'PCS Percentiles'!A$2:E$105,5,False)</f>
        <v>35</v>
      </c>
      <c r="W961" s="112" t="str">
        <f t="shared" si="10"/>
        <v>Within Standard Deviation</v>
      </c>
    </row>
    <row r="962">
      <c r="A962" s="1" t="b">
        <v>1</v>
      </c>
      <c r="B962" s="1" t="s">
        <v>582</v>
      </c>
      <c r="C962" s="1">
        <v>2439.0</v>
      </c>
      <c r="D962" s="20">
        <v>44196.41690806713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45">
        <f t="shared" si="6"/>
        <v>0</v>
      </c>
      <c r="S962" s="45">
        <f t="shared" si="7"/>
        <v>0</v>
      </c>
      <c r="T962" s="45">
        <f t="shared" si="8"/>
        <v>0</v>
      </c>
      <c r="U962" s="45">
        <f t="shared" si="9"/>
        <v>0</v>
      </c>
      <c r="V962" s="45">
        <f>VLOOKUP(R962,'PCS Percentiles'!A$2:E$105,5,False)</f>
        <v>2</v>
      </c>
      <c r="W962" s="112" t="str">
        <f t="shared" si="10"/>
        <v>Within Standard Deviation</v>
      </c>
    </row>
    <row r="963">
      <c r="A963" s="1" t="b">
        <v>1</v>
      </c>
      <c r="B963" s="1" t="s">
        <v>583</v>
      </c>
      <c r="C963" s="1">
        <v>2448.0</v>
      </c>
      <c r="D963" s="20">
        <v>44197.54481827546</v>
      </c>
      <c r="E963" s="1">
        <v>4.0</v>
      </c>
      <c r="F963" s="1">
        <v>3.0</v>
      </c>
      <c r="G963" s="1">
        <v>4.0</v>
      </c>
      <c r="H963" s="1">
        <v>4.0</v>
      </c>
      <c r="I963" s="1">
        <v>3.0</v>
      </c>
      <c r="J963" s="1">
        <v>2.0</v>
      </c>
      <c r="K963" s="1">
        <v>3.0</v>
      </c>
      <c r="L963" s="1">
        <v>4.0</v>
      </c>
      <c r="M963" s="1">
        <v>4.0</v>
      </c>
      <c r="N963" s="1">
        <v>3.0</v>
      </c>
      <c r="O963" s="1">
        <v>4.0</v>
      </c>
      <c r="P963" s="1">
        <v>3.0</v>
      </c>
      <c r="Q963" s="1">
        <v>4.0</v>
      </c>
      <c r="R963" s="45">
        <f t="shared" si="6"/>
        <v>45</v>
      </c>
      <c r="S963" s="45">
        <f t="shared" si="7"/>
        <v>21</v>
      </c>
      <c r="T963" s="45">
        <f t="shared" si="8"/>
        <v>9</v>
      </c>
      <c r="U963" s="45">
        <f t="shared" si="9"/>
        <v>15</v>
      </c>
      <c r="V963" s="45">
        <f>VLOOKUP(R963,'PCS Percentiles'!A$2:E$105,5,False)</f>
        <v>97</v>
      </c>
      <c r="W963" s="112" t="str">
        <f t="shared" si="10"/>
        <v>Clinically Relevant</v>
      </c>
    </row>
    <row r="964">
      <c r="A964" s="1" t="b">
        <v>1</v>
      </c>
      <c r="B964" s="1" t="s">
        <v>522</v>
      </c>
      <c r="C964" s="1">
        <v>2246.0</v>
      </c>
      <c r="D964" s="20">
        <v>44198.49875997685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1.0</v>
      </c>
      <c r="L964" s="1">
        <v>1.0</v>
      </c>
      <c r="M964" s="1">
        <v>0.0</v>
      </c>
      <c r="N964" s="1">
        <v>1.0</v>
      </c>
      <c r="O964" s="1">
        <v>1.0</v>
      </c>
      <c r="P964" s="1">
        <v>0.0</v>
      </c>
      <c r="Q964" s="1">
        <v>0.0</v>
      </c>
      <c r="R964" s="45">
        <f t="shared" si="6"/>
        <v>4</v>
      </c>
      <c r="S964" s="45">
        <f t="shared" si="7"/>
        <v>0</v>
      </c>
      <c r="T964" s="45">
        <f t="shared" si="8"/>
        <v>1</v>
      </c>
      <c r="U964" s="45">
        <f t="shared" si="9"/>
        <v>3</v>
      </c>
      <c r="V964" s="45">
        <f>VLOOKUP(R964,'PCS Percentiles'!A$2:E$105,5,False)</f>
        <v>9</v>
      </c>
      <c r="W964" s="112" t="str">
        <f t="shared" si="10"/>
        <v>Within Standard Deviation</v>
      </c>
    </row>
    <row r="965">
      <c r="A965" s="1" t="b">
        <v>1</v>
      </c>
      <c r="B965" s="1" t="s">
        <v>530</v>
      </c>
      <c r="C965" s="1">
        <v>1876.0</v>
      </c>
      <c r="D965" s="20">
        <v>44198.536301319444</v>
      </c>
      <c r="E965" s="1">
        <v>2.0</v>
      </c>
      <c r="F965" s="1">
        <v>0.0</v>
      </c>
      <c r="G965" s="1">
        <v>1.0</v>
      </c>
      <c r="H965" s="1">
        <v>1.0</v>
      </c>
      <c r="I965" s="1">
        <v>1.0</v>
      </c>
      <c r="J965" s="1">
        <v>1.0</v>
      </c>
      <c r="K965" s="1">
        <v>1.0</v>
      </c>
      <c r="L965" s="1">
        <v>2.0</v>
      </c>
      <c r="M965" s="1">
        <v>0.0</v>
      </c>
      <c r="N965" s="1">
        <v>0.0</v>
      </c>
      <c r="O965" s="1">
        <v>1.0</v>
      </c>
      <c r="P965" s="1">
        <v>1.0</v>
      </c>
      <c r="Q965" s="1">
        <v>1.0</v>
      </c>
      <c r="R965" s="45">
        <f t="shared" si="6"/>
        <v>12</v>
      </c>
      <c r="S965" s="45">
        <f t="shared" si="7"/>
        <v>6</v>
      </c>
      <c r="T965" s="45">
        <f t="shared" si="8"/>
        <v>3</v>
      </c>
      <c r="U965" s="45">
        <f t="shared" si="9"/>
        <v>3</v>
      </c>
      <c r="V965" s="45">
        <f>VLOOKUP(R965,'PCS Percentiles'!A$2:E$105,5,False)</f>
        <v>31</v>
      </c>
      <c r="W965" s="112" t="str">
        <f t="shared" si="10"/>
        <v>Within Standard Deviation</v>
      </c>
    </row>
    <row r="966">
      <c r="A966" s="1" t="b">
        <v>1</v>
      </c>
      <c r="B966" s="1" t="s">
        <v>487</v>
      </c>
      <c r="C966" s="1">
        <v>2328.0</v>
      </c>
      <c r="D966" s="20">
        <v>44199.790509328705</v>
      </c>
      <c r="E966" s="1">
        <v>0.0</v>
      </c>
      <c r="F966" s="1">
        <v>0.0</v>
      </c>
      <c r="G966" s="1">
        <v>0.0</v>
      </c>
      <c r="H966" s="1">
        <v>1.0</v>
      </c>
      <c r="I966" s="1">
        <v>1.0</v>
      </c>
      <c r="J966" s="1">
        <v>0.0</v>
      </c>
      <c r="K966" s="1">
        <v>0.0</v>
      </c>
      <c r="L966" s="1">
        <v>1.0</v>
      </c>
      <c r="M966" s="1">
        <v>1.0</v>
      </c>
      <c r="N966" s="1">
        <v>0.0</v>
      </c>
      <c r="O966" s="1">
        <v>0.0</v>
      </c>
      <c r="P966" s="1">
        <v>1.0</v>
      </c>
      <c r="Q966" s="1">
        <v>0.0</v>
      </c>
      <c r="R966" s="45">
        <f t="shared" si="6"/>
        <v>5</v>
      </c>
      <c r="S966" s="45">
        <f t="shared" si="7"/>
        <v>3</v>
      </c>
      <c r="T966" s="45">
        <f t="shared" si="8"/>
        <v>0</v>
      </c>
      <c r="U966" s="45">
        <f t="shared" si="9"/>
        <v>2</v>
      </c>
      <c r="V966" s="45">
        <f>VLOOKUP(R966,'PCS Percentiles'!A$2:E$105,5,False)</f>
        <v>11</v>
      </c>
      <c r="W966" s="112" t="str">
        <f t="shared" si="10"/>
        <v>Within Standard Deviation</v>
      </c>
    </row>
    <row r="967">
      <c r="A967" s="1" t="b">
        <v>1</v>
      </c>
      <c r="B967" s="1" t="s">
        <v>410</v>
      </c>
      <c r="C967" s="1">
        <v>2189.0</v>
      </c>
      <c r="D967" s="20">
        <v>44200.47254721065</v>
      </c>
      <c r="E967" s="1">
        <v>3.0</v>
      </c>
      <c r="F967" s="1">
        <v>3.0</v>
      </c>
      <c r="G967" s="1">
        <v>4.0</v>
      </c>
      <c r="H967" s="1">
        <v>3.0</v>
      </c>
      <c r="I967" s="1">
        <v>3.0</v>
      </c>
      <c r="J967" s="1">
        <v>2.0</v>
      </c>
      <c r="K967" s="1">
        <v>2.0</v>
      </c>
      <c r="L967" s="1">
        <v>3.0</v>
      </c>
      <c r="M967" s="1">
        <v>3.0</v>
      </c>
      <c r="N967" s="1">
        <v>3.0</v>
      </c>
      <c r="O967" s="1">
        <v>3.0</v>
      </c>
      <c r="P967" s="1">
        <v>3.0</v>
      </c>
      <c r="Q967" s="1">
        <v>3.0</v>
      </c>
      <c r="R967" s="45">
        <f t="shared" si="6"/>
        <v>38</v>
      </c>
      <c r="S967" s="45">
        <f t="shared" si="7"/>
        <v>19</v>
      </c>
      <c r="T967" s="45">
        <f t="shared" si="8"/>
        <v>7</v>
      </c>
      <c r="U967" s="45">
        <f t="shared" si="9"/>
        <v>12</v>
      </c>
      <c r="V967" s="45">
        <f>VLOOKUP(R967,'PCS Percentiles'!A$2:E$105,5,False)</f>
        <v>90</v>
      </c>
      <c r="W967" s="112" t="str">
        <f t="shared" si="10"/>
        <v>Clinically Relevant</v>
      </c>
    </row>
    <row r="968">
      <c r="A968" s="1" t="b">
        <v>1</v>
      </c>
      <c r="B968" s="1" t="s">
        <v>584</v>
      </c>
      <c r="C968" s="1">
        <v>2413.0</v>
      </c>
      <c r="D968" s="20">
        <v>44200.50380449074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45">
        <f t="shared" si="6"/>
        <v>0</v>
      </c>
      <c r="S968" s="45">
        <f t="shared" si="7"/>
        <v>0</v>
      </c>
      <c r="T968" s="45">
        <f t="shared" si="8"/>
        <v>0</v>
      </c>
      <c r="U968" s="45">
        <f t="shared" si="9"/>
        <v>0</v>
      </c>
      <c r="V968" s="45">
        <f>VLOOKUP(R968,'PCS Percentiles'!A$2:E$105,5,False)</f>
        <v>2</v>
      </c>
      <c r="W968" s="112" t="str">
        <f t="shared" si="10"/>
        <v>Within Standard Deviation</v>
      </c>
    </row>
    <row r="969">
      <c r="A969" s="1" t="b">
        <v>1</v>
      </c>
      <c r="B969" s="1" t="s">
        <v>417</v>
      </c>
      <c r="C969" s="1">
        <v>2238.0</v>
      </c>
      <c r="D969" s="20">
        <v>44200.60312932871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45">
        <f t="shared" si="6"/>
        <v>0</v>
      </c>
      <c r="S969" s="45">
        <f t="shared" si="7"/>
        <v>0</v>
      </c>
      <c r="T969" s="45">
        <f t="shared" si="8"/>
        <v>0</v>
      </c>
      <c r="U969" s="45">
        <f t="shared" si="9"/>
        <v>0</v>
      </c>
      <c r="V969" s="45">
        <f>VLOOKUP(R969,'PCS Percentiles'!A$2:E$105,5,False)</f>
        <v>2</v>
      </c>
      <c r="W969" s="112" t="str">
        <f t="shared" si="10"/>
        <v>Within Standard Deviation</v>
      </c>
    </row>
    <row r="970">
      <c r="A970" s="1" t="b">
        <v>1</v>
      </c>
      <c r="B970" s="1" t="s">
        <v>553</v>
      </c>
      <c r="C970" s="1">
        <v>2404.0</v>
      </c>
      <c r="D970" s="20">
        <v>44200.61458450231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1.0</v>
      </c>
      <c r="P970" s="1">
        <v>0.0</v>
      </c>
      <c r="Q970" s="1">
        <v>0.0</v>
      </c>
      <c r="R970" s="45">
        <f t="shared" si="6"/>
        <v>1</v>
      </c>
      <c r="S970" s="45">
        <f t="shared" si="7"/>
        <v>0</v>
      </c>
      <c r="T970" s="45">
        <f t="shared" si="8"/>
        <v>0</v>
      </c>
      <c r="U970" s="45">
        <f t="shared" si="9"/>
        <v>1</v>
      </c>
      <c r="V970" s="45" t="str">
        <f>VLOOKUP(R970,'PCS Percentiles'!A$2:E$105,5,False)</f>
        <v>#N/A</v>
      </c>
      <c r="W970" s="112" t="str">
        <f t="shared" si="10"/>
        <v>Within Standard Deviation</v>
      </c>
    </row>
    <row r="971">
      <c r="A971" s="1" t="b">
        <v>1</v>
      </c>
      <c r="B971" s="1" t="s">
        <v>104</v>
      </c>
      <c r="C971" s="1">
        <v>1872.0</v>
      </c>
      <c r="D971" s="20">
        <v>44201.4171875926</v>
      </c>
      <c r="E971" s="1">
        <v>2.0</v>
      </c>
      <c r="F971" s="1">
        <v>1.0</v>
      </c>
      <c r="G971" s="1">
        <v>2.0</v>
      </c>
      <c r="H971" s="1">
        <v>2.0</v>
      </c>
      <c r="I971" s="1">
        <v>2.0</v>
      </c>
      <c r="J971" s="1">
        <v>4.0</v>
      </c>
      <c r="K971" s="1">
        <v>2.0</v>
      </c>
      <c r="L971" s="1">
        <v>3.0</v>
      </c>
      <c r="M971" s="1">
        <v>2.0</v>
      </c>
      <c r="N971" s="1">
        <v>2.0</v>
      </c>
      <c r="O971" s="1">
        <v>4.0</v>
      </c>
      <c r="P971" s="1">
        <v>2.0</v>
      </c>
      <c r="Q971" s="1">
        <v>2.0</v>
      </c>
      <c r="R971" s="45">
        <f t="shared" si="6"/>
        <v>30</v>
      </c>
      <c r="S971" s="45">
        <f t="shared" si="7"/>
        <v>11</v>
      </c>
      <c r="T971" s="45">
        <f t="shared" si="8"/>
        <v>8</v>
      </c>
      <c r="U971" s="45">
        <f t="shared" si="9"/>
        <v>11</v>
      </c>
      <c r="V971" s="45">
        <f>VLOOKUP(R971,'PCS Percentiles'!A$2:E$105,5,False)</f>
        <v>75</v>
      </c>
      <c r="W971" s="112" t="str">
        <f t="shared" si="10"/>
        <v>Clinically Relevant</v>
      </c>
    </row>
    <row r="972">
      <c r="A972" s="1" t="b">
        <v>1</v>
      </c>
      <c r="B972" s="1" t="s">
        <v>525</v>
      </c>
      <c r="C972" s="1">
        <v>2277.0</v>
      </c>
      <c r="D972" s="20">
        <v>44201.475382777775</v>
      </c>
      <c r="E972" s="1">
        <v>3.0</v>
      </c>
      <c r="F972" s="1">
        <v>0.0</v>
      </c>
      <c r="G972" s="1">
        <v>1.0</v>
      </c>
      <c r="H972" s="1">
        <v>2.0</v>
      </c>
      <c r="I972" s="1">
        <v>2.0</v>
      </c>
      <c r="J972" s="1">
        <v>2.0</v>
      </c>
      <c r="K972" s="1">
        <v>1.0</v>
      </c>
      <c r="L972" s="1">
        <v>1.0</v>
      </c>
      <c r="M972" s="1">
        <v>3.0</v>
      </c>
      <c r="N972" s="1">
        <v>1.0</v>
      </c>
      <c r="O972" s="1">
        <v>1.0</v>
      </c>
      <c r="P972" s="1">
        <v>2.0</v>
      </c>
      <c r="Q972" s="1">
        <v>3.0</v>
      </c>
      <c r="R972" s="45">
        <f t="shared" si="6"/>
        <v>22</v>
      </c>
      <c r="S972" s="45">
        <f t="shared" si="7"/>
        <v>10</v>
      </c>
      <c r="T972" s="45">
        <f t="shared" si="8"/>
        <v>6</v>
      </c>
      <c r="U972" s="45">
        <f t="shared" si="9"/>
        <v>6</v>
      </c>
      <c r="V972" s="45">
        <f>VLOOKUP(R972,'PCS Percentiles'!A$2:E$105,5,False)</f>
        <v>55</v>
      </c>
      <c r="W972" s="112" t="str">
        <f t="shared" si="10"/>
        <v>Within Standard Deviation</v>
      </c>
    </row>
    <row r="973">
      <c r="A973" s="1" t="b">
        <v>1</v>
      </c>
      <c r="B973" s="1" t="s">
        <v>585</v>
      </c>
      <c r="C973" s="1">
        <v>2327.0</v>
      </c>
      <c r="D973" s="20">
        <v>44201.48177421297</v>
      </c>
      <c r="E973" s="1">
        <v>3.0</v>
      </c>
      <c r="F973" s="1">
        <v>2.0</v>
      </c>
      <c r="G973" s="1">
        <v>2.0</v>
      </c>
      <c r="H973" s="1">
        <v>3.0</v>
      </c>
      <c r="I973" s="1">
        <v>3.0</v>
      </c>
      <c r="J973" s="1">
        <v>1.0</v>
      </c>
      <c r="K973" s="1">
        <v>1.0</v>
      </c>
      <c r="L973" s="1">
        <v>3.0</v>
      </c>
      <c r="M973" s="1">
        <v>4.0</v>
      </c>
      <c r="N973" s="1">
        <v>3.0</v>
      </c>
      <c r="O973" s="1">
        <v>3.0</v>
      </c>
      <c r="P973" s="1">
        <v>1.0</v>
      </c>
      <c r="Q973" s="1">
        <v>0.0</v>
      </c>
      <c r="R973" s="45">
        <f t="shared" si="6"/>
        <v>29</v>
      </c>
      <c r="S973" s="45">
        <f t="shared" si="7"/>
        <v>14</v>
      </c>
      <c r="T973" s="45">
        <f t="shared" si="8"/>
        <v>2</v>
      </c>
      <c r="U973" s="45">
        <f t="shared" si="9"/>
        <v>13</v>
      </c>
      <c r="V973" s="45">
        <f>VLOOKUP(R973,'PCS Percentiles'!A$2:E$105,5,False)</f>
        <v>73</v>
      </c>
      <c r="W973" s="112" t="str">
        <f t="shared" si="10"/>
        <v>Within Standard Deviation</v>
      </c>
    </row>
    <row r="974">
      <c r="A974" s="1" t="b">
        <v>1</v>
      </c>
      <c r="B974" s="1" t="s">
        <v>317</v>
      </c>
      <c r="C974" s="1">
        <v>2087.0</v>
      </c>
      <c r="D974" s="20">
        <v>44201.49952020834</v>
      </c>
      <c r="E974" s="1">
        <v>1.0</v>
      </c>
      <c r="F974" s="1">
        <v>1.0</v>
      </c>
      <c r="G974" s="1">
        <v>2.0</v>
      </c>
      <c r="H974" s="1">
        <v>1.0</v>
      </c>
      <c r="I974" s="1">
        <v>1.0</v>
      </c>
      <c r="J974" s="1">
        <v>3.0</v>
      </c>
      <c r="K974" s="1">
        <v>3.0</v>
      </c>
      <c r="L974" s="1">
        <v>2.0</v>
      </c>
      <c r="M974" s="1">
        <v>1.0</v>
      </c>
      <c r="N974" s="1">
        <v>1.0</v>
      </c>
      <c r="O974" s="1">
        <v>1.0</v>
      </c>
      <c r="P974" s="1">
        <v>1.0</v>
      </c>
      <c r="Q974" s="1">
        <v>2.0</v>
      </c>
      <c r="R974" s="45">
        <f t="shared" si="6"/>
        <v>20</v>
      </c>
      <c r="S974" s="45">
        <f t="shared" si="7"/>
        <v>7</v>
      </c>
      <c r="T974" s="45">
        <f t="shared" si="8"/>
        <v>8</v>
      </c>
      <c r="U974" s="45">
        <f t="shared" si="9"/>
        <v>5</v>
      </c>
      <c r="V974" s="45">
        <f>VLOOKUP(R974,'PCS Percentiles'!A$2:E$105,5,False)</f>
        <v>50</v>
      </c>
      <c r="W974" s="112" t="str">
        <f t="shared" si="10"/>
        <v>Within Standard Deviation</v>
      </c>
    </row>
    <row r="975">
      <c r="A975" s="1" t="b">
        <v>1</v>
      </c>
      <c r="B975" s="1" t="s">
        <v>395</v>
      </c>
      <c r="C975" s="1">
        <v>2208.0</v>
      </c>
      <c r="D975" s="20">
        <v>44201.50119224537</v>
      </c>
      <c r="E975" s="1">
        <v>1.0</v>
      </c>
      <c r="F975" s="1">
        <v>3.0</v>
      </c>
      <c r="G975" s="1">
        <v>1.0</v>
      </c>
      <c r="H975" s="1">
        <v>2.0</v>
      </c>
      <c r="I975" s="1">
        <v>2.0</v>
      </c>
      <c r="J975" s="1">
        <v>3.0</v>
      </c>
      <c r="K975" s="1">
        <v>0.0</v>
      </c>
      <c r="L975" s="1">
        <v>2.0</v>
      </c>
      <c r="M975" s="1">
        <v>1.0</v>
      </c>
      <c r="N975" s="1">
        <v>1.0</v>
      </c>
      <c r="O975" s="1">
        <v>2.0</v>
      </c>
      <c r="P975" s="1">
        <v>2.0</v>
      </c>
      <c r="Q975" s="1">
        <v>1.0</v>
      </c>
      <c r="R975" s="45">
        <f t="shared" si="6"/>
        <v>21</v>
      </c>
      <c r="S975" s="45">
        <f t="shared" si="7"/>
        <v>11</v>
      </c>
      <c r="T975" s="45">
        <f t="shared" si="8"/>
        <v>4</v>
      </c>
      <c r="U975" s="45">
        <f t="shared" si="9"/>
        <v>6</v>
      </c>
      <c r="V975" s="45">
        <f>VLOOKUP(R975,'PCS Percentiles'!A$2:E$105,5,False)</f>
        <v>53</v>
      </c>
      <c r="W975" s="112" t="str">
        <f t="shared" si="10"/>
        <v>Within Standard Deviation</v>
      </c>
    </row>
    <row r="976">
      <c r="A976" s="1" t="b">
        <v>1</v>
      </c>
      <c r="B976" s="1" t="s">
        <v>586</v>
      </c>
      <c r="C976" s="1">
        <v>2453.0</v>
      </c>
      <c r="D976" s="20">
        <v>44201.59398164352</v>
      </c>
      <c r="E976" s="1">
        <v>2.0</v>
      </c>
      <c r="F976" s="1">
        <v>0.0</v>
      </c>
      <c r="G976" s="1">
        <v>1.0</v>
      </c>
      <c r="H976" s="1">
        <v>1.0</v>
      </c>
      <c r="I976" s="1">
        <v>0.0</v>
      </c>
      <c r="J976" s="1">
        <v>1.0</v>
      </c>
      <c r="K976" s="1">
        <v>0.0</v>
      </c>
      <c r="L976" s="1">
        <v>1.0</v>
      </c>
      <c r="M976" s="1">
        <v>1.0</v>
      </c>
      <c r="N976" s="1">
        <v>1.0</v>
      </c>
      <c r="O976" s="1">
        <v>0.0</v>
      </c>
      <c r="P976" s="1">
        <v>0.0</v>
      </c>
      <c r="Q976" s="1">
        <v>0.0</v>
      </c>
      <c r="R976" s="45">
        <f t="shared" si="6"/>
        <v>8</v>
      </c>
      <c r="S976" s="45">
        <f t="shared" si="7"/>
        <v>4</v>
      </c>
      <c r="T976" s="45">
        <f t="shared" si="8"/>
        <v>1</v>
      </c>
      <c r="U976" s="45">
        <f t="shared" si="9"/>
        <v>3</v>
      </c>
      <c r="V976" s="45">
        <f>VLOOKUP(R976,'PCS Percentiles'!A$2:E$105,5,False)</f>
        <v>19</v>
      </c>
      <c r="W976" s="112" t="str">
        <f t="shared" si="10"/>
        <v>Within Standard Deviation</v>
      </c>
    </row>
    <row r="977">
      <c r="A977" s="1" t="b">
        <v>1</v>
      </c>
      <c r="B977" s="1" t="s">
        <v>525</v>
      </c>
      <c r="C977" s="1">
        <v>2277.0</v>
      </c>
      <c r="D977" s="20">
        <v>44201.785652164355</v>
      </c>
      <c r="E977" s="1">
        <v>3.0</v>
      </c>
      <c r="F977" s="1">
        <v>0.0</v>
      </c>
      <c r="G977" s="1">
        <v>1.0</v>
      </c>
      <c r="H977" s="1">
        <v>2.0</v>
      </c>
      <c r="I977" s="1">
        <v>2.0</v>
      </c>
      <c r="J977" s="1">
        <v>2.0</v>
      </c>
      <c r="K977" s="1">
        <v>1.0</v>
      </c>
      <c r="L977" s="1">
        <v>1.0</v>
      </c>
      <c r="M977" s="1">
        <v>3.0</v>
      </c>
      <c r="N977" s="1">
        <v>1.0</v>
      </c>
      <c r="O977" s="1">
        <v>1.0</v>
      </c>
      <c r="P977" s="1">
        <v>2.0</v>
      </c>
      <c r="Q977" s="1">
        <v>3.0</v>
      </c>
      <c r="R977" s="45">
        <f t="shared" si="6"/>
        <v>22</v>
      </c>
      <c r="S977" s="45">
        <f t="shared" si="7"/>
        <v>10</v>
      </c>
      <c r="T977" s="45">
        <f t="shared" si="8"/>
        <v>6</v>
      </c>
      <c r="U977" s="45">
        <f t="shared" si="9"/>
        <v>6</v>
      </c>
      <c r="V977" s="45">
        <f>VLOOKUP(R977,'PCS Percentiles'!A$2:E$105,5,False)</f>
        <v>55</v>
      </c>
      <c r="W977" s="112" t="str">
        <f t="shared" si="10"/>
        <v>Within Standard Deviation</v>
      </c>
    </row>
    <row r="978">
      <c r="A978" s="1" t="b">
        <v>1</v>
      </c>
      <c r="B978" s="1" t="s">
        <v>276</v>
      </c>
      <c r="C978" s="1">
        <v>1941.0</v>
      </c>
      <c r="D978" s="20">
        <v>44202.317942326394</v>
      </c>
      <c r="E978" s="1">
        <v>4.0</v>
      </c>
      <c r="F978" s="1">
        <v>3.0</v>
      </c>
      <c r="G978" s="1">
        <v>3.0</v>
      </c>
      <c r="H978" s="1">
        <v>3.0</v>
      </c>
      <c r="I978" s="1">
        <v>3.0</v>
      </c>
      <c r="J978" s="1">
        <v>4.0</v>
      </c>
      <c r="K978" s="1">
        <v>4.0</v>
      </c>
      <c r="L978" s="1">
        <v>4.0</v>
      </c>
      <c r="M978" s="1">
        <v>4.0</v>
      </c>
      <c r="N978" s="1">
        <v>3.0</v>
      </c>
      <c r="O978" s="1">
        <v>3.0</v>
      </c>
      <c r="P978" s="1">
        <v>3.0</v>
      </c>
      <c r="Q978" s="1">
        <v>4.0</v>
      </c>
      <c r="R978" s="45">
        <f t="shared" si="6"/>
        <v>45</v>
      </c>
      <c r="S978" s="45">
        <f t="shared" si="7"/>
        <v>19</v>
      </c>
      <c r="T978" s="45">
        <f t="shared" si="8"/>
        <v>12</v>
      </c>
      <c r="U978" s="45">
        <f t="shared" si="9"/>
        <v>14</v>
      </c>
      <c r="V978" s="45">
        <f>VLOOKUP(R978,'PCS Percentiles'!A$2:E$105,5,False)</f>
        <v>97</v>
      </c>
      <c r="W978" s="112" t="str">
        <f t="shared" si="10"/>
        <v>Clinically Relevant</v>
      </c>
    </row>
    <row r="979">
      <c r="A979" s="1" t="b">
        <v>1</v>
      </c>
      <c r="B979" s="1" t="s">
        <v>587</v>
      </c>
      <c r="C979" s="1">
        <v>2455.0</v>
      </c>
      <c r="D979" s="20">
        <v>44202.41614246528</v>
      </c>
      <c r="E979" s="1">
        <v>2.0</v>
      </c>
      <c r="F979" s="1">
        <v>0.0</v>
      </c>
      <c r="G979" s="1">
        <v>0.0</v>
      </c>
      <c r="H979" s="1">
        <v>1.0</v>
      </c>
      <c r="I979" s="1">
        <v>1.0</v>
      </c>
      <c r="J979" s="1">
        <v>1.0</v>
      </c>
      <c r="K979" s="1">
        <v>0.0</v>
      </c>
      <c r="L979" s="1">
        <v>1.0</v>
      </c>
      <c r="M979" s="1">
        <v>3.0</v>
      </c>
      <c r="N979" s="1">
        <v>1.0</v>
      </c>
      <c r="O979" s="1">
        <v>1.0</v>
      </c>
      <c r="P979" s="1">
        <v>1.0</v>
      </c>
      <c r="Q979" s="1">
        <v>4.0</v>
      </c>
      <c r="R979" s="45">
        <f t="shared" si="6"/>
        <v>16</v>
      </c>
      <c r="S979" s="45">
        <f t="shared" si="7"/>
        <v>5</v>
      </c>
      <c r="T979" s="45">
        <f t="shared" si="8"/>
        <v>5</v>
      </c>
      <c r="U979" s="45">
        <f t="shared" si="9"/>
        <v>6</v>
      </c>
      <c r="V979" s="45">
        <f>VLOOKUP(R979,'PCS Percentiles'!A$2:E$105,5,False)</f>
        <v>41</v>
      </c>
      <c r="W979" s="112" t="str">
        <f t="shared" si="10"/>
        <v>Within Standard Deviation</v>
      </c>
    </row>
    <row r="980">
      <c r="A980" s="1" t="b">
        <v>1</v>
      </c>
      <c r="B980" s="1" t="s">
        <v>556</v>
      </c>
      <c r="C980" s="1">
        <v>2407.0</v>
      </c>
      <c r="D980" s="20">
        <v>44202.53326454861</v>
      </c>
      <c r="E980" s="1">
        <v>1.0</v>
      </c>
      <c r="F980" s="1">
        <v>0.0</v>
      </c>
      <c r="G980" s="1">
        <v>0.0</v>
      </c>
      <c r="H980" s="1">
        <v>0.0</v>
      </c>
      <c r="I980" s="1">
        <v>0.0</v>
      </c>
      <c r="J980" s="1">
        <v>1.0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1.0</v>
      </c>
      <c r="R980" s="45">
        <f t="shared" si="6"/>
        <v>3</v>
      </c>
      <c r="S980" s="45">
        <f t="shared" si="7"/>
        <v>1</v>
      </c>
      <c r="T980" s="45">
        <f t="shared" si="8"/>
        <v>2</v>
      </c>
      <c r="U980" s="45">
        <f t="shared" si="9"/>
        <v>0</v>
      </c>
      <c r="V980" s="45">
        <f>VLOOKUP(R980,'PCS Percentiles'!A$2:E$105,5,False)</f>
        <v>6</v>
      </c>
      <c r="W980" s="112" t="str">
        <f t="shared" si="10"/>
        <v>Within Standard Deviation</v>
      </c>
    </row>
    <row r="981">
      <c r="A981" s="1" t="b">
        <v>1</v>
      </c>
      <c r="B981" s="1" t="s">
        <v>588</v>
      </c>
      <c r="C981" s="1">
        <v>2005.0</v>
      </c>
      <c r="D981" s="20">
        <v>44202.58079476852</v>
      </c>
      <c r="E981" s="1">
        <v>1.0</v>
      </c>
      <c r="F981" s="1">
        <v>2.0</v>
      </c>
      <c r="G981" s="1">
        <v>3.0</v>
      </c>
      <c r="H981" s="1">
        <v>2.0</v>
      </c>
      <c r="I981" s="1">
        <v>3.0</v>
      </c>
      <c r="J981" s="1">
        <v>1.0</v>
      </c>
      <c r="K981" s="1">
        <v>0.0</v>
      </c>
      <c r="L981" s="1">
        <v>3.0</v>
      </c>
      <c r="M981" s="1">
        <v>1.0</v>
      </c>
      <c r="N981" s="1">
        <v>1.0</v>
      </c>
      <c r="O981" s="1">
        <v>2.0</v>
      </c>
      <c r="P981" s="1">
        <v>3.0</v>
      </c>
      <c r="Q981" s="1">
        <v>1.0</v>
      </c>
      <c r="R981" s="45">
        <f t="shared" si="6"/>
        <v>23</v>
      </c>
      <c r="S981" s="45">
        <f t="shared" si="7"/>
        <v>14</v>
      </c>
      <c r="T981" s="45">
        <f t="shared" si="8"/>
        <v>2</v>
      </c>
      <c r="U981" s="45">
        <f t="shared" si="9"/>
        <v>7</v>
      </c>
      <c r="V981" s="45">
        <f>VLOOKUP(R981,'PCS Percentiles'!A$2:E$105,5,False)</f>
        <v>57</v>
      </c>
      <c r="W981" s="112" t="str">
        <f t="shared" si="10"/>
        <v>Within Standard Deviation</v>
      </c>
    </row>
    <row r="982">
      <c r="A982" s="1" t="b">
        <v>1</v>
      </c>
      <c r="B982" s="1" t="s">
        <v>589</v>
      </c>
      <c r="C982" s="1">
        <v>2265.0</v>
      </c>
      <c r="D982" s="20">
        <v>44202.866207025465</v>
      </c>
      <c r="E982" s="1">
        <v>4.0</v>
      </c>
      <c r="F982" s="1">
        <v>1.0</v>
      </c>
      <c r="G982" s="1">
        <v>3.0</v>
      </c>
      <c r="H982" s="1">
        <v>4.0</v>
      </c>
      <c r="I982" s="1">
        <v>3.0</v>
      </c>
      <c r="J982" s="1">
        <v>4.0</v>
      </c>
      <c r="K982" s="1">
        <v>4.0</v>
      </c>
      <c r="L982" s="1">
        <v>4.0</v>
      </c>
      <c r="M982" s="1">
        <v>4.0</v>
      </c>
      <c r="N982" s="1">
        <v>4.0</v>
      </c>
      <c r="O982" s="1">
        <v>4.0</v>
      </c>
      <c r="P982" s="1">
        <v>1.0</v>
      </c>
      <c r="Q982" s="1">
        <v>4.0</v>
      </c>
      <c r="R982" s="45">
        <f t="shared" si="6"/>
        <v>44</v>
      </c>
      <c r="S982" s="45">
        <f t="shared" si="7"/>
        <v>16</v>
      </c>
      <c r="T982" s="45">
        <f t="shared" si="8"/>
        <v>12</v>
      </c>
      <c r="U982" s="45">
        <f t="shared" si="9"/>
        <v>16</v>
      </c>
      <c r="V982" s="45">
        <f>VLOOKUP(R982,'PCS Percentiles'!A$2:E$105,5,False)</f>
        <v>96</v>
      </c>
      <c r="W982" s="112" t="str">
        <f t="shared" si="10"/>
        <v>Clinically Relevant</v>
      </c>
    </row>
    <row r="983">
      <c r="A983" s="1" t="b">
        <v>1</v>
      </c>
      <c r="B983" s="1" t="s">
        <v>590</v>
      </c>
      <c r="C983" s="1">
        <v>2262.0</v>
      </c>
      <c r="D983" s="20">
        <v>44203.410031458334</v>
      </c>
      <c r="E983" s="1">
        <v>4.0</v>
      </c>
      <c r="F983" s="1">
        <v>4.0</v>
      </c>
      <c r="G983" s="1">
        <v>4.0</v>
      </c>
      <c r="H983" s="1">
        <v>4.0</v>
      </c>
      <c r="I983" s="1">
        <v>4.0</v>
      </c>
      <c r="J983" s="1">
        <v>4.0</v>
      </c>
      <c r="K983" s="1">
        <v>3.0</v>
      </c>
      <c r="L983" s="1">
        <v>4.0</v>
      </c>
      <c r="M983" s="1">
        <v>4.0</v>
      </c>
      <c r="N983" s="1">
        <v>4.0</v>
      </c>
      <c r="O983" s="1">
        <v>4.0</v>
      </c>
      <c r="P983" s="1">
        <v>3.0</v>
      </c>
      <c r="Q983" s="1">
        <v>4.0</v>
      </c>
      <c r="R983" s="45">
        <f t="shared" si="6"/>
        <v>50</v>
      </c>
      <c r="S983" s="45">
        <f t="shared" si="7"/>
        <v>23</v>
      </c>
      <c r="T983" s="45">
        <f t="shared" si="8"/>
        <v>11</v>
      </c>
      <c r="U983" s="45">
        <f t="shared" si="9"/>
        <v>16</v>
      </c>
      <c r="V983" s="45">
        <f>VLOOKUP(R983,'PCS Percentiles'!A$2:E$105,5,False)</f>
        <v>100</v>
      </c>
      <c r="W983" s="112" t="str">
        <f t="shared" si="10"/>
        <v>Clinically Relevant</v>
      </c>
    </row>
    <row r="984">
      <c r="A984" t="b">
        <v>0</v>
      </c>
      <c r="B984" s="1" t="s">
        <v>1031</v>
      </c>
      <c r="C984" s="1">
        <v>2242.0</v>
      </c>
      <c r="D984" s="20">
        <v>44203.60776061343</v>
      </c>
      <c r="E984" s="1">
        <v>0.0</v>
      </c>
      <c r="F984" s="1">
        <v>0.0</v>
      </c>
      <c r="G984" s="1">
        <v>1.0</v>
      </c>
      <c r="H984" s="1">
        <v>1.0</v>
      </c>
      <c r="I984" s="1">
        <v>0.0</v>
      </c>
      <c r="J984" s="1">
        <v>2.0</v>
      </c>
      <c r="K984" s="1">
        <v>0.0</v>
      </c>
      <c r="L984" s="1">
        <v>3.0</v>
      </c>
      <c r="M984" s="1">
        <v>0.0</v>
      </c>
      <c r="N984" s="1">
        <v>0.0</v>
      </c>
      <c r="O984" s="1">
        <v>2.0</v>
      </c>
      <c r="P984" s="1">
        <v>0.0</v>
      </c>
      <c r="Q984" s="1">
        <v>3.0</v>
      </c>
      <c r="R984" s="45">
        <f t="shared" si="6"/>
        <v>12</v>
      </c>
      <c r="S984" s="45">
        <f t="shared" si="7"/>
        <v>2</v>
      </c>
      <c r="T984" s="45">
        <f t="shared" si="8"/>
        <v>5</v>
      </c>
      <c r="U984" s="45">
        <f t="shared" si="9"/>
        <v>5</v>
      </c>
      <c r="V984" s="45">
        <f>VLOOKUP(R984,'PCS Percentiles'!A$2:E$105,5,False)</f>
        <v>31</v>
      </c>
      <c r="W984" s="112" t="str">
        <f t="shared" si="10"/>
        <v>Within Standard Deviation</v>
      </c>
    </row>
    <row r="985">
      <c r="A985" s="1" t="b">
        <v>1</v>
      </c>
      <c r="B985" s="1" t="s">
        <v>535</v>
      </c>
      <c r="C985" s="1">
        <v>2381.0</v>
      </c>
      <c r="D985" s="20">
        <v>44203.773483530094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2.0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45">
        <f t="shared" si="6"/>
        <v>2</v>
      </c>
      <c r="S985" s="45">
        <f t="shared" si="7"/>
        <v>0</v>
      </c>
      <c r="T985" s="45">
        <f t="shared" si="8"/>
        <v>0</v>
      </c>
      <c r="U985" s="45">
        <f t="shared" si="9"/>
        <v>2</v>
      </c>
      <c r="V985" s="45">
        <f>VLOOKUP(R985,'PCS Percentiles'!A$2:E$105,5,False)</f>
        <v>5</v>
      </c>
      <c r="W985" s="112" t="str">
        <f t="shared" si="10"/>
        <v>Within Standard Deviation</v>
      </c>
    </row>
    <row r="986">
      <c r="A986" t="b">
        <v>0</v>
      </c>
      <c r="B986" s="1" t="s">
        <v>532</v>
      </c>
      <c r="C986" s="1">
        <v>2272.0</v>
      </c>
      <c r="D986" s="20">
        <v>44204.23148347222</v>
      </c>
      <c r="E986" s="1">
        <v>1.0</v>
      </c>
      <c r="F986" s="1">
        <v>1.0</v>
      </c>
      <c r="G986" s="1">
        <v>1.0</v>
      </c>
      <c r="H986" s="1">
        <v>1.0</v>
      </c>
      <c r="I986" s="1">
        <v>1.0</v>
      </c>
      <c r="J986" s="1">
        <v>2.0</v>
      </c>
      <c r="K986" s="1">
        <v>1.0</v>
      </c>
      <c r="L986" s="1">
        <v>1.0</v>
      </c>
      <c r="M986" s="1">
        <v>1.0</v>
      </c>
      <c r="N986" s="1">
        <v>1.0</v>
      </c>
      <c r="O986" s="1">
        <v>1.0</v>
      </c>
      <c r="P986" s="1">
        <v>1.0</v>
      </c>
      <c r="Q986" s="1">
        <v>1.0</v>
      </c>
      <c r="R986" s="45">
        <f t="shared" si="6"/>
        <v>14</v>
      </c>
      <c r="S986" s="45">
        <f t="shared" si="7"/>
        <v>6</v>
      </c>
      <c r="T986" s="45">
        <f t="shared" si="8"/>
        <v>4</v>
      </c>
      <c r="U986" s="45">
        <f t="shared" si="9"/>
        <v>4</v>
      </c>
      <c r="V986" s="45">
        <f>VLOOKUP(R986,'PCS Percentiles'!A$2:E$105,5,False)</f>
        <v>35</v>
      </c>
      <c r="W986" s="112" t="str">
        <f t="shared" si="10"/>
        <v>Within Standard Deviation</v>
      </c>
    </row>
    <row r="987">
      <c r="A987" s="1" t="b">
        <v>1</v>
      </c>
      <c r="B987" s="1" t="s">
        <v>131</v>
      </c>
      <c r="C987" s="1">
        <v>1871.0</v>
      </c>
      <c r="D987" s="20">
        <v>44204.71952186343</v>
      </c>
      <c r="E987" s="1">
        <v>4.0</v>
      </c>
      <c r="F987" s="1">
        <v>1.0</v>
      </c>
      <c r="G987" s="1">
        <v>4.0</v>
      </c>
      <c r="H987" s="1">
        <v>2.0</v>
      </c>
      <c r="I987" s="1">
        <v>1.0</v>
      </c>
      <c r="J987" s="1">
        <v>0.0</v>
      </c>
      <c r="K987" s="1">
        <v>0.0</v>
      </c>
      <c r="L987" s="1">
        <v>3.0</v>
      </c>
      <c r="M987" s="1">
        <v>2.0</v>
      </c>
      <c r="N987" s="1">
        <v>3.0</v>
      </c>
      <c r="O987" s="1">
        <v>2.0</v>
      </c>
      <c r="P987" s="1">
        <v>2.0</v>
      </c>
      <c r="Q987" s="1">
        <v>2.0</v>
      </c>
      <c r="R987" s="45">
        <f t="shared" si="6"/>
        <v>26</v>
      </c>
      <c r="S987" s="45">
        <f t="shared" si="7"/>
        <v>14</v>
      </c>
      <c r="T987" s="45">
        <f t="shared" si="8"/>
        <v>2</v>
      </c>
      <c r="U987" s="45">
        <f t="shared" si="9"/>
        <v>10</v>
      </c>
      <c r="V987" s="45">
        <f>VLOOKUP(R987,'PCS Percentiles'!A$2:E$105,5,False)</f>
        <v>65</v>
      </c>
      <c r="W987" s="112" t="str">
        <f t="shared" si="10"/>
        <v>Within Standard Deviation</v>
      </c>
    </row>
    <row r="988">
      <c r="A988" s="1" t="b">
        <v>1</v>
      </c>
      <c r="B988" s="1" t="s">
        <v>564</v>
      </c>
      <c r="C988" s="1">
        <v>2398.0</v>
      </c>
      <c r="D988" s="20">
        <v>44206.58301059028</v>
      </c>
      <c r="E988" s="1">
        <v>1.0</v>
      </c>
      <c r="F988" s="1">
        <v>1.0</v>
      </c>
      <c r="G988" s="1">
        <v>1.0</v>
      </c>
      <c r="H988" s="1">
        <v>1.0</v>
      </c>
      <c r="I988" s="1">
        <v>1.0</v>
      </c>
      <c r="J988" s="1">
        <v>1.0</v>
      </c>
      <c r="K988" s="1">
        <v>1.0</v>
      </c>
      <c r="L988" s="1">
        <v>1.0</v>
      </c>
      <c r="M988" s="1">
        <v>2.0</v>
      </c>
      <c r="N988" s="1">
        <v>1.0</v>
      </c>
      <c r="O988" s="1">
        <v>1.0</v>
      </c>
      <c r="P988" s="1">
        <v>1.0</v>
      </c>
      <c r="Q988" s="1">
        <v>1.0</v>
      </c>
      <c r="R988" s="45">
        <f t="shared" si="6"/>
        <v>14</v>
      </c>
      <c r="S988" s="45">
        <f t="shared" si="7"/>
        <v>6</v>
      </c>
      <c r="T988" s="45">
        <f t="shared" si="8"/>
        <v>3</v>
      </c>
      <c r="U988" s="45">
        <f t="shared" si="9"/>
        <v>5</v>
      </c>
      <c r="V988" s="45">
        <f>VLOOKUP(R988,'PCS Percentiles'!A$2:E$105,5,False)</f>
        <v>35</v>
      </c>
      <c r="W988" s="112" t="str">
        <f t="shared" si="10"/>
        <v>Within Standard Deviation</v>
      </c>
    </row>
    <row r="989">
      <c r="A989" t="b">
        <v>0</v>
      </c>
      <c r="B989" s="1" t="s">
        <v>916</v>
      </c>
      <c r="C989" s="1">
        <v>2436.0</v>
      </c>
      <c r="D989" s="20">
        <v>44206.91179993056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45">
        <f t="shared" si="6"/>
        <v>0</v>
      </c>
      <c r="S989" s="45">
        <f t="shared" si="7"/>
        <v>0</v>
      </c>
      <c r="T989" s="45">
        <f t="shared" si="8"/>
        <v>0</v>
      </c>
      <c r="U989" s="45">
        <f t="shared" si="9"/>
        <v>0</v>
      </c>
      <c r="V989" s="45">
        <f>VLOOKUP(R989,'PCS Percentiles'!A$2:E$105,5,False)</f>
        <v>2</v>
      </c>
      <c r="W989" s="112" t="str">
        <f t="shared" si="10"/>
        <v>Within Standard Deviation</v>
      </c>
    </row>
    <row r="990">
      <c r="A990" s="1" t="b">
        <v>1</v>
      </c>
      <c r="B990" s="1" t="s">
        <v>591</v>
      </c>
      <c r="C990" s="1">
        <v>2445.0</v>
      </c>
      <c r="D990" s="20">
        <v>44207.24047777778</v>
      </c>
      <c r="E990" s="1">
        <v>3.0</v>
      </c>
      <c r="F990" s="1">
        <v>3.0</v>
      </c>
      <c r="G990" s="1">
        <v>3.0</v>
      </c>
      <c r="H990" s="1">
        <v>4.0</v>
      </c>
      <c r="I990" s="1">
        <v>3.0</v>
      </c>
      <c r="J990" s="1">
        <v>3.0</v>
      </c>
      <c r="K990" s="1">
        <v>2.0</v>
      </c>
      <c r="L990" s="1">
        <v>4.0</v>
      </c>
      <c r="M990" s="1">
        <v>3.0</v>
      </c>
      <c r="N990" s="1">
        <v>2.0</v>
      </c>
      <c r="O990" s="1">
        <v>2.0</v>
      </c>
      <c r="P990" s="1">
        <v>2.0</v>
      </c>
      <c r="Q990" s="1">
        <v>3.0</v>
      </c>
      <c r="R990" s="45">
        <f t="shared" si="6"/>
        <v>37</v>
      </c>
      <c r="S990" s="45">
        <f t="shared" si="7"/>
        <v>18</v>
      </c>
      <c r="T990" s="45">
        <f t="shared" si="8"/>
        <v>8</v>
      </c>
      <c r="U990" s="45">
        <f t="shared" si="9"/>
        <v>11</v>
      </c>
      <c r="V990" s="45">
        <f>VLOOKUP(R990,'PCS Percentiles'!A$2:E$105,5,False)</f>
        <v>88</v>
      </c>
      <c r="W990" s="112" t="str">
        <f t="shared" si="10"/>
        <v>Clinically Relevant</v>
      </c>
    </row>
    <row r="991">
      <c r="A991" s="1" t="b">
        <v>1</v>
      </c>
      <c r="B991" s="1" t="s">
        <v>338</v>
      </c>
      <c r="C991" s="1">
        <v>2125.0</v>
      </c>
      <c r="D991" s="20">
        <v>44207.56067586805</v>
      </c>
      <c r="E991" s="1">
        <v>2.0</v>
      </c>
      <c r="F991" s="1">
        <v>0.0</v>
      </c>
      <c r="G991" s="1">
        <v>1.0</v>
      </c>
      <c r="H991" s="1">
        <v>3.0</v>
      </c>
      <c r="I991" s="1">
        <v>3.0</v>
      </c>
      <c r="J991" s="1">
        <v>1.0</v>
      </c>
      <c r="K991" s="1">
        <v>0.0</v>
      </c>
      <c r="L991" s="1">
        <v>3.0</v>
      </c>
      <c r="M991" s="1">
        <v>3.0</v>
      </c>
      <c r="N991" s="1">
        <v>3.0</v>
      </c>
      <c r="O991" s="1">
        <v>3.0</v>
      </c>
      <c r="P991" s="1">
        <v>1.0</v>
      </c>
      <c r="Q991" s="1">
        <v>3.0</v>
      </c>
      <c r="R991" s="45">
        <f t="shared" si="6"/>
        <v>26</v>
      </c>
      <c r="S991" s="45">
        <f t="shared" si="7"/>
        <v>10</v>
      </c>
      <c r="T991" s="45">
        <f t="shared" si="8"/>
        <v>4</v>
      </c>
      <c r="U991" s="45">
        <f t="shared" si="9"/>
        <v>12</v>
      </c>
      <c r="V991" s="45">
        <f>VLOOKUP(R991,'PCS Percentiles'!A$2:E$105,5,False)</f>
        <v>65</v>
      </c>
      <c r="W991" s="112" t="str">
        <f t="shared" si="10"/>
        <v>Within Standard Deviation</v>
      </c>
    </row>
    <row r="992">
      <c r="A992" s="1" t="b">
        <v>1</v>
      </c>
      <c r="B992" s="1" t="s">
        <v>592</v>
      </c>
      <c r="C992" s="1">
        <v>2458.0</v>
      </c>
      <c r="D992" s="20">
        <v>44207.8361912963</v>
      </c>
      <c r="E992" s="1">
        <v>1.0</v>
      </c>
      <c r="F992" s="1">
        <v>1.0</v>
      </c>
      <c r="G992" s="1">
        <v>0.0</v>
      </c>
      <c r="H992" s="1">
        <v>1.0</v>
      </c>
      <c r="I992" s="1">
        <v>0.0</v>
      </c>
      <c r="J992" s="1">
        <v>2.0</v>
      </c>
      <c r="K992" s="1">
        <v>3.0</v>
      </c>
      <c r="L992" s="1">
        <v>2.0</v>
      </c>
      <c r="M992" s="1">
        <v>1.0</v>
      </c>
      <c r="N992" s="1">
        <v>2.0</v>
      </c>
      <c r="O992" s="1">
        <v>1.0</v>
      </c>
      <c r="P992" s="1">
        <v>0.0</v>
      </c>
      <c r="Q992" s="1">
        <v>2.0</v>
      </c>
      <c r="R992" s="45">
        <f t="shared" si="6"/>
        <v>16</v>
      </c>
      <c r="S992" s="45">
        <f t="shared" si="7"/>
        <v>3</v>
      </c>
      <c r="T992" s="45">
        <f t="shared" si="8"/>
        <v>7</v>
      </c>
      <c r="U992" s="45">
        <f t="shared" si="9"/>
        <v>6</v>
      </c>
      <c r="V992" s="45">
        <f>VLOOKUP(R992,'PCS Percentiles'!A$2:E$105,5,False)</f>
        <v>41</v>
      </c>
      <c r="W992" s="112" t="str">
        <f t="shared" si="10"/>
        <v>Within Standard Deviation</v>
      </c>
    </row>
    <row r="993">
      <c r="A993" s="1" t="b">
        <v>1</v>
      </c>
      <c r="B993" s="1" t="s">
        <v>435</v>
      </c>
      <c r="C993" s="1">
        <v>2237.0</v>
      </c>
      <c r="D993" s="20">
        <v>44208.43350829861</v>
      </c>
      <c r="E993" s="1">
        <v>2.0</v>
      </c>
      <c r="F993" s="1">
        <v>1.0</v>
      </c>
      <c r="G993" s="1">
        <v>2.0</v>
      </c>
      <c r="H993" s="1">
        <v>2.0</v>
      </c>
      <c r="I993" s="1">
        <v>1.0</v>
      </c>
      <c r="J993" s="1">
        <v>3.0</v>
      </c>
      <c r="K993" s="1">
        <v>0.0</v>
      </c>
      <c r="L993" s="1">
        <v>2.0</v>
      </c>
      <c r="M993" s="1">
        <v>1.0</v>
      </c>
      <c r="N993" s="1">
        <v>1.0</v>
      </c>
      <c r="O993" s="1">
        <v>2.0</v>
      </c>
      <c r="P993" s="1">
        <v>1.0</v>
      </c>
      <c r="Q993" s="1">
        <v>0.0</v>
      </c>
      <c r="R993" s="45">
        <f t="shared" si="6"/>
        <v>18</v>
      </c>
      <c r="S993" s="45">
        <f t="shared" si="7"/>
        <v>9</v>
      </c>
      <c r="T993" s="45">
        <f t="shared" si="8"/>
        <v>3</v>
      </c>
      <c r="U993" s="45">
        <f t="shared" si="9"/>
        <v>6</v>
      </c>
      <c r="V993" s="45">
        <f>VLOOKUP(R993,'PCS Percentiles'!A$2:E$105,5,False)</f>
        <v>47</v>
      </c>
      <c r="W993" s="112" t="str">
        <f t="shared" si="10"/>
        <v>Within Standard Deviation</v>
      </c>
    </row>
    <row r="994">
      <c r="A994" s="1" t="b">
        <v>1</v>
      </c>
      <c r="B994" s="1" t="s">
        <v>518</v>
      </c>
      <c r="C994" s="1">
        <v>2350.0</v>
      </c>
      <c r="D994" s="20">
        <v>44208.58422425926</v>
      </c>
      <c r="E994" s="1">
        <v>3.0</v>
      </c>
      <c r="F994" s="1">
        <v>1.0</v>
      </c>
      <c r="G994" s="1">
        <v>1.0</v>
      </c>
      <c r="H994" s="1">
        <v>2.0</v>
      </c>
      <c r="I994" s="1">
        <v>1.0</v>
      </c>
      <c r="J994" s="1">
        <v>0.0</v>
      </c>
      <c r="K994" s="1">
        <v>3.0</v>
      </c>
      <c r="L994" s="1">
        <v>1.0</v>
      </c>
      <c r="M994" s="1">
        <v>3.0</v>
      </c>
      <c r="N994" s="1">
        <v>1.0</v>
      </c>
      <c r="O994" s="1">
        <v>1.0</v>
      </c>
      <c r="P994" s="1">
        <v>0.0</v>
      </c>
      <c r="Q994" s="1">
        <v>1.0</v>
      </c>
      <c r="R994" s="45">
        <f t="shared" si="6"/>
        <v>18</v>
      </c>
      <c r="S994" s="45">
        <f t="shared" si="7"/>
        <v>8</v>
      </c>
      <c r="T994" s="45">
        <f t="shared" si="8"/>
        <v>4</v>
      </c>
      <c r="U994" s="45">
        <f t="shared" si="9"/>
        <v>6</v>
      </c>
      <c r="V994" s="45">
        <f>VLOOKUP(R994,'PCS Percentiles'!A$2:E$105,5,False)</f>
        <v>47</v>
      </c>
      <c r="W994" s="112" t="str">
        <f t="shared" si="10"/>
        <v>Within Standard Deviation</v>
      </c>
    </row>
    <row r="995">
      <c r="A995" s="1" t="b">
        <v>1</v>
      </c>
      <c r="B995" s="1" t="s">
        <v>448</v>
      </c>
      <c r="C995" s="1">
        <v>2264.0</v>
      </c>
      <c r="D995" s="20">
        <v>44208.610072118056</v>
      </c>
      <c r="E995" s="1">
        <v>1.0</v>
      </c>
      <c r="F995" s="1">
        <v>0.0</v>
      </c>
      <c r="G995" s="1">
        <v>0.0</v>
      </c>
      <c r="H995" s="1">
        <v>0.0</v>
      </c>
      <c r="I995" s="1">
        <v>0.0</v>
      </c>
      <c r="J995" s="1">
        <v>1.0</v>
      </c>
      <c r="K995" s="1">
        <v>0.0</v>
      </c>
      <c r="L995" s="1">
        <v>1.0</v>
      </c>
      <c r="M995" s="1">
        <v>1.0</v>
      </c>
      <c r="N995" s="1">
        <v>0.0</v>
      </c>
      <c r="O995" s="1">
        <v>1.0</v>
      </c>
      <c r="P995" s="1">
        <v>2.0</v>
      </c>
      <c r="Q995" s="1">
        <v>3.0</v>
      </c>
      <c r="R995" s="45">
        <f t="shared" si="6"/>
        <v>10</v>
      </c>
      <c r="S995" s="45">
        <f t="shared" si="7"/>
        <v>3</v>
      </c>
      <c r="T995" s="45">
        <f t="shared" si="8"/>
        <v>4</v>
      </c>
      <c r="U995" s="45">
        <f t="shared" si="9"/>
        <v>3</v>
      </c>
      <c r="V995" s="45">
        <f>VLOOKUP(R995,'PCS Percentiles'!A$2:E$105,5,False)</f>
        <v>24</v>
      </c>
      <c r="W995" s="112" t="str">
        <f t="shared" si="10"/>
        <v>Within Standard Deviation</v>
      </c>
    </row>
    <row r="996">
      <c r="A996" s="1" t="b">
        <v>1</v>
      </c>
      <c r="B996" s="1" t="s">
        <v>593</v>
      </c>
      <c r="C996" s="1">
        <v>2454.0</v>
      </c>
      <c r="D996" s="20">
        <v>44208.62259339121</v>
      </c>
      <c r="E996" s="1">
        <v>4.0</v>
      </c>
      <c r="F996" s="1">
        <v>0.0</v>
      </c>
      <c r="G996" s="1">
        <v>2.0</v>
      </c>
      <c r="H996" s="1">
        <v>2.0</v>
      </c>
      <c r="I996" s="1">
        <v>1.0</v>
      </c>
      <c r="J996" s="1">
        <v>2.0</v>
      </c>
      <c r="K996" s="1">
        <v>0.0</v>
      </c>
      <c r="L996" s="1">
        <v>2.0</v>
      </c>
      <c r="M996" s="1">
        <v>4.0</v>
      </c>
      <c r="N996" s="1">
        <v>3.0</v>
      </c>
      <c r="O996" s="1">
        <v>4.0</v>
      </c>
      <c r="P996" s="1">
        <v>4.0</v>
      </c>
      <c r="Q996" s="1">
        <v>3.0</v>
      </c>
      <c r="R996" s="45">
        <f t="shared" si="6"/>
        <v>31</v>
      </c>
      <c r="S996" s="45">
        <f t="shared" si="7"/>
        <v>13</v>
      </c>
      <c r="T996" s="45">
        <f t="shared" si="8"/>
        <v>5</v>
      </c>
      <c r="U996" s="45">
        <f t="shared" si="9"/>
        <v>13</v>
      </c>
      <c r="V996" s="45">
        <f>VLOOKUP(R996,'PCS Percentiles'!A$2:E$105,5,False)</f>
        <v>78</v>
      </c>
      <c r="W996" s="112" t="str">
        <f t="shared" si="10"/>
        <v>Clinically Relevant</v>
      </c>
    </row>
    <row r="997">
      <c r="A997" s="1" t="b">
        <v>1</v>
      </c>
      <c r="B997" s="1" t="s">
        <v>483</v>
      </c>
      <c r="C997" s="1">
        <v>2245.0</v>
      </c>
      <c r="D997" s="20">
        <v>44209.41485935185</v>
      </c>
      <c r="E997" s="1">
        <v>1.0</v>
      </c>
      <c r="F997" s="1">
        <v>0.0</v>
      </c>
      <c r="G997" s="1">
        <v>1.0</v>
      </c>
      <c r="H997" s="1">
        <v>3.0</v>
      </c>
      <c r="I997" s="1">
        <v>1.0</v>
      </c>
      <c r="J997" s="1">
        <v>2.0</v>
      </c>
      <c r="K997" s="1">
        <v>2.0</v>
      </c>
      <c r="L997" s="1">
        <v>2.0</v>
      </c>
      <c r="M997" s="1">
        <v>3.0</v>
      </c>
      <c r="N997" s="1">
        <v>2.0</v>
      </c>
      <c r="O997" s="1">
        <v>4.0</v>
      </c>
      <c r="P997" s="1">
        <v>0.0</v>
      </c>
      <c r="Q997" s="1">
        <v>1.0</v>
      </c>
      <c r="R997" s="45">
        <f t="shared" si="6"/>
        <v>22</v>
      </c>
      <c r="S997" s="45">
        <f t="shared" si="7"/>
        <v>6</v>
      </c>
      <c r="T997" s="45">
        <f t="shared" si="8"/>
        <v>5</v>
      </c>
      <c r="U997" s="45">
        <f t="shared" si="9"/>
        <v>11</v>
      </c>
      <c r="V997" s="45">
        <f>VLOOKUP(R997,'PCS Percentiles'!A$2:E$105,5,False)</f>
        <v>55</v>
      </c>
      <c r="W997" s="112" t="str">
        <f t="shared" si="10"/>
        <v>Within Standard Deviation</v>
      </c>
    </row>
    <row r="998">
      <c r="A998" s="1" t="b">
        <v>1</v>
      </c>
      <c r="B998" s="1" t="s">
        <v>395</v>
      </c>
      <c r="C998" s="1">
        <v>2208.0</v>
      </c>
      <c r="D998" s="20">
        <v>44209.439231435186</v>
      </c>
      <c r="E998" s="1">
        <v>2.0</v>
      </c>
      <c r="F998" s="1">
        <v>2.0</v>
      </c>
      <c r="G998" s="1">
        <v>2.0</v>
      </c>
      <c r="H998" s="1">
        <v>2.0</v>
      </c>
      <c r="I998" s="1">
        <v>2.0</v>
      </c>
      <c r="J998" s="1">
        <v>4.0</v>
      </c>
      <c r="K998" s="1">
        <v>0.0</v>
      </c>
      <c r="L998" s="1">
        <v>2.0</v>
      </c>
      <c r="M998" s="1">
        <v>1.0</v>
      </c>
      <c r="N998" s="1">
        <v>2.0</v>
      </c>
      <c r="O998" s="1">
        <v>1.0</v>
      </c>
      <c r="P998" s="1">
        <v>3.0</v>
      </c>
      <c r="Q998" s="1">
        <v>1.0</v>
      </c>
      <c r="R998" s="45">
        <f t="shared" si="6"/>
        <v>24</v>
      </c>
      <c r="S998" s="45">
        <f t="shared" si="7"/>
        <v>13</v>
      </c>
      <c r="T998" s="45">
        <f t="shared" si="8"/>
        <v>5</v>
      </c>
      <c r="U998" s="45">
        <f t="shared" si="9"/>
        <v>6</v>
      </c>
      <c r="V998" s="45">
        <f>VLOOKUP(R998,'PCS Percentiles'!A$2:E$105,5,False)</f>
        <v>60</v>
      </c>
      <c r="W998" s="112" t="str">
        <f t="shared" si="10"/>
        <v>Within Standard Deviation</v>
      </c>
    </row>
    <row r="999">
      <c r="A999" s="1" t="b">
        <v>1</v>
      </c>
      <c r="B999" s="1" t="s">
        <v>530</v>
      </c>
      <c r="C999" s="1">
        <v>1876.0</v>
      </c>
      <c r="D999" s="20">
        <v>44209.64812252315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1.0</v>
      </c>
      <c r="N999" s="1">
        <v>0.0</v>
      </c>
      <c r="O999" s="1">
        <v>0.0</v>
      </c>
      <c r="P999" s="1">
        <v>0.0</v>
      </c>
      <c r="Q999" s="1">
        <v>0.0</v>
      </c>
      <c r="R999" s="45">
        <f t="shared" si="6"/>
        <v>1</v>
      </c>
      <c r="S999" s="45">
        <f t="shared" si="7"/>
        <v>0</v>
      </c>
      <c r="T999" s="45">
        <f t="shared" si="8"/>
        <v>0</v>
      </c>
      <c r="U999" s="45">
        <f t="shared" si="9"/>
        <v>1</v>
      </c>
      <c r="V999" s="45" t="str">
        <f>VLOOKUP(R999,'PCS Percentiles'!A$2:E$105,5,False)</f>
        <v>#N/A</v>
      </c>
      <c r="W999" s="112" t="str">
        <f t="shared" si="10"/>
        <v>Within Standard Deviation</v>
      </c>
    </row>
    <row r="1000">
      <c r="A1000" s="1" t="b">
        <v>1</v>
      </c>
      <c r="B1000" s="1" t="s">
        <v>538</v>
      </c>
      <c r="C1000" s="1">
        <v>2372.0</v>
      </c>
      <c r="D1000" s="20">
        <v>44210.39416729167</v>
      </c>
      <c r="E1000" s="1">
        <v>3.0</v>
      </c>
      <c r="F1000" s="1">
        <v>2.0</v>
      </c>
      <c r="G1000" s="1">
        <v>2.0</v>
      </c>
      <c r="H1000" s="1">
        <v>3.0</v>
      </c>
      <c r="I1000" s="1">
        <v>2.0</v>
      </c>
      <c r="J1000" s="1">
        <v>2.0</v>
      </c>
      <c r="K1000" s="1">
        <v>2.0</v>
      </c>
      <c r="L1000" s="1">
        <v>3.0</v>
      </c>
      <c r="M1000" s="1">
        <v>2.0</v>
      </c>
      <c r="N1000" s="1">
        <v>1.0</v>
      </c>
      <c r="O1000" s="1">
        <v>2.0</v>
      </c>
      <c r="P1000" s="1">
        <v>1.0</v>
      </c>
      <c r="Q1000" s="1">
        <v>1.0</v>
      </c>
      <c r="R1000" s="45">
        <f t="shared" si="6"/>
        <v>26</v>
      </c>
      <c r="S1000" s="45">
        <f t="shared" si="7"/>
        <v>13</v>
      </c>
      <c r="T1000" s="45">
        <f t="shared" si="8"/>
        <v>5</v>
      </c>
      <c r="U1000" s="45">
        <f t="shared" si="9"/>
        <v>8</v>
      </c>
      <c r="V1000" s="45">
        <f>VLOOKUP(R1000,'PCS Percentiles'!A$2:E$105,5,False)</f>
        <v>65</v>
      </c>
      <c r="W1000" s="112" t="str">
        <f t="shared" si="10"/>
        <v>Within Standard Deviation</v>
      </c>
    </row>
    <row r="1001">
      <c r="A1001" s="1" t="b">
        <v>1</v>
      </c>
      <c r="B1001" s="1" t="s">
        <v>594</v>
      </c>
      <c r="C1001" s="1">
        <v>2446.0</v>
      </c>
      <c r="D1001" s="20">
        <v>44210.45055913195</v>
      </c>
      <c r="E1001" s="1">
        <v>2.0</v>
      </c>
      <c r="F1001" s="1">
        <v>1.0</v>
      </c>
      <c r="G1001" s="1">
        <v>1.0</v>
      </c>
      <c r="H1001" s="1">
        <v>1.0</v>
      </c>
      <c r="I1001" s="1">
        <v>1.0</v>
      </c>
      <c r="J1001" s="1">
        <v>1.0</v>
      </c>
      <c r="K1001" s="1">
        <v>0.0</v>
      </c>
      <c r="L1001" s="1">
        <v>2.0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45">
        <f t="shared" si="6"/>
        <v>9</v>
      </c>
      <c r="S1001" s="45">
        <f t="shared" si="7"/>
        <v>6</v>
      </c>
      <c r="T1001" s="45">
        <f t="shared" si="8"/>
        <v>1</v>
      </c>
      <c r="U1001" s="45">
        <f t="shared" si="9"/>
        <v>2</v>
      </c>
      <c r="V1001" s="45">
        <f>VLOOKUP(R1001,'PCS Percentiles'!A$2:E$105,5,False)</f>
        <v>21</v>
      </c>
      <c r="W1001" s="112" t="str">
        <f t="shared" si="10"/>
        <v>Within Standard Deviation</v>
      </c>
    </row>
    <row r="1002">
      <c r="A1002" s="1" t="b">
        <v>1</v>
      </c>
      <c r="B1002" s="1" t="s">
        <v>501</v>
      </c>
      <c r="C1002" s="1">
        <v>2324.0</v>
      </c>
      <c r="D1002" s="20">
        <v>44210.69044868056</v>
      </c>
      <c r="E1002" s="1">
        <v>1.0</v>
      </c>
      <c r="F1002" s="1">
        <v>0.0</v>
      </c>
      <c r="G1002" s="1">
        <v>1.0</v>
      </c>
      <c r="H1002" s="1">
        <v>2.0</v>
      </c>
      <c r="I1002" s="1">
        <v>1.0</v>
      </c>
      <c r="J1002" s="1">
        <v>0.0</v>
      </c>
      <c r="K1002" s="1">
        <v>0.0</v>
      </c>
      <c r="L1002" s="1">
        <v>1.0</v>
      </c>
      <c r="M1002" s="1">
        <v>1.0</v>
      </c>
      <c r="N1002" s="1">
        <v>1.0</v>
      </c>
      <c r="O1002" s="1">
        <v>1.0</v>
      </c>
      <c r="P1002" s="1">
        <v>0.0</v>
      </c>
      <c r="Q1002" s="1">
        <v>0.0</v>
      </c>
      <c r="R1002" s="45">
        <f t="shared" si="6"/>
        <v>9</v>
      </c>
      <c r="S1002" s="45">
        <f t="shared" si="7"/>
        <v>5</v>
      </c>
      <c r="T1002" s="45">
        <f t="shared" si="8"/>
        <v>0</v>
      </c>
      <c r="U1002" s="45">
        <f t="shared" si="9"/>
        <v>4</v>
      </c>
      <c r="V1002" s="45">
        <f>VLOOKUP(R1002,'PCS Percentiles'!A$2:E$105,5,False)</f>
        <v>21</v>
      </c>
      <c r="W1002" s="112" t="str">
        <f t="shared" si="10"/>
        <v>Within Standard Deviation</v>
      </c>
    </row>
    <row r="1003">
      <c r="A1003" s="1" t="b">
        <v>1</v>
      </c>
      <c r="B1003" s="1" t="s">
        <v>402</v>
      </c>
      <c r="C1003" s="1">
        <v>2210.0</v>
      </c>
      <c r="D1003" s="20">
        <v>44210.75867980324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1.0</v>
      </c>
      <c r="R1003" s="45">
        <f t="shared" si="6"/>
        <v>1</v>
      </c>
      <c r="S1003" s="45">
        <f t="shared" si="7"/>
        <v>0</v>
      </c>
      <c r="T1003" s="45">
        <f t="shared" si="8"/>
        <v>1</v>
      </c>
      <c r="U1003" s="45">
        <f t="shared" si="9"/>
        <v>0</v>
      </c>
      <c r="V1003" s="45" t="str">
        <f>VLOOKUP(R1003,'PCS Percentiles'!A$2:E$105,5,False)</f>
        <v>#N/A</v>
      </c>
      <c r="W1003" s="112" t="str">
        <f t="shared" si="10"/>
        <v>Within Standard Deviation</v>
      </c>
    </row>
    <row r="1004">
      <c r="A1004" s="1" t="b">
        <v>1</v>
      </c>
      <c r="B1004" s="1" t="s">
        <v>352</v>
      </c>
      <c r="C1004" s="1">
        <v>2140.0</v>
      </c>
      <c r="D1004" s="20">
        <v>44210.99100956018</v>
      </c>
      <c r="E1004" s="1">
        <v>3.0</v>
      </c>
      <c r="F1004" s="1">
        <v>2.0</v>
      </c>
      <c r="G1004" s="1">
        <v>2.0</v>
      </c>
      <c r="H1004" s="1">
        <v>3.0</v>
      </c>
      <c r="I1004" s="1">
        <v>2.0</v>
      </c>
      <c r="J1004" s="1">
        <v>3.0</v>
      </c>
      <c r="K1004" s="1">
        <v>2.0</v>
      </c>
      <c r="L1004" s="1">
        <v>2.0</v>
      </c>
      <c r="M1004" s="1">
        <v>2.0</v>
      </c>
      <c r="N1004" s="1">
        <v>2.0</v>
      </c>
      <c r="O1004" s="1">
        <v>2.0</v>
      </c>
      <c r="P1004" s="1">
        <v>2.0</v>
      </c>
      <c r="Q1004" s="1">
        <v>2.0</v>
      </c>
      <c r="R1004" s="45">
        <f t="shared" si="6"/>
        <v>29</v>
      </c>
      <c r="S1004" s="45">
        <f t="shared" si="7"/>
        <v>14</v>
      </c>
      <c r="T1004" s="45">
        <f t="shared" si="8"/>
        <v>7</v>
      </c>
      <c r="U1004" s="45">
        <f t="shared" si="9"/>
        <v>8</v>
      </c>
      <c r="V1004" s="45">
        <f>VLOOKUP(R1004,'PCS Percentiles'!A$2:E$105,5,False)</f>
        <v>73</v>
      </c>
      <c r="W1004" s="112" t="str">
        <f t="shared" si="10"/>
        <v>Within Standard Deviation</v>
      </c>
    </row>
    <row r="1005">
      <c r="A1005" s="1" t="b">
        <v>1</v>
      </c>
      <c r="B1005" s="1" t="s">
        <v>405</v>
      </c>
      <c r="C1005" s="1">
        <v>2219.0</v>
      </c>
      <c r="D1005" s="20">
        <v>44211.50927144676</v>
      </c>
      <c r="E1005" s="1">
        <v>1.0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1.0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45">
        <f t="shared" si="6"/>
        <v>2</v>
      </c>
      <c r="S1005" s="45">
        <f t="shared" si="7"/>
        <v>1</v>
      </c>
      <c r="T1005" s="45">
        <f t="shared" si="8"/>
        <v>0</v>
      </c>
      <c r="U1005" s="45">
        <f t="shared" si="9"/>
        <v>1</v>
      </c>
      <c r="V1005" s="45">
        <f>VLOOKUP(R1005,'PCS Percentiles'!A$2:E$105,5,False)</f>
        <v>5</v>
      </c>
      <c r="W1005" s="112" t="str">
        <f t="shared" si="10"/>
        <v>Within Standard Deviation</v>
      </c>
    </row>
    <row r="1006">
      <c r="A1006" s="1" t="b">
        <v>1</v>
      </c>
      <c r="B1006" s="1" t="s">
        <v>273</v>
      </c>
      <c r="C1006" s="1">
        <v>2008.0</v>
      </c>
      <c r="D1006" s="20">
        <v>44211.84610589121</v>
      </c>
      <c r="E1006" s="1">
        <v>1.0</v>
      </c>
      <c r="F1006" s="1">
        <v>0.0</v>
      </c>
      <c r="G1006" s="1">
        <v>1.0</v>
      </c>
      <c r="H1006" s="1">
        <v>2.0</v>
      </c>
      <c r="I1006" s="1">
        <v>1.0</v>
      </c>
      <c r="J1006" s="1">
        <v>3.0</v>
      </c>
      <c r="K1006" s="1">
        <v>1.0</v>
      </c>
      <c r="L1006" s="1">
        <v>1.0</v>
      </c>
      <c r="M1006" s="1">
        <v>2.0</v>
      </c>
      <c r="N1006" s="1">
        <v>2.0</v>
      </c>
      <c r="O1006" s="1">
        <v>2.0</v>
      </c>
      <c r="P1006" s="1">
        <v>1.0</v>
      </c>
      <c r="Q1006" s="1">
        <v>1.0</v>
      </c>
      <c r="R1006" s="45">
        <f t="shared" si="6"/>
        <v>18</v>
      </c>
      <c r="S1006" s="45">
        <f t="shared" si="7"/>
        <v>6</v>
      </c>
      <c r="T1006" s="45">
        <f t="shared" si="8"/>
        <v>5</v>
      </c>
      <c r="U1006" s="45">
        <f t="shared" si="9"/>
        <v>7</v>
      </c>
      <c r="V1006" s="45">
        <f>VLOOKUP(R1006,'PCS Percentiles'!A$2:E$105,5,False)</f>
        <v>47</v>
      </c>
      <c r="W1006" s="112" t="str">
        <f t="shared" si="10"/>
        <v>Within Standard Deviation</v>
      </c>
    </row>
    <row r="1007">
      <c r="A1007" s="1" t="b">
        <v>1</v>
      </c>
      <c r="B1007" s="1" t="s">
        <v>595</v>
      </c>
      <c r="C1007" s="1">
        <v>2422.0</v>
      </c>
      <c r="D1007" s="20">
        <v>44212.559052627315</v>
      </c>
      <c r="E1007" s="1">
        <v>2.0</v>
      </c>
      <c r="F1007" s="1">
        <v>2.0</v>
      </c>
      <c r="G1007" s="1">
        <v>2.0</v>
      </c>
      <c r="H1007" s="1">
        <v>3.0</v>
      </c>
      <c r="I1007" s="1">
        <v>3.0</v>
      </c>
      <c r="J1007" s="1">
        <v>3.0</v>
      </c>
      <c r="K1007" s="1">
        <v>0.0</v>
      </c>
      <c r="L1007" s="1">
        <v>3.0</v>
      </c>
      <c r="M1007" s="1">
        <v>3.0</v>
      </c>
      <c r="N1007" s="1">
        <v>3.0</v>
      </c>
      <c r="O1007" s="1">
        <v>2.0</v>
      </c>
      <c r="P1007" s="1">
        <v>1.0</v>
      </c>
      <c r="Q1007" s="1">
        <v>0.0</v>
      </c>
      <c r="R1007" s="45">
        <f t="shared" si="6"/>
        <v>27</v>
      </c>
      <c r="S1007" s="45">
        <f t="shared" si="7"/>
        <v>13</v>
      </c>
      <c r="T1007" s="45">
        <f t="shared" si="8"/>
        <v>3</v>
      </c>
      <c r="U1007" s="45">
        <f t="shared" si="9"/>
        <v>11</v>
      </c>
      <c r="V1007" s="45">
        <f>VLOOKUP(R1007,'PCS Percentiles'!A$2:E$105,5,False)</f>
        <v>67</v>
      </c>
      <c r="W1007" s="112" t="str">
        <f t="shared" si="10"/>
        <v>Within Standard Deviation</v>
      </c>
    </row>
    <row r="1008">
      <c r="A1008" s="1" t="b">
        <v>1</v>
      </c>
      <c r="B1008" s="1" t="s">
        <v>542</v>
      </c>
      <c r="C1008" s="1">
        <v>2392.0</v>
      </c>
      <c r="D1008" s="20">
        <v>44213.51765488426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1.0</v>
      </c>
      <c r="K1008" s="1">
        <v>0.0</v>
      </c>
      <c r="L1008" s="1">
        <v>0.0</v>
      </c>
      <c r="M1008" s="1">
        <v>1.0</v>
      </c>
      <c r="N1008" s="1">
        <v>0.0</v>
      </c>
      <c r="O1008" s="1">
        <v>1.0</v>
      </c>
      <c r="P1008" s="1">
        <v>0.0</v>
      </c>
      <c r="Q1008" s="1">
        <v>0.0</v>
      </c>
      <c r="R1008" s="45">
        <f t="shared" si="6"/>
        <v>3</v>
      </c>
      <c r="S1008" s="45">
        <f t="shared" si="7"/>
        <v>0</v>
      </c>
      <c r="T1008" s="45">
        <f t="shared" si="8"/>
        <v>1</v>
      </c>
      <c r="U1008" s="45">
        <f t="shared" si="9"/>
        <v>2</v>
      </c>
      <c r="V1008" s="45">
        <f>VLOOKUP(R1008,'PCS Percentiles'!A$2:E$105,5,False)</f>
        <v>6</v>
      </c>
      <c r="W1008" s="112" t="str">
        <f t="shared" si="10"/>
        <v>Within Standard Deviation</v>
      </c>
    </row>
    <row r="1009">
      <c r="A1009" s="1" t="b">
        <v>1</v>
      </c>
      <c r="B1009" s="1" t="s">
        <v>596</v>
      </c>
      <c r="C1009" s="1">
        <v>2450.0</v>
      </c>
      <c r="D1009" s="20">
        <v>44213.85945640046</v>
      </c>
      <c r="E1009" s="1">
        <v>2.0</v>
      </c>
      <c r="F1009" s="1">
        <v>2.0</v>
      </c>
      <c r="G1009" s="1">
        <v>2.0</v>
      </c>
      <c r="H1009" s="1">
        <v>3.0</v>
      </c>
      <c r="I1009" s="1">
        <v>1.0</v>
      </c>
      <c r="J1009" s="1">
        <v>1.0</v>
      </c>
      <c r="K1009" s="1">
        <v>1.0</v>
      </c>
      <c r="L1009" s="1">
        <v>3.0</v>
      </c>
      <c r="M1009" s="1">
        <v>3.0</v>
      </c>
      <c r="N1009" s="1">
        <v>1.0</v>
      </c>
      <c r="O1009" s="1">
        <v>1.0</v>
      </c>
      <c r="P1009" s="1">
        <v>0.0</v>
      </c>
      <c r="Q1009" s="1">
        <v>2.0</v>
      </c>
      <c r="R1009" s="45">
        <f t="shared" si="6"/>
        <v>22</v>
      </c>
      <c r="S1009" s="45">
        <f t="shared" si="7"/>
        <v>10</v>
      </c>
      <c r="T1009" s="45">
        <f t="shared" si="8"/>
        <v>4</v>
      </c>
      <c r="U1009" s="45">
        <f t="shared" si="9"/>
        <v>8</v>
      </c>
      <c r="V1009" s="45">
        <f>VLOOKUP(R1009,'PCS Percentiles'!A$2:E$105,5,False)</f>
        <v>55</v>
      </c>
      <c r="W1009" s="112" t="str">
        <f t="shared" si="10"/>
        <v>Within Standard Deviation</v>
      </c>
    </row>
    <row r="1010">
      <c r="A1010" s="1" t="b">
        <v>1</v>
      </c>
      <c r="B1010" s="1" t="s">
        <v>534</v>
      </c>
      <c r="C1010" s="1">
        <v>2375.0</v>
      </c>
      <c r="D1010" s="20">
        <v>44213.89505875</v>
      </c>
      <c r="E1010" s="1">
        <v>3.0</v>
      </c>
      <c r="F1010" s="1">
        <v>2.0</v>
      </c>
      <c r="G1010" s="1">
        <v>1.0</v>
      </c>
      <c r="H1010" s="1">
        <v>1.0</v>
      </c>
      <c r="I1010" s="1">
        <v>2.0</v>
      </c>
      <c r="J1010" s="1">
        <v>3.0</v>
      </c>
      <c r="K1010" s="1">
        <v>0.0</v>
      </c>
      <c r="L1010" s="1">
        <v>2.0</v>
      </c>
      <c r="M1010" s="1">
        <v>3.0</v>
      </c>
      <c r="N1010" s="1">
        <v>2.0</v>
      </c>
      <c r="O1010" s="1">
        <v>2.0</v>
      </c>
      <c r="P1010" s="1">
        <v>2.0</v>
      </c>
      <c r="Q1010" s="1">
        <v>3.0</v>
      </c>
      <c r="R1010" s="45">
        <f t="shared" si="6"/>
        <v>26</v>
      </c>
      <c r="S1010" s="45">
        <f t="shared" si="7"/>
        <v>11</v>
      </c>
      <c r="T1010" s="45">
        <f t="shared" si="8"/>
        <v>6</v>
      </c>
      <c r="U1010" s="45">
        <f t="shared" si="9"/>
        <v>9</v>
      </c>
      <c r="V1010" s="45">
        <f>VLOOKUP(R1010,'PCS Percentiles'!A$2:E$105,5,False)</f>
        <v>65</v>
      </c>
      <c r="W1010" s="112" t="str">
        <f t="shared" si="10"/>
        <v>Within Standard Deviation</v>
      </c>
    </row>
    <row r="1011">
      <c r="A1011" s="1" t="b">
        <v>1</v>
      </c>
      <c r="B1011" s="1" t="s">
        <v>481</v>
      </c>
      <c r="C1011" s="1">
        <v>2305.0</v>
      </c>
      <c r="D1011" s="20">
        <v>44214.37015440973</v>
      </c>
      <c r="E1011" s="1">
        <v>3.0</v>
      </c>
      <c r="F1011" s="1">
        <v>0.0</v>
      </c>
      <c r="G1011" s="1">
        <v>1.0</v>
      </c>
      <c r="H1011" s="1">
        <v>2.0</v>
      </c>
      <c r="I1011" s="1">
        <v>1.0</v>
      </c>
      <c r="J1011" s="1">
        <v>3.0</v>
      </c>
      <c r="K1011" s="1">
        <v>1.0</v>
      </c>
      <c r="L1011" s="1">
        <v>3.0</v>
      </c>
      <c r="M1011" s="1">
        <v>2.0</v>
      </c>
      <c r="N1011" s="1">
        <v>1.0</v>
      </c>
      <c r="O1011" s="1">
        <v>2.0</v>
      </c>
      <c r="P1011" s="1">
        <v>0.0</v>
      </c>
      <c r="Q1011" s="1">
        <v>2.0</v>
      </c>
      <c r="R1011" s="45">
        <f t="shared" si="6"/>
        <v>21</v>
      </c>
      <c r="S1011" s="45">
        <f t="shared" si="7"/>
        <v>7</v>
      </c>
      <c r="T1011" s="45">
        <f t="shared" si="8"/>
        <v>6</v>
      </c>
      <c r="U1011" s="45">
        <f t="shared" si="9"/>
        <v>8</v>
      </c>
      <c r="V1011" s="45">
        <f>VLOOKUP(R1011,'PCS Percentiles'!A$2:E$105,5,False)</f>
        <v>53</v>
      </c>
      <c r="W1011" s="112" t="str">
        <f t="shared" si="10"/>
        <v>Within Standard Deviation</v>
      </c>
    </row>
    <row r="1012">
      <c r="A1012" s="1" t="b">
        <v>1</v>
      </c>
      <c r="B1012" s="1" t="s">
        <v>597</v>
      </c>
      <c r="C1012" s="1">
        <v>2462.0</v>
      </c>
      <c r="D1012" s="20">
        <v>44214.44524165509</v>
      </c>
      <c r="E1012" s="1">
        <v>0.0</v>
      </c>
      <c r="F1012" s="1">
        <v>1.0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2.0</v>
      </c>
      <c r="R1012" s="45">
        <f t="shared" si="6"/>
        <v>3</v>
      </c>
      <c r="S1012" s="45">
        <f t="shared" si="7"/>
        <v>1</v>
      </c>
      <c r="T1012" s="45">
        <f t="shared" si="8"/>
        <v>2</v>
      </c>
      <c r="U1012" s="45">
        <f t="shared" si="9"/>
        <v>0</v>
      </c>
      <c r="V1012" s="45">
        <f>VLOOKUP(R1012,'PCS Percentiles'!A$2:E$105,5,False)</f>
        <v>6</v>
      </c>
      <c r="W1012" s="112" t="str">
        <f t="shared" si="10"/>
        <v>Within Standard Deviation</v>
      </c>
    </row>
    <row r="1013">
      <c r="A1013" s="1" t="b">
        <v>1</v>
      </c>
      <c r="B1013" s="1" t="s">
        <v>598</v>
      </c>
      <c r="C1013" s="1">
        <v>2461.0</v>
      </c>
      <c r="D1013" s="20">
        <v>44214.44626471065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45">
        <f t="shared" si="6"/>
        <v>0</v>
      </c>
      <c r="S1013" s="45">
        <f t="shared" si="7"/>
        <v>0</v>
      </c>
      <c r="T1013" s="45">
        <f t="shared" si="8"/>
        <v>0</v>
      </c>
      <c r="U1013" s="45">
        <f t="shared" si="9"/>
        <v>0</v>
      </c>
      <c r="V1013" s="45">
        <f>VLOOKUP(R1013,'PCS Percentiles'!A$2:E$105,5,False)</f>
        <v>2</v>
      </c>
      <c r="W1013" s="112" t="str">
        <f t="shared" si="10"/>
        <v>Within Standard Deviation</v>
      </c>
    </row>
    <row r="1014">
      <c r="A1014" s="1" t="b">
        <v>1</v>
      </c>
      <c r="B1014" s="1" t="s">
        <v>376</v>
      </c>
      <c r="C1014" s="1">
        <v>2175.0</v>
      </c>
      <c r="D1014" s="20">
        <v>44214.52195571759</v>
      </c>
      <c r="E1014" s="1">
        <v>1.0</v>
      </c>
      <c r="F1014" s="1">
        <v>1.0</v>
      </c>
      <c r="G1014" s="1">
        <v>2.0</v>
      </c>
      <c r="H1014" s="1">
        <v>2.0</v>
      </c>
      <c r="I1014" s="1">
        <v>1.0</v>
      </c>
      <c r="J1014" s="1">
        <v>0.0</v>
      </c>
      <c r="K1014" s="1">
        <v>2.0</v>
      </c>
      <c r="L1014" s="1">
        <v>2.0</v>
      </c>
      <c r="M1014" s="1">
        <v>1.0</v>
      </c>
      <c r="N1014" s="1">
        <v>0.0</v>
      </c>
      <c r="O1014" s="1">
        <v>0.0</v>
      </c>
      <c r="P1014" s="1">
        <v>0.0</v>
      </c>
      <c r="Q1014" s="1">
        <v>2.0</v>
      </c>
      <c r="R1014" s="45">
        <f t="shared" si="6"/>
        <v>14</v>
      </c>
      <c r="S1014" s="45">
        <f t="shared" si="7"/>
        <v>7</v>
      </c>
      <c r="T1014" s="45">
        <f t="shared" si="8"/>
        <v>4</v>
      </c>
      <c r="U1014" s="45">
        <f t="shared" si="9"/>
        <v>3</v>
      </c>
      <c r="V1014" s="45">
        <f>VLOOKUP(R1014,'PCS Percentiles'!A$2:E$105,5,False)</f>
        <v>35</v>
      </c>
      <c r="W1014" s="112" t="str">
        <f t="shared" si="10"/>
        <v>Within Standard Deviation</v>
      </c>
    </row>
    <row r="1015">
      <c r="A1015" s="1" t="b">
        <v>1</v>
      </c>
      <c r="B1015" s="1" t="s">
        <v>476</v>
      </c>
      <c r="C1015" s="1">
        <v>2302.0</v>
      </c>
      <c r="D1015" s="20">
        <v>44214.53466510416</v>
      </c>
      <c r="E1015" s="1">
        <v>3.0</v>
      </c>
      <c r="F1015" s="1">
        <v>4.0</v>
      </c>
      <c r="G1015" s="1">
        <v>4.0</v>
      </c>
      <c r="H1015" s="1">
        <v>4.0</v>
      </c>
      <c r="I1015" s="1">
        <v>4.0</v>
      </c>
      <c r="J1015" s="1">
        <v>2.0</v>
      </c>
      <c r="K1015" s="1">
        <v>2.0</v>
      </c>
      <c r="L1015" s="1">
        <v>3.0</v>
      </c>
      <c r="M1015" s="1">
        <v>2.0</v>
      </c>
      <c r="N1015" s="1">
        <v>2.0</v>
      </c>
      <c r="O1015" s="1">
        <v>2.0</v>
      </c>
      <c r="P1015" s="1">
        <v>3.0</v>
      </c>
      <c r="Q1015" s="1">
        <v>3.0</v>
      </c>
      <c r="R1015" s="45">
        <f t="shared" si="6"/>
        <v>38</v>
      </c>
      <c r="S1015" s="45">
        <f t="shared" si="7"/>
        <v>22</v>
      </c>
      <c r="T1015" s="45">
        <f t="shared" si="8"/>
        <v>7</v>
      </c>
      <c r="U1015" s="45">
        <f t="shared" si="9"/>
        <v>9</v>
      </c>
      <c r="V1015" s="45">
        <f>VLOOKUP(R1015,'PCS Percentiles'!A$2:E$105,5,False)</f>
        <v>90</v>
      </c>
      <c r="W1015" s="112" t="str">
        <f t="shared" si="10"/>
        <v>Clinically Relevant</v>
      </c>
    </row>
    <row r="1016">
      <c r="A1016" s="1" t="b">
        <v>1</v>
      </c>
      <c r="B1016" s="1" t="s">
        <v>409</v>
      </c>
      <c r="C1016" s="1">
        <v>2227.0</v>
      </c>
      <c r="D1016" s="20">
        <v>44214.71239594907</v>
      </c>
      <c r="E1016" s="1">
        <v>0.0</v>
      </c>
      <c r="F1016" s="1">
        <v>0.0</v>
      </c>
      <c r="G1016" s="1">
        <v>0.0</v>
      </c>
      <c r="H1016" s="1">
        <v>1.0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45">
        <f t="shared" si="6"/>
        <v>1</v>
      </c>
      <c r="S1016" s="45">
        <f t="shared" si="7"/>
        <v>1</v>
      </c>
      <c r="T1016" s="45">
        <f t="shared" si="8"/>
        <v>0</v>
      </c>
      <c r="U1016" s="45">
        <f t="shared" si="9"/>
        <v>0</v>
      </c>
      <c r="V1016" s="45" t="str">
        <f>VLOOKUP(R1016,'PCS Percentiles'!A$2:E$105,5,False)</f>
        <v>#N/A</v>
      </c>
      <c r="W1016" s="112" t="str">
        <f t="shared" si="10"/>
        <v>Within Standard Deviation</v>
      </c>
    </row>
    <row r="1017">
      <c r="A1017" s="1" t="b">
        <v>1</v>
      </c>
      <c r="B1017" s="1" t="s">
        <v>599</v>
      </c>
      <c r="C1017" s="1">
        <v>2456.0</v>
      </c>
      <c r="D1017" s="20">
        <v>44214.82114435185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1.0</v>
      </c>
      <c r="O1017" s="1">
        <v>0.0</v>
      </c>
      <c r="P1017" s="1">
        <v>0.0</v>
      </c>
      <c r="Q1017" s="1">
        <v>0.0</v>
      </c>
      <c r="R1017" s="45">
        <f t="shared" si="6"/>
        <v>1</v>
      </c>
      <c r="S1017" s="45">
        <f t="shared" si="7"/>
        <v>0</v>
      </c>
      <c r="T1017" s="45">
        <f t="shared" si="8"/>
        <v>0</v>
      </c>
      <c r="U1017" s="45">
        <f t="shared" si="9"/>
        <v>1</v>
      </c>
      <c r="V1017" s="45" t="str">
        <f>VLOOKUP(R1017,'PCS Percentiles'!A$2:E$105,5,False)</f>
        <v>#N/A</v>
      </c>
      <c r="W1017" s="112" t="str">
        <f t="shared" si="10"/>
        <v>Within Standard Deviation</v>
      </c>
    </row>
    <row r="1018">
      <c r="A1018" s="1" t="b">
        <v>1</v>
      </c>
      <c r="B1018" s="1" t="s">
        <v>144</v>
      </c>
      <c r="C1018" s="1">
        <v>1792.0</v>
      </c>
      <c r="D1018" s="20">
        <v>44214.902053067126</v>
      </c>
      <c r="E1018" s="1">
        <v>1.0</v>
      </c>
      <c r="F1018" s="1">
        <v>1.0</v>
      </c>
      <c r="G1018" s="1">
        <v>1.0</v>
      </c>
      <c r="H1018" s="1">
        <v>1.0</v>
      </c>
      <c r="I1018" s="1">
        <v>0.0</v>
      </c>
      <c r="J1018" s="1">
        <v>1.0</v>
      </c>
      <c r="K1018" s="1">
        <v>0.0</v>
      </c>
      <c r="L1018" s="1">
        <v>1.0</v>
      </c>
      <c r="M1018" s="1">
        <v>1.0</v>
      </c>
      <c r="N1018" s="1">
        <v>0.0</v>
      </c>
      <c r="O1018" s="1">
        <v>1.0</v>
      </c>
      <c r="P1018" s="1">
        <v>0.0</v>
      </c>
      <c r="Q1018" s="1">
        <v>2.0</v>
      </c>
      <c r="R1018" s="45">
        <f t="shared" si="6"/>
        <v>10</v>
      </c>
      <c r="S1018" s="45">
        <f t="shared" si="7"/>
        <v>4</v>
      </c>
      <c r="T1018" s="45">
        <f t="shared" si="8"/>
        <v>3</v>
      </c>
      <c r="U1018" s="45">
        <f t="shared" si="9"/>
        <v>3</v>
      </c>
      <c r="V1018" s="45">
        <f>VLOOKUP(R1018,'PCS Percentiles'!A$2:E$105,5,False)</f>
        <v>24</v>
      </c>
      <c r="W1018" s="112" t="str">
        <f t="shared" si="10"/>
        <v>Within Standard Deviation</v>
      </c>
    </row>
    <row r="1019">
      <c r="A1019" s="1" t="b">
        <v>1</v>
      </c>
      <c r="B1019" s="1" t="s">
        <v>488</v>
      </c>
      <c r="C1019" s="1">
        <v>2248.0</v>
      </c>
      <c r="D1019" s="20">
        <v>44215.26339611111</v>
      </c>
      <c r="E1019" s="1">
        <v>3.0</v>
      </c>
      <c r="F1019" s="1">
        <v>2.0</v>
      </c>
      <c r="G1019" s="1">
        <v>1.0</v>
      </c>
      <c r="H1019" s="1">
        <v>1.0</v>
      </c>
      <c r="I1019" s="1">
        <v>2.0</v>
      </c>
      <c r="J1019" s="1">
        <v>2.0</v>
      </c>
      <c r="K1019" s="1">
        <v>0.0</v>
      </c>
      <c r="L1019" s="1">
        <v>1.0</v>
      </c>
      <c r="M1019" s="1">
        <v>1.0</v>
      </c>
      <c r="N1019" s="1">
        <v>1.0</v>
      </c>
      <c r="O1019" s="1">
        <v>1.0</v>
      </c>
      <c r="P1019" s="1">
        <v>0.0</v>
      </c>
      <c r="Q1019" s="1">
        <v>0.0</v>
      </c>
      <c r="R1019" s="45">
        <f t="shared" si="6"/>
        <v>15</v>
      </c>
      <c r="S1019" s="45">
        <f t="shared" si="7"/>
        <v>9</v>
      </c>
      <c r="T1019" s="45">
        <f t="shared" si="8"/>
        <v>2</v>
      </c>
      <c r="U1019" s="45">
        <f t="shared" si="9"/>
        <v>4</v>
      </c>
      <c r="V1019" s="45">
        <f>VLOOKUP(R1019,'PCS Percentiles'!A$2:E$105,5,False)</f>
        <v>39</v>
      </c>
      <c r="W1019" s="112" t="str">
        <f t="shared" si="10"/>
        <v>Within Standard Deviation</v>
      </c>
    </row>
    <row r="1020">
      <c r="A1020" s="1" t="b">
        <v>1</v>
      </c>
      <c r="B1020" s="1" t="s">
        <v>556</v>
      </c>
      <c r="C1020" s="1">
        <v>2407.0</v>
      </c>
      <c r="D1020" s="20">
        <v>44215.39165277778</v>
      </c>
      <c r="E1020" s="1">
        <v>1.0</v>
      </c>
      <c r="F1020" s="1">
        <v>0.0</v>
      </c>
      <c r="G1020" s="1">
        <v>0.0</v>
      </c>
      <c r="H1020" s="1">
        <v>0.0</v>
      </c>
      <c r="I1020" s="1">
        <v>0.0</v>
      </c>
      <c r="J1020" s="1">
        <v>1.0</v>
      </c>
      <c r="K1020" s="1">
        <v>1.0</v>
      </c>
      <c r="L1020" s="1">
        <v>0.0</v>
      </c>
      <c r="M1020" s="1">
        <v>0.0</v>
      </c>
      <c r="N1020" s="1">
        <v>1.0</v>
      </c>
      <c r="O1020" s="1">
        <v>1.0</v>
      </c>
      <c r="P1020" s="1">
        <v>0.0</v>
      </c>
      <c r="Q1020" s="1">
        <v>1.0</v>
      </c>
      <c r="R1020" s="45">
        <f t="shared" si="6"/>
        <v>6</v>
      </c>
      <c r="S1020" s="45">
        <f t="shared" si="7"/>
        <v>1</v>
      </c>
      <c r="T1020" s="45">
        <f t="shared" si="8"/>
        <v>3</v>
      </c>
      <c r="U1020" s="45">
        <f t="shared" si="9"/>
        <v>2</v>
      </c>
      <c r="V1020" s="45">
        <f>VLOOKUP(R1020,'PCS Percentiles'!A$2:E$105,5,False)</f>
        <v>15</v>
      </c>
      <c r="W1020" s="112" t="str">
        <f t="shared" si="10"/>
        <v>Within Standard Deviation</v>
      </c>
    </row>
    <row r="1021">
      <c r="A1021" s="1" t="b">
        <v>1</v>
      </c>
      <c r="B1021" s="1" t="s">
        <v>600</v>
      </c>
      <c r="C1021" s="1">
        <v>2459.0</v>
      </c>
      <c r="D1021" s="20">
        <v>44215.41583996528</v>
      </c>
      <c r="E1021" s="1">
        <v>3.0</v>
      </c>
      <c r="F1021" s="1">
        <v>0.0</v>
      </c>
      <c r="G1021" s="1">
        <v>3.0</v>
      </c>
      <c r="H1021" s="1">
        <v>1.0</v>
      </c>
      <c r="I1021" s="1">
        <v>1.0</v>
      </c>
      <c r="J1021" s="1">
        <v>3.0</v>
      </c>
      <c r="K1021" s="1">
        <v>0.0</v>
      </c>
      <c r="L1021" s="1">
        <v>3.0</v>
      </c>
      <c r="M1021" s="1">
        <v>4.0</v>
      </c>
      <c r="N1021" s="1">
        <v>1.0</v>
      </c>
      <c r="O1021" s="1">
        <v>1.0</v>
      </c>
      <c r="P1021" s="1">
        <v>0.0</v>
      </c>
      <c r="Q1021" s="1">
        <v>0.0</v>
      </c>
      <c r="R1021" s="45">
        <f t="shared" si="6"/>
        <v>20</v>
      </c>
      <c r="S1021" s="45">
        <f t="shared" si="7"/>
        <v>8</v>
      </c>
      <c r="T1021" s="45">
        <f t="shared" si="8"/>
        <v>3</v>
      </c>
      <c r="U1021" s="45">
        <f t="shared" si="9"/>
        <v>9</v>
      </c>
      <c r="V1021" s="45">
        <f>VLOOKUP(R1021,'PCS Percentiles'!A$2:E$105,5,False)</f>
        <v>50</v>
      </c>
      <c r="W1021" s="112" t="str">
        <f t="shared" si="10"/>
        <v>Within Standard Deviation</v>
      </c>
    </row>
    <row r="1022">
      <c r="A1022" s="1" t="b">
        <v>1</v>
      </c>
      <c r="B1022" s="1" t="s">
        <v>465</v>
      </c>
      <c r="C1022" s="1">
        <v>2294.0</v>
      </c>
      <c r="D1022" s="20">
        <v>44215.896081597224</v>
      </c>
      <c r="E1022" s="1">
        <v>4.0</v>
      </c>
      <c r="F1022" s="1">
        <v>3.0</v>
      </c>
      <c r="G1022" s="1">
        <v>2.0</v>
      </c>
      <c r="H1022" s="1">
        <v>3.0</v>
      </c>
      <c r="I1022" s="1">
        <v>2.0</v>
      </c>
      <c r="J1022" s="1">
        <v>3.0</v>
      </c>
      <c r="K1022" s="1">
        <v>3.0</v>
      </c>
      <c r="L1022" s="1">
        <v>3.0</v>
      </c>
      <c r="M1022" s="1">
        <v>3.0</v>
      </c>
      <c r="N1022" s="1">
        <v>3.0</v>
      </c>
      <c r="O1022" s="1">
        <v>3.0</v>
      </c>
      <c r="P1022" s="1">
        <v>3.0</v>
      </c>
      <c r="Q1022" s="1">
        <v>3.0</v>
      </c>
      <c r="R1022" s="45">
        <f t="shared" si="6"/>
        <v>38</v>
      </c>
      <c r="S1022" s="45">
        <f t="shared" si="7"/>
        <v>17</v>
      </c>
      <c r="T1022" s="45">
        <f t="shared" si="8"/>
        <v>9</v>
      </c>
      <c r="U1022" s="45">
        <f t="shared" si="9"/>
        <v>12</v>
      </c>
      <c r="V1022" s="45">
        <f>VLOOKUP(R1022,'PCS Percentiles'!A$2:E$105,5,False)</f>
        <v>90</v>
      </c>
      <c r="W1022" s="112" t="str">
        <f t="shared" si="10"/>
        <v>Clinically Relevant</v>
      </c>
    </row>
    <row r="1023">
      <c r="A1023" s="1" t="b">
        <v>1</v>
      </c>
      <c r="B1023" s="1" t="s">
        <v>493</v>
      </c>
      <c r="C1023" s="1">
        <v>2318.0</v>
      </c>
      <c r="D1023" s="20">
        <v>44216.42456828704</v>
      </c>
      <c r="E1023" s="1">
        <v>1.0</v>
      </c>
      <c r="F1023" s="1">
        <v>0.0</v>
      </c>
      <c r="G1023" s="1">
        <v>0.0</v>
      </c>
      <c r="H1023" s="1">
        <v>0.0</v>
      </c>
      <c r="I1023" s="1">
        <v>0.0</v>
      </c>
      <c r="J1023" s="1">
        <v>1.0</v>
      </c>
      <c r="K1023" s="1">
        <v>0.0</v>
      </c>
      <c r="L1023" s="1">
        <v>0.0</v>
      </c>
      <c r="M1023" s="1">
        <v>1.0</v>
      </c>
      <c r="N1023" s="1">
        <v>0.0</v>
      </c>
      <c r="O1023" s="1">
        <v>0.0</v>
      </c>
      <c r="P1023" s="1">
        <v>0.0</v>
      </c>
      <c r="Q1023" s="1">
        <v>1.0</v>
      </c>
      <c r="R1023" s="45">
        <f t="shared" si="6"/>
        <v>4</v>
      </c>
      <c r="S1023" s="45">
        <f t="shared" si="7"/>
        <v>1</v>
      </c>
      <c r="T1023" s="45">
        <f t="shared" si="8"/>
        <v>2</v>
      </c>
      <c r="U1023" s="45">
        <f t="shared" si="9"/>
        <v>1</v>
      </c>
      <c r="V1023" s="45">
        <f>VLOOKUP(R1023,'PCS Percentiles'!A$2:E$105,5,False)</f>
        <v>9</v>
      </c>
      <c r="W1023" s="112" t="str">
        <f t="shared" si="10"/>
        <v>Within Standard Deviation</v>
      </c>
    </row>
    <row r="1024">
      <c r="A1024" s="1" t="b">
        <v>1</v>
      </c>
      <c r="B1024" s="1" t="s">
        <v>444</v>
      </c>
      <c r="C1024" s="1">
        <v>2271.0</v>
      </c>
      <c r="D1024" s="20">
        <v>44216.62686539352</v>
      </c>
      <c r="E1024" s="1">
        <v>1.0</v>
      </c>
      <c r="F1024" s="1">
        <v>1.0</v>
      </c>
      <c r="G1024" s="1">
        <v>1.0</v>
      </c>
      <c r="H1024" s="1">
        <v>1.0</v>
      </c>
      <c r="I1024" s="1">
        <v>1.0</v>
      </c>
      <c r="J1024" s="1">
        <v>1.0</v>
      </c>
      <c r="K1024" s="1">
        <v>1.0</v>
      </c>
      <c r="L1024" s="1">
        <v>1.0</v>
      </c>
      <c r="M1024" s="1">
        <v>1.0</v>
      </c>
      <c r="N1024" s="1">
        <v>1.0</v>
      </c>
      <c r="O1024" s="1">
        <v>1.0</v>
      </c>
      <c r="P1024" s="1">
        <v>1.0</v>
      </c>
      <c r="Q1024" s="1">
        <v>1.0</v>
      </c>
      <c r="R1024" s="45">
        <f t="shared" si="6"/>
        <v>13</v>
      </c>
      <c r="S1024" s="45">
        <f t="shared" si="7"/>
        <v>6</v>
      </c>
      <c r="T1024" s="45">
        <f t="shared" si="8"/>
        <v>3</v>
      </c>
      <c r="U1024" s="45">
        <f t="shared" si="9"/>
        <v>4</v>
      </c>
      <c r="V1024" s="45">
        <f>VLOOKUP(R1024,'PCS Percentiles'!A$2:E$105,5,False)</f>
        <v>34</v>
      </c>
      <c r="W1024" s="112" t="str">
        <f t="shared" si="10"/>
        <v>Within Standard Deviation</v>
      </c>
    </row>
    <row r="1025">
      <c r="A1025" s="1" t="b">
        <v>1</v>
      </c>
      <c r="B1025" s="1" t="s">
        <v>394</v>
      </c>
      <c r="C1025" s="1">
        <v>2203.0</v>
      </c>
      <c r="D1025" s="20">
        <v>44216.724673379635</v>
      </c>
      <c r="E1025" s="1">
        <v>3.0</v>
      </c>
      <c r="F1025" s="1">
        <v>1.0</v>
      </c>
      <c r="G1025" s="1">
        <v>2.0</v>
      </c>
      <c r="H1025" s="1">
        <v>3.0</v>
      </c>
      <c r="I1025" s="1">
        <v>1.0</v>
      </c>
      <c r="J1025" s="1">
        <v>3.0</v>
      </c>
      <c r="K1025" s="1">
        <v>0.0</v>
      </c>
      <c r="L1025" s="1">
        <v>4.0</v>
      </c>
      <c r="M1025" s="1">
        <v>2.0</v>
      </c>
      <c r="N1025" s="1">
        <v>2.0</v>
      </c>
      <c r="O1025" s="1">
        <v>2.0</v>
      </c>
      <c r="P1025" s="1">
        <v>1.0</v>
      </c>
      <c r="Q1025" s="1">
        <v>0.0</v>
      </c>
      <c r="R1025" s="45">
        <f t="shared" si="6"/>
        <v>24</v>
      </c>
      <c r="S1025" s="45">
        <f t="shared" si="7"/>
        <v>11</v>
      </c>
      <c r="T1025" s="45">
        <f t="shared" si="8"/>
        <v>3</v>
      </c>
      <c r="U1025" s="45">
        <f t="shared" si="9"/>
        <v>10</v>
      </c>
      <c r="V1025" s="45">
        <f>VLOOKUP(R1025,'PCS Percentiles'!A$2:E$105,5,False)</f>
        <v>60</v>
      </c>
      <c r="W1025" s="112" t="str">
        <f t="shared" si="10"/>
        <v>Within Standard Deviation</v>
      </c>
    </row>
    <row r="1026">
      <c r="A1026" s="1" t="b">
        <v>1</v>
      </c>
      <c r="B1026" s="1" t="s">
        <v>602</v>
      </c>
      <c r="C1026" s="1">
        <v>2464.0</v>
      </c>
      <c r="D1026" s="20">
        <v>44217.190197557866</v>
      </c>
      <c r="E1026" s="1">
        <v>4.0</v>
      </c>
      <c r="F1026" s="1">
        <v>3.0</v>
      </c>
      <c r="G1026" s="1">
        <v>3.0</v>
      </c>
      <c r="H1026" s="1">
        <v>2.0</v>
      </c>
      <c r="I1026" s="1">
        <v>2.0</v>
      </c>
      <c r="J1026" s="1">
        <v>3.0</v>
      </c>
      <c r="K1026" s="1">
        <v>0.0</v>
      </c>
      <c r="L1026" s="1">
        <v>4.0</v>
      </c>
      <c r="M1026" s="1">
        <v>3.0</v>
      </c>
      <c r="N1026" s="1">
        <v>4.0</v>
      </c>
      <c r="O1026" s="1">
        <v>3.0</v>
      </c>
      <c r="P1026" s="1">
        <v>3.0</v>
      </c>
      <c r="Q1026" s="1">
        <v>4.0</v>
      </c>
      <c r="R1026" s="45">
        <f t="shared" si="6"/>
        <v>38</v>
      </c>
      <c r="S1026" s="45">
        <f t="shared" si="7"/>
        <v>17</v>
      </c>
      <c r="T1026" s="45">
        <f t="shared" si="8"/>
        <v>7</v>
      </c>
      <c r="U1026" s="45">
        <f t="shared" si="9"/>
        <v>14</v>
      </c>
      <c r="V1026" s="45">
        <f>VLOOKUP(R1026,'PCS Percentiles'!A$2:E$105,5,False)</f>
        <v>90</v>
      </c>
      <c r="W1026" s="112" t="str">
        <f t="shared" si="10"/>
        <v>Clinically Relevant</v>
      </c>
    </row>
    <row r="1027">
      <c r="A1027" s="1" t="b">
        <v>1</v>
      </c>
      <c r="B1027" s="1" t="s">
        <v>316</v>
      </c>
      <c r="C1027" s="1">
        <v>2103.0</v>
      </c>
      <c r="D1027" s="20">
        <v>44217.460220381945</v>
      </c>
      <c r="E1027" s="1">
        <v>3.0</v>
      </c>
      <c r="F1027" s="1">
        <v>3.0</v>
      </c>
      <c r="G1027" s="1">
        <v>3.0</v>
      </c>
      <c r="H1027" s="1">
        <v>4.0</v>
      </c>
      <c r="I1027" s="1">
        <v>2.0</v>
      </c>
      <c r="J1027" s="1">
        <v>3.0</v>
      </c>
      <c r="K1027" s="1">
        <v>3.0</v>
      </c>
      <c r="L1027" s="1">
        <v>4.0</v>
      </c>
      <c r="M1027" s="1">
        <v>2.0</v>
      </c>
      <c r="N1027" s="1">
        <v>2.0</v>
      </c>
      <c r="O1027" s="1">
        <v>4.0</v>
      </c>
      <c r="P1027" s="1">
        <v>1.0</v>
      </c>
      <c r="Q1027" s="1">
        <v>4.0</v>
      </c>
      <c r="R1027" s="45">
        <f t="shared" si="6"/>
        <v>38</v>
      </c>
      <c r="S1027" s="45">
        <f t="shared" si="7"/>
        <v>16</v>
      </c>
      <c r="T1027" s="45">
        <f t="shared" si="8"/>
        <v>10</v>
      </c>
      <c r="U1027" s="45">
        <f t="shared" si="9"/>
        <v>12</v>
      </c>
      <c r="V1027" s="45">
        <f>VLOOKUP(R1027,'PCS Percentiles'!A$2:E$105,5,False)</f>
        <v>90</v>
      </c>
      <c r="W1027" s="112" t="str">
        <f t="shared" si="10"/>
        <v>Clinically Relevant</v>
      </c>
    </row>
    <row r="1028">
      <c r="A1028" s="1" t="b">
        <v>1</v>
      </c>
      <c r="B1028" s="1" t="s">
        <v>603</v>
      </c>
      <c r="C1028" s="1">
        <v>2358.0</v>
      </c>
      <c r="D1028" s="20">
        <v>44217.47285535879</v>
      </c>
      <c r="E1028" s="1">
        <v>2.0</v>
      </c>
      <c r="F1028" s="1">
        <v>2.0</v>
      </c>
      <c r="G1028" s="1">
        <v>1.0</v>
      </c>
      <c r="H1028" s="1">
        <v>2.0</v>
      </c>
      <c r="I1028" s="1">
        <v>2.0</v>
      </c>
      <c r="J1028" s="1">
        <v>2.0</v>
      </c>
      <c r="K1028" s="1">
        <v>1.0</v>
      </c>
      <c r="L1028" s="1">
        <v>2.0</v>
      </c>
      <c r="M1028" s="1">
        <v>2.0</v>
      </c>
      <c r="N1028" s="1">
        <v>3.0</v>
      </c>
      <c r="O1028" s="1">
        <v>2.0</v>
      </c>
      <c r="P1028" s="1">
        <v>2.0</v>
      </c>
      <c r="Q1028" s="1">
        <v>2.0</v>
      </c>
      <c r="R1028" s="45">
        <f t="shared" si="6"/>
        <v>25</v>
      </c>
      <c r="S1028" s="45">
        <f t="shared" si="7"/>
        <v>11</v>
      </c>
      <c r="T1028" s="45">
        <f t="shared" si="8"/>
        <v>5</v>
      </c>
      <c r="U1028" s="45">
        <f t="shared" si="9"/>
        <v>9</v>
      </c>
      <c r="V1028" s="45">
        <f>VLOOKUP(R1028,'PCS Percentiles'!A$2:E$105,5,False)</f>
        <v>62</v>
      </c>
      <c r="W1028" s="112" t="str">
        <f t="shared" si="10"/>
        <v>Within Standard Deviation</v>
      </c>
    </row>
    <row r="1029">
      <c r="A1029" s="1" t="b">
        <v>1</v>
      </c>
      <c r="B1029" s="1" t="s">
        <v>605</v>
      </c>
      <c r="C1029" s="1">
        <v>2382.0</v>
      </c>
      <c r="D1029" s="20">
        <v>44217.536115752315</v>
      </c>
      <c r="E1029" s="1">
        <v>1.0</v>
      </c>
      <c r="F1029" s="1">
        <v>0.0</v>
      </c>
      <c r="G1029" s="1">
        <v>0.0</v>
      </c>
      <c r="H1029" s="1">
        <v>2.0</v>
      </c>
      <c r="I1029" s="1">
        <v>2.0</v>
      </c>
      <c r="J1029" s="1">
        <v>1.0</v>
      </c>
      <c r="K1029" s="1">
        <v>0.0</v>
      </c>
      <c r="L1029" s="1">
        <v>1.0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45">
        <f t="shared" si="6"/>
        <v>7</v>
      </c>
      <c r="S1029" s="45">
        <f t="shared" si="7"/>
        <v>5</v>
      </c>
      <c r="T1029" s="45">
        <f t="shared" si="8"/>
        <v>1</v>
      </c>
      <c r="U1029" s="45">
        <f t="shared" si="9"/>
        <v>1</v>
      </c>
      <c r="V1029" s="45">
        <f>VLOOKUP(R1029,'PCS Percentiles'!A$2:E$105,5,False)</f>
        <v>17</v>
      </c>
      <c r="W1029" s="112" t="str">
        <f t="shared" si="10"/>
        <v>Within Standard Deviation</v>
      </c>
    </row>
    <row r="1030">
      <c r="A1030" s="1" t="b">
        <v>1</v>
      </c>
      <c r="B1030" s="1" t="s">
        <v>299</v>
      </c>
      <c r="C1030" s="1">
        <v>1687.0</v>
      </c>
      <c r="D1030" s="20">
        <v>44217.692160543986</v>
      </c>
      <c r="E1030" s="1">
        <v>1.0</v>
      </c>
      <c r="F1030" s="1">
        <v>0.0</v>
      </c>
      <c r="G1030" s="1">
        <v>0.0</v>
      </c>
      <c r="H1030" s="1">
        <v>1.0</v>
      </c>
      <c r="I1030" s="1">
        <v>1.0</v>
      </c>
      <c r="J1030" s="1">
        <v>0.0</v>
      </c>
      <c r="K1030" s="1">
        <v>0.0</v>
      </c>
      <c r="L1030" s="1">
        <v>1.0</v>
      </c>
      <c r="M1030" s="1">
        <v>0.0</v>
      </c>
      <c r="N1030" s="1">
        <v>0.0</v>
      </c>
      <c r="O1030" s="1">
        <v>1.0</v>
      </c>
      <c r="P1030" s="1">
        <v>0.0</v>
      </c>
      <c r="Q1030" s="1">
        <v>0.0</v>
      </c>
      <c r="R1030" s="45">
        <f t="shared" si="6"/>
        <v>5</v>
      </c>
      <c r="S1030" s="45">
        <f t="shared" si="7"/>
        <v>3</v>
      </c>
      <c r="T1030" s="45">
        <f t="shared" si="8"/>
        <v>0</v>
      </c>
      <c r="U1030" s="45">
        <f t="shared" si="9"/>
        <v>2</v>
      </c>
      <c r="V1030" s="45">
        <f>VLOOKUP(R1030,'PCS Percentiles'!A$2:E$105,5,False)</f>
        <v>11</v>
      </c>
      <c r="W1030" s="112" t="str">
        <f t="shared" si="10"/>
        <v>Within Standard Deviation</v>
      </c>
    </row>
    <row r="1031">
      <c r="A1031" t="b">
        <v>0</v>
      </c>
      <c r="B1031" s="1" t="s">
        <v>484</v>
      </c>
      <c r="C1031" s="1">
        <v>2249.0</v>
      </c>
      <c r="D1031" s="20">
        <v>44217.696166388894</v>
      </c>
      <c r="E1031" s="1">
        <v>4.0</v>
      </c>
      <c r="F1031" s="1">
        <v>4.0</v>
      </c>
      <c r="G1031" s="1">
        <v>3.0</v>
      </c>
      <c r="H1031" s="1">
        <v>4.0</v>
      </c>
      <c r="I1031" s="1">
        <v>4.0</v>
      </c>
      <c r="J1031" s="1">
        <v>4.0</v>
      </c>
      <c r="K1031" s="1">
        <v>4.0</v>
      </c>
      <c r="L1031" s="1">
        <v>4.0</v>
      </c>
      <c r="M1031" s="1">
        <v>2.0</v>
      </c>
      <c r="N1031" s="1">
        <v>4.0</v>
      </c>
      <c r="O1031" s="1">
        <v>4.0</v>
      </c>
      <c r="P1031" s="1">
        <v>3.0</v>
      </c>
      <c r="Q1031" s="1">
        <v>4.0</v>
      </c>
      <c r="R1031" s="45">
        <f t="shared" si="6"/>
        <v>48</v>
      </c>
      <c r="S1031" s="45">
        <f t="shared" si="7"/>
        <v>22</v>
      </c>
      <c r="T1031" s="45">
        <f t="shared" si="8"/>
        <v>12</v>
      </c>
      <c r="U1031" s="45">
        <f t="shared" si="9"/>
        <v>14</v>
      </c>
      <c r="V1031" s="45">
        <f>VLOOKUP(R1031,'PCS Percentiles'!A$2:E$105,5,False)</f>
        <v>99</v>
      </c>
      <c r="W1031" s="112" t="str">
        <f t="shared" si="10"/>
        <v>Clinically Relevant</v>
      </c>
    </row>
    <row r="1032">
      <c r="A1032" s="1" t="b">
        <v>1</v>
      </c>
      <c r="B1032" s="1" t="s">
        <v>471</v>
      </c>
      <c r="C1032" s="1">
        <v>2293.0</v>
      </c>
      <c r="D1032" s="20">
        <v>44217.920440092596</v>
      </c>
      <c r="E1032" s="1">
        <v>2.0</v>
      </c>
      <c r="F1032" s="1">
        <v>2.0</v>
      </c>
      <c r="G1032" s="1">
        <v>2.0</v>
      </c>
      <c r="H1032" s="1">
        <v>3.0</v>
      </c>
      <c r="I1032" s="1">
        <v>2.0</v>
      </c>
      <c r="J1032" s="1">
        <v>3.0</v>
      </c>
      <c r="K1032" s="1">
        <v>1.0</v>
      </c>
      <c r="L1032" s="1">
        <v>2.0</v>
      </c>
      <c r="M1032" s="1">
        <v>2.0</v>
      </c>
      <c r="N1032" s="1">
        <v>2.0</v>
      </c>
      <c r="O1032" s="1">
        <v>2.0</v>
      </c>
      <c r="P1032" s="1">
        <v>1.0</v>
      </c>
      <c r="Q1032" s="1">
        <v>3.0</v>
      </c>
      <c r="R1032" s="45">
        <f t="shared" si="6"/>
        <v>27</v>
      </c>
      <c r="S1032" s="45">
        <f t="shared" si="7"/>
        <v>12</v>
      </c>
      <c r="T1032" s="45">
        <f t="shared" si="8"/>
        <v>7</v>
      </c>
      <c r="U1032" s="45">
        <f t="shared" si="9"/>
        <v>8</v>
      </c>
      <c r="V1032" s="45">
        <f>VLOOKUP(R1032,'PCS Percentiles'!A$2:E$105,5,False)</f>
        <v>67</v>
      </c>
      <c r="W1032" s="112" t="str">
        <f t="shared" si="10"/>
        <v>Within Standard Deviation</v>
      </c>
    </row>
    <row r="1033">
      <c r="A1033" s="1" t="b">
        <v>1</v>
      </c>
      <c r="B1033" s="1" t="s">
        <v>322</v>
      </c>
      <c r="C1033" s="1">
        <v>2110.0</v>
      </c>
      <c r="D1033" s="20">
        <v>44218.48460541667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1.0</v>
      </c>
      <c r="K1033" s="1">
        <v>1.0</v>
      </c>
      <c r="L1033" s="1">
        <v>1.0</v>
      </c>
      <c r="M1033" s="1">
        <v>0.0</v>
      </c>
      <c r="N1033" s="1">
        <v>0.0</v>
      </c>
      <c r="O1033" s="1">
        <v>0.0</v>
      </c>
      <c r="P1033" s="1">
        <v>1.0</v>
      </c>
      <c r="Q1033" s="1">
        <v>0.0</v>
      </c>
      <c r="R1033" s="45">
        <f t="shared" si="6"/>
        <v>4</v>
      </c>
      <c r="S1033" s="45">
        <f t="shared" si="7"/>
        <v>1</v>
      </c>
      <c r="T1033" s="45">
        <f t="shared" si="8"/>
        <v>2</v>
      </c>
      <c r="U1033" s="45">
        <f t="shared" si="9"/>
        <v>1</v>
      </c>
      <c r="V1033" s="45">
        <f>VLOOKUP(R1033,'PCS Percentiles'!A$2:E$105,5,False)</f>
        <v>9</v>
      </c>
      <c r="W1033" s="112" t="str">
        <f t="shared" si="10"/>
        <v>Within Standard Deviation</v>
      </c>
    </row>
    <row r="1034">
      <c r="A1034" s="1" t="b">
        <v>1</v>
      </c>
      <c r="B1034" s="1" t="s">
        <v>607</v>
      </c>
      <c r="C1034" s="1">
        <v>2460.0</v>
      </c>
      <c r="D1034" s="20">
        <v>44219.33783859954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45">
        <f t="shared" si="6"/>
        <v>0</v>
      </c>
      <c r="S1034" s="45">
        <f t="shared" si="7"/>
        <v>0</v>
      </c>
      <c r="T1034" s="45">
        <f t="shared" si="8"/>
        <v>0</v>
      </c>
      <c r="U1034" s="45">
        <f t="shared" si="9"/>
        <v>0</v>
      </c>
      <c r="V1034" s="45">
        <f>VLOOKUP(R1034,'PCS Percentiles'!A$2:E$105,5,False)</f>
        <v>2</v>
      </c>
      <c r="W1034" s="112" t="str">
        <f t="shared" si="10"/>
        <v>Within Standard Deviation</v>
      </c>
    </row>
    <row r="1035">
      <c r="A1035" s="1" t="b">
        <v>1</v>
      </c>
      <c r="B1035" s="1" t="s">
        <v>491</v>
      </c>
      <c r="C1035" s="1">
        <v>2301.0</v>
      </c>
      <c r="D1035" s="20">
        <v>44219.36590224537</v>
      </c>
      <c r="E1035" s="1">
        <v>3.0</v>
      </c>
      <c r="F1035" s="1">
        <v>2.0</v>
      </c>
      <c r="G1035" s="1">
        <v>1.0</v>
      </c>
      <c r="H1035" s="1">
        <v>2.0</v>
      </c>
      <c r="I1035" s="1">
        <v>2.0</v>
      </c>
      <c r="J1035" s="1">
        <v>1.0</v>
      </c>
      <c r="K1035" s="1">
        <v>1.0</v>
      </c>
      <c r="L1035" s="1">
        <v>1.0</v>
      </c>
      <c r="M1035" s="1">
        <v>1.0</v>
      </c>
      <c r="N1035" s="1">
        <v>1.0</v>
      </c>
      <c r="O1035" s="1">
        <v>1.0</v>
      </c>
      <c r="P1035" s="1">
        <v>1.0</v>
      </c>
      <c r="Q1035" s="1">
        <v>1.0</v>
      </c>
      <c r="R1035" s="45">
        <f t="shared" si="6"/>
        <v>18</v>
      </c>
      <c r="S1035" s="45">
        <f t="shared" si="7"/>
        <v>11</v>
      </c>
      <c r="T1035" s="45">
        <f t="shared" si="8"/>
        <v>3</v>
      </c>
      <c r="U1035" s="45">
        <f t="shared" si="9"/>
        <v>4</v>
      </c>
      <c r="V1035" s="45">
        <f>VLOOKUP(R1035,'PCS Percentiles'!A$2:E$105,5,False)</f>
        <v>47</v>
      </c>
      <c r="W1035" s="112" t="str">
        <f t="shared" si="10"/>
        <v>Within Standard Deviation</v>
      </c>
    </row>
    <row r="1036">
      <c r="A1036" s="1" t="b">
        <v>1</v>
      </c>
      <c r="B1036" s="1" t="s">
        <v>573</v>
      </c>
      <c r="C1036" s="1">
        <v>2435.0</v>
      </c>
      <c r="D1036" s="20">
        <v>44219.4708602662</v>
      </c>
      <c r="E1036" s="1">
        <v>3.0</v>
      </c>
      <c r="F1036" s="1">
        <v>1.0</v>
      </c>
      <c r="G1036" s="1">
        <v>2.0</v>
      </c>
      <c r="H1036" s="1">
        <v>4.0</v>
      </c>
      <c r="I1036" s="1">
        <v>4.0</v>
      </c>
      <c r="J1036" s="1">
        <v>4.0</v>
      </c>
      <c r="K1036" s="1">
        <v>1.0</v>
      </c>
      <c r="L1036" s="1">
        <v>4.0</v>
      </c>
      <c r="M1036" s="1">
        <v>4.0</v>
      </c>
      <c r="N1036" s="1">
        <v>4.0</v>
      </c>
      <c r="O1036" s="1">
        <v>4.0</v>
      </c>
      <c r="P1036" s="1">
        <v>4.0</v>
      </c>
      <c r="Q1036" s="1">
        <v>3.0</v>
      </c>
      <c r="R1036" s="45">
        <f t="shared" si="6"/>
        <v>42</v>
      </c>
      <c r="S1036" s="45">
        <f t="shared" si="7"/>
        <v>18</v>
      </c>
      <c r="T1036" s="45">
        <f t="shared" si="8"/>
        <v>8</v>
      </c>
      <c r="U1036" s="45">
        <f t="shared" si="9"/>
        <v>16</v>
      </c>
      <c r="V1036" s="45">
        <f>VLOOKUP(R1036,'PCS Percentiles'!A$2:E$105,5,False)</f>
        <v>94</v>
      </c>
      <c r="W1036" s="112" t="str">
        <f t="shared" si="10"/>
        <v>Clinically Relevant</v>
      </c>
    </row>
    <row r="1037">
      <c r="A1037" s="1" t="b">
        <v>1</v>
      </c>
      <c r="B1037" s="1" t="s">
        <v>469</v>
      </c>
      <c r="C1037" s="1">
        <v>2292.0</v>
      </c>
      <c r="D1037" s="20">
        <v>44220.700530567134</v>
      </c>
      <c r="E1037" s="1">
        <v>1.0</v>
      </c>
      <c r="F1037" s="1">
        <v>1.0</v>
      </c>
      <c r="G1037" s="1">
        <v>1.0</v>
      </c>
      <c r="H1037" s="1">
        <v>2.0</v>
      </c>
      <c r="I1037" s="1">
        <v>2.0</v>
      </c>
      <c r="J1037" s="1">
        <v>0.0</v>
      </c>
      <c r="K1037" s="1">
        <v>1.0</v>
      </c>
      <c r="L1037" s="1">
        <v>1.0</v>
      </c>
      <c r="M1037" s="1">
        <v>0.0</v>
      </c>
      <c r="N1037" s="1">
        <v>0.0</v>
      </c>
      <c r="O1037" s="1">
        <v>0.0</v>
      </c>
      <c r="P1037" s="1">
        <v>0.0</v>
      </c>
      <c r="Q1037" s="1">
        <v>1.0</v>
      </c>
      <c r="R1037" s="45">
        <f t="shared" si="6"/>
        <v>10</v>
      </c>
      <c r="S1037" s="45">
        <f t="shared" si="7"/>
        <v>7</v>
      </c>
      <c r="T1037" s="45">
        <f t="shared" si="8"/>
        <v>2</v>
      </c>
      <c r="U1037" s="45">
        <f t="shared" si="9"/>
        <v>1</v>
      </c>
      <c r="V1037" s="45">
        <f>VLOOKUP(R1037,'PCS Percentiles'!A$2:E$105,5,False)</f>
        <v>24</v>
      </c>
      <c r="W1037" s="112" t="str">
        <f t="shared" si="10"/>
        <v>Within Standard Deviation</v>
      </c>
    </row>
    <row r="1038">
      <c r="A1038" s="1" t="b">
        <v>1</v>
      </c>
      <c r="B1038" s="1" t="s">
        <v>608</v>
      </c>
      <c r="C1038" s="1">
        <v>2452.0</v>
      </c>
      <c r="D1038" s="20">
        <v>44220.779150648144</v>
      </c>
      <c r="E1038" s="1">
        <v>4.0</v>
      </c>
      <c r="F1038" s="1">
        <v>2.0</v>
      </c>
      <c r="G1038" s="1">
        <v>4.0</v>
      </c>
      <c r="H1038" s="1">
        <v>4.0</v>
      </c>
      <c r="I1038" s="1">
        <v>3.0</v>
      </c>
      <c r="J1038" s="1">
        <v>1.0</v>
      </c>
      <c r="K1038" s="1">
        <v>1.0</v>
      </c>
      <c r="L1038" s="1">
        <v>4.0</v>
      </c>
      <c r="M1038" s="1">
        <v>4.0</v>
      </c>
      <c r="N1038" s="1">
        <v>3.0</v>
      </c>
      <c r="O1038" s="1">
        <v>3.0</v>
      </c>
      <c r="P1038" s="1">
        <v>2.0</v>
      </c>
      <c r="Q1038" s="1">
        <v>1.0</v>
      </c>
      <c r="R1038" s="45">
        <f t="shared" si="6"/>
        <v>36</v>
      </c>
      <c r="S1038" s="45">
        <f t="shared" si="7"/>
        <v>19</v>
      </c>
      <c r="T1038" s="45">
        <f t="shared" si="8"/>
        <v>3</v>
      </c>
      <c r="U1038" s="45">
        <f t="shared" si="9"/>
        <v>14</v>
      </c>
      <c r="V1038" s="45">
        <f>VLOOKUP(R1038,'PCS Percentiles'!A$2:E$105,5,False)</f>
        <v>87</v>
      </c>
      <c r="W1038" s="112" t="str">
        <f t="shared" si="10"/>
        <v>Clinically Relevant</v>
      </c>
    </row>
    <row r="1039">
      <c r="A1039" s="1" t="b">
        <v>1</v>
      </c>
      <c r="B1039" s="1" t="s">
        <v>609</v>
      </c>
      <c r="C1039" s="1">
        <v>2451.0</v>
      </c>
      <c r="D1039" s="20">
        <v>44221.411537974534</v>
      </c>
      <c r="E1039" s="1">
        <v>1.0</v>
      </c>
      <c r="F1039" s="1">
        <v>0.0</v>
      </c>
      <c r="G1039" s="1">
        <v>0.0</v>
      </c>
      <c r="H1039" s="1">
        <v>1.0</v>
      </c>
      <c r="I1039" s="1">
        <v>1.0</v>
      </c>
      <c r="J1039" s="1">
        <v>1.0</v>
      </c>
      <c r="K1039" s="1">
        <v>1.0</v>
      </c>
      <c r="L1039" s="1">
        <v>0.0</v>
      </c>
      <c r="M1039" s="1">
        <v>1.0</v>
      </c>
      <c r="N1039" s="1">
        <v>0.0</v>
      </c>
      <c r="O1039" s="1">
        <v>0.0</v>
      </c>
      <c r="P1039" s="1">
        <v>1.0</v>
      </c>
      <c r="Q1039" s="1">
        <v>1.0</v>
      </c>
      <c r="R1039" s="45">
        <f t="shared" si="6"/>
        <v>8</v>
      </c>
      <c r="S1039" s="45">
        <f t="shared" si="7"/>
        <v>4</v>
      </c>
      <c r="T1039" s="45">
        <f t="shared" si="8"/>
        <v>3</v>
      </c>
      <c r="U1039" s="45">
        <f t="shared" si="9"/>
        <v>1</v>
      </c>
      <c r="V1039" s="45">
        <f>VLOOKUP(R1039,'PCS Percentiles'!A$2:E$105,5,False)</f>
        <v>19</v>
      </c>
      <c r="W1039" s="112" t="str">
        <f t="shared" si="10"/>
        <v>Within Standard Deviation</v>
      </c>
    </row>
    <row r="1040">
      <c r="A1040" s="1" t="b">
        <v>1</v>
      </c>
      <c r="B1040" s="1" t="s">
        <v>543</v>
      </c>
      <c r="C1040" s="1">
        <v>2378.0</v>
      </c>
      <c r="D1040" s="20">
        <v>44221.678377118056</v>
      </c>
      <c r="E1040" s="1">
        <v>3.0</v>
      </c>
      <c r="F1040" s="1">
        <v>1.0</v>
      </c>
      <c r="G1040" s="1">
        <v>1.0</v>
      </c>
      <c r="H1040" s="1">
        <v>3.0</v>
      </c>
      <c r="I1040" s="1">
        <v>4.0</v>
      </c>
      <c r="J1040" s="1">
        <v>3.0</v>
      </c>
      <c r="K1040" s="1">
        <v>4.0</v>
      </c>
      <c r="L1040" s="1">
        <v>4.0</v>
      </c>
      <c r="M1040" s="1">
        <v>3.0</v>
      </c>
      <c r="N1040" s="1">
        <v>3.0</v>
      </c>
      <c r="O1040" s="1">
        <v>3.0</v>
      </c>
      <c r="P1040" s="1">
        <v>2.0</v>
      </c>
      <c r="Q1040" s="1">
        <v>2.0</v>
      </c>
      <c r="R1040" s="45">
        <f t="shared" si="6"/>
        <v>36</v>
      </c>
      <c r="S1040" s="45">
        <f t="shared" si="7"/>
        <v>14</v>
      </c>
      <c r="T1040" s="45">
        <f t="shared" si="8"/>
        <v>9</v>
      </c>
      <c r="U1040" s="45">
        <f t="shared" si="9"/>
        <v>13</v>
      </c>
      <c r="V1040" s="45">
        <f>VLOOKUP(R1040,'PCS Percentiles'!A$2:E$105,5,False)</f>
        <v>87</v>
      </c>
      <c r="W1040" s="112" t="str">
        <f t="shared" si="10"/>
        <v>Clinically Relevant</v>
      </c>
    </row>
    <row r="1041">
      <c r="A1041" s="1" t="b">
        <v>1</v>
      </c>
      <c r="B1041" s="1" t="s">
        <v>399</v>
      </c>
      <c r="C1041" s="1">
        <v>2049.0</v>
      </c>
      <c r="D1041" s="20">
        <v>44222.36295542824</v>
      </c>
      <c r="E1041" s="1">
        <v>2.0</v>
      </c>
      <c r="F1041" s="1">
        <v>3.0</v>
      </c>
      <c r="G1041" s="1">
        <v>3.0</v>
      </c>
      <c r="H1041" s="1">
        <v>3.0</v>
      </c>
      <c r="I1041" s="1">
        <v>3.0</v>
      </c>
      <c r="J1041" s="1">
        <v>1.0</v>
      </c>
      <c r="K1041" s="1">
        <v>4.0</v>
      </c>
      <c r="L1041" s="1">
        <v>3.0</v>
      </c>
      <c r="M1041" s="1">
        <v>3.0</v>
      </c>
      <c r="N1041" s="1">
        <v>3.0</v>
      </c>
      <c r="O1041" s="1">
        <v>3.0</v>
      </c>
      <c r="P1041" s="1">
        <v>3.0</v>
      </c>
      <c r="Q1041" s="1">
        <v>3.0</v>
      </c>
      <c r="R1041" s="45">
        <f t="shared" si="6"/>
        <v>37</v>
      </c>
      <c r="S1041" s="45">
        <f t="shared" si="7"/>
        <v>17</v>
      </c>
      <c r="T1041" s="45">
        <f t="shared" si="8"/>
        <v>8</v>
      </c>
      <c r="U1041" s="45">
        <f t="shared" si="9"/>
        <v>12</v>
      </c>
      <c r="V1041" s="45">
        <f>VLOOKUP(R1041,'PCS Percentiles'!A$2:E$105,5,False)</f>
        <v>88</v>
      </c>
      <c r="W1041" s="112" t="str">
        <f t="shared" si="10"/>
        <v>Clinically Relevant</v>
      </c>
    </row>
    <row r="1042">
      <c r="A1042" s="1" t="b">
        <v>1</v>
      </c>
      <c r="B1042" s="1" t="s">
        <v>566</v>
      </c>
      <c r="C1042" s="1">
        <v>2426.0</v>
      </c>
      <c r="D1042" s="20">
        <v>44222.39233537037</v>
      </c>
      <c r="E1042" s="1">
        <v>3.0</v>
      </c>
      <c r="F1042" s="1">
        <v>2.0</v>
      </c>
      <c r="G1042" s="1">
        <v>3.0</v>
      </c>
      <c r="H1042" s="1">
        <v>2.0</v>
      </c>
      <c r="I1042" s="1">
        <v>2.0</v>
      </c>
      <c r="J1042" s="1">
        <v>3.0</v>
      </c>
      <c r="K1042" s="1">
        <v>3.0</v>
      </c>
      <c r="L1042" s="1">
        <v>4.0</v>
      </c>
      <c r="M1042" s="1">
        <v>3.0</v>
      </c>
      <c r="N1042" s="1">
        <v>2.0</v>
      </c>
      <c r="O1042" s="1">
        <v>3.0</v>
      </c>
      <c r="P1042" s="1">
        <v>3.0</v>
      </c>
      <c r="Q1042" s="1">
        <v>3.0</v>
      </c>
      <c r="R1042" s="45">
        <f t="shared" si="6"/>
        <v>36</v>
      </c>
      <c r="S1042" s="45">
        <f t="shared" si="7"/>
        <v>15</v>
      </c>
      <c r="T1042" s="45">
        <f t="shared" si="8"/>
        <v>9</v>
      </c>
      <c r="U1042" s="45">
        <f t="shared" si="9"/>
        <v>12</v>
      </c>
      <c r="V1042" s="45">
        <f>VLOOKUP(R1042,'PCS Percentiles'!A$2:E$105,5,False)</f>
        <v>87</v>
      </c>
      <c r="W1042" s="112" t="str">
        <f t="shared" si="10"/>
        <v>Clinically Relevant</v>
      </c>
    </row>
    <row r="1043">
      <c r="A1043" s="1" t="b">
        <v>1</v>
      </c>
      <c r="B1043" s="1" t="s">
        <v>480</v>
      </c>
      <c r="C1043" s="1">
        <v>2309.0</v>
      </c>
      <c r="D1043" s="20">
        <v>44222.61951523148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45">
        <f t="shared" si="6"/>
        <v>0</v>
      </c>
      <c r="S1043" s="45">
        <f t="shared" si="7"/>
        <v>0</v>
      </c>
      <c r="T1043" s="45">
        <f t="shared" si="8"/>
        <v>0</v>
      </c>
      <c r="U1043" s="45">
        <f t="shared" si="9"/>
        <v>0</v>
      </c>
      <c r="V1043" s="45">
        <f>VLOOKUP(R1043,'PCS Percentiles'!A$2:E$105,5,False)</f>
        <v>2</v>
      </c>
      <c r="W1043" s="112" t="str">
        <f t="shared" si="10"/>
        <v>Within Standard Deviation</v>
      </c>
    </row>
    <row r="1044">
      <c r="A1044" s="1" t="b">
        <v>1</v>
      </c>
      <c r="B1044" s="1" t="s">
        <v>565</v>
      </c>
      <c r="C1044" s="1">
        <v>2142.0</v>
      </c>
      <c r="D1044" s="20">
        <v>44222.625346307876</v>
      </c>
      <c r="E1044" s="1">
        <v>2.0</v>
      </c>
      <c r="F1044" s="1">
        <v>1.0</v>
      </c>
      <c r="G1044" s="1">
        <v>2.0</v>
      </c>
      <c r="H1044" s="1">
        <v>3.0</v>
      </c>
      <c r="I1044" s="1">
        <v>2.0</v>
      </c>
      <c r="J1044" s="1">
        <v>2.0</v>
      </c>
      <c r="K1044" s="1">
        <v>3.0</v>
      </c>
      <c r="L1044" s="1">
        <v>2.0</v>
      </c>
      <c r="M1044" s="1">
        <v>1.0</v>
      </c>
      <c r="N1044" s="1">
        <v>2.0</v>
      </c>
      <c r="O1044" s="1">
        <v>2.0</v>
      </c>
      <c r="P1044" s="1">
        <v>4.0</v>
      </c>
      <c r="Q1044" s="1">
        <v>3.0</v>
      </c>
      <c r="R1044" s="45">
        <f t="shared" si="6"/>
        <v>29</v>
      </c>
      <c r="S1044" s="45">
        <f t="shared" si="7"/>
        <v>14</v>
      </c>
      <c r="T1044" s="45">
        <f t="shared" si="8"/>
        <v>8</v>
      </c>
      <c r="U1044" s="45">
        <f t="shared" si="9"/>
        <v>7</v>
      </c>
      <c r="V1044" s="45">
        <f>VLOOKUP(R1044,'PCS Percentiles'!A$2:E$105,5,False)</f>
        <v>73</v>
      </c>
      <c r="W1044" s="112" t="str">
        <f t="shared" si="10"/>
        <v>Within Standard Deviation</v>
      </c>
    </row>
    <row r="1045">
      <c r="A1045" t="b">
        <v>0</v>
      </c>
      <c r="B1045" s="1" t="s">
        <v>611</v>
      </c>
      <c r="C1045" s="1">
        <v>2373.0</v>
      </c>
      <c r="D1045" s="20">
        <v>44222.628214236116</v>
      </c>
      <c r="E1045" s="1">
        <v>3.0</v>
      </c>
      <c r="F1045" s="1">
        <v>1.0</v>
      </c>
      <c r="G1045" s="1">
        <v>1.0</v>
      </c>
      <c r="H1045" s="1">
        <v>3.0</v>
      </c>
      <c r="I1045" s="1">
        <v>3.0</v>
      </c>
      <c r="J1045" s="1">
        <v>2.0</v>
      </c>
      <c r="K1045" s="1">
        <v>2.0</v>
      </c>
      <c r="L1045" s="1">
        <v>3.0</v>
      </c>
      <c r="M1045" s="1">
        <v>3.0</v>
      </c>
      <c r="N1045" s="1">
        <v>3.0</v>
      </c>
      <c r="O1045" s="1">
        <v>3.0</v>
      </c>
      <c r="P1045" s="1">
        <v>2.0</v>
      </c>
      <c r="Q1045" s="1">
        <v>2.0</v>
      </c>
      <c r="R1045" s="45">
        <f t="shared" si="6"/>
        <v>31</v>
      </c>
      <c r="S1045" s="45">
        <f t="shared" si="7"/>
        <v>13</v>
      </c>
      <c r="T1045" s="45">
        <f t="shared" si="8"/>
        <v>6</v>
      </c>
      <c r="U1045" s="45">
        <f t="shared" si="9"/>
        <v>12</v>
      </c>
      <c r="V1045" s="45">
        <f>VLOOKUP(R1045,'PCS Percentiles'!A$2:E$105,5,False)</f>
        <v>78</v>
      </c>
      <c r="W1045" s="112" t="str">
        <f t="shared" si="10"/>
        <v>Clinically Relevant</v>
      </c>
    </row>
    <row r="1046">
      <c r="A1046" s="1" t="b">
        <v>1</v>
      </c>
      <c r="B1046" s="1" t="s">
        <v>917</v>
      </c>
      <c r="C1046" s="1">
        <v>2066.0</v>
      </c>
      <c r="D1046" s="20">
        <v>44223.45087890046</v>
      </c>
      <c r="E1046" s="1">
        <v>2.0</v>
      </c>
      <c r="F1046" s="1">
        <v>2.0</v>
      </c>
      <c r="G1046" s="1">
        <v>1.0</v>
      </c>
      <c r="H1046" s="1">
        <v>2.0</v>
      </c>
      <c r="I1046" s="1">
        <v>1.0</v>
      </c>
      <c r="J1046" s="1">
        <v>2.0</v>
      </c>
      <c r="K1046" s="1">
        <v>1.0</v>
      </c>
      <c r="L1046" s="1">
        <v>2.0</v>
      </c>
      <c r="M1046" s="1">
        <v>2.0</v>
      </c>
      <c r="N1046" s="1">
        <v>1.0</v>
      </c>
      <c r="O1046" s="1">
        <v>2.0</v>
      </c>
      <c r="P1046" s="1">
        <v>3.0</v>
      </c>
      <c r="Q1046" s="1">
        <v>3.0</v>
      </c>
      <c r="R1046" s="45">
        <f t="shared" si="6"/>
        <v>24</v>
      </c>
      <c r="S1046" s="45">
        <f t="shared" si="7"/>
        <v>11</v>
      </c>
      <c r="T1046" s="45">
        <f t="shared" si="8"/>
        <v>6</v>
      </c>
      <c r="U1046" s="45">
        <f t="shared" si="9"/>
        <v>7</v>
      </c>
      <c r="V1046" s="45">
        <f>VLOOKUP(R1046,'PCS Percentiles'!A$2:E$105,5,False)</f>
        <v>60</v>
      </c>
      <c r="W1046" s="112" t="str">
        <f t="shared" si="10"/>
        <v>Within Standard Deviation</v>
      </c>
    </row>
    <row r="1047">
      <c r="A1047" s="1" t="b">
        <v>1</v>
      </c>
      <c r="B1047" s="1" t="s">
        <v>612</v>
      </c>
      <c r="C1047" s="1">
        <v>2348.0</v>
      </c>
      <c r="D1047" s="20">
        <v>44223.59642721065</v>
      </c>
      <c r="E1047" s="1">
        <v>1.0</v>
      </c>
      <c r="F1047" s="1">
        <v>1.0</v>
      </c>
      <c r="G1047" s="1">
        <v>1.0</v>
      </c>
      <c r="H1047" s="1">
        <v>1.0</v>
      </c>
      <c r="I1047" s="1">
        <v>1.0</v>
      </c>
      <c r="J1047" s="1">
        <v>1.0</v>
      </c>
      <c r="K1047" s="1">
        <v>2.0</v>
      </c>
      <c r="L1047" s="1">
        <v>2.0</v>
      </c>
      <c r="M1047" s="1">
        <v>1.0</v>
      </c>
      <c r="N1047" s="1">
        <v>1.0</v>
      </c>
      <c r="O1047" s="1">
        <v>1.0</v>
      </c>
      <c r="P1047" s="1">
        <v>1.0</v>
      </c>
      <c r="Q1047" s="1">
        <v>1.0</v>
      </c>
      <c r="R1047" s="45">
        <f t="shared" si="6"/>
        <v>15</v>
      </c>
      <c r="S1047" s="45">
        <f t="shared" si="7"/>
        <v>6</v>
      </c>
      <c r="T1047" s="45">
        <f t="shared" si="8"/>
        <v>4</v>
      </c>
      <c r="U1047" s="45">
        <f t="shared" si="9"/>
        <v>5</v>
      </c>
      <c r="V1047" s="45">
        <f>VLOOKUP(R1047,'PCS Percentiles'!A$2:E$105,5,False)</f>
        <v>39</v>
      </c>
      <c r="W1047" s="112" t="str">
        <f t="shared" si="10"/>
        <v>Within Standard Deviation</v>
      </c>
    </row>
    <row r="1048">
      <c r="A1048" s="1" t="b">
        <v>1</v>
      </c>
      <c r="B1048" s="1" t="s">
        <v>554</v>
      </c>
      <c r="C1048" s="1">
        <v>1387.0</v>
      </c>
      <c r="D1048" s="20">
        <v>44223.80951673611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45">
        <f t="shared" si="6"/>
        <v>0</v>
      </c>
      <c r="S1048" s="45">
        <f t="shared" si="7"/>
        <v>0</v>
      </c>
      <c r="T1048" s="45">
        <f t="shared" si="8"/>
        <v>0</v>
      </c>
      <c r="U1048" s="45">
        <f t="shared" si="9"/>
        <v>0</v>
      </c>
      <c r="V1048" s="45">
        <f>VLOOKUP(R1048,'PCS Percentiles'!A$2:E$105,5,False)</f>
        <v>2</v>
      </c>
      <c r="W1048" s="112" t="str">
        <f t="shared" si="10"/>
        <v>Within Standard Deviation</v>
      </c>
    </row>
    <row r="1049">
      <c r="A1049" s="1" t="b">
        <v>1</v>
      </c>
      <c r="B1049" s="1" t="s">
        <v>641</v>
      </c>
      <c r="C1049" s="1">
        <v>2468.0</v>
      </c>
      <c r="D1049" s="20">
        <v>44223.868429375</v>
      </c>
      <c r="E1049" s="1">
        <v>2.0</v>
      </c>
      <c r="F1049" s="1">
        <v>1.0</v>
      </c>
      <c r="G1049" s="1">
        <v>1.0</v>
      </c>
      <c r="H1049" s="1">
        <v>1.0</v>
      </c>
      <c r="I1049" s="1">
        <v>2.0</v>
      </c>
      <c r="J1049" s="1">
        <v>4.0</v>
      </c>
      <c r="K1049" s="1">
        <v>3.0</v>
      </c>
      <c r="L1049" s="1">
        <v>3.0</v>
      </c>
      <c r="M1049" s="1">
        <v>2.0</v>
      </c>
      <c r="N1049" s="1">
        <v>3.0</v>
      </c>
      <c r="O1049" s="1">
        <v>3.0</v>
      </c>
      <c r="P1049" s="1">
        <v>1.0</v>
      </c>
      <c r="Q1049" s="1">
        <v>4.0</v>
      </c>
      <c r="R1049" s="45">
        <f t="shared" si="6"/>
        <v>30</v>
      </c>
      <c r="S1049" s="45">
        <f t="shared" si="7"/>
        <v>8</v>
      </c>
      <c r="T1049" s="45">
        <f t="shared" si="8"/>
        <v>11</v>
      </c>
      <c r="U1049" s="45">
        <f t="shared" si="9"/>
        <v>11</v>
      </c>
      <c r="V1049" s="45">
        <f>VLOOKUP(R1049,'PCS Percentiles'!A$2:E$105,5,False)</f>
        <v>75</v>
      </c>
      <c r="W1049" s="112" t="str">
        <f t="shared" si="10"/>
        <v>Clinically Relevant</v>
      </c>
    </row>
    <row r="1050">
      <c r="A1050" s="1" t="b">
        <v>1</v>
      </c>
      <c r="B1050" s="1" t="s">
        <v>580</v>
      </c>
      <c r="C1050" s="1">
        <v>2442.0</v>
      </c>
      <c r="D1050" s="20">
        <v>44224.349821006945</v>
      </c>
      <c r="E1050" s="1">
        <v>1.0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1.0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45">
        <f t="shared" si="6"/>
        <v>2</v>
      </c>
      <c r="S1050" s="45">
        <f t="shared" si="7"/>
        <v>1</v>
      </c>
      <c r="T1050" s="45">
        <f t="shared" si="8"/>
        <v>0</v>
      </c>
      <c r="U1050" s="45">
        <f t="shared" si="9"/>
        <v>1</v>
      </c>
      <c r="V1050" s="45">
        <f>VLOOKUP(R1050,'PCS Percentiles'!A$2:E$105,5,False)</f>
        <v>5</v>
      </c>
      <c r="W1050" s="112" t="str">
        <f t="shared" si="10"/>
        <v>Within Standard Deviation</v>
      </c>
    </row>
    <row r="1051">
      <c r="A1051" s="1" t="b">
        <v>1</v>
      </c>
      <c r="B1051" s="1" t="s">
        <v>614</v>
      </c>
      <c r="C1051" s="1">
        <v>2471.0</v>
      </c>
      <c r="D1051" s="20">
        <v>44224.71392851852</v>
      </c>
      <c r="E1051" s="1">
        <v>3.0</v>
      </c>
      <c r="F1051" s="1">
        <v>2.0</v>
      </c>
      <c r="G1051" s="1">
        <v>2.0</v>
      </c>
      <c r="H1051" s="1">
        <v>2.0</v>
      </c>
      <c r="I1051" s="1">
        <v>2.0</v>
      </c>
      <c r="J1051" s="1">
        <v>2.0</v>
      </c>
      <c r="K1051" s="1">
        <v>1.0</v>
      </c>
      <c r="L1051" s="1">
        <v>2.0</v>
      </c>
      <c r="M1051" s="1">
        <v>3.0</v>
      </c>
      <c r="N1051" s="1">
        <v>3.0</v>
      </c>
      <c r="O1051" s="1">
        <v>3.0</v>
      </c>
      <c r="P1051" s="1">
        <v>2.0</v>
      </c>
      <c r="Q1051" s="1">
        <v>2.0</v>
      </c>
      <c r="R1051" s="45">
        <f t="shared" si="6"/>
        <v>29</v>
      </c>
      <c r="S1051" s="45">
        <f t="shared" si="7"/>
        <v>13</v>
      </c>
      <c r="T1051" s="45">
        <f t="shared" si="8"/>
        <v>5</v>
      </c>
      <c r="U1051" s="45">
        <f t="shared" si="9"/>
        <v>11</v>
      </c>
      <c r="V1051" s="45">
        <f>VLOOKUP(R1051,'PCS Percentiles'!A$2:E$105,5,False)</f>
        <v>73</v>
      </c>
      <c r="W1051" s="112" t="str">
        <f t="shared" si="10"/>
        <v>Within Standard Deviation</v>
      </c>
    </row>
    <row r="1052">
      <c r="A1052" s="1" t="b">
        <v>1</v>
      </c>
      <c r="B1052" s="1" t="s">
        <v>615</v>
      </c>
      <c r="C1052" s="1">
        <v>2464.0</v>
      </c>
      <c r="D1052" s="20">
        <v>44224.83260780093</v>
      </c>
      <c r="E1052" s="1">
        <v>2.0</v>
      </c>
      <c r="F1052" s="1">
        <v>2.0</v>
      </c>
      <c r="G1052" s="1">
        <v>2.0</v>
      </c>
      <c r="H1052" s="1">
        <v>2.0</v>
      </c>
      <c r="I1052" s="1">
        <v>2.0</v>
      </c>
      <c r="J1052" s="1">
        <v>2.0</v>
      </c>
      <c r="K1052" s="1">
        <v>2.0</v>
      </c>
      <c r="L1052" s="1">
        <v>2.0</v>
      </c>
      <c r="M1052" s="1">
        <v>2.0</v>
      </c>
      <c r="N1052" s="1">
        <v>2.0</v>
      </c>
      <c r="O1052" s="1">
        <v>2.0</v>
      </c>
      <c r="P1052" s="1">
        <v>2.0</v>
      </c>
      <c r="Q1052" s="1">
        <v>2.0</v>
      </c>
      <c r="R1052" s="45">
        <f t="shared" si="6"/>
        <v>26</v>
      </c>
      <c r="S1052" s="45">
        <f t="shared" si="7"/>
        <v>12</v>
      </c>
      <c r="T1052" s="45">
        <f t="shared" si="8"/>
        <v>6</v>
      </c>
      <c r="U1052" s="45">
        <f t="shared" si="9"/>
        <v>8</v>
      </c>
      <c r="V1052" s="45">
        <f>VLOOKUP(R1052,'PCS Percentiles'!A$2:E$105,5,False)</f>
        <v>65</v>
      </c>
      <c r="W1052" s="112" t="str">
        <f t="shared" si="10"/>
        <v>Within Standard Deviation</v>
      </c>
    </row>
    <row r="1053">
      <c r="A1053" s="1" t="b">
        <v>1</v>
      </c>
      <c r="B1053" s="1" t="s">
        <v>613</v>
      </c>
      <c r="C1053" s="1">
        <v>2470.0</v>
      </c>
      <c r="D1053" s="20">
        <v>44225.4203104051</v>
      </c>
      <c r="E1053" s="1">
        <v>1.0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1.0</v>
      </c>
      <c r="P1053" s="1">
        <v>0.0</v>
      </c>
      <c r="Q1053" s="1">
        <v>0.0</v>
      </c>
      <c r="R1053" s="45">
        <f t="shared" si="6"/>
        <v>2</v>
      </c>
      <c r="S1053" s="45">
        <f t="shared" si="7"/>
        <v>1</v>
      </c>
      <c r="T1053" s="45">
        <f t="shared" si="8"/>
        <v>0</v>
      </c>
      <c r="U1053" s="45">
        <f t="shared" si="9"/>
        <v>1</v>
      </c>
      <c r="V1053" s="45">
        <f>VLOOKUP(R1053,'PCS Percentiles'!A$2:E$105,5,False)</f>
        <v>5</v>
      </c>
      <c r="W1053" s="112" t="str">
        <f t="shared" si="10"/>
        <v>Within Standard Deviation</v>
      </c>
    </row>
    <row r="1054">
      <c r="A1054" s="1" t="b">
        <v>1</v>
      </c>
      <c r="B1054" s="1" t="s">
        <v>328</v>
      </c>
      <c r="C1054" s="1">
        <v>2126.0</v>
      </c>
      <c r="D1054" s="20">
        <v>44225.65375599537</v>
      </c>
      <c r="E1054" s="1">
        <v>3.0</v>
      </c>
      <c r="F1054" s="1">
        <v>2.0</v>
      </c>
      <c r="G1054" s="1">
        <v>2.0</v>
      </c>
      <c r="H1054" s="1">
        <v>2.0</v>
      </c>
      <c r="I1054" s="1">
        <v>2.0</v>
      </c>
      <c r="J1054" s="1">
        <v>2.0</v>
      </c>
      <c r="K1054" s="1">
        <v>3.0</v>
      </c>
      <c r="L1054" s="1">
        <v>2.0</v>
      </c>
      <c r="M1054" s="1">
        <v>3.0</v>
      </c>
      <c r="N1054" s="1">
        <v>2.0</v>
      </c>
      <c r="O1054" s="1">
        <v>2.0</v>
      </c>
      <c r="P1054" s="1">
        <v>2.0</v>
      </c>
      <c r="Q1054" s="1">
        <v>2.0</v>
      </c>
      <c r="R1054" s="45">
        <f t="shared" si="6"/>
        <v>29</v>
      </c>
      <c r="S1054" s="45">
        <f t="shared" si="7"/>
        <v>13</v>
      </c>
      <c r="T1054" s="45">
        <f t="shared" si="8"/>
        <v>7</v>
      </c>
      <c r="U1054" s="45">
        <f t="shared" si="9"/>
        <v>9</v>
      </c>
      <c r="V1054" s="45">
        <f>VLOOKUP(R1054,'PCS Percentiles'!A$2:E$105,5,False)</f>
        <v>73</v>
      </c>
      <c r="W1054" s="112" t="str">
        <f t="shared" si="10"/>
        <v>Within Standard Deviation</v>
      </c>
    </row>
    <row r="1055">
      <c r="A1055" s="1" t="b">
        <v>1</v>
      </c>
      <c r="B1055" s="1" t="s">
        <v>558</v>
      </c>
      <c r="C1055" s="1">
        <v>2394.0</v>
      </c>
      <c r="D1055" s="20">
        <v>44226.40471177083</v>
      </c>
      <c r="E1055" s="1">
        <v>3.0</v>
      </c>
      <c r="F1055" s="1">
        <v>1.0</v>
      </c>
      <c r="G1055" s="1">
        <v>3.0</v>
      </c>
      <c r="H1055" s="1">
        <v>1.0</v>
      </c>
      <c r="I1055" s="1">
        <v>1.0</v>
      </c>
      <c r="J1055" s="1">
        <v>1.0</v>
      </c>
      <c r="K1055" s="1">
        <v>1.0</v>
      </c>
      <c r="L1055" s="1">
        <v>2.0</v>
      </c>
      <c r="M1055" s="1">
        <v>3.0</v>
      </c>
      <c r="N1055" s="1">
        <v>1.0</v>
      </c>
      <c r="O1055" s="1">
        <v>2.0</v>
      </c>
      <c r="P1055" s="1">
        <v>2.0</v>
      </c>
      <c r="Q1055" s="1">
        <v>1.0</v>
      </c>
      <c r="R1055" s="45">
        <f t="shared" si="6"/>
        <v>22</v>
      </c>
      <c r="S1055" s="45">
        <f t="shared" si="7"/>
        <v>11</v>
      </c>
      <c r="T1055" s="45">
        <f t="shared" si="8"/>
        <v>3</v>
      </c>
      <c r="U1055" s="45">
        <f t="shared" si="9"/>
        <v>8</v>
      </c>
      <c r="V1055" s="45">
        <f>VLOOKUP(R1055,'PCS Percentiles'!A$2:E$105,5,False)</f>
        <v>55</v>
      </c>
      <c r="W1055" s="112" t="str">
        <f t="shared" si="10"/>
        <v>Within Standard Deviation</v>
      </c>
    </row>
    <row r="1056">
      <c r="A1056" s="1" t="b">
        <v>1</v>
      </c>
      <c r="B1056" s="1" t="s">
        <v>494</v>
      </c>
      <c r="C1056" s="1">
        <v>2314.0</v>
      </c>
      <c r="D1056" s="20">
        <v>44226.67043648148</v>
      </c>
      <c r="E1056" s="1">
        <v>0.0</v>
      </c>
      <c r="F1056" s="1">
        <v>0.0</v>
      </c>
      <c r="G1056" s="1">
        <v>0.0</v>
      </c>
      <c r="H1056" s="1">
        <v>1.0</v>
      </c>
      <c r="I1056" s="1">
        <v>0.0</v>
      </c>
      <c r="J1056" s="1">
        <v>0.0</v>
      </c>
      <c r="K1056" s="1">
        <v>0.0</v>
      </c>
      <c r="L1056" s="1">
        <v>0.0</v>
      </c>
      <c r="M1056" s="1">
        <v>1.0</v>
      </c>
      <c r="N1056" s="1">
        <v>1.0</v>
      </c>
      <c r="O1056" s="1">
        <v>0.0</v>
      </c>
      <c r="P1056" s="1">
        <v>1.0</v>
      </c>
      <c r="Q1056" s="1">
        <v>0.0</v>
      </c>
      <c r="R1056" s="45">
        <f t="shared" si="6"/>
        <v>4</v>
      </c>
      <c r="S1056" s="45">
        <f t="shared" si="7"/>
        <v>2</v>
      </c>
      <c r="T1056" s="45">
        <f t="shared" si="8"/>
        <v>0</v>
      </c>
      <c r="U1056" s="45">
        <f t="shared" si="9"/>
        <v>2</v>
      </c>
      <c r="V1056" s="45">
        <f>VLOOKUP(R1056,'PCS Percentiles'!A$2:E$105,5,False)</f>
        <v>9</v>
      </c>
      <c r="W1056" s="112" t="str">
        <f t="shared" si="10"/>
        <v>Within Standard Deviation</v>
      </c>
    </row>
    <row r="1057">
      <c r="A1057" s="1" t="b">
        <v>1</v>
      </c>
      <c r="B1057" s="1" t="s">
        <v>417</v>
      </c>
      <c r="C1057" s="1">
        <v>2238.0</v>
      </c>
      <c r="D1057" s="20">
        <v>44226.737023865746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45">
        <f t="shared" si="6"/>
        <v>0</v>
      </c>
      <c r="S1057" s="45">
        <f t="shared" si="7"/>
        <v>0</v>
      </c>
      <c r="T1057" s="45">
        <f t="shared" si="8"/>
        <v>0</v>
      </c>
      <c r="U1057" s="45">
        <f t="shared" si="9"/>
        <v>0</v>
      </c>
      <c r="V1057" s="45">
        <f>VLOOKUP(R1057,'PCS Percentiles'!A$2:E$105,5,False)</f>
        <v>2</v>
      </c>
      <c r="W1057" s="112" t="str">
        <f t="shared" si="10"/>
        <v>Within Standard Deviation</v>
      </c>
    </row>
    <row r="1058">
      <c r="A1058" s="1" t="b">
        <v>1</v>
      </c>
      <c r="B1058" s="1" t="s">
        <v>334</v>
      </c>
      <c r="C1058" s="1">
        <v>2112.0</v>
      </c>
      <c r="D1058" s="20">
        <v>44227.61712483796</v>
      </c>
      <c r="E1058" s="1">
        <v>2.0</v>
      </c>
      <c r="F1058" s="1">
        <v>2.0</v>
      </c>
      <c r="G1058" s="1">
        <v>2.0</v>
      </c>
      <c r="H1058" s="1">
        <v>2.0</v>
      </c>
      <c r="I1058" s="1">
        <v>2.0</v>
      </c>
      <c r="J1058" s="1">
        <v>1.0</v>
      </c>
      <c r="K1058" s="1">
        <v>2.0</v>
      </c>
      <c r="L1058" s="1">
        <v>4.0</v>
      </c>
      <c r="M1058" s="1">
        <v>2.0</v>
      </c>
      <c r="N1058" s="1">
        <v>2.0</v>
      </c>
      <c r="O1058" s="1">
        <v>3.0</v>
      </c>
      <c r="P1058" s="1">
        <v>1.0</v>
      </c>
      <c r="Q1058" s="1">
        <v>2.0</v>
      </c>
      <c r="R1058" s="45">
        <f t="shared" si="6"/>
        <v>27</v>
      </c>
      <c r="S1058" s="45">
        <f t="shared" si="7"/>
        <v>11</v>
      </c>
      <c r="T1058" s="45">
        <f t="shared" si="8"/>
        <v>5</v>
      </c>
      <c r="U1058" s="45">
        <f t="shared" si="9"/>
        <v>11</v>
      </c>
      <c r="V1058" s="45">
        <f>VLOOKUP(R1058,'PCS Percentiles'!A$2:E$105,5,False)</f>
        <v>67</v>
      </c>
      <c r="W1058" s="112" t="str">
        <f t="shared" si="10"/>
        <v>Within Standard Deviation</v>
      </c>
    </row>
    <row r="1059">
      <c r="A1059" s="1" t="b">
        <v>1</v>
      </c>
      <c r="B1059" s="1" t="s">
        <v>416</v>
      </c>
      <c r="C1059" s="1">
        <v>2221.0</v>
      </c>
      <c r="D1059" s="20">
        <v>44228.65494173611</v>
      </c>
      <c r="E1059" s="1">
        <v>1.0</v>
      </c>
      <c r="F1059" s="1">
        <v>0.0</v>
      </c>
      <c r="G1059" s="1">
        <v>2.0</v>
      </c>
      <c r="H1059" s="1">
        <v>1.0</v>
      </c>
      <c r="I1059" s="1">
        <v>1.0</v>
      </c>
      <c r="J1059" s="1">
        <v>2.0</v>
      </c>
      <c r="K1059" s="1">
        <v>1.0</v>
      </c>
      <c r="L1059" s="1">
        <v>1.0</v>
      </c>
      <c r="M1059" s="1">
        <v>1.0</v>
      </c>
      <c r="N1059" s="1">
        <v>0.0</v>
      </c>
      <c r="O1059" s="1">
        <v>1.0</v>
      </c>
      <c r="P1059" s="1">
        <v>1.0</v>
      </c>
      <c r="Q1059" s="1">
        <v>0.0</v>
      </c>
      <c r="R1059" s="45">
        <f t="shared" si="6"/>
        <v>12</v>
      </c>
      <c r="S1059" s="45">
        <f t="shared" si="7"/>
        <v>6</v>
      </c>
      <c r="T1059" s="45">
        <f t="shared" si="8"/>
        <v>3</v>
      </c>
      <c r="U1059" s="45">
        <f t="shared" si="9"/>
        <v>3</v>
      </c>
      <c r="V1059" s="45">
        <f>VLOOKUP(R1059,'PCS Percentiles'!A$2:E$105,5,False)</f>
        <v>31</v>
      </c>
      <c r="W1059" s="112" t="str">
        <f t="shared" si="10"/>
        <v>Within Standard Deviation</v>
      </c>
    </row>
    <row r="1060">
      <c r="A1060" s="1" t="b">
        <v>1</v>
      </c>
      <c r="B1060" s="1" t="s">
        <v>424</v>
      </c>
      <c r="C1060" s="1">
        <v>2197.0</v>
      </c>
      <c r="D1060" s="20">
        <v>44228.65618399305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45">
        <f t="shared" si="6"/>
        <v>0</v>
      </c>
      <c r="S1060" s="45">
        <f t="shared" si="7"/>
        <v>0</v>
      </c>
      <c r="T1060" s="45">
        <f t="shared" si="8"/>
        <v>0</v>
      </c>
      <c r="U1060" s="45">
        <f t="shared" si="9"/>
        <v>0</v>
      </c>
      <c r="V1060" s="45">
        <f>VLOOKUP(R1060,'PCS Percentiles'!A$2:E$105,5,False)</f>
        <v>2</v>
      </c>
      <c r="W1060" s="112" t="str">
        <f t="shared" si="10"/>
        <v>Within Standard Deviation</v>
      </c>
    </row>
    <row r="1061">
      <c r="A1061" s="1" t="b">
        <v>1</v>
      </c>
      <c r="B1061" s="1" t="s">
        <v>500</v>
      </c>
      <c r="C1061" s="1">
        <v>2355.0</v>
      </c>
      <c r="D1061" s="20">
        <v>44228.66286099537</v>
      </c>
      <c r="E1061" s="1">
        <v>1.0</v>
      </c>
      <c r="F1061" s="1">
        <v>0.0</v>
      </c>
      <c r="G1061" s="1">
        <v>1.0</v>
      </c>
      <c r="H1061" s="1">
        <v>1.0</v>
      </c>
      <c r="I1061" s="1">
        <v>2.0</v>
      </c>
      <c r="J1061" s="1">
        <v>3.0</v>
      </c>
      <c r="K1061" s="1">
        <v>3.0</v>
      </c>
      <c r="L1061" s="1">
        <v>4.0</v>
      </c>
      <c r="M1061" s="1">
        <v>2.0</v>
      </c>
      <c r="N1061" s="1">
        <v>1.0</v>
      </c>
      <c r="O1061" s="1">
        <v>2.0</v>
      </c>
      <c r="P1061" s="1">
        <v>3.0</v>
      </c>
      <c r="Q1061" s="1">
        <v>4.0</v>
      </c>
      <c r="R1061" s="45">
        <f t="shared" si="6"/>
        <v>27</v>
      </c>
      <c r="S1061" s="45">
        <f t="shared" si="7"/>
        <v>8</v>
      </c>
      <c r="T1061" s="45">
        <f t="shared" si="8"/>
        <v>10</v>
      </c>
      <c r="U1061" s="45">
        <f t="shared" si="9"/>
        <v>9</v>
      </c>
      <c r="V1061" s="45">
        <f>VLOOKUP(R1061,'PCS Percentiles'!A$2:E$105,5,False)</f>
        <v>67</v>
      </c>
      <c r="W1061" s="112" t="str">
        <f t="shared" si="10"/>
        <v>Within Standard Deviation</v>
      </c>
    </row>
    <row r="1062">
      <c r="A1062" s="1" t="b">
        <v>1</v>
      </c>
      <c r="B1062" s="1" t="s">
        <v>458</v>
      </c>
      <c r="C1062" s="1">
        <v>2290.0</v>
      </c>
      <c r="D1062" s="20">
        <v>44228.683908136576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45">
        <f t="shared" si="6"/>
        <v>0</v>
      </c>
      <c r="S1062" s="45">
        <f t="shared" si="7"/>
        <v>0</v>
      </c>
      <c r="T1062" s="45">
        <f t="shared" si="8"/>
        <v>0</v>
      </c>
      <c r="U1062" s="45">
        <f t="shared" si="9"/>
        <v>0</v>
      </c>
      <c r="V1062" s="45">
        <f>VLOOKUP(R1062,'PCS Percentiles'!A$2:E$105,5,False)</f>
        <v>2</v>
      </c>
      <c r="W1062" s="112" t="str">
        <f t="shared" si="10"/>
        <v>Within Standard Deviation</v>
      </c>
    </row>
    <row r="1063">
      <c r="A1063" s="1" t="b">
        <v>1</v>
      </c>
      <c r="B1063" s="1" t="s">
        <v>618</v>
      </c>
      <c r="C1063" s="1">
        <v>2467.0</v>
      </c>
      <c r="D1063" s="20">
        <v>44228.92477219907</v>
      </c>
      <c r="E1063" s="1">
        <v>2.0</v>
      </c>
      <c r="F1063" s="1">
        <v>1.0</v>
      </c>
      <c r="G1063" s="1">
        <v>1.0</v>
      </c>
      <c r="H1063" s="1">
        <v>2.0</v>
      </c>
      <c r="I1063" s="1">
        <v>1.0</v>
      </c>
      <c r="J1063" s="1">
        <v>2.0</v>
      </c>
      <c r="K1063" s="1">
        <v>1.0</v>
      </c>
      <c r="L1063" s="1">
        <v>1.0</v>
      </c>
      <c r="M1063" s="1">
        <v>1.0</v>
      </c>
      <c r="N1063" s="1">
        <v>1.0</v>
      </c>
      <c r="O1063" s="1">
        <v>1.0</v>
      </c>
      <c r="P1063" s="1">
        <v>1.0</v>
      </c>
      <c r="Q1063" s="1">
        <v>1.0</v>
      </c>
      <c r="R1063" s="45">
        <f t="shared" si="6"/>
        <v>16</v>
      </c>
      <c r="S1063" s="45">
        <f t="shared" si="7"/>
        <v>8</v>
      </c>
      <c r="T1063" s="45">
        <f t="shared" si="8"/>
        <v>4</v>
      </c>
      <c r="U1063" s="45">
        <f t="shared" si="9"/>
        <v>4</v>
      </c>
      <c r="V1063" s="45">
        <f>VLOOKUP(R1063,'PCS Percentiles'!A$2:E$105,5,False)</f>
        <v>41</v>
      </c>
      <c r="W1063" s="112" t="str">
        <f t="shared" si="10"/>
        <v>Within Standard Deviation</v>
      </c>
    </row>
    <row r="1064">
      <c r="A1064" s="1" t="b">
        <v>1</v>
      </c>
      <c r="B1064" s="1" t="s">
        <v>539</v>
      </c>
      <c r="C1064" s="1">
        <v>1313.0</v>
      </c>
      <c r="D1064" s="20">
        <v>44229.32611706018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45">
        <f t="shared" si="6"/>
        <v>0</v>
      </c>
      <c r="S1064" s="45">
        <f t="shared" si="7"/>
        <v>0</v>
      </c>
      <c r="T1064" s="45">
        <f t="shared" si="8"/>
        <v>0</v>
      </c>
      <c r="U1064" s="45">
        <f t="shared" si="9"/>
        <v>0</v>
      </c>
      <c r="V1064" s="45">
        <f>VLOOKUP(R1064,'PCS Percentiles'!A$2:E$105,5,False)</f>
        <v>2</v>
      </c>
      <c r="W1064" s="112" t="str">
        <f t="shared" si="10"/>
        <v>Within Standard Deviation</v>
      </c>
    </row>
    <row r="1065">
      <c r="A1065" s="1" t="b">
        <v>1</v>
      </c>
      <c r="B1065" s="1" t="s">
        <v>549</v>
      </c>
      <c r="C1065" s="1">
        <v>2396.0</v>
      </c>
      <c r="D1065" s="20">
        <v>44229.434885104165</v>
      </c>
      <c r="E1065" s="1">
        <v>3.0</v>
      </c>
      <c r="F1065" s="1">
        <v>1.0</v>
      </c>
      <c r="G1065" s="1">
        <v>3.0</v>
      </c>
      <c r="H1065" s="1">
        <v>2.0</v>
      </c>
      <c r="I1065" s="1">
        <v>3.0</v>
      </c>
      <c r="J1065" s="1">
        <v>4.0</v>
      </c>
      <c r="K1065" s="1">
        <v>2.0</v>
      </c>
      <c r="L1065" s="1">
        <v>2.0</v>
      </c>
      <c r="M1065" s="1">
        <v>2.0</v>
      </c>
      <c r="N1065" s="1">
        <v>2.0</v>
      </c>
      <c r="O1065" s="1">
        <v>2.0</v>
      </c>
      <c r="P1065" s="1">
        <v>3.0</v>
      </c>
      <c r="Q1065" s="1">
        <v>4.0</v>
      </c>
      <c r="R1065" s="45">
        <f t="shared" si="6"/>
        <v>33</v>
      </c>
      <c r="S1065" s="45">
        <f t="shared" si="7"/>
        <v>15</v>
      </c>
      <c r="T1065" s="45">
        <f t="shared" si="8"/>
        <v>10</v>
      </c>
      <c r="U1065" s="45">
        <f t="shared" si="9"/>
        <v>8</v>
      </c>
      <c r="V1065" s="45">
        <f>VLOOKUP(R1065,'PCS Percentiles'!A$2:E$105,5,False)</f>
        <v>81</v>
      </c>
      <c r="W1065" s="112" t="str">
        <f t="shared" si="10"/>
        <v>Clinically Relevant</v>
      </c>
    </row>
    <row r="1066">
      <c r="A1066" s="1" t="b">
        <v>1</v>
      </c>
      <c r="B1066" s="1" t="s">
        <v>620</v>
      </c>
      <c r="C1066" s="1">
        <v>2466.0</v>
      </c>
      <c r="D1066" s="20">
        <v>44229.76006903935</v>
      </c>
      <c r="E1066" s="1">
        <v>4.0</v>
      </c>
      <c r="F1066" s="1">
        <v>2.0</v>
      </c>
      <c r="G1066" s="1">
        <v>2.0</v>
      </c>
      <c r="H1066" s="1">
        <v>3.0</v>
      </c>
      <c r="I1066" s="1">
        <v>3.0</v>
      </c>
      <c r="J1066" s="1">
        <v>1.0</v>
      </c>
      <c r="K1066" s="1">
        <v>0.0</v>
      </c>
      <c r="L1066" s="1">
        <v>4.0</v>
      </c>
      <c r="M1066" s="1">
        <v>4.0</v>
      </c>
      <c r="N1066" s="1">
        <v>4.0</v>
      </c>
      <c r="O1066" s="1">
        <v>4.0</v>
      </c>
      <c r="P1066" s="1">
        <v>2.0</v>
      </c>
      <c r="Q1066" s="1">
        <v>2.0</v>
      </c>
      <c r="R1066" s="45">
        <f t="shared" si="6"/>
        <v>35</v>
      </c>
      <c r="S1066" s="45">
        <f t="shared" si="7"/>
        <v>16</v>
      </c>
      <c r="T1066" s="45">
        <f t="shared" si="8"/>
        <v>3</v>
      </c>
      <c r="U1066" s="45">
        <f t="shared" si="9"/>
        <v>16</v>
      </c>
      <c r="V1066" s="45">
        <f>VLOOKUP(R1066,'PCS Percentiles'!A$2:E$105,5,False)</f>
        <v>85</v>
      </c>
      <c r="W1066" s="112" t="str">
        <f t="shared" si="10"/>
        <v>Clinically Relevant</v>
      </c>
    </row>
    <row r="1067">
      <c r="A1067" s="1" t="b">
        <v>1</v>
      </c>
      <c r="B1067" s="1" t="s">
        <v>619</v>
      </c>
      <c r="C1067" s="1">
        <v>1454.0</v>
      </c>
      <c r="D1067" s="20">
        <v>44230.517219444446</v>
      </c>
      <c r="E1067" s="1">
        <v>3.0</v>
      </c>
      <c r="F1067" s="1">
        <v>2.0</v>
      </c>
      <c r="G1067" s="1">
        <v>3.0</v>
      </c>
      <c r="H1067" s="1">
        <v>3.0</v>
      </c>
      <c r="I1067" s="1">
        <v>3.0</v>
      </c>
      <c r="J1067" s="1">
        <v>2.0</v>
      </c>
      <c r="K1067" s="1">
        <v>3.0</v>
      </c>
      <c r="L1067" s="1">
        <v>3.0</v>
      </c>
      <c r="M1067" s="1">
        <v>3.0</v>
      </c>
      <c r="N1067" s="1">
        <v>3.0</v>
      </c>
      <c r="O1067" s="1">
        <v>3.0</v>
      </c>
      <c r="P1067" s="1">
        <v>2.0</v>
      </c>
      <c r="Q1067" s="1">
        <v>2.0</v>
      </c>
      <c r="R1067" s="45">
        <f t="shared" si="6"/>
        <v>35</v>
      </c>
      <c r="S1067" s="45">
        <f t="shared" si="7"/>
        <v>16</v>
      </c>
      <c r="T1067" s="45">
        <f t="shared" si="8"/>
        <v>7</v>
      </c>
      <c r="U1067" s="45">
        <f t="shared" si="9"/>
        <v>12</v>
      </c>
      <c r="V1067" s="45">
        <f>VLOOKUP(R1067,'PCS Percentiles'!A$2:E$105,5,False)</f>
        <v>85</v>
      </c>
      <c r="W1067" s="112" t="str">
        <f t="shared" si="10"/>
        <v>Clinically Relevant</v>
      </c>
    </row>
    <row r="1068">
      <c r="A1068" s="1" t="b">
        <v>1</v>
      </c>
      <c r="B1068" s="1" t="s">
        <v>254</v>
      </c>
      <c r="C1068" s="1">
        <v>2005.0</v>
      </c>
      <c r="D1068" s="20">
        <v>44230.75080129629</v>
      </c>
      <c r="E1068" s="1">
        <v>1.0</v>
      </c>
      <c r="F1068" s="1">
        <v>1.0</v>
      </c>
      <c r="G1068" s="1">
        <v>2.0</v>
      </c>
      <c r="H1068" s="1">
        <v>2.0</v>
      </c>
      <c r="I1068" s="1">
        <v>1.0</v>
      </c>
      <c r="J1068" s="1">
        <v>0.0</v>
      </c>
      <c r="K1068" s="1">
        <v>0.0</v>
      </c>
      <c r="L1068" s="1">
        <v>2.0</v>
      </c>
      <c r="M1068" s="1">
        <v>3.0</v>
      </c>
      <c r="N1068" s="1">
        <v>2.0</v>
      </c>
      <c r="O1068" s="1">
        <v>4.0</v>
      </c>
      <c r="P1068" s="1">
        <v>2.0</v>
      </c>
      <c r="Q1068" s="1">
        <v>1.0</v>
      </c>
      <c r="R1068" s="45">
        <f t="shared" si="6"/>
        <v>21</v>
      </c>
      <c r="S1068" s="45">
        <f t="shared" si="7"/>
        <v>9</v>
      </c>
      <c r="T1068" s="45">
        <f t="shared" si="8"/>
        <v>1</v>
      </c>
      <c r="U1068" s="45">
        <f t="shared" si="9"/>
        <v>11</v>
      </c>
      <c r="V1068" s="45">
        <f>VLOOKUP(R1068,'PCS Percentiles'!A$2:E$105,5,False)</f>
        <v>53</v>
      </c>
      <c r="W1068" s="112" t="str">
        <f t="shared" si="10"/>
        <v>Within Standard Deviation</v>
      </c>
    </row>
    <row r="1069">
      <c r="A1069" s="1" t="b">
        <v>1</v>
      </c>
      <c r="B1069" s="1" t="s">
        <v>537</v>
      </c>
      <c r="C1069" s="1">
        <v>2365.0</v>
      </c>
      <c r="D1069" s="20">
        <v>44232.38934778935</v>
      </c>
      <c r="E1069" s="1">
        <v>1.0</v>
      </c>
      <c r="F1069" s="1">
        <v>0.0</v>
      </c>
      <c r="G1069" s="1">
        <v>1.0</v>
      </c>
      <c r="H1069" s="1">
        <v>1.0</v>
      </c>
      <c r="I1069" s="1">
        <v>0.0</v>
      </c>
      <c r="J1069" s="1">
        <v>1.0</v>
      </c>
      <c r="K1069" s="1">
        <v>1.0</v>
      </c>
      <c r="L1069" s="1">
        <v>1.0</v>
      </c>
      <c r="M1069" s="1">
        <v>1.0</v>
      </c>
      <c r="N1069" s="1">
        <v>0.0</v>
      </c>
      <c r="O1069" s="1">
        <v>0.0</v>
      </c>
      <c r="P1069" s="1">
        <v>1.0</v>
      </c>
      <c r="Q1069" s="1">
        <v>0.0</v>
      </c>
      <c r="R1069" s="45">
        <f t="shared" si="6"/>
        <v>8</v>
      </c>
      <c r="S1069" s="45">
        <f t="shared" si="7"/>
        <v>4</v>
      </c>
      <c r="T1069" s="45">
        <f t="shared" si="8"/>
        <v>2</v>
      </c>
      <c r="U1069" s="45">
        <f t="shared" si="9"/>
        <v>2</v>
      </c>
      <c r="V1069" s="45">
        <f>VLOOKUP(R1069,'PCS Percentiles'!A$2:E$105,5,False)</f>
        <v>19</v>
      </c>
      <c r="W1069" s="112" t="str">
        <f t="shared" si="10"/>
        <v>Within Standard Deviation</v>
      </c>
    </row>
    <row r="1070">
      <c r="A1070" s="1" t="b">
        <v>1</v>
      </c>
      <c r="B1070" s="1" t="s">
        <v>439</v>
      </c>
      <c r="C1070" s="1">
        <v>2260.0</v>
      </c>
      <c r="D1070" s="20">
        <v>44232.66113767361</v>
      </c>
      <c r="E1070" s="1">
        <v>0.0</v>
      </c>
      <c r="F1070" s="1">
        <v>0.0</v>
      </c>
      <c r="G1070" s="1">
        <v>0.0</v>
      </c>
      <c r="H1070" s="1">
        <v>0.0</v>
      </c>
      <c r="I1070" s="1">
        <v>2.0</v>
      </c>
      <c r="J1070" s="1">
        <v>0.0</v>
      </c>
      <c r="K1070" s="1">
        <v>2.0</v>
      </c>
      <c r="L1070" s="1">
        <v>2.0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45">
        <f t="shared" si="6"/>
        <v>6</v>
      </c>
      <c r="S1070" s="45">
        <f t="shared" si="7"/>
        <v>2</v>
      </c>
      <c r="T1070" s="45">
        <f t="shared" si="8"/>
        <v>2</v>
      </c>
      <c r="U1070" s="45">
        <f t="shared" si="9"/>
        <v>2</v>
      </c>
      <c r="V1070" s="45">
        <f>VLOOKUP(R1070,'PCS Percentiles'!A$2:E$105,5,False)</f>
        <v>15</v>
      </c>
      <c r="W1070" s="112" t="str">
        <f t="shared" si="10"/>
        <v>Within Standard Deviation</v>
      </c>
    </row>
    <row r="1071">
      <c r="A1071" s="1" t="b">
        <v>1</v>
      </c>
      <c r="B1071" s="1" t="s">
        <v>621</v>
      </c>
      <c r="C1071" s="1">
        <v>1974.0</v>
      </c>
      <c r="D1071" s="20">
        <v>44233.60510001157</v>
      </c>
      <c r="E1071" s="1">
        <v>2.0</v>
      </c>
      <c r="F1071" s="1">
        <v>3.0</v>
      </c>
      <c r="G1071" s="1">
        <v>2.0</v>
      </c>
      <c r="H1071" s="1">
        <v>4.0</v>
      </c>
      <c r="I1071" s="1">
        <v>3.0</v>
      </c>
      <c r="J1071" s="1">
        <v>0.0</v>
      </c>
      <c r="K1071" s="1">
        <v>1.0</v>
      </c>
      <c r="L1071" s="1">
        <v>2.0</v>
      </c>
      <c r="M1071" s="1">
        <v>1.0</v>
      </c>
      <c r="N1071" s="1">
        <v>1.0</v>
      </c>
      <c r="O1071" s="1">
        <v>1.0</v>
      </c>
      <c r="P1071" s="1">
        <v>2.0</v>
      </c>
      <c r="Q1071" s="1">
        <v>2.0</v>
      </c>
      <c r="R1071" s="45">
        <f t="shared" si="6"/>
        <v>24</v>
      </c>
      <c r="S1071" s="45">
        <f t="shared" si="7"/>
        <v>16</v>
      </c>
      <c r="T1071" s="45">
        <f t="shared" si="8"/>
        <v>3</v>
      </c>
      <c r="U1071" s="45">
        <f t="shared" si="9"/>
        <v>5</v>
      </c>
      <c r="V1071" s="45">
        <f>VLOOKUP(R1071,'PCS Percentiles'!A$2:E$105,5,False)</f>
        <v>60</v>
      </c>
      <c r="W1071" s="112" t="str">
        <f t="shared" si="10"/>
        <v>Within Standard Deviation</v>
      </c>
    </row>
    <row r="1072">
      <c r="A1072" s="1" t="b">
        <v>1</v>
      </c>
      <c r="B1072" s="1" t="s">
        <v>492</v>
      </c>
      <c r="C1072" s="1">
        <v>2327.0</v>
      </c>
      <c r="D1072" s="20">
        <v>44233.72023961805</v>
      </c>
      <c r="E1072" s="1">
        <v>2.0</v>
      </c>
      <c r="F1072" s="1">
        <v>1.0</v>
      </c>
      <c r="G1072" s="1">
        <v>2.0</v>
      </c>
      <c r="H1072" s="1">
        <v>1.0</v>
      </c>
      <c r="I1072" s="1">
        <v>2.0</v>
      </c>
      <c r="J1072" s="1">
        <v>0.0</v>
      </c>
      <c r="K1072" s="1">
        <v>0.0</v>
      </c>
      <c r="L1072" s="1">
        <v>1.0</v>
      </c>
      <c r="M1072" s="1">
        <v>0.0</v>
      </c>
      <c r="N1072" s="1">
        <v>3.0</v>
      </c>
      <c r="O1072" s="1">
        <v>3.0</v>
      </c>
      <c r="P1072" s="1">
        <v>3.0</v>
      </c>
      <c r="Q1072" s="1">
        <v>0.0</v>
      </c>
      <c r="R1072" s="45">
        <f t="shared" si="6"/>
        <v>18</v>
      </c>
      <c r="S1072" s="45">
        <f t="shared" si="7"/>
        <v>11</v>
      </c>
      <c r="T1072" s="45">
        <f t="shared" si="8"/>
        <v>0</v>
      </c>
      <c r="U1072" s="45">
        <f t="shared" si="9"/>
        <v>7</v>
      </c>
      <c r="V1072" s="45">
        <f>VLOOKUP(R1072,'PCS Percentiles'!A$2:E$105,5,False)</f>
        <v>47</v>
      </c>
      <c r="W1072" s="112" t="str">
        <f t="shared" si="10"/>
        <v>Within Standard Deviation</v>
      </c>
    </row>
    <row r="1073">
      <c r="A1073" s="1" t="b">
        <v>1</v>
      </c>
      <c r="B1073" s="1" t="s">
        <v>522</v>
      </c>
      <c r="C1073" s="1">
        <v>2246.0</v>
      </c>
      <c r="D1073" s="20">
        <v>44234.398424837964</v>
      </c>
      <c r="E1073" s="1">
        <v>0.0</v>
      </c>
      <c r="F1073" s="1">
        <v>0.0</v>
      </c>
      <c r="G1073" s="1">
        <v>0.0</v>
      </c>
      <c r="H1073" s="1">
        <v>1.0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1.0</v>
      </c>
      <c r="O1073" s="1">
        <v>0.0</v>
      </c>
      <c r="P1073" s="1">
        <v>0.0</v>
      </c>
      <c r="Q1073" s="1">
        <v>1.0</v>
      </c>
      <c r="R1073" s="45">
        <f t="shared" si="6"/>
        <v>3</v>
      </c>
      <c r="S1073" s="45">
        <f t="shared" si="7"/>
        <v>1</v>
      </c>
      <c r="T1073" s="45">
        <f t="shared" si="8"/>
        <v>1</v>
      </c>
      <c r="U1073" s="45">
        <f t="shared" si="9"/>
        <v>1</v>
      </c>
      <c r="V1073" s="45">
        <f>VLOOKUP(R1073,'PCS Percentiles'!A$2:E$105,5,False)</f>
        <v>6</v>
      </c>
      <c r="W1073" s="112" t="str">
        <f t="shared" si="10"/>
        <v>Within Standard Deviation</v>
      </c>
    </row>
    <row r="1074">
      <c r="A1074" s="1" t="b">
        <v>1</v>
      </c>
      <c r="B1074" s="1" t="s">
        <v>410</v>
      </c>
      <c r="C1074" s="1">
        <v>2189.0</v>
      </c>
      <c r="D1074" s="20">
        <v>44234.53535247685</v>
      </c>
      <c r="E1074" s="1">
        <v>3.0</v>
      </c>
      <c r="F1074" s="1">
        <v>3.0</v>
      </c>
      <c r="G1074" s="1">
        <v>3.0</v>
      </c>
      <c r="H1074" s="1">
        <v>3.0</v>
      </c>
      <c r="I1074" s="1">
        <v>3.0</v>
      </c>
      <c r="J1074" s="1">
        <v>3.0</v>
      </c>
      <c r="K1074" s="1">
        <v>3.0</v>
      </c>
      <c r="L1074" s="1">
        <v>3.0</v>
      </c>
      <c r="M1074" s="1">
        <v>3.0</v>
      </c>
      <c r="N1074" s="1">
        <v>2.0</v>
      </c>
      <c r="O1074" s="1">
        <v>2.0</v>
      </c>
      <c r="P1074" s="1">
        <v>2.0</v>
      </c>
      <c r="Q1074" s="1">
        <v>3.0</v>
      </c>
      <c r="R1074" s="45">
        <f t="shared" si="6"/>
        <v>36</v>
      </c>
      <c r="S1074" s="45">
        <f t="shared" si="7"/>
        <v>17</v>
      </c>
      <c r="T1074" s="45">
        <f t="shared" si="8"/>
        <v>9</v>
      </c>
      <c r="U1074" s="45">
        <f t="shared" si="9"/>
        <v>10</v>
      </c>
      <c r="V1074" s="45">
        <f>VLOOKUP(R1074,'PCS Percentiles'!A$2:E$105,5,False)</f>
        <v>87</v>
      </c>
      <c r="W1074" s="112" t="str">
        <f t="shared" si="10"/>
        <v>Clinically Relevant</v>
      </c>
    </row>
    <row r="1075">
      <c r="A1075" s="1" t="b">
        <v>1</v>
      </c>
      <c r="B1075" s="1" t="s">
        <v>535</v>
      </c>
      <c r="C1075" s="1">
        <v>2381.0</v>
      </c>
      <c r="D1075" s="20">
        <v>44234.5907949074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45">
        <f t="shared" si="6"/>
        <v>0</v>
      </c>
      <c r="S1075" s="45">
        <f t="shared" si="7"/>
        <v>0</v>
      </c>
      <c r="T1075" s="45">
        <f t="shared" si="8"/>
        <v>0</v>
      </c>
      <c r="U1075" s="45">
        <f t="shared" si="9"/>
        <v>0</v>
      </c>
      <c r="V1075" s="45">
        <f>VLOOKUP(R1075,'PCS Percentiles'!A$2:E$105,5,False)</f>
        <v>2</v>
      </c>
      <c r="W1075" s="112" t="str">
        <f t="shared" si="10"/>
        <v>Within Standard Deviation</v>
      </c>
    </row>
    <row r="1076">
      <c r="A1076" s="1" t="b">
        <v>1</v>
      </c>
      <c r="B1076" s="1" t="s">
        <v>718</v>
      </c>
      <c r="C1076" s="1">
        <v>2481.0</v>
      </c>
      <c r="D1076" s="20">
        <v>44234.68016024306</v>
      </c>
      <c r="E1076" s="1">
        <v>3.0</v>
      </c>
      <c r="F1076" s="1">
        <v>2.0</v>
      </c>
      <c r="G1076" s="1">
        <v>4.0</v>
      </c>
      <c r="H1076" s="1">
        <v>4.0</v>
      </c>
      <c r="I1076" s="1">
        <v>2.0</v>
      </c>
      <c r="J1076" s="1">
        <v>4.0</v>
      </c>
      <c r="K1076" s="1">
        <v>1.0</v>
      </c>
      <c r="L1076" s="1">
        <v>4.0</v>
      </c>
      <c r="M1076" s="1">
        <v>2.0</v>
      </c>
      <c r="N1076" s="1">
        <v>4.0</v>
      </c>
      <c r="O1076" s="1">
        <v>3.0</v>
      </c>
      <c r="P1076" s="1">
        <v>2.0</v>
      </c>
      <c r="Q1076" s="1">
        <v>4.0</v>
      </c>
      <c r="R1076" s="45">
        <f t="shared" si="6"/>
        <v>39</v>
      </c>
      <c r="S1076" s="45">
        <f t="shared" si="7"/>
        <v>17</v>
      </c>
      <c r="T1076" s="45">
        <f t="shared" si="8"/>
        <v>9</v>
      </c>
      <c r="U1076" s="45">
        <f t="shared" si="9"/>
        <v>13</v>
      </c>
      <c r="V1076" s="45">
        <f>VLOOKUP(R1076,'PCS Percentiles'!A$2:E$105,5,False)</f>
        <v>91</v>
      </c>
      <c r="W1076" s="112" t="str">
        <f t="shared" si="10"/>
        <v>Clinically Relevant</v>
      </c>
    </row>
    <row r="1077">
      <c r="A1077" t="b">
        <v>0</v>
      </c>
      <c r="B1077" s="1" t="s">
        <v>918</v>
      </c>
      <c r="C1077" s="1">
        <v>7.788399022E9</v>
      </c>
      <c r="D1077" s="20">
        <v>44234.817020787035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2.0</v>
      </c>
      <c r="K1077" s="1">
        <v>0.0</v>
      </c>
      <c r="L1077" s="1">
        <v>3.0</v>
      </c>
      <c r="M1077" s="1">
        <v>1.0</v>
      </c>
      <c r="N1077" s="1">
        <v>1.0</v>
      </c>
      <c r="O1077" s="1">
        <v>2.0</v>
      </c>
      <c r="P1077" s="1">
        <v>0.0</v>
      </c>
      <c r="Q1077" s="1">
        <v>0.0</v>
      </c>
      <c r="R1077" s="45">
        <f t="shared" si="6"/>
        <v>9</v>
      </c>
      <c r="S1077" s="45">
        <f t="shared" si="7"/>
        <v>0</v>
      </c>
      <c r="T1077" s="45">
        <f t="shared" si="8"/>
        <v>2</v>
      </c>
      <c r="U1077" s="45">
        <f t="shared" si="9"/>
        <v>7</v>
      </c>
      <c r="V1077" s="45">
        <f>VLOOKUP(R1077,'PCS Percentiles'!A$2:E$105,5,False)</f>
        <v>21</v>
      </c>
      <c r="W1077" s="112" t="str">
        <f t="shared" si="10"/>
        <v>Within Standard Deviation</v>
      </c>
    </row>
    <row r="1078">
      <c r="A1078" t="b">
        <v>0</v>
      </c>
      <c r="B1078" s="1" t="s">
        <v>918</v>
      </c>
      <c r="C1078" s="1">
        <v>2472.0</v>
      </c>
      <c r="D1078" s="20">
        <v>44234.81852472222</v>
      </c>
      <c r="E1078" s="1">
        <v>1.0</v>
      </c>
      <c r="F1078" s="1">
        <v>0.0</v>
      </c>
      <c r="G1078" s="1">
        <v>0.0</v>
      </c>
      <c r="H1078" s="1">
        <v>0.0</v>
      </c>
      <c r="I1078" s="1">
        <v>0.0</v>
      </c>
      <c r="J1078" s="1">
        <v>2.0</v>
      </c>
      <c r="K1078" s="1">
        <v>0.0</v>
      </c>
      <c r="L1078" s="1">
        <v>2.0</v>
      </c>
      <c r="M1078" s="1">
        <v>0.0</v>
      </c>
      <c r="N1078" s="1">
        <v>1.0</v>
      </c>
      <c r="O1078" s="1">
        <v>1.0</v>
      </c>
      <c r="P1078" s="1">
        <v>0.0</v>
      </c>
      <c r="Q1078" s="1">
        <v>0.0</v>
      </c>
      <c r="R1078" s="45">
        <f t="shared" si="6"/>
        <v>7</v>
      </c>
      <c r="S1078" s="45">
        <f t="shared" si="7"/>
        <v>1</v>
      </c>
      <c r="T1078" s="45">
        <f t="shared" si="8"/>
        <v>2</v>
      </c>
      <c r="U1078" s="45">
        <f t="shared" si="9"/>
        <v>4</v>
      </c>
      <c r="V1078" s="45">
        <f>VLOOKUP(R1078,'PCS Percentiles'!A$2:E$105,5,False)</f>
        <v>17</v>
      </c>
      <c r="W1078" s="112" t="str">
        <f t="shared" si="10"/>
        <v>Within Standard Deviation</v>
      </c>
    </row>
    <row r="1079">
      <c r="A1079" s="1" t="b">
        <v>1</v>
      </c>
      <c r="B1079" s="1" t="s">
        <v>525</v>
      </c>
      <c r="C1079" s="1">
        <v>2277.0</v>
      </c>
      <c r="D1079" s="20">
        <v>44235.382098263886</v>
      </c>
      <c r="E1079" s="1">
        <v>2.0</v>
      </c>
      <c r="F1079" s="1">
        <v>1.0</v>
      </c>
      <c r="G1079" s="1">
        <v>1.0</v>
      </c>
      <c r="H1079" s="1">
        <v>2.0</v>
      </c>
      <c r="I1079" s="1">
        <v>1.0</v>
      </c>
      <c r="J1079" s="1">
        <v>1.0</v>
      </c>
      <c r="K1079" s="1">
        <v>2.0</v>
      </c>
      <c r="L1079" s="1">
        <v>1.0</v>
      </c>
      <c r="M1079" s="1">
        <v>2.0</v>
      </c>
      <c r="N1079" s="1">
        <v>1.0</v>
      </c>
      <c r="O1079" s="1">
        <v>1.0</v>
      </c>
      <c r="P1079" s="1">
        <v>1.0</v>
      </c>
      <c r="Q1079" s="1">
        <v>2.0</v>
      </c>
      <c r="R1079" s="45">
        <f t="shared" si="6"/>
        <v>18</v>
      </c>
      <c r="S1079" s="45">
        <f t="shared" si="7"/>
        <v>8</v>
      </c>
      <c r="T1079" s="45">
        <f t="shared" si="8"/>
        <v>5</v>
      </c>
      <c r="U1079" s="45">
        <f t="shared" si="9"/>
        <v>5</v>
      </c>
      <c r="V1079" s="45">
        <f>VLOOKUP(R1079,'PCS Percentiles'!A$2:E$105,5,False)</f>
        <v>47</v>
      </c>
      <c r="W1079" s="112" t="str">
        <f t="shared" si="10"/>
        <v>Within Standard Deviation</v>
      </c>
    </row>
    <row r="1080">
      <c r="A1080" s="1" t="b">
        <v>1</v>
      </c>
      <c r="B1080" s="1" t="s">
        <v>590</v>
      </c>
      <c r="C1080" s="1">
        <v>2262.0</v>
      </c>
      <c r="D1080" s="20">
        <v>44235.39667278936</v>
      </c>
      <c r="E1080" s="1">
        <v>4.0</v>
      </c>
      <c r="F1080" s="1">
        <v>4.0</v>
      </c>
      <c r="G1080" s="1">
        <v>4.0</v>
      </c>
      <c r="H1080" s="1">
        <v>4.0</v>
      </c>
      <c r="I1080" s="1">
        <v>4.0</v>
      </c>
      <c r="J1080" s="1">
        <v>4.0</v>
      </c>
      <c r="K1080" s="1">
        <v>4.0</v>
      </c>
      <c r="L1080" s="1">
        <v>4.0</v>
      </c>
      <c r="M1080" s="1">
        <v>4.0</v>
      </c>
      <c r="N1080" s="1">
        <v>4.0</v>
      </c>
      <c r="O1080" s="1">
        <v>4.0</v>
      </c>
      <c r="P1080" s="1">
        <v>3.0</v>
      </c>
      <c r="Q1080" s="1">
        <v>4.0</v>
      </c>
      <c r="R1080" s="45">
        <f t="shared" si="6"/>
        <v>51</v>
      </c>
      <c r="S1080" s="45">
        <f t="shared" si="7"/>
        <v>23</v>
      </c>
      <c r="T1080" s="45">
        <f t="shared" si="8"/>
        <v>12</v>
      </c>
      <c r="U1080" s="45">
        <f t="shared" si="9"/>
        <v>16</v>
      </c>
      <c r="V1080" s="45">
        <f>VLOOKUP(R1080,'PCS Percentiles'!A$2:E$105,5,False)</f>
        <v>100</v>
      </c>
      <c r="W1080" s="112" t="str">
        <f t="shared" si="10"/>
        <v>Clinically Relevant</v>
      </c>
    </row>
    <row r="1081">
      <c r="A1081" s="1" t="b">
        <v>1</v>
      </c>
      <c r="B1081" s="1" t="s">
        <v>1032</v>
      </c>
      <c r="C1081" s="1">
        <v>2479.0</v>
      </c>
      <c r="D1081" s="20">
        <v>44235.48445241898</v>
      </c>
      <c r="E1081" s="1">
        <v>1.0</v>
      </c>
      <c r="F1081" s="1">
        <v>0.0</v>
      </c>
      <c r="G1081" s="1">
        <v>1.0</v>
      </c>
      <c r="H1081" s="1">
        <v>1.0</v>
      </c>
      <c r="I1081" s="1">
        <v>1.0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1.0</v>
      </c>
      <c r="R1081" s="45">
        <f t="shared" si="6"/>
        <v>5</v>
      </c>
      <c r="S1081" s="45">
        <f t="shared" si="7"/>
        <v>4</v>
      </c>
      <c r="T1081" s="45">
        <f t="shared" si="8"/>
        <v>1</v>
      </c>
      <c r="U1081" s="45">
        <f t="shared" si="9"/>
        <v>0</v>
      </c>
      <c r="V1081" s="45">
        <f>VLOOKUP(R1081,'PCS Percentiles'!A$2:E$105,5,False)</f>
        <v>11</v>
      </c>
      <c r="W1081" s="112" t="str">
        <f t="shared" si="10"/>
        <v>Within Standard Deviation</v>
      </c>
    </row>
    <row r="1082">
      <c r="A1082" s="1" t="b">
        <v>1</v>
      </c>
      <c r="B1082" s="1" t="s">
        <v>338</v>
      </c>
      <c r="C1082" s="1">
        <v>2125.0</v>
      </c>
      <c r="D1082" s="20">
        <v>44235.678554004626</v>
      </c>
      <c r="E1082" s="1">
        <v>1.0</v>
      </c>
      <c r="F1082" s="1">
        <v>0.0</v>
      </c>
      <c r="G1082" s="1">
        <v>2.0</v>
      </c>
      <c r="H1082" s="1">
        <v>1.0</v>
      </c>
      <c r="I1082" s="1">
        <v>3.0</v>
      </c>
      <c r="J1082" s="1">
        <v>0.0</v>
      </c>
      <c r="K1082" s="1">
        <v>0.0</v>
      </c>
      <c r="L1082" s="1">
        <v>1.0</v>
      </c>
      <c r="M1082" s="1">
        <v>1.0</v>
      </c>
      <c r="N1082" s="1">
        <v>1.0</v>
      </c>
      <c r="O1082" s="1">
        <v>1.0</v>
      </c>
      <c r="P1082" s="1">
        <v>1.0</v>
      </c>
      <c r="Q1082" s="1">
        <v>0.0</v>
      </c>
      <c r="R1082" s="45">
        <f t="shared" si="6"/>
        <v>12</v>
      </c>
      <c r="S1082" s="45">
        <f t="shared" si="7"/>
        <v>8</v>
      </c>
      <c r="T1082" s="45">
        <f t="shared" si="8"/>
        <v>0</v>
      </c>
      <c r="U1082" s="45">
        <f t="shared" si="9"/>
        <v>4</v>
      </c>
      <c r="V1082" s="45">
        <f>VLOOKUP(R1082,'PCS Percentiles'!A$2:E$105,5,False)</f>
        <v>31</v>
      </c>
      <c r="W1082" s="112" t="str">
        <f t="shared" si="10"/>
        <v>Within Standard Deviation</v>
      </c>
    </row>
    <row r="1083">
      <c r="B1083" s="1" t="s">
        <v>623</v>
      </c>
      <c r="C1083" s="1">
        <v>2480.0</v>
      </c>
      <c r="D1083" s="20">
        <v>44235.7970212037</v>
      </c>
      <c r="E1083" s="1">
        <v>2.0</v>
      </c>
      <c r="F1083" s="1">
        <v>1.0</v>
      </c>
      <c r="G1083" s="1">
        <v>2.0</v>
      </c>
      <c r="H1083" s="1">
        <v>0.0</v>
      </c>
      <c r="I1083" s="1">
        <v>1.0</v>
      </c>
      <c r="J1083" s="1">
        <v>2.0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45">
        <f t="shared" si="6"/>
        <v>8</v>
      </c>
      <c r="S1083" s="45">
        <f t="shared" si="7"/>
        <v>6</v>
      </c>
      <c r="T1083" s="45">
        <f t="shared" si="8"/>
        <v>2</v>
      </c>
      <c r="U1083" s="45">
        <f t="shared" si="9"/>
        <v>0</v>
      </c>
      <c r="V1083" s="45">
        <f>VLOOKUP(R1083,'PCS Percentiles'!A$2:E$105,5,False)</f>
        <v>19</v>
      </c>
      <c r="W1083" s="112" t="str">
        <f t="shared" si="10"/>
        <v>Within Standard Deviation</v>
      </c>
    </row>
    <row r="1084">
      <c r="A1084" s="1" t="b">
        <v>1</v>
      </c>
      <c r="B1084" s="1" t="s">
        <v>624</v>
      </c>
      <c r="C1084" s="1">
        <v>2463.0</v>
      </c>
      <c r="D1084" s="20">
        <v>44235.86966502314</v>
      </c>
      <c r="E1084" s="1">
        <v>2.0</v>
      </c>
      <c r="F1084" s="1">
        <v>2.0</v>
      </c>
      <c r="G1084" s="1">
        <v>1.0</v>
      </c>
      <c r="H1084" s="1">
        <v>2.0</v>
      </c>
      <c r="I1084" s="1">
        <v>2.0</v>
      </c>
      <c r="J1084" s="1">
        <v>1.0</v>
      </c>
      <c r="K1084" s="1">
        <v>1.0</v>
      </c>
      <c r="L1084" s="1">
        <v>2.0</v>
      </c>
      <c r="M1084" s="1">
        <v>2.0</v>
      </c>
      <c r="N1084" s="1">
        <v>1.0</v>
      </c>
      <c r="O1084" s="1">
        <v>1.0</v>
      </c>
      <c r="P1084" s="1">
        <v>1.0</v>
      </c>
      <c r="Q1084" s="1">
        <v>2.0</v>
      </c>
      <c r="R1084" s="45">
        <f t="shared" si="6"/>
        <v>20</v>
      </c>
      <c r="S1084" s="45">
        <f t="shared" si="7"/>
        <v>10</v>
      </c>
      <c r="T1084" s="45">
        <f t="shared" si="8"/>
        <v>4</v>
      </c>
      <c r="U1084" s="45">
        <f t="shared" si="9"/>
        <v>6</v>
      </c>
      <c r="V1084" s="45">
        <f>VLOOKUP(R1084,'PCS Percentiles'!A$2:E$105,5,False)</f>
        <v>50</v>
      </c>
      <c r="W1084" s="112" t="str">
        <f t="shared" si="10"/>
        <v>Within Standard Deviation</v>
      </c>
    </row>
    <row r="1085">
      <c r="A1085" s="1" t="b">
        <v>1</v>
      </c>
      <c r="B1085" s="1" t="s">
        <v>623</v>
      </c>
      <c r="C1085" s="1">
        <v>2480.0</v>
      </c>
      <c r="D1085" s="20">
        <v>44236.74576237268</v>
      </c>
      <c r="E1085" s="1">
        <v>2.0</v>
      </c>
      <c r="F1085" s="1">
        <v>1.0</v>
      </c>
      <c r="G1085" s="1">
        <v>1.0</v>
      </c>
      <c r="H1085" s="1">
        <v>1.0</v>
      </c>
      <c r="I1085" s="1">
        <v>1.0</v>
      </c>
      <c r="J1085" s="1">
        <v>2.0</v>
      </c>
      <c r="K1085" s="1">
        <v>1.0</v>
      </c>
      <c r="L1085" s="1">
        <v>1.0</v>
      </c>
      <c r="M1085" s="1">
        <v>1.0</v>
      </c>
      <c r="N1085" s="1">
        <v>1.0</v>
      </c>
      <c r="O1085" s="1">
        <v>1.0</v>
      </c>
      <c r="P1085" s="1">
        <v>2.0</v>
      </c>
      <c r="Q1085" s="1">
        <v>1.0</v>
      </c>
      <c r="R1085" s="45">
        <f t="shared" si="6"/>
        <v>16</v>
      </c>
      <c r="S1085" s="45">
        <f t="shared" si="7"/>
        <v>8</v>
      </c>
      <c r="T1085" s="45">
        <f t="shared" si="8"/>
        <v>4</v>
      </c>
      <c r="U1085" s="45">
        <f t="shared" si="9"/>
        <v>4</v>
      </c>
      <c r="V1085" s="45">
        <f>VLOOKUP(R1085,'PCS Percentiles'!A$2:E$105,5,False)</f>
        <v>41</v>
      </c>
      <c r="W1085" s="112" t="str">
        <f t="shared" si="10"/>
        <v>Within Standard Deviation</v>
      </c>
    </row>
    <row r="1086">
      <c r="A1086" s="1" t="b">
        <v>1</v>
      </c>
      <c r="B1086" s="1" t="s">
        <v>625</v>
      </c>
      <c r="C1086" s="1">
        <v>2474.0</v>
      </c>
      <c r="D1086" s="20">
        <v>44236.840755625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1.0</v>
      </c>
      <c r="K1086" s="1">
        <v>0.0</v>
      </c>
      <c r="L1086" s="1">
        <v>0.0</v>
      </c>
      <c r="M1086" s="1">
        <v>0.0</v>
      </c>
      <c r="N1086" s="1">
        <v>1.0</v>
      </c>
      <c r="O1086" s="1">
        <v>1.0</v>
      </c>
      <c r="P1086" s="1">
        <v>0.0</v>
      </c>
      <c r="Q1086" s="1">
        <v>1.0</v>
      </c>
      <c r="R1086" s="45">
        <f t="shared" si="6"/>
        <v>4</v>
      </c>
      <c r="S1086" s="45">
        <f t="shared" si="7"/>
        <v>0</v>
      </c>
      <c r="T1086" s="45">
        <f t="shared" si="8"/>
        <v>2</v>
      </c>
      <c r="U1086" s="45">
        <f t="shared" si="9"/>
        <v>2</v>
      </c>
      <c r="V1086" s="45">
        <f>VLOOKUP(R1086,'PCS Percentiles'!A$2:E$105,5,False)</f>
        <v>9</v>
      </c>
      <c r="W1086" s="112" t="str">
        <f t="shared" si="10"/>
        <v>Within Standard Deviation</v>
      </c>
    </row>
    <row r="1087">
      <c r="A1087" s="1" t="b">
        <v>1</v>
      </c>
      <c r="B1087" s="1" t="s">
        <v>553</v>
      </c>
      <c r="C1087" s="1">
        <v>2404.0</v>
      </c>
      <c r="D1087" s="20">
        <v>44237.41870105324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1.0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45">
        <f t="shared" si="6"/>
        <v>1</v>
      </c>
      <c r="S1087" s="45">
        <f t="shared" si="7"/>
        <v>0</v>
      </c>
      <c r="T1087" s="45">
        <f t="shared" si="8"/>
        <v>1</v>
      </c>
      <c r="U1087" s="45">
        <f t="shared" si="9"/>
        <v>0</v>
      </c>
      <c r="V1087" s="45" t="str">
        <f>VLOOKUP(R1087,'PCS Percentiles'!A$2:E$105,5,False)</f>
        <v>#N/A</v>
      </c>
      <c r="W1087" s="112" t="str">
        <f t="shared" si="10"/>
        <v>Within Standard Deviation</v>
      </c>
    </row>
    <row r="1088">
      <c r="A1088" t="b">
        <v>0</v>
      </c>
      <c r="B1088" s="1" t="s">
        <v>516</v>
      </c>
      <c r="C1088" s="1">
        <v>2351.0</v>
      </c>
      <c r="D1088" s="20">
        <v>44238.5030425463</v>
      </c>
      <c r="E1088" s="1">
        <v>3.0</v>
      </c>
      <c r="F1088" s="1">
        <v>1.0</v>
      </c>
      <c r="G1088" s="1">
        <v>2.0</v>
      </c>
      <c r="H1088" s="1">
        <v>2.0</v>
      </c>
      <c r="I1088" s="1">
        <v>1.0</v>
      </c>
      <c r="J1088" s="1">
        <v>1.0</v>
      </c>
      <c r="K1088" s="1">
        <v>1.0</v>
      </c>
      <c r="L1088" s="1">
        <v>2.0</v>
      </c>
      <c r="M1088" s="1">
        <v>1.0</v>
      </c>
      <c r="N1088" s="1">
        <v>1.0</v>
      </c>
      <c r="O1088" s="1">
        <v>2.0</v>
      </c>
      <c r="P1088" s="1">
        <v>1.0</v>
      </c>
      <c r="Q1088" s="1">
        <v>1.0</v>
      </c>
      <c r="R1088" s="45">
        <f t="shared" si="6"/>
        <v>19</v>
      </c>
      <c r="S1088" s="45">
        <f t="shared" si="7"/>
        <v>10</v>
      </c>
      <c r="T1088" s="45">
        <f t="shared" si="8"/>
        <v>3</v>
      </c>
      <c r="U1088" s="45">
        <f t="shared" si="9"/>
        <v>6</v>
      </c>
      <c r="V1088" s="45">
        <f>VLOOKUP(R1088,'PCS Percentiles'!A$2:E$105,5,False)</f>
        <v>48</v>
      </c>
      <c r="W1088" s="112" t="str">
        <f t="shared" si="10"/>
        <v>Within Standard Deviation</v>
      </c>
    </row>
    <row r="1089">
      <c r="A1089" s="1" t="b">
        <v>1</v>
      </c>
      <c r="B1089" s="1" t="s">
        <v>564</v>
      </c>
      <c r="C1089" s="1">
        <v>2398.0</v>
      </c>
      <c r="D1089" s="20">
        <v>44238.583691203705</v>
      </c>
      <c r="E1089" s="1">
        <v>1.0</v>
      </c>
      <c r="F1089" s="1">
        <v>0.0</v>
      </c>
      <c r="G1089" s="1">
        <v>0.0</v>
      </c>
      <c r="H1089" s="1">
        <v>0.0</v>
      </c>
      <c r="I1089" s="1">
        <v>1.0</v>
      </c>
      <c r="J1089" s="1">
        <v>0.0</v>
      </c>
      <c r="K1089" s="1">
        <v>0.0</v>
      </c>
      <c r="L1089" s="1">
        <v>1.0</v>
      </c>
      <c r="M1089" s="1">
        <v>1.0</v>
      </c>
      <c r="N1089" s="1">
        <v>1.0</v>
      </c>
      <c r="O1089" s="1">
        <v>0.0</v>
      </c>
      <c r="P1089" s="1">
        <v>0.0</v>
      </c>
      <c r="Q1089" s="1">
        <v>0.0</v>
      </c>
      <c r="R1089" s="45">
        <f t="shared" si="6"/>
        <v>5</v>
      </c>
      <c r="S1089" s="45">
        <f t="shared" si="7"/>
        <v>2</v>
      </c>
      <c r="T1089" s="45">
        <f t="shared" si="8"/>
        <v>0</v>
      </c>
      <c r="U1089" s="45">
        <f t="shared" si="9"/>
        <v>3</v>
      </c>
      <c r="V1089" s="45">
        <f>VLOOKUP(R1089,'PCS Percentiles'!A$2:E$105,5,False)</f>
        <v>11</v>
      </c>
      <c r="W1089" s="112" t="str">
        <f t="shared" si="10"/>
        <v>Within Standard Deviation</v>
      </c>
    </row>
    <row r="1090">
      <c r="A1090" s="1" t="b">
        <v>1</v>
      </c>
      <c r="B1090" s="1" t="s">
        <v>626</v>
      </c>
      <c r="C1090" s="1">
        <v>2285.0</v>
      </c>
      <c r="D1090" s="20">
        <v>44238.624094976854</v>
      </c>
      <c r="E1090" s="1">
        <v>3.0</v>
      </c>
      <c r="F1090" s="1">
        <v>3.0</v>
      </c>
      <c r="G1090" s="1">
        <v>3.0</v>
      </c>
      <c r="H1090" s="1">
        <v>3.0</v>
      </c>
      <c r="I1090" s="1">
        <v>3.0</v>
      </c>
      <c r="J1090" s="1">
        <v>3.0</v>
      </c>
      <c r="K1090" s="1">
        <v>3.0</v>
      </c>
      <c r="L1090" s="1">
        <v>3.0</v>
      </c>
      <c r="M1090" s="1">
        <v>3.0</v>
      </c>
      <c r="N1090" s="1">
        <v>3.0</v>
      </c>
      <c r="O1090" s="1">
        <v>4.0</v>
      </c>
      <c r="P1090" s="1">
        <v>3.0</v>
      </c>
      <c r="Q1090" s="1">
        <v>3.0</v>
      </c>
      <c r="R1090" s="45">
        <f t="shared" si="6"/>
        <v>40</v>
      </c>
      <c r="S1090" s="45">
        <f t="shared" si="7"/>
        <v>18</v>
      </c>
      <c r="T1090" s="45">
        <f t="shared" si="8"/>
        <v>9</v>
      </c>
      <c r="U1090" s="45">
        <f t="shared" si="9"/>
        <v>13</v>
      </c>
      <c r="V1090" s="45">
        <f>VLOOKUP(R1090,'PCS Percentiles'!A$2:E$105,5,False)</f>
        <v>92</v>
      </c>
      <c r="W1090" s="112" t="str">
        <f t="shared" si="10"/>
        <v>Clinically Relevant</v>
      </c>
    </row>
    <row r="1091">
      <c r="A1091" s="1" t="b">
        <v>1</v>
      </c>
      <c r="B1091" s="1" t="s">
        <v>628</v>
      </c>
      <c r="C1091" s="1">
        <v>2482.0</v>
      </c>
      <c r="D1091" s="20">
        <v>44239.40283435185</v>
      </c>
      <c r="E1091" s="1">
        <v>4.0</v>
      </c>
      <c r="F1091" s="1">
        <v>0.0</v>
      </c>
      <c r="G1091" s="1">
        <v>1.0</v>
      </c>
      <c r="H1091" s="1">
        <v>1.0</v>
      </c>
      <c r="I1091" s="1">
        <v>1.0</v>
      </c>
      <c r="J1091" s="1">
        <v>1.0</v>
      </c>
      <c r="K1091" s="1">
        <v>0.0</v>
      </c>
      <c r="L1091" s="1">
        <v>1.0</v>
      </c>
      <c r="M1091" s="1">
        <v>1.0</v>
      </c>
      <c r="N1091" s="1">
        <v>1.0</v>
      </c>
      <c r="O1091" s="1">
        <v>1.0</v>
      </c>
      <c r="P1091" s="1">
        <v>2.0</v>
      </c>
      <c r="Q1091" s="1">
        <v>1.0</v>
      </c>
      <c r="R1091" s="45">
        <f t="shared" si="6"/>
        <v>15</v>
      </c>
      <c r="S1091" s="45">
        <f t="shared" si="7"/>
        <v>9</v>
      </c>
      <c r="T1091" s="45">
        <f t="shared" si="8"/>
        <v>2</v>
      </c>
      <c r="U1091" s="45">
        <f t="shared" si="9"/>
        <v>4</v>
      </c>
      <c r="V1091" s="45">
        <f>VLOOKUP(R1091,'PCS Percentiles'!A$2:E$105,5,False)</f>
        <v>39</v>
      </c>
      <c r="W1091" s="112" t="str">
        <f t="shared" si="10"/>
        <v>Within Standard Deviation</v>
      </c>
    </row>
    <row r="1092">
      <c r="A1092" s="1" t="b">
        <v>1</v>
      </c>
      <c r="B1092" s="1" t="s">
        <v>402</v>
      </c>
      <c r="C1092" s="1">
        <v>2210.0</v>
      </c>
      <c r="D1092" s="20">
        <v>44239.877517256944</v>
      </c>
      <c r="E1092" s="1">
        <v>0.0</v>
      </c>
      <c r="F1092" s="1">
        <v>0.0</v>
      </c>
      <c r="G1092" s="1">
        <v>1.0</v>
      </c>
      <c r="H1092" s="1">
        <v>0.0</v>
      </c>
      <c r="I1092" s="1">
        <v>1.0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1.0</v>
      </c>
      <c r="P1092" s="1">
        <v>0.0</v>
      </c>
      <c r="Q1092" s="1">
        <v>0.0</v>
      </c>
      <c r="R1092" s="45">
        <f t="shared" si="6"/>
        <v>3</v>
      </c>
      <c r="S1092" s="45">
        <f t="shared" si="7"/>
        <v>2</v>
      </c>
      <c r="T1092" s="45">
        <f t="shared" si="8"/>
        <v>0</v>
      </c>
      <c r="U1092" s="45">
        <f t="shared" si="9"/>
        <v>1</v>
      </c>
      <c r="V1092" s="45">
        <f>VLOOKUP(R1092,'PCS Percentiles'!A$2:E$105,5,False)</f>
        <v>6</v>
      </c>
      <c r="W1092" s="112" t="str">
        <f t="shared" si="10"/>
        <v>Within Standard Deviation</v>
      </c>
    </row>
    <row r="1093">
      <c r="A1093" s="1" t="b">
        <v>1</v>
      </c>
      <c r="B1093" s="1" t="s">
        <v>309</v>
      </c>
      <c r="C1093" s="1">
        <v>2083.0</v>
      </c>
      <c r="D1093" s="20">
        <v>44240.66217921296</v>
      </c>
      <c r="E1093" s="1">
        <v>1.0</v>
      </c>
      <c r="F1093" s="1">
        <v>0.0</v>
      </c>
      <c r="G1093" s="1">
        <v>0.0</v>
      </c>
      <c r="H1093" s="1">
        <v>1.0</v>
      </c>
      <c r="I1093" s="1">
        <v>0.0</v>
      </c>
      <c r="J1093" s="1">
        <v>1.0</v>
      </c>
      <c r="K1093" s="1">
        <v>1.0</v>
      </c>
      <c r="L1093" s="1">
        <v>1.0</v>
      </c>
      <c r="M1093" s="1">
        <v>0.0</v>
      </c>
      <c r="N1093" s="1">
        <v>0.0</v>
      </c>
      <c r="O1093" s="1">
        <v>0.0</v>
      </c>
      <c r="P1093" s="1">
        <v>2.0</v>
      </c>
      <c r="Q1093" s="1">
        <v>0.0</v>
      </c>
      <c r="R1093" s="45">
        <f t="shared" si="6"/>
        <v>7</v>
      </c>
      <c r="S1093" s="45">
        <f t="shared" si="7"/>
        <v>4</v>
      </c>
      <c r="T1093" s="45">
        <f t="shared" si="8"/>
        <v>2</v>
      </c>
      <c r="U1093" s="45">
        <f t="shared" si="9"/>
        <v>1</v>
      </c>
      <c r="V1093" s="45">
        <f>VLOOKUP(R1093,'PCS Percentiles'!A$2:E$105,5,False)</f>
        <v>17</v>
      </c>
      <c r="W1093" s="112" t="str">
        <f t="shared" si="10"/>
        <v>Within Standard Deviation</v>
      </c>
    </row>
    <row r="1094">
      <c r="A1094" s="1" t="b">
        <v>1</v>
      </c>
      <c r="B1094" s="1" t="s">
        <v>395</v>
      </c>
      <c r="C1094" s="1">
        <v>2208.0</v>
      </c>
      <c r="D1094" s="20">
        <v>44241.46920478009</v>
      </c>
      <c r="E1094" s="1">
        <v>2.0</v>
      </c>
      <c r="F1094" s="1">
        <v>2.0</v>
      </c>
      <c r="G1094" s="1">
        <v>2.0</v>
      </c>
      <c r="H1094" s="1">
        <v>3.0</v>
      </c>
      <c r="I1094" s="1">
        <v>2.0</v>
      </c>
      <c r="J1094" s="1">
        <v>4.0</v>
      </c>
      <c r="K1094" s="1">
        <v>0.0</v>
      </c>
      <c r="L1094" s="1">
        <v>2.0</v>
      </c>
      <c r="M1094" s="1">
        <v>1.0</v>
      </c>
      <c r="N1094" s="1">
        <v>1.0</v>
      </c>
      <c r="O1094" s="1">
        <v>2.0</v>
      </c>
      <c r="P1094" s="1">
        <v>2.0</v>
      </c>
      <c r="Q1094" s="1">
        <v>2.0</v>
      </c>
      <c r="R1094" s="45">
        <f t="shared" si="6"/>
        <v>25</v>
      </c>
      <c r="S1094" s="45">
        <f t="shared" si="7"/>
        <v>13</v>
      </c>
      <c r="T1094" s="45">
        <f t="shared" si="8"/>
        <v>6</v>
      </c>
      <c r="U1094" s="45">
        <f t="shared" si="9"/>
        <v>6</v>
      </c>
      <c r="V1094" s="45">
        <f>VLOOKUP(R1094,'PCS Percentiles'!A$2:E$105,5,False)</f>
        <v>62</v>
      </c>
      <c r="W1094" s="112" t="str">
        <f t="shared" si="10"/>
        <v>Within Standard Deviation</v>
      </c>
    </row>
    <row r="1095">
      <c r="A1095" s="1" t="b">
        <v>1</v>
      </c>
      <c r="B1095" s="1" t="s">
        <v>352</v>
      </c>
      <c r="C1095" s="1">
        <v>2140.0</v>
      </c>
      <c r="D1095" s="20">
        <v>44241.967837337965</v>
      </c>
      <c r="E1095" s="1">
        <v>1.0</v>
      </c>
      <c r="F1095" s="1">
        <v>1.0</v>
      </c>
      <c r="G1095" s="1">
        <v>1.0</v>
      </c>
      <c r="H1095" s="1">
        <v>2.0</v>
      </c>
      <c r="I1095" s="1">
        <v>1.0</v>
      </c>
      <c r="J1095" s="1">
        <v>2.0</v>
      </c>
      <c r="K1095" s="1">
        <v>2.0</v>
      </c>
      <c r="L1095" s="1">
        <v>2.0</v>
      </c>
      <c r="M1095" s="1">
        <v>2.0</v>
      </c>
      <c r="N1095" s="1">
        <v>2.0</v>
      </c>
      <c r="O1095" s="1">
        <v>2.0</v>
      </c>
      <c r="P1095" s="1">
        <v>2.0</v>
      </c>
      <c r="Q1095" s="1">
        <v>1.0</v>
      </c>
      <c r="R1095" s="45">
        <f t="shared" si="6"/>
        <v>21</v>
      </c>
      <c r="S1095" s="45">
        <f t="shared" si="7"/>
        <v>8</v>
      </c>
      <c r="T1095" s="45">
        <f t="shared" si="8"/>
        <v>5</v>
      </c>
      <c r="U1095" s="45">
        <f t="shared" si="9"/>
        <v>8</v>
      </c>
      <c r="V1095" s="45">
        <f>VLOOKUP(R1095,'PCS Percentiles'!A$2:E$105,5,False)</f>
        <v>53</v>
      </c>
      <c r="W1095" s="112" t="str">
        <f t="shared" si="10"/>
        <v>Within Standard Deviation</v>
      </c>
    </row>
    <row r="1096">
      <c r="A1096" s="1" t="b">
        <v>1</v>
      </c>
      <c r="B1096" s="1" t="s">
        <v>400</v>
      </c>
      <c r="C1096" s="1">
        <v>2216.0</v>
      </c>
      <c r="D1096" s="20">
        <v>44242.36366657408</v>
      </c>
      <c r="E1096" s="1">
        <v>1.0</v>
      </c>
      <c r="F1096" s="1">
        <v>0.0</v>
      </c>
      <c r="G1096" s="1">
        <v>1.0</v>
      </c>
      <c r="H1096" s="1">
        <v>0.0</v>
      </c>
      <c r="I1096" s="1">
        <v>0.0</v>
      </c>
      <c r="J1096" s="1">
        <v>0.0</v>
      </c>
      <c r="K1096" s="1">
        <v>1.0</v>
      </c>
      <c r="L1096" s="1">
        <v>1.0</v>
      </c>
      <c r="M1096" s="1">
        <v>1.0</v>
      </c>
      <c r="N1096" s="1">
        <v>1.0</v>
      </c>
      <c r="O1096" s="1">
        <v>0.0</v>
      </c>
      <c r="P1096" s="1">
        <v>2.0</v>
      </c>
      <c r="Q1096" s="1">
        <v>0.0</v>
      </c>
      <c r="R1096" s="45">
        <f t="shared" si="6"/>
        <v>8</v>
      </c>
      <c r="S1096" s="45">
        <f t="shared" si="7"/>
        <v>4</v>
      </c>
      <c r="T1096" s="45">
        <f t="shared" si="8"/>
        <v>1</v>
      </c>
      <c r="U1096" s="45">
        <f t="shared" si="9"/>
        <v>3</v>
      </c>
      <c r="V1096" s="45">
        <f>VLOOKUP(R1096,'PCS Percentiles'!A$2:E$105,5,False)</f>
        <v>19</v>
      </c>
      <c r="W1096" s="112" t="str">
        <f t="shared" si="10"/>
        <v>Within Standard Deviation</v>
      </c>
    </row>
    <row r="1097">
      <c r="A1097" s="1" t="b">
        <v>1</v>
      </c>
      <c r="B1097" s="1" t="s">
        <v>419</v>
      </c>
      <c r="C1097" s="1">
        <v>2240.0</v>
      </c>
      <c r="D1097" s="20">
        <v>44242.425362662034</v>
      </c>
      <c r="E1097" s="1">
        <v>1.0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2.0</v>
      </c>
      <c r="M1097" s="1">
        <v>2.0</v>
      </c>
      <c r="N1097" s="1">
        <v>2.0</v>
      </c>
      <c r="O1097" s="1">
        <v>2.0</v>
      </c>
      <c r="P1097" s="1">
        <v>1.0</v>
      </c>
      <c r="Q1097" s="1">
        <v>0.0</v>
      </c>
      <c r="R1097" s="45">
        <f t="shared" si="6"/>
        <v>10</v>
      </c>
      <c r="S1097" s="45">
        <f t="shared" si="7"/>
        <v>2</v>
      </c>
      <c r="T1097" s="45">
        <f t="shared" si="8"/>
        <v>0</v>
      </c>
      <c r="U1097" s="45">
        <f t="shared" si="9"/>
        <v>8</v>
      </c>
      <c r="V1097" s="45">
        <f>VLOOKUP(R1097,'PCS Percentiles'!A$2:E$105,5,False)</f>
        <v>24</v>
      </c>
      <c r="W1097" s="112" t="str">
        <f t="shared" si="10"/>
        <v>Within Standard Deviation</v>
      </c>
    </row>
    <row r="1098">
      <c r="A1098" s="1" t="b">
        <v>1</v>
      </c>
      <c r="B1098" s="1" t="s">
        <v>629</v>
      </c>
      <c r="C1098" s="1">
        <v>2475.0</v>
      </c>
      <c r="D1098" s="20">
        <v>44242.56551222222</v>
      </c>
      <c r="E1098" s="1">
        <v>2.0</v>
      </c>
      <c r="F1098" s="1">
        <v>2.0</v>
      </c>
      <c r="G1098" s="1">
        <v>2.0</v>
      </c>
      <c r="H1098" s="1">
        <v>3.0</v>
      </c>
      <c r="I1098" s="1">
        <v>2.0</v>
      </c>
      <c r="J1098" s="1">
        <v>2.0</v>
      </c>
      <c r="K1098" s="1">
        <v>1.0</v>
      </c>
      <c r="L1098" s="1">
        <v>2.0</v>
      </c>
      <c r="M1098" s="1">
        <v>3.0</v>
      </c>
      <c r="N1098" s="1">
        <v>1.0</v>
      </c>
      <c r="O1098" s="1">
        <v>1.0</v>
      </c>
      <c r="P1098" s="1">
        <v>2.0</v>
      </c>
      <c r="Q1098" s="1">
        <v>2.0</v>
      </c>
      <c r="R1098" s="45">
        <f t="shared" si="6"/>
        <v>25</v>
      </c>
      <c r="S1098" s="45">
        <f t="shared" si="7"/>
        <v>13</v>
      </c>
      <c r="T1098" s="45">
        <f t="shared" si="8"/>
        <v>5</v>
      </c>
      <c r="U1098" s="45">
        <f t="shared" si="9"/>
        <v>7</v>
      </c>
      <c r="V1098" s="45">
        <f>VLOOKUP(R1098,'PCS Percentiles'!A$2:E$105,5,False)</f>
        <v>62</v>
      </c>
      <c r="W1098" s="112" t="str">
        <f t="shared" si="10"/>
        <v>Within Standard Deviation</v>
      </c>
    </row>
    <row r="1099">
      <c r="A1099" s="1" t="b">
        <v>1</v>
      </c>
      <c r="B1099" s="1" t="s">
        <v>627</v>
      </c>
      <c r="C1099" s="1">
        <v>2476.0</v>
      </c>
      <c r="D1099" s="20">
        <v>44242.59068320601</v>
      </c>
      <c r="E1099" s="1">
        <v>0.0</v>
      </c>
      <c r="F1099" s="1">
        <v>0.0</v>
      </c>
      <c r="G1099" s="1">
        <v>2.0</v>
      </c>
      <c r="H1099" s="1">
        <v>2.0</v>
      </c>
      <c r="I1099" s="1">
        <v>0.0</v>
      </c>
      <c r="J1099" s="1">
        <v>0.0</v>
      </c>
      <c r="K1099" s="1">
        <v>1.0</v>
      </c>
      <c r="L1099" s="1">
        <v>0.0</v>
      </c>
      <c r="M1099" s="1">
        <v>1.0</v>
      </c>
      <c r="N1099" s="1">
        <v>0.0</v>
      </c>
      <c r="O1099" s="1">
        <v>0.0</v>
      </c>
      <c r="P1099" s="1">
        <v>2.0</v>
      </c>
      <c r="Q1099" s="1">
        <v>2.0</v>
      </c>
      <c r="R1099" s="45">
        <f t="shared" si="6"/>
        <v>10</v>
      </c>
      <c r="S1099" s="45">
        <f t="shared" si="7"/>
        <v>6</v>
      </c>
      <c r="T1099" s="45">
        <f t="shared" si="8"/>
        <v>3</v>
      </c>
      <c r="U1099" s="45">
        <f t="shared" si="9"/>
        <v>1</v>
      </c>
      <c r="V1099" s="45">
        <f>VLOOKUP(R1099,'PCS Percentiles'!A$2:E$105,5,False)</f>
        <v>24</v>
      </c>
      <c r="W1099" s="112" t="str">
        <f t="shared" si="10"/>
        <v>Within Standard Deviation</v>
      </c>
    </row>
    <row r="1100">
      <c r="A1100" s="1" t="b">
        <v>1</v>
      </c>
      <c r="B1100" s="1" t="s">
        <v>260</v>
      </c>
      <c r="C1100" s="1">
        <v>1993.0</v>
      </c>
      <c r="D1100" s="20">
        <v>44243.30548390046</v>
      </c>
      <c r="E1100" s="1">
        <v>2.0</v>
      </c>
      <c r="F1100" s="1">
        <v>2.0</v>
      </c>
      <c r="G1100" s="1">
        <v>2.0</v>
      </c>
      <c r="H1100" s="1">
        <v>2.0</v>
      </c>
      <c r="I1100" s="1">
        <v>2.0</v>
      </c>
      <c r="J1100" s="1">
        <v>2.0</v>
      </c>
      <c r="K1100" s="1">
        <v>2.0</v>
      </c>
      <c r="L1100" s="1">
        <v>2.0</v>
      </c>
      <c r="M1100" s="1">
        <v>2.0</v>
      </c>
      <c r="N1100" s="1">
        <v>1.0</v>
      </c>
      <c r="O1100" s="1">
        <v>4.0</v>
      </c>
      <c r="P1100" s="1">
        <v>1.0</v>
      </c>
      <c r="Q1100" s="1">
        <v>3.0</v>
      </c>
      <c r="R1100" s="45">
        <f t="shared" si="6"/>
        <v>27</v>
      </c>
      <c r="S1100" s="45">
        <f t="shared" si="7"/>
        <v>11</v>
      </c>
      <c r="T1100" s="45">
        <f t="shared" si="8"/>
        <v>7</v>
      </c>
      <c r="U1100" s="45">
        <f t="shared" si="9"/>
        <v>9</v>
      </c>
      <c r="V1100" s="45">
        <f>VLOOKUP(R1100,'PCS Percentiles'!A$2:E$105,5,False)</f>
        <v>67</v>
      </c>
      <c r="W1100" s="112" t="str">
        <f t="shared" si="10"/>
        <v>Within Standard Deviation</v>
      </c>
    </row>
    <row r="1101">
      <c r="A1101" s="1" t="b">
        <v>1</v>
      </c>
      <c r="B1101" s="1" t="s">
        <v>260</v>
      </c>
      <c r="C1101" s="1">
        <v>1993.0</v>
      </c>
      <c r="D1101" s="20">
        <v>44243.30553515046</v>
      </c>
      <c r="E1101" s="1">
        <v>2.0</v>
      </c>
      <c r="F1101" s="1">
        <v>2.0</v>
      </c>
      <c r="G1101" s="1">
        <v>2.0</v>
      </c>
      <c r="H1101" s="1">
        <v>2.0</v>
      </c>
      <c r="I1101" s="1">
        <v>2.0</v>
      </c>
      <c r="J1101" s="1">
        <v>2.0</v>
      </c>
      <c r="K1101" s="1">
        <v>2.0</v>
      </c>
      <c r="L1101" s="1">
        <v>2.0</v>
      </c>
      <c r="M1101" s="1">
        <v>2.0</v>
      </c>
      <c r="N1101" s="1">
        <v>1.0</v>
      </c>
      <c r="O1101" s="1">
        <v>4.0</v>
      </c>
      <c r="P1101" s="1">
        <v>1.0</v>
      </c>
      <c r="Q1101" s="1">
        <v>3.0</v>
      </c>
      <c r="R1101" s="45">
        <f t="shared" si="6"/>
        <v>27</v>
      </c>
      <c r="S1101" s="45">
        <f t="shared" si="7"/>
        <v>11</v>
      </c>
      <c r="T1101" s="45">
        <f t="shared" si="8"/>
        <v>7</v>
      </c>
      <c r="U1101" s="45">
        <f t="shared" si="9"/>
        <v>9</v>
      </c>
      <c r="V1101" s="45">
        <f>VLOOKUP(R1101,'PCS Percentiles'!A$2:E$105,5,False)</f>
        <v>67</v>
      </c>
      <c r="W1101" s="112" t="str">
        <f t="shared" si="10"/>
        <v>Within Standard Deviation</v>
      </c>
    </row>
    <row r="1102">
      <c r="A1102" t="b">
        <v>0</v>
      </c>
      <c r="B1102" s="1" t="s">
        <v>373</v>
      </c>
      <c r="C1102" s="1">
        <v>2161.0</v>
      </c>
      <c r="D1102" s="20">
        <v>44243.43627013889</v>
      </c>
      <c r="E1102" s="1">
        <v>0.0</v>
      </c>
      <c r="F1102" s="1">
        <v>0.0</v>
      </c>
      <c r="G1102" s="1">
        <v>0.0</v>
      </c>
      <c r="H1102" s="1">
        <v>1.0</v>
      </c>
      <c r="I1102" s="1">
        <v>1.0</v>
      </c>
      <c r="J1102" s="1">
        <v>0.0</v>
      </c>
      <c r="K1102" s="1">
        <v>0.0</v>
      </c>
      <c r="L1102" s="1">
        <v>1.0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45">
        <f t="shared" si="6"/>
        <v>3</v>
      </c>
      <c r="S1102" s="45">
        <f t="shared" si="7"/>
        <v>2</v>
      </c>
      <c r="T1102" s="45">
        <f t="shared" si="8"/>
        <v>0</v>
      </c>
      <c r="U1102" s="45">
        <f t="shared" si="9"/>
        <v>1</v>
      </c>
      <c r="V1102" s="45">
        <f>VLOOKUP(R1102,'PCS Percentiles'!A$2:E$105,5,False)</f>
        <v>6</v>
      </c>
      <c r="W1102" s="112" t="str">
        <f t="shared" si="10"/>
        <v>Within Standard Deviation</v>
      </c>
    </row>
    <row r="1103">
      <c r="A1103" s="1" t="b">
        <v>1</v>
      </c>
      <c r="B1103" s="1" t="s">
        <v>491</v>
      </c>
      <c r="C1103" s="1">
        <v>2301.0</v>
      </c>
      <c r="D1103" s="20">
        <v>44243.60818355324</v>
      </c>
      <c r="E1103" s="1">
        <v>1.0</v>
      </c>
      <c r="F1103" s="1">
        <v>0.0</v>
      </c>
      <c r="G1103" s="1">
        <v>1.0</v>
      </c>
      <c r="H1103" s="1">
        <v>1.0</v>
      </c>
      <c r="I1103" s="1">
        <v>1.0</v>
      </c>
      <c r="J1103" s="1">
        <v>1.0</v>
      </c>
      <c r="K1103" s="1">
        <v>0.0</v>
      </c>
      <c r="L1103" s="1">
        <v>1.0</v>
      </c>
      <c r="M1103" s="1">
        <v>1.0</v>
      </c>
      <c r="N1103" s="1">
        <v>1.0</v>
      </c>
      <c r="O1103" s="1">
        <v>1.0</v>
      </c>
      <c r="P1103" s="1">
        <v>1.0</v>
      </c>
      <c r="Q1103" s="1">
        <v>1.0</v>
      </c>
      <c r="R1103" s="45">
        <f t="shared" si="6"/>
        <v>11</v>
      </c>
      <c r="S1103" s="45">
        <f t="shared" si="7"/>
        <v>5</v>
      </c>
      <c r="T1103" s="45">
        <f t="shared" si="8"/>
        <v>2</v>
      </c>
      <c r="U1103" s="45">
        <f t="shared" si="9"/>
        <v>4</v>
      </c>
      <c r="V1103" s="45">
        <f>VLOOKUP(R1103,'PCS Percentiles'!A$2:E$105,5,False)</f>
        <v>28</v>
      </c>
      <c r="W1103" s="112" t="str">
        <f t="shared" si="10"/>
        <v>Within Standard Deviation</v>
      </c>
    </row>
    <row r="1104">
      <c r="A1104" s="1" t="b">
        <v>1</v>
      </c>
      <c r="B1104" s="1" t="s">
        <v>421</v>
      </c>
      <c r="C1104" s="1">
        <v>2222.0</v>
      </c>
      <c r="D1104" s="20">
        <v>44243.63261608796</v>
      </c>
      <c r="E1104" s="1">
        <v>1.0</v>
      </c>
      <c r="F1104" s="1">
        <v>0.0</v>
      </c>
      <c r="G1104" s="1">
        <v>1.0</v>
      </c>
      <c r="H1104" s="1">
        <v>3.0</v>
      </c>
      <c r="I1104" s="1">
        <v>2.0</v>
      </c>
      <c r="J1104" s="1">
        <v>1.0</v>
      </c>
      <c r="K1104" s="1">
        <v>0.0</v>
      </c>
      <c r="L1104" s="1">
        <v>2.0</v>
      </c>
      <c r="M1104" s="1">
        <v>1.0</v>
      </c>
      <c r="N1104" s="1">
        <v>1.0</v>
      </c>
      <c r="O1104" s="1">
        <v>1.0</v>
      </c>
      <c r="P1104" s="1">
        <v>2.0</v>
      </c>
      <c r="Q1104" s="1">
        <v>0.0</v>
      </c>
      <c r="R1104" s="45">
        <f t="shared" si="6"/>
        <v>15</v>
      </c>
      <c r="S1104" s="45">
        <f t="shared" si="7"/>
        <v>9</v>
      </c>
      <c r="T1104" s="45">
        <f t="shared" si="8"/>
        <v>1</v>
      </c>
      <c r="U1104" s="45">
        <f t="shared" si="9"/>
        <v>5</v>
      </c>
      <c r="V1104" s="45">
        <f>VLOOKUP(R1104,'PCS Percentiles'!A$2:E$105,5,False)</f>
        <v>39</v>
      </c>
      <c r="W1104" s="112" t="str">
        <f t="shared" si="10"/>
        <v>Within Standard Deviation</v>
      </c>
    </row>
    <row r="1105">
      <c r="A1105" s="1" t="b">
        <v>1</v>
      </c>
      <c r="B1105" s="1" t="s">
        <v>599</v>
      </c>
      <c r="C1105" s="1">
        <v>2456.0</v>
      </c>
      <c r="D1105" s="20">
        <v>44243.65597013889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45">
        <f t="shared" si="6"/>
        <v>0</v>
      </c>
      <c r="S1105" s="45">
        <f t="shared" si="7"/>
        <v>0</v>
      </c>
      <c r="T1105" s="45">
        <f t="shared" si="8"/>
        <v>0</v>
      </c>
      <c r="U1105" s="45">
        <f t="shared" si="9"/>
        <v>0</v>
      </c>
      <c r="V1105" s="45">
        <f>VLOOKUP(R1105,'PCS Percentiles'!A$2:E$105,5,False)</f>
        <v>2</v>
      </c>
      <c r="W1105" s="112" t="str">
        <f t="shared" si="10"/>
        <v>Within Standard Deviation</v>
      </c>
    </row>
    <row r="1106">
      <c r="A1106" s="1" t="b">
        <v>1</v>
      </c>
      <c r="B1106" s="1" t="s">
        <v>631</v>
      </c>
      <c r="C1106" s="1">
        <v>2486.0</v>
      </c>
      <c r="D1106" s="20">
        <v>44243.8138152662</v>
      </c>
      <c r="E1106" s="1">
        <v>4.0</v>
      </c>
      <c r="F1106" s="1">
        <v>2.0</v>
      </c>
      <c r="G1106" s="1">
        <v>3.0</v>
      </c>
      <c r="H1106" s="1">
        <v>4.0</v>
      </c>
      <c r="I1106" s="1">
        <v>2.0</v>
      </c>
      <c r="J1106" s="1">
        <v>4.0</v>
      </c>
      <c r="K1106" s="1">
        <v>1.0</v>
      </c>
      <c r="L1106" s="1">
        <v>4.0</v>
      </c>
      <c r="M1106" s="1">
        <v>4.0</v>
      </c>
      <c r="N1106" s="1">
        <v>4.0</v>
      </c>
      <c r="O1106" s="1">
        <v>4.0</v>
      </c>
      <c r="P1106" s="1">
        <v>4.0</v>
      </c>
      <c r="Q1106" s="1">
        <v>4.0</v>
      </c>
      <c r="R1106" s="45">
        <f t="shared" si="6"/>
        <v>44</v>
      </c>
      <c r="S1106" s="45">
        <f t="shared" si="7"/>
        <v>19</v>
      </c>
      <c r="T1106" s="45">
        <f t="shared" si="8"/>
        <v>9</v>
      </c>
      <c r="U1106" s="45">
        <f t="shared" si="9"/>
        <v>16</v>
      </c>
      <c r="V1106" s="45">
        <f>VLOOKUP(R1106,'PCS Percentiles'!A$2:E$105,5,False)</f>
        <v>96</v>
      </c>
      <c r="W1106" s="112" t="str">
        <f t="shared" si="10"/>
        <v>Clinically Relevant</v>
      </c>
    </row>
    <row r="1107">
      <c r="A1107" s="1" t="b">
        <v>1</v>
      </c>
      <c r="B1107" s="1" t="s">
        <v>595</v>
      </c>
      <c r="C1107" s="1">
        <v>2422.0</v>
      </c>
      <c r="D1107" s="20">
        <v>44243.8230165162</v>
      </c>
      <c r="E1107" s="1">
        <v>2.0</v>
      </c>
      <c r="F1107" s="1">
        <v>1.0</v>
      </c>
      <c r="G1107" s="1">
        <v>1.0</v>
      </c>
      <c r="H1107" s="1">
        <v>1.0</v>
      </c>
      <c r="I1107" s="1">
        <v>1.0</v>
      </c>
      <c r="J1107" s="1">
        <v>1.0</v>
      </c>
      <c r="K1107" s="1">
        <v>2.0</v>
      </c>
      <c r="L1107" s="1">
        <v>2.0</v>
      </c>
      <c r="M1107" s="1">
        <v>2.0</v>
      </c>
      <c r="N1107" s="1">
        <v>2.0</v>
      </c>
      <c r="O1107" s="1">
        <v>1.0</v>
      </c>
      <c r="P1107" s="1">
        <v>2.0</v>
      </c>
      <c r="Q1107" s="1">
        <v>1.0</v>
      </c>
      <c r="R1107" s="45">
        <f t="shared" si="6"/>
        <v>19</v>
      </c>
      <c r="S1107" s="45">
        <f t="shared" si="7"/>
        <v>8</v>
      </c>
      <c r="T1107" s="45">
        <f t="shared" si="8"/>
        <v>4</v>
      </c>
      <c r="U1107" s="45">
        <f t="shared" si="9"/>
        <v>7</v>
      </c>
      <c r="V1107" s="45">
        <f>VLOOKUP(R1107,'PCS Percentiles'!A$2:E$105,5,False)</f>
        <v>48</v>
      </c>
      <c r="W1107" s="112" t="str">
        <f t="shared" si="10"/>
        <v>Within Standard Deviation</v>
      </c>
    </row>
    <row r="1108">
      <c r="A1108" s="1" t="b">
        <v>1</v>
      </c>
      <c r="B1108" s="1" t="s">
        <v>192</v>
      </c>
      <c r="C1108" s="1">
        <v>1956.0</v>
      </c>
      <c r="D1108" s="20">
        <v>44244.48495371528</v>
      </c>
      <c r="E1108" s="1">
        <v>2.0</v>
      </c>
      <c r="F1108" s="1">
        <v>0.0</v>
      </c>
      <c r="G1108" s="1">
        <v>2.0</v>
      </c>
      <c r="H1108" s="1">
        <v>1.0</v>
      </c>
      <c r="I1108" s="1">
        <v>1.0</v>
      </c>
      <c r="J1108" s="1">
        <v>1.0</v>
      </c>
      <c r="K1108" s="1">
        <v>0.0</v>
      </c>
      <c r="L1108" s="1">
        <v>1.0</v>
      </c>
      <c r="M1108" s="1">
        <v>0.0</v>
      </c>
      <c r="N1108" s="1">
        <v>0.0</v>
      </c>
      <c r="O1108" s="1">
        <v>0.0</v>
      </c>
      <c r="P1108" s="1">
        <v>0.0</v>
      </c>
      <c r="Q1108" s="1">
        <v>1.0</v>
      </c>
      <c r="R1108" s="45">
        <f t="shared" si="6"/>
        <v>9</v>
      </c>
      <c r="S1108" s="45">
        <f t="shared" si="7"/>
        <v>6</v>
      </c>
      <c r="T1108" s="45">
        <f t="shared" si="8"/>
        <v>2</v>
      </c>
      <c r="U1108" s="45">
        <f t="shared" si="9"/>
        <v>1</v>
      </c>
      <c r="V1108" s="45">
        <f>VLOOKUP(R1108,'PCS Percentiles'!A$2:E$105,5,False)</f>
        <v>21</v>
      </c>
      <c r="W1108" s="112" t="str">
        <f t="shared" si="10"/>
        <v>Within Standard Deviation</v>
      </c>
    </row>
    <row r="1109">
      <c r="A1109" s="1" t="b">
        <v>1</v>
      </c>
      <c r="B1109" s="1" t="s">
        <v>104</v>
      </c>
      <c r="C1109" s="1">
        <v>1872.0</v>
      </c>
      <c r="D1109" s="20">
        <v>44244.57628790509</v>
      </c>
      <c r="E1109" s="1">
        <v>3.0</v>
      </c>
      <c r="F1109" s="1">
        <v>2.0</v>
      </c>
      <c r="G1109" s="1">
        <v>2.0</v>
      </c>
      <c r="H1109" s="1">
        <v>2.0</v>
      </c>
      <c r="I1109" s="1">
        <v>3.0</v>
      </c>
      <c r="J1109" s="1">
        <v>3.0</v>
      </c>
      <c r="K1109" s="1">
        <v>2.0</v>
      </c>
      <c r="L1109" s="1">
        <v>2.0</v>
      </c>
      <c r="M1109" s="1">
        <v>4.0</v>
      </c>
      <c r="N1109" s="1">
        <v>2.0</v>
      </c>
      <c r="O1109" s="1">
        <v>3.0</v>
      </c>
      <c r="P1109" s="1">
        <v>2.0</v>
      </c>
      <c r="Q1109" s="1">
        <v>3.0</v>
      </c>
      <c r="R1109" s="45">
        <f t="shared" si="6"/>
        <v>33</v>
      </c>
      <c r="S1109" s="45">
        <f t="shared" si="7"/>
        <v>14</v>
      </c>
      <c r="T1109" s="45">
        <f t="shared" si="8"/>
        <v>8</v>
      </c>
      <c r="U1109" s="45">
        <f t="shared" si="9"/>
        <v>11</v>
      </c>
      <c r="V1109" s="45">
        <f>VLOOKUP(R1109,'PCS Percentiles'!A$2:E$105,5,False)</f>
        <v>81</v>
      </c>
      <c r="W1109" s="112" t="str">
        <f t="shared" si="10"/>
        <v>Clinically Relevant</v>
      </c>
    </row>
    <row r="1110">
      <c r="A1110" s="1" t="b">
        <v>1</v>
      </c>
      <c r="B1110" s="1" t="s">
        <v>130</v>
      </c>
      <c r="C1110" s="1">
        <v>1784.0</v>
      </c>
      <c r="D1110" s="20">
        <v>44244.7488483912</v>
      </c>
      <c r="E1110" s="1">
        <v>4.0</v>
      </c>
      <c r="F1110" s="1">
        <v>3.0</v>
      </c>
      <c r="G1110" s="1">
        <v>3.0</v>
      </c>
      <c r="H1110" s="1">
        <v>4.0</v>
      </c>
      <c r="I1110" s="1">
        <v>4.0</v>
      </c>
      <c r="J1110" s="1">
        <v>3.0</v>
      </c>
      <c r="K1110" s="1">
        <v>2.0</v>
      </c>
      <c r="L1110" s="1">
        <v>3.0</v>
      </c>
      <c r="M1110" s="1">
        <v>3.0</v>
      </c>
      <c r="N1110" s="1">
        <v>4.0</v>
      </c>
      <c r="O1110" s="1">
        <v>4.0</v>
      </c>
      <c r="P1110" s="1">
        <v>4.0</v>
      </c>
      <c r="Q1110" s="1">
        <v>3.0</v>
      </c>
      <c r="R1110" s="45">
        <f t="shared" si="6"/>
        <v>44</v>
      </c>
      <c r="S1110" s="45">
        <f t="shared" si="7"/>
        <v>22</v>
      </c>
      <c r="T1110" s="45">
        <f t="shared" si="8"/>
        <v>8</v>
      </c>
      <c r="U1110" s="45">
        <f t="shared" si="9"/>
        <v>14</v>
      </c>
      <c r="V1110" s="45">
        <f>VLOOKUP(R1110,'PCS Percentiles'!A$2:E$105,5,False)</f>
        <v>96</v>
      </c>
      <c r="W1110" s="112" t="str">
        <f t="shared" si="10"/>
        <v>Clinically Relevant</v>
      </c>
    </row>
    <row r="1111">
      <c r="A1111" s="1" t="b">
        <v>1</v>
      </c>
      <c r="B1111" s="1" t="s">
        <v>394</v>
      </c>
      <c r="C1111" s="1">
        <v>2203.0</v>
      </c>
      <c r="D1111" s="20">
        <v>44244.79007541666</v>
      </c>
      <c r="E1111" s="1">
        <v>4.0</v>
      </c>
      <c r="F1111" s="1">
        <v>0.0</v>
      </c>
      <c r="G1111" s="1">
        <v>1.0</v>
      </c>
      <c r="H1111" s="1">
        <v>3.0</v>
      </c>
      <c r="I1111" s="1">
        <v>2.0</v>
      </c>
      <c r="J1111" s="1">
        <v>4.0</v>
      </c>
      <c r="K1111" s="1">
        <v>0.0</v>
      </c>
      <c r="L1111" s="1">
        <v>4.0</v>
      </c>
      <c r="M1111" s="1">
        <v>1.0</v>
      </c>
      <c r="N1111" s="1">
        <v>1.0</v>
      </c>
      <c r="O1111" s="1">
        <v>4.0</v>
      </c>
      <c r="P1111" s="1">
        <v>1.0</v>
      </c>
      <c r="Q1111" s="1">
        <v>1.0</v>
      </c>
      <c r="R1111" s="45">
        <f t="shared" si="6"/>
        <v>26</v>
      </c>
      <c r="S1111" s="45">
        <f t="shared" si="7"/>
        <v>11</v>
      </c>
      <c r="T1111" s="45">
        <f t="shared" si="8"/>
        <v>5</v>
      </c>
      <c r="U1111" s="45">
        <f t="shared" si="9"/>
        <v>10</v>
      </c>
      <c r="V1111" s="45">
        <f>VLOOKUP(R1111,'PCS Percentiles'!A$2:E$105,5,False)</f>
        <v>65</v>
      </c>
      <c r="W1111" s="112" t="str">
        <f t="shared" si="10"/>
        <v>Within Standard Deviation</v>
      </c>
    </row>
    <row r="1112">
      <c r="A1112" s="1" t="b">
        <v>1</v>
      </c>
      <c r="B1112" s="1" t="s">
        <v>632</v>
      </c>
      <c r="C1112" s="1">
        <v>2487.0</v>
      </c>
      <c r="D1112" s="20">
        <v>44244.84817391203</v>
      </c>
      <c r="E1112" s="1">
        <v>3.0</v>
      </c>
      <c r="F1112" s="1">
        <v>1.0</v>
      </c>
      <c r="G1112" s="1">
        <v>3.0</v>
      </c>
      <c r="H1112" s="1">
        <v>3.0</v>
      </c>
      <c r="I1112" s="1">
        <v>2.0</v>
      </c>
      <c r="J1112" s="1">
        <v>3.0</v>
      </c>
      <c r="K1112" s="1">
        <v>2.0</v>
      </c>
      <c r="L1112" s="1">
        <v>3.0</v>
      </c>
      <c r="M1112" s="1">
        <v>2.0</v>
      </c>
      <c r="N1112" s="1">
        <v>2.0</v>
      </c>
      <c r="O1112" s="1">
        <v>2.0</v>
      </c>
      <c r="P1112" s="1">
        <v>2.0</v>
      </c>
      <c r="Q1112" s="1">
        <v>3.0</v>
      </c>
      <c r="R1112" s="45">
        <f t="shared" si="6"/>
        <v>31</v>
      </c>
      <c r="S1112" s="45">
        <f t="shared" si="7"/>
        <v>14</v>
      </c>
      <c r="T1112" s="45">
        <f t="shared" si="8"/>
        <v>8</v>
      </c>
      <c r="U1112" s="45">
        <f t="shared" si="9"/>
        <v>9</v>
      </c>
      <c r="V1112" s="45">
        <f>VLOOKUP(R1112,'PCS Percentiles'!A$2:E$105,5,False)</f>
        <v>78</v>
      </c>
      <c r="W1112" s="112" t="str">
        <f t="shared" si="10"/>
        <v>Clinically Relevant</v>
      </c>
    </row>
    <row r="1113">
      <c r="A1113" s="1" t="b">
        <v>1</v>
      </c>
      <c r="B1113" s="1" t="s">
        <v>994</v>
      </c>
      <c r="C1113" s="1">
        <v>2358.0</v>
      </c>
      <c r="D1113" s="69">
        <v>44244.0</v>
      </c>
      <c r="E1113" s="1">
        <v>2.0</v>
      </c>
      <c r="F1113" s="1">
        <v>2.0</v>
      </c>
      <c r="G1113" s="1">
        <v>3.0</v>
      </c>
      <c r="H1113" s="1">
        <v>2.0</v>
      </c>
      <c r="I1113" s="1">
        <v>2.0</v>
      </c>
      <c r="J1113" s="1">
        <v>2.0</v>
      </c>
      <c r="K1113" s="1">
        <v>2.0</v>
      </c>
      <c r="L1113" s="1">
        <v>3.0</v>
      </c>
      <c r="M1113" s="1">
        <v>2.0</v>
      </c>
      <c r="N1113" s="1">
        <v>2.0</v>
      </c>
      <c r="O1113" s="1">
        <v>3.0</v>
      </c>
      <c r="P1113" s="1">
        <v>3.0</v>
      </c>
      <c r="Q1113" s="1">
        <v>2.0</v>
      </c>
      <c r="R1113" s="45">
        <f t="shared" si="6"/>
        <v>30</v>
      </c>
      <c r="S1113" s="45">
        <f t="shared" si="7"/>
        <v>14</v>
      </c>
      <c r="T1113" s="45">
        <f t="shared" si="8"/>
        <v>6</v>
      </c>
      <c r="U1113" s="45">
        <f t="shared" si="9"/>
        <v>10</v>
      </c>
      <c r="V1113" s="45">
        <f>VLOOKUP(R1113,'PCS Percentiles'!A$2:E$105,5,False)</f>
        <v>75</v>
      </c>
      <c r="W1113" s="112" t="str">
        <f t="shared" si="10"/>
        <v>Clinically Relevant</v>
      </c>
    </row>
    <row r="1114">
      <c r="A1114" s="1" t="b">
        <v>1</v>
      </c>
      <c r="B1114" s="1" t="s">
        <v>597</v>
      </c>
      <c r="C1114" s="1">
        <v>2462.0</v>
      </c>
      <c r="D1114" s="20">
        <v>44245.45548091435</v>
      </c>
      <c r="E1114" s="1">
        <v>0.0</v>
      </c>
      <c r="F1114" s="1">
        <v>0.0</v>
      </c>
      <c r="G1114" s="1">
        <v>0.0</v>
      </c>
      <c r="H1114" s="1">
        <v>0.0</v>
      </c>
      <c r="I1114" s="1">
        <v>2.0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45">
        <f t="shared" si="6"/>
        <v>2</v>
      </c>
      <c r="S1114" s="45">
        <f t="shared" si="7"/>
        <v>2</v>
      </c>
      <c r="T1114" s="45">
        <f t="shared" si="8"/>
        <v>0</v>
      </c>
      <c r="U1114" s="45">
        <f t="shared" si="9"/>
        <v>0</v>
      </c>
      <c r="V1114" s="45">
        <f>VLOOKUP(R1114,'PCS Percentiles'!A$2:E$105,5,False)</f>
        <v>5</v>
      </c>
      <c r="W1114" s="112" t="str">
        <f t="shared" si="10"/>
        <v>Within Standard Deviation</v>
      </c>
    </row>
    <row r="1115">
      <c r="A1115" s="1" t="b">
        <v>1</v>
      </c>
      <c r="B1115" s="1" t="s">
        <v>562</v>
      </c>
      <c r="C1115" s="1">
        <v>2423.0</v>
      </c>
      <c r="D1115" s="20">
        <v>44245.465500590275</v>
      </c>
      <c r="E1115" s="1">
        <v>1.0</v>
      </c>
      <c r="F1115" s="1">
        <v>1.0</v>
      </c>
      <c r="G1115" s="1">
        <v>0.0</v>
      </c>
      <c r="H1115" s="1">
        <v>0.0</v>
      </c>
      <c r="I1115" s="1">
        <v>0.0</v>
      </c>
      <c r="J1115" s="1">
        <v>1.0</v>
      </c>
      <c r="K1115" s="1">
        <v>0.0</v>
      </c>
      <c r="L1115" s="1">
        <v>0.0</v>
      </c>
      <c r="M1115" s="1">
        <v>1.0</v>
      </c>
      <c r="N1115" s="1">
        <v>0.0</v>
      </c>
      <c r="O1115" s="1">
        <v>1.0</v>
      </c>
      <c r="P1115" s="1">
        <v>0.0</v>
      </c>
      <c r="Q1115" s="1">
        <v>0.0</v>
      </c>
      <c r="R1115" s="45">
        <f t="shared" si="6"/>
        <v>5</v>
      </c>
      <c r="S1115" s="45">
        <f t="shared" si="7"/>
        <v>2</v>
      </c>
      <c r="T1115" s="45">
        <f t="shared" si="8"/>
        <v>1</v>
      </c>
      <c r="U1115" s="45">
        <f t="shared" si="9"/>
        <v>2</v>
      </c>
      <c r="V1115" s="45">
        <f>VLOOKUP(R1115,'PCS Percentiles'!A$2:E$105,5,False)</f>
        <v>11</v>
      </c>
      <c r="W1115" s="112" t="str">
        <f t="shared" si="10"/>
        <v>Within Standard Deviation</v>
      </c>
    </row>
    <row r="1116">
      <c r="A1116" s="1" t="b">
        <v>1</v>
      </c>
      <c r="B1116" s="1" t="s">
        <v>448</v>
      </c>
      <c r="C1116" s="1">
        <v>2264.0</v>
      </c>
      <c r="D1116" s="20">
        <v>44246.61840881944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45">
        <f t="shared" si="6"/>
        <v>0</v>
      </c>
      <c r="S1116" s="45">
        <f t="shared" si="7"/>
        <v>0</v>
      </c>
      <c r="T1116" s="45">
        <f t="shared" si="8"/>
        <v>0</v>
      </c>
      <c r="U1116" s="45">
        <f t="shared" si="9"/>
        <v>0</v>
      </c>
      <c r="V1116" s="45">
        <f>VLOOKUP(R1116,'PCS Percentiles'!A$2:E$105,5,False)</f>
        <v>2</v>
      </c>
      <c r="W1116" s="112" t="str">
        <f t="shared" si="10"/>
        <v>Within Standard Deviation</v>
      </c>
    </row>
    <row r="1117">
      <c r="A1117" s="1" t="b">
        <v>1</v>
      </c>
      <c r="B1117" s="1" t="s">
        <v>488</v>
      </c>
      <c r="C1117" s="1">
        <v>2248.0</v>
      </c>
      <c r="D1117" s="20">
        <v>44247.62087038194</v>
      </c>
      <c r="E1117" s="1">
        <v>2.0</v>
      </c>
      <c r="F1117" s="1">
        <v>1.0</v>
      </c>
      <c r="G1117" s="1">
        <v>1.0</v>
      </c>
      <c r="H1117" s="1">
        <v>1.0</v>
      </c>
      <c r="I1117" s="1">
        <v>1.0</v>
      </c>
      <c r="J1117" s="1">
        <v>1.0</v>
      </c>
      <c r="K1117" s="1">
        <v>0.0</v>
      </c>
      <c r="L1117" s="1">
        <v>2.0</v>
      </c>
      <c r="M1117" s="1">
        <v>1.0</v>
      </c>
      <c r="N1117" s="1">
        <v>1.0</v>
      </c>
      <c r="O1117" s="1">
        <v>2.0</v>
      </c>
      <c r="P1117" s="1">
        <v>0.0</v>
      </c>
      <c r="Q1117" s="1">
        <v>1.0</v>
      </c>
      <c r="R1117" s="45">
        <f t="shared" si="6"/>
        <v>14</v>
      </c>
      <c r="S1117" s="45">
        <f t="shared" si="7"/>
        <v>6</v>
      </c>
      <c r="T1117" s="45">
        <f t="shared" si="8"/>
        <v>2</v>
      </c>
      <c r="U1117" s="45">
        <f t="shared" si="9"/>
        <v>6</v>
      </c>
      <c r="V1117" s="45">
        <f>VLOOKUP(R1117,'PCS Percentiles'!A$2:E$105,5,False)</f>
        <v>35</v>
      </c>
      <c r="W1117" s="112" t="str">
        <f t="shared" si="10"/>
        <v>Within Standard Deviation</v>
      </c>
    </row>
    <row r="1118">
      <c r="A1118" s="1" t="b">
        <v>1</v>
      </c>
      <c r="B1118" s="1" t="s">
        <v>634</v>
      </c>
      <c r="C1118" s="1">
        <v>2483.0</v>
      </c>
      <c r="D1118" s="20">
        <v>44248.73222747685</v>
      </c>
      <c r="E1118" s="1">
        <v>0.0</v>
      </c>
      <c r="F1118" s="1">
        <v>0.0</v>
      </c>
      <c r="G1118" s="1">
        <v>0.0</v>
      </c>
      <c r="H1118" s="1">
        <v>1.0</v>
      </c>
      <c r="I1118" s="1">
        <v>1.0</v>
      </c>
      <c r="J1118" s="1">
        <v>0.0</v>
      </c>
      <c r="K1118" s="1">
        <v>0.0</v>
      </c>
      <c r="L1118" s="1">
        <v>0.0</v>
      </c>
      <c r="M1118" s="1">
        <v>3.0</v>
      </c>
      <c r="N1118" s="1">
        <v>1.0</v>
      </c>
      <c r="O1118" s="1">
        <v>0.0</v>
      </c>
      <c r="P1118" s="1">
        <v>0.0</v>
      </c>
      <c r="Q1118" s="1">
        <v>0.0</v>
      </c>
      <c r="R1118" s="45">
        <f t="shared" si="6"/>
        <v>6</v>
      </c>
      <c r="S1118" s="45">
        <f t="shared" si="7"/>
        <v>2</v>
      </c>
      <c r="T1118" s="45">
        <f t="shared" si="8"/>
        <v>0</v>
      </c>
      <c r="U1118" s="45">
        <f t="shared" si="9"/>
        <v>4</v>
      </c>
      <c r="V1118" s="45">
        <f>VLOOKUP(R1118,'PCS Percentiles'!A$2:E$105,5,False)</f>
        <v>15</v>
      </c>
      <c r="W1118" s="112" t="str">
        <f t="shared" si="10"/>
        <v>Within Standard Deviation</v>
      </c>
    </row>
    <row r="1119">
      <c r="A1119" s="1" t="b">
        <v>1</v>
      </c>
      <c r="B1119" s="1" t="s">
        <v>444</v>
      </c>
      <c r="C1119" s="1">
        <v>2271.0</v>
      </c>
      <c r="D1119" s="20">
        <v>44249.53177418982</v>
      </c>
      <c r="E1119" s="1">
        <v>1.0</v>
      </c>
      <c r="F1119" s="1">
        <v>1.0</v>
      </c>
      <c r="G1119" s="1">
        <v>1.0</v>
      </c>
      <c r="H1119" s="1">
        <v>1.0</v>
      </c>
      <c r="I1119" s="1">
        <v>1.0</v>
      </c>
      <c r="J1119" s="1">
        <v>1.0</v>
      </c>
      <c r="K1119" s="1">
        <v>1.0</v>
      </c>
      <c r="L1119" s="1">
        <v>1.0</v>
      </c>
      <c r="M1119" s="1">
        <v>1.0</v>
      </c>
      <c r="N1119" s="1">
        <v>1.0</v>
      </c>
      <c r="O1119" s="1">
        <v>1.0</v>
      </c>
      <c r="P1119" s="1">
        <v>1.0</v>
      </c>
      <c r="Q1119" s="1">
        <v>1.0</v>
      </c>
      <c r="R1119" s="45">
        <f t="shared" si="6"/>
        <v>13</v>
      </c>
      <c r="S1119" s="45">
        <f t="shared" si="7"/>
        <v>6</v>
      </c>
      <c r="T1119" s="45">
        <f t="shared" si="8"/>
        <v>3</v>
      </c>
      <c r="U1119" s="45">
        <f t="shared" si="9"/>
        <v>4</v>
      </c>
      <c r="V1119" s="45">
        <f>VLOOKUP(R1119,'PCS Percentiles'!A$2:E$105,5,False)</f>
        <v>34</v>
      </c>
      <c r="W1119" s="112" t="str">
        <f t="shared" si="10"/>
        <v>Within Standard Deviation</v>
      </c>
    </row>
    <row r="1120">
      <c r="A1120" s="1" t="b">
        <v>1</v>
      </c>
      <c r="B1120" s="1" t="s">
        <v>573</v>
      </c>
      <c r="C1120" s="1">
        <v>2435.0</v>
      </c>
      <c r="D1120" s="20">
        <v>44249.60393696759</v>
      </c>
      <c r="E1120" s="1">
        <v>4.0</v>
      </c>
      <c r="F1120" s="1">
        <v>2.0</v>
      </c>
      <c r="G1120" s="1">
        <v>3.0</v>
      </c>
      <c r="H1120" s="1">
        <v>3.0</v>
      </c>
      <c r="I1120" s="1">
        <v>3.0</v>
      </c>
      <c r="J1120" s="1">
        <v>3.0</v>
      </c>
      <c r="K1120" s="1">
        <v>2.0</v>
      </c>
      <c r="L1120" s="1">
        <v>4.0</v>
      </c>
      <c r="M1120" s="1">
        <v>4.0</v>
      </c>
      <c r="N1120" s="1">
        <v>4.0</v>
      </c>
      <c r="O1120" s="1">
        <v>4.0</v>
      </c>
      <c r="P1120" s="1">
        <v>4.0</v>
      </c>
      <c r="Q1120" s="1">
        <v>2.0</v>
      </c>
      <c r="R1120" s="45">
        <f t="shared" si="6"/>
        <v>42</v>
      </c>
      <c r="S1120" s="45">
        <f t="shared" si="7"/>
        <v>19</v>
      </c>
      <c r="T1120" s="45">
        <f t="shared" si="8"/>
        <v>7</v>
      </c>
      <c r="U1120" s="45">
        <f t="shared" si="9"/>
        <v>16</v>
      </c>
      <c r="V1120" s="45">
        <f>VLOOKUP(R1120,'PCS Percentiles'!A$2:E$105,5,False)</f>
        <v>94</v>
      </c>
      <c r="W1120" s="112" t="str">
        <f t="shared" si="10"/>
        <v>Clinically Relevant</v>
      </c>
    </row>
    <row r="1121">
      <c r="A1121" s="1" t="b">
        <v>1</v>
      </c>
      <c r="B1121" s="1" t="s">
        <v>635</v>
      </c>
      <c r="C1121" s="1">
        <v>2334.0</v>
      </c>
      <c r="D1121" s="20">
        <v>44249.683041701384</v>
      </c>
      <c r="E1121" s="1">
        <v>0.0</v>
      </c>
      <c r="F1121" s="1">
        <v>2.0</v>
      </c>
      <c r="G1121" s="1">
        <v>4.0</v>
      </c>
      <c r="H1121" s="1">
        <v>1.0</v>
      </c>
      <c r="I1121" s="1">
        <v>1.0</v>
      </c>
      <c r="J1121" s="1">
        <v>0.0</v>
      </c>
      <c r="K1121" s="1">
        <v>2.0</v>
      </c>
      <c r="L1121" s="1">
        <v>0.0</v>
      </c>
      <c r="M1121" s="1">
        <v>1.0</v>
      </c>
      <c r="N1121" s="1">
        <v>0.0</v>
      </c>
      <c r="O1121" s="1">
        <v>0.0</v>
      </c>
      <c r="P1121" s="1">
        <v>2.0</v>
      </c>
      <c r="Q1121" s="1">
        <v>0.0</v>
      </c>
      <c r="R1121" s="45">
        <f t="shared" si="6"/>
        <v>13</v>
      </c>
      <c r="S1121" s="45">
        <f t="shared" si="7"/>
        <v>10</v>
      </c>
      <c r="T1121" s="45">
        <f t="shared" si="8"/>
        <v>2</v>
      </c>
      <c r="U1121" s="45">
        <f t="shared" si="9"/>
        <v>1</v>
      </c>
      <c r="V1121" s="45">
        <f>VLOOKUP(R1121,'PCS Percentiles'!A$2:E$105,5,False)</f>
        <v>34</v>
      </c>
      <c r="W1121" s="112" t="str">
        <f t="shared" si="10"/>
        <v>Within Standard Deviation</v>
      </c>
    </row>
    <row r="1122">
      <c r="A1122" t="b">
        <v>0</v>
      </c>
      <c r="B1122" s="1" t="s">
        <v>636</v>
      </c>
      <c r="C1122" s="1" t="s">
        <v>636</v>
      </c>
      <c r="D1122" s="20">
        <v>44249.78392263889</v>
      </c>
      <c r="E1122" s="1">
        <v>2.0</v>
      </c>
      <c r="F1122" s="1">
        <v>2.0</v>
      </c>
      <c r="G1122" s="1">
        <v>2.0</v>
      </c>
      <c r="H1122" s="1">
        <v>2.0</v>
      </c>
      <c r="I1122" s="1">
        <v>2.0</v>
      </c>
      <c r="J1122" s="1">
        <v>2.0</v>
      </c>
      <c r="K1122" s="1">
        <v>2.0</v>
      </c>
      <c r="L1122" s="1">
        <v>2.0</v>
      </c>
      <c r="M1122" s="1">
        <v>2.0</v>
      </c>
      <c r="N1122" s="1">
        <v>2.0</v>
      </c>
      <c r="O1122" s="1">
        <v>2.0</v>
      </c>
      <c r="P1122" s="1">
        <v>2.0</v>
      </c>
      <c r="Q1122" s="1">
        <v>2.0</v>
      </c>
      <c r="R1122" s="45">
        <f t="shared" si="6"/>
        <v>26</v>
      </c>
      <c r="S1122" s="45">
        <f t="shared" si="7"/>
        <v>12</v>
      </c>
      <c r="T1122" s="45">
        <f t="shared" si="8"/>
        <v>6</v>
      </c>
      <c r="U1122" s="45">
        <f t="shared" si="9"/>
        <v>8</v>
      </c>
      <c r="V1122" s="45">
        <f>VLOOKUP(R1122,'PCS Percentiles'!A$2:E$105,5,False)</f>
        <v>65</v>
      </c>
      <c r="W1122" s="112" t="str">
        <f t="shared" si="10"/>
        <v>Within Standard Deviation</v>
      </c>
    </row>
    <row r="1123">
      <c r="A1123" s="1" t="b">
        <v>1</v>
      </c>
      <c r="B1123" s="1" t="s">
        <v>592</v>
      </c>
      <c r="C1123" s="1">
        <v>2458.0</v>
      </c>
      <c r="D1123" s="20">
        <v>44249.79445008102</v>
      </c>
      <c r="E1123" s="1">
        <v>2.0</v>
      </c>
      <c r="F1123" s="1">
        <v>1.0</v>
      </c>
      <c r="G1123" s="1">
        <v>1.0</v>
      </c>
      <c r="H1123" s="1">
        <v>2.0</v>
      </c>
      <c r="I1123" s="1">
        <v>2.0</v>
      </c>
      <c r="J1123" s="1">
        <v>0.0</v>
      </c>
      <c r="K1123" s="1">
        <v>0.0</v>
      </c>
      <c r="L1123" s="1">
        <v>1.0</v>
      </c>
      <c r="M1123" s="1">
        <v>2.0</v>
      </c>
      <c r="N1123" s="1">
        <v>1.0</v>
      </c>
      <c r="O1123" s="1">
        <v>1.0</v>
      </c>
      <c r="P1123" s="1">
        <v>0.0</v>
      </c>
      <c r="Q1123" s="1">
        <v>3.0</v>
      </c>
      <c r="R1123" s="45">
        <f t="shared" si="6"/>
        <v>16</v>
      </c>
      <c r="S1123" s="45">
        <f t="shared" si="7"/>
        <v>8</v>
      </c>
      <c r="T1123" s="45">
        <f t="shared" si="8"/>
        <v>3</v>
      </c>
      <c r="U1123" s="45">
        <f t="shared" si="9"/>
        <v>5</v>
      </c>
      <c r="V1123" s="45">
        <f>VLOOKUP(R1123,'PCS Percentiles'!A$2:E$105,5,False)</f>
        <v>41</v>
      </c>
      <c r="W1123" s="112" t="str">
        <f t="shared" si="10"/>
        <v>Within Standard Deviation</v>
      </c>
    </row>
    <row r="1124">
      <c r="A1124" s="1" t="b">
        <v>1</v>
      </c>
      <c r="B1124" s="1" t="s">
        <v>481</v>
      </c>
      <c r="C1124" s="1">
        <v>2305.0</v>
      </c>
      <c r="D1124" s="20">
        <v>44249.81128364583</v>
      </c>
      <c r="E1124" s="1">
        <v>2.0</v>
      </c>
      <c r="F1124" s="1">
        <v>0.0</v>
      </c>
      <c r="G1124" s="1">
        <v>1.0</v>
      </c>
      <c r="H1124" s="1">
        <v>3.0</v>
      </c>
      <c r="I1124" s="1">
        <v>2.0</v>
      </c>
      <c r="J1124" s="1">
        <v>1.0</v>
      </c>
      <c r="K1124" s="1">
        <v>0.0</v>
      </c>
      <c r="L1124" s="1">
        <v>3.0</v>
      </c>
      <c r="M1124" s="1">
        <v>1.0</v>
      </c>
      <c r="N1124" s="1">
        <v>1.0</v>
      </c>
      <c r="O1124" s="1">
        <v>1.0</v>
      </c>
      <c r="P1124" s="1">
        <v>0.0</v>
      </c>
      <c r="Q1124" s="1">
        <v>1.0</v>
      </c>
      <c r="R1124" s="45">
        <f t="shared" si="6"/>
        <v>16</v>
      </c>
      <c r="S1124" s="45">
        <f t="shared" si="7"/>
        <v>8</v>
      </c>
      <c r="T1124" s="45">
        <f t="shared" si="8"/>
        <v>2</v>
      </c>
      <c r="U1124" s="45">
        <f t="shared" si="9"/>
        <v>6</v>
      </c>
      <c r="V1124" s="45">
        <f>VLOOKUP(R1124,'PCS Percentiles'!A$2:E$105,5,False)</f>
        <v>41</v>
      </c>
      <c r="W1124" s="112" t="str">
        <f t="shared" si="10"/>
        <v>Within Standard Deviation</v>
      </c>
    </row>
    <row r="1125">
      <c r="A1125" s="1" t="b">
        <v>1</v>
      </c>
      <c r="B1125" s="1" t="s">
        <v>637</v>
      </c>
      <c r="C1125" s="1">
        <v>2492.0</v>
      </c>
      <c r="D1125" s="20">
        <v>44250.398626875</v>
      </c>
      <c r="E1125" s="1">
        <v>2.0</v>
      </c>
      <c r="F1125" s="1">
        <v>0.0</v>
      </c>
      <c r="G1125" s="1">
        <v>2.0</v>
      </c>
      <c r="H1125" s="1">
        <v>1.0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45">
        <f t="shared" si="6"/>
        <v>5</v>
      </c>
      <c r="S1125" s="45">
        <f t="shared" si="7"/>
        <v>5</v>
      </c>
      <c r="T1125" s="45">
        <f t="shared" si="8"/>
        <v>0</v>
      </c>
      <c r="U1125" s="45">
        <f t="shared" si="9"/>
        <v>0</v>
      </c>
      <c r="V1125" s="45">
        <f>VLOOKUP(R1125,'PCS Percentiles'!A$2:E$105,5,False)</f>
        <v>11</v>
      </c>
      <c r="W1125" s="112" t="str">
        <f t="shared" si="10"/>
        <v>Within Standard Deviation</v>
      </c>
    </row>
    <row r="1126">
      <c r="A1126" t="b">
        <v>0</v>
      </c>
      <c r="B1126" s="1" t="s">
        <v>636</v>
      </c>
      <c r="C1126" s="1" t="s">
        <v>636</v>
      </c>
      <c r="D1126" s="20">
        <v>44250.45099773148</v>
      </c>
      <c r="E1126" s="1">
        <v>1.0</v>
      </c>
      <c r="F1126" s="1">
        <v>4.0</v>
      </c>
      <c r="G1126" s="1">
        <v>4.0</v>
      </c>
      <c r="H1126" s="1">
        <v>3.0</v>
      </c>
      <c r="I1126" s="1">
        <v>2.0</v>
      </c>
      <c r="J1126" s="1">
        <v>3.0</v>
      </c>
      <c r="K1126" s="1">
        <v>4.0</v>
      </c>
      <c r="L1126" s="1">
        <v>4.0</v>
      </c>
      <c r="M1126" s="1">
        <v>4.0</v>
      </c>
      <c r="N1126" s="1">
        <v>4.0</v>
      </c>
      <c r="O1126" s="1">
        <v>2.0</v>
      </c>
      <c r="P1126" s="1">
        <v>1.0</v>
      </c>
      <c r="Q1126" s="1">
        <v>0.0</v>
      </c>
      <c r="R1126" s="45">
        <f t="shared" si="6"/>
        <v>36</v>
      </c>
      <c r="S1126" s="45">
        <f t="shared" si="7"/>
        <v>15</v>
      </c>
      <c r="T1126" s="45">
        <f t="shared" si="8"/>
        <v>7</v>
      </c>
      <c r="U1126" s="45">
        <f t="shared" si="9"/>
        <v>14</v>
      </c>
      <c r="V1126" s="45">
        <f>VLOOKUP(R1126,'PCS Percentiles'!A$2:E$105,5,False)</f>
        <v>87</v>
      </c>
      <c r="W1126" s="112" t="str">
        <f t="shared" si="10"/>
        <v>Clinically Relevant</v>
      </c>
    </row>
    <row r="1127">
      <c r="A1127" s="1" t="b">
        <v>1</v>
      </c>
      <c r="B1127" s="1" t="s">
        <v>638</v>
      </c>
      <c r="C1127" s="1">
        <v>2491.0</v>
      </c>
      <c r="D1127" s="20">
        <v>44250.46514862269</v>
      </c>
      <c r="E1127" s="1">
        <v>1.0</v>
      </c>
      <c r="F1127" s="1">
        <v>0.0</v>
      </c>
      <c r="G1127" s="1">
        <v>1.0</v>
      </c>
      <c r="H1127" s="1">
        <v>0.0</v>
      </c>
      <c r="I1127" s="1">
        <v>1.0</v>
      </c>
      <c r="J1127" s="1">
        <v>1.0</v>
      </c>
      <c r="K1127" s="1">
        <v>1.0</v>
      </c>
      <c r="L1127" s="1">
        <v>1.0</v>
      </c>
      <c r="M1127" s="1">
        <v>1.0</v>
      </c>
      <c r="N1127" s="1">
        <v>1.0</v>
      </c>
      <c r="O1127" s="1">
        <v>1.0</v>
      </c>
      <c r="P1127" s="1">
        <v>1.0</v>
      </c>
      <c r="Q1127" s="1">
        <v>2.0</v>
      </c>
      <c r="R1127" s="45">
        <f t="shared" si="6"/>
        <v>12</v>
      </c>
      <c r="S1127" s="45">
        <f t="shared" si="7"/>
        <v>4</v>
      </c>
      <c r="T1127" s="45">
        <f t="shared" si="8"/>
        <v>4</v>
      </c>
      <c r="U1127" s="45">
        <f t="shared" si="9"/>
        <v>4</v>
      </c>
      <c r="V1127" s="45">
        <f>VLOOKUP(R1127,'PCS Percentiles'!A$2:E$105,5,False)</f>
        <v>31</v>
      </c>
      <c r="W1127" s="112" t="str">
        <f t="shared" si="10"/>
        <v>Within Standard Deviation</v>
      </c>
    </row>
    <row r="1128">
      <c r="A1128" s="1" t="b">
        <v>1</v>
      </c>
      <c r="B1128" s="1" t="s">
        <v>316</v>
      </c>
      <c r="C1128" s="1">
        <v>2103.0</v>
      </c>
      <c r="D1128" s="20">
        <v>44250.49014689815</v>
      </c>
      <c r="E1128" s="1">
        <v>3.0</v>
      </c>
      <c r="F1128" s="1">
        <v>0.0</v>
      </c>
      <c r="G1128" s="1">
        <v>2.0</v>
      </c>
      <c r="H1128" s="1">
        <v>3.0</v>
      </c>
      <c r="I1128" s="1">
        <v>3.0</v>
      </c>
      <c r="J1128" s="1">
        <v>3.0</v>
      </c>
      <c r="K1128" s="1">
        <v>2.0</v>
      </c>
      <c r="L1128" s="1">
        <v>4.0</v>
      </c>
      <c r="M1128" s="1">
        <v>2.0</v>
      </c>
      <c r="N1128" s="1">
        <v>2.0</v>
      </c>
      <c r="O1128" s="1">
        <v>3.0</v>
      </c>
      <c r="P1128" s="1">
        <v>0.0</v>
      </c>
      <c r="Q1128" s="1">
        <v>3.0</v>
      </c>
      <c r="R1128" s="45">
        <f t="shared" si="6"/>
        <v>30</v>
      </c>
      <c r="S1128" s="45">
        <f t="shared" si="7"/>
        <v>11</v>
      </c>
      <c r="T1128" s="45">
        <f t="shared" si="8"/>
        <v>8</v>
      </c>
      <c r="U1128" s="45">
        <f t="shared" si="9"/>
        <v>11</v>
      </c>
      <c r="V1128" s="45">
        <f>VLOOKUP(R1128,'PCS Percentiles'!A$2:E$105,5,False)</f>
        <v>75</v>
      </c>
      <c r="W1128" s="112" t="str">
        <f t="shared" si="10"/>
        <v>Clinically Relevant</v>
      </c>
    </row>
    <row r="1129">
      <c r="A1129" s="1" t="b">
        <v>1</v>
      </c>
      <c r="B1129" s="1" t="s">
        <v>555</v>
      </c>
      <c r="C1129" s="1">
        <v>2406.0</v>
      </c>
      <c r="D1129" s="20">
        <v>44251.37338233796</v>
      </c>
      <c r="E1129" s="1">
        <v>1.0</v>
      </c>
      <c r="F1129" s="1">
        <v>0.0</v>
      </c>
      <c r="G1129" s="1">
        <v>0.0</v>
      </c>
      <c r="H1129" s="1">
        <v>0.0</v>
      </c>
      <c r="I1129" s="1">
        <v>2.0</v>
      </c>
      <c r="J1129" s="1">
        <v>0.0</v>
      </c>
      <c r="K1129" s="1">
        <v>0.0</v>
      </c>
      <c r="L1129" s="1">
        <v>0.0</v>
      </c>
      <c r="M1129" s="1">
        <v>1.0</v>
      </c>
      <c r="N1129" s="1">
        <v>0.0</v>
      </c>
      <c r="O1129" s="1">
        <v>1.0</v>
      </c>
      <c r="P1129" s="1">
        <v>2.0</v>
      </c>
      <c r="Q1129" s="1">
        <v>0.0</v>
      </c>
      <c r="R1129" s="45">
        <f t="shared" si="6"/>
        <v>7</v>
      </c>
      <c r="S1129" s="45">
        <f t="shared" si="7"/>
        <v>5</v>
      </c>
      <c r="T1129" s="45">
        <f t="shared" si="8"/>
        <v>0</v>
      </c>
      <c r="U1129" s="45">
        <f t="shared" si="9"/>
        <v>2</v>
      </c>
      <c r="V1129" s="45">
        <f>VLOOKUP(R1129,'PCS Percentiles'!A$2:E$105,5,False)</f>
        <v>17</v>
      </c>
      <c r="W1129" s="112" t="str">
        <f t="shared" si="10"/>
        <v>Within Standard Deviation</v>
      </c>
    </row>
    <row r="1130">
      <c r="A1130" s="1" t="b">
        <v>1</v>
      </c>
      <c r="B1130" s="1" t="s">
        <v>641</v>
      </c>
      <c r="C1130" s="1">
        <v>2468.0</v>
      </c>
      <c r="D1130" s="20">
        <v>44251.54602541667</v>
      </c>
      <c r="E1130" s="1">
        <v>3.0</v>
      </c>
      <c r="F1130" s="1">
        <v>0.0</v>
      </c>
      <c r="G1130" s="1">
        <v>2.0</v>
      </c>
      <c r="H1130" s="1">
        <v>2.0</v>
      </c>
      <c r="I1130" s="1">
        <v>3.0</v>
      </c>
      <c r="J1130" s="1">
        <v>3.0</v>
      </c>
      <c r="K1130" s="1">
        <v>3.0</v>
      </c>
      <c r="L1130" s="1">
        <v>2.0</v>
      </c>
      <c r="M1130" s="1">
        <v>2.0</v>
      </c>
      <c r="N1130" s="1">
        <v>1.0</v>
      </c>
      <c r="O1130" s="1">
        <v>1.0</v>
      </c>
      <c r="P1130" s="1">
        <v>1.0</v>
      </c>
      <c r="Q1130" s="1">
        <v>2.0</v>
      </c>
      <c r="R1130" s="45">
        <f t="shared" si="6"/>
        <v>25</v>
      </c>
      <c r="S1130" s="45">
        <f t="shared" si="7"/>
        <v>11</v>
      </c>
      <c r="T1130" s="45">
        <f t="shared" si="8"/>
        <v>8</v>
      </c>
      <c r="U1130" s="45">
        <f t="shared" si="9"/>
        <v>6</v>
      </c>
      <c r="V1130" s="45">
        <f>VLOOKUP(R1130,'PCS Percentiles'!A$2:E$105,5,False)</f>
        <v>62</v>
      </c>
      <c r="W1130" s="112" t="str">
        <f t="shared" si="10"/>
        <v>Within Standard Deviation</v>
      </c>
    </row>
    <row r="1131">
      <c r="A1131" s="1" t="b">
        <v>1</v>
      </c>
      <c r="B1131" s="1" t="s">
        <v>596</v>
      </c>
      <c r="C1131" s="1">
        <v>2450.0</v>
      </c>
      <c r="D1131" s="20">
        <v>44252.548488182874</v>
      </c>
      <c r="E1131" s="1">
        <v>2.0</v>
      </c>
      <c r="F1131" s="1">
        <v>1.0</v>
      </c>
      <c r="G1131" s="1">
        <v>2.0</v>
      </c>
      <c r="H1131" s="1">
        <v>2.0</v>
      </c>
      <c r="I1131" s="1">
        <v>2.0</v>
      </c>
      <c r="J1131" s="1">
        <v>0.0</v>
      </c>
      <c r="K1131" s="1">
        <v>0.0</v>
      </c>
      <c r="L1131" s="1">
        <v>3.0</v>
      </c>
      <c r="M1131" s="1">
        <v>1.0</v>
      </c>
      <c r="N1131" s="1">
        <v>0.0</v>
      </c>
      <c r="O1131" s="1">
        <v>0.0</v>
      </c>
      <c r="P1131" s="1">
        <v>3.0</v>
      </c>
      <c r="Q1131" s="1">
        <v>1.0</v>
      </c>
      <c r="R1131" s="45">
        <f t="shared" si="6"/>
        <v>17</v>
      </c>
      <c r="S1131" s="45">
        <f t="shared" si="7"/>
        <v>12</v>
      </c>
      <c r="T1131" s="45">
        <f t="shared" si="8"/>
        <v>1</v>
      </c>
      <c r="U1131" s="45">
        <f t="shared" si="9"/>
        <v>4</v>
      </c>
      <c r="V1131" s="45">
        <f>VLOOKUP(R1131,'PCS Percentiles'!A$2:E$105,5,False)</f>
        <v>44</v>
      </c>
      <c r="W1131" s="112" t="str">
        <f t="shared" si="10"/>
        <v>Within Standard Deviation</v>
      </c>
    </row>
    <row r="1132">
      <c r="A1132" s="1" t="b">
        <v>1</v>
      </c>
      <c r="B1132" s="1" t="s">
        <v>408</v>
      </c>
      <c r="C1132" s="1">
        <v>2204.0</v>
      </c>
      <c r="D1132" s="20">
        <v>44252.69830761574</v>
      </c>
      <c r="E1132" s="1">
        <v>2.0</v>
      </c>
      <c r="F1132" s="1">
        <v>2.0</v>
      </c>
      <c r="G1132" s="1">
        <v>2.0</v>
      </c>
      <c r="H1132" s="1">
        <v>3.0</v>
      </c>
      <c r="I1132" s="1">
        <v>2.0</v>
      </c>
      <c r="J1132" s="1">
        <v>3.0</v>
      </c>
      <c r="K1132" s="1">
        <v>3.0</v>
      </c>
      <c r="L1132" s="1">
        <v>2.0</v>
      </c>
      <c r="M1132" s="1">
        <v>2.0</v>
      </c>
      <c r="N1132" s="1">
        <v>2.0</v>
      </c>
      <c r="O1132" s="1">
        <v>2.0</v>
      </c>
      <c r="P1132" s="1">
        <v>2.0</v>
      </c>
      <c r="Q1132" s="1">
        <v>2.0</v>
      </c>
      <c r="R1132" s="45">
        <f t="shared" si="6"/>
        <v>29</v>
      </c>
      <c r="S1132" s="45">
        <f t="shared" si="7"/>
        <v>13</v>
      </c>
      <c r="T1132" s="45">
        <f t="shared" si="8"/>
        <v>8</v>
      </c>
      <c r="U1132" s="45">
        <f t="shared" si="9"/>
        <v>8</v>
      </c>
      <c r="V1132" s="45">
        <f>VLOOKUP(R1132,'PCS Percentiles'!A$2:E$105,5,False)</f>
        <v>73</v>
      </c>
      <c r="W1132" s="112" t="str">
        <f t="shared" si="10"/>
        <v>Within Standard Deviation</v>
      </c>
    </row>
    <row r="1133">
      <c r="A1133" t="b">
        <v>0</v>
      </c>
      <c r="B1133" s="1" t="s">
        <v>920</v>
      </c>
      <c r="C1133" s="1">
        <v>2244.0</v>
      </c>
      <c r="D1133" s="20">
        <v>44252.70155336805</v>
      </c>
      <c r="E1133" s="1">
        <v>2.0</v>
      </c>
      <c r="F1133" s="1">
        <v>0.0</v>
      </c>
      <c r="G1133" s="1">
        <v>2.0</v>
      </c>
      <c r="H1133" s="1">
        <v>2.0</v>
      </c>
      <c r="I1133" s="1">
        <v>3.0</v>
      </c>
      <c r="J1133" s="1">
        <v>0.0</v>
      </c>
      <c r="K1133" s="1">
        <v>0.0</v>
      </c>
      <c r="L1133" s="1">
        <v>2.0</v>
      </c>
      <c r="M1133" s="1">
        <v>0.0</v>
      </c>
      <c r="N1133" s="1">
        <v>1.0</v>
      </c>
      <c r="O1133" s="1">
        <v>1.0</v>
      </c>
      <c r="P1133" s="1">
        <v>1.0</v>
      </c>
      <c r="Q1133" s="1">
        <v>0.0</v>
      </c>
      <c r="R1133" s="45">
        <f t="shared" si="6"/>
        <v>14</v>
      </c>
      <c r="S1133" s="45">
        <f t="shared" si="7"/>
        <v>10</v>
      </c>
      <c r="T1133" s="45">
        <f t="shared" si="8"/>
        <v>0</v>
      </c>
      <c r="U1133" s="45">
        <f t="shared" si="9"/>
        <v>4</v>
      </c>
      <c r="V1133" s="45">
        <f>VLOOKUP(R1133,'PCS Percentiles'!A$2:E$105,5,False)</f>
        <v>35</v>
      </c>
      <c r="W1133" s="112" t="str">
        <f t="shared" si="10"/>
        <v>Within Standard Deviation</v>
      </c>
    </row>
    <row r="1134">
      <c r="A1134" s="1" t="b">
        <v>1</v>
      </c>
      <c r="B1134" s="1" t="s">
        <v>639</v>
      </c>
      <c r="C1134" s="1">
        <v>2469.0</v>
      </c>
      <c r="D1134" s="20">
        <v>44253.454754861115</v>
      </c>
      <c r="E1134" s="1">
        <v>1.0</v>
      </c>
      <c r="F1134" s="1">
        <v>0.0</v>
      </c>
      <c r="G1134" s="1">
        <v>0.0</v>
      </c>
      <c r="H1134" s="1">
        <v>1.0</v>
      </c>
      <c r="I1134" s="1">
        <v>0.0</v>
      </c>
      <c r="J1134" s="1">
        <v>1.0</v>
      </c>
      <c r="K1134" s="1">
        <v>1.0</v>
      </c>
      <c r="L1134" s="1">
        <v>1.0</v>
      </c>
      <c r="M1134" s="1">
        <v>2.0</v>
      </c>
      <c r="N1134" s="1">
        <v>1.0</v>
      </c>
      <c r="O1134" s="1">
        <v>1.0</v>
      </c>
      <c r="P1134" s="1">
        <v>3.0</v>
      </c>
      <c r="Q1134" s="1">
        <v>2.0</v>
      </c>
      <c r="R1134" s="45">
        <f t="shared" si="6"/>
        <v>14</v>
      </c>
      <c r="S1134" s="45">
        <f t="shared" si="7"/>
        <v>5</v>
      </c>
      <c r="T1134" s="45">
        <f t="shared" si="8"/>
        <v>4</v>
      </c>
      <c r="U1134" s="45">
        <f t="shared" si="9"/>
        <v>5</v>
      </c>
      <c r="V1134" s="45">
        <f>VLOOKUP(R1134,'PCS Percentiles'!A$2:E$105,5,False)</f>
        <v>35</v>
      </c>
      <c r="W1134" s="112" t="str">
        <f t="shared" si="10"/>
        <v>Within Standard Deviation</v>
      </c>
    </row>
    <row r="1135">
      <c r="A1135" s="1" t="b">
        <v>1</v>
      </c>
      <c r="B1135" s="1" t="s">
        <v>594</v>
      </c>
      <c r="C1135" s="1">
        <v>2446.0</v>
      </c>
      <c r="D1135" s="20">
        <v>44254.33944899305</v>
      </c>
      <c r="E1135" s="1">
        <v>2.0</v>
      </c>
      <c r="F1135" s="1">
        <v>1.0</v>
      </c>
      <c r="G1135" s="1">
        <v>1.0</v>
      </c>
      <c r="H1135" s="1">
        <v>0.0</v>
      </c>
      <c r="I1135" s="1">
        <v>0.0</v>
      </c>
      <c r="J1135" s="1">
        <v>1.0</v>
      </c>
      <c r="K1135" s="1">
        <v>2.0</v>
      </c>
      <c r="L1135" s="1">
        <v>2.0</v>
      </c>
      <c r="M1135" s="1">
        <v>0.0</v>
      </c>
      <c r="N1135" s="1">
        <v>1.0</v>
      </c>
      <c r="O1135" s="1">
        <v>1.0</v>
      </c>
      <c r="P1135" s="1">
        <v>0.0</v>
      </c>
      <c r="Q1135" s="1">
        <v>0.0</v>
      </c>
      <c r="R1135" s="45">
        <f t="shared" si="6"/>
        <v>11</v>
      </c>
      <c r="S1135" s="45">
        <f t="shared" si="7"/>
        <v>4</v>
      </c>
      <c r="T1135" s="45">
        <f t="shared" si="8"/>
        <v>3</v>
      </c>
      <c r="U1135" s="45">
        <f t="shared" si="9"/>
        <v>4</v>
      </c>
      <c r="V1135" s="45">
        <f>VLOOKUP(R1135,'PCS Percentiles'!A$2:E$105,5,False)</f>
        <v>28</v>
      </c>
      <c r="W1135" s="112" t="str">
        <f t="shared" si="10"/>
        <v>Within Standard Deviation</v>
      </c>
    </row>
    <row r="1136">
      <c r="A1136" s="1" t="b">
        <v>1</v>
      </c>
      <c r="B1136" s="1" t="s">
        <v>570</v>
      </c>
      <c r="C1136" s="1">
        <v>2430.0</v>
      </c>
      <c r="D1136" s="20">
        <v>44254.430687685184</v>
      </c>
      <c r="E1136" s="1">
        <v>3.0</v>
      </c>
      <c r="F1136" s="1">
        <v>2.0</v>
      </c>
      <c r="G1136" s="1">
        <v>2.0</v>
      </c>
      <c r="H1136" s="1">
        <v>3.0</v>
      </c>
      <c r="I1136" s="1">
        <v>2.0</v>
      </c>
      <c r="J1136" s="1">
        <v>3.0</v>
      </c>
      <c r="K1136" s="1">
        <v>2.0</v>
      </c>
      <c r="L1136" s="1">
        <v>3.0</v>
      </c>
      <c r="M1136" s="1">
        <v>2.0</v>
      </c>
      <c r="N1136" s="1">
        <v>2.0</v>
      </c>
      <c r="O1136" s="1">
        <v>3.0</v>
      </c>
      <c r="P1136" s="1">
        <v>2.0</v>
      </c>
      <c r="Q1136" s="1">
        <v>3.0</v>
      </c>
      <c r="R1136" s="45">
        <f t="shared" si="6"/>
        <v>32</v>
      </c>
      <c r="S1136" s="45">
        <f t="shared" si="7"/>
        <v>14</v>
      </c>
      <c r="T1136" s="45">
        <f t="shared" si="8"/>
        <v>8</v>
      </c>
      <c r="U1136" s="45">
        <f t="shared" si="9"/>
        <v>10</v>
      </c>
      <c r="V1136" s="45">
        <f>VLOOKUP(R1136,'PCS Percentiles'!A$2:E$105,5,False)</f>
        <v>80</v>
      </c>
      <c r="W1136" s="112" t="str">
        <f t="shared" si="10"/>
        <v>Clinically Relevant</v>
      </c>
    </row>
    <row r="1137">
      <c r="A1137" s="1" t="b">
        <v>1</v>
      </c>
      <c r="B1137" s="1" t="s">
        <v>642</v>
      </c>
      <c r="C1137" s="1">
        <v>2049.0</v>
      </c>
      <c r="D1137" s="20">
        <v>44254.555405983796</v>
      </c>
      <c r="E1137" s="1">
        <v>1.0</v>
      </c>
      <c r="F1137" s="1">
        <v>1.0</v>
      </c>
      <c r="G1137" s="1">
        <v>1.0</v>
      </c>
      <c r="H1137" s="1">
        <v>1.0</v>
      </c>
      <c r="I1137" s="1">
        <v>1.0</v>
      </c>
      <c r="J1137" s="1">
        <v>1.0</v>
      </c>
      <c r="K1137" s="1">
        <v>1.0</v>
      </c>
      <c r="L1137" s="1">
        <v>2.0</v>
      </c>
      <c r="M1137" s="1">
        <v>1.0</v>
      </c>
      <c r="N1137" s="1">
        <v>1.0</v>
      </c>
      <c r="O1137" s="1">
        <v>1.0</v>
      </c>
      <c r="P1137" s="1">
        <v>1.0</v>
      </c>
      <c r="Q1137" s="1">
        <v>1.0</v>
      </c>
      <c r="R1137" s="45">
        <f t="shared" si="6"/>
        <v>14</v>
      </c>
      <c r="S1137" s="45">
        <f t="shared" si="7"/>
        <v>6</v>
      </c>
      <c r="T1137" s="45">
        <f t="shared" si="8"/>
        <v>3</v>
      </c>
      <c r="U1137" s="45">
        <f t="shared" si="9"/>
        <v>5</v>
      </c>
      <c r="V1137" s="45">
        <f>VLOOKUP(R1137,'PCS Percentiles'!A$2:E$105,5,False)</f>
        <v>35</v>
      </c>
      <c r="W1137" s="112" t="str">
        <f t="shared" si="10"/>
        <v>Within Standard Deviation</v>
      </c>
    </row>
    <row r="1138">
      <c r="A1138" s="1" t="b">
        <v>1</v>
      </c>
      <c r="B1138" s="1" t="s">
        <v>328</v>
      </c>
      <c r="C1138" s="1">
        <v>2126.0</v>
      </c>
      <c r="D1138" s="20">
        <v>44255.37871740741</v>
      </c>
      <c r="E1138" s="1">
        <v>3.0</v>
      </c>
      <c r="F1138" s="1">
        <v>2.0</v>
      </c>
      <c r="G1138" s="1">
        <v>3.0</v>
      </c>
      <c r="H1138" s="1">
        <v>3.0</v>
      </c>
      <c r="I1138" s="1">
        <v>2.0</v>
      </c>
      <c r="J1138" s="1">
        <v>2.0</v>
      </c>
      <c r="K1138" s="1">
        <v>2.0</v>
      </c>
      <c r="L1138" s="1">
        <v>2.0</v>
      </c>
      <c r="M1138" s="1">
        <v>3.0</v>
      </c>
      <c r="N1138" s="1">
        <v>2.0</v>
      </c>
      <c r="O1138" s="1">
        <v>2.0</v>
      </c>
      <c r="P1138" s="1">
        <v>2.0</v>
      </c>
      <c r="Q1138" s="1">
        <v>2.0</v>
      </c>
      <c r="R1138" s="45">
        <f t="shared" si="6"/>
        <v>30</v>
      </c>
      <c r="S1138" s="45">
        <f t="shared" si="7"/>
        <v>15</v>
      </c>
      <c r="T1138" s="45">
        <f t="shared" si="8"/>
        <v>6</v>
      </c>
      <c r="U1138" s="45">
        <f t="shared" si="9"/>
        <v>9</v>
      </c>
      <c r="V1138" s="45">
        <f>VLOOKUP(R1138,'PCS Percentiles'!A$2:E$105,5,False)</f>
        <v>75</v>
      </c>
      <c r="W1138" s="112" t="str">
        <f t="shared" si="10"/>
        <v>Clinically Relevant</v>
      </c>
    </row>
    <row r="1139">
      <c r="A1139" s="1" t="b">
        <v>1</v>
      </c>
      <c r="B1139" s="1" t="s">
        <v>334</v>
      </c>
      <c r="C1139" s="1">
        <v>2112.0</v>
      </c>
      <c r="D1139" s="20">
        <v>44255.57132358797</v>
      </c>
      <c r="E1139" s="1">
        <v>2.0</v>
      </c>
      <c r="F1139" s="1">
        <v>2.0</v>
      </c>
      <c r="G1139" s="1">
        <v>2.0</v>
      </c>
      <c r="H1139" s="1">
        <v>1.0</v>
      </c>
      <c r="I1139" s="1">
        <v>2.0</v>
      </c>
      <c r="J1139" s="1">
        <v>3.0</v>
      </c>
      <c r="K1139" s="1">
        <v>1.0</v>
      </c>
      <c r="L1139" s="1">
        <v>3.0</v>
      </c>
      <c r="M1139" s="1">
        <v>3.0</v>
      </c>
      <c r="N1139" s="1">
        <v>3.0</v>
      </c>
      <c r="O1139" s="1">
        <v>3.0</v>
      </c>
      <c r="P1139" s="1">
        <v>1.0</v>
      </c>
      <c r="Q1139" s="1">
        <v>2.0</v>
      </c>
      <c r="R1139" s="45">
        <f t="shared" si="6"/>
        <v>28</v>
      </c>
      <c r="S1139" s="45">
        <f t="shared" si="7"/>
        <v>10</v>
      </c>
      <c r="T1139" s="45">
        <f t="shared" si="8"/>
        <v>6</v>
      </c>
      <c r="U1139" s="45">
        <f t="shared" si="9"/>
        <v>12</v>
      </c>
      <c r="V1139" s="45">
        <f>VLOOKUP(R1139,'PCS Percentiles'!A$2:E$105,5,False)</f>
        <v>69</v>
      </c>
      <c r="W1139" s="112" t="str">
        <f t="shared" si="10"/>
        <v>Within Standard Deviation</v>
      </c>
    </row>
    <row r="1140">
      <c r="A1140" s="1" t="b">
        <v>1</v>
      </c>
      <c r="B1140" s="1" t="s">
        <v>922</v>
      </c>
      <c r="C1140" s="1">
        <v>2498.0</v>
      </c>
      <c r="D1140" s="20">
        <v>44255.63715475694</v>
      </c>
      <c r="E1140" s="1">
        <v>0.0</v>
      </c>
      <c r="F1140" s="1">
        <v>0.0</v>
      </c>
      <c r="G1140" s="1">
        <v>0.0</v>
      </c>
      <c r="H1140" s="1">
        <v>1.0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45">
        <f t="shared" si="6"/>
        <v>1</v>
      </c>
      <c r="S1140" s="45">
        <f t="shared" si="7"/>
        <v>1</v>
      </c>
      <c r="T1140" s="45">
        <f t="shared" si="8"/>
        <v>0</v>
      </c>
      <c r="U1140" s="45">
        <f t="shared" si="9"/>
        <v>0</v>
      </c>
      <c r="V1140" s="45" t="str">
        <f>VLOOKUP(R1140,'PCS Percentiles'!A$2:E$105,5,False)</f>
        <v>#N/A</v>
      </c>
      <c r="W1140" s="112" t="str">
        <f t="shared" si="10"/>
        <v>Within Standard Deviation</v>
      </c>
    </row>
    <row r="1141">
      <c r="A1141" s="1" t="b">
        <v>1</v>
      </c>
      <c r="B1141" s="1" t="s">
        <v>643</v>
      </c>
      <c r="C1141" s="1">
        <v>2503.0</v>
      </c>
      <c r="D1141" s="20">
        <v>44255.83077122685</v>
      </c>
      <c r="E1141" s="1">
        <v>1.0</v>
      </c>
      <c r="F1141" s="1">
        <v>1.0</v>
      </c>
      <c r="G1141" s="1">
        <v>2.0</v>
      </c>
      <c r="H1141" s="1">
        <v>1.0</v>
      </c>
      <c r="I1141" s="1">
        <v>1.0</v>
      </c>
      <c r="J1141" s="1">
        <v>2.0</v>
      </c>
      <c r="K1141" s="1">
        <v>1.0</v>
      </c>
      <c r="L1141" s="1">
        <v>3.0</v>
      </c>
      <c r="M1141" s="1">
        <v>3.0</v>
      </c>
      <c r="N1141" s="1">
        <v>1.0</v>
      </c>
      <c r="O1141" s="1">
        <v>3.0</v>
      </c>
      <c r="P1141" s="1">
        <v>1.0</v>
      </c>
      <c r="Q1141" s="1">
        <v>1.0</v>
      </c>
      <c r="R1141" s="45">
        <f t="shared" si="6"/>
        <v>21</v>
      </c>
      <c r="S1141" s="45">
        <f t="shared" si="7"/>
        <v>7</v>
      </c>
      <c r="T1141" s="45">
        <f t="shared" si="8"/>
        <v>4</v>
      </c>
      <c r="U1141" s="45">
        <f t="shared" si="9"/>
        <v>10</v>
      </c>
      <c r="V1141" s="45">
        <f>VLOOKUP(R1141,'PCS Percentiles'!A$2:E$105,5,False)</f>
        <v>53</v>
      </c>
      <c r="W1141" s="112" t="str">
        <f t="shared" si="10"/>
        <v>Within Standard Deviation</v>
      </c>
    </row>
    <row r="1142">
      <c r="A1142" s="1" t="b">
        <v>1</v>
      </c>
      <c r="B1142" s="1" t="s">
        <v>1033</v>
      </c>
      <c r="C1142" s="1">
        <v>2442.0</v>
      </c>
      <c r="D1142" s="20">
        <v>44256.644439571755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45">
        <f t="shared" si="6"/>
        <v>0</v>
      </c>
      <c r="S1142" s="45">
        <f t="shared" si="7"/>
        <v>0</v>
      </c>
      <c r="T1142" s="45">
        <f t="shared" si="8"/>
        <v>0</v>
      </c>
      <c r="U1142" s="45">
        <f t="shared" si="9"/>
        <v>0</v>
      </c>
      <c r="V1142" s="45">
        <f>VLOOKUP(R1142,'PCS Percentiles'!A$2:E$105,5,False)</f>
        <v>2</v>
      </c>
      <c r="W1142" s="112" t="str">
        <f t="shared" si="10"/>
        <v>Within Standard Deviation</v>
      </c>
    </row>
    <row r="1143">
      <c r="A1143" s="1" t="b">
        <v>1</v>
      </c>
      <c r="B1143" s="1" t="s">
        <v>645</v>
      </c>
      <c r="C1143" s="1">
        <v>2489.0</v>
      </c>
      <c r="D1143" s="20">
        <v>44256.82692986111</v>
      </c>
      <c r="E1143" s="1">
        <v>0.0</v>
      </c>
      <c r="F1143" s="1">
        <v>0.0</v>
      </c>
      <c r="G1143" s="1">
        <v>2.0</v>
      </c>
      <c r="H1143" s="1">
        <v>2.0</v>
      </c>
      <c r="I1143" s="1">
        <v>2.0</v>
      </c>
      <c r="J1143" s="1">
        <v>0.0</v>
      </c>
      <c r="K1143" s="1">
        <v>0.0</v>
      </c>
      <c r="L1143" s="1">
        <v>1.0</v>
      </c>
      <c r="M1143" s="1">
        <v>0.0</v>
      </c>
      <c r="N1143" s="1">
        <v>0.0</v>
      </c>
      <c r="O1143" s="1">
        <v>0.0</v>
      </c>
      <c r="P1143" s="1">
        <v>2.0</v>
      </c>
      <c r="Q1143" s="1">
        <v>0.0</v>
      </c>
      <c r="R1143" s="45">
        <f t="shared" si="6"/>
        <v>9</v>
      </c>
      <c r="S1143" s="45">
        <f t="shared" si="7"/>
        <v>8</v>
      </c>
      <c r="T1143" s="45">
        <f t="shared" si="8"/>
        <v>0</v>
      </c>
      <c r="U1143" s="45">
        <f t="shared" si="9"/>
        <v>1</v>
      </c>
      <c r="V1143" s="45">
        <f>VLOOKUP(R1143,'PCS Percentiles'!A$2:E$105,5,False)</f>
        <v>21</v>
      </c>
      <c r="W1143" s="112" t="str">
        <f t="shared" si="10"/>
        <v>Within Standard Deviation</v>
      </c>
    </row>
    <row r="1144">
      <c r="A1144" s="1" t="b">
        <v>1</v>
      </c>
      <c r="B1144" s="1" t="s">
        <v>1034</v>
      </c>
      <c r="C1144" s="1">
        <v>2290.0</v>
      </c>
      <c r="D1144" s="20">
        <v>44256.84838633102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45">
        <f t="shared" si="6"/>
        <v>0</v>
      </c>
      <c r="S1144" s="45">
        <f t="shared" si="7"/>
        <v>0</v>
      </c>
      <c r="T1144" s="45">
        <f t="shared" si="8"/>
        <v>0</v>
      </c>
      <c r="U1144" s="45">
        <f t="shared" si="9"/>
        <v>0</v>
      </c>
      <c r="V1144" s="45">
        <f>VLOOKUP(R1144,'PCS Percentiles'!A$2:E$105,5,False)</f>
        <v>2</v>
      </c>
      <c r="W1144" s="112" t="str">
        <f t="shared" si="10"/>
        <v>Within Standard Deviation</v>
      </c>
    </row>
    <row r="1145">
      <c r="A1145" s="1" t="b">
        <v>1</v>
      </c>
      <c r="B1145" s="1" t="s">
        <v>566</v>
      </c>
      <c r="C1145" s="1">
        <v>2426.0</v>
      </c>
      <c r="D1145" s="20">
        <v>44256.92664478009</v>
      </c>
      <c r="E1145" s="1">
        <v>3.0</v>
      </c>
      <c r="F1145" s="1">
        <v>2.0</v>
      </c>
      <c r="G1145" s="1">
        <v>3.0</v>
      </c>
      <c r="H1145" s="1">
        <v>3.0</v>
      </c>
      <c r="I1145" s="1">
        <v>2.0</v>
      </c>
      <c r="J1145" s="1">
        <v>3.0</v>
      </c>
      <c r="K1145" s="1">
        <v>4.0</v>
      </c>
      <c r="L1145" s="1">
        <v>2.0</v>
      </c>
      <c r="M1145" s="1">
        <v>2.0</v>
      </c>
      <c r="N1145" s="1">
        <v>3.0</v>
      </c>
      <c r="O1145" s="1">
        <v>4.0</v>
      </c>
      <c r="P1145" s="1">
        <v>3.0</v>
      </c>
      <c r="Q1145" s="1">
        <v>3.0</v>
      </c>
      <c r="R1145" s="45">
        <f t="shared" si="6"/>
        <v>37</v>
      </c>
      <c r="S1145" s="45">
        <f t="shared" si="7"/>
        <v>16</v>
      </c>
      <c r="T1145" s="45">
        <f t="shared" si="8"/>
        <v>10</v>
      </c>
      <c r="U1145" s="45">
        <f t="shared" si="9"/>
        <v>11</v>
      </c>
      <c r="V1145" s="45">
        <f>VLOOKUP(R1145,'PCS Percentiles'!A$2:E$105,5,False)</f>
        <v>88</v>
      </c>
      <c r="W1145" s="112" t="str">
        <f t="shared" si="10"/>
        <v>Clinically Relevant</v>
      </c>
    </row>
    <row r="1146">
      <c r="A1146" s="1" t="b">
        <v>1</v>
      </c>
      <c r="B1146" s="1" t="s">
        <v>644</v>
      </c>
      <c r="C1146" s="1">
        <v>2501.0</v>
      </c>
      <c r="D1146" s="20">
        <v>44256.92716655093</v>
      </c>
      <c r="E1146" s="1">
        <v>3.0</v>
      </c>
      <c r="F1146" s="1">
        <v>2.0</v>
      </c>
      <c r="G1146" s="1">
        <v>2.0</v>
      </c>
      <c r="H1146" s="1">
        <v>3.0</v>
      </c>
      <c r="I1146" s="1">
        <v>3.0</v>
      </c>
      <c r="J1146" s="1">
        <v>3.0</v>
      </c>
      <c r="K1146" s="1">
        <v>2.0</v>
      </c>
      <c r="L1146" s="1">
        <v>3.0</v>
      </c>
      <c r="M1146" s="1">
        <v>2.0</v>
      </c>
      <c r="N1146" s="1">
        <v>2.0</v>
      </c>
      <c r="O1146" s="1">
        <v>3.0</v>
      </c>
      <c r="P1146" s="1">
        <v>2.0</v>
      </c>
      <c r="Q1146" s="1">
        <v>3.0</v>
      </c>
      <c r="R1146" s="45">
        <f t="shared" si="6"/>
        <v>33</v>
      </c>
      <c r="S1146" s="45">
        <f t="shared" si="7"/>
        <v>15</v>
      </c>
      <c r="T1146" s="45">
        <f t="shared" si="8"/>
        <v>8</v>
      </c>
      <c r="U1146" s="45">
        <f t="shared" si="9"/>
        <v>10</v>
      </c>
      <c r="V1146" s="45">
        <f>VLOOKUP(R1146,'PCS Percentiles'!A$2:E$105,5,False)</f>
        <v>81</v>
      </c>
      <c r="W1146" s="112" t="str">
        <f t="shared" si="10"/>
        <v>Clinically Relevant</v>
      </c>
    </row>
    <row r="1147">
      <c r="A1147" s="1" t="b">
        <v>1</v>
      </c>
      <c r="B1147" s="1" t="s">
        <v>407</v>
      </c>
      <c r="C1147" s="1">
        <v>2212.0</v>
      </c>
      <c r="D1147" s="20">
        <v>44257.81241039352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45">
        <f t="shared" si="6"/>
        <v>0</v>
      </c>
      <c r="S1147" s="45">
        <f t="shared" si="7"/>
        <v>0</v>
      </c>
      <c r="T1147" s="45">
        <f t="shared" si="8"/>
        <v>0</v>
      </c>
      <c r="U1147" s="45">
        <f t="shared" si="9"/>
        <v>0</v>
      </c>
      <c r="V1147" s="45">
        <f>VLOOKUP(R1147,'PCS Percentiles'!A$2:E$105,5,False)</f>
        <v>2</v>
      </c>
      <c r="W1147" s="112" t="str">
        <f t="shared" si="10"/>
        <v>Within Standard Deviation</v>
      </c>
    </row>
    <row r="1148">
      <c r="A1148" s="1" t="b">
        <v>1</v>
      </c>
      <c r="B1148" s="1" t="s">
        <v>538</v>
      </c>
      <c r="C1148" s="1">
        <v>2372.0</v>
      </c>
      <c r="D1148" s="20">
        <v>44258.5719286574</v>
      </c>
      <c r="E1148" s="1">
        <v>3.0</v>
      </c>
      <c r="F1148" s="1">
        <v>1.0</v>
      </c>
      <c r="G1148" s="1">
        <v>1.0</v>
      </c>
      <c r="H1148" s="1">
        <v>2.0</v>
      </c>
      <c r="I1148" s="1">
        <v>1.0</v>
      </c>
      <c r="J1148" s="1">
        <v>3.0</v>
      </c>
      <c r="K1148" s="1">
        <v>2.0</v>
      </c>
      <c r="L1148" s="1">
        <v>4.0</v>
      </c>
      <c r="M1148" s="1">
        <v>2.0</v>
      </c>
      <c r="N1148" s="1">
        <v>2.0</v>
      </c>
      <c r="O1148" s="1">
        <v>2.0</v>
      </c>
      <c r="P1148" s="1">
        <v>1.0</v>
      </c>
      <c r="Q1148" s="1">
        <v>1.0</v>
      </c>
      <c r="R1148" s="45">
        <f t="shared" si="6"/>
        <v>25</v>
      </c>
      <c r="S1148" s="45">
        <f t="shared" si="7"/>
        <v>9</v>
      </c>
      <c r="T1148" s="45">
        <f t="shared" si="8"/>
        <v>6</v>
      </c>
      <c r="U1148" s="45">
        <f t="shared" si="9"/>
        <v>10</v>
      </c>
      <c r="V1148" s="45">
        <f>VLOOKUP(R1148,'PCS Percentiles'!A$2:E$105,5,False)</f>
        <v>62</v>
      </c>
      <c r="W1148" s="112" t="str">
        <f t="shared" si="10"/>
        <v>Within Standard Deviation</v>
      </c>
    </row>
    <row r="1149">
      <c r="A1149" s="1" t="b">
        <v>1</v>
      </c>
      <c r="B1149" s="1" t="s">
        <v>646</v>
      </c>
      <c r="C1149" s="1">
        <v>2504.0</v>
      </c>
      <c r="D1149" s="20">
        <v>44258.71937586805</v>
      </c>
      <c r="E1149" s="1">
        <v>1.0</v>
      </c>
      <c r="F1149" s="1">
        <v>0.0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0.0</v>
      </c>
      <c r="L1149" s="1">
        <v>1.0</v>
      </c>
      <c r="M1149" s="1">
        <v>0.0</v>
      </c>
      <c r="N1149" s="1">
        <v>0.0</v>
      </c>
      <c r="O1149" s="1">
        <v>0.0</v>
      </c>
      <c r="P1149" s="1">
        <v>0.0</v>
      </c>
      <c r="Q1149" s="1">
        <v>2.0</v>
      </c>
      <c r="R1149" s="45">
        <f t="shared" si="6"/>
        <v>5</v>
      </c>
      <c r="S1149" s="45">
        <f t="shared" si="7"/>
        <v>1</v>
      </c>
      <c r="T1149" s="45">
        <f t="shared" si="8"/>
        <v>3</v>
      </c>
      <c r="U1149" s="45">
        <f t="shared" si="9"/>
        <v>1</v>
      </c>
      <c r="V1149" s="45">
        <f>VLOOKUP(R1149,'PCS Percentiles'!A$2:E$105,5,False)</f>
        <v>11</v>
      </c>
      <c r="W1149" s="112" t="str">
        <f t="shared" si="10"/>
        <v>Within Standard Deviation</v>
      </c>
    </row>
    <row r="1150">
      <c r="A1150" s="1" t="b">
        <v>1</v>
      </c>
      <c r="B1150" s="1" t="s">
        <v>647</v>
      </c>
      <c r="C1150" s="1">
        <v>2512.0</v>
      </c>
      <c r="D1150" s="20">
        <v>44259.48422373843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45">
        <f t="shared" si="6"/>
        <v>1</v>
      </c>
      <c r="S1150" s="45">
        <f t="shared" si="7"/>
        <v>0</v>
      </c>
      <c r="T1150" s="45">
        <f t="shared" si="8"/>
        <v>1</v>
      </c>
      <c r="U1150" s="45">
        <f t="shared" si="9"/>
        <v>0</v>
      </c>
      <c r="V1150" s="45" t="str">
        <f>VLOOKUP(R1150,'PCS Percentiles'!A$2:E$105,5,False)</f>
        <v>#N/A</v>
      </c>
      <c r="W1150" s="112" t="str">
        <f t="shared" si="10"/>
        <v>Within Standard Deviation</v>
      </c>
    </row>
    <row r="1151">
      <c r="A1151" s="1" t="b">
        <v>1</v>
      </c>
      <c r="B1151" s="1" t="s">
        <v>648</v>
      </c>
      <c r="C1151" s="1">
        <v>2513.0</v>
      </c>
      <c r="D1151" s="20">
        <v>44259.973789780095</v>
      </c>
      <c r="E1151" s="1">
        <v>3.0</v>
      </c>
      <c r="F1151" s="1">
        <v>1.0</v>
      </c>
      <c r="G1151" s="1">
        <v>3.0</v>
      </c>
      <c r="H1151" s="1">
        <v>3.0</v>
      </c>
      <c r="I1151" s="1">
        <v>3.0</v>
      </c>
      <c r="J1151" s="1">
        <v>1.0</v>
      </c>
      <c r="K1151" s="1">
        <v>1.0</v>
      </c>
      <c r="L1151" s="1">
        <v>3.0</v>
      </c>
      <c r="M1151" s="1">
        <v>3.0</v>
      </c>
      <c r="N1151" s="1">
        <v>1.0</v>
      </c>
      <c r="O1151" s="1">
        <v>2.0</v>
      </c>
      <c r="P1151" s="1">
        <v>2.0</v>
      </c>
      <c r="Q1151" s="1">
        <v>1.0</v>
      </c>
      <c r="R1151" s="45">
        <f t="shared" si="6"/>
        <v>27</v>
      </c>
      <c r="S1151" s="45">
        <f t="shared" si="7"/>
        <v>15</v>
      </c>
      <c r="T1151" s="45">
        <f t="shared" si="8"/>
        <v>3</v>
      </c>
      <c r="U1151" s="45">
        <f t="shared" si="9"/>
        <v>9</v>
      </c>
      <c r="V1151" s="45">
        <f>VLOOKUP(R1151,'PCS Percentiles'!A$2:E$105,5,False)</f>
        <v>67</v>
      </c>
      <c r="W1151" s="112" t="str">
        <f t="shared" si="10"/>
        <v>Within Standard Deviation</v>
      </c>
    </row>
    <row r="1152">
      <c r="A1152" s="1" t="b">
        <v>1</v>
      </c>
      <c r="B1152" s="1" t="s">
        <v>542</v>
      </c>
      <c r="C1152" s="1">
        <v>2392.0</v>
      </c>
      <c r="D1152" s="20">
        <v>44260.586856145834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45">
        <f t="shared" si="6"/>
        <v>0</v>
      </c>
      <c r="S1152" s="45">
        <f t="shared" si="7"/>
        <v>0</v>
      </c>
      <c r="T1152" s="45">
        <f t="shared" si="8"/>
        <v>0</v>
      </c>
      <c r="U1152" s="45">
        <f t="shared" si="9"/>
        <v>0</v>
      </c>
      <c r="V1152" s="45">
        <f>VLOOKUP(R1152,'PCS Percentiles'!A$2:E$105,5,False)</f>
        <v>2</v>
      </c>
      <c r="W1152" s="112" t="str">
        <f t="shared" si="10"/>
        <v>Within Standard Deviation</v>
      </c>
    </row>
    <row r="1153">
      <c r="A1153" s="1" t="b">
        <v>1</v>
      </c>
      <c r="B1153" s="1" t="s">
        <v>649</v>
      </c>
      <c r="C1153" s="1">
        <v>2500.0</v>
      </c>
      <c r="D1153" s="20">
        <v>44260.68914828704</v>
      </c>
      <c r="E1153" s="1">
        <v>2.0</v>
      </c>
      <c r="F1153" s="1">
        <v>1.0</v>
      </c>
      <c r="G1153" s="1">
        <v>1.0</v>
      </c>
      <c r="H1153" s="1">
        <v>2.0</v>
      </c>
      <c r="I1153" s="1">
        <v>0.0</v>
      </c>
      <c r="J1153" s="1">
        <v>2.0</v>
      </c>
      <c r="K1153" s="1">
        <v>3.0</v>
      </c>
      <c r="L1153" s="1">
        <v>4.0</v>
      </c>
      <c r="M1153" s="1">
        <v>4.0</v>
      </c>
      <c r="N1153" s="1">
        <v>2.0</v>
      </c>
      <c r="O1153" s="1">
        <v>2.0</v>
      </c>
      <c r="P1153" s="1">
        <v>1.0</v>
      </c>
      <c r="Q1153" s="1">
        <v>1.0</v>
      </c>
      <c r="R1153" s="45">
        <f t="shared" si="6"/>
        <v>25</v>
      </c>
      <c r="S1153" s="45">
        <f t="shared" si="7"/>
        <v>7</v>
      </c>
      <c r="T1153" s="45">
        <f t="shared" si="8"/>
        <v>6</v>
      </c>
      <c r="U1153" s="45">
        <f t="shared" si="9"/>
        <v>12</v>
      </c>
      <c r="V1153" s="45">
        <f>VLOOKUP(R1153,'PCS Percentiles'!A$2:E$105,5,False)</f>
        <v>62</v>
      </c>
      <c r="W1153" s="112" t="str">
        <f t="shared" si="10"/>
        <v>Within Standard Deviation</v>
      </c>
    </row>
    <row r="1154">
      <c r="A1154" s="1" t="b">
        <v>1</v>
      </c>
      <c r="B1154" s="1" t="s">
        <v>553</v>
      </c>
      <c r="C1154" s="1">
        <v>2404.0</v>
      </c>
      <c r="D1154" s="20">
        <v>44261.49001818287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1.0</v>
      </c>
      <c r="M1154" s="1">
        <v>1.0</v>
      </c>
      <c r="N1154" s="1">
        <v>0.0</v>
      </c>
      <c r="O1154" s="1">
        <v>1.0</v>
      </c>
      <c r="P1154" s="1">
        <v>0.0</v>
      </c>
      <c r="Q1154" s="1">
        <v>0.0</v>
      </c>
      <c r="R1154" s="45">
        <f t="shared" si="6"/>
        <v>3</v>
      </c>
      <c r="S1154" s="45">
        <f t="shared" si="7"/>
        <v>0</v>
      </c>
      <c r="T1154" s="45">
        <f t="shared" si="8"/>
        <v>0</v>
      </c>
      <c r="U1154" s="45">
        <f t="shared" si="9"/>
        <v>3</v>
      </c>
      <c r="V1154" s="45">
        <f>VLOOKUP(R1154,'PCS Percentiles'!A$2:E$105,5,False)</f>
        <v>6</v>
      </c>
      <c r="W1154" s="112" t="str">
        <f t="shared" si="10"/>
        <v>Within Standard Deviation</v>
      </c>
    </row>
    <row r="1155">
      <c r="A1155" s="1" t="b">
        <v>1</v>
      </c>
      <c r="B1155" s="1" t="s">
        <v>144</v>
      </c>
      <c r="C1155" s="1">
        <v>1792.0</v>
      </c>
      <c r="D1155" s="20">
        <v>44261.65036028935</v>
      </c>
      <c r="E1155" s="1">
        <v>1.0</v>
      </c>
      <c r="F1155" s="1">
        <v>1.0</v>
      </c>
      <c r="G1155" s="1">
        <v>1.0</v>
      </c>
      <c r="H1155" s="1">
        <v>1.0</v>
      </c>
      <c r="I1155" s="1">
        <v>0.0</v>
      </c>
      <c r="J1155" s="1">
        <v>1.0</v>
      </c>
      <c r="K1155" s="1">
        <v>0.0</v>
      </c>
      <c r="L1155" s="1">
        <v>1.0</v>
      </c>
      <c r="M1155" s="1">
        <v>0.0</v>
      </c>
      <c r="N1155" s="1">
        <v>0.0</v>
      </c>
      <c r="O1155" s="1">
        <v>0.0</v>
      </c>
      <c r="P1155" s="1">
        <v>0.0</v>
      </c>
      <c r="Q1155" s="1">
        <v>2.0</v>
      </c>
      <c r="R1155" s="45">
        <f t="shared" si="6"/>
        <v>8</v>
      </c>
      <c r="S1155" s="45">
        <f t="shared" si="7"/>
        <v>4</v>
      </c>
      <c r="T1155" s="45">
        <f t="shared" si="8"/>
        <v>3</v>
      </c>
      <c r="U1155" s="45">
        <f t="shared" si="9"/>
        <v>1</v>
      </c>
      <c r="V1155" s="45">
        <f>VLOOKUP(R1155,'PCS Percentiles'!A$2:E$105,5,False)</f>
        <v>19</v>
      </c>
      <c r="W1155" s="112" t="str">
        <f t="shared" si="10"/>
        <v>Within Standard Deviation</v>
      </c>
    </row>
    <row r="1156">
      <c r="A1156" s="1" t="b">
        <v>1</v>
      </c>
      <c r="B1156" s="1" t="s">
        <v>650</v>
      </c>
      <c r="C1156" s="1">
        <v>2510.0</v>
      </c>
      <c r="D1156" s="20">
        <v>44262.60342111111</v>
      </c>
      <c r="E1156" s="1">
        <v>1.0</v>
      </c>
      <c r="F1156" s="1">
        <v>1.0</v>
      </c>
      <c r="G1156" s="1">
        <v>1.0</v>
      </c>
      <c r="H1156" s="1">
        <v>2.0</v>
      </c>
      <c r="I1156" s="1">
        <v>1.0</v>
      </c>
      <c r="J1156" s="1">
        <v>1.0</v>
      </c>
      <c r="K1156" s="1">
        <v>2.0</v>
      </c>
      <c r="L1156" s="1">
        <v>2.0</v>
      </c>
      <c r="M1156" s="1">
        <v>1.0</v>
      </c>
      <c r="N1156" s="1">
        <v>1.0</v>
      </c>
      <c r="O1156" s="1">
        <v>1.0</v>
      </c>
      <c r="P1156" s="1">
        <v>2.0</v>
      </c>
      <c r="Q1156" s="1">
        <v>1.0</v>
      </c>
      <c r="R1156" s="45">
        <f t="shared" si="6"/>
        <v>17</v>
      </c>
      <c r="S1156" s="45">
        <f t="shared" si="7"/>
        <v>8</v>
      </c>
      <c r="T1156" s="45">
        <f t="shared" si="8"/>
        <v>4</v>
      </c>
      <c r="U1156" s="45">
        <f t="shared" si="9"/>
        <v>5</v>
      </c>
      <c r="V1156" s="45">
        <f>VLOOKUP(R1156,'PCS Percentiles'!A$2:E$105,5,False)</f>
        <v>44</v>
      </c>
      <c r="W1156" s="112" t="str">
        <f t="shared" si="10"/>
        <v>Within Standard Deviation</v>
      </c>
    </row>
    <row r="1157">
      <c r="A1157" s="1" t="b">
        <v>1</v>
      </c>
      <c r="B1157" s="1" t="s">
        <v>494</v>
      </c>
      <c r="C1157" s="1">
        <v>2314.0</v>
      </c>
      <c r="D1157" s="20">
        <v>44262.671555381945</v>
      </c>
      <c r="E1157" s="1">
        <v>0.0</v>
      </c>
      <c r="F1157" s="1">
        <v>0.0</v>
      </c>
      <c r="G1157" s="1">
        <v>0.0</v>
      </c>
      <c r="H1157" s="1">
        <v>2.0</v>
      </c>
      <c r="I1157" s="1">
        <v>0.0</v>
      </c>
      <c r="J1157" s="1">
        <v>1.0</v>
      </c>
      <c r="K1157" s="1">
        <v>1.0</v>
      </c>
      <c r="L1157" s="1">
        <v>0.0</v>
      </c>
      <c r="M1157" s="1">
        <v>3.0</v>
      </c>
      <c r="N1157" s="1">
        <v>2.0</v>
      </c>
      <c r="O1157" s="1">
        <v>1.0</v>
      </c>
      <c r="P1157" s="1">
        <v>1.0</v>
      </c>
      <c r="Q1157" s="1">
        <v>0.0</v>
      </c>
      <c r="R1157" s="45">
        <f t="shared" si="6"/>
        <v>11</v>
      </c>
      <c r="S1157" s="45">
        <f t="shared" si="7"/>
        <v>3</v>
      </c>
      <c r="T1157" s="45">
        <f t="shared" si="8"/>
        <v>2</v>
      </c>
      <c r="U1157" s="45">
        <f t="shared" si="9"/>
        <v>6</v>
      </c>
      <c r="V1157" s="45">
        <f>VLOOKUP(R1157,'PCS Percentiles'!A$2:E$105,5,False)</f>
        <v>28</v>
      </c>
      <c r="W1157" s="112" t="str">
        <f t="shared" si="10"/>
        <v>Within Standard Deviation</v>
      </c>
    </row>
    <row r="1158">
      <c r="A1158" s="1" t="b">
        <v>1</v>
      </c>
      <c r="B1158" s="1" t="s">
        <v>483</v>
      </c>
      <c r="C1158" s="1">
        <v>2245.0</v>
      </c>
      <c r="D1158" s="20">
        <v>44263.41831409722</v>
      </c>
      <c r="E1158" s="1">
        <v>1.0</v>
      </c>
      <c r="F1158" s="1">
        <v>1.0</v>
      </c>
      <c r="G1158" s="1">
        <v>0.0</v>
      </c>
      <c r="H1158" s="1">
        <v>1.0</v>
      </c>
      <c r="I1158" s="1">
        <v>0.0</v>
      </c>
      <c r="J1158" s="1">
        <v>0.0</v>
      </c>
      <c r="K1158" s="1">
        <v>1.0</v>
      </c>
      <c r="L1158" s="1">
        <v>1.0</v>
      </c>
      <c r="M1158" s="1">
        <v>1.0</v>
      </c>
      <c r="N1158" s="1">
        <v>1.0</v>
      </c>
      <c r="O1158" s="1">
        <v>1.0</v>
      </c>
      <c r="P1158" s="1">
        <v>0.0</v>
      </c>
      <c r="Q1158" s="1">
        <v>0.0</v>
      </c>
      <c r="R1158" s="45">
        <f t="shared" si="6"/>
        <v>8</v>
      </c>
      <c r="S1158" s="45">
        <f t="shared" si="7"/>
        <v>3</v>
      </c>
      <c r="T1158" s="45">
        <f t="shared" si="8"/>
        <v>1</v>
      </c>
      <c r="U1158" s="45">
        <f t="shared" si="9"/>
        <v>4</v>
      </c>
      <c r="V1158" s="45">
        <f>VLOOKUP(R1158,'PCS Percentiles'!A$2:E$105,5,False)</f>
        <v>19</v>
      </c>
      <c r="W1158" s="112" t="str">
        <f t="shared" si="10"/>
        <v>Within Standard Deviation</v>
      </c>
    </row>
    <row r="1159">
      <c r="A1159" s="1" t="b">
        <v>1</v>
      </c>
      <c r="B1159" s="1" t="s">
        <v>537</v>
      </c>
      <c r="C1159" s="1">
        <v>2365.0</v>
      </c>
      <c r="D1159" s="20">
        <v>44263.496215266205</v>
      </c>
      <c r="E1159" s="1">
        <v>1.0</v>
      </c>
      <c r="F1159" s="1">
        <v>1.0</v>
      </c>
      <c r="G1159" s="1">
        <v>1.0</v>
      </c>
      <c r="H1159" s="1">
        <v>2.0</v>
      </c>
      <c r="I1159" s="1">
        <v>1.0</v>
      </c>
      <c r="J1159" s="1">
        <v>1.0</v>
      </c>
      <c r="K1159" s="1">
        <v>0.0</v>
      </c>
      <c r="L1159" s="1">
        <v>0.0</v>
      </c>
      <c r="M1159" s="1">
        <v>2.0</v>
      </c>
      <c r="N1159" s="1">
        <v>1.0</v>
      </c>
      <c r="O1159" s="1">
        <v>0.0</v>
      </c>
      <c r="P1159" s="1">
        <v>1.0</v>
      </c>
      <c r="Q1159" s="1">
        <v>1.0</v>
      </c>
      <c r="R1159" s="45">
        <f t="shared" si="6"/>
        <v>12</v>
      </c>
      <c r="S1159" s="45">
        <f t="shared" si="7"/>
        <v>7</v>
      </c>
      <c r="T1159" s="45">
        <f t="shared" si="8"/>
        <v>2</v>
      </c>
      <c r="U1159" s="45">
        <f t="shared" si="9"/>
        <v>3</v>
      </c>
      <c r="V1159" s="45">
        <f>VLOOKUP(R1159,'PCS Percentiles'!A$2:E$105,5,False)</f>
        <v>31</v>
      </c>
      <c r="W1159" s="112" t="str">
        <f t="shared" si="10"/>
        <v>Within Standard Deviation</v>
      </c>
    </row>
    <row r="1160">
      <c r="A1160" s="1" t="b">
        <v>1</v>
      </c>
      <c r="B1160" s="1" t="s">
        <v>469</v>
      </c>
      <c r="C1160" s="1">
        <v>2292.0</v>
      </c>
      <c r="D1160" s="20">
        <v>44263.5652934838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45">
        <f t="shared" si="6"/>
        <v>0</v>
      </c>
      <c r="S1160" s="45">
        <f t="shared" si="7"/>
        <v>0</v>
      </c>
      <c r="T1160" s="45">
        <f t="shared" si="8"/>
        <v>0</v>
      </c>
      <c r="U1160" s="45">
        <f t="shared" si="9"/>
        <v>0</v>
      </c>
      <c r="V1160" s="45">
        <f>VLOOKUP(R1160,'PCS Percentiles'!A$2:E$105,5,False)</f>
        <v>2</v>
      </c>
      <c r="W1160" s="112" t="str">
        <f t="shared" si="10"/>
        <v>Within Standard Deviation</v>
      </c>
    </row>
    <row r="1161">
      <c r="A1161" s="1" t="b">
        <v>1</v>
      </c>
      <c r="B1161" s="1" t="s">
        <v>718</v>
      </c>
      <c r="C1161" s="1">
        <v>2481.0</v>
      </c>
      <c r="D1161" s="20">
        <v>44263.56621348379</v>
      </c>
      <c r="E1161" s="1">
        <v>3.0</v>
      </c>
      <c r="F1161" s="1">
        <v>1.0</v>
      </c>
      <c r="G1161" s="1">
        <v>2.0</v>
      </c>
      <c r="H1161" s="1">
        <v>2.0</v>
      </c>
      <c r="I1161" s="1">
        <v>1.0</v>
      </c>
      <c r="J1161" s="1">
        <v>2.0</v>
      </c>
      <c r="K1161" s="1">
        <v>2.0</v>
      </c>
      <c r="L1161" s="1">
        <v>1.0</v>
      </c>
      <c r="M1161" s="1">
        <v>3.0</v>
      </c>
      <c r="N1161" s="1">
        <v>4.0</v>
      </c>
      <c r="O1161" s="1">
        <v>4.0</v>
      </c>
      <c r="P1161" s="1">
        <v>3.0</v>
      </c>
      <c r="Q1161" s="1">
        <v>3.0</v>
      </c>
      <c r="R1161" s="45">
        <f t="shared" si="6"/>
        <v>31</v>
      </c>
      <c r="S1161" s="45">
        <f t="shared" si="7"/>
        <v>12</v>
      </c>
      <c r="T1161" s="45">
        <f t="shared" si="8"/>
        <v>7</v>
      </c>
      <c r="U1161" s="45">
        <f t="shared" si="9"/>
        <v>12</v>
      </c>
      <c r="V1161" s="45">
        <f>VLOOKUP(R1161,'PCS Percentiles'!A$2:E$105,5,False)</f>
        <v>78</v>
      </c>
      <c r="W1161" s="112" t="str">
        <f t="shared" si="10"/>
        <v>Clinically Relevant</v>
      </c>
    </row>
    <row r="1162">
      <c r="A1162" s="1" t="b">
        <v>1</v>
      </c>
      <c r="B1162" s="1" t="s">
        <v>451</v>
      </c>
      <c r="C1162" s="1">
        <v>2279.0</v>
      </c>
      <c r="D1162" s="20">
        <v>44263.57067390047</v>
      </c>
      <c r="E1162" s="1">
        <v>2.0</v>
      </c>
      <c r="F1162" s="1">
        <v>0.0</v>
      </c>
      <c r="G1162" s="1">
        <v>0.0</v>
      </c>
      <c r="H1162" s="1">
        <v>1.0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2.0</v>
      </c>
      <c r="Q1162" s="1">
        <v>1.0</v>
      </c>
      <c r="R1162" s="45">
        <f t="shared" si="6"/>
        <v>6</v>
      </c>
      <c r="S1162" s="45">
        <f t="shared" si="7"/>
        <v>5</v>
      </c>
      <c r="T1162" s="45">
        <f t="shared" si="8"/>
        <v>1</v>
      </c>
      <c r="U1162" s="45">
        <f t="shared" si="9"/>
        <v>0</v>
      </c>
      <c r="V1162" s="45">
        <f>VLOOKUP(R1162,'PCS Percentiles'!A$2:E$105,5,False)</f>
        <v>15</v>
      </c>
      <c r="W1162" s="112" t="str">
        <f t="shared" si="10"/>
        <v>Within Standard Deviation</v>
      </c>
    </row>
    <row r="1163">
      <c r="A1163" s="1" t="b">
        <v>1</v>
      </c>
      <c r="B1163" s="1" t="s">
        <v>410</v>
      </c>
      <c r="C1163" s="1">
        <v>2189.0</v>
      </c>
      <c r="D1163" s="20">
        <v>44263.692679699074</v>
      </c>
      <c r="E1163" s="1">
        <v>2.0</v>
      </c>
      <c r="F1163" s="1">
        <v>2.0</v>
      </c>
      <c r="G1163" s="1">
        <v>3.0</v>
      </c>
      <c r="H1163" s="1">
        <v>3.0</v>
      </c>
      <c r="I1163" s="1">
        <v>3.0</v>
      </c>
      <c r="J1163" s="1">
        <v>2.0</v>
      </c>
      <c r="K1163" s="1">
        <v>2.0</v>
      </c>
      <c r="L1163" s="1">
        <v>3.0</v>
      </c>
      <c r="M1163" s="1">
        <v>3.0</v>
      </c>
      <c r="N1163" s="1">
        <v>2.0</v>
      </c>
      <c r="O1163" s="1">
        <v>3.0</v>
      </c>
      <c r="P1163" s="1">
        <v>2.0</v>
      </c>
      <c r="Q1163" s="1">
        <v>3.0</v>
      </c>
      <c r="R1163" s="45">
        <f t="shared" si="6"/>
        <v>33</v>
      </c>
      <c r="S1163" s="45">
        <f t="shared" si="7"/>
        <v>15</v>
      </c>
      <c r="T1163" s="45">
        <f t="shared" si="8"/>
        <v>7</v>
      </c>
      <c r="U1163" s="45">
        <f t="shared" si="9"/>
        <v>11</v>
      </c>
      <c r="V1163" s="45">
        <f>VLOOKUP(R1163,'PCS Percentiles'!A$2:E$105,5,False)</f>
        <v>81</v>
      </c>
      <c r="W1163" s="112" t="str">
        <f t="shared" si="10"/>
        <v>Clinically Relevant</v>
      </c>
    </row>
    <row r="1164">
      <c r="A1164" t="b">
        <v>0</v>
      </c>
      <c r="B1164" s="1" t="s">
        <v>651</v>
      </c>
      <c r="C1164" s="1">
        <v>1234.0</v>
      </c>
      <c r="D1164" s="20">
        <v>44264.48962383102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45">
        <f t="shared" si="6"/>
        <v>0</v>
      </c>
      <c r="S1164" s="45">
        <f t="shared" si="7"/>
        <v>0</v>
      </c>
      <c r="T1164" s="45">
        <f t="shared" si="8"/>
        <v>0</v>
      </c>
      <c r="U1164" s="45">
        <f t="shared" si="9"/>
        <v>0</v>
      </c>
      <c r="V1164" s="45">
        <f>VLOOKUP(R1164,'PCS Percentiles'!A$2:E$105,5,False)</f>
        <v>2</v>
      </c>
      <c r="W1164" s="112" t="str">
        <f t="shared" si="10"/>
        <v>Within Standard Deviation</v>
      </c>
    </row>
    <row r="1165">
      <c r="A1165" t="b">
        <v>0</v>
      </c>
      <c r="B1165" s="1" t="s">
        <v>652</v>
      </c>
      <c r="C1165" s="1">
        <v>1234.0</v>
      </c>
      <c r="D1165" s="20">
        <v>44264.60834898148</v>
      </c>
      <c r="E1165" s="1">
        <v>2.0</v>
      </c>
      <c r="F1165" s="1">
        <v>2.0</v>
      </c>
      <c r="G1165" s="1">
        <v>2.0</v>
      </c>
      <c r="H1165" s="1">
        <v>2.0</v>
      </c>
      <c r="I1165" s="1">
        <v>2.0</v>
      </c>
      <c r="J1165" s="1">
        <v>2.0</v>
      </c>
      <c r="K1165" s="1">
        <v>2.0</v>
      </c>
      <c r="L1165" s="1">
        <v>2.0</v>
      </c>
      <c r="M1165" s="1">
        <v>2.0</v>
      </c>
      <c r="N1165" s="1">
        <v>2.0</v>
      </c>
      <c r="O1165" s="1">
        <v>2.0</v>
      </c>
      <c r="P1165" s="1">
        <v>2.0</v>
      </c>
      <c r="Q1165" s="1">
        <v>2.0</v>
      </c>
      <c r="R1165" s="45">
        <f t="shared" si="6"/>
        <v>26</v>
      </c>
      <c r="S1165" s="45">
        <f t="shared" si="7"/>
        <v>12</v>
      </c>
      <c r="T1165" s="45">
        <f t="shared" si="8"/>
        <v>6</v>
      </c>
      <c r="U1165" s="45">
        <f t="shared" si="9"/>
        <v>8</v>
      </c>
      <c r="V1165" s="45">
        <f>VLOOKUP(R1165,'PCS Percentiles'!A$2:E$105,5,False)</f>
        <v>65</v>
      </c>
      <c r="W1165" s="112" t="str">
        <f t="shared" si="10"/>
        <v>Within Standard Deviation</v>
      </c>
    </row>
    <row r="1166">
      <c r="A1166" s="1" t="b">
        <v>1</v>
      </c>
      <c r="B1166" s="1" t="s">
        <v>558</v>
      </c>
      <c r="C1166" s="1">
        <v>2394.0</v>
      </c>
      <c r="D1166" s="20">
        <v>44264.66112616898</v>
      </c>
      <c r="E1166" s="1">
        <v>1.0</v>
      </c>
      <c r="F1166" s="1">
        <v>1.0</v>
      </c>
      <c r="G1166" s="1">
        <v>1.0</v>
      </c>
      <c r="H1166" s="1">
        <v>1.0</v>
      </c>
      <c r="I1166" s="1">
        <v>0.0</v>
      </c>
      <c r="J1166" s="1">
        <v>0.0</v>
      </c>
      <c r="K1166" s="1">
        <v>0.0</v>
      </c>
      <c r="L1166" s="1">
        <v>1.0</v>
      </c>
      <c r="M1166" s="1">
        <v>1.0</v>
      </c>
      <c r="N1166" s="1">
        <v>1.0</v>
      </c>
      <c r="O1166" s="1">
        <v>0.0</v>
      </c>
      <c r="P1166" s="1">
        <v>1.0</v>
      </c>
      <c r="Q1166" s="1">
        <v>1.0</v>
      </c>
      <c r="R1166" s="45">
        <f t="shared" si="6"/>
        <v>9</v>
      </c>
      <c r="S1166" s="45">
        <f t="shared" si="7"/>
        <v>5</v>
      </c>
      <c r="T1166" s="45">
        <f t="shared" si="8"/>
        <v>1</v>
      </c>
      <c r="U1166" s="45">
        <f t="shared" si="9"/>
        <v>3</v>
      </c>
      <c r="V1166" s="45">
        <f>VLOOKUP(R1166,'PCS Percentiles'!A$2:E$105,5,False)</f>
        <v>21</v>
      </c>
      <c r="W1166" s="112" t="str">
        <f t="shared" si="10"/>
        <v>Within Standard Deviation</v>
      </c>
    </row>
    <row r="1167">
      <c r="A1167" s="1" t="b">
        <v>1</v>
      </c>
      <c r="B1167" s="1" t="s">
        <v>532</v>
      </c>
      <c r="C1167" s="1">
        <v>2272.0</v>
      </c>
      <c r="D1167" s="20">
        <v>44265.2817687037</v>
      </c>
      <c r="E1167" s="1">
        <v>2.0</v>
      </c>
      <c r="F1167" s="1">
        <v>2.0</v>
      </c>
      <c r="G1167" s="1">
        <v>2.0</v>
      </c>
      <c r="H1167" s="1">
        <v>2.0</v>
      </c>
      <c r="I1167" s="1">
        <v>2.0</v>
      </c>
      <c r="J1167" s="1">
        <v>2.0</v>
      </c>
      <c r="K1167" s="1">
        <v>2.0</v>
      </c>
      <c r="L1167" s="1">
        <v>3.0</v>
      </c>
      <c r="M1167" s="1">
        <v>2.0</v>
      </c>
      <c r="N1167" s="1">
        <v>2.0</v>
      </c>
      <c r="O1167" s="1">
        <v>2.0</v>
      </c>
      <c r="P1167" s="1">
        <v>2.0</v>
      </c>
      <c r="Q1167" s="1">
        <v>2.0</v>
      </c>
      <c r="R1167" s="45">
        <f t="shared" si="6"/>
        <v>27</v>
      </c>
      <c r="S1167" s="45">
        <f t="shared" si="7"/>
        <v>12</v>
      </c>
      <c r="T1167" s="45">
        <f t="shared" si="8"/>
        <v>6</v>
      </c>
      <c r="U1167" s="45">
        <f t="shared" si="9"/>
        <v>9</v>
      </c>
      <c r="V1167" s="45">
        <f>VLOOKUP(R1167,'PCS Percentiles'!A$2:E$105,5,False)</f>
        <v>67</v>
      </c>
      <c r="W1167" s="112" t="str">
        <f t="shared" si="10"/>
        <v>Within Standard Deviation</v>
      </c>
    </row>
    <row r="1168">
      <c r="A1168" s="1" t="b">
        <v>1</v>
      </c>
      <c r="B1168" s="1" t="s">
        <v>653</v>
      </c>
      <c r="C1168" s="1">
        <v>2519.0</v>
      </c>
      <c r="D1168" s="20">
        <v>44265.6225134375</v>
      </c>
      <c r="E1168" s="1">
        <v>4.0</v>
      </c>
      <c r="F1168" s="1">
        <v>3.0</v>
      </c>
      <c r="G1168" s="1">
        <v>3.0</v>
      </c>
      <c r="H1168" s="1">
        <v>3.0</v>
      </c>
      <c r="I1168" s="1">
        <v>4.0</v>
      </c>
      <c r="J1168" s="1">
        <v>3.0</v>
      </c>
      <c r="K1168" s="1">
        <v>2.0</v>
      </c>
      <c r="L1168" s="1">
        <v>3.0</v>
      </c>
      <c r="M1168" s="1">
        <v>4.0</v>
      </c>
      <c r="N1168" s="1">
        <v>4.0</v>
      </c>
      <c r="O1168" s="1">
        <v>4.0</v>
      </c>
      <c r="P1168" s="1">
        <v>4.0</v>
      </c>
      <c r="Q1168" s="1">
        <v>3.0</v>
      </c>
      <c r="R1168" s="45">
        <f t="shared" si="6"/>
        <v>44</v>
      </c>
      <c r="S1168" s="45">
        <f t="shared" si="7"/>
        <v>21</v>
      </c>
      <c r="T1168" s="45">
        <f t="shared" si="8"/>
        <v>8</v>
      </c>
      <c r="U1168" s="45">
        <f t="shared" si="9"/>
        <v>15</v>
      </c>
      <c r="V1168" s="45">
        <f>VLOOKUP(R1168,'PCS Percentiles'!A$2:E$105,5,False)</f>
        <v>96</v>
      </c>
      <c r="W1168" s="112" t="str">
        <f t="shared" si="10"/>
        <v>Clinically Relevant</v>
      </c>
    </row>
    <row r="1169">
      <c r="A1169" t="b">
        <v>0</v>
      </c>
      <c r="B1169" s="1" t="s">
        <v>337</v>
      </c>
      <c r="C1169" s="1">
        <v>2111.0</v>
      </c>
      <c r="D1169" s="20">
        <v>44265.64230607639</v>
      </c>
      <c r="E1169" s="1">
        <v>3.0</v>
      </c>
      <c r="F1169" s="1">
        <v>0.0</v>
      </c>
      <c r="G1169" s="1">
        <v>1.0</v>
      </c>
      <c r="H1169" s="1">
        <v>3.0</v>
      </c>
      <c r="I1169" s="1">
        <v>1.0</v>
      </c>
      <c r="J1169" s="1">
        <v>1.0</v>
      </c>
      <c r="K1169" s="1">
        <v>0.0</v>
      </c>
      <c r="L1169" s="1">
        <v>2.0</v>
      </c>
      <c r="M1169" s="1">
        <v>2.0</v>
      </c>
      <c r="N1169" s="1">
        <v>1.0</v>
      </c>
      <c r="O1169" s="1">
        <v>2.0</v>
      </c>
      <c r="P1169" s="1">
        <v>2.0</v>
      </c>
      <c r="Q1169" s="1">
        <v>1.0</v>
      </c>
      <c r="R1169" s="45">
        <f t="shared" si="6"/>
        <v>19</v>
      </c>
      <c r="S1169" s="45">
        <f t="shared" si="7"/>
        <v>10</v>
      </c>
      <c r="T1169" s="45">
        <f t="shared" si="8"/>
        <v>2</v>
      </c>
      <c r="U1169" s="45">
        <f t="shared" si="9"/>
        <v>7</v>
      </c>
      <c r="V1169" s="45">
        <f>VLOOKUP(R1169,'PCS Percentiles'!A$2:E$105,5,False)</f>
        <v>48</v>
      </c>
      <c r="W1169" s="112" t="str">
        <f t="shared" si="10"/>
        <v>Within Standard Deviation</v>
      </c>
    </row>
    <row r="1170">
      <c r="A1170" s="1" t="b">
        <v>1</v>
      </c>
      <c r="B1170" s="1" t="s">
        <v>654</v>
      </c>
      <c r="C1170" s="1">
        <v>2520.0</v>
      </c>
      <c r="D1170" s="20">
        <v>44266.058664282406</v>
      </c>
      <c r="E1170" s="1">
        <v>4.0</v>
      </c>
      <c r="F1170" s="1">
        <v>2.0</v>
      </c>
      <c r="G1170" s="1">
        <v>3.0</v>
      </c>
      <c r="H1170" s="1">
        <v>3.0</v>
      </c>
      <c r="I1170" s="1">
        <v>3.0</v>
      </c>
      <c r="J1170" s="1">
        <v>2.0</v>
      </c>
      <c r="K1170" s="1">
        <v>0.0</v>
      </c>
      <c r="L1170" s="1">
        <v>3.0</v>
      </c>
      <c r="M1170" s="1">
        <v>3.0</v>
      </c>
      <c r="N1170" s="1">
        <v>2.0</v>
      </c>
      <c r="O1170" s="1">
        <v>3.0</v>
      </c>
      <c r="P1170" s="1">
        <v>3.0</v>
      </c>
      <c r="Q1170" s="1">
        <v>3.0</v>
      </c>
      <c r="R1170" s="45">
        <f t="shared" si="6"/>
        <v>34</v>
      </c>
      <c r="S1170" s="45">
        <f t="shared" si="7"/>
        <v>18</v>
      </c>
      <c r="T1170" s="45">
        <f t="shared" si="8"/>
        <v>5</v>
      </c>
      <c r="U1170" s="45">
        <f t="shared" si="9"/>
        <v>11</v>
      </c>
      <c r="V1170" s="45">
        <f>VLOOKUP(R1170,'PCS Percentiles'!A$2:E$105,5,False)</f>
        <v>84</v>
      </c>
      <c r="W1170" s="112" t="str">
        <f t="shared" si="10"/>
        <v>Clinically Relevant</v>
      </c>
    </row>
    <row r="1171">
      <c r="A1171" s="1" t="b">
        <v>1</v>
      </c>
      <c r="B1171" s="1" t="s">
        <v>525</v>
      </c>
      <c r="C1171" s="1">
        <v>2277.0</v>
      </c>
      <c r="D1171" s="20">
        <v>44267.377362326384</v>
      </c>
      <c r="E1171" s="1">
        <v>2.0</v>
      </c>
      <c r="F1171" s="1">
        <v>0.0</v>
      </c>
      <c r="G1171" s="1">
        <v>1.0</v>
      </c>
      <c r="H1171" s="1">
        <v>2.0</v>
      </c>
      <c r="I1171" s="1">
        <v>0.0</v>
      </c>
      <c r="J1171" s="1">
        <v>2.0</v>
      </c>
      <c r="K1171" s="1">
        <v>1.0</v>
      </c>
      <c r="L1171" s="1">
        <v>3.0</v>
      </c>
      <c r="M1171" s="1">
        <v>3.0</v>
      </c>
      <c r="N1171" s="1">
        <v>3.0</v>
      </c>
      <c r="O1171" s="1">
        <v>3.0</v>
      </c>
      <c r="P1171" s="1">
        <v>2.0</v>
      </c>
      <c r="Q1171" s="1">
        <v>2.0</v>
      </c>
      <c r="R1171" s="45">
        <f t="shared" si="6"/>
        <v>24</v>
      </c>
      <c r="S1171" s="45">
        <f t="shared" si="7"/>
        <v>7</v>
      </c>
      <c r="T1171" s="45">
        <f t="shared" si="8"/>
        <v>5</v>
      </c>
      <c r="U1171" s="45">
        <f t="shared" si="9"/>
        <v>12</v>
      </c>
      <c r="V1171" s="45">
        <f>VLOOKUP(R1171,'PCS Percentiles'!A$2:E$105,5,False)</f>
        <v>60</v>
      </c>
      <c r="W1171" s="112" t="str">
        <f t="shared" si="10"/>
        <v>Within Standard Deviation</v>
      </c>
    </row>
    <row r="1172">
      <c r="A1172" s="1" t="b">
        <v>1</v>
      </c>
      <c r="B1172" s="1" t="s">
        <v>655</v>
      </c>
      <c r="C1172" s="1">
        <v>2403.0</v>
      </c>
      <c r="D1172" s="20">
        <v>44267.637570520834</v>
      </c>
      <c r="E1172" s="1">
        <v>0.0</v>
      </c>
      <c r="F1172" s="1">
        <v>0.0</v>
      </c>
      <c r="G1172" s="1">
        <v>0.0</v>
      </c>
      <c r="H1172" s="1">
        <v>2.0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1.0</v>
      </c>
      <c r="O1172" s="1">
        <v>0.0</v>
      </c>
      <c r="P1172" s="1">
        <v>0.0</v>
      </c>
      <c r="Q1172" s="1">
        <v>1.0</v>
      </c>
      <c r="R1172" s="45">
        <f t="shared" si="6"/>
        <v>4</v>
      </c>
      <c r="S1172" s="45">
        <f t="shared" si="7"/>
        <v>2</v>
      </c>
      <c r="T1172" s="45">
        <f t="shared" si="8"/>
        <v>1</v>
      </c>
      <c r="U1172" s="45">
        <f t="shared" si="9"/>
        <v>1</v>
      </c>
      <c r="V1172" s="45">
        <f>VLOOKUP(R1172,'PCS Percentiles'!A$2:E$105,5,False)</f>
        <v>9</v>
      </c>
      <c r="W1172" s="112" t="str">
        <f t="shared" si="10"/>
        <v>Within Standard Deviation</v>
      </c>
    </row>
    <row r="1173">
      <c r="A1173" s="1" t="b">
        <v>1</v>
      </c>
      <c r="B1173" s="1" t="s">
        <v>530</v>
      </c>
      <c r="C1173" s="1">
        <v>1876.0</v>
      </c>
      <c r="D1173" s="20">
        <v>44268.407180625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45">
        <f t="shared" si="6"/>
        <v>0</v>
      </c>
      <c r="S1173" s="45">
        <f t="shared" si="7"/>
        <v>0</v>
      </c>
      <c r="T1173" s="45">
        <f t="shared" si="8"/>
        <v>0</v>
      </c>
      <c r="U1173" s="45">
        <f t="shared" si="9"/>
        <v>0</v>
      </c>
      <c r="V1173" s="45">
        <f>VLOOKUP(R1173,'PCS Percentiles'!A$2:E$105,5,False)</f>
        <v>2</v>
      </c>
      <c r="W1173" s="112" t="str">
        <f t="shared" si="10"/>
        <v>Within Standard Deviation</v>
      </c>
    </row>
    <row r="1174">
      <c r="A1174" s="1" t="b">
        <v>1</v>
      </c>
      <c r="B1174" s="1" t="s">
        <v>232</v>
      </c>
      <c r="C1174" s="1">
        <v>1921.0</v>
      </c>
      <c r="D1174" s="20">
        <v>44268.47997581019</v>
      </c>
      <c r="E1174" s="1">
        <v>3.0</v>
      </c>
      <c r="F1174" s="1">
        <v>0.0</v>
      </c>
      <c r="G1174" s="1">
        <v>3.0</v>
      </c>
      <c r="H1174" s="1">
        <v>3.0</v>
      </c>
      <c r="I1174" s="1">
        <v>2.0</v>
      </c>
      <c r="J1174" s="1">
        <v>1.0</v>
      </c>
      <c r="K1174" s="1">
        <v>1.0</v>
      </c>
      <c r="L1174" s="1">
        <v>2.0</v>
      </c>
      <c r="M1174" s="1">
        <v>3.0</v>
      </c>
      <c r="N1174" s="1">
        <v>2.0</v>
      </c>
      <c r="O1174" s="1">
        <v>3.0</v>
      </c>
      <c r="P1174" s="1">
        <v>1.0</v>
      </c>
      <c r="Q1174" s="1">
        <v>2.0</v>
      </c>
      <c r="R1174" s="45">
        <f t="shared" si="6"/>
        <v>26</v>
      </c>
      <c r="S1174" s="45">
        <f t="shared" si="7"/>
        <v>12</v>
      </c>
      <c r="T1174" s="45">
        <f t="shared" si="8"/>
        <v>4</v>
      </c>
      <c r="U1174" s="45">
        <f t="shared" si="9"/>
        <v>10</v>
      </c>
      <c r="V1174" s="45">
        <f>VLOOKUP(R1174,'PCS Percentiles'!A$2:E$105,5,False)</f>
        <v>65</v>
      </c>
      <c r="W1174" s="112" t="str">
        <f t="shared" si="10"/>
        <v>Within Standard Deviation</v>
      </c>
    </row>
    <row r="1175">
      <c r="A1175" s="1" t="b">
        <v>1</v>
      </c>
      <c r="B1175" s="1" t="s">
        <v>402</v>
      </c>
      <c r="C1175" s="1">
        <v>2210.0</v>
      </c>
      <c r="D1175" s="20">
        <v>44268.75211715278</v>
      </c>
      <c r="E1175" s="1">
        <v>0.0</v>
      </c>
      <c r="F1175" s="1">
        <v>0.0</v>
      </c>
      <c r="G1175" s="1">
        <v>1.0</v>
      </c>
      <c r="H1175" s="1">
        <v>0.0</v>
      </c>
      <c r="I1175" s="1">
        <v>1.0</v>
      </c>
      <c r="J1175" s="1">
        <v>1.0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1.0</v>
      </c>
      <c r="R1175" s="45">
        <f t="shared" si="6"/>
        <v>4</v>
      </c>
      <c r="S1175" s="45">
        <f t="shared" si="7"/>
        <v>2</v>
      </c>
      <c r="T1175" s="45">
        <f t="shared" si="8"/>
        <v>2</v>
      </c>
      <c r="U1175" s="45">
        <f t="shared" si="9"/>
        <v>0</v>
      </c>
      <c r="V1175" s="45">
        <f>VLOOKUP(R1175,'PCS Percentiles'!A$2:E$105,5,False)</f>
        <v>9</v>
      </c>
      <c r="W1175" s="112" t="str">
        <f t="shared" si="10"/>
        <v>Within Standard Deviation</v>
      </c>
    </row>
    <row r="1176">
      <c r="A1176" t="b">
        <v>0</v>
      </c>
      <c r="B1176" s="1" t="s">
        <v>656</v>
      </c>
      <c r="C1176" s="1">
        <v>538.0</v>
      </c>
      <c r="D1176" s="20">
        <v>44269.46409126157</v>
      </c>
      <c r="E1176" s="1">
        <v>1.0</v>
      </c>
      <c r="F1176" s="1">
        <v>0.0</v>
      </c>
      <c r="G1176" s="1">
        <v>1.0</v>
      </c>
      <c r="H1176" s="1">
        <v>2.0</v>
      </c>
      <c r="I1176" s="1">
        <v>1.0</v>
      </c>
      <c r="J1176" s="1">
        <v>1.0</v>
      </c>
      <c r="K1176" s="1">
        <v>0.0</v>
      </c>
      <c r="L1176" s="1">
        <v>1.0</v>
      </c>
      <c r="M1176" s="1">
        <v>1.0</v>
      </c>
      <c r="N1176" s="1">
        <v>1.0</v>
      </c>
      <c r="O1176" s="1">
        <v>0.0</v>
      </c>
      <c r="P1176" s="1">
        <v>1.0</v>
      </c>
      <c r="Q1176" s="1">
        <v>0.0</v>
      </c>
      <c r="R1176" s="45">
        <f t="shared" si="6"/>
        <v>10</v>
      </c>
      <c r="S1176" s="45">
        <f t="shared" si="7"/>
        <v>6</v>
      </c>
      <c r="T1176" s="45">
        <f t="shared" si="8"/>
        <v>1</v>
      </c>
      <c r="U1176" s="45">
        <f t="shared" si="9"/>
        <v>3</v>
      </c>
      <c r="V1176" s="45">
        <f>VLOOKUP(R1176,'PCS Percentiles'!A$2:E$105,5,False)</f>
        <v>24</v>
      </c>
      <c r="W1176" s="112" t="str">
        <f t="shared" si="10"/>
        <v>Within Standard Deviation</v>
      </c>
    </row>
    <row r="1177">
      <c r="A1177" t="b">
        <v>0</v>
      </c>
      <c r="B1177" s="1" t="s">
        <v>652</v>
      </c>
      <c r="C1177" s="1">
        <v>12345.0</v>
      </c>
      <c r="D1177" s="20">
        <v>44270.41632856481</v>
      </c>
      <c r="E1177" s="1">
        <v>4.0</v>
      </c>
      <c r="F1177" s="1">
        <v>4.0</v>
      </c>
      <c r="G1177" s="1">
        <v>4.0</v>
      </c>
      <c r="H1177" s="1">
        <v>4.0</v>
      </c>
      <c r="I1177" s="1">
        <v>4.0</v>
      </c>
      <c r="J1177" s="1">
        <v>4.0</v>
      </c>
      <c r="K1177" s="1">
        <v>4.0</v>
      </c>
      <c r="L1177" s="1">
        <v>4.0</v>
      </c>
      <c r="M1177" s="1">
        <v>4.0</v>
      </c>
      <c r="N1177" s="1">
        <v>4.0</v>
      </c>
      <c r="O1177" s="1">
        <v>4.0</v>
      </c>
      <c r="P1177" s="1">
        <v>4.0</v>
      </c>
      <c r="Q1177" s="1">
        <v>4.0</v>
      </c>
      <c r="R1177" s="45">
        <f t="shared" si="6"/>
        <v>52</v>
      </c>
      <c r="S1177" s="45">
        <f t="shared" si="7"/>
        <v>24</v>
      </c>
      <c r="T1177" s="45">
        <f t="shared" si="8"/>
        <v>12</v>
      </c>
      <c r="U1177" s="45">
        <f t="shared" si="9"/>
        <v>16</v>
      </c>
      <c r="V1177" s="45">
        <f>VLOOKUP(R1177,'PCS Percentiles'!A$2:E$105,5,False)</f>
        <v>100</v>
      </c>
      <c r="W1177" s="112" t="str">
        <f t="shared" si="10"/>
        <v>Clinically Relevant</v>
      </c>
    </row>
    <row r="1178">
      <c r="A1178" s="1" t="b">
        <v>1</v>
      </c>
      <c r="B1178" s="1" t="s">
        <v>323</v>
      </c>
      <c r="C1178" s="1">
        <v>2068.0</v>
      </c>
      <c r="D1178" s="20">
        <v>44270.42233224537</v>
      </c>
      <c r="E1178" s="1">
        <v>4.0</v>
      </c>
      <c r="F1178" s="1">
        <v>1.0</v>
      </c>
      <c r="G1178" s="1">
        <v>4.0</v>
      </c>
      <c r="H1178" s="1">
        <v>4.0</v>
      </c>
      <c r="I1178" s="1">
        <v>2.0</v>
      </c>
      <c r="J1178" s="1">
        <v>1.0</v>
      </c>
      <c r="K1178" s="1">
        <v>2.0</v>
      </c>
      <c r="L1178" s="1">
        <v>4.0</v>
      </c>
      <c r="M1178" s="1">
        <v>3.0</v>
      </c>
      <c r="N1178" s="1">
        <v>3.0</v>
      </c>
      <c r="O1178" s="1">
        <v>4.0</v>
      </c>
      <c r="P1178" s="1">
        <v>3.0</v>
      </c>
      <c r="Q1178" s="1">
        <v>2.0</v>
      </c>
      <c r="R1178" s="45">
        <f t="shared" si="6"/>
        <v>37</v>
      </c>
      <c r="S1178" s="45">
        <f t="shared" si="7"/>
        <v>18</v>
      </c>
      <c r="T1178" s="45">
        <f t="shared" si="8"/>
        <v>5</v>
      </c>
      <c r="U1178" s="45">
        <f t="shared" si="9"/>
        <v>14</v>
      </c>
      <c r="V1178" s="45">
        <f>VLOOKUP(R1178,'PCS Percentiles'!A$2:E$105,5,False)</f>
        <v>88</v>
      </c>
      <c r="W1178" s="112" t="str">
        <f t="shared" si="10"/>
        <v>Clinically Relevant</v>
      </c>
    </row>
    <row r="1179">
      <c r="A1179" s="1" t="b">
        <v>1</v>
      </c>
      <c r="B1179" s="1" t="s">
        <v>487</v>
      </c>
      <c r="C1179" s="1">
        <v>2328.0</v>
      </c>
      <c r="D1179" s="20">
        <v>44270.491702997686</v>
      </c>
      <c r="E1179" s="1">
        <v>0.0</v>
      </c>
      <c r="F1179" s="1">
        <v>0.0</v>
      </c>
      <c r="G1179" s="1">
        <v>0.0</v>
      </c>
      <c r="H1179" s="1">
        <v>1.0</v>
      </c>
      <c r="I1179" s="1">
        <v>1.0</v>
      </c>
      <c r="J1179" s="1">
        <v>0.0</v>
      </c>
      <c r="K1179" s="1">
        <v>0.0</v>
      </c>
      <c r="L1179" s="1">
        <v>0.0</v>
      </c>
      <c r="M1179" s="1">
        <v>0.0</v>
      </c>
      <c r="N1179" s="1">
        <v>1.0</v>
      </c>
      <c r="O1179" s="1">
        <v>1.0</v>
      </c>
      <c r="P1179" s="1">
        <v>1.0</v>
      </c>
      <c r="Q1179" s="1">
        <v>0.0</v>
      </c>
      <c r="R1179" s="45">
        <f t="shared" si="6"/>
        <v>5</v>
      </c>
      <c r="S1179" s="45">
        <f t="shared" si="7"/>
        <v>3</v>
      </c>
      <c r="T1179" s="45">
        <f t="shared" si="8"/>
        <v>0</v>
      </c>
      <c r="U1179" s="45">
        <f t="shared" si="9"/>
        <v>2</v>
      </c>
      <c r="V1179" s="45">
        <f>VLOOKUP(R1179,'PCS Percentiles'!A$2:E$105,5,False)</f>
        <v>11</v>
      </c>
      <c r="W1179" s="112" t="str">
        <f t="shared" si="10"/>
        <v>Within Standard Deviation</v>
      </c>
    </row>
    <row r="1180">
      <c r="A1180" s="1" t="b">
        <v>1</v>
      </c>
      <c r="B1180" s="1" t="s">
        <v>657</v>
      </c>
      <c r="C1180" s="1">
        <v>2488.0</v>
      </c>
      <c r="D1180" s="20">
        <v>44270.59311728009</v>
      </c>
      <c r="E1180" s="1">
        <v>2.0</v>
      </c>
      <c r="F1180" s="1">
        <v>2.0</v>
      </c>
      <c r="G1180" s="1">
        <v>2.0</v>
      </c>
      <c r="H1180" s="1">
        <v>3.0</v>
      </c>
      <c r="I1180" s="1">
        <v>3.0</v>
      </c>
      <c r="J1180" s="1">
        <v>2.0</v>
      </c>
      <c r="K1180" s="1">
        <v>1.0</v>
      </c>
      <c r="L1180" s="1">
        <v>2.0</v>
      </c>
      <c r="M1180" s="1">
        <v>1.0</v>
      </c>
      <c r="N1180" s="1">
        <v>2.0</v>
      </c>
      <c r="O1180" s="1">
        <v>2.0</v>
      </c>
      <c r="P1180" s="1">
        <v>2.0</v>
      </c>
      <c r="Q1180" s="1">
        <v>3.0</v>
      </c>
      <c r="R1180" s="45">
        <f t="shared" si="6"/>
        <v>27</v>
      </c>
      <c r="S1180" s="45">
        <f t="shared" si="7"/>
        <v>14</v>
      </c>
      <c r="T1180" s="45">
        <f t="shared" si="8"/>
        <v>6</v>
      </c>
      <c r="U1180" s="45">
        <f t="shared" si="9"/>
        <v>7</v>
      </c>
      <c r="V1180" s="45">
        <f>VLOOKUP(R1180,'PCS Percentiles'!A$2:E$105,5,False)</f>
        <v>67</v>
      </c>
      <c r="W1180" s="112" t="str">
        <f t="shared" si="10"/>
        <v>Within Standard Deviation</v>
      </c>
    </row>
    <row r="1181">
      <c r="A1181" s="1" t="b">
        <v>1</v>
      </c>
      <c r="B1181" s="1" t="s">
        <v>658</v>
      </c>
      <c r="C1181" s="1">
        <v>2522.0</v>
      </c>
      <c r="D1181" s="20">
        <v>44271.010076875</v>
      </c>
      <c r="E1181" s="1">
        <v>4.0</v>
      </c>
      <c r="F1181" s="1">
        <v>3.0</v>
      </c>
      <c r="G1181" s="1">
        <v>2.0</v>
      </c>
      <c r="H1181" s="1">
        <v>4.0</v>
      </c>
      <c r="I1181" s="1">
        <v>4.0</v>
      </c>
      <c r="J1181" s="1">
        <v>4.0</v>
      </c>
      <c r="K1181" s="1">
        <v>4.0</v>
      </c>
      <c r="L1181" s="1">
        <v>4.0</v>
      </c>
      <c r="M1181" s="1">
        <v>4.0</v>
      </c>
      <c r="N1181" s="1">
        <v>3.0</v>
      </c>
      <c r="O1181" s="1">
        <v>3.0</v>
      </c>
      <c r="P1181" s="1">
        <v>4.0</v>
      </c>
      <c r="Q1181" s="1">
        <v>2.0</v>
      </c>
      <c r="R1181" s="45">
        <f t="shared" si="6"/>
        <v>45</v>
      </c>
      <c r="S1181" s="45">
        <f t="shared" si="7"/>
        <v>21</v>
      </c>
      <c r="T1181" s="45">
        <f t="shared" si="8"/>
        <v>10</v>
      </c>
      <c r="U1181" s="45">
        <f t="shared" si="9"/>
        <v>14</v>
      </c>
      <c r="V1181" s="45">
        <f>VLOOKUP(R1181,'PCS Percentiles'!A$2:E$105,5,False)</f>
        <v>97</v>
      </c>
      <c r="W1181" s="112" t="str">
        <f t="shared" si="10"/>
        <v>Clinically Relevant</v>
      </c>
    </row>
    <row r="1182">
      <c r="A1182" s="1" t="b">
        <v>1</v>
      </c>
      <c r="B1182" s="1" t="s">
        <v>493</v>
      </c>
      <c r="C1182" s="1">
        <v>2318.0</v>
      </c>
      <c r="D1182" s="20">
        <v>44271.475850717594</v>
      </c>
      <c r="E1182" s="1">
        <v>1.0</v>
      </c>
      <c r="F1182" s="1">
        <v>0.0</v>
      </c>
      <c r="G1182" s="1">
        <v>0.0</v>
      </c>
      <c r="H1182" s="1">
        <v>1.0</v>
      </c>
      <c r="I1182" s="1">
        <v>0.0</v>
      </c>
      <c r="J1182" s="1">
        <v>1.0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45">
        <f t="shared" si="6"/>
        <v>3</v>
      </c>
      <c r="S1182" s="45">
        <f t="shared" si="7"/>
        <v>2</v>
      </c>
      <c r="T1182" s="45">
        <f t="shared" si="8"/>
        <v>1</v>
      </c>
      <c r="U1182" s="45">
        <f t="shared" si="9"/>
        <v>0</v>
      </c>
      <c r="V1182" s="45">
        <f>VLOOKUP(R1182,'PCS Percentiles'!A$2:E$105,5,False)</f>
        <v>6</v>
      </c>
      <c r="W1182" s="112" t="str">
        <f t="shared" si="10"/>
        <v>Within Standard Deviation</v>
      </c>
    </row>
    <row r="1183">
      <c r="A1183" s="1" t="b">
        <v>1</v>
      </c>
      <c r="B1183" s="1" t="s">
        <v>527</v>
      </c>
      <c r="C1183" s="1">
        <v>2358.0</v>
      </c>
      <c r="D1183" s="20">
        <v>44271.571415370374</v>
      </c>
      <c r="E1183" s="1">
        <v>1.0</v>
      </c>
      <c r="F1183" s="1">
        <v>0.0</v>
      </c>
      <c r="G1183" s="1">
        <v>1.0</v>
      </c>
      <c r="H1183" s="1">
        <v>0.0</v>
      </c>
      <c r="I1183" s="1">
        <v>0.0</v>
      </c>
      <c r="J1183" s="1">
        <v>1.0</v>
      </c>
      <c r="K1183" s="1">
        <v>0.0</v>
      </c>
      <c r="L1183" s="1">
        <v>0.0</v>
      </c>
      <c r="M1183" s="1">
        <v>0.0</v>
      </c>
      <c r="N1183" s="1">
        <v>1.0</v>
      </c>
      <c r="O1183" s="1">
        <v>0.0</v>
      </c>
      <c r="P1183" s="1">
        <v>0.0</v>
      </c>
      <c r="Q1183" s="1">
        <v>1.0</v>
      </c>
      <c r="R1183" s="45">
        <f t="shared" si="6"/>
        <v>5</v>
      </c>
      <c r="S1183" s="45">
        <f t="shared" si="7"/>
        <v>2</v>
      </c>
      <c r="T1183" s="45">
        <f t="shared" si="8"/>
        <v>2</v>
      </c>
      <c r="U1183" s="45">
        <f t="shared" si="9"/>
        <v>1</v>
      </c>
      <c r="V1183" s="45">
        <f>VLOOKUP(R1183,'PCS Percentiles'!A$2:E$105,5,False)</f>
        <v>11</v>
      </c>
      <c r="W1183" s="112" t="str">
        <f t="shared" si="10"/>
        <v>Within Standard Deviation</v>
      </c>
    </row>
    <row r="1184">
      <c r="A1184" s="1" t="b">
        <v>1</v>
      </c>
      <c r="B1184" s="1" t="s">
        <v>517</v>
      </c>
      <c r="C1184" s="1">
        <v>2343.0</v>
      </c>
      <c r="D1184" s="20">
        <v>44272.463531608795</v>
      </c>
      <c r="E1184" s="1">
        <v>1.0</v>
      </c>
      <c r="F1184" s="1">
        <v>0.0</v>
      </c>
      <c r="G1184" s="1">
        <v>0.0</v>
      </c>
      <c r="H1184" s="1">
        <v>1.0</v>
      </c>
      <c r="I1184" s="1">
        <v>0.0</v>
      </c>
      <c r="J1184" s="1">
        <v>1.0</v>
      </c>
      <c r="K1184" s="1">
        <v>1.0</v>
      </c>
      <c r="L1184" s="1">
        <v>2.0</v>
      </c>
      <c r="M1184" s="1">
        <v>2.0</v>
      </c>
      <c r="N1184" s="1">
        <v>1.0</v>
      </c>
      <c r="O1184" s="1">
        <v>1.0</v>
      </c>
      <c r="P1184" s="1">
        <v>0.0</v>
      </c>
      <c r="Q1184" s="1">
        <v>1.0</v>
      </c>
      <c r="R1184" s="45">
        <f t="shared" si="6"/>
        <v>11</v>
      </c>
      <c r="S1184" s="45">
        <f t="shared" si="7"/>
        <v>2</v>
      </c>
      <c r="T1184" s="45">
        <f t="shared" si="8"/>
        <v>3</v>
      </c>
      <c r="U1184" s="45">
        <f t="shared" si="9"/>
        <v>6</v>
      </c>
      <c r="V1184" s="45">
        <f>VLOOKUP(R1184,'PCS Percentiles'!A$2:E$105,5,False)</f>
        <v>28</v>
      </c>
      <c r="W1184" s="112" t="str">
        <f t="shared" si="10"/>
        <v>Within Standard Deviation</v>
      </c>
    </row>
    <row r="1185">
      <c r="A1185" s="1" t="b">
        <v>1</v>
      </c>
      <c r="B1185" s="1" t="s">
        <v>419</v>
      </c>
      <c r="C1185" s="1">
        <v>2250.0</v>
      </c>
      <c r="D1185" s="20">
        <v>44272.63608012731</v>
      </c>
      <c r="E1185" s="1">
        <v>1.0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1.0</v>
      </c>
      <c r="M1185" s="1">
        <v>1.0</v>
      </c>
      <c r="N1185" s="1">
        <v>0.0</v>
      </c>
      <c r="O1185" s="1">
        <v>0.0</v>
      </c>
      <c r="P1185" s="1">
        <v>0.0</v>
      </c>
      <c r="Q1185" s="1">
        <v>0.0</v>
      </c>
      <c r="R1185" s="45">
        <f t="shared" si="6"/>
        <v>3</v>
      </c>
      <c r="S1185" s="45">
        <f t="shared" si="7"/>
        <v>1</v>
      </c>
      <c r="T1185" s="45">
        <f t="shared" si="8"/>
        <v>0</v>
      </c>
      <c r="U1185" s="45">
        <f t="shared" si="9"/>
        <v>2</v>
      </c>
      <c r="V1185" s="45">
        <f>VLOOKUP(R1185,'PCS Percentiles'!A$2:E$105,5,False)</f>
        <v>6</v>
      </c>
      <c r="W1185" s="112" t="str">
        <f t="shared" si="10"/>
        <v>Within Standard Deviation</v>
      </c>
    </row>
    <row r="1186">
      <c r="A1186" s="1" t="b">
        <v>1</v>
      </c>
      <c r="B1186" s="1" t="s">
        <v>352</v>
      </c>
      <c r="C1186" s="1">
        <v>2140.0</v>
      </c>
      <c r="D1186" s="20">
        <v>44272.99397034722</v>
      </c>
      <c r="E1186" s="1">
        <v>1.0</v>
      </c>
      <c r="F1186" s="1">
        <v>1.0</v>
      </c>
      <c r="G1186" s="1">
        <v>2.0</v>
      </c>
      <c r="H1186" s="1">
        <v>2.0</v>
      </c>
      <c r="I1186" s="1">
        <v>1.0</v>
      </c>
      <c r="J1186" s="1">
        <v>1.0</v>
      </c>
      <c r="K1186" s="1">
        <v>2.0</v>
      </c>
      <c r="L1186" s="1">
        <v>2.0</v>
      </c>
      <c r="M1186" s="1">
        <v>2.0</v>
      </c>
      <c r="N1186" s="1">
        <v>2.0</v>
      </c>
      <c r="O1186" s="1">
        <v>2.0</v>
      </c>
      <c r="P1186" s="1">
        <v>1.0</v>
      </c>
      <c r="Q1186" s="1">
        <v>1.0</v>
      </c>
      <c r="R1186" s="45">
        <f t="shared" si="6"/>
        <v>20</v>
      </c>
      <c r="S1186" s="45">
        <f t="shared" si="7"/>
        <v>8</v>
      </c>
      <c r="T1186" s="45">
        <f t="shared" si="8"/>
        <v>4</v>
      </c>
      <c r="U1186" s="45">
        <f t="shared" si="9"/>
        <v>8</v>
      </c>
      <c r="V1186" s="45">
        <f>VLOOKUP(R1186,'PCS Percentiles'!A$2:E$105,5,False)</f>
        <v>50</v>
      </c>
      <c r="W1186" s="112" t="str">
        <f t="shared" si="10"/>
        <v>Within Standard Deviation</v>
      </c>
    </row>
    <row r="1187">
      <c r="A1187" s="1" t="b">
        <v>1</v>
      </c>
      <c r="B1187" s="1" t="s">
        <v>659</v>
      </c>
      <c r="C1187" s="1">
        <v>2514.0</v>
      </c>
      <c r="D1187" s="20">
        <v>44273.47574365741</v>
      </c>
      <c r="E1187" s="1">
        <v>1.0</v>
      </c>
      <c r="F1187" s="1">
        <v>1.0</v>
      </c>
      <c r="G1187" s="1">
        <v>1.0</v>
      </c>
      <c r="H1187" s="1">
        <v>1.0</v>
      </c>
      <c r="I1187" s="1">
        <v>1.0</v>
      </c>
      <c r="J1187" s="1">
        <v>2.0</v>
      </c>
      <c r="K1187" s="1">
        <v>2.0</v>
      </c>
      <c r="L1187" s="1">
        <v>2.0</v>
      </c>
      <c r="M1187" s="1">
        <v>2.0</v>
      </c>
      <c r="N1187" s="1">
        <v>1.0</v>
      </c>
      <c r="O1187" s="1">
        <v>1.0</v>
      </c>
      <c r="P1187" s="1">
        <v>1.0</v>
      </c>
      <c r="Q1187" s="1">
        <v>2.0</v>
      </c>
      <c r="R1187" s="45">
        <f t="shared" si="6"/>
        <v>18</v>
      </c>
      <c r="S1187" s="45">
        <f t="shared" si="7"/>
        <v>6</v>
      </c>
      <c r="T1187" s="45">
        <f t="shared" si="8"/>
        <v>6</v>
      </c>
      <c r="U1187" s="45">
        <f t="shared" si="9"/>
        <v>6</v>
      </c>
      <c r="V1187" s="45">
        <f>VLOOKUP(R1187,'PCS Percentiles'!A$2:E$105,5,False)</f>
        <v>47</v>
      </c>
      <c r="W1187" s="112" t="str">
        <f t="shared" si="10"/>
        <v>Within Standard Deviation</v>
      </c>
    </row>
    <row r="1188">
      <c r="A1188" s="1" t="b">
        <v>1</v>
      </c>
      <c r="B1188" s="1" t="s">
        <v>448</v>
      </c>
      <c r="C1188" s="1">
        <v>2264.0</v>
      </c>
      <c r="D1188" s="20">
        <v>44273.482839131946</v>
      </c>
      <c r="E1188" s="1">
        <v>1.0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1.0</v>
      </c>
      <c r="M1188" s="1">
        <v>1.0</v>
      </c>
      <c r="N1188" s="1">
        <v>0.0</v>
      </c>
      <c r="O1188" s="1">
        <v>0.0</v>
      </c>
      <c r="P1188" s="1">
        <v>0.0</v>
      </c>
      <c r="Q1188" s="1">
        <v>1.0</v>
      </c>
      <c r="R1188" s="45">
        <f t="shared" si="6"/>
        <v>4</v>
      </c>
      <c r="S1188" s="45">
        <f t="shared" si="7"/>
        <v>1</v>
      </c>
      <c r="T1188" s="45">
        <f t="shared" si="8"/>
        <v>1</v>
      </c>
      <c r="U1188" s="45">
        <f t="shared" si="9"/>
        <v>2</v>
      </c>
      <c r="V1188" s="45">
        <f>VLOOKUP(R1188,'PCS Percentiles'!A$2:E$105,5,False)</f>
        <v>9</v>
      </c>
      <c r="W1188" s="112" t="str">
        <f t="shared" si="10"/>
        <v>Within Standard Deviation</v>
      </c>
    </row>
    <row r="1189">
      <c r="A1189" s="1" t="b">
        <v>1</v>
      </c>
      <c r="B1189" s="1" t="s">
        <v>535</v>
      </c>
      <c r="C1189" s="1">
        <v>2381.0</v>
      </c>
      <c r="D1189" s="20">
        <v>44273.736055601854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1.0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45">
        <f t="shared" si="6"/>
        <v>1</v>
      </c>
      <c r="S1189" s="45">
        <f t="shared" si="7"/>
        <v>0</v>
      </c>
      <c r="T1189" s="45">
        <f t="shared" si="8"/>
        <v>1</v>
      </c>
      <c r="U1189" s="45">
        <f t="shared" si="9"/>
        <v>0</v>
      </c>
      <c r="V1189" s="45" t="str">
        <f>VLOOKUP(R1189,'PCS Percentiles'!A$2:E$105,5,False)</f>
        <v>#N/A</v>
      </c>
      <c r="W1189" s="112" t="str">
        <f t="shared" si="10"/>
        <v>Within Standard Deviation</v>
      </c>
    </row>
    <row r="1190">
      <c r="A1190" s="1" t="b">
        <v>1</v>
      </c>
      <c r="B1190" s="1" t="s">
        <v>489</v>
      </c>
      <c r="C1190" s="1">
        <v>2273.0</v>
      </c>
      <c r="D1190" s="20">
        <v>44273.75746587963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1.0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45">
        <f t="shared" si="6"/>
        <v>1</v>
      </c>
      <c r="S1190" s="45">
        <f t="shared" si="7"/>
        <v>0</v>
      </c>
      <c r="T1190" s="45">
        <f t="shared" si="8"/>
        <v>1</v>
      </c>
      <c r="U1190" s="45">
        <f t="shared" si="9"/>
        <v>0</v>
      </c>
      <c r="V1190" s="45" t="str">
        <f>VLOOKUP(R1190,'PCS Percentiles'!A$2:E$105,5,False)</f>
        <v>#N/A</v>
      </c>
      <c r="W1190" s="112" t="str">
        <f t="shared" si="10"/>
        <v>Within Standard Deviation</v>
      </c>
    </row>
    <row r="1191">
      <c r="A1191" s="1" t="b">
        <v>1</v>
      </c>
      <c r="B1191" s="1" t="s">
        <v>661</v>
      </c>
      <c r="C1191" s="1">
        <v>2456.0</v>
      </c>
      <c r="D1191" s="20">
        <v>44274.757271689814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1.0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45">
        <f t="shared" si="6"/>
        <v>1</v>
      </c>
      <c r="S1191" s="45">
        <f t="shared" si="7"/>
        <v>0</v>
      </c>
      <c r="T1191" s="45">
        <f t="shared" si="8"/>
        <v>0</v>
      </c>
      <c r="U1191" s="45">
        <f t="shared" si="9"/>
        <v>1</v>
      </c>
      <c r="V1191" s="45" t="str">
        <f>VLOOKUP(R1191,'PCS Percentiles'!A$2:E$105,5,False)</f>
        <v>#N/A</v>
      </c>
      <c r="W1191" s="112" t="str">
        <f t="shared" si="10"/>
        <v>Within Standard Deviation</v>
      </c>
    </row>
    <row r="1192">
      <c r="A1192" s="1" t="b">
        <v>1</v>
      </c>
      <c r="B1192" s="1" t="s">
        <v>465</v>
      </c>
      <c r="C1192" s="1">
        <v>2294.0</v>
      </c>
      <c r="D1192" s="20">
        <v>44276.75533180556</v>
      </c>
      <c r="E1192" s="1">
        <v>3.0</v>
      </c>
      <c r="F1192" s="1">
        <v>1.0</v>
      </c>
      <c r="G1192" s="1">
        <v>2.0</v>
      </c>
      <c r="H1192" s="1">
        <v>2.0</v>
      </c>
      <c r="I1192" s="1">
        <v>1.0</v>
      </c>
      <c r="J1192" s="1">
        <v>2.0</v>
      </c>
      <c r="K1192" s="1">
        <v>2.0</v>
      </c>
      <c r="L1192" s="1">
        <v>4.0</v>
      </c>
      <c r="M1192" s="1">
        <v>3.0</v>
      </c>
      <c r="N1192" s="1">
        <v>2.0</v>
      </c>
      <c r="O1192" s="1">
        <v>3.0</v>
      </c>
      <c r="P1192" s="1">
        <v>2.0</v>
      </c>
      <c r="Q1192" s="1">
        <v>3.0</v>
      </c>
      <c r="R1192" s="45">
        <f t="shared" si="6"/>
        <v>30</v>
      </c>
      <c r="S1192" s="45">
        <f t="shared" si="7"/>
        <v>11</v>
      </c>
      <c r="T1192" s="45">
        <f t="shared" si="8"/>
        <v>7</v>
      </c>
      <c r="U1192" s="45">
        <f t="shared" si="9"/>
        <v>12</v>
      </c>
      <c r="V1192" s="45">
        <f>VLOOKUP(R1192,'PCS Percentiles'!A$2:E$105,5,False)</f>
        <v>75</v>
      </c>
      <c r="W1192" s="112" t="str">
        <f t="shared" si="10"/>
        <v>Clinically Relevant</v>
      </c>
    </row>
    <row r="1193">
      <c r="A1193" s="1" t="b">
        <v>1</v>
      </c>
      <c r="B1193" s="1" t="s">
        <v>635</v>
      </c>
      <c r="C1193" s="1">
        <v>2334.0</v>
      </c>
      <c r="D1193" s="20">
        <v>44277.55866106482</v>
      </c>
      <c r="E1193" s="1">
        <v>0.0</v>
      </c>
      <c r="F1193" s="1">
        <v>1.0</v>
      </c>
      <c r="G1193" s="1">
        <v>3.0</v>
      </c>
      <c r="H1193" s="1">
        <v>1.0</v>
      </c>
      <c r="I1193" s="1">
        <v>1.0</v>
      </c>
      <c r="J1193" s="1">
        <v>0.0</v>
      </c>
      <c r="K1193" s="1">
        <v>2.0</v>
      </c>
      <c r="L1193" s="1">
        <v>0.0</v>
      </c>
      <c r="M1193" s="1">
        <v>0.0</v>
      </c>
      <c r="N1193" s="1">
        <v>0.0</v>
      </c>
      <c r="O1193" s="1">
        <v>0.0</v>
      </c>
      <c r="P1193" s="1">
        <v>2.0</v>
      </c>
      <c r="Q1193" s="1">
        <v>0.0</v>
      </c>
      <c r="R1193" s="45">
        <f t="shared" si="6"/>
        <v>10</v>
      </c>
      <c r="S1193" s="45">
        <f t="shared" si="7"/>
        <v>8</v>
      </c>
      <c r="T1193" s="45">
        <f t="shared" si="8"/>
        <v>2</v>
      </c>
      <c r="U1193" s="45">
        <f t="shared" si="9"/>
        <v>0</v>
      </c>
      <c r="V1193" s="45">
        <f>VLOOKUP(R1193,'PCS Percentiles'!A$2:E$105,5,False)</f>
        <v>24</v>
      </c>
      <c r="W1193" s="112" t="str">
        <f t="shared" si="10"/>
        <v>Within Standard Deviation</v>
      </c>
    </row>
    <row r="1194">
      <c r="A1194" s="1" t="b">
        <v>1</v>
      </c>
      <c r="B1194" s="1" t="s">
        <v>660</v>
      </c>
      <c r="C1194" s="1">
        <v>2508.0</v>
      </c>
      <c r="D1194" s="20">
        <v>44277.616924155096</v>
      </c>
      <c r="E1194" s="1">
        <v>4.0</v>
      </c>
      <c r="F1194" s="1">
        <v>3.0</v>
      </c>
      <c r="G1194" s="1">
        <v>3.0</v>
      </c>
      <c r="H1194" s="1">
        <v>4.0</v>
      </c>
      <c r="I1194" s="1">
        <v>4.0</v>
      </c>
      <c r="J1194" s="1">
        <v>3.0</v>
      </c>
      <c r="K1194" s="1">
        <v>3.0</v>
      </c>
      <c r="L1194" s="1">
        <v>4.0</v>
      </c>
      <c r="M1194" s="1">
        <v>4.0</v>
      </c>
      <c r="N1194" s="1">
        <v>4.0</v>
      </c>
      <c r="O1194" s="1">
        <v>4.0</v>
      </c>
      <c r="P1194" s="1">
        <v>2.0</v>
      </c>
      <c r="Q1194" s="1">
        <v>2.0</v>
      </c>
      <c r="R1194" s="45">
        <f t="shared" si="6"/>
        <v>44</v>
      </c>
      <c r="S1194" s="45">
        <f t="shared" si="7"/>
        <v>20</v>
      </c>
      <c r="T1194" s="45">
        <f t="shared" si="8"/>
        <v>8</v>
      </c>
      <c r="U1194" s="45">
        <f t="shared" si="9"/>
        <v>16</v>
      </c>
      <c r="V1194" s="45">
        <f>VLOOKUP(R1194,'PCS Percentiles'!A$2:E$105,5,False)</f>
        <v>96</v>
      </c>
      <c r="W1194" s="112" t="str">
        <f t="shared" si="10"/>
        <v>Clinically Relevant</v>
      </c>
    </row>
    <row r="1195">
      <c r="A1195" s="1" t="b">
        <v>1</v>
      </c>
      <c r="B1195" s="1" t="s">
        <v>573</v>
      </c>
      <c r="C1195" s="1">
        <v>2435.0</v>
      </c>
      <c r="D1195" s="20">
        <v>44277.63504040509</v>
      </c>
      <c r="E1195" s="1">
        <v>3.0</v>
      </c>
      <c r="F1195" s="1">
        <v>2.0</v>
      </c>
      <c r="G1195" s="1">
        <v>3.0</v>
      </c>
      <c r="H1195" s="1">
        <v>3.0</v>
      </c>
      <c r="I1195" s="1">
        <v>3.0</v>
      </c>
      <c r="J1195" s="1">
        <v>3.0</v>
      </c>
      <c r="K1195" s="1">
        <v>3.0</v>
      </c>
      <c r="L1195" s="1">
        <v>3.0</v>
      </c>
      <c r="M1195" s="1">
        <v>3.0</v>
      </c>
      <c r="N1195" s="1">
        <v>3.0</v>
      </c>
      <c r="O1195" s="1">
        <v>3.0</v>
      </c>
      <c r="P1195" s="1">
        <v>3.0</v>
      </c>
      <c r="Q1195" s="1">
        <v>2.0</v>
      </c>
      <c r="R1195" s="45">
        <f t="shared" si="6"/>
        <v>37</v>
      </c>
      <c r="S1195" s="45">
        <f t="shared" si="7"/>
        <v>17</v>
      </c>
      <c r="T1195" s="45">
        <f t="shared" si="8"/>
        <v>8</v>
      </c>
      <c r="U1195" s="45">
        <f t="shared" si="9"/>
        <v>12</v>
      </c>
      <c r="V1195" s="45">
        <f>VLOOKUP(R1195,'PCS Percentiles'!A$2:E$105,5,False)</f>
        <v>88</v>
      </c>
      <c r="W1195" s="112" t="str">
        <f t="shared" si="10"/>
        <v>Clinically Relevant</v>
      </c>
    </row>
    <row r="1196">
      <c r="B1196" s="1" t="s">
        <v>662</v>
      </c>
      <c r="C1196" s="1">
        <v>12900.0</v>
      </c>
      <c r="D1196" s="20">
        <v>44277.823647199075</v>
      </c>
      <c r="E1196" s="1">
        <v>2.0</v>
      </c>
      <c r="F1196" s="1">
        <v>2.0</v>
      </c>
      <c r="G1196" s="1">
        <v>2.0</v>
      </c>
      <c r="H1196" s="1">
        <v>2.0</v>
      </c>
      <c r="I1196" s="1">
        <v>2.0</v>
      </c>
      <c r="J1196" s="1">
        <v>2.0</v>
      </c>
      <c r="K1196" s="1">
        <v>2.0</v>
      </c>
      <c r="L1196" s="1">
        <v>2.0</v>
      </c>
      <c r="M1196" s="1">
        <v>2.0</v>
      </c>
      <c r="N1196" s="1">
        <v>2.0</v>
      </c>
      <c r="O1196" s="1">
        <v>2.0</v>
      </c>
      <c r="P1196" s="1">
        <v>2.0</v>
      </c>
      <c r="Q1196" s="1">
        <v>2.0</v>
      </c>
      <c r="R1196" s="45">
        <f t="shared" si="6"/>
        <v>26</v>
      </c>
      <c r="S1196" s="45">
        <f t="shared" si="7"/>
        <v>12</v>
      </c>
      <c r="T1196" s="45">
        <f t="shared" si="8"/>
        <v>6</v>
      </c>
      <c r="U1196" s="45">
        <f t="shared" si="9"/>
        <v>8</v>
      </c>
      <c r="V1196" s="45">
        <f>VLOOKUP(R1196,'PCS Percentiles'!A$2:E$105,5,False)</f>
        <v>65</v>
      </c>
      <c r="W1196" s="112" t="str">
        <f t="shared" si="10"/>
        <v>Within Standard Deviation</v>
      </c>
    </row>
    <row r="1197">
      <c r="B1197" s="1" t="s">
        <v>477</v>
      </c>
      <c r="C1197" s="1">
        <v>2316.0</v>
      </c>
      <c r="D1197" s="20">
        <v>44277.83839355324</v>
      </c>
      <c r="E1197" s="1">
        <v>2.0</v>
      </c>
      <c r="F1197" s="1">
        <v>2.0</v>
      </c>
      <c r="G1197" s="1">
        <v>2.0</v>
      </c>
      <c r="H1197" s="1">
        <v>2.0</v>
      </c>
      <c r="I1197" s="1">
        <v>2.0</v>
      </c>
      <c r="J1197" s="1">
        <v>2.0</v>
      </c>
      <c r="K1197" s="1">
        <v>2.0</v>
      </c>
      <c r="L1197" s="1">
        <v>2.0</v>
      </c>
      <c r="M1197" s="1">
        <v>2.0</v>
      </c>
      <c r="N1197" s="1">
        <v>2.0</v>
      </c>
      <c r="O1197" s="1">
        <v>2.0</v>
      </c>
      <c r="P1197" s="1">
        <v>2.0</v>
      </c>
      <c r="Q1197" s="1">
        <v>2.0</v>
      </c>
      <c r="R1197" s="45">
        <f t="shared" si="6"/>
        <v>26</v>
      </c>
      <c r="S1197" s="45">
        <f t="shared" si="7"/>
        <v>12</v>
      </c>
      <c r="T1197" s="45">
        <f t="shared" si="8"/>
        <v>6</v>
      </c>
      <c r="U1197" s="45">
        <f t="shared" si="9"/>
        <v>8</v>
      </c>
      <c r="V1197" s="45">
        <f>VLOOKUP(R1197,'PCS Percentiles'!A$2:E$105,5,False)</f>
        <v>65</v>
      </c>
      <c r="W1197" s="112" t="str">
        <f t="shared" si="10"/>
        <v>Within Standard Deviation</v>
      </c>
    </row>
    <row r="1198">
      <c r="A1198" s="1" t="b">
        <v>1</v>
      </c>
      <c r="B1198" s="1" t="s">
        <v>663</v>
      </c>
      <c r="C1198" s="1">
        <v>2093.0</v>
      </c>
      <c r="D1198" s="20">
        <v>44278.42881524305</v>
      </c>
      <c r="E1198" s="1">
        <v>3.0</v>
      </c>
      <c r="F1198" s="1">
        <v>3.0</v>
      </c>
      <c r="G1198" s="1">
        <v>3.0</v>
      </c>
      <c r="H1198" s="1">
        <v>3.0</v>
      </c>
      <c r="I1198" s="1">
        <v>4.0</v>
      </c>
      <c r="J1198" s="1">
        <v>1.0</v>
      </c>
      <c r="K1198" s="1">
        <v>0.0</v>
      </c>
      <c r="L1198" s="1">
        <v>4.0</v>
      </c>
      <c r="M1198" s="1">
        <v>3.0</v>
      </c>
      <c r="N1198" s="1">
        <v>2.0</v>
      </c>
      <c r="O1198" s="1">
        <v>2.0</v>
      </c>
      <c r="P1198" s="1">
        <v>2.0</v>
      </c>
      <c r="Q1198" s="1">
        <v>3.0</v>
      </c>
      <c r="R1198" s="45">
        <f t="shared" si="6"/>
        <v>33</v>
      </c>
      <c r="S1198" s="45">
        <f t="shared" si="7"/>
        <v>18</v>
      </c>
      <c r="T1198" s="45">
        <f t="shared" si="8"/>
        <v>4</v>
      </c>
      <c r="U1198" s="45">
        <f t="shared" si="9"/>
        <v>11</v>
      </c>
      <c r="V1198" s="45">
        <f>VLOOKUP(R1198,'PCS Percentiles'!A$2:E$105,5,False)</f>
        <v>81</v>
      </c>
      <c r="W1198" s="112" t="str">
        <f t="shared" si="10"/>
        <v>Clinically Relevant</v>
      </c>
    </row>
    <row r="1199">
      <c r="A1199" s="1" t="b">
        <v>1</v>
      </c>
      <c r="B1199" s="1" t="s">
        <v>664</v>
      </c>
      <c r="C1199" s="1">
        <v>2496.0</v>
      </c>
      <c r="D1199" s="20">
        <v>44278.58219079861</v>
      </c>
      <c r="E1199" s="1">
        <v>4.0</v>
      </c>
      <c r="F1199" s="1">
        <v>2.0</v>
      </c>
      <c r="G1199" s="1">
        <v>4.0</v>
      </c>
      <c r="H1199" s="1">
        <v>3.0</v>
      </c>
      <c r="I1199" s="1">
        <v>3.0</v>
      </c>
      <c r="J1199" s="1">
        <v>3.0</v>
      </c>
      <c r="K1199" s="1">
        <v>2.0</v>
      </c>
      <c r="L1199" s="1">
        <v>4.0</v>
      </c>
      <c r="M1199" s="1">
        <v>2.0</v>
      </c>
      <c r="N1199" s="1">
        <v>3.0</v>
      </c>
      <c r="O1199" s="1">
        <v>4.0</v>
      </c>
      <c r="P1199" s="1">
        <v>2.0</v>
      </c>
      <c r="Q1199" s="1">
        <v>3.0</v>
      </c>
      <c r="R1199" s="45">
        <f t="shared" si="6"/>
        <v>39</v>
      </c>
      <c r="S1199" s="45">
        <f t="shared" si="7"/>
        <v>18</v>
      </c>
      <c r="T1199" s="45">
        <f t="shared" si="8"/>
        <v>8</v>
      </c>
      <c r="U1199" s="45">
        <f t="shared" si="9"/>
        <v>13</v>
      </c>
      <c r="V1199" s="45">
        <f>VLOOKUP(R1199,'PCS Percentiles'!A$2:E$105,5,False)</f>
        <v>91</v>
      </c>
      <c r="W1199" s="112" t="str">
        <f t="shared" si="10"/>
        <v>Clinically Relevant</v>
      </c>
    </row>
    <row r="1200">
      <c r="A1200" s="1" t="b">
        <v>1</v>
      </c>
      <c r="B1200" s="1" t="s">
        <v>638</v>
      </c>
      <c r="C1200" s="1">
        <v>2491.0</v>
      </c>
      <c r="D1200" s="20">
        <v>44278.78840060185</v>
      </c>
      <c r="E1200" s="1">
        <v>1.0</v>
      </c>
      <c r="F1200" s="1">
        <v>0.0</v>
      </c>
      <c r="G1200" s="1">
        <v>0.0</v>
      </c>
      <c r="H1200" s="1">
        <v>0.0</v>
      </c>
      <c r="I1200" s="1">
        <v>0.0</v>
      </c>
      <c r="J1200" s="1">
        <v>1.0</v>
      </c>
      <c r="K1200" s="1">
        <v>1.0</v>
      </c>
      <c r="L1200" s="1">
        <v>1.0</v>
      </c>
      <c r="M1200" s="1">
        <v>1.0</v>
      </c>
      <c r="N1200" s="1">
        <v>0.0</v>
      </c>
      <c r="O1200" s="1">
        <v>0.0</v>
      </c>
      <c r="P1200" s="1">
        <v>0.0</v>
      </c>
      <c r="Q1200" s="1">
        <v>1.0</v>
      </c>
      <c r="R1200" s="45">
        <f t="shared" si="6"/>
        <v>6</v>
      </c>
      <c r="S1200" s="45">
        <f t="shared" si="7"/>
        <v>1</v>
      </c>
      <c r="T1200" s="45">
        <f t="shared" si="8"/>
        <v>3</v>
      </c>
      <c r="U1200" s="45">
        <f t="shared" si="9"/>
        <v>2</v>
      </c>
      <c r="V1200" s="45">
        <f>VLOOKUP(R1200,'PCS Percentiles'!A$2:E$105,5,False)</f>
        <v>15</v>
      </c>
      <c r="W1200" s="112" t="str">
        <f t="shared" si="10"/>
        <v>Within Standard Deviation</v>
      </c>
    </row>
    <row r="1201">
      <c r="A1201" s="1" t="b">
        <v>1</v>
      </c>
      <c r="B1201" s="1" t="s">
        <v>488</v>
      </c>
      <c r="C1201" s="1" t="s">
        <v>665</v>
      </c>
      <c r="D1201" s="20">
        <v>44279.39120431713</v>
      </c>
      <c r="E1201" s="1">
        <v>3.0</v>
      </c>
      <c r="F1201" s="1">
        <v>2.0</v>
      </c>
      <c r="G1201" s="1">
        <v>2.0</v>
      </c>
      <c r="H1201" s="1">
        <v>2.0</v>
      </c>
      <c r="I1201" s="1">
        <v>2.0</v>
      </c>
      <c r="J1201" s="1">
        <v>2.0</v>
      </c>
      <c r="K1201" s="1">
        <v>2.0</v>
      </c>
      <c r="L1201" s="1">
        <v>2.0</v>
      </c>
      <c r="M1201" s="1">
        <v>2.0</v>
      </c>
      <c r="N1201" s="1">
        <v>2.0</v>
      </c>
      <c r="O1201" s="1">
        <v>2.0</v>
      </c>
      <c r="P1201" s="1">
        <v>1.0</v>
      </c>
      <c r="Q1201" s="1">
        <v>1.0</v>
      </c>
      <c r="R1201" s="45">
        <f t="shared" si="6"/>
        <v>25</v>
      </c>
      <c r="S1201" s="45">
        <f t="shared" si="7"/>
        <v>12</v>
      </c>
      <c r="T1201" s="45">
        <f t="shared" si="8"/>
        <v>5</v>
      </c>
      <c r="U1201" s="45">
        <f t="shared" si="9"/>
        <v>8</v>
      </c>
      <c r="V1201" s="45">
        <f>VLOOKUP(R1201,'PCS Percentiles'!A$2:E$105,5,False)</f>
        <v>62</v>
      </c>
      <c r="W1201" s="112" t="str">
        <f t="shared" si="10"/>
        <v>Within Standard Deviation</v>
      </c>
    </row>
    <row r="1202">
      <c r="A1202" s="1" t="b">
        <v>1</v>
      </c>
      <c r="B1202" s="1" t="s">
        <v>444</v>
      </c>
      <c r="C1202" s="1">
        <v>2271.0</v>
      </c>
      <c r="D1202" s="20">
        <v>44279.61817</v>
      </c>
      <c r="E1202" s="1">
        <v>2.0</v>
      </c>
      <c r="F1202" s="1">
        <v>1.0</v>
      </c>
      <c r="G1202" s="1">
        <v>1.0</v>
      </c>
      <c r="H1202" s="1">
        <v>1.0</v>
      </c>
      <c r="I1202" s="1">
        <v>1.0</v>
      </c>
      <c r="J1202" s="1">
        <v>1.0</v>
      </c>
      <c r="K1202" s="1">
        <v>1.0</v>
      </c>
      <c r="L1202" s="1">
        <v>1.0</v>
      </c>
      <c r="M1202" s="1">
        <v>1.0</v>
      </c>
      <c r="N1202" s="1">
        <v>1.0</v>
      </c>
      <c r="O1202" s="1">
        <v>1.0</v>
      </c>
      <c r="P1202" s="1">
        <v>1.0</v>
      </c>
      <c r="Q1202" s="1">
        <v>1.0</v>
      </c>
      <c r="R1202" s="45">
        <f t="shared" si="6"/>
        <v>14</v>
      </c>
      <c r="S1202" s="45">
        <f t="shared" si="7"/>
        <v>7</v>
      </c>
      <c r="T1202" s="45">
        <f t="shared" si="8"/>
        <v>3</v>
      </c>
      <c r="U1202" s="45">
        <f t="shared" si="9"/>
        <v>4</v>
      </c>
      <c r="V1202" s="45">
        <f>VLOOKUP(R1202,'PCS Percentiles'!A$2:E$105,5,False)</f>
        <v>35</v>
      </c>
      <c r="W1202" s="112" t="str">
        <f t="shared" si="10"/>
        <v>Within Standard Deviation</v>
      </c>
    </row>
    <row r="1203">
      <c r="A1203" s="1" t="b">
        <v>1</v>
      </c>
      <c r="B1203" s="1" t="s">
        <v>192</v>
      </c>
      <c r="C1203" s="1">
        <v>1965.0</v>
      </c>
      <c r="D1203" s="20">
        <v>44279.654890254635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45">
        <f t="shared" si="6"/>
        <v>0</v>
      </c>
      <c r="S1203" s="45">
        <f t="shared" si="7"/>
        <v>0</v>
      </c>
      <c r="T1203" s="45">
        <f t="shared" si="8"/>
        <v>0</v>
      </c>
      <c r="U1203" s="45">
        <f t="shared" si="9"/>
        <v>0</v>
      </c>
      <c r="V1203" s="45">
        <f>VLOOKUP(R1203,'PCS Percentiles'!A$2:E$105,5,False)</f>
        <v>2</v>
      </c>
      <c r="W1203" s="112" t="str">
        <f t="shared" si="10"/>
        <v>Within Standard Deviation</v>
      </c>
    </row>
    <row r="1204">
      <c r="A1204" s="1" t="b">
        <v>1</v>
      </c>
      <c r="B1204" s="1" t="s">
        <v>539</v>
      </c>
      <c r="C1204" s="1">
        <v>1313.0</v>
      </c>
      <c r="D1204" s="20">
        <v>44279.70546170139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45">
        <f t="shared" si="6"/>
        <v>0</v>
      </c>
      <c r="S1204" s="45">
        <f t="shared" si="7"/>
        <v>0</v>
      </c>
      <c r="T1204" s="45">
        <f t="shared" si="8"/>
        <v>0</v>
      </c>
      <c r="U1204" s="45">
        <f t="shared" si="9"/>
        <v>0</v>
      </c>
      <c r="V1204" s="45">
        <f>VLOOKUP(R1204,'PCS Percentiles'!A$2:E$105,5,False)</f>
        <v>2</v>
      </c>
      <c r="W1204" s="112" t="str">
        <f t="shared" si="10"/>
        <v>Within Standard Deviation</v>
      </c>
    </row>
    <row r="1205">
      <c r="A1205" s="1" t="b">
        <v>1</v>
      </c>
      <c r="B1205" s="1" t="s">
        <v>1035</v>
      </c>
      <c r="C1205" s="1">
        <v>2527.0</v>
      </c>
      <c r="D1205" s="20">
        <v>44280.560722650465</v>
      </c>
      <c r="E1205" s="1">
        <v>1.0</v>
      </c>
      <c r="F1205" s="1">
        <v>1.0</v>
      </c>
      <c r="G1205" s="1">
        <v>2.0</v>
      </c>
      <c r="H1205" s="1">
        <v>2.0</v>
      </c>
      <c r="I1205" s="1">
        <v>1.0</v>
      </c>
      <c r="J1205" s="1">
        <v>1.0</v>
      </c>
      <c r="K1205" s="1">
        <v>1.0</v>
      </c>
      <c r="L1205" s="1">
        <v>1.0</v>
      </c>
      <c r="M1205" s="1">
        <v>2.0</v>
      </c>
      <c r="N1205" s="1">
        <v>2.0</v>
      </c>
      <c r="O1205" s="1">
        <v>1.0</v>
      </c>
      <c r="P1205" s="1">
        <v>1.0</v>
      </c>
      <c r="Q1205" s="1">
        <v>2.0</v>
      </c>
      <c r="R1205" s="45">
        <f t="shared" si="6"/>
        <v>18</v>
      </c>
      <c r="S1205" s="45">
        <f t="shared" si="7"/>
        <v>8</v>
      </c>
      <c r="T1205" s="45">
        <f t="shared" si="8"/>
        <v>4</v>
      </c>
      <c r="U1205" s="45">
        <f t="shared" si="9"/>
        <v>6</v>
      </c>
      <c r="V1205" s="45">
        <f>VLOOKUP(R1205,'PCS Percentiles'!A$2:E$105,5,False)</f>
        <v>47</v>
      </c>
      <c r="W1205" s="112" t="str">
        <f t="shared" si="10"/>
        <v>Within Standard Deviation</v>
      </c>
    </row>
    <row r="1206">
      <c r="A1206" s="1" t="b">
        <v>1</v>
      </c>
      <c r="B1206" s="1" t="s">
        <v>667</v>
      </c>
      <c r="C1206" s="1">
        <v>2529.0</v>
      </c>
      <c r="D1206" s="20">
        <v>44280.75144685185</v>
      </c>
      <c r="E1206" s="1">
        <v>0.0</v>
      </c>
      <c r="F1206" s="1">
        <v>0.0</v>
      </c>
      <c r="G1206" s="1">
        <v>0.0</v>
      </c>
      <c r="H1206" s="1">
        <v>2.0</v>
      </c>
      <c r="I1206" s="1">
        <v>0.0</v>
      </c>
      <c r="J1206" s="1">
        <v>2.0</v>
      </c>
      <c r="K1206" s="1">
        <v>0.0</v>
      </c>
      <c r="L1206" s="1">
        <v>1.0</v>
      </c>
      <c r="M1206" s="1">
        <v>3.0</v>
      </c>
      <c r="N1206" s="1">
        <v>1.0</v>
      </c>
      <c r="O1206" s="1">
        <v>0.0</v>
      </c>
      <c r="P1206" s="1">
        <v>1.0</v>
      </c>
      <c r="Q1206" s="1">
        <v>2.0</v>
      </c>
      <c r="R1206" s="45">
        <f t="shared" si="6"/>
        <v>12</v>
      </c>
      <c r="S1206" s="45">
        <f t="shared" si="7"/>
        <v>3</v>
      </c>
      <c r="T1206" s="45">
        <f t="shared" si="8"/>
        <v>4</v>
      </c>
      <c r="U1206" s="45">
        <f t="shared" si="9"/>
        <v>5</v>
      </c>
      <c r="V1206" s="45">
        <f>VLOOKUP(R1206,'PCS Percentiles'!A$2:E$105,5,False)</f>
        <v>31</v>
      </c>
      <c r="W1206" s="112" t="str">
        <f t="shared" si="10"/>
        <v>Within Standard Deviation</v>
      </c>
    </row>
    <row r="1207">
      <c r="A1207" s="1" t="b">
        <v>1</v>
      </c>
      <c r="B1207" s="1" t="s">
        <v>570</v>
      </c>
      <c r="C1207" s="1">
        <v>2430.0</v>
      </c>
      <c r="D1207" s="20">
        <v>44281.60259342592</v>
      </c>
      <c r="E1207" s="1">
        <v>3.0</v>
      </c>
      <c r="F1207" s="1">
        <v>2.0</v>
      </c>
      <c r="G1207" s="1">
        <v>2.0</v>
      </c>
      <c r="H1207" s="1">
        <v>1.0</v>
      </c>
      <c r="I1207" s="1">
        <v>1.0</v>
      </c>
      <c r="J1207" s="1">
        <v>3.0</v>
      </c>
      <c r="K1207" s="1">
        <v>3.0</v>
      </c>
      <c r="L1207" s="1">
        <v>3.0</v>
      </c>
      <c r="M1207" s="1">
        <v>1.0</v>
      </c>
      <c r="N1207" s="1">
        <v>1.0</v>
      </c>
      <c r="O1207" s="1">
        <v>1.0</v>
      </c>
      <c r="P1207" s="1">
        <v>1.0</v>
      </c>
      <c r="Q1207" s="1">
        <v>2.0</v>
      </c>
      <c r="R1207" s="45">
        <f t="shared" si="6"/>
        <v>24</v>
      </c>
      <c r="S1207" s="45">
        <f t="shared" si="7"/>
        <v>10</v>
      </c>
      <c r="T1207" s="45">
        <f t="shared" si="8"/>
        <v>8</v>
      </c>
      <c r="U1207" s="45">
        <f t="shared" si="9"/>
        <v>6</v>
      </c>
      <c r="V1207" s="45">
        <f>VLOOKUP(R1207,'PCS Percentiles'!A$2:E$105,5,False)</f>
        <v>60</v>
      </c>
      <c r="W1207" s="112" t="str">
        <f t="shared" si="10"/>
        <v>Within Standard Deviation</v>
      </c>
    </row>
    <row r="1208">
      <c r="A1208" s="1" t="b">
        <v>1</v>
      </c>
      <c r="B1208" s="1" t="s">
        <v>642</v>
      </c>
      <c r="C1208" s="1">
        <v>2049.0</v>
      </c>
      <c r="D1208" s="20">
        <v>44282.36473878472</v>
      </c>
      <c r="E1208" s="1">
        <v>1.0</v>
      </c>
      <c r="F1208" s="1">
        <v>0.0</v>
      </c>
      <c r="G1208" s="1">
        <v>0.0</v>
      </c>
      <c r="H1208" s="1">
        <v>0.0</v>
      </c>
      <c r="I1208" s="1">
        <v>0.0</v>
      </c>
      <c r="J1208" s="1">
        <v>1.0</v>
      </c>
      <c r="K1208" s="1">
        <v>1.0</v>
      </c>
      <c r="L1208" s="1">
        <v>0.0</v>
      </c>
      <c r="M1208" s="1">
        <v>0.0</v>
      </c>
      <c r="N1208" s="1">
        <v>0.0</v>
      </c>
      <c r="O1208" s="1">
        <v>0.0</v>
      </c>
      <c r="P1208" s="1">
        <v>1.0</v>
      </c>
      <c r="Q1208" s="1">
        <v>2.0</v>
      </c>
      <c r="R1208" s="45">
        <f t="shared" si="6"/>
        <v>6</v>
      </c>
      <c r="S1208" s="45">
        <f t="shared" si="7"/>
        <v>2</v>
      </c>
      <c r="T1208" s="45">
        <f t="shared" si="8"/>
        <v>4</v>
      </c>
      <c r="U1208" s="45">
        <f t="shared" si="9"/>
        <v>0</v>
      </c>
      <c r="V1208" s="45">
        <f>VLOOKUP(R1208,'PCS Percentiles'!A$2:E$105,5,False)</f>
        <v>15</v>
      </c>
      <c r="W1208" s="112" t="str">
        <f t="shared" si="10"/>
        <v>Within Standard Deviation</v>
      </c>
    </row>
    <row r="1209">
      <c r="A1209" s="1" t="b">
        <v>1</v>
      </c>
      <c r="B1209" s="1" t="s">
        <v>641</v>
      </c>
      <c r="C1209" s="1">
        <v>2468.0</v>
      </c>
      <c r="D1209" s="20">
        <v>44282.676159421295</v>
      </c>
      <c r="E1209" s="1">
        <v>2.0</v>
      </c>
      <c r="F1209" s="1">
        <v>1.0</v>
      </c>
      <c r="G1209" s="1">
        <v>2.0</v>
      </c>
      <c r="H1209" s="1">
        <v>1.0</v>
      </c>
      <c r="I1209" s="1">
        <v>2.0</v>
      </c>
      <c r="J1209" s="1">
        <v>1.0</v>
      </c>
      <c r="K1209" s="1">
        <v>2.0</v>
      </c>
      <c r="L1209" s="1">
        <v>2.0</v>
      </c>
      <c r="M1209" s="1">
        <v>2.0</v>
      </c>
      <c r="N1209" s="1">
        <v>1.0</v>
      </c>
      <c r="O1209" s="1">
        <v>2.0</v>
      </c>
      <c r="P1209" s="1">
        <v>1.0</v>
      </c>
      <c r="Q1209" s="1">
        <v>2.0</v>
      </c>
      <c r="R1209" s="45">
        <f t="shared" si="6"/>
        <v>21</v>
      </c>
      <c r="S1209" s="45">
        <f t="shared" si="7"/>
        <v>9</v>
      </c>
      <c r="T1209" s="45">
        <f t="shared" si="8"/>
        <v>5</v>
      </c>
      <c r="U1209" s="45">
        <f t="shared" si="9"/>
        <v>7</v>
      </c>
      <c r="V1209" s="45">
        <f>VLOOKUP(R1209,'PCS Percentiles'!A$2:E$105,5,False)</f>
        <v>53</v>
      </c>
      <c r="W1209" s="112" t="str">
        <f t="shared" si="10"/>
        <v>Within Standard Deviation</v>
      </c>
    </row>
    <row r="1210">
      <c r="A1210" s="1" t="b">
        <v>1</v>
      </c>
      <c r="B1210" s="1" t="s">
        <v>551</v>
      </c>
      <c r="C1210" s="1">
        <v>2387.0</v>
      </c>
      <c r="D1210" s="20">
        <v>44283.48619949074</v>
      </c>
      <c r="E1210" s="1">
        <v>4.0</v>
      </c>
      <c r="F1210" s="1">
        <v>2.0</v>
      </c>
      <c r="G1210" s="1">
        <v>2.0</v>
      </c>
      <c r="H1210" s="1">
        <v>4.0</v>
      </c>
      <c r="I1210" s="1">
        <v>3.0</v>
      </c>
      <c r="J1210" s="1">
        <v>2.0</v>
      </c>
      <c r="K1210" s="1">
        <v>1.0</v>
      </c>
      <c r="L1210" s="1">
        <v>2.0</v>
      </c>
      <c r="M1210" s="1">
        <v>2.0</v>
      </c>
      <c r="N1210" s="1">
        <v>2.0</v>
      </c>
      <c r="O1210" s="1">
        <v>2.0</v>
      </c>
      <c r="P1210" s="1">
        <v>2.0</v>
      </c>
      <c r="Q1210" s="1">
        <v>1.0</v>
      </c>
      <c r="R1210" s="45">
        <f t="shared" si="6"/>
        <v>29</v>
      </c>
      <c r="S1210" s="45">
        <f t="shared" si="7"/>
        <v>17</v>
      </c>
      <c r="T1210" s="45">
        <f t="shared" si="8"/>
        <v>4</v>
      </c>
      <c r="U1210" s="45">
        <f t="shared" si="9"/>
        <v>8</v>
      </c>
      <c r="V1210" s="45">
        <f>VLOOKUP(R1210,'PCS Percentiles'!A$2:E$105,5,False)</f>
        <v>73</v>
      </c>
      <c r="W1210" s="112" t="str">
        <f t="shared" si="10"/>
        <v>Within Standard Deviation</v>
      </c>
    </row>
    <row r="1211">
      <c r="A1211" s="1" t="b">
        <v>1</v>
      </c>
      <c r="B1211" s="1" t="s">
        <v>668</v>
      </c>
      <c r="C1211" s="1">
        <v>2497.0</v>
      </c>
      <c r="D1211" s="20">
        <v>44283.84669600695</v>
      </c>
      <c r="E1211" s="1">
        <v>2.0</v>
      </c>
      <c r="F1211" s="1">
        <v>3.0</v>
      </c>
      <c r="G1211" s="1">
        <v>3.0</v>
      </c>
      <c r="H1211" s="1">
        <v>3.0</v>
      </c>
      <c r="I1211" s="1">
        <v>3.0</v>
      </c>
      <c r="J1211" s="1">
        <v>3.0</v>
      </c>
      <c r="K1211" s="1">
        <v>2.0</v>
      </c>
      <c r="L1211" s="1">
        <v>2.0</v>
      </c>
      <c r="M1211" s="1">
        <v>2.0</v>
      </c>
      <c r="N1211" s="1">
        <v>2.0</v>
      </c>
      <c r="O1211" s="1">
        <v>2.0</v>
      </c>
      <c r="P1211" s="1">
        <v>3.0</v>
      </c>
      <c r="Q1211" s="1">
        <v>3.0</v>
      </c>
      <c r="R1211" s="45">
        <f t="shared" si="6"/>
        <v>33</v>
      </c>
      <c r="S1211" s="45">
        <f t="shared" si="7"/>
        <v>17</v>
      </c>
      <c r="T1211" s="45">
        <f t="shared" si="8"/>
        <v>8</v>
      </c>
      <c r="U1211" s="45">
        <f t="shared" si="9"/>
        <v>8</v>
      </c>
      <c r="V1211" s="45">
        <f>VLOOKUP(R1211,'PCS Percentiles'!A$2:E$105,5,False)</f>
        <v>81</v>
      </c>
      <c r="W1211" s="112" t="str">
        <f t="shared" si="10"/>
        <v>Clinically Relevant</v>
      </c>
    </row>
    <row r="1212">
      <c r="A1212" s="1" t="b">
        <v>1</v>
      </c>
      <c r="B1212" s="1" t="s">
        <v>409</v>
      </c>
      <c r="C1212" s="1">
        <v>2227.0</v>
      </c>
      <c r="D1212" s="20">
        <v>44284.01256894676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45">
        <f t="shared" si="6"/>
        <v>0</v>
      </c>
      <c r="S1212" s="45">
        <f t="shared" si="7"/>
        <v>0</v>
      </c>
      <c r="T1212" s="45">
        <f t="shared" si="8"/>
        <v>0</v>
      </c>
      <c r="U1212" s="45">
        <f t="shared" si="9"/>
        <v>0</v>
      </c>
      <c r="V1212" s="45">
        <f>VLOOKUP(R1212,'PCS Percentiles'!A$2:E$105,5,False)</f>
        <v>2</v>
      </c>
      <c r="W1212" s="112" t="str">
        <f t="shared" si="10"/>
        <v>Within Standard Deviation</v>
      </c>
    </row>
    <row r="1213">
      <c r="A1213" s="1" t="b">
        <v>1</v>
      </c>
      <c r="B1213" s="1" t="s">
        <v>566</v>
      </c>
      <c r="C1213" s="1">
        <v>2426.0</v>
      </c>
      <c r="D1213" s="20">
        <v>44284.74630320602</v>
      </c>
      <c r="E1213" s="1">
        <v>3.0</v>
      </c>
      <c r="F1213" s="1">
        <v>2.0</v>
      </c>
      <c r="G1213" s="1">
        <v>3.0</v>
      </c>
      <c r="H1213" s="1">
        <v>2.0</v>
      </c>
      <c r="I1213" s="1">
        <v>2.0</v>
      </c>
      <c r="J1213" s="1">
        <v>2.0</v>
      </c>
      <c r="K1213" s="1">
        <v>2.0</v>
      </c>
      <c r="L1213" s="1">
        <v>3.0</v>
      </c>
      <c r="M1213" s="1">
        <v>2.0</v>
      </c>
      <c r="N1213" s="1">
        <v>2.0</v>
      </c>
      <c r="O1213" s="1">
        <v>3.0</v>
      </c>
      <c r="P1213" s="1">
        <v>2.0</v>
      </c>
      <c r="Q1213" s="1">
        <v>3.0</v>
      </c>
      <c r="R1213" s="45">
        <f t="shared" si="6"/>
        <v>31</v>
      </c>
      <c r="S1213" s="45">
        <f t="shared" si="7"/>
        <v>14</v>
      </c>
      <c r="T1213" s="45">
        <f t="shared" si="8"/>
        <v>7</v>
      </c>
      <c r="U1213" s="45">
        <f t="shared" si="9"/>
        <v>10</v>
      </c>
      <c r="V1213" s="45">
        <f>VLOOKUP(R1213,'PCS Percentiles'!A$2:E$105,5,False)</f>
        <v>78</v>
      </c>
      <c r="W1213" s="112" t="str">
        <f t="shared" si="10"/>
        <v>Clinically Relevant</v>
      </c>
    </row>
    <row r="1214">
      <c r="A1214" s="1" t="b">
        <v>1</v>
      </c>
      <c r="B1214" s="1" t="s">
        <v>669</v>
      </c>
      <c r="C1214" s="1">
        <v>2528.0</v>
      </c>
      <c r="D1214" s="20">
        <v>44284.77861768518</v>
      </c>
      <c r="E1214" s="1">
        <v>3.0</v>
      </c>
      <c r="F1214" s="1">
        <v>2.0</v>
      </c>
      <c r="G1214" s="1">
        <v>3.0</v>
      </c>
      <c r="H1214" s="1">
        <v>2.0</v>
      </c>
      <c r="I1214" s="1">
        <v>2.0</v>
      </c>
      <c r="J1214" s="1">
        <v>2.0</v>
      </c>
      <c r="K1214" s="1">
        <v>1.0</v>
      </c>
      <c r="L1214" s="1">
        <v>1.0</v>
      </c>
      <c r="M1214" s="1">
        <v>1.0</v>
      </c>
      <c r="N1214" s="1">
        <v>1.0</v>
      </c>
      <c r="O1214" s="1">
        <v>3.0</v>
      </c>
      <c r="P1214" s="1">
        <v>0.0</v>
      </c>
      <c r="Q1214" s="1">
        <v>3.0</v>
      </c>
      <c r="R1214" s="45">
        <f t="shared" si="6"/>
        <v>24</v>
      </c>
      <c r="S1214" s="45">
        <f t="shared" si="7"/>
        <v>12</v>
      </c>
      <c r="T1214" s="45">
        <f t="shared" si="8"/>
        <v>6</v>
      </c>
      <c r="U1214" s="45">
        <f t="shared" si="9"/>
        <v>6</v>
      </c>
      <c r="V1214" s="45">
        <f>VLOOKUP(R1214,'PCS Percentiles'!A$2:E$105,5,False)</f>
        <v>60</v>
      </c>
      <c r="W1214" s="112" t="str">
        <f t="shared" si="10"/>
        <v>Within Standard Deviation</v>
      </c>
    </row>
    <row r="1215">
      <c r="A1215" s="1" t="b">
        <v>1</v>
      </c>
      <c r="B1215" s="1" t="s">
        <v>530</v>
      </c>
      <c r="C1215" s="1">
        <v>1876.0</v>
      </c>
      <c r="D1215" s="20">
        <v>44285.50288988426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45">
        <f t="shared" si="6"/>
        <v>0</v>
      </c>
      <c r="S1215" s="45">
        <f t="shared" si="7"/>
        <v>0</v>
      </c>
      <c r="T1215" s="45">
        <f t="shared" si="8"/>
        <v>0</v>
      </c>
      <c r="U1215" s="45">
        <f t="shared" si="9"/>
        <v>0</v>
      </c>
      <c r="V1215" s="45">
        <f>VLOOKUP(R1215,'PCS Percentiles'!A$2:E$105,5,False)</f>
        <v>2</v>
      </c>
      <c r="W1215" s="112" t="str">
        <f t="shared" si="10"/>
        <v>Within Standard Deviation</v>
      </c>
    </row>
    <row r="1216">
      <c r="B1216" s="1" t="s">
        <v>924</v>
      </c>
      <c r="C1216" s="1" t="s">
        <v>1036</v>
      </c>
      <c r="D1216" s="20">
        <v>44285.529112592594</v>
      </c>
      <c r="E1216" s="1">
        <v>3.0</v>
      </c>
      <c r="F1216" s="1">
        <v>3.0</v>
      </c>
      <c r="G1216" s="1">
        <v>2.0</v>
      </c>
      <c r="H1216" s="1">
        <v>3.0</v>
      </c>
      <c r="I1216" s="1">
        <v>3.0</v>
      </c>
      <c r="J1216" s="1">
        <v>3.0</v>
      </c>
      <c r="K1216" s="1">
        <v>4.0</v>
      </c>
      <c r="L1216" s="1">
        <v>3.0</v>
      </c>
      <c r="M1216" s="1">
        <v>4.0</v>
      </c>
      <c r="N1216" s="1">
        <v>3.0</v>
      </c>
      <c r="O1216" s="1">
        <v>3.0</v>
      </c>
      <c r="P1216" s="1">
        <v>3.0</v>
      </c>
      <c r="Q1216" s="1">
        <v>4.0</v>
      </c>
      <c r="R1216" s="45">
        <f t="shared" si="6"/>
        <v>41</v>
      </c>
      <c r="S1216" s="45">
        <f t="shared" si="7"/>
        <v>17</v>
      </c>
      <c r="T1216" s="45">
        <f t="shared" si="8"/>
        <v>11</v>
      </c>
      <c r="U1216" s="45">
        <f t="shared" si="9"/>
        <v>13</v>
      </c>
      <c r="V1216" s="45">
        <f>VLOOKUP(R1216,'PCS Percentiles'!A$2:E$105,5,False)</f>
        <v>93</v>
      </c>
      <c r="W1216" s="112" t="str">
        <f t="shared" si="10"/>
        <v>Clinically Relevant</v>
      </c>
    </row>
    <row r="1217">
      <c r="B1217" s="1" t="s">
        <v>924</v>
      </c>
      <c r="C1217" s="1" t="s">
        <v>1036</v>
      </c>
      <c r="D1217" s="20">
        <v>44285.530289421295</v>
      </c>
      <c r="E1217" s="1">
        <v>3.0</v>
      </c>
      <c r="F1217" s="1">
        <v>3.0</v>
      </c>
      <c r="G1217" s="1">
        <v>3.0</v>
      </c>
      <c r="H1217" s="1">
        <v>3.0</v>
      </c>
      <c r="I1217" s="1">
        <v>3.0</v>
      </c>
      <c r="J1217" s="1">
        <v>3.0</v>
      </c>
      <c r="K1217" s="1">
        <v>3.0</v>
      </c>
      <c r="L1217" s="1">
        <v>3.0</v>
      </c>
      <c r="M1217" s="1">
        <v>4.0</v>
      </c>
      <c r="N1217" s="1">
        <v>3.0</v>
      </c>
      <c r="O1217" s="1">
        <v>3.0</v>
      </c>
      <c r="P1217" s="1">
        <v>3.0</v>
      </c>
      <c r="Q1217" s="1">
        <v>4.0</v>
      </c>
      <c r="R1217" s="45">
        <f t="shared" si="6"/>
        <v>41</v>
      </c>
      <c r="S1217" s="45">
        <f t="shared" si="7"/>
        <v>18</v>
      </c>
      <c r="T1217" s="45">
        <f t="shared" si="8"/>
        <v>10</v>
      </c>
      <c r="U1217" s="45">
        <f t="shared" si="9"/>
        <v>13</v>
      </c>
      <c r="V1217" s="45">
        <f>VLOOKUP(R1217,'PCS Percentiles'!A$2:E$105,5,False)</f>
        <v>93</v>
      </c>
      <c r="W1217" s="112" t="str">
        <f t="shared" si="10"/>
        <v>Clinically Relevant</v>
      </c>
    </row>
    <row r="1218">
      <c r="A1218" s="1" t="b">
        <v>1</v>
      </c>
      <c r="B1218" s="1" t="s">
        <v>924</v>
      </c>
      <c r="C1218" s="1" t="s">
        <v>1036</v>
      </c>
      <c r="D1218" s="20">
        <v>44285.53163657407</v>
      </c>
      <c r="E1218" s="1">
        <v>3.0</v>
      </c>
      <c r="F1218" s="1">
        <v>3.0</v>
      </c>
      <c r="G1218" s="1">
        <v>3.0</v>
      </c>
      <c r="H1218" s="1">
        <v>3.0</v>
      </c>
      <c r="I1218" s="1">
        <v>3.0</v>
      </c>
      <c r="J1218" s="1">
        <v>3.0</v>
      </c>
      <c r="K1218" s="1">
        <v>3.0</v>
      </c>
      <c r="L1218" s="1">
        <v>3.0</v>
      </c>
      <c r="M1218" s="1">
        <v>3.0</v>
      </c>
      <c r="N1218" s="1">
        <v>3.0</v>
      </c>
      <c r="O1218" s="1">
        <v>3.0</v>
      </c>
      <c r="P1218" s="1">
        <v>3.0</v>
      </c>
      <c r="Q1218" s="1">
        <v>4.0</v>
      </c>
      <c r="R1218" s="45">
        <f t="shared" si="6"/>
        <v>40</v>
      </c>
      <c r="S1218" s="45">
        <f t="shared" si="7"/>
        <v>18</v>
      </c>
      <c r="T1218" s="45">
        <f t="shared" si="8"/>
        <v>10</v>
      </c>
      <c r="U1218" s="45">
        <f t="shared" si="9"/>
        <v>12</v>
      </c>
      <c r="V1218" s="45">
        <f>VLOOKUP(R1218,'PCS Percentiles'!A$2:E$105,5,False)</f>
        <v>92</v>
      </c>
      <c r="W1218" s="112" t="str">
        <f t="shared" si="10"/>
        <v>Clinically Relevant</v>
      </c>
    </row>
    <row r="1219">
      <c r="A1219" s="1" t="b">
        <v>1</v>
      </c>
      <c r="B1219" s="1" t="s">
        <v>594</v>
      </c>
      <c r="C1219" s="1">
        <v>2446.0</v>
      </c>
      <c r="D1219" s="20">
        <v>44285.56797633102</v>
      </c>
      <c r="E1219" s="1">
        <v>2.0</v>
      </c>
      <c r="F1219" s="1">
        <v>1.0</v>
      </c>
      <c r="G1219" s="1">
        <v>1.0</v>
      </c>
      <c r="H1219" s="1">
        <v>2.0</v>
      </c>
      <c r="I1219" s="1">
        <v>1.0</v>
      </c>
      <c r="J1219" s="1">
        <v>1.0</v>
      </c>
      <c r="K1219" s="1">
        <v>3.0</v>
      </c>
      <c r="L1219" s="1">
        <v>1.0</v>
      </c>
      <c r="M1219" s="1">
        <v>1.0</v>
      </c>
      <c r="N1219" s="1">
        <v>1.0</v>
      </c>
      <c r="O1219" s="1">
        <v>1.0</v>
      </c>
      <c r="P1219" s="1">
        <v>1.0</v>
      </c>
      <c r="Q1219" s="1">
        <v>2.0</v>
      </c>
      <c r="R1219" s="45">
        <f t="shared" si="6"/>
        <v>18</v>
      </c>
      <c r="S1219" s="45">
        <f t="shared" si="7"/>
        <v>8</v>
      </c>
      <c r="T1219" s="45">
        <f t="shared" si="8"/>
        <v>6</v>
      </c>
      <c r="U1219" s="45">
        <f t="shared" si="9"/>
        <v>4</v>
      </c>
      <c r="V1219" s="45">
        <f>VLOOKUP(R1219,'PCS Percentiles'!A$2:E$105,5,False)</f>
        <v>47</v>
      </c>
      <c r="W1219" s="112" t="str">
        <f t="shared" si="10"/>
        <v>Within Standard Deviation</v>
      </c>
    </row>
    <row r="1220">
      <c r="A1220" s="1" t="b">
        <v>1</v>
      </c>
      <c r="B1220" s="1" t="s">
        <v>671</v>
      </c>
      <c r="C1220" s="1">
        <v>2526.0</v>
      </c>
      <c r="D1220" s="20">
        <v>44285.85744251157</v>
      </c>
      <c r="E1220" s="1">
        <v>3.0</v>
      </c>
      <c r="F1220" s="1">
        <v>1.0</v>
      </c>
      <c r="G1220" s="1">
        <v>2.0</v>
      </c>
      <c r="H1220" s="1">
        <v>2.0</v>
      </c>
      <c r="I1220" s="1">
        <v>2.0</v>
      </c>
      <c r="J1220" s="1">
        <v>1.0</v>
      </c>
      <c r="K1220" s="1">
        <v>2.0</v>
      </c>
      <c r="L1220" s="1">
        <v>4.0</v>
      </c>
      <c r="M1220" s="1">
        <v>2.0</v>
      </c>
      <c r="N1220" s="1">
        <v>1.0</v>
      </c>
      <c r="O1220" s="1">
        <v>2.0</v>
      </c>
      <c r="P1220" s="1">
        <v>1.0</v>
      </c>
      <c r="Q1220" s="1">
        <v>4.0</v>
      </c>
      <c r="R1220" s="45">
        <f t="shared" si="6"/>
        <v>27</v>
      </c>
      <c r="S1220" s="45">
        <f t="shared" si="7"/>
        <v>11</v>
      </c>
      <c r="T1220" s="45">
        <f t="shared" si="8"/>
        <v>7</v>
      </c>
      <c r="U1220" s="45">
        <f t="shared" si="9"/>
        <v>9</v>
      </c>
      <c r="V1220" s="45">
        <f>VLOOKUP(R1220,'PCS Percentiles'!A$2:E$105,5,False)</f>
        <v>67</v>
      </c>
      <c r="W1220" s="112" t="str">
        <f t="shared" si="10"/>
        <v>Within Standard Deviation</v>
      </c>
    </row>
    <row r="1221">
      <c r="A1221" s="1" t="b">
        <v>1</v>
      </c>
      <c r="B1221" s="1" t="s">
        <v>481</v>
      </c>
      <c r="C1221" s="1">
        <v>2305.0</v>
      </c>
      <c r="D1221" s="20">
        <v>44286.46789027778</v>
      </c>
      <c r="E1221" s="1">
        <v>1.0</v>
      </c>
      <c r="F1221" s="1">
        <v>0.0</v>
      </c>
      <c r="G1221" s="1">
        <v>1.0</v>
      </c>
      <c r="H1221" s="1">
        <v>2.0</v>
      </c>
      <c r="I1221" s="1">
        <v>1.0</v>
      </c>
      <c r="J1221" s="1">
        <v>1.0</v>
      </c>
      <c r="K1221" s="1">
        <v>0.0</v>
      </c>
      <c r="L1221" s="1">
        <v>2.0</v>
      </c>
      <c r="M1221" s="1">
        <v>1.0</v>
      </c>
      <c r="N1221" s="1">
        <v>1.0</v>
      </c>
      <c r="O1221" s="1">
        <v>1.0</v>
      </c>
      <c r="P1221" s="1">
        <v>0.0</v>
      </c>
      <c r="Q1221" s="1">
        <v>1.0</v>
      </c>
      <c r="R1221" s="45">
        <f t="shared" si="6"/>
        <v>12</v>
      </c>
      <c r="S1221" s="45">
        <f t="shared" si="7"/>
        <v>5</v>
      </c>
      <c r="T1221" s="45">
        <f t="shared" si="8"/>
        <v>2</v>
      </c>
      <c r="U1221" s="45">
        <f t="shared" si="9"/>
        <v>5</v>
      </c>
      <c r="V1221" s="45">
        <f>VLOOKUP(R1221,'PCS Percentiles'!A$2:E$105,5,False)</f>
        <v>31</v>
      </c>
      <c r="W1221" s="112" t="str">
        <f t="shared" si="10"/>
        <v>Within Standard Deviation</v>
      </c>
    </row>
    <row r="1222">
      <c r="A1222" s="1" t="b">
        <v>1</v>
      </c>
      <c r="B1222" s="1" t="s">
        <v>672</v>
      </c>
      <c r="C1222" s="1">
        <v>2534.0</v>
      </c>
      <c r="D1222" s="20">
        <v>44286.54046579861</v>
      </c>
      <c r="E1222" s="1">
        <v>1.0</v>
      </c>
      <c r="F1222" s="1">
        <v>1.0</v>
      </c>
      <c r="G1222" s="1">
        <v>1.0</v>
      </c>
      <c r="H1222" s="1">
        <v>1.0</v>
      </c>
      <c r="I1222" s="1">
        <v>1.0</v>
      </c>
      <c r="J1222" s="1">
        <v>1.0</v>
      </c>
      <c r="K1222" s="1">
        <v>1.0</v>
      </c>
      <c r="L1222" s="1">
        <v>1.0</v>
      </c>
      <c r="M1222" s="1">
        <v>1.0</v>
      </c>
      <c r="N1222" s="1">
        <v>1.0</v>
      </c>
      <c r="O1222" s="1">
        <v>1.0</v>
      </c>
      <c r="P1222" s="1">
        <v>1.0</v>
      </c>
      <c r="Q1222" s="1">
        <v>1.0</v>
      </c>
      <c r="R1222" s="45">
        <f t="shared" si="6"/>
        <v>13</v>
      </c>
      <c r="S1222" s="45">
        <f t="shared" si="7"/>
        <v>6</v>
      </c>
      <c r="T1222" s="45">
        <f t="shared" si="8"/>
        <v>3</v>
      </c>
      <c r="U1222" s="45">
        <f t="shared" si="9"/>
        <v>4</v>
      </c>
      <c r="V1222" s="45">
        <f>VLOOKUP(R1222,'PCS Percentiles'!A$2:E$105,5,False)</f>
        <v>34</v>
      </c>
      <c r="W1222" s="112" t="str">
        <f t="shared" si="10"/>
        <v>Within Standard Deviation</v>
      </c>
    </row>
    <row r="1223">
      <c r="A1223" s="1" t="b">
        <v>1</v>
      </c>
      <c r="B1223" s="1" t="s">
        <v>245</v>
      </c>
      <c r="C1223" s="1">
        <v>1997.0</v>
      </c>
      <c r="D1223" s="20">
        <v>44287.321103449074</v>
      </c>
      <c r="E1223" s="1">
        <v>1.0</v>
      </c>
      <c r="F1223" s="1">
        <v>1.0</v>
      </c>
      <c r="G1223" s="1">
        <v>2.0</v>
      </c>
      <c r="H1223" s="1">
        <v>1.0</v>
      </c>
      <c r="I1223" s="1">
        <v>1.0</v>
      </c>
      <c r="J1223" s="1">
        <v>1.0</v>
      </c>
      <c r="K1223" s="1">
        <v>1.0</v>
      </c>
      <c r="L1223" s="1">
        <v>1.0</v>
      </c>
      <c r="M1223" s="1">
        <v>1.0</v>
      </c>
      <c r="N1223" s="1">
        <v>1.0</v>
      </c>
      <c r="O1223" s="1">
        <v>1.0</v>
      </c>
      <c r="P1223" s="1">
        <v>1.0</v>
      </c>
      <c r="Q1223" s="1">
        <v>1.0</v>
      </c>
      <c r="R1223" s="45">
        <f t="shared" si="6"/>
        <v>14</v>
      </c>
      <c r="S1223" s="45">
        <f t="shared" si="7"/>
        <v>7</v>
      </c>
      <c r="T1223" s="45">
        <f t="shared" si="8"/>
        <v>3</v>
      </c>
      <c r="U1223" s="45">
        <f t="shared" si="9"/>
        <v>4</v>
      </c>
      <c r="V1223" s="45">
        <f>VLOOKUP(R1223,'PCS Percentiles'!A$2:E$105,5,False)</f>
        <v>35</v>
      </c>
      <c r="W1223" s="112" t="str">
        <f t="shared" si="10"/>
        <v>Within Standard Deviation</v>
      </c>
    </row>
    <row r="1224">
      <c r="B1224" s="1" t="s">
        <v>652</v>
      </c>
      <c r="C1224" s="1">
        <v>12345.0</v>
      </c>
      <c r="D1224" s="20">
        <v>44287.66459893518</v>
      </c>
      <c r="E1224" s="1">
        <v>2.0</v>
      </c>
      <c r="F1224" s="1">
        <v>2.0</v>
      </c>
      <c r="G1224" s="1">
        <v>2.0</v>
      </c>
      <c r="H1224" s="1">
        <v>2.0</v>
      </c>
      <c r="I1224" s="1">
        <v>3.0</v>
      </c>
      <c r="J1224" s="1">
        <v>4.0</v>
      </c>
      <c r="K1224" s="1">
        <v>4.0</v>
      </c>
      <c r="L1224" s="1">
        <v>0.0</v>
      </c>
      <c r="M1224" s="1">
        <v>0.0</v>
      </c>
      <c r="N1224" s="1">
        <v>4.0</v>
      </c>
      <c r="O1224" s="1">
        <v>2.0</v>
      </c>
      <c r="P1224" s="1">
        <v>1.0</v>
      </c>
      <c r="Q1224" s="1">
        <v>2.0</v>
      </c>
      <c r="R1224" s="45">
        <f t="shared" si="6"/>
        <v>28</v>
      </c>
      <c r="S1224" s="45">
        <f t="shared" si="7"/>
        <v>12</v>
      </c>
      <c r="T1224" s="45">
        <f t="shared" si="8"/>
        <v>10</v>
      </c>
      <c r="U1224" s="45">
        <f t="shared" si="9"/>
        <v>6</v>
      </c>
      <c r="V1224" s="45">
        <f>VLOOKUP(R1224,'PCS Percentiles'!A$2:E$105,5,False)</f>
        <v>69</v>
      </c>
      <c r="W1224" s="112" t="str">
        <f t="shared" si="10"/>
        <v>Within Standard Deviation</v>
      </c>
    </row>
    <row r="1225">
      <c r="A1225" s="1" t="b">
        <v>1</v>
      </c>
      <c r="B1225" s="1" t="s">
        <v>421</v>
      </c>
      <c r="C1225" s="1">
        <v>2222.0</v>
      </c>
      <c r="D1225" s="20">
        <v>44289.33498950231</v>
      </c>
      <c r="E1225" s="1">
        <v>3.0</v>
      </c>
      <c r="F1225" s="1">
        <v>2.0</v>
      </c>
      <c r="G1225" s="1">
        <v>2.0</v>
      </c>
      <c r="H1225" s="1">
        <v>3.0</v>
      </c>
      <c r="I1225" s="1">
        <v>3.0</v>
      </c>
      <c r="J1225" s="1">
        <v>2.0</v>
      </c>
      <c r="K1225" s="1">
        <v>0.0</v>
      </c>
      <c r="L1225" s="1">
        <v>2.0</v>
      </c>
      <c r="M1225" s="1">
        <v>1.0</v>
      </c>
      <c r="N1225" s="1">
        <v>1.0</v>
      </c>
      <c r="O1225" s="1">
        <v>2.0</v>
      </c>
      <c r="P1225" s="1">
        <v>1.0</v>
      </c>
      <c r="Q1225" s="1">
        <v>0.0</v>
      </c>
      <c r="R1225" s="45">
        <f t="shared" si="6"/>
        <v>22</v>
      </c>
      <c r="S1225" s="45">
        <f t="shared" si="7"/>
        <v>14</v>
      </c>
      <c r="T1225" s="45">
        <f t="shared" si="8"/>
        <v>2</v>
      </c>
      <c r="U1225" s="45">
        <f t="shared" si="9"/>
        <v>6</v>
      </c>
      <c r="V1225" s="45">
        <f>VLOOKUP(R1225,'PCS Percentiles'!A$2:E$105,5,False)</f>
        <v>55</v>
      </c>
      <c r="W1225" s="112" t="str">
        <f t="shared" si="10"/>
        <v>Within Standard Deviation</v>
      </c>
    </row>
    <row r="1226">
      <c r="A1226" s="1" t="b">
        <v>1</v>
      </c>
      <c r="B1226" s="1" t="s">
        <v>673</v>
      </c>
      <c r="C1226" s="1">
        <v>2530.0</v>
      </c>
      <c r="D1226" s="20">
        <v>44290.53368717592</v>
      </c>
      <c r="E1226" s="1">
        <v>3.0</v>
      </c>
      <c r="F1226" s="1">
        <v>1.0</v>
      </c>
      <c r="G1226" s="1">
        <v>1.0</v>
      </c>
      <c r="H1226" s="1">
        <v>2.0</v>
      </c>
      <c r="I1226" s="1">
        <v>1.0</v>
      </c>
      <c r="J1226" s="1">
        <v>0.0</v>
      </c>
      <c r="K1226" s="1">
        <v>0.0</v>
      </c>
      <c r="L1226" s="1">
        <v>3.0</v>
      </c>
      <c r="M1226" s="1">
        <v>1.0</v>
      </c>
      <c r="N1226" s="1">
        <v>0.0</v>
      </c>
      <c r="O1226" s="1">
        <v>1.0</v>
      </c>
      <c r="P1226" s="1">
        <v>0.0</v>
      </c>
      <c r="Q1226" s="1">
        <v>2.0</v>
      </c>
      <c r="R1226" s="45">
        <f t="shared" si="6"/>
        <v>15</v>
      </c>
      <c r="S1226" s="45">
        <f t="shared" si="7"/>
        <v>8</v>
      </c>
      <c r="T1226" s="45">
        <f t="shared" si="8"/>
        <v>2</v>
      </c>
      <c r="U1226" s="45">
        <f t="shared" si="9"/>
        <v>5</v>
      </c>
      <c r="V1226" s="45">
        <f>VLOOKUP(R1226,'PCS Percentiles'!A$2:E$105,5,False)</f>
        <v>39</v>
      </c>
      <c r="W1226" s="112" t="str">
        <f t="shared" si="10"/>
        <v>Within Standard Deviation</v>
      </c>
    </row>
    <row r="1227">
      <c r="A1227" s="1" t="b">
        <v>1</v>
      </c>
      <c r="B1227" s="1" t="s">
        <v>347</v>
      </c>
      <c r="C1227" s="1">
        <v>2129.0</v>
      </c>
      <c r="D1227" s="20">
        <v>44291.326129768524</v>
      </c>
      <c r="E1227" s="1">
        <v>2.0</v>
      </c>
      <c r="F1227" s="1">
        <v>1.0</v>
      </c>
      <c r="G1227" s="1">
        <v>3.0</v>
      </c>
      <c r="H1227" s="1">
        <v>3.0</v>
      </c>
      <c r="I1227" s="1">
        <v>3.0</v>
      </c>
      <c r="J1227" s="1">
        <v>1.0</v>
      </c>
      <c r="K1227" s="1">
        <v>1.0</v>
      </c>
      <c r="L1227" s="1">
        <v>2.0</v>
      </c>
      <c r="M1227" s="1">
        <v>3.0</v>
      </c>
      <c r="N1227" s="1">
        <v>2.0</v>
      </c>
      <c r="O1227" s="1">
        <v>3.0</v>
      </c>
      <c r="P1227" s="1">
        <v>2.0</v>
      </c>
      <c r="Q1227" s="1">
        <v>1.0</v>
      </c>
      <c r="R1227" s="45">
        <f t="shared" si="6"/>
        <v>27</v>
      </c>
      <c r="S1227" s="45">
        <f t="shared" si="7"/>
        <v>14</v>
      </c>
      <c r="T1227" s="45">
        <f t="shared" si="8"/>
        <v>3</v>
      </c>
      <c r="U1227" s="45">
        <f t="shared" si="9"/>
        <v>10</v>
      </c>
      <c r="V1227" s="45">
        <f>VLOOKUP(R1227,'PCS Percentiles'!A$2:E$105,5,False)</f>
        <v>67</v>
      </c>
      <c r="W1227" s="112" t="str">
        <f t="shared" si="10"/>
        <v>Within Standard Deviation</v>
      </c>
    </row>
    <row r="1228">
      <c r="A1228" s="1" t="b">
        <v>1</v>
      </c>
      <c r="B1228" s="1" t="s">
        <v>334</v>
      </c>
      <c r="C1228" s="1">
        <v>2112.0</v>
      </c>
      <c r="D1228" s="20">
        <v>44291.44952710648</v>
      </c>
      <c r="E1228" s="1">
        <v>2.0</v>
      </c>
      <c r="F1228" s="1">
        <v>2.0</v>
      </c>
      <c r="G1228" s="1">
        <v>1.0</v>
      </c>
      <c r="H1228" s="1">
        <v>2.0</v>
      </c>
      <c r="I1228" s="1">
        <v>2.0</v>
      </c>
      <c r="J1228" s="1">
        <v>2.0</v>
      </c>
      <c r="K1228" s="1">
        <v>1.0</v>
      </c>
      <c r="L1228" s="1">
        <v>3.0</v>
      </c>
      <c r="M1228" s="1">
        <v>3.0</v>
      </c>
      <c r="N1228" s="1">
        <v>2.0</v>
      </c>
      <c r="O1228" s="1">
        <v>3.0</v>
      </c>
      <c r="P1228" s="1">
        <v>1.0</v>
      </c>
      <c r="Q1228" s="1">
        <v>3.0</v>
      </c>
      <c r="R1228" s="45">
        <f t="shared" si="6"/>
        <v>27</v>
      </c>
      <c r="S1228" s="45">
        <f t="shared" si="7"/>
        <v>10</v>
      </c>
      <c r="T1228" s="45">
        <f t="shared" si="8"/>
        <v>6</v>
      </c>
      <c r="U1228" s="45">
        <f t="shared" si="9"/>
        <v>11</v>
      </c>
      <c r="V1228" s="45">
        <f>VLOOKUP(R1228,'PCS Percentiles'!A$2:E$105,5,False)</f>
        <v>67</v>
      </c>
      <c r="W1228" s="112" t="str">
        <f t="shared" si="10"/>
        <v>Within Standard Deviation</v>
      </c>
    </row>
    <row r="1229">
      <c r="A1229" s="1" t="b">
        <v>1</v>
      </c>
      <c r="B1229" s="1" t="s">
        <v>500</v>
      </c>
      <c r="C1229" s="1">
        <v>2335.0</v>
      </c>
      <c r="D1229" s="20">
        <v>44291.49451297453</v>
      </c>
      <c r="E1229" s="1">
        <v>2.0</v>
      </c>
      <c r="F1229" s="1">
        <v>1.0</v>
      </c>
      <c r="G1229" s="1">
        <v>2.0</v>
      </c>
      <c r="H1229" s="1">
        <v>2.0</v>
      </c>
      <c r="I1229" s="1">
        <v>3.0</v>
      </c>
      <c r="J1229" s="1">
        <v>4.0</v>
      </c>
      <c r="K1229" s="1">
        <v>4.0</v>
      </c>
      <c r="L1229" s="1">
        <v>4.0</v>
      </c>
      <c r="M1229" s="1">
        <v>3.0</v>
      </c>
      <c r="N1229" s="1">
        <v>3.0</v>
      </c>
      <c r="O1229" s="1">
        <v>3.0</v>
      </c>
      <c r="P1229" s="1">
        <v>2.0</v>
      </c>
      <c r="Q1229" s="1">
        <v>4.0</v>
      </c>
      <c r="R1229" s="45">
        <f t="shared" si="6"/>
        <v>37</v>
      </c>
      <c r="S1229" s="45">
        <f t="shared" si="7"/>
        <v>12</v>
      </c>
      <c r="T1229" s="45">
        <f t="shared" si="8"/>
        <v>12</v>
      </c>
      <c r="U1229" s="45">
        <f t="shared" si="9"/>
        <v>13</v>
      </c>
      <c r="V1229" s="45">
        <f>VLOOKUP(R1229,'PCS Percentiles'!A$2:E$105,5,False)</f>
        <v>88</v>
      </c>
      <c r="W1229" s="112" t="str">
        <f t="shared" si="10"/>
        <v>Clinically Relevant</v>
      </c>
    </row>
    <row r="1230">
      <c r="A1230" s="1" t="b">
        <v>1</v>
      </c>
      <c r="B1230" s="1" t="s">
        <v>435</v>
      </c>
      <c r="C1230" s="1">
        <v>2237.0</v>
      </c>
      <c r="D1230" s="20">
        <v>44291.53528711805</v>
      </c>
      <c r="E1230" s="1">
        <v>2.0</v>
      </c>
      <c r="F1230" s="1">
        <v>2.0</v>
      </c>
      <c r="G1230" s="1">
        <v>2.0</v>
      </c>
      <c r="H1230" s="1">
        <v>2.0</v>
      </c>
      <c r="I1230" s="1">
        <v>3.0</v>
      </c>
      <c r="J1230" s="1">
        <v>3.0</v>
      </c>
      <c r="K1230" s="1">
        <v>2.0</v>
      </c>
      <c r="L1230" s="1">
        <v>3.0</v>
      </c>
      <c r="M1230" s="1">
        <v>1.0</v>
      </c>
      <c r="N1230" s="1">
        <v>2.0</v>
      </c>
      <c r="O1230" s="1">
        <v>3.0</v>
      </c>
      <c r="P1230" s="1">
        <v>2.0</v>
      </c>
      <c r="Q1230" s="1">
        <v>1.0</v>
      </c>
      <c r="R1230" s="45">
        <f t="shared" si="6"/>
        <v>28</v>
      </c>
      <c r="S1230" s="45">
        <f t="shared" si="7"/>
        <v>13</v>
      </c>
      <c r="T1230" s="45">
        <f t="shared" si="8"/>
        <v>6</v>
      </c>
      <c r="U1230" s="45">
        <f t="shared" si="9"/>
        <v>9</v>
      </c>
      <c r="V1230" s="45">
        <f>VLOOKUP(R1230,'PCS Percentiles'!A$2:E$105,5,False)</f>
        <v>69</v>
      </c>
      <c r="W1230" s="112" t="str">
        <f t="shared" si="10"/>
        <v>Within Standard Deviation</v>
      </c>
    </row>
    <row r="1231">
      <c r="A1231" s="1" t="b">
        <v>1</v>
      </c>
      <c r="B1231" s="1" t="s">
        <v>595</v>
      </c>
      <c r="C1231" s="1">
        <v>2422.0</v>
      </c>
      <c r="D1231" s="20">
        <v>44291.58249342593</v>
      </c>
      <c r="E1231" s="1">
        <v>3.0</v>
      </c>
      <c r="F1231" s="1">
        <v>1.0</v>
      </c>
      <c r="G1231" s="1">
        <v>1.0</v>
      </c>
      <c r="H1231" s="1">
        <v>2.0</v>
      </c>
      <c r="I1231" s="1">
        <v>1.0</v>
      </c>
      <c r="J1231" s="1">
        <v>3.0</v>
      </c>
      <c r="K1231" s="1">
        <v>1.0</v>
      </c>
      <c r="L1231" s="1">
        <v>3.0</v>
      </c>
      <c r="M1231" s="1">
        <v>2.0</v>
      </c>
      <c r="N1231" s="1">
        <v>2.0</v>
      </c>
      <c r="O1231" s="1">
        <v>1.0</v>
      </c>
      <c r="P1231" s="1">
        <v>1.0</v>
      </c>
      <c r="Q1231" s="1">
        <v>1.0</v>
      </c>
      <c r="R1231" s="45">
        <f t="shared" si="6"/>
        <v>22</v>
      </c>
      <c r="S1231" s="45">
        <f t="shared" si="7"/>
        <v>9</v>
      </c>
      <c r="T1231" s="45">
        <f t="shared" si="8"/>
        <v>5</v>
      </c>
      <c r="U1231" s="45">
        <f t="shared" si="9"/>
        <v>8</v>
      </c>
      <c r="V1231" s="45">
        <f>VLOOKUP(R1231,'PCS Percentiles'!A$2:E$105,5,False)</f>
        <v>55</v>
      </c>
      <c r="W1231" s="112" t="str">
        <f t="shared" si="10"/>
        <v>Within Standard Deviation</v>
      </c>
    </row>
    <row r="1232">
      <c r="A1232" s="1" t="b">
        <v>1</v>
      </c>
      <c r="B1232" s="1" t="s">
        <v>328</v>
      </c>
      <c r="C1232" s="1">
        <v>2126.0</v>
      </c>
      <c r="D1232" s="20">
        <v>44291.59534288195</v>
      </c>
      <c r="E1232" s="1">
        <v>3.0</v>
      </c>
      <c r="F1232" s="1">
        <v>2.0</v>
      </c>
      <c r="G1232" s="1">
        <v>3.0</v>
      </c>
      <c r="H1232" s="1">
        <v>2.0</v>
      </c>
      <c r="I1232" s="1">
        <v>2.0</v>
      </c>
      <c r="J1232" s="1">
        <v>3.0</v>
      </c>
      <c r="K1232" s="1">
        <v>4.0</v>
      </c>
      <c r="L1232" s="1">
        <v>3.0</v>
      </c>
      <c r="M1232" s="1">
        <v>2.0</v>
      </c>
      <c r="N1232" s="1">
        <v>2.0</v>
      </c>
      <c r="O1232" s="1">
        <v>2.0</v>
      </c>
      <c r="P1232" s="1">
        <v>2.0</v>
      </c>
      <c r="Q1232" s="1">
        <v>2.0</v>
      </c>
      <c r="R1232" s="45">
        <f t="shared" si="6"/>
        <v>32</v>
      </c>
      <c r="S1232" s="45">
        <f t="shared" si="7"/>
        <v>14</v>
      </c>
      <c r="T1232" s="45">
        <f t="shared" si="8"/>
        <v>9</v>
      </c>
      <c r="U1232" s="45">
        <f t="shared" si="9"/>
        <v>9</v>
      </c>
      <c r="V1232" s="45">
        <f>VLOOKUP(R1232,'PCS Percentiles'!A$2:E$105,5,False)</f>
        <v>80</v>
      </c>
      <c r="W1232" s="112" t="str">
        <f t="shared" si="10"/>
        <v>Clinically Relevant</v>
      </c>
    </row>
    <row r="1233">
      <c r="A1233" s="1" t="b">
        <v>1</v>
      </c>
      <c r="B1233" s="1" t="s">
        <v>543</v>
      </c>
      <c r="C1233" s="1">
        <v>2378.0</v>
      </c>
      <c r="D1233" s="20">
        <v>44291.654490925925</v>
      </c>
      <c r="E1233" s="1">
        <v>3.0</v>
      </c>
      <c r="F1233" s="1">
        <v>2.0</v>
      </c>
      <c r="G1233" s="1">
        <v>2.0</v>
      </c>
      <c r="H1233" s="1">
        <v>3.0</v>
      </c>
      <c r="I1233" s="1">
        <v>3.0</v>
      </c>
      <c r="J1233" s="1">
        <v>3.0</v>
      </c>
      <c r="K1233" s="1">
        <v>2.0</v>
      </c>
      <c r="L1233" s="1">
        <v>2.0</v>
      </c>
      <c r="M1233" s="1">
        <v>2.0</v>
      </c>
      <c r="N1233" s="1">
        <v>2.0</v>
      </c>
      <c r="O1233" s="1">
        <v>3.0</v>
      </c>
      <c r="P1233" s="1">
        <v>2.0</v>
      </c>
      <c r="Q1233" s="1">
        <v>3.0</v>
      </c>
      <c r="R1233" s="45">
        <f t="shared" si="6"/>
        <v>32</v>
      </c>
      <c r="S1233" s="45">
        <f t="shared" si="7"/>
        <v>15</v>
      </c>
      <c r="T1233" s="45">
        <f t="shared" si="8"/>
        <v>8</v>
      </c>
      <c r="U1233" s="45">
        <f t="shared" si="9"/>
        <v>9</v>
      </c>
      <c r="V1233" s="45">
        <f>VLOOKUP(R1233,'PCS Percentiles'!A$2:E$105,5,False)</f>
        <v>80</v>
      </c>
      <c r="W1233" s="112" t="str">
        <f t="shared" si="10"/>
        <v>Clinically Relevant</v>
      </c>
    </row>
    <row r="1234">
      <c r="A1234" s="1" t="b">
        <v>1</v>
      </c>
      <c r="B1234" s="1" t="s">
        <v>649</v>
      </c>
      <c r="C1234" s="1">
        <v>2500.0</v>
      </c>
      <c r="D1234" s="20">
        <v>44291.77890421296</v>
      </c>
      <c r="E1234" s="1">
        <v>1.0</v>
      </c>
      <c r="F1234" s="1">
        <v>0.0</v>
      </c>
      <c r="G1234" s="1">
        <v>0.0</v>
      </c>
      <c r="H1234" s="1">
        <v>0.0</v>
      </c>
      <c r="I1234" s="1">
        <v>0.0</v>
      </c>
      <c r="J1234" s="1">
        <v>1.0</v>
      </c>
      <c r="K1234" s="1">
        <v>0.0</v>
      </c>
      <c r="L1234" s="1">
        <v>1.0</v>
      </c>
      <c r="M1234" s="1">
        <v>1.0</v>
      </c>
      <c r="N1234" s="1">
        <v>1.0</v>
      </c>
      <c r="O1234" s="1">
        <v>1.0</v>
      </c>
      <c r="P1234" s="1">
        <v>0.0</v>
      </c>
      <c r="Q1234" s="1">
        <v>1.0</v>
      </c>
      <c r="R1234" s="45">
        <f t="shared" si="6"/>
        <v>7</v>
      </c>
      <c r="S1234" s="45">
        <f t="shared" si="7"/>
        <v>1</v>
      </c>
      <c r="T1234" s="45">
        <f t="shared" si="8"/>
        <v>2</v>
      </c>
      <c r="U1234" s="45">
        <f t="shared" si="9"/>
        <v>4</v>
      </c>
      <c r="V1234" s="45">
        <f>VLOOKUP(R1234,'PCS Percentiles'!A$2:E$105,5,False)</f>
        <v>17</v>
      </c>
      <c r="W1234" s="112" t="str">
        <f t="shared" si="10"/>
        <v>Within Standard Deviation</v>
      </c>
    </row>
    <row r="1235">
      <c r="A1235" s="1" t="b">
        <v>1</v>
      </c>
      <c r="B1235" s="1" t="s">
        <v>674</v>
      </c>
      <c r="C1235" s="1">
        <v>2539.0</v>
      </c>
      <c r="D1235" s="20">
        <v>44291.804198611106</v>
      </c>
      <c r="E1235" s="1">
        <v>3.0</v>
      </c>
      <c r="F1235" s="1">
        <v>0.0</v>
      </c>
      <c r="G1235" s="1">
        <v>1.0</v>
      </c>
      <c r="H1235" s="1">
        <v>1.0</v>
      </c>
      <c r="I1235" s="1">
        <v>0.0</v>
      </c>
      <c r="J1235" s="1">
        <v>2.0</v>
      </c>
      <c r="K1235" s="1">
        <v>0.0</v>
      </c>
      <c r="L1235" s="1">
        <v>2.0</v>
      </c>
      <c r="M1235" s="1">
        <v>2.0</v>
      </c>
      <c r="N1235" s="1">
        <v>0.0</v>
      </c>
      <c r="O1235" s="1">
        <v>0.0</v>
      </c>
      <c r="P1235" s="1">
        <v>0.0</v>
      </c>
      <c r="Q1235" s="1">
        <v>1.0</v>
      </c>
      <c r="R1235" s="45">
        <f t="shared" si="6"/>
        <v>12</v>
      </c>
      <c r="S1235" s="45">
        <f t="shared" si="7"/>
        <v>5</v>
      </c>
      <c r="T1235" s="45">
        <f t="shared" si="8"/>
        <v>3</v>
      </c>
      <c r="U1235" s="45">
        <f t="shared" si="9"/>
        <v>4</v>
      </c>
      <c r="V1235" s="45">
        <f>VLOOKUP(R1235,'PCS Percentiles'!A$2:E$105,5,False)</f>
        <v>31</v>
      </c>
      <c r="W1235" s="112" t="str">
        <f t="shared" si="10"/>
        <v>Within Standard Deviation</v>
      </c>
    </row>
    <row r="1236">
      <c r="A1236" s="1" t="b">
        <v>1</v>
      </c>
      <c r="B1236" s="1" t="s">
        <v>522</v>
      </c>
      <c r="C1236" s="1">
        <v>2246.0</v>
      </c>
      <c r="D1236" s="20">
        <v>44292.314227939816</v>
      </c>
      <c r="E1236" s="1">
        <v>2.0</v>
      </c>
      <c r="F1236" s="1">
        <v>1.0</v>
      </c>
      <c r="G1236" s="1">
        <v>1.0</v>
      </c>
      <c r="H1236" s="1">
        <v>1.0</v>
      </c>
      <c r="I1236" s="1">
        <v>0.0</v>
      </c>
      <c r="J1236" s="1">
        <v>1.0</v>
      </c>
      <c r="K1236" s="1">
        <v>1.0</v>
      </c>
      <c r="L1236" s="1">
        <v>1.0</v>
      </c>
      <c r="M1236" s="1">
        <v>1.0</v>
      </c>
      <c r="N1236" s="1">
        <v>1.0</v>
      </c>
      <c r="O1236" s="1">
        <v>1.0</v>
      </c>
      <c r="P1236" s="1">
        <v>1.0</v>
      </c>
      <c r="Q1236" s="1">
        <v>1.0</v>
      </c>
      <c r="R1236" s="45">
        <f t="shared" si="6"/>
        <v>13</v>
      </c>
      <c r="S1236" s="45">
        <f t="shared" si="7"/>
        <v>6</v>
      </c>
      <c r="T1236" s="45">
        <f t="shared" si="8"/>
        <v>3</v>
      </c>
      <c r="U1236" s="45">
        <f t="shared" si="9"/>
        <v>4</v>
      </c>
      <c r="V1236" s="45">
        <f>VLOOKUP(R1236,'PCS Percentiles'!A$2:E$105,5,False)</f>
        <v>34</v>
      </c>
      <c r="W1236" s="112" t="str">
        <f t="shared" si="10"/>
        <v>Within Standard Deviation</v>
      </c>
    </row>
    <row r="1237">
      <c r="A1237" t="b">
        <v>0</v>
      </c>
      <c r="B1237" s="1" t="s">
        <v>925</v>
      </c>
      <c r="C1237" s="1">
        <v>2535.0</v>
      </c>
      <c r="D1237" s="20">
        <v>44292.32907535879</v>
      </c>
      <c r="E1237" s="1">
        <v>3.0</v>
      </c>
      <c r="F1237" s="1">
        <v>3.0</v>
      </c>
      <c r="G1237" s="1">
        <v>3.0</v>
      </c>
      <c r="H1237" s="1">
        <v>3.0</v>
      </c>
      <c r="I1237" s="1">
        <v>2.0</v>
      </c>
      <c r="J1237" s="1">
        <v>2.0</v>
      </c>
      <c r="K1237" s="1">
        <v>0.0</v>
      </c>
      <c r="L1237" s="1">
        <v>3.0</v>
      </c>
      <c r="M1237" s="1">
        <v>2.0</v>
      </c>
      <c r="N1237" s="1">
        <v>2.0</v>
      </c>
      <c r="O1237" s="1">
        <v>3.0</v>
      </c>
      <c r="P1237" s="1">
        <v>4.0</v>
      </c>
      <c r="Q1237" s="1">
        <v>2.0</v>
      </c>
      <c r="R1237" s="45">
        <f t="shared" si="6"/>
        <v>32</v>
      </c>
      <c r="S1237" s="45">
        <f t="shared" si="7"/>
        <v>18</v>
      </c>
      <c r="T1237" s="45">
        <f t="shared" si="8"/>
        <v>4</v>
      </c>
      <c r="U1237" s="45">
        <f t="shared" si="9"/>
        <v>10</v>
      </c>
      <c r="V1237" s="45">
        <f>VLOOKUP(R1237,'PCS Percentiles'!A$2:E$105,5,False)</f>
        <v>80</v>
      </c>
      <c r="W1237" s="112" t="str">
        <f t="shared" si="10"/>
        <v>Clinically Relevant</v>
      </c>
    </row>
    <row r="1238">
      <c r="A1238" s="1" t="b">
        <v>1</v>
      </c>
      <c r="B1238" s="1" t="s">
        <v>525</v>
      </c>
      <c r="C1238" s="1">
        <v>2277.0</v>
      </c>
      <c r="D1238" s="20">
        <v>44292.38288228009</v>
      </c>
      <c r="E1238" s="1">
        <v>2.0</v>
      </c>
      <c r="F1238" s="1">
        <v>1.0</v>
      </c>
      <c r="G1238" s="1">
        <v>3.0</v>
      </c>
      <c r="H1238" s="1">
        <v>3.0</v>
      </c>
      <c r="I1238" s="1">
        <v>1.0</v>
      </c>
      <c r="J1238" s="1">
        <v>2.0</v>
      </c>
      <c r="K1238" s="1">
        <v>2.0</v>
      </c>
      <c r="L1238" s="1">
        <v>2.0</v>
      </c>
      <c r="M1238" s="1">
        <v>2.0</v>
      </c>
      <c r="N1238" s="1">
        <v>1.0</v>
      </c>
      <c r="O1238" s="1">
        <v>1.0</v>
      </c>
      <c r="P1238" s="1">
        <v>1.0</v>
      </c>
      <c r="Q1238" s="1">
        <v>2.0</v>
      </c>
      <c r="R1238" s="45">
        <f t="shared" si="6"/>
        <v>23</v>
      </c>
      <c r="S1238" s="45">
        <f t="shared" si="7"/>
        <v>11</v>
      </c>
      <c r="T1238" s="45">
        <f t="shared" si="8"/>
        <v>6</v>
      </c>
      <c r="U1238" s="45">
        <f t="shared" si="9"/>
        <v>6</v>
      </c>
      <c r="V1238" s="45">
        <f>VLOOKUP(R1238,'PCS Percentiles'!A$2:E$105,5,False)</f>
        <v>57</v>
      </c>
      <c r="W1238" s="112" t="str">
        <f t="shared" si="10"/>
        <v>Within Standard Deviation</v>
      </c>
    </row>
    <row r="1239">
      <c r="A1239" s="1" t="b">
        <v>1</v>
      </c>
      <c r="B1239" s="1" t="s">
        <v>537</v>
      </c>
      <c r="C1239" s="1">
        <v>2365.0</v>
      </c>
      <c r="D1239" s="20">
        <v>44292.800895740744</v>
      </c>
      <c r="E1239" s="1">
        <v>1.0</v>
      </c>
      <c r="F1239" s="1">
        <v>0.0</v>
      </c>
      <c r="G1239" s="1">
        <v>1.0</v>
      </c>
      <c r="H1239" s="1">
        <v>1.0</v>
      </c>
      <c r="I1239" s="1">
        <v>1.0</v>
      </c>
      <c r="J1239" s="1">
        <v>0.0</v>
      </c>
      <c r="K1239" s="1">
        <v>0.0</v>
      </c>
      <c r="L1239" s="1">
        <v>1.0</v>
      </c>
      <c r="M1239" s="1">
        <v>1.0</v>
      </c>
      <c r="N1239" s="1">
        <v>1.0</v>
      </c>
      <c r="O1239" s="1">
        <v>1.0</v>
      </c>
      <c r="P1239" s="1">
        <v>1.0</v>
      </c>
      <c r="Q1239" s="1">
        <v>0.0</v>
      </c>
      <c r="R1239" s="45">
        <f t="shared" si="6"/>
        <v>9</v>
      </c>
      <c r="S1239" s="45">
        <f t="shared" si="7"/>
        <v>5</v>
      </c>
      <c r="T1239" s="45">
        <f t="shared" si="8"/>
        <v>0</v>
      </c>
      <c r="U1239" s="45">
        <f t="shared" si="9"/>
        <v>4</v>
      </c>
      <c r="V1239" s="45">
        <f>VLOOKUP(R1239,'PCS Percentiles'!A$2:E$105,5,False)</f>
        <v>21</v>
      </c>
      <c r="W1239" s="112" t="str">
        <f t="shared" si="10"/>
        <v>Within Standard Deviation</v>
      </c>
    </row>
    <row r="1240">
      <c r="A1240" s="1" t="b">
        <v>1</v>
      </c>
      <c r="B1240" s="1" t="s">
        <v>620</v>
      </c>
      <c r="C1240" s="1">
        <v>2466.0</v>
      </c>
      <c r="D1240" s="20">
        <v>44292.83134690972</v>
      </c>
      <c r="E1240" s="1">
        <v>3.0</v>
      </c>
      <c r="F1240" s="1">
        <v>1.0</v>
      </c>
      <c r="G1240" s="1">
        <v>2.0</v>
      </c>
      <c r="H1240" s="1">
        <v>3.0</v>
      </c>
      <c r="I1240" s="1">
        <v>3.0</v>
      </c>
      <c r="J1240" s="1">
        <v>2.0</v>
      </c>
      <c r="K1240" s="1">
        <v>0.0</v>
      </c>
      <c r="L1240" s="1">
        <v>4.0</v>
      </c>
      <c r="M1240" s="1">
        <v>2.0</v>
      </c>
      <c r="N1240" s="1">
        <v>2.0</v>
      </c>
      <c r="O1240" s="1">
        <v>2.0</v>
      </c>
      <c r="P1240" s="1">
        <v>2.0</v>
      </c>
      <c r="Q1240" s="1">
        <v>0.0</v>
      </c>
      <c r="R1240" s="45">
        <f t="shared" si="6"/>
        <v>26</v>
      </c>
      <c r="S1240" s="45">
        <f t="shared" si="7"/>
        <v>14</v>
      </c>
      <c r="T1240" s="45">
        <f t="shared" si="8"/>
        <v>2</v>
      </c>
      <c r="U1240" s="45">
        <f t="shared" si="9"/>
        <v>10</v>
      </c>
      <c r="V1240" s="45">
        <f>VLOOKUP(R1240,'PCS Percentiles'!A$2:E$105,5,False)</f>
        <v>65</v>
      </c>
      <c r="W1240" s="112" t="str">
        <f t="shared" si="10"/>
        <v>Within Standard Deviation</v>
      </c>
    </row>
    <row r="1241">
      <c r="A1241" s="1" t="b">
        <v>1</v>
      </c>
      <c r="B1241" s="1" t="s">
        <v>675</v>
      </c>
      <c r="C1241" s="1">
        <v>2441.0</v>
      </c>
      <c r="D1241" s="20">
        <v>44292.90018361111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45">
        <f t="shared" si="6"/>
        <v>0</v>
      </c>
      <c r="S1241" s="45">
        <f t="shared" si="7"/>
        <v>0</v>
      </c>
      <c r="T1241" s="45">
        <f t="shared" si="8"/>
        <v>0</v>
      </c>
      <c r="U1241" s="45">
        <f t="shared" si="9"/>
        <v>0</v>
      </c>
      <c r="V1241" s="45">
        <f>VLOOKUP(R1241,'PCS Percentiles'!A$2:E$105,5,False)</f>
        <v>2</v>
      </c>
      <c r="W1241" s="112" t="str">
        <f t="shared" si="10"/>
        <v>Within Standard Deviation</v>
      </c>
    </row>
    <row r="1242">
      <c r="A1242" s="1" t="b">
        <v>1</v>
      </c>
      <c r="B1242" s="1" t="s">
        <v>580</v>
      </c>
      <c r="C1242" s="1">
        <v>2442.0</v>
      </c>
      <c r="D1242" s="20">
        <v>44293.61092082176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1.0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45">
        <f t="shared" si="6"/>
        <v>1</v>
      </c>
      <c r="S1242" s="45">
        <f t="shared" si="7"/>
        <v>0</v>
      </c>
      <c r="T1242" s="45">
        <f t="shared" si="8"/>
        <v>0</v>
      </c>
      <c r="U1242" s="45">
        <f t="shared" si="9"/>
        <v>1</v>
      </c>
      <c r="V1242" s="45" t="str">
        <f>VLOOKUP(R1242,'PCS Percentiles'!A$2:E$105,5,False)</f>
        <v>#N/A</v>
      </c>
      <c r="W1242" s="112" t="str">
        <f t="shared" si="10"/>
        <v>Within Standard Deviation</v>
      </c>
    </row>
    <row r="1243">
      <c r="A1243" t="b">
        <v>0</v>
      </c>
      <c r="B1243" s="1" t="s">
        <v>640</v>
      </c>
      <c r="C1243" s="1">
        <v>2286.0</v>
      </c>
      <c r="D1243" s="20">
        <v>44293.94317103009</v>
      </c>
      <c r="E1243" s="1">
        <v>3.0</v>
      </c>
      <c r="F1243" s="1">
        <v>3.0</v>
      </c>
      <c r="G1243" s="1">
        <v>2.0</v>
      </c>
      <c r="H1243" s="1">
        <v>3.0</v>
      </c>
      <c r="I1243" s="1">
        <v>3.0</v>
      </c>
      <c r="J1243" s="1">
        <v>3.0</v>
      </c>
      <c r="K1243" s="1">
        <v>2.0</v>
      </c>
      <c r="L1243" s="1">
        <v>2.0</v>
      </c>
      <c r="M1243" s="1">
        <v>2.0</v>
      </c>
      <c r="N1243" s="1">
        <v>2.0</v>
      </c>
      <c r="O1243" s="1">
        <v>3.0</v>
      </c>
      <c r="P1243" s="1">
        <v>2.0</v>
      </c>
      <c r="Q1243" s="1">
        <v>3.0</v>
      </c>
      <c r="R1243" s="45">
        <f t="shared" si="6"/>
        <v>33</v>
      </c>
      <c r="S1243" s="45">
        <f t="shared" si="7"/>
        <v>16</v>
      </c>
      <c r="T1243" s="45">
        <f t="shared" si="8"/>
        <v>8</v>
      </c>
      <c r="U1243" s="45">
        <f t="shared" si="9"/>
        <v>9</v>
      </c>
      <c r="V1243" s="45">
        <f>VLOOKUP(R1243,'PCS Percentiles'!A$2:E$105,5,False)</f>
        <v>81</v>
      </c>
      <c r="W1243" s="112" t="str">
        <f t="shared" si="10"/>
        <v>Clinically Relevant</v>
      </c>
    </row>
    <row r="1244">
      <c r="A1244" s="1" t="b">
        <v>1</v>
      </c>
      <c r="B1244" s="1" t="s">
        <v>535</v>
      </c>
      <c r="C1244" s="1">
        <v>2381.0</v>
      </c>
      <c r="D1244" s="20">
        <v>44294.400153888884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45">
        <f t="shared" si="6"/>
        <v>0</v>
      </c>
      <c r="S1244" s="45">
        <f t="shared" si="7"/>
        <v>0</v>
      </c>
      <c r="T1244" s="45">
        <f t="shared" si="8"/>
        <v>0</v>
      </c>
      <c r="U1244" s="45">
        <f t="shared" si="9"/>
        <v>0</v>
      </c>
      <c r="V1244" s="45">
        <f>VLOOKUP(R1244,'PCS Percentiles'!A$2:E$105,5,False)</f>
        <v>2</v>
      </c>
      <c r="W1244" s="112" t="str">
        <f t="shared" si="10"/>
        <v>Within Standard Deviation</v>
      </c>
    </row>
    <row r="1245">
      <c r="A1245" s="1" t="b">
        <v>1</v>
      </c>
      <c r="B1245" s="1" t="s">
        <v>556</v>
      </c>
      <c r="C1245" s="1">
        <v>2407.0</v>
      </c>
      <c r="D1245" s="20">
        <v>44294.48354537037</v>
      </c>
      <c r="E1245" s="1">
        <v>1.0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45">
        <f t="shared" si="6"/>
        <v>1</v>
      </c>
      <c r="S1245" s="45">
        <f t="shared" si="7"/>
        <v>1</v>
      </c>
      <c r="T1245" s="45">
        <f t="shared" si="8"/>
        <v>0</v>
      </c>
      <c r="U1245" s="45">
        <f t="shared" si="9"/>
        <v>0</v>
      </c>
      <c r="V1245" s="45" t="str">
        <f>VLOOKUP(R1245,'PCS Percentiles'!A$2:E$105,5,False)</f>
        <v>#N/A</v>
      </c>
      <c r="W1245" s="112" t="str">
        <f t="shared" si="10"/>
        <v>Within Standard Deviation</v>
      </c>
    </row>
    <row r="1246">
      <c r="A1246" s="1" t="b">
        <v>1</v>
      </c>
      <c r="B1246" s="1" t="s">
        <v>676</v>
      </c>
      <c r="C1246" s="1">
        <v>2543.0</v>
      </c>
      <c r="D1246" s="20">
        <v>44294.507466724535</v>
      </c>
      <c r="E1246" s="1">
        <v>0.0</v>
      </c>
      <c r="F1246" s="1">
        <v>0.0</v>
      </c>
      <c r="G1246" s="1">
        <v>0.0</v>
      </c>
      <c r="H1246" s="1">
        <v>1.0</v>
      </c>
      <c r="I1246" s="1">
        <v>0.0</v>
      </c>
      <c r="J1246" s="1">
        <v>1.0</v>
      </c>
      <c r="K1246" s="1">
        <v>0.0</v>
      </c>
      <c r="L1246" s="1">
        <v>3.0</v>
      </c>
      <c r="M1246" s="1">
        <v>2.0</v>
      </c>
      <c r="N1246" s="1">
        <v>1.0</v>
      </c>
      <c r="O1246" s="1">
        <v>1.0</v>
      </c>
      <c r="P1246" s="1">
        <v>2.0</v>
      </c>
      <c r="Q1246" s="1">
        <v>3.0</v>
      </c>
      <c r="R1246" s="45">
        <f t="shared" si="6"/>
        <v>14</v>
      </c>
      <c r="S1246" s="45">
        <f t="shared" si="7"/>
        <v>3</v>
      </c>
      <c r="T1246" s="45">
        <f t="shared" si="8"/>
        <v>4</v>
      </c>
      <c r="U1246" s="45">
        <f t="shared" si="9"/>
        <v>7</v>
      </c>
      <c r="V1246" s="45">
        <f>VLOOKUP(R1246,'PCS Percentiles'!A$2:E$105,5,False)</f>
        <v>35</v>
      </c>
      <c r="W1246" s="112" t="str">
        <f t="shared" si="10"/>
        <v>Within Standard Deviation</v>
      </c>
    </row>
    <row r="1247">
      <c r="A1247" s="1" t="b">
        <v>1</v>
      </c>
      <c r="B1247" s="1" t="s">
        <v>677</v>
      </c>
      <c r="C1247" s="1">
        <v>2509.0</v>
      </c>
      <c r="D1247" s="20">
        <v>44295.56267002315</v>
      </c>
      <c r="E1247" s="1">
        <v>4.0</v>
      </c>
      <c r="F1247" s="1">
        <v>1.0</v>
      </c>
      <c r="G1247" s="1">
        <v>3.0</v>
      </c>
      <c r="H1247" s="1">
        <v>3.0</v>
      </c>
      <c r="I1247" s="1">
        <v>3.0</v>
      </c>
      <c r="J1247" s="1">
        <v>3.0</v>
      </c>
      <c r="K1247" s="1">
        <v>2.0</v>
      </c>
      <c r="L1247" s="1">
        <v>0.0</v>
      </c>
      <c r="M1247" s="1">
        <v>2.0</v>
      </c>
      <c r="N1247" s="1">
        <v>1.0</v>
      </c>
      <c r="O1247" s="1">
        <v>4.0</v>
      </c>
      <c r="P1247" s="1">
        <v>3.0</v>
      </c>
      <c r="Q1247" s="1">
        <v>1.0</v>
      </c>
      <c r="R1247" s="45">
        <f t="shared" si="6"/>
        <v>30</v>
      </c>
      <c r="S1247" s="45">
        <f t="shared" si="7"/>
        <v>17</v>
      </c>
      <c r="T1247" s="45">
        <f t="shared" si="8"/>
        <v>6</v>
      </c>
      <c r="U1247" s="45">
        <f t="shared" si="9"/>
        <v>7</v>
      </c>
      <c r="V1247" s="45">
        <f>VLOOKUP(R1247,'PCS Percentiles'!A$2:E$105,5,False)</f>
        <v>75</v>
      </c>
      <c r="W1247" s="112" t="str">
        <f t="shared" si="10"/>
        <v>Clinically Relevant</v>
      </c>
    </row>
    <row r="1248">
      <c r="A1248" s="1" t="b">
        <v>1</v>
      </c>
      <c r="B1248" s="1" t="s">
        <v>531</v>
      </c>
      <c r="C1248" s="1">
        <v>2360.0</v>
      </c>
      <c r="D1248" s="20">
        <v>44295.66427273148</v>
      </c>
      <c r="E1248" s="1">
        <v>2.0</v>
      </c>
      <c r="F1248" s="1">
        <v>0.0</v>
      </c>
      <c r="G1248" s="1">
        <v>2.0</v>
      </c>
      <c r="H1248" s="1">
        <v>2.0</v>
      </c>
      <c r="I1248" s="1">
        <v>2.0</v>
      </c>
      <c r="J1248" s="1">
        <v>2.0</v>
      </c>
      <c r="K1248" s="1">
        <v>0.0</v>
      </c>
      <c r="L1248" s="1">
        <v>2.0</v>
      </c>
      <c r="M1248" s="1">
        <v>2.0</v>
      </c>
      <c r="N1248" s="1">
        <v>2.0</v>
      </c>
      <c r="O1248" s="1">
        <v>2.0</v>
      </c>
      <c r="P1248" s="1">
        <v>2.0</v>
      </c>
      <c r="Q1248" s="1">
        <v>3.0</v>
      </c>
      <c r="R1248" s="45">
        <f t="shared" si="6"/>
        <v>23</v>
      </c>
      <c r="S1248" s="45">
        <f t="shared" si="7"/>
        <v>10</v>
      </c>
      <c r="T1248" s="45">
        <f t="shared" si="8"/>
        <v>5</v>
      </c>
      <c r="U1248" s="45">
        <f t="shared" si="9"/>
        <v>8</v>
      </c>
      <c r="V1248" s="45">
        <f>VLOOKUP(R1248,'PCS Percentiles'!A$2:E$105,5,False)</f>
        <v>57</v>
      </c>
      <c r="W1248" s="112" t="str">
        <f t="shared" si="10"/>
        <v>Within Standard Deviation</v>
      </c>
    </row>
    <row r="1249">
      <c r="A1249" s="1" t="b">
        <v>1</v>
      </c>
      <c r="B1249" s="1" t="s">
        <v>679</v>
      </c>
      <c r="C1249" s="1">
        <v>2175.0</v>
      </c>
      <c r="D1249" s="20">
        <v>44295.964577453706</v>
      </c>
      <c r="E1249" s="1">
        <v>1.0</v>
      </c>
      <c r="F1249" s="1">
        <v>1.0</v>
      </c>
      <c r="G1249" s="1">
        <v>2.0</v>
      </c>
      <c r="H1249" s="1">
        <v>2.0</v>
      </c>
      <c r="I1249" s="1">
        <v>1.0</v>
      </c>
      <c r="J1249" s="1">
        <v>0.0</v>
      </c>
      <c r="K1249" s="1">
        <v>2.0</v>
      </c>
      <c r="L1249" s="1">
        <v>1.0</v>
      </c>
      <c r="M1249" s="1">
        <v>1.0</v>
      </c>
      <c r="N1249" s="1">
        <v>1.0</v>
      </c>
      <c r="O1249" s="1">
        <v>1.0</v>
      </c>
      <c r="P1249" s="1">
        <v>0.0</v>
      </c>
      <c r="Q1249" s="1">
        <v>0.0</v>
      </c>
      <c r="R1249" s="45">
        <f t="shared" si="6"/>
        <v>13</v>
      </c>
      <c r="S1249" s="45">
        <f t="shared" si="7"/>
        <v>7</v>
      </c>
      <c r="T1249" s="45">
        <f t="shared" si="8"/>
        <v>2</v>
      </c>
      <c r="U1249" s="45">
        <f t="shared" si="9"/>
        <v>4</v>
      </c>
      <c r="V1249" s="45">
        <f>VLOOKUP(R1249,'PCS Percentiles'!A$2:E$105,5,False)</f>
        <v>34</v>
      </c>
      <c r="W1249" s="112" t="str">
        <f t="shared" si="10"/>
        <v>Within Standard Deviation</v>
      </c>
    </row>
    <row r="1250">
      <c r="A1250" t="b">
        <v>0</v>
      </c>
      <c r="B1250" s="1" t="s">
        <v>926</v>
      </c>
      <c r="C1250" s="1">
        <v>2535.0</v>
      </c>
      <c r="D1250" s="20">
        <v>44297.490803900466</v>
      </c>
      <c r="E1250" s="1">
        <v>2.0</v>
      </c>
      <c r="F1250" s="1">
        <v>2.0</v>
      </c>
      <c r="G1250" s="1">
        <v>2.0</v>
      </c>
      <c r="H1250" s="1">
        <v>2.0</v>
      </c>
      <c r="I1250" s="1">
        <v>1.0</v>
      </c>
      <c r="J1250" s="1">
        <v>2.0</v>
      </c>
      <c r="K1250" s="1">
        <v>2.0</v>
      </c>
      <c r="L1250" s="1">
        <v>4.0</v>
      </c>
      <c r="M1250" s="1">
        <v>2.0</v>
      </c>
      <c r="N1250" s="1">
        <v>2.0</v>
      </c>
      <c r="O1250" s="1">
        <v>2.0</v>
      </c>
      <c r="P1250" s="1">
        <v>1.0</v>
      </c>
      <c r="Q1250" s="1">
        <v>2.0</v>
      </c>
      <c r="R1250" s="45">
        <f t="shared" si="6"/>
        <v>26</v>
      </c>
      <c r="S1250" s="45">
        <f t="shared" si="7"/>
        <v>10</v>
      </c>
      <c r="T1250" s="45">
        <f t="shared" si="8"/>
        <v>6</v>
      </c>
      <c r="U1250" s="45">
        <f t="shared" si="9"/>
        <v>10</v>
      </c>
      <c r="V1250" s="45">
        <f>VLOOKUP(R1250,'PCS Percentiles'!A$2:E$105,5,False)</f>
        <v>65</v>
      </c>
      <c r="W1250" s="112" t="str">
        <f t="shared" si="10"/>
        <v>Within Standard Deviation</v>
      </c>
    </row>
    <row r="1251">
      <c r="A1251" s="1" t="b">
        <v>1</v>
      </c>
      <c r="B1251" s="1" t="s">
        <v>142</v>
      </c>
      <c r="C1251" s="1">
        <v>1905.0</v>
      </c>
      <c r="D1251" s="20">
        <v>44298.44770152778</v>
      </c>
      <c r="E1251" s="1">
        <v>0.0</v>
      </c>
      <c r="F1251" s="1">
        <v>0.0</v>
      </c>
      <c r="G1251" s="1">
        <v>1.0</v>
      </c>
      <c r="H1251" s="1">
        <v>1.0</v>
      </c>
      <c r="I1251" s="1">
        <v>1.0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1.0</v>
      </c>
      <c r="Q1251" s="1">
        <v>0.0</v>
      </c>
      <c r="R1251" s="45">
        <f t="shared" si="6"/>
        <v>4</v>
      </c>
      <c r="S1251" s="45">
        <f t="shared" si="7"/>
        <v>4</v>
      </c>
      <c r="T1251" s="45">
        <f t="shared" si="8"/>
        <v>0</v>
      </c>
      <c r="U1251" s="45">
        <f t="shared" si="9"/>
        <v>0</v>
      </c>
      <c r="V1251" s="45">
        <f>VLOOKUP(R1251,'PCS Percentiles'!A$2:E$105,5,False)</f>
        <v>9</v>
      </c>
      <c r="W1251" s="112" t="str">
        <f t="shared" si="10"/>
        <v>Within Standard Deviation</v>
      </c>
    </row>
    <row r="1252">
      <c r="A1252" s="1" t="b">
        <v>1</v>
      </c>
      <c r="B1252" s="1" t="s">
        <v>301</v>
      </c>
      <c r="C1252" s="1">
        <v>2066.0</v>
      </c>
      <c r="D1252" s="20">
        <v>44299.584504108796</v>
      </c>
      <c r="E1252" s="1">
        <v>0.0</v>
      </c>
      <c r="F1252" s="1">
        <v>1.0</v>
      </c>
      <c r="G1252" s="1">
        <v>1.0</v>
      </c>
      <c r="H1252" s="1">
        <v>1.0</v>
      </c>
      <c r="I1252" s="1">
        <v>0.0</v>
      </c>
      <c r="J1252" s="1">
        <v>1.0</v>
      </c>
      <c r="K1252" s="1">
        <v>1.0</v>
      </c>
      <c r="L1252" s="1">
        <v>2.0</v>
      </c>
      <c r="M1252" s="1">
        <v>1.0</v>
      </c>
      <c r="N1252" s="1">
        <v>1.0</v>
      </c>
      <c r="O1252" s="1">
        <v>1.0</v>
      </c>
      <c r="P1252" s="1">
        <v>1.0</v>
      </c>
      <c r="Q1252" s="1">
        <v>2.0</v>
      </c>
      <c r="R1252" s="45">
        <f t="shared" si="6"/>
        <v>13</v>
      </c>
      <c r="S1252" s="45">
        <f t="shared" si="7"/>
        <v>4</v>
      </c>
      <c r="T1252" s="45">
        <f t="shared" si="8"/>
        <v>4</v>
      </c>
      <c r="U1252" s="45">
        <f t="shared" si="9"/>
        <v>5</v>
      </c>
      <c r="V1252" s="45">
        <f>VLOOKUP(R1252,'PCS Percentiles'!A$2:E$105,5,False)</f>
        <v>34</v>
      </c>
      <c r="W1252" s="112" t="str">
        <f t="shared" si="10"/>
        <v>Within Standard Deviation</v>
      </c>
    </row>
    <row r="1253">
      <c r="A1253" s="1" t="b">
        <v>1</v>
      </c>
      <c r="B1253" s="1" t="s">
        <v>680</v>
      </c>
      <c r="C1253" s="1">
        <v>2531.0</v>
      </c>
      <c r="D1253" s="20">
        <v>44299.770156412036</v>
      </c>
      <c r="E1253" s="1">
        <v>4.0</v>
      </c>
      <c r="F1253" s="1">
        <v>3.0</v>
      </c>
      <c r="G1253" s="1">
        <v>4.0</v>
      </c>
      <c r="H1253" s="1">
        <v>3.0</v>
      </c>
      <c r="I1253" s="1">
        <v>4.0</v>
      </c>
      <c r="J1253" s="1">
        <v>4.0</v>
      </c>
      <c r="K1253" s="1">
        <v>2.0</v>
      </c>
      <c r="L1253" s="1">
        <v>4.0</v>
      </c>
      <c r="M1253" s="1">
        <v>2.0</v>
      </c>
      <c r="N1253" s="1">
        <v>3.0</v>
      </c>
      <c r="O1253" s="1">
        <v>4.0</v>
      </c>
      <c r="P1253" s="1">
        <v>2.0</v>
      </c>
      <c r="Q1253" s="1">
        <v>3.0</v>
      </c>
      <c r="R1253" s="45">
        <f t="shared" si="6"/>
        <v>42</v>
      </c>
      <c r="S1253" s="45">
        <f t="shared" si="7"/>
        <v>20</v>
      </c>
      <c r="T1253" s="45">
        <f t="shared" si="8"/>
        <v>9</v>
      </c>
      <c r="U1253" s="45">
        <f t="shared" si="9"/>
        <v>13</v>
      </c>
      <c r="V1253" s="45">
        <f>VLOOKUP(R1253,'PCS Percentiles'!A$2:E$105,5,False)</f>
        <v>94</v>
      </c>
      <c r="W1253" s="112" t="str">
        <f t="shared" si="10"/>
        <v>Clinically Relevant</v>
      </c>
    </row>
    <row r="1254">
      <c r="A1254" s="1" t="b">
        <v>1</v>
      </c>
      <c r="B1254" s="1" t="s">
        <v>352</v>
      </c>
      <c r="C1254" s="1">
        <v>2140.0</v>
      </c>
      <c r="D1254" s="20">
        <v>44300.017573125</v>
      </c>
      <c r="E1254" s="1">
        <v>2.0</v>
      </c>
      <c r="F1254" s="1">
        <v>2.0</v>
      </c>
      <c r="G1254" s="1">
        <v>3.0</v>
      </c>
      <c r="H1254" s="1">
        <v>3.0</v>
      </c>
      <c r="I1254" s="1">
        <v>3.0</v>
      </c>
      <c r="J1254" s="1">
        <v>2.0</v>
      </c>
      <c r="K1254" s="1">
        <v>2.0</v>
      </c>
      <c r="L1254" s="1">
        <v>2.0</v>
      </c>
      <c r="M1254" s="1">
        <v>3.0</v>
      </c>
      <c r="N1254" s="1">
        <v>3.0</v>
      </c>
      <c r="O1254" s="1">
        <v>2.0</v>
      </c>
      <c r="P1254" s="1">
        <v>3.0</v>
      </c>
      <c r="Q1254" s="1">
        <v>1.0</v>
      </c>
      <c r="R1254" s="45">
        <f t="shared" si="6"/>
        <v>31</v>
      </c>
      <c r="S1254" s="45">
        <f t="shared" si="7"/>
        <v>16</v>
      </c>
      <c r="T1254" s="45">
        <f t="shared" si="8"/>
        <v>5</v>
      </c>
      <c r="U1254" s="45">
        <f t="shared" si="9"/>
        <v>10</v>
      </c>
      <c r="V1254" s="45">
        <f>VLOOKUP(R1254,'PCS Percentiles'!A$2:E$105,5,False)</f>
        <v>78</v>
      </c>
      <c r="W1254" s="112" t="str">
        <f t="shared" si="10"/>
        <v>Clinically Relevant</v>
      </c>
    </row>
    <row r="1255">
      <c r="A1255" s="1" t="b">
        <v>1</v>
      </c>
      <c r="B1255" s="1" t="s">
        <v>309</v>
      </c>
      <c r="C1255" s="1">
        <v>2083.0</v>
      </c>
      <c r="D1255" s="20">
        <v>44300.84379837963</v>
      </c>
      <c r="E1255" s="1">
        <v>3.0</v>
      </c>
      <c r="F1255" s="1">
        <v>2.0</v>
      </c>
      <c r="G1255" s="1">
        <v>2.0</v>
      </c>
      <c r="H1255" s="1">
        <v>2.0</v>
      </c>
      <c r="I1255" s="1">
        <v>3.0</v>
      </c>
      <c r="J1255" s="1">
        <v>3.0</v>
      </c>
      <c r="K1255" s="1">
        <v>3.0</v>
      </c>
      <c r="L1255" s="1">
        <v>4.0</v>
      </c>
      <c r="M1255" s="1">
        <v>3.0</v>
      </c>
      <c r="N1255" s="1">
        <v>3.0</v>
      </c>
      <c r="O1255" s="1">
        <v>3.0</v>
      </c>
      <c r="P1255" s="1">
        <v>4.0</v>
      </c>
      <c r="Q1255" s="1">
        <v>3.0</v>
      </c>
      <c r="R1255" s="45">
        <f t="shared" si="6"/>
        <v>38</v>
      </c>
      <c r="S1255" s="45">
        <f t="shared" si="7"/>
        <v>16</v>
      </c>
      <c r="T1255" s="45">
        <f t="shared" si="8"/>
        <v>9</v>
      </c>
      <c r="U1255" s="45">
        <f t="shared" si="9"/>
        <v>13</v>
      </c>
      <c r="V1255" s="45">
        <f>VLOOKUP(R1255,'PCS Percentiles'!A$2:E$105,5,False)</f>
        <v>90</v>
      </c>
      <c r="W1255" s="112" t="str">
        <f t="shared" si="10"/>
        <v>Clinically Relevant</v>
      </c>
    </row>
    <row r="1256">
      <c r="A1256" t="b">
        <v>0</v>
      </c>
      <c r="B1256" s="1" t="s">
        <v>496</v>
      </c>
      <c r="C1256" s="1">
        <v>2338.0</v>
      </c>
      <c r="D1256" s="20">
        <v>44301.592240439815</v>
      </c>
      <c r="E1256" s="1">
        <v>4.0</v>
      </c>
      <c r="F1256" s="1">
        <v>3.0</v>
      </c>
      <c r="G1256" s="1">
        <v>3.0</v>
      </c>
      <c r="H1256" s="1">
        <v>4.0</v>
      </c>
      <c r="I1256" s="1">
        <v>4.0</v>
      </c>
      <c r="J1256" s="1">
        <v>3.0</v>
      </c>
      <c r="K1256" s="1">
        <v>3.0</v>
      </c>
      <c r="L1256" s="1">
        <v>4.0</v>
      </c>
      <c r="M1256" s="1">
        <v>3.0</v>
      </c>
      <c r="N1256" s="1">
        <v>3.0</v>
      </c>
      <c r="O1256" s="1">
        <v>3.0</v>
      </c>
      <c r="P1256" s="1">
        <v>3.0</v>
      </c>
      <c r="Q1256" s="1">
        <v>3.0</v>
      </c>
      <c r="R1256" s="45">
        <f t="shared" si="6"/>
        <v>43</v>
      </c>
      <c r="S1256" s="45">
        <f t="shared" si="7"/>
        <v>21</v>
      </c>
      <c r="T1256" s="45">
        <f t="shared" si="8"/>
        <v>9</v>
      </c>
      <c r="U1256" s="45">
        <f t="shared" si="9"/>
        <v>13</v>
      </c>
      <c r="V1256" s="45">
        <f>VLOOKUP(R1256,'PCS Percentiles'!A$2:E$105,5,False)</f>
        <v>95</v>
      </c>
      <c r="W1256" s="112" t="str">
        <f t="shared" si="10"/>
        <v>Clinically Relevant</v>
      </c>
    </row>
    <row r="1257">
      <c r="A1257" s="1" t="b">
        <v>1</v>
      </c>
      <c r="B1257" s="1" t="s">
        <v>592</v>
      </c>
      <c r="C1257" s="1">
        <v>2458.0</v>
      </c>
      <c r="D1257" s="20">
        <v>44301.756136365744</v>
      </c>
      <c r="E1257" s="1">
        <v>3.0</v>
      </c>
      <c r="F1257" s="1">
        <v>1.0</v>
      </c>
      <c r="G1257" s="1">
        <v>1.0</v>
      </c>
      <c r="H1257" s="1">
        <v>3.0</v>
      </c>
      <c r="I1257" s="1">
        <v>2.0</v>
      </c>
      <c r="J1257" s="1">
        <v>0.0</v>
      </c>
      <c r="K1257" s="1">
        <v>0.0</v>
      </c>
      <c r="L1257" s="1">
        <v>2.0</v>
      </c>
      <c r="M1257" s="1">
        <v>1.0</v>
      </c>
      <c r="N1257" s="1">
        <v>0.0</v>
      </c>
      <c r="O1257" s="1">
        <v>2.0</v>
      </c>
      <c r="P1257" s="1">
        <v>2.0</v>
      </c>
      <c r="Q1257" s="1">
        <v>2.0</v>
      </c>
      <c r="R1257" s="45">
        <f t="shared" si="6"/>
        <v>19</v>
      </c>
      <c r="S1257" s="45">
        <f t="shared" si="7"/>
        <v>12</v>
      </c>
      <c r="T1257" s="45">
        <f t="shared" si="8"/>
        <v>2</v>
      </c>
      <c r="U1257" s="45">
        <f t="shared" si="9"/>
        <v>5</v>
      </c>
      <c r="V1257" s="45">
        <f>VLOOKUP(R1257,'PCS Percentiles'!A$2:E$105,5,False)</f>
        <v>48</v>
      </c>
      <c r="W1257" s="112" t="str">
        <f t="shared" si="10"/>
        <v>Within Standard Deviation</v>
      </c>
    </row>
    <row r="1258">
      <c r="A1258" t="b">
        <v>0</v>
      </c>
      <c r="B1258" s="1" t="s">
        <v>662</v>
      </c>
      <c r="C1258" s="1">
        <v>12900.0</v>
      </c>
      <c r="D1258" s="20">
        <v>44301.766965243056</v>
      </c>
      <c r="E1258" s="1">
        <v>2.0</v>
      </c>
      <c r="F1258" s="1">
        <v>1.0</v>
      </c>
      <c r="G1258" s="1">
        <v>1.0</v>
      </c>
      <c r="H1258" s="1">
        <v>0.0</v>
      </c>
      <c r="I1258" s="1">
        <v>0.0</v>
      </c>
      <c r="J1258" s="1">
        <v>2.0</v>
      </c>
      <c r="K1258" s="1">
        <v>0.0</v>
      </c>
      <c r="L1258" s="1">
        <v>1.0</v>
      </c>
      <c r="M1258" s="1">
        <v>0.0</v>
      </c>
      <c r="N1258" s="1">
        <v>1.0</v>
      </c>
      <c r="O1258" s="1">
        <v>1.0</v>
      </c>
      <c r="P1258" s="1">
        <v>1.0</v>
      </c>
      <c r="Q1258" s="1">
        <v>1.0</v>
      </c>
      <c r="R1258" s="45">
        <f t="shared" si="6"/>
        <v>11</v>
      </c>
      <c r="S1258" s="45">
        <f t="shared" si="7"/>
        <v>5</v>
      </c>
      <c r="T1258" s="45">
        <f t="shared" si="8"/>
        <v>3</v>
      </c>
      <c r="U1258" s="45">
        <f t="shared" si="9"/>
        <v>3</v>
      </c>
      <c r="V1258" s="45">
        <f>VLOOKUP(R1258,'PCS Percentiles'!A$2:E$105,5,False)</f>
        <v>28</v>
      </c>
      <c r="W1258" s="112" t="str">
        <f t="shared" si="10"/>
        <v>Within Standard Deviation</v>
      </c>
    </row>
    <row r="1259">
      <c r="A1259" t="b">
        <v>0</v>
      </c>
      <c r="B1259" s="1" t="s">
        <v>477</v>
      </c>
      <c r="C1259" s="1">
        <v>2316.0</v>
      </c>
      <c r="D1259" s="20">
        <v>44301.774703055555</v>
      </c>
      <c r="E1259" s="1">
        <v>1.0</v>
      </c>
      <c r="F1259" s="1">
        <v>2.0</v>
      </c>
      <c r="G1259" s="1">
        <v>1.0</v>
      </c>
      <c r="H1259" s="1">
        <v>2.0</v>
      </c>
      <c r="I1259" s="1">
        <v>1.0</v>
      </c>
      <c r="J1259" s="1">
        <v>2.0</v>
      </c>
      <c r="K1259" s="1">
        <v>1.0</v>
      </c>
      <c r="L1259" s="1">
        <v>1.0</v>
      </c>
      <c r="M1259" s="1">
        <v>2.0</v>
      </c>
      <c r="N1259" s="1">
        <v>1.0</v>
      </c>
      <c r="O1259" s="1">
        <v>1.0</v>
      </c>
      <c r="P1259" s="1">
        <v>1.0</v>
      </c>
      <c r="Q1259" s="1">
        <v>2.0</v>
      </c>
      <c r="R1259" s="45">
        <f t="shared" si="6"/>
        <v>18</v>
      </c>
      <c r="S1259" s="45">
        <f t="shared" si="7"/>
        <v>8</v>
      </c>
      <c r="T1259" s="45">
        <f t="shared" si="8"/>
        <v>5</v>
      </c>
      <c r="U1259" s="45">
        <f t="shared" si="9"/>
        <v>5</v>
      </c>
      <c r="V1259" s="45">
        <f>VLOOKUP(R1259,'PCS Percentiles'!A$2:E$105,5,False)</f>
        <v>47</v>
      </c>
      <c r="W1259" s="112" t="str">
        <f t="shared" si="10"/>
        <v>Within Standard Deviation</v>
      </c>
    </row>
    <row r="1260">
      <c r="A1260" s="1" t="b">
        <v>1</v>
      </c>
      <c r="B1260" s="1" t="s">
        <v>639</v>
      </c>
      <c r="C1260" s="1">
        <v>2469.0</v>
      </c>
      <c r="D1260" s="20">
        <v>44301.83837817129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45">
        <f t="shared" si="6"/>
        <v>0</v>
      </c>
      <c r="S1260" s="45">
        <f t="shared" si="7"/>
        <v>0</v>
      </c>
      <c r="T1260" s="45">
        <f t="shared" si="8"/>
        <v>0</v>
      </c>
      <c r="U1260" s="45">
        <f t="shared" si="9"/>
        <v>0</v>
      </c>
      <c r="V1260" s="45">
        <f>VLOOKUP(R1260,'PCS Percentiles'!A$2:E$105,5,False)</f>
        <v>2</v>
      </c>
      <c r="W1260" s="112" t="str">
        <f t="shared" si="10"/>
        <v>Within Standard Deviation</v>
      </c>
    </row>
    <row r="1261">
      <c r="A1261" s="1" t="b">
        <v>1</v>
      </c>
      <c r="B1261" s="1" t="s">
        <v>681</v>
      </c>
      <c r="C1261" s="1">
        <v>2444.0</v>
      </c>
      <c r="D1261" s="20">
        <v>44302.578215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1.0</v>
      </c>
      <c r="P1261" s="1">
        <v>0.0</v>
      </c>
      <c r="Q1261" s="1">
        <v>0.0</v>
      </c>
      <c r="R1261" s="45">
        <f t="shared" si="6"/>
        <v>1</v>
      </c>
      <c r="S1261" s="45">
        <f t="shared" si="7"/>
        <v>0</v>
      </c>
      <c r="T1261" s="45">
        <f t="shared" si="8"/>
        <v>0</v>
      </c>
      <c r="U1261" s="45">
        <f t="shared" si="9"/>
        <v>1</v>
      </c>
      <c r="V1261" s="45" t="str">
        <f>VLOOKUP(R1261,'PCS Percentiles'!A$2:E$105,5,False)</f>
        <v>#N/A</v>
      </c>
      <c r="W1261" s="112" t="str">
        <f t="shared" si="10"/>
        <v>Within Standard Deviation</v>
      </c>
    </row>
    <row r="1262">
      <c r="A1262" s="1" t="b">
        <v>1</v>
      </c>
      <c r="B1262" s="1" t="s">
        <v>419</v>
      </c>
      <c r="C1262" s="1">
        <v>2240.0</v>
      </c>
      <c r="D1262" s="20">
        <v>44304.644580196764</v>
      </c>
      <c r="E1262" s="1">
        <v>1.0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1.0</v>
      </c>
      <c r="M1262" s="1">
        <v>1.0</v>
      </c>
      <c r="N1262" s="1">
        <v>1.0</v>
      </c>
      <c r="O1262" s="1">
        <v>0.0</v>
      </c>
      <c r="P1262" s="1">
        <v>0.0</v>
      </c>
      <c r="Q1262" s="1">
        <v>0.0</v>
      </c>
      <c r="R1262" s="45">
        <f t="shared" si="6"/>
        <v>4</v>
      </c>
      <c r="S1262" s="45">
        <f t="shared" si="7"/>
        <v>1</v>
      </c>
      <c r="T1262" s="45">
        <f t="shared" si="8"/>
        <v>0</v>
      </c>
      <c r="U1262" s="45">
        <f t="shared" si="9"/>
        <v>3</v>
      </c>
      <c r="V1262" s="45">
        <f>VLOOKUP(R1262,'PCS Percentiles'!A$2:E$105,5,False)</f>
        <v>9</v>
      </c>
      <c r="W1262" s="112" t="str">
        <f t="shared" si="10"/>
        <v>Within Standard Deviation</v>
      </c>
    </row>
    <row r="1263">
      <c r="A1263" s="1" t="b">
        <v>1</v>
      </c>
      <c r="B1263" s="1" t="s">
        <v>494</v>
      </c>
      <c r="C1263" s="1">
        <v>2338.0</v>
      </c>
      <c r="D1263" s="20">
        <v>44304.898438171294</v>
      </c>
      <c r="E1263" s="1">
        <v>0.0</v>
      </c>
      <c r="F1263" s="1">
        <v>0.0</v>
      </c>
      <c r="G1263" s="1">
        <v>0.0</v>
      </c>
      <c r="H1263" s="1">
        <v>1.0</v>
      </c>
      <c r="I1263" s="1">
        <v>0.0</v>
      </c>
      <c r="J1263" s="1">
        <v>0.0</v>
      </c>
      <c r="K1263" s="1">
        <v>0.0</v>
      </c>
      <c r="L1263" s="1">
        <v>0.0</v>
      </c>
      <c r="M1263" s="1">
        <v>1.0</v>
      </c>
      <c r="N1263" s="1">
        <v>0.0</v>
      </c>
      <c r="O1263" s="1">
        <v>0.0</v>
      </c>
      <c r="P1263" s="1">
        <v>0.0</v>
      </c>
      <c r="Q1263" s="1">
        <v>0.0</v>
      </c>
      <c r="R1263" s="45">
        <f t="shared" si="6"/>
        <v>2</v>
      </c>
      <c r="S1263" s="45">
        <f t="shared" si="7"/>
        <v>1</v>
      </c>
      <c r="T1263" s="45">
        <f t="shared" si="8"/>
        <v>0</v>
      </c>
      <c r="U1263" s="45">
        <f t="shared" si="9"/>
        <v>1</v>
      </c>
      <c r="V1263" s="45">
        <f>VLOOKUP(R1263,'PCS Percentiles'!A$2:E$105,5,False)</f>
        <v>5</v>
      </c>
      <c r="W1263" s="112" t="str">
        <f t="shared" si="10"/>
        <v>Within Standard Deviation</v>
      </c>
    </row>
    <row r="1264">
      <c r="A1264" s="1" t="b">
        <v>1</v>
      </c>
      <c r="B1264" s="1" t="s">
        <v>596</v>
      </c>
      <c r="C1264" s="1">
        <v>2428.0</v>
      </c>
      <c r="D1264" s="20">
        <v>44305.46604121527</v>
      </c>
      <c r="E1264" s="1">
        <v>1.0</v>
      </c>
      <c r="F1264" s="1">
        <v>0.0</v>
      </c>
      <c r="G1264" s="1">
        <v>1.0</v>
      </c>
      <c r="H1264" s="1">
        <v>0.0</v>
      </c>
      <c r="I1264" s="1">
        <v>0.0</v>
      </c>
      <c r="J1264" s="1">
        <v>1.0</v>
      </c>
      <c r="K1264" s="1">
        <v>0.0</v>
      </c>
      <c r="L1264" s="1">
        <v>1.0</v>
      </c>
      <c r="M1264" s="1">
        <v>0.0</v>
      </c>
      <c r="N1264" s="1">
        <v>0.0</v>
      </c>
      <c r="O1264" s="1">
        <v>0.0</v>
      </c>
      <c r="P1264" s="1">
        <v>0.0</v>
      </c>
      <c r="Q1264" s="1">
        <v>1.0</v>
      </c>
      <c r="R1264" s="45">
        <f t="shared" si="6"/>
        <v>5</v>
      </c>
      <c r="S1264" s="45">
        <f t="shared" si="7"/>
        <v>2</v>
      </c>
      <c r="T1264" s="45">
        <f t="shared" si="8"/>
        <v>2</v>
      </c>
      <c r="U1264" s="45">
        <f t="shared" si="9"/>
        <v>1</v>
      </c>
      <c r="V1264" s="45">
        <f>VLOOKUP(R1264,'PCS Percentiles'!A$2:E$105,5,False)</f>
        <v>11</v>
      </c>
      <c r="W1264" s="112" t="str">
        <f t="shared" si="10"/>
        <v>Within Standard Deviation</v>
      </c>
    </row>
    <row r="1265">
      <c r="A1265" s="1" t="b">
        <v>1</v>
      </c>
      <c r="B1265" s="1" t="s">
        <v>685</v>
      </c>
      <c r="C1265" s="1">
        <v>2338.0</v>
      </c>
      <c r="D1265" s="20">
        <v>44305.83106795139</v>
      </c>
      <c r="E1265" s="1">
        <v>3.0</v>
      </c>
      <c r="F1265" s="1">
        <v>1.0</v>
      </c>
      <c r="G1265" s="1">
        <v>2.0</v>
      </c>
      <c r="H1265" s="1">
        <v>3.0</v>
      </c>
      <c r="I1265" s="1">
        <v>3.0</v>
      </c>
      <c r="J1265" s="1">
        <v>3.0</v>
      </c>
      <c r="K1265" s="1">
        <v>1.0</v>
      </c>
      <c r="L1265" s="1">
        <v>3.0</v>
      </c>
      <c r="M1265" s="1">
        <v>2.0</v>
      </c>
      <c r="N1265" s="1">
        <v>2.0</v>
      </c>
      <c r="O1265" s="1">
        <v>3.0</v>
      </c>
      <c r="P1265" s="1">
        <v>2.0</v>
      </c>
      <c r="Q1265" s="1">
        <v>3.0</v>
      </c>
      <c r="R1265" s="45">
        <f t="shared" si="6"/>
        <v>31</v>
      </c>
      <c r="S1265" s="45">
        <f t="shared" si="7"/>
        <v>14</v>
      </c>
      <c r="T1265" s="45">
        <f t="shared" si="8"/>
        <v>7</v>
      </c>
      <c r="U1265" s="45">
        <f t="shared" si="9"/>
        <v>10</v>
      </c>
      <c r="V1265" s="45">
        <f>VLOOKUP(R1265,'PCS Percentiles'!A$2:E$105,5,False)</f>
        <v>78</v>
      </c>
      <c r="W1265" s="112" t="str">
        <f t="shared" si="10"/>
        <v>Clinically Relevant</v>
      </c>
    </row>
    <row r="1266">
      <c r="A1266" s="1" t="b">
        <v>1</v>
      </c>
      <c r="B1266" s="1" t="s">
        <v>682</v>
      </c>
      <c r="C1266" s="1">
        <v>1909.0</v>
      </c>
      <c r="D1266" s="20">
        <v>44306.35007255787</v>
      </c>
      <c r="E1266" s="1">
        <v>1.0</v>
      </c>
      <c r="F1266" s="1">
        <v>0.0</v>
      </c>
      <c r="G1266" s="1">
        <v>1.0</v>
      </c>
      <c r="H1266" s="1">
        <v>0.0</v>
      </c>
      <c r="I1266" s="1">
        <v>0.0</v>
      </c>
      <c r="J1266" s="1">
        <v>0.0</v>
      </c>
      <c r="K1266" s="1">
        <v>1.0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3.0</v>
      </c>
      <c r="R1266" s="45">
        <f t="shared" si="6"/>
        <v>6</v>
      </c>
      <c r="S1266" s="45">
        <f t="shared" si="7"/>
        <v>2</v>
      </c>
      <c r="T1266" s="45">
        <f t="shared" si="8"/>
        <v>4</v>
      </c>
      <c r="U1266" s="45">
        <f t="shared" si="9"/>
        <v>0</v>
      </c>
      <c r="V1266" s="45">
        <f>VLOOKUP(R1266,'PCS Percentiles'!A$2:E$105,5,False)</f>
        <v>15</v>
      </c>
      <c r="W1266" s="112" t="str">
        <f t="shared" si="10"/>
        <v>Within Standard Deviation</v>
      </c>
    </row>
    <row r="1267">
      <c r="A1267" s="1" t="b">
        <v>1</v>
      </c>
      <c r="B1267" s="1" t="s">
        <v>683</v>
      </c>
      <c r="C1267" s="1">
        <v>2546.0</v>
      </c>
      <c r="D1267" s="20">
        <v>44306.515444861114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45">
        <f t="shared" si="6"/>
        <v>0</v>
      </c>
      <c r="S1267" s="45">
        <f t="shared" si="7"/>
        <v>0</v>
      </c>
      <c r="T1267" s="45">
        <f t="shared" si="8"/>
        <v>0</v>
      </c>
      <c r="U1267" s="45">
        <f t="shared" si="9"/>
        <v>0</v>
      </c>
      <c r="V1267" s="45">
        <f>VLOOKUP(R1267,'PCS Percentiles'!A$2:E$105,5,False)</f>
        <v>2</v>
      </c>
      <c r="W1267" s="112" t="str">
        <f t="shared" si="10"/>
        <v>Within Standard Deviation</v>
      </c>
    </row>
    <row r="1268">
      <c r="A1268" s="1" t="b">
        <v>1</v>
      </c>
      <c r="B1268" s="1" t="s">
        <v>400</v>
      </c>
      <c r="C1268" s="1">
        <v>2216.0</v>
      </c>
      <c r="D1268" s="20">
        <v>44306.5584000463</v>
      </c>
      <c r="E1268" s="1">
        <v>1.0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45">
        <f t="shared" si="6"/>
        <v>1</v>
      </c>
      <c r="S1268" s="45">
        <f t="shared" si="7"/>
        <v>1</v>
      </c>
      <c r="T1268" s="45">
        <f t="shared" si="8"/>
        <v>0</v>
      </c>
      <c r="U1268" s="45">
        <f t="shared" si="9"/>
        <v>0</v>
      </c>
      <c r="V1268" s="45" t="str">
        <f>VLOOKUP(R1268,'PCS Percentiles'!A$2:E$105,5,False)</f>
        <v>#N/A</v>
      </c>
      <c r="W1268" s="112" t="str">
        <f t="shared" si="10"/>
        <v>Within Standard Deviation</v>
      </c>
    </row>
    <row r="1269">
      <c r="A1269" s="1" t="b">
        <v>1</v>
      </c>
      <c r="B1269" s="1" t="s">
        <v>684</v>
      </c>
      <c r="C1269" s="1">
        <v>2521.0</v>
      </c>
      <c r="D1269" s="20">
        <v>44306.71070271991</v>
      </c>
      <c r="E1269" s="1">
        <v>4.0</v>
      </c>
      <c r="F1269" s="1">
        <v>0.0</v>
      </c>
      <c r="G1269" s="1">
        <v>3.0</v>
      </c>
      <c r="H1269" s="1">
        <v>4.0</v>
      </c>
      <c r="I1269" s="1">
        <v>3.0</v>
      </c>
      <c r="J1269" s="1">
        <v>4.0</v>
      </c>
      <c r="K1269" s="1">
        <v>4.0</v>
      </c>
      <c r="L1269" s="1">
        <v>4.0</v>
      </c>
      <c r="M1269" s="1">
        <v>3.0</v>
      </c>
      <c r="N1269" s="1">
        <v>3.0</v>
      </c>
      <c r="O1269" s="1">
        <v>4.0</v>
      </c>
      <c r="P1269" s="1">
        <v>3.0</v>
      </c>
      <c r="Q1269" s="1">
        <v>4.0</v>
      </c>
      <c r="R1269" s="45">
        <f t="shared" si="6"/>
        <v>43</v>
      </c>
      <c r="S1269" s="45">
        <f t="shared" si="7"/>
        <v>17</v>
      </c>
      <c r="T1269" s="45">
        <f t="shared" si="8"/>
        <v>12</v>
      </c>
      <c r="U1269" s="45">
        <f t="shared" si="9"/>
        <v>14</v>
      </c>
      <c r="V1269" s="45">
        <f>VLOOKUP(R1269,'PCS Percentiles'!A$2:E$105,5,False)</f>
        <v>95</v>
      </c>
      <c r="W1269" s="112" t="str">
        <f t="shared" si="10"/>
        <v>Clinically Relevant</v>
      </c>
    </row>
    <row r="1270">
      <c r="A1270" t="b">
        <v>0</v>
      </c>
      <c r="B1270" s="1" t="s">
        <v>1037</v>
      </c>
      <c r="C1270" s="1">
        <v>2552.0</v>
      </c>
      <c r="D1270" s="20">
        <v>44306.825232523144</v>
      </c>
      <c r="E1270" s="1">
        <v>0.0</v>
      </c>
      <c r="F1270" s="1">
        <v>0.0</v>
      </c>
      <c r="G1270" s="1">
        <v>0.0</v>
      </c>
      <c r="H1270" s="1">
        <v>0.0</v>
      </c>
      <c r="I1270" s="1">
        <v>4.0</v>
      </c>
      <c r="J1270" s="1">
        <v>1.0</v>
      </c>
      <c r="K1270" s="1">
        <v>0.0</v>
      </c>
      <c r="L1270" s="1">
        <v>4.0</v>
      </c>
      <c r="M1270" s="1">
        <v>1.0</v>
      </c>
      <c r="N1270" s="1">
        <v>1.0</v>
      </c>
      <c r="O1270" s="1">
        <v>1.0</v>
      </c>
      <c r="P1270" s="1">
        <v>2.0</v>
      </c>
      <c r="Q1270" s="1">
        <v>0.0</v>
      </c>
      <c r="R1270" s="45">
        <f t="shared" si="6"/>
        <v>14</v>
      </c>
      <c r="S1270" s="45">
        <f t="shared" si="7"/>
        <v>6</v>
      </c>
      <c r="T1270" s="45">
        <f t="shared" si="8"/>
        <v>1</v>
      </c>
      <c r="U1270" s="45">
        <f t="shared" si="9"/>
        <v>7</v>
      </c>
      <c r="V1270" s="45">
        <f>VLOOKUP(R1270,'PCS Percentiles'!A$2:E$105,5,False)</f>
        <v>35</v>
      </c>
      <c r="W1270" s="112" t="str">
        <f t="shared" si="10"/>
        <v>Within Standard Deviation</v>
      </c>
    </row>
    <row r="1271">
      <c r="A1271" s="1" t="b">
        <v>1</v>
      </c>
      <c r="B1271" s="1" t="s">
        <v>655</v>
      </c>
      <c r="C1271" s="1">
        <v>2403.0</v>
      </c>
      <c r="D1271" s="20">
        <v>44307.426419421296</v>
      </c>
      <c r="E1271" s="1">
        <v>0.0</v>
      </c>
      <c r="F1271" s="1">
        <v>0.0</v>
      </c>
      <c r="G1271" s="1">
        <v>0.0</v>
      </c>
      <c r="H1271" s="1">
        <v>1.0</v>
      </c>
      <c r="I1271" s="1">
        <v>1.0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45">
        <f t="shared" si="6"/>
        <v>2</v>
      </c>
      <c r="S1271" s="45">
        <f t="shared" si="7"/>
        <v>2</v>
      </c>
      <c r="T1271" s="45">
        <f t="shared" si="8"/>
        <v>0</v>
      </c>
      <c r="U1271" s="45">
        <f t="shared" si="9"/>
        <v>0</v>
      </c>
      <c r="V1271" s="45">
        <f>VLOOKUP(R1271,'PCS Percentiles'!A$2:E$105,5,False)</f>
        <v>5</v>
      </c>
      <c r="W1271" s="112" t="str">
        <f t="shared" si="10"/>
        <v>Within Standard Deviation</v>
      </c>
    </row>
    <row r="1272">
      <c r="A1272" s="1" t="b">
        <v>1</v>
      </c>
      <c r="B1272" s="1" t="s">
        <v>483</v>
      </c>
      <c r="C1272" s="1">
        <v>2245.0</v>
      </c>
      <c r="D1272" s="20">
        <v>44307.4440528125</v>
      </c>
      <c r="E1272" s="1">
        <v>1.0</v>
      </c>
      <c r="F1272" s="1">
        <v>1.0</v>
      </c>
      <c r="G1272" s="1">
        <v>1.0</v>
      </c>
      <c r="H1272" s="1">
        <v>1.0</v>
      </c>
      <c r="I1272" s="1">
        <v>1.0</v>
      </c>
      <c r="J1272" s="1">
        <v>0.0</v>
      </c>
      <c r="K1272" s="1">
        <v>1.0</v>
      </c>
      <c r="L1272" s="1">
        <v>1.0</v>
      </c>
      <c r="M1272" s="1">
        <v>1.0</v>
      </c>
      <c r="N1272" s="1">
        <v>1.0</v>
      </c>
      <c r="O1272" s="1">
        <v>1.0</v>
      </c>
      <c r="P1272" s="1">
        <v>1.0</v>
      </c>
      <c r="Q1272" s="1">
        <v>1.0</v>
      </c>
      <c r="R1272" s="45">
        <f t="shared" si="6"/>
        <v>12</v>
      </c>
      <c r="S1272" s="45">
        <f t="shared" si="7"/>
        <v>6</v>
      </c>
      <c r="T1272" s="45">
        <f t="shared" si="8"/>
        <v>2</v>
      </c>
      <c r="U1272" s="45">
        <f t="shared" si="9"/>
        <v>4</v>
      </c>
      <c r="V1272" s="45">
        <f>VLOOKUP(R1272,'PCS Percentiles'!A$2:E$105,5,False)</f>
        <v>31</v>
      </c>
      <c r="W1272" s="112" t="str">
        <f t="shared" si="10"/>
        <v>Within Standard Deviation</v>
      </c>
    </row>
    <row r="1273">
      <c r="A1273" s="1" t="b">
        <v>1</v>
      </c>
      <c r="B1273" s="1" t="s">
        <v>299</v>
      </c>
      <c r="C1273" s="1">
        <v>1687.0</v>
      </c>
      <c r="D1273" s="20">
        <v>44307.55720090278</v>
      </c>
      <c r="E1273" s="1">
        <v>1.0</v>
      </c>
      <c r="F1273" s="1">
        <v>0.0</v>
      </c>
      <c r="G1273" s="1">
        <v>0.0</v>
      </c>
      <c r="H1273" s="1">
        <v>1.0</v>
      </c>
      <c r="I1273" s="1">
        <v>0.0</v>
      </c>
      <c r="J1273" s="1">
        <v>2.0</v>
      </c>
      <c r="K1273" s="1">
        <v>1.0</v>
      </c>
      <c r="L1273" s="1">
        <v>1.0</v>
      </c>
      <c r="M1273" s="1">
        <v>2.0</v>
      </c>
      <c r="N1273" s="1">
        <v>1.0</v>
      </c>
      <c r="O1273" s="1">
        <v>1.0</v>
      </c>
      <c r="P1273" s="1">
        <v>1.0</v>
      </c>
      <c r="Q1273" s="1">
        <v>0.0</v>
      </c>
      <c r="R1273" s="45">
        <f t="shared" si="6"/>
        <v>11</v>
      </c>
      <c r="S1273" s="45">
        <f t="shared" si="7"/>
        <v>3</v>
      </c>
      <c r="T1273" s="45">
        <f t="shared" si="8"/>
        <v>3</v>
      </c>
      <c r="U1273" s="45">
        <f t="shared" si="9"/>
        <v>5</v>
      </c>
      <c r="V1273" s="45">
        <f>VLOOKUP(R1273,'PCS Percentiles'!A$2:E$105,5,False)</f>
        <v>28</v>
      </c>
      <c r="W1273" s="112" t="str">
        <f t="shared" si="10"/>
        <v>Within Standard Deviation</v>
      </c>
    </row>
    <row r="1274">
      <c r="A1274" s="1" t="b">
        <v>1</v>
      </c>
      <c r="B1274" s="1" t="s">
        <v>532</v>
      </c>
      <c r="C1274" s="1">
        <v>2272.0</v>
      </c>
      <c r="D1274" s="20">
        <v>44308.74950568287</v>
      </c>
      <c r="E1274" s="1">
        <v>2.0</v>
      </c>
      <c r="F1274" s="1">
        <v>2.0</v>
      </c>
      <c r="G1274" s="1">
        <v>2.0</v>
      </c>
      <c r="H1274" s="1">
        <v>2.0</v>
      </c>
      <c r="I1274" s="1">
        <v>2.0</v>
      </c>
      <c r="J1274" s="1">
        <v>2.0</v>
      </c>
      <c r="K1274" s="1">
        <v>2.0</v>
      </c>
      <c r="L1274" s="1">
        <v>2.0</v>
      </c>
      <c r="M1274" s="1">
        <v>2.0</v>
      </c>
      <c r="N1274" s="1">
        <v>2.0</v>
      </c>
      <c r="O1274" s="1">
        <v>2.0</v>
      </c>
      <c r="P1274" s="1">
        <v>2.0</v>
      </c>
      <c r="Q1274" s="1">
        <v>2.0</v>
      </c>
      <c r="R1274" s="45">
        <f t="shared" si="6"/>
        <v>26</v>
      </c>
      <c r="S1274" s="45">
        <f t="shared" si="7"/>
        <v>12</v>
      </c>
      <c r="T1274" s="45">
        <f t="shared" si="8"/>
        <v>6</v>
      </c>
      <c r="U1274" s="45">
        <f t="shared" si="9"/>
        <v>8</v>
      </c>
      <c r="V1274" s="45">
        <f>VLOOKUP(R1274,'PCS Percentiles'!A$2:E$105,5,False)</f>
        <v>65</v>
      </c>
      <c r="W1274" s="112" t="str">
        <f t="shared" si="10"/>
        <v>Within Standard Deviation</v>
      </c>
    </row>
    <row r="1275">
      <c r="A1275" s="1" t="b">
        <v>1</v>
      </c>
      <c r="B1275" s="1" t="s">
        <v>328</v>
      </c>
      <c r="C1275" s="1">
        <v>2126.0</v>
      </c>
      <c r="D1275" s="20">
        <v>44308.76352248843</v>
      </c>
      <c r="E1275" s="1">
        <v>2.0</v>
      </c>
      <c r="F1275" s="1">
        <v>1.0</v>
      </c>
      <c r="G1275" s="1">
        <v>1.0</v>
      </c>
      <c r="H1275" s="1">
        <v>1.0</v>
      </c>
      <c r="I1275" s="1">
        <v>2.0</v>
      </c>
      <c r="J1275" s="1">
        <v>2.0</v>
      </c>
      <c r="K1275" s="1">
        <v>3.0</v>
      </c>
      <c r="L1275" s="1">
        <v>2.0</v>
      </c>
      <c r="M1275" s="1">
        <v>2.0</v>
      </c>
      <c r="N1275" s="1">
        <v>2.0</v>
      </c>
      <c r="O1275" s="1">
        <v>2.0</v>
      </c>
      <c r="P1275" s="1">
        <v>0.0</v>
      </c>
      <c r="Q1275" s="1">
        <v>2.0</v>
      </c>
      <c r="R1275" s="45">
        <f t="shared" si="6"/>
        <v>22</v>
      </c>
      <c r="S1275" s="45">
        <f t="shared" si="7"/>
        <v>7</v>
      </c>
      <c r="T1275" s="45">
        <f t="shared" si="8"/>
        <v>7</v>
      </c>
      <c r="U1275" s="45">
        <f t="shared" si="9"/>
        <v>8</v>
      </c>
      <c r="V1275" s="45">
        <f>VLOOKUP(R1275,'PCS Percentiles'!A$2:E$105,5,False)</f>
        <v>55</v>
      </c>
      <c r="W1275" s="112" t="str">
        <f t="shared" si="10"/>
        <v>Within Standard Deviation</v>
      </c>
    </row>
    <row r="1276">
      <c r="A1276" s="1" t="b">
        <v>1</v>
      </c>
      <c r="B1276" s="1" t="s">
        <v>381</v>
      </c>
      <c r="C1276" s="1">
        <v>2185.0</v>
      </c>
      <c r="D1276" s="20">
        <v>44309.375257928245</v>
      </c>
      <c r="E1276" s="1">
        <v>3.0</v>
      </c>
      <c r="F1276" s="1">
        <v>2.0</v>
      </c>
      <c r="G1276" s="1">
        <v>3.0</v>
      </c>
      <c r="H1276" s="1">
        <v>3.0</v>
      </c>
      <c r="I1276" s="1">
        <v>2.0</v>
      </c>
      <c r="J1276" s="1">
        <v>3.0</v>
      </c>
      <c r="K1276" s="1">
        <v>2.0</v>
      </c>
      <c r="L1276" s="1">
        <v>3.0</v>
      </c>
      <c r="M1276" s="1">
        <v>2.0</v>
      </c>
      <c r="N1276" s="1">
        <v>2.0</v>
      </c>
      <c r="O1276" s="1">
        <v>3.0</v>
      </c>
      <c r="P1276" s="1">
        <v>3.0</v>
      </c>
      <c r="Q1276" s="1">
        <v>2.0</v>
      </c>
      <c r="R1276" s="45">
        <f t="shared" si="6"/>
        <v>33</v>
      </c>
      <c r="S1276" s="45">
        <f t="shared" si="7"/>
        <v>16</v>
      </c>
      <c r="T1276" s="45">
        <f t="shared" si="8"/>
        <v>7</v>
      </c>
      <c r="U1276" s="45">
        <f t="shared" si="9"/>
        <v>10</v>
      </c>
      <c r="V1276" s="45">
        <f>VLOOKUP(R1276,'PCS Percentiles'!A$2:E$105,5,False)</f>
        <v>81</v>
      </c>
      <c r="W1276" s="112" t="str">
        <f t="shared" si="10"/>
        <v>Clinically Relevant</v>
      </c>
    </row>
    <row r="1277">
      <c r="A1277" s="1" t="b">
        <v>1</v>
      </c>
      <c r="B1277" s="1" t="s">
        <v>686</v>
      </c>
      <c r="C1277" s="1" t="s">
        <v>985</v>
      </c>
      <c r="D1277" s="20">
        <v>44309.5051149537</v>
      </c>
      <c r="E1277" s="1">
        <v>2.0</v>
      </c>
      <c r="F1277" s="1">
        <v>0.0</v>
      </c>
      <c r="G1277" s="1">
        <v>0.0</v>
      </c>
      <c r="H1277" s="1">
        <v>0.0</v>
      </c>
      <c r="I1277" s="1">
        <v>0.0</v>
      </c>
      <c r="J1277" s="1">
        <v>1.0</v>
      </c>
      <c r="K1277" s="1">
        <v>0.0</v>
      </c>
      <c r="L1277" s="1">
        <v>2.0</v>
      </c>
      <c r="M1277" s="1">
        <v>3.0</v>
      </c>
      <c r="N1277" s="1">
        <v>1.0</v>
      </c>
      <c r="O1277" s="1">
        <v>3.0</v>
      </c>
      <c r="P1277" s="1">
        <v>1.0</v>
      </c>
      <c r="Q1277" s="1">
        <v>3.0</v>
      </c>
      <c r="R1277" s="45">
        <f t="shared" si="6"/>
        <v>16</v>
      </c>
      <c r="S1277" s="45">
        <f t="shared" si="7"/>
        <v>3</v>
      </c>
      <c r="T1277" s="45">
        <f t="shared" si="8"/>
        <v>4</v>
      </c>
      <c r="U1277" s="45">
        <f t="shared" si="9"/>
        <v>9</v>
      </c>
      <c r="V1277" s="45">
        <f>VLOOKUP(R1277,'PCS Percentiles'!A$2:E$105,5,False)</f>
        <v>41</v>
      </c>
      <c r="W1277" s="112" t="str">
        <f t="shared" si="10"/>
        <v>Within Standard Deviation</v>
      </c>
    </row>
    <row r="1278">
      <c r="A1278" s="1" t="b">
        <v>1</v>
      </c>
      <c r="B1278" s="1" t="s">
        <v>687</v>
      </c>
      <c r="C1278" s="1">
        <v>2557.0</v>
      </c>
      <c r="D1278" s="20">
        <v>44309.5404590625</v>
      </c>
      <c r="E1278" s="1">
        <v>3.0</v>
      </c>
      <c r="F1278" s="1">
        <v>0.0</v>
      </c>
      <c r="G1278" s="1">
        <v>1.0</v>
      </c>
      <c r="H1278" s="1">
        <v>0.0</v>
      </c>
      <c r="I1278" s="1">
        <v>1.0</v>
      </c>
      <c r="J1278" s="1">
        <v>0.0</v>
      </c>
      <c r="K1278" s="1">
        <v>0.0</v>
      </c>
      <c r="L1278" s="1">
        <v>0.0</v>
      </c>
      <c r="M1278" s="1">
        <v>1.0</v>
      </c>
      <c r="N1278" s="1">
        <v>1.0</v>
      </c>
      <c r="O1278" s="1">
        <v>0.0</v>
      </c>
      <c r="P1278" s="1">
        <v>1.0</v>
      </c>
      <c r="Q1278" s="1">
        <v>0.0</v>
      </c>
      <c r="R1278" s="45">
        <f t="shared" si="6"/>
        <v>8</v>
      </c>
      <c r="S1278" s="45">
        <f t="shared" si="7"/>
        <v>6</v>
      </c>
      <c r="T1278" s="45">
        <f t="shared" si="8"/>
        <v>0</v>
      </c>
      <c r="U1278" s="45">
        <f t="shared" si="9"/>
        <v>2</v>
      </c>
      <c r="V1278" s="45">
        <f>VLOOKUP(R1278,'PCS Percentiles'!A$2:E$105,5,False)</f>
        <v>19</v>
      </c>
      <c r="W1278" s="112" t="str">
        <f t="shared" si="10"/>
        <v>Within Standard Deviation</v>
      </c>
    </row>
    <row r="1279">
      <c r="A1279" s="1" t="b">
        <v>1</v>
      </c>
      <c r="B1279" s="1" t="s">
        <v>688</v>
      </c>
      <c r="C1279" s="1">
        <v>2556.0</v>
      </c>
      <c r="D1279" s="20">
        <v>44309.56022429398</v>
      </c>
      <c r="E1279" s="1">
        <v>0.0</v>
      </c>
      <c r="F1279" s="1">
        <v>0.0</v>
      </c>
      <c r="G1279" s="1">
        <v>0.0</v>
      </c>
      <c r="H1279" s="1">
        <v>1.0</v>
      </c>
      <c r="I1279" s="1">
        <v>2.0</v>
      </c>
      <c r="J1279" s="1">
        <v>0.0</v>
      </c>
      <c r="K1279" s="1">
        <v>4.0</v>
      </c>
      <c r="L1279" s="1">
        <v>3.0</v>
      </c>
      <c r="M1279" s="1">
        <v>3.0</v>
      </c>
      <c r="N1279" s="1">
        <v>2.0</v>
      </c>
      <c r="O1279" s="1">
        <v>2.0</v>
      </c>
      <c r="P1279" s="1">
        <v>2.0</v>
      </c>
      <c r="Q1279" s="1">
        <v>3.0</v>
      </c>
      <c r="R1279" s="45">
        <f t="shared" si="6"/>
        <v>22</v>
      </c>
      <c r="S1279" s="45">
        <f t="shared" si="7"/>
        <v>5</v>
      </c>
      <c r="T1279" s="45">
        <f t="shared" si="8"/>
        <v>7</v>
      </c>
      <c r="U1279" s="45">
        <f t="shared" si="9"/>
        <v>10</v>
      </c>
      <c r="V1279" s="45">
        <f>VLOOKUP(R1279,'PCS Percentiles'!A$2:E$105,5,False)</f>
        <v>55</v>
      </c>
      <c r="W1279" s="112" t="str">
        <f t="shared" si="10"/>
        <v>Within Standard Deviation</v>
      </c>
    </row>
    <row r="1280">
      <c r="A1280" s="1" t="b">
        <v>1</v>
      </c>
      <c r="B1280" s="1" t="s">
        <v>573</v>
      </c>
      <c r="C1280" s="1" t="s">
        <v>993</v>
      </c>
      <c r="D1280" s="20">
        <v>44309.59509898148</v>
      </c>
      <c r="E1280" s="1">
        <v>3.0</v>
      </c>
      <c r="F1280" s="1">
        <v>1.0</v>
      </c>
      <c r="G1280" s="1">
        <v>2.0</v>
      </c>
      <c r="H1280" s="1">
        <v>2.0</v>
      </c>
      <c r="I1280" s="1">
        <v>3.0</v>
      </c>
      <c r="J1280" s="1">
        <v>2.0</v>
      </c>
      <c r="K1280" s="1">
        <v>1.0</v>
      </c>
      <c r="L1280" s="1">
        <v>4.0</v>
      </c>
      <c r="M1280" s="1">
        <v>2.0</v>
      </c>
      <c r="N1280" s="1">
        <v>2.0</v>
      </c>
      <c r="O1280" s="1">
        <v>3.0</v>
      </c>
      <c r="P1280" s="1">
        <v>3.0</v>
      </c>
      <c r="Q1280" s="1">
        <v>1.0</v>
      </c>
      <c r="R1280" s="45">
        <f t="shared" si="6"/>
        <v>29</v>
      </c>
      <c r="S1280" s="45">
        <f t="shared" si="7"/>
        <v>14</v>
      </c>
      <c r="T1280" s="45">
        <f t="shared" si="8"/>
        <v>4</v>
      </c>
      <c r="U1280" s="45">
        <f t="shared" si="9"/>
        <v>11</v>
      </c>
      <c r="V1280" s="45">
        <f>VLOOKUP(R1280,'PCS Percentiles'!A$2:E$105,5,False)</f>
        <v>73</v>
      </c>
      <c r="W1280" s="112" t="str">
        <f t="shared" si="10"/>
        <v>Within Standard Deviation</v>
      </c>
    </row>
    <row r="1281">
      <c r="A1281" s="1" t="b">
        <v>1</v>
      </c>
      <c r="B1281" s="1" t="s">
        <v>638</v>
      </c>
      <c r="C1281" s="1">
        <v>2491.0</v>
      </c>
      <c r="D1281" s="20">
        <v>44310.53256799768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45">
        <f t="shared" si="6"/>
        <v>0</v>
      </c>
      <c r="S1281" s="45">
        <f t="shared" si="7"/>
        <v>0</v>
      </c>
      <c r="T1281" s="45">
        <f t="shared" si="8"/>
        <v>0</v>
      </c>
      <c r="U1281" s="45">
        <f t="shared" si="9"/>
        <v>0</v>
      </c>
      <c r="V1281" s="45">
        <f>VLOOKUP(R1281,'PCS Percentiles'!A$2:E$105,5,False)</f>
        <v>2</v>
      </c>
      <c r="W1281" s="112" t="str">
        <f t="shared" si="10"/>
        <v>Within Standard Deviation</v>
      </c>
    </row>
    <row r="1282">
      <c r="A1282" s="1" t="b">
        <v>1</v>
      </c>
      <c r="B1282" s="1" t="s">
        <v>492</v>
      </c>
      <c r="C1282" s="1">
        <v>2327.0</v>
      </c>
      <c r="D1282" s="20">
        <v>44311.494097002316</v>
      </c>
      <c r="E1282" s="1">
        <v>1.0</v>
      </c>
      <c r="F1282" s="1">
        <v>0.0</v>
      </c>
      <c r="G1282" s="1">
        <v>0.0</v>
      </c>
      <c r="H1282" s="1">
        <v>1.0</v>
      </c>
      <c r="I1282" s="1">
        <v>1.0</v>
      </c>
      <c r="J1282" s="1">
        <v>1.0</v>
      </c>
      <c r="K1282" s="1">
        <v>0.0</v>
      </c>
      <c r="L1282" s="1">
        <v>1.0</v>
      </c>
      <c r="M1282" s="1">
        <v>1.0</v>
      </c>
      <c r="N1282" s="1">
        <v>0.0</v>
      </c>
      <c r="O1282" s="1">
        <v>1.0</v>
      </c>
      <c r="P1282" s="1">
        <v>1.0</v>
      </c>
      <c r="Q1282" s="1">
        <v>0.0</v>
      </c>
      <c r="R1282" s="45">
        <f t="shared" si="6"/>
        <v>8</v>
      </c>
      <c r="S1282" s="45">
        <f t="shared" si="7"/>
        <v>4</v>
      </c>
      <c r="T1282" s="45">
        <f t="shared" si="8"/>
        <v>1</v>
      </c>
      <c r="U1282" s="45">
        <f t="shared" si="9"/>
        <v>3</v>
      </c>
      <c r="V1282" s="45">
        <f>VLOOKUP(R1282,'PCS Percentiles'!A$2:E$105,5,False)</f>
        <v>19</v>
      </c>
      <c r="W1282" s="112" t="str">
        <f t="shared" si="10"/>
        <v>Within Standard Deviation</v>
      </c>
    </row>
    <row r="1283">
      <c r="A1283" s="1" t="b">
        <v>1</v>
      </c>
      <c r="B1283" s="1" t="s">
        <v>287</v>
      </c>
      <c r="C1283" s="1">
        <v>2047.0</v>
      </c>
      <c r="D1283" s="20">
        <v>44312.54818629629</v>
      </c>
      <c r="E1283" s="1">
        <v>3.0</v>
      </c>
      <c r="F1283" s="1">
        <v>2.0</v>
      </c>
      <c r="G1283" s="1">
        <v>2.0</v>
      </c>
      <c r="H1283" s="1">
        <v>3.0</v>
      </c>
      <c r="I1283" s="1">
        <v>3.0</v>
      </c>
      <c r="J1283" s="1">
        <v>1.0</v>
      </c>
      <c r="K1283" s="1">
        <v>1.0</v>
      </c>
      <c r="L1283" s="1">
        <v>2.0</v>
      </c>
      <c r="M1283" s="1">
        <v>1.0</v>
      </c>
      <c r="N1283" s="1">
        <v>2.0</v>
      </c>
      <c r="O1283" s="1">
        <v>2.0</v>
      </c>
      <c r="P1283" s="1">
        <v>1.0</v>
      </c>
      <c r="Q1283" s="1">
        <v>0.0</v>
      </c>
      <c r="R1283" s="45">
        <f t="shared" si="6"/>
        <v>23</v>
      </c>
      <c r="S1283" s="45">
        <f t="shared" si="7"/>
        <v>14</v>
      </c>
      <c r="T1283" s="45">
        <f t="shared" si="8"/>
        <v>2</v>
      </c>
      <c r="U1283" s="45">
        <f t="shared" si="9"/>
        <v>7</v>
      </c>
      <c r="V1283" s="45">
        <f>VLOOKUP(R1283,'PCS Percentiles'!A$2:E$105,5,False)</f>
        <v>57</v>
      </c>
      <c r="W1283" s="112" t="str">
        <f t="shared" si="10"/>
        <v>Within Standard Deviation</v>
      </c>
    </row>
    <row r="1284">
      <c r="A1284" s="1" t="b">
        <v>1</v>
      </c>
      <c r="B1284" s="1" t="s">
        <v>171</v>
      </c>
      <c r="C1284" s="1">
        <v>1585.0</v>
      </c>
      <c r="D1284" s="20">
        <v>44312.561236319445</v>
      </c>
      <c r="E1284" s="1">
        <v>2.0</v>
      </c>
      <c r="F1284" s="1">
        <v>1.0</v>
      </c>
      <c r="G1284" s="1">
        <v>2.0</v>
      </c>
      <c r="H1284" s="1">
        <v>1.0</v>
      </c>
      <c r="I1284" s="1">
        <v>1.0</v>
      </c>
      <c r="J1284" s="1">
        <v>2.0</v>
      </c>
      <c r="K1284" s="1">
        <v>1.0</v>
      </c>
      <c r="L1284" s="1">
        <v>2.0</v>
      </c>
      <c r="M1284" s="1">
        <v>1.0</v>
      </c>
      <c r="N1284" s="1">
        <v>1.0</v>
      </c>
      <c r="O1284" s="1">
        <v>3.0</v>
      </c>
      <c r="P1284" s="1">
        <v>1.0</v>
      </c>
      <c r="Q1284" s="1">
        <v>2.0</v>
      </c>
      <c r="R1284" s="45">
        <f t="shared" si="6"/>
        <v>20</v>
      </c>
      <c r="S1284" s="45">
        <f t="shared" si="7"/>
        <v>8</v>
      </c>
      <c r="T1284" s="45">
        <f t="shared" si="8"/>
        <v>5</v>
      </c>
      <c r="U1284" s="45">
        <f t="shared" si="9"/>
        <v>7</v>
      </c>
      <c r="V1284" s="45">
        <f>VLOOKUP(R1284,'PCS Percentiles'!A$2:E$105,5,False)</f>
        <v>50</v>
      </c>
      <c r="W1284" s="112" t="str">
        <f t="shared" si="10"/>
        <v>Within Standard Deviation</v>
      </c>
    </row>
    <row r="1285">
      <c r="A1285" s="1" t="b">
        <v>1</v>
      </c>
      <c r="B1285" s="1" t="s">
        <v>566</v>
      </c>
      <c r="C1285" s="1">
        <v>2426.0</v>
      </c>
      <c r="D1285" s="20">
        <v>44312.584808541666</v>
      </c>
      <c r="E1285" s="1">
        <v>2.0</v>
      </c>
      <c r="F1285" s="1">
        <v>1.0</v>
      </c>
      <c r="G1285" s="1">
        <v>3.0</v>
      </c>
      <c r="H1285" s="1">
        <v>2.0</v>
      </c>
      <c r="I1285" s="1">
        <v>1.0</v>
      </c>
      <c r="J1285" s="1">
        <v>2.0</v>
      </c>
      <c r="K1285" s="1">
        <v>3.0</v>
      </c>
      <c r="L1285" s="1">
        <v>3.0</v>
      </c>
      <c r="M1285" s="1">
        <v>1.0</v>
      </c>
      <c r="N1285" s="1">
        <v>1.0</v>
      </c>
      <c r="O1285" s="1">
        <v>2.0</v>
      </c>
      <c r="P1285" s="1">
        <v>1.0</v>
      </c>
      <c r="Q1285" s="1">
        <v>2.0</v>
      </c>
      <c r="R1285" s="45">
        <f t="shared" si="6"/>
        <v>24</v>
      </c>
      <c r="S1285" s="45">
        <f t="shared" si="7"/>
        <v>10</v>
      </c>
      <c r="T1285" s="45">
        <f t="shared" si="8"/>
        <v>7</v>
      </c>
      <c r="U1285" s="45">
        <f t="shared" si="9"/>
        <v>7</v>
      </c>
      <c r="V1285" s="45">
        <f>VLOOKUP(R1285,'PCS Percentiles'!A$2:E$105,5,False)</f>
        <v>60</v>
      </c>
      <c r="W1285" s="112" t="str">
        <f t="shared" si="10"/>
        <v>Within Standard Deviation</v>
      </c>
    </row>
    <row r="1286">
      <c r="A1286" s="1" t="b">
        <v>1</v>
      </c>
      <c r="B1286" s="1" t="s">
        <v>160</v>
      </c>
      <c r="C1286" s="1">
        <v>1583.0</v>
      </c>
      <c r="D1286" s="20">
        <v>44312.81850309028</v>
      </c>
      <c r="E1286" s="1">
        <v>1.0</v>
      </c>
      <c r="F1286" s="1">
        <v>0.0</v>
      </c>
      <c r="G1286" s="1">
        <v>0.0</v>
      </c>
      <c r="H1286" s="1">
        <v>1.0</v>
      </c>
      <c r="I1286" s="1">
        <v>2.0</v>
      </c>
      <c r="J1286" s="1">
        <v>2.0</v>
      </c>
      <c r="K1286" s="1">
        <v>0.0</v>
      </c>
      <c r="L1286" s="1">
        <v>0.0</v>
      </c>
      <c r="M1286" s="1">
        <v>0.0</v>
      </c>
      <c r="N1286" s="1">
        <v>1.0</v>
      </c>
      <c r="O1286" s="1">
        <v>0.0</v>
      </c>
      <c r="P1286" s="1">
        <v>1.0</v>
      </c>
      <c r="Q1286" s="1">
        <v>0.0</v>
      </c>
      <c r="R1286" s="45">
        <f t="shared" si="6"/>
        <v>8</v>
      </c>
      <c r="S1286" s="45">
        <f t="shared" si="7"/>
        <v>5</v>
      </c>
      <c r="T1286" s="45">
        <f t="shared" si="8"/>
        <v>2</v>
      </c>
      <c r="U1286" s="45">
        <f t="shared" si="9"/>
        <v>1</v>
      </c>
      <c r="V1286" s="45">
        <f>VLOOKUP(R1286,'PCS Percentiles'!A$2:E$105,5,False)</f>
        <v>19</v>
      </c>
      <c r="W1286" s="112" t="str">
        <f t="shared" si="10"/>
        <v>Within Standard Deviation</v>
      </c>
    </row>
    <row r="1287">
      <c r="A1287" s="1" t="b">
        <v>1</v>
      </c>
      <c r="B1287" s="1" t="s">
        <v>599</v>
      </c>
      <c r="C1287" s="1">
        <v>2456.0</v>
      </c>
      <c r="D1287" s="20">
        <v>44312.84895501158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45">
        <f t="shared" si="6"/>
        <v>0</v>
      </c>
      <c r="S1287" s="45">
        <f t="shared" si="7"/>
        <v>0</v>
      </c>
      <c r="T1287" s="45">
        <f t="shared" si="8"/>
        <v>0</v>
      </c>
      <c r="U1287" s="45">
        <f t="shared" si="9"/>
        <v>0</v>
      </c>
      <c r="V1287" s="45">
        <f>VLOOKUP(R1287,'PCS Percentiles'!A$2:E$105,5,False)</f>
        <v>2</v>
      </c>
      <c r="W1287" s="112" t="str">
        <f t="shared" si="10"/>
        <v>Within Standard Deviation</v>
      </c>
    </row>
    <row r="1288">
      <c r="A1288" s="1" t="b">
        <v>1</v>
      </c>
      <c r="B1288" s="1" t="s">
        <v>220</v>
      </c>
      <c r="C1288" s="1">
        <v>1983.0</v>
      </c>
      <c r="D1288" s="20">
        <v>44313.438348842596</v>
      </c>
      <c r="E1288" s="1">
        <v>2.0</v>
      </c>
      <c r="F1288" s="1">
        <v>0.0</v>
      </c>
      <c r="G1288" s="1">
        <v>2.0</v>
      </c>
      <c r="H1288" s="1">
        <v>2.0</v>
      </c>
      <c r="I1288" s="1">
        <v>3.0</v>
      </c>
      <c r="J1288" s="1">
        <v>3.0</v>
      </c>
      <c r="K1288" s="1">
        <v>3.0</v>
      </c>
      <c r="L1288" s="1">
        <v>3.0</v>
      </c>
      <c r="M1288" s="1">
        <v>1.0</v>
      </c>
      <c r="N1288" s="1">
        <v>1.0</v>
      </c>
      <c r="O1288" s="1">
        <v>2.0</v>
      </c>
      <c r="P1288" s="1">
        <v>0.0</v>
      </c>
      <c r="Q1288" s="1">
        <v>0.0</v>
      </c>
      <c r="R1288" s="45">
        <f t="shared" si="6"/>
        <v>22</v>
      </c>
      <c r="S1288" s="45">
        <f t="shared" si="7"/>
        <v>9</v>
      </c>
      <c r="T1288" s="45">
        <f t="shared" si="8"/>
        <v>6</v>
      </c>
      <c r="U1288" s="45">
        <f t="shared" si="9"/>
        <v>7</v>
      </c>
      <c r="V1288" s="45">
        <f>VLOOKUP(R1288,'PCS Percentiles'!A$2:E$105,5,False)</f>
        <v>55</v>
      </c>
      <c r="W1288" s="112" t="str">
        <f t="shared" si="10"/>
        <v>Within Standard Deviation</v>
      </c>
    </row>
    <row r="1289">
      <c r="A1289" s="1" t="b">
        <v>1</v>
      </c>
      <c r="B1289" s="1" t="s">
        <v>555</v>
      </c>
      <c r="C1289" s="1">
        <v>2406.0</v>
      </c>
      <c r="D1289" s="20">
        <v>44313.46822185185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1.0</v>
      </c>
      <c r="K1289" s="1">
        <v>0.0</v>
      </c>
      <c r="L1289" s="1">
        <v>1.0</v>
      </c>
      <c r="M1289" s="1">
        <v>0.0</v>
      </c>
      <c r="N1289" s="1">
        <v>0.0</v>
      </c>
      <c r="O1289" s="1">
        <v>0.0</v>
      </c>
      <c r="P1289" s="1">
        <v>1.0</v>
      </c>
      <c r="Q1289" s="1">
        <v>0.0</v>
      </c>
      <c r="R1289" s="45">
        <f t="shared" si="6"/>
        <v>3</v>
      </c>
      <c r="S1289" s="45">
        <f t="shared" si="7"/>
        <v>1</v>
      </c>
      <c r="T1289" s="45">
        <f t="shared" si="8"/>
        <v>1</v>
      </c>
      <c r="U1289" s="45">
        <f t="shared" si="9"/>
        <v>1</v>
      </c>
      <c r="V1289" s="45">
        <f>VLOOKUP(R1289,'PCS Percentiles'!A$2:E$105,5,False)</f>
        <v>6</v>
      </c>
      <c r="W1289" s="112" t="str">
        <f t="shared" si="10"/>
        <v>Within Standard Deviation</v>
      </c>
    </row>
    <row r="1290">
      <c r="A1290" s="1" t="b">
        <v>1</v>
      </c>
      <c r="B1290" s="1" t="s">
        <v>628</v>
      </c>
      <c r="C1290" s="1">
        <v>2482.0</v>
      </c>
      <c r="D1290" s="20">
        <v>44313.51331246528</v>
      </c>
      <c r="E1290" s="1">
        <v>1.0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2.0</v>
      </c>
      <c r="O1290" s="1">
        <v>0.0</v>
      </c>
      <c r="P1290" s="1">
        <v>2.0</v>
      </c>
      <c r="Q1290" s="1">
        <v>0.0</v>
      </c>
      <c r="R1290" s="45">
        <f t="shared" si="6"/>
        <v>5</v>
      </c>
      <c r="S1290" s="45">
        <f t="shared" si="7"/>
        <v>3</v>
      </c>
      <c r="T1290" s="45">
        <f t="shared" si="8"/>
        <v>0</v>
      </c>
      <c r="U1290" s="45">
        <f t="shared" si="9"/>
        <v>2</v>
      </c>
      <c r="V1290" s="45">
        <f>VLOOKUP(R1290,'PCS Percentiles'!A$2:E$105,5,False)</f>
        <v>11</v>
      </c>
      <c r="W1290" s="112" t="str">
        <f t="shared" si="10"/>
        <v>Within Standard Deviation</v>
      </c>
    </row>
    <row r="1291">
      <c r="A1291" s="1" t="b">
        <v>1</v>
      </c>
      <c r="B1291" s="1" t="s">
        <v>448</v>
      </c>
      <c r="C1291" s="1">
        <v>2264.0</v>
      </c>
      <c r="D1291" s="20">
        <v>44313.812932615736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45">
        <f t="shared" si="6"/>
        <v>0</v>
      </c>
      <c r="S1291" s="45">
        <f t="shared" si="7"/>
        <v>0</v>
      </c>
      <c r="T1291" s="45">
        <f t="shared" si="8"/>
        <v>0</v>
      </c>
      <c r="U1291" s="45">
        <f t="shared" si="9"/>
        <v>0</v>
      </c>
      <c r="V1291" s="45">
        <f>VLOOKUP(R1291,'PCS Percentiles'!A$2:E$105,5,False)</f>
        <v>2</v>
      </c>
      <c r="W1291" s="112" t="str">
        <f t="shared" si="10"/>
        <v>Within Standard Deviation</v>
      </c>
    </row>
    <row r="1292">
      <c r="A1292" s="1" t="b">
        <v>1</v>
      </c>
      <c r="B1292" s="1" t="s">
        <v>372</v>
      </c>
      <c r="C1292" s="1">
        <v>2170.0</v>
      </c>
      <c r="D1292" s="20">
        <v>44314.518725601854</v>
      </c>
      <c r="E1292" s="1">
        <v>0.0</v>
      </c>
      <c r="F1292" s="1">
        <v>0.0</v>
      </c>
      <c r="G1292" s="1">
        <v>1.0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1.0</v>
      </c>
      <c r="O1292" s="1">
        <v>1.0</v>
      </c>
      <c r="P1292" s="1">
        <v>0.0</v>
      </c>
      <c r="Q1292" s="1">
        <v>0.0</v>
      </c>
      <c r="R1292" s="45">
        <f t="shared" si="6"/>
        <v>3</v>
      </c>
      <c r="S1292" s="45">
        <f t="shared" si="7"/>
        <v>1</v>
      </c>
      <c r="T1292" s="45">
        <f t="shared" si="8"/>
        <v>0</v>
      </c>
      <c r="U1292" s="45">
        <f t="shared" si="9"/>
        <v>2</v>
      </c>
      <c r="V1292" s="45">
        <f>VLOOKUP(R1292,'PCS Percentiles'!A$2:E$105,5,False)</f>
        <v>6</v>
      </c>
      <c r="W1292" s="112" t="str">
        <f t="shared" si="10"/>
        <v>Within Standard Deviation</v>
      </c>
    </row>
    <row r="1293">
      <c r="A1293" s="1" t="b">
        <v>1</v>
      </c>
      <c r="B1293" s="1" t="s">
        <v>715</v>
      </c>
      <c r="C1293" s="1">
        <v>2565.0</v>
      </c>
      <c r="D1293" s="20">
        <v>44314.680885752314</v>
      </c>
      <c r="E1293" s="1">
        <v>2.0</v>
      </c>
      <c r="F1293" s="1">
        <v>0.0</v>
      </c>
      <c r="G1293" s="1">
        <v>1.0</v>
      </c>
      <c r="H1293" s="1">
        <v>2.0</v>
      </c>
      <c r="I1293" s="1">
        <v>0.0</v>
      </c>
      <c r="J1293" s="1">
        <v>2.0</v>
      </c>
      <c r="K1293" s="1">
        <v>2.0</v>
      </c>
      <c r="L1293" s="1">
        <v>1.0</v>
      </c>
      <c r="M1293" s="1">
        <v>1.0</v>
      </c>
      <c r="N1293" s="1">
        <v>2.0</v>
      </c>
      <c r="O1293" s="1">
        <v>1.0</v>
      </c>
      <c r="P1293" s="1">
        <v>1.0</v>
      </c>
      <c r="Q1293" s="1">
        <v>2.0</v>
      </c>
      <c r="R1293" s="45">
        <f t="shared" si="6"/>
        <v>17</v>
      </c>
      <c r="S1293" s="45">
        <f t="shared" si="7"/>
        <v>6</v>
      </c>
      <c r="T1293" s="45">
        <f t="shared" si="8"/>
        <v>6</v>
      </c>
      <c r="U1293" s="45">
        <f t="shared" si="9"/>
        <v>5</v>
      </c>
      <c r="V1293" s="45">
        <f>VLOOKUP(R1293,'PCS Percentiles'!A$2:E$105,5,False)</f>
        <v>44</v>
      </c>
      <c r="W1293" s="112" t="str">
        <f t="shared" si="10"/>
        <v>Within Standard Deviation</v>
      </c>
    </row>
    <row r="1294">
      <c r="A1294" s="1" t="b">
        <v>1</v>
      </c>
      <c r="B1294" s="1" t="s">
        <v>564</v>
      </c>
      <c r="C1294" s="1">
        <v>2398.0</v>
      </c>
      <c r="D1294" s="20">
        <v>44315.49852341435</v>
      </c>
      <c r="E1294" s="1">
        <v>1.0</v>
      </c>
      <c r="F1294" s="1">
        <v>0.0</v>
      </c>
      <c r="G1294" s="1">
        <v>1.0</v>
      </c>
      <c r="H1294" s="1">
        <v>0.0</v>
      </c>
      <c r="I1294" s="1">
        <v>0.0</v>
      </c>
      <c r="J1294" s="1">
        <v>1.0</v>
      </c>
      <c r="K1294" s="1">
        <v>0.0</v>
      </c>
      <c r="L1294" s="1">
        <v>1.0</v>
      </c>
      <c r="M1294" s="1">
        <v>1.0</v>
      </c>
      <c r="N1294" s="1">
        <v>2.0</v>
      </c>
      <c r="O1294" s="1">
        <v>1.0</v>
      </c>
      <c r="P1294" s="1">
        <v>0.0</v>
      </c>
      <c r="Q1294" s="1">
        <v>0.0</v>
      </c>
      <c r="R1294" s="45">
        <f t="shared" si="6"/>
        <v>8</v>
      </c>
      <c r="S1294" s="45">
        <f t="shared" si="7"/>
        <v>2</v>
      </c>
      <c r="T1294" s="45">
        <f t="shared" si="8"/>
        <v>1</v>
      </c>
      <c r="U1294" s="45">
        <f t="shared" si="9"/>
        <v>5</v>
      </c>
      <c r="V1294" s="45">
        <f>VLOOKUP(R1294,'PCS Percentiles'!A$2:E$105,5,False)</f>
        <v>19</v>
      </c>
      <c r="W1294" s="112" t="str">
        <f t="shared" si="10"/>
        <v>Within Standard Deviation</v>
      </c>
    </row>
    <row r="1295">
      <c r="A1295" s="1" t="b">
        <v>1</v>
      </c>
      <c r="B1295" s="1" t="s">
        <v>570</v>
      </c>
      <c r="C1295" s="1">
        <v>2430.0</v>
      </c>
      <c r="D1295" s="20">
        <v>44315.53763623843</v>
      </c>
      <c r="E1295" s="1">
        <v>2.0</v>
      </c>
      <c r="F1295" s="1">
        <v>2.0</v>
      </c>
      <c r="G1295" s="1">
        <v>2.0</v>
      </c>
      <c r="H1295" s="1">
        <v>3.0</v>
      </c>
      <c r="I1295" s="1">
        <v>2.0</v>
      </c>
      <c r="J1295" s="1">
        <v>3.0</v>
      </c>
      <c r="K1295" s="1">
        <v>3.0</v>
      </c>
      <c r="L1295" s="1">
        <v>3.0</v>
      </c>
      <c r="M1295" s="1">
        <v>2.0</v>
      </c>
      <c r="N1295" s="1">
        <v>2.0</v>
      </c>
      <c r="O1295" s="1">
        <v>2.0</v>
      </c>
      <c r="P1295" s="1">
        <v>2.0</v>
      </c>
      <c r="Q1295" s="1">
        <v>1.0</v>
      </c>
      <c r="R1295" s="45">
        <f t="shared" si="6"/>
        <v>29</v>
      </c>
      <c r="S1295" s="45">
        <f t="shared" si="7"/>
        <v>13</v>
      </c>
      <c r="T1295" s="45">
        <f t="shared" si="8"/>
        <v>7</v>
      </c>
      <c r="U1295" s="45">
        <f t="shared" si="9"/>
        <v>9</v>
      </c>
      <c r="V1295" s="45">
        <f>VLOOKUP(R1295,'PCS Percentiles'!A$2:E$105,5,False)</f>
        <v>73</v>
      </c>
      <c r="W1295" s="112" t="str">
        <f t="shared" si="10"/>
        <v>Within Standard Deviation</v>
      </c>
    </row>
    <row r="1296">
      <c r="A1296" s="1" t="b">
        <v>1</v>
      </c>
      <c r="B1296" s="1" t="s">
        <v>929</v>
      </c>
      <c r="C1296" s="1">
        <v>2550.0</v>
      </c>
      <c r="D1296" s="20">
        <v>44315.734309050924</v>
      </c>
      <c r="E1296" s="1">
        <v>3.0</v>
      </c>
      <c r="F1296" s="1">
        <v>1.0</v>
      </c>
      <c r="G1296" s="1">
        <v>3.0</v>
      </c>
      <c r="H1296" s="1">
        <v>3.0</v>
      </c>
      <c r="I1296" s="1">
        <v>2.0</v>
      </c>
      <c r="J1296" s="1">
        <v>1.0</v>
      </c>
      <c r="K1296" s="1">
        <v>0.0</v>
      </c>
      <c r="L1296" s="1">
        <v>3.0</v>
      </c>
      <c r="M1296" s="1">
        <v>2.0</v>
      </c>
      <c r="N1296" s="1">
        <v>2.0</v>
      </c>
      <c r="O1296" s="1">
        <v>3.0</v>
      </c>
      <c r="P1296" s="1">
        <v>1.0</v>
      </c>
      <c r="Q1296" s="1">
        <v>3.0</v>
      </c>
      <c r="R1296" s="45">
        <f t="shared" si="6"/>
        <v>27</v>
      </c>
      <c r="S1296" s="45">
        <f t="shared" si="7"/>
        <v>13</v>
      </c>
      <c r="T1296" s="45">
        <f t="shared" si="8"/>
        <v>4</v>
      </c>
      <c r="U1296" s="45">
        <f t="shared" si="9"/>
        <v>10</v>
      </c>
      <c r="V1296" s="45">
        <f>VLOOKUP(R1296,'PCS Percentiles'!A$2:E$105,5,False)</f>
        <v>67</v>
      </c>
      <c r="W1296" s="112" t="str">
        <f t="shared" si="10"/>
        <v>Within Standard Deviation</v>
      </c>
    </row>
    <row r="1297">
      <c r="A1297" s="1" t="b">
        <v>1</v>
      </c>
      <c r="B1297" s="1" t="s">
        <v>465</v>
      </c>
      <c r="C1297" s="1">
        <v>2294.0</v>
      </c>
      <c r="D1297" s="20">
        <v>44315.88919958333</v>
      </c>
      <c r="E1297" s="1">
        <v>2.0</v>
      </c>
      <c r="F1297" s="1">
        <v>2.0</v>
      </c>
      <c r="G1297" s="1">
        <v>2.0</v>
      </c>
      <c r="H1297" s="1">
        <v>2.0</v>
      </c>
      <c r="I1297" s="1">
        <v>2.0</v>
      </c>
      <c r="J1297" s="1">
        <v>2.0</v>
      </c>
      <c r="K1297" s="1">
        <v>2.0</v>
      </c>
      <c r="L1297" s="1">
        <v>4.0</v>
      </c>
      <c r="M1297" s="1">
        <v>3.0</v>
      </c>
      <c r="N1297" s="1">
        <v>2.0</v>
      </c>
      <c r="O1297" s="1">
        <v>3.0</v>
      </c>
      <c r="P1297" s="1">
        <v>3.0</v>
      </c>
      <c r="Q1297" s="1">
        <v>3.0</v>
      </c>
      <c r="R1297" s="45">
        <f t="shared" si="6"/>
        <v>32</v>
      </c>
      <c r="S1297" s="45">
        <f t="shared" si="7"/>
        <v>13</v>
      </c>
      <c r="T1297" s="45">
        <f t="shared" si="8"/>
        <v>7</v>
      </c>
      <c r="U1297" s="45">
        <f t="shared" si="9"/>
        <v>12</v>
      </c>
      <c r="V1297" s="45">
        <f>VLOOKUP(R1297,'PCS Percentiles'!A$2:E$105,5,False)</f>
        <v>80</v>
      </c>
      <c r="W1297" s="112" t="str">
        <f t="shared" si="10"/>
        <v>Clinically Relevant</v>
      </c>
    </row>
    <row r="1298">
      <c r="A1298" s="1" t="b">
        <v>1</v>
      </c>
      <c r="B1298" s="1" t="s">
        <v>692</v>
      </c>
      <c r="C1298" s="1">
        <v>2553.0</v>
      </c>
      <c r="D1298" s="20">
        <v>44316.602750833335</v>
      </c>
      <c r="E1298" s="1">
        <v>4.0</v>
      </c>
      <c r="F1298" s="1">
        <v>2.0</v>
      </c>
      <c r="G1298" s="1">
        <v>4.0</v>
      </c>
      <c r="H1298" s="1">
        <v>3.0</v>
      </c>
      <c r="I1298" s="1">
        <v>3.0</v>
      </c>
      <c r="J1298" s="1">
        <v>4.0</v>
      </c>
      <c r="K1298" s="1">
        <v>4.0</v>
      </c>
      <c r="L1298" s="1">
        <v>3.0</v>
      </c>
      <c r="M1298" s="1">
        <v>4.0</v>
      </c>
      <c r="N1298" s="1">
        <v>4.0</v>
      </c>
      <c r="O1298" s="1">
        <v>4.0</v>
      </c>
      <c r="P1298" s="1">
        <v>2.0</v>
      </c>
      <c r="Q1298" s="1">
        <v>4.0</v>
      </c>
      <c r="R1298" s="45">
        <f t="shared" si="6"/>
        <v>45</v>
      </c>
      <c r="S1298" s="45">
        <f t="shared" si="7"/>
        <v>18</v>
      </c>
      <c r="T1298" s="45">
        <f t="shared" si="8"/>
        <v>12</v>
      </c>
      <c r="U1298" s="45">
        <f t="shared" si="9"/>
        <v>15</v>
      </c>
      <c r="V1298" s="45">
        <f>VLOOKUP(R1298,'PCS Percentiles'!A$2:E$105,5,False)</f>
        <v>97</v>
      </c>
      <c r="W1298" s="112" t="str">
        <f t="shared" si="10"/>
        <v>Clinically Relevant</v>
      </c>
    </row>
    <row r="1299">
      <c r="A1299" s="1" t="b">
        <v>1</v>
      </c>
      <c r="B1299" s="1" t="s">
        <v>691</v>
      </c>
      <c r="C1299" s="1">
        <v>2564.0</v>
      </c>
      <c r="D1299" s="20">
        <v>44316.89936488426</v>
      </c>
      <c r="E1299" s="1">
        <v>2.0</v>
      </c>
      <c r="F1299" s="1">
        <v>0.0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0.0</v>
      </c>
      <c r="L1299" s="1">
        <v>1.0</v>
      </c>
      <c r="M1299" s="1">
        <v>0.0</v>
      </c>
      <c r="N1299" s="1">
        <v>0.0</v>
      </c>
      <c r="O1299" s="1">
        <v>0.0</v>
      </c>
      <c r="P1299" s="1">
        <v>0.0</v>
      </c>
      <c r="Q1299" s="1">
        <v>1.0</v>
      </c>
      <c r="R1299" s="45">
        <f t="shared" si="6"/>
        <v>5</v>
      </c>
      <c r="S1299" s="45">
        <f t="shared" si="7"/>
        <v>2</v>
      </c>
      <c r="T1299" s="45">
        <f t="shared" si="8"/>
        <v>2</v>
      </c>
      <c r="U1299" s="45">
        <f t="shared" si="9"/>
        <v>1</v>
      </c>
      <c r="V1299" s="45">
        <f>VLOOKUP(R1299,'PCS Percentiles'!A$2:E$105,5,False)</f>
        <v>11</v>
      </c>
      <c r="W1299" s="112" t="str">
        <f t="shared" si="10"/>
        <v>Within Standard Deviation</v>
      </c>
    </row>
    <row r="1300">
      <c r="A1300" s="1" t="b">
        <v>1</v>
      </c>
      <c r="B1300" s="1" t="s">
        <v>538</v>
      </c>
      <c r="C1300" s="1">
        <v>2372.0</v>
      </c>
      <c r="D1300" s="20">
        <v>44318.42847063657</v>
      </c>
      <c r="E1300" s="1">
        <v>4.0</v>
      </c>
      <c r="F1300" s="1">
        <v>1.0</v>
      </c>
      <c r="G1300" s="1">
        <v>2.0</v>
      </c>
      <c r="H1300" s="1">
        <v>2.0</v>
      </c>
      <c r="I1300" s="1">
        <v>2.0</v>
      </c>
      <c r="J1300" s="1">
        <v>2.0</v>
      </c>
      <c r="K1300" s="1">
        <v>3.0</v>
      </c>
      <c r="L1300" s="1">
        <v>4.0</v>
      </c>
      <c r="M1300" s="1">
        <v>4.0</v>
      </c>
      <c r="N1300" s="1">
        <v>2.0</v>
      </c>
      <c r="O1300" s="1">
        <v>2.0</v>
      </c>
      <c r="P1300" s="1">
        <v>2.0</v>
      </c>
      <c r="Q1300" s="1">
        <v>3.0</v>
      </c>
      <c r="R1300" s="45">
        <f t="shared" si="6"/>
        <v>33</v>
      </c>
      <c r="S1300" s="45">
        <f t="shared" si="7"/>
        <v>13</v>
      </c>
      <c r="T1300" s="45">
        <f t="shared" si="8"/>
        <v>8</v>
      </c>
      <c r="U1300" s="45">
        <f t="shared" si="9"/>
        <v>12</v>
      </c>
      <c r="V1300" s="45">
        <f>VLOOKUP(R1300,'PCS Percentiles'!A$2:E$105,5,False)</f>
        <v>81</v>
      </c>
      <c r="W1300" s="112" t="str">
        <f t="shared" si="10"/>
        <v>Clinically Relevant</v>
      </c>
    </row>
    <row r="1301">
      <c r="A1301" s="1" t="b">
        <v>1</v>
      </c>
      <c r="B1301" s="1" t="s">
        <v>694</v>
      </c>
      <c r="C1301" s="1">
        <v>2566.0</v>
      </c>
      <c r="D1301" s="20">
        <v>44320.741821550924</v>
      </c>
      <c r="E1301" s="1">
        <v>1.0</v>
      </c>
      <c r="F1301" s="1">
        <v>1.0</v>
      </c>
      <c r="G1301" s="1">
        <v>1.0</v>
      </c>
      <c r="H1301" s="1">
        <v>2.0</v>
      </c>
      <c r="I1301" s="1">
        <v>1.0</v>
      </c>
      <c r="J1301" s="1">
        <v>1.0</v>
      </c>
      <c r="K1301" s="1">
        <v>3.0</v>
      </c>
      <c r="L1301" s="1">
        <v>2.0</v>
      </c>
      <c r="M1301" s="1">
        <v>1.0</v>
      </c>
      <c r="N1301" s="1">
        <v>1.0</v>
      </c>
      <c r="O1301" s="1">
        <v>1.0</v>
      </c>
      <c r="P1301" s="1">
        <v>1.0</v>
      </c>
      <c r="Q1301" s="1">
        <v>1.0</v>
      </c>
      <c r="R1301" s="45">
        <f t="shared" si="6"/>
        <v>17</v>
      </c>
      <c r="S1301" s="45">
        <f t="shared" si="7"/>
        <v>7</v>
      </c>
      <c r="T1301" s="45">
        <f t="shared" si="8"/>
        <v>5</v>
      </c>
      <c r="U1301" s="45">
        <f t="shared" si="9"/>
        <v>5</v>
      </c>
      <c r="V1301" s="45">
        <f>VLOOKUP(R1301,'PCS Percentiles'!A$2:E$105,5,False)</f>
        <v>44</v>
      </c>
      <c r="W1301" s="112" t="str">
        <f t="shared" si="10"/>
        <v>Within Standard Deviation</v>
      </c>
    </row>
    <row r="1302">
      <c r="A1302" t="b">
        <v>0</v>
      </c>
      <c r="B1302" s="1" t="s">
        <v>930</v>
      </c>
      <c r="C1302" s="1">
        <v>2571.0</v>
      </c>
      <c r="D1302" s="20">
        <v>44321.81591164352</v>
      </c>
      <c r="E1302" s="1">
        <v>1.0</v>
      </c>
      <c r="F1302" s="1">
        <v>1.0</v>
      </c>
      <c r="G1302" s="1">
        <v>1.0</v>
      </c>
      <c r="H1302" s="1">
        <v>2.0</v>
      </c>
      <c r="I1302" s="1">
        <v>1.0</v>
      </c>
      <c r="J1302" s="1">
        <v>2.0</v>
      </c>
      <c r="K1302" s="1">
        <v>0.0</v>
      </c>
      <c r="L1302" s="1">
        <v>1.0</v>
      </c>
      <c r="M1302" s="1">
        <v>2.0</v>
      </c>
      <c r="N1302" s="1">
        <v>1.0</v>
      </c>
      <c r="O1302" s="1">
        <v>1.0</v>
      </c>
      <c r="P1302" s="1">
        <v>2.0</v>
      </c>
      <c r="Q1302" s="1">
        <v>0.0</v>
      </c>
      <c r="R1302" s="45">
        <f t="shared" si="6"/>
        <v>15</v>
      </c>
      <c r="S1302" s="45">
        <f t="shared" si="7"/>
        <v>8</v>
      </c>
      <c r="T1302" s="45">
        <f t="shared" si="8"/>
        <v>2</v>
      </c>
      <c r="U1302" s="45">
        <f t="shared" si="9"/>
        <v>5</v>
      </c>
      <c r="V1302" s="45">
        <f>VLOOKUP(R1302,'PCS Percentiles'!A$2:E$105,5,False)</f>
        <v>39</v>
      </c>
      <c r="W1302" s="112" t="str">
        <f t="shared" si="10"/>
        <v>Within Standard Deviation</v>
      </c>
    </row>
    <row r="1303">
      <c r="A1303" s="1" t="b">
        <v>1</v>
      </c>
      <c r="B1303" s="1" t="s">
        <v>192</v>
      </c>
      <c r="C1303" s="1">
        <v>1956.0</v>
      </c>
      <c r="D1303" s="20">
        <v>44321.85367928241</v>
      </c>
      <c r="E1303" s="1">
        <v>3.0</v>
      </c>
      <c r="F1303" s="1">
        <v>2.0</v>
      </c>
      <c r="G1303" s="1">
        <v>2.0</v>
      </c>
      <c r="H1303" s="1">
        <v>2.0</v>
      </c>
      <c r="I1303" s="1">
        <v>1.0</v>
      </c>
      <c r="J1303" s="1">
        <v>1.0</v>
      </c>
      <c r="K1303" s="1">
        <v>1.0</v>
      </c>
      <c r="L1303" s="1">
        <v>1.0</v>
      </c>
      <c r="M1303" s="1">
        <v>1.0</v>
      </c>
      <c r="N1303" s="1">
        <v>2.0</v>
      </c>
      <c r="O1303" s="1">
        <v>2.0</v>
      </c>
      <c r="P1303" s="1">
        <v>1.0</v>
      </c>
      <c r="Q1303" s="1">
        <v>1.0</v>
      </c>
      <c r="R1303" s="45">
        <f t="shared" si="6"/>
        <v>20</v>
      </c>
      <c r="S1303" s="45">
        <f t="shared" si="7"/>
        <v>11</v>
      </c>
      <c r="T1303" s="45">
        <f t="shared" si="8"/>
        <v>3</v>
      </c>
      <c r="U1303" s="45">
        <f t="shared" si="9"/>
        <v>6</v>
      </c>
      <c r="V1303" s="45">
        <f>VLOOKUP(R1303,'PCS Percentiles'!A$2:E$105,5,False)</f>
        <v>50</v>
      </c>
      <c r="W1303" s="112" t="str">
        <f t="shared" si="10"/>
        <v>Within Standard Deviation</v>
      </c>
    </row>
    <row r="1304">
      <c r="A1304" s="1" t="b">
        <v>1</v>
      </c>
      <c r="B1304" s="1" t="s">
        <v>326</v>
      </c>
      <c r="C1304" s="1">
        <v>2121.0</v>
      </c>
      <c r="D1304" s="20">
        <v>44322.55316945602</v>
      </c>
      <c r="E1304" s="1">
        <v>1.0</v>
      </c>
      <c r="F1304" s="1">
        <v>0.0</v>
      </c>
      <c r="G1304" s="1">
        <v>1.0</v>
      </c>
      <c r="H1304" s="1">
        <v>1.0</v>
      </c>
      <c r="I1304" s="1">
        <v>0.0</v>
      </c>
      <c r="J1304" s="1">
        <v>1.0</v>
      </c>
      <c r="K1304" s="1">
        <v>1.0</v>
      </c>
      <c r="L1304" s="1">
        <v>0.0</v>
      </c>
      <c r="M1304" s="1">
        <v>0.0</v>
      </c>
      <c r="N1304" s="1">
        <v>0.0</v>
      </c>
      <c r="O1304" s="1">
        <v>0.0</v>
      </c>
      <c r="P1304" s="1">
        <v>1.0</v>
      </c>
      <c r="Q1304" s="1">
        <v>1.0</v>
      </c>
      <c r="R1304" s="45">
        <f t="shared" si="6"/>
        <v>7</v>
      </c>
      <c r="S1304" s="45">
        <f t="shared" si="7"/>
        <v>4</v>
      </c>
      <c r="T1304" s="45">
        <f t="shared" si="8"/>
        <v>3</v>
      </c>
      <c r="U1304" s="45">
        <f t="shared" si="9"/>
        <v>0</v>
      </c>
      <c r="V1304" s="45">
        <f>VLOOKUP(R1304,'PCS Percentiles'!A$2:E$105,5,False)</f>
        <v>17</v>
      </c>
      <c r="W1304" s="112" t="str">
        <f t="shared" si="10"/>
        <v>Within Standard Deviation</v>
      </c>
    </row>
    <row r="1305">
      <c r="A1305" s="1" t="b">
        <v>1</v>
      </c>
      <c r="B1305" s="1" t="s">
        <v>549</v>
      </c>
      <c r="C1305" s="1">
        <v>2396.0</v>
      </c>
      <c r="D1305" s="20">
        <v>44322.59795282407</v>
      </c>
      <c r="E1305" s="1">
        <v>1.0</v>
      </c>
      <c r="F1305" s="1">
        <v>1.0</v>
      </c>
      <c r="G1305" s="1">
        <v>1.0</v>
      </c>
      <c r="H1305" s="1">
        <v>2.0</v>
      </c>
      <c r="I1305" s="1">
        <v>2.0</v>
      </c>
      <c r="J1305" s="1">
        <v>2.0</v>
      </c>
      <c r="K1305" s="1">
        <v>1.0</v>
      </c>
      <c r="L1305" s="1">
        <v>3.0</v>
      </c>
      <c r="M1305" s="1">
        <v>2.0</v>
      </c>
      <c r="N1305" s="1">
        <v>1.0</v>
      </c>
      <c r="O1305" s="1">
        <v>2.0</v>
      </c>
      <c r="P1305" s="1">
        <v>2.0</v>
      </c>
      <c r="Q1305" s="1">
        <v>2.0</v>
      </c>
      <c r="R1305" s="45">
        <f t="shared" si="6"/>
        <v>22</v>
      </c>
      <c r="S1305" s="45">
        <f t="shared" si="7"/>
        <v>9</v>
      </c>
      <c r="T1305" s="45">
        <f t="shared" si="8"/>
        <v>5</v>
      </c>
      <c r="U1305" s="45">
        <f t="shared" si="9"/>
        <v>8</v>
      </c>
      <c r="V1305" s="45">
        <f>VLOOKUP(R1305,'PCS Percentiles'!A$2:E$105,5,False)</f>
        <v>55</v>
      </c>
      <c r="W1305" s="112" t="str">
        <f t="shared" si="10"/>
        <v>Within Standard Deviation</v>
      </c>
    </row>
    <row r="1306">
      <c r="A1306" s="1" t="b">
        <v>1</v>
      </c>
      <c r="B1306" s="1" t="s">
        <v>695</v>
      </c>
      <c r="C1306" s="1">
        <v>1159.0</v>
      </c>
      <c r="D1306" s="20">
        <v>44322.73190306713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45">
        <f t="shared" si="6"/>
        <v>0</v>
      </c>
      <c r="S1306" s="45">
        <f t="shared" si="7"/>
        <v>0</v>
      </c>
      <c r="T1306" s="45">
        <f t="shared" si="8"/>
        <v>0</v>
      </c>
      <c r="U1306" s="45">
        <f t="shared" si="9"/>
        <v>0</v>
      </c>
      <c r="V1306" s="45">
        <f>VLOOKUP(R1306,'PCS Percentiles'!A$2:E$105,5,False)</f>
        <v>2</v>
      </c>
      <c r="W1306" s="112" t="str">
        <f t="shared" si="10"/>
        <v>Within Standard Deviation</v>
      </c>
    </row>
    <row r="1307">
      <c r="A1307" s="1" t="b">
        <v>1</v>
      </c>
      <c r="B1307" s="1" t="s">
        <v>597</v>
      </c>
      <c r="C1307" s="1">
        <v>2462.0</v>
      </c>
      <c r="D1307" s="20">
        <v>44323.673179375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45">
        <f t="shared" si="6"/>
        <v>0</v>
      </c>
      <c r="S1307" s="45">
        <f t="shared" si="7"/>
        <v>0</v>
      </c>
      <c r="T1307" s="45">
        <f t="shared" si="8"/>
        <v>0</v>
      </c>
      <c r="U1307" s="45">
        <f t="shared" si="9"/>
        <v>0</v>
      </c>
      <c r="V1307" s="45">
        <f>VLOOKUP(R1307,'PCS Percentiles'!A$2:E$105,5,False)</f>
        <v>2</v>
      </c>
      <c r="W1307" s="112" t="str">
        <f t="shared" si="10"/>
        <v>Within Standard Deviation</v>
      </c>
    </row>
    <row r="1308">
      <c r="A1308" s="1" t="b">
        <v>1</v>
      </c>
      <c r="B1308" s="1" t="s">
        <v>696</v>
      </c>
      <c r="C1308" s="1">
        <v>2573.0</v>
      </c>
      <c r="D1308" s="20">
        <v>44323.74287322917</v>
      </c>
      <c r="E1308" s="1">
        <v>2.0</v>
      </c>
      <c r="F1308" s="1">
        <v>3.0</v>
      </c>
      <c r="G1308" s="1">
        <v>3.0</v>
      </c>
      <c r="H1308" s="1">
        <v>3.0</v>
      </c>
      <c r="I1308" s="1">
        <v>2.0</v>
      </c>
      <c r="J1308" s="1">
        <v>3.0</v>
      </c>
      <c r="K1308" s="1">
        <v>1.0</v>
      </c>
      <c r="L1308" s="1">
        <v>2.0</v>
      </c>
      <c r="M1308" s="1">
        <v>2.0</v>
      </c>
      <c r="N1308" s="1">
        <v>2.0</v>
      </c>
      <c r="O1308" s="1">
        <v>3.0</v>
      </c>
      <c r="P1308" s="1">
        <v>3.0</v>
      </c>
      <c r="Q1308" s="1">
        <v>2.0</v>
      </c>
      <c r="R1308" s="45">
        <f t="shared" si="6"/>
        <v>31</v>
      </c>
      <c r="S1308" s="45">
        <f t="shared" si="7"/>
        <v>16</v>
      </c>
      <c r="T1308" s="45">
        <f t="shared" si="8"/>
        <v>6</v>
      </c>
      <c r="U1308" s="45">
        <f t="shared" si="9"/>
        <v>9</v>
      </c>
      <c r="V1308" s="45">
        <f>VLOOKUP(R1308,'PCS Percentiles'!A$2:E$105,5,False)</f>
        <v>78</v>
      </c>
      <c r="W1308" s="112" t="str">
        <f t="shared" si="10"/>
        <v>Clinically Relevant</v>
      </c>
    </row>
    <row r="1309">
      <c r="A1309" s="1" t="b">
        <v>1</v>
      </c>
      <c r="B1309" s="1" t="s">
        <v>254</v>
      </c>
      <c r="C1309" s="1">
        <v>2005.0</v>
      </c>
      <c r="D1309" s="20">
        <v>44324.80584703704</v>
      </c>
      <c r="E1309" s="1">
        <v>3.0</v>
      </c>
      <c r="F1309" s="1">
        <v>1.0</v>
      </c>
      <c r="G1309" s="1">
        <v>3.0</v>
      </c>
      <c r="H1309" s="1">
        <v>1.0</v>
      </c>
      <c r="I1309" s="1">
        <v>1.0</v>
      </c>
      <c r="J1309" s="1">
        <v>2.0</v>
      </c>
      <c r="K1309" s="1">
        <v>1.0</v>
      </c>
      <c r="L1309" s="1">
        <v>4.0</v>
      </c>
      <c r="M1309" s="1">
        <v>1.0</v>
      </c>
      <c r="N1309" s="1">
        <v>2.0</v>
      </c>
      <c r="O1309" s="1">
        <v>2.0</v>
      </c>
      <c r="P1309" s="1">
        <v>0.0</v>
      </c>
      <c r="Q1309" s="1">
        <v>2.0</v>
      </c>
      <c r="R1309" s="45">
        <f t="shared" si="6"/>
        <v>23</v>
      </c>
      <c r="S1309" s="45">
        <f t="shared" si="7"/>
        <v>9</v>
      </c>
      <c r="T1309" s="45">
        <f t="shared" si="8"/>
        <v>5</v>
      </c>
      <c r="U1309" s="45">
        <f t="shared" si="9"/>
        <v>9</v>
      </c>
      <c r="V1309" s="45">
        <f>VLOOKUP(R1309,'PCS Percentiles'!A$2:E$105,5,False)</f>
        <v>57</v>
      </c>
      <c r="W1309" s="112" t="str">
        <f t="shared" si="10"/>
        <v>Within Standard Deviation</v>
      </c>
    </row>
    <row r="1310">
      <c r="A1310" s="1" t="b">
        <v>1</v>
      </c>
      <c r="B1310" s="1" t="s">
        <v>594</v>
      </c>
      <c r="C1310" s="1">
        <v>2446.0</v>
      </c>
      <c r="D1310" s="20">
        <v>44325.72159990741</v>
      </c>
      <c r="E1310" s="1">
        <v>1.0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2.0</v>
      </c>
      <c r="L1310" s="1">
        <v>1.0</v>
      </c>
      <c r="M1310" s="1">
        <v>0.0</v>
      </c>
      <c r="N1310" s="1">
        <v>0.0</v>
      </c>
      <c r="O1310" s="1">
        <v>0.0</v>
      </c>
      <c r="P1310" s="1">
        <v>0.0</v>
      </c>
      <c r="Q1310" s="1">
        <v>2.0</v>
      </c>
      <c r="R1310" s="45">
        <f t="shared" si="6"/>
        <v>6</v>
      </c>
      <c r="S1310" s="45">
        <f t="shared" si="7"/>
        <v>1</v>
      </c>
      <c r="T1310" s="45">
        <f t="shared" si="8"/>
        <v>4</v>
      </c>
      <c r="U1310" s="45">
        <f t="shared" si="9"/>
        <v>1</v>
      </c>
      <c r="V1310" s="45">
        <f>VLOOKUP(R1310,'PCS Percentiles'!A$2:E$105,5,False)</f>
        <v>15</v>
      </c>
      <c r="W1310" s="112" t="str">
        <f t="shared" si="10"/>
        <v>Within Standard Deviation</v>
      </c>
    </row>
    <row r="1311">
      <c r="A1311" s="1" t="b">
        <v>1</v>
      </c>
      <c r="B1311" s="1" t="s">
        <v>352</v>
      </c>
      <c r="C1311" s="1">
        <v>2140.0</v>
      </c>
      <c r="D1311" s="20">
        <v>44326.01508898148</v>
      </c>
      <c r="E1311" s="1">
        <v>2.0</v>
      </c>
      <c r="F1311" s="1">
        <v>1.0</v>
      </c>
      <c r="G1311" s="1">
        <v>2.0</v>
      </c>
      <c r="H1311" s="1">
        <v>1.0</v>
      </c>
      <c r="I1311" s="1">
        <v>2.0</v>
      </c>
      <c r="J1311" s="1">
        <v>2.0</v>
      </c>
      <c r="K1311" s="1">
        <v>1.0</v>
      </c>
      <c r="L1311" s="1">
        <v>1.0</v>
      </c>
      <c r="M1311" s="1">
        <v>2.0</v>
      </c>
      <c r="N1311" s="1">
        <v>2.0</v>
      </c>
      <c r="O1311" s="1">
        <v>1.0</v>
      </c>
      <c r="P1311" s="1">
        <v>3.0</v>
      </c>
      <c r="Q1311" s="1">
        <v>1.0</v>
      </c>
      <c r="R1311" s="45">
        <f t="shared" si="6"/>
        <v>21</v>
      </c>
      <c r="S1311" s="45">
        <f t="shared" si="7"/>
        <v>11</v>
      </c>
      <c r="T1311" s="45">
        <f t="shared" si="8"/>
        <v>4</v>
      </c>
      <c r="U1311" s="45">
        <f t="shared" si="9"/>
        <v>6</v>
      </c>
      <c r="V1311" s="45">
        <f>VLOOKUP(R1311,'PCS Percentiles'!A$2:E$105,5,False)</f>
        <v>53</v>
      </c>
      <c r="W1311" s="112" t="str">
        <f t="shared" si="10"/>
        <v>Within Standard Deviation</v>
      </c>
    </row>
    <row r="1312">
      <c r="A1312" s="1" t="b">
        <v>1</v>
      </c>
      <c r="B1312" s="1" t="s">
        <v>591</v>
      </c>
      <c r="C1312" s="1">
        <v>2445.0</v>
      </c>
      <c r="D1312" s="20">
        <v>44326.20351037037</v>
      </c>
      <c r="E1312" s="1">
        <v>3.0</v>
      </c>
      <c r="F1312" s="1">
        <v>3.0</v>
      </c>
      <c r="G1312" s="1">
        <v>3.0</v>
      </c>
      <c r="H1312" s="1">
        <v>2.0</v>
      </c>
      <c r="I1312" s="1">
        <v>2.0</v>
      </c>
      <c r="J1312" s="1">
        <v>2.0</v>
      </c>
      <c r="K1312" s="1">
        <v>2.0</v>
      </c>
      <c r="L1312" s="1">
        <v>3.0</v>
      </c>
      <c r="M1312" s="1">
        <v>2.0</v>
      </c>
      <c r="N1312" s="1">
        <v>2.0</v>
      </c>
      <c r="O1312" s="1">
        <v>2.0</v>
      </c>
      <c r="P1312" s="1">
        <v>2.0</v>
      </c>
      <c r="Q1312" s="1">
        <v>2.0</v>
      </c>
      <c r="R1312" s="45">
        <f t="shared" si="6"/>
        <v>30</v>
      </c>
      <c r="S1312" s="45">
        <f t="shared" si="7"/>
        <v>15</v>
      </c>
      <c r="T1312" s="45">
        <f t="shared" si="8"/>
        <v>6</v>
      </c>
      <c r="U1312" s="45">
        <f t="shared" si="9"/>
        <v>9</v>
      </c>
      <c r="V1312" s="45">
        <f>VLOOKUP(R1312,'PCS Percentiles'!A$2:E$105,5,False)</f>
        <v>75</v>
      </c>
      <c r="W1312" s="112" t="str">
        <f t="shared" si="10"/>
        <v>Clinically Relevant</v>
      </c>
    </row>
    <row r="1313">
      <c r="A1313" s="1" t="b">
        <v>1</v>
      </c>
      <c r="B1313" s="1" t="s">
        <v>323</v>
      </c>
      <c r="C1313" s="1">
        <v>2628.0</v>
      </c>
      <c r="D1313" s="20">
        <v>44326.44490778935</v>
      </c>
      <c r="E1313" s="1">
        <v>3.0</v>
      </c>
      <c r="F1313" s="1">
        <v>1.0</v>
      </c>
      <c r="G1313" s="1">
        <v>2.0</v>
      </c>
      <c r="H1313" s="1">
        <v>2.0</v>
      </c>
      <c r="I1313" s="1">
        <v>2.0</v>
      </c>
      <c r="J1313" s="1">
        <v>2.0</v>
      </c>
      <c r="K1313" s="1">
        <v>2.0</v>
      </c>
      <c r="L1313" s="1">
        <v>2.0</v>
      </c>
      <c r="M1313" s="1">
        <v>2.0</v>
      </c>
      <c r="N1313" s="1">
        <v>2.0</v>
      </c>
      <c r="O1313" s="1">
        <v>2.0</v>
      </c>
      <c r="P1313" s="1">
        <v>2.0</v>
      </c>
      <c r="Q1313" s="1">
        <v>2.0</v>
      </c>
      <c r="R1313" s="45">
        <f t="shared" si="6"/>
        <v>26</v>
      </c>
      <c r="S1313" s="45">
        <f t="shared" si="7"/>
        <v>12</v>
      </c>
      <c r="T1313" s="45">
        <f t="shared" si="8"/>
        <v>6</v>
      </c>
      <c r="U1313" s="45">
        <f t="shared" si="9"/>
        <v>8</v>
      </c>
      <c r="V1313" s="45">
        <f>VLOOKUP(R1313,'PCS Percentiles'!A$2:E$105,5,False)</f>
        <v>65</v>
      </c>
      <c r="W1313" s="112" t="str">
        <f t="shared" si="10"/>
        <v>Within Standard Deviation</v>
      </c>
    </row>
    <row r="1314">
      <c r="A1314" s="1" t="b">
        <v>1</v>
      </c>
      <c r="B1314" s="1" t="s">
        <v>309</v>
      </c>
      <c r="C1314" s="1">
        <v>2083.0</v>
      </c>
      <c r="D1314" s="20">
        <v>44326.446120671295</v>
      </c>
      <c r="E1314" s="1">
        <v>1.0</v>
      </c>
      <c r="F1314" s="1">
        <v>0.0</v>
      </c>
      <c r="G1314" s="1">
        <v>0.0</v>
      </c>
      <c r="H1314" s="1">
        <v>0.0</v>
      </c>
      <c r="I1314" s="1">
        <v>0.0</v>
      </c>
      <c r="J1314" s="1">
        <v>1.0</v>
      </c>
      <c r="K1314" s="1">
        <v>1.0</v>
      </c>
      <c r="L1314" s="1">
        <v>1.0</v>
      </c>
      <c r="M1314" s="1">
        <v>1.0</v>
      </c>
      <c r="N1314" s="1">
        <v>1.0</v>
      </c>
      <c r="O1314" s="1">
        <v>0.0</v>
      </c>
      <c r="P1314" s="1">
        <v>1.0</v>
      </c>
      <c r="Q1314" s="1">
        <v>0.0</v>
      </c>
      <c r="R1314" s="45">
        <f t="shared" si="6"/>
        <v>7</v>
      </c>
      <c r="S1314" s="45">
        <f t="shared" si="7"/>
        <v>2</v>
      </c>
      <c r="T1314" s="45">
        <f t="shared" si="8"/>
        <v>2</v>
      </c>
      <c r="U1314" s="45">
        <f t="shared" si="9"/>
        <v>3</v>
      </c>
      <c r="V1314" s="45">
        <f>VLOOKUP(R1314,'PCS Percentiles'!A$2:E$105,5,False)</f>
        <v>17</v>
      </c>
      <c r="W1314" s="112" t="str">
        <f t="shared" si="10"/>
        <v>Within Standard Deviation</v>
      </c>
    </row>
    <row r="1315">
      <c r="A1315" s="1" t="b">
        <v>1</v>
      </c>
      <c r="B1315" s="1" t="s">
        <v>931</v>
      </c>
      <c r="C1315" s="1">
        <v>2569.0</v>
      </c>
      <c r="D1315" s="20">
        <v>44326.529991574076</v>
      </c>
      <c r="E1315" s="1">
        <v>4.0</v>
      </c>
      <c r="F1315" s="1">
        <v>4.0</v>
      </c>
      <c r="G1315" s="1">
        <v>2.0</v>
      </c>
      <c r="H1315" s="1">
        <v>3.0</v>
      </c>
      <c r="I1315" s="1">
        <v>4.0</v>
      </c>
      <c r="J1315" s="1">
        <v>4.0</v>
      </c>
      <c r="K1315" s="1">
        <v>4.0</v>
      </c>
      <c r="L1315" s="1">
        <v>4.0</v>
      </c>
      <c r="M1315" s="1">
        <v>4.0</v>
      </c>
      <c r="N1315" s="1">
        <v>4.0</v>
      </c>
      <c r="O1315" s="1">
        <v>4.0</v>
      </c>
      <c r="P1315" s="1">
        <v>4.0</v>
      </c>
      <c r="Q1315" s="1">
        <v>4.0</v>
      </c>
      <c r="R1315" s="45">
        <f t="shared" si="6"/>
        <v>49</v>
      </c>
      <c r="S1315" s="45">
        <f t="shared" si="7"/>
        <v>21</v>
      </c>
      <c r="T1315" s="45">
        <f t="shared" si="8"/>
        <v>12</v>
      </c>
      <c r="U1315" s="45">
        <f t="shared" si="9"/>
        <v>16</v>
      </c>
      <c r="V1315" s="45">
        <f>VLOOKUP(R1315,'PCS Percentiles'!A$2:E$105,5,False)</f>
        <v>100</v>
      </c>
      <c r="W1315" s="112" t="str">
        <f t="shared" si="10"/>
        <v>Clinically Relevant</v>
      </c>
    </row>
    <row r="1316">
      <c r="A1316" s="1" t="b">
        <v>1</v>
      </c>
      <c r="B1316" s="1" t="s">
        <v>424</v>
      </c>
      <c r="C1316" s="1">
        <v>2197.0</v>
      </c>
      <c r="D1316" s="20">
        <v>44327.484862847225</v>
      </c>
      <c r="E1316" s="1">
        <v>3.0</v>
      </c>
      <c r="F1316" s="1">
        <v>0.0</v>
      </c>
      <c r="G1316" s="1">
        <v>3.0</v>
      </c>
      <c r="H1316" s="1">
        <v>2.0</v>
      </c>
      <c r="I1316" s="1">
        <v>2.0</v>
      </c>
      <c r="J1316" s="1">
        <v>0.0</v>
      </c>
      <c r="K1316" s="1">
        <v>0.0</v>
      </c>
      <c r="L1316" s="1">
        <v>2.0</v>
      </c>
      <c r="M1316" s="1">
        <v>0.0</v>
      </c>
      <c r="N1316" s="1">
        <v>0.0</v>
      </c>
      <c r="O1316" s="1">
        <v>3.0</v>
      </c>
      <c r="P1316" s="1">
        <v>1.0</v>
      </c>
      <c r="Q1316" s="1">
        <v>4.0</v>
      </c>
      <c r="R1316" s="45">
        <f t="shared" si="6"/>
        <v>20</v>
      </c>
      <c r="S1316" s="45">
        <f t="shared" si="7"/>
        <v>11</v>
      </c>
      <c r="T1316" s="45">
        <f t="shared" si="8"/>
        <v>4</v>
      </c>
      <c r="U1316" s="45">
        <f t="shared" si="9"/>
        <v>5</v>
      </c>
      <c r="V1316" s="45">
        <f>VLOOKUP(R1316,'PCS Percentiles'!A$2:E$105,5,False)</f>
        <v>50</v>
      </c>
      <c r="W1316" s="112" t="str">
        <f t="shared" si="10"/>
        <v>Within Standard Deviation</v>
      </c>
    </row>
    <row r="1317">
      <c r="A1317" s="1" t="b">
        <v>1</v>
      </c>
      <c r="B1317" s="1" t="s">
        <v>693</v>
      </c>
      <c r="C1317" s="1">
        <v>2538.0</v>
      </c>
      <c r="D1317" s="20">
        <v>44328.440136516205</v>
      </c>
      <c r="E1317" s="1">
        <v>4.0</v>
      </c>
      <c r="F1317" s="1">
        <v>4.0</v>
      </c>
      <c r="G1317" s="1">
        <v>4.0</v>
      </c>
      <c r="H1317" s="1">
        <v>4.0</v>
      </c>
      <c r="I1317" s="1">
        <v>4.0</v>
      </c>
      <c r="J1317" s="1">
        <v>4.0</v>
      </c>
      <c r="K1317" s="1">
        <v>4.0</v>
      </c>
      <c r="L1317" s="1">
        <v>4.0</v>
      </c>
      <c r="M1317" s="1">
        <v>4.0</v>
      </c>
      <c r="N1317" s="1">
        <v>4.0</v>
      </c>
      <c r="O1317" s="1">
        <v>4.0</v>
      </c>
      <c r="P1317" s="1">
        <v>4.0</v>
      </c>
      <c r="Q1317" s="1">
        <v>4.0</v>
      </c>
      <c r="R1317" s="45">
        <f t="shared" si="6"/>
        <v>52</v>
      </c>
      <c r="S1317" s="45">
        <f t="shared" si="7"/>
        <v>24</v>
      </c>
      <c r="T1317" s="45">
        <f t="shared" si="8"/>
        <v>12</v>
      </c>
      <c r="U1317" s="45">
        <f t="shared" si="9"/>
        <v>16</v>
      </c>
      <c r="V1317" s="45">
        <f>VLOOKUP(R1317,'PCS Percentiles'!A$2:E$105,5,False)</f>
        <v>100</v>
      </c>
      <c r="W1317" s="112" t="str">
        <f t="shared" si="10"/>
        <v>Clinically Relevant</v>
      </c>
    </row>
    <row r="1318">
      <c r="A1318" s="1" t="b">
        <v>1</v>
      </c>
      <c r="B1318" s="1" t="s">
        <v>597</v>
      </c>
      <c r="C1318" s="1">
        <v>2462.0</v>
      </c>
      <c r="D1318" s="20">
        <v>44329.52820834491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45">
        <f t="shared" si="6"/>
        <v>0</v>
      </c>
      <c r="S1318" s="45">
        <f t="shared" si="7"/>
        <v>0</v>
      </c>
      <c r="T1318" s="45">
        <f t="shared" si="8"/>
        <v>0</v>
      </c>
      <c r="U1318" s="45">
        <f t="shared" si="9"/>
        <v>0</v>
      </c>
      <c r="V1318" s="45">
        <f>VLOOKUP(R1318,'PCS Percentiles'!A$2:E$105,5,False)</f>
        <v>2</v>
      </c>
      <c r="W1318" s="112" t="str">
        <f t="shared" si="10"/>
        <v>Within Standard Deviation</v>
      </c>
    </row>
    <row r="1319">
      <c r="A1319" s="1" t="b">
        <v>1</v>
      </c>
      <c r="B1319" s="1" t="s">
        <v>698</v>
      </c>
      <c r="C1319" s="1">
        <v>2561.0</v>
      </c>
      <c r="D1319" s="20">
        <v>44329.64009836805</v>
      </c>
      <c r="E1319" s="1">
        <v>2.0</v>
      </c>
      <c r="F1319" s="1">
        <v>2.0</v>
      </c>
      <c r="G1319" s="1">
        <v>1.0</v>
      </c>
      <c r="H1319" s="1">
        <v>2.0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1.0</v>
      </c>
      <c r="P1319" s="1">
        <v>3.0</v>
      </c>
      <c r="Q1319" s="1">
        <v>0.0</v>
      </c>
      <c r="R1319" s="45">
        <f t="shared" si="6"/>
        <v>11</v>
      </c>
      <c r="S1319" s="45">
        <f t="shared" si="7"/>
        <v>10</v>
      </c>
      <c r="T1319" s="45">
        <f t="shared" si="8"/>
        <v>0</v>
      </c>
      <c r="U1319" s="45">
        <f t="shared" si="9"/>
        <v>1</v>
      </c>
      <c r="V1319" s="45">
        <f>VLOOKUP(R1319,'PCS Percentiles'!A$2:E$105,5,False)</f>
        <v>28</v>
      </c>
      <c r="W1319" s="112" t="str">
        <f t="shared" si="10"/>
        <v>Within Standard Deviation</v>
      </c>
    </row>
    <row r="1320">
      <c r="A1320" s="1" t="b">
        <v>1</v>
      </c>
      <c r="B1320" s="1" t="s">
        <v>395</v>
      </c>
      <c r="C1320" s="1">
        <v>2208.0</v>
      </c>
      <c r="D1320" s="20">
        <v>44329.84773907407</v>
      </c>
      <c r="E1320" s="1">
        <v>3.0</v>
      </c>
      <c r="F1320" s="1">
        <v>4.0</v>
      </c>
      <c r="G1320" s="1">
        <v>2.0</v>
      </c>
      <c r="H1320" s="1">
        <v>3.0</v>
      </c>
      <c r="I1320" s="1">
        <v>2.0</v>
      </c>
      <c r="J1320" s="1">
        <v>3.0</v>
      </c>
      <c r="K1320" s="1">
        <v>0.0</v>
      </c>
      <c r="L1320" s="1">
        <v>2.0</v>
      </c>
      <c r="M1320" s="1">
        <v>1.0</v>
      </c>
      <c r="N1320" s="1">
        <v>1.0</v>
      </c>
      <c r="O1320" s="1">
        <v>3.0</v>
      </c>
      <c r="P1320" s="1">
        <v>1.0</v>
      </c>
      <c r="Q1320" s="1">
        <v>1.0</v>
      </c>
      <c r="R1320" s="45">
        <f t="shared" si="6"/>
        <v>26</v>
      </c>
      <c r="S1320" s="45">
        <f t="shared" si="7"/>
        <v>15</v>
      </c>
      <c r="T1320" s="45">
        <f t="shared" si="8"/>
        <v>4</v>
      </c>
      <c r="U1320" s="45">
        <f t="shared" si="9"/>
        <v>7</v>
      </c>
      <c r="V1320" s="45">
        <f>VLOOKUP(R1320,'PCS Percentiles'!A$2:E$105,5,False)</f>
        <v>65</v>
      </c>
      <c r="W1320" s="112" t="str">
        <f t="shared" si="10"/>
        <v>Within Standard Deviation</v>
      </c>
    </row>
    <row r="1321">
      <c r="A1321" s="1" t="b">
        <v>1</v>
      </c>
      <c r="B1321" s="1" t="s">
        <v>561</v>
      </c>
      <c r="C1321" s="1">
        <v>2416.0</v>
      </c>
      <c r="D1321" s="20">
        <v>44329.85444215278</v>
      </c>
      <c r="E1321" s="1">
        <v>3.0</v>
      </c>
      <c r="F1321" s="1">
        <v>2.0</v>
      </c>
      <c r="G1321" s="1">
        <v>2.0</v>
      </c>
      <c r="H1321" s="1">
        <v>3.0</v>
      </c>
      <c r="I1321" s="1">
        <v>2.0</v>
      </c>
      <c r="J1321" s="1">
        <v>1.0</v>
      </c>
      <c r="K1321" s="1">
        <v>2.0</v>
      </c>
      <c r="L1321" s="1">
        <v>2.0</v>
      </c>
      <c r="M1321" s="1">
        <v>4.0</v>
      </c>
      <c r="N1321" s="1">
        <v>2.0</v>
      </c>
      <c r="O1321" s="1">
        <v>2.0</v>
      </c>
      <c r="P1321" s="1">
        <v>1.0</v>
      </c>
      <c r="Q1321" s="1">
        <v>4.0</v>
      </c>
      <c r="R1321" s="45">
        <f t="shared" si="6"/>
        <v>30</v>
      </c>
      <c r="S1321" s="45">
        <f t="shared" si="7"/>
        <v>13</v>
      </c>
      <c r="T1321" s="45">
        <f t="shared" si="8"/>
        <v>7</v>
      </c>
      <c r="U1321" s="45">
        <f t="shared" si="9"/>
        <v>10</v>
      </c>
      <c r="V1321" s="45">
        <f>VLOOKUP(R1321,'PCS Percentiles'!A$2:E$105,5,False)</f>
        <v>75</v>
      </c>
      <c r="W1321" s="112" t="str">
        <f t="shared" si="10"/>
        <v>Clinically Relevant</v>
      </c>
    </row>
    <row r="1322">
      <c r="A1322" s="1" t="b">
        <v>1</v>
      </c>
      <c r="B1322" s="1" t="s">
        <v>487</v>
      </c>
      <c r="C1322" s="1">
        <v>2328.0</v>
      </c>
      <c r="D1322" s="20">
        <v>44330.74018828703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45">
        <f t="shared" si="6"/>
        <v>0</v>
      </c>
      <c r="S1322" s="45">
        <f t="shared" si="7"/>
        <v>0</v>
      </c>
      <c r="T1322" s="45">
        <f t="shared" si="8"/>
        <v>0</v>
      </c>
      <c r="U1322" s="45">
        <f t="shared" si="9"/>
        <v>0</v>
      </c>
      <c r="V1322" s="45">
        <f>VLOOKUP(R1322,'PCS Percentiles'!A$2:E$105,5,False)</f>
        <v>2</v>
      </c>
      <c r="W1322" s="112" t="str">
        <f t="shared" si="10"/>
        <v>Within Standard Deviation</v>
      </c>
    </row>
    <row r="1323">
      <c r="A1323" s="1" t="b">
        <v>1</v>
      </c>
      <c r="B1323" s="1" t="s">
        <v>539</v>
      </c>
      <c r="C1323" s="1">
        <v>1313.0</v>
      </c>
      <c r="D1323" s="20">
        <v>44332.40640349537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45">
        <f t="shared" si="6"/>
        <v>0</v>
      </c>
      <c r="S1323" s="45">
        <f t="shared" si="7"/>
        <v>0</v>
      </c>
      <c r="T1323" s="45">
        <f t="shared" si="8"/>
        <v>0</v>
      </c>
      <c r="U1323" s="45">
        <f t="shared" si="9"/>
        <v>0</v>
      </c>
      <c r="V1323" s="45">
        <f>VLOOKUP(R1323,'PCS Percentiles'!A$2:E$105,5,False)</f>
        <v>2</v>
      </c>
      <c r="W1323" s="112" t="str">
        <f t="shared" si="10"/>
        <v>Within Standard Deviation</v>
      </c>
    </row>
    <row r="1324">
      <c r="A1324" t="b">
        <v>0</v>
      </c>
      <c r="B1324" s="1" t="s">
        <v>1038</v>
      </c>
      <c r="C1324" s="1">
        <v>2570.0</v>
      </c>
      <c r="D1324" s="20">
        <v>44333.46390248842</v>
      </c>
      <c r="E1324" s="1">
        <v>4.0</v>
      </c>
      <c r="F1324" s="1">
        <v>1.0</v>
      </c>
      <c r="G1324" s="1">
        <v>3.0</v>
      </c>
      <c r="H1324" s="1">
        <v>3.0</v>
      </c>
      <c r="I1324" s="1">
        <v>2.0</v>
      </c>
      <c r="J1324" s="1">
        <v>0.0</v>
      </c>
      <c r="K1324" s="1">
        <v>0.0</v>
      </c>
      <c r="L1324" s="1">
        <v>3.0</v>
      </c>
      <c r="M1324" s="1">
        <v>3.0</v>
      </c>
      <c r="N1324" s="1">
        <v>2.0</v>
      </c>
      <c r="O1324" s="1">
        <v>2.0</v>
      </c>
      <c r="P1324" s="1">
        <v>3.0</v>
      </c>
      <c r="Q1324" s="1">
        <v>1.0</v>
      </c>
      <c r="R1324" s="45">
        <f t="shared" si="6"/>
        <v>27</v>
      </c>
      <c r="S1324" s="45">
        <f t="shared" si="7"/>
        <v>16</v>
      </c>
      <c r="T1324" s="45">
        <f t="shared" si="8"/>
        <v>1</v>
      </c>
      <c r="U1324" s="45">
        <f t="shared" si="9"/>
        <v>10</v>
      </c>
      <c r="V1324" s="45">
        <f>VLOOKUP(R1324,'PCS Percentiles'!A$2:E$105,5,False)</f>
        <v>67</v>
      </c>
      <c r="W1324" s="112" t="str">
        <f t="shared" si="10"/>
        <v>Within Standard Deviation</v>
      </c>
    </row>
    <row r="1325">
      <c r="A1325" t="b">
        <v>0</v>
      </c>
      <c r="B1325" s="1" t="s">
        <v>699</v>
      </c>
      <c r="C1325" s="1">
        <v>2579.0</v>
      </c>
      <c r="D1325" s="20">
        <v>44333.79150856481</v>
      </c>
      <c r="E1325" s="1">
        <v>1.0</v>
      </c>
      <c r="F1325" s="1">
        <v>1.0</v>
      </c>
      <c r="G1325" s="1">
        <v>1.0</v>
      </c>
      <c r="H1325" s="1">
        <v>2.0</v>
      </c>
      <c r="I1325" s="1">
        <v>4.0</v>
      </c>
      <c r="J1325" s="1">
        <v>1.0</v>
      </c>
      <c r="K1325" s="1">
        <v>1.0</v>
      </c>
      <c r="L1325" s="1">
        <v>2.0</v>
      </c>
      <c r="M1325" s="1">
        <v>1.0</v>
      </c>
      <c r="N1325" s="1">
        <v>1.0</v>
      </c>
      <c r="O1325" s="1">
        <v>1.0</v>
      </c>
      <c r="P1325" s="1">
        <v>1.0</v>
      </c>
      <c r="Q1325" s="1">
        <v>2.0</v>
      </c>
      <c r="R1325" s="45">
        <f t="shared" si="6"/>
        <v>19</v>
      </c>
      <c r="S1325" s="45">
        <f t="shared" si="7"/>
        <v>10</v>
      </c>
      <c r="T1325" s="45">
        <f t="shared" si="8"/>
        <v>4</v>
      </c>
      <c r="U1325" s="45">
        <f t="shared" si="9"/>
        <v>5</v>
      </c>
      <c r="V1325" s="45">
        <f>VLOOKUP(R1325,'PCS Percentiles'!A$2:E$105,5,False)</f>
        <v>48</v>
      </c>
      <c r="W1325" s="112" t="str">
        <f t="shared" si="10"/>
        <v>Within Standard Deviation</v>
      </c>
    </row>
    <row r="1326">
      <c r="A1326" t="b">
        <v>0</v>
      </c>
      <c r="B1326" s="1" t="s">
        <v>700</v>
      </c>
      <c r="C1326" s="1">
        <v>2572.0</v>
      </c>
      <c r="D1326" s="20">
        <v>44334.54754197916</v>
      </c>
      <c r="E1326" s="1">
        <v>0.0</v>
      </c>
      <c r="F1326" s="1">
        <v>1.0</v>
      </c>
      <c r="G1326" s="1">
        <v>1.0</v>
      </c>
      <c r="H1326" s="1">
        <v>1.0</v>
      </c>
      <c r="I1326" s="1">
        <v>1.0</v>
      </c>
      <c r="J1326" s="1">
        <v>0.0</v>
      </c>
      <c r="K1326" s="1">
        <v>2.0</v>
      </c>
      <c r="L1326" s="1">
        <v>0.0</v>
      </c>
      <c r="M1326" s="1">
        <v>2.0</v>
      </c>
      <c r="N1326" s="1">
        <v>1.0</v>
      </c>
      <c r="O1326" s="1">
        <v>0.0</v>
      </c>
      <c r="P1326" s="1">
        <v>0.0</v>
      </c>
      <c r="Q1326" s="1">
        <v>2.0</v>
      </c>
      <c r="R1326" s="45">
        <f t="shared" si="6"/>
        <v>11</v>
      </c>
      <c r="S1326" s="45">
        <f t="shared" si="7"/>
        <v>4</v>
      </c>
      <c r="T1326" s="45">
        <f t="shared" si="8"/>
        <v>4</v>
      </c>
      <c r="U1326" s="45">
        <f t="shared" si="9"/>
        <v>3</v>
      </c>
      <c r="V1326" s="45">
        <f>VLOOKUP(R1326,'PCS Percentiles'!A$2:E$105,5,False)</f>
        <v>28</v>
      </c>
      <c r="W1326" s="112" t="str">
        <f t="shared" si="10"/>
        <v>Within Standard Deviation</v>
      </c>
    </row>
    <row r="1327">
      <c r="A1327" t="b">
        <v>0</v>
      </c>
      <c r="B1327" s="1" t="s">
        <v>701</v>
      </c>
      <c r="C1327" s="1">
        <v>111111.0</v>
      </c>
      <c r="D1327" s="20">
        <v>44335.48783560185</v>
      </c>
      <c r="E1327" s="1">
        <v>3.0</v>
      </c>
      <c r="F1327" s="1">
        <v>3.0</v>
      </c>
      <c r="G1327" s="1">
        <v>3.0</v>
      </c>
      <c r="H1327" s="1">
        <v>3.0</v>
      </c>
      <c r="I1327" s="1">
        <v>3.0</v>
      </c>
      <c r="J1327" s="1">
        <v>3.0</v>
      </c>
      <c r="K1327" s="1">
        <v>3.0</v>
      </c>
      <c r="L1327" s="1">
        <v>3.0</v>
      </c>
      <c r="M1327" s="1">
        <v>3.0</v>
      </c>
      <c r="N1327" s="1">
        <v>3.0</v>
      </c>
      <c r="O1327" s="1">
        <v>3.0</v>
      </c>
      <c r="P1327" s="1">
        <v>3.0</v>
      </c>
      <c r="Q1327" s="1">
        <v>3.0</v>
      </c>
      <c r="R1327" s="45">
        <f t="shared" si="6"/>
        <v>39</v>
      </c>
      <c r="S1327" s="45">
        <f t="shared" si="7"/>
        <v>18</v>
      </c>
      <c r="T1327" s="45">
        <f t="shared" si="8"/>
        <v>9</v>
      </c>
      <c r="U1327" s="45">
        <f t="shared" si="9"/>
        <v>12</v>
      </c>
      <c r="V1327" s="45">
        <f>VLOOKUP(R1327,'PCS Percentiles'!A$2:E$105,5,False)</f>
        <v>91</v>
      </c>
      <c r="W1327" s="112" t="str">
        <f t="shared" si="10"/>
        <v>Clinically Relevant</v>
      </c>
    </row>
    <row r="1328">
      <c r="A1328" t="b">
        <v>0</v>
      </c>
      <c r="B1328" s="1" t="s">
        <v>624</v>
      </c>
      <c r="C1328" s="1">
        <v>2463.0</v>
      </c>
      <c r="D1328" s="20">
        <v>44335.961779317135</v>
      </c>
      <c r="E1328" s="1">
        <v>1.0</v>
      </c>
      <c r="F1328" s="1">
        <v>0.0</v>
      </c>
      <c r="G1328" s="1">
        <v>1.0</v>
      </c>
      <c r="H1328" s="1">
        <v>1.0</v>
      </c>
      <c r="I1328" s="1">
        <v>1.0</v>
      </c>
      <c r="J1328" s="1">
        <v>1.0</v>
      </c>
      <c r="K1328" s="1">
        <v>1.0</v>
      </c>
      <c r="L1328" s="1">
        <v>1.0</v>
      </c>
      <c r="M1328" s="1">
        <v>1.0</v>
      </c>
      <c r="N1328" s="1">
        <v>1.0</v>
      </c>
      <c r="O1328" s="1">
        <v>1.0</v>
      </c>
      <c r="P1328" s="1">
        <v>1.0</v>
      </c>
      <c r="Q1328" s="1">
        <v>2.0</v>
      </c>
      <c r="R1328" s="45">
        <f t="shared" si="6"/>
        <v>13</v>
      </c>
      <c r="S1328" s="45">
        <f t="shared" si="7"/>
        <v>5</v>
      </c>
      <c r="T1328" s="45">
        <f t="shared" si="8"/>
        <v>4</v>
      </c>
      <c r="U1328" s="45">
        <f t="shared" si="9"/>
        <v>4</v>
      </c>
      <c r="V1328" s="45">
        <f>VLOOKUP(R1328,'PCS Percentiles'!A$2:E$105,5,False)</f>
        <v>34</v>
      </c>
      <c r="W1328" s="112" t="str">
        <f t="shared" si="10"/>
        <v>Within Standard Deviation</v>
      </c>
    </row>
    <row r="1329">
      <c r="A1329" t="b">
        <v>0</v>
      </c>
      <c r="B1329" s="1" t="s">
        <v>418</v>
      </c>
      <c r="C1329" s="1">
        <v>2278.0</v>
      </c>
      <c r="D1329" s="20">
        <v>44336.44575083333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45">
        <f t="shared" si="6"/>
        <v>0</v>
      </c>
      <c r="S1329" s="45">
        <f t="shared" si="7"/>
        <v>0</v>
      </c>
      <c r="T1329" s="45">
        <f t="shared" si="8"/>
        <v>0</v>
      </c>
      <c r="U1329" s="45">
        <f t="shared" si="9"/>
        <v>0</v>
      </c>
      <c r="V1329" s="45">
        <f>VLOOKUP(R1329,'PCS Percentiles'!A$2:E$105,5,False)</f>
        <v>2</v>
      </c>
      <c r="W1329" s="112" t="str">
        <f t="shared" si="10"/>
        <v>Within Standard Deviation</v>
      </c>
    </row>
    <row r="1330">
      <c r="A1330" t="b">
        <v>0</v>
      </c>
      <c r="B1330" s="1" t="s">
        <v>703</v>
      </c>
      <c r="C1330" s="1">
        <v>2581.0</v>
      </c>
      <c r="D1330" s="20">
        <v>44336.468168761574</v>
      </c>
      <c r="E1330" s="1">
        <v>3.0</v>
      </c>
      <c r="F1330" s="1">
        <v>0.0</v>
      </c>
      <c r="G1330" s="1">
        <v>0.0</v>
      </c>
      <c r="H1330" s="1">
        <v>2.0</v>
      </c>
      <c r="I1330" s="1">
        <v>0.0</v>
      </c>
      <c r="J1330" s="1">
        <v>0.0</v>
      </c>
      <c r="K1330" s="1">
        <v>0.0</v>
      </c>
      <c r="L1330" s="1">
        <v>4.0</v>
      </c>
      <c r="M1330" s="1">
        <v>1.0</v>
      </c>
      <c r="N1330" s="1">
        <v>0.0</v>
      </c>
      <c r="O1330" s="1">
        <v>4.0</v>
      </c>
      <c r="P1330" s="1">
        <v>2.0</v>
      </c>
      <c r="Q1330" s="1">
        <v>2.0</v>
      </c>
      <c r="R1330" s="45">
        <f t="shared" si="6"/>
        <v>18</v>
      </c>
      <c r="S1330" s="45">
        <f t="shared" si="7"/>
        <v>7</v>
      </c>
      <c r="T1330" s="45">
        <f t="shared" si="8"/>
        <v>2</v>
      </c>
      <c r="U1330" s="45">
        <f t="shared" si="9"/>
        <v>9</v>
      </c>
      <c r="V1330" s="45">
        <f>VLOOKUP(R1330,'PCS Percentiles'!A$2:E$105,5,False)</f>
        <v>47</v>
      </c>
      <c r="W1330" s="112" t="str">
        <f t="shared" si="10"/>
        <v>Within Standard Deviation</v>
      </c>
    </row>
    <row r="1331">
      <c r="A1331" t="b">
        <v>0</v>
      </c>
      <c r="B1331" s="1" t="s">
        <v>704</v>
      </c>
      <c r="C1331" s="1">
        <v>2541.0</v>
      </c>
      <c r="D1331" s="20">
        <v>44337.4488752662</v>
      </c>
      <c r="E1331" s="1">
        <v>3.0</v>
      </c>
      <c r="F1331" s="1">
        <v>1.0</v>
      </c>
      <c r="G1331" s="1">
        <v>2.0</v>
      </c>
      <c r="H1331" s="1">
        <v>2.0</v>
      </c>
      <c r="I1331" s="1">
        <v>2.0</v>
      </c>
      <c r="J1331" s="1">
        <v>2.0</v>
      </c>
      <c r="K1331" s="1">
        <v>0.0</v>
      </c>
      <c r="L1331" s="1">
        <v>2.0</v>
      </c>
      <c r="M1331" s="1">
        <v>2.0</v>
      </c>
      <c r="N1331" s="1">
        <v>2.0</v>
      </c>
      <c r="O1331" s="1">
        <v>2.0</v>
      </c>
      <c r="P1331" s="1">
        <v>0.0</v>
      </c>
      <c r="Q1331" s="1">
        <v>0.0</v>
      </c>
      <c r="R1331" s="45">
        <f t="shared" si="6"/>
        <v>20</v>
      </c>
      <c r="S1331" s="45">
        <f t="shared" si="7"/>
        <v>10</v>
      </c>
      <c r="T1331" s="45">
        <f t="shared" si="8"/>
        <v>2</v>
      </c>
      <c r="U1331" s="45">
        <f t="shared" si="9"/>
        <v>8</v>
      </c>
      <c r="V1331" s="45">
        <f>VLOOKUP(R1331,'PCS Percentiles'!A$2:E$105,5,False)</f>
        <v>50</v>
      </c>
      <c r="W1331" s="112" t="str">
        <f t="shared" si="10"/>
        <v>Within Standard Deviation</v>
      </c>
    </row>
    <row r="1332">
      <c r="A1332" t="b">
        <v>0</v>
      </c>
      <c r="B1332" s="1" t="s">
        <v>573</v>
      </c>
      <c r="C1332" s="1">
        <v>2435.0</v>
      </c>
      <c r="D1332" s="20">
        <v>44337.71744731482</v>
      </c>
      <c r="E1332" s="1">
        <v>2.0</v>
      </c>
      <c r="F1332" s="1">
        <v>1.0</v>
      </c>
      <c r="G1332" s="1">
        <v>2.0</v>
      </c>
      <c r="H1332" s="1">
        <v>1.0</v>
      </c>
      <c r="I1332" s="1">
        <v>1.0</v>
      </c>
      <c r="J1332" s="1">
        <v>1.0</v>
      </c>
      <c r="K1332" s="1">
        <v>1.0</v>
      </c>
      <c r="L1332" s="1">
        <v>2.0</v>
      </c>
      <c r="M1332" s="1">
        <v>1.0</v>
      </c>
      <c r="N1332" s="1">
        <v>1.0</v>
      </c>
      <c r="O1332" s="1">
        <v>1.0</v>
      </c>
      <c r="P1332" s="1">
        <v>1.0</v>
      </c>
      <c r="Q1332" s="1">
        <v>1.0</v>
      </c>
      <c r="R1332" s="45">
        <f t="shared" si="6"/>
        <v>16</v>
      </c>
      <c r="S1332" s="45">
        <f t="shared" si="7"/>
        <v>8</v>
      </c>
      <c r="T1332" s="45">
        <f t="shared" si="8"/>
        <v>3</v>
      </c>
      <c r="U1332" s="45">
        <f t="shared" si="9"/>
        <v>5</v>
      </c>
      <c r="V1332" s="45">
        <f>VLOOKUP(R1332,'PCS Percentiles'!A$2:E$105,5,False)</f>
        <v>41</v>
      </c>
      <c r="W1332" s="112" t="str">
        <f t="shared" si="10"/>
        <v>Within Standard Deviation</v>
      </c>
    </row>
    <row r="1333">
      <c r="A1333" t="b">
        <v>0</v>
      </c>
      <c r="B1333" s="1" t="s">
        <v>488</v>
      </c>
      <c r="C1333" s="1">
        <v>2248.0</v>
      </c>
      <c r="D1333" s="20">
        <v>44337.87323989584</v>
      </c>
      <c r="E1333" s="1">
        <v>3.0</v>
      </c>
      <c r="F1333" s="1">
        <v>1.0</v>
      </c>
      <c r="G1333" s="1">
        <v>1.0</v>
      </c>
      <c r="H1333" s="1">
        <v>2.0</v>
      </c>
      <c r="I1333" s="1">
        <v>1.0</v>
      </c>
      <c r="J1333" s="1">
        <v>3.0</v>
      </c>
      <c r="K1333" s="1">
        <v>2.0</v>
      </c>
      <c r="L1333" s="1">
        <v>2.0</v>
      </c>
      <c r="M1333" s="1">
        <v>2.0</v>
      </c>
      <c r="N1333" s="1">
        <v>2.0</v>
      </c>
      <c r="O1333" s="1">
        <v>3.0</v>
      </c>
      <c r="P1333" s="1">
        <v>2.0</v>
      </c>
      <c r="Q1333" s="1">
        <v>2.0</v>
      </c>
      <c r="R1333" s="45">
        <f t="shared" si="6"/>
        <v>26</v>
      </c>
      <c r="S1333" s="45">
        <f t="shared" si="7"/>
        <v>10</v>
      </c>
      <c r="T1333" s="45">
        <f t="shared" si="8"/>
        <v>7</v>
      </c>
      <c r="U1333" s="45">
        <f t="shared" si="9"/>
        <v>9</v>
      </c>
      <c r="V1333" s="45">
        <f>VLOOKUP(R1333,'PCS Percentiles'!A$2:E$105,5,False)</f>
        <v>65</v>
      </c>
      <c r="W1333" s="112" t="str">
        <f t="shared" si="10"/>
        <v>Within Standard Deviation</v>
      </c>
    </row>
    <row r="1334">
      <c r="A1334" t="b">
        <v>0</v>
      </c>
      <c r="B1334" s="1" t="s">
        <v>481</v>
      </c>
      <c r="C1334" s="1">
        <v>2305.0</v>
      </c>
      <c r="D1334" s="20">
        <v>44339.75734269676</v>
      </c>
      <c r="E1334" s="1">
        <v>2.0</v>
      </c>
      <c r="F1334" s="1">
        <v>0.0</v>
      </c>
      <c r="G1334" s="1">
        <v>2.0</v>
      </c>
      <c r="H1334" s="1">
        <v>2.0</v>
      </c>
      <c r="I1334" s="1">
        <v>1.0</v>
      </c>
      <c r="J1334" s="1">
        <v>1.0</v>
      </c>
      <c r="K1334" s="1">
        <v>0.0</v>
      </c>
      <c r="L1334" s="1">
        <v>2.0</v>
      </c>
      <c r="M1334" s="1">
        <v>1.0</v>
      </c>
      <c r="N1334" s="1">
        <v>1.0</v>
      </c>
      <c r="O1334" s="1">
        <v>1.0</v>
      </c>
      <c r="P1334" s="1">
        <v>0.0</v>
      </c>
      <c r="Q1334" s="1">
        <v>1.0</v>
      </c>
      <c r="R1334" s="45">
        <f t="shared" si="6"/>
        <v>14</v>
      </c>
      <c r="S1334" s="45">
        <f t="shared" si="7"/>
        <v>7</v>
      </c>
      <c r="T1334" s="45">
        <f t="shared" si="8"/>
        <v>2</v>
      </c>
      <c r="U1334" s="45">
        <f t="shared" si="9"/>
        <v>5</v>
      </c>
      <c r="V1334" s="45">
        <f>VLOOKUP(R1334,'PCS Percentiles'!A$2:E$105,5,False)</f>
        <v>35</v>
      </c>
      <c r="W1334" s="112" t="str">
        <f t="shared" si="10"/>
        <v>Within Standard Deviation</v>
      </c>
    </row>
    <row r="1335">
      <c r="A1335" t="b">
        <v>0</v>
      </c>
      <c r="B1335" s="1" t="s">
        <v>543</v>
      </c>
      <c r="C1335" s="1">
        <v>2378.0</v>
      </c>
      <c r="D1335" s="20">
        <v>44339.80177237268</v>
      </c>
      <c r="E1335" s="1">
        <v>2.0</v>
      </c>
      <c r="F1335" s="1">
        <v>2.0</v>
      </c>
      <c r="G1335" s="1">
        <v>2.0</v>
      </c>
      <c r="H1335" s="1">
        <v>2.0</v>
      </c>
      <c r="I1335" s="1">
        <v>2.0</v>
      </c>
      <c r="J1335" s="1">
        <v>2.0</v>
      </c>
      <c r="K1335" s="1">
        <v>2.0</v>
      </c>
      <c r="L1335" s="1">
        <v>4.0</v>
      </c>
      <c r="M1335" s="1">
        <v>3.0</v>
      </c>
      <c r="N1335" s="1">
        <v>3.0</v>
      </c>
      <c r="O1335" s="1">
        <v>3.0</v>
      </c>
      <c r="P1335" s="1">
        <v>2.0</v>
      </c>
      <c r="Q1335" s="1">
        <v>3.0</v>
      </c>
      <c r="R1335" s="45">
        <f t="shared" si="6"/>
        <v>32</v>
      </c>
      <c r="S1335" s="45">
        <f t="shared" si="7"/>
        <v>12</v>
      </c>
      <c r="T1335" s="45">
        <f t="shared" si="8"/>
        <v>7</v>
      </c>
      <c r="U1335" s="45">
        <f t="shared" si="9"/>
        <v>13</v>
      </c>
      <c r="V1335" s="45">
        <f>VLOOKUP(R1335,'PCS Percentiles'!A$2:E$105,5,False)</f>
        <v>80</v>
      </c>
      <c r="W1335" s="112" t="str">
        <f t="shared" si="10"/>
        <v>Clinically Relevant</v>
      </c>
    </row>
    <row r="1336">
      <c r="A1336" t="b">
        <v>0</v>
      </c>
      <c r="B1336" s="1" t="s">
        <v>676</v>
      </c>
      <c r="C1336" s="1">
        <v>2543.0</v>
      </c>
      <c r="D1336" s="20">
        <v>44340.83534568287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1.0</v>
      </c>
      <c r="M1336" s="1">
        <v>0.0</v>
      </c>
      <c r="N1336" s="1">
        <v>0.0</v>
      </c>
      <c r="O1336" s="1">
        <v>0.0</v>
      </c>
      <c r="P1336" s="1">
        <v>3.0</v>
      </c>
      <c r="Q1336" s="1">
        <v>1.0</v>
      </c>
      <c r="R1336" s="45">
        <f t="shared" si="6"/>
        <v>5</v>
      </c>
      <c r="S1336" s="45">
        <f t="shared" si="7"/>
        <v>3</v>
      </c>
      <c r="T1336" s="45">
        <f t="shared" si="8"/>
        <v>1</v>
      </c>
      <c r="U1336" s="45">
        <f t="shared" si="9"/>
        <v>1</v>
      </c>
      <c r="V1336" s="45">
        <f>VLOOKUP(R1336,'PCS Percentiles'!A$2:E$105,5,False)</f>
        <v>11</v>
      </c>
      <c r="W1336" s="112" t="str">
        <f t="shared" si="10"/>
        <v>Within Standard Deviation</v>
      </c>
    </row>
    <row r="1337">
      <c r="A1337" t="b">
        <v>0</v>
      </c>
      <c r="B1337" s="1" t="s">
        <v>556</v>
      </c>
      <c r="C1337" s="1">
        <v>2407.0</v>
      </c>
      <c r="D1337" s="20">
        <v>44340.9309352662</v>
      </c>
      <c r="E1337" s="1">
        <v>0.0</v>
      </c>
      <c r="F1337" s="1">
        <v>0.0</v>
      </c>
      <c r="G1337" s="1">
        <v>1.0</v>
      </c>
      <c r="H1337" s="1">
        <v>0.0</v>
      </c>
      <c r="I1337" s="1">
        <v>0.0</v>
      </c>
      <c r="J1337" s="1">
        <v>1.0</v>
      </c>
      <c r="K1337" s="1">
        <v>0.0</v>
      </c>
      <c r="L1337" s="1">
        <v>0.0</v>
      </c>
      <c r="M1337" s="1">
        <v>0.0</v>
      </c>
      <c r="N1337" s="1">
        <v>1.0</v>
      </c>
      <c r="O1337" s="1">
        <v>1.0</v>
      </c>
      <c r="P1337" s="1">
        <v>0.0</v>
      </c>
      <c r="Q1337" s="1">
        <v>0.0</v>
      </c>
      <c r="R1337" s="45">
        <f t="shared" si="6"/>
        <v>4</v>
      </c>
      <c r="S1337" s="45">
        <f t="shared" si="7"/>
        <v>1</v>
      </c>
      <c r="T1337" s="45">
        <f t="shared" si="8"/>
        <v>1</v>
      </c>
      <c r="U1337" s="45">
        <f t="shared" si="9"/>
        <v>2</v>
      </c>
      <c r="V1337" s="45">
        <f>VLOOKUP(R1337,'PCS Percentiles'!A$2:E$105,5,False)</f>
        <v>9</v>
      </c>
      <c r="W1337" s="112" t="str">
        <f t="shared" si="10"/>
        <v>Within Standard Deviation</v>
      </c>
    </row>
    <row r="1338">
      <c r="A1338" t="b">
        <v>0</v>
      </c>
      <c r="B1338" s="1" t="s">
        <v>603</v>
      </c>
      <c r="C1338" s="1">
        <v>2358.0</v>
      </c>
      <c r="D1338" s="20">
        <v>44341.42850541667</v>
      </c>
      <c r="E1338" s="1">
        <v>1.0</v>
      </c>
      <c r="F1338" s="1">
        <v>1.0</v>
      </c>
      <c r="G1338" s="1">
        <v>0.0</v>
      </c>
      <c r="H1338" s="1">
        <v>1.0</v>
      </c>
      <c r="I1338" s="1">
        <v>1.0</v>
      </c>
      <c r="J1338" s="1">
        <v>1.0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1.0</v>
      </c>
      <c r="Q1338" s="1">
        <v>0.0</v>
      </c>
      <c r="R1338" s="45">
        <f t="shared" si="6"/>
        <v>6</v>
      </c>
      <c r="S1338" s="45">
        <f t="shared" si="7"/>
        <v>5</v>
      </c>
      <c r="T1338" s="45">
        <f t="shared" si="8"/>
        <v>1</v>
      </c>
      <c r="U1338" s="45">
        <f t="shared" si="9"/>
        <v>0</v>
      </c>
      <c r="V1338" s="45">
        <f>VLOOKUP(R1338,'PCS Percentiles'!A$2:E$105,5,False)</f>
        <v>15</v>
      </c>
      <c r="W1338" s="112" t="str">
        <f t="shared" si="10"/>
        <v>Within Standard Deviation</v>
      </c>
    </row>
    <row r="1339">
      <c r="A1339" t="b">
        <v>0</v>
      </c>
      <c r="B1339" s="1" t="s">
        <v>706</v>
      </c>
      <c r="C1339" s="1">
        <v>2570.0</v>
      </c>
      <c r="D1339" s="20">
        <v>44341.73802372685</v>
      </c>
      <c r="E1339" s="1">
        <v>2.0</v>
      </c>
      <c r="F1339" s="1">
        <v>1.0</v>
      </c>
      <c r="G1339" s="1">
        <v>3.0</v>
      </c>
      <c r="H1339" s="1">
        <v>3.0</v>
      </c>
      <c r="I1339" s="1">
        <v>2.0</v>
      </c>
      <c r="J1339" s="1">
        <v>1.0</v>
      </c>
      <c r="K1339" s="1">
        <v>1.0</v>
      </c>
      <c r="L1339" s="1">
        <v>2.0</v>
      </c>
      <c r="M1339" s="1">
        <v>2.0</v>
      </c>
      <c r="N1339" s="1">
        <v>3.0</v>
      </c>
      <c r="O1339" s="1">
        <v>3.0</v>
      </c>
      <c r="P1339" s="1">
        <v>3.0</v>
      </c>
      <c r="Q1339" s="1">
        <v>1.0</v>
      </c>
      <c r="R1339" s="45">
        <f t="shared" si="6"/>
        <v>27</v>
      </c>
      <c r="S1339" s="45">
        <f t="shared" si="7"/>
        <v>14</v>
      </c>
      <c r="T1339" s="45">
        <f t="shared" si="8"/>
        <v>3</v>
      </c>
      <c r="U1339" s="45">
        <f t="shared" si="9"/>
        <v>10</v>
      </c>
      <c r="V1339" s="45">
        <f>VLOOKUP(R1339,'PCS Percentiles'!A$2:E$105,5,False)</f>
        <v>67</v>
      </c>
      <c r="W1339" s="112" t="str">
        <f t="shared" si="10"/>
        <v>Within Standard Deviation</v>
      </c>
    </row>
    <row r="1340">
      <c r="A1340" t="b">
        <v>0</v>
      </c>
      <c r="B1340" s="1" t="s">
        <v>653</v>
      </c>
      <c r="C1340" s="1">
        <v>2519.0</v>
      </c>
      <c r="D1340" s="20">
        <v>44342.40289668982</v>
      </c>
      <c r="E1340" s="1">
        <v>4.0</v>
      </c>
      <c r="F1340" s="1">
        <v>3.0</v>
      </c>
      <c r="G1340" s="1">
        <v>3.0</v>
      </c>
      <c r="H1340" s="1">
        <v>3.0</v>
      </c>
      <c r="I1340" s="1">
        <v>4.0</v>
      </c>
      <c r="J1340" s="1">
        <v>3.0</v>
      </c>
      <c r="K1340" s="1">
        <v>2.0</v>
      </c>
      <c r="L1340" s="1">
        <v>3.0</v>
      </c>
      <c r="M1340" s="1">
        <v>4.0</v>
      </c>
      <c r="N1340" s="1">
        <v>4.0</v>
      </c>
      <c r="O1340" s="1">
        <v>4.0</v>
      </c>
      <c r="P1340" s="1">
        <v>3.0</v>
      </c>
      <c r="Q1340" s="1">
        <v>3.0</v>
      </c>
      <c r="R1340" s="45">
        <f t="shared" si="6"/>
        <v>43</v>
      </c>
      <c r="S1340" s="45">
        <f t="shared" si="7"/>
        <v>20</v>
      </c>
      <c r="T1340" s="45">
        <f t="shared" si="8"/>
        <v>8</v>
      </c>
      <c r="U1340" s="45">
        <f t="shared" si="9"/>
        <v>15</v>
      </c>
      <c r="V1340" s="45">
        <f>VLOOKUP(R1340,'PCS Percentiles'!A$2:E$105,5,False)</f>
        <v>95</v>
      </c>
      <c r="W1340" s="112" t="str">
        <f t="shared" si="10"/>
        <v>Clinically Relevant</v>
      </c>
    </row>
    <row r="1341">
      <c r="A1341" t="b">
        <v>0</v>
      </c>
      <c r="B1341" s="1" t="s">
        <v>405</v>
      </c>
      <c r="C1341" s="1">
        <v>2219.0</v>
      </c>
      <c r="D1341" s="20">
        <v>44342.494382372686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1.0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45">
        <f t="shared" si="6"/>
        <v>1</v>
      </c>
      <c r="S1341" s="45">
        <f t="shared" si="7"/>
        <v>0</v>
      </c>
      <c r="T1341" s="45">
        <f t="shared" si="8"/>
        <v>1</v>
      </c>
      <c r="U1341" s="45">
        <f t="shared" si="9"/>
        <v>0</v>
      </c>
      <c r="V1341" s="45" t="str">
        <f>VLOOKUP(R1341,'PCS Percentiles'!A$2:E$105,5,False)</f>
        <v>#N/A</v>
      </c>
      <c r="W1341" s="112" t="str">
        <f t="shared" si="10"/>
        <v>Within Standard Deviation</v>
      </c>
    </row>
    <row r="1342">
      <c r="A1342" s="1" t="b">
        <v>1</v>
      </c>
      <c r="B1342" s="1" t="s">
        <v>707</v>
      </c>
      <c r="C1342" s="1">
        <v>2587.0</v>
      </c>
      <c r="D1342" s="20">
        <v>44342.65134834491</v>
      </c>
      <c r="E1342" s="1">
        <v>1.0</v>
      </c>
      <c r="F1342" s="1">
        <v>0.0</v>
      </c>
      <c r="G1342" s="1">
        <v>0.0</v>
      </c>
      <c r="H1342" s="1">
        <v>1.0</v>
      </c>
      <c r="I1342" s="1">
        <v>0.0</v>
      </c>
      <c r="J1342" s="1">
        <v>1.0</v>
      </c>
      <c r="K1342" s="1">
        <v>0.0</v>
      </c>
      <c r="L1342" s="1">
        <v>2.0</v>
      </c>
      <c r="M1342" s="1">
        <v>1.0</v>
      </c>
      <c r="N1342" s="1">
        <v>1.0</v>
      </c>
      <c r="O1342" s="1">
        <v>1.0</v>
      </c>
      <c r="P1342" s="1">
        <v>0.0</v>
      </c>
      <c r="Q1342" s="1">
        <v>2.0</v>
      </c>
      <c r="R1342" s="45">
        <f t="shared" si="6"/>
        <v>10</v>
      </c>
      <c r="S1342" s="45">
        <f t="shared" si="7"/>
        <v>2</v>
      </c>
      <c r="T1342" s="45">
        <f t="shared" si="8"/>
        <v>3</v>
      </c>
      <c r="U1342" s="45">
        <f t="shared" si="9"/>
        <v>5</v>
      </c>
      <c r="V1342" s="45">
        <f>VLOOKUP(R1342,'PCS Percentiles'!A$2:E$105,5,False)</f>
        <v>24</v>
      </c>
      <c r="W1342" s="112" t="str">
        <f t="shared" si="10"/>
        <v>Within Standard Deviation</v>
      </c>
    </row>
    <row r="1343">
      <c r="A1343" t="b">
        <v>0</v>
      </c>
      <c r="B1343" s="1" t="s">
        <v>708</v>
      </c>
      <c r="C1343" s="1">
        <v>2582.0</v>
      </c>
      <c r="D1343" s="20">
        <v>44342.7108375463</v>
      </c>
      <c r="E1343" s="1">
        <v>1.0</v>
      </c>
      <c r="F1343" s="1">
        <v>0.0</v>
      </c>
      <c r="G1343" s="1">
        <v>0.0</v>
      </c>
      <c r="H1343" s="1">
        <v>2.0</v>
      </c>
      <c r="I1343" s="1">
        <v>0.0</v>
      </c>
      <c r="J1343" s="1">
        <v>1.0</v>
      </c>
      <c r="K1343" s="1">
        <v>2.0</v>
      </c>
      <c r="L1343" s="1">
        <v>2.0</v>
      </c>
      <c r="M1343" s="1">
        <v>2.0</v>
      </c>
      <c r="N1343" s="1">
        <v>1.0</v>
      </c>
      <c r="O1343" s="1">
        <v>0.0</v>
      </c>
      <c r="P1343" s="1">
        <v>2.0</v>
      </c>
      <c r="Q1343" s="1">
        <v>3.0</v>
      </c>
      <c r="R1343" s="45">
        <f t="shared" si="6"/>
        <v>16</v>
      </c>
      <c r="S1343" s="45">
        <f t="shared" si="7"/>
        <v>5</v>
      </c>
      <c r="T1343" s="45">
        <f t="shared" si="8"/>
        <v>6</v>
      </c>
      <c r="U1343" s="45">
        <f t="shared" si="9"/>
        <v>5</v>
      </c>
      <c r="V1343" s="45">
        <f>VLOOKUP(R1343,'PCS Percentiles'!A$2:E$105,5,False)</f>
        <v>41</v>
      </c>
      <c r="W1343" s="112" t="str">
        <f t="shared" si="10"/>
        <v>Within Standard Deviation</v>
      </c>
    </row>
    <row r="1344">
      <c r="A1344" t="b">
        <v>0</v>
      </c>
      <c r="B1344" s="1" t="s">
        <v>709</v>
      </c>
      <c r="C1344" s="1">
        <v>2575.0</v>
      </c>
      <c r="D1344" s="20">
        <v>44342.737835162035</v>
      </c>
      <c r="E1344" s="1">
        <v>0.0</v>
      </c>
      <c r="F1344" s="1">
        <v>0.0</v>
      </c>
      <c r="G1344" s="1">
        <v>0.0</v>
      </c>
      <c r="H1344" s="1">
        <v>1.0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1.0</v>
      </c>
      <c r="P1344" s="1">
        <v>0.0</v>
      </c>
      <c r="Q1344" s="1">
        <v>2.0</v>
      </c>
      <c r="R1344" s="45">
        <f t="shared" si="6"/>
        <v>4</v>
      </c>
      <c r="S1344" s="45">
        <f t="shared" si="7"/>
        <v>1</v>
      </c>
      <c r="T1344" s="45">
        <f t="shared" si="8"/>
        <v>2</v>
      </c>
      <c r="U1344" s="45">
        <f t="shared" si="9"/>
        <v>1</v>
      </c>
      <c r="V1344" s="45">
        <f>VLOOKUP(R1344,'PCS Percentiles'!A$2:E$105,5,False)</f>
        <v>9</v>
      </c>
      <c r="W1344" s="112" t="str">
        <f t="shared" si="10"/>
        <v>Within Standard Deviation</v>
      </c>
    </row>
    <row r="1345">
      <c r="A1345" t="b">
        <v>0</v>
      </c>
      <c r="B1345" s="1" t="s">
        <v>395</v>
      </c>
      <c r="C1345" s="1">
        <v>2208.0</v>
      </c>
      <c r="D1345" s="20">
        <v>44343.56984043981</v>
      </c>
      <c r="E1345" s="1">
        <v>1.0</v>
      </c>
      <c r="F1345" s="1">
        <v>2.0</v>
      </c>
      <c r="G1345" s="1">
        <v>2.0</v>
      </c>
      <c r="H1345" s="1">
        <v>3.0</v>
      </c>
      <c r="I1345" s="1">
        <v>3.0</v>
      </c>
      <c r="J1345" s="1">
        <v>2.0</v>
      </c>
      <c r="K1345" s="1">
        <v>0.0</v>
      </c>
      <c r="L1345" s="1">
        <v>3.0</v>
      </c>
      <c r="M1345" s="1">
        <v>1.0</v>
      </c>
      <c r="N1345" s="1">
        <v>2.0</v>
      </c>
      <c r="O1345" s="1">
        <v>3.0</v>
      </c>
      <c r="P1345" s="1">
        <v>2.0</v>
      </c>
      <c r="Q1345" s="1">
        <v>0.0</v>
      </c>
      <c r="R1345" s="45">
        <f t="shared" si="6"/>
        <v>24</v>
      </c>
      <c r="S1345" s="45">
        <f t="shared" si="7"/>
        <v>13</v>
      </c>
      <c r="T1345" s="45">
        <f t="shared" si="8"/>
        <v>2</v>
      </c>
      <c r="U1345" s="45">
        <f t="shared" si="9"/>
        <v>9</v>
      </c>
      <c r="V1345" s="45">
        <f>VLOOKUP(R1345,'PCS Percentiles'!A$2:E$105,5,False)</f>
        <v>60</v>
      </c>
      <c r="W1345" s="112" t="str">
        <f t="shared" si="10"/>
        <v>Within Standard Deviation</v>
      </c>
    </row>
    <row r="1346">
      <c r="A1346" t="b">
        <v>0</v>
      </c>
      <c r="B1346" s="1" t="s">
        <v>711</v>
      </c>
      <c r="C1346" s="1">
        <v>2584.0</v>
      </c>
      <c r="D1346" s="20">
        <v>44344.930769328705</v>
      </c>
      <c r="E1346" s="1">
        <v>3.0</v>
      </c>
      <c r="F1346" s="1">
        <v>1.0</v>
      </c>
      <c r="G1346" s="1">
        <v>0.0</v>
      </c>
      <c r="H1346" s="1">
        <v>1.0</v>
      </c>
      <c r="I1346" s="1">
        <v>1.0</v>
      </c>
      <c r="J1346" s="1">
        <v>0.0</v>
      </c>
      <c r="K1346" s="1">
        <v>0.0</v>
      </c>
      <c r="L1346" s="1">
        <v>1.0</v>
      </c>
      <c r="M1346" s="1">
        <v>0.0</v>
      </c>
      <c r="N1346" s="1">
        <v>0.0</v>
      </c>
      <c r="O1346" s="1">
        <v>1.0</v>
      </c>
      <c r="P1346" s="1">
        <v>0.0</v>
      </c>
      <c r="Q1346" s="1">
        <v>0.0</v>
      </c>
      <c r="R1346" s="45">
        <f t="shared" si="6"/>
        <v>8</v>
      </c>
      <c r="S1346" s="45">
        <f t="shared" si="7"/>
        <v>6</v>
      </c>
      <c r="T1346" s="45">
        <f t="shared" si="8"/>
        <v>0</v>
      </c>
      <c r="U1346" s="45">
        <f t="shared" si="9"/>
        <v>2</v>
      </c>
      <c r="V1346" s="45">
        <f>VLOOKUP(R1346,'PCS Percentiles'!A$2:E$105,5,False)</f>
        <v>19</v>
      </c>
      <c r="W1346" s="112" t="str">
        <f t="shared" si="10"/>
        <v>Within Standard Deviation</v>
      </c>
    </row>
    <row r="1347">
      <c r="A1347" t="b">
        <v>0</v>
      </c>
      <c r="B1347" s="1" t="s">
        <v>564</v>
      </c>
      <c r="C1347" s="1">
        <v>2398.0</v>
      </c>
      <c r="D1347" s="20">
        <v>44346.92493083334</v>
      </c>
      <c r="E1347" s="1">
        <v>1.0</v>
      </c>
      <c r="F1347" s="1">
        <v>0.0</v>
      </c>
      <c r="G1347" s="1">
        <v>0.0</v>
      </c>
      <c r="H1347" s="1">
        <v>0.0</v>
      </c>
      <c r="I1347" s="1">
        <v>0.0</v>
      </c>
      <c r="J1347" s="1">
        <v>1.0</v>
      </c>
      <c r="K1347" s="1">
        <v>0.0</v>
      </c>
      <c r="L1347" s="1">
        <v>1.0</v>
      </c>
      <c r="M1347" s="1">
        <v>1.0</v>
      </c>
      <c r="N1347" s="1">
        <v>1.0</v>
      </c>
      <c r="O1347" s="1">
        <v>0.0</v>
      </c>
      <c r="P1347" s="1">
        <v>0.0</v>
      </c>
      <c r="Q1347" s="1">
        <v>0.0</v>
      </c>
      <c r="R1347" s="45">
        <f t="shared" si="6"/>
        <v>5</v>
      </c>
      <c r="S1347" s="45">
        <f t="shared" si="7"/>
        <v>1</v>
      </c>
      <c r="T1347" s="45">
        <f t="shared" si="8"/>
        <v>1</v>
      </c>
      <c r="U1347" s="45">
        <f t="shared" si="9"/>
        <v>3</v>
      </c>
      <c r="V1347" s="45">
        <f>VLOOKUP(R1347,'PCS Percentiles'!A$2:E$105,5,False)</f>
        <v>11</v>
      </c>
      <c r="W1347" s="112" t="str">
        <f t="shared" si="10"/>
        <v>Within Standard Deviation</v>
      </c>
    </row>
    <row r="1348">
      <c r="A1348" t="b">
        <v>0</v>
      </c>
      <c r="B1348" s="1" t="s">
        <v>712</v>
      </c>
      <c r="C1348" s="1">
        <v>2592.0</v>
      </c>
      <c r="D1348" s="20">
        <v>44347.657532488425</v>
      </c>
      <c r="E1348" s="1">
        <v>3.0</v>
      </c>
      <c r="F1348" s="1">
        <v>3.0</v>
      </c>
      <c r="G1348" s="1">
        <v>1.0</v>
      </c>
      <c r="H1348" s="1">
        <v>2.0</v>
      </c>
      <c r="I1348" s="1">
        <v>1.0</v>
      </c>
      <c r="J1348" s="1">
        <v>4.0</v>
      </c>
      <c r="K1348" s="1">
        <v>1.0</v>
      </c>
      <c r="L1348" s="1">
        <v>3.0</v>
      </c>
      <c r="M1348" s="1">
        <v>1.0</v>
      </c>
      <c r="N1348" s="1">
        <v>1.0</v>
      </c>
      <c r="O1348" s="1">
        <v>3.0</v>
      </c>
      <c r="P1348" s="1">
        <v>1.0</v>
      </c>
      <c r="Q1348" s="1">
        <v>3.0</v>
      </c>
      <c r="R1348" s="45">
        <f t="shared" si="6"/>
        <v>27</v>
      </c>
      <c r="S1348" s="45">
        <f t="shared" si="7"/>
        <v>11</v>
      </c>
      <c r="T1348" s="45">
        <f t="shared" si="8"/>
        <v>8</v>
      </c>
      <c r="U1348" s="45">
        <f t="shared" si="9"/>
        <v>8</v>
      </c>
      <c r="V1348" s="45">
        <f>VLOOKUP(R1348,'PCS Percentiles'!A$2:E$105,5,False)</f>
        <v>67</v>
      </c>
      <c r="W1348" s="112" t="str">
        <f t="shared" si="10"/>
        <v>Within Standard Deviation</v>
      </c>
    </row>
    <row r="1349">
      <c r="A1349" t="b">
        <v>0</v>
      </c>
      <c r="B1349" s="1" t="s">
        <v>616</v>
      </c>
      <c r="C1349" s="1">
        <v>1259.0</v>
      </c>
      <c r="D1349" s="20">
        <v>44348.38817939815</v>
      </c>
      <c r="E1349" s="1">
        <v>2.0</v>
      </c>
      <c r="F1349" s="1">
        <v>2.0</v>
      </c>
      <c r="G1349" s="1">
        <v>2.0</v>
      </c>
      <c r="H1349" s="1">
        <v>2.0</v>
      </c>
      <c r="I1349" s="1">
        <v>0.0</v>
      </c>
      <c r="J1349" s="1">
        <v>0.0</v>
      </c>
      <c r="K1349" s="1">
        <v>2.0</v>
      </c>
      <c r="L1349" s="1">
        <v>0.0</v>
      </c>
      <c r="M1349" s="1">
        <v>2.0</v>
      </c>
      <c r="N1349" s="1">
        <v>2.0</v>
      </c>
      <c r="O1349" s="1">
        <v>2.0</v>
      </c>
      <c r="P1349" s="1">
        <v>0.0</v>
      </c>
      <c r="Q1349" s="1">
        <v>2.0</v>
      </c>
      <c r="R1349" s="45">
        <f t="shared" si="6"/>
        <v>18</v>
      </c>
      <c r="S1349" s="45">
        <f t="shared" si="7"/>
        <v>8</v>
      </c>
      <c r="T1349" s="45">
        <f t="shared" si="8"/>
        <v>4</v>
      </c>
      <c r="U1349" s="45">
        <f t="shared" si="9"/>
        <v>6</v>
      </c>
      <c r="V1349" s="45">
        <f>VLOOKUP(R1349,'PCS Percentiles'!A$2:E$105,5,False)</f>
        <v>47</v>
      </c>
      <c r="W1349" s="112" t="str">
        <f t="shared" si="10"/>
        <v>Within Standard Deviation</v>
      </c>
    </row>
    <row r="1350">
      <c r="A1350" t="b">
        <v>0</v>
      </c>
      <c r="B1350" s="1" t="s">
        <v>713</v>
      </c>
      <c r="C1350" s="1">
        <v>2593.0</v>
      </c>
      <c r="D1350" s="20">
        <v>44348.42464653935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45">
        <f t="shared" si="6"/>
        <v>0</v>
      </c>
      <c r="S1350" s="45">
        <f t="shared" si="7"/>
        <v>0</v>
      </c>
      <c r="T1350" s="45">
        <f t="shared" si="8"/>
        <v>0</v>
      </c>
      <c r="U1350" s="45">
        <f t="shared" si="9"/>
        <v>0</v>
      </c>
      <c r="V1350" s="45">
        <f>VLOOKUP(R1350,'PCS Percentiles'!A$2:E$105,5,False)</f>
        <v>2</v>
      </c>
      <c r="W1350" s="112" t="str">
        <f t="shared" si="10"/>
        <v>Within Standard Deviation</v>
      </c>
    </row>
    <row r="1351">
      <c r="A1351" t="b">
        <v>0</v>
      </c>
      <c r="B1351" s="1" t="s">
        <v>710</v>
      </c>
      <c r="C1351" s="1">
        <v>2586.0</v>
      </c>
      <c r="D1351" s="20">
        <v>44348.44755697917</v>
      </c>
      <c r="E1351" s="1">
        <v>2.0</v>
      </c>
      <c r="F1351" s="1">
        <v>3.0</v>
      </c>
      <c r="G1351" s="1">
        <v>2.0</v>
      </c>
      <c r="H1351" s="1">
        <v>2.0</v>
      </c>
      <c r="I1351" s="1">
        <v>2.0</v>
      </c>
      <c r="J1351" s="1">
        <v>2.0</v>
      </c>
      <c r="K1351" s="1">
        <v>0.0</v>
      </c>
      <c r="L1351" s="1">
        <v>4.0</v>
      </c>
      <c r="M1351" s="1">
        <v>3.0</v>
      </c>
      <c r="N1351" s="1">
        <v>2.0</v>
      </c>
      <c r="O1351" s="1">
        <v>4.0</v>
      </c>
      <c r="P1351" s="1">
        <v>2.0</v>
      </c>
      <c r="Q1351" s="1">
        <v>0.0</v>
      </c>
      <c r="R1351" s="45">
        <f t="shared" si="6"/>
        <v>28</v>
      </c>
      <c r="S1351" s="45">
        <f t="shared" si="7"/>
        <v>13</v>
      </c>
      <c r="T1351" s="45">
        <f t="shared" si="8"/>
        <v>2</v>
      </c>
      <c r="U1351" s="45">
        <f t="shared" si="9"/>
        <v>13</v>
      </c>
      <c r="V1351" s="45">
        <f>VLOOKUP(R1351,'PCS Percentiles'!A$2:E$105,5,False)</f>
        <v>69</v>
      </c>
      <c r="W1351" s="112" t="str">
        <f t="shared" si="10"/>
        <v>Within Standard Deviation</v>
      </c>
    </row>
    <row r="1352">
      <c r="A1352" t="b">
        <v>0</v>
      </c>
      <c r="B1352" s="1" t="s">
        <v>714</v>
      </c>
      <c r="C1352" s="1">
        <v>2594.0</v>
      </c>
      <c r="D1352" s="20">
        <v>44348.44806215278</v>
      </c>
      <c r="E1352" s="1">
        <v>0.0</v>
      </c>
      <c r="F1352" s="1">
        <v>0.0</v>
      </c>
      <c r="G1352" s="1">
        <v>0.0</v>
      </c>
      <c r="H1352" s="1">
        <v>1.0</v>
      </c>
      <c r="I1352" s="1">
        <v>0.0</v>
      </c>
      <c r="J1352" s="1">
        <v>0.0</v>
      </c>
      <c r="K1352" s="1">
        <v>0.0</v>
      </c>
      <c r="L1352" s="1">
        <v>1.0</v>
      </c>
      <c r="M1352" s="1">
        <v>0.0</v>
      </c>
      <c r="N1352" s="1">
        <v>0.0</v>
      </c>
      <c r="O1352" s="1">
        <v>0.0</v>
      </c>
      <c r="P1352" s="1">
        <v>0.0</v>
      </c>
      <c r="Q1352" s="1">
        <v>2.0</v>
      </c>
      <c r="R1352" s="45">
        <f t="shared" si="6"/>
        <v>4</v>
      </c>
      <c r="S1352" s="45">
        <f t="shared" si="7"/>
        <v>1</v>
      </c>
      <c r="T1352" s="45">
        <f t="shared" si="8"/>
        <v>2</v>
      </c>
      <c r="U1352" s="45">
        <f t="shared" si="9"/>
        <v>1</v>
      </c>
      <c r="V1352" s="45">
        <f>VLOOKUP(R1352,'PCS Percentiles'!A$2:E$105,5,False)</f>
        <v>9</v>
      </c>
      <c r="W1352" s="112" t="str">
        <f t="shared" si="10"/>
        <v>Within Standard Deviation</v>
      </c>
    </row>
    <row r="1353">
      <c r="A1353" t="b">
        <v>0</v>
      </c>
      <c r="B1353" s="1" t="s">
        <v>494</v>
      </c>
      <c r="C1353" s="1">
        <v>2314.0</v>
      </c>
      <c r="D1353" s="20">
        <v>44348.484897835646</v>
      </c>
      <c r="E1353" s="1">
        <v>0.0</v>
      </c>
      <c r="F1353" s="1">
        <v>0.0</v>
      </c>
      <c r="G1353" s="1">
        <v>1.0</v>
      </c>
      <c r="H1353" s="1">
        <v>0.0</v>
      </c>
      <c r="I1353" s="1">
        <v>0.0</v>
      </c>
      <c r="J1353" s="1">
        <v>0.0</v>
      </c>
      <c r="K1353" s="1">
        <v>1.0</v>
      </c>
      <c r="L1353" s="1">
        <v>0.0</v>
      </c>
      <c r="M1353" s="1">
        <v>0.0</v>
      </c>
      <c r="N1353" s="1">
        <v>1.0</v>
      </c>
      <c r="O1353" s="1">
        <v>0.0</v>
      </c>
      <c r="P1353" s="1">
        <v>0.0</v>
      </c>
      <c r="Q1353" s="1">
        <v>0.0</v>
      </c>
      <c r="R1353" s="45">
        <f t="shared" si="6"/>
        <v>3</v>
      </c>
      <c r="S1353" s="45">
        <f t="shared" si="7"/>
        <v>1</v>
      </c>
      <c r="T1353" s="45">
        <f t="shared" si="8"/>
        <v>1</v>
      </c>
      <c r="U1353" s="45">
        <f t="shared" si="9"/>
        <v>1</v>
      </c>
      <c r="V1353" s="45">
        <f>VLOOKUP(R1353,'PCS Percentiles'!A$2:E$105,5,False)</f>
        <v>6</v>
      </c>
      <c r="W1353" s="112" t="str">
        <f t="shared" si="10"/>
        <v>Within Standard Deviation</v>
      </c>
    </row>
    <row r="1354">
      <c r="A1354" t="b">
        <v>0</v>
      </c>
      <c r="B1354" s="1" t="s">
        <v>715</v>
      </c>
      <c r="C1354" s="1">
        <v>2565.0</v>
      </c>
      <c r="D1354" s="20">
        <v>44348.53994431713</v>
      </c>
      <c r="E1354" s="1">
        <v>2.0</v>
      </c>
      <c r="F1354" s="1">
        <v>0.0</v>
      </c>
      <c r="G1354" s="1">
        <v>0.0</v>
      </c>
      <c r="H1354" s="1">
        <v>1.0</v>
      </c>
      <c r="I1354" s="1">
        <v>0.0</v>
      </c>
      <c r="J1354" s="1">
        <v>0.0</v>
      </c>
      <c r="K1354" s="1">
        <v>1.0</v>
      </c>
      <c r="L1354" s="1">
        <v>2.0</v>
      </c>
      <c r="M1354" s="1">
        <v>1.0</v>
      </c>
      <c r="N1354" s="1">
        <v>2.0</v>
      </c>
      <c r="O1354" s="1">
        <v>1.0</v>
      </c>
      <c r="P1354" s="1">
        <v>1.0</v>
      </c>
      <c r="Q1354" s="1">
        <v>0.0</v>
      </c>
      <c r="R1354" s="45">
        <f t="shared" si="6"/>
        <v>11</v>
      </c>
      <c r="S1354" s="45">
        <f t="shared" si="7"/>
        <v>4</v>
      </c>
      <c r="T1354" s="45">
        <f t="shared" si="8"/>
        <v>1</v>
      </c>
      <c r="U1354" s="45">
        <f t="shared" si="9"/>
        <v>6</v>
      </c>
      <c r="V1354" s="45">
        <f>VLOOKUP(R1354,'PCS Percentiles'!A$2:E$105,5,False)</f>
        <v>28</v>
      </c>
      <c r="W1354" s="112" t="str">
        <f t="shared" si="10"/>
        <v>Within Standard Deviation</v>
      </c>
    </row>
    <row r="1355">
      <c r="A1355" t="b">
        <v>0</v>
      </c>
      <c r="B1355" s="1" t="s">
        <v>592</v>
      </c>
      <c r="C1355" s="1">
        <v>2458.0</v>
      </c>
      <c r="D1355" s="20">
        <v>44348.70666590278</v>
      </c>
      <c r="E1355" s="1">
        <v>3.0</v>
      </c>
      <c r="F1355" s="1">
        <v>1.0</v>
      </c>
      <c r="G1355" s="1">
        <v>2.0</v>
      </c>
      <c r="H1355" s="1">
        <v>3.0</v>
      </c>
      <c r="I1355" s="1">
        <v>1.0</v>
      </c>
      <c r="J1355" s="1">
        <v>1.0</v>
      </c>
      <c r="K1355" s="1">
        <v>0.0</v>
      </c>
      <c r="L1355" s="1">
        <v>3.0</v>
      </c>
      <c r="M1355" s="1">
        <v>1.0</v>
      </c>
      <c r="N1355" s="1">
        <v>0.0</v>
      </c>
      <c r="O1355" s="1">
        <v>1.0</v>
      </c>
      <c r="P1355" s="1">
        <v>0.0</v>
      </c>
      <c r="Q1355" s="1">
        <v>3.0</v>
      </c>
      <c r="R1355" s="45">
        <f t="shared" si="6"/>
        <v>19</v>
      </c>
      <c r="S1355" s="45">
        <f t="shared" si="7"/>
        <v>10</v>
      </c>
      <c r="T1355" s="45">
        <f t="shared" si="8"/>
        <v>4</v>
      </c>
      <c r="U1355" s="45">
        <f t="shared" si="9"/>
        <v>5</v>
      </c>
      <c r="V1355" s="45">
        <f>VLOOKUP(R1355,'PCS Percentiles'!A$2:E$105,5,False)</f>
        <v>48</v>
      </c>
      <c r="W1355" s="112" t="str">
        <f t="shared" si="10"/>
        <v>Within Standard Deviation</v>
      </c>
    </row>
    <row r="1356">
      <c r="A1356" t="b">
        <v>0</v>
      </c>
      <c r="B1356" s="1" t="s">
        <v>663</v>
      </c>
      <c r="C1356" s="1">
        <v>2093.0</v>
      </c>
      <c r="D1356" s="20">
        <v>44349.43794996528</v>
      </c>
      <c r="E1356" s="1">
        <v>3.0</v>
      </c>
      <c r="F1356" s="1">
        <v>2.0</v>
      </c>
      <c r="G1356" s="1">
        <v>2.0</v>
      </c>
      <c r="H1356" s="1">
        <v>2.0</v>
      </c>
      <c r="I1356" s="1">
        <v>2.0</v>
      </c>
      <c r="J1356" s="1">
        <v>1.0</v>
      </c>
      <c r="K1356" s="1">
        <v>0.0</v>
      </c>
      <c r="L1356" s="1">
        <v>2.0</v>
      </c>
      <c r="M1356" s="1">
        <v>2.0</v>
      </c>
      <c r="N1356" s="1">
        <v>2.0</v>
      </c>
      <c r="O1356" s="1">
        <v>4.0</v>
      </c>
      <c r="P1356" s="1">
        <v>2.0</v>
      </c>
      <c r="Q1356" s="1">
        <v>1.0</v>
      </c>
      <c r="R1356" s="45">
        <f t="shared" si="6"/>
        <v>25</v>
      </c>
      <c r="S1356" s="45">
        <f t="shared" si="7"/>
        <v>13</v>
      </c>
      <c r="T1356" s="45">
        <f t="shared" si="8"/>
        <v>2</v>
      </c>
      <c r="U1356" s="45">
        <f t="shared" si="9"/>
        <v>10</v>
      </c>
      <c r="V1356" s="45">
        <f>VLOOKUP(R1356,'PCS Percentiles'!A$2:E$105,5,False)</f>
        <v>62</v>
      </c>
      <c r="W1356" s="112" t="str">
        <f t="shared" si="10"/>
        <v>Within Standard Deviation</v>
      </c>
    </row>
    <row r="1357">
      <c r="A1357" t="b">
        <v>0</v>
      </c>
      <c r="B1357" s="1" t="s">
        <v>671</v>
      </c>
      <c r="C1357" s="1">
        <v>2526.0</v>
      </c>
      <c r="D1357" s="20">
        <v>44349.713907384255</v>
      </c>
      <c r="E1357" s="1">
        <v>2.0</v>
      </c>
      <c r="F1357" s="1">
        <v>1.0</v>
      </c>
      <c r="G1357" s="1">
        <v>2.0</v>
      </c>
      <c r="H1357" s="1">
        <v>1.0</v>
      </c>
      <c r="I1357" s="1">
        <v>0.0</v>
      </c>
      <c r="J1357" s="1">
        <v>1.0</v>
      </c>
      <c r="K1357" s="1">
        <v>2.0</v>
      </c>
      <c r="L1357" s="1">
        <v>3.0</v>
      </c>
      <c r="M1357" s="1">
        <v>3.0</v>
      </c>
      <c r="N1357" s="1">
        <v>1.0</v>
      </c>
      <c r="O1357" s="1">
        <v>1.0</v>
      </c>
      <c r="P1357" s="1">
        <v>1.0</v>
      </c>
      <c r="Q1357" s="1">
        <v>4.0</v>
      </c>
      <c r="R1357" s="45">
        <f t="shared" si="6"/>
        <v>22</v>
      </c>
      <c r="S1357" s="45">
        <f t="shared" si="7"/>
        <v>7</v>
      </c>
      <c r="T1357" s="45">
        <f t="shared" si="8"/>
        <v>7</v>
      </c>
      <c r="U1357" s="45">
        <f t="shared" si="9"/>
        <v>8</v>
      </c>
      <c r="V1357" s="45">
        <f>VLOOKUP(R1357,'PCS Percentiles'!A$2:E$105,5,False)</f>
        <v>55</v>
      </c>
      <c r="W1357" s="112" t="str">
        <f t="shared" si="10"/>
        <v>Within Standard Deviation</v>
      </c>
    </row>
    <row r="1358">
      <c r="A1358" t="b">
        <v>0</v>
      </c>
      <c r="B1358" s="1" t="s">
        <v>644</v>
      </c>
      <c r="C1358" s="1">
        <v>2501.0</v>
      </c>
      <c r="D1358" s="20">
        <v>44350.483040798616</v>
      </c>
      <c r="E1358" s="1">
        <v>2.0</v>
      </c>
      <c r="F1358" s="1">
        <v>1.0</v>
      </c>
      <c r="G1358" s="1">
        <v>2.0</v>
      </c>
      <c r="H1358" s="1">
        <v>2.0</v>
      </c>
      <c r="I1358" s="1">
        <v>3.0</v>
      </c>
      <c r="J1358" s="1">
        <v>2.0</v>
      </c>
      <c r="K1358" s="1">
        <v>1.0</v>
      </c>
      <c r="L1358" s="1">
        <v>2.0</v>
      </c>
      <c r="M1358" s="1">
        <v>2.0</v>
      </c>
      <c r="N1358" s="1">
        <v>2.0</v>
      </c>
      <c r="O1358" s="1">
        <v>3.0</v>
      </c>
      <c r="P1358" s="1">
        <v>2.0</v>
      </c>
      <c r="Q1358" s="1">
        <v>0.0</v>
      </c>
      <c r="R1358" s="45">
        <f t="shared" si="6"/>
        <v>24</v>
      </c>
      <c r="S1358" s="45">
        <f t="shared" si="7"/>
        <v>12</v>
      </c>
      <c r="T1358" s="45">
        <f t="shared" si="8"/>
        <v>3</v>
      </c>
      <c r="U1358" s="45">
        <f t="shared" si="9"/>
        <v>9</v>
      </c>
      <c r="V1358" s="45">
        <f>VLOOKUP(R1358,'PCS Percentiles'!A$2:E$105,5,False)</f>
        <v>60</v>
      </c>
      <c r="W1358" s="112" t="str">
        <f t="shared" si="10"/>
        <v>Within Standard Deviation</v>
      </c>
    </row>
    <row r="1359">
      <c r="A1359" t="b">
        <v>0</v>
      </c>
      <c r="B1359" s="1" t="s">
        <v>716</v>
      </c>
      <c r="C1359" s="1">
        <v>2598.0</v>
      </c>
      <c r="D1359" s="20">
        <v>44351.48941861111</v>
      </c>
      <c r="E1359" s="1">
        <v>2.0</v>
      </c>
      <c r="F1359" s="1">
        <v>1.0</v>
      </c>
      <c r="G1359" s="1">
        <v>0.0</v>
      </c>
      <c r="H1359" s="1">
        <v>3.0</v>
      </c>
      <c r="I1359" s="1">
        <v>3.0</v>
      </c>
      <c r="J1359" s="1">
        <v>4.0</v>
      </c>
      <c r="K1359" s="1">
        <v>1.0</v>
      </c>
      <c r="L1359" s="1">
        <v>3.0</v>
      </c>
      <c r="M1359" s="1">
        <v>3.0</v>
      </c>
      <c r="N1359" s="1">
        <v>2.0</v>
      </c>
      <c r="O1359" s="1">
        <v>3.0</v>
      </c>
      <c r="P1359" s="1">
        <v>1.0</v>
      </c>
      <c r="Q1359" s="1">
        <v>4.0</v>
      </c>
      <c r="R1359" s="45">
        <f t="shared" si="6"/>
        <v>30</v>
      </c>
      <c r="S1359" s="45">
        <f t="shared" si="7"/>
        <v>10</v>
      </c>
      <c r="T1359" s="45">
        <f t="shared" si="8"/>
        <v>9</v>
      </c>
      <c r="U1359" s="45">
        <f t="shared" si="9"/>
        <v>11</v>
      </c>
      <c r="V1359" s="45">
        <f>VLOOKUP(R1359,'PCS Percentiles'!A$2:E$105,5,False)</f>
        <v>75</v>
      </c>
      <c r="W1359" s="112" t="str">
        <f t="shared" si="10"/>
        <v>Clinically Relevant</v>
      </c>
    </row>
    <row r="1360">
      <c r="A1360" t="b">
        <v>0</v>
      </c>
      <c r="B1360" s="1" t="s">
        <v>423</v>
      </c>
      <c r="C1360" s="1">
        <v>2242.0</v>
      </c>
      <c r="D1360" s="20">
        <v>44351.55267438658</v>
      </c>
      <c r="E1360" s="1">
        <v>1.0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1.0</v>
      </c>
      <c r="R1360" s="45">
        <f t="shared" si="6"/>
        <v>2</v>
      </c>
      <c r="S1360" s="45">
        <f t="shared" si="7"/>
        <v>1</v>
      </c>
      <c r="T1360" s="45">
        <f t="shared" si="8"/>
        <v>1</v>
      </c>
      <c r="U1360" s="45">
        <f t="shared" si="9"/>
        <v>0</v>
      </c>
      <c r="V1360" s="45">
        <f>VLOOKUP(R1360,'PCS Percentiles'!A$2:E$105,5,False)</f>
        <v>5</v>
      </c>
      <c r="W1360" s="112" t="str">
        <f t="shared" si="10"/>
        <v>Within Standard Deviation</v>
      </c>
    </row>
    <row r="1361">
      <c r="A1361" t="b">
        <v>0</v>
      </c>
      <c r="B1361" s="1" t="s">
        <v>655</v>
      </c>
      <c r="C1361" s="1">
        <v>2403.0</v>
      </c>
      <c r="D1361" s="20">
        <v>44351.55978927083</v>
      </c>
      <c r="E1361" s="1">
        <v>1.0</v>
      </c>
      <c r="F1361" s="1">
        <v>1.0</v>
      </c>
      <c r="G1361" s="1">
        <v>1.0</v>
      </c>
      <c r="H1361" s="1">
        <v>2.0</v>
      </c>
      <c r="I1361" s="1">
        <v>1.0</v>
      </c>
      <c r="J1361" s="1">
        <v>0.0</v>
      </c>
      <c r="K1361" s="1">
        <v>1.0</v>
      </c>
      <c r="L1361" s="1">
        <v>0.0</v>
      </c>
      <c r="M1361" s="1">
        <v>1.0</v>
      </c>
      <c r="N1361" s="1">
        <v>0.0</v>
      </c>
      <c r="O1361" s="1">
        <v>0.0</v>
      </c>
      <c r="P1361" s="1">
        <v>2.0</v>
      </c>
      <c r="Q1361" s="1">
        <v>0.0</v>
      </c>
      <c r="R1361" s="45">
        <f t="shared" si="6"/>
        <v>10</v>
      </c>
      <c r="S1361" s="45">
        <f t="shared" si="7"/>
        <v>8</v>
      </c>
      <c r="T1361" s="45">
        <f t="shared" si="8"/>
        <v>1</v>
      </c>
      <c r="U1361" s="45">
        <f t="shared" si="9"/>
        <v>1</v>
      </c>
      <c r="V1361" s="45">
        <f>VLOOKUP(R1361,'PCS Percentiles'!A$2:E$105,5,False)</f>
        <v>24</v>
      </c>
      <c r="W1361" s="112" t="str">
        <f t="shared" si="10"/>
        <v>Within Standard Deviation</v>
      </c>
    </row>
    <row r="1362">
      <c r="A1362" t="b">
        <v>0</v>
      </c>
      <c r="B1362" s="1" t="s">
        <v>492</v>
      </c>
      <c r="C1362" s="1">
        <v>2327.0</v>
      </c>
      <c r="D1362" s="20">
        <v>44351.58060168981</v>
      </c>
      <c r="E1362" s="1">
        <v>0.0</v>
      </c>
      <c r="F1362" s="1">
        <v>0.0</v>
      </c>
      <c r="G1362" s="1">
        <v>1.0</v>
      </c>
      <c r="H1362" s="1">
        <v>0.0</v>
      </c>
      <c r="I1362" s="1">
        <v>0.0</v>
      </c>
      <c r="J1362" s="1">
        <v>1.0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1.0</v>
      </c>
      <c r="Q1362" s="1">
        <v>0.0</v>
      </c>
      <c r="R1362" s="45">
        <f t="shared" si="6"/>
        <v>3</v>
      </c>
      <c r="S1362" s="45">
        <f t="shared" si="7"/>
        <v>2</v>
      </c>
      <c r="T1362" s="45">
        <f t="shared" si="8"/>
        <v>1</v>
      </c>
      <c r="U1362" s="45">
        <f t="shared" si="9"/>
        <v>0</v>
      </c>
      <c r="V1362" s="45">
        <f>VLOOKUP(R1362,'PCS Percentiles'!A$2:E$105,5,False)</f>
        <v>6</v>
      </c>
      <c r="W1362" s="112" t="str">
        <f t="shared" si="10"/>
        <v>Within Standard Deviation</v>
      </c>
    </row>
    <row r="1363">
      <c r="A1363" t="b">
        <v>0</v>
      </c>
      <c r="B1363" s="1" t="s">
        <v>409</v>
      </c>
      <c r="C1363" s="1">
        <v>2227.0</v>
      </c>
      <c r="D1363" s="20">
        <v>44351.770532118055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45">
        <f t="shared" si="6"/>
        <v>0</v>
      </c>
      <c r="S1363" s="45">
        <f t="shared" si="7"/>
        <v>0</v>
      </c>
      <c r="T1363" s="45">
        <f t="shared" si="8"/>
        <v>0</v>
      </c>
      <c r="U1363" s="45">
        <f t="shared" si="9"/>
        <v>0</v>
      </c>
      <c r="V1363" s="45">
        <f>VLOOKUP(R1363,'PCS Percentiles'!A$2:E$105,5,False)</f>
        <v>2</v>
      </c>
      <c r="W1363" s="112" t="str">
        <f t="shared" si="10"/>
        <v>Within Standard Deviation</v>
      </c>
    </row>
    <row r="1364">
      <c r="A1364" t="b">
        <v>0</v>
      </c>
      <c r="B1364" s="1" t="s">
        <v>644</v>
      </c>
      <c r="C1364" s="1">
        <v>2501.0</v>
      </c>
      <c r="D1364" s="20">
        <v>44352.405927280095</v>
      </c>
      <c r="E1364" s="1">
        <v>2.0</v>
      </c>
      <c r="F1364" s="1">
        <v>1.0</v>
      </c>
      <c r="G1364" s="1">
        <v>2.0</v>
      </c>
      <c r="H1364" s="1">
        <v>2.0</v>
      </c>
      <c r="I1364" s="1">
        <v>3.0</v>
      </c>
      <c r="J1364" s="1">
        <v>2.0</v>
      </c>
      <c r="K1364" s="1">
        <v>1.0</v>
      </c>
      <c r="L1364" s="1">
        <v>2.0</v>
      </c>
      <c r="M1364" s="1">
        <v>2.0</v>
      </c>
      <c r="N1364" s="1">
        <v>2.0</v>
      </c>
      <c r="O1364" s="1">
        <v>3.0</v>
      </c>
      <c r="P1364" s="1">
        <v>2.0</v>
      </c>
      <c r="Q1364" s="1">
        <v>0.0</v>
      </c>
      <c r="R1364" s="45">
        <f t="shared" si="6"/>
        <v>24</v>
      </c>
      <c r="S1364" s="45">
        <f t="shared" si="7"/>
        <v>12</v>
      </c>
      <c r="T1364" s="45">
        <f t="shared" si="8"/>
        <v>3</v>
      </c>
      <c r="U1364" s="45">
        <f t="shared" si="9"/>
        <v>9</v>
      </c>
      <c r="V1364" s="45">
        <f>VLOOKUP(R1364,'PCS Percentiles'!A$2:E$105,5,False)</f>
        <v>60</v>
      </c>
      <c r="W1364" s="112" t="str">
        <f t="shared" si="10"/>
        <v>Within Standard Deviation</v>
      </c>
    </row>
    <row r="1365">
      <c r="A1365" t="b">
        <v>0</v>
      </c>
      <c r="B1365" s="71" t="s">
        <v>717</v>
      </c>
      <c r="C1365" s="1">
        <v>2599.0</v>
      </c>
      <c r="D1365" s="20">
        <v>44354.60306920139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1.0</v>
      </c>
      <c r="N1365" s="1">
        <v>1.0</v>
      </c>
      <c r="O1365" s="1">
        <v>0.0</v>
      </c>
      <c r="P1365" s="1">
        <v>2.0</v>
      </c>
      <c r="Q1365" s="1">
        <v>0.0</v>
      </c>
      <c r="R1365" s="45">
        <f t="shared" si="6"/>
        <v>4</v>
      </c>
      <c r="S1365" s="45">
        <f t="shared" si="7"/>
        <v>2</v>
      </c>
      <c r="T1365" s="45">
        <f t="shared" si="8"/>
        <v>0</v>
      </c>
      <c r="U1365" s="45">
        <f t="shared" si="9"/>
        <v>2</v>
      </c>
      <c r="V1365" s="45">
        <f>VLOOKUP(R1365,'PCS Percentiles'!A$2:E$105,5,False)</f>
        <v>9</v>
      </c>
      <c r="W1365" s="112" t="str">
        <f t="shared" si="10"/>
        <v>Within Standard Deviation</v>
      </c>
    </row>
    <row r="1366">
      <c r="A1366" t="b">
        <v>0</v>
      </c>
      <c r="B1366" s="1" t="s">
        <v>543</v>
      </c>
      <c r="C1366" s="1">
        <v>2378.0</v>
      </c>
      <c r="D1366" s="20">
        <v>44354.67903241898</v>
      </c>
      <c r="E1366" s="1">
        <v>3.0</v>
      </c>
      <c r="F1366" s="1">
        <v>3.0</v>
      </c>
      <c r="G1366" s="1">
        <v>3.0</v>
      </c>
      <c r="H1366" s="1">
        <v>3.0</v>
      </c>
      <c r="I1366" s="1">
        <v>3.0</v>
      </c>
      <c r="J1366" s="1">
        <v>3.0</v>
      </c>
      <c r="K1366" s="1">
        <v>3.0</v>
      </c>
      <c r="L1366" s="1">
        <v>3.0</v>
      </c>
      <c r="M1366" s="1">
        <v>3.0</v>
      </c>
      <c r="N1366" s="1">
        <v>3.0</v>
      </c>
      <c r="O1366" s="1">
        <v>3.0</v>
      </c>
      <c r="P1366" s="1">
        <v>3.0</v>
      </c>
      <c r="Q1366" s="1">
        <v>3.0</v>
      </c>
      <c r="R1366" s="45">
        <f t="shared" si="6"/>
        <v>39</v>
      </c>
      <c r="S1366" s="45">
        <f t="shared" si="7"/>
        <v>18</v>
      </c>
      <c r="T1366" s="45">
        <f t="shared" si="8"/>
        <v>9</v>
      </c>
      <c r="U1366" s="45">
        <f t="shared" si="9"/>
        <v>12</v>
      </c>
      <c r="V1366" s="45">
        <f>VLOOKUP(R1366,'PCS Percentiles'!A$2:E$105,5,False)</f>
        <v>91</v>
      </c>
      <c r="W1366" s="112" t="str">
        <f t="shared" si="10"/>
        <v>Clinically Relevant</v>
      </c>
    </row>
    <row r="1367">
      <c r="A1367" t="b">
        <v>0</v>
      </c>
      <c r="B1367" s="1" t="s">
        <v>525</v>
      </c>
      <c r="C1367" s="1">
        <v>2277.0</v>
      </c>
      <c r="D1367" s="20">
        <v>44355.33193450232</v>
      </c>
      <c r="E1367" s="1">
        <v>1.0</v>
      </c>
      <c r="F1367" s="1">
        <v>0.0</v>
      </c>
      <c r="G1367" s="1">
        <v>0.0</v>
      </c>
      <c r="H1367" s="1">
        <v>1.0</v>
      </c>
      <c r="I1367" s="1">
        <v>1.0</v>
      </c>
      <c r="J1367" s="1">
        <v>1.0</v>
      </c>
      <c r="K1367" s="1">
        <v>2.0</v>
      </c>
      <c r="L1367" s="1">
        <v>1.0</v>
      </c>
      <c r="M1367" s="1">
        <v>1.0</v>
      </c>
      <c r="N1367" s="1">
        <v>1.0</v>
      </c>
      <c r="O1367" s="1">
        <v>1.0</v>
      </c>
      <c r="P1367" s="1">
        <v>1.0</v>
      </c>
      <c r="Q1367" s="1">
        <v>2.0</v>
      </c>
      <c r="R1367" s="45">
        <f t="shared" si="6"/>
        <v>13</v>
      </c>
      <c r="S1367" s="45">
        <f t="shared" si="7"/>
        <v>4</v>
      </c>
      <c r="T1367" s="45">
        <f t="shared" si="8"/>
        <v>5</v>
      </c>
      <c r="U1367" s="45">
        <f t="shared" si="9"/>
        <v>4</v>
      </c>
      <c r="V1367" s="45">
        <f>VLOOKUP(R1367,'PCS Percentiles'!A$2:E$105,5,False)</f>
        <v>34</v>
      </c>
      <c r="W1367" s="112" t="str">
        <f t="shared" si="10"/>
        <v>Within Standard Deviation</v>
      </c>
    </row>
    <row r="1368">
      <c r="A1368" t="b">
        <v>0</v>
      </c>
      <c r="B1368" s="1" t="s">
        <v>718</v>
      </c>
      <c r="C1368" s="1">
        <v>2481.0</v>
      </c>
      <c r="D1368" s="20">
        <v>44355.56116696759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1.0</v>
      </c>
      <c r="K1368" s="1">
        <v>0.0</v>
      </c>
      <c r="L1368" s="1">
        <v>1.0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45">
        <f t="shared" si="6"/>
        <v>2</v>
      </c>
      <c r="S1368" s="45">
        <f t="shared" si="7"/>
        <v>0</v>
      </c>
      <c r="T1368" s="45">
        <f t="shared" si="8"/>
        <v>1</v>
      </c>
      <c r="U1368" s="45">
        <f t="shared" si="9"/>
        <v>1</v>
      </c>
      <c r="V1368" s="45">
        <f>VLOOKUP(R1368,'PCS Percentiles'!A$2:E$105,5,False)</f>
        <v>5</v>
      </c>
      <c r="W1368" s="112" t="str">
        <f t="shared" si="10"/>
        <v>Within Standard Deviation</v>
      </c>
    </row>
    <row r="1369">
      <c r="A1369" t="b">
        <v>0</v>
      </c>
      <c r="B1369" s="1" t="s">
        <v>719</v>
      </c>
      <c r="C1369" s="72" t="s">
        <v>720</v>
      </c>
      <c r="D1369" s="20">
        <v>44355.60336173611</v>
      </c>
      <c r="E1369" s="1">
        <v>4.0</v>
      </c>
      <c r="F1369" s="1">
        <v>3.0</v>
      </c>
      <c r="G1369" s="1">
        <v>3.0</v>
      </c>
      <c r="H1369" s="1">
        <v>4.0</v>
      </c>
      <c r="I1369" s="1">
        <v>3.0</v>
      </c>
      <c r="J1369" s="1">
        <v>3.0</v>
      </c>
      <c r="K1369" s="1">
        <v>3.0</v>
      </c>
      <c r="L1369" s="1">
        <v>4.0</v>
      </c>
      <c r="M1369" s="1">
        <v>4.0</v>
      </c>
      <c r="N1369" s="1">
        <v>4.0</v>
      </c>
      <c r="O1369" s="1">
        <v>4.0</v>
      </c>
      <c r="P1369" s="1">
        <v>3.0</v>
      </c>
      <c r="Q1369" s="1">
        <v>3.0</v>
      </c>
      <c r="R1369" s="45">
        <f t="shared" si="6"/>
        <v>45</v>
      </c>
      <c r="S1369" s="45">
        <f t="shared" si="7"/>
        <v>20</v>
      </c>
      <c r="T1369" s="45">
        <f t="shared" si="8"/>
        <v>9</v>
      </c>
      <c r="U1369" s="45">
        <f t="shared" si="9"/>
        <v>16</v>
      </c>
      <c r="V1369" s="45">
        <f>VLOOKUP(R1369,'PCS Percentiles'!A$2:E$105,5,False)</f>
        <v>97</v>
      </c>
      <c r="W1369" s="112" t="str">
        <f t="shared" si="10"/>
        <v>Clinically Relevant</v>
      </c>
    </row>
    <row r="1370">
      <c r="A1370" t="b">
        <v>0</v>
      </c>
      <c r="B1370" s="1" t="s">
        <v>214</v>
      </c>
      <c r="C1370" s="1">
        <v>2602.0</v>
      </c>
      <c r="D1370" s="20">
        <v>44355.63512204861</v>
      </c>
      <c r="E1370" s="1">
        <v>3.0</v>
      </c>
      <c r="F1370" s="1">
        <v>0.0</v>
      </c>
      <c r="G1370" s="1">
        <v>1.0</v>
      </c>
      <c r="H1370" s="1">
        <v>2.0</v>
      </c>
      <c r="I1370" s="1">
        <v>2.0</v>
      </c>
      <c r="J1370" s="1">
        <v>4.0</v>
      </c>
      <c r="K1370" s="1">
        <v>2.0</v>
      </c>
      <c r="L1370" s="1">
        <v>3.0</v>
      </c>
      <c r="M1370" s="1">
        <v>2.0</v>
      </c>
      <c r="N1370" s="1">
        <v>3.0</v>
      </c>
      <c r="O1370" s="1">
        <v>2.0</v>
      </c>
      <c r="P1370" s="1">
        <v>4.0</v>
      </c>
      <c r="Q1370" s="1">
        <v>4.0</v>
      </c>
      <c r="R1370" s="45">
        <f t="shared" si="6"/>
        <v>32</v>
      </c>
      <c r="S1370" s="45">
        <f t="shared" si="7"/>
        <v>12</v>
      </c>
      <c r="T1370" s="45">
        <f t="shared" si="8"/>
        <v>10</v>
      </c>
      <c r="U1370" s="45">
        <f t="shared" si="9"/>
        <v>10</v>
      </c>
      <c r="V1370" s="45">
        <f>VLOOKUP(R1370,'PCS Percentiles'!A$2:E$105,5,False)</f>
        <v>80</v>
      </c>
      <c r="W1370" s="112" t="str">
        <f t="shared" si="10"/>
        <v>Clinically Relevant</v>
      </c>
    </row>
    <row r="1371">
      <c r="A1371" t="b">
        <v>0</v>
      </c>
      <c r="B1371" s="1" t="s">
        <v>492</v>
      </c>
      <c r="C1371" s="1">
        <v>2327.0</v>
      </c>
      <c r="D1371" s="20">
        <v>44356.45294628473</v>
      </c>
      <c r="E1371" s="1">
        <v>3.0</v>
      </c>
      <c r="F1371" s="1">
        <v>1.0</v>
      </c>
      <c r="G1371" s="1">
        <v>2.0</v>
      </c>
      <c r="H1371" s="1">
        <v>1.0</v>
      </c>
      <c r="I1371" s="1">
        <v>3.0</v>
      </c>
      <c r="J1371" s="1">
        <v>2.0</v>
      </c>
      <c r="K1371" s="1">
        <v>0.0</v>
      </c>
      <c r="L1371" s="1">
        <v>2.0</v>
      </c>
      <c r="M1371" s="1">
        <v>2.0</v>
      </c>
      <c r="N1371" s="1">
        <v>3.0</v>
      </c>
      <c r="O1371" s="1">
        <v>3.0</v>
      </c>
      <c r="P1371" s="1">
        <v>3.0</v>
      </c>
      <c r="Q1371" s="1">
        <v>1.0</v>
      </c>
      <c r="R1371" s="45">
        <f t="shared" si="6"/>
        <v>26</v>
      </c>
      <c r="S1371" s="45">
        <f t="shared" si="7"/>
        <v>13</v>
      </c>
      <c r="T1371" s="45">
        <f t="shared" si="8"/>
        <v>3</v>
      </c>
      <c r="U1371" s="45">
        <f t="shared" si="9"/>
        <v>10</v>
      </c>
      <c r="V1371" s="45">
        <f>VLOOKUP(R1371,'PCS Percentiles'!A$2:E$105,5,False)</f>
        <v>65</v>
      </c>
      <c r="W1371" s="112" t="str">
        <f t="shared" si="10"/>
        <v>Within Standard Deviation</v>
      </c>
    </row>
    <row r="1372">
      <c r="A1372" t="b">
        <v>0</v>
      </c>
      <c r="B1372" s="1" t="s">
        <v>589</v>
      </c>
      <c r="C1372" s="1">
        <v>2265.0</v>
      </c>
      <c r="D1372" s="20">
        <v>44356.718362824075</v>
      </c>
      <c r="E1372" s="1">
        <v>4.0</v>
      </c>
      <c r="F1372" s="1">
        <v>2.0</v>
      </c>
      <c r="G1372" s="1">
        <v>3.0</v>
      </c>
      <c r="H1372" s="1">
        <v>4.0</v>
      </c>
      <c r="I1372" s="1">
        <v>3.0</v>
      </c>
      <c r="J1372" s="1">
        <v>4.0</v>
      </c>
      <c r="K1372" s="1">
        <v>4.0</v>
      </c>
      <c r="L1372" s="1">
        <v>4.0</v>
      </c>
      <c r="M1372" s="1">
        <v>4.0</v>
      </c>
      <c r="N1372" s="1">
        <v>4.0</v>
      </c>
      <c r="O1372" s="1">
        <v>4.0</v>
      </c>
      <c r="P1372" s="1">
        <v>1.0</v>
      </c>
      <c r="Q1372" s="1">
        <v>4.0</v>
      </c>
      <c r="R1372" s="45">
        <f t="shared" si="6"/>
        <v>45</v>
      </c>
      <c r="S1372" s="45">
        <f t="shared" si="7"/>
        <v>17</v>
      </c>
      <c r="T1372" s="45">
        <f t="shared" si="8"/>
        <v>12</v>
      </c>
      <c r="U1372" s="45">
        <f t="shared" si="9"/>
        <v>16</v>
      </c>
      <c r="V1372" s="45">
        <f>VLOOKUP(R1372,'PCS Percentiles'!A$2:E$105,5,False)</f>
        <v>97</v>
      </c>
      <c r="W1372" s="112" t="str">
        <f t="shared" si="10"/>
        <v>Clinically Relevant</v>
      </c>
    </row>
    <row r="1373">
      <c r="A1373" t="b">
        <v>0</v>
      </c>
      <c r="B1373" s="1" t="s">
        <v>569</v>
      </c>
      <c r="C1373" s="1">
        <v>2424.0</v>
      </c>
      <c r="D1373" s="20">
        <v>44358.440709201386</v>
      </c>
      <c r="E1373" s="1">
        <v>2.0</v>
      </c>
      <c r="F1373" s="1">
        <v>0.0</v>
      </c>
      <c r="G1373" s="1">
        <v>2.0</v>
      </c>
      <c r="H1373" s="1">
        <v>1.0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1.0</v>
      </c>
      <c r="P1373" s="1">
        <v>0.0</v>
      </c>
      <c r="Q1373" s="1">
        <v>1.0</v>
      </c>
      <c r="R1373" s="45">
        <f t="shared" si="6"/>
        <v>7</v>
      </c>
      <c r="S1373" s="45">
        <f t="shared" si="7"/>
        <v>5</v>
      </c>
      <c r="T1373" s="45">
        <f t="shared" si="8"/>
        <v>1</v>
      </c>
      <c r="U1373" s="45">
        <f t="shared" si="9"/>
        <v>1</v>
      </c>
      <c r="V1373" s="45">
        <f>VLOOKUP(R1373,'PCS Percentiles'!A$2:E$105,5,False)</f>
        <v>17</v>
      </c>
      <c r="W1373" s="112" t="str">
        <f t="shared" si="10"/>
        <v>Within Standard Deviation</v>
      </c>
    </row>
    <row r="1374">
      <c r="A1374" t="b">
        <v>0</v>
      </c>
      <c r="B1374" s="1" t="s">
        <v>532</v>
      </c>
      <c r="C1374" s="1">
        <v>2272.0</v>
      </c>
      <c r="D1374" s="20">
        <v>44358.635980011575</v>
      </c>
      <c r="E1374" s="1">
        <v>2.0</v>
      </c>
      <c r="F1374" s="1">
        <v>2.0</v>
      </c>
      <c r="G1374" s="1">
        <v>2.0</v>
      </c>
      <c r="H1374" s="1">
        <v>2.0</v>
      </c>
      <c r="I1374" s="1">
        <v>2.0</v>
      </c>
      <c r="J1374" s="1">
        <v>2.0</v>
      </c>
      <c r="K1374" s="1">
        <v>2.0</v>
      </c>
      <c r="L1374" s="1">
        <v>2.0</v>
      </c>
      <c r="M1374" s="1">
        <v>2.0</v>
      </c>
      <c r="N1374" s="1">
        <v>2.0</v>
      </c>
      <c r="O1374" s="1">
        <v>2.0</v>
      </c>
      <c r="P1374" s="1">
        <v>2.0</v>
      </c>
      <c r="Q1374" s="1">
        <v>2.0</v>
      </c>
      <c r="R1374" s="45">
        <f t="shared" si="6"/>
        <v>26</v>
      </c>
      <c r="S1374" s="45">
        <f t="shared" si="7"/>
        <v>12</v>
      </c>
      <c r="T1374" s="45">
        <f t="shared" si="8"/>
        <v>6</v>
      </c>
      <c r="U1374" s="45">
        <f t="shared" si="9"/>
        <v>8</v>
      </c>
      <c r="V1374" s="45">
        <f>VLOOKUP(R1374,'PCS Percentiles'!A$2:E$105,5,False)</f>
        <v>65</v>
      </c>
      <c r="W1374" s="112" t="str">
        <f t="shared" si="10"/>
        <v>Within Standard Deviation</v>
      </c>
    </row>
    <row r="1375">
      <c r="A1375" t="b">
        <v>0</v>
      </c>
      <c r="B1375" s="1" t="s">
        <v>721</v>
      </c>
      <c r="C1375" s="1">
        <v>2607.0</v>
      </c>
      <c r="D1375" s="20">
        <v>44358.67246003472</v>
      </c>
      <c r="E1375" s="1">
        <v>1.0</v>
      </c>
      <c r="F1375" s="1">
        <v>0.0</v>
      </c>
      <c r="G1375" s="1">
        <v>1.0</v>
      </c>
      <c r="H1375" s="1">
        <v>0.0</v>
      </c>
      <c r="I1375" s="1">
        <v>0.0</v>
      </c>
      <c r="J1375" s="1">
        <v>1.0</v>
      </c>
      <c r="K1375" s="1">
        <v>1.0</v>
      </c>
      <c r="L1375" s="1">
        <v>1.0</v>
      </c>
      <c r="M1375" s="1">
        <v>2.0</v>
      </c>
      <c r="N1375" s="1">
        <v>0.0</v>
      </c>
      <c r="O1375" s="1">
        <v>1.0</v>
      </c>
      <c r="P1375" s="1">
        <v>0.0</v>
      </c>
      <c r="Q1375" s="1">
        <v>0.0</v>
      </c>
      <c r="R1375" s="45">
        <f t="shared" si="6"/>
        <v>8</v>
      </c>
      <c r="S1375" s="45">
        <f t="shared" si="7"/>
        <v>2</v>
      </c>
      <c r="T1375" s="45">
        <f t="shared" si="8"/>
        <v>2</v>
      </c>
      <c r="U1375" s="45">
        <f t="shared" si="9"/>
        <v>4</v>
      </c>
      <c r="V1375" s="45">
        <f>VLOOKUP(R1375,'PCS Percentiles'!A$2:E$105,5,False)</f>
        <v>19</v>
      </c>
      <c r="W1375" s="112" t="str">
        <f t="shared" si="10"/>
        <v>Within Standard Deviation</v>
      </c>
    </row>
    <row r="1376">
      <c r="A1376" t="b">
        <v>0</v>
      </c>
      <c r="B1376" s="1" t="s">
        <v>301</v>
      </c>
      <c r="C1376" s="1">
        <v>2066.0</v>
      </c>
      <c r="D1376" s="20">
        <v>44359.46755482639</v>
      </c>
      <c r="E1376" s="1">
        <v>2.0</v>
      </c>
      <c r="F1376" s="1">
        <v>1.0</v>
      </c>
      <c r="G1376" s="1">
        <v>0.0</v>
      </c>
      <c r="H1376" s="1">
        <v>1.0</v>
      </c>
      <c r="I1376" s="1">
        <v>0.0</v>
      </c>
      <c r="J1376" s="1">
        <v>1.0</v>
      </c>
      <c r="K1376" s="1">
        <v>1.0</v>
      </c>
      <c r="L1376" s="1">
        <v>0.0</v>
      </c>
      <c r="M1376" s="1">
        <v>0.0</v>
      </c>
      <c r="N1376" s="1">
        <v>1.0</v>
      </c>
      <c r="O1376" s="1">
        <v>1.0</v>
      </c>
      <c r="P1376" s="1">
        <v>2.0</v>
      </c>
      <c r="Q1376" s="1">
        <v>2.0</v>
      </c>
      <c r="R1376" s="45">
        <f t="shared" si="6"/>
        <v>12</v>
      </c>
      <c r="S1376" s="45">
        <f t="shared" si="7"/>
        <v>6</v>
      </c>
      <c r="T1376" s="45">
        <f t="shared" si="8"/>
        <v>4</v>
      </c>
      <c r="U1376" s="45">
        <f t="shared" si="9"/>
        <v>2</v>
      </c>
      <c r="V1376" s="45">
        <f>VLOOKUP(R1376,'PCS Percentiles'!A$2:E$105,5,False)</f>
        <v>31</v>
      </c>
      <c r="W1376" s="112" t="str">
        <f t="shared" si="10"/>
        <v>Within Standard Deviation</v>
      </c>
    </row>
    <row r="1377">
      <c r="A1377" t="b">
        <v>0</v>
      </c>
      <c r="B1377" s="1" t="s">
        <v>566</v>
      </c>
      <c r="C1377" s="1">
        <v>2426.0</v>
      </c>
      <c r="D1377" s="20">
        <v>44361.42745141203</v>
      </c>
      <c r="E1377" s="1">
        <v>3.0</v>
      </c>
      <c r="F1377" s="1">
        <v>3.0</v>
      </c>
      <c r="G1377" s="1">
        <v>4.0</v>
      </c>
      <c r="H1377" s="1">
        <v>3.0</v>
      </c>
      <c r="I1377" s="1">
        <v>3.0</v>
      </c>
      <c r="J1377" s="1">
        <v>2.0</v>
      </c>
      <c r="K1377" s="1">
        <v>3.0</v>
      </c>
      <c r="L1377" s="1">
        <v>3.0</v>
      </c>
      <c r="M1377" s="1">
        <v>3.0</v>
      </c>
      <c r="N1377" s="1">
        <v>2.0</v>
      </c>
      <c r="O1377" s="1">
        <v>3.0</v>
      </c>
      <c r="P1377" s="1">
        <v>2.0</v>
      </c>
      <c r="Q1377" s="1">
        <v>3.0</v>
      </c>
      <c r="R1377" s="45">
        <f t="shared" si="6"/>
        <v>37</v>
      </c>
      <c r="S1377" s="45">
        <f t="shared" si="7"/>
        <v>18</v>
      </c>
      <c r="T1377" s="45">
        <f t="shared" si="8"/>
        <v>8</v>
      </c>
      <c r="U1377" s="45">
        <f t="shared" si="9"/>
        <v>11</v>
      </c>
      <c r="V1377" s="45">
        <f>VLOOKUP(R1377,'PCS Percentiles'!A$2:E$105,5,False)</f>
        <v>88</v>
      </c>
      <c r="W1377" s="112" t="str">
        <f t="shared" si="10"/>
        <v>Clinically Relevant</v>
      </c>
    </row>
    <row r="1378">
      <c r="A1378" t="b">
        <v>0</v>
      </c>
      <c r="B1378" s="1" t="s">
        <v>639</v>
      </c>
      <c r="C1378" s="1">
        <v>2469.0</v>
      </c>
      <c r="D1378" s="20">
        <v>44362.40318577546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1.0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45">
        <f t="shared" si="6"/>
        <v>1</v>
      </c>
      <c r="S1378" s="45">
        <f t="shared" si="7"/>
        <v>0</v>
      </c>
      <c r="T1378" s="45">
        <f t="shared" si="8"/>
        <v>1</v>
      </c>
      <c r="U1378" s="45">
        <f t="shared" si="9"/>
        <v>0</v>
      </c>
      <c r="V1378" s="45" t="str">
        <f>VLOOKUP(R1378,'PCS Percentiles'!A$2:E$105,5,False)</f>
        <v>#N/A</v>
      </c>
      <c r="W1378" s="112" t="str">
        <f t="shared" si="10"/>
        <v>Within Standard Deviation</v>
      </c>
    </row>
    <row r="1379">
      <c r="A1379" t="b">
        <v>0</v>
      </c>
      <c r="B1379" s="1" t="s">
        <v>723</v>
      </c>
      <c r="C1379" s="1">
        <v>2606.0</v>
      </c>
      <c r="D1379" s="20">
        <v>44362.450554386574</v>
      </c>
      <c r="E1379" s="1">
        <v>4.0</v>
      </c>
      <c r="F1379" s="1">
        <v>2.0</v>
      </c>
      <c r="G1379" s="1">
        <v>1.0</v>
      </c>
      <c r="H1379" s="1">
        <v>4.0</v>
      </c>
      <c r="I1379" s="1">
        <v>2.0</v>
      </c>
      <c r="J1379" s="1">
        <v>0.0</v>
      </c>
      <c r="K1379" s="1">
        <v>0.0</v>
      </c>
      <c r="L1379" s="1">
        <v>4.0</v>
      </c>
      <c r="M1379" s="1">
        <v>3.0</v>
      </c>
      <c r="N1379" s="1">
        <v>4.0</v>
      </c>
      <c r="O1379" s="1">
        <v>3.0</v>
      </c>
      <c r="P1379" s="1">
        <v>3.0</v>
      </c>
      <c r="Q1379" s="1">
        <v>4.0</v>
      </c>
      <c r="R1379" s="45">
        <f t="shared" si="6"/>
        <v>34</v>
      </c>
      <c r="S1379" s="45">
        <f t="shared" si="7"/>
        <v>16</v>
      </c>
      <c r="T1379" s="45">
        <f t="shared" si="8"/>
        <v>4</v>
      </c>
      <c r="U1379" s="45">
        <f t="shared" si="9"/>
        <v>14</v>
      </c>
      <c r="V1379" s="45">
        <f>VLOOKUP(R1379,'PCS Percentiles'!A$2:E$105,5,False)</f>
        <v>84</v>
      </c>
      <c r="W1379" s="112" t="str">
        <f t="shared" si="10"/>
        <v>Clinically Relevant</v>
      </c>
    </row>
    <row r="1380">
      <c r="A1380" t="b">
        <v>0</v>
      </c>
      <c r="B1380" s="1" t="s">
        <v>724</v>
      </c>
      <c r="C1380" s="1">
        <v>2619.0</v>
      </c>
      <c r="D1380" s="20">
        <v>44362.4886459375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45">
        <f t="shared" si="6"/>
        <v>0</v>
      </c>
      <c r="S1380" s="45">
        <f t="shared" si="7"/>
        <v>0</v>
      </c>
      <c r="T1380" s="45">
        <f t="shared" si="8"/>
        <v>0</v>
      </c>
      <c r="U1380" s="45">
        <f t="shared" si="9"/>
        <v>0</v>
      </c>
      <c r="V1380" s="45">
        <f>VLOOKUP(R1380,'PCS Percentiles'!A$2:E$105,5,False)</f>
        <v>2</v>
      </c>
      <c r="W1380" s="112" t="str">
        <f t="shared" si="10"/>
        <v>Within Standard Deviation</v>
      </c>
    </row>
    <row r="1381">
      <c r="A1381" t="b">
        <v>0</v>
      </c>
      <c r="B1381" s="1" t="s">
        <v>334</v>
      </c>
      <c r="C1381" s="1">
        <v>2112.0</v>
      </c>
      <c r="D1381" s="20">
        <v>44362.61689994213</v>
      </c>
      <c r="E1381" s="1">
        <v>1.0</v>
      </c>
      <c r="F1381" s="1">
        <v>1.0</v>
      </c>
      <c r="G1381" s="1">
        <v>1.0</v>
      </c>
      <c r="H1381" s="1">
        <v>1.0</v>
      </c>
      <c r="I1381" s="1">
        <v>0.0</v>
      </c>
      <c r="J1381" s="1">
        <v>2.0</v>
      </c>
      <c r="K1381" s="1">
        <v>1.0</v>
      </c>
      <c r="L1381" s="1">
        <v>3.0</v>
      </c>
      <c r="M1381" s="1">
        <v>1.0</v>
      </c>
      <c r="N1381" s="1">
        <v>1.0</v>
      </c>
      <c r="O1381" s="1">
        <v>1.0</v>
      </c>
      <c r="P1381" s="1">
        <v>1.0</v>
      </c>
      <c r="Q1381" s="1">
        <v>2.0</v>
      </c>
      <c r="R1381" s="45">
        <f t="shared" si="6"/>
        <v>16</v>
      </c>
      <c r="S1381" s="45">
        <f t="shared" si="7"/>
        <v>5</v>
      </c>
      <c r="T1381" s="45">
        <f t="shared" si="8"/>
        <v>5</v>
      </c>
      <c r="U1381" s="45">
        <f t="shared" si="9"/>
        <v>6</v>
      </c>
      <c r="V1381" s="45">
        <f>VLOOKUP(R1381,'PCS Percentiles'!A$2:E$105,5,False)</f>
        <v>41</v>
      </c>
      <c r="W1381" s="112" t="str">
        <f t="shared" si="10"/>
        <v>Within Standard Deviation</v>
      </c>
    </row>
    <row r="1382">
      <c r="A1382" t="b">
        <v>0</v>
      </c>
      <c r="B1382" s="1" t="s">
        <v>725</v>
      </c>
      <c r="C1382" s="1">
        <v>2605.0</v>
      </c>
      <c r="D1382" s="20">
        <v>44362.644024050926</v>
      </c>
      <c r="E1382" s="1">
        <v>3.0</v>
      </c>
      <c r="F1382" s="1">
        <v>2.0</v>
      </c>
      <c r="G1382" s="1">
        <v>3.0</v>
      </c>
      <c r="H1382" s="1">
        <v>3.0</v>
      </c>
      <c r="I1382" s="1">
        <v>2.0</v>
      </c>
      <c r="J1382" s="1">
        <v>3.0</v>
      </c>
      <c r="K1382" s="1">
        <v>3.0</v>
      </c>
      <c r="L1382" s="1">
        <v>3.0</v>
      </c>
      <c r="M1382" s="1">
        <v>3.0</v>
      </c>
      <c r="N1382" s="1">
        <v>2.0</v>
      </c>
      <c r="O1382" s="1">
        <v>3.0</v>
      </c>
      <c r="P1382" s="1">
        <v>2.0</v>
      </c>
      <c r="Q1382" s="1">
        <v>4.0</v>
      </c>
      <c r="R1382" s="45">
        <f t="shared" si="6"/>
        <v>36</v>
      </c>
      <c r="S1382" s="45">
        <f t="shared" si="7"/>
        <v>15</v>
      </c>
      <c r="T1382" s="45">
        <f t="shared" si="8"/>
        <v>10</v>
      </c>
      <c r="U1382" s="45">
        <f t="shared" si="9"/>
        <v>11</v>
      </c>
      <c r="V1382" s="45">
        <f>VLOOKUP(R1382,'PCS Percentiles'!A$2:E$105,5,False)</f>
        <v>87</v>
      </c>
      <c r="W1382" s="112" t="str">
        <f t="shared" si="10"/>
        <v>Clinically Relevant</v>
      </c>
    </row>
    <row r="1383">
      <c r="A1383" t="b">
        <v>0</v>
      </c>
      <c r="B1383" s="1" t="s">
        <v>649</v>
      </c>
      <c r="C1383" s="1">
        <v>2500.0</v>
      </c>
      <c r="D1383" s="20">
        <v>44362.99081591435</v>
      </c>
      <c r="E1383" s="1">
        <v>1.0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45">
        <f t="shared" si="6"/>
        <v>1</v>
      </c>
      <c r="S1383" s="45">
        <f t="shared" si="7"/>
        <v>1</v>
      </c>
      <c r="T1383" s="45">
        <f t="shared" si="8"/>
        <v>0</v>
      </c>
      <c r="U1383" s="45">
        <f t="shared" si="9"/>
        <v>0</v>
      </c>
      <c r="V1383" s="45" t="str">
        <f>VLOOKUP(R1383,'PCS Percentiles'!A$2:E$105,5,False)</f>
        <v>#N/A</v>
      </c>
      <c r="W1383" s="112" t="str">
        <f t="shared" si="10"/>
        <v>Within Standard Deviation</v>
      </c>
    </row>
    <row r="1384">
      <c r="A1384" t="b">
        <v>0</v>
      </c>
      <c r="B1384" s="1" t="s">
        <v>727</v>
      </c>
      <c r="C1384" s="1">
        <v>2615.0</v>
      </c>
      <c r="D1384" s="20">
        <v>44363.59296987268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45">
        <f t="shared" si="6"/>
        <v>0</v>
      </c>
      <c r="S1384" s="45">
        <f t="shared" si="7"/>
        <v>0</v>
      </c>
      <c r="T1384" s="45">
        <f t="shared" si="8"/>
        <v>0</v>
      </c>
      <c r="U1384" s="45">
        <f t="shared" si="9"/>
        <v>0</v>
      </c>
      <c r="V1384" s="45">
        <f>VLOOKUP(R1384,'PCS Percentiles'!A$2:E$105,5,False)</f>
        <v>2</v>
      </c>
      <c r="W1384" s="112" t="str">
        <f t="shared" si="10"/>
        <v>Within Standard Deviation</v>
      </c>
    </row>
    <row r="1385">
      <c r="A1385" t="b">
        <v>0</v>
      </c>
      <c r="B1385" s="1" t="s">
        <v>727</v>
      </c>
      <c r="C1385" s="1">
        <v>2615.0</v>
      </c>
      <c r="D1385" s="20">
        <v>44363.59297546296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45">
        <f t="shared" si="6"/>
        <v>0</v>
      </c>
      <c r="S1385" s="45">
        <f t="shared" si="7"/>
        <v>0</v>
      </c>
      <c r="T1385" s="45">
        <f t="shared" si="8"/>
        <v>0</v>
      </c>
      <c r="U1385" s="45">
        <f t="shared" si="9"/>
        <v>0</v>
      </c>
      <c r="V1385" s="45">
        <f>VLOOKUP(R1385,'PCS Percentiles'!A$2:E$105,5,False)</f>
        <v>2</v>
      </c>
      <c r="W1385" s="112" t="str">
        <f t="shared" si="10"/>
        <v>Within Standard Deviation</v>
      </c>
    </row>
    <row r="1386">
      <c r="A1386" t="b">
        <v>0</v>
      </c>
      <c r="B1386" s="1" t="s">
        <v>729</v>
      </c>
      <c r="C1386" s="1">
        <v>2613.0</v>
      </c>
      <c r="D1386" s="20">
        <v>44363.63506663195</v>
      </c>
      <c r="E1386" s="1">
        <v>1.0</v>
      </c>
      <c r="F1386" s="1">
        <v>0.0</v>
      </c>
      <c r="G1386" s="1">
        <v>1.0</v>
      </c>
      <c r="H1386" s="1">
        <v>3.0</v>
      </c>
      <c r="I1386" s="1">
        <v>1.0</v>
      </c>
      <c r="J1386" s="1">
        <v>2.0</v>
      </c>
      <c r="K1386" s="1">
        <v>1.0</v>
      </c>
      <c r="L1386" s="1">
        <v>2.0</v>
      </c>
      <c r="M1386" s="1">
        <v>2.0</v>
      </c>
      <c r="N1386" s="1">
        <v>2.0</v>
      </c>
      <c r="O1386" s="1">
        <v>1.0</v>
      </c>
      <c r="P1386" s="1">
        <v>0.0</v>
      </c>
      <c r="Q1386" s="1">
        <v>0.0</v>
      </c>
      <c r="R1386" s="45">
        <f t="shared" si="6"/>
        <v>16</v>
      </c>
      <c r="S1386" s="45">
        <f t="shared" si="7"/>
        <v>6</v>
      </c>
      <c r="T1386" s="45">
        <f t="shared" si="8"/>
        <v>3</v>
      </c>
      <c r="U1386" s="45">
        <f t="shared" si="9"/>
        <v>7</v>
      </c>
      <c r="V1386" s="45">
        <f>VLOOKUP(R1386,'PCS Percentiles'!A$2:E$105,5,False)</f>
        <v>41</v>
      </c>
      <c r="W1386" s="112" t="str">
        <f t="shared" si="10"/>
        <v>Within Standard Deviation</v>
      </c>
    </row>
    <row r="1387">
      <c r="A1387" t="b">
        <v>0</v>
      </c>
      <c r="B1387" s="1" t="s">
        <v>730</v>
      </c>
      <c r="C1387" s="1">
        <v>2616.0</v>
      </c>
      <c r="D1387" s="20">
        <v>44363.693504421295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3.0</v>
      </c>
      <c r="M1387" s="1">
        <v>2.0</v>
      </c>
      <c r="N1387" s="1">
        <v>1.0</v>
      </c>
      <c r="O1387" s="1">
        <v>0.0</v>
      </c>
      <c r="P1387" s="1">
        <v>0.0</v>
      </c>
      <c r="Q1387" s="1">
        <v>0.0</v>
      </c>
      <c r="R1387" s="45">
        <f t="shared" si="6"/>
        <v>6</v>
      </c>
      <c r="S1387" s="45">
        <f t="shared" si="7"/>
        <v>0</v>
      </c>
      <c r="T1387" s="45">
        <f t="shared" si="8"/>
        <v>0</v>
      </c>
      <c r="U1387" s="45">
        <f t="shared" si="9"/>
        <v>6</v>
      </c>
      <c r="V1387" s="45">
        <f>VLOOKUP(R1387,'PCS Percentiles'!A$2:E$105,5,False)</f>
        <v>15</v>
      </c>
      <c r="W1387" s="112" t="str">
        <f t="shared" si="10"/>
        <v>Within Standard Deviation</v>
      </c>
    </row>
    <row r="1388">
      <c r="A1388" t="b">
        <v>0</v>
      </c>
      <c r="B1388" s="1" t="s">
        <v>731</v>
      </c>
      <c r="C1388" s="1">
        <v>2624.0</v>
      </c>
      <c r="D1388" s="20">
        <v>44364.698221875005</v>
      </c>
      <c r="E1388" s="1">
        <v>0.0</v>
      </c>
      <c r="F1388" s="1">
        <v>0.0</v>
      </c>
      <c r="G1388" s="1">
        <v>1.0</v>
      </c>
      <c r="H1388" s="1">
        <v>1.0</v>
      </c>
      <c r="I1388" s="1">
        <v>1.0</v>
      </c>
      <c r="J1388" s="1">
        <v>0.0</v>
      </c>
      <c r="K1388" s="1">
        <v>0.0</v>
      </c>
      <c r="L1388" s="1">
        <v>0.0</v>
      </c>
      <c r="M1388" s="1">
        <v>1.0</v>
      </c>
      <c r="N1388" s="1">
        <v>1.0</v>
      </c>
      <c r="O1388" s="1">
        <v>1.0</v>
      </c>
      <c r="P1388" s="1">
        <v>1.0</v>
      </c>
      <c r="Q1388" s="1">
        <v>1.0</v>
      </c>
      <c r="R1388" s="45">
        <f t="shared" si="6"/>
        <v>8</v>
      </c>
      <c r="S1388" s="45">
        <f t="shared" si="7"/>
        <v>4</v>
      </c>
      <c r="T1388" s="45">
        <f t="shared" si="8"/>
        <v>1</v>
      </c>
      <c r="U1388" s="45">
        <f t="shared" si="9"/>
        <v>3</v>
      </c>
      <c r="V1388" s="45">
        <f>VLOOKUP(R1388,'PCS Percentiles'!A$2:E$105,5,False)</f>
        <v>19</v>
      </c>
      <c r="W1388" s="112" t="str">
        <f t="shared" si="10"/>
        <v>Within Standard Deviation</v>
      </c>
    </row>
    <row r="1389">
      <c r="A1389" t="b">
        <v>0</v>
      </c>
      <c r="B1389" s="1" t="s">
        <v>530</v>
      </c>
      <c r="C1389" s="1">
        <v>1876.0</v>
      </c>
      <c r="D1389" s="20">
        <v>44365.42640165509</v>
      </c>
      <c r="E1389" s="1">
        <v>0.0</v>
      </c>
      <c r="F1389" s="1">
        <v>0.0</v>
      </c>
      <c r="G1389" s="1">
        <v>1.0</v>
      </c>
      <c r="H1389" s="1">
        <v>1.0</v>
      </c>
      <c r="I1389" s="1">
        <v>0.0</v>
      </c>
      <c r="J1389" s="1">
        <v>0.0</v>
      </c>
      <c r="K1389" s="1">
        <v>0.0</v>
      </c>
      <c r="L1389" s="1">
        <v>1.0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45">
        <f t="shared" si="6"/>
        <v>3</v>
      </c>
      <c r="S1389" s="45">
        <f t="shared" si="7"/>
        <v>2</v>
      </c>
      <c r="T1389" s="45">
        <f t="shared" si="8"/>
        <v>0</v>
      </c>
      <c r="U1389" s="45">
        <f t="shared" si="9"/>
        <v>1</v>
      </c>
      <c r="V1389" s="45">
        <f>VLOOKUP(R1389,'PCS Percentiles'!A$2:E$105,5,False)</f>
        <v>6</v>
      </c>
      <c r="W1389" s="112" t="str">
        <f t="shared" si="10"/>
        <v>Within Standard Deviation</v>
      </c>
    </row>
    <row r="1390">
      <c r="A1390" t="b">
        <v>0</v>
      </c>
      <c r="B1390" s="1" t="s">
        <v>732</v>
      </c>
      <c r="C1390" s="1">
        <v>1501.0</v>
      </c>
      <c r="D1390" s="20">
        <v>44365.57068527778</v>
      </c>
      <c r="E1390" s="1">
        <v>0.0</v>
      </c>
      <c r="F1390" s="1">
        <v>0.0</v>
      </c>
      <c r="G1390" s="1">
        <v>0.0</v>
      </c>
      <c r="H1390" s="1">
        <v>1.0</v>
      </c>
      <c r="I1390" s="1">
        <v>0.0</v>
      </c>
      <c r="J1390" s="1">
        <v>1.0</v>
      </c>
      <c r="K1390" s="1">
        <v>0.0</v>
      </c>
      <c r="L1390" s="1">
        <v>1.0</v>
      </c>
      <c r="M1390" s="1">
        <v>2.0</v>
      </c>
      <c r="N1390" s="1">
        <v>2.0</v>
      </c>
      <c r="O1390" s="1">
        <v>1.0</v>
      </c>
      <c r="P1390" s="1">
        <v>4.0</v>
      </c>
      <c r="Q1390" s="1">
        <v>1.0</v>
      </c>
      <c r="R1390" s="45">
        <f t="shared" si="6"/>
        <v>13</v>
      </c>
      <c r="S1390" s="45">
        <f t="shared" si="7"/>
        <v>5</v>
      </c>
      <c r="T1390" s="45">
        <f t="shared" si="8"/>
        <v>2</v>
      </c>
      <c r="U1390" s="45">
        <f t="shared" si="9"/>
        <v>6</v>
      </c>
      <c r="V1390" s="45">
        <f>VLOOKUP(R1390,'PCS Percentiles'!A$2:E$105,5,False)</f>
        <v>34</v>
      </c>
      <c r="W1390" s="112" t="str">
        <f t="shared" si="10"/>
        <v>Within Standard Deviation</v>
      </c>
    </row>
    <row r="1391">
      <c r="A1391" t="b">
        <v>0</v>
      </c>
      <c r="B1391" s="1" t="s">
        <v>733</v>
      </c>
      <c r="C1391" s="1">
        <v>2629.0</v>
      </c>
      <c r="D1391" s="20">
        <v>44365.58265909722</v>
      </c>
      <c r="E1391" s="1">
        <v>2.0</v>
      </c>
      <c r="F1391" s="1">
        <v>0.0</v>
      </c>
      <c r="G1391" s="1">
        <v>0.0</v>
      </c>
      <c r="H1391" s="1">
        <v>1.0</v>
      </c>
      <c r="I1391" s="1">
        <v>0.0</v>
      </c>
      <c r="J1391" s="1">
        <v>2.0</v>
      </c>
      <c r="K1391" s="1">
        <v>0.0</v>
      </c>
      <c r="L1391" s="1">
        <v>0.0</v>
      </c>
      <c r="M1391" s="1">
        <v>4.0</v>
      </c>
      <c r="N1391" s="1">
        <v>1.0</v>
      </c>
      <c r="O1391" s="1">
        <v>0.0</v>
      </c>
      <c r="P1391" s="1">
        <v>0.0</v>
      </c>
      <c r="Q1391" s="1">
        <v>0.0</v>
      </c>
      <c r="R1391" s="45">
        <f t="shared" si="6"/>
        <v>10</v>
      </c>
      <c r="S1391" s="45">
        <f t="shared" si="7"/>
        <v>3</v>
      </c>
      <c r="T1391" s="45">
        <f t="shared" si="8"/>
        <v>2</v>
      </c>
      <c r="U1391" s="45">
        <f t="shared" si="9"/>
        <v>5</v>
      </c>
      <c r="V1391" s="45">
        <f>VLOOKUP(R1391,'PCS Percentiles'!A$2:E$105,5,False)</f>
        <v>24</v>
      </c>
      <c r="W1391" s="112" t="str">
        <f t="shared" si="10"/>
        <v>Within Standard Deviation</v>
      </c>
    </row>
    <row r="1392">
      <c r="A1392" t="b">
        <v>0</v>
      </c>
      <c r="B1392" s="1" t="s">
        <v>734</v>
      </c>
      <c r="C1392" s="1">
        <v>2618.0</v>
      </c>
      <c r="D1392" s="20">
        <v>44365.66559164352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2.0</v>
      </c>
      <c r="L1392" s="1">
        <v>1.0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45">
        <f t="shared" si="6"/>
        <v>3</v>
      </c>
      <c r="S1392" s="45">
        <f t="shared" si="7"/>
        <v>0</v>
      </c>
      <c r="T1392" s="45">
        <f t="shared" si="8"/>
        <v>2</v>
      </c>
      <c r="U1392" s="45">
        <f t="shared" si="9"/>
        <v>1</v>
      </c>
      <c r="V1392" s="45">
        <f>VLOOKUP(R1392,'PCS Percentiles'!A$2:E$105,5,False)</f>
        <v>6</v>
      </c>
      <c r="W1392" s="112" t="str">
        <f t="shared" si="10"/>
        <v>Within Standard Deviation</v>
      </c>
    </row>
    <row r="1393">
      <c r="A1393" t="b">
        <v>0</v>
      </c>
      <c r="B1393" s="1" t="s">
        <v>664</v>
      </c>
      <c r="C1393" s="1">
        <v>2496.0</v>
      </c>
      <c r="D1393" s="20">
        <v>44366.0019559838</v>
      </c>
      <c r="E1393" s="1">
        <v>4.0</v>
      </c>
      <c r="F1393" s="1">
        <v>2.0</v>
      </c>
      <c r="G1393" s="1">
        <v>4.0</v>
      </c>
      <c r="H1393" s="1">
        <v>3.0</v>
      </c>
      <c r="I1393" s="1">
        <v>2.0</v>
      </c>
      <c r="J1393" s="1">
        <v>3.0</v>
      </c>
      <c r="K1393" s="1">
        <v>3.0</v>
      </c>
      <c r="L1393" s="1">
        <v>4.0</v>
      </c>
      <c r="M1393" s="1">
        <v>3.0</v>
      </c>
      <c r="N1393" s="1">
        <v>3.0</v>
      </c>
      <c r="O1393" s="1">
        <v>4.0</v>
      </c>
      <c r="P1393" s="1">
        <v>2.0</v>
      </c>
      <c r="Q1393" s="1">
        <v>3.0</v>
      </c>
      <c r="R1393" s="45">
        <f t="shared" si="6"/>
        <v>40</v>
      </c>
      <c r="S1393" s="45">
        <f t="shared" si="7"/>
        <v>17</v>
      </c>
      <c r="T1393" s="45">
        <f t="shared" si="8"/>
        <v>9</v>
      </c>
      <c r="U1393" s="45">
        <f t="shared" si="9"/>
        <v>14</v>
      </c>
      <c r="V1393" s="45">
        <f>VLOOKUP(R1393,'PCS Percentiles'!A$2:E$105,5,False)</f>
        <v>92</v>
      </c>
      <c r="W1393" s="112" t="str">
        <f t="shared" si="10"/>
        <v>Clinically Relevant</v>
      </c>
    </row>
    <row r="1394">
      <c r="A1394" t="b">
        <v>0</v>
      </c>
      <c r="B1394" s="1" t="s">
        <v>599</v>
      </c>
      <c r="C1394" s="1">
        <v>2456.0</v>
      </c>
      <c r="D1394" s="20">
        <v>44368.440729560185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45">
        <f t="shared" si="6"/>
        <v>0</v>
      </c>
      <c r="S1394" s="45">
        <f t="shared" si="7"/>
        <v>0</v>
      </c>
      <c r="T1394" s="45">
        <f t="shared" si="8"/>
        <v>0</v>
      </c>
      <c r="U1394" s="45">
        <f t="shared" si="9"/>
        <v>0</v>
      </c>
      <c r="V1394" s="45">
        <f>VLOOKUP(R1394,'PCS Percentiles'!A$2:E$105,5,False)</f>
        <v>2</v>
      </c>
      <c r="W1394" s="112" t="str">
        <f t="shared" si="10"/>
        <v>Within Standard Deviation</v>
      </c>
    </row>
    <row r="1395">
      <c r="A1395" t="b">
        <v>0</v>
      </c>
      <c r="B1395" s="1" t="s">
        <v>214</v>
      </c>
      <c r="C1395" s="1">
        <v>2620.0</v>
      </c>
      <c r="D1395" s="20">
        <v>44368.5102380787</v>
      </c>
      <c r="E1395" s="1">
        <v>4.0</v>
      </c>
      <c r="F1395" s="1">
        <v>4.0</v>
      </c>
      <c r="G1395" s="1">
        <v>0.0</v>
      </c>
      <c r="H1395" s="1">
        <v>4.0</v>
      </c>
      <c r="I1395" s="1">
        <v>2.0</v>
      </c>
      <c r="J1395" s="1">
        <v>1.0</v>
      </c>
      <c r="K1395" s="1">
        <v>0.0</v>
      </c>
      <c r="L1395" s="1">
        <v>3.0</v>
      </c>
      <c r="M1395" s="1">
        <v>3.0</v>
      </c>
      <c r="N1395" s="1">
        <v>4.0</v>
      </c>
      <c r="O1395" s="1">
        <v>3.0</v>
      </c>
      <c r="P1395" s="1">
        <v>2.0</v>
      </c>
      <c r="Q1395" s="1">
        <v>2.0</v>
      </c>
      <c r="R1395" s="45">
        <f t="shared" si="6"/>
        <v>32</v>
      </c>
      <c r="S1395" s="45">
        <f t="shared" si="7"/>
        <v>16</v>
      </c>
      <c r="T1395" s="45">
        <f t="shared" si="8"/>
        <v>3</v>
      </c>
      <c r="U1395" s="45">
        <f t="shared" si="9"/>
        <v>13</v>
      </c>
      <c r="V1395" s="45">
        <f>VLOOKUP(R1395,'PCS Percentiles'!A$2:E$105,5,False)</f>
        <v>80</v>
      </c>
      <c r="W1395" s="112" t="str">
        <f t="shared" si="10"/>
        <v>Clinically Relevant</v>
      </c>
    </row>
    <row r="1396">
      <c r="A1396" t="b">
        <v>0</v>
      </c>
      <c r="B1396" s="1" t="s">
        <v>575</v>
      </c>
      <c r="C1396" s="1">
        <v>1527.0</v>
      </c>
      <c r="D1396" s="20">
        <v>44368.59157986111</v>
      </c>
      <c r="E1396" s="1">
        <v>0.0</v>
      </c>
      <c r="F1396" s="1">
        <v>0.0</v>
      </c>
      <c r="G1396" s="1">
        <v>0.0</v>
      </c>
      <c r="H1396" s="1">
        <v>1.0</v>
      </c>
      <c r="I1396" s="1">
        <v>0.0</v>
      </c>
      <c r="J1396" s="1">
        <v>2.0</v>
      </c>
      <c r="K1396" s="1">
        <v>0.0</v>
      </c>
      <c r="L1396" s="1">
        <v>1.0</v>
      </c>
      <c r="M1396" s="1">
        <v>1.0</v>
      </c>
      <c r="N1396" s="1">
        <v>1.0</v>
      </c>
      <c r="O1396" s="1">
        <v>1.0</v>
      </c>
      <c r="P1396" s="1">
        <v>0.0</v>
      </c>
      <c r="Q1396" s="1">
        <v>2.0</v>
      </c>
      <c r="R1396" s="45">
        <f t="shared" si="6"/>
        <v>9</v>
      </c>
      <c r="S1396" s="45">
        <f t="shared" si="7"/>
        <v>1</v>
      </c>
      <c r="T1396" s="45">
        <f t="shared" si="8"/>
        <v>4</v>
      </c>
      <c r="U1396" s="45">
        <f t="shared" si="9"/>
        <v>4</v>
      </c>
      <c r="V1396" s="45">
        <f>VLOOKUP(R1396,'PCS Percentiles'!A$2:E$105,5,False)</f>
        <v>21</v>
      </c>
      <c r="W1396" s="112" t="str">
        <f t="shared" si="10"/>
        <v>Within Standard Deviation</v>
      </c>
    </row>
    <row r="1397">
      <c r="A1397" t="b">
        <v>0</v>
      </c>
      <c r="B1397" s="1" t="s">
        <v>935</v>
      </c>
      <c r="C1397" s="1">
        <v>2621.0</v>
      </c>
      <c r="D1397" s="20">
        <v>44368.629971435184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45">
        <f t="shared" si="6"/>
        <v>0</v>
      </c>
      <c r="S1397" s="45">
        <f t="shared" si="7"/>
        <v>0</v>
      </c>
      <c r="T1397" s="45">
        <f t="shared" si="8"/>
        <v>0</v>
      </c>
      <c r="U1397" s="45">
        <f t="shared" si="9"/>
        <v>0</v>
      </c>
      <c r="V1397" s="45">
        <f>VLOOKUP(R1397,'PCS Percentiles'!A$2:E$105,5,False)</f>
        <v>2</v>
      </c>
      <c r="W1397" s="112" t="str">
        <f t="shared" si="10"/>
        <v>Within Standard Deviation</v>
      </c>
    </row>
    <row r="1398">
      <c r="A1398" t="b">
        <v>0</v>
      </c>
      <c r="B1398" s="1" t="s">
        <v>214</v>
      </c>
      <c r="C1398" s="1">
        <v>2628.0</v>
      </c>
      <c r="D1398" s="20">
        <v>44369.46991885417</v>
      </c>
      <c r="E1398" s="1">
        <v>0.0</v>
      </c>
      <c r="F1398" s="1">
        <v>0.0</v>
      </c>
      <c r="G1398" s="1">
        <v>0.0</v>
      </c>
      <c r="H1398" s="1">
        <v>2.0</v>
      </c>
      <c r="I1398" s="1">
        <v>1.0</v>
      </c>
      <c r="J1398" s="1">
        <v>1.0</v>
      </c>
      <c r="K1398" s="1">
        <v>3.0</v>
      </c>
      <c r="L1398" s="1">
        <v>3.0</v>
      </c>
      <c r="M1398" s="1">
        <v>2.0</v>
      </c>
      <c r="N1398" s="1">
        <v>2.0</v>
      </c>
      <c r="O1398" s="1">
        <v>2.0</v>
      </c>
      <c r="P1398" s="1">
        <v>0.0</v>
      </c>
      <c r="Q1398" s="1">
        <v>0.0</v>
      </c>
      <c r="R1398" s="45">
        <f t="shared" si="6"/>
        <v>16</v>
      </c>
      <c r="S1398" s="45">
        <f t="shared" si="7"/>
        <v>3</v>
      </c>
      <c r="T1398" s="45">
        <f t="shared" si="8"/>
        <v>4</v>
      </c>
      <c r="U1398" s="45">
        <f t="shared" si="9"/>
        <v>9</v>
      </c>
      <c r="V1398" s="45">
        <f>VLOOKUP(R1398,'PCS Percentiles'!A$2:E$105,5,False)</f>
        <v>41</v>
      </c>
      <c r="W1398" s="112" t="str">
        <f t="shared" si="10"/>
        <v>Within Standard Deviation</v>
      </c>
    </row>
    <row r="1399">
      <c r="A1399" t="b">
        <v>0</v>
      </c>
      <c r="B1399" s="1" t="s">
        <v>214</v>
      </c>
      <c r="C1399" s="1">
        <v>2358.0</v>
      </c>
      <c r="D1399" s="20">
        <v>44370.382788773146</v>
      </c>
      <c r="E1399" s="1">
        <v>1.0</v>
      </c>
      <c r="F1399" s="1">
        <v>1.0</v>
      </c>
      <c r="G1399" s="1">
        <v>1.0</v>
      </c>
      <c r="H1399" s="1">
        <v>1.0</v>
      </c>
      <c r="I1399" s="1">
        <v>1.0</v>
      </c>
      <c r="J1399" s="1">
        <v>2.0</v>
      </c>
      <c r="K1399" s="1">
        <v>1.0</v>
      </c>
      <c r="L1399" s="1">
        <v>1.0</v>
      </c>
      <c r="M1399" s="1">
        <v>1.0</v>
      </c>
      <c r="N1399" s="1">
        <v>1.0</v>
      </c>
      <c r="O1399" s="1">
        <v>1.0</v>
      </c>
      <c r="P1399" s="1">
        <v>1.0</v>
      </c>
      <c r="Q1399" s="1">
        <v>1.0</v>
      </c>
      <c r="R1399" s="45">
        <f t="shared" si="6"/>
        <v>14</v>
      </c>
      <c r="S1399" s="45">
        <f t="shared" si="7"/>
        <v>6</v>
      </c>
      <c r="T1399" s="45">
        <f t="shared" si="8"/>
        <v>4</v>
      </c>
      <c r="U1399" s="45">
        <f t="shared" si="9"/>
        <v>4</v>
      </c>
      <c r="V1399" s="45">
        <f>VLOOKUP(R1399,'PCS Percentiles'!A$2:E$105,5,False)</f>
        <v>35</v>
      </c>
      <c r="W1399" s="112" t="str">
        <f t="shared" si="10"/>
        <v>Within Standard Deviation</v>
      </c>
    </row>
    <row r="1400">
      <c r="A1400" t="b">
        <v>0</v>
      </c>
      <c r="B1400" s="1" t="s">
        <v>738</v>
      </c>
      <c r="C1400" s="1">
        <v>2530.0</v>
      </c>
      <c r="D1400" s="20">
        <v>44370.64975444444</v>
      </c>
      <c r="E1400" s="1">
        <v>1.0</v>
      </c>
      <c r="F1400" s="1">
        <v>1.0</v>
      </c>
      <c r="G1400" s="1">
        <v>0.0</v>
      </c>
      <c r="H1400" s="1">
        <v>1.0</v>
      </c>
      <c r="I1400" s="1">
        <v>0.0</v>
      </c>
      <c r="J1400" s="1">
        <v>2.0</v>
      </c>
      <c r="K1400" s="1">
        <v>0.0</v>
      </c>
      <c r="L1400" s="1">
        <v>0.0</v>
      </c>
      <c r="M1400" s="1">
        <v>0.0</v>
      </c>
      <c r="N1400" s="1">
        <v>0.0</v>
      </c>
      <c r="O1400" s="1">
        <v>1.0</v>
      </c>
      <c r="P1400" s="1">
        <v>0.0</v>
      </c>
      <c r="Q1400" s="1">
        <v>2.0</v>
      </c>
      <c r="R1400" s="45">
        <f t="shared" si="6"/>
        <v>8</v>
      </c>
      <c r="S1400" s="45">
        <f t="shared" si="7"/>
        <v>3</v>
      </c>
      <c r="T1400" s="45">
        <f t="shared" si="8"/>
        <v>4</v>
      </c>
      <c r="U1400" s="45">
        <f t="shared" si="9"/>
        <v>1</v>
      </c>
      <c r="V1400" s="45">
        <f>VLOOKUP(R1400,'PCS Percentiles'!A$2:E$105,5,False)</f>
        <v>19</v>
      </c>
      <c r="W1400" s="112" t="str">
        <f t="shared" si="10"/>
        <v>Within Standard Deviation</v>
      </c>
    </row>
    <row r="1401">
      <c r="A1401" t="b">
        <v>0</v>
      </c>
      <c r="B1401" s="1" t="s">
        <v>214</v>
      </c>
      <c r="C1401" s="1">
        <v>2628.0</v>
      </c>
      <c r="D1401" s="20">
        <v>44370.66697924769</v>
      </c>
      <c r="E1401" s="1">
        <v>3.0</v>
      </c>
      <c r="F1401" s="1">
        <v>2.0</v>
      </c>
      <c r="G1401" s="1">
        <v>3.0</v>
      </c>
      <c r="H1401" s="1">
        <v>3.0</v>
      </c>
      <c r="I1401" s="1">
        <v>3.0</v>
      </c>
      <c r="J1401" s="1">
        <v>1.0</v>
      </c>
      <c r="K1401" s="1">
        <v>0.0</v>
      </c>
      <c r="L1401" s="1">
        <v>1.0</v>
      </c>
      <c r="M1401" s="1">
        <v>2.0</v>
      </c>
      <c r="N1401" s="1">
        <v>0.0</v>
      </c>
      <c r="O1401" s="1">
        <v>2.0</v>
      </c>
      <c r="P1401" s="1">
        <v>0.0</v>
      </c>
      <c r="Q1401" s="1">
        <v>2.0</v>
      </c>
      <c r="R1401" s="45">
        <f t="shared" si="6"/>
        <v>22</v>
      </c>
      <c r="S1401" s="45">
        <f t="shared" si="7"/>
        <v>14</v>
      </c>
      <c r="T1401" s="45">
        <f t="shared" si="8"/>
        <v>3</v>
      </c>
      <c r="U1401" s="45">
        <f t="shared" si="9"/>
        <v>5</v>
      </c>
      <c r="V1401" s="45">
        <f>VLOOKUP(R1401,'PCS Percentiles'!A$2:E$105,5,False)</f>
        <v>55</v>
      </c>
      <c r="W1401" s="112" t="str">
        <f t="shared" si="10"/>
        <v>Within Standard Deviation</v>
      </c>
    </row>
    <row r="1402">
      <c r="A1402" t="b">
        <v>0</v>
      </c>
      <c r="B1402" s="1" t="s">
        <v>444</v>
      </c>
      <c r="C1402" s="1">
        <v>2271.0</v>
      </c>
      <c r="D1402" s="20">
        <v>44371.308744525464</v>
      </c>
      <c r="E1402" s="1">
        <v>2.0</v>
      </c>
      <c r="F1402" s="1">
        <v>1.0</v>
      </c>
      <c r="G1402" s="1">
        <v>1.0</v>
      </c>
      <c r="H1402" s="1">
        <v>1.0</v>
      </c>
      <c r="I1402" s="1">
        <v>1.0</v>
      </c>
      <c r="J1402" s="1">
        <v>1.0</v>
      </c>
      <c r="K1402" s="1">
        <v>1.0</v>
      </c>
      <c r="L1402" s="1">
        <v>2.0</v>
      </c>
      <c r="M1402" s="1">
        <v>1.0</v>
      </c>
      <c r="N1402" s="1">
        <v>1.0</v>
      </c>
      <c r="O1402" s="1">
        <v>1.0</v>
      </c>
      <c r="P1402" s="1">
        <v>1.0</v>
      </c>
      <c r="Q1402" s="1">
        <v>1.0</v>
      </c>
      <c r="R1402" s="45">
        <f t="shared" si="6"/>
        <v>15</v>
      </c>
      <c r="S1402" s="45">
        <f t="shared" si="7"/>
        <v>7</v>
      </c>
      <c r="T1402" s="45">
        <f t="shared" si="8"/>
        <v>3</v>
      </c>
      <c r="U1402" s="45">
        <f t="shared" si="9"/>
        <v>5</v>
      </c>
      <c r="V1402" s="45">
        <f>VLOOKUP(R1402,'PCS Percentiles'!A$2:E$105,5,False)</f>
        <v>39</v>
      </c>
      <c r="W1402" s="112" t="str">
        <f t="shared" si="10"/>
        <v>Within Standard Deviation</v>
      </c>
    </row>
    <row r="1403">
      <c r="A1403" t="b">
        <v>0</v>
      </c>
      <c r="B1403" s="1" t="s">
        <v>538</v>
      </c>
      <c r="C1403" s="1">
        <v>2372.0</v>
      </c>
      <c r="D1403" s="20">
        <v>44371.43280546296</v>
      </c>
      <c r="E1403" s="1">
        <v>1.0</v>
      </c>
      <c r="F1403" s="1">
        <v>1.0</v>
      </c>
      <c r="G1403" s="1">
        <v>2.0</v>
      </c>
      <c r="H1403" s="1">
        <v>1.0</v>
      </c>
      <c r="I1403" s="1">
        <v>1.0</v>
      </c>
      <c r="J1403" s="1">
        <v>1.0</v>
      </c>
      <c r="K1403" s="1">
        <v>1.0</v>
      </c>
      <c r="L1403" s="1">
        <v>2.0</v>
      </c>
      <c r="M1403" s="1">
        <v>1.0</v>
      </c>
      <c r="N1403" s="1">
        <v>1.0</v>
      </c>
      <c r="O1403" s="1">
        <v>1.0</v>
      </c>
      <c r="P1403" s="1">
        <v>1.0</v>
      </c>
      <c r="Q1403" s="1">
        <v>1.0</v>
      </c>
      <c r="R1403" s="45">
        <f t="shared" si="6"/>
        <v>15</v>
      </c>
      <c r="S1403" s="45">
        <f t="shared" si="7"/>
        <v>7</v>
      </c>
      <c r="T1403" s="45">
        <f t="shared" si="8"/>
        <v>3</v>
      </c>
      <c r="U1403" s="45">
        <f t="shared" si="9"/>
        <v>5</v>
      </c>
      <c r="V1403" s="45">
        <f>VLOOKUP(R1403,'PCS Percentiles'!A$2:E$105,5,False)</f>
        <v>39</v>
      </c>
      <c r="W1403" s="112" t="str">
        <f t="shared" si="10"/>
        <v>Within Standard Deviation</v>
      </c>
    </row>
    <row r="1404">
      <c r="A1404" t="b">
        <v>0</v>
      </c>
      <c r="B1404" s="1" t="s">
        <v>130</v>
      </c>
      <c r="C1404" s="1">
        <v>1784.0</v>
      </c>
      <c r="D1404" s="20">
        <v>44371.47980046296</v>
      </c>
      <c r="E1404" s="1">
        <v>3.0</v>
      </c>
      <c r="F1404" s="1">
        <v>3.0</v>
      </c>
      <c r="G1404" s="1">
        <v>3.0</v>
      </c>
      <c r="H1404" s="1">
        <v>3.0</v>
      </c>
      <c r="I1404" s="1">
        <v>3.0</v>
      </c>
      <c r="J1404" s="1">
        <v>3.0</v>
      </c>
      <c r="K1404" s="1">
        <v>1.0</v>
      </c>
      <c r="L1404" s="1">
        <v>2.0</v>
      </c>
      <c r="M1404" s="1">
        <v>1.0</v>
      </c>
      <c r="N1404" s="1">
        <v>2.0</v>
      </c>
      <c r="O1404" s="1">
        <v>2.0</v>
      </c>
      <c r="P1404" s="1">
        <v>2.0</v>
      </c>
      <c r="Q1404" s="1">
        <v>1.0</v>
      </c>
      <c r="R1404" s="45">
        <f t="shared" si="6"/>
        <v>29</v>
      </c>
      <c r="S1404" s="45">
        <f t="shared" si="7"/>
        <v>17</v>
      </c>
      <c r="T1404" s="45">
        <f t="shared" si="8"/>
        <v>5</v>
      </c>
      <c r="U1404" s="45">
        <f t="shared" si="9"/>
        <v>7</v>
      </c>
      <c r="V1404" s="45">
        <f>VLOOKUP(R1404,'PCS Percentiles'!A$2:E$105,5,False)</f>
        <v>73</v>
      </c>
      <c r="W1404" s="112" t="str">
        <f t="shared" si="10"/>
        <v>Within Standard Deviation</v>
      </c>
    </row>
    <row r="1405">
      <c r="A1405" t="b">
        <v>0</v>
      </c>
      <c r="B1405" s="1" t="s">
        <v>739</v>
      </c>
      <c r="C1405" s="1">
        <v>2636.0</v>
      </c>
      <c r="D1405" s="20">
        <v>44371.61599152778</v>
      </c>
      <c r="E1405" s="1">
        <v>3.0</v>
      </c>
      <c r="F1405" s="1">
        <v>1.0</v>
      </c>
      <c r="G1405" s="1">
        <v>2.0</v>
      </c>
      <c r="H1405" s="1">
        <v>2.0</v>
      </c>
      <c r="I1405" s="1">
        <v>1.0</v>
      </c>
      <c r="J1405" s="1">
        <v>3.0</v>
      </c>
      <c r="K1405" s="1">
        <v>1.0</v>
      </c>
      <c r="L1405" s="1">
        <v>4.0</v>
      </c>
      <c r="M1405" s="1">
        <v>2.0</v>
      </c>
      <c r="N1405" s="1">
        <v>2.0</v>
      </c>
      <c r="O1405" s="1">
        <v>3.0</v>
      </c>
      <c r="P1405" s="1">
        <v>2.0</v>
      </c>
      <c r="Q1405" s="1">
        <v>1.0</v>
      </c>
      <c r="R1405" s="45">
        <f t="shared" si="6"/>
        <v>27</v>
      </c>
      <c r="S1405" s="45">
        <f t="shared" si="7"/>
        <v>11</v>
      </c>
      <c r="T1405" s="45">
        <f t="shared" si="8"/>
        <v>5</v>
      </c>
      <c r="U1405" s="45">
        <f t="shared" si="9"/>
        <v>11</v>
      </c>
      <c r="V1405" s="45">
        <f>VLOOKUP(R1405,'PCS Percentiles'!A$2:E$105,5,False)</f>
        <v>67</v>
      </c>
      <c r="W1405" s="112" t="str">
        <f t="shared" si="10"/>
        <v>Within Standard Deviation</v>
      </c>
    </row>
    <row r="1406">
      <c r="A1406" t="b">
        <v>0</v>
      </c>
      <c r="B1406" s="1" t="s">
        <v>740</v>
      </c>
      <c r="C1406" s="1">
        <v>2623.0</v>
      </c>
      <c r="D1406" s="20">
        <v>44372.57794137731</v>
      </c>
      <c r="E1406" s="1">
        <v>2.0</v>
      </c>
      <c r="F1406" s="1">
        <v>2.0</v>
      </c>
      <c r="G1406" s="1">
        <v>2.0</v>
      </c>
      <c r="H1406" s="1">
        <v>1.0</v>
      </c>
      <c r="I1406" s="1">
        <v>3.0</v>
      </c>
      <c r="J1406" s="1">
        <v>4.0</v>
      </c>
      <c r="K1406" s="1">
        <v>0.0</v>
      </c>
      <c r="L1406" s="1">
        <v>1.0</v>
      </c>
      <c r="M1406" s="1">
        <v>1.0</v>
      </c>
      <c r="N1406" s="1">
        <v>2.0</v>
      </c>
      <c r="O1406" s="1">
        <v>4.0</v>
      </c>
      <c r="P1406" s="1">
        <v>2.0</v>
      </c>
      <c r="Q1406" s="1">
        <v>4.0</v>
      </c>
      <c r="R1406" s="45">
        <f t="shared" si="6"/>
        <v>28</v>
      </c>
      <c r="S1406" s="45">
        <f t="shared" si="7"/>
        <v>12</v>
      </c>
      <c r="T1406" s="45">
        <f t="shared" si="8"/>
        <v>8</v>
      </c>
      <c r="U1406" s="45">
        <f t="shared" si="9"/>
        <v>8</v>
      </c>
      <c r="V1406" s="45">
        <f>VLOOKUP(R1406,'PCS Percentiles'!A$2:E$105,5,False)</f>
        <v>69</v>
      </c>
      <c r="W1406" s="112" t="str">
        <f t="shared" si="10"/>
        <v>Within Standard Deviation</v>
      </c>
    </row>
    <row r="1407">
      <c r="A1407" t="b">
        <v>0</v>
      </c>
      <c r="B1407" s="1" t="s">
        <v>741</v>
      </c>
      <c r="C1407" s="1">
        <v>2633.0</v>
      </c>
      <c r="D1407" s="20">
        <v>44372.696526053245</v>
      </c>
      <c r="E1407" s="1">
        <v>3.0</v>
      </c>
      <c r="F1407" s="1">
        <v>2.0</v>
      </c>
      <c r="G1407" s="1">
        <v>3.0</v>
      </c>
      <c r="H1407" s="1">
        <v>4.0</v>
      </c>
      <c r="I1407" s="1">
        <v>4.0</v>
      </c>
      <c r="J1407" s="1">
        <v>3.0</v>
      </c>
      <c r="K1407" s="1">
        <v>3.0</v>
      </c>
      <c r="L1407" s="1">
        <v>3.0</v>
      </c>
      <c r="M1407" s="1">
        <v>2.0</v>
      </c>
      <c r="N1407" s="1">
        <v>3.0</v>
      </c>
      <c r="O1407" s="1">
        <v>3.0</v>
      </c>
      <c r="P1407" s="1">
        <v>3.0</v>
      </c>
      <c r="Q1407" s="1">
        <v>4.0</v>
      </c>
      <c r="R1407" s="45">
        <f t="shared" si="6"/>
        <v>40</v>
      </c>
      <c r="S1407" s="45">
        <f t="shared" si="7"/>
        <v>19</v>
      </c>
      <c r="T1407" s="45">
        <f t="shared" si="8"/>
        <v>10</v>
      </c>
      <c r="U1407" s="45">
        <f t="shared" si="9"/>
        <v>11</v>
      </c>
      <c r="V1407" s="45">
        <f>VLOOKUP(R1407,'PCS Percentiles'!A$2:E$105,5,False)</f>
        <v>92</v>
      </c>
      <c r="W1407" s="112" t="str">
        <f t="shared" si="10"/>
        <v>Clinically Relevant</v>
      </c>
    </row>
    <row r="1408">
      <c r="A1408" t="b">
        <v>0</v>
      </c>
      <c r="B1408" s="1" t="s">
        <v>214</v>
      </c>
      <c r="C1408" s="1">
        <v>2641.0</v>
      </c>
      <c r="D1408" s="20">
        <v>44375.39952284722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45">
        <f t="shared" si="6"/>
        <v>0</v>
      </c>
      <c r="S1408" s="45">
        <f t="shared" si="7"/>
        <v>0</v>
      </c>
      <c r="T1408" s="45">
        <f t="shared" si="8"/>
        <v>0</v>
      </c>
      <c r="U1408" s="45">
        <f t="shared" si="9"/>
        <v>0</v>
      </c>
      <c r="V1408" s="45">
        <f>VLOOKUP(R1408,'PCS Percentiles'!A$2:E$105,5,False)</f>
        <v>2</v>
      </c>
      <c r="W1408" s="112" t="str">
        <f t="shared" si="10"/>
        <v>Within Standard Deviation</v>
      </c>
    </row>
    <row r="1409">
      <c r="A1409" t="b">
        <v>0</v>
      </c>
      <c r="B1409" s="1" t="s">
        <v>742</v>
      </c>
      <c r="C1409" s="1">
        <v>2638.0</v>
      </c>
      <c r="D1409" s="20">
        <v>44375.603621828704</v>
      </c>
      <c r="E1409" s="1">
        <v>4.0</v>
      </c>
      <c r="F1409" s="1">
        <v>0.0</v>
      </c>
      <c r="G1409" s="1">
        <v>3.0</v>
      </c>
      <c r="H1409" s="1">
        <v>4.0</v>
      </c>
      <c r="I1409" s="1">
        <v>4.0</v>
      </c>
      <c r="J1409" s="1">
        <v>4.0</v>
      </c>
      <c r="K1409" s="1">
        <v>0.0</v>
      </c>
      <c r="L1409" s="1">
        <v>4.0</v>
      </c>
      <c r="M1409" s="1">
        <v>4.0</v>
      </c>
      <c r="N1409" s="1">
        <v>2.0</v>
      </c>
      <c r="O1409" s="1">
        <v>4.0</v>
      </c>
      <c r="P1409" s="1">
        <v>4.0</v>
      </c>
      <c r="Q1409" s="1">
        <v>1.0</v>
      </c>
      <c r="R1409" s="45">
        <f t="shared" si="6"/>
        <v>38</v>
      </c>
      <c r="S1409" s="45">
        <f t="shared" si="7"/>
        <v>19</v>
      </c>
      <c r="T1409" s="45">
        <f t="shared" si="8"/>
        <v>5</v>
      </c>
      <c r="U1409" s="45">
        <f t="shared" si="9"/>
        <v>14</v>
      </c>
      <c r="V1409" s="45">
        <f>VLOOKUP(R1409,'PCS Percentiles'!A$2:E$105,5,False)</f>
        <v>90</v>
      </c>
      <c r="W1409" s="112" t="str">
        <f t="shared" si="10"/>
        <v>Clinically Relevant</v>
      </c>
    </row>
    <row r="1410">
      <c r="A1410" t="b">
        <v>0</v>
      </c>
      <c r="B1410" s="1" t="s">
        <v>469</v>
      </c>
      <c r="C1410" s="1">
        <v>2292.0</v>
      </c>
      <c r="D1410" s="20">
        <v>44376.575576284726</v>
      </c>
      <c r="E1410" s="1">
        <v>2.0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45">
        <f t="shared" si="6"/>
        <v>2</v>
      </c>
      <c r="S1410" s="45">
        <f t="shared" si="7"/>
        <v>2</v>
      </c>
      <c r="T1410" s="45">
        <f t="shared" si="8"/>
        <v>0</v>
      </c>
      <c r="U1410" s="45">
        <f t="shared" si="9"/>
        <v>0</v>
      </c>
      <c r="V1410" s="45">
        <f>VLOOKUP(R1410,'PCS Percentiles'!A$2:E$105,5,False)</f>
        <v>5</v>
      </c>
      <c r="W1410" s="112" t="str">
        <f t="shared" si="10"/>
        <v>Within Standard Deviation</v>
      </c>
    </row>
    <row r="1411">
      <c r="A1411" t="b">
        <v>0</v>
      </c>
      <c r="B1411" s="1" t="s">
        <v>381</v>
      </c>
      <c r="C1411" s="1">
        <v>2185.0</v>
      </c>
      <c r="D1411" s="20">
        <v>44376.59670069444</v>
      </c>
      <c r="E1411" s="1">
        <v>3.0</v>
      </c>
      <c r="F1411" s="1">
        <v>1.0</v>
      </c>
      <c r="G1411" s="1">
        <v>2.0</v>
      </c>
      <c r="H1411" s="1">
        <v>2.0</v>
      </c>
      <c r="I1411" s="1">
        <v>1.0</v>
      </c>
      <c r="J1411" s="1">
        <v>1.0</v>
      </c>
      <c r="K1411" s="1">
        <v>0.0</v>
      </c>
      <c r="L1411" s="1">
        <v>2.0</v>
      </c>
      <c r="M1411" s="1">
        <v>0.0</v>
      </c>
      <c r="N1411" s="1">
        <v>0.0</v>
      </c>
      <c r="O1411" s="1">
        <v>2.0</v>
      </c>
      <c r="P1411" s="1">
        <v>0.0</v>
      </c>
      <c r="Q1411" s="1">
        <v>1.0</v>
      </c>
      <c r="R1411" s="45">
        <f t="shared" si="6"/>
        <v>15</v>
      </c>
      <c r="S1411" s="45">
        <f t="shared" si="7"/>
        <v>9</v>
      </c>
      <c r="T1411" s="45">
        <f t="shared" si="8"/>
        <v>2</v>
      </c>
      <c r="U1411" s="45">
        <f t="shared" si="9"/>
        <v>4</v>
      </c>
      <c r="V1411" s="45">
        <f>VLOOKUP(R1411,'PCS Percentiles'!A$2:E$105,5,False)</f>
        <v>39</v>
      </c>
      <c r="W1411" s="112" t="str">
        <f t="shared" si="10"/>
        <v>Within Standard Deviation</v>
      </c>
    </row>
    <row r="1412">
      <c r="A1412" t="b">
        <v>0</v>
      </c>
      <c r="B1412" s="1" t="s">
        <v>938</v>
      </c>
      <c r="C1412" s="1">
        <v>2642.0</v>
      </c>
      <c r="D1412" s="20">
        <v>44377.40182534722</v>
      </c>
      <c r="E1412" s="1">
        <v>2.0</v>
      </c>
      <c r="F1412" s="1">
        <v>3.0</v>
      </c>
      <c r="G1412" s="1">
        <v>1.0</v>
      </c>
      <c r="H1412" s="1">
        <v>2.0</v>
      </c>
      <c r="I1412" s="1">
        <v>0.0</v>
      </c>
      <c r="J1412" s="1">
        <v>2.0</v>
      </c>
      <c r="K1412" s="1">
        <v>0.0</v>
      </c>
      <c r="L1412" s="1">
        <v>1.0</v>
      </c>
      <c r="M1412" s="1">
        <v>2.0</v>
      </c>
      <c r="N1412" s="1">
        <v>2.0</v>
      </c>
      <c r="O1412" s="1">
        <v>2.0</v>
      </c>
      <c r="P1412" s="1">
        <v>0.0</v>
      </c>
      <c r="Q1412" s="1">
        <v>2.0</v>
      </c>
      <c r="R1412" s="45">
        <f t="shared" si="6"/>
        <v>19</v>
      </c>
      <c r="S1412" s="45">
        <f t="shared" si="7"/>
        <v>8</v>
      </c>
      <c r="T1412" s="45">
        <f t="shared" si="8"/>
        <v>4</v>
      </c>
      <c r="U1412" s="45">
        <f t="shared" si="9"/>
        <v>7</v>
      </c>
      <c r="V1412" s="45">
        <f>VLOOKUP(R1412,'PCS Percentiles'!A$2:E$105,5,False)</f>
        <v>48</v>
      </c>
      <c r="W1412" s="112" t="str">
        <f t="shared" si="10"/>
        <v>Within Standard Deviation</v>
      </c>
    </row>
    <row r="1413">
      <c r="A1413" t="b">
        <v>0</v>
      </c>
      <c r="B1413" s="1" t="s">
        <v>160</v>
      </c>
      <c r="C1413" s="1">
        <v>1583.0</v>
      </c>
      <c r="D1413" s="20">
        <v>44377.49933306713</v>
      </c>
      <c r="E1413" s="1">
        <v>2.0</v>
      </c>
      <c r="F1413" s="1">
        <v>0.0</v>
      </c>
      <c r="G1413" s="1">
        <v>2.0</v>
      </c>
      <c r="H1413" s="1">
        <v>3.0</v>
      </c>
      <c r="I1413" s="1">
        <v>1.0</v>
      </c>
      <c r="J1413" s="1">
        <v>3.0</v>
      </c>
      <c r="K1413" s="1">
        <v>0.0</v>
      </c>
      <c r="L1413" s="1">
        <v>2.0</v>
      </c>
      <c r="M1413" s="1">
        <v>2.0</v>
      </c>
      <c r="N1413" s="1">
        <v>2.0</v>
      </c>
      <c r="O1413" s="1">
        <v>2.0</v>
      </c>
      <c r="P1413" s="1">
        <v>1.0</v>
      </c>
      <c r="Q1413" s="1">
        <v>1.0</v>
      </c>
      <c r="R1413" s="45">
        <f t="shared" si="6"/>
        <v>21</v>
      </c>
      <c r="S1413" s="45">
        <f t="shared" si="7"/>
        <v>9</v>
      </c>
      <c r="T1413" s="45">
        <f t="shared" si="8"/>
        <v>4</v>
      </c>
      <c r="U1413" s="45">
        <f t="shared" si="9"/>
        <v>8</v>
      </c>
      <c r="V1413" s="45">
        <f>VLOOKUP(R1413,'PCS Percentiles'!A$2:E$105,5,False)</f>
        <v>53</v>
      </c>
      <c r="W1413" s="112" t="str">
        <f t="shared" si="10"/>
        <v>Within Standard Deviation</v>
      </c>
    </row>
    <row r="1414">
      <c r="A1414" t="b">
        <v>0</v>
      </c>
      <c r="B1414" s="1" t="s">
        <v>743</v>
      </c>
      <c r="C1414" s="1">
        <v>2643.0</v>
      </c>
      <c r="D1414" s="20">
        <v>44377.50885131945</v>
      </c>
      <c r="E1414" s="1">
        <v>3.0</v>
      </c>
      <c r="F1414" s="1">
        <v>1.0</v>
      </c>
      <c r="G1414" s="1">
        <v>3.0</v>
      </c>
      <c r="H1414" s="1">
        <v>3.0</v>
      </c>
      <c r="I1414" s="1">
        <v>2.0</v>
      </c>
      <c r="J1414" s="1">
        <v>4.0</v>
      </c>
      <c r="K1414" s="1">
        <v>0.0</v>
      </c>
      <c r="L1414" s="1">
        <v>3.0</v>
      </c>
      <c r="M1414" s="1">
        <v>4.0</v>
      </c>
      <c r="N1414" s="1">
        <v>2.0</v>
      </c>
      <c r="O1414" s="1">
        <v>2.0</v>
      </c>
      <c r="P1414" s="1">
        <v>3.0</v>
      </c>
      <c r="Q1414" s="1">
        <v>4.0</v>
      </c>
      <c r="R1414" s="45">
        <f t="shared" si="6"/>
        <v>34</v>
      </c>
      <c r="S1414" s="45">
        <f t="shared" si="7"/>
        <v>15</v>
      </c>
      <c r="T1414" s="45">
        <f t="shared" si="8"/>
        <v>8</v>
      </c>
      <c r="U1414" s="45">
        <f t="shared" si="9"/>
        <v>11</v>
      </c>
      <c r="V1414" s="45">
        <f>VLOOKUP(R1414,'PCS Percentiles'!A$2:E$105,5,False)</f>
        <v>84</v>
      </c>
      <c r="W1414" s="112" t="str">
        <f t="shared" si="10"/>
        <v>Clinically Relevant</v>
      </c>
    </row>
    <row r="1415">
      <c r="A1415" t="b">
        <v>0</v>
      </c>
      <c r="B1415" s="1" t="s">
        <v>939</v>
      </c>
      <c r="C1415" s="1">
        <v>2635.0</v>
      </c>
      <c r="D1415" s="20">
        <v>44377.60037851852</v>
      </c>
      <c r="E1415" s="1">
        <v>1.0</v>
      </c>
      <c r="F1415" s="1">
        <v>1.0</v>
      </c>
      <c r="G1415" s="1">
        <v>2.0</v>
      </c>
      <c r="H1415" s="1">
        <v>2.0</v>
      </c>
      <c r="I1415" s="1">
        <v>1.0</v>
      </c>
      <c r="J1415" s="1">
        <v>3.0</v>
      </c>
      <c r="K1415" s="1">
        <v>3.0</v>
      </c>
      <c r="L1415" s="1">
        <v>1.0</v>
      </c>
      <c r="M1415" s="1">
        <v>0.0</v>
      </c>
      <c r="N1415" s="1">
        <v>0.0</v>
      </c>
      <c r="O1415" s="1">
        <v>1.0</v>
      </c>
      <c r="P1415" s="1">
        <v>1.0</v>
      </c>
      <c r="Q1415" s="1">
        <v>2.0</v>
      </c>
      <c r="R1415" s="45">
        <f t="shared" si="6"/>
        <v>18</v>
      </c>
      <c r="S1415" s="45">
        <f t="shared" si="7"/>
        <v>8</v>
      </c>
      <c r="T1415" s="45">
        <f t="shared" si="8"/>
        <v>8</v>
      </c>
      <c r="U1415" s="45">
        <f t="shared" si="9"/>
        <v>2</v>
      </c>
      <c r="V1415" s="45">
        <f>VLOOKUP(R1415,'PCS Percentiles'!A$2:E$105,5,False)</f>
        <v>47</v>
      </c>
      <c r="W1415" s="112" t="str">
        <f t="shared" si="10"/>
        <v>Within Standard Deviation</v>
      </c>
    </row>
    <row r="1416">
      <c r="A1416" t="b">
        <v>0</v>
      </c>
      <c r="B1416" s="1" t="s">
        <v>214</v>
      </c>
      <c r="C1416" s="1">
        <v>2647.0</v>
      </c>
      <c r="D1416" s="20">
        <v>44377.664375775465</v>
      </c>
      <c r="E1416" s="1">
        <v>0.0</v>
      </c>
      <c r="F1416" s="1">
        <v>0.0</v>
      </c>
      <c r="G1416" s="1">
        <v>3.0</v>
      </c>
      <c r="H1416" s="1">
        <v>3.0</v>
      </c>
      <c r="I1416" s="1">
        <v>3.0</v>
      </c>
      <c r="J1416" s="1">
        <v>3.0</v>
      </c>
      <c r="K1416" s="1">
        <v>2.0</v>
      </c>
      <c r="L1416" s="1">
        <v>4.0</v>
      </c>
      <c r="M1416" s="1">
        <v>4.0</v>
      </c>
      <c r="N1416" s="1">
        <v>3.0</v>
      </c>
      <c r="O1416" s="1">
        <v>3.0</v>
      </c>
      <c r="P1416" s="1">
        <v>2.0</v>
      </c>
      <c r="Q1416" s="1">
        <v>1.0</v>
      </c>
      <c r="R1416" s="45">
        <f t="shared" si="6"/>
        <v>31</v>
      </c>
      <c r="S1416" s="45">
        <f t="shared" si="7"/>
        <v>11</v>
      </c>
      <c r="T1416" s="45">
        <f t="shared" si="8"/>
        <v>6</v>
      </c>
      <c r="U1416" s="45">
        <f t="shared" si="9"/>
        <v>14</v>
      </c>
      <c r="V1416" s="45">
        <f>VLOOKUP(R1416,'PCS Percentiles'!A$2:E$105,5,False)</f>
        <v>78</v>
      </c>
      <c r="W1416" s="112" t="str">
        <f t="shared" si="10"/>
        <v>Clinically Relevant</v>
      </c>
    </row>
    <row r="1417">
      <c r="A1417" t="b">
        <v>0</v>
      </c>
      <c r="B1417" s="1" t="s">
        <v>376</v>
      </c>
      <c r="C1417" s="1">
        <v>2175.0</v>
      </c>
      <c r="D1417" s="20">
        <v>44378.55954429398</v>
      </c>
      <c r="E1417" s="1">
        <v>0.0</v>
      </c>
      <c r="F1417" s="1">
        <v>0.0</v>
      </c>
      <c r="G1417" s="1">
        <v>1.0</v>
      </c>
      <c r="H1417" s="1">
        <v>1.0</v>
      </c>
      <c r="I1417" s="1">
        <v>0.0</v>
      </c>
      <c r="J1417" s="1">
        <v>0.0</v>
      </c>
      <c r="K1417" s="1">
        <v>1.0</v>
      </c>
      <c r="L1417" s="1">
        <v>1.0</v>
      </c>
      <c r="M1417" s="1">
        <v>0.0</v>
      </c>
      <c r="N1417" s="1">
        <v>0.0</v>
      </c>
      <c r="O1417" s="1">
        <v>0.0</v>
      </c>
      <c r="P1417" s="1">
        <v>1.0</v>
      </c>
      <c r="Q1417" s="1">
        <v>0.0</v>
      </c>
      <c r="R1417" s="45">
        <f t="shared" si="6"/>
        <v>5</v>
      </c>
      <c r="S1417" s="45">
        <f t="shared" si="7"/>
        <v>3</v>
      </c>
      <c r="T1417" s="45">
        <f t="shared" si="8"/>
        <v>1</v>
      </c>
      <c r="U1417" s="45">
        <f t="shared" si="9"/>
        <v>1</v>
      </c>
      <c r="V1417" s="45">
        <f>VLOOKUP(R1417,'PCS Percentiles'!A$2:E$105,5,False)</f>
        <v>11</v>
      </c>
      <c r="W1417" s="112" t="str">
        <f t="shared" si="10"/>
        <v>Within Standard Deviation</v>
      </c>
    </row>
    <row r="1418">
      <c r="A1418" t="b">
        <v>0</v>
      </c>
      <c r="B1418" s="1" t="s">
        <v>744</v>
      </c>
      <c r="C1418" s="1">
        <v>2646.0</v>
      </c>
      <c r="D1418" s="20">
        <v>44379.685056180555</v>
      </c>
      <c r="E1418" s="1">
        <v>1.0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1.0</v>
      </c>
      <c r="M1418" s="1">
        <v>0.0</v>
      </c>
      <c r="N1418" s="1">
        <v>1.0</v>
      </c>
      <c r="O1418" s="1">
        <v>0.0</v>
      </c>
      <c r="P1418" s="1">
        <v>0.0</v>
      </c>
      <c r="Q1418" s="1">
        <v>0.0</v>
      </c>
      <c r="R1418" s="45">
        <f t="shared" si="6"/>
        <v>3</v>
      </c>
      <c r="S1418" s="45">
        <f t="shared" si="7"/>
        <v>1</v>
      </c>
      <c r="T1418" s="45">
        <f t="shared" si="8"/>
        <v>0</v>
      </c>
      <c r="U1418" s="45">
        <f t="shared" si="9"/>
        <v>2</v>
      </c>
      <c r="V1418" s="45">
        <f>VLOOKUP(R1418,'PCS Percentiles'!A$2:E$105,5,False)</f>
        <v>6</v>
      </c>
      <c r="W1418" s="112" t="str">
        <f t="shared" si="10"/>
        <v>Within Standard Deviation</v>
      </c>
    </row>
    <row r="1419">
      <c r="A1419" t="b">
        <v>0</v>
      </c>
      <c r="B1419" s="1" t="s">
        <v>494</v>
      </c>
      <c r="C1419" s="1">
        <v>2314.0</v>
      </c>
      <c r="D1419" s="20">
        <v>44379.75692579861</v>
      </c>
      <c r="E1419" s="1">
        <v>0.0</v>
      </c>
      <c r="F1419" s="1">
        <v>0.0</v>
      </c>
      <c r="G1419" s="1">
        <v>0.0</v>
      </c>
      <c r="H1419" s="1">
        <v>1.0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1.0</v>
      </c>
      <c r="P1419" s="1">
        <v>1.0</v>
      </c>
      <c r="Q1419" s="1">
        <v>0.0</v>
      </c>
      <c r="R1419" s="45">
        <f t="shared" si="6"/>
        <v>3</v>
      </c>
      <c r="S1419" s="45">
        <f t="shared" si="7"/>
        <v>2</v>
      </c>
      <c r="T1419" s="45">
        <f t="shared" si="8"/>
        <v>0</v>
      </c>
      <c r="U1419" s="45">
        <f t="shared" si="9"/>
        <v>1</v>
      </c>
      <c r="V1419" s="45">
        <f>VLOOKUP(R1419,'PCS Percentiles'!A$2:E$105,5,False)</f>
        <v>6</v>
      </c>
      <c r="W1419" s="112" t="str">
        <f t="shared" si="10"/>
        <v>Within Standard Deviation</v>
      </c>
    </row>
    <row r="1420">
      <c r="A1420" t="b">
        <v>0</v>
      </c>
      <c r="B1420" s="1" t="s">
        <v>481</v>
      </c>
      <c r="C1420" s="1">
        <v>2305.0</v>
      </c>
      <c r="D1420" s="20">
        <v>44381.63918732639</v>
      </c>
      <c r="E1420" s="1">
        <v>2.0</v>
      </c>
      <c r="F1420" s="1">
        <v>0.0</v>
      </c>
      <c r="G1420" s="1">
        <v>1.0</v>
      </c>
      <c r="H1420" s="1">
        <v>2.0</v>
      </c>
      <c r="I1420" s="1">
        <v>1.0</v>
      </c>
      <c r="J1420" s="1">
        <v>2.0</v>
      </c>
      <c r="K1420" s="1">
        <v>1.0</v>
      </c>
      <c r="L1420" s="1">
        <v>3.0</v>
      </c>
      <c r="M1420" s="1">
        <v>3.0</v>
      </c>
      <c r="N1420" s="1">
        <v>2.0</v>
      </c>
      <c r="O1420" s="1">
        <v>1.0</v>
      </c>
      <c r="P1420" s="1">
        <v>0.0</v>
      </c>
      <c r="Q1420" s="1">
        <v>1.0</v>
      </c>
      <c r="R1420" s="45">
        <f t="shared" si="6"/>
        <v>19</v>
      </c>
      <c r="S1420" s="45">
        <f t="shared" si="7"/>
        <v>6</v>
      </c>
      <c r="T1420" s="45">
        <f t="shared" si="8"/>
        <v>4</v>
      </c>
      <c r="U1420" s="45">
        <f t="shared" si="9"/>
        <v>9</v>
      </c>
      <c r="V1420" s="45">
        <f>VLOOKUP(R1420,'PCS Percentiles'!A$2:E$105,5,False)</f>
        <v>48</v>
      </c>
      <c r="W1420" s="112" t="str">
        <f t="shared" si="10"/>
        <v>Within Standard Deviation</v>
      </c>
    </row>
    <row r="1421">
      <c r="A1421" t="b">
        <v>0</v>
      </c>
      <c r="B1421" s="1" t="s">
        <v>681</v>
      </c>
      <c r="C1421" s="1">
        <v>2444.0</v>
      </c>
      <c r="D1421" s="20">
        <v>44381.72024631944</v>
      </c>
      <c r="E1421" s="1">
        <v>0.0</v>
      </c>
      <c r="F1421" s="1">
        <v>0.0</v>
      </c>
      <c r="G1421" s="1">
        <v>1.0</v>
      </c>
      <c r="H1421" s="1">
        <v>1.0</v>
      </c>
      <c r="I1421" s="1">
        <v>1.0</v>
      </c>
      <c r="J1421" s="1">
        <v>1.0</v>
      </c>
      <c r="K1421" s="1">
        <v>1.0</v>
      </c>
      <c r="L1421" s="1">
        <v>1.0</v>
      </c>
      <c r="M1421" s="1">
        <v>1.0</v>
      </c>
      <c r="N1421" s="1">
        <v>1.0</v>
      </c>
      <c r="O1421" s="1">
        <v>1.0</v>
      </c>
      <c r="P1421" s="1">
        <v>2.0</v>
      </c>
      <c r="Q1421" s="1">
        <v>1.0</v>
      </c>
      <c r="R1421" s="45">
        <f t="shared" si="6"/>
        <v>12</v>
      </c>
      <c r="S1421" s="45">
        <f t="shared" si="7"/>
        <v>5</v>
      </c>
      <c r="T1421" s="45">
        <f t="shared" si="8"/>
        <v>3</v>
      </c>
      <c r="U1421" s="45">
        <f t="shared" si="9"/>
        <v>4</v>
      </c>
      <c r="V1421" s="45">
        <f>VLOOKUP(R1421,'PCS Percentiles'!A$2:E$105,5,False)</f>
        <v>31</v>
      </c>
      <c r="W1421" s="112" t="str">
        <f t="shared" si="10"/>
        <v>Within Standard Deviation</v>
      </c>
    </row>
    <row r="1422">
      <c r="A1422" t="b">
        <v>0</v>
      </c>
      <c r="B1422" s="1" t="s">
        <v>476</v>
      </c>
      <c r="C1422" s="1">
        <v>2302.0</v>
      </c>
      <c r="D1422" s="20">
        <v>44381.738855578704</v>
      </c>
      <c r="E1422" s="1">
        <v>1.0</v>
      </c>
      <c r="F1422" s="1">
        <v>2.0</v>
      </c>
      <c r="G1422" s="1">
        <v>2.0</v>
      </c>
      <c r="H1422" s="1">
        <v>2.0</v>
      </c>
      <c r="I1422" s="1">
        <v>2.0</v>
      </c>
      <c r="J1422" s="1">
        <v>2.0</v>
      </c>
      <c r="K1422" s="1">
        <v>2.0</v>
      </c>
      <c r="L1422" s="1">
        <v>1.0</v>
      </c>
      <c r="M1422" s="1">
        <v>1.0</v>
      </c>
      <c r="N1422" s="1">
        <v>1.0</v>
      </c>
      <c r="O1422" s="1">
        <v>1.0</v>
      </c>
      <c r="P1422" s="1">
        <v>1.0</v>
      </c>
      <c r="Q1422" s="1">
        <v>0.0</v>
      </c>
      <c r="R1422" s="45">
        <f t="shared" si="6"/>
        <v>18</v>
      </c>
      <c r="S1422" s="45">
        <f t="shared" si="7"/>
        <v>10</v>
      </c>
      <c r="T1422" s="45">
        <f t="shared" si="8"/>
        <v>4</v>
      </c>
      <c r="U1422" s="45">
        <f t="shared" si="9"/>
        <v>4</v>
      </c>
      <c r="V1422" s="45">
        <f>VLOOKUP(R1422,'PCS Percentiles'!A$2:E$105,5,False)</f>
        <v>47</v>
      </c>
      <c r="W1422" s="112" t="str">
        <f t="shared" si="10"/>
        <v>Within Standard Deviation</v>
      </c>
    </row>
    <row r="1423">
      <c r="A1423" t="b">
        <v>0</v>
      </c>
      <c r="B1423" s="1" t="s">
        <v>681</v>
      </c>
      <c r="C1423" s="1">
        <v>2444.0</v>
      </c>
      <c r="D1423" s="20">
        <v>44381.84334771991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1.0</v>
      </c>
      <c r="L1423" s="1">
        <v>1.0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45">
        <f t="shared" si="6"/>
        <v>2</v>
      </c>
      <c r="S1423" s="45">
        <f t="shared" si="7"/>
        <v>0</v>
      </c>
      <c r="T1423" s="45">
        <f t="shared" si="8"/>
        <v>1</v>
      </c>
      <c r="U1423" s="45">
        <f t="shared" si="9"/>
        <v>1</v>
      </c>
      <c r="V1423" s="45">
        <f>VLOOKUP(R1423,'PCS Percentiles'!A$2:E$105,5,False)</f>
        <v>5</v>
      </c>
      <c r="W1423" s="112" t="str">
        <f t="shared" si="10"/>
        <v>Within Standard Deviation</v>
      </c>
    </row>
    <row r="1424">
      <c r="A1424" t="b">
        <v>0</v>
      </c>
      <c r="B1424" s="1" t="s">
        <v>745</v>
      </c>
      <c r="C1424" s="1">
        <v>2649.0</v>
      </c>
      <c r="D1424" s="20">
        <v>44382.5839924537</v>
      </c>
      <c r="E1424" s="1">
        <v>2.0</v>
      </c>
      <c r="F1424" s="1">
        <v>2.0</v>
      </c>
      <c r="G1424" s="1">
        <v>1.0</v>
      </c>
      <c r="H1424" s="1">
        <v>2.0</v>
      </c>
      <c r="I1424" s="1">
        <v>1.0</v>
      </c>
      <c r="J1424" s="1">
        <v>2.0</v>
      </c>
      <c r="K1424" s="1">
        <v>1.0</v>
      </c>
      <c r="L1424" s="1">
        <v>3.0</v>
      </c>
      <c r="M1424" s="1">
        <v>3.0</v>
      </c>
      <c r="N1424" s="1">
        <v>2.0</v>
      </c>
      <c r="O1424" s="1">
        <v>2.0</v>
      </c>
      <c r="P1424" s="1">
        <v>2.0</v>
      </c>
      <c r="Q1424" s="1">
        <v>1.0</v>
      </c>
      <c r="R1424" s="45">
        <f t="shared" si="6"/>
        <v>24</v>
      </c>
      <c r="S1424" s="45">
        <f t="shared" si="7"/>
        <v>10</v>
      </c>
      <c r="T1424" s="45">
        <f t="shared" si="8"/>
        <v>4</v>
      </c>
      <c r="U1424" s="45">
        <f t="shared" si="9"/>
        <v>10</v>
      </c>
      <c r="V1424" s="45">
        <f>VLOOKUP(R1424,'PCS Percentiles'!A$2:E$105,5,False)</f>
        <v>60</v>
      </c>
      <c r="W1424" s="112" t="str">
        <f t="shared" si="10"/>
        <v>Within Standard Deviation</v>
      </c>
    </row>
    <row r="1425">
      <c r="A1425" t="b">
        <v>0</v>
      </c>
      <c r="B1425" s="1" t="s">
        <v>448</v>
      </c>
      <c r="C1425" s="1">
        <v>2264.0</v>
      </c>
      <c r="D1425" s="20">
        <v>44382.63057204861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2.0</v>
      </c>
      <c r="M1425" s="1">
        <v>1.0</v>
      </c>
      <c r="N1425" s="1">
        <v>0.0</v>
      </c>
      <c r="O1425" s="1">
        <v>1.0</v>
      </c>
      <c r="P1425" s="1">
        <v>0.0</v>
      </c>
      <c r="Q1425" s="1">
        <v>0.0</v>
      </c>
      <c r="R1425" s="45">
        <f t="shared" si="6"/>
        <v>4</v>
      </c>
      <c r="S1425" s="45">
        <f t="shared" si="7"/>
        <v>0</v>
      </c>
      <c r="T1425" s="45">
        <f t="shared" si="8"/>
        <v>0</v>
      </c>
      <c r="U1425" s="45">
        <f t="shared" si="9"/>
        <v>4</v>
      </c>
      <c r="V1425" s="45">
        <f>VLOOKUP(R1425,'PCS Percentiles'!A$2:E$105,5,False)</f>
        <v>9</v>
      </c>
      <c r="W1425" s="112" t="str">
        <f t="shared" si="10"/>
        <v>Within Standard Deviation</v>
      </c>
    </row>
    <row r="1426">
      <c r="A1426" t="b">
        <v>0</v>
      </c>
      <c r="B1426" s="1" t="s">
        <v>605</v>
      </c>
      <c r="C1426" s="1">
        <v>2382.0</v>
      </c>
      <c r="D1426" s="20">
        <v>44383.417009502315</v>
      </c>
      <c r="E1426" s="1">
        <v>1.0</v>
      </c>
      <c r="F1426" s="1">
        <v>1.0</v>
      </c>
      <c r="G1426" s="1">
        <v>1.0</v>
      </c>
      <c r="H1426" s="1">
        <v>1.0</v>
      </c>
      <c r="I1426" s="1">
        <v>1.0</v>
      </c>
      <c r="J1426" s="1">
        <v>0.0</v>
      </c>
      <c r="K1426" s="1">
        <v>0.0</v>
      </c>
      <c r="L1426" s="1">
        <v>1.0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45">
        <f t="shared" si="6"/>
        <v>6</v>
      </c>
      <c r="S1426" s="45">
        <f t="shared" si="7"/>
        <v>5</v>
      </c>
      <c r="T1426" s="45">
        <f t="shared" si="8"/>
        <v>0</v>
      </c>
      <c r="U1426" s="45">
        <f t="shared" si="9"/>
        <v>1</v>
      </c>
      <c r="V1426" s="45">
        <f>VLOOKUP(R1426,'PCS Percentiles'!A$2:E$105,5,False)</f>
        <v>15</v>
      </c>
      <c r="W1426" s="112" t="str">
        <f t="shared" si="10"/>
        <v>Within Standard Deviation</v>
      </c>
    </row>
    <row r="1427">
      <c r="A1427" t="b">
        <v>0</v>
      </c>
      <c r="B1427" s="1" t="s">
        <v>553</v>
      </c>
      <c r="C1427" s="1">
        <v>2404.0</v>
      </c>
      <c r="D1427" s="20">
        <v>44383.44999122685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45">
        <f t="shared" si="6"/>
        <v>0</v>
      </c>
      <c r="S1427" s="45">
        <f t="shared" si="7"/>
        <v>0</v>
      </c>
      <c r="T1427" s="45">
        <f t="shared" si="8"/>
        <v>0</v>
      </c>
      <c r="U1427" s="45">
        <f t="shared" si="9"/>
        <v>0</v>
      </c>
      <c r="V1427" s="45">
        <f>VLOOKUP(R1427,'PCS Percentiles'!A$2:E$105,5,False)</f>
        <v>2</v>
      </c>
      <c r="W1427" s="112" t="str">
        <f t="shared" si="10"/>
        <v>Within Standard Deviation</v>
      </c>
    </row>
    <row r="1428">
      <c r="A1428" t="b">
        <v>0</v>
      </c>
      <c r="B1428" s="1" t="s">
        <v>648</v>
      </c>
      <c r="C1428" s="1">
        <v>2513.0</v>
      </c>
      <c r="D1428" s="20">
        <v>44383.462085983796</v>
      </c>
      <c r="E1428" s="1">
        <v>3.0</v>
      </c>
      <c r="F1428" s="1">
        <v>3.0</v>
      </c>
      <c r="G1428" s="1">
        <v>3.0</v>
      </c>
      <c r="H1428" s="1">
        <v>4.0</v>
      </c>
      <c r="I1428" s="1">
        <v>4.0</v>
      </c>
      <c r="J1428" s="1">
        <v>2.0</v>
      </c>
      <c r="K1428" s="1">
        <v>2.0</v>
      </c>
      <c r="L1428" s="1">
        <v>4.0</v>
      </c>
      <c r="M1428" s="1">
        <v>4.0</v>
      </c>
      <c r="N1428" s="1">
        <v>2.0</v>
      </c>
      <c r="O1428" s="1">
        <v>4.0</v>
      </c>
      <c r="P1428" s="1">
        <v>2.0</v>
      </c>
      <c r="Q1428" s="1">
        <v>2.0</v>
      </c>
      <c r="R1428" s="45">
        <f t="shared" si="6"/>
        <v>39</v>
      </c>
      <c r="S1428" s="45">
        <f t="shared" si="7"/>
        <v>19</v>
      </c>
      <c r="T1428" s="45">
        <f t="shared" si="8"/>
        <v>6</v>
      </c>
      <c r="U1428" s="45">
        <f t="shared" si="9"/>
        <v>14</v>
      </c>
      <c r="V1428" s="45">
        <f>VLOOKUP(R1428,'PCS Percentiles'!A$2:E$105,5,False)</f>
        <v>91</v>
      </c>
      <c r="W1428" s="112" t="str">
        <f t="shared" si="10"/>
        <v>Clinically Relevant</v>
      </c>
    </row>
    <row r="1429">
      <c r="A1429" t="b">
        <v>0</v>
      </c>
      <c r="B1429" s="1" t="s">
        <v>556</v>
      </c>
      <c r="C1429" s="1">
        <v>2407.0</v>
      </c>
      <c r="D1429" s="20">
        <v>44383.533086446754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45">
        <f t="shared" si="6"/>
        <v>0</v>
      </c>
      <c r="S1429" s="45">
        <f t="shared" si="7"/>
        <v>0</v>
      </c>
      <c r="T1429" s="45">
        <f t="shared" si="8"/>
        <v>0</v>
      </c>
      <c r="U1429" s="45">
        <f t="shared" si="9"/>
        <v>0</v>
      </c>
      <c r="V1429" s="45">
        <f>VLOOKUP(R1429,'PCS Percentiles'!A$2:E$105,5,False)</f>
        <v>2</v>
      </c>
      <c r="W1429" s="112" t="str">
        <f t="shared" si="10"/>
        <v>Within Standard Deviation</v>
      </c>
    </row>
    <row r="1430">
      <c r="A1430" t="b">
        <v>0</v>
      </c>
      <c r="B1430" s="1" t="s">
        <v>747</v>
      </c>
      <c r="C1430" s="1">
        <v>2645.0</v>
      </c>
      <c r="D1430" s="20">
        <v>44383.5968258912</v>
      </c>
      <c r="E1430" s="1">
        <v>2.0</v>
      </c>
      <c r="F1430" s="1">
        <v>0.0</v>
      </c>
      <c r="G1430" s="1">
        <v>1.0</v>
      </c>
      <c r="H1430" s="1">
        <v>1.0</v>
      </c>
      <c r="I1430" s="1">
        <v>0.0</v>
      </c>
      <c r="J1430" s="1">
        <v>2.0</v>
      </c>
      <c r="K1430" s="1">
        <v>1.0</v>
      </c>
      <c r="L1430" s="1">
        <v>2.0</v>
      </c>
      <c r="M1430" s="1">
        <v>1.0</v>
      </c>
      <c r="N1430" s="1">
        <v>1.0</v>
      </c>
      <c r="O1430" s="1">
        <v>1.0</v>
      </c>
      <c r="P1430" s="1">
        <v>0.0</v>
      </c>
      <c r="Q1430" s="1">
        <v>0.0</v>
      </c>
      <c r="R1430" s="45">
        <f t="shared" si="6"/>
        <v>12</v>
      </c>
      <c r="S1430" s="45">
        <f t="shared" si="7"/>
        <v>4</v>
      </c>
      <c r="T1430" s="45">
        <f t="shared" si="8"/>
        <v>3</v>
      </c>
      <c r="U1430" s="45">
        <f t="shared" si="9"/>
        <v>5</v>
      </c>
      <c r="V1430" s="45">
        <f>VLOOKUP(R1430,'PCS Percentiles'!A$2:E$105,5,False)</f>
        <v>31</v>
      </c>
      <c r="W1430" s="112" t="str">
        <f t="shared" si="10"/>
        <v>Within Standard Deviation</v>
      </c>
    </row>
    <row r="1431">
      <c r="A1431" t="b">
        <v>0</v>
      </c>
      <c r="B1431" s="1" t="s">
        <v>685</v>
      </c>
      <c r="C1431" s="1">
        <v>2549.0</v>
      </c>
      <c r="D1431" s="20">
        <v>44384.826853506944</v>
      </c>
      <c r="E1431" s="1">
        <v>2.0</v>
      </c>
      <c r="F1431" s="1">
        <v>2.0</v>
      </c>
      <c r="G1431" s="1">
        <v>2.0</v>
      </c>
      <c r="H1431" s="1">
        <v>2.0</v>
      </c>
      <c r="I1431" s="1">
        <v>2.0</v>
      </c>
      <c r="J1431" s="1">
        <v>2.0</v>
      </c>
      <c r="K1431" s="1">
        <v>1.0</v>
      </c>
      <c r="L1431" s="1">
        <v>2.0</v>
      </c>
      <c r="M1431" s="1">
        <v>2.0</v>
      </c>
      <c r="N1431" s="1">
        <v>2.0</v>
      </c>
      <c r="O1431" s="1">
        <v>3.0</v>
      </c>
      <c r="P1431" s="1">
        <v>1.0</v>
      </c>
      <c r="Q1431" s="1">
        <v>3.0</v>
      </c>
      <c r="R1431" s="45">
        <f t="shared" si="6"/>
        <v>26</v>
      </c>
      <c r="S1431" s="45">
        <f t="shared" si="7"/>
        <v>11</v>
      </c>
      <c r="T1431" s="45">
        <f t="shared" si="8"/>
        <v>6</v>
      </c>
      <c r="U1431" s="45">
        <f t="shared" si="9"/>
        <v>9</v>
      </c>
      <c r="V1431" s="45">
        <f>VLOOKUP(R1431,'PCS Percentiles'!A$2:E$105,5,False)</f>
        <v>65</v>
      </c>
      <c r="W1431" s="112" t="str">
        <f t="shared" si="10"/>
        <v>Within Standard Deviation</v>
      </c>
    </row>
    <row r="1432">
      <c r="A1432" t="b">
        <v>0</v>
      </c>
      <c r="B1432" s="1" t="s">
        <v>676</v>
      </c>
      <c r="C1432" s="1">
        <v>2543.0</v>
      </c>
      <c r="D1432" s="20">
        <v>44384.90723842593</v>
      </c>
      <c r="E1432" s="1">
        <v>1.0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1.0</v>
      </c>
      <c r="M1432" s="1">
        <v>0.0</v>
      </c>
      <c r="N1432" s="1">
        <v>0.0</v>
      </c>
      <c r="O1432" s="1">
        <v>0.0</v>
      </c>
      <c r="P1432" s="1">
        <v>0.0</v>
      </c>
      <c r="Q1432" s="1">
        <v>1.0</v>
      </c>
      <c r="R1432" s="45">
        <f t="shared" si="6"/>
        <v>3</v>
      </c>
      <c r="S1432" s="45">
        <f t="shared" si="7"/>
        <v>1</v>
      </c>
      <c r="T1432" s="45">
        <f t="shared" si="8"/>
        <v>1</v>
      </c>
      <c r="U1432" s="45">
        <f t="shared" si="9"/>
        <v>1</v>
      </c>
      <c r="V1432" s="45">
        <f>VLOOKUP(R1432,'PCS Percentiles'!A$2:E$105,5,False)</f>
        <v>6</v>
      </c>
      <c r="W1432" s="112" t="str">
        <f t="shared" si="10"/>
        <v>Within Standard Deviation</v>
      </c>
    </row>
    <row r="1433">
      <c r="A1433" t="b">
        <v>0</v>
      </c>
      <c r="B1433" s="1" t="s">
        <v>395</v>
      </c>
      <c r="C1433" s="1">
        <v>2208.0</v>
      </c>
      <c r="D1433" s="20">
        <v>44385.519931793984</v>
      </c>
      <c r="E1433" s="1">
        <v>2.0</v>
      </c>
      <c r="F1433" s="1">
        <v>3.0</v>
      </c>
      <c r="G1433" s="1">
        <v>2.0</v>
      </c>
      <c r="H1433" s="1">
        <v>3.0</v>
      </c>
      <c r="I1433" s="1">
        <v>2.0</v>
      </c>
      <c r="J1433" s="1">
        <v>3.0</v>
      </c>
      <c r="K1433" s="1">
        <v>0.0</v>
      </c>
      <c r="L1433" s="1">
        <v>2.0</v>
      </c>
      <c r="M1433" s="1">
        <v>2.0</v>
      </c>
      <c r="N1433" s="1">
        <v>1.0</v>
      </c>
      <c r="O1433" s="1">
        <v>3.0</v>
      </c>
      <c r="P1433" s="1">
        <v>1.0</v>
      </c>
      <c r="Q1433" s="1">
        <v>2.0</v>
      </c>
      <c r="R1433" s="45">
        <f t="shared" si="6"/>
        <v>26</v>
      </c>
      <c r="S1433" s="45">
        <f t="shared" si="7"/>
        <v>13</v>
      </c>
      <c r="T1433" s="45">
        <f t="shared" si="8"/>
        <v>5</v>
      </c>
      <c r="U1433" s="45">
        <f t="shared" si="9"/>
        <v>8</v>
      </c>
      <c r="V1433" s="45">
        <f>VLOOKUP(R1433,'PCS Percentiles'!A$2:E$105,5,False)</f>
        <v>65</v>
      </c>
      <c r="W1433" s="112" t="str">
        <f t="shared" si="10"/>
        <v>Within Standard Deviation</v>
      </c>
    </row>
    <row r="1434">
      <c r="A1434" t="b">
        <v>0</v>
      </c>
      <c r="B1434" s="1" t="s">
        <v>748</v>
      </c>
      <c r="C1434" s="1">
        <v>2650.0</v>
      </c>
      <c r="D1434" s="20">
        <v>44385.60559085648</v>
      </c>
      <c r="E1434" s="1">
        <v>1.0</v>
      </c>
      <c r="F1434" s="1">
        <v>0.0</v>
      </c>
      <c r="G1434" s="1">
        <v>0.0</v>
      </c>
      <c r="H1434" s="1">
        <v>1.0</v>
      </c>
      <c r="I1434" s="1">
        <v>0.0</v>
      </c>
      <c r="J1434" s="1">
        <v>3.0</v>
      </c>
      <c r="K1434" s="1">
        <v>3.0</v>
      </c>
      <c r="L1434" s="1">
        <v>1.0</v>
      </c>
      <c r="M1434" s="1">
        <v>3.0</v>
      </c>
      <c r="N1434" s="1">
        <v>2.0</v>
      </c>
      <c r="O1434" s="1">
        <v>2.0</v>
      </c>
      <c r="P1434" s="1">
        <v>0.0</v>
      </c>
      <c r="Q1434" s="1">
        <v>1.0</v>
      </c>
      <c r="R1434" s="45">
        <f t="shared" si="6"/>
        <v>17</v>
      </c>
      <c r="S1434" s="45">
        <f t="shared" si="7"/>
        <v>2</v>
      </c>
      <c r="T1434" s="45">
        <f t="shared" si="8"/>
        <v>7</v>
      </c>
      <c r="U1434" s="45">
        <f t="shared" si="9"/>
        <v>8</v>
      </c>
      <c r="V1434" s="45">
        <f>VLOOKUP(R1434,'PCS Percentiles'!A$2:E$105,5,False)</f>
        <v>44</v>
      </c>
      <c r="W1434" s="112" t="str">
        <f t="shared" si="10"/>
        <v>Within Standard Deviation</v>
      </c>
    </row>
    <row r="1435">
      <c r="A1435" t="b">
        <v>0</v>
      </c>
      <c r="B1435" s="1" t="s">
        <v>276</v>
      </c>
      <c r="C1435" s="1">
        <v>1941.0</v>
      </c>
      <c r="D1435" s="20">
        <v>44386.28748738426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2.0</v>
      </c>
      <c r="L1435" s="1">
        <v>1.0</v>
      </c>
      <c r="M1435" s="1">
        <v>0.0</v>
      </c>
      <c r="N1435" s="1">
        <v>1.0</v>
      </c>
      <c r="O1435" s="1">
        <v>1.0</v>
      </c>
      <c r="P1435" s="1">
        <v>0.0</v>
      </c>
      <c r="Q1435" s="1">
        <v>4.0</v>
      </c>
      <c r="R1435" s="45">
        <f t="shared" si="6"/>
        <v>9</v>
      </c>
      <c r="S1435" s="45">
        <f t="shared" si="7"/>
        <v>0</v>
      </c>
      <c r="T1435" s="45">
        <f t="shared" si="8"/>
        <v>6</v>
      </c>
      <c r="U1435" s="45">
        <f t="shared" si="9"/>
        <v>3</v>
      </c>
      <c r="V1435" s="45">
        <f>VLOOKUP(R1435,'PCS Percentiles'!A$2:E$105,5,False)</f>
        <v>21</v>
      </c>
      <c r="W1435" s="112" t="str">
        <f t="shared" si="10"/>
        <v>Within Standard Deviation</v>
      </c>
    </row>
    <row r="1436">
      <c r="A1436" t="b">
        <v>0</v>
      </c>
      <c r="B1436" s="1" t="s">
        <v>749</v>
      </c>
      <c r="C1436" s="1">
        <v>2644.0</v>
      </c>
      <c r="D1436" s="20">
        <v>44386.68154493056</v>
      </c>
      <c r="E1436" s="1">
        <v>2.0</v>
      </c>
      <c r="F1436" s="1">
        <v>1.0</v>
      </c>
      <c r="G1436" s="1">
        <v>3.0</v>
      </c>
      <c r="H1436" s="1">
        <v>2.0</v>
      </c>
      <c r="I1436" s="1">
        <v>2.0</v>
      </c>
      <c r="J1436" s="1">
        <v>4.0</v>
      </c>
      <c r="K1436" s="1">
        <v>2.0</v>
      </c>
      <c r="L1436" s="1">
        <v>2.0</v>
      </c>
      <c r="M1436" s="1">
        <v>1.0</v>
      </c>
      <c r="N1436" s="1">
        <v>2.0</v>
      </c>
      <c r="O1436" s="1">
        <v>2.0</v>
      </c>
      <c r="P1436" s="1">
        <v>2.0</v>
      </c>
      <c r="Q1436" s="1">
        <v>2.0</v>
      </c>
      <c r="R1436" s="45">
        <f t="shared" si="6"/>
        <v>27</v>
      </c>
      <c r="S1436" s="45">
        <f t="shared" si="7"/>
        <v>12</v>
      </c>
      <c r="T1436" s="45">
        <f t="shared" si="8"/>
        <v>8</v>
      </c>
      <c r="U1436" s="45">
        <f t="shared" si="9"/>
        <v>7</v>
      </c>
      <c r="V1436" s="45">
        <f>VLOOKUP(R1436,'PCS Percentiles'!A$2:E$105,5,False)</f>
        <v>67</v>
      </c>
      <c r="W1436" s="112" t="str">
        <f t="shared" si="10"/>
        <v>Within Standard Deviation</v>
      </c>
    </row>
    <row r="1437">
      <c r="A1437" t="b">
        <v>0</v>
      </c>
      <c r="B1437" s="1" t="s">
        <v>694</v>
      </c>
      <c r="C1437" s="1">
        <v>2566.0</v>
      </c>
      <c r="D1437" s="20">
        <v>44388.51195777778</v>
      </c>
      <c r="E1437" s="1">
        <v>2.0</v>
      </c>
      <c r="F1437" s="1">
        <v>2.0</v>
      </c>
      <c r="G1437" s="1">
        <v>2.0</v>
      </c>
      <c r="H1437" s="1">
        <v>4.0</v>
      </c>
      <c r="I1437" s="1">
        <v>2.0</v>
      </c>
      <c r="J1437" s="1">
        <v>3.0</v>
      </c>
      <c r="K1437" s="1">
        <v>3.0</v>
      </c>
      <c r="L1437" s="1">
        <v>3.0</v>
      </c>
      <c r="M1437" s="1">
        <v>3.0</v>
      </c>
      <c r="N1437" s="1">
        <v>2.0</v>
      </c>
      <c r="O1437" s="1">
        <v>2.0</v>
      </c>
      <c r="P1437" s="1">
        <v>2.0</v>
      </c>
      <c r="Q1437" s="1">
        <v>3.0</v>
      </c>
      <c r="R1437" s="45">
        <f t="shared" si="6"/>
        <v>33</v>
      </c>
      <c r="S1437" s="45">
        <f t="shared" si="7"/>
        <v>14</v>
      </c>
      <c r="T1437" s="45">
        <f t="shared" si="8"/>
        <v>9</v>
      </c>
      <c r="U1437" s="45">
        <f t="shared" si="9"/>
        <v>10</v>
      </c>
      <c r="V1437" s="45">
        <f>VLOOKUP(R1437,'PCS Percentiles'!A$2:E$105,5,False)</f>
        <v>81</v>
      </c>
      <c r="W1437" s="112" t="str">
        <f t="shared" si="10"/>
        <v>Clinically Relevant</v>
      </c>
    </row>
    <row r="1438">
      <c r="A1438" t="b">
        <v>0</v>
      </c>
      <c r="B1438" s="1" t="s">
        <v>214</v>
      </c>
      <c r="C1438" s="1">
        <v>2651.0</v>
      </c>
      <c r="D1438" s="20">
        <v>44389.51051947917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1.0</v>
      </c>
      <c r="N1438" s="1">
        <v>0.0</v>
      </c>
      <c r="O1438" s="1">
        <v>0.0</v>
      </c>
      <c r="P1438" s="1">
        <v>0.0</v>
      </c>
      <c r="Q1438" s="1">
        <v>0.0</v>
      </c>
      <c r="R1438" s="45">
        <f t="shared" si="6"/>
        <v>1</v>
      </c>
      <c r="S1438" s="45">
        <f t="shared" si="7"/>
        <v>0</v>
      </c>
      <c r="T1438" s="45">
        <f t="shared" si="8"/>
        <v>0</v>
      </c>
      <c r="U1438" s="45">
        <f t="shared" si="9"/>
        <v>1</v>
      </c>
      <c r="V1438" s="45" t="str">
        <f>VLOOKUP(R1438,'PCS Percentiles'!A$2:E$105,5,False)</f>
        <v>#N/A</v>
      </c>
      <c r="W1438" s="112" t="str">
        <f t="shared" si="10"/>
        <v>Within Standard Deviation</v>
      </c>
    </row>
    <row r="1439">
      <c r="A1439" t="b">
        <v>0</v>
      </c>
      <c r="B1439" s="1" t="s">
        <v>751</v>
      </c>
      <c r="C1439" s="1">
        <v>2654.0</v>
      </c>
      <c r="D1439" s="20">
        <v>44389.70337496528</v>
      </c>
      <c r="E1439" s="1">
        <v>2.0</v>
      </c>
      <c r="F1439" s="1">
        <v>2.0</v>
      </c>
      <c r="G1439" s="1">
        <v>1.0</v>
      </c>
      <c r="H1439" s="1">
        <v>4.0</v>
      </c>
      <c r="I1439" s="1">
        <v>2.0</v>
      </c>
      <c r="J1439" s="1">
        <v>3.0</v>
      </c>
      <c r="K1439" s="1">
        <v>2.0</v>
      </c>
      <c r="L1439" s="1">
        <v>2.0</v>
      </c>
      <c r="M1439" s="1">
        <v>2.0</v>
      </c>
      <c r="N1439" s="1">
        <v>3.0</v>
      </c>
      <c r="O1439" s="1">
        <v>3.0</v>
      </c>
      <c r="P1439" s="1">
        <v>3.0</v>
      </c>
      <c r="Q1439" s="1">
        <v>1.0</v>
      </c>
      <c r="R1439" s="45">
        <f t="shared" si="6"/>
        <v>30</v>
      </c>
      <c r="S1439" s="45">
        <f t="shared" si="7"/>
        <v>14</v>
      </c>
      <c r="T1439" s="45">
        <f t="shared" si="8"/>
        <v>6</v>
      </c>
      <c r="U1439" s="45">
        <f t="shared" si="9"/>
        <v>10</v>
      </c>
      <c r="V1439" s="45">
        <f>VLOOKUP(R1439,'PCS Percentiles'!A$2:E$105,5,False)</f>
        <v>75</v>
      </c>
      <c r="W1439" s="112" t="str">
        <f t="shared" si="10"/>
        <v>Clinically Relevant</v>
      </c>
    </row>
    <row r="1440">
      <c r="A1440" t="b">
        <v>0</v>
      </c>
      <c r="B1440" s="1" t="s">
        <v>750</v>
      </c>
      <c r="C1440" s="1">
        <v>2578.0</v>
      </c>
      <c r="D1440" s="20">
        <v>44390.35345121528</v>
      </c>
      <c r="E1440" s="1">
        <v>2.0</v>
      </c>
      <c r="F1440" s="1">
        <v>0.0</v>
      </c>
      <c r="G1440" s="1">
        <v>2.0</v>
      </c>
      <c r="H1440" s="1">
        <v>2.0</v>
      </c>
      <c r="I1440" s="1">
        <v>2.0</v>
      </c>
      <c r="J1440" s="1">
        <v>3.0</v>
      </c>
      <c r="K1440" s="1">
        <v>1.0</v>
      </c>
      <c r="L1440" s="1">
        <v>3.0</v>
      </c>
      <c r="M1440" s="1">
        <v>2.0</v>
      </c>
      <c r="N1440" s="1">
        <v>1.0</v>
      </c>
      <c r="O1440" s="1">
        <v>3.0</v>
      </c>
      <c r="P1440" s="1">
        <v>1.0</v>
      </c>
      <c r="Q1440" s="1">
        <v>3.0</v>
      </c>
      <c r="R1440" s="45">
        <f t="shared" si="6"/>
        <v>25</v>
      </c>
      <c r="S1440" s="45">
        <f t="shared" si="7"/>
        <v>9</v>
      </c>
      <c r="T1440" s="45">
        <f t="shared" si="8"/>
        <v>7</v>
      </c>
      <c r="U1440" s="45">
        <f t="shared" si="9"/>
        <v>9</v>
      </c>
      <c r="V1440" s="45">
        <f>VLOOKUP(R1440,'PCS Percentiles'!A$2:E$105,5,False)</f>
        <v>62</v>
      </c>
      <c r="W1440" s="112" t="str">
        <f t="shared" si="10"/>
        <v>Within Standard Deviation</v>
      </c>
    </row>
    <row r="1441">
      <c r="A1441" t="b">
        <v>0</v>
      </c>
      <c r="B1441" s="1" t="s">
        <v>634</v>
      </c>
      <c r="C1441" s="1">
        <v>2483.0</v>
      </c>
      <c r="D1441" s="20">
        <v>44390.40560251157</v>
      </c>
      <c r="E1441" s="1">
        <v>1.0</v>
      </c>
      <c r="F1441" s="1">
        <v>0.0</v>
      </c>
      <c r="G1441" s="1">
        <v>0.0</v>
      </c>
      <c r="H1441" s="1">
        <v>1.0</v>
      </c>
      <c r="I1441" s="1">
        <v>0.0</v>
      </c>
      <c r="J1441" s="1">
        <v>2.0</v>
      </c>
      <c r="K1441" s="1">
        <v>0.0</v>
      </c>
      <c r="L1441" s="1">
        <v>0.0</v>
      </c>
      <c r="M1441" s="1">
        <v>2.0</v>
      </c>
      <c r="N1441" s="1">
        <v>1.0</v>
      </c>
      <c r="O1441" s="1">
        <v>2.0</v>
      </c>
      <c r="P1441" s="1">
        <v>2.0</v>
      </c>
      <c r="Q1441" s="1">
        <v>0.0</v>
      </c>
      <c r="R1441" s="45">
        <f t="shared" si="6"/>
        <v>11</v>
      </c>
      <c r="S1441" s="45">
        <f t="shared" si="7"/>
        <v>4</v>
      </c>
      <c r="T1441" s="45">
        <f t="shared" si="8"/>
        <v>2</v>
      </c>
      <c r="U1441" s="45">
        <f t="shared" si="9"/>
        <v>5</v>
      </c>
      <c r="V1441" s="45">
        <f>VLOOKUP(R1441,'PCS Percentiles'!A$2:E$105,5,False)</f>
        <v>28</v>
      </c>
      <c r="W1441" s="112" t="str">
        <f t="shared" si="10"/>
        <v>Within Standard Deviation</v>
      </c>
    </row>
    <row r="1442">
      <c r="A1442" t="b">
        <v>0</v>
      </c>
      <c r="B1442" s="1" t="s">
        <v>214</v>
      </c>
      <c r="C1442" s="1">
        <v>2652.0</v>
      </c>
      <c r="D1442" s="20">
        <v>44390.46948693287</v>
      </c>
      <c r="E1442" s="1">
        <v>0.0</v>
      </c>
      <c r="F1442" s="1">
        <v>0.0</v>
      </c>
      <c r="G1442" s="1">
        <v>0.0</v>
      </c>
      <c r="H1442" s="1">
        <v>1.0</v>
      </c>
      <c r="I1442" s="1">
        <v>1.0</v>
      </c>
      <c r="J1442" s="1">
        <v>0.0</v>
      </c>
      <c r="K1442" s="1">
        <v>1.0</v>
      </c>
      <c r="L1442" s="1">
        <v>1.0</v>
      </c>
      <c r="M1442" s="1">
        <v>1.0</v>
      </c>
      <c r="N1442" s="1">
        <v>1.0</v>
      </c>
      <c r="O1442" s="1">
        <v>1.0</v>
      </c>
      <c r="P1442" s="1">
        <v>0.0</v>
      </c>
      <c r="Q1442" s="1">
        <v>1.0</v>
      </c>
      <c r="R1442" s="45">
        <f t="shared" si="6"/>
        <v>8</v>
      </c>
      <c r="S1442" s="45">
        <f t="shared" si="7"/>
        <v>2</v>
      </c>
      <c r="T1442" s="45">
        <f t="shared" si="8"/>
        <v>2</v>
      </c>
      <c r="U1442" s="45">
        <f t="shared" si="9"/>
        <v>4</v>
      </c>
      <c r="V1442" s="45">
        <f>VLOOKUP(R1442,'PCS Percentiles'!A$2:E$105,5,False)</f>
        <v>19</v>
      </c>
      <c r="W1442" s="112" t="str">
        <f t="shared" si="10"/>
        <v>Within Standard Deviation</v>
      </c>
    </row>
    <row r="1443">
      <c r="A1443" t="b">
        <v>0</v>
      </c>
      <c r="B1443" s="1" t="s">
        <v>715</v>
      </c>
      <c r="C1443" s="1">
        <v>2565.0</v>
      </c>
      <c r="D1443" s="20">
        <v>44390.58319164352</v>
      </c>
      <c r="E1443" s="1">
        <v>2.0</v>
      </c>
      <c r="F1443" s="1">
        <v>0.0</v>
      </c>
      <c r="G1443" s="1">
        <v>1.0</v>
      </c>
      <c r="H1443" s="1">
        <v>2.0</v>
      </c>
      <c r="I1443" s="1">
        <v>1.0</v>
      </c>
      <c r="J1443" s="1">
        <v>2.0</v>
      </c>
      <c r="K1443" s="1">
        <v>3.0</v>
      </c>
      <c r="L1443" s="1">
        <v>2.0</v>
      </c>
      <c r="M1443" s="1">
        <v>1.0</v>
      </c>
      <c r="N1443" s="1">
        <v>1.0</v>
      </c>
      <c r="O1443" s="1">
        <v>2.0</v>
      </c>
      <c r="P1443" s="1">
        <v>1.0</v>
      </c>
      <c r="Q1443" s="1">
        <v>1.0</v>
      </c>
      <c r="R1443" s="45">
        <f t="shared" si="6"/>
        <v>19</v>
      </c>
      <c r="S1443" s="45">
        <f t="shared" si="7"/>
        <v>7</v>
      </c>
      <c r="T1443" s="45">
        <f t="shared" si="8"/>
        <v>6</v>
      </c>
      <c r="U1443" s="45">
        <f t="shared" si="9"/>
        <v>6</v>
      </c>
      <c r="V1443" s="45">
        <f>VLOOKUP(R1443,'PCS Percentiles'!A$2:E$105,5,False)</f>
        <v>48</v>
      </c>
      <c r="W1443" s="112" t="str">
        <f t="shared" si="10"/>
        <v>Within Standard Deviation</v>
      </c>
    </row>
    <row r="1444">
      <c r="A1444" t="b">
        <v>0</v>
      </c>
      <c r="B1444" s="1" t="s">
        <v>493</v>
      </c>
      <c r="C1444" s="1">
        <v>2318.0</v>
      </c>
      <c r="D1444" s="20">
        <v>44390.66986759259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45">
        <f t="shared" si="6"/>
        <v>0</v>
      </c>
      <c r="S1444" s="45">
        <f t="shared" si="7"/>
        <v>0</v>
      </c>
      <c r="T1444" s="45">
        <f t="shared" si="8"/>
        <v>0</v>
      </c>
      <c r="U1444" s="45">
        <f t="shared" si="9"/>
        <v>0</v>
      </c>
      <c r="V1444" s="45">
        <f>VLOOKUP(R1444,'PCS Percentiles'!A$2:E$105,5,False)</f>
        <v>2</v>
      </c>
      <c r="W1444" s="112" t="str">
        <f t="shared" si="10"/>
        <v>Within Standard Deviation</v>
      </c>
    </row>
    <row r="1445">
      <c r="A1445" t="b">
        <v>0</v>
      </c>
      <c r="B1445" s="1" t="s">
        <v>439</v>
      </c>
      <c r="C1445" s="1">
        <v>2260.0</v>
      </c>
      <c r="D1445" s="20">
        <v>44391.62548960648</v>
      </c>
      <c r="E1445" s="1">
        <v>1.0</v>
      </c>
      <c r="F1445" s="1">
        <v>0.0</v>
      </c>
      <c r="G1445" s="1">
        <v>0.0</v>
      </c>
      <c r="H1445" s="1">
        <v>0.0</v>
      </c>
      <c r="I1445" s="1">
        <v>0.0</v>
      </c>
      <c r="J1445" s="1">
        <v>2.0</v>
      </c>
      <c r="K1445" s="1">
        <v>2.0</v>
      </c>
      <c r="L1445" s="1">
        <v>0.0</v>
      </c>
      <c r="M1445" s="1">
        <v>1.0</v>
      </c>
      <c r="N1445" s="1">
        <v>1.0</v>
      </c>
      <c r="O1445" s="1">
        <v>1.0</v>
      </c>
      <c r="P1445" s="1">
        <v>3.0</v>
      </c>
      <c r="Q1445" s="1">
        <v>1.0</v>
      </c>
      <c r="R1445" s="45">
        <f t="shared" si="6"/>
        <v>12</v>
      </c>
      <c r="S1445" s="45">
        <f t="shared" si="7"/>
        <v>4</v>
      </c>
      <c r="T1445" s="45">
        <f t="shared" si="8"/>
        <v>5</v>
      </c>
      <c r="U1445" s="45">
        <f t="shared" si="9"/>
        <v>3</v>
      </c>
      <c r="V1445" s="45">
        <f>VLOOKUP(R1445,'PCS Percentiles'!A$2:E$105,5,False)</f>
        <v>31</v>
      </c>
      <c r="W1445" s="112" t="str">
        <f t="shared" si="10"/>
        <v>Within Standard Deviation</v>
      </c>
    </row>
    <row r="1446">
      <c r="A1446" t="b">
        <v>0</v>
      </c>
      <c r="B1446" s="1" t="s">
        <v>752</v>
      </c>
      <c r="C1446" s="1">
        <v>2658.0</v>
      </c>
      <c r="D1446" s="20">
        <v>44391.67075621527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45">
        <f t="shared" si="6"/>
        <v>0</v>
      </c>
      <c r="S1446" s="45">
        <f t="shared" si="7"/>
        <v>0</v>
      </c>
      <c r="T1446" s="45">
        <f t="shared" si="8"/>
        <v>0</v>
      </c>
      <c r="U1446" s="45">
        <f t="shared" si="9"/>
        <v>0</v>
      </c>
      <c r="V1446" s="45">
        <f>VLOOKUP(R1446,'PCS Percentiles'!A$2:E$105,5,False)</f>
        <v>2</v>
      </c>
      <c r="W1446" s="112" t="str">
        <f t="shared" si="10"/>
        <v>Within Standard Deviation</v>
      </c>
    </row>
    <row r="1447">
      <c r="A1447" t="b">
        <v>0</v>
      </c>
      <c r="B1447" s="1" t="s">
        <v>940</v>
      </c>
      <c r="C1447" s="1">
        <v>2659.0</v>
      </c>
      <c r="D1447" s="20">
        <v>44391.682656261575</v>
      </c>
      <c r="E1447" s="1">
        <v>4.0</v>
      </c>
      <c r="F1447" s="1">
        <v>3.0</v>
      </c>
      <c r="G1447" s="1">
        <v>3.0</v>
      </c>
      <c r="H1447" s="1">
        <v>3.0</v>
      </c>
      <c r="I1447" s="1">
        <v>1.0</v>
      </c>
      <c r="J1447" s="1">
        <v>0.0</v>
      </c>
      <c r="K1447" s="1">
        <v>2.0</v>
      </c>
      <c r="L1447" s="1">
        <v>4.0</v>
      </c>
      <c r="M1447" s="1">
        <v>3.0</v>
      </c>
      <c r="N1447" s="1">
        <v>4.0</v>
      </c>
      <c r="O1447" s="1">
        <v>3.0</v>
      </c>
      <c r="P1447" s="1">
        <v>0.0</v>
      </c>
      <c r="Q1447" s="1">
        <v>0.0</v>
      </c>
      <c r="R1447" s="45">
        <f t="shared" si="6"/>
        <v>30</v>
      </c>
      <c r="S1447" s="45">
        <f t="shared" si="7"/>
        <v>14</v>
      </c>
      <c r="T1447" s="45">
        <f t="shared" si="8"/>
        <v>2</v>
      </c>
      <c r="U1447" s="45">
        <f t="shared" si="9"/>
        <v>14</v>
      </c>
      <c r="V1447" s="45">
        <f>VLOOKUP(R1447,'PCS Percentiles'!A$2:E$105,5,False)</f>
        <v>75</v>
      </c>
      <c r="W1447" s="112" t="str">
        <f t="shared" si="10"/>
        <v>Clinically Relevant</v>
      </c>
    </row>
    <row r="1448">
      <c r="A1448" t="b">
        <v>0</v>
      </c>
      <c r="B1448" s="1" t="s">
        <v>753</v>
      </c>
      <c r="C1448" s="1">
        <v>2653.0</v>
      </c>
      <c r="D1448" s="20">
        <v>44391.701922824075</v>
      </c>
      <c r="E1448" s="1">
        <v>4.0</v>
      </c>
      <c r="F1448" s="1">
        <v>1.0</v>
      </c>
      <c r="G1448" s="1">
        <v>3.0</v>
      </c>
      <c r="H1448" s="1">
        <v>4.0</v>
      </c>
      <c r="I1448" s="1">
        <v>4.0</v>
      </c>
      <c r="J1448" s="1">
        <v>4.0</v>
      </c>
      <c r="K1448" s="1">
        <v>4.0</v>
      </c>
      <c r="L1448" s="1">
        <v>4.0</v>
      </c>
      <c r="M1448" s="1">
        <v>4.0</v>
      </c>
      <c r="N1448" s="1">
        <v>4.0</v>
      </c>
      <c r="O1448" s="1">
        <v>4.0</v>
      </c>
      <c r="P1448" s="1">
        <v>2.0</v>
      </c>
      <c r="Q1448" s="1">
        <v>4.0</v>
      </c>
      <c r="R1448" s="45">
        <f t="shared" si="6"/>
        <v>46</v>
      </c>
      <c r="S1448" s="45">
        <f t="shared" si="7"/>
        <v>18</v>
      </c>
      <c r="T1448" s="45">
        <f t="shared" si="8"/>
        <v>12</v>
      </c>
      <c r="U1448" s="45">
        <f t="shared" si="9"/>
        <v>16</v>
      </c>
      <c r="V1448" s="45">
        <f>VLOOKUP(R1448,'PCS Percentiles'!A$2:E$105,5,False)</f>
        <v>98</v>
      </c>
      <c r="W1448" s="112" t="str">
        <f t="shared" si="10"/>
        <v>Clinically Relevant</v>
      </c>
    </row>
    <row r="1449">
      <c r="A1449" t="b">
        <v>0</v>
      </c>
      <c r="B1449" s="1" t="s">
        <v>616</v>
      </c>
      <c r="C1449" s="1">
        <v>1259.0</v>
      </c>
      <c r="D1449" s="20">
        <v>44391.85609564815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45">
        <f t="shared" si="6"/>
        <v>0</v>
      </c>
      <c r="S1449" s="45">
        <f t="shared" si="7"/>
        <v>0</v>
      </c>
      <c r="T1449" s="45">
        <f t="shared" si="8"/>
        <v>0</v>
      </c>
      <c r="U1449" s="45">
        <f t="shared" si="9"/>
        <v>0</v>
      </c>
      <c r="V1449" s="45">
        <f>VLOOKUP(R1449,'PCS Percentiles'!A$2:E$105,5,False)</f>
        <v>2</v>
      </c>
      <c r="W1449" s="112" t="str">
        <f t="shared" si="10"/>
        <v>Within Standard Deviation</v>
      </c>
    </row>
    <row r="1450">
      <c r="A1450" t="b">
        <v>0</v>
      </c>
      <c r="B1450" s="1" t="s">
        <v>754</v>
      </c>
      <c r="C1450" s="1">
        <v>2666.0</v>
      </c>
      <c r="D1450" s="20">
        <v>44393.44907015046</v>
      </c>
      <c r="E1450" s="1">
        <v>3.0</v>
      </c>
      <c r="F1450" s="1">
        <v>1.0</v>
      </c>
      <c r="G1450" s="1">
        <v>1.0</v>
      </c>
      <c r="H1450" s="1">
        <v>2.0</v>
      </c>
      <c r="I1450" s="1">
        <v>1.0</v>
      </c>
      <c r="J1450" s="1">
        <v>0.0</v>
      </c>
      <c r="K1450" s="1">
        <v>4.0</v>
      </c>
      <c r="L1450" s="1">
        <v>4.0</v>
      </c>
      <c r="M1450" s="1">
        <v>2.0</v>
      </c>
      <c r="N1450" s="1">
        <v>2.0</v>
      </c>
      <c r="O1450" s="1">
        <v>1.0</v>
      </c>
      <c r="P1450" s="1">
        <v>0.0</v>
      </c>
      <c r="Q1450" s="1">
        <v>1.0</v>
      </c>
      <c r="R1450" s="45">
        <f t="shared" si="6"/>
        <v>22</v>
      </c>
      <c r="S1450" s="45">
        <f t="shared" si="7"/>
        <v>8</v>
      </c>
      <c r="T1450" s="45">
        <f t="shared" si="8"/>
        <v>5</v>
      </c>
      <c r="U1450" s="45">
        <f t="shared" si="9"/>
        <v>9</v>
      </c>
      <c r="V1450" s="45">
        <f>VLOOKUP(R1450,'PCS Percentiles'!A$2:E$105,5,False)</f>
        <v>55</v>
      </c>
      <c r="W1450" s="112" t="str">
        <f t="shared" si="10"/>
        <v>Within Standard Deviation</v>
      </c>
    </row>
    <row r="1451">
      <c r="A1451" t="b">
        <v>0</v>
      </c>
      <c r="B1451" s="1" t="s">
        <v>755</v>
      </c>
      <c r="C1451" s="1">
        <v>2664.0</v>
      </c>
      <c r="D1451" s="20">
        <v>44393.48659634259</v>
      </c>
      <c r="E1451" s="1">
        <v>4.0</v>
      </c>
      <c r="F1451" s="1">
        <v>2.0</v>
      </c>
      <c r="G1451" s="1">
        <v>2.0</v>
      </c>
      <c r="H1451" s="1">
        <v>3.0</v>
      </c>
      <c r="I1451" s="1">
        <v>2.0</v>
      </c>
      <c r="J1451" s="1">
        <v>4.0</v>
      </c>
      <c r="K1451" s="1">
        <v>2.0</v>
      </c>
      <c r="L1451" s="1">
        <v>3.0</v>
      </c>
      <c r="M1451" s="1">
        <v>3.0</v>
      </c>
      <c r="N1451" s="1">
        <v>3.0</v>
      </c>
      <c r="O1451" s="1">
        <v>3.0</v>
      </c>
      <c r="P1451" s="1">
        <v>1.0</v>
      </c>
      <c r="Q1451" s="1">
        <v>1.0</v>
      </c>
      <c r="R1451" s="45">
        <f t="shared" si="6"/>
        <v>33</v>
      </c>
      <c r="S1451" s="45">
        <f t="shared" si="7"/>
        <v>14</v>
      </c>
      <c r="T1451" s="45">
        <f t="shared" si="8"/>
        <v>7</v>
      </c>
      <c r="U1451" s="45">
        <f t="shared" si="9"/>
        <v>12</v>
      </c>
      <c r="V1451" s="45">
        <f>VLOOKUP(R1451,'PCS Percentiles'!A$2:E$105,5,False)</f>
        <v>81</v>
      </c>
      <c r="W1451" s="112" t="str">
        <f t="shared" si="10"/>
        <v>Clinically Relevant</v>
      </c>
    </row>
    <row r="1452">
      <c r="A1452" t="b">
        <v>0</v>
      </c>
      <c r="B1452" s="1" t="s">
        <v>756</v>
      </c>
      <c r="C1452" s="1">
        <v>2655.0</v>
      </c>
      <c r="D1452" s="20">
        <v>44393.50939009259</v>
      </c>
      <c r="E1452" s="1">
        <v>4.0</v>
      </c>
      <c r="F1452" s="1">
        <v>4.0</v>
      </c>
      <c r="G1452" s="1">
        <v>4.0</v>
      </c>
      <c r="H1452" s="1">
        <v>4.0</v>
      </c>
      <c r="I1452" s="1">
        <v>4.0</v>
      </c>
      <c r="J1452" s="1">
        <v>4.0</v>
      </c>
      <c r="K1452" s="1">
        <v>2.0</v>
      </c>
      <c r="L1452" s="1">
        <v>4.0</v>
      </c>
      <c r="M1452" s="1">
        <v>4.0</v>
      </c>
      <c r="N1452" s="1">
        <v>4.0</v>
      </c>
      <c r="O1452" s="1">
        <v>4.0</v>
      </c>
      <c r="P1452" s="1">
        <v>3.0</v>
      </c>
      <c r="Q1452" s="1">
        <v>4.0</v>
      </c>
      <c r="R1452" s="45">
        <f t="shared" si="6"/>
        <v>49</v>
      </c>
      <c r="S1452" s="45">
        <f t="shared" si="7"/>
        <v>23</v>
      </c>
      <c r="T1452" s="45">
        <f t="shared" si="8"/>
        <v>10</v>
      </c>
      <c r="U1452" s="45">
        <f t="shared" si="9"/>
        <v>16</v>
      </c>
      <c r="V1452" s="45">
        <f>VLOOKUP(R1452,'PCS Percentiles'!A$2:E$105,5,False)</f>
        <v>100</v>
      </c>
      <c r="W1452" s="112" t="str">
        <f t="shared" si="10"/>
        <v>Clinically Relevant</v>
      </c>
    </row>
    <row r="1453">
      <c r="A1453" t="b">
        <v>0</v>
      </c>
      <c r="B1453" s="1" t="s">
        <v>488</v>
      </c>
      <c r="C1453" s="1">
        <v>2248.0</v>
      </c>
      <c r="D1453" s="20">
        <v>44395.24890792824</v>
      </c>
      <c r="E1453" s="1">
        <v>3.0</v>
      </c>
      <c r="F1453" s="1">
        <v>2.0</v>
      </c>
      <c r="G1453" s="1">
        <v>2.0</v>
      </c>
      <c r="H1453" s="1">
        <v>2.0</v>
      </c>
      <c r="I1453" s="1">
        <v>2.0</v>
      </c>
      <c r="J1453" s="1">
        <v>2.0</v>
      </c>
      <c r="K1453" s="1">
        <v>2.0</v>
      </c>
      <c r="L1453" s="1">
        <v>2.0</v>
      </c>
      <c r="M1453" s="1">
        <v>2.0</v>
      </c>
      <c r="N1453" s="1">
        <v>2.0</v>
      </c>
      <c r="O1453" s="1">
        <v>2.0</v>
      </c>
      <c r="P1453" s="1">
        <v>2.0</v>
      </c>
      <c r="Q1453" s="1">
        <v>2.0</v>
      </c>
      <c r="R1453" s="45">
        <f t="shared" si="6"/>
        <v>27</v>
      </c>
      <c r="S1453" s="45">
        <f t="shared" si="7"/>
        <v>13</v>
      </c>
      <c r="T1453" s="45">
        <f t="shared" si="8"/>
        <v>6</v>
      </c>
      <c r="U1453" s="45">
        <f t="shared" si="9"/>
        <v>8</v>
      </c>
      <c r="V1453" s="45">
        <f>VLOOKUP(R1453,'PCS Percentiles'!A$2:E$105,5,False)</f>
        <v>67</v>
      </c>
      <c r="W1453" s="112" t="str">
        <f t="shared" si="10"/>
        <v>Within Standard Deviation</v>
      </c>
    </row>
    <row r="1454">
      <c r="A1454" t="b">
        <v>0</v>
      </c>
      <c r="B1454" s="1" t="s">
        <v>492</v>
      </c>
      <c r="C1454" s="1">
        <v>2327.0</v>
      </c>
      <c r="D1454" s="20">
        <v>44396.39996710648</v>
      </c>
      <c r="E1454" s="1">
        <v>3.0</v>
      </c>
      <c r="F1454" s="1">
        <v>2.0</v>
      </c>
      <c r="G1454" s="1">
        <v>3.0</v>
      </c>
      <c r="H1454" s="1">
        <v>4.0</v>
      </c>
      <c r="I1454" s="1">
        <v>3.0</v>
      </c>
      <c r="J1454" s="1">
        <v>2.0</v>
      </c>
      <c r="K1454" s="1">
        <v>0.0</v>
      </c>
      <c r="L1454" s="1">
        <v>4.0</v>
      </c>
      <c r="M1454" s="1">
        <v>4.0</v>
      </c>
      <c r="N1454" s="1">
        <v>3.0</v>
      </c>
      <c r="O1454" s="1">
        <v>4.0</v>
      </c>
      <c r="P1454" s="1">
        <v>4.0</v>
      </c>
      <c r="Q1454" s="1">
        <v>1.0</v>
      </c>
      <c r="R1454" s="45">
        <f t="shared" si="6"/>
        <v>37</v>
      </c>
      <c r="S1454" s="45">
        <f t="shared" si="7"/>
        <v>19</v>
      </c>
      <c r="T1454" s="45">
        <f t="shared" si="8"/>
        <v>3</v>
      </c>
      <c r="U1454" s="45">
        <f t="shared" si="9"/>
        <v>15</v>
      </c>
      <c r="V1454" s="45">
        <f>VLOOKUP(R1454,'PCS Percentiles'!A$2:E$105,5,False)</f>
        <v>88</v>
      </c>
      <c r="W1454" s="112" t="str">
        <f t="shared" si="10"/>
        <v>Clinically Relevant</v>
      </c>
    </row>
    <row r="1455">
      <c r="A1455" t="b">
        <v>0</v>
      </c>
      <c r="B1455" s="1" t="s">
        <v>757</v>
      </c>
      <c r="C1455" s="1">
        <v>2627.0</v>
      </c>
      <c r="D1455" s="20">
        <v>44396.51754350694</v>
      </c>
      <c r="E1455" s="1">
        <v>2.0</v>
      </c>
      <c r="F1455" s="1">
        <v>0.0</v>
      </c>
      <c r="G1455" s="1">
        <v>1.0</v>
      </c>
      <c r="H1455" s="1">
        <v>1.0</v>
      </c>
      <c r="I1455" s="1">
        <v>0.0</v>
      </c>
      <c r="J1455" s="1">
        <v>0.0</v>
      </c>
      <c r="K1455" s="1">
        <v>2.0</v>
      </c>
      <c r="L1455" s="1">
        <v>0.0</v>
      </c>
      <c r="M1455" s="1">
        <v>1.0</v>
      </c>
      <c r="N1455" s="1">
        <v>0.0</v>
      </c>
      <c r="O1455" s="1">
        <v>0.0</v>
      </c>
      <c r="P1455" s="1">
        <v>1.0</v>
      </c>
      <c r="Q1455" s="1">
        <v>1.0</v>
      </c>
      <c r="R1455" s="45">
        <f t="shared" si="6"/>
        <v>9</v>
      </c>
      <c r="S1455" s="45">
        <f t="shared" si="7"/>
        <v>5</v>
      </c>
      <c r="T1455" s="45">
        <f t="shared" si="8"/>
        <v>3</v>
      </c>
      <c r="U1455" s="45">
        <f t="shared" si="9"/>
        <v>1</v>
      </c>
      <c r="V1455" s="45">
        <f>VLOOKUP(R1455,'PCS Percentiles'!A$2:E$105,5,False)</f>
        <v>21</v>
      </c>
      <c r="W1455" s="112" t="str">
        <f t="shared" si="10"/>
        <v>Within Standard Deviation</v>
      </c>
    </row>
    <row r="1456">
      <c r="A1456" t="b">
        <v>0</v>
      </c>
      <c r="B1456" s="1" t="s">
        <v>214</v>
      </c>
      <c r="C1456" s="1">
        <v>2657.0</v>
      </c>
      <c r="D1456" s="20">
        <v>44396.657531377314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1.0</v>
      </c>
      <c r="K1456" s="1">
        <v>0.0</v>
      </c>
      <c r="L1456" s="1">
        <v>1.0</v>
      </c>
      <c r="M1456" s="1">
        <v>1.0</v>
      </c>
      <c r="N1456" s="1">
        <v>1.0</v>
      </c>
      <c r="O1456" s="1">
        <v>0.0</v>
      </c>
      <c r="P1456" s="1">
        <v>1.0</v>
      </c>
      <c r="Q1456" s="1">
        <v>1.0</v>
      </c>
      <c r="R1456" s="45">
        <f t="shared" si="6"/>
        <v>6</v>
      </c>
      <c r="S1456" s="45">
        <f t="shared" si="7"/>
        <v>1</v>
      </c>
      <c r="T1456" s="45">
        <f t="shared" si="8"/>
        <v>2</v>
      </c>
      <c r="U1456" s="45">
        <f t="shared" si="9"/>
        <v>3</v>
      </c>
      <c r="V1456" s="45">
        <f>VLOOKUP(R1456,'PCS Percentiles'!A$2:E$105,5,False)</f>
        <v>15</v>
      </c>
      <c r="W1456" s="112" t="str">
        <f t="shared" si="10"/>
        <v>Within Standard Deviation</v>
      </c>
    </row>
    <row r="1457">
      <c r="A1457" t="b">
        <v>0</v>
      </c>
      <c r="B1457" s="1" t="s">
        <v>758</v>
      </c>
      <c r="C1457" s="1">
        <v>2661.0</v>
      </c>
      <c r="D1457" s="20">
        <v>44396.68983228009</v>
      </c>
      <c r="E1457" s="1">
        <v>1.0</v>
      </c>
      <c r="F1457" s="1">
        <v>0.0</v>
      </c>
      <c r="G1457" s="1">
        <v>0.0</v>
      </c>
      <c r="H1457" s="1">
        <v>1.0</v>
      </c>
      <c r="I1457" s="1">
        <v>1.0</v>
      </c>
      <c r="J1457" s="1">
        <v>2.0</v>
      </c>
      <c r="K1457" s="1">
        <v>0.0</v>
      </c>
      <c r="L1457" s="1">
        <v>0.0</v>
      </c>
      <c r="M1457" s="1">
        <v>0.0</v>
      </c>
      <c r="N1457" s="1">
        <v>1.0</v>
      </c>
      <c r="O1457" s="1">
        <v>1.0</v>
      </c>
      <c r="P1457" s="1">
        <v>0.0</v>
      </c>
      <c r="Q1457" s="1">
        <v>0.0</v>
      </c>
      <c r="R1457" s="45">
        <f t="shared" si="6"/>
        <v>7</v>
      </c>
      <c r="S1457" s="45">
        <f t="shared" si="7"/>
        <v>3</v>
      </c>
      <c r="T1457" s="45">
        <f t="shared" si="8"/>
        <v>2</v>
      </c>
      <c r="U1457" s="45">
        <f t="shared" si="9"/>
        <v>2</v>
      </c>
      <c r="V1457" s="45">
        <f>VLOOKUP(R1457,'PCS Percentiles'!A$2:E$105,5,False)</f>
        <v>17</v>
      </c>
      <c r="W1457" s="112" t="str">
        <f t="shared" si="10"/>
        <v>Within Standard Deviation</v>
      </c>
    </row>
    <row r="1458">
      <c r="A1458" t="b">
        <v>0</v>
      </c>
      <c r="B1458" s="1" t="s">
        <v>624</v>
      </c>
      <c r="C1458" s="1">
        <v>2463.0</v>
      </c>
      <c r="D1458" s="20">
        <v>44396.76242509259</v>
      </c>
      <c r="E1458" s="1">
        <v>1.0</v>
      </c>
      <c r="F1458" s="1">
        <v>1.0</v>
      </c>
      <c r="G1458" s="1">
        <v>1.0</v>
      </c>
      <c r="H1458" s="1">
        <v>2.0</v>
      </c>
      <c r="I1458" s="1">
        <v>1.0</v>
      </c>
      <c r="J1458" s="1">
        <v>1.0</v>
      </c>
      <c r="K1458" s="1">
        <v>1.0</v>
      </c>
      <c r="L1458" s="1">
        <v>1.0</v>
      </c>
      <c r="M1458" s="1">
        <v>1.0</v>
      </c>
      <c r="N1458" s="1">
        <v>1.0</v>
      </c>
      <c r="O1458" s="1">
        <v>1.0</v>
      </c>
      <c r="P1458" s="1">
        <v>1.0</v>
      </c>
      <c r="Q1458" s="1">
        <v>1.0</v>
      </c>
      <c r="R1458" s="45">
        <f t="shared" si="6"/>
        <v>14</v>
      </c>
      <c r="S1458" s="45">
        <f t="shared" si="7"/>
        <v>7</v>
      </c>
      <c r="T1458" s="45">
        <f t="shared" si="8"/>
        <v>3</v>
      </c>
      <c r="U1458" s="45">
        <f t="shared" si="9"/>
        <v>4</v>
      </c>
      <c r="V1458" s="45">
        <f>VLOOKUP(R1458,'PCS Percentiles'!A$2:E$105,5,False)</f>
        <v>35</v>
      </c>
      <c r="W1458" s="112" t="str">
        <f t="shared" si="10"/>
        <v>Within Standard Deviation</v>
      </c>
    </row>
    <row r="1459">
      <c r="A1459" t="b">
        <v>0</v>
      </c>
      <c r="B1459" s="1" t="s">
        <v>594</v>
      </c>
      <c r="C1459" s="1">
        <v>2446.0</v>
      </c>
      <c r="D1459" s="20">
        <v>44397.49157975694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1.0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45">
        <f t="shared" si="6"/>
        <v>1</v>
      </c>
      <c r="S1459" s="45">
        <f t="shared" si="7"/>
        <v>0</v>
      </c>
      <c r="T1459" s="45">
        <f t="shared" si="8"/>
        <v>1</v>
      </c>
      <c r="U1459" s="45">
        <f t="shared" si="9"/>
        <v>0</v>
      </c>
      <c r="V1459" s="45" t="str">
        <f>VLOOKUP(R1459,'PCS Percentiles'!A$2:E$105,5,False)</f>
        <v>#N/A</v>
      </c>
      <c r="W1459" s="112" t="str">
        <f t="shared" si="10"/>
        <v>Within Standard Deviation</v>
      </c>
    </row>
    <row r="1460">
      <c r="A1460" t="b">
        <v>0</v>
      </c>
      <c r="B1460" s="1" t="s">
        <v>569</v>
      </c>
      <c r="C1460" s="1">
        <v>2424.0</v>
      </c>
      <c r="D1460" s="20">
        <v>44397.66163386574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45">
        <f t="shared" si="6"/>
        <v>0</v>
      </c>
      <c r="S1460" s="45">
        <f t="shared" si="7"/>
        <v>0</v>
      </c>
      <c r="T1460" s="45">
        <f t="shared" si="8"/>
        <v>0</v>
      </c>
      <c r="U1460" s="45">
        <f t="shared" si="9"/>
        <v>0</v>
      </c>
      <c r="V1460" s="45">
        <f>VLOOKUP(R1460,'PCS Percentiles'!A$2:E$105,5,False)</f>
        <v>2</v>
      </c>
      <c r="W1460" s="112" t="str">
        <f t="shared" si="10"/>
        <v>Within Standard Deviation</v>
      </c>
    </row>
    <row r="1461">
      <c r="A1461" t="b">
        <v>0</v>
      </c>
      <c r="B1461" s="1" t="s">
        <v>639</v>
      </c>
      <c r="C1461" s="1">
        <v>2469.0</v>
      </c>
      <c r="D1461" s="20">
        <v>44397.712159386574</v>
      </c>
      <c r="E1461" s="1">
        <v>1.0</v>
      </c>
      <c r="F1461" s="1">
        <v>0.0</v>
      </c>
      <c r="G1461" s="1">
        <v>1.0</v>
      </c>
      <c r="H1461" s="1">
        <v>0.0</v>
      </c>
      <c r="I1461" s="1">
        <v>1.0</v>
      </c>
      <c r="J1461" s="1">
        <v>1.0</v>
      </c>
      <c r="K1461" s="1">
        <v>0.0</v>
      </c>
      <c r="L1461" s="1">
        <v>1.0</v>
      </c>
      <c r="M1461" s="1">
        <v>1.0</v>
      </c>
      <c r="N1461" s="1">
        <v>1.0</v>
      </c>
      <c r="O1461" s="1">
        <v>1.0</v>
      </c>
      <c r="P1461" s="1">
        <v>3.0</v>
      </c>
      <c r="Q1461" s="1">
        <v>2.0</v>
      </c>
      <c r="R1461" s="45">
        <f t="shared" si="6"/>
        <v>13</v>
      </c>
      <c r="S1461" s="45">
        <f t="shared" si="7"/>
        <v>6</v>
      </c>
      <c r="T1461" s="45">
        <f t="shared" si="8"/>
        <v>3</v>
      </c>
      <c r="U1461" s="45">
        <f t="shared" si="9"/>
        <v>4</v>
      </c>
      <c r="V1461" s="45">
        <f>VLOOKUP(R1461,'PCS Percentiles'!A$2:E$105,5,False)</f>
        <v>34</v>
      </c>
      <c r="W1461" s="112" t="str">
        <f t="shared" si="10"/>
        <v>Within Standard Deviation</v>
      </c>
    </row>
    <row r="1462">
      <c r="A1462" t="b">
        <v>0</v>
      </c>
      <c r="B1462" s="1" t="s">
        <v>759</v>
      </c>
      <c r="C1462" s="1">
        <v>2667.0</v>
      </c>
      <c r="D1462" s="20">
        <v>44398.59151002315</v>
      </c>
      <c r="E1462" s="1">
        <v>2.0</v>
      </c>
      <c r="F1462" s="1">
        <v>1.0</v>
      </c>
      <c r="G1462" s="1">
        <v>2.0</v>
      </c>
      <c r="H1462" s="1">
        <v>2.0</v>
      </c>
      <c r="I1462" s="1">
        <v>1.0</v>
      </c>
      <c r="J1462" s="1">
        <v>1.0</v>
      </c>
      <c r="K1462" s="1">
        <v>0.0</v>
      </c>
      <c r="L1462" s="1">
        <v>3.0</v>
      </c>
      <c r="M1462" s="1">
        <v>2.0</v>
      </c>
      <c r="N1462" s="1">
        <v>2.0</v>
      </c>
      <c r="O1462" s="1">
        <v>2.0</v>
      </c>
      <c r="P1462" s="1">
        <v>1.0</v>
      </c>
      <c r="Q1462" s="1">
        <v>0.0</v>
      </c>
      <c r="R1462" s="45">
        <f t="shared" si="6"/>
        <v>19</v>
      </c>
      <c r="S1462" s="45">
        <f t="shared" si="7"/>
        <v>9</v>
      </c>
      <c r="T1462" s="45">
        <f t="shared" si="8"/>
        <v>1</v>
      </c>
      <c r="U1462" s="45">
        <f t="shared" si="9"/>
        <v>9</v>
      </c>
      <c r="V1462" s="45">
        <f>VLOOKUP(R1462,'PCS Percentiles'!A$2:E$105,5,False)</f>
        <v>48</v>
      </c>
      <c r="W1462" s="112" t="str">
        <f t="shared" si="10"/>
        <v>Within Standard Deviation</v>
      </c>
    </row>
    <row r="1463">
      <c r="A1463" t="b">
        <v>0</v>
      </c>
      <c r="B1463" s="1" t="s">
        <v>522</v>
      </c>
      <c r="C1463" s="1">
        <v>2246.0</v>
      </c>
      <c r="D1463" s="20">
        <v>44399.546494560185</v>
      </c>
      <c r="E1463" s="1">
        <v>1.0</v>
      </c>
      <c r="F1463" s="1">
        <v>1.0</v>
      </c>
      <c r="G1463" s="1">
        <v>1.0</v>
      </c>
      <c r="H1463" s="1">
        <v>1.0</v>
      </c>
      <c r="I1463" s="1">
        <v>1.0</v>
      </c>
      <c r="J1463" s="1">
        <v>1.0</v>
      </c>
      <c r="K1463" s="1">
        <v>2.0</v>
      </c>
      <c r="L1463" s="1">
        <v>1.0</v>
      </c>
      <c r="M1463" s="1">
        <v>0.0</v>
      </c>
      <c r="N1463" s="1">
        <v>1.0</v>
      </c>
      <c r="O1463" s="1">
        <v>1.0</v>
      </c>
      <c r="P1463" s="1">
        <v>0.0</v>
      </c>
      <c r="Q1463" s="1">
        <v>1.0</v>
      </c>
      <c r="R1463" s="45">
        <f t="shared" si="6"/>
        <v>12</v>
      </c>
      <c r="S1463" s="45">
        <f t="shared" si="7"/>
        <v>5</v>
      </c>
      <c r="T1463" s="45">
        <f t="shared" si="8"/>
        <v>4</v>
      </c>
      <c r="U1463" s="45">
        <f t="shared" si="9"/>
        <v>3</v>
      </c>
      <c r="V1463" s="45">
        <f>VLOOKUP(R1463,'PCS Percentiles'!A$2:E$105,5,False)</f>
        <v>31</v>
      </c>
      <c r="W1463" s="112" t="str">
        <f t="shared" si="10"/>
        <v>Within Standard Deviation</v>
      </c>
    </row>
    <row r="1464">
      <c r="A1464" t="b">
        <v>0</v>
      </c>
      <c r="B1464" s="1" t="s">
        <v>760</v>
      </c>
      <c r="C1464" s="1">
        <v>2671.0</v>
      </c>
      <c r="D1464" s="20">
        <v>44399.8243597338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45">
        <f t="shared" si="6"/>
        <v>0</v>
      </c>
      <c r="S1464" s="45">
        <f t="shared" si="7"/>
        <v>0</v>
      </c>
      <c r="T1464" s="45">
        <f t="shared" si="8"/>
        <v>0</v>
      </c>
      <c r="U1464" s="45">
        <f t="shared" si="9"/>
        <v>0</v>
      </c>
      <c r="V1464" s="45">
        <f>VLOOKUP(R1464,'PCS Percentiles'!A$2:E$105,5,False)</f>
        <v>2</v>
      </c>
      <c r="W1464" s="112" t="str">
        <f t="shared" si="10"/>
        <v>Within Standard Deviation</v>
      </c>
    </row>
    <row r="1465">
      <c r="A1465" t="b">
        <v>0</v>
      </c>
      <c r="B1465" s="1" t="s">
        <v>640</v>
      </c>
      <c r="C1465" s="1">
        <v>2286.0</v>
      </c>
      <c r="D1465" s="20">
        <v>44402.086268900464</v>
      </c>
      <c r="E1465" s="1">
        <v>2.0</v>
      </c>
      <c r="F1465" s="1">
        <v>1.0</v>
      </c>
      <c r="G1465" s="1">
        <v>2.0</v>
      </c>
      <c r="H1465" s="1">
        <v>1.0</v>
      </c>
      <c r="I1465" s="1">
        <v>1.0</v>
      </c>
      <c r="J1465" s="1">
        <v>2.0</v>
      </c>
      <c r="K1465" s="1">
        <v>0.0</v>
      </c>
      <c r="L1465" s="1">
        <v>0.0</v>
      </c>
      <c r="M1465" s="1">
        <v>2.0</v>
      </c>
      <c r="N1465" s="1">
        <v>0.0</v>
      </c>
      <c r="O1465" s="1">
        <v>1.0</v>
      </c>
      <c r="P1465" s="1">
        <v>1.0</v>
      </c>
      <c r="Q1465" s="1">
        <v>0.0</v>
      </c>
      <c r="R1465" s="45">
        <f t="shared" si="6"/>
        <v>13</v>
      </c>
      <c r="S1465" s="45">
        <f t="shared" si="7"/>
        <v>8</v>
      </c>
      <c r="T1465" s="45">
        <f t="shared" si="8"/>
        <v>2</v>
      </c>
      <c r="U1465" s="45">
        <f t="shared" si="9"/>
        <v>3</v>
      </c>
      <c r="V1465" s="45">
        <f>VLOOKUP(R1465,'PCS Percentiles'!A$2:E$105,5,False)</f>
        <v>34</v>
      </c>
      <c r="W1465" s="112" t="str">
        <f t="shared" si="10"/>
        <v>Within Standard Deviation</v>
      </c>
    </row>
    <row r="1466">
      <c r="A1466" t="b">
        <v>0</v>
      </c>
      <c r="B1466" s="1" t="s">
        <v>580</v>
      </c>
      <c r="C1466" s="1">
        <v>2442.0</v>
      </c>
      <c r="D1466" s="20">
        <v>44402.9304440625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45">
        <f t="shared" si="6"/>
        <v>0</v>
      </c>
      <c r="S1466" s="45">
        <f t="shared" si="7"/>
        <v>0</v>
      </c>
      <c r="T1466" s="45">
        <f t="shared" si="8"/>
        <v>0</v>
      </c>
      <c r="U1466" s="45">
        <f t="shared" si="9"/>
        <v>0</v>
      </c>
      <c r="V1466" s="45">
        <f>VLOOKUP(R1466,'PCS Percentiles'!A$2:E$105,5,False)</f>
        <v>2</v>
      </c>
      <c r="W1466" s="112" t="str">
        <f t="shared" si="10"/>
        <v>Within Standard Deviation</v>
      </c>
    </row>
    <row r="1467">
      <c r="A1467" t="b">
        <v>0</v>
      </c>
      <c r="B1467" s="1" t="s">
        <v>761</v>
      </c>
      <c r="C1467" s="1">
        <v>2678.0</v>
      </c>
      <c r="D1467" s="20">
        <v>44403.43565564815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1.0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1.0</v>
      </c>
      <c r="R1467" s="45">
        <f t="shared" si="6"/>
        <v>2</v>
      </c>
      <c r="S1467" s="45">
        <f t="shared" si="7"/>
        <v>0</v>
      </c>
      <c r="T1467" s="45">
        <f t="shared" si="8"/>
        <v>2</v>
      </c>
      <c r="U1467" s="45">
        <f t="shared" si="9"/>
        <v>0</v>
      </c>
      <c r="V1467" s="45">
        <f>VLOOKUP(R1467,'PCS Percentiles'!A$2:E$105,5,False)</f>
        <v>5</v>
      </c>
      <c r="W1467" s="112" t="str">
        <f t="shared" si="10"/>
        <v>Within Standard Deviation</v>
      </c>
    </row>
    <row r="1468">
      <c r="A1468" t="b">
        <v>0</v>
      </c>
      <c r="B1468" s="1" t="s">
        <v>763</v>
      </c>
      <c r="C1468" s="1">
        <v>2662.0</v>
      </c>
      <c r="D1468" s="20">
        <v>44404.50248480324</v>
      </c>
      <c r="E1468" s="1">
        <v>4.0</v>
      </c>
      <c r="F1468" s="1">
        <v>3.0</v>
      </c>
      <c r="G1468" s="1">
        <v>3.0</v>
      </c>
      <c r="H1468" s="1">
        <v>4.0</v>
      </c>
      <c r="I1468" s="1">
        <v>2.0</v>
      </c>
      <c r="J1468" s="1">
        <v>0.0</v>
      </c>
      <c r="K1468" s="1">
        <v>0.0</v>
      </c>
      <c r="L1468" s="1">
        <v>3.0</v>
      </c>
      <c r="M1468" s="1">
        <v>2.0</v>
      </c>
      <c r="N1468" s="1">
        <v>2.0</v>
      </c>
      <c r="O1468" s="1">
        <v>4.0</v>
      </c>
      <c r="P1468" s="1">
        <v>3.0</v>
      </c>
      <c r="Q1468" s="1">
        <v>4.0</v>
      </c>
      <c r="R1468" s="45">
        <f t="shared" si="6"/>
        <v>34</v>
      </c>
      <c r="S1468" s="45">
        <f t="shared" si="7"/>
        <v>19</v>
      </c>
      <c r="T1468" s="45">
        <f t="shared" si="8"/>
        <v>4</v>
      </c>
      <c r="U1468" s="45">
        <f t="shared" si="9"/>
        <v>11</v>
      </c>
      <c r="V1468" s="45">
        <f>VLOOKUP(R1468,'PCS Percentiles'!A$2:E$105,5,False)</f>
        <v>84</v>
      </c>
      <c r="W1468" s="112" t="str">
        <f t="shared" si="10"/>
        <v>Clinically Relevant</v>
      </c>
    </row>
    <row r="1469">
      <c r="A1469" t="b">
        <v>0</v>
      </c>
      <c r="B1469" s="1" t="s">
        <v>525</v>
      </c>
      <c r="C1469" s="1">
        <v>2277.0</v>
      </c>
      <c r="D1469" s="20">
        <v>44404.50877313658</v>
      </c>
      <c r="E1469" s="1">
        <v>0.0</v>
      </c>
      <c r="F1469" s="1">
        <v>0.0</v>
      </c>
      <c r="G1469" s="1">
        <v>0.0</v>
      </c>
      <c r="H1469" s="1">
        <v>1.0</v>
      </c>
      <c r="I1469" s="1">
        <v>1.0</v>
      </c>
      <c r="J1469" s="1">
        <v>1.0</v>
      </c>
      <c r="K1469" s="1">
        <v>1.0</v>
      </c>
      <c r="L1469" s="1">
        <v>0.0</v>
      </c>
      <c r="M1469" s="1">
        <v>1.0</v>
      </c>
      <c r="N1469" s="1">
        <v>0.0</v>
      </c>
      <c r="O1469" s="1">
        <v>1.0</v>
      </c>
      <c r="P1469" s="1">
        <v>1.0</v>
      </c>
      <c r="Q1469" s="1">
        <v>1.0</v>
      </c>
      <c r="R1469" s="45">
        <f t="shared" si="6"/>
        <v>8</v>
      </c>
      <c r="S1469" s="45">
        <f t="shared" si="7"/>
        <v>3</v>
      </c>
      <c r="T1469" s="45">
        <f t="shared" si="8"/>
        <v>3</v>
      </c>
      <c r="U1469" s="45">
        <f t="shared" si="9"/>
        <v>2</v>
      </c>
      <c r="V1469" s="45">
        <f>VLOOKUP(R1469,'PCS Percentiles'!A$2:E$105,5,False)</f>
        <v>19</v>
      </c>
      <c r="W1469" s="112" t="str">
        <f t="shared" si="10"/>
        <v>Within Standard Deviation</v>
      </c>
    </row>
    <row r="1470">
      <c r="A1470" t="b">
        <v>0</v>
      </c>
      <c r="B1470" s="1" t="s">
        <v>592</v>
      </c>
      <c r="C1470" s="1">
        <v>2458.0</v>
      </c>
      <c r="D1470" s="20">
        <v>44404.832580243055</v>
      </c>
      <c r="E1470" s="1">
        <v>1.0</v>
      </c>
      <c r="F1470" s="1">
        <v>0.0</v>
      </c>
      <c r="G1470" s="1">
        <v>0.0</v>
      </c>
      <c r="H1470" s="1">
        <v>2.0</v>
      </c>
      <c r="I1470" s="1">
        <v>0.0</v>
      </c>
      <c r="J1470" s="1">
        <v>1.0</v>
      </c>
      <c r="K1470" s="1">
        <v>1.0</v>
      </c>
      <c r="L1470" s="1">
        <v>2.0</v>
      </c>
      <c r="M1470" s="1">
        <v>0.0</v>
      </c>
      <c r="N1470" s="1">
        <v>0.0</v>
      </c>
      <c r="O1470" s="1">
        <v>1.0</v>
      </c>
      <c r="P1470" s="1">
        <v>2.0</v>
      </c>
      <c r="Q1470" s="1">
        <v>1.0</v>
      </c>
      <c r="R1470" s="45">
        <f t="shared" si="6"/>
        <v>11</v>
      </c>
      <c r="S1470" s="45">
        <f t="shared" si="7"/>
        <v>5</v>
      </c>
      <c r="T1470" s="45">
        <f t="shared" si="8"/>
        <v>3</v>
      </c>
      <c r="U1470" s="45">
        <f t="shared" si="9"/>
        <v>3</v>
      </c>
      <c r="V1470" s="45">
        <f>VLOOKUP(R1470,'PCS Percentiles'!A$2:E$105,5,False)</f>
        <v>28</v>
      </c>
      <c r="W1470" s="112" t="str">
        <f t="shared" si="10"/>
        <v>Within Standard Deviation</v>
      </c>
    </row>
    <row r="1471">
      <c r="A1471" t="b">
        <v>0</v>
      </c>
      <c r="B1471" s="1" t="s">
        <v>765</v>
      </c>
      <c r="C1471" s="1">
        <v>2392.0</v>
      </c>
      <c r="D1471" s="20">
        <v>44405.54746261574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45">
        <f t="shared" si="6"/>
        <v>0</v>
      </c>
      <c r="S1471" s="45">
        <f t="shared" si="7"/>
        <v>0</v>
      </c>
      <c r="T1471" s="45">
        <f t="shared" si="8"/>
        <v>0</v>
      </c>
      <c r="U1471" s="45">
        <f t="shared" si="9"/>
        <v>0</v>
      </c>
      <c r="V1471" s="45">
        <f>VLOOKUP(R1471,'PCS Percentiles'!A$2:E$105,5,False)</f>
        <v>2</v>
      </c>
      <c r="W1471" s="112" t="str">
        <f t="shared" si="10"/>
        <v>Within Standard Deviation</v>
      </c>
    </row>
    <row r="1472">
      <c r="A1472" t="b">
        <v>0</v>
      </c>
      <c r="B1472" s="1" t="s">
        <v>766</v>
      </c>
      <c r="C1472" s="1">
        <v>2679.0</v>
      </c>
      <c r="D1472" s="20">
        <v>44405.69741591435</v>
      </c>
      <c r="E1472" s="1">
        <v>2.0</v>
      </c>
      <c r="F1472" s="1">
        <v>1.0</v>
      </c>
      <c r="G1472" s="1">
        <v>1.0</v>
      </c>
      <c r="H1472" s="1">
        <v>1.0</v>
      </c>
      <c r="I1472" s="1">
        <v>1.0</v>
      </c>
      <c r="J1472" s="1">
        <v>3.0</v>
      </c>
      <c r="K1472" s="1">
        <v>1.0</v>
      </c>
      <c r="L1472" s="1">
        <v>1.0</v>
      </c>
      <c r="M1472" s="1">
        <v>2.0</v>
      </c>
      <c r="N1472" s="1">
        <v>1.0</v>
      </c>
      <c r="O1472" s="1">
        <v>1.0</v>
      </c>
      <c r="P1472" s="1">
        <v>1.0</v>
      </c>
      <c r="Q1472" s="1">
        <v>3.0</v>
      </c>
      <c r="R1472" s="45">
        <f t="shared" si="6"/>
        <v>19</v>
      </c>
      <c r="S1472" s="45">
        <f t="shared" si="7"/>
        <v>7</v>
      </c>
      <c r="T1472" s="45">
        <f t="shared" si="8"/>
        <v>7</v>
      </c>
      <c r="U1472" s="45">
        <f t="shared" si="9"/>
        <v>5</v>
      </c>
      <c r="V1472" s="45">
        <f>VLOOKUP(R1472,'PCS Percentiles'!A$2:E$105,5,False)</f>
        <v>48</v>
      </c>
      <c r="W1472" s="112" t="str">
        <f t="shared" si="10"/>
        <v>Within Standard Deviation</v>
      </c>
    </row>
    <row r="1473">
      <c r="A1473" t="b">
        <v>0</v>
      </c>
      <c r="B1473" s="1" t="s">
        <v>767</v>
      </c>
      <c r="C1473" s="1">
        <v>2686.0</v>
      </c>
      <c r="D1473" s="20">
        <v>44406.466261469905</v>
      </c>
      <c r="E1473" s="1">
        <v>2.0</v>
      </c>
      <c r="F1473" s="1">
        <v>2.0</v>
      </c>
      <c r="G1473" s="1">
        <v>0.0</v>
      </c>
      <c r="H1473" s="1">
        <v>3.0</v>
      </c>
      <c r="I1473" s="1">
        <v>1.0</v>
      </c>
      <c r="J1473" s="1">
        <v>2.0</v>
      </c>
      <c r="K1473" s="1">
        <v>1.0</v>
      </c>
      <c r="L1473" s="1">
        <v>3.0</v>
      </c>
      <c r="M1473" s="1">
        <v>3.0</v>
      </c>
      <c r="N1473" s="1">
        <v>1.0</v>
      </c>
      <c r="O1473" s="1">
        <v>2.0</v>
      </c>
      <c r="P1473" s="1">
        <v>1.0</v>
      </c>
      <c r="Q1473" s="1">
        <v>3.0</v>
      </c>
      <c r="R1473" s="45">
        <f t="shared" si="6"/>
        <v>24</v>
      </c>
      <c r="S1473" s="45">
        <f t="shared" si="7"/>
        <v>9</v>
      </c>
      <c r="T1473" s="45">
        <f t="shared" si="8"/>
        <v>6</v>
      </c>
      <c r="U1473" s="45">
        <f t="shared" si="9"/>
        <v>9</v>
      </c>
      <c r="V1473" s="45">
        <f>VLOOKUP(R1473,'PCS Percentiles'!A$2:E$105,5,False)</f>
        <v>60</v>
      </c>
      <c r="W1473" s="112" t="str">
        <f t="shared" si="10"/>
        <v>Within Standard Deviation</v>
      </c>
    </row>
    <row r="1474">
      <c r="A1474" t="b">
        <v>0</v>
      </c>
      <c r="B1474" s="1" t="s">
        <v>566</v>
      </c>
      <c r="C1474" s="1">
        <v>2426.0</v>
      </c>
      <c r="D1474" s="20">
        <v>44406.52912114583</v>
      </c>
      <c r="E1474" s="1">
        <v>3.0</v>
      </c>
      <c r="F1474" s="1">
        <v>2.0</v>
      </c>
      <c r="G1474" s="1">
        <v>3.0</v>
      </c>
      <c r="H1474" s="1">
        <v>2.0</v>
      </c>
      <c r="I1474" s="1">
        <v>2.0</v>
      </c>
      <c r="J1474" s="1">
        <v>2.0</v>
      </c>
      <c r="K1474" s="1">
        <v>2.0</v>
      </c>
      <c r="L1474" s="1">
        <v>4.0</v>
      </c>
      <c r="M1474" s="1">
        <v>2.0</v>
      </c>
      <c r="N1474" s="1">
        <v>2.0</v>
      </c>
      <c r="O1474" s="1">
        <v>3.0</v>
      </c>
      <c r="P1474" s="1">
        <v>1.0</v>
      </c>
      <c r="Q1474" s="1">
        <v>2.0</v>
      </c>
      <c r="R1474" s="45">
        <f t="shared" si="6"/>
        <v>30</v>
      </c>
      <c r="S1474" s="45">
        <f t="shared" si="7"/>
        <v>13</v>
      </c>
      <c r="T1474" s="45">
        <f t="shared" si="8"/>
        <v>6</v>
      </c>
      <c r="U1474" s="45">
        <f t="shared" si="9"/>
        <v>11</v>
      </c>
      <c r="V1474" s="45">
        <f>VLOOKUP(R1474,'PCS Percentiles'!A$2:E$105,5,False)</f>
        <v>75</v>
      </c>
      <c r="W1474" s="112" t="str">
        <f t="shared" si="10"/>
        <v>Clinically Relevant</v>
      </c>
    </row>
    <row r="1475">
      <c r="A1475" t="b">
        <v>0</v>
      </c>
      <c r="B1475" s="1" t="s">
        <v>573</v>
      </c>
      <c r="C1475" s="1">
        <v>2435.0</v>
      </c>
      <c r="D1475" s="20">
        <v>44406.5454566088</v>
      </c>
      <c r="E1475" s="1">
        <v>3.0</v>
      </c>
      <c r="F1475" s="1">
        <v>0.0</v>
      </c>
      <c r="G1475" s="1">
        <v>1.0</v>
      </c>
      <c r="H1475" s="1">
        <v>1.0</v>
      </c>
      <c r="I1475" s="1">
        <v>1.0</v>
      </c>
      <c r="J1475" s="1">
        <v>1.0</v>
      </c>
      <c r="K1475" s="1">
        <v>1.0</v>
      </c>
      <c r="L1475" s="1">
        <v>2.0</v>
      </c>
      <c r="M1475" s="1">
        <v>1.0</v>
      </c>
      <c r="N1475" s="1">
        <v>1.0</v>
      </c>
      <c r="O1475" s="1">
        <v>1.0</v>
      </c>
      <c r="P1475" s="1">
        <v>1.0</v>
      </c>
      <c r="Q1475" s="1">
        <v>0.0</v>
      </c>
      <c r="R1475" s="45">
        <f t="shared" si="6"/>
        <v>14</v>
      </c>
      <c r="S1475" s="45">
        <f t="shared" si="7"/>
        <v>7</v>
      </c>
      <c r="T1475" s="45">
        <f t="shared" si="8"/>
        <v>2</v>
      </c>
      <c r="U1475" s="45">
        <f t="shared" si="9"/>
        <v>5</v>
      </c>
      <c r="V1475" s="45">
        <f>VLOOKUP(R1475,'PCS Percentiles'!A$2:E$105,5,False)</f>
        <v>35</v>
      </c>
      <c r="W1475" s="112" t="str">
        <f t="shared" si="10"/>
        <v>Within Standard Deviation</v>
      </c>
    </row>
    <row r="1476">
      <c r="A1476" t="b">
        <v>0</v>
      </c>
      <c r="B1476" s="1" t="s">
        <v>171</v>
      </c>
      <c r="C1476" s="1">
        <v>1585.0</v>
      </c>
      <c r="D1476" s="20">
        <v>44410.43345322917</v>
      </c>
      <c r="E1476" s="1">
        <v>1.0</v>
      </c>
      <c r="F1476" s="1">
        <v>1.0</v>
      </c>
      <c r="G1476" s="1">
        <v>2.0</v>
      </c>
      <c r="H1476" s="1">
        <v>1.0</v>
      </c>
      <c r="I1476" s="1">
        <v>1.0</v>
      </c>
      <c r="J1476" s="1">
        <v>2.0</v>
      </c>
      <c r="K1476" s="1">
        <v>1.0</v>
      </c>
      <c r="L1476" s="1">
        <v>1.0</v>
      </c>
      <c r="M1476" s="1">
        <v>1.0</v>
      </c>
      <c r="N1476" s="1">
        <v>1.0</v>
      </c>
      <c r="O1476" s="1">
        <v>1.0</v>
      </c>
      <c r="P1476" s="1">
        <v>2.0</v>
      </c>
      <c r="Q1476" s="1">
        <v>1.0</v>
      </c>
      <c r="R1476" s="45">
        <f t="shared" si="6"/>
        <v>16</v>
      </c>
      <c r="S1476" s="45">
        <f t="shared" si="7"/>
        <v>8</v>
      </c>
      <c r="T1476" s="45">
        <f t="shared" si="8"/>
        <v>4</v>
      </c>
      <c r="U1476" s="45">
        <f t="shared" si="9"/>
        <v>4</v>
      </c>
      <c r="V1476" s="45">
        <f>VLOOKUP(R1476,'PCS Percentiles'!A$2:E$105,5,False)</f>
        <v>41</v>
      </c>
      <c r="W1476" s="112" t="str">
        <f t="shared" si="10"/>
        <v>Within Standard Deviation</v>
      </c>
    </row>
    <row r="1477">
      <c r="A1477" t="b">
        <v>0</v>
      </c>
      <c r="B1477" s="1" t="s">
        <v>465</v>
      </c>
      <c r="C1477" s="1">
        <v>2294.0</v>
      </c>
      <c r="D1477" s="20">
        <v>44410.70825140046</v>
      </c>
      <c r="E1477" s="1">
        <v>4.0</v>
      </c>
      <c r="F1477" s="1">
        <v>2.0</v>
      </c>
      <c r="G1477" s="1">
        <v>3.0</v>
      </c>
      <c r="H1477" s="1">
        <v>3.0</v>
      </c>
      <c r="I1477" s="1">
        <v>2.0</v>
      </c>
      <c r="J1477" s="1">
        <v>3.0</v>
      </c>
      <c r="K1477" s="1">
        <v>3.0</v>
      </c>
      <c r="L1477" s="1">
        <v>4.0</v>
      </c>
      <c r="M1477" s="1">
        <v>3.0</v>
      </c>
      <c r="N1477" s="1">
        <v>3.0</v>
      </c>
      <c r="O1477" s="1">
        <v>4.0</v>
      </c>
      <c r="P1477" s="1">
        <v>3.0</v>
      </c>
      <c r="Q1477" s="1">
        <v>4.0</v>
      </c>
      <c r="R1477" s="45">
        <f t="shared" si="6"/>
        <v>41</v>
      </c>
      <c r="S1477" s="45">
        <f t="shared" si="7"/>
        <v>17</v>
      </c>
      <c r="T1477" s="45">
        <f t="shared" si="8"/>
        <v>10</v>
      </c>
      <c r="U1477" s="45">
        <f t="shared" si="9"/>
        <v>14</v>
      </c>
      <c r="V1477" s="45">
        <f>VLOOKUP(R1477,'PCS Percentiles'!A$2:E$105,5,False)</f>
        <v>93</v>
      </c>
      <c r="W1477" s="112" t="str">
        <f t="shared" si="10"/>
        <v>Clinically Relevant</v>
      </c>
    </row>
    <row r="1478">
      <c r="A1478" t="b">
        <v>0</v>
      </c>
      <c r="B1478" s="1" t="s">
        <v>644</v>
      </c>
      <c r="C1478" s="1">
        <v>2501.0</v>
      </c>
      <c r="D1478" s="20">
        <v>44411.556686261574</v>
      </c>
      <c r="E1478" s="1">
        <v>3.0</v>
      </c>
      <c r="F1478" s="1">
        <v>2.0</v>
      </c>
      <c r="G1478" s="1">
        <v>2.0</v>
      </c>
      <c r="H1478" s="1">
        <v>3.0</v>
      </c>
      <c r="I1478" s="1">
        <v>3.0</v>
      </c>
      <c r="J1478" s="1">
        <v>3.0</v>
      </c>
      <c r="K1478" s="1">
        <v>2.0</v>
      </c>
      <c r="L1478" s="1">
        <v>4.0</v>
      </c>
      <c r="M1478" s="1">
        <v>3.0</v>
      </c>
      <c r="N1478" s="1">
        <v>2.0</v>
      </c>
      <c r="O1478" s="1">
        <v>4.0</v>
      </c>
      <c r="P1478" s="1">
        <v>2.0</v>
      </c>
      <c r="Q1478" s="1">
        <v>2.0</v>
      </c>
      <c r="R1478" s="45">
        <f t="shared" si="6"/>
        <v>35</v>
      </c>
      <c r="S1478" s="45">
        <f t="shared" si="7"/>
        <v>15</v>
      </c>
      <c r="T1478" s="45">
        <f t="shared" si="8"/>
        <v>7</v>
      </c>
      <c r="U1478" s="45">
        <f t="shared" si="9"/>
        <v>13</v>
      </c>
      <c r="V1478" s="45">
        <f>VLOOKUP(R1478,'PCS Percentiles'!A$2:E$105,5,False)</f>
        <v>85</v>
      </c>
      <c r="W1478" s="112" t="str">
        <f t="shared" si="10"/>
        <v>Clinically Relevant</v>
      </c>
    </row>
    <row r="1479">
      <c r="A1479" t="b">
        <v>0</v>
      </c>
      <c r="B1479" s="1" t="s">
        <v>589</v>
      </c>
      <c r="C1479" s="1">
        <v>2265.0</v>
      </c>
      <c r="D1479" s="20">
        <v>44411.57367650463</v>
      </c>
      <c r="E1479" s="1">
        <v>3.0</v>
      </c>
      <c r="F1479" s="1">
        <v>2.0</v>
      </c>
      <c r="G1479" s="1">
        <v>4.0</v>
      </c>
      <c r="H1479" s="1">
        <v>4.0</v>
      </c>
      <c r="I1479" s="1">
        <v>3.0</v>
      </c>
      <c r="J1479" s="1">
        <v>4.0</v>
      </c>
      <c r="K1479" s="1">
        <v>4.0</v>
      </c>
      <c r="L1479" s="1">
        <v>3.0</v>
      </c>
      <c r="M1479" s="1">
        <v>3.0</v>
      </c>
      <c r="N1479" s="1">
        <v>4.0</v>
      </c>
      <c r="O1479" s="1">
        <v>4.0</v>
      </c>
      <c r="P1479" s="1">
        <v>1.0</v>
      </c>
      <c r="Q1479" s="1">
        <v>3.0</v>
      </c>
      <c r="R1479" s="45">
        <f t="shared" si="6"/>
        <v>42</v>
      </c>
      <c r="S1479" s="45">
        <f t="shared" si="7"/>
        <v>17</v>
      </c>
      <c r="T1479" s="45">
        <f t="shared" si="8"/>
        <v>11</v>
      </c>
      <c r="U1479" s="45">
        <f t="shared" si="9"/>
        <v>14</v>
      </c>
      <c r="V1479" s="45">
        <f>VLOOKUP(R1479,'PCS Percentiles'!A$2:E$105,5,False)</f>
        <v>94</v>
      </c>
      <c r="W1479" s="112" t="str">
        <f t="shared" si="10"/>
        <v>Clinically Relevant</v>
      </c>
    </row>
    <row r="1480">
      <c r="A1480" t="b">
        <v>0</v>
      </c>
      <c r="B1480" s="1" t="s">
        <v>769</v>
      </c>
      <c r="C1480" s="1">
        <v>2688.0</v>
      </c>
      <c r="D1480" s="20">
        <v>44411.593498159724</v>
      </c>
      <c r="E1480" s="1">
        <v>4.0</v>
      </c>
      <c r="F1480" s="1">
        <v>4.0</v>
      </c>
      <c r="G1480" s="1">
        <v>1.0</v>
      </c>
      <c r="H1480" s="1">
        <v>1.0</v>
      </c>
      <c r="I1480" s="1">
        <v>0.0</v>
      </c>
      <c r="J1480" s="1">
        <v>3.0</v>
      </c>
      <c r="K1480" s="1">
        <v>0.0</v>
      </c>
      <c r="L1480" s="1">
        <v>0.0</v>
      </c>
      <c r="M1480" s="1">
        <v>4.0</v>
      </c>
      <c r="N1480" s="1">
        <v>0.0</v>
      </c>
      <c r="O1480" s="1">
        <v>3.0</v>
      </c>
      <c r="P1480" s="1">
        <v>0.0</v>
      </c>
      <c r="Q1480" s="1">
        <v>0.0</v>
      </c>
      <c r="R1480" s="45">
        <f t="shared" si="6"/>
        <v>20</v>
      </c>
      <c r="S1480" s="45">
        <f t="shared" si="7"/>
        <v>10</v>
      </c>
      <c r="T1480" s="45">
        <f t="shared" si="8"/>
        <v>3</v>
      </c>
      <c r="U1480" s="45">
        <f t="shared" si="9"/>
        <v>7</v>
      </c>
      <c r="V1480" s="45">
        <f>VLOOKUP(R1480,'PCS Percentiles'!A$2:E$105,5,False)</f>
        <v>50</v>
      </c>
      <c r="W1480" s="112" t="str">
        <f t="shared" si="10"/>
        <v>Within Standard Deviation</v>
      </c>
    </row>
    <row r="1481">
      <c r="A1481" t="b">
        <v>0</v>
      </c>
      <c r="B1481" s="1" t="s">
        <v>334</v>
      </c>
      <c r="C1481" s="1">
        <v>2112.0</v>
      </c>
      <c r="D1481" s="20">
        <v>44411.75093734954</v>
      </c>
      <c r="E1481" s="1">
        <v>2.0</v>
      </c>
      <c r="F1481" s="1">
        <v>1.0</v>
      </c>
      <c r="G1481" s="1">
        <v>2.0</v>
      </c>
      <c r="H1481" s="1">
        <v>1.0</v>
      </c>
      <c r="I1481" s="1">
        <v>1.0</v>
      </c>
      <c r="J1481" s="1">
        <v>1.0</v>
      </c>
      <c r="K1481" s="1">
        <v>1.0</v>
      </c>
      <c r="L1481" s="1">
        <v>2.0</v>
      </c>
      <c r="M1481" s="1">
        <v>1.0</v>
      </c>
      <c r="N1481" s="1">
        <v>2.0</v>
      </c>
      <c r="O1481" s="1">
        <v>2.0</v>
      </c>
      <c r="P1481" s="1">
        <v>2.0</v>
      </c>
      <c r="Q1481" s="1">
        <v>2.0</v>
      </c>
      <c r="R1481" s="45">
        <f t="shared" si="6"/>
        <v>20</v>
      </c>
      <c r="S1481" s="45">
        <f t="shared" si="7"/>
        <v>9</v>
      </c>
      <c r="T1481" s="45">
        <f t="shared" si="8"/>
        <v>4</v>
      </c>
      <c r="U1481" s="45">
        <f t="shared" si="9"/>
        <v>7</v>
      </c>
      <c r="V1481" s="45">
        <f>VLOOKUP(R1481,'PCS Percentiles'!A$2:E$105,5,False)</f>
        <v>50</v>
      </c>
      <c r="W1481" s="112" t="str">
        <f t="shared" si="10"/>
        <v>Within Standard Deviation</v>
      </c>
    </row>
    <row r="1482">
      <c r="A1482" t="b">
        <v>0</v>
      </c>
      <c r="B1482" s="1" t="s">
        <v>762</v>
      </c>
      <c r="C1482" s="1">
        <v>2682.0</v>
      </c>
      <c r="D1482" s="20">
        <v>44412.52781475695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1.0</v>
      </c>
      <c r="R1482" s="45">
        <f t="shared" si="6"/>
        <v>1</v>
      </c>
      <c r="S1482" s="45">
        <f t="shared" si="7"/>
        <v>0</v>
      </c>
      <c r="T1482" s="45">
        <f t="shared" si="8"/>
        <v>1</v>
      </c>
      <c r="U1482" s="45">
        <f t="shared" si="9"/>
        <v>0</v>
      </c>
      <c r="V1482" s="45" t="str">
        <f>VLOOKUP(R1482,'PCS Percentiles'!A$2:E$105,5,False)</f>
        <v>#N/A</v>
      </c>
      <c r="W1482" s="112" t="str">
        <f t="shared" si="10"/>
        <v>Within Standard Deviation</v>
      </c>
    </row>
    <row r="1483">
      <c r="A1483" t="b">
        <v>0</v>
      </c>
      <c r="B1483" s="1" t="s">
        <v>770</v>
      </c>
      <c r="C1483" s="1">
        <v>2680.0</v>
      </c>
      <c r="D1483" s="20">
        <v>44412.6774325</v>
      </c>
      <c r="E1483" s="1">
        <v>3.0</v>
      </c>
      <c r="F1483" s="1">
        <v>2.0</v>
      </c>
      <c r="G1483" s="1">
        <v>2.0</v>
      </c>
      <c r="H1483" s="1">
        <v>3.0</v>
      </c>
      <c r="I1483" s="1">
        <v>2.0</v>
      </c>
      <c r="J1483" s="1">
        <v>3.0</v>
      </c>
      <c r="K1483" s="1">
        <v>0.0</v>
      </c>
      <c r="L1483" s="1">
        <v>4.0</v>
      </c>
      <c r="M1483" s="1">
        <v>1.0</v>
      </c>
      <c r="N1483" s="1">
        <v>1.0</v>
      </c>
      <c r="O1483" s="1">
        <v>1.0</v>
      </c>
      <c r="P1483" s="1">
        <v>1.0</v>
      </c>
      <c r="Q1483" s="1">
        <v>3.0</v>
      </c>
      <c r="R1483" s="45">
        <f t="shared" si="6"/>
        <v>26</v>
      </c>
      <c r="S1483" s="45">
        <f t="shared" si="7"/>
        <v>13</v>
      </c>
      <c r="T1483" s="45">
        <f t="shared" si="8"/>
        <v>6</v>
      </c>
      <c r="U1483" s="45">
        <f t="shared" si="9"/>
        <v>7</v>
      </c>
      <c r="V1483" s="45">
        <f>VLOOKUP(R1483,'PCS Percentiles'!A$2:E$105,5,False)</f>
        <v>65</v>
      </c>
      <c r="W1483" s="112" t="str">
        <f t="shared" si="10"/>
        <v>Within Standard Deviation</v>
      </c>
    </row>
    <row r="1484">
      <c r="A1484" t="b">
        <v>0</v>
      </c>
      <c r="B1484" s="1" t="s">
        <v>696</v>
      </c>
      <c r="C1484" s="1">
        <v>2573.0</v>
      </c>
      <c r="D1484" s="20">
        <v>44412.692892673615</v>
      </c>
      <c r="E1484" s="1">
        <v>2.0</v>
      </c>
      <c r="F1484" s="1">
        <v>2.0</v>
      </c>
      <c r="G1484" s="1">
        <v>2.0</v>
      </c>
      <c r="H1484" s="1">
        <v>2.0</v>
      </c>
      <c r="I1484" s="1">
        <v>2.0</v>
      </c>
      <c r="J1484" s="1">
        <v>3.0</v>
      </c>
      <c r="K1484" s="1">
        <v>2.0</v>
      </c>
      <c r="L1484" s="1">
        <v>3.0</v>
      </c>
      <c r="M1484" s="1">
        <v>3.0</v>
      </c>
      <c r="N1484" s="1">
        <v>2.0</v>
      </c>
      <c r="O1484" s="1">
        <v>3.0</v>
      </c>
      <c r="P1484" s="1">
        <v>3.0</v>
      </c>
      <c r="Q1484" s="1">
        <v>2.0</v>
      </c>
      <c r="R1484" s="45">
        <f t="shared" si="6"/>
        <v>31</v>
      </c>
      <c r="S1484" s="45">
        <f t="shared" si="7"/>
        <v>13</v>
      </c>
      <c r="T1484" s="45">
        <f t="shared" si="8"/>
        <v>7</v>
      </c>
      <c r="U1484" s="45">
        <f t="shared" si="9"/>
        <v>11</v>
      </c>
      <c r="V1484" s="45">
        <f>VLOOKUP(R1484,'PCS Percentiles'!A$2:E$105,5,False)</f>
        <v>78</v>
      </c>
      <c r="W1484" s="112" t="str">
        <f t="shared" si="10"/>
        <v>Clinically Relevant</v>
      </c>
    </row>
    <row r="1485">
      <c r="A1485" t="b">
        <v>0</v>
      </c>
      <c r="B1485" s="1" t="s">
        <v>394</v>
      </c>
      <c r="C1485" s="1">
        <v>2203.0</v>
      </c>
      <c r="D1485" s="20">
        <v>44413.462175416666</v>
      </c>
      <c r="E1485" s="1">
        <v>4.0</v>
      </c>
      <c r="F1485" s="1">
        <v>3.0</v>
      </c>
      <c r="G1485" s="1">
        <v>4.0</v>
      </c>
      <c r="H1485" s="1">
        <v>4.0</v>
      </c>
      <c r="I1485" s="1">
        <v>4.0</v>
      </c>
      <c r="J1485" s="1">
        <v>4.0</v>
      </c>
      <c r="K1485" s="1">
        <v>2.0</v>
      </c>
      <c r="L1485" s="1">
        <v>4.0</v>
      </c>
      <c r="M1485" s="1">
        <v>3.0</v>
      </c>
      <c r="N1485" s="1">
        <v>3.0</v>
      </c>
      <c r="O1485" s="1">
        <v>4.0</v>
      </c>
      <c r="P1485" s="1">
        <v>3.0</v>
      </c>
      <c r="Q1485" s="1">
        <v>1.0</v>
      </c>
      <c r="R1485" s="45">
        <f t="shared" si="6"/>
        <v>43</v>
      </c>
      <c r="S1485" s="45">
        <f t="shared" si="7"/>
        <v>22</v>
      </c>
      <c r="T1485" s="45">
        <f t="shared" si="8"/>
        <v>7</v>
      </c>
      <c r="U1485" s="45">
        <f t="shared" si="9"/>
        <v>14</v>
      </c>
      <c r="V1485" s="45">
        <f>VLOOKUP(R1485,'PCS Percentiles'!A$2:E$105,5,False)</f>
        <v>95</v>
      </c>
      <c r="W1485" s="112" t="str">
        <f t="shared" si="10"/>
        <v>Clinically Relevant</v>
      </c>
    </row>
    <row r="1486">
      <c r="A1486" t="b">
        <v>0</v>
      </c>
      <c r="B1486" s="1" t="s">
        <v>771</v>
      </c>
      <c r="C1486" s="1">
        <v>2693.0</v>
      </c>
      <c r="D1486" s="20">
        <v>44413.690231030094</v>
      </c>
      <c r="E1486" s="1">
        <v>1.0</v>
      </c>
      <c r="F1486" s="1">
        <v>1.0</v>
      </c>
      <c r="G1486" s="1">
        <v>1.0</v>
      </c>
      <c r="H1486" s="1">
        <v>0.0</v>
      </c>
      <c r="I1486" s="1">
        <v>0.0</v>
      </c>
      <c r="J1486" s="1">
        <v>2.0</v>
      </c>
      <c r="K1486" s="1">
        <v>1.0</v>
      </c>
      <c r="L1486" s="1">
        <v>0.0</v>
      </c>
      <c r="M1486" s="1">
        <v>0.0</v>
      </c>
      <c r="N1486" s="1">
        <v>1.0</v>
      </c>
      <c r="O1486" s="1">
        <v>0.0</v>
      </c>
      <c r="P1486" s="1">
        <v>1.0</v>
      </c>
      <c r="Q1486" s="1">
        <v>2.0</v>
      </c>
      <c r="R1486" s="45">
        <f t="shared" si="6"/>
        <v>10</v>
      </c>
      <c r="S1486" s="45">
        <f t="shared" si="7"/>
        <v>4</v>
      </c>
      <c r="T1486" s="45">
        <f t="shared" si="8"/>
        <v>5</v>
      </c>
      <c r="U1486" s="45">
        <f t="shared" si="9"/>
        <v>1</v>
      </c>
      <c r="V1486" s="45">
        <f>VLOOKUP(R1486,'PCS Percentiles'!A$2:E$105,5,False)</f>
        <v>24</v>
      </c>
      <c r="W1486" s="112" t="str">
        <f t="shared" si="10"/>
        <v>Within Standard Deviation</v>
      </c>
    </row>
    <row r="1487">
      <c r="A1487" t="b">
        <v>0</v>
      </c>
      <c r="B1487" s="1" t="s">
        <v>645</v>
      </c>
      <c r="C1487" s="1">
        <v>2489.0</v>
      </c>
      <c r="D1487" s="20">
        <v>44413.7582815162</v>
      </c>
      <c r="E1487" s="1">
        <v>3.0</v>
      </c>
      <c r="F1487" s="1">
        <v>0.0</v>
      </c>
      <c r="G1487" s="1">
        <v>3.0</v>
      </c>
      <c r="H1487" s="1">
        <v>1.0</v>
      </c>
      <c r="I1487" s="1">
        <v>4.0</v>
      </c>
      <c r="J1487" s="1">
        <v>3.0</v>
      </c>
      <c r="K1487" s="1">
        <v>0.0</v>
      </c>
      <c r="L1487" s="1">
        <v>4.0</v>
      </c>
      <c r="M1487" s="1">
        <v>1.0</v>
      </c>
      <c r="N1487" s="1">
        <v>3.0</v>
      </c>
      <c r="O1487" s="1">
        <v>3.0</v>
      </c>
      <c r="P1487" s="1">
        <v>3.0</v>
      </c>
      <c r="Q1487" s="1">
        <v>2.0</v>
      </c>
      <c r="R1487" s="45">
        <f t="shared" si="6"/>
        <v>30</v>
      </c>
      <c r="S1487" s="45">
        <f t="shared" si="7"/>
        <v>14</v>
      </c>
      <c r="T1487" s="45">
        <f t="shared" si="8"/>
        <v>5</v>
      </c>
      <c r="U1487" s="45">
        <f t="shared" si="9"/>
        <v>11</v>
      </c>
      <c r="V1487" s="45">
        <f>VLOOKUP(R1487,'PCS Percentiles'!A$2:E$105,5,False)</f>
        <v>75</v>
      </c>
      <c r="W1487" s="112" t="str">
        <f t="shared" si="10"/>
        <v>Clinically Relevant</v>
      </c>
    </row>
    <row r="1488">
      <c r="A1488" t="b">
        <v>0</v>
      </c>
      <c r="B1488" s="1" t="s">
        <v>214</v>
      </c>
      <c r="C1488" s="1">
        <v>2358.0</v>
      </c>
      <c r="D1488" s="20">
        <v>44414.69112969907</v>
      </c>
      <c r="E1488" s="1">
        <v>1.0</v>
      </c>
      <c r="F1488" s="1">
        <v>1.0</v>
      </c>
      <c r="G1488" s="1">
        <v>1.0</v>
      </c>
      <c r="H1488" s="1">
        <v>1.0</v>
      </c>
      <c r="I1488" s="1">
        <v>1.0</v>
      </c>
      <c r="J1488" s="1">
        <v>2.0</v>
      </c>
      <c r="K1488" s="1">
        <v>1.0</v>
      </c>
      <c r="L1488" s="1">
        <v>1.0</v>
      </c>
      <c r="M1488" s="1">
        <v>1.0</v>
      </c>
      <c r="N1488" s="1">
        <v>1.0</v>
      </c>
      <c r="O1488" s="1">
        <v>1.0</v>
      </c>
      <c r="P1488" s="1">
        <v>1.0</v>
      </c>
      <c r="Q1488" s="1">
        <v>1.0</v>
      </c>
      <c r="R1488" s="45">
        <f t="shared" si="6"/>
        <v>14</v>
      </c>
      <c r="S1488" s="45">
        <f t="shared" si="7"/>
        <v>6</v>
      </c>
      <c r="T1488" s="45">
        <f t="shared" si="8"/>
        <v>4</v>
      </c>
      <c r="U1488" s="45">
        <f t="shared" si="9"/>
        <v>4</v>
      </c>
      <c r="V1488" s="45">
        <f>VLOOKUP(R1488,'PCS Percentiles'!A$2:E$105,5,False)</f>
        <v>35</v>
      </c>
      <c r="W1488" s="112" t="str">
        <f t="shared" si="10"/>
        <v>Within Standard Deviation</v>
      </c>
    </row>
    <row r="1489">
      <c r="A1489" t="b">
        <v>0</v>
      </c>
      <c r="B1489" s="1" t="s">
        <v>772</v>
      </c>
      <c r="C1489" s="1">
        <v>2690.0</v>
      </c>
      <c r="D1489" s="20">
        <v>44414.69146104167</v>
      </c>
      <c r="E1489" s="1">
        <v>3.0</v>
      </c>
      <c r="F1489" s="1">
        <v>1.0</v>
      </c>
      <c r="G1489" s="1">
        <v>0.0</v>
      </c>
      <c r="H1489" s="1">
        <v>0.0</v>
      </c>
      <c r="I1489" s="1">
        <v>0.0</v>
      </c>
      <c r="J1489" s="1">
        <v>1.0</v>
      </c>
      <c r="K1489" s="1">
        <v>0.0</v>
      </c>
      <c r="L1489" s="1">
        <v>0.0</v>
      </c>
      <c r="M1489" s="1">
        <v>0.0</v>
      </c>
      <c r="N1489" s="1">
        <v>1.0</v>
      </c>
      <c r="O1489" s="1">
        <v>2.0</v>
      </c>
      <c r="P1489" s="1">
        <v>3.0</v>
      </c>
      <c r="Q1489" s="1">
        <v>2.0</v>
      </c>
      <c r="R1489" s="45">
        <f t="shared" si="6"/>
        <v>13</v>
      </c>
      <c r="S1489" s="45">
        <f t="shared" si="7"/>
        <v>7</v>
      </c>
      <c r="T1489" s="45">
        <f t="shared" si="8"/>
        <v>3</v>
      </c>
      <c r="U1489" s="45">
        <f t="shared" si="9"/>
        <v>3</v>
      </c>
      <c r="V1489" s="45">
        <f>VLOOKUP(R1489,'PCS Percentiles'!A$2:E$105,5,False)</f>
        <v>34</v>
      </c>
      <c r="W1489" s="112" t="str">
        <f t="shared" si="10"/>
        <v>Within Standard Deviation</v>
      </c>
    </row>
    <row r="1490">
      <c r="A1490" t="b">
        <v>0</v>
      </c>
      <c r="B1490" s="1" t="s">
        <v>214</v>
      </c>
      <c r="C1490" s="1">
        <v>2358.0</v>
      </c>
      <c r="D1490" s="20">
        <v>44414.70018297454</v>
      </c>
      <c r="E1490" s="1">
        <v>1.0</v>
      </c>
      <c r="F1490" s="1">
        <v>1.0</v>
      </c>
      <c r="G1490" s="1">
        <v>1.0</v>
      </c>
      <c r="H1490" s="1">
        <v>1.0</v>
      </c>
      <c r="I1490" s="1">
        <v>1.0</v>
      </c>
      <c r="J1490" s="1">
        <v>2.0</v>
      </c>
      <c r="K1490" s="1">
        <v>1.0</v>
      </c>
      <c r="L1490" s="1">
        <v>1.0</v>
      </c>
      <c r="M1490" s="1">
        <v>1.0</v>
      </c>
      <c r="N1490" s="1">
        <v>1.0</v>
      </c>
      <c r="O1490" s="1">
        <v>1.0</v>
      </c>
      <c r="P1490" s="1">
        <v>1.0</v>
      </c>
      <c r="Q1490" s="1">
        <v>1.0</v>
      </c>
      <c r="R1490" s="45">
        <f t="shared" si="6"/>
        <v>14</v>
      </c>
      <c r="S1490" s="45">
        <f t="shared" si="7"/>
        <v>6</v>
      </c>
      <c r="T1490" s="45">
        <f t="shared" si="8"/>
        <v>4</v>
      </c>
      <c r="U1490" s="45">
        <f t="shared" si="9"/>
        <v>4</v>
      </c>
      <c r="V1490" s="45">
        <f>VLOOKUP(R1490,'PCS Percentiles'!A$2:E$105,5,False)</f>
        <v>35</v>
      </c>
      <c r="W1490" s="112" t="str">
        <f t="shared" si="10"/>
        <v>Within Standard Deviation</v>
      </c>
    </row>
    <row r="1491">
      <c r="A1491" t="b">
        <v>0</v>
      </c>
      <c r="B1491" s="1" t="s">
        <v>773</v>
      </c>
      <c r="C1491" s="1">
        <v>2687.0</v>
      </c>
      <c r="D1491" s="20">
        <v>44414.73850774305</v>
      </c>
      <c r="E1491" s="1">
        <v>3.0</v>
      </c>
      <c r="F1491" s="1">
        <v>1.0</v>
      </c>
      <c r="G1491" s="1">
        <v>0.0</v>
      </c>
      <c r="H1491" s="1">
        <v>3.0</v>
      </c>
      <c r="I1491" s="1">
        <v>1.0</v>
      </c>
      <c r="J1491" s="1">
        <v>3.0</v>
      </c>
      <c r="K1491" s="1">
        <v>0.0</v>
      </c>
      <c r="L1491" s="1">
        <v>3.0</v>
      </c>
      <c r="M1491" s="1">
        <v>3.0</v>
      </c>
      <c r="N1491" s="1">
        <v>2.0</v>
      </c>
      <c r="O1491" s="1">
        <v>3.0</v>
      </c>
      <c r="P1491" s="1">
        <v>1.0</v>
      </c>
      <c r="Q1491" s="1">
        <v>0.0</v>
      </c>
      <c r="R1491" s="45">
        <f t="shared" si="6"/>
        <v>23</v>
      </c>
      <c r="S1491" s="45">
        <f t="shared" si="7"/>
        <v>9</v>
      </c>
      <c r="T1491" s="45">
        <f t="shared" si="8"/>
        <v>3</v>
      </c>
      <c r="U1491" s="45">
        <f t="shared" si="9"/>
        <v>11</v>
      </c>
      <c r="V1491" s="45">
        <f>VLOOKUP(R1491,'PCS Percentiles'!A$2:E$105,5,False)</f>
        <v>57</v>
      </c>
      <c r="W1491" s="112" t="str">
        <f t="shared" si="10"/>
        <v>Within Standard Deviation</v>
      </c>
    </row>
    <row r="1492">
      <c r="A1492" t="b">
        <v>0</v>
      </c>
      <c r="B1492" s="1" t="s">
        <v>768</v>
      </c>
      <c r="C1492" s="1">
        <v>2681.0</v>
      </c>
      <c r="D1492" s="20">
        <v>44416.54761202546</v>
      </c>
      <c r="E1492" s="1">
        <v>4.0</v>
      </c>
      <c r="F1492" s="1">
        <v>4.0</v>
      </c>
      <c r="G1492" s="1">
        <v>3.0</v>
      </c>
      <c r="H1492" s="1">
        <v>4.0</v>
      </c>
      <c r="I1492" s="1">
        <v>4.0</v>
      </c>
      <c r="J1492" s="1">
        <v>4.0</v>
      </c>
      <c r="K1492" s="1">
        <v>4.0</v>
      </c>
      <c r="L1492" s="1">
        <v>4.0</v>
      </c>
      <c r="M1492" s="1">
        <v>4.0</v>
      </c>
      <c r="N1492" s="1">
        <v>4.0</v>
      </c>
      <c r="O1492" s="1">
        <v>4.0</v>
      </c>
      <c r="P1492" s="1">
        <v>4.0</v>
      </c>
      <c r="Q1492" s="1">
        <v>4.0</v>
      </c>
      <c r="R1492" s="45">
        <f t="shared" si="6"/>
        <v>51</v>
      </c>
      <c r="S1492" s="45">
        <f t="shared" si="7"/>
        <v>23</v>
      </c>
      <c r="T1492" s="45">
        <f t="shared" si="8"/>
        <v>12</v>
      </c>
      <c r="U1492" s="45">
        <f t="shared" si="9"/>
        <v>16</v>
      </c>
      <c r="V1492" s="45">
        <f>VLOOKUP(R1492,'PCS Percentiles'!A$2:E$105,5,False)</f>
        <v>100</v>
      </c>
      <c r="W1492" s="112" t="str">
        <f t="shared" si="10"/>
        <v>Clinically Relevant</v>
      </c>
    </row>
    <row r="1493">
      <c r="A1493" t="b">
        <v>0</v>
      </c>
      <c r="B1493" s="1" t="s">
        <v>322</v>
      </c>
      <c r="C1493" s="1">
        <v>2110.0</v>
      </c>
      <c r="D1493" s="20">
        <v>44416.635206921295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2.0</v>
      </c>
      <c r="K1493" s="1">
        <v>1.0</v>
      </c>
      <c r="L1493" s="1">
        <v>1.0</v>
      </c>
      <c r="M1493" s="1">
        <v>0.0</v>
      </c>
      <c r="N1493" s="1">
        <v>0.0</v>
      </c>
      <c r="O1493" s="1">
        <v>0.0</v>
      </c>
      <c r="P1493" s="1">
        <v>1.0</v>
      </c>
      <c r="Q1493" s="1">
        <v>0.0</v>
      </c>
      <c r="R1493" s="45">
        <f t="shared" si="6"/>
        <v>5</v>
      </c>
      <c r="S1493" s="45">
        <f t="shared" si="7"/>
        <v>1</v>
      </c>
      <c r="T1493" s="45">
        <f t="shared" si="8"/>
        <v>3</v>
      </c>
      <c r="U1493" s="45">
        <f t="shared" si="9"/>
        <v>1</v>
      </c>
      <c r="V1493" s="45">
        <f>VLOOKUP(R1493,'PCS Percentiles'!A$2:E$105,5,False)</f>
        <v>11</v>
      </c>
      <c r="W1493" s="112" t="str">
        <f t="shared" si="10"/>
        <v>Within Standard Deviation</v>
      </c>
    </row>
    <row r="1494">
      <c r="A1494" t="b">
        <v>0</v>
      </c>
      <c r="B1494" s="1" t="s">
        <v>774</v>
      </c>
      <c r="C1494" s="1">
        <v>2694.0</v>
      </c>
      <c r="D1494" s="20">
        <v>44417.408418113424</v>
      </c>
      <c r="E1494" s="1">
        <v>4.0</v>
      </c>
      <c r="F1494" s="1">
        <v>1.0</v>
      </c>
      <c r="G1494" s="1">
        <v>3.0</v>
      </c>
      <c r="H1494" s="1">
        <v>2.0</v>
      </c>
      <c r="I1494" s="1">
        <v>3.0</v>
      </c>
      <c r="J1494" s="1">
        <v>4.0</v>
      </c>
      <c r="K1494" s="1">
        <v>4.0</v>
      </c>
      <c r="L1494" s="1">
        <v>4.0</v>
      </c>
      <c r="M1494" s="1">
        <v>4.0</v>
      </c>
      <c r="N1494" s="1">
        <v>3.0</v>
      </c>
      <c r="O1494" s="1">
        <v>4.0</v>
      </c>
      <c r="P1494" s="1">
        <v>0.0</v>
      </c>
      <c r="Q1494" s="1">
        <v>4.0</v>
      </c>
      <c r="R1494" s="45">
        <f t="shared" si="6"/>
        <v>40</v>
      </c>
      <c r="S1494" s="45">
        <f t="shared" si="7"/>
        <v>13</v>
      </c>
      <c r="T1494" s="45">
        <f t="shared" si="8"/>
        <v>12</v>
      </c>
      <c r="U1494" s="45">
        <f t="shared" si="9"/>
        <v>15</v>
      </c>
      <c r="V1494" s="45">
        <f>VLOOKUP(R1494,'PCS Percentiles'!A$2:E$105,5,False)</f>
        <v>92</v>
      </c>
      <c r="W1494" s="112" t="str">
        <f t="shared" si="10"/>
        <v>Clinically Relevant</v>
      </c>
    </row>
    <row r="1495">
      <c r="A1495" t="b">
        <v>0</v>
      </c>
      <c r="B1495" s="1" t="s">
        <v>317</v>
      </c>
      <c r="C1495" s="1">
        <v>2087.0</v>
      </c>
      <c r="D1495" s="20">
        <v>44417.40924569445</v>
      </c>
      <c r="E1495" s="1">
        <v>1.0</v>
      </c>
      <c r="F1495" s="1">
        <v>1.0</v>
      </c>
      <c r="G1495" s="1">
        <v>1.0</v>
      </c>
      <c r="H1495" s="1">
        <v>2.0</v>
      </c>
      <c r="I1495" s="1">
        <v>1.0</v>
      </c>
      <c r="J1495" s="1">
        <v>2.0</v>
      </c>
      <c r="K1495" s="1">
        <v>0.0</v>
      </c>
      <c r="L1495" s="1">
        <v>1.0</v>
      </c>
      <c r="M1495" s="1">
        <v>1.0</v>
      </c>
      <c r="N1495" s="1">
        <v>0.0</v>
      </c>
      <c r="O1495" s="1">
        <v>0.0</v>
      </c>
      <c r="P1495" s="1">
        <v>1.0</v>
      </c>
      <c r="Q1495" s="1">
        <v>0.0</v>
      </c>
      <c r="R1495" s="45">
        <f t="shared" si="6"/>
        <v>11</v>
      </c>
      <c r="S1495" s="45">
        <f t="shared" si="7"/>
        <v>7</v>
      </c>
      <c r="T1495" s="45">
        <f t="shared" si="8"/>
        <v>2</v>
      </c>
      <c r="U1495" s="45">
        <f t="shared" si="9"/>
        <v>2</v>
      </c>
      <c r="V1495" s="45">
        <f>VLOOKUP(R1495,'PCS Percentiles'!A$2:E$105,5,False)</f>
        <v>28</v>
      </c>
      <c r="W1495" s="112" t="str">
        <f t="shared" si="10"/>
        <v>Within Standard Deviation</v>
      </c>
    </row>
    <row r="1496">
      <c r="A1496" t="b">
        <v>0</v>
      </c>
      <c r="B1496" s="1" t="s">
        <v>214</v>
      </c>
      <c r="C1496" s="1">
        <v>2285.0</v>
      </c>
      <c r="D1496" s="20">
        <v>44417.443309166665</v>
      </c>
      <c r="E1496" s="1">
        <v>4.0</v>
      </c>
      <c r="F1496" s="1">
        <v>4.0</v>
      </c>
      <c r="G1496" s="1">
        <v>3.0</v>
      </c>
      <c r="H1496" s="1">
        <v>4.0</v>
      </c>
      <c r="I1496" s="1">
        <v>3.0</v>
      </c>
      <c r="J1496" s="1">
        <v>4.0</v>
      </c>
      <c r="K1496" s="1">
        <v>3.0</v>
      </c>
      <c r="L1496" s="1">
        <v>4.0</v>
      </c>
      <c r="M1496" s="1">
        <v>4.0</v>
      </c>
      <c r="N1496" s="1">
        <v>4.0</v>
      </c>
      <c r="O1496" s="1">
        <v>4.0</v>
      </c>
      <c r="P1496" s="1">
        <v>3.0</v>
      </c>
      <c r="Q1496" s="1">
        <v>4.0</v>
      </c>
      <c r="R1496" s="45">
        <f t="shared" si="6"/>
        <v>48</v>
      </c>
      <c r="S1496" s="45">
        <f t="shared" si="7"/>
        <v>21</v>
      </c>
      <c r="T1496" s="45">
        <f t="shared" si="8"/>
        <v>11</v>
      </c>
      <c r="U1496" s="45">
        <f t="shared" si="9"/>
        <v>16</v>
      </c>
      <c r="V1496" s="45">
        <f>VLOOKUP(R1496,'PCS Percentiles'!A$2:E$105,5,False)</f>
        <v>99</v>
      </c>
      <c r="W1496" s="112" t="str">
        <f t="shared" si="10"/>
        <v>Clinically Relevant</v>
      </c>
    </row>
    <row r="1497">
      <c r="A1497" t="b">
        <v>0</v>
      </c>
      <c r="B1497" s="1" t="s">
        <v>776</v>
      </c>
      <c r="C1497" s="1">
        <v>2699.0</v>
      </c>
      <c r="D1497" s="20">
        <v>44417.60844273148</v>
      </c>
      <c r="E1497" s="1">
        <v>2.0</v>
      </c>
      <c r="F1497" s="1">
        <v>1.0</v>
      </c>
      <c r="G1497" s="1">
        <v>1.0</v>
      </c>
      <c r="H1497" s="1">
        <v>1.0</v>
      </c>
      <c r="I1497" s="1">
        <v>1.0</v>
      </c>
      <c r="J1497" s="1">
        <v>0.0</v>
      </c>
      <c r="K1497" s="1">
        <v>0.0</v>
      </c>
      <c r="L1497" s="1">
        <v>3.0</v>
      </c>
      <c r="M1497" s="1">
        <v>3.0</v>
      </c>
      <c r="N1497" s="1">
        <v>1.0</v>
      </c>
      <c r="O1497" s="1">
        <v>2.0</v>
      </c>
      <c r="P1497" s="1">
        <v>1.0</v>
      </c>
      <c r="Q1497" s="1">
        <v>1.0</v>
      </c>
      <c r="R1497" s="45">
        <f t="shared" si="6"/>
        <v>17</v>
      </c>
      <c r="S1497" s="45">
        <f t="shared" si="7"/>
        <v>7</v>
      </c>
      <c r="T1497" s="45">
        <f t="shared" si="8"/>
        <v>1</v>
      </c>
      <c r="U1497" s="45">
        <f t="shared" si="9"/>
        <v>9</v>
      </c>
      <c r="V1497" s="45">
        <f>VLOOKUP(R1497,'PCS Percentiles'!A$2:E$105,5,False)</f>
        <v>44</v>
      </c>
      <c r="W1497" s="112" t="str">
        <f t="shared" si="10"/>
        <v>Within Standard Deviation</v>
      </c>
    </row>
    <row r="1498">
      <c r="A1498" t="b">
        <v>0</v>
      </c>
      <c r="B1498" s="1" t="s">
        <v>778</v>
      </c>
      <c r="C1498" s="1">
        <v>2675.0</v>
      </c>
      <c r="D1498" s="20">
        <v>44417.69324601852</v>
      </c>
      <c r="E1498" s="1">
        <v>1.0</v>
      </c>
      <c r="F1498" s="1">
        <v>1.0</v>
      </c>
      <c r="G1498" s="1">
        <v>1.0</v>
      </c>
      <c r="H1498" s="1">
        <v>1.0</v>
      </c>
      <c r="I1498" s="1">
        <v>1.0</v>
      </c>
      <c r="J1498" s="1">
        <v>0.0</v>
      </c>
      <c r="K1498" s="1">
        <v>0.0</v>
      </c>
      <c r="L1498" s="1">
        <v>1.0</v>
      </c>
      <c r="M1498" s="1">
        <v>0.0</v>
      </c>
      <c r="N1498" s="1">
        <v>0.0</v>
      </c>
      <c r="O1498" s="1">
        <v>1.0</v>
      </c>
      <c r="P1498" s="1">
        <v>1.0</v>
      </c>
      <c r="Q1498" s="1">
        <v>0.0</v>
      </c>
      <c r="R1498" s="45">
        <f t="shared" si="6"/>
        <v>8</v>
      </c>
      <c r="S1498" s="45">
        <f t="shared" si="7"/>
        <v>6</v>
      </c>
      <c r="T1498" s="45">
        <f t="shared" si="8"/>
        <v>0</v>
      </c>
      <c r="U1498" s="45">
        <f t="shared" si="9"/>
        <v>2</v>
      </c>
      <c r="V1498" s="45">
        <f>VLOOKUP(R1498,'PCS Percentiles'!A$2:E$105,5,False)</f>
        <v>19</v>
      </c>
      <c r="W1498" s="112" t="str">
        <f t="shared" si="10"/>
        <v>Within Standard Deviation</v>
      </c>
    </row>
    <row r="1499">
      <c r="A1499" t="b">
        <v>0</v>
      </c>
      <c r="B1499" s="1" t="s">
        <v>715</v>
      </c>
      <c r="C1499" s="1">
        <v>2565.0</v>
      </c>
      <c r="D1499" s="20">
        <v>44417.871459918984</v>
      </c>
      <c r="E1499" s="1">
        <v>2.0</v>
      </c>
      <c r="F1499" s="1">
        <v>2.0</v>
      </c>
      <c r="G1499" s="1">
        <v>2.0</v>
      </c>
      <c r="H1499" s="1">
        <v>2.0</v>
      </c>
      <c r="I1499" s="1">
        <v>1.0</v>
      </c>
      <c r="J1499" s="1">
        <v>2.0</v>
      </c>
      <c r="K1499" s="1">
        <v>2.0</v>
      </c>
      <c r="L1499" s="1">
        <v>2.0</v>
      </c>
      <c r="M1499" s="1">
        <v>1.0</v>
      </c>
      <c r="N1499" s="1">
        <v>2.0</v>
      </c>
      <c r="O1499" s="1">
        <v>2.0</v>
      </c>
      <c r="P1499" s="1">
        <v>2.0</v>
      </c>
      <c r="Q1499" s="1">
        <v>1.0</v>
      </c>
      <c r="R1499" s="45">
        <f t="shared" si="6"/>
        <v>23</v>
      </c>
      <c r="S1499" s="45">
        <f t="shared" si="7"/>
        <v>11</v>
      </c>
      <c r="T1499" s="45">
        <f t="shared" si="8"/>
        <v>5</v>
      </c>
      <c r="U1499" s="45">
        <f t="shared" si="9"/>
        <v>7</v>
      </c>
      <c r="V1499" s="45">
        <f>VLOOKUP(R1499,'PCS Percentiles'!A$2:E$105,5,False)</f>
        <v>57</v>
      </c>
      <c r="W1499" s="112" t="str">
        <f t="shared" si="10"/>
        <v>Within Standard Deviation</v>
      </c>
    </row>
    <row r="1500">
      <c r="A1500" t="b">
        <v>0</v>
      </c>
      <c r="B1500" s="1" t="s">
        <v>775</v>
      </c>
      <c r="C1500" s="1">
        <v>2696.0</v>
      </c>
      <c r="D1500" s="20">
        <v>44418.485589375</v>
      </c>
      <c r="E1500" s="1">
        <v>0.0</v>
      </c>
      <c r="F1500" s="1">
        <v>0.0</v>
      </c>
      <c r="G1500" s="1">
        <v>0.0</v>
      </c>
      <c r="H1500" s="1">
        <v>1.0</v>
      </c>
      <c r="I1500" s="1">
        <v>0.0</v>
      </c>
      <c r="J1500" s="1">
        <v>0.0</v>
      </c>
      <c r="K1500" s="1">
        <v>0.0</v>
      </c>
      <c r="L1500" s="1">
        <v>3.0</v>
      </c>
      <c r="M1500" s="1">
        <v>2.0</v>
      </c>
      <c r="N1500" s="1">
        <v>0.0</v>
      </c>
      <c r="O1500" s="1">
        <v>1.0</v>
      </c>
      <c r="P1500" s="1">
        <v>0.0</v>
      </c>
      <c r="Q1500" s="1">
        <v>0.0</v>
      </c>
      <c r="R1500" s="45">
        <f t="shared" si="6"/>
        <v>7</v>
      </c>
      <c r="S1500" s="45">
        <f t="shared" si="7"/>
        <v>1</v>
      </c>
      <c r="T1500" s="45">
        <f t="shared" si="8"/>
        <v>0</v>
      </c>
      <c r="U1500" s="45">
        <f t="shared" si="9"/>
        <v>6</v>
      </c>
      <c r="V1500" s="45">
        <f>VLOOKUP(R1500,'PCS Percentiles'!A$2:E$105,5,False)</f>
        <v>17</v>
      </c>
      <c r="W1500" s="112" t="str">
        <f t="shared" si="10"/>
        <v>Within Standard Deviation</v>
      </c>
    </row>
    <row r="1501">
      <c r="A1501" t="b">
        <v>0</v>
      </c>
      <c r="B1501" s="1" t="s">
        <v>780</v>
      </c>
      <c r="C1501" s="1">
        <v>2697.0</v>
      </c>
      <c r="D1501" s="20">
        <v>44419.692500613426</v>
      </c>
      <c r="E1501" s="1">
        <v>4.0</v>
      </c>
      <c r="F1501" s="1">
        <v>0.0</v>
      </c>
      <c r="G1501" s="1">
        <v>4.0</v>
      </c>
      <c r="H1501" s="1">
        <v>4.0</v>
      </c>
      <c r="I1501" s="1">
        <v>2.0</v>
      </c>
      <c r="J1501" s="1">
        <v>3.0</v>
      </c>
      <c r="K1501" s="1">
        <v>0.0</v>
      </c>
      <c r="L1501" s="1">
        <v>3.0</v>
      </c>
      <c r="M1501" s="1">
        <v>2.0</v>
      </c>
      <c r="N1501" s="1">
        <v>1.0</v>
      </c>
      <c r="O1501" s="1">
        <v>3.0</v>
      </c>
      <c r="P1501" s="1">
        <v>3.0</v>
      </c>
      <c r="Q1501" s="1">
        <v>1.0</v>
      </c>
      <c r="R1501" s="45">
        <f t="shared" si="6"/>
        <v>30</v>
      </c>
      <c r="S1501" s="45">
        <f t="shared" si="7"/>
        <v>17</v>
      </c>
      <c r="T1501" s="45">
        <f t="shared" si="8"/>
        <v>4</v>
      </c>
      <c r="U1501" s="45">
        <f t="shared" si="9"/>
        <v>9</v>
      </c>
      <c r="V1501" s="45">
        <f>VLOOKUP(R1501,'PCS Percentiles'!A$2:E$105,5,False)</f>
        <v>75</v>
      </c>
      <c r="W1501" s="112" t="str">
        <f t="shared" si="10"/>
        <v>Clinically Relevant</v>
      </c>
    </row>
    <row r="1502">
      <c r="A1502" t="b">
        <v>0</v>
      </c>
      <c r="B1502" s="1" t="s">
        <v>781</v>
      </c>
      <c r="C1502" s="1">
        <v>2674.0</v>
      </c>
      <c r="D1502" s="20">
        <v>44419.700914664354</v>
      </c>
      <c r="E1502" s="1">
        <v>4.0</v>
      </c>
      <c r="F1502" s="1">
        <v>2.0</v>
      </c>
      <c r="G1502" s="1">
        <v>2.0</v>
      </c>
      <c r="H1502" s="1">
        <v>2.0</v>
      </c>
      <c r="I1502" s="1">
        <v>3.0</v>
      </c>
      <c r="J1502" s="1">
        <v>4.0</v>
      </c>
      <c r="K1502" s="1">
        <v>2.0</v>
      </c>
      <c r="L1502" s="1">
        <v>4.0</v>
      </c>
      <c r="M1502" s="1">
        <v>2.0</v>
      </c>
      <c r="N1502" s="1">
        <v>2.0</v>
      </c>
      <c r="O1502" s="1">
        <v>4.0</v>
      </c>
      <c r="P1502" s="1">
        <v>3.0</v>
      </c>
      <c r="Q1502" s="1">
        <v>3.0</v>
      </c>
      <c r="R1502" s="45">
        <f t="shared" si="6"/>
        <v>37</v>
      </c>
      <c r="S1502" s="45">
        <f t="shared" si="7"/>
        <v>16</v>
      </c>
      <c r="T1502" s="45">
        <f t="shared" si="8"/>
        <v>9</v>
      </c>
      <c r="U1502" s="45">
        <f t="shared" si="9"/>
        <v>12</v>
      </c>
      <c r="V1502" s="45">
        <f>VLOOKUP(R1502,'PCS Percentiles'!A$2:E$105,5,False)</f>
        <v>88</v>
      </c>
      <c r="W1502" s="112" t="str">
        <f t="shared" si="10"/>
        <v>Clinically Relevant</v>
      </c>
    </row>
    <row r="1503">
      <c r="A1503" t="b">
        <v>0</v>
      </c>
      <c r="B1503" s="1" t="s">
        <v>663</v>
      </c>
      <c r="C1503" s="1">
        <v>2093.0</v>
      </c>
      <c r="D1503" s="20">
        <v>44420.36792618055</v>
      </c>
      <c r="E1503" s="1">
        <v>3.0</v>
      </c>
      <c r="F1503" s="1">
        <v>1.0</v>
      </c>
      <c r="G1503" s="1">
        <v>1.0</v>
      </c>
      <c r="H1503" s="1">
        <v>1.0</v>
      </c>
      <c r="I1503" s="1">
        <v>1.0</v>
      </c>
      <c r="J1503" s="1">
        <v>0.0</v>
      </c>
      <c r="K1503" s="1">
        <v>0.0</v>
      </c>
      <c r="L1503" s="1">
        <v>1.0</v>
      </c>
      <c r="M1503" s="1">
        <v>0.0</v>
      </c>
      <c r="N1503" s="1">
        <v>0.0</v>
      </c>
      <c r="O1503" s="1">
        <v>1.0</v>
      </c>
      <c r="P1503" s="1">
        <v>0.0</v>
      </c>
      <c r="Q1503" s="1">
        <v>0.0</v>
      </c>
      <c r="R1503" s="45">
        <f t="shared" si="6"/>
        <v>9</v>
      </c>
      <c r="S1503" s="45">
        <f t="shared" si="7"/>
        <v>7</v>
      </c>
      <c r="T1503" s="45">
        <f t="shared" si="8"/>
        <v>0</v>
      </c>
      <c r="U1503" s="45">
        <f t="shared" si="9"/>
        <v>2</v>
      </c>
      <c r="V1503" s="45">
        <f>VLOOKUP(R1503,'PCS Percentiles'!A$2:E$105,5,False)</f>
        <v>21</v>
      </c>
      <c r="W1503" s="112" t="str">
        <f t="shared" si="10"/>
        <v>Within Standard Deviation</v>
      </c>
    </row>
    <row r="1504">
      <c r="A1504" t="b">
        <v>0</v>
      </c>
      <c r="B1504" s="1" t="s">
        <v>301</v>
      </c>
      <c r="C1504" s="1">
        <v>2066.0</v>
      </c>
      <c r="D1504" s="20">
        <v>44420.38225847222</v>
      </c>
      <c r="E1504" s="1">
        <v>3.0</v>
      </c>
      <c r="F1504" s="1">
        <v>3.0</v>
      </c>
      <c r="G1504" s="1">
        <v>3.0</v>
      </c>
      <c r="H1504" s="1">
        <v>3.0</v>
      </c>
      <c r="I1504" s="1">
        <v>3.0</v>
      </c>
      <c r="J1504" s="1">
        <v>3.0</v>
      </c>
      <c r="K1504" s="1">
        <v>1.0</v>
      </c>
      <c r="L1504" s="1">
        <v>3.0</v>
      </c>
      <c r="M1504" s="1">
        <v>1.0</v>
      </c>
      <c r="N1504" s="1">
        <v>0.0</v>
      </c>
      <c r="O1504" s="1">
        <v>2.0</v>
      </c>
      <c r="P1504" s="1">
        <v>1.0</v>
      </c>
      <c r="Q1504" s="1">
        <v>2.0</v>
      </c>
      <c r="R1504" s="45">
        <f t="shared" si="6"/>
        <v>28</v>
      </c>
      <c r="S1504" s="45">
        <f t="shared" si="7"/>
        <v>16</v>
      </c>
      <c r="T1504" s="45">
        <f t="shared" si="8"/>
        <v>6</v>
      </c>
      <c r="U1504" s="45">
        <f t="shared" si="9"/>
        <v>6</v>
      </c>
      <c r="V1504" s="45">
        <f>VLOOKUP(R1504,'PCS Percentiles'!A$2:E$105,5,False)</f>
        <v>69</v>
      </c>
      <c r="W1504" s="112" t="str">
        <f t="shared" si="10"/>
        <v>Within Standard Deviation</v>
      </c>
    </row>
    <row r="1505">
      <c r="A1505" t="b">
        <v>0</v>
      </c>
      <c r="B1505" s="1" t="s">
        <v>532</v>
      </c>
      <c r="C1505" s="1">
        <v>2272.0</v>
      </c>
      <c r="D1505" s="20">
        <v>44420.453286620366</v>
      </c>
      <c r="E1505" s="1">
        <v>1.0</v>
      </c>
      <c r="F1505" s="1">
        <v>1.0</v>
      </c>
      <c r="G1505" s="1">
        <v>1.0</v>
      </c>
      <c r="H1505" s="1">
        <v>1.0</v>
      </c>
      <c r="I1505" s="1">
        <v>1.0</v>
      </c>
      <c r="J1505" s="1">
        <v>1.0</v>
      </c>
      <c r="K1505" s="1">
        <v>1.0</v>
      </c>
      <c r="L1505" s="1">
        <v>1.0</v>
      </c>
      <c r="M1505" s="1">
        <v>1.0</v>
      </c>
      <c r="N1505" s="1">
        <v>1.0</v>
      </c>
      <c r="O1505" s="1">
        <v>1.0</v>
      </c>
      <c r="P1505" s="1">
        <v>1.0</v>
      </c>
      <c r="Q1505" s="1">
        <v>1.0</v>
      </c>
      <c r="R1505" s="45">
        <f t="shared" si="6"/>
        <v>13</v>
      </c>
      <c r="S1505" s="45">
        <f t="shared" si="7"/>
        <v>6</v>
      </c>
      <c r="T1505" s="45">
        <f t="shared" si="8"/>
        <v>3</v>
      </c>
      <c r="U1505" s="45">
        <f t="shared" si="9"/>
        <v>4</v>
      </c>
      <c r="V1505" s="45">
        <f>VLOOKUP(R1505,'PCS Percentiles'!A$2:E$105,5,False)</f>
        <v>34</v>
      </c>
      <c r="W1505" s="112" t="str">
        <f t="shared" si="10"/>
        <v>Within Standard Deviation</v>
      </c>
    </row>
    <row r="1506">
      <c r="A1506" t="b">
        <v>0</v>
      </c>
      <c r="B1506" s="1" t="s">
        <v>782</v>
      </c>
      <c r="C1506" s="1">
        <v>2615.0</v>
      </c>
      <c r="D1506" s="20">
        <v>44420.85990314815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45">
        <f t="shared" si="6"/>
        <v>0</v>
      </c>
      <c r="S1506" s="45">
        <f t="shared" si="7"/>
        <v>0</v>
      </c>
      <c r="T1506" s="45">
        <f t="shared" si="8"/>
        <v>0</v>
      </c>
      <c r="U1506" s="45">
        <f t="shared" si="9"/>
        <v>0</v>
      </c>
      <c r="V1506" s="45">
        <f>VLOOKUP(R1506,'PCS Percentiles'!A$2:E$105,5,False)</f>
        <v>2</v>
      </c>
      <c r="W1506" s="112" t="str">
        <f t="shared" si="10"/>
        <v>Within Standard Deviation</v>
      </c>
    </row>
    <row r="1507">
      <c r="A1507" t="b">
        <v>0</v>
      </c>
      <c r="B1507" s="1" t="s">
        <v>783</v>
      </c>
      <c r="C1507" s="1">
        <v>2698.0</v>
      </c>
      <c r="D1507" s="20">
        <v>44421.405229826385</v>
      </c>
      <c r="E1507" s="1">
        <v>1.0</v>
      </c>
      <c r="F1507" s="1">
        <v>0.0</v>
      </c>
      <c r="G1507" s="1">
        <v>1.0</v>
      </c>
      <c r="H1507" s="1">
        <v>3.0</v>
      </c>
      <c r="I1507" s="1">
        <v>3.0</v>
      </c>
      <c r="J1507" s="1">
        <v>0.0</v>
      </c>
      <c r="K1507" s="1">
        <v>4.0</v>
      </c>
      <c r="L1507" s="1">
        <v>1.0</v>
      </c>
      <c r="M1507" s="1">
        <v>0.0</v>
      </c>
      <c r="N1507" s="1">
        <v>2.0</v>
      </c>
      <c r="O1507" s="1">
        <v>1.0</v>
      </c>
      <c r="P1507" s="1">
        <v>0.0</v>
      </c>
      <c r="Q1507" s="1">
        <v>3.0</v>
      </c>
      <c r="R1507" s="45">
        <f t="shared" si="6"/>
        <v>19</v>
      </c>
      <c r="S1507" s="45">
        <f t="shared" si="7"/>
        <v>8</v>
      </c>
      <c r="T1507" s="45">
        <f t="shared" si="8"/>
        <v>7</v>
      </c>
      <c r="U1507" s="45">
        <f t="shared" si="9"/>
        <v>4</v>
      </c>
      <c r="V1507" s="45">
        <f>VLOOKUP(R1507,'PCS Percentiles'!A$2:E$105,5,False)</f>
        <v>48</v>
      </c>
      <c r="W1507" s="112" t="str">
        <f t="shared" si="10"/>
        <v>Within Standard Deviation</v>
      </c>
    </row>
    <row r="1508">
      <c r="A1508" t="b">
        <v>0</v>
      </c>
      <c r="B1508" s="1" t="s">
        <v>784</v>
      </c>
      <c r="C1508" s="1">
        <v>2700.0</v>
      </c>
      <c r="D1508" s="20">
        <v>44421.51234530093</v>
      </c>
      <c r="E1508" s="1">
        <v>1.0</v>
      </c>
      <c r="F1508" s="1">
        <v>0.0</v>
      </c>
      <c r="G1508" s="1">
        <v>0.0</v>
      </c>
      <c r="H1508" s="1">
        <v>1.0</v>
      </c>
      <c r="I1508" s="1">
        <v>1.0</v>
      </c>
      <c r="J1508" s="1">
        <v>0.0</v>
      </c>
      <c r="K1508" s="1">
        <v>2.0</v>
      </c>
      <c r="L1508" s="1">
        <v>2.0</v>
      </c>
      <c r="M1508" s="1">
        <v>1.0</v>
      </c>
      <c r="N1508" s="1">
        <v>0.0</v>
      </c>
      <c r="O1508" s="1">
        <v>0.0</v>
      </c>
      <c r="P1508" s="1">
        <v>0.0</v>
      </c>
      <c r="Q1508" s="1">
        <v>1.0</v>
      </c>
      <c r="R1508" s="45">
        <f t="shared" si="6"/>
        <v>9</v>
      </c>
      <c r="S1508" s="45">
        <f t="shared" si="7"/>
        <v>3</v>
      </c>
      <c r="T1508" s="45">
        <f t="shared" si="8"/>
        <v>3</v>
      </c>
      <c r="U1508" s="45">
        <f t="shared" si="9"/>
        <v>3</v>
      </c>
      <c r="V1508" s="45">
        <f>VLOOKUP(R1508,'PCS Percentiles'!A$2:E$105,5,False)</f>
        <v>21</v>
      </c>
      <c r="W1508" s="112" t="str">
        <f t="shared" si="10"/>
        <v>Within Standard Deviation</v>
      </c>
    </row>
    <row r="1509">
      <c r="A1509" t="b">
        <v>0</v>
      </c>
      <c r="B1509" s="1" t="s">
        <v>538</v>
      </c>
      <c r="C1509" s="1">
        <v>2372.0</v>
      </c>
      <c r="D1509" s="20">
        <v>44421.55717800926</v>
      </c>
      <c r="E1509" s="1">
        <v>2.0</v>
      </c>
      <c r="F1509" s="1">
        <v>1.0</v>
      </c>
      <c r="G1509" s="1">
        <v>2.0</v>
      </c>
      <c r="H1509" s="1">
        <v>1.0</v>
      </c>
      <c r="I1509" s="1">
        <v>2.0</v>
      </c>
      <c r="J1509" s="1">
        <v>3.0</v>
      </c>
      <c r="K1509" s="1">
        <v>2.0</v>
      </c>
      <c r="L1509" s="1">
        <v>3.0</v>
      </c>
      <c r="M1509" s="1">
        <v>3.0</v>
      </c>
      <c r="N1509" s="1">
        <v>2.0</v>
      </c>
      <c r="O1509" s="1">
        <v>2.0</v>
      </c>
      <c r="P1509" s="1">
        <v>1.0</v>
      </c>
      <c r="Q1509" s="1">
        <v>1.0</v>
      </c>
      <c r="R1509" s="45">
        <f t="shared" si="6"/>
        <v>25</v>
      </c>
      <c r="S1509" s="45">
        <f t="shared" si="7"/>
        <v>9</v>
      </c>
      <c r="T1509" s="45">
        <f t="shared" si="8"/>
        <v>6</v>
      </c>
      <c r="U1509" s="45">
        <f t="shared" si="9"/>
        <v>10</v>
      </c>
      <c r="V1509" s="45">
        <f>VLOOKUP(R1509,'PCS Percentiles'!A$2:E$105,5,False)</f>
        <v>62</v>
      </c>
      <c r="W1509" s="112" t="str">
        <f t="shared" si="10"/>
        <v>Within Standard Deviation</v>
      </c>
    </row>
    <row r="1510">
      <c r="A1510" t="b">
        <v>0</v>
      </c>
      <c r="B1510" s="1" t="s">
        <v>627</v>
      </c>
      <c r="C1510" s="1">
        <v>2476.0</v>
      </c>
      <c r="D1510" s="20">
        <v>44423.77319015046</v>
      </c>
      <c r="E1510" s="1">
        <v>0.0</v>
      </c>
      <c r="F1510" s="1">
        <v>0.0</v>
      </c>
      <c r="G1510" s="1">
        <v>2.0</v>
      </c>
      <c r="H1510" s="1">
        <v>1.0</v>
      </c>
      <c r="I1510" s="1">
        <v>0.0</v>
      </c>
      <c r="J1510" s="1">
        <v>0.0</v>
      </c>
      <c r="K1510" s="1">
        <v>2.0</v>
      </c>
      <c r="L1510" s="1">
        <v>0.0</v>
      </c>
      <c r="M1510" s="1">
        <v>1.0</v>
      </c>
      <c r="N1510" s="1">
        <v>0.0</v>
      </c>
      <c r="O1510" s="1">
        <v>1.0</v>
      </c>
      <c r="P1510" s="1">
        <v>0.0</v>
      </c>
      <c r="Q1510" s="1">
        <v>2.0</v>
      </c>
      <c r="R1510" s="45">
        <f t="shared" si="6"/>
        <v>9</v>
      </c>
      <c r="S1510" s="45">
        <f t="shared" si="7"/>
        <v>3</v>
      </c>
      <c r="T1510" s="45">
        <f t="shared" si="8"/>
        <v>4</v>
      </c>
      <c r="U1510" s="45">
        <f t="shared" si="9"/>
        <v>2</v>
      </c>
      <c r="V1510" s="45">
        <f>VLOOKUP(R1510,'PCS Percentiles'!A$2:E$105,5,False)</f>
        <v>21</v>
      </c>
      <c r="W1510" s="112" t="str">
        <f t="shared" si="10"/>
        <v>Within Standard Deviation</v>
      </c>
    </row>
    <row r="1511">
      <c r="A1511" t="b">
        <v>0</v>
      </c>
      <c r="B1511" s="1" t="s">
        <v>481</v>
      </c>
      <c r="C1511" s="1">
        <v>2305.0</v>
      </c>
      <c r="D1511" s="20">
        <v>44424.31204645833</v>
      </c>
      <c r="E1511" s="1">
        <v>2.0</v>
      </c>
      <c r="F1511" s="1">
        <v>0.0</v>
      </c>
      <c r="G1511" s="1">
        <v>1.0</v>
      </c>
      <c r="H1511" s="1">
        <v>2.0</v>
      </c>
      <c r="I1511" s="1">
        <v>2.0</v>
      </c>
      <c r="J1511" s="1">
        <v>1.0</v>
      </c>
      <c r="K1511" s="1">
        <v>1.0</v>
      </c>
      <c r="L1511" s="1">
        <v>2.0</v>
      </c>
      <c r="M1511" s="1">
        <v>2.0</v>
      </c>
      <c r="N1511" s="1">
        <v>2.0</v>
      </c>
      <c r="O1511" s="1">
        <v>2.0</v>
      </c>
      <c r="P1511" s="1">
        <v>0.0</v>
      </c>
      <c r="Q1511" s="1">
        <v>1.0</v>
      </c>
      <c r="R1511" s="45">
        <f t="shared" si="6"/>
        <v>18</v>
      </c>
      <c r="S1511" s="45">
        <f t="shared" si="7"/>
        <v>7</v>
      </c>
      <c r="T1511" s="45">
        <f t="shared" si="8"/>
        <v>3</v>
      </c>
      <c r="U1511" s="45">
        <f t="shared" si="9"/>
        <v>8</v>
      </c>
      <c r="V1511" s="45">
        <f>VLOOKUP(R1511,'PCS Percentiles'!A$2:E$105,5,False)</f>
        <v>47</v>
      </c>
      <c r="W1511" s="112" t="str">
        <f t="shared" si="10"/>
        <v>Within Standard Deviation</v>
      </c>
    </row>
    <row r="1512">
      <c r="A1512" t="b">
        <v>0</v>
      </c>
      <c r="B1512" s="1" t="s">
        <v>172</v>
      </c>
      <c r="C1512" s="1">
        <v>1935.0</v>
      </c>
      <c r="D1512" s="20">
        <v>44424.313587592595</v>
      </c>
      <c r="E1512" s="1">
        <v>4.0</v>
      </c>
      <c r="F1512" s="1">
        <v>2.0</v>
      </c>
      <c r="G1512" s="1">
        <v>3.0</v>
      </c>
      <c r="H1512" s="1">
        <v>2.0</v>
      </c>
      <c r="I1512" s="1">
        <v>2.0</v>
      </c>
      <c r="J1512" s="1">
        <v>3.0</v>
      </c>
      <c r="K1512" s="1">
        <v>0.0</v>
      </c>
      <c r="L1512" s="1">
        <v>2.0</v>
      </c>
      <c r="M1512" s="1">
        <v>2.0</v>
      </c>
      <c r="N1512" s="1">
        <v>2.0</v>
      </c>
      <c r="O1512" s="1">
        <v>3.0</v>
      </c>
      <c r="P1512" s="1">
        <v>3.0</v>
      </c>
      <c r="Q1512" s="1">
        <v>3.0</v>
      </c>
      <c r="R1512" s="45">
        <f t="shared" si="6"/>
        <v>31</v>
      </c>
      <c r="S1512" s="45">
        <f t="shared" si="7"/>
        <v>16</v>
      </c>
      <c r="T1512" s="45">
        <f t="shared" si="8"/>
        <v>6</v>
      </c>
      <c r="U1512" s="45">
        <f t="shared" si="9"/>
        <v>9</v>
      </c>
      <c r="V1512" s="45">
        <f>VLOOKUP(R1512,'PCS Percentiles'!A$2:E$105,5,False)</f>
        <v>78</v>
      </c>
      <c r="W1512" s="112" t="str">
        <f t="shared" si="10"/>
        <v>Clinically Relevant</v>
      </c>
    </row>
    <row r="1513">
      <c r="A1513" t="b">
        <v>0</v>
      </c>
      <c r="B1513" s="1" t="s">
        <v>785</v>
      </c>
      <c r="C1513" s="1">
        <v>2708.0</v>
      </c>
      <c r="D1513" s="20">
        <v>44424.40500328704</v>
      </c>
      <c r="E1513" s="1">
        <v>1.0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1.0</v>
      </c>
      <c r="M1513" s="1">
        <v>1.0</v>
      </c>
      <c r="N1513" s="1">
        <v>0.0</v>
      </c>
      <c r="O1513" s="1">
        <v>0.0</v>
      </c>
      <c r="P1513" s="1">
        <v>0.0</v>
      </c>
      <c r="Q1513" s="1">
        <v>1.0</v>
      </c>
      <c r="R1513" s="45">
        <f t="shared" si="6"/>
        <v>4</v>
      </c>
      <c r="S1513" s="45">
        <f t="shared" si="7"/>
        <v>1</v>
      </c>
      <c r="T1513" s="45">
        <f t="shared" si="8"/>
        <v>1</v>
      </c>
      <c r="U1513" s="45">
        <f t="shared" si="9"/>
        <v>2</v>
      </c>
      <c r="V1513" s="45">
        <f>VLOOKUP(R1513,'PCS Percentiles'!A$2:E$105,5,False)</f>
        <v>9</v>
      </c>
      <c r="W1513" s="112" t="str">
        <f t="shared" si="10"/>
        <v>Within Standard Deviation</v>
      </c>
    </row>
    <row r="1514">
      <c r="A1514" t="b">
        <v>0</v>
      </c>
      <c r="B1514" s="1" t="s">
        <v>787</v>
      </c>
      <c r="C1514" s="1">
        <v>2689.0</v>
      </c>
      <c r="D1514" s="20">
        <v>44424.69263980324</v>
      </c>
      <c r="E1514" s="1">
        <v>2.0</v>
      </c>
      <c r="F1514" s="1">
        <v>2.0</v>
      </c>
      <c r="G1514" s="1">
        <v>2.0</v>
      </c>
      <c r="H1514" s="1">
        <v>2.0</v>
      </c>
      <c r="I1514" s="1">
        <v>2.0</v>
      </c>
      <c r="J1514" s="1">
        <v>2.0</v>
      </c>
      <c r="K1514" s="1">
        <v>2.0</v>
      </c>
      <c r="L1514" s="1">
        <v>3.0</v>
      </c>
      <c r="M1514" s="1">
        <v>3.0</v>
      </c>
      <c r="N1514" s="1">
        <v>3.0</v>
      </c>
      <c r="O1514" s="1">
        <v>4.0</v>
      </c>
      <c r="P1514" s="1">
        <v>2.0</v>
      </c>
      <c r="Q1514" s="1">
        <v>3.0</v>
      </c>
      <c r="R1514" s="45">
        <f t="shared" si="6"/>
        <v>32</v>
      </c>
      <c r="S1514" s="45">
        <f t="shared" si="7"/>
        <v>12</v>
      </c>
      <c r="T1514" s="45">
        <f t="shared" si="8"/>
        <v>7</v>
      </c>
      <c r="U1514" s="45">
        <f t="shared" si="9"/>
        <v>13</v>
      </c>
      <c r="V1514" s="45">
        <f>VLOOKUP(R1514,'PCS Percentiles'!A$2:E$105,5,False)</f>
        <v>80</v>
      </c>
      <c r="W1514" s="112" t="str">
        <f t="shared" si="10"/>
        <v>Clinically Relevant</v>
      </c>
    </row>
    <row r="1515">
      <c r="A1515" t="b">
        <v>0</v>
      </c>
      <c r="B1515" s="1" t="s">
        <v>786</v>
      </c>
      <c r="C1515" s="1">
        <v>2673.0</v>
      </c>
      <c r="D1515" s="20">
        <v>44425.48089446759</v>
      </c>
      <c r="E1515" s="1">
        <v>2.0</v>
      </c>
      <c r="F1515" s="1">
        <v>2.0</v>
      </c>
      <c r="G1515" s="1">
        <v>2.0</v>
      </c>
      <c r="H1515" s="1">
        <v>3.0</v>
      </c>
      <c r="I1515" s="1">
        <v>2.0</v>
      </c>
      <c r="J1515" s="1">
        <v>3.0</v>
      </c>
      <c r="K1515" s="1">
        <v>2.0</v>
      </c>
      <c r="L1515" s="1">
        <v>3.0</v>
      </c>
      <c r="M1515" s="1">
        <v>3.0</v>
      </c>
      <c r="N1515" s="1">
        <v>2.0</v>
      </c>
      <c r="O1515" s="1">
        <v>2.0</v>
      </c>
      <c r="P1515" s="1">
        <v>2.0</v>
      </c>
      <c r="Q1515" s="1">
        <v>3.0</v>
      </c>
      <c r="R1515" s="45">
        <f t="shared" si="6"/>
        <v>31</v>
      </c>
      <c r="S1515" s="45">
        <f t="shared" si="7"/>
        <v>13</v>
      </c>
      <c r="T1515" s="45">
        <f t="shared" si="8"/>
        <v>8</v>
      </c>
      <c r="U1515" s="45">
        <f t="shared" si="9"/>
        <v>10</v>
      </c>
      <c r="V1515" s="45">
        <f>VLOOKUP(R1515,'PCS Percentiles'!A$2:E$105,5,False)</f>
        <v>78</v>
      </c>
      <c r="W1515" s="112" t="str">
        <f t="shared" si="10"/>
        <v>Clinically Relevant</v>
      </c>
    </row>
    <row r="1516">
      <c r="A1516" t="b">
        <v>0</v>
      </c>
      <c r="B1516" s="1" t="s">
        <v>788</v>
      </c>
      <c r="C1516" s="1">
        <v>2702.0</v>
      </c>
      <c r="D1516" s="20">
        <v>44425.686029143515</v>
      </c>
      <c r="E1516" s="1">
        <v>2.0</v>
      </c>
      <c r="F1516" s="1">
        <v>1.0</v>
      </c>
      <c r="G1516" s="1">
        <v>1.0</v>
      </c>
      <c r="H1516" s="1">
        <v>1.0</v>
      </c>
      <c r="I1516" s="1">
        <v>1.0</v>
      </c>
      <c r="J1516" s="1">
        <v>3.0</v>
      </c>
      <c r="K1516" s="1">
        <v>0.0</v>
      </c>
      <c r="L1516" s="1">
        <v>2.0</v>
      </c>
      <c r="M1516" s="1">
        <v>2.0</v>
      </c>
      <c r="N1516" s="1">
        <v>1.0</v>
      </c>
      <c r="O1516" s="1">
        <v>2.0</v>
      </c>
      <c r="P1516" s="1">
        <v>2.0</v>
      </c>
      <c r="Q1516" s="1">
        <v>0.0</v>
      </c>
      <c r="R1516" s="45">
        <f t="shared" si="6"/>
        <v>18</v>
      </c>
      <c r="S1516" s="45">
        <f t="shared" si="7"/>
        <v>8</v>
      </c>
      <c r="T1516" s="45">
        <f t="shared" si="8"/>
        <v>3</v>
      </c>
      <c r="U1516" s="45">
        <f t="shared" si="9"/>
        <v>7</v>
      </c>
      <c r="V1516" s="45">
        <f>VLOOKUP(R1516,'PCS Percentiles'!A$2:E$105,5,False)</f>
        <v>47</v>
      </c>
      <c r="W1516" s="112" t="str">
        <f t="shared" si="10"/>
        <v>Within Standard Deviation</v>
      </c>
    </row>
    <row r="1517">
      <c r="A1517" t="b">
        <v>0</v>
      </c>
      <c r="B1517" s="1" t="s">
        <v>492</v>
      </c>
      <c r="C1517" s="1">
        <v>2327.0</v>
      </c>
      <c r="D1517" s="20">
        <v>44426.57295753472</v>
      </c>
      <c r="E1517" s="1">
        <v>4.0</v>
      </c>
      <c r="F1517" s="1">
        <v>2.0</v>
      </c>
      <c r="G1517" s="1">
        <v>3.0</v>
      </c>
      <c r="H1517" s="1">
        <v>3.0</v>
      </c>
      <c r="I1517" s="1">
        <v>2.0</v>
      </c>
      <c r="J1517" s="1">
        <v>2.0</v>
      </c>
      <c r="K1517" s="1">
        <v>0.0</v>
      </c>
      <c r="L1517" s="1">
        <v>2.0</v>
      </c>
      <c r="M1517" s="1">
        <v>3.0</v>
      </c>
      <c r="N1517" s="1">
        <v>2.0</v>
      </c>
      <c r="O1517" s="1">
        <v>4.0</v>
      </c>
      <c r="P1517" s="1">
        <v>2.0</v>
      </c>
      <c r="Q1517" s="1">
        <v>0.0</v>
      </c>
      <c r="R1517" s="45">
        <f t="shared" si="6"/>
        <v>29</v>
      </c>
      <c r="S1517" s="45">
        <f t="shared" si="7"/>
        <v>16</v>
      </c>
      <c r="T1517" s="45">
        <f t="shared" si="8"/>
        <v>2</v>
      </c>
      <c r="U1517" s="45">
        <f t="shared" si="9"/>
        <v>11</v>
      </c>
      <c r="V1517" s="45">
        <f>VLOOKUP(R1517,'PCS Percentiles'!A$2:E$105,5,False)</f>
        <v>73</v>
      </c>
      <c r="W1517" s="112" t="str">
        <f t="shared" si="10"/>
        <v>Within Standard Deviation</v>
      </c>
    </row>
    <row r="1518">
      <c r="A1518" t="b">
        <v>0</v>
      </c>
      <c r="B1518" s="1" t="s">
        <v>739</v>
      </c>
      <c r="C1518" s="1">
        <v>2636.0</v>
      </c>
      <c r="D1518" s="20">
        <v>44426.747134652775</v>
      </c>
      <c r="E1518" s="1">
        <v>1.0</v>
      </c>
      <c r="F1518" s="1">
        <v>0.0</v>
      </c>
      <c r="G1518" s="1">
        <v>0.0</v>
      </c>
      <c r="H1518" s="1">
        <v>1.0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45">
        <f t="shared" si="6"/>
        <v>2</v>
      </c>
      <c r="S1518" s="45">
        <f t="shared" si="7"/>
        <v>2</v>
      </c>
      <c r="T1518" s="45">
        <f t="shared" si="8"/>
        <v>0</v>
      </c>
      <c r="U1518" s="45">
        <f t="shared" si="9"/>
        <v>0</v>
      </c>
      <c r="V1518" s="45">
        <f>VLOOKUP(R1518,'PCS Percentiles'!A$2:E$105,5,False)</f>
        <v>5</v>
      </c>
      <c r="W1518" s="112" t="str">
        <f t="shared" si="10"/>
        <v>Within Standard Deviation</v>
      </c>
    </row>
    <row r="1519">
      <c r="A1519" t="b">
        <v>0</v>
      </c>
      <c r="B1519" s="1" t="s">
        <v>638</v>
      </c>
      <c r="C1519" s="1">
        <v>2491.0</v>
      </c>
      <c r="D1519" s="20">
        <v>44427.395676053246</v>
      </c>
      <c r="E1519" s="1">
        <v>4.0</v>
      </c>
      <c r="F1519" s="1">
        <v>3.0</v>
      </c>
      <c r="G1519" s="1">
        <v>3.0</v>
      </c>
      <c r="H1519" s="1">
        <v>3.0</v>
      </c>
      <c r="I1519" s="1">
        <v>3.0</v>
      </c>
      <c r="J1519" s="1">
        <v>3.0</v>
      </c>
      <c r="K1519" s="1">
        <v>3.0</v>
      </c>
      <c r="L1519" s="1">
        <v>3.0</v>
      </c>
      <c r="M1519" s="1">
        <v>3.0</v>
      </c>
      <c r="N1519" s="1">
        <v>3.0</v>
      </c>
      <c r="O1519" s="1">
        <v>3.0</v>
      </c>
      <c r="P1519" s="1">
        <v>1.0</v>
      </c>
      <c r="Q1519" s="1">
        <v>4.0</v>
      </c>
      <c r="R1519" s="45">
        <f t="shared" si="6"/>
        <v>39</v>
      </c>
      <c r="S1519" s="45">
        <f t="shared" si="7"/>
        <v>17</v>
      </c>
      <c r="T1519" s="45">
        <f t="shared" si="8"/>
        <v>10</v>
      </c>
      <c r="U1519" s="45">
        <f t="shared" si="9"/>
        <v>12</v>
      </c>
      <c r="V1519" s="45">
        <f>VLOOKUP(R1519,'PCS Percentiles'!A$2:E$105,5,False)</f>
        <v>91</v>
      </c>
      <c r="W1519" s="112" t="str">
        <f t="shared" si="10"/>
        <v>Clinically Relevant</v>
      </c>
    </row>
    <row r="1520">
      <c r="A1520" t="b">
        <v>0</v>
      </c>
      <c r="B1520" s="1" t="s">
        <v>777</v>
      </c>
      <c r="C1520" s="1">
        <v>2685.0</v>
      </c>
      <c r="D1520" s="20">
        <v>44427.66047325231</v>
      </c>
      <c r="E1520" s="1">
        <v>3.0</v>
      </c>
      <c r="F1520" s="1">
        <v>3.0</v>
      </c>
      <c r="G1520" s="1">
        <v>2.0</v>
      </c>
      <c r="H1520" s="1">
        <v>2.0</v>
      </c>
      <c r="I1520" s="1">
        <v>3.0</v>
      </c>
      <c r="J1520" s="1">
        <v>3.0</v>
      </c>
      <c r="K1520" s="1">
        <v>0.0</v>
      </c>
      <c r="L1520" s="1">
        <v>1.0</v>
      </c>
      <c r="M1520" s="1">
        <v>3.0</v>
      </c>
      <c r="N1520" s="1">
        <v>1.0</v>
      </c>
      <c r="O1520" s="1">
        <v>2.0</v>
      </c>
      <c r="P1520" s="1">
        <v>1.0</v>
      </c>
      <c r="Q1520" s="1">
        <v>0.0</v>
      </c>
      <c r="R1520" s="45">
        <f t="shared" si="6"/>
        <v>24</v>
      </c>
      <c r="S1520" s="45">
        <f t="shared" si="7"/>
        <v>14</v>
      </c>
      <c r="T1520" s="45">
        <f t="shared" si="8"/>
        <v>3</v>
      </c>
      <c r="U1520" s="45">
        <f t="shared" si="9"/>
        <v>7</v>
      </c>
      <c r="V1520" s="45">
        <f>VLOOKUP(R1520,'PCS Percentiles'!A$2:E$105,5,False)</f>
        <v>60</v>
      </c>
      <c r="W1520" s="112" t="str">
        <f t="shared" si="10"/>
        <v>Within Standard Deviation</v>
      </c>
    </row>
    <row r="1521">
      <c r="A1521" t="b">
        <v>0</v>
      </c>
      <c r="B1521" s="1" t="s">
        <v>488</v>
      </c>
      <c r="C1521" s="1">
        <v>2248.0</v>
      </c>
      <c r="D1521" s="20">
        <v>44428.25105519676</v>
      </c>
      <c r="E1521" s="1">
        <v>3.0</v>
      </c>
      <c r="F1521" s="1">
        <v>2.0</v>
      </c>
      <c r="G1521" s="1">
        <v>1.0</v>
      </c>
      <c r="H1521" s="1">
        <v>2.0</v>
      </c>
      <c r="I1521" s="1">
        <v>1.0</v>
      </c>
      <c r="J1521" s="1">
        <v>2.0</v>
      </c>
      <c r="K1521" s="1">
        <v>0.0</v>
      </c>
      <c r="L1521" s="1">
        <v>1.0</v>
      </c>
      <c r="M1521" s="1">
        <v>3.0</v>
      </c>
      <c r="N1521" s="1">
        <v>2.0</v>
      </c>
      <c r="O1521" s="1">
        <v>1.0</v>
      </c>
      <c r="P1521" s="1">
        <v>0.0</v>
      </c>
      <c r="Q1521" s="1">
        <v>1.0</v>
      </c>
      <c r="R1521" s="45">
        <f t="shared" si="6"/>
        <v>19</v>
      </c>
      <c r="S1521" s="45">
        <f t="shared" si="7"/>
        <v>9</v>
      </c>
      <c r="T1521" s="45">
        <f t="shared" si="8"/>
        <v>3</v>
      </c>
      <c r="U1521" s="45">
        <f t="shared" si="9"/>
        <v>7</v>
      </c>
      <c r="V1521" s="45">
        <f>VLOOKUP(R1521,'PCS Percentiles'!A$2:E$105,5,False)</f>
        <v>48</v>
      </c>
      <c r="W1521" s="112" t="str">
        <f t="shared" si="10"/>
        <v>Within Standard Deviation</v>
      </c>
    </row>
    <row r="1522">
      <c r="A1522" t="b">
        <v>0</v>
      </c>
      <c r="B1522" s="1" t="s">
        <v>790</v>
      </c>
      <c r="C1522" s="1">
        <v>2715.0</v>
      </c>
      <c r="D1522" s="20">
        <v>44428.45383802083</v>
      </c>
      <c r="E1522" s="1">
        <v>2.0</v>
      </c>
      <c r="F1522" s="1">
        <v>2.0</v>
      </c>
      <c r="G1522" s="1">
        <v>2.0</v>
      </c>
      <c r="H1522" s="1">
        <v>2.0</v>
      </c>
      <c r="I1522" s="1">
        <v>2.0</v>
      </c>
      <c r="J1522" s="1">
        <v>3.0</v>
      </c>
      <c r="K1522" s="1">
        <v>3.0</v>
      </c>
      <c r="L1522" s="1">
        <v>2.0</v>
      </c>
      <c r="M1522" s="1">
        <v>3.0</v>
      </c>
      <c r="N1522" s="1">
        <v>2.0</v>
      </c>
      <c r="O1522" s="1">
        <v>3.0</v>
      </c>
      <c r="P1522" s="1">
        <v>2.0</v>
      </c>
      <c r="Q1522" s="1">
        <v>3.0</v>
      </c>
      <c r="R1522" s="45">
        <f t="shared" si="6"/>
        <v>31</v>
      </c>
      <c r="S1522" s="45">
        <f t="shared" si="7"/>
        <v>12</v>
      </c>
      <c r="T1522" s="45">
        <f t="shared" si="8"/>
        <v>9</v>
      </c>
      <c r="U1522" s="45">
        <f t="shared" si="9"/>
        <v>10</v>
      </c>
      <c r="V1522" s="45">
        <f>VLOOKUP(R1522,'PCS Percentiles'!A$2:E$105,5,False)</f>
        <v>78</v>
      </c>
      <c r="W1522" s="112" t="str">
        <f t="shared" si="10"/>
        <v>Clinically Relevant</v>
      </c>
    </row>
    <row r="1523">
      <c r="A1523" t="b">
        <v>0</v>
      </c>
      <c r="B1523" s="1" t="s">
        <v>792</v>
      </c>
      <c r="C1523" s="1">
        <v>2683.0</v>
      </c>
      <c r="D1523" s="20">
        <v>44428.48721623843</v>
      </c>
      <c r="E1523" s="1">
        <v>4.0</v>
      </c>
      <c r="F1523" s="1">
        <v>2.0</v>
      </c>
      <c r="G1523" s="1">
        <v>2.0</v>
      </c>
      <c r="H1523" s="1">
        <v>2.0</v>
      </c>
      <c r="I1523" s="1">
        <v>1.0</v>
      </c>
      <c r="J1523" s="1">
        <v>1.0</v>
      </c>
      <c r="K1523" s="1">
        <v>1.0</v>
      </c>
      <c r="L1523" s="1">
        <v>4.0</v>
      </c>
      <c r="M1523" s="1">
        <v>4.0</v>
      </c>
      <c r="N1523" s="1">
        <v>4.0</v>
      </c>
      <c r="O1523" s="1">
        <v>0.0</v>
      </c>
      <c r="P1523" s="1">
        <v>4.0</v>
      </c>
      <c r="Q1523" s="1">
        <v>0.0</v>
      </c>
      <c r="R1523" s="45">
        <f t="shared" si="6"/>
        <v>29</v>
      </c>
      <c r="S1523" s="45">
        <f t="shared" si="7"/>
        <v>15</v>
      </c>
      <c r="T1523" s="45">
        <f t="shared" si="8"/>
        <v>2</v>
      </c>
      <c r="U1523" s="45">
        <f t="shared" si="9"/>
        <v>12</v>
      </c>
      <c r="V1523" s="45">
        <f>VLOOKUP(R1523,'PCS Percentiles'!A$2:E$105,5,False)</f>
        <v>73</v>
      </c>
      <c r="W1523" s="112" t="str">
        <f t="shared" si="10"/>
        <v>Within Standard Deviation</v>
      </c>
    </row>
    <row r="1524">
      <c r="A1524" t="b">
        <v>0</v>
      </c>
      <c r="B1524" s="1" t="s">
        <v>791</v>
      </c>
      <c r="C1524" s="1">
        <v>2714.0</v>
      </c>
      <c r="D1524" s="20">
        <v>44428.488429432866</v>
      </c>
      <c r="E1524" s="1">
        <v>2.0</v>
      </c>
      <c r="F1524" s="1">
        <v>1.0</v>
      </c>
      <c r="G1524" s="1">
        <v>1.0</v>
      </c>
      <c r="H1524" s="1">
        <v>2.0</v>
      </c>
      <c r="I1524" s="1">
        <v>2.0</v>
      </c>
      <c r="J1524" s="1">
        <v>1.0</v>
      </c>
      <c r="K1524" s="1">
        <v>3.0</v>
      </c>
      <c r="L1524" s="1">
        <v>3.0</v>
      </c>
      <c r="M1524" s="1">
        <v>2.0</v>
      </c>
      <c r="N1524" s="1">
        <v>2.0</v>
      </c>
      <c r="O1524" s="1">
        <v>2.0</v>
      </c>
      <c r="P1524" s="1">
        <v>2.0</v>
      </c>
      <c r="Q1524" s="1">
        <v>3.0</v>
      </c>
      <c r="R1524" s="45">
        <f t="shared" si="6"/>
        <v>26</v>
      </c>
      <c r="S1524" s="45">
        <f t="shared" si="7"/>
        <v>10</v>
      </c>
      <c r="T1524" s="45">
        <f t="shared" si="8"/>
        <v>7</v>
      </c>
      <c r="U1524" s="45">
        <f t="shared" si="9"/>
        <v>9</v>
      </c>
      <c r="V1524" s="45">
        <f>VLOOKUP(R1524,'PCS Percentiles'!A$2:E$105,5,False)</f>
        <v>65</v>
      </c>
      <c r="W1524" s="112" t="str">
        <f t="shared" si="10"/>
        <v>Within Standard Deviation</v>
      </c>
    </row>
    <row r="1525">
      <c r="A1525" t="b">
        <v>0</v>
      </c>
      <c r="B1525" s="1" t="s">
        <v>424</v>
      </c>
      <c r="C1525" s="1">
        <v>2197.0</v>
      </c>
      <c r="D1525" s="20">
        <v>44428.55123524305</v>
      </c>
      <c r="E1525" s="1">
        <v>1.0</v>
      </c>
      <c r="F1525" s="1">
        <v>0.0</v>
      </c>
      <c r="G1525" s="1">
        <v>1.0</v>
      </c>
      <c r="H1525" s="1">
        <v>1.0</v>
      </c>
      <c r="I1525" s="1">
        <v>1.0</v>
      </c>
      <c r="J1525" s="1">
        <v>0.0</v>
      </c>
      <c r="K1525" s="1">
        <v>0.0</v>
      </c>
      <c r="L1525" s="1">
        <v>1.0</v>
      </c>
      <c r="M1525" s="1">
        <v>1.0</v>
      </c>
      <c r="N1525" s="1">
        <v>1.0</v>
      </c>
      <c r="O1525" s="1">
        <v>1.0</v>
      </c>
      <c r="P1525" s="1">
        <v>0.0</v>
      </c>
      <c r="Q1525" s="1">
        <v>1.0</v>
      </c>
      <c r="R1525" s="45">
        <f t="shared" si="6"/>
        <v>9</v>
      </c>
      <c r="S1525" s="45">
        <f t="shared" si="7"/>
        <v>4</v>
      </c>
      <c r="T1525" s="45">
        <f t="shared" si="8"/>
        <v>1</v>
      </c>
      <c r="U1525" s="45">
        <f t="shared" si="9"/>
        <v>4</v>
      </c>
      <c r="V1525" s="45">
        <f>VLOOKUP(R1525,'PCS Percentiles'!A$2:E$105,5,False)</f>
        <v>21</v>
      </c>
      <c r="W1525" s="112" t="str">
        <f t="shared" si="10"/>
        <v>Within Standard Deviation</v>
      </c>
    </row>
    <row r="1526">
      <c r="A1526" t="b">
        <v>0</v>
      </c>
      <c r="B1526" s="1" t="s">
        <v>793</v>
      </c>
      <c r="C1526" s="1">
        <v>2713.0</v>
      </c>
      <c r="D1526" s="20">
        <v>44428.57601936343</v>
      </c>
      <c r="E1526" s="1">
        <v>1.0</v>
      </c>
      <c r="F1526" s="1">
        <v>0.0</v>
      </c>
      <c r="G1526" s="1">
        <v>1.0</v>
      </c>
      <c r="H1526" s="1">
        <v>2.0</v>
      </c>
      <c r="I1526" s="1">
        <v>2.0</v>
      </c>
      <c r="J1526" s="1">
        <v>0.0</v>
      </c>
      <c r="K1526" s="1">
        <v>0.0</v>
      </c>
      <c r="L1526" s="1">
        <v>0.0</v>
      </c>
      <c r="M1526" s="1">
        <v>1.0</v>
      </c>
      <c r="N1526" s="1">
        <v>2.0</v>
      </c>
      <c r="O1526" s="1">
        <v>2.0</v>
      </c>
      <c r="P1526" s="1">
        <v>0.0</v>
      </c>
      <c r="Q1526" s="1">
        <v>2.0</v>
      </c>
      <c r="R1526" s="45">
        <f t="shared" si="6"/>
        <v>13</v>
      </c>
      <c r="S1526" s="45">
        <f t="shared" si="7"/>
        <v>6</v>
      </c>
      <c r="T1526" s="45">
        <f t="shared" si="8"/>
        <v>2</v>
      </c>
      <c r="U1526" s="45">
        <f t="shared" si="9"/>
        <v>5</v>
      </c>
      <c r="V1526" s="45">
        <f>VLOOKUP(R1526,'PCS Percentiles'!A$2:E$105,5,False)</f>
        <v>34</v>
      </c>
      <c r="W1526" s="112" t="str">
        <f t="shared" si="10"/>
        <v>Within Standard Deviation</v>
      </c>
    </row>
    <row r="1527">
      <c r="A1527" t="b">
        <v>0</v>
      </c>
      <c r="B1527" s="1" t="s">
        <v>794</v>
      </c>
      <c r="C1527" s="1">
        <v>2717.0</v>
      </c>
      <c r="D1527" s="20">
        <v>44428.654295949076</v>
      </c>
      <c r="E1527" s="1">
        <v>3.0</v>
      </c>
      <c r="F1527" s="1">
        <v>3.0</v>
      </c>
      <c r="G1527" s="1">
        <v>3.0</v>
      </c>
      <c r="H1527" s="1">
        <v>3.0</v>
      </c>
      <c r="I1527" s="1">
        <v>3.0</v>
      </c>
      <c r="J1527" s="1">
        <v>4.0</v>
      </c>
      <c r="K1527" s="1">
        <v>0.0</v>
      </c>
      <c r="L1527" s="1">
        <v>3.0</v>
      </c>
      <c r="M1527" s="1">
        <v>1.0</v>
      </c>
      <c r="N1527" s="1">
        <v>2.0</v>
      </c>
      <c r="O1527" s="1">
        <v>4.0</v>
      </c>
      <c r="P1527" s="1">
        <v>4.0</v>
      </c>
      <c r="Q1527" s="1">
        <v>4.0</v>
      </c>
      <c r="R1527" s="45">
        <f t="shared" si="6"/>
        <v>37</v>
      </c>
      <c r="S1527" s="45">
        <f t="shared" si="7"/>
        <v>19</v>
      </c>
      <c r="T1527" s="45">
        <f t="shared" si="8"/>
        <v>8</v>
      </c>
      <c r="U1527" s="45">
        <f t="shared" si="9"/>
        <v>10</v>
      </c>
      <c r="V1527" s="45">
        <f>VLOOKUP(R1527,'PCS Percentiles'!A$2:E$105,5,False)</f>
        <v>88</v>
      </c>
      <c r="W1527" s="112" t="str">
        <f t="shared" si="10"/>
        <v>Clinically Relevant</v>
      </c>
    </row>
    <row r="1528">
      <c r="A1528" t="b">
        <v>0</v>
      </c>
      <c r="B1528" s="1" t="s">
        <v>795</v>
      </c>
      <c r="C1528" s="1">
        <v>2711.0</v>
      </c>
      <c r="D1528" s="20">
        <v>44428.69082609954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45">
        <f t="shared" si="6"/>
        <v>0</v>
      </c>
      <c r="S1528" s="45">
        <f t="shared" si="7"/>
        <v>0</v>
      </c>
      <c r="T1528" s="45">
        <f t="shared" si="8"/>
        <v>0</v>
      </c>
      <c r="U1528" s="45">
        <f t="shared" si="9"/>
        <v>0</v>
      </c>
      <c r="V1528" s="45">
        <f>VLOOKUP(R1528,'PCS Percentiles'!A$2:E$105,5,False)</f>
        <v>2</v>
      </c>
      <c r="W1528" s="112" t="str">
        <f t="shared" si="10"/>
        <v>Within Standard Deviation</v>
      </c>
    </row>
    <row r="1529">
      <c r="A1529" t="b">
        <v>0</v>
      </c>
      <c r="B1529" s="1" t="s">
        <v>616</v>
      </c>
      <c r="C1529" s="1">
        <v>1259.0</v>
      </c>
      <c r="D1529" s="20">
        <v>44431.37405288195</v>
      </c>
      <c r="E1529" s="1">
        <v>0.0</v>
      </c>
      <c r="F1529" s="1">
        <v>2.0</v>
      </c>
      <c r="G1529" s="1">
        <v>2.0</v>
      </c>
      <c r="H1529" s="1">
        <v>1.0</v>
      </c>
      <c r="I1529" s="1">
        <v>1.0</v>
      </c>
      <c r="J1529" s="1">
        <v>2.0</v>
      </c>
      <c r="K1529" s="1">
        <v>2.0</v>
      </c>
      <c r="L1529" s="1">
        <v>2.0</v>
      </c>
      <c r="M1529" s="1">
        <v>2.0</v>
      </c>
      <c r="N1529" s="1">
        <v>2.0</v>
      </c>
      <c r="O1529" s="1">
        <v>1.0</v>
      </c>
      <c r="P1529" s="1">
        <v>1.0</v>
      </c>
      <c r="Q1529" s="1">
        <v>1.0</v>
      </c>
      <c r="R1529" s="45">
        <f t="shared" si="6"/>
        <v>19</v>
      </c>
      <c r="S1529" s="45">
        <f t="shared" si="7"/>
        <v>7</v>
      </c>
      <c r="T1529" s="45">
        <f t="shared" si="8"/>
        <v>5</v>
      </c>
      <c r="U1529" s="45">
        <f t="shared" si="9"/>
        <v>7</v>
      </c>
      <c r="V1529" s="45">
        <f>VLOOKUP(R1529,'PCS Percentiles'!A$2:E$105,5,False)</f>
        <v>48</v>
      </c>
      <c r="W1529" s="112" t="str">
        <f t="shared" si="10"/>
        <v>Within Standard Deviation</v>
      </c>
    </row>
    <row r="1530">
      <c r="A1530" t="b">
        <v>0</v>
      </c>
      <c r="B1530" s="1" t="s">
        <v>796</v>
      </c>
      <c r="C1530" s="1">
        <v>2716.0</v>
      </c>
      <c r="D1530" s="20">
        <v>44431.40540579861</v>
      </c>
      <c r="E1530" s="1">
        <v>3.0</v>
      </c>
      <c r="F1530" s="1">
        <v>1.0</v>
      </c>
      <c r="G1530" s="1">
        <v>2.0</v>
      </c>
      <c r="H1530" s="1">
        <v>1.0</v>
      </c>
      <c r="I1530" s="1">
        <v>0.0</v>
      </c>
      <c r="J1530" s="1">
        <v>3.0</v>
      </c>
      <c r="K1530" s="1">
        <v>1.0</v>
      </c>
      <c r="L1530" s="1">
        <v>3.0</v>
      </c>
      <c r="M1530" s="1">
        <v>2.0</v>
      </c>
      <c r="N1530" s="1">
        <v>1.0</v>
      </c>
      <c r="O1530" s="1">
        <v>3.0</v>
      </c>
      <c r="P1530" s="1">
        <v>2.0</v>
      </c>
      <c r="Q1530" s="1">
        <v>3.0</v>
      </c>
      <c r="R1530" s="45">
        <f t="shared" si="6"/>
        <v>25</v>
      </c>
      <c r="S1530" s="45">
        <f t="shared" si="7"/>
        <v>9</v>
      </c>
      <c r="T1530" s="45">
        <f t="shared" si="8"/>
        <v>7</v>
      </c>
      <c r="U1530" s="45">
        <f t="shared" si="9"/>
        <v>9</v>
      </c>
      <c r="V1530" s="45">
        <f>VLOOKUP(R1530,'PCS Percentiles'!A$2:E$105,5,False)</f>
        <v>62</v>
      </c>
      <c r="W1530" s="112" t="str">
        <f t="shared" si="10"/>
        <v>Within Standard Deviation</v>
      </c>
    </row>
    <row r="1531">
      <c r="A1531" t="b">
        <v>0</v>
      </c>
      <c r="B1531" s="1" t="s">
        <v>421</v>
      </c>
      <c r="C1531" s="1">
        <v>2222.0</v>
      </c>
      <c r="D1531" s="20">
        <v>44431.44935609953</v>
      </c>
      <c r="E1531" s="1">
        <v>2.0</v>
      </c>
      <c r="F1531" s="1">
        <v>0.0</v>
      </c>
      <c r="G1531" s="1">
        <v>1.0</v>
      </c>
      <c r="H1531" s="1">
        <v>1.0</v>
      </c>
      <c r="I1531" s="1">
        <v>1.0</v>
      </c>
      <c r="J1531" s="1">
        <v>1.0</v>
      </c>
      <c r="K1531" s="1">
        <v>0.0</v>
      </c>
      <c r="L1531" s="1">
        <v>0.0</v>
      </c>
      <c r="M1531" s="1">
        <v>1.0</v>
      </c>
      <c r="N1531" s="1">
        <v>1.0</v>
      </c>
      <c r="O1531" s="1">
        <v>2.0</v>
      </c>
      <c r="P1531" s="1">
        <v>3.0</v>
      </c>
      <c r="Q1531" s="1">
        <v>0.0</v>
      </c>
      <c r="R1531" s="45">
        <f t="shared" si="6"/>
        <v>13</v>
      </c>
      <c r="S1531" s="45">
        <f t="shared" si="7"/>
        <v>8</v>
      </c>
      <c r="T1531" s="45">
        <f t="shared" si="8"/>
        <v>1</v>
      </c>
      <c r="U1531" s="45">
        <f t="shared" si="9"/>
        <v>4</v>
      </c>
      <c r="V1531" s="45">
        <f>VLOOKUP(R1531,'PCS Percentiles'!A$2:E$105,5,False)</f>
        <v>34</v>
      </c>
      <c r="W1531" s="112" t="str">
        <f t="shared" si="10"/>
        <v>Within Standard Deviation</v>
      </c>
    </row>
    <row r="1532">
      <c r="A1532" t="b">
        <v>0</v>
      </c>
      <c r="B1532" s="1" t="s">
        <v>564</v>
      </c>
      <c r="C1532" s="1">
        <v>2398.0</v>
      </c>
      <c r="D1532" s="20">
        <v>44431.637950185184</v>
      </c>
      <c r="E1532" s="1">
        <v>0.0</v>
      </c>
      <c r="F1532" s="1">
        <v>0.0</v>
      </c>
      <c r="G1532" s="1">
        <v>0.0</v>
      </c>
      <c r="H1532" s="1">
        <v>0.0</v>
      </c>
      <c r="I1532" s="1">
        <v>1.0</v>
      </c>
      <c r="J1532" s="1">
        <v>0.0</v>
      </c>
      <c r="K1532" s="1">
        <v>0.0</v>
      </c>
      <c r="L1532" s="1">
        <v>0.0</v>
      </c>
      <c r="M1532" s="1">
        <v>1.0</v>
      </c>
      <c r="N1532" s="1">
        <v>0.0</v>
      </c>
      <c r="O1532" s="1">
        <v>0.0</v>
      </c>
      <c r="P1532" s="1">
        <v>0.0</v>
      </c>
      <c r="Q1532" s="1">
        <v>0.0</v>
      </c>
      <c r="R1532" s="45">
        <f t="shared" si="6"/>
        <v>2</v>
      </c>
      <c r="S1532" s="45">
        <f t="shared" si="7"/>
        <v>1</v>
      </c>
      <c r="T1532" s="45">
        <f t="shared" si="8"/>
        <v>0</v>
      </c>
      <c r="U1532" s="45">
        <f t="shared" si="9"/>
        <v>1</v>
      </c>
      <c r="V1532" s="45">
        <f>VLOOKUP(R1532,'PCS Percentiles'!A$2:E$105,5,False)</f>
        <v>5</v>
      </c>
      <c r="W1532" s="112" t="str">
        <f t="shared" si="10"/>
        <v>Within Standard Deviation</v>
      </c>
    </row>
    <row r="1533">
      <c r="A1533" t="b">
        <v>0</v>
      </c>
      <c r="B1533" s="1" t="s">
        <v>570</v>
      </c>
      <c r="C1533" s="1">
        <v>2430.0</v>
      </c>
      <c r="D1533" s="20">
        <v>44431.74965914352</v>
      </c>
      <c r="E1533" s="1">
        <v>2.0</v>
      </c>
      <c r="F1533" s="1">
        <v>0.0</v>
      </c>
      <c r="G1533" s="1">
        <v>0.0</v>
      </c>
      <c r="H1533" s="1">
        <v>1.0</v>
      </c>
      <c r="I1533" s="1">
        <v>1.0</v>
      </c>
      <c r="J1533" s="1">
        <v>1.0</v>
      </c>
      <c r="K1533" s="1">
        <v>1.0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2.0</v>
      </c>
      <c r="R1533" s="45">
        <f t="shared" si="6"/>
        <v>8</v>
      </c>
      <c r="S1533" s="45">
        <f t="shared" si="7"/>
        <v>4</v>
      </c>
      <c r="T1533" s="45">
        <f t="shared" si="8"/>
        <v>4</v>
      </c>
      <c r="U1533" s="45">
        <f t="shared" si="9"/>
        <v>0</v>
      </c>
      <c r="V1533" s="45">
        <f>VLOOKUP(R1533,'PCS Percentiles'!A$2:E$105,5,False)</f>
        <v>19</v>
      </c>
      <c r="W1533" s="112" t="str">
        <f t="shared" si="10"/>
        <v>Within Standard Deviation</v>
      </c>
    </row>
    <row r="1534">
      <c r="A1534" t="b">
        <v>0</v>
      </c>
      <c r="B1534" s="1" t="s">
        <v>664</v>
      </c>
      <c r="C1534" s="1">
        <v>2565.0</v>
      </c>
      <c r="D1534" s="20">
        <v>44432.00101280093</v>
      </c>
      <c r="E1534" s="1">
        <v>4.0</v>
      </c>
      <c r="F1534" s="1">
        <v>2.0</v>
      </c>
      <c r="G1534" s="1">
        <v>3.0</v>
      </c>
      <c r="H1534" s="1">
        <v>3.0</v>
      </c>
      <c r="I1534" s="1">
        <v>2.0</v>
      </c>
      <c r="J1534" s="1">
        <v>3.0</v>
      </c>
      <c r="K1534" s="1">
        <v>3.0</v>
      </c>
      <c r="L1534" s="1">
        <v>3.0</v>
      </c>
      <c r="M1534" s="1">
        <v>3.0</v>
      </c>
      <c r="N1534" s="1">
        <v>3.0</v>
      </c>
      <c r="O1534" s="1">
        <v>3.0</v>
      </c>
      <c r="P1534" s="1">
        <v>2.0</v>
      </c>
      <c r="Q1534" s="1">
        <v>3.0</v>
      </c>
      <c r="R1534" s="45">
        <f t="shared" si="6"/>
        <v>37</v>
      </c>
      <c r="S1534" s="45">
        <f t="shared" si="7"/>
        <v>16</v>
      </c>
      <c r="T1534" s="45">
        <f t="shared" si="8"/>
        <v>9</v>
      </c>
      <c r="U1534" s="45">
        <f t="shared" si="9"/>
        <v>12</v>
      </c>
      <c r="V1534" s="45">
        <f>VLOOKUP(R1534,'PCS Percentiles'!A$2:E$105,5,False)</f>
        <v>88</v>
      </c>
      <c r="W1534" s="112" t="str">
        <f t="shared" si="10"/>
        <v>Clinically Relevant</v>
      </c>
    </row>
    <row r="1535">
      <c r="A1535" t="b">
        <v>0</v>
      </c>
      <c r="B1535" s="1" t="s">
        <v>513</v>
      </c>
      <c r="C1535" s="1">
        <v>2334.0</v>
      </c>
      <c r="D1535" s="20">
        <v>44432.44663921296</v>
      </c>
      <c r="E1535" s="1">
        <v>0.0</v>
      </c>
      <c r="F1535" s="1">
        <v>0.0</v>
      </c>
      <c r="G1535" s="1">
        <v>1.0</v>
      </c>
      <c r="H1535" s="1">
        <v>0.0</v>
      </c>
      <c r="I1535" s="1">
        <v>0.0</v>
      </c>
      <c r="J1535" s="1">
        <v>0.0</v>
      </c>
      <c r="K1535" s="1">
        <v>1.0</v>
      </c>
      <c r="L1535" s="1">
        <v>0.0</v>
      </c>
      <c r="M1535" s="1">
        <v>0.0</v>
      </c>
      <c r="N1535" s="1">
        <v>0.0</v>
      </c>
      <c r="O1535" s="1">
        <v>0.0</v>
      </c>
      <c r="P1535" s="1">
        <v>2.0</v>
      </c>
      <c r="Q1535" s="1">
        <v>0.0</v>
      </c>
      <c r="R1535" s="45">
        <f t="shared" si="6"/>
        <v>4</v>
      </c>
      <c r="S1535" s="45">
        <f t="shared" si="7"/>
        <v>3</v>
      </c>
      <c r="T1535" s="45">
        <f t="shared" si="8"/>
        <v>1</v>
      </c>
      <c r="U1535" s="45">
        <f t="shared" si="9"/>
        <v>0</v>
      </c>
      <c r="V1535" s="45">
        <f>VLOOKUP(R1535,'PCS Percentiles'!A$2:E$105,5,False)</f>
        <v>9</v>
      </c>
      <c r="W1535" s="112" t="str">
        <f t="shared" si="10"/>
        <v>Within Standard Deviation</v>
      </c>
    </row>
    <row r="1536">
      <c r="A1536" t="b">
        <v>0</v>
      </c>
      <c r="B1536" s="1" t="s">
        <v>395</v>
      </c>
      <c r="C1536" s="1">
        <v>2208.0</v>
      </c>
      <c r="D1536" s="20">
        <v>44432.47282784722</v>
      </c>
      <c r="E1536" s="1">
        <v>2.0</v>
      </c>
      <c r="F1536" s="1">
        <v>3.0</v>
      </c>
      <c r="G1536" s="1">
        <v>2.0</v>
      </c>
      <c r="H1536" s="1">
        <v>4.0</v>
      </c>
      <c r="I1536" s="1">
        <v>2.0</v>
      </c>
      <c r="J1536" s="1">
        <v>3.0</v>
      </c>
      <c r="K1536" s="1">
        <v>0.0</v>
      </c>
      <c r="L1536" s="1">
        <v>2.0</v>
      </c>
      <c r="M1536" s="1">
        <v>2.0</v>
      </c>
      <c r="N1536" s="1">
        <v>2.0</v>
      </c>
      <c r="O1536" s="1">
        <v>4.0</v>
      </c>
      <c r="P1536" s="1">
        <v>2.0</v>
      </c>
      <c r="Q1536" s="1">
        <v>1.0</v>
      </c>
      <c r="R1536" s="45">
        <f t="shared" si="6"/>
        <v>29</v>
      </c>
      <c r="S1536" s="45">
        <f t="shared" si="7"/>
        <v>15</v>
      </c>
      <c r="T1536" s="45">
        <f t="shared" si="8"/>
        <v>4</v>
      </c>
      <c r="U1536" s="45">
        <f t="shared" si="9"/>
        <v>10</v>
      </c>
      <c r="V1536" s="45">
        <f>VLOOKUP(R1536,'PCS Percentiles'!A$2:E$105,5,False)</f>
        <v>73</v>
      </c>
      <c r="W1536" s="112" t="str">
        <f t="shared" si="10"/>
        <v>Within Standard Deviation</v>
      </c>
    </row>
    <row r="1537">
      <c r="A1537" t="b">
        <v>0</v>
      </c>
      <c r="B1537" s="1" t="s">
        <v>798</v>
      </c>
      <c r="C1537" s="1">
        <v>2521.0</v>
      </c>
      <c r="D1537" s="20">
        <v>44432.58693857639</v>
      </c>
      <c r="E1537" s="1">
        <v>4.0</v>
      </c>
      <c r="F1537" s="1">
        <v>3.0</v>
      </c>
      <c r="G1537" s="1">
        <v>4.0</v>
      </c>
      <c r="H1537" s="1">
        <v>3.0</v>
      </c>
      <c r="I1537" s="1">
        <v>3.0</v>
      </c>
      <c r="J1537" s="1">
        <v>4.0</v>
      </c>
      <c r="K1537" s="1">
        <v>3.0</v>
      </c>
      <c r="L1537" s="1">
        <v>4.0</v>
      </c>
      <c r="M1537" s="1">
        <v>4.0</v>
      </c>
      <c r="N1537" s="1">
        <v>3.0</v>
      </c>
      <c r="O1537" s="1">
        <v>4.0</v>
      </c>
      <c r="P1537" s="1">
        <v>4.0</v>
      </c>
      <c r="Q1537" s="1">
        <v>4.0</v>
      </c>
      <c r="R1537" s="45">
        <f t="shared" si="6"/>
        <v>47</v>
      </c>
      <c r="S1537" s="45">
        <f t="shared" si="7"/>
        <v>21</v>
      </c>
      <c r="T1537" s="45">
        <f t="shared" si="8"/>
        <v>11</v>
      </c>
      <c r="U1537" s="45">
        <f t="shared" si="9"/>
        <v>15</v>
      </c>
      <c r="V1537" s="45">
        <f>VLOOKUP(R1537,'PCS Percentiles'!A$2:E$105,5,False)</f>
        <v>99</v>
      </c>
      <c r="W1537" s="112" t="str">
        <f t="shared" si="10"/>
        <v>Clinically Relevant</v>
      </c>
    </row>
    <row r="1538">
      <c r="A1538" t="b">
        <v>0</v>
      </c>
      <c r="B1538" s="1" t="s">
        <v>214</v>
      </c>
      <c r="C1538" s="1">
        <v>2358.0</v>
      </c>
      <c r="D1538" s="20">
        <v>44433.576651435185</v>
      </c>
      <c r="E1538" s="1">
        <v>2.0</v>
      </c>
      <c r="F1538" s="1">
        <v>1.0</v>
      </c>
      <c r="G1538" s="1">
        <v>2.0</v>
      </c>
      <c r="H1538" s="1">
        <v>1.0</v>
      </c>
      <c r="I1538" s="1">
        <v>1.0</v>
      </c>
      <c r="J1538" s="1">
        <v>2.0</v>
      </c>
      <c r="K1538" s="1">
        <v>1.0</v>
      </c>
      <c r="L1538" s="1">
        <v>1.0</v>
      </c>
      <c r="M1538" s="1">
        <v>2.0</v>
      </c>
      <c r="N1538" s="1">
        <v>1.0</v>
      </c>
      <c r="O1538" s="1">
        <v>1.0</v>
      </c>
      <c r="P1538" s="1">
        <v>2.0</v>
      </c>
      <c r="Q1538" s="1">
        <v>1.0</v>
      </c>
      <c r="R1538" s="45">
        <f t="shared" si="6"/>
        <v>18</v>
      </c>
      <c r="S1538" s="45">
        <f t="shared" si="7"/>
        <v>9</v>
      </c>
      <c r="T1538" s="45">
        <f t="shared" si="8"/>
        <v>4</v>
      </c>
      <c r="U1538" s="45">
        <f t="shared" si="9"/>
        <v>5</v>
      </c>
      <c r="V1538" s="45">
        <f>VLOOKUP(R1538,'PCS Percentiles'!A$2:E$105,5,False)</f>
        <v>47</v>
      </c>
      <c r="W1538" s="112" t="str">
        <f t="shared" si="10"/>
        <v>Within Standard Deviation</v>
      </c>
    </row>
    <row r="1539">
      <c r="A1539" t="b">
        <v>0</v>
      </c>
      <c r="B1539" s="1" t="s">
        <v>376</v>
      </c>
      <c r="C1539" s="1">
        <v>2175.0</v>
      </c>
      <c r="D1539" s="20">
        <v>44434.50378673611</v>
      </c>
      <c r="E1539" s="1">
        <v>0.0</v>
      </c>
      <c r="F1539" s="1">
        <v>2.0</v>
      </c>
      <c r="G1539" s="1">
        <v>1.0</v>
      </c>
      <c r="H1539" s="1">
        <v>3.0</v>
      </c>
      <c r="I1539" s="1">
        <v>1.0</v>
      </c>
      <c r="J1539" s="1">
        <v>0.0</v>
      </c>
      <c r="K1539" s="1">
        <v>4.0</v>
      </c>
      <c r="L1539" s="1">
        <v>2.0</v>
      </c>
      <c r="M1539" s="1">
        <v>2.0</v>
      </c>
      <c r="N1539" s="1">
        <v>2.0</v>
      </c>
      <c r="O1539" s="1">
        <v>1.0</v>
      </c>
      <c r="P1539" s="1">
        <v>1.0</v>
      </c>
      <c r="Q1539" s="1">
        <v>1.0</v>
      </c>
      <c r="R1539" s="45">
        <f t="shared" si="6"/>
        <v>20</v>
      </c>
      <c r="S1539" s="45">
        <f t="shared" si="7"/>
        <v>8</v>
      </c>
      <c r="T1539" s="45">
        <f t="shared" si="8"/>
        <v>5</v>
      </c>
      <c r="U1539" s="45">
        <f t="shared" si="9"/>
        <v>7</v>
      </c>
      <c r="V1539" s="45">
        <f>VLOOKUP(R1539,'PCS Percentiles'!A$2:E$105,5,False)</f>
        <v>50</v>
      </c>
      <c r="W1539" s="112" t="str">
        <f t="shared" si="10"/>
        <v>Within Standard Deviation</v>
      </c>
    </row>
    <row r="1540">
      <c r="A1540" t="b">
        <v>0</v>
      </c>
      <c r="B1540" s="1" t="s">
        <v>800</v>
      </c>
      <c r="C1540" s="1">
        <v>2720.0</v>
      </c>
      <c r="D1540" s="20">
        <v>44435.611491296295</v>
      </c>
      <c r="E1540" s="1">
        <v>4.0</v>
      </c>
      <c r="F1540" s="1">
        <v>4.0</v>
      </c>
      <c r="G1540" s="1">
        <v>4.0</v>
      </c>
      <c r="H1540" s="1">
        <v>4.0</v>
      </c>
      <c r="I1540" s="1">
        <v>4.0</v>
      </c>
      <c r="J1540" s="1">
        <v>3.0</v>
      </c>
      <c r="K1540" s="1">
        <v>0.0</v>
      </c>
      <c r="L1540" s="1">
        <v>3.0</v>
      </c>
      <c r="M1540" s="1">
        <v>4.0</v>
      </c>
      <c r="N1540" s="1">
        <v>4.0</v>
      </c>
      <c r="O1540" s="1">
        <v>4.0</v>
      </c>
      <c r="P1540" s="1">
        <v>3.0</v>
      </c>
      <c r="Q1540" s="1">
        <v>4.0</v>
      </c>
      <c r="R1540" s="45">
        <f t="shared" si="6"/>
        <v>45</v>
      </c>
      <c r="S1540" s="45">
        <f t="shared" si="7"/>
        <v>23</v>
      </c>
      <c r="T1540" s="45">
        <f t="shared" si="8"/>
        <v>7</v>
      </c>
      <c r="U1540" s="45">
        <f t="shared" si="9"/>
        <v>15</v>
      </c>
      <c r="V1540" s="45">
        <f>VLOOKUP(R1540,'PCS Percentiles'!A$2:E$105,5,False)</f>
        <v>97</v>
      </c>
      <c r="W1540" s="112" t="str">
        <f t="shared" si="10"/>
        <v>Clinically Relevant</v>
      </c>
    </row>
    <row r="1541">
      <c r="A1541" t="b">
        <v>0</v>
      </c>
      <c r="B1541" s="1" t="s">
        <v>525</v>
      </c>
      <c r="C1541" s="1">
        <v>2277.0</v>
      </c>
      <c r="D1541" s="20">
        <v>44438.57975878472</v>
      </c>
      <c r="E1541" s="1">
        <v>0.0</v>
      </c>
      <c r="F1541" s="1">
        <v>0.0</v>
      </c>
      <c r="G1541" s="1">
        <v>0.0</v>
      </c>
      <c r="H1541" s="1">
        <v>1.0</v>
      </c>
      <c r="I1541" s="1">
        <v>0.0</v>
      </c>
      <c r="J1541" s="1">
        <v>1.0</v>
      </c>
      <c r="K1541" s="1">
        <v>1.0</v>
      </c>
      <c r="L1541" s="1">
        <v>0.0</v>
      </c>
      <c r="M1541" s="1">
        <v>0.0</v>
      </c>
      <c r="N1541" s="1">
        <v>1.0</v>
      </c>
      <c r="O1541" s="1">
        <v>0.0</v>
      </c>
      <c r="P1541" s="1">
        <v>1.0</v>
      </c>
      <c r="Q1541" s="1">
        <v>1.0</v>
      </c>
      <c r="R1541" s="45">
        <f t="shared" si="6"/>
        <v>6</v>
      </c>
      <c r="S1541" s="45">
        <f t="shared" si="7"/>
        <v>2</v>
      </c>
      <c r="T1541" s="45">
        <f t="shared" si="8"/>
        <v>3</v>
      </c>
      <c r="U1541" s="45">
        <f t="shared" si="9"/>
        <v>1</v>
      </c>
      <c r="V1541" s="45">
        <f>VLOOKUP(R1541,'PCS Percentiles'!A$2:E$105,5,False)</f>
        <v>15</v>
      </c>
      <c r="W1541" s="112" t="str">
        <f t="shared" si="10"/>
        <v>Within Standard Deviation</v>
      </c>
    </row>
    <row r="1542">
      <c r="A1542" t="b">
        <v>0</v>
      </c>
      <c r="B1542" s="1" t="s">
        <v>685</v>
      </c>
      <c r="C1542" s="1">
        <v>2549.0</v>
      </c>
      <c r="D1542" s="20">
        <v>44438.79573189815</v>
      </c>
      <c r="E1542" s="1">
        <v>3.0</v>
      </c>
      <c r="F1542" s="1">
        <v>2.0</v>
      </c>
      <c r="G1542" s="1">
        <v>3.0</v>
      </c>
      <c r="H1542" s="1">
        <v>2.0</v>
      </c>
      <c r="I1542" s="1">
        <v>2.0</v>
      </c>
      <c r="J1542" s="1">
        <v>3.0</v>
      </c>
      <c r="K1542" s="1">
        <v>2.0</v>
      </c>
      <c r="L1542" s="1">
        <v>3.0</v>
      </c>
      <c r="M1542" s="1">
        <v>1.0</v>
      </c>
      <c r="N1542" s="1">
        <v>1.0</v>
      </c>
      <c r="O1542" s="1">
        <v>2.0</v>
      </c>
      <c r="P1542" s="1">
        <v>2.0</v>
      </c>
      <c r="Q1542" s="1">
        <v>3.0</v>
      </c>
      <c r="R1542" s="45">
        <f t="shared" si="6"/>
        <v>29</v>
      </c>
      <c r="S1542" s="45">
        <f t="shared" si="7"/>
        <v>14</v>
      </c>
      <c r="T1542" s="45">
        <f t="shared" si="8"/>
        <v>8</v>
      </c>
      <c r="U1542" s="45">
        <f t="shared" si="9"/>
        <v>7</v>
      </c>
      <c r="V1542" s="45">
        <f>VLOOKUP(R1542,'PCS Percentiles'!A$2:E$105,5,False)</f>
        <v>73</v>
      </c>
      <c r="W1542" s="112" t="str">
        <f t="shared" si="10"/>
        <v>Within Standard Deviation</v>
      </c>
    </row>
    <row r="1543">
      <c r="A1543" t="b">
        <v>0</v>
      </c>
      <c r="B1543" s="1" t="s">
        <v>802</v>
      </c>
      <c r="C1543" s="1">
        <v>2728.0</v>
      </c>
      <c r="D1543" s="20">
        <v>44439.658564259254</v>
      </c>
      <c r="E1543" s="1">
        <v>1.0</v>
      </c>
      <c r="F1543" s="1">
        <v>0.0</v>
      </c>
      <c r="G1543" s="1">
        <v>0.0</v>
      </c>
      <c r="H1543" s="1">
        <v>1.0</v>
      </c>
      <c r="I1543" s="1">
        <v>0.0</v>
      </c>
      <c r="J1543" s="1">
        <v>0.0</v>
      </c>
      <c r="K1543" s="1">
        <v>1.0</v>
      </c>
      <c r="L1543" s="1">
        <v>1.0</v>
      </c>
      <c r="M1543" s="1">
        <v>0.0</v>
      </c>
      <c r="N1543" s="1">
        <v>0.0</v>
      </c>
      <c r="O1543" s="1">
        <v>1.0</v>
      </c>
      <c r="P1543" s="1">
        <v>0.0</v>
      </c>
      <c r="Q1543" s="1">
        <v>0.0</v>
      </c>
      <c r="R1543" s="45">
        <f t="shared" si="6"/>
        <v>5</v>
      </c>
      <c r="S1543" s="45">
        <f t="shared" si="7"/>
        <v>2</v>
      </c>
      <c r="T1543" s="45">
        <f t="shared" si="8"/>
        <v>1</v>
      </c>
      <c r="U1543" s="45">
        <f t="shared" si="9"/>
        <v>2</v>
      </c>
      <c r="V1543" s="45">
        <f>VLOOKUP(R1543,'PCS Percentiles'!A$2:E$105,5,False)</f>
        <v>11</v>
      </c>
      <c r="W1543" s="112" t="str">
        <f t="shared" si="10"/>
        <v>Within Standard Deviation</v>
      </c>
    </row>
    <row r="1544">
      <c r="A1544" t="b">
        <v>0</v>
      </c>
      <c r="B1544" s="1" t="s">
        <v>596</v>
      </c>
      <c r="C1544" s="1">
        <v>2450.0</v>
      </c>
      <c r="D1544" s="20">
        <v>44439.683630995365</v>
      </c>
      <c r="E1544" s="1">
        <v>2.0</v>
      </c>
      <c r="F1544" s="1">
        <v>0.0</v>
      </c>
      <c r="G1544" s="1">
        <v>1.0</v>
      </c>
      <c r="H1544" s="1">
        <v>0.0</v>
      </c>
      <c r="I1544" s="1">
        <v>0.0</v>
      </c>
      <c r="J1544" s="1">
        <v>2.0</v>
      </c>
      <c r="K1544" s="1">
        <v>1.0</v>
      </c>
      <c r="L1544" s="1">
        <v>1.0</v>
      </c>
      <c r="M1544" s="1">
        <v>1.0</v>
      </c>
      <c r="N1544" s="1">
        <v>0.0</v>
      </c>
      <c r="O1544" s="1">
        <v>0.0</v>
      </c>
      <c r="P1544" s="1">
        <v>0.0</v>
      </c>
      <c r="Q1544" s="1">
        <v>1.0</v>
      </c>
      <c r="R1544" s="45">
        <f t="shared" si="6"/>
        <v>9</v>
      </c>
      <c r="S1544" s="45">
        <f t="shared" si="7"/>
        <v>3</v>
      </c>
      <c r="T1544" s="45">
        <f t="shared" si="8"/>
        <v>4</v>
      </c>
      <c r="U1544" s="45">
        <f t="shared" si="9"/>
        <v>2</v>
      </c>
      <c r="V1544" s="45">
        <f>VLOOKUP(R1544,'PCS Percentiles'!A$2:E$105,5,False)</f>
        <v>21</v>
      </c>
      <c r="W1544" s="112" t="str">
        <f t="shared" si="10"/>
        <v>Within Standard Deviation</v>
      </c>
    </row>
    <row r="1545">
      <c r="A1545" t="b">
        <v>0</v>
      </c>
      <c r="B1545" s="1" t="s">
        <v>758</v>
      </c>
      <c r="C1545" s="1">
        <v>2661.0</v>
      </c>
      <c r="D1545" s="20">
        <v>44439.72798146991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45">
        <f t="shared" si="6"/>
        <v>0</v>
      </c>
      <c r="S1545" s="45">
        <f t="shared" si="7"/>
        <v>0</v>
      </c>
      <c r="T1545" s="45">
        <f t="shared" si="8"/>
        <v>0</v>
      </c>
      <c r="U1545" s="45">
        <f t="shared" si="9"/>
        <v>0</v>
      </c>
      <c r="V1545" s="45">
        <f>VLOOKUP(R1545,'PCS Percentiles'!A$2:E$105,5,False)</f>
        <v>2</v>
      </c>
      <c r="W1545" s="112" t="str">
        <f t="shared" si="10"/>
        <v>Within Standard Deviation</v>
      </c>
    </row>
    <row r="1546">
      <c r="A1546" t="b">
        <v>0</v>
      </c>
      <c r="B1546" s="1" t="s">
        <v>444</v>
      </c>
      <c r="C1546" s="1">
        <v>2271.0</v>
      </c>
      <c r="D1546" s="20">
        <v>44439.745086435185</v>
      </c>
      <c r="E1546" s="1">
        <v>1.0</v>
      </c>
      <c r="F1546" s="1">
        <v>1.0</v>
      </c>
      <c r="G1546" s="1">
        <v>1.0</v>
      </c>
      <c r="H1546" s="1">
        <v>1.0</v>
      </c>
      <c r="I1546" s="1">
        <v>1.0</v>
      </c>
      <c r="J1546" s="1">
        <v>1.0</v>
      </c>
      <c r="K1546" s="1">
        <v>1.0</v>
      </c>
      <c r="L1546" s="1">
        <v>1.0</v>
      </c>
      <c r="M1546" s="1">
        <v>1.0</v>
      </c>
      <c r="N1546" s="1">
        <v>1.0</v>
      </c>
      <c r="O1546" s="1">
        <v>1.0</v>
      </c>
      <c r="P1546" s="1">
        <v>1.0</v>
      </c>
      <c r="Q1546" s="1">
        <v>1.0</v>
      </c>
      <c r="R1546" s="45">
        <f t="shared" si="6"/>
        <v>13</v>
      </c>
      <c r="S1546" s="45">
        <f t="shared" si="7"/>
        <v>6</v>
      </c>
      <c r="T1546" s="45">
        <f t="shared" si="8"/>
        <v>3</v>
      </c>
      <c r="U1546" s="45">
        <f t="shared" si="9"/>
        <v>4</v>
      </c>
      <c r="V1546" s="45">
        <f>VLOOKUP(R1546,'PCS Percentiles'!A$2:E$105,5,False)</f>
        <v>34</v>
      </c>
      <c r="W1546" s="112" t="str">
        <f t="shared" si="10"/>
        <v>Within Standard Deviation</v>
      </c>
    </row>
    <row r="1547">
      <c r="A1547" t="b">
        <v>0</v>
      </c>
      <c r="B1547" s="1" t="s">
        <v>676</v>
      </c>
      <c r="C1547" s="1">
        <v>2543.0</v>
      </c>
      <c r="D1547" s="20">
        <v>44440.353122754634</v>
      </c>
      <c r="E1547" s="1">
        <v>1.0</v>
      </c>
      <c r="F1547" s="1">
        <v>0.0</v>
      </c>
      <c r="G1547" s="1">
        <v>0.0</v>
      </c>
      <c r="H1547" s="1">
        <v>0.0</v>
      </c>
      <c r="I1547" s="1">
        <v>0.0</v>
      </c>
      <c r="J1547" s="1">
        <v>1.0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1.0</v>
      </c>
      <c r="Q1547" s="1">
        <v>1.0</v>
      </c>
      <c r="R1547" s="45">
        <f t="shared" si="6"/>
        <v>4</v>
      </c>
      <c r="S1547" s="45">
        <f t="shared" si="7"/>
        <v>2</v>
      </c>
      <c r="T1547" s="45">
        <f t="shared" si="8"/>
        <v>2</v>
      </c>
      <c r="U1547" s="45">
        <f t="shared" si="9"/>
        <v>0</v>
      </c>
      <c r="V1547" s="45">
        <f>VLOOKUP(R1547,'PCS Percentiles'!A$2:E$105,5,False)</f>
        <v>9</v>
      </c>
      <c r="W1547" s="112" t="str">
        <f t="shared" si="10"/>
        <v>Within Standard Deviation</v>
      </c>
    </row>
    <row r="1548">
      <c r="A1548" t="b">
        <v>0</v>
      </c>
      <c r="B1548" s="1" t="s">
        <v>694</v>
      </c>
      <c r="C1548" s="1">
        <v>2566.0</v>
      </c>
      <c r="D1548" s="20">
        <v>44440.53402944445</v>
      </c>
      <c r="E1548" s="1">
        <v>2.0</v>
      </c>
      <c r="F1548" s="1">
        <v>2.0</v>
      </c>
      <c r="G1548" s="1">
        <v>1.0</v>
      </c>
      <c r="H1548" s="1">
        <v>3.0</v>
      </c>
      <c r="I1548" s="1">
        <v>2.0</v>
      </c>
      <c r="J1548" s="1">
        <v>3.0</v>
      </c>
      <c r="K1548" s="1">
        <v>3.0</v>
      </c>
      <c r="L1548" s="1">
        <v>3.0</v>
      </c>
      <c r="M1548" s="1">
        <v>2.0</v>
      </c>
      <c r="N1548" s="1">
        <v>2.0</v>
      </c>
      <c r="O1548" s="1">
        <v>2.0</v>
      </c>
      <c r="P1548" s="1">
        <v>3.0</v>
      </c>
      <c r="Q1548" s="1">
        <v>2.0</v>
      </c>
      <c r="R1548" s="45">
        <f t="shared" si="6"/>
        <v>30</v>
      </c>
      <c r="S1548" s="45">
        <f t="shared" si="7"/>
        <v>13</v>
      </c>
      <c r="T1548" s="45">
        <f t="shared" si="8"/>
        <v>8</v>
      </c>
      <c r="U1548" s="45">
        <f t="shared" si="9"/>
        <v>9</v>
      </c>
      <c r="V1548" s="45">
        <f>VLOOKUP(R1548,'PCS Percentiles'!A$2:E$105,5,False)</f>
        <v>75</v>
      </c>
      <c r="W1548" s="112" t="str">
        <f t="shared" si="10"/>
        <v>Clinically Relevant</v>
      </c>
    </row>
    <row r="1549">
      <c r="A1549" t="b">
        <v>0</v>
      </c>
      <c r="B1549" s="1" t="s">
        <v>569</v>
      </c>
      <c r="C1549" s="1">
        <v>2424.0</v>
      </c>
      <c r="D1549" s="20">
        <v>44440.64975186343</v>
      </c>
      <c r="E1549" s="1">
        <v>1.0</v>
      </c>
      <c r="F1549" s="1">
        <v>0.0</v>
      </c>
      <c r="G1549" s="1">
        <v>1.0</v>
      </c>
      <c r="H1549" s="1">
        <v>1.0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45">
        <f t="shared" si="6"/>
        <v>3</v>
      </c>
      <c r="S1549" s="45">
        <f t="shared" si="7"/>
        <v>3</v>
      </c>
      <c r="T1549" s="45">
        <f t="shared" si="8"/>
        <v>0</v>
      </c>
      <c r="U1549" s="45">
        <f t="shared" si="9"/>
        <v>0</v>
      </c>
      <c r="V1549" s="45">
        <f>VLOOKUP(R1549,'PCS Percentiles'!A$2:E$105,5,False)</f>
        <v>6</v>
      </c>
      <c r="W1549" s="112" t="str">
        <f t="shared" si="10"/>
        <v>Within Standard Deviation</v>
      </c>
    </row>
    <row r="1550">
      <c r="A1550" t="b">
        <v>0</v>
      </c>
      <c r="B1550" s="1" t="s">
        <v>797</v>
      </c>
      <c r="C1550" s="1">
        <v>2718.0</v>
      </c>
      <c r="D1550" s="20">
        <v>44440.906612719904</v>
      </c>
      <c r="E1550" s="1">
        <v>3.0</v>
      </c>
      <c r="F1550" s="1">
        <v>1.0</v>
      </c>
      <c r="G1550" s="1">
        <v>2.0</v>
      </c>
      <c r="H1550" s="1">
        <v>2.0</v>
      </c>
      <c r="I1550" s="1">
        <v>1.0</v>
      </c>
      <c r="J1550" s="1">
        <v>3.0</v>
      </c>
      <c r="K1550" s="1">
        <v>3.0</v>
      </c>
      <c r="L1550" s="1">
        <v>2.0</v>
      </c>
      <c r="M1550" s="1">
        <v>3.0</v>
      </c>
      <c r="N1550" s="1">
        <v>2.0</v>
      </c>
      <c r="O1550" s="1">
        <v>2.0</v>
      </c>
      <c r="P1550" s="1">
        <v>1.0</v>
      </c>
      <c r="Q1550" s="1">
        <v>3.0</v>
      </c>
      <c r="R1550" s="45">
        <f t="shared" si="6"/>
        <v>28</v>
      </c>
      <c r="S1550" s="45">
        <f t="shared" si="7"/>
        <v>10</v>
      </c>
      <c r="T1550" s="45">
        <f t="shared" si="8"/>
        <v>9</v>
      </c>
      <c r="U1550" s="45">
        <f t="shared" si="9"/>
        <v>9</v>
      </c>
      <c r="V1550" s="45">
        <f>VLOOKUP(R1550,'PCS Percentiles'!A$2:E$105,5,False)</f>
        <v>69</v>
      </c>
      <c r="W1550" s="112" t="str">
        <f t="shared" si="10"/>
        <v>Within Standard Deviation</v>
      </c>
    </row>
    <row r="1551">
      <c r="A1551" t="b">
        <v>0</v>
      </c>
      <c r="B1551" s="1" t="s">
        <v>405</v>
      </c>
      <c r="C1551" s="1">
        <v>2219.0</v>
      </c>
      <c r="D1551" s="20">
        <v>44441.45350261574</v>
      </c>
      <c r="E1551" s="1">
        <v>2.0</v>
      </c>
      <c r="F1551" s="1">
        <v>0.0</v>
      </c>
      <c r="G1551" s="1">
        <v>0.0</v>
      </c>
      <c r="H1551" s="1">
        <v>0.0</v>
      </c>
      <c r="I1551" s="1">
        <v>1.0</v>
      </c>
      <c r="J1551" s="1">
        <v>2.0</v>
      </c>
      <c r="K1551" s="1">
        <v>0.0</v>
      </c>
      <c r="L1551" s="1">
        <v>0.0</v>
      </c>
      <c r="M1551" s="1">
        <v>0.0</v>
      </c>
      <c r="N1551" s="1">
        <v>1.0</v>
      </c>
      <c r="O1551" s="1">
        <v>1.0</v>
      </c>
      <c r="P1551" s="1">
        <v>0.0</v>
      </c>
      <c r="Q1551" s="1">
        <v>0.0</v>
      </c>
      <c r="R1551" s="45">
        <f t="shared" si="6"/>
        <v>7</v>
      </c>
      <c r="S1551" s="45">
        <f t="shared" si="7"/>
        <v>3</v>
      </c>
      <c r="T1551" s="45">
        <f t="shared" si="8"/>
        <v>2</v>
      </c>
      <c r="U1551" s="45">
        <f t="shared" si="9"/>
        <v>2</v>
      </c>
      <c r="V1551" s="45">
        <f>VLOOKUP(R1551,'PCS Percentiles'!A$2:E$105,5,False)</f>
        <v>17</v>
      </c>
      <c r="W1551" s="112" t="str">
        <f t="shared" si="10"/>
        <v>Within Standard Deviation</v>
      </c>
    </row>
    <row r="1552">
      <c r="A1552" t="b">
        <v>0</v>
      </c>
      <c r="B1552" s="1" t="s">
        <v>448</v>
      </c>
      <c r="C1552" s="1">
        <v>2264.0</v>
      </c>
      <c r="D1552" s="20">
        <v>44441.74712497686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45">
        <f t="shared" si="6"/>
        <v>0</v>
      </c>
      <c r="S1552" s="45">
        <f t="shared" si="7"/>
        <v>0</v>
      </c>
      <c r="T1552" s="45">
        <f t="shared" si="8"/>
        <v>0</v>
      </c>
      <c r="U1552" s="45">
        <f t="shared" si="9"/>
        <v>0</v>
      </c>
      <c r="V1552" s="45">
        <f>VLOOKUP(R1552,'PCS Percentiles'!A$2:E$105,5,False)</f>
        <v>2</v>
      </c>
      <c r="W1552" s="112" t="str">
        <f t="shared" si="10"/>
        <v>Within Standard Deviation</v>
      </c>
    </row>
    <row r="1553">
      <c r="A1553" t="b">
        <v>0</v>
      </c>
      <c r="B1553" s="1" t="s">
        <v>759</v>
      </c>
      <c r="C1553" s="1">
        <v>2667.0</v>
      </c>
      <c r="D1553" s="20">
        <v>44441.8754045949</v>
      </c>
      <c r="E1553" s="1">
        <v>1.0</v>
      </c>
      <c r="F1553" s="1">
        <v>0.0</v>
      </c>
      <c r="G1553" s="1">
        <v>0.0</v>
      </c>
      <c r="H1553" s="1">
        <v>0.0</v>
      </c>
      <c r="I1553" s="1">
        <v>0.0</v>
      </c>
      <c r="J1553" s="1">
        <v>1.0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2.0</v>
      </c>
      <c r="Q1553" s="1">
        <v>0.0</v>
      </c>
      <c r="R1553" s="45">
        <f t="shared" si="6"/>
        <v>4</v>
      </c>
      <c r="S1553" s="45">
        <f t="shared" si="7"/>
        <v>3</v>
      </c>
      <c r="T1553" s="45">
        <f t="shared" si="8"/>
        <v>1</v>
      </c>
      <c r="U1553" s="45">
        <f t="shared" si="9"/>
        <v>0</v>
      </c>
      <c r="V1553" s="45">
        <f>VLOOKUP(R1553,'PCS Percentiles'!A$2:E$105,5,False)</f>
        <v>9</v>
      </c>
      <c r="W1553" s="112" t="str">
        <f t="shared" si="10"/>
        <v>Within Standard Deviation</v>
      </c>
    </row>
    <row r="1554">
      <c r="A1554" t="b">
        <v>0</v>
      </c>
      <c r="B1554" s="1" t="s">
        <v>494</v>
      </c>
      <c r="C1554" s="1">
        <v>2314.0</v>
      </c>
      <c r="D1554" s="20">
        <v>44443.75897609953</v>
      </c>
      <c r="E1554" s="1">
        <v>0.0</v>
      </c>
      <c r="F1554" s="1">
        <v>0.0</v>
      </c>
      <c r="G1554" s="1">
        <v>0.0</v>
      </c>
      <c r="H1554" s="1">
        <v>2.0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2.0</v>
      </c>
      <c r="O1554" s="1">
        <v>0.0</v>
      </c>
      <c r="P1554" s="1">
        <v>2.0</v>
      </c>
      <c r="Q1554" s="1">
        <v>0.0</v>
      </c>
      <c r="R1554" s="45">
        <f t="shared" si="6"/>
        <v>6</v>
      </c>
      <c r="S1554" s="45">
        <f t="shared" si="7"/>
        <v>4</v>
      </c>
      <c r="T1554" s="45">
        <f t="shared" si="8"/>
        <v>0</v>
      </c>
      <c r="U1554" s="45">
        <f t="shared" si="9"/>
        <v>2</v>
      </c>
      <c r="V1554" s="45">
        <f>VLOOKUP(R1554,'PCS Percentiles'!A$2:E$105,5,False)</f>
        <v>15</v>
      </c>
      <c r="W1554" s="112" t="str">
        <f t="shared" si="10"/>
        <v>Within Standard Deviation</v>
      </c>
    </row>
    <row r="1555">
      <c r="A1555" t="b">
        <v>0</v>
      </c>
      <c r="B1555" s="1" t="s">
        <v>352</v>
      </c>
      <c r="C1555" s="1">
        <v>2140.0</v>
      </c>
      <c r="D1555" s="20">
        <v>44444.01147212963</v>
      </c>
      <c r="E1555" s="1">
        <v>3.0</v>
      </c>
      <c r="F1555" s="1">
        <v>2.0</v>
      </c>
      <c r="G1555" s="1">
        <v>2.0</v>
      </c>
      <c r="H1555" s="1">
        <v>3.0</v>
      </c>
      <c r="I1555" s="1">
        <v>3.0</v>
      </c>
      <c r="J1555" s="1">
        <v>3.0</v>
      </c>
      <c r="K1555" s="1">
        <v>2.0</v>
      </c>
      <c r="L1555" s="1">
        <v>3.0</v>
      </c>
      <c r="M1555" s="1">
        <v>2.0</v>
      </c>
      <c r="N1555" s="1">
        <v>3.0</v>
      </c>
      <c r="O1555" s="1">
        <v>2.0</v>
      </c>
      <c r="P1555" s="1">
        <v>2.0</v>
      </c>
      <c r="Q1555" s="1">
        <v>2.0</v>
      </c>
      <c r="R1555" s="45">
        <f t="shared" si="6"/>
        <v>32</v>
      </c>
      <c r="S1555" s="45">
        <f t="shared" si="7"/>
        <v>15</v>
      </c>
      <c r="T1555" s="45">
        <f t="shared" si="8"/>
        <v>7</v>
      </c>
      <c r="U1555" s="45">
        <f t="shared" si="9"/>
        <v>10</v>
      </c>
      <c r="V1555" s="45">
        <f>VLOOKUP(R1555,'PCS Percentiles'!A$2:E$105,5,False)</f>
        <v>80</v>
      </c>
      <c r="W1555" s="112" t="str">
        <f t="shared" si="10"/>
        <v>Clinically Relevant</v>
      </c>
    </row>
    <row r="1556">
      <c r="A1556" t="b">
        <v>0</v>
      </c>
      <c r="B1556" s="1" t="s">
        <v>624</v>
      </c>
      <c r="C1556" s="1">
        <v>2463.0</v>
      </c>
      <c r="D1556" s="20">
        <v>44446.61598212963</v>
      </c>
      <c r="E1556" s="1">
        <v>0.0</v>
      </c>
      <c r="F1556" s="1">
        <v>0.0</v>
      </c>
      <c r="G1556" s="1">
        <v>0.0</v>
      </c>
      <c r="H1556" s="1">
        <v>1.0</v>
      </c>
      <c r="I1556" s="1">
        <v>1.0</v>
      </c>
      <c r="J1556" s="1">
        <v>0.0</v>
      </c>
      <c r="K1556" s="1">
        <v>1.0</v>
      </c>
      <c r="L1556" s="1">
        <v>1.0</v>
      </c>
      <c r="M1556" s="1">
        <v>1.0</v>
      </c>
      <c r="N1556" s="1">
        <v>0.0</v>
      </c>
      <c r="O1556" s="1">
        <v>0.0</v>
      </c>
      <c r="P1556" s="1">
        <v>1.0</v>
      </c>
      <c r="Q1556" s="1">
        <v>0.0</v>
      </c>
      <c r="R1556" s="45">
        <f t="shared" si="6"/>
        <v>6</v>
      </c>
      <c r="S1556" s="45">
        <f t="shared" si="7"/>
        <v>3</v>
      </c>
      <c r="T1556" s="45">
        <f t="shared" si="8"/>
        <v>1</v>
      </c>
      <c r="U1556" s="45">
        <f t="shared" si="9"/>
        <v>2</v>
      </c>
      <c r="V1556" s="45">
        <f>VLOOKUP(R1556,'PCS Percentiles'!A$2:E$105,5,False)</f>
        <v>15</v>
      </c>
      <c r="W1556" s="112" t="str">
        <f t="shared" si="10"/>
        <v>Within Standard Deviation</v>
      </c>
    </row>
    <row r="1557">
      <c r="A1557" t="b">
        <v>0</v>
      </c>
      <c r="B1557" s="1" t="s">
        <v>152</v>
      </c>
      <c r="C1557" s="1">
        <v>1866.0</v>
      </c>
      <c r="D1557" s="20">
        <v>44446.83735564815</v>
      </c>
      <c r="E1557" s="1">
        <v>4.0</v>
      </c>
      <c r="F1557" s="1">
        <v>3.0</v>
      </c>
      <c r="G1557" s="1">
        <v>4.0</v>
      </c>
      <c r="H1557" s="1">
        <v>4.0</v>
      </c>
      <c r="I1557" s="1">
        <v>4.0</v>
      </c>
      <c r="J1557" s="1">
        <v>4.0</v>
      </c>
      <c r="K1557" s="1">
        <v>3.0</v>
      </c>
      <c r="L1557" s="1">
        <v>4.0</v>
      </c>
      <c r="M1557" s="1">
        <v>3.0</v>
      </c>
      <c r="N1557" s="1">
        <v>4.0</v>
      </c>
      <c r="O1557" s="1">
        <v>4.0</v>
      </c>
      <c r="P1557" s="1">
        <v>3.0</v>
      </c>
      <c r="Q1557" s="1">
        <v>4.0</v>
      </c>
      <c r="R1557" s="45">
        <f t="shared" si="6"/>
        <v>48</v>
      </c>
      <c r="S1557" s="45">
        <f t="shared" si="7"/>
        <v>22</v>
      </c>
      <c r="T1557" s="45">
        <f t="shared" si="8"/>
        <v>11</v>
      </c>
      <c r="U1557" s="45">
        <f t="shared" si="9"/>
        <v>15</v>
      </c>
      <c r="V1557" s="45">
        <f>VLOOKUP(R1557,'PCS Percentiles'!A$2:E$105,5,False)</f>
        <v>99</v>
      </c>
      <c r="W1557" s="112" t="str">
        <f t="shared" si="10"/>
        <v>Clinically Relevant</v>
      </c>
    </row>
    <row r="1558">
      <c r="A1558" t="b">
        <v>0</v>
      </c>
      <c r="B1558" s="1" t="s">
        <v>808</v>
      </c>
      <c r="C1558" s="1">
        <v>2725.0</v>
      </c>
      <c r="D1558" s="20">
        <v>44447.69375252315</v>
      </c>
      <c r="E1558" s="1">
        <v>0.0</v>
      </c>
      <c r="F1558" s="1">
        <v>0.0</v>
      </c>
      <c r="G1558" s="1">
        <v>0.0</v>
      </c>
      <c r="H1558" s="1">
        <v>2.0</v>
      </c>
      <c r="I1558" s="1">
        <v>0.0</v>
      </c>
      <c r="J1558" s="1">
        <v>2.0</v>
      </c>
      <c r="K1558" s="1">
        <v>0.0</v>
      </c>
      <c r="L1558" s="1">
        <v>2.0</v>
      </c>
      <c r="M1558" s="1">
        <v>0.0</v>
      </c>
      <c r="N1558" s="1">
        <v>0.0</v>
      </c>
      <c r="O1558" s="1">
        <v>0.0</v>
      </c>
      <c r="P1558" s="1">
        <v>0.0</v>
      </c>
      <c r="Q1558" s="1">
        <v>2.0</v>
      </c>
      <c r="R1558" s="45">
        <f t="shared" si="6"/>
        <v>8</v>
      </c>
      <c r="S1558" s="45">
        <f t="shared" si="7"/>
        <v>2</v>
      </c>
      <c r="T1558" s="45">
        <f t="shared" si="8"/>
        <v>4</v>
      </c>
      <c r="U1558" s="45">
        <f t="shared" si="9"/>
        <v>2</v>
      </c>
      <c r="V1558" s="45">
        <f>VLOOKUP(R1558,'PCS Percentiles'!A$2:E$105,5,False)</f>
        <v>19</v>
      </c>
      <c r="W1558" s="112" t="str">
        <f t="shared" si="10"/>
        <v>Within Standard Deviation</v>
      </c>
    </row>
    <row r="1559">
      <c r="A1559" t="b">
        <v>0</v>
      </c>
      <c r="B1559" s="1" t="s">
        <v>639</v>
      </c>
      <c r="C1559" s="1">
        <v>2469.0</v>
      </c>
      <c r="D1559" s="20">
        <v>44447.82933597222</v>
      </c>
      <c r="E1559" s="1">
        <v>2.0</v>
      </c>
      <c r="F1559" s="1">
        <v>0.0</v>
      </c>
      <c r="G1559" s="1">
        <v>1.0</v>
      </c>
      <c r="H1559" s="1">
        <v>1.0</v>
      </c>
      <c r="I1559" s="1">
        <v>0.0</v>
      </c>
      <c r="J1559" s="1">
        <v>2.0</v>
      </c>
      <c r="K1559" s="1">
        <v>0.0</v>
      </c>
      <c r="L1559" s="1">
        <v>1.0</v>
      </c>
      <c r="M1559" s="1">
        <v>2.0</v>
      </c>
      <c r="N1559" s="1">
        <v>1.0</v>
      </c>
      <c r="O1559" s="1">
        <v>0.0</v>
      </c>
      <c r="P1559" s="1">
        <v>1.0</v>
      </c>
      <c r="Q1559" s="1">
        <v>0.0</v>
      </c>
      <c r="R1559" s="45">
        <f t="shared" si="6"/>
        <v>11</v>
      </c>
      <c r="S1559" s="45">
        <f t="shared" si="7"/>
        <v>5</v>
      </c>
      <c r="T1559" s="45">
        <f t="shared" si="8"/>
        <v>2</v>
      </c>
      <c r="U1559" s="45">
        <f t="shared" si="9"/>
        <v>4</v>
      </c>
      <c r="V1559" s="45">
        <f>VLOOKUP(R1559,'PCS Percentiles'!A$2:E$105,5,False)</f>
        <v>28</v>
      </c>
      <c r="W1559" s="112" t="str">
        <f t="shared" si="10"/>
        <v>Within Standard Deviation</v>
      </c>
    </row>
    <row r="1560">
      <c r="A1560" t="b">
        <v>0</v>
      </c>
      <c r="B1560" s="1" t="s">
        <v>588</v>
      </c>
      <c r="C1560" s="1">
        <v>2005.0</v>
      </c>
      <c r="D1560" s="20">
        <v>44448.41332361111</v>
      </c>
      <c r="E1560" s="1">
        <v>2.0</v>
      </c>
      <c r="F1560" s="1">
        <v>1.0</v>
      </c>
      <c r="G1560" s="1">
        <v>3.0</v>
      </c>
      <c r="H1560" s="1">
        <v>2.0</v>
      </c>
      <c r="I1560" s="1">
        <v>2.0</v>
      </c>
      <c r="J1560" s="1">
        <v>1.0</v>
      </c>
      <c r="K1560" s="1">
        <v>1.0</v>
      </c>
      <c r="L1560" s="1">
        <v>4.0</v>
      </c>
      <c r="M1560" s="1">
        <v>1.0</v>
      </c>
      <c r="N1560" s="1">
        <v>3.0</v>
      </c>
      <c r="O1560" s="1">
        <v>2.0</v>
      </c>
      <c r="P1560" s="1">
        <v>2.0</v>
      </c>
      <c r="Q1560" s="1">
        <v>0.0</v>
      </c>
      <c r="R1560" s="45">
        <f t="shared" si="6"/>
        <v>24</v>
      </c>
      <c r="S1560" s="45">
        <f t="shared" si="7"/>
        <v>12</v>
      </c>
      <c r="T1560" s="45">
        <f t="shared" si="8"/>
        <v>2</v>
      </c>
      <c r="U1560" s="45">
        <f t="shared" si="9"/>
        <v>10</v>
      </c>
      <c r="V1560" s="45">
        <f>VLOOKUP(R1560,'PCS Percentiles'!A$2:E$105,5,False)</f>
        <v>60</v>
      </c>
      <c r="W1560" s="112" t="str">
        <f t="shared" si="10"/>
        <v>Within Standard Deviation</v>
      </c>
    </row>
    <row r="1561">
      <c r="A1561" t="b">
        <v>0</v>
      </c>
      <c r="B1561" s="1" t="s">
        <v>809</v>
      </c>
      <c r="C1561" s="1">
        <v>2722.0</v>
      </c>
      <c r="D1561" s="20">
        <v>44448.63662725694</v>
      </c>
      <c r="E1561" s="1">
        <v>0.0</v>
      </c>
      <c r="F1561" s="1">
        <v>0.0</v>
      </c>
      <c r="G1561" s="1">
        <v>1.0</v>
      </c>
      <c r="H1561" s="1">
        <v>0.0</v>
      </c>
      <c r="I1561" s="1">
        <v>0.0</v>
      </c>
      <c r="J1561" s="1">
        <v>0.0</v>
      </c>
      <c r="K1561" s="1">
        <v>0.0</v>
      </c>
      <c r="L1561" s="1">
        <v>3.0</v>
      </c>
      <c r="M1561" s="1">
        <v>2.0</v>
      </c>
      <c r="N1561" s="1">
        <v>1.0</v>
      </c>
      <c r="O1561" s="1">
        <v>1.0</v>
      </c>
      <c r="P1561" s="1">
        <v>1.0</v>
      </c>
      <c r="Q1561" s="1">
        <v>0.0</v>
      </c>
      <c r="R1561" s="45">
        <f t="shared" si="6"/>
        <v>9</v>
      </c>
      <c r="S1561" s="45">
        <f t="shared" si="7"/>
        <v>2</v>
      </c>
      <c r="T1561" s="45">
        <f t="shared" si="8"/>
        <v>0</v>
      </c>
      <c r="U1561" s="45">
        <f t="shared" si="9"/>
        <v>7</v>
      </c>
      <c r="V1561" s="45">
        <f>VLOOKUP(R1561,'PCS Percentiles'!A$2:E$105,5,False)</f>
        <v>21</v>
      </c>
      <c r="W1561" s="112" t="str">
        <f t="shared" si="10"/>
        <v>Within Standard Deviation</v>
      </c>
    </row>
    <row r="1562">
      <c r="A1562" t="b">
        <v>0</v>
      </c>
      <c r="B1562" s="1" t="s">
        <v>810</v>
      </c>
      <c r="C1562" s="1">
        <v>2335.0</v>
      </c>
      <c r="D1562" s="20">
        <v>44452.90776170139</v>
      </c>
      <c r="E1562" s="1">
        <v>2.0</v>
      </c>
      <c r="F1562" s="1">
        <v>1.0</v>
      </c>
      <c r="G1562" s="1">
        <v>2.0</v>
      </c>
      <c r="H1562" s="1">
        <v>3.0</v>
      </c>
      <c r="I1562" s="1">
        <v>2.0</v>
      </c>
      <c r="J1562" s="1">
        <v>3.0</v>
      </c>
      <c r="K1562" s="1">
        <v>3.0</v>
      </c>
      <c r="L1562" s="1">
        <v>4.0</v>
      </c>
      <c r="M1562" s="1">
        <v>2.0</v>
      </c>
      <c r="N1562" s="1">
        <v>2.0</v>
      </c>
      <c r="O1562" s="1">
        <v>2.0</v>
      </c>
      <c r="P1562" s="1">
        <v>2.0</v>
      </c>
      <c r="Q1562" s="1">
        <v>3.0</v>
      </c>
      <c r="R1562" s="45">
        <f t="shared" si="6"/>
        <v>31</v>
      </c>
      <c r="S1562" s="45">
        <f t="shared" si="7"/>
        <v>12</v>
      </c>
      <c r="T1562" s="45">
        <f t="shared" si="8"/>
        <v>9</v>
      </c>
      <c r="U1562" s="45">
        <f t="shared" si="9"/>
        <v>10</v>
      </c>
      <c r="V1562" s="45">
        <f>VLOOKUP(R1562,'PCS Percentiles'!A$2:E$105,5,False)</f>
        <v>78</v>
      </c>
      <c r="W1562" s="112" t="str">
        <f t="shared" si="10"/>
        <v>Clinically Relevant</v>
      </c>
    </row>
    <row r="1563">
      <c r="A1563" t="b">
        <v>0</v>
      </c>
      <c r="B1563" s="1" t="s">
        <v>452</v>
      </c>
      <c r="C1563" s="1">
        <v>2265.0</v>
      </c>
      <c r="D1563" s="20">
        <v>44453.416088576385</v>
      </c>
      <c r="E1563" s="1">
        <v>4.0</v>
      </c>
      <c r="F1563" s="1">
        <v>3.0</v>
      </c>
      <c r="G1563" s="1">
        <v>4.0</v>
      </c>
      <c r="H1563" s="1">
        <v>4.0</v>
      </c>
      <c r="I1563" s="1">
        <v>3.0</v>
      </c>
      <c r="J1563" s="1">
        <v>4.0</v>
      </c>
      <c r="K1563" s="1">
        <v>4.0</v>
      </c>
      <c r="L1563" s="1">
        <v>4.0</v>
      </c>
      <c r="M1563" s="1">
        <v>4.0</v>
      </c>
      <c r="N1563" s="1">
        <v>4.0</v>
      </c>
      <c r="O1563" s="1">
        <v>4.0</v>
      </c>
      <c r="P1563" s="1">
        <v>4.0</v>
      </c>
      <c r="Q1563" s="1">
        <v>3.0</v>
      </c>
      <c r="R1563" s="45">
        <f t="shared" si="6"/>
        <v>49</v>
      </c>
      <c r="S1563" s="45">
        <f t="shared" si="7"/>
        <v>22</v>
      </c>
      <c r="T1563" s="45">
        <f t="shared" si="8"/>
        <v>11</v>
      </c>
      <c r="U1563" s="45">
        <f t="shared" si="9"/>
        <v>16</v>
      </c>
      <c r="V1563" s="45">
        <f>VLOOKUP(R1563,'PCS Percentiles'!A$2:E$105,5,False)</f>
        <v>100</v>
      </c>
      <c r="W1563" s="112" t="str">
        <f t="shared" si="10"/>
        <v>Clinically Relevant</v>
      </c>
    </row>
    <row r="1564">
      <c r="A1564" t="b">
        <v>0</v>
      </c>
      <c r="B1564" s="1" t="s">
        <v>743</v>
      </c>
      <c r="C1564" s="1">
        <v>2643.0</v>
      </c>
      <c r="D1564" s="20">
        <v>44453.687062604164</v>
      </c>
      <c r="E1564" s="1">
        <v>1.0</v>
      </c>
      <c r="F1564" s="1">
        <v>0.0</v>
      </c>
      <c r="G1564" s="1">
        <v>1.0</v>
      </c>
      <c r="H1564" s="1">
        <v>1.0</v>
      </c>
      <c r="I1564" s="1">
        <v>1.0</v>
      </c>
      <c r="J1564" s="1">
        <v>1.0</v>
      </c>
      <c r="K1564" s="1">
        <v>0.0</v>
      </c>
      <c r="L1564" s="1">
        <v>1.0</v>
      </c>
      <c r="M1564" s="1">
        <v>1.0</v>
      </c>
      <c r="N1564" s="1">
        <v>1.0</v>
      </c>
      <c r="O1564" s="1">
        <v>2.0</v>
      </c>
      <c r="P1564" s="1">
        <v>1.0</v>
      </c>
      <c r="Q1564" s="1">
        <v>1.0</v>
      </c>
      <c r="R1564" s="45">
        <f t="shared" si="6"/>
        <v>12</v>
      </c>
      <c r="S1564" s="45">
        <f t="shared" si="7"/>
        <v>5</v>
      </c>
      <c r="T1564" s="45">
        <f t="shared" si="8"/>
        <v>2</v>
      </c>
      <c r="U1564" s="45">
        <f t="shared" si="9"/>
        <v>5</v>
      </c>
      <c r="V1564" s="45">
        <f>VLOOKUP(R1564,'PCS Percentiles'!A$2:E$105,5,False)</f>
        <v>31</v>
      </c>
      <c r="W1564" s="112" t="str">
        <f t="shared" si="10"/>
        <v>Within Standard Deviation</v>
      </c>
    </row>
    <row r="1565">
      <c r="A1565" t="b">
        <v>0</v>
      </c>
      <c r="B1565" s="1" t="s">
        <v>566</v>
      </c>
      <c r="C1565" s="1">
        <v>2426.0</v>
      </c>
      <c r="D1565" s="20">
        <v>44454.32372300926</v>
      </c>
      <c r="E1565" s="1">
        <v>3.0</v>
      </c>
      <c r="F1565" s="1">
        <v>2.0</v>
      </c>
      <c r="G1565" s="1">
        <v>2.0</v>
      </c>
      <c r="H1565" s="1">
        <v>2.0</v>
      </c>
      <c r="I1565" s="1">
        <v>2.0</v>
      </c>
      <c r="J1565" s="1">
        <v>2.0</v>
      </c>
      <c r="K1565" s="1">
        <v>2.0</v>
      </c>
      <c r="L1565" s="1">
        <v>2.0</v>
      </c>
      <c r="M1565" s="1">
        <v>2.0</v>
      </c>
      <c r="N1565" s="1">
        <v>2.0</v>
      </c>
      <c r="O1565" s="1">
        <v>3.0</v>
      </c>
      <c r="P1565" s="1">
        <v>3.0</v>
      </c>
      <c r="Q1565" s="1">
        <v>3.0</v>
      </c>
      <c r="R1565" s="45">
        <f t="shared" si="6"/>
        <v>30</v>
      </c>
      <c r="S1565" s="45">
        <f t="shared" si="7"/>
        <v>14</v>
      </c>
      <c r="T1565" s="45">
        <f t="shared" si="8"/>
        <v>7</v>
      </c>
      <c r="U1565" s="45">
        <f t="shared" si="9"/>
        <v>9</v>
      </c>
      <c r="V1565" s="45">
        <f>VLOOKUP(R1565,'PCS Percentiles'!A$2:E$105,5,False)</f>
        <v>75</v>
      </c>
      <c r="W1565" s="112" t="str">
        <f t="shared" si="10"/>
        <v>Clinically Relevant</v>
      </c>
    </row>
    <row r="1566">
      <c r="A1566" t="b">
        <v>0</v>
      </c>
      <c r="B1566" s="1" t="s">
        <v>655</v>
      </c>
      <c r="C1566" s="1">
        <v>2403.0</v>
      </c>
      <c r="D1566" s="20">
        <v>44454.540209328705</v>
      </c>
      <c r="E1566" s="1">
        <v>0.0</v>
      </c>
      <c r="F1566" s="1">
        <v>0.0</v>
      </c>
      <c r="G1566" s="1">
        <v>0.0</v>
      </c>
      <c r="H1566" s="1">
        <v>1.0</v>
      </c>
      <c r="I1566" s="1">
        <v>1.0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1.0</v>
      </c>
      <c r="Q1566" s="1">
        <v>0.0</v>
      </c>
      <c r="R1566" s="45">
        <f t="shared" si="6"/>
        <v>3</v>
      </c>
      <c r="S1566" s="45">
        <f t="shared" si="7"/>
        <v>3</v>
      </c>
      <c r="T1566" s="45">
        <f t="shared" si="8"/>
        <v>0</v>
      </c>
      <c r="U1566" s="45">
        <f t="shared" si="9"/>
        <v>0</v>
      </c>
      <c r="V1566" s="45">
        <f>VLOOKUP(R1566,'PCS Percentiles'!A$2:E$105,5,False)</f>
        <v>6</v>
      </c>
      <c r="W1566" s="112" t="str">
        <f t="shared" si="10"/>
        <v>Within Standard Deviation</v>
      </c>
    </row>
    <row r="1567">
      <c r="A1567" t="b">
        <v>0</v>
      </c>
      <c r="B1567" s="1" t="s">
        <v>814</v>
      </c>
      <c r="C1567" s="1">
        <v>2741.0</v>
      </c>
      <c r="D1567" s="20">
        <v>44455.39406135416</v>
      </c>
      <c r="E1567" s="1">
        <v>1.0</v>
      </c>
      <c r="F1567" s="1">
        <v>0.0</v>
      </c>
      <c r="G1567" s="1">
        <v>0.0</v>
      </c>
      <c r="H1567" s="1">
        <v>0.0</v>
      </c>
      <c r="I1567" s="1">
        <v>0.0</v>
      </c>
      <c r="J1567" s="1">
        <v>1.0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1.0</v>
      </c>
      <c r="Q1567" s="1">
        <v>0.0</v>
      </c>
      <c r="R1567" s="45">
        <f t="shared" si="6"/>
        <v>3</v>
      </c>
      <c r="S1567" s="45">
        <f t="shared" si="7"/>
        <v>2</v>
      </c>
      <c r="T1567" s="45">
        <f t="shared" si="8"/>
        <v>1</v>
      </c>
      <c r="U1567" s="45">
        <f t="shared" si="9"/>
        <v>0</v>
      </c>
      <c r="V1567" s="45">
        <f>VLOOKUP(R1567,'PCS Percentiles'!A$2:E$105,5,False)</f>
        <v>6</v>
      </c>
      <c r="W1567" s="112" t="str">
        <f t="shared" si="10"/>
        <v>Within Standard Deviation</v>
      </c>
    </row>
    <row r="1568">
      <c r="A1568" t="b">
        <v>0</v>
      </c>
      <c r="B1568" s="1" t="s">
        <v>815</v>
      </c>
      <c r="C1568" s="1">
        <v>2740.0</v>
      </c>
      <c r="D1568" s="20">
        <v>44455.62760273148</v>
      </c>
      <c r="E1568" s="1">
        <v>2.0</v>
      </c>
      <c r="F1568" s="1">
        <v>1.0</v>
      </c>
      <c r="G1568" s="1">
        <v>1.0</v>
      </c>
      <c r="H1568" s="1">
        <v>2.0</v>
      </c>
      <c r="I1568" s="1">
        <v>1.0</v>
      </c>
      <c r="J1568" s="1">
        <v>1.0</v>
      </c>
      <c r="K1568" s="1">
        <v>3.0</v>
      </c>
      <c r="L1568" s="1">
        <v>2.0</v>
      </c>
      <c r="M1568" s="1">
        <v>1.0</v>
      </c>
      <c r="N1568" s="1">
        <v>1.0</v>
      </c>
      <c r="O1568" s="1">
        <v>1.0</v>
      </c>
      <c r="P1568" s="1">
        <v>1.0</v>
      </c>
      <c r="Q1568" s="1">
        <v>2.0</v>
      </c>
      <c r="R1568" s="45">
        <f t="shared" si="6"/>
        <v>19</v>
      </c>
      <c r="S1568" s="45">
        <f t="shared" si="7"/>
        <v>8</v>
      </c>
      <c r="T1568" s="45">
        <f t="shared" si="8"/>
        <v>6</v>
      </c>
      <c r="U1568" s="45">
        <f t="shared" si="9"/>
        <v>5</v>
      </c>
      <c r="V1568" s="45">
        <f>VLOOKUP(R1568,'PCS Percentiles'!A$2:E$105,5,False)</f>
        <v>48</v>
      </c>
      <c r="W1568" s="112" t="str">
        <f t="shared" si="10"/>
        <v>Within Standard Deviation</v>
      </c>
    </row>
    <row r="1569">
      <c r="A1569" t="b">
        <v>0</v>
      </c>
      <c r="B1569" s="1" t="s">
        <v>811</v>
      </c>
      <c r="C1569" s="1">
        <v>2744.0</v>
      </c>
      <c r="D1569" s="20">
        <v>44455.865492627316</v>
      </c>
      <c r="E1569" s="1">
        <v>2.0</v>
      </c>
      <c r="F1569" s="1">
        <v>1.0</v>
      </c>
      <c r="G1569" s="1">
        <v>2.0</v>
      </c>
      <c r="H1569" s="1">
        <v>3.0</v>
      </c>
      <c r="I1569" s="1">
        <v>2.0</v>
      </c>
      <c r="J1569" s="1">
        <v>2.0</v>
      </c>
      <c r="K1569" s="1">
        <v>0.0</v>
      </c>
      <c r="L1569" s="1">
        <v>3.0</v>
      </c>
      <c r="M1569" s="1">
        <v>4.0</v>
      </c>
      <c r="N1569" s="1">
        <v>3.0</v>
      </c>
      <c r="O1569" s="1">
        <v>3.0</v>
      </c>
      <c r="P1569" s="1">
        <v>0.0</v>
      </c>
      <c r="Q1569" s="1">
        <v>3.0</v>
      </c>
      <c r="R1569" s="45">
        <f t="shared" si="6"/>
        <v>28</v>
      </c>
      <c r="S1569" s="45">
        <f t="shared" si="7"/>
        <v>10</v>
      </c>
      <c r="T1569" s="45">
        <f t="shared" si="8"/>
        <v>5</v>
      </c>
      <c r="U1569" s="45">
        <f t="shared" si="9"/>
        <v>13</v>
      </c>
      <c r="V1569" s="45">
        <f>VLOOKUP(R1569,'PCS Percentiles'!A$2:E$105,5,False)</f>
        <v>69</v>
      </c>
      <c r="W1569" s="112" t="str">
        <f t="shared" si="10"/>
        <v>Within Standard Deviation</v>
      </c>
    </row>
    <row r="1570">
      <c r="A1570" t="b">
        <v>0</v>
      </c>
      <c r="B1570" s="1" t="s">
        <v>816</v>
      </c>
      <c r="C1570" s="1">
        <v>2747.0</v>
      </c>
      <c r="D1570" s="20">
        <v>44458.89760056713</v>
      </c>
      <c r="E1570" s="1">
        <v>0.0</v>
      </c>
      <c r="F1570" s="1">
        <v>0.0</v>
      </c>
      <c r="G1570" s="1">
        <v>1.0</v>
      </c>
      <c r="H1570" s="1">
        <v>1.0</v>
      </c>
      <c r="I1570" s="1">
        <v>0.0</v>
      </c>
      <c r="J1570" s="1">
        <v>1.0</v>
      </c>
      <c r="K1570" s="1">
        <v>0.0</v>
      </c>
      <c r="L1570" s="1">
        <v>0.0</v>
      </c>
      <c r="M1570" s="1">
        <v>0.0</v>
      </c>
      <c r="N1570" s="1">
        <v>0.0</v>
      </c>
      <c r="O1570" s="1">
        <v>1.0</v>
      </c>
      <c r="P1570" s="1">
        <v>2.0</v>
      </c>
      <c r="Q1570" s="1">
        <v>2.0</v>
      </c>
      <c r="R1570" s="45">
        <f t="shared" si="6"/>
        <v>8</v>
      </c>
      <c r="S1570" s="45">
        <f t="shared" si="7"/>
        <v>4</v>
      </c>
      <c r="T1570" s="45">
        <f t="shared" si="8"/>
        <v>3</v>
      </c>
      <c r="U1570" s="45">
        <f t="shared" si="9"/>
        <v>1</v>
      </c>
      <c r="V1570" s="45">
        <f>VLOOKUP(R1570,'PCS Percentiles'!A$2:E$105,5,False)</f>
        <v>19</v>
      </c>
      <c r="W1570" s="112" t="str">
        <f t="shared" si="10"/>
        <v>Within Standard Deviation</v>
      </c>
    </row>
    <row r="1571">
      <c r="A1571" t="b">
        <v>0</v>
      </c>
      <c r="B1571" s="1" t="s">
        <v>323</v>
      </c>
      <c r="C1571" s="1">
        <v>2268.0</v>
      </c>
      <c r="D1571" s="20">
        <v>44459.39311091435</v>
      </c>
      <c r="E1571" s="1">
        <v>1.0</v>
      </c>
      <c r="F1571" s="1">
        <v>1.0</v>
      </c>
      <c r="G1571" s="1">
        <v>1.0</v>
      </c>
      <c r="H1571" s="1">
        <v>1.0</v>
      </c>
      <c r="I1571" s="1">
        <v>1.0</v>
      </c>
      <c r="J1571" s="1">
        <v>1.0</v>
      </c>
      <c r="K1571" s="1">
        <v>1.0</v>
      </c>
      <c r="L1571" s="1">
        <v>1.0</v>
      </c>
      <c r="M1571" s="1">
        <v>1.0</v>
      </c>
      <c r="N1571" s="1">
        <v>1.0</v>
      </c>
      <c r="O1571" s="1">
        <v>1.0</v>
      </c>
      <c r="P1571" s="1">
        <v>1.0</v>
      </c>
      <c r="Q1571" s="1">
        <v>1.0</v>
      </c>
      <c r="R1571" s="45">
        <f t="shared" si="6"/>
        <v>13</v>
      </c>
      <c r="S1571" s="45">
        <f t="shared" si="7"/>
        <v>6</v>
      </c>
      <c r="T1571" s="45">
        <f t="shared" si="8"/>
        <v>3</v>
      </c>
      <c r="U1571" s="45">
        <f t="shared" si="9"/>
        <v>4</v>
      </c>
      <c r="V1571" s="45">
        <f>VLOOKUP(R1571,'PCS Percentiles'!A$2:E$105,5,False)</f>
        <v>34</v>
      </c>
      <c r="W1571" s="112" t="str">
        <f t="shared" si="10"/>
        <v>Within Standard Deviation</v>
      </c>
    </row>
    <row r="1572">
      <c r="A1572" t="b">
        <v>0</v>
      </c>
      <c r="B1572" s="1" t="s">
        <v>779</v>
      </c>
      <c r="C1572" s="1">
        <v>2669.0</v>
      </c>
      <c r="D1572" s="20">
        <v>44459.41203925926</v>
      </c>
      <c r="E1572" s="1">
        <v>1.0</v>
      </c>
      <c r="F1572" s="1">
        <v>1.0</v>
      </c>
      <c r="G1572" s="1">
        <v>2.0</v>
      </c>
      <c r="H1572" s="1">
        <v>2.0</v>
      </c>
      <c r="I1572" s="1">
        <v>1.0</v>
      </c>
      <c r="J1572" s="1">
        <v>2.0</v>
      </c>
      <c r="K1572" s="1">
        <v>2.0</v>
      </c>
      <c r="L1572" s="1">
        <v>1.0</v>
      </c>
      <c r="M1572" s="1">
        <v>1.0</v>
      </c>
      <c r="N1572" s="1">
        <v>1.0</v>
      </c>
      <c r="O1572" s="1">
        <v>1.0</v>
      </c>
      <c r="P1572" s="1">
        <v>1.0</v>
      </c>
      <c r="Q1572" s="1">
        <v>2.0</v>
      </c>
      <c r="R1572" s="45">
        <f t="shared" si="6"/>
        <v>18</v>
      </c>
      <c r="S1572" s="45">
        <f t="shared" si="7"/>
        <v>8</v>
      </c>
      <c r="T1572" s="45">
        <f t="shared" si="8"/>
        <v>6</v>
      </c>
      <c r="U1572" s="45">
        <f t="shared" si="9"/>
        <v>4</v>
      </c>
      <c r="V1572" s="45">
        <f>VLOOKUP(R1572,'PCS Percentiles'!A$2:E$105,5,False)</f>
        <v>47</v>
      </c>
      <c r="W1572" s="112" t="str">
        <f t="shared" si="10"/>
        <v>Within Standard Deviation</v>
      </c>
    </row>
    <row r="1573">
      <c r="A1573" t="b">
        <v>0</v>
      </c>
      <c r="B1573" s="1" t="s">
        <v>817</v>
      </c>
      <c r="C1573" s="1">
        <v>2757.0</v>
      </c>
      <c r="D1573" s="20">
        <v>44459.65047820602</v>
      </c>
      <c r="E1573" s="1">
        <v>2.0</v>
      </c>
      <c r="F1573" s="1">
        <v>1.0</v>
      </c>
      <c r="G1573" s="1">
        <v>2.0</v>
      </c>
      <c r="H1573" s="1">
        <v>2.0</v>
      </c>
      <c r="I1573" s="1">
        <v>2.0</v>
      </c>
      <c r="J1573" s="1">
        <v>3.0</v>
      </c>
      <c r="K1573" s="1">
        <v>1.0</v>
      </c>
      <c r="L1573" s="1">
        <v>2.0</v>
      </c>
      <c r="M1573" s="1">
        <v>2.0</v>
      </c>
      <c r="N1573" s="1">
        <v>2.0</v>
      </c>
      <c r="O1573" s="1">
        <v>3.0</v>
      </c>
      <c r="P1573" s="1">
        <v>3.0</v>
      </c>
      <c r="Q1573" s="1">
        <v>3.0</v>
      </c>
      <c r="R1573" s="45">
        <f t="shared" si="6"/>
        <v>28</v>
      </c>
      <c r="S1573" s="45">
        <f t="shared" si="7"/>
        <v>12</v>
      </c>
      <c r="T1573" s="45">
        <f t="shared" si="8"/>
        <v>7</v>
      </c>
      <c r="U1573" s="45">
        <f t="shared" si="9"/>
        <v>9</v>
      </c>
      <c r="V1573" s="45">
        <f>VLOOKUP(R1573,'PCS Percentiles'!A$2:E$105,5,False)</f>
        <v>69</v>
      </c>
      <c r="W1573" s="112" t="str">
        <f t="shared" si="10"/>
        <v>Within Standard Deviation</v>
      </c>
    </row>
    <row r="1574">
      <c r="A1574" t="b">
        <v>0</v>
      </c>
      <c r="B1574" s="1" t="s">
        <v>947</v>
      </c>
      <c r="C1574" s="1">
        <v>2743.0</v>
      </c>
      <c r="D1574" s="20">
        <v>44460.478199375</v>
      </c>
      <c r="E1574" s="1">
        <v>4.0</v>
      </c>
      <c r="F1574" s="1">
        <v>3.0</v>
      </c>
      <c r="G1574" s="1">
        <v>2.0</v>
      </c>
      <c r="H1574" s="1">
        <v>3.0</v>
      </c>
      <c r="I1574" s="1">
        <v>3.0</v>
      </c>
      <c r="J1574" s="1">
        <v>3.0</v>
      </c>
      <c r="K1574" s="1">
        <v>3.0</v>
      </c>
      <c r="L1574" s="1">
        <v>2.0</v>
      </c>
      <c r="M1574" s="1">
        <v>4.0</v>
      </c>
      <c r="N1574" s="1">
        <v>3.0</v>
      </c>
      <c r="O1574" s="1">
        <v>3.0</v>
      </c>
      <c r="P1574" s="1">
        <v>3.0</v>
      </c>
      <c r="Q1574" s="1">
        <v>4.0</v>
      </c>
      <c r="R1574" s="45">
        <f t="shared" si="6"/>
        <v>40</v>
      </c>
      <c r="S1574" s="45">
        <f t="shared" si="7"/>
        <v>18</v>
      </c>
      <c r="T1574" s="45">
        <f t="shared" si="8"/>
        <v>10</v>
      </c>
      <c r="U1574" s="45">
        <f t="shared" si="9"/>
        <v>12</v>
      </c>
      <c r="V1574" s="45">
        <f>VLOOKUP(R1574,'PCS Percentiles'!A$2:E$105,5,False)</f>
        <v>92</v>
      </c>
      <c r="W1574" s="112" t="str">
        <f t="shared" si="10"/>
        <v>Clinically Relevant</v>
      </c>
    </row>
    <row r="1575">
      <c r="A1575" t="b">
        <v>0</v>
      </c>
      <c r="B1575" s="1" t="s">
        <v>818</v>
      </c>
      <c r="C1575" s="1">
        <v>2752.0</v>
      </c>
      <c r="D1575" s="20">
        <v>44460.482244548606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45">
        <f t="shared" si="6"/>
        <v>0</v>
      </c>
      <c r="S1575" s="45">
        <f t="shared" si="7"/>
        <v>0</v>
      </c>
      <c r="T1575" s="45">
        <f t="shared" si="8"/>
        <v>0</v>
      </c>
      <c r="U1575" s="45">
        <f t="shared" si="9"/>
        <v>0</v>
      </c>
      <c r="V1575" s="45">
        <f>VLOOKUP(R1575,'PCS Percentiles'!A$2:E$105,5,False)</f>
        <v>2</v>
      </c>
      <c r="W1575" s="112" t="str">
        <f t="shared" si="10"/>
        <v>Within Standard Deviation</v>
      </c>
    </row>
    <row r="1576">
      <c r="A1576" t="b">
        <v>0</v>
      </c>
      <c r="B1576" s="1" t="s">
        <v>819</v>
      </c>
      <c r="C1576" s="1">
        <v>2737.0</v>
      </c>
      <c r="D1576" s="20">
        <v>44460.589925196764</v>
      </c>
      <c r="E1576" s="1">
        <v>2.0</v>
      </c>
      <c r="F1576" s="1">
        <v>1.0</v>
      </c>
      <c r="G1576" s="1">
        <v>2.0</v>
      </c>
      <c r="H1576" s="1">
        <v>1.0</v>
      </c>
      <c r="I1576" s="1">
        <v>2.0</v>
      </c>
      <c r="J1576" s="1">
        <v>1.0</v>
      </c>
      <c r="K1576" s="1">
        <v>0.0</v>
      </c>
      <c r="L1576" s="1">
        <v>1.0</v>
      </c>
      <c r="M1576" s="1">
        <v>3.0</v>
      </c>
      <c r="N1576" s="1">
        <v>1.0</v>
      </c>
      <c r="O1576" s="1">
        <v>1.0</v>
      </c>
      <c r="P1576" s="1">
        <v>3.0</v>
      </c>
      <c r="Q1576" s="1">
        <v>3.0</v>
      </c>
      <c r="R1576" s="45">
        <f t="shared" si="6"/>
        <v>21</v>
      </c>
      <c r="S1576" s="45">
        <f t="shared" si="7"/>
        <v>11</v>
      </c>
      <c r="T1576" s="45">
        <f t="shared" si="8"/>
        <v>4</v>
      </c>
      <c r="U1576" s="45">
        <f t="shared" si="9"/>
        <v>6</v>
      </c>
      <c r="V1576" s="45">
        <f>VLOOKUP(R1576,'PCS Percentiles'!A$2:E$105,5,False)</f>
        <v>53</v>
      </c>
      <c r="W1576" s="112" t="str">
        <f t="shared" si="10"/>
        <v>Within Standard Deviation</v>
      </c>
    </row>
    <row r="1577">
      <c r="A1577" t="b">
        <v>0</v>
      </c>
      <c r="B1577" s="1" t="s">
        <v>824</v>
      </c>
      <c r="C1577" s="1">
        <v>2754.0</v>
      </c>
      <c r="D1577" s="20">
        <v>44460.61362626158</v>
      </c>
      <c r="E1577" s="1">
        <v>1.0</v>
      </c>
      <c r="F1577" s="1">
        <v>0.0</v>
      </c>
      <c r="G1577" s="1">
        <v>0.0</v>
      </c>
      <c r="H1577" s="1">
        <v>1.0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45">
        <f t="shared" si="6"/>
        <v>2</v>
      </c>
      <c r="S1577" s="45">
        <f t="shared" si="7"/>
        <v>2</v>
      </c>
      <c r="T1577" s="45">
        <f t="shared" si="8"/>
        <v>0</v>
      </c>
      <c r="U1577" s="45">
        <f t="shared" si="9"/>
        <v>0</v>
      </c>
      <c r="V1577" s="45">
        <f>VLOOKUP(R1577,'PCS Percentiles'!A$2:E$105,5,False)</f>
        <v>5</v>
      </c>
      <c r="W1577" s="112" t="str">
        <f t="shared" si="10"/>
        <v>Within Standard Deviation</v>
      </c>
    </row>
    <row r="1578">
      <c r="A1578" t="b">
        <v>0</v>
      </c>
      <c r="B1578" s="1" t="s">
        <v>821</v>
      </c>
      <c r="C1578" s="1">
        <v>2746.0</v>
      </c>
      <c r="D1578" s="20">
        <v>44460.69843153935</v>
      </c>
      <c r="E1578" s="1">
        <v>4.0</v>
      </c>
      <c r="F1578" s="1">
        <v>4.0</v>
      </c>
      <c r="G1578" s="1">
        <v>4.0</v>
      </c>
      <c r="H1578" s="1">
        <v>4.0</v>
      </c>
      <c r="I1578" s="1">
        <v>4.0</v>
      </c>
      <c r="J1578" s="1">
        <v>4.0</v>
      </c>
      <c r="K1578" s="1">
        <v>4.0</v>
      </c>
      <c r="L1578" s="1">
        <v>4.0</v>
      </c>
      <c r="M1578" s="1">
        <v>4.0</v>
      </c>
      <c r="N1578" s="1">
        <v>4.0</v>
      </c>
      <c r="O1578" s="1">
        <v>4.0</v>
      </c>
      <c r="P1578" s="1">
        <v>3.0</v>
      </c>
      <c r="Q1578" s="1">
        <v>2.0</v>
      </c>
      <c r="R1578" s="45">
        <f t="shared" si="6"/>
        <v>49</v>
      </c>
      <c r="S1578" s="45">
        <f t="shared" si="7"/>
        <v>23</v>
      </c>
      <c r="T1578" s="45">
        <f t="shared" si="8"/>
        <v>10</v>
      </c>
      <c r="U1578" s="45">
        <f t="shared" si="9"/>
        <v>16</v>
      </c>
      <c r="V1578" s="45">
        <f>VLOOKUP(R1578,'PCS Percentiles'!A$2:E$105,5,False)</f>
        <v>100</v>
      </c>
      <c r="W1578" s="112" t="str">
        <f t="shared" si="10"/>
        <v>Clinically Relevant</v>
      </c>
    </row>
    <row r="1579">
      <c r="A1579" t="b">
        <v>0</v>
      </c>
      <c r="B1579" s="1" t="s">
        <v>553</v>
      </c>
      <c r="C1579" s="1">
        <v>2404.0</v>
      </c>
      <c r="D1579" s="20">
        <v>44461.38835443287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45">
        <f t="shared" si="6"/>
        <v>0</v>
      </c>
      <c r="S1579" s="45">
        <f t="shared" si="7"/>
        <v>0</v>
      </c>
      <c r="T1579" s="45">
        <f t="shared" si="8"/>
        <v>0</v>
      </c>
      <c r="U1579" s="45">
        <f t="shared" si="9"/>
        <v>0</v>
      </c>
      <c r="V1579" s="45">
        <f>VLOOKUP(R1579,'PCS Percentiles'!A$2:E$105,5,False)</f>
        <v>2</v>
      </c>
      <c r="W1579" s="112" t="str">
        <f t="shared" si="10"/>
        <v>Within Standard Deviation</v>
      </c>
    </row>
    <row r="1580">
      <c r="A1580" t="b">
        <v>0</v>
      </c>
      <c r="B1580" s="1" t="s">
        <v>822</v>
      </c>
      <c r="C1580" s="1">
        <v>2756.0</v>
      </c>
      <c r="D1580" s="20">
        <v>44461.43502488426</v>
      </c>
      <c r="E1580" s="1">
        <v>1.0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2.0</v>
      </c>
      <c r="M1580" s="1">
        <v>1.0</v>
      </c>
      <c r="N1580" s="1">
        <v>0.0</v>
      </c>
      <c r="O1580" s="1">
        <v>0.0</v>
      </c>
      <c r="P1580" s="1">
        <v>0.0</v>
      </c>
      <c r="Q1580" s="1">
        <v>3.0</v>
      </c>
      <c r="R1580" s="45">
        <f t="shared" si="6"/>
        <v>7</v>
      </c>
      <c r="S1580" s="45">
        <f t="shared" si="7"/>
        <v>1</v>
      </c>
      <c r="T1580" s="45">
        <f t="shared" si="8"/>
        <v>3</v>
      </c>
      <c r="U1580" s="45">
        <f t="shared" si="9"/>
        <v>3</v>
      </c>
      <c r="V1580" s="45">
        <f>VLOOKUP(R1580,'PCS Percentiles'!A$2:E$105,5,False)</f>
        <v>17</v>
      </c>
      <c r="W1580" s="112" t="str">
        <f t="shared" si="10"/>
        <v>Within Standard Deviation</v>
      </c>
    </row>
    <row r="1581">
      <c r="A1581" t="b">
        <v>0</v>
      </c>
      <c r="B1581" s="1" t="s">
        <v>949</v>
      </c>
      <c r="C1581" s="1">
        <v>2755.0</v>
      </c>
      <c r="D1581" s="20">
        <v>44461.465705462964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</row>
    <row r="1582">
      <c r="A1582" t="b">
        <v>0</v>
      </c>
      <c r="B1582" s="1" t="s">
        <v>826</v>
      </c>
      <c r="C1582" s="1">
        <v>2764.0</v>
      </c>
      <c r="D1582" s="20">
        <v>44462.62881596065</v>
      </c>
      <c r="E1582" s="1">
        <v>1.0</v>
      </c>
      <c r="F1582" s="1">
        <v>1.0</v>
      </c>
      <c r="G1582" s="1">
        <v>0.0</v>
      </c>
      <c r="H1582" s="1">
        <v>2.0</v>
      </c>
      <c r="I1582" s="1">
        <v>1.0</v>
      </c>
      <c r="J1582" s="1">
        <v>2.0</v>
      </c>
      <c r="K1582" s="1">
        <v>0.0</v>
      </c>
      <c r="L1582" s="1">
        <v>0.0</v>
      </c>
      <c r="M1582" s="1">
        <v>1.0</v>
      </c>
      <c r="N1582" s="1">
        <v>0.0</v>
      </c>
      <c r="O1582" s="1">
        <v>1.0</v>
      </c>
      <c r="P1582" s="1">
        <v>0.0</v>
      </c>
      <c r="Q1582" s="1">
        <v>3.0</v>
      </c>
    </row>
    <row r="1583">
      <c r="A1583" t="b">
        <v>0</v>
      </c>
      <c r="B1583" s="1" t="s">
        <v>825</v>
      </c>
      <c r="C1583" s="1">
        <v>2759.0</v>
      </c>
      <c r="D1583" s="20">
        <v>44462.644885312504</v>
      </c>
      <c r="E1583" s="1">
        <v>3.0</v>
      </c>
      <c r="F1583" s="1">
        <v>0.0</v>
      </c>
      <c r="G1583" s="1">
        <v>2.0</v>
      </c>
      <c r="H1583" s="1">
        <v>1.0</v>
      </c>
      <c r="I1583" s="1">
        <v>1.0</v>
      </c>
      <c r="J1583" s="1">
        <v>4.0</v>
      </c>
      <c r="K1583" s="1">
        <v>0.0</v>
      </c>
      <c r="L1583" s="1">
        <v>4.0</v>
      </c>
      <c r="M1583" s="1">
        <v>2.0</v>
      </c>
      <c r="N1583" s="1">
        <v>2.0</v>
      </c>
      <c r="O1583" s="1">
        <v>3.0</v>
      </c>
      <c r="P1583" s="1">
        <v>2.0</v>
      </c>
      <c r="Q1583" s="1">
        <v>2.0</v>
      </c>
    </row>
    <row r="1584">
      <c r="A1584" t="b">
        <v>0</v>
      </c>
      <c r="B1584" s="1" t="s">
        <v>532</v>
      </c>
      <c r="C1584" s="1">
        <v>2272.0</v>
      </c>
      <c r="D1584" s="20">
        <v>44462.894585092596</v>
      </c>
      <c r="E1584" s="1">
        <v>1.0</v>
      </c>
      <c r="F1584" s="1">
        <v>1.0</v>
      </c>
      <c r="G1584" s="1">
        <v>1.0</v>
      </c>
      <c r="H1584" s="1">
        <v>1.0</v>
      </c>
      <c r="I1584" s="1">
        <v>1.0</v>
      </c>
      <c r="J1584" s="1">
        <v>1.0</v>
      </c>
      <c r="K1584" s="1">
        <v>1.0</v>
      </c>
      <c r="L1584" s="1">
        <v>1.0</v>
      </c>
      <c r="M1584" s="1">
        <v>1.0</v>
      </c>
      <c r="N1584" s="1">
        <v>1.0</v>
      </c>
      <c r="O1584" s="1">
        <v>1.0</v>
      </c>
      <c r="P1584" s="1">
        <v>1.0</v>
      </c>
      <c r="Q1584" s="1">
        <v>1.0</v>
      </c>
    </row>
    <row r="1585">
      <c r="Q1585" s="27"/>
      <c r="R1585" s="45">
        <f>sum(E1585:Q1585)</f>
        <v>0</v>
      </c>
      <c r="S1585" s="45">
        <f t="shared" ref="S1585:S1589" si="11">Sum(E1585:I1585,P1585)</f>
        <v>0</v>
      </c>
      <c r="T1585" s="45">
        <f>Sum(J1585:K1585,Q1585)</f>
        <v>0</v>
      </c>
      <c r="U1585" s="45">
        <f>Sum(L1585:O1585)</f>
        <v>0</v>
      </c>
      <c r="V1585" s="45">
        <f>VLOOKUP(R1585,'PCS Percentiles'!A$2:E$105,5,False)</f>
        <v>2</v>
      </c>
      <c r="W1585" s="112" t="str">
        <f>IF(R1585&gt;=30,"Clinically Relevant","Within Standard Deviation")</f>
        <v>Within Standard Deviation</v>
      </c>
    </row>
    <row r="1586">
      <c r="Q1586" s="27"/>
      <c r="S1586" s="45">
        <f t="shared" si="11"/>
        <v>0</v>
      </c>
    </row>
    <row r="1587">
      <c r="Q1587" s="27"/>
      <c r="S1587" s="45">
        <f t="shared" si="11"/>
        <v>0</v>
      </c>
    </row>
    <row r="1588">
      <c r="Q1588" s="27"/>
      <c r="S1588" s="45">
        <f t="shared" si="11"/>
        <v>0</v>
      </c>
    </row>
    <row r="1589">
      <c r="Q1589" s="27"/>
      <c r="S1589" s="45">
        <f t="shared" si="11"/>
        <v>0</v>
      </c>
    </row>
    <row r="1590">
      <c r="Q1590" s="27"/>
    </row>
    <row r="1591">
      <c r="Q1591" s="27"/>
    </row>
    <row r="1592">
      <c r="Q1592" s="27"/>
    </row>
    <row r="1593">
      <c r="Q1593" s="27"/>
    </row>
    <row r="1594">
      <c r="Q1594" s="27"/>
    </row>
    <row r="1595">
      <c r="Q1595" s="27"/>
    </row>
    <row r="1596">
      <c r="Q1596" s="27"/>
    </row>
    <row r="1597">
      <c r="Q1597" s="27"/>
    </row>
    <row r="1598">
      <c r="Q1598" s="27"/>
    </row>
    <row r="1599">
      <c r="Q1599" s="27"/>
    </row>
    <row r="1600">
      <c r="Q1600" s="27"/>
    </row>
    <row r="1601">
      <c r="Q1601" s="27"/>
    </row>
    <row r="1602">
      <c r="Q1602" s="27"/>
    </row>
    <row r="1603">
      <c r="Q1603" s="27"/>
    </row>
    <row r="1604">
      <c r="Q1604" s="27"/>
    </row>
    <row r="1605">
      <c r="Q1605" s="27"/>
    </row>
    <row r="1606">
      <c r="Q1606" s="27"/>
    </row>
    <row r="1607">
      <c r="Q1607" s="27"/>
    </row>
    <row r="1608">
      <c r="Q1608" s="27"/>
    </row>
    <row r="1609">
      <c r="Q1609" s="27"/>
    </row>
    <row r="1610">
      <c r="Q1610" s="27"/>
    </row>
    <row r="1611">
      <c r="Q1611" s="27"/>
    </row>
    <row r="1612">
      <c r="Q1612" s="27"/>
    </row>
    <row r="1613">
      <c r="Q1613" s="27"/>
    </row>
    <row r="1614">
      <c r="Q1614" s="27"/>
    </row>
    <row r="1615">
      <c r="Q1615" s="27"/>
    </row>
    <row r="1616">
      <c r="Q1616" s="27"/>
    </row>
    <row r="1617">
      <c r="Q1617" s="27"/>
    </row>
    <row r="1618">
      <c r="Q1618" s="27"/>
    </row>
    <row r="1619">
      <c r="Q1619" s="27"/>
    </row>
    <row r="1620">
      <c r="Q1620" s="27"/>
    </row>
    <row r="1621">
      <c r="Q1621" s="27"/>
    </row>
    <row r="1622">
      <c r="Q1622" s="27"/>
    </row>
    <row r="1623">
      <c r="Q1623" s="27"/>
    </row>
    <row r="1624">
      <c r="Q1624" s="27"/>
    </row>
    <row r="1625">
      <c r="Q1625" s="27"/>
    </row>
    <row r="1626">
      <c r="Q1626" s="27"/>
    </row>
    <row r="1627">
      <c r="Q1627" s="27"/>
    </row>
    <row r="1628">
      <c r="Q1628" s="27"/>
    </row>
    <row r="1629">
      <c r="Q1629" s="27"/>
    </row>
    <row r="1630">
      <c r="Q1630" s="27"/>
    </row>
    <row r="1631">
      <c r="Q1631" s="27"/>
    </row>
    <row r="1632">
      <c r="Q1632" s="27"/>
    </row>
    <row r="1633">
      <c r="Q1633" s="27"/>
    </row>
    <row r="1634">
      <c r="Q1634" s="27"/>
    </row>
    <row r="1635">
      <c r="Q1635" s="27"/>
    </row>
    <row r="1636">
      <c r="Q1636" s="27"/>
    </row>
    <row r="1637">
      <c r="Q1637" s="27"/>
    </row>
    <row r="1638">
      <c r="Q1638" s="27"/>
    </row>
    <row r="1639">
      <c r="Q1639" s="27"/>
    </row>
    <row r="1640">
      <c r="Q1640" s="27"/>
    </row>
    <row r="1641">
      <c r="Q1641" s="27"/>
    </row>
    <row r="1642">
      <c r="Q1642" s="27"/>
    </row>
    <row r="1643">
      <c r="Q1643" s="27"/>
    </row>
    <row r="1644">
      <c r="Q1644" s="27"/>
    </row>
    <row r="1645">
      <c r="Q1645" s="27"/>
    </row>
    <row r="1646">
      <c r="Q1646" s="27"/>
    </row>
    <row r="1647">
      <c r="Q1647" s="27"/>
    </row>
    <row r="1648">
      <c r="Q1648" s="27"/>
    </row>
    <row r="1649">
      <c r="Q1649" s="27"/>
    </row>
    <row r="1650">
      <c r="Q1650" s="27"/>
    </row>
    <row r="1651">
      <c r="Q1651" s="27"/>
    </row>
    <row r="1652">
      <c r="Q1652" s="27"/>
    </row>
    <row r="1653">
      <c r="Q1653" s="27"/>
    </row>
    <row r="1654">
      <c r="Q1654" s="27"/>
    </row>
    <row r="1655">
      <c r="Q1655" s="27"/>
    </row>
    <row r="1656">
      <c r="Q1656" s="27"/>
    </row>
    <row r="1657">
      <c r="Q1657" s="27"/>
    </row>
    <row r="1658">
      <c r="Q1658" s="27"/>
    </row>
    <row r="1659">
      <c r="Q1659" s="27"/>
    </row>
    <row r="1660">
      <c r="Q1660" s="27"/>
    </row>
    <row r="1661">
      <c r="Q1661" s="27"/>
    </row>
    <row r="1662">
      <c r="Q1662" s="27"/>
    </row>
    <row r="1663">
      <c r="Q1663" s="27"/>
    </row>
    <row r="1664">
      <c r="Q1664" s="27"/>
    </row>
    <row r="1665">
      <c r="Q1665" s="27"/>
    </row>
    <row r="1666">
      <c r="Q1666" s="27"/>
    </row>
    <row r="1667">
      <c r="Q1667" s="27"/>
    </row>
    <row r="1668">
      <c r="Q1668" s="27"/>
    </row>
    <row r="1669">
      <c r="Q1669" s="27"/>
    </row>
    <row r="1670">
      <c r="Q1670" s="27"/>
    </row>
    <row r="1671">
      <c r="Q1671" s="27"/>
    </row>
    <row r="1672">
      <c r="Q1672" s="27"/>
    </row>
    <row r="1673">
      <c r="Q1673" s="27"/>
    </row>
    <row r="1674">
      <c r="Q1674" s="27"/>
    </row>
    <row r="1675">
      <c r="Q1675" s="27"/>
    </row>
    <row r="1676">
      <c r="Q1676" s="27"/>
    </row>
    <row r="1677">
      <c r="Q1677" s="27"/>
    </row>
    <row r="1678">
      <c r="Q1678" s="27"/>
    </row>
    <row r="1679">
      <c r="Q1679" s="27"/>
    </row>
    <row r="1680">
      <c r="Q1680" s="27"/>
    </row>
    <row r="1681">
      <c r="Q1681" s="27"/>
    </row>
    <row r="1682">
      <c r="Q1682" s="27"/>
    </row>
    <row r="1683">
      <c r="Q1683" s="27"/>
    </row>
    <row r="1684">
      <c r="Q1684" s="27"/>
    </row>
  </sheetData>
  <conditionalFormatting sqref="V1:V1684 W1442:W1580">
    <cfRule type="colorScale" priority="1">
      <colorScale>
        <cfvo type="formula" val="25"/>
        <cfvo type="formula" val="50"/>
        <cfvo type="formula" val="75"/>
        <color rgb="FF86EBA3"/>
        <color rgb="FFFFEF91"/>
        <color rgb="FFF47275"/>
      </colorScale>
    </cfRule>
  </conditionalFormatting>
  <conditionalFormatting sqref="W1:AA1684">
    <cfRule type="containsText" dxfId="4" priority="2" operator="containsText" text="Within">
      <formula>NOT(ISERROR(SEARCH(("Within"),(W1))))</formula>
    </cfRule>
  </conditionalFormatting>
  <conditionalFormatting sqref="W1:AA1684">
    <cfRule type="containsText" dxfId="5" priority="3" operator="containsText" text="Clinically">
      <formula>NOT(ISERROR(SEARCH(("Clinically"),(W1))))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56" width="21.57"/>
    <col customWidth="1" min="57" max="57" width="40.57"/>
    <col customWidth="1" min="58" max="64" width="21.57"/>
    <col customWidth="1" min="65" max="65" width="9.29"/>
    <col customWidth="1" min="66" max="66" width="19.0"/>
    <col customWidth="1" min="67" max="67" width="10.43"/>
    <col customWidth="1" min="68" max="68" width="19.86"/>
    <col customWidth="1" min="69" max="69" width="11.71"/>
    <col customWidth="1" min="70" max="70" width="21.57"/>
    <col customWidth="1" min="71" max="71" width="10.29"/>
    <col customWidth="1" min="72" max="72" width="18.43"/>
    <col customWidth="1" min="73" max="73" width="9.86"/>
    <col customWidth="1" min="74" max="74" width="21.57"/>
    <col customWidth="1" min="75" max="75" width="9.57"/>
    <col customWidth="1" min="76" max="76" width="21.57"/>
  </cols>
  <sheetData>
    <row r="1">
      <c r="A1" t="s">
        <v>1</v>
      </c>
      <c r="B1" s="113" t="s">
        <v>1039</v>
      </c>
      <c r="C1" s="113" t="s">
        <v>1040</v>
      </c>
      <c r="D1" s="113" t="s">
        <v>1041</v>
      </c>
      <c r="E1" s="113" t="s">
        <v>1042</v>
      </c>
      <c r="F1" s="113" t="s">
        <v>1043</v>
      </c>
      <c r="G1" s="113" t="s">
        <v>1044</v>
      </c>
      <c r="H1" s="113" t="s">
        <v>1045</v>
      </c>
      <c r="I1" s="13" t="s">
        <v>1046</v>
      </c>
      <c r="J1" s="4" t="s">
        <v>1047</v>
      </c>
      <c r="K1" s="4" t="s">
        <v>16</v>
      </c>
      <c r="L1" s="4" t="s">
        <v>1048</v>
      </c>
      <c r="M1" s="4" t="s">
        <v>1049</v>
      </c>
      <c r="N1" s="4" t="s">
        <v>1050</v>
      </c>
      <c r="O1" s="4" t="s">
        <v>1051</v>
      </c>
      <c r="P1" s="4" t="s">
        <v>1052</v>
      </c>
      <c r="Q1" s="15" t="s">
        <v>1053</v>
      </c>
      <c r="R1" s="16" t="s">
        <v>1054</v>
      </c>
      <c r="S1" s="16" t="s">
        <v>1055</v>
      </c>
      <c r="T1" s="16" t="s">
        <v>1056</v>
      </c>
      <c r="U1" s="16" t="s">
        <v>1057</v>
      </c>
      <c r="V1" s="16" t="s">
        <v>1058</v>
      </c>
      <c r="W1" s="16" t="s">
        <v>1059</v>
      </c>
      <c r="X1" s="16" t="s">
        <v>1060</v>
      </c>
      <c r="Y1" s="16" t="s">
        <v>1061</v>
      </c>
      <c r="Z1" t="s">
        <v>1062</v>
      </c>
      <c r="AA1" t="s">
        <v>1063</v>
      </c>
      <c r="AB1" s="9" t="s">
        <v>1064</v>
      </c>
      <c r="AC1" s="9" t="s">
        <v>1065</v>
      </c>
      <c r="AD1" s="9" t="s">
        <v>1066</v>
      </c>
      <c r="AE1" s="9" t="s">
        <v>1067</v>
      </c>
      <c r="AF1" s="9" t="s">
        <v>1068</v>
      </c>
      <c r="AG1" s="9" t="s">
        <v>1069</v>
      </c>
      <c r="AH1" s="9" t="s">
        <v>1070</v>
      </c>
      <c r="AI1" s="9" t="s">
        <v>1071</v>
      </c>
      <c r="AJ1" s="11" t="s">
        <v>1072</v>
      </c>
      <c r="AK1" s="11" t="s">
        <v>1073</v>
      </c>
      <c r="AL1" s="11" t="s">
        <v>1074</v>
      </c>
      <c r="AM1" s="10" t="s">
        <v>1075</v>
      </c>
      <c r="AN1" s="11" t="s">
        <v>1076</v>
      </c>
      <c r="AO1" s="11" t="s">
        <v>1077</v>
      </c>
      <c r="AP1" s="10" t="s">
        <v>1078</v>
      </c>
      <c r="AQ1" s="10" t="s">
        <v>1079</v>
      </c>
      <c r="AR1" t="s">
        <v>1080</v>
      </c>
      <c r="AS1" s="7" t="s">
        <v>1081</v>
      </c>
      <c r="AT1" s="7" t="s">
        <v>1082</v>
      </c>
      <c r="AU1" s="7" t="s">
        <v>1083</v>
      </c>
      <c r="AV1" s="7" t="s">
        <v>1084</v>
      </c>
      <c r="AW1" s="7" t="s">
        <v>1085</v>
      </c>
      <c r="AX1" s="7" t="s">
        <v>1086</v>
      </c>
      <c r="AY1" s="7" t="s">
        <v>1087</v>
      </c>
      <c r="AZ1" s="7" t="s">
        <v>1088</v>
      </c>
      <c r="BA1" s="7" t="s">
        <v>1089</v>
      </c>
      <c r="BB1" s="7" t="s">
        <v>1090</v>
      </c>
      <c r="BC1" s="1" t="s">
        <v>100</v>
      </c>
      <c r="BD1" s="1" t="s">
        <v>1091</v>
      </c>
      <c r="BE1" s="1" t="s">
        <v>2</v>
      </c>
      <c r="BF1" s="3" t="s">
        <v>1092</v>
      </c>
      <c r="BG1" s="15" t="s">
        <v>79</v>
      </c>
      <c r="BH1" s="16" t="s">
        <v>80</v>
      </c>
      <c r="BI1" s="18" t="s">
        <v>1093</v>
      </c>
      <c r="BJ1" s="10" t="s">
        <v>84</v>
      </c>
      <c r="BK1" s="7" t="s">
        <v>81</v>
      </c>
      <c r="BL1" s="1" t="s">
        <v>3</v>
      </c>
      <c r="BM1" s="3" t="s">
        <v>88</v>
      </c>
      <c r="BN1" s="3" t="s">
        <v>1094</v>
      </c>
      <c r="BO1" s="114" t="s">
        <v>88</v>
      </c>
      <c r="BP1" s="15" t="s">
        <v>1095</v>
      </c>
      <c r="BQ1" s="16" t="s">
        <v>88</v>
      </c>
      <c r="BR1" s="16" t="s">
        <v>1096</v>
      </c>
      <c r="BS1" s="18" t="s">
        <v>88</v>
      </c>
      <c r="BT1" s="18" t="s">
        <v>1097</v>
      </c>
      <c r="BU1" s="10" t="s">
        <v>88</v>
      </c>
      <c r="BV1" s="10" t="s">
        <v>1098</v>
      </c>
      <c r="BW1" s="7" t="s">
        <v>88</v>
      </c>
      <c r="BX1" s="7" t="s">
        <v>1099</v>
      </c>
    </row>
    <row r="2">
      <c r="A2" s="20">
        <v>43572.56582405092</v>
      </c>
      <c r="B2" s="13">
        <v>4.0</v>
      </c>
      <c r="C2" s="13">
        <v>1.0</v>
      </c>
      <c r="D2" s="13">
        <v>3.0</v>
      </c>
      <c r="E2" s="13">
        <v>5.0</v>
      </c>
      <c r="F2" s="13">
        <v>1.0</v>
      </c>
      <c r="G2" s="13">
        <v>1.0</v>
      </c>
      <c r="H2" s="13">
        <v>1.0</v>
      </c>
      <c r="I2" s="115"/>
      <c r="J2" s="15">
        <v>1.0</v>
      </c>
      <c r="K2" s="15">
        <v>1.0</v>
      </c>
      <c r="L2" s="15">
        <v>1.0</v>
      </c>
      <c r="M2" s="15">
        <v>1.0</v>
      </c>
      <c r="N2" s="15">
        <v>1.0</v>
      </c>
      <c r="O2" s="15">
        <v>1.0</v>
      </c>
      <c r="P2" s="15">
        <v>2.0</v>
      </c>
      <c r="Q2" s="116"/>
      <c r="R2" s="16">
        <v>2.0</v>
      </c>
      <c r="S2" s="16">
        <v>3.0</v>
      </c>
      <c r="T2" s="16">
        <v>1.0</v>
      </c>
      <c r="U2" s="16">
        <v>1.0</v>
      </c>
      <c r="V2" s="16">
        <v>2.0</v>
      </c>
      <c r="W2" s="117"/>
      <c r="X2" s="117"/>
      <c r="Y2" s="117"/>
      <c r="Z2" s="1">
        <v>1.0</v>
      </c>
      <c r="AA2" s="1">
        <v>3.0</v>
      </c>
      <c r="AB2" s="18">
        <v>5.0</v>
      </c>
      <c r="AC2" s="18">
        <v>5.0</v>
      </c>
      <c r="AD2" s="18">
        <v>5.0</v>
      </c>
      <c r="AE2" s="18">
        <v>5.0</v>
      </c>
      <c r="AF2" s="18">
        <v>5.0</v>
      </c>
      <c r="AG2" s="18">
        <v>5.0</v>
      </c>
      <c r="AH2" s="18">
        <v>4.0</v>
      </c>
      <c r="AI2" s="18">
        <v>5.0</v>
      </c>
      <c r="AJ2" s="10">
        <v>3.0</v>
      </c>
      <c r="AK2" s="10">
        <v>3.0</v>
      </c>
      <c r="AL2" s="10">
        <v>2.0</v>
      </c>
      <c r="AM2" s="10">
        <v>1.0</v>
      </c>
      <c r="AN2" s="10">
        <v>1.0</v>
      </c>
      <c r="AO2" s="10">
        <v>3.0</v>
      </c>
      <c r="AP2" s="10">
        <v>5.0</v>
      </c>
      <c r="AQ2" s="118"/>
      <c r="AR2" s="1">
        <v>5.0</v>
      </c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">
        <v>1893.0</v>
      </c>
      <c r="BE2" s="1" t="s">
        <v>856</v>
      </c>
      <c r="BF2" s="120"/>
      <c r="BL2">
        <f t="shared" ref="BL2:BL72" si="1">BD2</f>
        <v>1893</v>
      </c>
      <c r="BM2" s="120"/>
      <c r="BN2" s="120"/>
      <c r="BO2" s="121"/>
    </row>
    <row r="3">
      <c r="A3" s="20">
        <v>43580.35344226852</v>
      </c>
      <c r="B3" s="13">
        <v>1.0</v>
      </c>
      <c r="C3" s="13">
        <v>1.0</v>
      </c>
      <c r="D3" s="13">
        <v>1.0</v>
      </c>
      <c r="E3" s="13">
        <v>1.0</v>
      </c>
      <c r="F3" s="13">
        <v>1.0</v>
      </c>
      <c r="G3" s="13">
        <v>1.0</v>
      </c>
      <c r="H3" s="13">
        <v>1.0</v>
      </c>
      <c r="I3" s="115"/>
      <c r="J3" s="15">
        <v>1.0</v>
      </c>
      <c r="K3" s="15">
        <v>1.0</v>
      </c>
      <c r="L3" s="15">
        <v>1.0</v>
      </c>
      <c r="M3" s="15">
        <v>1.0</v>
      </c>
      <c r="N3" s="15">
        <v>1.0</v>
      </c>
      <c r="O3" s="15">
        <v>1.0</v>
      </c>
      <c r="P3" s="15">
        <v>1.0</v>
      </c>
      <c r="Q3" s="116"/>
      <c r="R3" s="16">
        <v>1.0</v>
      </c>
      <c r="S3" s="16">
        <v>1.0</v>
      </c>
      <c r="T3" s="16">
        <v>1.0</v>
      </c>
      <c r="U3" s="16">
        <v>1.0</v>
      </c>
      <c r="V3" s="16">
        <v>1.0</v>
      </c>
      <c r="W3" s="117"/>
      <c r="X3" s="117"/>
      <c r="Y3" s="117"/>
      <c r="Z3" s="1">
        <v>1.0</v>
      </c>
      <c r="AA3" s="1">
        <v>1.0</v>
      </c>
      <c r="AB3" s="18">
        <v>5.0</v>
      </c>
      <c r="AC3" s="18">
        <v>5.0</v>
      </c>
      <c r="AD3" s="18">
        <v>5.0</v>
      </c>
      <c r="AE3" s="18">
        <v>5.0</v>
      </c>
      <c r="AF3" s="18">
        <v>5.0</v>
      </c>
      <c r="AG3" s="18">
        <v>5.0</v>
      </c>
      <c r="AH3" s="18">
        <v>5.0</v>
      </c>
      <c r="AI3" s="18">
        <v>5.0</v>
      </c>
      <c r="AJ3" s="10">
        <v>1.0</v>
      </c>
      <c r="AK3" s="10">
        <v>1.0</v>
      </c>
      <c r="AL3" s="10">
        <v>1.0</v>
      </c>
      <c r="AM3" s="10">
        <v>1.0</v>
      </c>
      <c r="AN3" s="10">
        <v>1.0</v>
      </c>
      <c r="AO3" s="10">
        <v>1.0</v>
      </c>
      <c r="AP3" s="10">
        <v>1.0</v>
      </c>
      <c r="AQ3" s="118"/>
      <c r="AR3" s="1">
        <v>0.0</v>
      </c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20"/>
      <c r="BD3" s="1">
        <v>1793.0</v>
      </c>
      <c r="BE3" s="1" t="s">
        <v>857</v>
      </c>
      <c r="BF3" s="120"/>
      <c r="BL3">
        <f t="shared" si="1"/>
        <v>1793</v>
      </c>
      <c r="BM3" s="120"/>
      <c r="BN3" s="120"/>
      <c r="BO3" s="121"/>
    </row>
    <row r="4">
      <c r="A4" s="20">
        <v>43586.49737041666</v>
      </c>
      <c r="B4" s="13">
        <v>1.0</v>
      </c>
      <c r="C4" s="13">
        <v>1.0</v>
      </c>
      <c r="D4" s="13">
        <v>1.0</v>
      </c>
      <c r="E4" s="13">
        <v>1.0</v>
      </c>
      <c r="F4" s="13">
        <v>1.0</v>
      </c>
      <c r="G4" s="13">
        <v>1.0</v>
      </c>
      <c r="H4" s="13">
        <v>1.0</v>
      </c>
      <c r="I4" s="115"/>
      <c r="J4" s="15">
        <v>2.0</v>
      </c>
      <c r="K4" s="15">
        <v>4.0</v>
      </c>
      <c r="L4" s="15">
        <v>1.0</v>
      </c>
      <c r="M4" s="15">
        <v>1.0</v>
      </c>
      <c r="N4" s="15">
        <v>1.0</v>
      </c>
      <c r="O4" s="15">
        <v>1.0</v>
      </c>
      <c r="P4" s="15">
        <v>1.0</v>
      </c>
      <c r="Q4" s="116"/>
      <c r="R4" s="16">
        <v>1.0</v>
      </c>
      <c r="S4" s="16">
        <v>2.0</v>
      </c>
      <c r="T4" s="16">
        <v>2.0</v>
      </c>
      <c r="U4" s="16">
        <v>1.0</v>
      </c>
      <c r="V4" s="16">
        <v>1.0</v>
      </c>
      <c r="W4" s="117"/>
      <c r="X4" s="117"/>
      <c r="Y4" s="117"/>
      <c r="Z4" s="1">
        <v>3.0</v>
      </c>
      <c r="AA4" s="1">
        <v>2.0</v>
      </c>
      <c r="AB4" s="18">
        <v>5.0</v>
      </c>
      <c r="AC4" s="18">
        <v>5.0</v>
      </c>
      <c r="AD4" s="18">
        <v>5.0</v>
      </c>
      <c r="AE4" s="18">
        <v>5.0</v>
      </c>
      <c r="AF4" s="18">
        <v>5.0</v>
      </c>
      <c r="AG4" s="18">
        <v>5.0</v>
      </c>
      <c r="AH4" s="18">
        <v>5.0</v>
      </c>
      <c r="AI4" s="18">
        <v>5.0</v>
      </c>
      <c r="AJ4" s="10">
        <v>1.0</v>
      </c>
      <c r="AK4" s="10">
        <v>2.0</v>
      </c>
      <c r="AL4" s="10">
        <v>2.0</v>
      </c>
      <c r="AM4" s="10">
        <v>1.0</v>
      </c>
      <c r="AN4" s="10">
        <v>1.0</v>
      </c>
      <c r="AO4" s="10">
        <v>4.0</v>
      </c>
      <c r="AP4" s="10">
        <v>2.0</v>
      </c>
      <c r="AQ4" s="118"/>
      <c r="AR4" s="1">
        <v>8.0</v>
      </c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20"/>
      <c r="BD4" s="1">
        <v>1907.0</v>
      </c>
      <c r="BE4" s="1" t="s">
        <v>859</v>
      </c>
      <c r="BF4" s="120"/>
      <c r="BL4">
        <f t="shared" si="1"/>
        <v>1907</v>
      </c>
      <c r="BM4" s="120"/>
      <c r="BN4" s="120"/>
      <c r="BO4" s="121"/>
    </row>
    <row r="5">
      <c r="A5" s="20">
        <v>43592.416318206015</v>
      </c>
      <c r="B5" s="13">
        <v>1.0</v>
      </c>
      <c r="C5" s="13">
        <v>1.0</v>
      </c>
      <c r="D5" s="13">
        <v>1.0</v>
      </c>
      <c r="E5" s="13">
        <v>1.0</v>
      </c>
      <c r="F5" s="13">
        <v>1.0</v>
      </c>
      <c r="G5" s="13">
        <v>1.0</v>
      </c>
      <c r="H5" s="13">
        <v>1.0</v>
      </c>
      <c r="I5" s="115"/>
      <c r="J5" s="15">
        <v>1.0</v>
      </c>
      <c r="K5" s="15">
        <v>1.0</v>
      </c>
      <c r="L5" s="15">
        <v>1.0</v>
      </c>
      <c r="M5" s="15">
        <v>3.0</v>
      </c>
      <c r="N5" s="15">
        <v>1.0</v>
      </c>
      <c r="O5" s="15">
        <v>1.0</v>
      </c>
      <c r="P5" s="15">
        <v>1.0</v>
      </c>
      <c r="Q5" s="116"/>
      <c r="R5" s="16">
        <v>1.0</v>
      </c>
      <c r="S5" s="16">
        <v>1.0</v>
      </c>
      <c r="T5" s="16">
        <v>1.0</v>
      </c>
      <c r="U5" s="16">
        <v>2.0</v>
      </c>
      <c r="V5" s="16">
        <v>1.0</v>
      </c>
      <c r="W5" s="117"/>
      <c r="X5" s="117"/>
      <c r="Y5" s="117"/>
      <c r="Z5" s="1">
        <v>3.0</v>
      </c>
      <c r="AA5" s="1">
        <v>4.0</v>
      </c>
      <c r="AB5" s="18">
        <v>2.0</v>
      </c>
      <c r="AC5" s="18">
        <v>2.0</v>
      </c>
      <c r="AD5" s="18">
        <v>2.0</v>
      </c>
      <c r="AE5" s="18">
        <v>2.0</v>
      </c>
      <c r="AF5" s="18">
        <v>1.0</v>
      </c>
      <c r="AG5" s="18">
        <v>2.0</v>
      </c>
      <c r="AH5" s="18">
        <v>3.0</v>
      </c>
      <c r="AI5" s="18">
        <v>4.0</v>
      </c>
      <c r="AJ5" s="10">
        <v>4.0</v>
      </c>
      <c r="AK5" s="10">
        <v>5.0</v>
      </c>
      <c r="AL5" s="10">
        <v>5.0</v>
      </c>
      <c r="AM5" s="10">
        <v>4.0</v>
      </c>
      <c r="AN5" s="10">
        <v>3.0</v>
      </c>
      <c r="AO5" s="10">
        <v>3.0</v>
      </c>
      <c r="AP5" s="10">
        <v>5.0</v>
      </c>
      <c r="AQ5" s="118"/>
      <c r="AR5" s="1">
        <v>1.0</v>
      </c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20"/>
      <c r="BD5" s="1">
        <v>1423.0</v>
      </c>
      <c r="BE5" s="1" t="s">
        <v>979</v>
      </c>
      <c r="BF5" s="120"/>
      <c r="BL5">
        <f t="shared" si="1"/>
        <v>1423</v>
      </c>
      <c r="BM5" s="120"/>
      <c r="BN5" s="120"/>
      <c r="BO5" s="121"/>
    </row>
    <row r="6">
      <c r="A6" s="20">
        <v>43606.4198884375</v>
      </c>
      <c r="B6" s="13">
        <v>1.0</v>
      </c>
      <c r="C6" s="13">
        <v>1.0</v>
      </c>
      <c r="D6" s="13">
        <v>1.0</v>
      </c>
      <c r="E6" s="13">
        <v>1.0</v>
      </c>
      <c r="F6" s="13">
        <v>1.0</v>
      </c>
      <c r="G6" s="13">
        <v>1.0</v>
      </c>
      <c r="H6" s="13">
        <v>1.0</v>
      </c>
      <c r="I6" s="115"/>
      <c r="J6" s="15">
        <v>1.0</v>
      </c>
      <c r="K6" s="15">
        <v>3.0</v>
      </c>
      <c r="L6" s="15">
        <v>3.0</v>
      </c>
      <c r="M6" s="15">
        <v>3.0</v>
      </c>
      <c r="N6" s="15">
        <v>1.0</v>
      </c>
      <c r="O6" s="15">
        <v>1.0</v>
      </c>
      <c r="P6" s="15">
        <v>2.0</v>
      </c>
      <c r="Q6" s="116"/>
      <c r="R6" s="16">
        <v>1.0</v>
      </c>
      <c r="S6" s="16">
        <v>1.0</v>
      </c>
      <c r="T6" s="16">
        <v>1.0</v>
      </c>
      <c r="U6" s="16">
        <v>1.0</v>
      </c>
      <c r="V6" s="16">
        <v>1.0</v>
      </c>
      <c r="W6" s="117"/>
      <c r="X6" s="117"/>
      <c r="Y6" s="117"/>
      <c r="Z6" s="1">
        <v>1.0</v>
      </c>
      <c r="AA6" s="1">
        <v>1.0</v>
      </c>
      <c r="AB6" s="18">
        <v>5.0</v>
      </c>
      <c r="AC6" s="18">
        <v>5.0</v>
      </c>
      <c r="AD6" s="18">
        <v>5.0</v>
      </c>
      <c r="AE6" s="18">
        <v>5.0</v>
      </c>
      <c r="AF6" s="18">
        <v>5.0</v>
      </c>
      <c r="AG6" s="18">
        <v>5.0</v>
      </c>
      <c r="AH6" s="18">
        <v>5.0</v>
      </c>
      <c r="AI6" s="18">
        <v>5.0</v>
      </c>
      <c r="AJ6" s="10">
        <v>1.0</v>
      </c>
      <c r="AK6" s="10">
        <v>1.0</v>
      </c>
      <c r="AL6" s="10">
        <v>1.0</v>
      </c>
      <c r="AM6" s="10">
        <v>1.0</v>
      </c>
      <c r="AN6" s="10">
        <v>1.0</v>
      </c>
      <c r="AO6" s="10">
        <v>1.0</v>
      </c>
      <c r="AP6" s="10">
        <v>1.0</v>
      </c>
      <c r="AQ6" s="118"/>
      <c r="AR6" s="1">
        <v>0.0</v>
      </c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20"/>
      <c r="BD6" s="1">
        <v>1907.0</v>
      </c>
      <c r="BE6" s="1" t="s">
        <v>859</v>
      </c>
      <c r="BF6" s="120"/>
      <c r="BL6">
        <f t="shared" si="1"/>
        <v>1907</v>
      </c>
      <c r="BM6" s="120"/>
      <c r="BN6" s="120"/>
      <c r="BO6" s="121"/>
    </row>
    <row r="7">
      <c r="A7" s="20">
        <v>43606.605809305554</v>
      </c>
      <c r="B7" s="13">
        <v>1.0</v>
      </c>
      <c r="C7" s="13">
        <v>1.0</v>
      </c>
      <c r="D7" s="13">
        <v>1.0</v>
      </c>
      <c r="E7" s="13">
        <v>1.0</v>
      </c>
      <c r="F7" s="13">
        <v>1.0</v>
      </c>
      <c r="G7" s="13">
        <v>1.0</v>
      </c>
      <c r="H7" s="13">
        <v>1.0</v>
      </c>
      <c r="I7" s="115"/>
      <c r="J7" s="15">
        <v>1.0</v>
      </c>
      <c r="K7" s="15">
        <v>3.0</v>
      </c>
      <c r="L7" s="15">
        <v>3.0</v>
      </c>
      <c r="M7" s="15">
        <v>3.0</v>
      </c>
      <c r="N7" s="15">
        <v>1.0</v>
      </c>
      <c r="O7" s="15">
        <v>3.0</v>
      </c>
      <c r="P7" s="15">
        <v>1.0</v>
      </c>
      <c r="Q7" s="116"/>
      <c r="R7" s="16">
        <v>2.0</v>
      </c>
      <c r="S7" s="16">
        <v>1.0</v>
      </c>
      <c r="T7" s="16">
        <v>3.0</v>
      </c>
      <c r="U7" s="16">
        <v>3.0</v>
      </c>
      <c r="V7" s="16">
        <v>1.0</v>
      </c>
      <c r="W7" s="117"/>
      <c r="X7" s="117"/>
      <c r="Y7" s="117"/>
      <c r="Z7" s="1">
        <v>2.0</v>
      </c>
      <c r="AA7" s="1">
        <v>2.0</v>
      </c>
      <c r="AB7" s="18">
        <v>5.0</v>
      </c>
      <c r="AC7" s="18">
        <v>5.0</v>
      </c>
      <c r="AD7" s="18">
        <v>5.0</v>
      </c>
      <c r="AE7" s="18">
        <v>5.0</v>
      </c>
      <c r="AF7" s="18">
        <v>5.0</v>
      </c>
      <c r="AG7" s="18">
        <v>5.0</v>
      </c>
      <c r="AH7" s="18">
        <v>5.0</v>
      </c>
      <c r="AI7" s="18">
        <v>5.0</v>
      </c>
      <c r="AJ7" s="10">
        <v>1.0</v>
      </c>
      <c r="AK7" s="10">
        <v>3.0</v>
      </c>
      <c r="AL7" s="10">
        <v>3.0</v>
      </c>
      <c r="AM7" s="10">
        <v>1.0</v>
      </c>
      <c r="AN7" s="10">
        <v>1.0</v>
      </c>
      <c r="AO7" s="10">
        <v>1.0</v>
      </c>
      <c r="AP7" s="10">
        <v>1.0</v>
      </c>
      <c r="AQ7" s="118"/>
      <c r="AR7" s="1">
        <v>2.0</v>
      </c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20"/>
      <c r="BD7" s="1">
        <v>1917.0</v>
      </c>
      <c r="BE7" s="1" t="s">
        <v>861</v>
      </c>
      <c r="BF7" s="120"/>
      <c r="BL7">
        <f t="shared" si="1"/>
        <v>1917</v>
      </c>
      <c r="BM7" s="120"/>
      <c r="BN7" s="120"/>
      <c r="BO7" s="121"/>
    </row>
    <row r="8">
      <c r="A8" s="20">
        <v>43619.59131200232</v>
      </c>
      <c r="B8" s="13">
        <v>3.0</v>
      </c>
      <c r="C8" s="13">
        <v>2.0</v>
      </c>
      <c r="D8" s="13">
        <v>2.0</v>
      </c>
      <c r="E8" s="13">
        <v>4.0</v>
      </c>
      <c r="F8" s="13">
        <v>1.0</v>
      </c>
      <c r="G8" s="13">
        <v>1.0</v>
      </c>
      <c r="H8" s="13">
        <v>1.0</v>
      </c>
      <c r="I8" s="115"/>
      <c r="J8" s="15">
        <v>1.0</v>
      </c>
      <c r="K8" s="15">
        <v>2.0</v>
      </c>
      <c r="L8" s="15">
        <v>3.0</v>
      </c>
      <c r="M8" s="15">
        <v>1.0</v>
      </c>
      <c r="N8" s="15">
        <v>3.0</v>
      </c>
      <c r="O8" s="15">
        <v>3.0</v>
      </c>
      <c r="P8" s="15">
        <v>2.0</v>
      </c>
      <c r="Q8" s="116"/>
      <c r="R8" s="16">
        <v>1.0</v>
      </c>
      <c r="S8" s="16">
        <v>2.0</v>
      </c>
      <c r="T8" s="16">
        <v>2.0</v>
      </c>
      <c r="U8" s="16">
        <v>3.0</v>
      </c>
      <c r="V8" s="16">
        <v>3.0</v>
      </c>
      <c r="W8" s="117"/>
      <c r="X8" s="117"/>
      <c r="Y8" s="117"/>
      <c r="Z8" s="1">
        <v>3.0</v>
      </c>
      <c r="AA8" s="1">
        <v>2.0</v>
      </c>
      <c r="AB8" s="18">
        <v>5.0</v>
      </c>
      <c r="AC8" s="18">
        <v>5.0</v>
      </c>
      <c r="AD8" s="18">
        <v>5.0</v>
      </c>
      <c r="AE8" s="18">
        <v>5.0</v>
      </c>
      <c r="AF8" s="18">
        <v>5.0</v>
      </c>
      <c r="AG8" s="18">
        <v>5.0</v>
      </c>
      <c r="AH8" s="18">
        <v>5.0</v>
      </c>
      <c r="AI8" s="18">
        <v>5.0</v>
      </c>
      <c r="AJ8" s="10">
        <v>1.0</v>
      </c>
      <c r="AK8" s="10">
        <v>3.0</v>
      </c>
      <c r="AL8" s="10">
        <v>2.0</v>
      </c>
      <c r="AM8" s="10">
        <v>1.0</v>
      </c>
      <c r="AN8" s="10">
        <v>1.0</v>
      </c>
      <c r="AO8" s="10">
        <v>1.0</v>
      </c>
      <c r="AP8" s="10">
        <v>4.0</v>
      </c>
      <c r="AQ8" s="118"/>
      <c r="AR8" s="1">
        <v>4.0</v>
      </c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20"/>
      <c r="BD8" s="1">
        <v>1936.0</v>
      </c>
      <c r="BE8" s="1" t="s">
        <v>866</v>
      </c>
      <c r="BF8" s="120"/>
      <c r="BL8">
        <f t="shared" si="1"/>
        <v>1936</v>
      </c>
      <c r="BM8" s="120"/>
      <c r="BN8" s="120"/>
      <c r="BO8" s="121"/>
    </row>
    <row r="9">
      <c r="A9" s="122">
        <v>43630.498841354165</v>
      </c>
      <c r="B9" s="123">
        <v>2.0</v>
      </c>
      <c r="C9" s="123">
        <v>1.0</v>
      </c>
      <c r="D9" s="123">
        <v>2.0</v>
      </c>
      <c r="E9" s="123">
        <v>3.0</v>
      </c>
      <c r="F9" s="123">
        <v>2.0</v>
      </c>
      <c r="G9" s="123">
        <v>1.0</v>
      </c>
      <c r="H9" s="123">
        <v>1.0</v>
      </c>
      <c r="I9" s="124"/>
      <c r="J9" s="123">
        <v>3.0</v>
      </c>
      <c r="K9" s="123">
        <v>1.0</v>
      </c>
      <c r="L9" s="123">
        <v>1.0</v>
      </c>
      <c r="M9" s="123">
        <v>1.0</v>
      </c>
      <c r="N9" s="123">
        <v>3.0</v>
      </c>
      <c r="O9" s="123">
        <v>2.0</v>
      </c>
      <c r="P9" s="123">
        <v>3.0</v>
      </c>
      <c r="Q9" s="124"/>
      <c r="R9" s="123">
        <v>2.0</v>
      </c>
      <c r="S9" s="123">
        <v>1.0</v>
      </c>
      <c r="T9" s="123">
        <v>3.0</v>
      </c>
      <c r="U9" s="123">
        <v>3.0</v>
      </c>
      <c r="V9" s="123">
        <v>3.0</v>
      </c>
      <c r="W9" s="124"/>
      <c r="X9" s="124"/>
      <c r="Y9" s="124"/>
      <c r="Z9" s="123">
        <v>2.0</v>
      </c>
      <c r="AA9" s="123">
        <v>4.0</v>
      </c>
      <c r="AB9" s="123">
        <v>4.0</v>
      </c>
      <c r="AC9" s="123">
        <v>2.0</v>
      </c>
      <c r="AD9" s="123">
        <v>4.0</v>
      </c>
      <c r="AE9" s="123">
        <v>2.0</v>
      </c>
      <c r="AF9" s="123">
        <v>2.0</v>
      </c>
      <c r="AG9" s="123">
        <v>2.0</v>
      </c>
      <c r="AH9" s="123">
        <v>1.0</v>
      </c>
      <c r="AI9" s="123">
        <v>3.0</v>
      </c>
      <c r="AJ9" s="123">
        <v>4.0</v>
      </c>
      <c r="AK9" s="123">
        <v>5.0</v>
      </c>
      <c r="AL9" s="123">
        <v>4.0</v>
      </c>
      <c r="AM9" s="123">
        <v>3.0</v>
      </c>
      <c r="AN9" s="123">
        <v>2.0</v>
      </c>
      <c r="AO9" s="123">
        <v>2.0</v>
      </c>
      <c r="AP9" s="123">
        <v>5.0</v>
      </c>
      <c r="AQ9" s="124"/>
      <c r="AR9" s="123">
        <v>4.0</v>
      </c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3">
        <v>1947.0</v>
      </c>
      <c r="BE9" s="123" t="s">
        <v>225</v>
      </c>
      <c r="BF9" s="124"/>
      <c r="BG9" s="125"/>
      <c r="BH9" s="125"/>
      <c r="BI9" s="125"/>
      <c r="BJ9" s="125"/>
      <c r="BK9" s="125"/>
      <c r="BL9" s="125">
        <f t="shared" si="1"/>
        <v>1947</v>
      </c>
      <c r="BM9" s="124"/>
      <c r="BN9" s="124"/>
      <c r="BO9" s="125"/>
      <c r="BP9" s="125"/>
      <c r="BQ9" s="125"/>
      <c r="BR9" s="125"/>
      <c r="BS9" s="125"/>
      <c r="BT9" s="125"/>
      <c r="BU9" s="125"/>
      <c r="BV9" s="125"/>
      <c r="BW9" s="125"/>
      <c r="BX9" s="125"/>
    </row>
    <row r="10">
      <c r="A10" s="20">
        <v>43637.51808513889</v>
      </c>
      <c r="B10" s="13">
        <v>1.0</v>
      </c>
      <c r="C10" s="13">
        <v>1.0</v>
      </c>
      <c r="D10" s="13">
        <v>1.0</v>
      </c>
      <c r="E10" s="13">
        <v>1.0</v>
      </c>
      <c r="F10" s="13">
        <v>1.0</v>
      </c>
      <c r="G10" s="13">
        <v>1.0</v>
      </c>
      <c r="H10" s="13">
        <v>1.0</v>
      </c>
      <c r="I10" s="13">
        <v>1.0</v>
      </c>
      <c r="J10" s="15">
        <v>1.0</v>
      </c>
      <c r="K10" s="15">
        <v>1.0</v>
      </c>
      <c r="L10" s="15">
        <v>1.0</v>
      </c>
      <c r="M10" s="15">
        <v>1.0</v>
      </c>
      <c r="N10" s="15">
        <v>1.0</v>
      </c>
      <c r="O10" s="15">
        <v>1.0</v>
      </c>
      <c r="P10" s="15">
        <v>1.0</v>
      </c>
      <c r="Q10" s="15">
        <v>1.0</v>
      </c>
      <c r="R10" s="16">
        <v>1.0</v>
      </c>
      <c r="S10" s="16">
        <v>1.0</v>
      </c>
      <c r="T10" s="16">
        <v>1.0</v>
      </c>
      <c r="U10" s="16">
        <v>1.0</v>
      </c>
      <c r="V10" s="16">
        <v>1.0</v>
      </c>
      <c r="W10" s="16">
        <v>1.0</v>
      </c>
      <c r="X10" s="16">
        <v>1.0</v>
      </c>
      <c r="Y10" s="16">
        <v>1.0</v>
      </c>
      <c r="AB10" s="18">
        <v>1.0</v>
      </c>
      <c r="AC10" s="18">
        <v>1.0</v>
      </c>
      <c r="AD10" s="18">
        <v>1.0</v>
      </c>
      <c r="AE10" s="18">
        <v>1.0</v>
      </c>
      <c r="AF10" s="18">
        <v>1.0</v>
      </c>
      <c r="AG10" s="18">
        <v>1.0</v>
      </c>
      <c r="AH10" s="18">
        <v>1.0</v>
      </c>
      <c r="AI10" s="18">
        <v>1.0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1.0</v>
      </c>
      <c r="AP10" s="10">
        <v>1.0</v>
      </c>
      <c r="AQ10" s="10">
        <v>1.0</v>
      </c>
      <c r="AR10" s="1">
        <v>0.0</v>
      </c>
      <c r="AS10" s="7">
        <v>1.0</v>
      </c>
      <c r="AT10" s="7">
        <v>1.0</v>
      </c>
      <c r="AU10" s="7">
        <v>1.0</v>
      </c>
      <c r="AV10" s="7">
        <v>1.0</v>
      </c>
      <c r="AW10" s="7">
        <v>1.0</v>
      </c>
      <c r="AX10" s="7">
        <v>1.0</v>
      </c>
      <c r="AY10" s="7">
        <v>1.0</v>
      </c>
      <c r="AZ10" s="7">
        <v>1.0</v>
      </c>
      <c r="BA10" s="7">
        <v>1.0</v>
      </c>
      <c r="BB10" s="7">
        <v>1.0</v>
      </c>
      <c r="BD10" s="1" t="s">
        <v>1100</v>
      </c>
      <c r="BE10" s="1" t="s">
        <v>214</v>
      </c>
      <c r="BF10">
        <f t="shared" ref="BF10:BF82" si="2">SUM(B10:I10)</f>
        <v>8</v>
      </c>
      <c r="BG10">
        <f t="shared" ref="BG10:BG82" si="3">SUM(J10:Q10)</f>
        <v>8</v>
      </c>
      <c r="BH10">
        <f t="shared" ref="BH10:BH82" si="4">SUM(R10:Y10)</f>
        <v>8</v>
      </c>
      <c r="BI10">
        <f t="shared" ref="BI10:BI82" si="5">SUM(AB10:AI10)</f>
        <v>8</v>
      </c>
      <c r="BJ10">
        <f t="shared" ref="BJ10:BJ82" si="6">SUM(AJ10:AQ10)</f>
        <v>8</v>
      </c>
      <c r="BK10">
        <f t="shared" ref="BK10:BK82" si="7">SUM(AS10:BB10)</f>
        <v>10</v>
      </c>
      <c r="BL10" t="str">
        <f t="shared" si="1"/>
        <v>test</v>
      </c>
      <c r="BM10" s="34">
        <f>LOOKUP(BF10, 'PROMIS 49 Pediatric T-Score Con'!Q3:Q35,'PROMIS 49 Pediatric T-Score Con'!R3:R35)</f>
        <v>14</v>
      </c>
      <c r="BN10" t="str">
        <f t="shared" ref="BN10:BN82" si="8">IF(BM10&lt;30,"Severe",IF(BM10&lt;40,"Moderate",IF(BM10&lt;45,"Mild","Normal")))</f>
        <v>Severe</v>
      </c>
      <c r="BO10" s="126">
        <f>VLOOKUP(BG10,'PROMIS 49 Pediatric T-Score Con'!A$3:B$35,2,TRUE)</f>
        <v>33.5</v>
      </c>
      <c r="BP10" s="127" t="str">
        <f t="shared" ref="BP10:BP82" si="9">IF(BO10&lt;50,"Normal",IF(BO10&lt;55,"Mild",IF(BO10&lt;65,"Moderate","Severe")))</f>
        <v>Normal</v>
      </c>
      <c r="BQ10" s="34">
        <f>VLOOKUP(BH10,'PROMIS 49 Pediatric T-Score Con'!E$3:F$35,2,TRUE)</f>
        <v>35.2</v>
      </c>
      <c r="BR10" t="str">
        <f t="shared" ref="BR10:BR82" si="10">IF(BQ10&lt;50,"Normal",IF(BQ10&lt;55,"Mild",IF(BQ10&lt;65,"Moderate","Severe")))</f>
        <v>Normal</v>
      </c>
      <c r="BS10" s="34">
        <f>VLOOKUP(BI10,'PROMIS 49 Pediatric T-Score Con'!M$3:N$35,2,TRUE)</f>
        <v>17.68</v>
      </c>
      <c r="BT10" t="str">
        <f t="shared" ref="BT10:BT82" si="11">IF(BS10&lt;30,"Poor",IF(BS10&lt;40,"Fair",IF(BS10&lt;60,"Good","Excellent")))</f>
        <v>Poor</v>
      </c>
      <c r="BU10" s="34">
        <f>VLOOKUP(BJ10,'PROMIS 49 Pediatric T-Score Con'!I$3:J$35,2,TRUE)</f>
        <v>34</v>
      </c>
      <c r="BV10" s="127" t="str">
        <f t="shared" ref="BV10:BV82" si="12">IF(BU10&lt;50,"Normal",IF(BU10&lt;55,"Mild",IF(BU10&lt;65,"Moderate","Severe")))</f>
        <v>Normal</v>
      </c>
      <c r="BW10">
        <f>VLOOKUP(BK10,'PROMIS 49 Pediatric T-Score Con'!U$3:V$43,2,TRUE)</f>
        <v>30.3</v>
      </c>
      <c r="BX10" s="127" t="str">
        <f t="shared" ref="BX10:BX82" si="13">IF(BW10&lt;50,"Normal",IF(BW10&lt;55,"Mild",IF(BW10&lt;65,"Moderate","Severe")))</f>
        <v>Normal</v>
      </c>
    </row>
    <row r="11">
      <c r="A11" s="20">
        <v>43637.54213475694</v>
      </c>
      <c r="B11" s="13">
        <v>5.0</v>
      </c>
      <c r="C11" s="13">
        <v>5.0</v>
      </c>
      <c r="D11" s="13">
        <v>5.0</v>
      </c>
      <c r="E11" s="13">
        <v>5.0</v>
      </c>
      <c r="F11" s="13">
        <v>5.0</v>
      </c>
      <c r="G11" s="13">
        <v>5.0</v>
      </c>
      <c r="H11" s="13">
        <v>5.0</v>
      </c>
      <c r="I11" s="13">
        <v>5.0</v>
      </c>
      <c r="J11" s="15">
        <v>1.0</v>
      </c>
      <c r="K11" s="15">
        <v>1.0</v>
      </c>
      <c r="L11" s="15">
        <v>1.0</v>
      </c>
      <c r="M11" s="15">
        <v>1.0</v>
      </c>
      <c r="N11" s="15">
        <v>1.0</v>
      </c>
      <c r="O11" s="15">
        <v>1.0</v>
      </c>
      <c r="P11" s="15">
        <v>1.0</v>
      </c>
      <c r="Q11" s="15">
        <v>1.0</v>
      </c>
      <c r="R11" s="16">
        <v>5.0</v>
      </c>
      <c r="S11" s="16">
        <v>5.0</v>
      </c>
      <c r="T11" s="16">
        <v>5.0</v>
      </c>
      <c r="U11" s="16">
        <v>5.0</v>
      </c>
      <c r="V11" s="16">
        <v>5.0</v>
      </c>
      <c r="W11" s="16">
        <v>5.0</v>
      </c>
      <c r="X11" s="16">
        <v>5.0</v>
      </c>
      <c r="Y11" s="16">
        <v>5.0</v>
      </c>
      <c r="AB11" s="18">
        <v>1.0</v>
      </c>
      <c r="AC11" s="18">
        <v>1.0</v>
      </c>
      <c r="AD11" s="18">
        <v>1.0</v>
      </c>
      <c r="AE11" s="18">
        <v>1.0</v>
      </c>
      <c r="AF11" s="18">
        <v>1.0</v>
      </c>
      <c r="AG11" s="18">
        <v>1.0</v>
      </c>
      <c r="AH11" s="18">
        <v>1.0</v>
      </c>
      <c r="AI11" s="18">
        <v>1.0</v>
      </c>
      <c r="AJ11" s="10">
        <v>5.0</v>
      </c>
      <c r="AK11" s="10">
        <v>5.0</v>
      </c>
      <c r="AL11" s="10">
        <v>5.0</v>
      </c>
      <c r="AM11" s="10">
        <v>5.0</v>
      </c>
      <c r="AN11" s="10">
        <v>5.0</v>
      </c>
      <c r="AO11" s="10">
        <v>5.0</v>
      </c>
      <c r="AP11" s="10">
        <v>5.0</v>
      </c>
      <c r="AQ11" s="10">
        <v>5.0</v>
      </c>
      <c r="AR11" s="1">
        <v>10.0</v>
      </c>
      <c r="AS11" s="7">
        <v>1.0</v>
      </c>
      <c r="AT11" s="7">
        <v>1.0</v>
      </c>
      <c r="AU11" s="7">
        <v>1.0</v>
      </c>
      <c r="AV11" s="7">
        <v>1.0</v>
      </c>
      <c r="AW11" s="7">
        <v>1.0</v>
      </c>
      <c r="AX11" s="7">
        <v>1.0</v>
      </c>
      <c r="AY11" s="7">
        <v>1.0</v>
      </c>
      <c r="AZ11" s="6"/>
      <c r="BA11" s="7">
        <v>1.0</v>
      </c>
      <c r="BB11" s="7">
        <v>1.0</v>
      </c>
      <c r="BD11" s="1" t="s">
        <v>1101</v>
      </c>
      <c r="BE11" s="1" t="s">
        <v>214</v>
      </c>
      <c r="BF11">
        <f t="shared" si="2"/>
        <v>40</v>
      </c>
      <c r="BG11">
        <f t="shared" si="3"/>
        <v>8</v>
      </c>
      <c r="BH11">
        <f t="shared" si="4"/>
        <v>40</v>
      </c>
      <c r="BI11">
        <f t="shared" si="5"/>
        <v>8</v>
      </c>
      <c r="BJ11">
        <f t="shared" si="6"/>
        <v>40</v>
      </c>
      <c r="BK11">
        <f t="shared" si="7"/>
        <v>9</v>
      </c>
      <c r="BL11" t="str">
        <f t="shared" si="1"/>
        <v>test2</v>
      </c>
      <c r="BM11" s="34">
        <f>LOOKUP(BF11,'PROMIS 49 Pediatric T-Score Con'!Q3:Q35,'PROMIS 49 Pediatric T-Score Con'!R3:R35)</f>
        <v>59</v>
      </c>
      <c r="BN11" t="str">
        <f t="shared" si="8"/>
        <v>Normal</v>
      </c>
      <c r="BO11" s="126">
        <f>VLOOKUP(BG11,'PROMIS 49 Pediatric T-Score Con'!A$3:B$35,2,TRUE)</f>
        <v>33.5</v>
      </c>
      <c r="BP11" s="127" t="str">
        <f t="shared" si="9"/>
        <v>Normal</v>
      </c>
      <c r="BQ11" s="34">
        <f>VLOOKUP(BH11,'PROMIS 49 Pediatric T-Score Con'!E$3:F$35,2,TRUE)</f>
        <v>82.4</v>
      </c>
      <c r="BR11" t="str">
        <f t="shared" si="10"/>
        <v>Severe</v>
      </c>
      <c r="BS11" s="34">
        <f>VLOOKUP(BI11,'PROMIS 49 Pediatric T-Score Con'!M$3:N$35,2,TRUE)</f>
        <v>17.68</v>
      </c>
      <c r="BT11" t="str">
        <f t="shared" si="11"/>
        <v>Poor</v>
      </c>
      <c r="BU11" s="34">
        <f>VLOOKUP(BJ11,'PROMIS 49 Pediatric T-Score Con'!I$3:J$35,2,TRUE)</f>
        <v>78</v>
      </c>
      <c r="BV11" s="127" t="str">
        <f t="shared" si="12"/>
        <v>Severe</v>
      </c>
      <c r="BW11" t="str">
        <f>VLOOKUP(BK11,'PROMIS 49 Pediatric T-Score Con'!U$3:V$43,2,TRUE)</f>
        <v>#N/A</v>
      </c>
      <c r="BX11" s="127" t="str">
        <f t="shared" si="13"/>
        <v>#N/A</v>
      </c>
    </row>
    <row r="12">
      <c r="A12" s="20">
        <v>43640.582693379634</v>
      </c>
      <c r="B12" s="13">
        <v>4.0</v>
      </c>
      <c r="C12" s="13">
        <v>5.0</v>
      </c>
      <c r="D12" s="13">
        <v>5.0</v>
      </c>
      <c r="E12" s="13">
        <v>5.0</v>
      </c>
      <c r="F12" s="13">
        <v>5.0</v>
      </c>
      <c r="G12" s="13">
        <v>5.0</v>
      </c>
      <c r="H12" s="13">
        <v>5.0</v>
      </c>
      <c r="I12" s="13">
        <v>5.0</v>
      </c>
      <c r="J12" s="15">
        <v>1.0</v>
      </c>
      <c r="K12" s="15">
        <v>2.0</v>
      </c>
      <c r="L12" s="15">
        <v>2.0</v>
      </c>
      <c r="M12" s="15">
        <v>1.0</v>
      </c>
      <c r="N12" s="15">
        <v>1.0</v>
      </c>
      <c r="O12" s="15">
        <v>1.0</v>
      </c>
      <c r="P12" s="15">
        <v>1.0</v>
      </c>
      <c r="Q12" s="15">
        <v>1.0</v>
      </c>
      <c r="R12" s="16">
        <v>1.0</v>
      </c>
      <c r="S12" s="16">
        <v>1.0</v>
      </c>
      <c r="T12" s="16">
        <v>1.0</v>
      </c>
      <c r="U12" s="16">
        <v>1.0</v>
      </c>
      <c r="V12" s="16">
        <v>1.0</v>
      </c>
      <c r="W12" s="16">
        <v>1.0</v>
      </c>
      <c r="X12" s="16">
        <v>1.0</v>
      </c>
      <c r="Y12" s="16">
        <v>1.0</v>
      </c>
      <c r="AB12" s="18">
        <v>5.0</v>
      </c>
      <c r="AC12" s="18">
        <v>5.0</v>
      </c>
      <c r="AD12" s="18">
        <v>5.0</v>
      </c>
      <c r="AE12" s="18">
        <v>5.0</v>
      </c>
      <c r="AF12" s="18">
        <v>5.0</v>
      </c>
      <c r="AG12" s="18">
        <v>5.0</v>
      </c>
      <c r="AH12" s="18">
        <v>5.0</v>
      </c>
      <c r="AI12" s="18">
        <v>5.0</v>
      </c>
      <c r="AJ12" s="10">
        <v>1.0</v>
      </c>
      <c r="AK12" s="10">
        <v>3.0</v>
      </c>
      <c r="AL12" s="10">
        <v>1.0</v>
      </c>
      <c r="AM12" s="10">
        <v>1.0</v>
      </c>
      <c r="AN12" s="10">
        <v>1.0</v>
      </c>
      <c r="AO12" s="10">
        <v>1.0</v>
      </c>
      <c r="AP12" s="10">
        <v>3.0</v>
      </c>
      <c r="AQ12" s="10">
        <v>2.0</v>
      </c>
      <c r="AR12" s="1">
        <v>1.0</v>
      </c>
      <c r="AS12" s="7">
        <v>1.0</v>
      </c>
      <c r="AT12" s="7">
        <v>3.0</v>
      </c>
      <c r="AU12" s="7">
        <v>1.0</v>
      </c>
      <c r="AV12" s="7">
        <v>1.0</v>
      </c>
      <c r="AW12" s="7">
        <v>1.0</v>
      </c>
      <c r="AX12" s="7">
        <v>1.0</v>
      </c>
      <c r="AY12" s="7">
        <v>1.0</v>
      </c>
      <c r="AZ12" s="7">
        <v>1.0</v>
      </c>
      <c r="BA12" s="7">
        <v>1.0</v>
      </c>
      <c r="BB12" s="7">
        <v>1.0</v>
      </c>
      <c r="BD12" s="1">
        <v>1936.0</v>
      </c>
      <c r="BE12" s="1" t="s">
        <v>866</v>
      </c>
      <c r="BF12">
        <f t="shared" si="2"/>
        <v>39</v>
      </c>
      <c r="BG12">
        <f t="shared" si="3"/>
        <v>10</v>
      </c>
      <c r="BH12">
        <f t="shared" si="4"/>
        <v>8</v>
      </c>
      <c r="BI12">
        <f t="shared" si="5"/>
        <v>40</v>
      </c>
      <c r="BJ12">
        <f t="shared" si="6"/>
        <v>13</v>
      </c>
      <c r="BK12">
        <f t="shared" si="7"/>
        <v>12</v>
      </c>
      <c r="BL12">
        <f t="shared" si="1"/>
        <v>1936</v>
      </c>
      <c r="BM12" s="34" t="str">
        <f>LOOKUP(BF12,'PROMIS 49 Pediatric T-Score Con'!Q3:Q35,'PROMIS 49 Pediatric T-Score Con'!R3:R35)</f>
        <v>52*</v>
      </c>
      <c r="BN12" t="str">
        <f t="shared" si="8"/>
        <v>Normal</v>
      </c>
      <c r="BO12" s="126">
        <f>VLOOKUP(BG12,'PROMIS 49 Pediatric T-Score Con'!A$3:B$35,2,TRUE)</f>
        <v>40.6</v>
      </c>
      <c r="BP12" s="127" t="str">
        <f t="shared" si="9"/>
        <v>Normal</v>
      </c>
      <c r="BQ12" s="34">
        <f>VLOOKUP(BH12,'PROMIS 49 Pediatric T-Score Con'!E$3:F$35,2,TRUE)</f>
        <v>35.2</v>
      </c>
      <c r="BR12" t="str">
        <f t="shared" si="10"/>
        <v>Normal</v>
      </c>
      <c r="BS12" s="34">
        <f>VLOOKUP(BI12,'PROMIS 49 Pediatric T-Score Con'!M$3:N$35,2,TRUE)</f>
        <v>64.44</v>
      </c>
      <c r="BT12" t="str">
        <f t="shared" si="11"/>
        <v>Excellent</v>
      </c>
      <c r="BU12" s="34">
        <f>VLOOKUP(BJ12,'PROMIS 49 Pediatric T-Score Con'!I$3:J$35,2,TRUE)</f>
        <v>45.8</v>
      </c>
      <c r="BV12" s="127" t="str">
        <f t="shared" si="12"/>
        <v>Normal</v>
      </c>
      <c r="BW12">
        <f>VLOOKUP(BK12,'PROMIS 49 Pediatric T-Score Con'!U$3:V$43,2,TRUE)</f>
        <v>36.9</v>
      </c>
      <c r="BX12" s="127" t="str">
        <f t="shared" si="13"/>
        <v>Normal</v>
      </c>
    </row>
    <row r="13">
      <c r="A13" s="20">
        <v>43644.434643622684</v>
      </c>
      <c r="B13" s="1">
        <v>3.0</v>
      </c>
      <c r="C13" s="1">
        <v>2.0</v>
      </c>
      <c r="D13" s="1">
        <v>1.0</v>
      </c>
      <c r="E13" s="1">
        <v>5.0</v>
      </c>
      <c r="F13" s="1">
        <v>3.0</v>
      </c>
      <c r="G13" s="1">
        <v>1.0</v>
      </c>
      <c r="H13" s="1">
        <v>3.0</v>
      </c>
      <c r="I13" s="1">
        <v>5.0</v>
      </c>
      <c r="J13" s="1">
        <v>1.0</v>
      </c>
      <c r="K13" s="1">
        <v>1.0</v>
      </c>
      <c r="L13" s="1">
        <v>5.0</v>
      </c>
      <c r="M13" s="1">
        <v>3.0</v>
      </c>
      <c r="N13" s="1">
        <v>2.0</v>
      </c>
      <c r="O13" s="1">
        <v>4.0</v>
      </c>
      <c r="P13" s="1">
        <v>2.0</v>
      </c>
      <c r="Q13" s="1">
        <v>5.0</v>
      </c>
      <c r="R13" s="1">
        <v>3.0</v>
      </c>
      <c r="S13" s="1">
        <v>4.0</v>
      </c>
      <c r="T13" s="1">
        <v>4.0</v>
      </c>
      <c r="U13" s="1">
        <v>4.0</v>
      </c>
      <c r="V13" s="1">
        <v>1.0</v>
      </c>
      <c r="W13" s="1">
        <v>1.0</v>
      </c>
      <c r="X13" s="1">
        <v>5.0</v>
      </c>
      <c r="Y13" s="1">
        <v>1.0</v>
      </c>
      <c r="AB13" s="1">
        <v>1.0</v>
      </c>
      <c r="AC13" s="1">
        <v>1.0</v>
      </c>
      <c r="AD13" s="1">
        <v>5.0</v>
      </c>
      <c r="AE13" s="1">
        <v>2.0</v>
      </c>
      <c r="AF13" s="1">
        <v>4.0</v>
      </c>
      <c r="AG13" s="1">
        <v>1.0</v>
      </c>
      <c r="AH13" s="1">
        <v>4.0</v>
      </c>
      <c r="AI13" s="1">
        <v>2.0</v>
      </c>
      <c r="AJ13" s="1">
        <v>1.0</v>
      </c>
      <c r="AK13" s="1">
        <v>3.0</v>
      </c>
      <c r="AL13" s="1">
        <v>4.0</v>
      </c>
      <c r="AM13" s="1">
        <v>2.0</v>
      </c>
      <c r="AN13" s="1">
        <v>1.0</v>
      </c>
      <c r="AO13" s="1">
        <v>1.0</v>
      </c>
      <c r="AP13" s="1">
        <v>5.0</v>
      </c>
      <c r="AQ13" s="1">
        <v>2.0</v>
      </c>
      <c r="AR13" s="1">
        <v>10.0</v>
      </c>
      <c r="AS13" s="1">
        <v>1.0</v>
      </c>
      <c r="AT13" s="1">
        <v>5.0</v>
      </c>
      <c r="AU13" s="1">
        <v>5.0</v>
      </c>
      <c r="AV13" s="1">
        <v>5.0</v>
      </c>
      <c r="AW13" s="1">
        <v>2.0</v>
      </c>
      <c r="AX13" s="1">
        <v>1.0</v>
      </c>
      <c r="AY13" s="1">
        <v>3.0</v>
      </c>
      <c r="AZ13" s="1">
        <v>1.0</v>
      </c>
      <c r="BA13" s="1">
        <v>3.0</v>
      </c>
      <c r="BB13" s="1">
        <v>4.0</v>
      </c>
      <c r="BD13" s="1" t="s">
        <v>215</v>
      </c>
      <c r="BE13" s="1" t="s">
        <v>214</v>
      </c>
      <c r="BF13">
        <f t="shared" si="2"/>
        <v>23</v>
      </c>
      <c r="BG13">
        <f t="shared" si="3"/>
        <v>23</v>
      </c>
      <c r="BH13">
        <f t="shared" si="4"/>
        <v>23</v>
      </c>
      <c r="BI13">
        <f t="shared" si="5"/>
        <v>20</v>
      </c>
      <c r="BJ13">
        <f t="shared" si="6"/>
        <v>19</v>
      </c>
      <c r="BK13">
        <f t="shared" si="7"/>
        <v>30</v>
      </c>
      <c r="BL13" t="str">
        <f t="shared" si="1"/>
        <v>TEST3</v>
      </c>
      <c r="BM13" s="34">
        <f>VLOOKUP(BF13,'PROMIS 49 Pediatric T-Score Con'!Q$3:R$35,2,TRUE)</f>
        <v>31</v>
      </c>
      <c r="BN13" t="str">
        <f t="shared" si="8"/>
        <v>Moderate</v>
      </c>
      <c r="BO13" s="126">
        <f>VLOOKUP(BG13,'PROMIS 49 Pediatric T-Score Con'!A$3:B$35,2,TRUE)</f>
        <v>59.9</v>
      </c>
      <c r="BP13" s="127" t="str">
        <f t="shared" si="9"/>
        <v>Moderate</v>
      </c>
      <c r="BQ13" s="34">
        <f>VLOOKUP(BH13,'PROMIS 49 Pediatric T-Score Con'!E$3:F$35,2,TRUE)</f>
        <v>61.1</v>
      </c>
      <c r="BR13" t="str">
        <f t="shared" si="10"/>
        <v>Moderate</v>
      </c>
      <c r="BS13" s="34">
        <f>VLOOKUP(BI13,'PROMIS 49 Pediatric T-Score Con'!M$3:N$35,2,TRUE)</f>
        <v>33.55</v>
      </c>
      <c r="BT13" t="str">
        <f t="shared" si="11"/>
        <v>Fair</v>
      </c>
      <c r="BU13" s="34">
        <f>VLOOKUP(BJ13,'PROMIS 49 Pediatric T-Score Con'!I$3:J$35,2,TRUE)</f>
        <v>52.7</v>
      </c>
      <c r="BV13" s="127" t="str">
        <f t="shared" si="12"/>
        <v>Mild</v>
      </c>
      <c r="BW13">
        <f>VLOOKUP(BK13,'PROMIS 49 Pediatric T-Score Con'!U$3:V$43,2,TRUE)</f>
        <v>59.6</v>
      </c>
      <c r="BX13" s="127" t="str">
        <f t="shared" si="13"/>
        <v>Moderate</v>
      </c>
    </row>
    <row r="14">
      <c r="A14" s="20">
        <v>43654.61984903935</v>
      </c>
      <c r="B14" s="1">
        <v>5.0</v>
      </c>
      <c r="C14" s="1">
        <v>5.0</v>
      </c>
      <c r="D14" s="1">
        <v>5.0</v>
      </c>
      <c r="E14" s="1">
        <v>5.0</v>
      </c>
      <c r="F14" s="1">
        <v>5.0</v>
      </c>
      <c r="G14" s="1">
        <v>5.0</v>
      </c>
      <c r="H14" s="1">
        <v>5.0</v>
      </c>
      <c r="I14" s="1">
        <v>5.0</v>
      </c>
      <c r="J14" s="1">
        <v>1.0</v>
      </c>
      <c r="K14" s="1">
        <v>1.0</v>
      </c>
      <c r="L14" s="1">
        <v>1.0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AB14" s="1">
        <v>5.0</v>
      </c>
      <c r="AC14" s="1">
        <v>5.0</v>
      </c>
      <c r="AD14" s="1">
        <v>5.0</v>
      </c>
      <c r="AE14" s="1">
        <v>5.0</v>
      </c>
      <c r="AF14" s="1">
        <v>5.0</v>
      </c>
      <c r="AG14" s="1">
        <v>5.0</v>
      </c>
      <c r="AH14" s="1">
        <v>5.0</v>
      </c>
      <c r="AI14" s="1">
        <v>5.0</v>
      </c>
      <c r="AJ14" s="1">
        <v>1.0</v>
      </c>
      <c r="AK14" s="1">
        <v>1.0</v>
      </c>
      <c r="AL14" s="1">
        <v>1.0</v>
      </c>
      <c r="AM14" s="1">
        <v>1.0</v>
      </c>
      <c r="AN14" s="1">
        <v>1.0</v>
      </c>
      <c r="AO14" s="1">
        <v>1.0</v>
      </c>
      <c r="AP14" s="1">
        <v>1.0</v>
      </c>
      <c r="AQ14" s="1">
        <v>1.0</v>
      </c>
      <c r="AR14" s="1">
        <v>2.0</v>
      </c>
      <c r="AS14" s="1">
        <v>1.0</v>
      </c>
      <c r="AT14" s="1">
        <v>1.0</v>
      </c>
      <c r="AU14" s="1">
        <v>1.0</v>
      </c>
      <c r="AV14" s="1">
        <v>1.0</v>
      </c>
      <c r="AW14" s="1">
        <v>1.0</v>
      </c>
      <c r="AX14" s="1">
        <v>1.0</v>
      </c>
      <c r="AY14" s="1">
        <v>1.0</v>
      </c>
      <c r="AZ14" s="1">
        <v>1.0</v>
      </c>
      <c r="BA14" s="1">
        <v>1.0</v>
      </c>
      <c r="BB14" s="1">
        <v>1.0</v>
      </c>
      <c r="BD14" s="1">
        <v>1568.0</v>
      </c>
      <c r="BE14" s="1" t="s">
        <v>870</v>
      </c>
      <c r="BF14">
        <f t="shared" si="2"/>
        <v>40</v>
      </c>
      <c r="BG14">
        <f t="shared" si="3"/>
        <v>8</v>
      </c>
      <c r="BH14">
        <f t="shared" si="4"/>
        <v>8</v>
      </c>
      <c r="BI14">
        <f t="shared" si="5"/>
        <v>40</v>
      </c>
      <c r="BJ14">
        <f t="shared" si="6"/>
        <v>8</v>
      </c>
      <c r="BK14">
        <f t="shared" si="7"/>
        <v>10</v>
      </c>
      <c r="BL14">
        <f t="shared" si="1"/>
        <v>1568</v>
      </c>
      <c r="BM14" s="34">
        <f>VLOOKUP(BF14,'PROMIS 49 Pediatric T-Score Con'!Q$3:R$35,2,TRUE)</f>
        <v>59</v>
      </c>
      <c r="BN14" t="str">
        <f t="shared" si="8"/>
        <v>Normal</v>
      </c>
      <c r="BO14" s="126">
        <f>VLOOKUP(BG14,'PROMIS 49 Pediatric T-Score Con'!A$3:B$35,2,TRUE)</f>
        <v>33.5</v>
      </c>
      <c r="BP14" s="127" t="str">
        <f t="shared" si="9"/>
        <v>Normal</v>
      </c>
      <c r="BQ14" s="34">
        <f>VLOOKUP(BH14,'PROMIS 49 Pediatric T-Score Con'!E$3:F$35,2,TRUE)</f>
        <v>35.2</v>
      </c>
      <c r="BR14" t="str">
        <f t="shared" si="10"/>
        <v>Normal</v>
      </c>
      <c r="BS14" s="34">
        <f>VLOOKUP(BI14,'PROMIS 49 Pediatric T-Score Con'!M$3:N$35,2,TRUE)</f>
        <v>64.44</v>
      </c>
      <c r="BT14" t="str">
        <f t="shared" si="11"/>
        <v>Excellent</v>
      </c>
      <c r="BU14" s="34">
        <f>VLOOKUP(BJ14,'PROMIS 49 Pediatric T-Score Con'!I$3:J$35,2,TRUE)</f>
        <v>34</v>
      </c>
      <c r="BV14" s="127" t="str">
        <f t="shared" si="12"/>
        <v>Normal</v>
      </c>
      <c r="BW14">
        <f>VLOOKUP(BK14,'PROMIS 49 Pediatric T-Score Con'!U$3:V$43,2,TRUE)</f>
        <v>30.3</v>
      </c>
      <c r="BX14" s="127" t="str">
        <f t="shared" si="13"/>
        <v>Normal</v>
      </c>
    </row>
    <row r="15">
      <c r="A15" s="20">
        <v>43699.48494435185</v>
      </c>
      <c r="B15" s="1">
        <v>4.0</v>
      </c>
      <c r="C15" s="1">
        <v>5.0</v>
      </c>
      <c r="D15" s="1">
        <v>5.0</v>
      </c>
      <c r="E15" s="1">
        <v>3.0</v>
      </c>
      <c r="F15" s="1">
        <v>5.0</v>
      </c>
      <c r="G15" s="1">
        <v>5.0</v>
      </c>
      <c r="H15" s="1">
        <v>5.0</v>
      </c>
      <c r="I15" s="1">
        <v>3.0</v>
      </c>
      <c r="J15" s="1">
        <v>4.0</v>
      </c>
      <c r="K15" s="1">
        <v>3.0</v>
      </c>
      <c r="L15" s="1">
        <v>2.0</v>
      </c>
      <c r="M15" s="1">
        <v>1.0</v>
      </c>
      <c r="N15" s="1">
        <v>2.0</v>
      </c>
      <c r="O15" s="1">
        <v>1.0</v>
      </c>
      <c r="P15" s="1">
        <v>4.0</v>
      </c>
      <c r="Q15" s="1">
        <v>4.0</v>
      </c>
      <c r="R15" s="1">
        <v>1.0</v>
      </c>
      <c r="S15" s="1">
        <v>1.0</v>
      </c>
      <c r="T15" s="1">
        <v>3.0</v>
      </c>
      <c r="U15" s="1">
        <v>3.0</v>
      </c>
      <c r="V15" s="1">
        <v>1.0</v>
      </c>
      <c r="W15" s="1">
        <v>1.0</v>
      </c>
      <c r="X15" s="1">
        <v>4.0</v>
      </c>
      <c r="Y15" s="1">
        <v>2.0</v>
      </c>
      <c r="AB15" s="1">
        <v>5.0</v>
      </c>
      <c r="AC15" s="1">
        <v>4.0</v>
      </c>
      <c r="AD15" s="1">
        <v>2.0</v>
      </c>
      <c r="AE15" s="1">
        <v>5.0</v>
      </c>
      <c r="AF15" s="1">
        <v>5.0</v>
      </c>
      <c r="AG15" s="1">
        <v>4.0</v>
      </c>
      <c r="AH15" s="1">
        <v>2.0</v>
      </c>
      <c r="AI15" s="1">
        <v>4.0</v>
      </c>
      <c r="AJ15" s="1">
        <v>3.0</v>
      </c>
      <c r="AK15" s="1">
        <v>3.0</v>
      </c>
      <c r="AL15" s="1">
        <v>2.0</v>
      </c>
      <c r="AM15" s="1">
        <v>1.0</v>
      </c>
      <c r="AN15" s="1">
        <v>2.0</v>
      </c>
      <c r="AO15" s="1">
        <v>4.0</v>
      </c>
      <c r="AP15" s="1">
        <v>4.0</v>
      </c>
      <c r="AQ15" s="1">
        <v>1.0</v>
      </c>
      <c r="AR15" s="1">
        <v>5.0</v>
      </c>
      <c r="AS15" s="1">
        <v>3.0</v>
      </c>
      <c r="AT15" s="1">
        <v>3.0</v>
      </c>
      <c r="AU15" s="1">
        <v>2.0</v>
      </c>
      <c r="AV15" s="1">
        <v>5.0</v>
      </c>
      <c r="AW15" s="1">
        <v>3.0</v>
      </c>
      <c r="AX15" s="1">
        <v>1.0</v>
      </c>
      <c r="AY15" s="1">
        <v>4.0</v>
      </c>
      <c r="AZ15" s="1">
        <v>3.0</v>
      </c>
      <c r="BA15" s="1">
        <v>1.0</v>
      </c>
      <c r="BB15" s="1">
        <v>2.0</v>
      </c>
      <c r="BD15" s="1">
        <v>2008.0</v>
      </c>
      <c r="BE15" s="1" t="s">
        <v>877</v>
      </c>
      <c r="BF15">
        <f t="shared" si="2"/>
        <v>35</v>
      </c>
      <c r="BG15">
        <f t="shared" si="3"/>
        <v>21</v>
      </c>
      <c r="BH15">
        <f t="shared" si="4"/>
        <v>16</v>
      </c>
      <c r="BI15">
        <f t="shared" si="5"/>
        <v>31</v>
      </c>
      <c r="BJ15">
        <f t="shared" si="6"/>
        <v>20</v>
      </c>
      <c r="BK15">
        <f t="shared" si="7"/>
        <v>27</v>
      </c>
      <c r="BL15">
        <f t="shared" si="1"/>
        <v>2008</v>
      </c>
      <c r="BM15" s="34">
        <f>VLOOKUP(BF15,'PROMIS 49 Pediatric T-Score Con'!Q$3:R$35,2,TRUE)</f>
        <v>43</v>
      </c>
      <c r="BN15" t="str">
        <f t="shared" si="8"/>
        <v>Mild</v>
      </c>
      <c r="BO15" s="126">
        <f>VLOOKUP(BG15,'PROMIS 49 Pediatric T-Score Con'!A$3:B$35,2,TRUE)</f>
        <v>57.5</v>
      </c>
      <c r="BP15" s="127" t="str">
        <f t="shared" si="9"/>
        <v>Moderate</v>
      </c>
      <c r="BQ15" s="34">
        <f>VLOOKUP(BH15,'PROMIS 49 Pediatric T-Score Con'!E$3:F$35,2,TRUE)</f>
        <v>53.3</v>
      </c>
      <c r="BR15" t="str">
        <f t="shared" si="10"/>
        <v>Mild</v>
      </c>
      <c r="BS15" s="34">
        <f>VLOOKUP(BI15,'PROMIS 49 Pediatric T-Score Con'!M$3:N$35,2,TRUE)</f>
        <v>45.47</v>
      </c>
      <c r="BT15" t="str">
        <f t="shared" si="11"/>
        <v>Good</v>
      </c>
      <c r="BU15" s="34">
        <f>VLOOKUP(BJ15,'PROMIS 49 Pediatric T-Score Con'!I$3:J$35,2,TRUE)</f>
        <v>53.7</v>
      </c>
      <c r="BV15" s="127" t="str">
        <f t="shared" si="12"/>
        <v>Mild</v>
      </c>
      <c r="BW15">
        <f>VLOOKUP(BK15,'PROMIS 49 Pediatric T-Score Con'!U$3:V$43,2,TRUE)</f>
        <v>56.6</v>
      </c>
      <c r="BX15" s="127" t="str">
        <f t="shared" si="13"/>
        <v>Moderate</v>
      </c>
    </row>
    <row r="16">
      <c r="A16" s="20">
        <v>43704.55710369213</v>
      </c>
      <c r="B16" s="1">
        <v>3.0</v>
      </c>
      <c r="C16" s="1">
        <v>5.0</v>
      </c>
      <c r="D16" s="1">
        <v>4.0</v>
      </c>
      <c r="E16" s="1">
        <v>4.0</v>
      </c>
      <c r="F16" s="1">
        <v>4.0</v>
      </c>
      <c r="G16" s="1">
        <v>5.0</v>
      </c>
      <c r="H16" s="1">
        <v>5.0</v>
      </c>
      <c r="I16" s="1">
        <v>4.0</v>
      </c>
      <c r="J16" s="1">
        <v>1.0</v>
      </c>
      <c r="K16" s="1">
        <v>2.0</v>
      </c>
      <c r="L16" s="1">
        <v>3.0</v>
      </c>
      <c r="M16" s="1">
        <v>3.0</v>
      </c>
      <c r="N16" s="1">
        <v>2.0</v>
      </c>
      <c r="O16" s="1">
        <v>2.0</v>
      </c>
      <c r="P16" s="1">
        <v>1.0</v>
      </c>
      <c r="Q16" s="1">
        <v>2.0</v>
      </c>
      <c r="R16" s="1">
        <v>1.0</v>
      </c>
      <c r="S16" s="1">
        <v>3.0</v>
      </c>
      <c r="T16" s="1">
        <v>2.0</v>
      </c>
      <c r="U16" s="1">
        <v>2.0</v>
      </c>
      <c r="V16" s="1">
        <v>1.0</v>
      </c>
      <c r="W16" s="1">
        <v>2.0</v>
      </c>
      <c r="X16" s="1">
        <v>1.0</v>
      </c>
      <c r="Y16" s="1">
        <v>1.0</v>
      </c>
      <c r="AB16" s="1">
        <v>5.0</v>
      </c>
      <c r="AC16" s="1">
        <v>4.0</v>
      </c>
      <c r="AD16" s="1">
        <v>5.0</v>
      </c>
      <c r="AE16" s="1">
        <v>4.0</v>
      </c>
      <c r="AF16" s="1">
        <v>4.0</v>
      </c>
      <c r="AG16" s="1">
        <v>5.0</v>
      </c>
      <c r="AH16" s="1">
        <v>5.0</v>
      </c>
      <c r="AI16" s="1">
        <v>5.0</v>
      </c>
      <c r="AJ16" s="1">
        <v>3.0</v>
      </c>
      <c r="AK16" s="1">
        <v>4.0</v>
      </c>
      <c r="AL16" s="1">
        <v>3.0</v>
      </c>
      <c r="AM16" s="1">
        <v>2.0</v>
      </c>
      <c r="AN16" s="1">
        <v>2.0</v>
      </c>
      <c r="AO16" s="1">
        <v>1.0</v>
      </c>
      <c r="AP16" s="1">
        <v>3.0</v>
      </c>
      <c r="AQ16" s="1">
        <v>1.0</v>
      </c>
      <c r="AR16" s="1">
        <v>3.0</v>
      </c>
      <c r="AS16" s="1">
        <v>4.0</v>
      </c>
      <c r="AT16" s="1">
        <v>3.0</v>
      </c>
      <c r="AU16" s="1">
        <v>2.0</v>
      </c>
      <c r="AV16" s="1">
        <v>4.0</v>
      </c>
      <c r="AW16" s="1">
        <v>3.0</v>
      </c>
      <c r="AX16" s="1">
        <v>1.0</v>
      </c>
      <c r="AY16" s="1">
        <v>3.0</v>
      </c>
      <c r="AZ16" s="1">
        <v>3.0</v>
      </c>
      <c r="BA16" s="1">
        <v>2.0</v>
      </c>
      <c r="BB16" s="1">
        <v>1.0</v>
      </c>
      <c r="BD16" s="1">
        <v>2019.0</v>
      </c>
      <c r="BE16" s="1" t="s">
        <v>878</v>
      </c>
      <c r="BF16">
        <f t="shared" si="2"/>
        <v>34</v>
      </c>
      <c r="BG16">
        <f t="shared" si="3"/>
        <v>16</v>
      </c>
      <c r="BH16">
        <f t="shared" si="4"/>
        <v>13</v>
      </c>
      <c r="BI16">
        <f t="shared" si="5"/>
        <v>37</v>
      </c>
      <c r="BJ16">
        <f t="shared" si="6"/>
        <v>19</v>
      </c>
      <c r="BK16">
        <f t="shared" si="7"/>
        <v>26</v>
      </c>
      <c r="BL16">
        <f t="shared" si="1"/>
        <v>2019</v>
      </c>
      <c r="BM16" s="34">
        <f>VLOOKUP(BF16,'PROMIS 49 Pediatric T-Score Con'!Q$3:R$35,2,TRUE)</f>
        <v>41</v>
      </c>
      <c r="BN16" t="str">
        <f t="shared" si="8"/>
        <v>Mild</v>
      </c>
      <c r="BO16" s="126">
        <f>VLOOKUP(BG16,'PROMIS 49 Pediatric T-Score Con'!A$3:B$35,2,TRUE)</f>
        <v>51.2</v>
      </c>
      <c r="BP16" s="127" t="str">
        <f t="shared" si="9"/>
        <v>Mild</v>
      </c>
      <c r="BQ16" s="34">
        <f>VLOOKUP(BH16,'PROMIS 49 Pediatric T-Score Con'!E$3:F$35,2,TRUE)</f>
        <v>49.1</v>
      </c>
      <c r="BR16" t="str">
        <f t="shared" si="10"/>
        <v>Normal</v>
      </c>
      <c r="BS16" s="34">
        <f>VLOOKUP(BI16,'PROMIS 49 Pediatric T-Score Con'!M$3:N$35,2,TRUE)</f>
        <v>54.48</v>
      </c>
      <c r="BT16" t="str">
        <f t="shared" si="11"/>
        <v>Good</v>
      </c>
      <c r="BU16" s="34">
        <f>VLOOKUP(BJ16,'PROMIS 49 Pediatric T-Score Con'!I$3:J$35,2,TRUE)</f>
        <v>52.7</v>
      </c>
      <c r="BV16" s="127" t="str">
        <f t="shared" si="12"/>
        <v>Mild</v>
      </c>
      <c r="BW16">
        <f>VLOOKUP(BK16,'PROMIS 49 Pediatric T-Score Con'!U$3:V$43,2,TRUE)</f>
        <v>55.6</v>
      </c>
      <c r="BX16" s="127" t="str">
        <f t="shared" si="13"/>
        <v>Moderate</v>
      </c>
    </row>
    <row r="17">
      <c r="A17" s="20">
        <v>43707.45283141204</v>
      </c>
      <c r="B17" s="1">
        <v>5.0</v>
      </c>
      <c r="C17" s="1">
        <v>5.0</v>
      </c>
      <c r="D17" s="1">
        <v>5.0</v>
      </c>
      <c r="E17" s="1">
        <v>5.0</v>
      </c>
      <c r="F17" s="1">
        <v>5.0</v>
      </c>
      <c r="G17" s="1">
        <v>5.0</v>
      </c>
      <c r="H17" s="1">
        <v>5.0</v>
      </c>
      <c r="I17" s="1">
        <v>5.0</v>
      </c>
      <c r="J17" s="1">
        <v>2.0</v>
      </c>
      <c r="K17" s="1">
        <v>3.0</v>
      </c>
      <c r="L17" s="1">
        <v>2.0</v>
      </c>
      <c r="M17" s="1">
        <v>1.0</v>
      </c>
      <c r="N17" s="1">
        <v>2.0</v>
      </c>
      <c r="O17" s="1">
        <v>1.0</v>
      </c>
      <c r="P17" s="1">
        <v>2.0</v>
      </c>
      <c r="Q17" s="1">
        <v>1.0</v>
      </c>
      <c r="R17" s="1">
        <v>1.0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2.0</v>
      </c>
      <c r="AB17" s="1">
        <v>5.0</v>
      </c>
      <c r="AC17" s="1">
        <v>5.0</v>
      </c>
      <c r="AD17" s="1">
        <v>5.0</v>
      </c>
      <c r="AE17" s="1">
        <v>5.0</v>
      </c>
      <c r="AF17" s="1">
        <v>5.0</v>
      </c>
      <c r="AG17" s="1">
        <v>5.0</v>
      </c>
      <c r="AH17" s="1">
        <v>5.0</v>
      </c>
      <c r="AI17" s="1">
        <v>5.0</v>
      </c>
      <c r="AJ17" s="1">
        <v>3.0</v>
      </c>
      <c r="AK17" s="1">
        <v>1.0</v>
      </c>
      <c r="AL17" s="1">
        <v>1.0</v>
      </c>
      <c r="AM17" s="1">
        <v>1.0</v>
      </c>
      <c r="AN17" s="1">
        <v>2.0</v>
      </c>
      <c r="AO17" s="1">
        <v>2.0</v>
      </c>
      <c r="AP17" s="1">
        <v>1.0</v>
      </c>
      <c r="AQ17" s="1">
        <v>1.0</v>
      </c>
      <c r="AR17" s="1">
        <v>0.0</v>
      </c>
      <c r="AS17" s="1">
        <v>1.0</v>
      </c>
      <c r="AT17" s="1">
        <v>1.0</v>
      </c>
      <c r="AU17" s="1">
        <v>1.0</v>
      </c>
      <c r="AV17" s="1">
        <v>1.0</v>
      </c>
      <c r="AW17" s="1">
        <v>1.0</v>
      </c>
      <c r="AX17" s="1">
        <v>1.0</v>
      </c>
      <c r="AY17" s="1">
        <v>1.0</v>
      </c>
      <c r="AZ17" s="1">
        <v>1.0</v>
      </c>
      <c r="BA17" s="1">
        <v>1.0</v>
      </c>
      <c r="BB17" s="1">
        <v>1.0</v>
      </c>
      <c r="BD17" s="1">
        <v>2024.0</v>
      </c>
      <c r="BE17" s="1" t="s">
        <v>879</v>
      </c>
      <c r="BF17">
        <f t="shared" si="2"/>
        <v>40</v>
      </c>
      <c r="BG17">
        <f t="shared" si="3"/>
        <v>14</v>
      </c>
      <c r="BH17">
        <f t="shared" si="4"/>
        <v>9</v>
      </c>
      <c r="BI17">
        <f t="shared" si="5"/>
        <v>40</v>
      </c>
      <c r="BJ17">
        <f t="shared" si="6"/>
        <v>12</v>
      </c>
      <c r="BK17">
        <f t="shared" si="7"/>
        <v>10</v>
      </c>
      <c r="BL17">
        <f t="shared" si="1"/>
        <v>2024</v>
      </c>
      <c r="BM17" s="34">
        <f>VLOOKUP(BF17,'PROMIS 49 Pediatric T-Score Con'!Q$3:R$35,2,TRUE)</f>
        <v>59</v>
      </c>
      <c r="BN17" t="str">
        <f t="shared" si="8"/>
        <v>Normal</v>
      </c>
      <c r="BO17" s="126">
        <f>VLOOKUP(BG17,'PROMIS 49 Pediatric T-Score Con'!A$3:B$35,2,TRUE)</f>
        <v>48.3</v>
      </c>
      <c r="BP17" s="127" t="str">
        <f t="shared" si="9"/>
        <v>Normal</v>
      </c>
      <c r="BQ17" s="34">
        <f>VLOOKUP(BH17,'PROMIS 49 Pediatric T-Score Con'!E$3:F$35,2,TRUE)</f>
        <v>40.4</v>
      </c>
      <c r="BR17" t="str">
        <f t="shared" si="10"/>
        <v>Normal</v>
      </c>
      <c r="BS17" s="34">
        <f>VLOOKUP(BI17,'PROMIS 49 Pediatric T-Score Con'!M$3:N$35,2,TRUE)</f>
        <v>64.44</v>
      </c>
      <c r="BT17" t="str">
        <f t="shared" si="11"/>
        <v>Excellent</v>
      </c>
      <c r="BU17" s="34">
        <f>VLOOKUP(BJ17,'PROMIS 49 Pediatric T-Score Con'!I$3:J$35,2,TRUE)</f>
        <v>44.3</v>
      </c>
      <c r="BV17" s="127" t="str">
        <f t="shared" si="12"/>
        <v>Normal</v>
      </c>
      <c r="BW17">
        <f>VLOOKUP(BK17,'PROMIS 49 Pediatric T-Score Con'!U$3:V$43,2,TRUE)</f>
        <v>30.3</v>
      </c>
      <c r="BX17" s="127" t="str">
        <f t="shared" si="13"/>
        <v>Normal</v>
      </c>
    </row>
    <row r="18">
      <c r="A18" s="20">
        <v>43719.64661293982</v>
      </c>
      <c r="B18" s="1">
        <v>5.0</v>
      </c>
      <c r="C18" s="1">
        <v>5.0</v>
      </c>
      <c r="D18" s="1">
        <v>5.0</v>
      </c>
      <c r="E18" s="1">
        <v>5.0</v>
      </c>
      <c r="F18" s="1">
        <v>5.0</v>
      </c>
      <c r="G18" s="1">
        <v>5.0</v>
      </c>
      <c r="H18" s="1">
        <v>5.0</v>
      </c>
      <c r="I18" s="1">
        <v>5.0</v>
      </c>
      <c r="J18" s="1">
        <v>1.0</v>
      </c>
      <c r="K18" s="1">
        <v>1.0</v>
      </c>
      <c r="L18" s="1">
        <v>1.0</v>
      </c>
      <c r="M18" s="1">
        <v>1.0</v>
      </c>
      <c r="N18" s="1">
        <v>1.0</v>
      </c>
      <c r="O18" s="1">
        <v>1.0</v>
      </c>
      <c r="P18" s="1">
        <v>1.0</v>
      </c>
      <c r="Q18" s="1">
        <v>1.0</v>
      </c>
      <c r="R18" s="1">
        <v>1.0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1.0</v>
      </c>
      <c r="AB18" s="1">
        <v>5.0</v>
      </c>
      <c r="AC18" s="1">
        <v>4.0</v>
      </c>
      <c r="AD18" s="1">
        <v>5.0</v>
      </c>
      <c r="AE18" s="1">
        <v>5.0</v>
      </c>
      <c r="AF18" s="1">
        <v>5.0</v>
      </c>
      <c r="AG18" s="1">
        <v>4.0</v>
      </c>
      <c r="AH18" s="1">
        <v>4.0</v>
      </c>
      <c r="AI18" s="1">
        <v>4.0</v>
      </c>
      <c r="AJ18" s="1">
        <v>1.0</v>
      </c>
      <c r="AK18" s="1">
        <v>1.0</v>
      </c>
      <c r="AL18" s="1">
        <v>2.0</v>
      </c>
      <c r="AM18" s="1">
        <v>1.0</v>
      </c>
      <c r="AN18" s="1">
        <v>1.0</v>
      </c>
      <c r="AO18" s="1">
        <v>1.0</v>
      </c>
      <c r="AP18" s="1">
        <v>1.0</v>
      </c>
      <c r="AQ18" s="1">
        <v>1.0</v>
      </c>
      <c r="AR18" s="1">
        <v>0.0</v>
      </c>
      <c r="AS18" s="1">
        <v>1.0</v>
      </c>
      <c r="AT18" s="1">
        <v>1.0</v>
      </c>
      <c r="AU18" s="1">
        <v>1.0</v>
      </c>
      <c r="AV18" s="1">
        <v>1.0</v>
      </c>
      <c r="AW18" s="1">
        <v>1.0</v>
      </c>
      <c r="AX18" s="1">
        <v>1.0</v>
      </c>
      <c r="AY18" s="1">
        <v>1.0</v>
      </c>
      <c r="AZ18" s="1">
        <v>1.0</v>
      </c>
      <c r="BA18" s="1">
        <v>1.0</v>
      </c>
      <c r="BB18" s="1">
        <v>1.0</v>
      </c>
      <c r="BD18" s="1">
        <v>2035.0</v>
      </c>
      <c r="BE18" s="1" t="s">
        <v>880</v>
      </c>
      <c r="BF18">
        <f t="shared" si="2"/>
        <v>40</v>
      </c>
      <c r="BG18">
        <f t="shared" si="3"/>
        <v>8</v>
      </c>
      <c r="BH18">
        <f t="shared" si="4"/>
        <v>8</v>
      </c>
      <c r="BI18">
        <f t="shared" si="5"/>
        <v>36</v>
      </c>
      <c r="BJ18">
        <f t="shared" si="6"/>
        <v>9</v>
      </c>
      <c r="BK18">
        <f t="shared" si="7"/>
        <v>10</v>
      </c>
      <c r="BL18">
        <f t="shared" si="1"/>
        <v>2035</v>
      </c>
      <c r="BM18" s="34">
        <f>VLOOKUP(BF18,'PROMIS 49 Pediatric T-Score Con'!Q$3:R$35,2,TRUE)</f>
        <v>59</v>
      </c>
      <c r="BN18" t="str">
        <f t="shared" si="8"/>
        <v>Normal</v>
      </c>
      <c r="BO18" s="126">
        <f>VLOOKUP(BG18,'PROMIS 49 Pediatric T-Score Con'!A$3:B$35,2,TRUE)</f>
        <v>33.5</v>
      </c>
      <c r="BP18" s="127" t="str">
        <f t="shared" si="9"/>
        <v>Normal</v>
      </c>
      <c r="BQ18" s="34">
        <f>VLOOKUP(BH18,'PROMIS 49 Pediatric T-Score Con'!E$3:F$35,2,TRUE)</f>
        <v>35.2</v>
      </c>
      <c r="BR18" t="str">
        <f t="shared" si="10"/>
        <v>Normal</v>
      </c>
      <c r="BS18" s="34">
        <f>VLOOKUP(BI18,'PROMIS 49 Pediatric T-Score Con'!M$3:N$35,2,TRUE)</f>
        <v>52.64</v>
      </c>
      <c r="BT18" t="str">
        <f t="shared" si="11"/>
        <v>Good</v>
      </c>
      <c r="BU18" s="34">
        <f>VLOOKUP(BJ18,'PROMIS 49 Pediatric T-Score Con'!I$3:J$35,2,TRUE)</f>
        <v>38.7</v>
      </c>
      <c r="BV18" s="127" t="str">
        <f t="shared" si="12"/>
        <v>Normal</v>
      </c>
      <c r="BW18">
        <f>VLOOKUP(BK18,'PROMIS 49 Pediatric T-Score Con'!U$3:V$43,2,TRUE)</f>
        <v>30.3</v>
      </c>
      <c r="BX18" s="127" t="str">
        <f t="shared" si="13"/>
        <v>Normal</v>
      </c>
    </row>
    <row r="19">
      <c r="A19" s="20">
        <v>43719.69414765046</v>
      </c>
      <c r="B19" s="1">
        <v>3.0</v>
      </c>
      <c r="C19" s="1">
        <v>4.0</v>
      </c>
      <c r="D19" s="1">
        <v>5.0</v>
      </c>
      <c r="E19" s="1">
        <v>4.0</v>
      </c>
      <c r="F19" s="1">
        <v>4.0</v>
      </c>
      <c r="G19" s="1">
        <v>5.0</v>
      </c>
      <c r="H19" s="1">
        <v>5.0</v>
      </c>
      <c r="I19" s="1">
        <v>3.0</v>
      </c>
      <c r="J19" s="1">
        <v>2.0</v>
      </c>
      <c r="K19" s="1">
        <v>3.0</v>
      </c>
      <c r="L19" s="1">
        <v>4.0</v>
      </c>
      <c r="M19" s="1">
        <v>1.0</v>
      </c>
      <c r="N19" s="1">
        <v>1.0</v>
      </c>
      <c r="O19" s="1">
        <v>2.0</v>
      </c>
      <c r="P19" s="1">
        <v>2.0</v>
      </c>
      <c r="Q19" s="1">
        <v>1.0</v>
      </c>
      <c r="R19" s="1">
        <v>1.0</v>
      </c>
      <c r="S19" s="1">
        <v>1.0</v>
      </c>
      <c r="T19" s="1">
        <v>1.0</v>
      </c>
      <c r="U19" s="1">
        <v>2.0</v>
      </c>
      <c r="V19" s="1">
        <v>2.0</v>
      </c>
      <c r="W19" s="1">
        <v>2.0</v>
      </c>
      <c r="X19" s="1">
        <v>3.0</v>
      </c>
      <c r="Y19" s="1">
        <v>2.0</v>
      </c>
      <c r="AB19" s="1">
        <v>5.0</v>
      </c>
      <c r="AC19" s="1">
        <v>5.0</v>
      </c>
      <c r="AD19" s="1">
        <v>5.0</v>
      </c>
      <c r="AE19" s="1">
        <v>5.0</v>
      </c>
      <c r="AF19" s="1">
        <v>5.0</v>
      </c>
      <c r="AG19" s="1">
        <v>5.0</v>
      </c>
      <c r="AH19" s="1">
        <v>5.0</v>
      </c>
      <c r="AI19" s="1">
        <v>5.0</v>
      </c>
      <c r="AJ19" s="1">
        <v>2.0</v>
      </c>
      <c r="AK19" s="1">
        <v>2.0</v>
      </c>
      <c r="AL19" s="1">
        <v>2.0</v>
      </c>
      <c r="AM19" s="1">
        <v>1.0</v>
      </c>
      <c r="AN19" s="1">
        <v>2.0</v>
      </c>
      <c r="AO19" s="1">
        <v>2.0</v>
      </c>
      <c r="AP19" s="1">
        <v>2.0</v>
      </c>
      <c r="AQ19" s="1">
        <v>2.0</v>
      </c>
      <c r="AR19" s="1">
        <v>2.0</v>
      </c>
      <c r="AS19" s="1">
        <v>2.0</v>
      </c>
      <c r="AT19" s="1">
        <v>1.0</v>
      </c>
      <c r="AU19" s="1">
        <v>2.0</v>
      </c>
      <c r="AV19" s="1">
        <v>1.0</v>
      </c>
      <c r="AW19" s="1">
        <v>2.0</v>
      </c>
      <c r="AX19" s="1">
        <v>1.0</v>
      </c>
      <c r="AY19" s="1">
        <v>2.0</v>
      </c>
      <c r="AZ19" s="1">
        <v>1.0</v>
      </c>
      <c r="BA19" s="1">
        <v>1.0</v>
      </c>
      <c r="BB19" s="1">
        <v>1.0</v>
      </c>
      <c r="BD19" s="1">
        <v>1934.0</v>
      </c>
      <c r="BE19" s="1" t="s">
        <v>250</v>
      </c>
      <c r="BF19">
        <f t="shared" si="2"/>
        <v>33</v>
      </c>
      <c r="BG19">
        <f t="shared" si="3"/>
        <v>16</v>
      </c>
      <c r="BH19">
        <f t="shared" si="4"/>
        <v>14</v>
      </c>
      <c r="BI19">
        <f t="shared" si="5"/>
        <v>40</v>
      </c>
      <c r="BJ19">
        <f t="shared" si="6"/>
        <v>15</v>
      </c>
      <c r="BK19">
        <f t="shared" si="7"/>
        <v>14</v>
      </c>
      <c r="BL19">
        <f t="shared" si="1"/>
        <v>1934</v>
      </c>
      <c r="BM19" s="34">
        <f>VLOOKUP(BF19,'PROMIS 49 Pediatric T-Score Con'!Q$3:R$35,2,TRUE)</f>
        <v>40</v>
      </c>
      <c r="BN19" t="str">
        <f t="shared" si="8"/>
        <v>Mild</v>
      </c>
      <c r="BO19" s="126">
        <f>VLOOKUP(BG19,'PROMIS 49 Pediatric T-Score Con'!A$3:B$35,2,TRUE)</f>
        <v>51.2</v>
      </c>
      <c r="BP19" s="127" t="str">
        <f t="shared" si="9"/>
        <v>Mild</v>
      </c>
      <c r="BQ19" s="34" t="str">
        <f>VLOOKUP(BH19,'PROMIS 49 Pediatric T-Score Con'!E$3:F$35,2,TRUE)</f>
        <v>50.6*</v>
      </c>
      <c r="BR19" t="str">
        <f t="shared" si="10"/>
        <v>Severe</v>
      </c>
      <c r="BS19" s="34">
        <f>VLOOKUP(BI19,'PROMIS 49 Pediatric T-Score Con'!M$3:N$35,2,TRUE)</f>
        <v>64.44</v>
      </c>
      <c r="BT19" t="str">
        <f t="shared" si="11"/>
        <v>Excellent</v>
      </c>
      <c r="BU19" s="34">
        <f>VLOOKUP(BJ19,'PROMIS 49 Pediatric T-Score Con'!I$3:J$35,2,TRUE)</f>
        <v>48.4</v>
      </c>
      <c r="BV19" s="127" t="str">
        <f t="shared" si="12"/>
        <v>Normal</v>
      </c>
      <c r="BW19">
        <f>VLOOKUP(BK19,'PROMIS 49 Pediatric T-Score Con'!U$3:V$43,2,TRUE)</f>
        <v>40.9</v>
      </c>
      <c r="BX19" s="127" t="str">
        <f t="shared" si="13"/>
        <v>Normal</v>
      </c>
    </row>
    <row r="20">
      <c r="A20" s="20">
        <v>43719.84824545139</v>
      </c>
      <c r="B20" s="1">
        <v>5.0</v>
      </c>
      <c r="C20" s="1">
        <v>5.0</v>
      </c>
      <c r="D20" s="1">
        <v>5.0</v>
      </c>
      <c r="E20" s="1">
        <v>5.0</v>
      </c>
      <c r="F20" s="1">
        <v>5.0</v>
      </c>
      <c r="G20" s="1">
        <v>5.0</v>
      </c>
      <c r="H20" s="1">
        <v>5.0</v>
      </c>
      <c r="I20" s="1">
        <v>5.0</v>
      </c>
      <c r="J20" s="1">
        <v>2.0</v>
      </c>
      <c r="K20" s="1">
        <v>2.0</v>
      </c>
      <c r="L20" s="1">
        <v>2.0</v>
      </c>
      <c r="M20" s="1">
        <v>3.0</v>
      </c>
      <c r="N20" s="1">
        <v>3.0</v>
      </c>
      <c r="O20" s="1">
        <v>2.0</v>
      </c>
      <c r="P20" s="1">
        <v>3.0</v>
      </c>
      <c r="Q20" s="1">
        <v>3.0</v>
      </c>
      <c r="R20" s="1">
        <v>1.0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1.0</v>
      </c>
      <c r="AB20" s="1">
        <v>5.0</v>
      </c>
      <c r="AC20" s="1">
        <v>5.0</v>
      </c>
      <c r="AD20" s="1">
        <v>5.0</v>
      </c>
      <c r="AE20" s="1">
        <v>4.0</v>
      </c>
      <c r="AF20" s="1">
        <v>5.0</v>
      </c>
      <c r="AG20" s="1">
        <v>4.0</v>
      </c>
      <c r="AH20" s="1">
        <v>5.0</v>
      </c>
      <c r="AI20" s="1">
        <v>5.0</v>
      </c>
      <c r="AJ20" s="1">
        <v>1.0</v>
      </c>
      <c r="AK20" s="1">
        <v>2.0</v>
      </c>
      <c r="AL20" s="1">
        <v>3.0</v>
      </c>
      <c r="AM20" s="1">
        <v>3.0</v>
      </c>
      <c r="AN20" s="1">
        <v>2.0</v>
      </c>
      <c r="AO20" s="1">
        <v>1.0</v>
      </c>
      <c r="AP20" s="1">
        <v>2.0</v>
      </c>
      <c r="AQ20" s="1">
        <v>2.0</v>
      </c>
      <c r="AR20" s="1">
        <v>2.0</v>
      </c>
      <c r="AS20" s="1">
        <v>1.0</v>
      </c>
      <c r="AT20" s="1">
        <v>1.0</v>
      </c>
      <c r="AU20" s="1">
        <v>1.0</v>
      </c>
      <c r="AV20" s="1">
        <v>1.0</v>
      </c>
      <c r="AW20" s="1">
        <v>1.0</v>
      </c>
      <c r="AX20" s="1">
        <v>1.0</v>
      </c>
      <c r="AY20" s="1">
        <v>2.0</v>
      </c>
      <c r="AZ20" s="1">
        <v>1.0</v>
      </c>
      <c r="BA20" s="1">
        <v>1.0</v>
      </c>
      <c r="BB20" s="1">
        <v>1.0</v>
      </c>
      <c r="BD20" s="1">
        <v>2029.0</v>
      </c>
      <c r="BE20" s="1" t="s">
        <v>881</v>
      </c>
      <c r="BF20">
        <f t="shared" si="2"/>
        <v>40</v>
      </c>
      <c r="BG20">
        <f t="shared" si="3"/>
        <v>20</v>
      </c>
      <c r="BH20">
        <f t="shared" si="4"/>
        <v>8</v>
      </c>
      <c r="BI20">
        <f t="shared" si="5"/>
        <v>38</v>
      </c>
      <c r="BJ20">
        <f t="shared" si="6"/>
        <v>16</v>
      </c>
      <c r="BK20">
        <f t="shared" si="7"/>
        <v>11</v>
      </c>
      <c r="BL20">
        <f t="shared" si="1"/>
        <v>2029</v>
      </c>
      <c r="BM20" s="34">
        <f>VLOOKUP(BF20,'PROMIS 49 Pediatric T-Score Con'!Q$3:R$35,2,TRUE)</f>
        <v>59</v>
      </c>
      <c r="BN20" t="str">
        <f t="shared" si="8"/>
        <v>Normal</v>
      </c>
      <c r="BO20" s="126">
        <f>VLOOKUP(BG20,'PROMIS 49 Pediatric T-Score Con'!A$3:B$35,2,TRUE)</f>
        <v>56.3</v>
      </c>
      <c r="BP20" s="127" t="str">
        <f t="shared" si="9"/>
        <v>Moderate</v>
      </c>
      <c r="BQ20" s="34">
        <f>VLOOKUP(BH20,'PROMIS 49 Pediatric T-Score Con'!E$3:F$35,2,TRUE)</f>
        <v>35.2</v>
      </c>
      <c r="BR20" t="str">
        <f t="shared" si="10"/>
        <v>Normal</v>
      </c>
      <c r="BS20" s="34">
        <f>VLOOKUP(BI20,'PROMIS 49 Pediatric T-Score Con'!M$3:N$35,2,TRUE)</f>
        <v>56.82</v>
      </c>
      <c r="BT20" t="str">
        <f t="shared" si="11"/>
        <v>Good</v>
      </c>
      <c r="BU20" s="34" t="str">
        <f>VLOOKUP(BJ20,'PROMIS 49 Pediatric T-Score Con'!I$3:J$35,2,TRUE)</f>
        <v>49.5*</v>
      </c>
      <c r="BV20" s="127" t="str">
        <f t="shared" si="12"/>
        <v>Severe</v>
      </c>
      <c r="BW20">
        <f>VLOOKUP(BK20,'PROMIS 49 Pediatric T-Score Con'!U$3:V$43,2,TRUE)</f>
        <v>34.3</v>
      </c>
      <c r="BX20" s="127" t="str">
        <f t="shared" si="13"/>
        <v>Normal</v>
      </c>
    </row>
    <row r="21">
      <c r="A21" s="20">
        <v>43720.71453916667</v>
      </c>
      <c r="B21" s="1">
        <v>5.0</v>
      </c>
      <c r="C21" s="1">
        <v>5.0</v>
      </c>
      <c r="D21" s="1">
        <v>5.0</v>
      </c>
      <c r="E21" s="1">
        <v>5.0</v>
      </c>
      <c r="F21" s="1">
        <v>5.0</v>
      </c>
      <c r="G21" s="1">
        <v>5.0</v>
      </c>
      <c r="H21" s="1">
        <v>5.0</v>
      </c>
      <c r="I21" s="1">
        <v>5.0</v>
      </c>
      <c r="J21" s="1">
        <v>1.0</v>
      </c>
      <c r="K21" s="1">
        <v>1.0</v>
      </c>
      <c r="L21" s="1">
        <v>1.0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1.0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AB21" s="1">
        <v>5.0</v>
      </c>
      <c r="AC21" s="1">
        <v>5.0</v>
      </c>
      <c r="AD21" s="1">
        <v>5.0</v>
      </c>
      <c r="AE21" s="1">
        <v>5.0</v>
      </c>
      <c r="AF21" s="1">
        <v>5.0</v>
      </c>
      <c r="AG21" s="1">
        <v>5.0</v>
      </c>
      <c r="AH21" s="1">
        <v>5.0</v>
      </c>
      <c r="AI21" s="1">
        <v>5.0</v>
      </c>
      <c r="AJ21" s="1">
        <v>1.0</v>
      </c>
      <c r="AK21" s="1">
        <v>1.0</v>
      </c>
      <c r="AL21" s="1">
        <v>1.0</v>
      </c>
      <c r="AM21" s="1">
        <v>1.0</v>
      </c>
      <c r="AN21" s="1">
        <v>1.0</v>
      </c>
      <c r="AO21" s="1">
        <v>1.0</v>
      </c>
      <c r="AP21" s="1">
        <v>1.0</v>
      </c>
      <c r="AQ21" s="1">
        <v>1.0</v>
      </c>
      <c r="AR21" s="1">
        <v>0.0</v>
      </c>
      <c r="AS21" s="1">
        <v>1.0</v>
      </c>
      <c r="AT21" s="1">
        <v>1.0</v>
      </c>
      <c r="AU21" s="1">
        <v>1.0</v>
      </c>
      <c r="AV21" s="1">
        <v>1.0</v>
      </c>
      <c r="AW21" s="1">
        <v>1.0</v>
      </c>
      <c r="AX21" s="1">
        <v>1.0</v>
      </c>
      <c r="AY21" s="1">
        <v>1.0</v>
      </c>
      <c r="AZ21" s="1">
        <v>1.0</v>
      </c>
      <c r="BA21" s="1">
        <v>1.0</v>
      </c>
      <c r="BB21" s="1">
        <v>1.0</v>
      </c>
      <c r="BD21" s="1">
        <v>2035.0</v>
      </c>
      <c r="BE21" s="1" t="s">
        <v>1102</v>
      </c>
      <c r="BF21">
        <f t="shared" si="2"/>
        <v>40</v>
      </c>
      <c r="BG21">
        <f t="shared" si="3"/>
        <v>8</v>
      </c>
      <c r="BH21">
        <f t="shared" si="4"/>
        <v>8</v>
      </c>
      <c r="BI21">
        <f t="shared" si="5"/>
        <v>40</v>
      </c>
      <c r="BJ21">
        <f t="shared" si="6"/>
        <v>8</v>
      </c>
      <c r="BK21">
        <f t="shared" si="7"/>
        <v>10</v>
      </c>
      <c r="BL21">
        <f t="shared" si="1"/>
        <v>2035</v>
      </c>
      <c r="BM21" s="34">
        <f>VLOOKUP(BF21,'PROMIS 49 Pediatric T-Score Con'!Q$3:R$35,2,TRUE)</f>
        <v>59</v>
      </c>
      <c r="BN21" t="str">
        <f t="shared" si="8"/>
        <v>Normal</v>
      </c>
      <c r="BO21" s="126">
        <f>VLOOKUP(BG21,'PROMIS 49 Pediatric T-Score Con'!A$3:B$35,2,TRUE)</f>
        <v>33.5</v>
      </c>
      <c r="BP21" s="127" t="str">
        <f t="shared" si="9"/>
        <v>Normal</v>
      </c>
      <c r="BQ21" s="34">
        <f>VLOOKUP(BH21,'PROMIS 49 Pediatric T-Score Con'!E$3:F$35,2,TRUE)</f>
        <v>35.2</v>
      </c>
      <c r="BR21" t="str">
        <f t="shared" si="10"/>
        <v>Normal</v>
      </c>
      <c r="BS21" s="34">
        <f>VLOOKUP(BI21,'PROMIS 49 Pediatric T-Score Con'!M$3:N$35,2,TRUE)</f>
        <v>64.44</v>
      </c>
      <c r="BT21" t="str">
        <f t="shared" si="11"/>
        <v>Excellent</v>
      </c>
      <c r="BU21" s="34">
        <f>VLOOKUP(BJ21,'PROMIS 49 Pediatric T-Score Con'!I$3:J$35,2,TRUE)</f>
        <v>34</v>
      </c>
      <c r="BV21" s="127" t="str">
        <f t="shared" si="12"/>
        <v>Normal</v>
      </c>
      <c r="BW21">
        <f>VLOOKUP(BK21,'PROMIS 49 Pediatric T-Score Con'!U$3:V$43,2,TRUE)</f>
        <v>30.3</v>
      </c>
      <c r="BX21" s="127" t="str">
        <f t="shared" si="13"/>
        <v>Normal</v>
      </c>
    </row>
    <row r="22">
      <c r="A22" s="20">
        <v>43735.648718020835</v>
      </c>
      <c r="B22" s="1">
        <v>3.0</v>
      </c>
      <c r="C22" s="1">
        <v>4.0</v>
      </c>
      <c r="D22" s="1">
        <v>5.0</v>
      </c>
      <c r="E22" s="1">
        <v>2.0</v>
      </c>
      <c r="F22" s="1">
        <v>5.0</v>
      </c>
      <c r="G22" s="1">
        <v>5.0</v>
      </c>
      <c r="H22" s="1">
        <v>5.0</v>
      </c>
      <c r="I22" s="1">
        <v>3.0</v>
      </c>
      <c r="J22" s="1">
        <v>1.0</v>
      </c>
      <c r="K22" s="1">
        <v>4.0</v>
      </c>
      <c r="L22" s="1">
        <v>5.0</v>
      </c>
      <c r="M22" s="1">
        <v>4.0</v>
      </c>
      <c r="N22" s="1">
        <v>5.0</v>
      </c>
      <c r="O22" s="1">
        <v>2.0</v>
      </c>
      <c r="P22" s="1">
        <v>4.0</v>
      </c>
      <c r="Q22" s="1">
        <v>4.0</v>
      </c>
      <c r="R22" s="1">
        <v>3.0</v>
      </c>
      <c r="S22" s="1">
        <v>2.0</v>
      </c>
      <c r="T22" s="1">
        <v>3.0</v>
      </c>
      <c r="U22" s="1">
        <v>3.0</v>
      </c>
      <c r="V22" s="1">
        <v>2.0</v>
      </c>
      <c r="W22" s="1">
        <v>2.0</v>
      </c>
      <c r="X22" s="1">
        <v>4.0</v>
      </c>
      <c r="Y22" s="1">
        <v>3.0</v>
      </c>
      <c r="AB22" s="1">
        <v>4.0</v>
      </c>
      <c r="AC22" s="1">
        <v>3.0</v>
      </c>
      <c r="AD22" s="1">
        <v>3.0</v>
      </c>
      <c r="AE22" s="1">
        <v>3.0</v>
      </c>
      <c r="AF22" s="1">
        <v>4.0</v>
      </c>
      <c r="AG22" s="1">
        <v>2.0</v>
      </c>
      <c r="AH22" s="1">
        <v>2.0</v>
      </c>
      <c r="AI22" s="1">
        <v>3.0</v>
      </c>
      <c r="AJ22" s="1">
        <v>4.0</v>
      </c>
      <c r="AK22" s="1">
        <v>4.0</v>
      </c>
      <c r="AL22" s="1">
        <v>5.0</v>
      </c>
      <c r="AM22" s="1">
        <v>3.0</v>
      </c>
      <c r="AN22" s="1">
        <v>3.0</v>
      </c>
      <c r="AO22" s="1">
        <v>4.0</v>
      </c>
      <c r="AP22" s="1">
        <v>4.0</v>
      </c>
      <c r="AQ22" s="1">
        <v>5.0</v>
      </c>
      <c r="AR22" s="1">
        <v>6.0</v>
      </c>
      <c r="AS22" s="1">
        <v>4.0</v>
      </c>
      <c r="AT22" s="1">
        <v>3.0</v>
      </c>
      <c r="AU22" s="1">
        <v>2.0</v>
      </c>
      <c r="AV22" s="1">
        <v>4.0</v>
      </c>
      <c r="AW22" s="1">
        <v>4.0</v>
      </c>
      <c r="AX22" s="1">
        <v>3.0</v>
      </c>
      <c r="AY22" s="1">
        <v>4.0</v>
      </c>
      <c r="AZ22" s="1">
        <v>3.0</v>
      </c>
      <c r="BA22" s="1">
        <v>2.0</v>
      </c>
      <c r="BB22" s="1">
        <v>2.0</v>
      </c>
      <c r="BD22" s="1">
        <v>2052.0</v>
      </c>
      <c r="BE22" s="1" t="s">
        <v>883</v>
      </c>
      <c r="BF22">
        <f t="shared" si="2"/>
        <v>32</v>
      </c>
      <c r="BG22">
        <f t="shared" si="3"/>
        <v>29</v>
      </c>
      <c r="BH22">
        <f t="shared" si="4"/>
        <v>22</v>
      </c>
      <c r="BI22">
        <f t="shared" si="5"/>
        <v>24</v>
      </c>
      <c r="BJ22">
        <f t="shared" si="6"/>
        <v>32</v>
      </c>
      <c r="BK22">
        <f t="shared" si="7"/>
        <v>31</v>
      </c>
      <c r="BL22">
        <f t="shared" si="1"/>
        <v>2052</v>
      </c>
      <c r="BM22" s="34">
        <f>VLOOKUP(BF22,'PROMIS 49 Pediatric T-Score Con'!Q$3:R$35,2,TRUE)</f>
        <v>39</v>
      </c>
      <c r="BN22" t="str">
        <f t="shared" si="8"/>
        <v>Moderate</v>
      </c>
      <c r="BO22" s="126">
        <f>VLOOKUP(BG22,'PROMIS 49 Pediatric T-Score Con'!A$3:B$35,2,TRUE)</f>
        <v>66.9</v>
      </c>
      <c r="BP22" s="127" t="str">
        <f t="shared" si="9"/>
        <v>Severe</v>
      </c>
      <c r="BQ22" s="34">
        <f>VLOOKUP(BH22,'PROMIS 49 Pediatric T-Score Con'!E$3:F$35,2,TRUE)</f>
        <v>60</v>
      </c>
      <c r="BR22" t="str">
        <f t="shared" si="10"/>
        <v>Moderate</v>
      </c>
      <c r="BS22" s="34">
        <f>VLOOKUP(BI22,'PROMIS 49 Pediatric T-Score Con'!M$3:N$35,2,TRUE)</f>
        <v>37.72</v>
      </c>
      <c r="BT22" t="str">
        <f t="shared" si="11"/>
        <v>Fair</v>
      </c>
      <c r="BU22" s="34">
        <f>VLOOKUP(BJ22,'PROMIS 49 Pediatric T-Score Con'!I$3:J$35,2,TRUE)</f>
        <v>65.4</v>
      </c>
      <c r="BV22" s="127" t="str">
        <f t="shared" si="12"/>
        <v>Severe</v>
      </c>
      <c r="BW22">
        <f>VLOOKUP(BK22,'PROMIS 49 Pediatric T-Score Con'!U$3:V$43,2,TRUE)</f>
        <v>60.6</v>
      </c>
      <c r="BX22" s="127" t="str">
        <f t="shared" si="13"/>
        <v>Moderate</v>
      </c>
    </row>
    <row r="23">
      <c r="A23" s="20">
        <v>43738.617642627316</v>
      </c>
      <c r="B23" s="1">
        <v>5.0</v>
      </c>
      <c r="C23" s="1">
        <v>5.0</v>
      </c>
      <c r="D23" s="1">
        <v>4.0</v>
      </c>
      <c r="E23" s="1">
        <v>4.0</v>
      </c>
      <c r="F23" s="1">
        <v>5.0</v>
      </c>
      <c r="G23" s="1">
        <v>5.0</v>
      </c>
      <c r="H23" s="1">
        <v>5.0</v>
      </c>
      <c r="I23" s="1">
        <v>4.0</v>
      </c>
      <c r="J23" s="1">
        <v>3.0</v>
      </c>
      <c r="K23" s="1">
        <v>2.0</v>
      </c>
      <c r="L23" s="1">
        <v>3.0</v>
      </c>
      <c r="M23" s="1">
        <v>4.0</v>
      </c>
      <c r="N23" s="1">
        <v>2.0</v>
      </c>
      <c r="O23" s="1">
        <v>2.0</v>
      </c>
      <c r="P23" s="1">
        <v>2.0</v>
      </c>
      <c r="Q23" s="1">
        <v>1.0</v>
      </c>
      <c r="R23" s="1">
        <v>1.0</v>
      </c>
      <c r="S23" s="1">
        <v>2.0</v>
      </c>
      <c r="T23" s="1">
        <v>2.0</v>
      </c>
      <c r="U23" s="1">
        <v>2.0</v>
      </c>
      <c r="V23" s="1">
        <v>2.0</v>
      </c>
      <c r="W23" s="1">
        <v>2.0</v>
      </c>
      <c r="X23" s="1">
        <v>1.0</v>
      </c>
      <c r="Y23" s="1">
        <v>1.0</v>
      </c>
      <c r="AB23" s="1">
        <v>5.0</v>
      </c>
      <c r="AC23" s="1">
        <v>5.0</v>
      </c>
      <c r="AD23" s="1">
        <v>5.0</v>
      </c>
      <c r="AE23" s="1">
        <v>4.0</v>
      </c>
      <c r="AF23" s="1">
        <v>3.0</v>
      </c>
      <c r="AG23" s="1">
        <v>4.0</v>
      </c>
      <c r="AH23" s="1">
        <v>4.0</v>
      </c>
      <c r="AI23" s="1">
        <v>4.0</v>
      </c>
      <c r="AJ23" s="1">
        <v>2.0</v>
      </c>
      <c r="AK23" s="1">
        <v>3.0</v>
      </c>
      <c r="AL23" s="1">
        <v>4.0</v>
      </c>
      <c r="AM23" s="1">
        <v>3.0</v>
      </c>
      <c r="AN23" s="1">
        <v>3.0</v>
      </c>
      <c r="AO23" s="1">
        <v>4.0</v>
      </c>
      <c r="AP23" s="1">
        <v>4.0</v>
      </c>
      <c r="AQ23" s="1">
        <v>3.0</v>
      </c>
      <c r="AR23" s="1">
        <v>1.0</v>
      </c>
      <c r="AS23" s="1">
        <v>2.0</v>
      </c>
      <c r="AT23" s="1">
        <v>2.0</v>
      </c>
      <c r="AU23" s="1">
        <v>1.0</v>
      </c>
      <c r="AV23" s="1">
        <v>2.0</v>
      </c>
      <c r="AW23" s="1">
        <v>2.0</v>
      </c>
      <c r="AX23" s="1">
        <v>2.0</v>
      </c>
      <c r="AY23" s="1">
        <v>3.0</v>
      </c>
      <c r="AZ23" s="1">
        <v>3.0</v>
      </c>
      <c r="BA23" s="1">
        <v>3.0</v>
      </c>
      <c r="BB23" s="1">
        <v>2.0</v>
      </c>
      <c r="BD23" s="1">
        <v>2019.0</v>
      </c>
      <c r="BE23" s="1" t="s">
        <v>878</v>
      </c>
      <c r="BF23">
        <f t="shared" si="2"/>
        <v>37</v>
      </c>
      <c r="BG23">
        <f t="shared" si="3"/>
        <v>19</v>
      </c>
      <c r="BH23">
        <f t="shared" si="4"/>
        <v>13</v>
      </c>
      <c r="BI23">
        <f t="shared" si="5"/>
        <v>34</v>
      </c>
      <c r="BJ23">
        <f t="shared" si="6"/>
        <v>26</v>
      </c>
      <c r="BK23">
        <f t="shared" si="7"/>
        <v>22</v>
      </c>
      <c r="BL23">
        <f t="shared" si="1"/>
        <v>2019</v>
      </c>
      <c r="BM23" s="34">
        <f>VLOOKUP(BF23,'PROMIS 49 Pediatric T-Score Con'!Q$3:R$35,2,TRUE)</f>
        <v>46</v>
      </c>
      <c r="BN23" t="str">
        <f t="shared" si="8"/>
        <v>Normal</v>
      </c>
      <c r="BO23" s="126">
        <f>VLOOKUP(BG23,'PROMIS 49 Pediatric T-Score Con'!A$3:B$35,2,TRUE)</f>
        <v>55.1</v>
      </c>
      <c r="BP23" s="127" t="str">
        <f t="shared" si="9"/>
        <v>Moderate</v>
      </c>
      <c r="BQ23" s="34">
        <f>VLOOKUP(BH23,'PROMIS 49 Pediatric T-Score Con'!E$3:F$35,2,TRUE)</f>
        <v>49.1</v>
      </c>
      <c r="BR23" t="str">
        <f t="shared" si="10"/>
        <v>Normal</v>
      </c>
      <c r="BS23" s="34" t="str">
        <f>VLOOKUP(BI23,'PROMIS 49 Pediatric T-Score Con'!M$3:N$35,2,TRUE)</f>
        <v>49.4*</v>
      </c>
      <c r="BT23" t="str">
        <f t="shared" si="11"/>
        <v>Excellent</v>
      </c>
      <c r="BU23" s="34">
        <f>VLOOKUP(BJ23,'PROMIS 49 Pediatric T-Score Con'!I$3:J$35,2,TRUE)</f>
        <v>59.5</v>
      </c>
      <c r="BV23" s="127" t="str">
        <f t="shared" si="12"/>
        <v>Moderate</v>
      </c>
      <c r="BW23">
        <f>VLOOKUP(BK23,'PROMIS 49 Pediatric T-Score Con'!U$3:V$43,2,TRUE)</f>
        <v>51.3</v>
      </c>
      <c r="BX23" s="127" t="str">
        <f t="shared" si="13"/>
        <v>Mild</v>
      </c>
    </row>
    <row r="24">
      <c r="A24" s="20">
        <v>43739.53026478009</v>
      </c>
      <c r="B24" s="1">
        <v>1.0</v>
      </c>
      <c r="C24" s="1">
        <v>4.0</v>
      </c>
      <c r="D24" s="1">
        <v>3.0</v>
      </c>
      <c r="E24" s="1">
        <v>1.0</v>
      </c>
      <c r="F24" s="1">
        <v>5.0</v>
      </c>
      <c r="G24" s="1">
        <v>5.0</v>
      </c>
      <c r="H24" s="1">
        <v>5.0</v>
      </c>
      <c r="I24" s="1">
        <v>1.0</v>
      </c>
      <c r="J24" s="1">
        <v>2.0</v>
      </c>
      <c r="K24" s="1">
        <v>2.0</v>
      </c>
      <c r="L24" s="1">
        <v>4.0</v>
      </c>
      <c r="M24" s="1">
        <v>3.0</v>
      </c>
      <c r="N24" s="1">
        <v>2.0</v>
      </c>
      <c r="O24" s="1">
        <v>2.0</v>
      </c>
      <c r="P24" s="1">
        <v>2.0</v>
      </c>
      <c r="Q24" s="1">
        <v>2.0</v>
      </c>
      <c r="R24" s="1">
        <v>3.0</v>
      </c>
      <c r="S24" s="1">
        <v>2.0</v>
      </c>
      <c r="T24" s="1">
        <v>4.0</v>
      </c>
      <c r="U24" s="1">
        <v>4.0</v>
      </c>
      <c r="V24" s="1">
        <v>4.0</v>
      </c>
      <c r="W24" s="1">
        <v>3.0</v>
      </c>
      <c r="X24" s="1">
        <v>3.0</v>
      </c>
      <c r="Y24" s="1">
        <v>2.0</v>
      </c>
      <c r="AB24" s="1">
        <v>4.0</v>
      </c>
      <c r="AC24" s="1">
        <v>4.0</v>
      </c>
      <c r="AD24" s="1">
        <v>4.0</v>
      </c>
      <c r="AE24" s="1">
        <v>4.0</v>
      </c>
      <c r="AF24" s="1">
        <v>4.0</v>
      </c>
      <c r="AG24" s="1">
        <v>4.0</v>
      </c>
      <c r="AH24" s="1">
        <v>4.0</v>
      </c>
      <c r="AI24" s="1">
        <v>4.0</v>
      </c>
      <c r="AJ24" s="1">
        <v>4.0</v>
      </c>
      <c r="AK24" s="1">
        <v>5.0</v>
      </c>
      <c r="AL24" s="1">
        <v>5.0</v>
      </c>
      <c r="AM24" s="1">
        <v>2.0</v>
      </c>
      <c r="AN24" s="1">
        <v>1.0</v>
      </c>
      <c r="AO24" s="1">
        <v>3.0</v>
      </c>
      <c r="AP24" s="1">
        <v>5.0</v>
      </c>
      <c r="AQ24" s="1">
        <v>4.0</v>
      </c>
      <c r="AR24" s="1">
        <v>5.0</v>
      </c>
      <c r="AS24" s="1">
        <v>5.0</v>
      </c>
      <c r="AT24" s="1">
        <v>5.0</v>
      </c>
      <c r="AU24" s="1">
        <v>4.0</v>
      </c>
      <c r="AV24" s="1">
        <v>5.0</v>
      </c>
      <c r="AW24" s="1">
        <v>4.0</v>
      </c>
      <c r="AX24" s="1">
        <v>4.0</v>
      </c>
      <c r="AY24" s="1">
        <v>4.0</v>
      </c>
      <c r="AZ24" s="1">
        <v>5.0</v>
      </c>
      <c r="BA24" s="1">
        <v>4.0</v>
      </c>
      <c r="BB24" s="1">
        <v>4.0</v>
      </c>
      <c r="BD24" s="1">
        <v>2054.0</v>
      </c>
      <c r="BE24" s="1" t="s">
        <v>884</v>
      </c>
      <c r="BF24">
        <f t="shared" si="2"/>
        <v>25</v>
      </c>
      <c r="BG24">
        <f t="shared" si="3"/>
        <v>19</v>
      </c>
      <c r="BH24">
        <f t="shared" si="4"/>
        <v>25</v>
      </c>
      <c r="BI24">
        <f t="shared" si="5"/>
        <v>32</v>
      </c>
      <c r="BJ24">
        <f t="shared" si="6"/>
        <v>29</v>
      </c>
      <c r="BK24">
        <f t="shared" si="7"/>
        <v>44</v>
      </c>
      <c r="BL24">
        <f t="shared" si="1"/>
        <v>2054</v>
      </c>
      <c r="BM24" s="34">
        <f>VLOOKUP(BF24,'PROMIS 49 Pediatric T-Score Con'!Q$3:R$35,2,TRUE)</f>
        <v>33</v>
      </c>
      <c r="BN24" t="str">
        <f t="shared" si="8"/>
        <v>Moderate</v>
      </c>
      <c r="BO24" s="126">
        <f>VLOOKUP(BG24,'PROMIS 49 Pediatric T-Score Con'!A$3:B$35,2,TRUE)</f>
        <v>55.1</v>
      </c>
      <c r="BP24" s="127" t="str">
        <f t="shared" si="9"/>
        <v>Moderate</v>
      </c>
      <c r="BQ24" s="34">
        <f>VLOOKUP(BH24,'PROMIS 49 Pediatric T-Score Con'!E$3:F$35,2,TRUE)</f>
        <v>63.1</v>
      </c>
      <c r="BR24" t="str">
        <f t="shared" si="10"/>
        <v>Moderate</v>
      </c>
      <c r="BS24" s="34">
        <f>VLOOKUP(BI24,'PROMIS 49 Pediatric T-Score Con'!M$3:N$35,2,TRUE)</f>
        <v>46.71</v>
      </c>
      <c r="BT24" t="str">
        <f t="shared" si="11"/>
        <v>Good</v>
      </c>
      <c r="BU24" s="34">
        <f>VLOOKUP(BJ24,'PROMIS 49 Pediatric T-Score Con'!I$3:J$35,2,TRUE)</f>
        <v>62.4</v>
      </c>
      <c r="BV24" s="127" t="str">
        <f t="shared" si="12"/>
        <v>Moderate</v>
      </c>
      <c r="BW24">
        <f>VLOOKUP(BK24,'PROMIS 49 Pediatric T-Score Con'!U$3:V$43,2,TRUE)</f>
        <v>74.4</v>
      </c>
      <c r="BX24" s="127" t="str">
        <f t="shared" si="13"/>
        <v>Severe</v>
      </c>
    </row>
    <row r="25">
      <c r="A25" s="20">
        <v>43741.50305467592</v>
      </c>
      <c r="B25" s="1">
        <v>3.0</v>
      </c>
      <c r="C25" s="1">
        <v>5.0</v>
      </c>
      <c r="D25" s="1">
        <v>5.0</v>
      </c>
      <c r="E25" s="1">
        <v>4.0</v>
      </c>
      <c r="F25" s="1">
        <v>5.0</v>
      </c>
      <c r="G25" s="1">
        <v>5.0</v>
      </c>
      <c r="H25" s="1">
        <v>5.0</v>
      </c>
      <c r="I25" s="1">
        <v>3.0</v>
      </c>
      <c r="J25" s="1">
        <v>1.0</v>
      </c>
      <c r="K25" s="1">
        <v>3.0</v>
      </c>
      <c r="L25" s="1">
        <v>3.0</v>
      </c>
      <c r="M25" s="1">
        <v>1.0</v>
      </c>
      <c r="N25" s="1">
        <v>1.0</v>
      </c>
      <c r="O25" s="1">
        <v>3.0</v>
      </c>
      <c r="P25" s="1">
        <v>2.0</v>
      </c>
      <c r="Q25" s="1">
        <v>1.0</v>
      </c>
      <c r="R25" s="1">
        <v>1.0</v>
      </c>
      <c r="S25" s="1">
        <v>1.0</v>
      </c>
      <c r="T25" s="1">
        <v>1.0</v>
      </c>
      <c r="U25" s="1">
        <v>1.0</v>
      </c>
      <c r="V25" s="1">
        <v>1.0</v>
      </c>
      <c r="W25" s="1">
        <v>1.0</v>
      </c>
      <c r="X25" s="1">
        <v>1.0</v>
      </c>
      <c r="Y25" s="1">
        <v>1.0</v>
      </c>
      <c r="AB25" s="1">
        <v>5.0</v>
      </c>
      <c r="AC25" s="1">
        <v>3.0</v>
      </c>
      <c r="AD25" s="1">
        <v>3.0</v>
      </c>
      <c r="AE25" s="1">
        <v>3.0</v>
      </c>
      <c r="AF25" s="1">
        <v>3.0</v>
      </c>
      <c r="AG25" s="1">
        <v>3.0</v>
      </c>
      <c r="AH25" s="1">
        <v>1.0</v>
      </c>
      <c r="AI25" s="1">
        <v>4.0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1.0</v>
      </c>
      <c r="AP25" s="1">
        <v>1.0</v>
      </c>
      <c r="AQ25" s="1">
        <v>1.0</v>
      </c>
      <c r="AR25" s="1">
        <v>0.0</v>
      </c>
      <c r="AS25" s="1">
        <v>4.0</v>
      </c>
      <c r="AT25" s="1">
        <v>4.0</v>
      </c>
      <c r="AU25" s="1">
        <v>2.0</v>
      </c>
      <c r="AV25" s="1">
        <v>4.0</v>
      </c>
      <c r="AW25" s="1">
        <v>2.0</v>
      </c>
      <c r="AX25" s="1">
        <v>2.0</v>
      </c>
      <c r="AY25" s="1">
        <v>3.0</v>
      </c>
      <c r="AZ25" s="1">
        <v>2.0</v>
      </c>
      <c r="BA25" s="1">
        <v>1.0</v>
      </c>
      <c r="BB25" s="1">
        <v>2.0</v>
      </c>
      <c r="BD25" s="1">
        <v>1943.0</v>
      </c>
      <c r="BE25" s="1" t="s">
        <v>885</v>
      </c>
      <c r="BF25">
        <f t="shared" si="2"/>
        <v>35</v>
      </c>
      <c r="BG25">
        <f t="shared" si="3"/>
        <v>15</v>
      </c>
      <c r="BH25">
        <f t="shared" si="4"/>
        <v>8</v>
      </c>
      <c r="BI25">
        <f t="shared" si="5"/>
        <v>25</v>
      </c>
      <c r="BJ25">
        <f t="shared" si="6"/>
        <v>8</v>
      </c>
      <c r="BK25">
        <f t="shared" si="7"/>
        <v>26</v>
      </c>
      <c r="BL25">
        <f t="shared" si="1"/>
        <v>1943</v>
      </c>
      <c r="BM25" s="34">
        <f>VLOOKUP(BF25,'PROMIS 49 Pediatric T-Score Con'!Q$3:R$35,2,TRUE)</f>
        <v>43</v>
      </c>
      <c r="BN25" t="str">
        <f t="shared" si="8"/>
        <v>Mild</v>
      </c>
      <c r="BO25" s="126" t="str">
        <f>VLOOKUP(BG25,'PROMIS 49 Pediatric T-Score Con'!A$3:B$35,2,TRUE)</f>
        <v>49.8*</v>
      </c>
      <c r="BP25" s="127" t="str">
        <f t="shared" si="9"/>
        <v>Severe</v>
      </c>
      <c r="BQ25" s="34">
        <f>VLOOKUP(BH25,'PROMIS 49 Pediatric T-Score Con'!E$3:F$35,2,TRUE)</f>
        <v>35.2</v>
      </c>
      <c r="BR25" t="str">
        <f t="shared" si="10"/>
        <v>Normal</v>
      </c>
      <c r="BS25" s="34">
        <f>VLOOKUP(BI25,'PROMIS 49 Pediatric T-Score Con'!M$3:N$35,2,TRUE)</f>
        <v>38.76</v>
      </c>
      <c r="BT25" t="str">
        <f t="shared" si="11"/>
        <v>Fair</v>
      </c>
      <c r="BU25" s="34">
        <f>VLOOKUP(BJ25,'PROMIS 49 Pediatric T-Score Con'!I$3:J$35,2,TRUE)</f>
        <v>34</v>
      </c>
      <c r="BV25" s="127" t="str">
        <f t="shared" si="12"/>
        <v>Normal</v>
      </c>
      <c r="BW25">
        <f>VLOOKUP(BK25,'PROMIS 49 Pediatric T-Score Con'!U$3:V$43,2,TRUE)</f>
        <v>55.6</v>
      </c>
      <c r="BX25" s="127" t="str">
        <f t="shared" si="13"/>
        <v>Moderate</v>
      </c>
    </row>
    <row r="26">
      <c r="A26" s="20">
        <v>43748.668507152775</v>
      </c>
      <c r="B26" s="1">
        <v>5.0</v>
      </c>
      <c r="C26" s="1">
        <v>5.0</v>
      </c>
      <c r="D26" s="1">
        <v>5.0</v>
      </c>
      <c r="E26" s="1">
        <v>5.0</v>
      </c>
      <c r="F26" s="1">
        <v>5.0</v>
      </c>
      <c r="G26" s="1">
        <v>5.0</v>
      </c>
      <c r="H26" s="1">
        <v>5.0</v>
      </c>
      <c r="I26" s="1">
        <v>5.0</v>
      </c>
      <c r="J26" s="1">
        <v>1.0</v>
      </c>
      <c r="K26" s="1">
        <v>4.0</v>
      </c>
      <c r="L26" s="1">
        <v>5.0</v>
      </c>
      <c r="M26" s="1">
        <v>4.0</v>
      </c>
      <c r="N26" s="1">
        <v>5.0</v>
      </c>
      <c r="O26" s="1">
        <v>4.0</v>
      </c>
      <c r="P26" s="1">
        <v>3.0</v>
      </c>
      <c r="Q26" s="1">
        <v>2.0</v>
      </c>
      <c r="R26" s="1">
        <v>1.0</v>
      </c>
      <c r="S26" s="1">
        <v>1.0</v>
      </c>
      <c r="T26" s="1">
        <v>1.0</v>
      </c>
      <c r="U26" s="1">
        <v>1.0</v>
      </c>
      <c r="V26" s="1">
        <v>1.0</v>
      </c>
      <c r="W26" s="1">
        <v>1.0</v>
      </c>
      <c r="X26" s="1">
        <v>1.0</v>
      </c>
      <c r="Y26" s="1">
        <v>2.0</v>
      </c>
      <c r="AB26" s="1">
        <v>3.0</v>
      </c>
      <c r="AC26" s="1">
        <v>5.0</v>
      </c>
      <c r="AD26" s="1">
        <v>5.0</v>
      </c>
      <c r="AE26" s="1">
        <v>1.0</v>
      </c>
      <c r="AF26" s="1">
        <v>4.0</v>
      </c>
      <c r="AG26" s="1">
        <v>1.0</v>
      </c>
      <c r="AH26" s="1">
        <v>5.0</v>
      </c>
      <c r="AI26" s="1">
        <v>1.0</v>
      </c>
      <c r="AJ26" s="1">
        <v>5.0</v>
      </c>
      <c r="AK26" s="1">
        <v>5.0</v>
      </c>
      <c r="AL26" s="1">
        <v>5.0</v>
      </c>
      <c r="AM26" s="1">
        <v>5.0</v>
      </c>
      <c r="AN26" s="1">
        <v>5.0</v>
      </c>
      <c r="AO26" s="1">
        <v>5.0</v>
      </c>
      <c r="AP26" s="1">
        <v>5.0</v>
      </c>
      <c r="AQ26" s="1">
        <v>5.0</v>
      </c>
      <c r="AR26" s="1">
        <v>0.0</v>
      </c>
      <c r="AS26" s="1">
        <v>4.0</v>
      </c>
      <c r="AT26" s="1">
        <v>3.0</v>
      </c>
      <c r="AU26" s="1">
        <v>1.0</v>
      </c>
      <c r="AV26" s="1">
        <v>1.0</v>
      </c>
      <c r="AW26" s="1">
        <v>3.0</v>
      </c>
      <c r="AX26" s="1">
        <v>2.0</v>
      </c>
      <c r="AY26" s="1">
        <v>3.0</v>
      </c>
      <c r="AZ26" s="1">
        <v>2.0</v>
      </c>
      <c r="BA26" s="1">
        <v>2.0</v>
      </c>
      <c r="BB26" s="1">
        <v>2.0</v>
      </c>
      <c r="BD26" s="1">
        <v>2056.0</v>
      </c>
      <c r="BE26" s="1" t="s">
        <v>262</v>
      </c>
      <c r="BF26">
        <f t="shared" si="2"/>
        <v>40</v>
      </c>
      <c r="BG26">
        <f t="shared" si="3"/>
        <v>28</v>
      </c>
      <c r="BH26">
        <f t="shared" si="4"/>
        <v>9</v>
      </c>
      <c r="BI26">
        <f t="shared" si="5"/>
        <v>25</v>
      </c>
      <c r="BJ26">
        <f t="shared" si="6"/>
        <v>40</v>
      </c>
      <c r="BK26">
        <f t="shared" si="7"/>
        <v>23</v>
      </c>
      <c r="BL26">
        <f t="shared" si="1"/>
        <v>2056</v>
      </c>
      <c r="BM26" s="34">
        <f>VLOOKUP(BF26,'PROMIS 49 Pediatric T-Score Con'!Q$3:R$35,2,TRUE)</f>
        <v>59</v>
      </c>
      <c r="BN26" t="str">
        <f t="shared" si="8"/>
        <v>Normal</v>
      </c>
      <c r="BO26" s="126">
        <f>VLOOKUP(BG26,'PROMIS 49 Pediatric T-Score Con'!A$3:B$35,2,TRUE)</f>
        <v>65.7</v>
      </c>
      <c r="BP26" s="127" t="str">
        <f t="shared" si="9"/>
        <v>Severe</v>
      </c>
      <c r="BQ26" s="34">
        <f>VLOOKUP(BH26,'PROMIS 49 Pediatric T-Score Con'!E$3:F$35,2,TRUE)</f>
        <v>40.4</v>
      </c>
      <c r="BR26" t="str">
        <f t="shared" si="10"/>
        <v>Normal</v>
      </c>
      <c r="BS26" s="34">
        <f>VLOOKUP(BI26,'PROMIS 49 Pediatric T-Score Con'!M$3:N$35,2,TRUE)</f>
        <v>38.76</v>
      </c>
      <c r="BT26" t="str">
        <f t="shared" si="11"/>
        <v>Fair</v>
      </c>
      <c r="BU26" s="34">
        <f>VLOOKUP(BJ26,'PROMIS 49 Pediatric T-Score Con'!I$3:J$35,2,TRUE)</f>
        <v>78</v>
      </c>
      <c r="BV26" s="127" t="str">
        <f t="shared" si="12"/>
        <v>Severe</v>
      </c>
      <c r="BW26">
        <f>VLOOKUP(BK26,'PROMIS 49 Pediatric T-Score Con'!U$3:V$43,2,TRUE)</f>
        <v>52.4</v>
      </c>
      <c r="BX26" s="127" t="str">
        <f t="shared" si="13"/>
        <v>Mild</v>
      </c>
    </row>
    <row r="27">
      <c r="A27" s="20">
        <v>43756.57839587963</v>
      </c>
      <c r="B27" s="1">
        <v>5.0</v>
      </c>
      <c r="C27" s="1">
        <v>5.0</v>
      </c>
      <c r="D27" s="1">
        <v>5.0</v>
      </c>
      <c r="E27" s="1">
        <v>5.0</v>
      </c>
      <c r="F27" s="1">
        <v>5.0</v>
      </c>
      <c r="G27" s="1">
        <v>5.0</v>
      </c>
      <c r="H27" s="1">
        <v>5.0</v>
      </c>
      <c r="I27" s="1">
        <v>5.0</v>
      </c>
      <c r="J27" s="1">
        <v>1.0</v>
      </c>
      <c r="K27" s="1">
        <v>1.0</v>
      </c>
      <c r="L27" s="1">
        <v>1.0</v>
      </c>
      <c r="M27" s="1">
        <v>1.0</v>
      </c>
      <c r="N27" s="1">
        <v>1.0</v>
      </c>
      <c r="O27" s="1">
        <v>1.0</v>
      </c>
      <c r="P27" s="1">
        <v>1.0</v>
      </c>
      <c r="Q27" s="1">
        <v>1.0</v>
      </c>
      <c r="R27" s="1">
        <v>1.0</v>
      </c>
      <c r="S27" s="1">
        <v>1.0</v>
      </c>
      <c r="T27" s="1">
        <v>1.0</v>
      </c>
      <c r="U27" s="1">
        <v>1.0</v>
      </c>
      <c r="V27" s="1">
        <v>1.0</v>
      </c>
      <c r="W27" s="1">
        <v>1.0</v>
      </c>
      <c r="X27" s="1">
        <v>1.0</v>
      </c>
      <c r="Y27" s="1">
        <v>1.0</v>
      </c>
      <c r="AB27" s="1">
        <v>5.0</v>
      </c>
      <c r="AC27" s="1">
        <v>5.0</v>
      </c>
      <c r="AD27" s="1">
        <v>5.0</v>
      </c>
      <c r="AE27" s="1">
        <v>5.0</v>
      </c>
      <c r="AF27" s="1">
        <v>5.0</v>
      </c>
      <c r="AG27" s="1">
        <v>5.0</v>
      </c>
      <c r="AH27" s="1">
        <v>5.0</v>
      </c>
      <c r="AI27" s="1">
        <v>5.0</v>
      </c>
      <c r="AJ27" s="1">
        <v>1.0</v>
      </c>
      <c r="AK27" s="1">
        <v>1.0</v>
      </c>
      <c r="AL27" s="1">
        <v>1.0</v>
      </c>
      <c r="AM27" s="1">
        <v>1.0</v>
      </c>
      <c r="AN27" s="1">
        <v>1.0</v>
      </c>
      <c r="AO27" s="1">
        <v>1.0</v>
      </c>
      <c r="AP27" s="1">
        <v>1.0</v>
      </c>
      <c r="AQ27" s="1">
        <v>1.0</v>
      </c>
      <c r="AR27" s="1">
        <v>0.0</v>
      </c>
      <c r="AS27" s="1">
        <v>3.0</v>
      </c>
      <c r="AT27" s="1">
        <v>1.0</v>
      </c>
      <c r="AU27" s="1">
        <v>1.0</v>
      </c>
      <c r="AV27" s="1">
        <v>2.0</v>
      </c>
      <c r="AW27" s="1">
        <v>2.0</v>
      </c>
      <c r="AX27" s="1">
        <v>2.0</v>
      </c>
      <c r="AY27" s="1">
        <v>1.0</v>
      </c>
      <c r="AZ27" s="1">
        <v>1.0</v>
      </c>
      <c r="BA27" s="1">
        <v>1.0</v>
      </c>
      <c r="BB27" s="1">
        <v>1.0</v>
      </c>
      <c r="BD27" s="1">
        <v>2075.0</v>
      </c>
      <c r="BE27" s="1" t="s">
        <v>887</v>
      </c>
      <c r="BF27">
        <f t="shared" si="2"/>
        <v>40</v>
      </c>
      <c r="BG27">
        <f t="shared" si="3"/>
        <v>8</v>
      </c>
      <c r="BH27">
        <f t="shared" si="4"/>
        <v>8</v>
      </c>
      <c r="BI27">
        <f t="shared" si="5"/>
        <v>40</v>
      </c>
      <c r="BJ27">
        <f t="shared" si="6"/>
        <v>8</v>
      </c>
      <c r="BK27">
        <f t="shared" si="7"/>
        <v>15</v>
      </c>
      <c r="BL27">
        <f t="shared" si="1"/>
        <v>2075</v>
      </c>
      <c r="BM27" s="34">
        <f>VLOOKUP(BF27,'PROMIS 49 Pediatric T-Score Con'!Q$3:R$35,2,TRUE)</f>
        <v>59</v>
      </c>
      <c r="BN27" t="str">
        <f t="shared" si="8"/>
        <v>Normal</v>
      </c>
      <c r="BO27" s="126">
        <f>VLOOKUP(BG27,'PROMIS 49 Pediatric T-Score Con'!A$3:B$35,2,TRUE)</f>
        <v>33.5</v>
      </c>
      <c r="BP27" s="127" t="str">
        <f t="shared" si="9"/>
        <v>Normal</v>
      </c>
      <c r="BQ27" s="34">
        <f>VLOOKUP(BH27,'PROMIS 49 Pediatric T-Score Con'!E$3:F$35,2,TRUE)</f>
        <v>35.2</v>
      </c>
      <c r="BR27" t="str">
        <f t="shared" si="10"/>
        <v>Normal</v>
      </c>
      <c r="BS27" s="34">
        <f>VLOOKUP(BI27,'PROMIS 49 Pediatric T-Score Con'!M$3:N$35,2,TRUE)</f>
        <v>64.44</v>
      </c>
      <c r="BT27" t="str">
        <f t="shared" si="11"/>
        <v>Excellent</v>
      </c>
      <c r="BU27" s="34">
        <f>VLOOKUP(BJ27,'PROMIS 49 Pediatric T-Score Con'!I$3:J$35,2,TRUE)</f>
        <v>34</v>
      </c>
      <c r="BV27" s="127" t="str">
        <f t="shared" si="12"/>
        <v>Normal</v>
      </c>
      <c r="BW27">
        <f>VLOOKUP(BK27,'PROMIS 49 Pediatric T-Score Con'!U$3:V$43,2,TRUE)</f>
        <v>42.5</v>
      </c>
      <c r="BX27" s="127" t="str">
        <f t="shared" si="13"/>
        <v>Normal</v>
      </c>
    </row>
    <row r="28">
      <c r="A28" s="20">
        <v>43766.63804065972</v>
      </c>
      <c r="B28" s="1">
        <v>3.0</v>
      </c>
      <c r="C28" s="1">
        <v>5.0</v>
      </c>
      <c r="D28" s="1">
        <v>5.0</v>
      </c>
      <c r="E28" s="1">
        <v>1.0</v>
      </c>
      <c r="F28" s="1">
        <v>5.0</v>
      </c>
      <c r="G28" s="1">
        <v>5.0</v>
      </c>
      <c r="H28" s="1">
        <v>5.0</v>
      </c>
      <c r="I28" s="1">
        <v>3.0</v>
      </c>
      <c r="J28" s="1">
        <v>1.0</v>
      </c>
      <c r="K28" s="1">
        <v>4.0</v>
      </c>
      <c r="L28" s="1">
        <v>3.0</v>
      </c>
      <c r="M28" s="1">
        <v>4.0</v>
      </c>
      <c r="N28" s="1">
        <v>2.0</v>
      </c>
      <c r="O28" s="1">
        <v>3.0</v>
      </c>
      <c r="P28" s="1">
        <v>4.0</v>
      </c>
      <c r="Q28" s="1">
        <v>3.0</v>
      </c>
      <c r="R28" s="1">
        <v>3.0</v>
      </c>
      <c r="S28" s="1">
        <v>1.0</v>
      </c>
      <c r="T28" s="1">
        <v>3.0</v>
      </c>
      <c r="U28" s="1">
        <v>2.0</v>
      </c>
      <c r="V28" s="1">
        <v>1.0</v>
      </c>
      <c r="W28" s="1">
        <v>2.0</v>
      </c>
      <c r="X28" s="1">
        <v>1.0</v>
      </c>
      <c r="Y28" s="1">
        <v>3.0</v>
      </c>
      <c r="AB28" s="1">
        <v>4.0</v>
      </c>
      <c r="AC28" s="1">
        <v>4.0</v>
      </c>
      <c r="AD28" s="1">
        <v>3.0</v>
      </c>
      <c r="AE28" s="1">
        <v>4.0</v>
      </c>
      <c r="AF28" s="1">
        <v>1.0</v>
      </c>
      <c r="AG28" s="1">
        <v>4.0</v>
      </c>
      <c r="AH28" s="1">
        <v>1.0</v>
      </c>
      <c r="AI28" s="1">
        <v>3.0</v>
      </c>
      <c r="AJ28" s="1">
        <v>4.0</v>
      </c>
      <c r="AK28" s="1">
        <v>3.0</v>
      </c>
      <c r="AL28" s="1">
        <v>2.0</v>
      </c>
      <c r="AM28" s="1">
        <v>1.0</v>
      </c>
      <c r="AN28" s="1">
        <v>1.0</v>
      </c>
      <c r="AO28" s="1">
        <v>1.0</v>
      </c>
      <c r="AP28" s="1">
        <v>2.0</v>
      </c>
      <c r="AQ28" s="1">
        <v>1.0</v>
      </c>
      <c r="AR28" s="1">
        <v>2.0</v>
      </c>
      <c r="AS28" s="1">
        <v>2.0</v>
      </c>
      <c r="AT28" s="1">
        <v>2.0</v>
      </c>
      <c r="AU28" s="1">
        <v>3.0</v>
      </c>
      <c r="AV28" s="1">
        <v>3.0</v>
      </c>
      <c r="AW28" s="1">
        <v>1.0</v>
      </c>
      <c r="AX28" s="1">
        <v>2.0</v>
      </c>
      <c r="AY28" s="1">
        <v>2.0</v>
      </c>
      <c r="AZ28" s="1">
        <v>1.0</v>
      </c>
      <c r="BA28" s="1">
        <v>3.0</v>
      </c>
      <c r="BB28" s="1">
        <v>2.0</v>
      </c>
      <c r="BD28" s="1">
        <v>1102.0</v>
      </c>
      <c r="BE28" s="1" t="s">
        <v>889</v>
      </c>
      <c r="BF28">
        <f t="shared" si="2"/>
        <v>32</v>
      </c>
      <c r="BG28">
        <f t="shared" si="3"/>
        <v>24</v>
      </c>
      <c r="BH28">
        <f t="shared" si="4"/>
        <v>16</v>
      </c>
      <c r="BI28">
        <f t="shared" si="5"/>
        <v>24</v>
      </c>
      <c r="BJ28">
        <f t="shared" si="6"/>
        <v>15</v>
      </c>
      <c r="BK28">
        <f t="shared" si="7"/>
        <v>21</v>
      </c>
      <c r="BL28">
        <f t="shared" si="1"/>
        <v>1102</v>
      </c>
      <c r="BM28" s="34">
        <f>VLOOKUP(BF28,'PROMIS 49 Pediatric T-Score Con'!Q$3:R$35,2,TRUE)</f>
        <v>39</v>
      </c>
      <c r="BN28" t="str">
        <f t="shared" si="8"/>
        <v>Moderate</v>
      </c>
      <c r="BO28" s="126">
        <f>VLOOKUP(BG28,'PROMIS 49 Pediatric T-Score Con'!A$3:B$35,2,TRUE)</f>
        <v>61</v>
      </c>
      <c r="BP28" s="127" t="str">
        <f t="shared" si="9"/>
        <v>Moderate</v>
      </c>
      <c r="BQ28" s="34">
        <f>VLOOKUP(BH28,'PROMIS 49 Pediatric T-Score Con'!E$3:F$35,2,TRUE)</f>
        <v>53.3</v>
      </c>
      <c r="BR28" t="str">
        <f t="shared" si="10"/>
        <v>Mild</v>
      </c>
      <c r="BS28" s="34">
        <f>VLOOKUP(BI28,'PROMIS 49 Pediatric T-Score Con'!M$3:N$35,2,TRUE)</f>
        <v>37.72</v>
      </c>
      <c r="BT28" t="str">
        <f t="shared" si="11"/>
        <v>Fair</v>
      </c>
      <c r="BU28" s="34">
        <f>VLOOKUP(BJ28,'PROMIS 49 Pediatric T-Score Con'!I$3:J$35,2,TRUE)</f>
        <v>48.4</v>
      </c>
      <c r="BV28" s="127" t="str">
        <f t="shared" si="12"/>
        <v>Normal</v>
      </c>
      <c r="BW28" t="str">
        <f>VLOOKUP(BK28,'PROMIS 49 Pediatric T-Score Con'!U$3:V$43,2,TRUE)</f>
        <v>50.2*</v>
      </c>
      <c r="BX28" s="127" t="str">
        <f t="shared" si="13"/>
        <v>Severe</v>
      </c>
    </row>
    <row r="29">
      <c r="A29" s="20">
        <v>43767.44161738426</v>
      </c>
      <c r="B29" s="1">
        <v>3.0</v>
      </c>
      <c r="C29" s="1">
        <v>5.0</v>
      </c>
      <c r="D29" s="1">
        <v>5.0</v>
      </c>
      <c r="E29" s="1">
        <v>3.0</v>
      </c>
      <c r="F29" s="1">
        <v>5.0</v>
      </c>
      <c r="G29" s="1">
        <v>5.0</v>
      </c>
      <c r="H29" s="1">
        <v>5.0</v>
      </c>
      <c r="I29" s="1">
        <v>3.0</v>
      </c>
      <c r="J29" s="1">
        <v>2.0</v>
      </c>
      <c r="K29" s="1">
        <v>1.0</v>
      </c>
      <c r="L29" s="1">
        <v>1.0</v>
      </c>
      <c r="M29" s="1">
        <v>1.0</v>
      </c>
      <c r="N29" s="1">
        <v>1.0</v>
      </c>
      <c r="O29" s="1">
        <v>1.0</v>
      </c>
      <c r="P29" s="1">
        <v>1.0</v>
      </c>
      <c r="Q29" s="1">
        <v>1.0</v>
      </c>
      <c r="R29" s="1">
        <v>1.0</v>
      </c>
      <c r="S29" s="1">
        <v>1.0</v>
      </c>
      <c r="T29" s="1">
        <v>1.0</v>
      </c>
      <c r="U29" s="1">
        <v>1.0</v>
      </c>
      <c r="V29" s="1">
        <v>1.0</v>
      </c>
      <c r="W29" s="1">
        <v>1.0</v>
      </c>
      <c r="X29" s="1">
        <v>1.0</v>
      </c>
      <c r="Y29" s="1">
        <v>1.0</v>
      </c>
      <c r="AB29" s="1">
        <v>4.0</v>
      </c>
      <c r="AC29" s="1">
        <v>4.0</v>
      </c>
      <c r="AD29" s="1">
        <v>5.0</v>
      </c>
      <c r="AE29" s="1">
        <v>5.0</v>
      </c>
      <c r="AF29" s="1">
        <v>5.0</v>
      </c>
      <c r="AG29" s="1">
        <v>4.0</v>
      </c>
      <c r="AH29" s="1">
        <v>5.0</v>
      </c>
      <c r="AI29" s="1">
        <v>4.0</v>
      </c>
      <c r="AJ29" s="1">
        <v>1.0</v>
      </c>
      <c r="AK29" s="1">
        <v>1.0</v>
      </c>
      <c r="AL29" s="1">
        <v>2.0</v>
      </c>
      <c r="AM29" s="1">
        <v>1.0</v>
      </c>
      <c r="AN29" s="1">
        <v>1.0</v>
      </c>
      <c r="AO29" s="1">
        <v>1.0</v>
      </c>
      <c r="AP29" s="1">
        <v>1.0</v>
      </c>
      <c r="AQ29" s="1">
        <v>1.0</v>
      </c>
      <c r="AR29" s="1">
        <v>3.0</v>
      </c>
      <c r="AS29" s="1">
        <v>2.0</v>
      </c>
      <c r="AT29" s="1">
        <v>2.0</v>
      </c>
      <c r="AU29" s="1">
        <v>2.0</v>
      </c>
      <c r="AV29" s="1">
        <v>2.0</v>
      </c>
      <c r="AW29" s="1">
        <v>1.0</v>
      </c>
      <c r="AX29" s="1">
        <v>1.0</v>
      </c>
      <c r="AY29" s="1">
        <v>2.0</v>
      </c>
      <c r="AZ29" s="1">
        <v>2.0</v>
      </c>
      <c r="BA29" s="1">
        <v>2.0</v>
      </c>
      <c r="BB29" s="1">
        <v>2.0</v>
      </c>
      <c r="BD29" s="1">
        <v>2091.0</v>
      </c>
      <c r="BE29" s="1" t="s">
        <v>890</v>
      </c>
      <c r="BF29">
        <f t="shared" si="2"/>
        <v>34</v>
      </c>
      <c r="BG29">
        <f t="shared" si="3"/>
        <v>9</v>
      </c>
      <c r="BH29">
        <f t="shared" si="4"/>
        <v>8</v>
      </c>
      <c r="BI29">
        <f t="shared" si="5"/>
        <v>36</v>
      </c>
      <c r="BJ29">
        <f t="shared" si="6"/>
        <v>9</v>
      </c>
      <c r="BK29">
        <f t="shared" si="7"/>
        <v>18</v>
      </c>
      <c r="BL29">
        <f t="shared" si="1"/>
        <v>2091</v>
      </c>
      <c r="BM29" s="34">
        <f>VLOOKUP(BF29,'PROMIS 49 Pediatric T-Score Con'!Q$3:R$35,2,TRUE)</f>
        <v>41</v>
      </c>
      <c r="BN29" t="str">
        <f t="shared" si="8"/>
        <v>Mild</v>
      </c>
      <c r="BO29" s="126">
        <f>VLOOKUP(BG29,'PROMIS 49 Pediatric T-Score Con'!A$3:B$35,2,TRUE)</f>
        <v>38</v>
      </c>
      <c r="BP29" s="127" t="str">
        <f t="shared" si="9"/>
        <v>Normal</v>
      </c>
      <c r="BQ29" s="34">
        <f>VLOOKUP(BH29,'PROMIS 49 Pediatric T-Score Con'!E$3:F$35,2,TRUE)</f>
        <v>35.2</v>
      </c>
      <c r="BR29" t="str">
        <f t="shared" si="10"/>
        <v>Normal</v>
      </c>
      <c r="BS29" s="34">
        <f>VLOOKUP(BI29,'PROMIS 49 Pediatric T-Score Con'!M$3:N$35,2,TRUE)</f>
        <v>52.64</v>
      </c>
      <c r="BT29" t="str">
        <f t="shared" si="11"/>
        <v>Good</v>
      </c>
      <c r="BU29" s="34">
        <f>VLOOKUP(BJ29,'PROMIS 49 Pediatric T-Score Con'!I$3:J$35,2,TRUE)</f>
        <v>38.7</v>
      </c>
      <c r="BV29" s="127" t="str">
        <f t="shared" si="12"/>
        <v>Normal</v>
      </c>
      <c r="BW29">
        <f>VLOOKUP(BK29,'PROMIS 49 Pediatric T-Score Con'!U$3:V$43,2,TRUE)</f>
        <v>46.7</v>
      </c>
      <c r="BX29" s="127" t="str">
        <f t="shared" si="13"/>
        <v>Normal</v>
      </c>
    </row>
    <row r="30">
      <c r="A30" s="20">
        <v>43773.66786833333</v>
      </c>
      <c r="B30" s="1">
        <v>2.0</v>
      </c>
      <c r="C30" s="1">
        <v>4.0</v>
      </c>
      <c r="D30" s="1">
        <v>3.0</v>
      </c>
      <c r="E30" s="1">
        <v>1.0</v>
      </c>
      <c r="F30" s="1">
        <v>3.0</v>
      </c>
      <c r="G30" s="1">
        <v>4.0</v>
      </c>
      <c r="H30" s="1">
        <v>4.0</v>
      </c>
      <c r="I30" s="1">
        <v>2.0</v>
      </c>
      <c r="J30" s="1">
        <v>3.0</v>
      </c>
      <c r="K30" s="1">
        <v>4.0</v>
      </c>
      <c r="L30" s="1">
        <v>5.0</v>
      </c>
      <c r="M30" s="1">
        <v>2.0</v>
      </c>
      <c r="N30" s="1">
        <v>4.0</v>
      </c>
      <c r="O30" s="1">
        <v>4.0</v>
      </c>
      <c r="P30" s="1">
        <v>4.0</v>
      </c>
      <c r="Q30" s="1">
        <v>3.0</v>
      </c>
      <c r="R30" s="1">
        <v>4.0</v>
      </c>
      <c r="S30" s="1">
        <v>4.0</v>
      </c>
      <c r="T30" s="1">
        <v>4.0</v>
      </c>
      <c r="U30" s="1">
        <v>4.0</v>
      </c>
      <c r="V30" s="1">
        <v>4.0</v>
      </c>
      <c r="W30" s="1">
        <v>4.0</v>
      </c>
      <c r="X30" s="1">
        <v>4.0</v>
      </c>
      <c r="Y30" s="1">
        <v>4.0</v>
      </c>
      <c r="AB30" s="1">
        <v>3.0</v>
      </c>
      <c r="AC30" s="1">
        <v>3.0</v>
      </c>
      <c r="AD30" s="1">
        <v>3.0</v>
      </c>
      <c r="AE30" s="1">
        <v>3.0</v>
      </c>
      <c r="AF30" s="1">
        <v>4.0</v>
      </c>
      <c r="AG30" s="1">
        <v>3.0</v>
      </c>
      <c r="AH30" s="1">
        <v>3.0</v>
      </c>
      <c r="AI30" s="1">
        <v>3.0</v>
      </c>
      <c r="AJ30" s="1">
        <v>5.0</v>
      </c>
      <c r="AK30" s="1">
        <v>5.0</v>
      </c>
      <c r="AL30" s="1">
        <v>5.0</v>
      </c>
      <c r="AM30" s="1">
        <v>4.0</v>
      </c>
      <c r="AN30" s="1">
        <v>3.0</v>
      </c>
      <c r="AO30" s="1">
        <v>5.0</v>
      </c>
      <c r="AP30" s="1">
        <v>5.0</v>
      </c>
      <c r="AQ30" s="1">
        <v>5.0</v>
      </c>
      <c r="AR30" s="1">
        <v>6.0</v>
      </c>
      <c r="AS30" s="1">
        <v>5.0</v>
      </c>
      <c r="AT30" s="1">
        <v>5.0</v>
      </c>
      <c r="AU30" s="1">
        <v>4.0</v>
      </c>
      <c r="AV30" s="1">
        <v>5.0</v>
      </c>
      <c r="AW30" s="1">
        <v>5.0</v>
      </c>
      <c r="AX30" s="1">
        <v>4.0</v>
      </c>
      <c r="AY30" s="1">
        <v>5.0</v>
      </c>
      <c r="AZ30" s="1">
        <v>5.0</v>
      </c>
      <c r="BA30" s="1">
        <v>4.0</v>
      </c>
      <c r="BB30" s="1">
        <v>4.0</v>
      </c>
      <c r="BD30" s="1">
        <v>2052.0</v>
      </c>
      <c r="BE30" s="1" t="s">
        <v>883</v>
      </c>
      <c r="BF30">
        <f t="shared" si="2"/>
        <v>23</v>
      </c>
      <c r="BG30">
        <f t="shared" si="3"/>
        <v>29</v>
      </c>
      <c r="BH30">
        <f t="shared" si="4"/>
        <v>32</v>
      </c>
      <c r="BI30">
        <f t="shared" si="5"/>
        <v>25</v>
      </c>
      <c r="BJ30">
        <f t="shared" si="6"/>
        <v>37</v>
      </c>
      <c r="BK30">
        <f t="shared" si="7"/>
        <v>46</v>
      </c>
      <c r="BL30">
        <f t="shared" si="1"/>
        <v>2052</v>
      </c>
      <c r="BM30" s="34">
        <f>VLOOKUP(BF30,'PROMIS 49 Pediatric T-Score Con'!Q$3:R$35,2,TRUE)</f>
        <v>31</v>
      </c>
      <c r="BN30" t="str">
        <f t="shared" si="8"/>
        <v>Moderate</v>
      </c>
      <c r="BO30" s="126">
        <f>VLOOKUP(BG30,'PROMIS 49 Pediatric T-Score Con'!A$3:B$35,2,TRUE)</f>
        <v>66.9</v>
      </c>
      <c r="BP30" s="127" t="str">
        <f t="shared" si="9"/>
        <v>Severe</v>
      </c>
      <c r="BQ30" s="34">
        <f>VLOOKUP(BH30,'PROMIS 49 Pediatric T-Score Con'!E$3:F$35,2,TRUE)</f>
        <v>70.3</v>
      </c>
      <c r="BR30" t="str">
        <f t="shared" si="10"/>
        <v>Severe</v>
      </c>
      <c r="BS30" s="34">
        <f>VLOOKUP(BI30,'PROMIS 49 Pediatric T-Score Con'!M$3:N$35,2,TRUE)</f>
        <v>38.76</v>
      </c>
      <c r="BT30" t="str">
        <f t="shared" si="11"/>
        <v>Fair</v>
      </c>
      <c r="BU30" s="34">
        <f>VLOOKUP(BJ30,'PROMIS 49 Pediatric T-Score Con'!I$3:J$35,2,TRUE)</f>
        <v>71.5</v>
      </c>
      <c r="BV30" s="127" t="str">
        <f t="shared" si="12"/>
        <v>Severe</v>
      </c>
      <c r="BW30">
        <f>VLOOKUP(BK30,'PROMIS 49 Pediatric T-Score Con'!U$3:V$43,2,TRUE)</f>
        <v>77</v>
      </c>
      <c r="BX30" s="127" t="str">
        <f t="shared" si="13"/>
        <v>Severe</v>
      </c>
    </row>
    <row r="31">
      <c r="A31" s="20">
        <v>43777.460755312495</v>
      </c>
      <c r="B31" s="1">
        <v>1.0</v>
      </c>
      <c r="C31" s="1">
        <v>4.0</v>
      </c>
      <c r="D31" s="1">
        <v>5.0</v>
      </c>
      <c r="E31" s="1">
        <v>2.0</v>
      </c>
      <c r="F31" s="1">
        <v>5.0</v>
      </c>
      <c r="G31" s="1">
        <v>5.0</v>
      </c>
      <c r="H31" s="1">
        <v>5.0</v>
      </c>
      <c r="I31" s="1">
        <v>1.0</v>
      </c>
      <c r="J31" s="1">
        <v>1.0</v>
      </c>
      <c r="K31" s="1">
        <v>1.0</v>
      </c>
      <c r="L31" s="1">
        <v>1.0</v>
      </c>
      <c r="M31" s="1">
        <v>1.0</v>
      </c>
      <c r="N31" s="1">
        <v>1.0</v>
      </c>
      <c r="O31" s="1">
        <v>1.0</v>
      </c>
      <c r="P31" s="1">
        <v>1.0</v>
      </c>
      <c r="Q31" s="1">
        <v>1.0</v>
      </c>
      <c r="R31" s="1">
        <v>1.0</v>
      </c>
      <c r="S31" s="1">
        <v>1.0</v>
      </c>
      <c r="T31" s="1">
        <v>1.0</v>
      </c>
      <c r="U31" s="1">
        <v>1.0</v>
      </c>
      <c r="V31" s="1">
        <v>1.0</v>
      </c>
      <c r="W31" s="1">
        <v>1.0</v>
      </c>
      <c r="X31" s="1">
        <v>1.0</v>
      </c>
      <c r="Y31" s="1">
        <v>1.0</v>
      </c>
      <c r="AB31" s="1">
        <v>1.0</v>
      </c>
      <c r="AC31" s="1">
        <v>1.0</v>
      </c>
      <c r="AD31" s="1">
        <v>1.0</v>
      </c>
      <c r="AE31" s="1">
        <v>1.0</v>
      </c>
      <c r="AF31" s="1">
        <v>1.0</v>
      </c>
      <c r="AG31" s="1">
        <v>1.0</v>
      </c>
      <c r="AH31" s="1">
        <v>1.0</v>
      </c>
      <c r="AI31" s="1">
        <v>1.0</v>
      </c>
      <c r="AJ31" s="1">
        <v>2.0</v>
      </c>
      <c r="AK31" s="1">
        <v>4.0</v>
      </c>
      <c r="AL31" s="1">
        <v>5.0</v>
      </c>
      <c r="AM31" s="1">
        <v>3.0</v>
      </c>
      <c r="AN31" s="1">
        <v>1.0</v>
      </c>
      <c r="AO31" s="1">
        <v>1.0</v>
      </c>
      <c r="AP31" s="1">
        <v>4.0</v>
      </c>
      <c r="AQ31" s="1">
        <v>2.0</v>
      </c>
      <c r="AR31" s="1">
        <v>3.0</v>
      </c>
      <c r="AS31" s="1">
        <v>4.0</v>
      </c>
      <c r="AT31" s="1">
        <v>2.0</v>
      </c>
      <c r="AU31" s="1">
        <v>1.0</v>
      </c>
      <c r="AV31" s="1">
        <v>4.0</v>
      </c>
      <c r="AW31" s="1">
        <v>4.0</v>
      </c>
      <c r="AX31" s="1">
        <v>4.0</v>
      </c>
      <c r="AY31" s="1">
        <v>4.0</v>
      </c>
      <c r="AZ31" s="1">
        <v>2.0</v>
      </c>
      <c r="BA31" s="1">
        <v>1.0</v>
      </c>
      <c r="BB31" s="1">
        <v>1.0</v>
      </c>
      <c r="BD31" s="1">
        <v>2075.0</v>
      </c>
      <c r="BE31" s="1" t="s">
        <v>887</v>
      </c>
      <c r="BF31">
        <f t="shared" si="2"/>
        <v>28</v>
      </c>
      <c r="BG31">
        <f t="shared" si="3"/>
        <v>8</v>
      </c>
      <c r="BH31">
        <f t="shared" si="4"/>
        <v>8</v>
      </c>
      <c r="BI31">
        <f t="shared" si="5"/>
        <v>8</v>
      </c>
      <c r="BJ31">
        <f t="shared" si="6"/>
        <v>22</v>
      </c>
      <c r="BK31">
        <f t="shared" si="7"/>
        <v>27</v>
      </c>
      <c r="BL31">
        <f t="shared" si="1"/>
        <v>2075</v>
      </c>
      <c r="BM31" s="34">
        <f>VLOOKUP(BF31,'PROMIS 49 Pediatric T-Score Con'!Q$3:R$35,2,TRUE)</f>
        <v>35</v>
      </c>
      <c r="BN31" t="str">
        <f t="shared" si="8"/>
        <v>Moderate</v>
      </c>
      <c r="BO31" s="126">
        <f>VLOOKUP(BG31,'PROMIS 49 Pediatric T-Score Con'!A$3:B$35,2,TRUE)</f>
        <v>33.5</v>
      </c>
      <c r="BP31" s="127" t="str">
        <f t="shared" si="9"/>
        <v>Normal</v>
      </c>
      <c r="BQ31" s="34">
        <f>VLOOKUP(BH31,'PROMIS 49 Pediatric T-Score Con'!E$3:F$35,2,TRUE)</f>
        <v>35.2</v>
      </c>
      <c r="BR31" t="str">
        <f t="shared" si="10"/>
        <v>Normal</v>
      </c>
      <c r="BS31" s="34">
        <f>VLOOKUP(BI31,'PROMIS 49 Pediatric T-Score Con'!M$3:N$35,2,TRUE)</f>
        <v>17.68</v>
      </c>
      <c r="BT31" t="str">
        <f t="shared" si="11"/>
        <v>Poor</v>
      </c>
      <c r="BU31" s="34">
        <f>VLOOKUP(BJ31,'PROMIS 49 Pediatric T-Score Con'!I$3:J$35,2,TRUE)</f>
        <v>55.7</v>
      </c>
      <c r="BV31" s="127" t="str">
        <f t="shared" si="12"/>
        <v>Moderate</v>
      </c>
      <c r="BW31">
        <f>VLOOKUP(BK31,'PROMIS 49 Pediatric T-Score Con'!U$3:V$43,2,TRUE)</f>
        <v>56.6</v>
      </c>
      <c r="BX31" s="127" t="str">
        <f t="shared" si="13"/>
        <v>Moderate</v>
      </c>
    </row>
    <row r="32">
      <c r="A32" s="20">
        <v>43794.6033466088</v>
      </c>
      <c r="B32" s="1">
        <v>2.0</v>
      </c>
      <c r="C32" s="1">
        <v>4.0</v>
      </c>
      <c r="D32" s="1">
        <v>2.0</v>
      </c>
      <c r="E32" s="1">
        <v>2.0</v>
      </c>
      <c r="F32" s="1">
        <v>4.0</v>
      </c>
      <c r="G32" s="1">
        <v>4.0</v>
      </c>
      <c r="H32" s="1">
        <v>5.0</v>
      </c>
      <c r="I32" s="1">
        <v>2.0</v>
      </c>
      <c r="J32" s="1">
        <v>2.0</v>
      </c>
      <c r="K32" s="1">
        <v>4.0</v>
      </c>
      <c r="L32" s="1">
        <v>4.0</v>
      </c>
      <c r="M32" s="1">
        <v>1.0</v>
      </c>
      <c r="N32" s="1">
        <v>3.0</v>
      </c>
      <c r="O32" s="1">
        <v>4.0</v>
      </c>
      <c r="P32" s="1">
        <v>4.0</v>
      </c>
      <c r="Q32" s="1">
        <v>3.0</v>
      </c>
      <c r="R32" s="1">
        <v>3.0</v>
      </c>
      <c r="S32" s="1">
        <v>2.0</v>
      </c>
      <c r="T32" s="1">
        <v>5.0</v>
      </c>
      <c r="U32" s="1">
        <v>5.0</v>
      </c>
      <c r="V32" s="1">
        <v>4.0</v>
      </c>
      <c r="W32" s="1">
        <v>2.0</v>
      </c>
      <c r="X32" s="1">
        <v>4.0</v>
      </c>
      <c r="Y32" s="1">
        <v>4.0</v>
      </c>
      <c r="AB32" s="1">
        <v>5.0</v>
      </c>
      <c r="AC32" s="1">
        <v>4.0</v>
      </c>
      <c r="AD32" s="1">
        <v>3.0</v>
      </c>
      <c r="AE32" s="1">
        <v>4.0</v>
      </c>
      <c r="AF32" s="1">
        <v>3.0</v>
      </c>
      <c r="AG32" s="1">
        <v>4.0</v>
      </c>
      <c r="AH32" s="1">
        <v>3.0</v>
      </c>
      <c r="AI32" s="1">
        <v>4.0</v>
      </c>
      <c r="AJ32" s="1">
        <v>5.0</v>
      </c>
      <c r="AK32" s="1">
        <v>5.0</v>
      </c>
      <c r="AL32" s="1">
        <v>5.0</v>
      </c>
      <c r="AM32" s="1">
        <v>3.0</v>
      </c>
      <c r="AN32" s="1">
        <v>3.0</v>
      </c>
      <c r="AO32" s="1">
        <v>3.0</v>
      </c>
      <c r="AP32" s="1">
        <v>1.0</v>
      </c>
      <c r="AQ32" s="1">
        <v>5.0</v>
      </c>
      <c r="AR32" s="1">
        <v>5.0</v>
      </c>
      <c r="AS32" s="1">
        <v>4.0</v>
      </c>
      <c r="AT32" s="1">
        <v>4.0</v>
      </c>
      <c r="AU32" s="1">
        <v>4.0</v>
      </c>
      <c r="AV32" s="1">
        <v>5.0</v>
      </c>
      <c r="AW32" s="1">
        <v>4.0</v>
      </c>
      <c r="AX32" s="1">
        <v>4.0</v>
      </c>
      <c r="AY32" s="1">
        <v>4.0</v>
      </c>
      <c r="AZ32" s="1">
        <v>4.0</v>
      </c>
      <c r="BA32" s="1">
        <v>3.0</v>
      </c>
      <c r="BB32" s="1">
        <v>4.0</v>
      </c>
      <c r="BD32" s="1">
        <v>2122.0</v>
      </c>
      <c r="BE32" s="1" t="s">
        <v>891</v>
      </c>
      <c r="BF32">
        <f t="shared" si="2"/>
        <v>25</v>
      </c>
      <c r="BG32">
        <f t="shared" si="3"/>
        <v>25</v>
      </c>
      <c r="BH32">
        <f t="shared" si="4"/>
        <v>29</v>
      </c>
      <c r="BI32">
        <f t="shared" si="5"/>
        <v>30</v>
      </c>
      <c r="BJ32">
        <f t="shared" si="6"/>
        <v>30</v>
      </c>
      <c r="BK32">
        <f t="shared" si="7"/>
        <v>40</v>
      </c>
      <c r="BL32">
        <f t="shared" si="1"/>
        <v>2122</v>
      </c>
      <c r="BM32" s="34">
        <f>VLOOKUP(BF32,'PROMIS 49 Pediatric T-Score Con'!Q$3:R$35,2,TRUE)</f>
        <v>33</v>
      </c>
      <c r="BN32" t="str">
        <f t="shared" si="8"/>
        <v>Moderate</v>
      </c>
      <c r="BO32" s="126">
        <f>VLOOKUP(BG32,'PROMIS 49 Pediatric T-Score Con'!A$3:B$35,2,TRUE)</f>
        <v>62.2</v>
      </c>
      <c r="BP32" s="127" t="str">
        <f t="shared" si="9"/>
        <v>Moderate</v>
      </c>
      <c r="BQ32" s="34">
        <f>VLOOKUP(BH32,'PROMIS 49 Pediatric T-Score Con'!E$3:F$35,2,TRUE)</f>
        <v>67.2</v>
      </c>
      <c r="BR32" t="str">
        <f t="shared" si="10"/>
        <v>Severe</v>
      </c>
      <c r="BS32" s="34">
        <f>VLOOKUP(BI32,'PROMIS 49 Pediatric T-Score Con'!M$3:N$35,2,TRUE)</f>
        <v>44.27</v>
      </c>
      <c r="BT32" t="str">
        <f t="shared" si="11"/>
        <v>Good</v>
      </c>
      <c r="BU32" s="34">
        <f>VLOOKUP(BJ32,'PROMIS 49 Pediatric T-Score Con'!I$3:J$35,2,TRUE)</f>
        <v>63.4</v>
      </c>
      <c r="BV32" s="127" t="str">
        <f t="shared" si="12"/>
        <v>Moderate</v>
      </c>
      <c r="BW32">
        <f>VLOOKUP(BK32,'PROMIS 49 Pediatric T-Score Con'!U$3:V$43,2,TRUE)</f>
        <v>69.8</v>
      </c>
      <c r="BX32" s="127" t="str">
        <f t="shared" si="13"/>
        <v>Severe</v>
      </c>
    </row>
    <row r="33">
      <c r="A33" s="20">
        <v>43798.654652384255</v>
      </c>
      <c r="B33" s="1">
        <v>5.0</v>
      </c>
      <c r="C33" s="1">
        <v>5.0</v>
      </c>
      <c r="D33" s="1">
        <v>5.0</v>
      </c>
      <c r="E33" s="1">
        <v>5.0</v>
      </c>
      <c r="F33" s="1">
        <v>5.0</v>
      </c>
      <c r="G33" s="1">
        <v>5.0</v>
      </c>
      <c r="H33" s="1">
        <v>5.0</v>
      </c>
      <c r="I33" s="1">
        <v>5.0</v>
      </c>
      <c r="J33" s="1">
        <v>4.0</v>
      </c>
      <c r="K33" s="1">
        <v>3.0</v>
      </c>
      <c r="L33" s="1">
        <v>4.0</v>
      </c>
      <c r="M33" s="1">
        <v>1.0</v>
      </c>
      <c r="N33" s="1">
        <v>3.0</v>
      </c>
      <c r="O33" s="1">
        <v>4.0</v>
      </c>
      <c r="P33" s="1">
        <v>4.0</v>
      </c>
      <c r="Q33" s="1">
        <v>4.0</v>
      </c>
      <c r="R33" s="1">
        <v>5.0</v>
      </c>
      <c r="S33" s="1">
        <v>5.0</v>
      </c>
      <c r="T33" s="1">
        <v>5.0</v>
      </c>
      <c r="U33" s="1">
        <v>5.0</v>
      </c>
      <c r="V33" s="1">
        <v>3.0</v>
      </c>
      <c r="W33" s="1">
        <v>5.0</v>
      </c>
      <c r="X33" s="1">
        <v>4.0</v>
      </c>
      <c r="Y33" s="1">
        <v>4.0</v>
      </c>
      <c r="AB33" s="1">
        <v>5.0</v>
      </c>
      <c r="AC33" s="1">
        <v>4.0</v>
      </c>
      <c r="AD33" s="1">
        <v>4.0</v>
      </c>
      <c r="AE33" s="1">
        <v>2.0</v>
      </c>
      <c r="AF33" s="1">
        <v>2.0</v>
      </c>
      <c r="AG33" s="1">
        <v>2.0</v>
      </c>
      <c r="AH33" s="1">
        <v>4.0</v>
      </c>
      <c r="AI33" s="1">
        <v>2.0</v>
      </c>
      <c r="AJ33" s="1">
        <v>4.0</v>
      </c>
      <c r="AK33" s="1">
        <v>5.0</v>
      </c>
      <c r="AL33" s="1">
        <v>2.0</v>
      </c>
      <c r="AM33" s="1">
        <v>1.0</v>
      </c>
      <c r="AN33" s="1">
        <v>1.0</v>
      </c>
      <c r="AO33" s="1">
        <v>5.0</v>
      </c>
      <c r="AP33" s="1">
        <v>4.0</v>
      </c>
      <c r="AQ33" s="1">
        <v>4.0</v>
      </c>
      <c r="AR33" s="1">
        <v>4.0</v>
      </c>
      <c r="AS33" s="1">
        <v>5.0</v>
      </c>
      <c r="AT33" s="1">
        <v>5.0</v>
      </c>
      <c r="AU33" s="1">
        <v>5.0</v>
      </c>
      <c r="AV33" s="1">
        <v>5.0</v>
      </c>
      <c r="AW33" s="1">
        <v>5.0</v>
      </c>
      <c r="AX33" s="1">
        <v>5.0</v>
      </c>
      <c r="AY33" s="1">
        <v>5.0</v>
      </c>
      <c r="AZ33" s="1">
        <v>4.0</v>
      </c>
      <c r="BA33" s="1">
        <v>4.0</v>
      </c>
      <c r="BB33" s="1">
        <v>3.0</v>
      </c>
      <c r="BD33" s="1">
        <v>2100.0</v>
      </c>
      <c r="BE33" s="1" t="s">
        <v>893</v>
      </c>
      <c r="BF33">
        <f t="shared" si="2"/>
        <v>40</v>
      </c>
      <c r="BG33">
        <f t="shared" si="3"/>
        <v>27</v>
      </c>
      <c r="BH33">
        <f t="shared" si="4"/>
        <v>36</v>
      </c>
      <c r="BI33">
        <f t="shared" si="5"/>
        <v>25</v>
      </c>
      <c r="BJ33">
        <f t="shared" si="6"/>
        <v>26</v>
      </c>
      <c r="BK33">
        <f t="shared" si="7"/>
        <v>46</v>
      </c>
      <c r="BL33">
        <f t="shared" si="1"/>
        <v>2100</v>
      </c>
      <c r="BM33" s="34">
        <f>VLOOKUP(BF33,'PROMIS 49 Pediatric T-Score Con'!Q$3:R$35,2,TRUE)</f>
        <v>59</v>
      </c>
      <c r="BN33" t="str">
        <f t="shared" si="8"/>
        <v>Normal</v>
      </c>
      <c r="BO33" s="126">
        <f>VLOOKUP(BG33,'PROMIS 49 Pediatric T-Score Con'!A$3:B$35,2,TRUE)</f>
        <v>64.5</v>
      </c>
      <c r="BP33" s="127" t="str">
        <f t="shared" si="9"/>
        <v>Moderate</v>
      </c>
      <c r="BQ33" s="34">
        <f>VLOOKUP(BH33,'PROMIS 49 Pediatric T-Score Con'!E$3:F$35,2,TRUE)</f>
        <v>75.1</v>
      </c>
      <c r="BR33" t="str">
        <f t="shared" si="10"/>
        <v>Severe</v>
      </c>
      <c r="BS33" s="34">
        <f>VLOOKUP(BI33,'PROMIS 49 Pediatric T-Score Con'!M$3:N$35,2,TRUE)</f>
        <v>38.76</v>
      </c>
      <c r="BT33" t="str">
        <f t="shared" si="11"/>
        <v>Fair</v>
      </c>
      <c r="BU33" s="34">
        <f>VLOOKUP(BJ33,'PROMIS 49 Pediatric T-Score Con'!I$3:J$35,2,TRUE)</f>
        <v>59.5</v>
      </c>
      <c r="BV33" s="127" t="str">
        <f t="shared" si="12"/>
        <v>Moderate</v>
      </c>
      <c r="BW33">
        <f>VLOOKUP(BK33,'PROMIS 49 Pediatric T-Score Con'!U$3:V$43,2,TRUE)</f>
        <v>77</v>
      </c>
      <c r="BX33" s="127" t="str">
        <f t="shared" si="13"/>
        <v>Severe</v>
      </c>
    </row>
    <row r="34">
      <c r="A34" s="20">
        <v>43803.329344722224</v>
      </c>
      <c r="B34" s="1">
        <v>3.0</v>
      </c>
      <c r="C34" s="1">
        <v>5.0</v>
      </c>
      <c r="D34" s="1">
        <v>4.0</v>
      </c>
      <c r="E34" s="1">
        <v>3.0</v>
      </c>
      <c r="F34" s="1">
        <v>5.0</v>
      </c>
      <c r="G34" s="1">
        <v>5.0</v>
      </c>
      <c r="H34" s="1">
        <v>5.0</v>
      </c>
      <c r="I34" s="1">
        <v>3.0</v>
      </c>
      <c r="J34" s="1">
        <v>1.0</v>
      </c>
      <c r="K34" s="1">
        <v>1.0</v>
      </c>
      <c r="L34" s="1">
        <v>1.0</v>
      </c>
      <c r="M34" s="1">
        <v>1.0</v>
      </c>
      <c r="N34" s="1">
        <v>1.0</v>
      </c>
      <c r="O34" s="1">
        <v>2.0</v>
      </c>
      <c r="P34" s="1">
        <v>1.0</v>
      </c>
      <c r="Q34" s="1">
        <v>1.0</v>
      </c>
      <c r="R34" s="1">
        <v>1.0</v>
      </c>
      <c r="S34" s="1">
        <v>1.0</v>
      </c>
      <c r="T34" s="1">
        <v>1.0</v>
      </c>
      <c r="U34" s="1">
        <v>1.0</v>
      </c>
      <c r="V34" s="1">
        <v>1.0</v>
      </c>
      <c r="W34" s="1">
        <v>1.0</v>
      </c>
      <c r="X34" s="1">
        <v>1.0</v>
      </c>
      <c r="Y34" s="1">
        <v>1.0</v>
      </c>
      <c r="AB34" s="1">
        <v>5.0</v>
      </c>
      <c r="AC34" s="1">
        <v>5.0</v>
      </c>
      <c r="AD34" s="1">
        <v>5.0</v>
      </c>
      <c r="AE34" s="1">
        <v>5.0</v>
      </c>
      <c r="AF34" s="1">
        <v>5.0</v>
      </c>
      <c r="AG34" s="1">
        <v>5.0</v>
      </c>
      <c r="AH34" s="1">
        <v>5.0</v>
      </c>
      <c r="AI34" s="1">
        <v>5.0</v>
      </c>
      <c r="AJ34" s="1">
        <v>3.0</v>
      </c>
      <c r="AK34" s="1">
        <v>3.0</v>
      </c>
      <c r="AL34" s="1">
        <v>4.0</v>
      </c>
      <c r="AM34" s="1">
        <v>1.0</v>
      </c>
      <c r="AN34" s="1">
        <v>2.0</v>
      </c>
      <c r="AO34" s="1">
        <v>1.0</v>
      </c>
      <c r="AP34" s="1">
        <v>4.0</v>
      </c>
      <c r="AQ34" s="1">
        <v>1.0</v>
      </c>
      <c r="AR34" s="1">
        <v>3.0</v>
      </c>
      <c r="AS34" s="1">
        <v>3.0</v>
      </c>
      <c r="AT34" s="1">
        <v>3.0</v>
      </c>
      <c r="AU34" s="1">
        <v>1.0</v>
      </c>
      <c r="AV34" s="1">
        <v>3.0</v>
      </c>
      <c r="AW34" s="1">
        <v>3.0</v>
      </c>
      <c r="AX34" s="1">
        <v>3.0</v>
      </c>
      <c r="AY34" s="1">
        <v>3.0</v>
      </c>
      <c r="AZ34" s="1">
        <v>3.0</v>
      </c>
      <c r="BA34" s="1">
        <v>3.0</v>
      </c>
      <c r="BB34" s="1">
        <v>3.0</v>
      </c>
      <c r="BD34" s="1">
        <v>2075.0</v>
      </c>
      <c r="BE34" s="1" t="s">
        <v>887</v>
      </c>
      <c r="BF34">
        <f t="shared" si="2"/>
        <v>33</v>
      </c>
      <c r="BG34">
        <f t="shared" si="3"/>
        <v>9</v>
      </c>
      <c r="BH34">
        <f t="shared" si="4"/>
        <v>8</v>
      </c>
      <c r="BI34">
        <f t="shared" si="5"/>
        <v>40</v>
      </c>
      <c r="BJ34">
        <f t="shared" si="6"/>
        <v>19</v>
      </c>
      <c r="BK34">
        <f t="shared" si="7"/>
        <v>28</v>
      </c>
      <c r="BL34">
        <f t="shared" si="1"/>
        <v>2075</v>
      </c>
      <c r="BM34" s="34">
        <f>VLOOKUP(BF34,'PROMIS 49 Pediatric T-Score Con'!Q$3:R$35,2,TRUE)</f>
        <v>40</v>
      </c>
      <c r="BN34" t="str">
        <f t="shared" si="8"/>
        <v>Mild</v>
      </c>
      <c r="BO34" s="126">
        <f>VLOOKUP(BG34,'PROMIS 49 Pediatric T-Score Con'!A$3:B$35,2,TRUE)</f>
        <v>38</v>
      </c>
      <c r="BP34" s="127" t="str">
        <f t="shared" si="9"/>
        <v>Normal</v>
      </c>
      <c r="BQ34" s="34">
        <f>VLOOKUP(BH34,'PROMIS 49 Pediatric T-Score Con'!E$3:F$35,2,TRUE)</f>
        <v>35.2</v>
      </c>
      <c r="BR34" t="str">
        <f t="shared" si="10"/>
        <v>Normal</v>
      </c>
      <c r="BS34" s="34">
        <f>VLOOKUP(BI34,'PROMIS 49 Pediatric T-Score Con'!M$3:N$35,2,TRUE)</f>
        <v>64.44</v>
      </c>
      <c r="BT34" t="str">
        <f t="shared" si="11"/>
        <v>Excellent</v>
      </c>
      <c r="BU34" s="34">
        <f>VLOOKUP(BJ34,'PROMIS 49 Pediatric T-Score Con'!I$3:J$35,2,TRUE)</f>
        <v>52.7</v>
      </c>
      <c r="BV34" s="127" t="str">
        <f t="shared" si="12"/>
        <v>Mild</v>
      </c>
      <c r="BW34">
        <f>VLOOKUP(BK34,'PROMIS 49 Pediatric T-Score Con'!U$3:V$43,2,TRUE)</f>
        <v>57.6</v>
      </c>
      <c r="BX34" s="127" t="str">
        <f t="shared" si="13"/>
        <v>Moderate</v>
      </c>
    </row>
    <row r="35">
      <c r="A35" s="20">
        <v>43804.65746229167</v>
      </c>
      <c r="B35" s="1">
        <v>3.0</v>
      </c>
      <c r="C35" s="1">
        <v>4.0</v>
      </c>
      <c r="D35" s="1">
        <v>4.0</v>
      </c>
      <c r="E35" s="1">
        <v>2.0</v>
      </c>
      <c r="F35" s="1">
        <v>4.0</v>
      </c>
      <c r="G35" s="1">
        <v>5.0</v>
      </c>
      <c r="H35" s="1">
        <v>5.0</v>
      </c>
      <c r="I35" s="1">
        <v>3.0</v>
      </c>
      <c r="J35" s="1">
        <v>4.0</v>
      </c>
      <c r="K35" s="1">
        <v>5.0</v>
      </c>
      <c r="L35" s="1">
        <v>5.0</v>
      </c>
      <c r="M35" s="1">
        <v>3.0</v>
      </c>
      <c r="N35" s="1">
        <v>5.0</v>
      </c>
      <c r="O35" s="1">
        <v>4.0</v>
      </c>
      <c r="P35" s="1">
        <v>4.0</v>
      </c>
      <c r="Q35" s="1">
        <v>4.0</v>
      </c>
      <c r="R35" s="1">
        <v>5.0</v>
      </c>
      <c r="S35" s="1">
        <v>5.0</v>
      </c>
      <c r="T35" s="1">
        <v>5.0</v>
      </c>
      <c r="U35" s="1">
        <v>5.0</v>
      </c>
      <c r="V35" s="1">
        <v>5.0</v>
      </c>
      <c r="W35" s="1">
        <v>5.0</v>
      </c>
      <c r="X35" s="1">
        <v>5.0</v>
      </c>
      <c r="Y35" s="1">
        <v>4.0</v>
      </c>
      <c r="AB35" s="1">
        <v>4.0</v>
      </c>
      <c r="AC35" s="1">
        <v>3.0</v>
      </c>
      <c r="AD35" s="1">
        <v>4.0</v>
      </c>
      <c r="AE35" s="1">
        <v>4.0</v>
      </c>
      <c r="AF35" s="1">
        <v>4.0</v>
      </c>
      <c r="AG35" s="1">
        <v>3.0</v>
      </c>
      <c r="AH35" s="1">
        <v>4.0</v>
      </c>
      <c r="AI35" s="1">
        <v>3.0</v>
      </c>
      <c r="AJ35" s="1">
        <v>5.0</v>
      </c>
      <c r="AK35" s="1">
        <v>5.0</v>
      </c>
      <c r="AL35" s="1">
        <v>5.0</v>
      </c>
      <c r="AM35" s="1">
        <v>3.0</v>
      </c>
      <c r="AN35" s="1">
        <v>3.0</v>
      </c>
      <c r="AO35" s="1">
        <v>5.0</v>
      </c>
      <c r="AP35" s="1">
        <v>5.0</v>
      </c>
      <c r="AQ35" s="1">
        <v>5.0</v>
      </c>
      <c r="AR35" s="1">
        <v>7.0</v>
      </c>
      <c r="AS35" s="1">
        <v>5.0</v>
      </c>
      <c r="AT35" s="1">
        <v>4.0</v>
      </c>
      <c r="AU35" s="1">
        <v>4.0</v>
      </c>
      <c r="AV35" s="1">
        <v>4.0</v>
      </c>
      <c r="AW35" s="1">
        <v>5.0</v>
      </c>
      <c r="AX35" s="1">
        <v>4.0</v>
      </c>
      <c r="AY35" s="1">
        <v>5.0</v>
      </c>
      <c r="AZ35" s="1">
        <v>4.0</v>
      </c>
      <c r="BA35" s="1">
        <v>4.0</v>
      </c>
      <c r="BB35" s="1">
        <v>4.0</v>
      </c>
      <c r="BD35" s="1">
        <v>2052.0</v>
      </c>
      <c r="BE35" s="1" t="s">
        <v>883</v>
      </c>
      <c r="BF35">
        <f t="shared" si="2"/>
        <v>30</v>
      </c>
      <c r="BG35">
        <f t="shared" si="3"/>
        <v>34</v>
      </c>
      <c r="BH35">
        <f t="shared" si="4"/>
        <v>39</v>
      </c>
      <c r="BI35">
        <f t="shared" si="5"/>
        <v>29</v>
      </c>
      <c r="BJ35">
        <f t="shared" si="6"/>
        <v>36</v>
      </c>
      <c r="BK35">
        <f t="shared" si="7"/>
        <v>43</v>
      </c>
      <c r="BL35">
        <f t="shared" si="1"/>
        <v>2052</v>
      </c>
      <c r="BM35" s="34">
        <f>VLOOKUP(BF35,'PROMIS 49 Pediatric T-Score Con'!Q$3:R$35,2,TRUE)</f>
        <v>37</v>
      </c>
      <c r="BN35" t="str">
        <f t="shared" si="8"/>
        <v>Moderate</v>
      </c>
      <c r="BO35" s="126">
        <f>VLOOKUP(BG35,'PROMIS 49 Pediatric T-Score Con'!A$3:B$35,2,TRUE)</f>
        <v>73.2</v>
      </c>
      <c r="BP35" s="127" t="str">
        <f t="shared" si="9"/>
        <v>Severe</v>
      </c>
      <c r="BQ35" s="34">
        <f>VLOOKUP(BH35,'PROMIS 49 Pediatric T-Score Con'!E$3:F$35,2,TRUE)</f>
        <v>79.9</v>
      </c>
      <c r="BR35" t="str">
        <f t="shared" si="10"/>
        <v>Severe</v>
      </c>
      <c r="BS35" s="34">
        <f>VLOOKUP(BI35,'PROMIS 49 Pediatric T-Score Con'!M$3:N$35,2,TRUE)</f>
        <v>43.12</v>
      </c>
      <c r="BT35" t="str">
        <f t="shared" si="11"/>
        <v>Good</v>
      </c>
      <c r="BU35" s="34">
        <f>VLOOKUP(BJ35,'PROMIS 49 Pediatric T-Score Con'!I$3:J$35,2,TRUE)</f>
        <v>70.1</v>
      </c>
      <c r="BV35" s="127" t="str">
        <f t="shared" si="12"/>
        <v>Severe</v>
      </c>
      <c r="BW35">
        <f>VLOOKUP(BK35,'PROMIS 49 Pediatric T-Score Con'!U$3:V$43,2,TRUE)</f>
        <v>73.2</v>
      </c>
      <c r="BX35" s="127" t="str">
        <f t="shared" si="13"/>
        <v>Severe</v>
      </c>
    </row>
    <row r="36">
      <c r="A36" s="20">
        <v>43817.59118030092</v>
      </c>
      <c r="B36" s="1">
        <v>3.0</v>
      </c>
      <c r="C36" s="1">
        <v>5.0</v>
      </c>
      <c r="D36" s="1">
        <v>5.0</v>
      </c>
      <c r="E36" s="1">
        <v>1.0</v>
      </c>
      <c r="F36" s="1">
        <v>5.0</v>
      </c>
      <c r="G36" s="1">
        <v>5.0</v>
      </c>
      <c r="H36" s="1">
        <v>5.0</v>
      </c>
      <c r="I36" s="1">
        <v>1.0</v>
      </c>
      <c r="J36" s="1">
        <v>1.0</v>
      </c>
      <c r="K36" s="1">
        <v>1.0</v>
      </c>
      <c r="L36" s="1">
        <v>1.0</v>
      </c>
      <c r="M36" s="1">
        <v>1.0</v>
      </c>
      <c r="N36" s="1">
        <v>1.0</v>
      </c>
      <c r="O36" s="1">
        <v>1.0</v>
      </c>
      <c r="P36" s="1">
        <v>1.0</v>
      </c>
      <c r="Q36" s="1">
        <v>1.0</v>
      </c>
      <c r="R36" s="1">
        <v>1.0</v>
      </c>
      <c r="S36" s="1">
        <v>1.0</v>
      </c>
      <c r="T36" s="1">
        <v>1.0</v>
      </c>
      <c r="U36" s="1">
        <v>1.0</v>
      </c>
      <c r="V36" s="1">
        <v>1.0</v>
      </c>
      <c r="W36" s="1">
        <v>1.0</v>
      </c>
      <c r="X36" s="1">
        <v>1.0</v>
      </c>
      <c r="Y36" s="1">
        <v>1.0</v>
      </c>
      <c r="AB36" s="1">
        <v>5.0</v>
      </c>
      <c r="AC36" s="1">
        <v>5.0</v>
      </c>
      <c r="AD36" s="1">
        <v>5.0</v>
      </c>
      <c r="AE36" s="1">
        <v>5.0</v>
      </c>
      <c r="AF36" s="1">
        <v>5.0</v>
      </c>
      <c r="AG36" s="1">
        <v>5.0</v>
      </c>
      <c r="AH36" s="1">
        <v>5.0</v>
      </c>
      <c r="AI36" s="1">
        <v>5.0</v>
      </c>
      <c r="AJ36" s="1">
        <v>1.0</v>
      </c>
      <c r="AK36" s="1">
        <v>1.0</v>
      </c>
      <c r="AL36" s="1">
        <v>2.0</v>
      </c>
      <c r="AM36" s="1">
        <v>1.0</v>
      </c>
      <c r="AN36" s="1">
        <v>1.0</v>
      </c>
      <c r="AO36" s="1">
        <v>2.0</v>
      </c>
      <c r="AP36" s="1">
        <v>1.0</v>
      </c>
      <c r="AQ36" s="1">
        <v>1.0</v>
      </c>
      <c r="AR36" s="1">
        <v>2.0</v>
      </c>
      <c r="AS36" s="1">
        <v>1.0</v>
      </c>
      <c r="AT36" s="1">
        <v>1.0</v>
      </c>
      <c r="AU36" s="1">
        <v>1.0</v>
      </c>
      <c r="AV36" s="1">
        <v>2.0</v>
      </c>
      <c r="AW36" s="1">
        <v>3.0</v>
      </c>
      <c r="AX36" s="1">
        <v>1.0</v>
      </c>
      <c r="AY36" s="1">
        <v>1.0</v>
      </c>
      <c r="AZ36" s="1">
        <v>1.0</v>
      </c>
      <c r="BA36" s="1">
        <v>1.0</v>
      </c>
      <c r="BB36" s="1">
        <v>1.0</v>
      </c>
      <c r="BD36" s="1">
        <v>2091.0</v>
      </c>
      <c r="BE36" s="1" t="s">
        <v>890</v>
      </c>
      <c r="BF36">
        <f t="shared" si="2"/>
        <v>30</v>
      </c>
      <c r="BG36">
        <f t="shared" si="3"/>
        <v>8</v>
      </c>
      <c r="BH36">
        <f t="shared" si="4"/>
        <v>8</v>
      </c>
      <c r="BI36">
        <f t="shared" si="5"/>
        <v>40</v>
      </c>
      <c r="BJ36">
        <f t="shared" si="6"/>
        <v>10</v>
      </c>
      <c r="BK36">
        <f t="shared" si="7"/>
        <v>13</v>
      </c>
      <c r="BL36">
        <f t="shared" si="1"/>
        <v>2091</v>
      </c>
      <c r="BM36" s="34">
        <f>VLOOKUP(BF36,'PROMIS 49 Pediatric T-Score Con'!Q$3:R$35,2,TRUE)</f>
        <v>37</v>
      </c>
      <c r="BN36" t="str">
        <f t="shared" si="8"/>
        <v>Moderate</v>
      </c>
      <c r="BO36" s="126">
        <f>VLOOKUP(BG36,'PROMIS 49 Pediatric T-Score Con'!A$3:B$35,2,TRUE)</f>
        <v>33.5</v>
      </c>
      <c r="BP36" s="127" t="str">
        <f t="shared" si="9"/>
        <v>Normal</v>
      </c>
      <c r="BQ36" s="34">
        <f>VLOOKUP(BH36,'PROMIS 49 Pediatric T-Score Con'!E$3:F$35,2,TRUE)</f>
        <v>35.2</v>
      </c>
      <c r="BR36" t="str">
        <f t="shared" si="10"/>
        <v>Normal</v>
      </c>
      <c r="BS36" s="34">
        <f>VLOOKUP(BI36,'PROMIS 49 Pediatric T-Score Con'!M$3:N$35,2,TRUE)</f>
        <v>64.44</v>
      </c>
      <c r="BT36" t="str">
        <f t="shared" si="11"/>
        <v>Excellent</v>
      </c>
      <c r="BU36" s="34">
        <f>VLOOKUP(BJ36,'PROMIS 49 Pediatric T-Score Con'!I$3:J$35,2,TRUE)</f>
        <v>40.6</v>
      </c>
      <c r="BV36" s="127" t="str">
        <f t="shared" si="12"/>
        <v>Normal</v>
      </c>
      <c r="BW36">
        <f>VLOOKUP(BK36,'PROMIS 49 Pediatric T-Score Con'!U$3:V$43,2,TRUE)</f>
        <v>39</v>
      </c>
      <c r="BX36" s="127" t="str">
        <f t="shared" si="13"/>
        <v>Normal</v>
      </c>
    </row>
    <row r="37">
      <c r="A37" s="20">
        <v>43838.63350167824</v>
      </c>
      <c r="B37" s="1">
        <v>2.0</v>
      </c>
      <c r="C37" s="1">
        <v>5.0</v>
      </c>
      <c r="D37" s="1">
        <v>3.0</v>
      </c>
      <c r="E37" s="1">
        <v>3.0</v>
      </c>
      <c r="F37" s="1">
        <v>5.0</v>
      </c>
      <c r="G37" s="1">
        <v>5.0</v>
      </c>
      <c r="H37" s="1">
        <v>5.0</v>
      </c>
      <c r="I37" s="1">
        <v>4.0</v>
      </c>
      <c r="J37" s="1">
        <v>4.0</v>
      </c>
      <c r="K37" s="1">
        <v>3.0</v>
      </c>
      <c r="L37" s="1">
        <v>3.0</v>
      </c>
      <c r="M37" s="1">
        <v>3.0</v>
      </c>
      <c r="N37" s="1">
        <v>2.0</v>
      </c>
      <c r="O37" s="1">
        <v>1.0</v>
      </c>
      <c r="P37" s="1">
        <v>2.0</v>
      </c>
      <c r="Q37" s="1">
        <v>3.0</v>
      </c>
      <c r="R37" s="1">
        <v>4.0</v>
      </c>
      <c r="S37" s="1">
        <v>1.0</v>
      </c>
      <c r="T37" s="1">
        <v>3.0</v>
      </c>
      <c r="U37" s="1">
        <v>2.0</v>
      </c>
      <c r="V37" s="1">
        <v>3.0</v>
      </c>
      <c r="W37" s="1">
        <v>1.0</v>
      </c>
      <c r="X37" s="1">
        <v>2.0</v>
      </c>
      <c r="Y37" s="1">
        <v>2.0</v>
      </c>
      <c r="AB37" s="1">
        <v>4.0</v>
      </c>
      <c r="AC37" s="1">
        <v>5.0</v>
      </c>
      <c r="AD37" s="1">
        <v>5.0</v>
      </c>
      <c r="AE37" s="1">
        <v>5.0</v>
      </c>
      <c r="AF37" s="1">
        <v>4.0</v>
      </c>
      <c r="AG37" s="1">
        <v>3.0</v>
      </c>
      <c r="AH37" s="1">
        <v>3.0</v>
      </c>
      <c r="AI37" s="1">
        <v>3.0</v>
      </c>
      <c r="AJ37" s="1">
        <v>3.0</v>
      </c>
      <c r="AK37" s="1">
        <v>4.0</v>
      </c>
      <c r="AL37" s="1">
        <v>2.0</v>
      </c>
      <c r="AM37" s="1">
        <v>2.0</v>
      </c>
      <c r="AN37" s="1">
        <v>2.0</v>
      </c>
      <c r="AO37" s="1">
        <v>4.0</v>
      </c>
      <c r="AP37" s="1">
        <v>4.0</v>
      </c>
      <c r="AQ37" s="1">
        <v>3.0</v>
      </c>
      <c r="AR37" s="1">
        <v>5.0</v>
      </c>
      <c r="AS37" s="1">
        <v>3.0</v>
      </c>
      <c r="AT37" s="1">
        <v>4.0</v>
      </c>
      <c r="AU37" s="1">
        <v>2.0</v>
      </c>
      <c r="AV37" s="1">
        <v>4.0</v>
      </c>
      <c r="AW37" s="1">
        <v>3.0</v>
      </c>
      <c r="AX37" s="1">
        <v>2.0</v>
      </c>
      <c r="AY37" s="1">
        <v>3.0</v>
      </c>
      <c r="AZ37" s="1">
        <v>4.0</v>
      </c>
      <c r="BA37" s="1">
        <v>2.0</v>
      </c>
      <c r="BB37" s="1">
        <v>1.0</v>
      </c>
      <c r="BD37" s="1">
        <v>2144.0</v>
      </c>
      <c r="BE37" s="1" t="s">
        <v>894</v>
      </c>
      <c r="BF37">
        <f t="shared" si="2"/>
        <v>32</v>
      </c>
      <c r="BG37">
        <f t="shared" si="3"/>
        <v>21</v>
      </c>
      <c r="BH37">
        <f t="shared" si="4"/>
        <v>18</v>
      </c>
      <c r="BI37">
        <f t="shared" si="5"/>
        <v>32</v>
      </c>
      <c r="BJ37">
        <f t="shared" si="6"/>
        <v>24</v>
      </c>
      <c r="BK37">
        <f t="shared" si="7"/>
        <v>28</v>
      </c>
      <c r="BL37">
        <f t="shared" si="1"/>
        <v>2144</v>
      </c>
      <c r="BM37" s="34">
        <f>VLOOKUP(BF37,'PROMIS 49 Pediatric T-Score Con'!Q$3:R$35,2,TRUE)</f>
        <v>39</v>
      </c>
      <c r="BN37" t="str">
        <f t="shared" si="8"/>
        <v>Moderate</v>
      </c>
      <c r="BO37" s="126">
        <f>VLOOKUP(BG37,'PROMIS 49 Pediatric T-Score Con'!A$3:B$35,2,TRUE)</f>
        <v>57.5</v>
      </c>
      <c r="BP37" s="127" t="str">
        <f t="shared" si="9"/>
        <v>Moderate</v>
      </c>
      <c r="BQ37" s="34">
        <f>VLOOKUP(BH37,'PROMIS 49 Pediatric T-Score Con'!E$3:F$35,2,TRUE)</f>
        <v>55.7</v>
      </c>
      <c r="BR37" t="str">
        <f t="shared" si="10"/>
        <v>Moderate</v>
      </c>
      <c r="BS37" s="34">
        <f>VLOOKUP(BI37,'PROMIS 49 Pediatric T-Score Con'!M$3:N$35,2,TRUE)</f>
        <v>46.71</v>
      </c>
      <c r="BT37" t="str">
        <f t="shared" si="11"/>
        <v>Good</v>
      </c>
      <c r="BU37" s="34">
        <f>VLOOKUP(BJ37,'PROMIS 49 Pediatric T-Score Con'!I$3:J$35,2,TRUE)</f>
        <v>57.6</v>
      </c>
      <c r="BV37" s="127" t="str">
        <f t="shared" si="12"/>
        <v>Moderate</v>
      </c>
      <c r="BW37">
        <f>VLOOKUP(BK37,'PROMIS 49 Pediatric T-Score Con'!U$3:V$43,2,TRUE)</f>
        <v>57.6</v>
      </c>
      <c r="BX37" s="127" t="str">
        <f t="shared" si="13"/>
        <v>Moderate</v>
      </c>
    </row>
    <row r="38">
      <c r="A38" s="20">
        <v>43839.452484803245</v>
      </c>
      <c r="B38" s="1">
        <v>4.0</v>
      </c>
      <c r="C38" s="1">
        <v>5.0</v>
      </c>
      <c r="D38" s="1">
        <v>4.0</v>
      </c>
      <c r="E38" s="1">
        <v>2.0</v>
      </c>
      <c r="F38" s="1">
        <v>4.0</v>
      </c>
      <c r="G38" s="1">
        <v>4.0</v>
      </c>
      <c r="H38" s="1">
        <v>5.0</v>
      </c>
      <c r="I38" s="1">
        <v>3.0</v>
      </c>
      <c r="J38" s="1">
        <v>3.0</v>
      </c>
      <c r="K38" s="1">
        <v>1.0</v>
      </c>
      <c r="L38" s="1">
        <v>1.0</v>
      </c>
      <c r="M38" s="1">
        <v>1.0</v>
      </c>
      <c r="N38" s="1">
        <v>1.0</v>
      </c>
      <c r="O38" s="1">
        <v>1.0</v>
      </c>
      <c r="P38" s="1">
        <v>2.0</v>
      </c>
      <c r="Q38" s="1">
        <v>1.0</v>
      </c>
      <c r="R38" s="1">
        <v>3.0</v>
      </c>
      <c r="S38" s="1">
        <v>2.0</v>
      </c>
      <c r="T38" s="1">
        <v>3.0</v>
      </c>
      <c r="U38" s="1">
        <v>3.0</v>
      </c>
      <c r="V38" s="1">
        <v>3.0</v>
      </c>
      <c r="W38" s="1">
        <v>1.0</v>
      </c>
      <c r="X38" s="1">
        <v>1.0</v>
      </c>
      <c r="Y38" s="1">
        <v>2.0</v>
      </c>
      <c r="AB38" s="1">
        <v>5.0</v>
      </c>
      <c r="AC38" s="1">
        <v>4.0</v>
      </c>
      <c r="AD38" s="1">
        <v>4.0</v>
      </c>
      <c r="AE38" s="1">
        <v>3.0</v>
      </c>
      <c r="AF38" s="1">
        <v>5.0</v>
      </c>
      <c r="AG38" s="1">
        <v>3.0</v>
      </c>
      <c r="AH38" s="1">
        <v>4.0</v>
      </c>
      <c r="AI38" s="1">
        <v>3.0</v>
      </c>
      <c r="AJ38" s="1">
        <v>5.0</v>
      </c>
      <c r="AK38" s="1">
        <v>5.0</v>
      </c>
      <c r="AL38" s="1">
        <v>5.0</v>
      </c>
      <c r="AM38" s="1">
        <v>3.0</v>
      </c>
      <c r="AN38" s="1">
        <v>4.0</v>
      </c>
      <c r="AO38" s="1">
        <v>2.0</v>
      </c>
      <c r="AP38" s="1">
        <v>5.0</v>
      </c>
      <c r="AQ38" s="1">
        <v>3.0</v>
      </c>
      <c r="AR38" s="1">
        <v>5.0</v>
      </c>
      <c r="AS38" s="1">
        <v>3.0</v>
      </c>
      <c r="AT38" s="1">
        <v>3.0</v>
      </c>
      <c r="AU38" s="1">
        <v>4.0</v>
      </c>
      <c r="AV38" s="1">
        <v>4.0</v>
      </c>
      <c r="AW38" s="1">
        <v>4.0</v>
      </c>
      <c r="AX38" s="1">
        <v>4.0</v>
      </c>
      <c r="AY38" s="1">
        <v>3.0</v>
      </c>
      <c r="AZ38" s="1">
        <v>3.0</v>
      </c>
      <c r="BA38" s="1">
        <v>2.0</v>
      </c>
      <c r="BB38" s="1">
        <v>2.0</v>
      </c>
      <c r="BD38" s="1">
        <v>2141.0</v>
      </c>
      <c r="BE38" s="1" t="s">
        <v>895</v>
      </c>
      <c r="BF38">
        <f t="shared" si="2"/>
        <v>31</v>
      </c>
      <c r="BG38">
        <f t="shared" si="3"/>
        <v>11</v>
      </c>
      <c r="BH38">
        <f t="shared" si="4"/>
        <v>18</v>
      </c>
      <c r="BI38">
        <f t="shared" si="5"/>
        <v>31</v>
      </c>
      <c r="BJ38">
        <f t="shared" si="6"/>
        <v>32</v>
      </c>
      <c r="BK38">
        <f t="shared" si="7"/>
        <v>32</v>
      </c>
      <c r="BL38">
        <f t="shared" si="1"/>
        <v>2141</v>
      </c>
      <c r="BM38" s="34">
        <f>VLOOKUP(BF38,'PROMIS 49 Pediatric T-Score Con'!Q$3:R$35,2,TRUE)</f>
        <v>38</v>
      </c>
      <c r="BN38" t="str">
        <f t="shared" si="8"/>
        <v>Moderate</v>
      </c>
      <c r="BO38" s="126">
        <f>VLOOKUP(BG38,'PROMIS 49 Pediatric T-Score Con'!A$3:B$35,2,TRUE)</f>
        <v>43</v>
      </c>
      <c r="BP38" s="127" t="str">
        <f t="shared" si="9"/>
        <v>Normal</v>
      </c>
      <c r="BQ38" s="34">
        <f>VLOOKUP(BH38,'PROMIS 49 Pediatric T-Score Con'!E$3:F$35,2,TRUE)</f>
        <v>55.7</v>
      </c>
      <c r="BR38" t="str">
        <f t="shared" si="10"/>
        <v>Moderate</v>
      </c>
      <c r="BS38" s="34">
        <f>VLOOKUP(BI38,'PROMIS 49 Pediatric T-Score Con'!M$3:N$35,2,TRUE)</f>
        <v>45.47</v>
      </c>
      <c r="BT38" t="str">
        <f t="shared" si="11"/>
        <v>Good</v>
      </c>
      <c r="BU38" s="34">
        <f>VLOOKUP(BJ38,'PROMIS 49 Pediatric T-Score Con'!I$3:J$35,2,TRUE)</f>
        <v>65.4</v>
      </c>
      <c r="BV38" s="127" t="str">
        <f t="shared" si="12"/>
        <v>Severe</v>
      </c>
      <c r="BW38">
        <f>VLOOKUP(BK38,'PROMIS 49 Pediatric T-Score Con'!U$3:V$43,2,TRUE)</f>
        <v>61.6</v>
      </c>
      <c r="BX38" s="127" t="str">
        <f t="shared" si="13"/>
        <v>Moderate</v>
      </c>
    </row>
    <row r="39">
      <c r="A39" s="20">
        <v>43844.447842222224</v>
      </c>
      <c r="B39" s="1">
        <v>1.0</v>
      </c>
      <c r="C39" s="1">
        <v>4.0</v>
      </c>
      <c r="D39" s="1">
        <v>3.0</v>
      </c>
      <c r="E39" s="1">
        <v>2.0</v>
      </c>
      <c r="F39" s="1">
        <v>3.0</v>
      </c>
      <c r="G39" s="1">
        <v>5.0</v>
      </c>
      <c r="H39" s="1">
        <v>5.0</v>
      </c>
      <c r="I39" s="1">
        <v>3.0</v>
      </c>
      <c r="J39" s="1">
        <v>3.0</v>
      </c>
      <c r="K39" s="1">
        <v>4.0</v>
      </c>
      <c r="L39" s="1">
        <v>4.0</v>
      </c>
      <c r="M39" s="1">
        <v>3.0</v>
      </c>
      <c r="N39" s="1">
        <v>3.0</v>
      </c>
      <c r="O39" s="1">
        <v>3.0</v>
      </c>
      <c r="P39" s="1">
        <v>3.0</v>
      </c>
      <c r="Q39" s="1">
        <v>3.0</v>
      </c>
      <c r="R39" s="1">
        <v>5.0</v>
      </c>
      <c r="S39" s="1">
        <v>2.0</v>
      </c>
      <c r="T39" s="1">
        <v>5.0</v>
      </c>
      <c r="U39" s="1">
        <v>5.0</v>
      </c>
      <c r="V39" s="1">
        <v>4.0</v>
      </c>
      <c r="W39" s="1">
        <v>4.0</v>
      </c>
      <c r="X39" s="1">
        <v>3.0</v>
      </c>
      <c r="Y39" s="1">
        <v>3.0</v>
      </c>
      <c r="AB39" s="1">
        <v>5.0</v>
      </c>
      <c r="AC39" s="1">
        <v>5.0</v>
      </c>
      <c r="AD39" s="1">
        <v>4.0</v>
      </c>
      <c r="AE39" s="1">
        <v>5.0</v>
      </c>
      <c r="AF39" s="1">
        <v>5.0</v>
      </c>
      <c r="AG39" s="1">
        <v>5.0</v>
      </c>
      <c r="AH39" s="1">
        <v>3.0</v>
      </c>
      <c r="AI39" s="1">
        <v>5.0</v>
      </c>
      <c r="AJ39" s="1">
        <v>4.0</v>
      </c>
      <c r="AK39" s="1">
        <v>5.0</v>
      </c>
      <c r="AL39" s="1">
        <v>5.0</v>
      </c>
      <c r="AM39" s="1">
        <v>3.0</v>
      </c>
      <c r="AN39" s="1">
        <v>3.0</v>
      </c>
      <c r="AO39" s="1">
        <v>2.0</v>
      </c>
      <c r="AP39" s="1">
        <v>5.0</v>
      </c>
      <c r="AQ39" s="1">
        <v>5.0</v>
      </c>
      <c r="AR39" s="1">
        <v>6.0</v>
      </c>
      <c r="AS39" s="1">
        <v>5.0</v>
      </c>
      <c r="AT39" s="1">
        <v>5.0</v>
      </c>
      <c r="AU39" s="1">
        <v>5.0</v>
      </c>
      <c r="AV39" s="1">
        <v>5.0</v>
      </c>
      <c r="AW39" s="1">
        <v>5.0</v>
      </c>
      <c r="AX39" s="1">
        <v>5.0</v>
      </c>
      <c r="AY39" s="1">
        <v>5.0</v>
      </c>
      <c r="AZ39" s="1">
        <v>4.0</v>
      </c>
      <c r="BA39" s="1">
        <v>4.0</v>
      </c>
      <c r="BB39" s="1">
        <v>5.0</v>
      </c>
      <c r="BD39" s="1">
        <v>2122.0</v>
      </c>
      <c r="BE39" s="1" t="s">
        <v>891</v>
      </c>
      <c r="BF39">
        <f t="shared" si="2"/>
        <v>26</v>
      </c>
      <c r="BG39">
        <f t="shared" si="3"/>
        <v>26</v>
      </c>
      <c r="BH39">
        <f t="shared" si="4"/>
        <v>31</v>
      </c>
      <c r="BI39">
        <f t="shared" si="5"/>
        <v>37</v>
      </c>
      <c r="BJ39">
        <f t="shared" si="6"/>
        <v>32</v>
      </c>
      <c r="BK39">
        <f t="shared" si="7"/>
        <v>48</v>
      </c>
      <c r="BL39">
        <f t="shared" si="1"/>
        <v>2122</v>
      </c>
      <c r="BM39" s="34">
        <f>VLOOKUP(BF39,'PROMIS 49 Pediatric T-Score Con'!Q$3:R$35,2,TRUE)</f>
        <v>33</v>
      </c>
      <c r="BN39" t="str">
        <f t="shared" si="8"/>
        <v>Moderate</v>
      </c>
      <c r="BO39" s="126">
        <f>VLOOKUP(BG39,'PROMIS 49 Pediatric T-Score Con'!A$3:B$35,2,TRUE)</f>
        <v>63.4</v>
      </c>
      <c r="BP39" s="127" t="str">
        <f t="shared" si="9"/>
        <v>Moderate</v>
      </c>
      <c r="BQ39" s="34">
        <f>VLOOKUP(BH39,'PROMIS 49 Pediatric T-Score Con'!E$3:F$35,2,TRUE)</f>
        <v>69.3</v>
      </c>
      <c r="BR39" t="str">
        <f t="shared" si="10"/>
        <v>Severe</v>
      </c>
      <c r="BS39" s="34">
        <f>VLOOKUP(BI39,'PROMIS 49 Pediatric T-Score Con'!M$3:N$35,2,TRUE)</f>
        <v>54.48</v>
      </c>
      <c r="BT39" t="str">
        <f t="shared" si="11"/>
        <v>Good</v>
      </c>
      <c r="BU39" s="34">
        <f>VLOOKUP(BJ39,'PROMIS 49 Pediatric T-Score Con'!I$3:J$35,2,TRUE)</f>
        <v>65.4</v>
      </c>
      <c r="BV39" s="127" t="str">
        <f t="shared" si="12"/>
        <v>Severe</v>
      </c>
      <c r="BW39">
        <f>VLOOKUP(BK39,'PROMIS 49 Pediatric T-Score Con'!U$3:V$43,2,TRUE)</f>
        <v>80.2</v>
      </c>
      <c r="BX39" s="127" t="str">
        <f t="shared" si="13"/>
        <v>Severe</v>
      </c>
    </row>
    <row r="40">
      <c r="A40" s="20">
        <v>43851.60110020833</v>
      </c>
      <c r="B40" s="1">
        <v>5.0</v>
      </c>
      <c r="C40" s="1">
        <v>5.0</v>
      </c>
      <c r="D40" s="1">
        <v>5.0</v>
      </c>
      <c r="E40" s="1">
        <v>5.0</v>
      </c>
      <c r="F40" s="1">
        <v>5.0</v>
      </c>
      <c r="G40" s="1">
        <v>5.0</v>
      </c>
      <c r="H40" s="1">
        <v>5.0</v>
      </c>
      <c r="I40" s="1">
        <v>5.0</v>
      </c>
      <c r="J40" s="1">
        <v>1.0</v>
      </c>
      <c r="K40" s="1">
        <v>1.0</v>
      </c>
      <c r="L40" s="1">
        <v>1.0</v>
      </c>
      <c r="M40" s="1">
        <v>1.0</v>
      </c>
      <c r="N40" s="1">
        <v>1.0</v>
      </c>
      <c r="O40" s="1">
        <v>1.0</v>
      </c>
      <c r="P40" s="1">
        <v>1.0</v>
      </c>
      <c r="Q40" s="1">
        <v>1.0</v>
      </c>
      <c r="R40" s="1">
        <v>1.0</v>
      </c>
      <c r="S40" s="1">
        <v>1.0</v>
      </c>
      <c r="T40" s="1">
        <v>1.0</v>
      </c>
      <c r="U40" s="1">
        <v>1.0</v>
      </c>
      <c r="V40" s="1">
        <v>2.0</v>
      </c>
      <c r="W40" s="1">
        <v>1.0</v>
      </c>
      <c r="X40" s="1">
        <v>1.0</v>
      </c>
      <c r="Y40" s="1">
        <v>1.0</v>
      </c>
      <c r="AB40" s="1">
        <v>5.0</v>
      </c>
      <c r="AC40" s="1">
        <v>5.0</v>
      </c>
      <c r="AD40" s="1">
        <v>5.0</v>
      </c>
      <c r="AE40" s="1">
        <v>5.0</v>
      </c>
      <c r="AF40" s="1">
        <v>5.0</v>
      </c>
      <c r="AG40" s="1">
        <v>5.0</v>
      </c>
      <c r="AH40" s="1">
        <v>5.0</v>
      </c>
      <c r="AI40" s="1">
        <v>5.0</v>
      </c>
      <c r="AJ40" s="1">
        <v>1.0</v>
      </c>
      <c r="AK40" s="1">
        <v>2.0</v>
      </c>
      <c r="AL40" s="1">
        <v>1.0</v>
      </c>
      <c r="AM40" s="1">
        <v>2.0</v>
      </c>
      <c r="AN40" s="1">
        <v>1.0</v>
      </c>
      <c r="AO40" s="1">
        <v>1.0</v>
      </c>
      <c r="AP40" s="1">
        <v>2.0</v>
      </c>
      <c r="AQ40" s="1">
        <v>3.0</v>
      </c>
      <c r="AR40" s="1">
        <v>2.0</v>
      </c>
      <c r="AS40" s="1">
        <v>1.0</v>
      </c>
      <c r="AT40" s="1">
        <v>1.0</v>
      </c>
      <c r="AU40" s="1">
        <v>2.0</v>
      </c>
      <c r="AV40" s="1">
        <v>3.0</v>
      </c>
      <c r="AW40" s="1">
        <v>1.0</v>
      </c>
      <c r="AX40" s="1">
        <v>2.0</v>
      </c>
      <c r="AY40" s="1">
        <v>2.0</v>
      </c>
      <c r="AZ40" s="1">
        <v>1.0</v>
      </c>
      <c r="BA40" s="1">
        <v>1.0</v>
      </c>
      <c r="BB40" s="1">
        <v>1.0</v>
      </c>
      <c r="BD40" s="1">
        <v>2136.0</v>
      </c>
      <c r="BE40" s="1" t="s">
        <v>343</v>
      </c>
      <c r="BF40">
        <f t="shared" si="2"/>
        <v>40</v>
      </c>
      <c r="BG40">
        <f t="shared" si="3"/>
        <v>8</v>
      </c>
      <c r="BH40">
        <f t="shared" si="4"/>
        <v>9</v>
      </c>
      <c r="BI40">
        <f t="shared" si="5"/>
        <v>40</v>
      </c>
      <c r="BJ40">
        <f t="shared" si="6"/>
        <v>13</v>
      </c>
      <c r="BK40">
        <f t="shared" si="7"/>
        <v>15</v>
      </c>
      <c r="BL40">
        <f t="shared" si="1"/>
        <v>2136</v>
      </c>
      <c r="BM40" s="34">
        <f>VLOOKUP(BF40,'PROMIS 49 Pediatric T-Score Con'!Q$3:R$35,2,TRUE)</f>
        <v>59</v>
      </c>
      <c r="BN40" t="str">
        <f t="shared" si="8"/>
        <v>Normal</v>
      </c>
      <c r="BO40" s="126">
        <f>VLOOKUP(BG40,'PROMIS 49 Pediatric T-Score Con'!A$3:B$35,2,TRUE)</f>
        <v>33.5</v>
      </c>
      <c r="BP40" s="127" t="str">
        <f t="shared" si="9"/>
        <v>Normal</v>
      </c>
      <c r="BQ40" s="34">
        <f>VLOOKUP(BH40,'PROMIS 49 Pediatric T-Score Con'!E$3:F$35,2,TRUE)</f>
        <v>40.4</v>
      </c>
      <c r="BR40" t="str">
        <f t="shared" si="10"/>
        <v>Normal</v>
      </c>
      <c r="BS40" s="34">
        <f>VLOOKUP(BI40,'PROMIS 49 Pediatric T-Score Con'!M$3:N$35,2,TRUE)</f>
        <v>64.44</v>
      </c>
      <c r="BT40" t="str">
        <f t="shared" si="11"/>
        <v>Excellent</v>
      </c>
      <c r="BU40" s="34">
        <f>VLOOKUP(BJ40,'PROMIS 49 Pediatric T-Score Con'!I$3:J$35,2,TRUE)</f>
        <v>45.8</v>
      </c>
      <c r="BV40" s="127" t="str">
        <f t="shared" si="12"/>
        <v>Normal</v>
      </c>
      <c r="BW40">
        <f>VLOOKUP(BK40,'PROMIS 49 Pediatric T-Score Con'!U$3:V$43,2,TRUE)</f>
        <v>42.5</v>
      </c>
      <c r="BX40" s="127" t="str">
        <f t="shared" si="13"/>
        <v>Normal</v>
      </c>
    </row>
    <row r="41">
      <c r="A41" s="20">
        <v>43853.66906934028</v>
      </c>
      <c r="B41" s="1">
        <v>2.0</v>
      </c>
      <c r="C41" s="1">
        <v>5.0</v>
      </c>
      <c r="D41" s="1">
        <v>4.0</v>
      </c>
      <c r="E41" s="1">
        <v>2.0</v>
      </c>
      <c r="F41" s="1">
        <v>4.0</v>
      </c>
      <c r="G41" s="1">
        <v>5.0</v>
      </c>
      <c r="H41" s="1">
        <v>5.0</v>
      </c>
      <c r="I41" s="1">
        <v>3.0</v>
      </c>
      <c r="J41" s="1">
        <v>3.0</v>
      </c>
      <c r="K41" s="1">
        <v>4.0</v>
      </c>
      <c r="L41" s="1">
        <v>5.0</v>
      </c>
      <c r="M41" s="1">
        <v>2.0</v>
      </c>
      <c r="N41" s="1">
        <v>5.0</v>
      </c>
      <c r="O41" s="1">
        <v>3.0</v>
      </c>
      <c r="P41" s="1">
        <v>3.0</v>
      </c>
      <c r="Q41" s="1">
        <v>4.0</v>
      </c>
      <c r="R41" s="1">
        <v>5.0</v>
      </c>
      <c r="S41" s="1">
        <v>5.0</v>
      </c>
      <c r="T41" s="1">
        <v>5.0</v>
      </c>
      <c r="U41" s="1">
        <v>5.0</v>
      </c>
      <c r="V41" s="1">
        <v>5.0</v>
      </c>
      <c r="W41" s="1">
        <v>5.0</v>
      </c>
      <c r="X41" s="1">
        <v>5.0</v>
      </c>
      <c r="Y41" s="1">
        <v>4.0</v>
      </c>
      <c r="AB41" s="1">
        <v>2.0</v>
      </c>
      <c r="AC41" s="1">
        <v>2.0</v>
      </c>
      <c r="AD41" s="1">
        <v>3.0</v>
      </c>
      <c r="AE41" s="1">
        <v>3.0</v>
      </c>
      <c r="AF41" s="1">
        <v>3.0</v>
      </c>
      <c r="AG41" s="1">
        <v>3.0</v>
      </c>
      <c r="AH41" s="1">
        <v>2.0</v>
      </c>
      <c r="AI41" s="1">
        <v>3.0</v>
      </c>
      <c r="AJ41" s="1">
        <v>4.0</v>
      </c>
      <c r="AK41" s="1">
        <v>4.0</v>
      </c>
      <c r="AL41" s="1">
        <v>5.0</v>
      </c>
      <c r="AM41" s="1">
        <v>3.0</v>
      </c>
      <c r="AN41" s="1">
        <v>3.0</v>
      </c>
      <c r="AO41" s="1">
        <v>4.0</v>
      </c>
      <c r="AP41" s="1">
        <v>5.0</v>
      </c>
      <c r="AQ41" s="1">
        <v>5.0</v>
      </c>
      <c r="AR41" s="1">
        <v>6.0</v>
      </c>
      <c r="AS41" s="1">
        <v>4.0</v>
      </c>
      <c r="AT41" s="1">
        <v>4.0</v>
      </c>
      <c r="AU41" s="1">
        <v>4.0</v>
      </c>
      <c r="AV41" s="1">
        <v>4.0</v>
      </c>
      <c r="AW41" s="1">
        <v>3.0</v>
      </c>
      <c r="AX41" s="1">
        <v>3.0</v>
      </c>
      <c r="AY41" s="1">
        <v>3.0</v>
      </c>
      <c r="AZ41" s="1">
        <v>3.0</v>
      </c>
      <c r="BA41" s="1">
        <v>2.0</v>
      </c>
      <c r="BB41" s="1">
        <v>4.0</v>
      </c>
      <c r="BD41" s="1">
        <v>2052.0</v>
      </c>
      <c r="BE41" s="1" t="s">
        <v>883</v>
      </c>
      <c r="BF41">
        <f t="shared" si="2"/>
        <v>30</v>
      </c>
      <c r="BG41">
        <f t="shared" si="3"/>
        <v>29</v>
      </c>
      <c r="BH41">
        <f t="shared" si="4"/>
        <v>39</v>
      </c>
      <c r="BI41">
        <f t="shared" si="5"/>
        <v>21</v>
      </c>
      <c r="BJ41">
        <f t="shared" si="6"/>
        <v>33</v>
      </c>
      <c r="BK41">
        <f t="shared" si="7"/>
        <v>34</v>
      </c>
      <c r="BL41">
        <f t="shared" si="1"/>
        <v>2052</v>
      </c>
      <c r="BM41" s="34">
        <f>VLOOKUP(BF41,'PROMIS 49 Pediatric T-Score Con'!Q$3:R$35,2,TRUE)</f>
        <v>37</v>
      </c>
      <c r="BN41" t="str">
        <f t="shared" si="8"/>
        <v>Moderate</v>
      </c>
      <c r="BO41" s="126">
        <f>VLOOKUP(BG41,'PROMIS 49 Pediatric T-Score Con'!A$3:B$35,2,TRUE)</f>
        <v>66.9</v>
      </c>
      <c r="BP41" s="127" t="str">
        <f t="shared" si="9"/>
        <v>Severe</v>
      </c>
      <c r="BQ41" s="34">
        <f>VLOOKUP(BH41,'PROMIS 49 Pediatric T-Score Con'!E$3:F$35,2,TRUE)</f>
        <v>79.9</v>
      </c>
      <c r="BR41" t="str">
        <f t="shared" si="10"/>
        <v>Severe</v>
      </c>
      <c r="BS41" s="34">
        <f>VLOOKUP(BI41,'PROMIS 49 Pediatric T-Score Con'!M$3:N$35,2,TRUE)</f>
        <v>34.6</v>
      </c>
      <c r="BT41" t="str">
        <f t="shared" si="11"/>
        <v>Fair</v>
      </c>
      <c r="BU41" s="34">
        <f>VLOOKUP(BJ41,'PROMIS 49 Pediatric T-Score Con'!I$3:J$35,2,TRUE)</f>
        <v>66.5</v>
      </c>
      <c r="BV41" s="127" t="str">
        <f t="shared" si="12"/>
        <v>Severe</v>
      </c>
      <c r="BW41">
        <f>VLOOKUP(BK41,'PROMIS 49 Pediatric T-Score Con'!U$3:V$43,2,TRUE)</f>
        <v>63.6</v>
      </c>
      <c r="BX41" s="127" t="str">
        <f t="shared" si="13"/>
        <v>Moderate</v>
      </c>
    </row>
    <row r="42">
      <c r="A42" s="20">
        <v>43858.66256078704</v>
      </c>
      <c r="B42" s="1">
        <v>2.0</v>
      </c>
      <c r="C42" s="1">
        <v>5.0</v>
      </c>
      <c r="D42" s="1">
        <v>5.0</v>
      </c>
      <c r="E42" s="1">
        <v>3.0</v>
      </c>
      <c r="F42" s="1">
        <v>5.0</v>
      </c>
      <c r="G42" s="1">
        <v>5.0</v>
      </c>
      <c r="H42" s="1">
        <v>5.0</v>
      </c>
      <c r="I42" s="1">
        <v>3.0</v>
      </c>
      <c r="J42" s="1">
        <v>1.0</v>
      </c>
      <c r="K42" s="1">
        <v>1.0</v>
      </c>
      <c r="L42" s="1">
        <v>1.0</v>
      </c>
      <c r="M42" s="1">
        <v>1.0</v>
      </c>
      <c r="N42" s="1">
        <v>1.0</v>
      </c>
      <c r="O42" s="1">
        <v>1.0</v>
      </c>
      <c r="P42" s="1">
        <v>1.0</v>
      </c>
      <c r="Q42" s="1">
        <v>1.0</v>
      </c>
      <c r="R42" s="1">
        <v>1.0</v>
      </c>
      <c r="S42" s="1">
        <v>1.0</v>
      </c>
      <c r="T42" s="1">
        <v>2.0</v>
      </c>
      <c r="U42" s="1">
        <v>1.0</v>
      </c>
      <c r="V42" s="1">
        <v>1.0</v>
      </c>
      <c r="W42" s="1">
        <v>1.0</v>
      </c>
      <c r="X42" s="1">
        <v>1.0</v>
      </c>
      <c r="Y42" s="1">
        <v>1.0</v>
      </c>
      <c r="AB42" s="1">
        <v>5.0</v>
      </c>
      <c r="AC42" s="1">
        <v>5.0</v>
      </c>
      <c r="AD42" s="1">
        <v>5.0</v>
      </c>
      <c r="AE42" s="1">
        <v>5.0</v>
      </c>
      <c r="AF42" s="1">
        <v>5.0</v>
      </c>
      <c r="AG42" s="1">
        <v>5.0</v>
      </c>
      <c r="AH42" s="1">
        <v>5.0</v>
      </c>
      <c r="AI42" s="1">
        <v>5.0</v>
      </c>
      <c r="AJ42" s="1">
        <v>2.0</v>
      </c>
      <c r="AK42" s="1">
        <v>2.0</v>
      </c>
      <c r="AL42" s="1">
        <v>4.0</v>
      </c>
      <c r="AM42" s="1">
        <v>2.0</v>
      </c>
      <c r="AN42" s="1">
        <v>1.0</v>
      </c>
      <c r="AO42" s="1">
        <v>1.0</v>
      </c>
      <c r="AP42" s="1">
        <v>3.0</v>
      </c>
      <c r="AQ42" s="1">
        <v>2.0</v>
      </c>
      <c r="AR42" s="1">
        <v>3.0</v>
      </c>
      <c r="AS42" s="1">
        <v>2.0</v>
      </c>
      <c r="AT42" s="1">
        <v>2.0</v>
      </c>
      <c r="AU42" s="1">
        <v>1.0</v>
      </c>
      <c r="AV42" s="1">
        <v>2.0</v>
      </c>
      <c r="AW42" s="1">
        <v>1.0</v>
      </c>
      <c r="AX42" s="1">
        <v>2.0</v>
      </c>
      <c r="AY42" s="1">
        <v>2.0</v>
      </c>
      <c r="AZ42" s="1">
        <v>1.0</v>
      </c>
      <c r="BA42" s="1">
        <v>1.0</v>
      </c>
      <c r="BB42" s="1">
        <v>1.0</v>
      </c>
      <c r="BD42" s="1">
        <v>2075.0</v>
      </c>
      <c r="BE42" s="1" t="s">
        <v>887</v>
      </c>
      <c r="BF42">
        <f t="shared" si="2"/>
        <v>33</v>
      </c>
      <c r="BG42">
        <f t="shared" si="3"/>
        <v>8</v>
      </c>
      <c r="BH42">
        <f t="shared" si="4"/>
        <v>9</v>
      </c>
      <c r="BI42">
        <f t="shared" si="5"/>
        <v>40</v>
      </c>
      <c r="BJ42">
        <f t="shared" si="6"/>
        <v>17</v>
      </c>
      <c r="BK42">
        <f t="shared" si="7"/>
        <v>15</v>
      </c>
      <c r="BL42">
        <f t="shared" si="1"/>
        <v>2075</v>
      </c>
      <c r="BM42" s="34">
        <f>VLOOKUP(BF42,'PROMIS 49 Pediatric T-Score Con'!Q$3:R$35,2,TRUE)</f>
        <v>40</v>
      </c>
      <c r="BN42" t="str">
        <f t="shared" si="8"/>
        <v>Mild</v>
      </c>
      <c r="BO42" s="126">
        <f>VLOOKUP(BG42,'PROMIS 49 Pediatric T-Score Con'!A$3:B$35,2,TRUE)</f>
        <v>33.5</v>
      </c>
      <c r="BP42" s="127" t="str">
        <f t="shared" si="9"/>
        <v>Normal</v>
      </c>
      <c r="BQ42" s="34">
        <f>VLOOKUP(BH42,'PROMIS 49 Pediatric T-Score Con'!E$3:F$35,2,TRUE)</f>
        <v>40.4</v>
      </c>
      <c r="BR42" t="str">
        <f t="shared" si="10"/>
        <v>Normal</v>
      </c>
      <c r="BS42" s="34">
        <f>VLOOKUP(BI42,'PROMIS 49 Pediatric T-Score Con'!M$3:N$35,2,TRUE)</f>
        <v>64.44</v>
      </c>
      <c r="BT42" t="str">
        <f t="shared" si="11"/>
        <v>Excellent</v>
      </c>
      <c r="BU42" s="34">
        <f>VLOOKUP(BJ42,'PROMIS 49 Pediatric T-Score Con'!I$3:J$35,2,TRUE)</f>
        <v>50.6</v>
      </c>
      <c r="BV42" s="127" t="str">
        <f t="shared" si="12"/>
        <v>Mild</v>
      </c>
      <c r="BW42">
        <f>VLOOKUP(BK42,'PROMIS 49 Pediatric T-Score Con'!U$3:V$43,2,TRUE)</f>
        <v>42.5</v>
      </c>
      <c r="BX42" s="127" t="str">
        <f t="shared" si="13"/>
        <v>Normal</v>
      </c>
    </row>
    <row r="43">
      <c r="A43" s="20">
        <v>43861.649828622685</v>
      </c>
      <c r="B43" s="1">
        <v>3.0</v>
      </c>
      <c r="C43" s="1">
        <v>5.0</v>
      </c>
      <c r="D43" s="1">
        <v>5.0</v>
      </c>
      <c r="E43" s="1">
        <v>4.0</v>
      </c>
      <c r="F43" s="1">
        <v>4.0</v>
      </c>
      <c r="G43" s="1">
        <v>5.0</v>
      </c>
      <c r="H43" s="1">
        <v>5.0</v>
      </c>
      <c r="I43" s="1">
        <v>4.0</v>
      </c>
      <c r="J43" s="1">
        <v>2.0</v>
      </c>
      <c r="K43" s="1">
        <v>2.0</v>
      </c>
      <c r="L43" s="1">
        <v>1.0</v>
      </c>
      <c r="M43" s="1">
        <v>1.0</v>
      </c>
      <c r="N43" s="1">
        <v>1.0</v>
      </c>
      <c r="O43" s="1">
        <v>1.0</v>
      </c>
      <c r="P43" s="1">
        <v>1.0</v>
      </c>
      <c r="Q43" s="1">
        <v>1.0</v>
      </c>
      <c r="R43" s="1">
        <v>1.0</v>
      </c>
      <c r="S43" s="1">
        <v>1.0</v>
      </c>
      <c r="T43" s="1">
        <v>1.0</v>
      </c>
      <c r="U43" s="1">
        <v>1.0</v>
      </c>
      <c r="V43" s="1">
        <v>1.0</v>
      </c>
      <c r="W43" s="1">
        <v>1.0</v>
      </c>
      <c r="X43" s="1">
        <v>1.0</v>
      </c>
      <c r="Y43" s="1">
        <v>1.0</v>
      </c>
      <c r="AB43" s="1">
        <v>5.0</v>
      </c>
      <c r="AC43" s="1">
        <v>5.0</v>
      </c>
      <c r="AD43" s="1">
        <v>5.0</v>
      </c>
      <c r="AE43" s="1">
        <v>5.0</v>
      </c>
      <c r="AF43" s="1">
        <v>5.0</v>
      </c>
      <c r="AG43" s="1">
        <v>5.0</v>
      </c>
      <c r="AH43" s="1">
        <v>5.0</v>
      </c>
      <c r="AI43" s="1">
        <v>5.0</v>
      </c>
      <c r="AJ43" s="1">
        <v>1.0</v>
      </c>
      <c r="AK43" s="1">
        <v>2.0</v>
      </c>
      <c r="AL43" s="1">
        <v>1.0</v>
      </c>
      <c r="AM43" s="1">
        <v>5.0</v>
      </c>
      <c r="AN43" s="1">
        <v>1.0</v>
      </c>
      <c r="AO43" s="1">
        <v>1.0</v>
      </c>
      <c r="AP43" s="1">
        <v>3.0</v>
      </c>
      <c r="AQ43" s="1">
        <v>3.0</v>
      </c>
      <c r="AR43" s="1">
        <v>2.0</v>
      </c>
      <c r="AS43" s="1">
        <v>1.0</v>
      </c>
      <c r="AT43" s="1">
        <v>1.0</v>
      </c>
      <c r="AU43" s="1">
        <v>1.0</v>
      </c>
      <c r="AV43" s="1">
        <v>2.0</v>
      </c>
      <c r="AW43" s="1">
        <v>1.0</v>
      </c>
      <c r="AX43" s="1">
        <v>1.0</v>
      </c>
      <c r="AY43" s="1">
        <v>2.0</v>
      </c>
      <c r="AZ43" s="1">
        <v>1.0</v>
      </c>
      <c r="BA43" s="1">
        <v>1.0</v>
      </c>
      <c r="BB43" s="1">
        <v>1.0</v>
      </c>
      <c r="BD43" s="1">
        <v>1387.0</v>
      </c>
      <c r="BE43" s="1" t="s">
        <v>896</v>
      </c>
      <c r="BF43">
        <f t="shared" si="2"/>
        <v>35</v>
      </c>
      <c r="BG43">
        <f t="shared" si="3"/>
        <v>10</v>
      </c>
      <c r="BH43">
        <f t="shared" si="4"/>
        <v>8</v>
      </c>
      <c r="BI43">
        <f t="shared" si="5"/>
        <v>40</v>
      </c>
      <c r="BJ43">
        <f t="shared" si="6"/>
        <v>17</v>
      </c>
      <c r="BK43">
        <f t="shared" si="7"/>
        <v>12</v>
      </c>
      <c r="BL43">
        <f t="shared" si="1"/>
        <v>1387</v>
      </c>
      <c r="BM43" s="34">
        <f>VLOOKUP(BF43,'PROMIS 49 Pediatric T-Score Con'!Q$3:R$35,2,TRUE)</f>
        <v>43</v>
      </c>
      <c r="BN43" t="str">
        <f t="shared" si="8"/>
        <v>Mild</v>
      </c>
      <c r="BO43" s="126">
        <f>VLOOKUP(BG43,'PROMIS 49 Pediatric T-Score Con'!A$3:B$35,2,TRUE)</f>
        <v>40.6</v>
      </c>
      <c r="BP43" s="127" t="str">
        <f t="shared" si="9"/>
        <v>Normal</v>
      </c>
      <c r="BQ43" s="34">
        <f>VLOOKUP(BH43,'PROMIS 49 Pediatric T-Score Con'!E$3:F$35,2,TRUE)</f>
        <v>35.2</v>
      </c>
      <c r="BR43" t="str">
        <f t="shared" si="10"/>
        <v>Normal</v>
      </c>
      <c r="BS43" s="34">
        <f>VLOOKUP(BI43,'PROMIS 49 Pediatric T-Score Con'!M$3:N$35,2,TRUE)</f>
        <v>64.44</v>
      </c>
      <c r="BT43" t="str">
        <f t="shared" si="11"/>
        <v>Excellent</v>
      </c>
      <c r="BU43" s="34">
        <f>VLOOKUP(BJ43,'PROMIS 49 Pediatric T-Score Con'!I$3:J$35,2,TRUE)</f>
        <v>50.6</v>
      </c>
      <c r="BV43" s="127" t="str">
        <f t="shared" si="12"/>
        <v>Mild</v>
      </c>
      <c r="BW43">
        <f>VLOOKUP(BK43,'PROMIS 49 Pediatric T-Score Con'!U$3:V$43,2,TRUE)</f>
        <v>36.9</v>
      </c>
      <c r="BX43" s="127" t="str">
        <f t="shared" si="13"/>
        <v>Normal</v>
      </c>
    </row>
    <row r="44">
      <c r="A44" s="20">
        <v>43867.458059571756</v>
      </c>
      <c r="B44" s="1">
        <v>2.0</v>
      </c>
      <c r="C44" s="1">
        <v>4.0</v>
      </c>
      <c r="D44" s="1">
        <v>3.0</v>
      </c>
      <c r="E44" s="1">
        <v>2.0</v>
      </c>
      <c r="F44" s="1">
        <v>3.0</v>
      </c>
      <c r="G44" s="1">
        <v>4.0</v>
      </c>
      <c r="H44" s="1">
        <v>4.0</v>
      </c>
      <c r="I44" s="1">
        <v>2.0</v>
      </c>
      <c r="J44" s="1">
        <v>3.0</v>
      </c>
      <c r="K44" s="1">
        <v>4.0</v>
      </c>
      <c r="L44" s="1">
        <v>4.0</v>
      </c>
      <c r="M44" s="1">
        <v>3.0</v>
      </c>
      <c r="N44" s="1">
        <v>3.0</v>
      </c>
      <c r="O44" s="1">
        <v>3.0</v>
      </c>
      <c r="P44" s="1">
        <v>3.0</v>
      </c>
      <c r="Q44" s="1">
        <v>3.0</v>
      </c>
      <c r="R44" s="1">
        <v>5.0</v>
      </c>
      <c r="S44" s="1">
        <v>2.0</v>
      </c>
      <c r="T44" s="1">
        <v>5.0</v>
      </c>
      <c r="U44" s="1">
        <v>5.0</v>
      </c>
      <c r="V44" s="1">
        <v>5.0</v>
      </c>
      <c r="W44" s="1">
        <v>5.0</v>
      </c>
      <c r="X44" s="1">
        <v>4.0</v>
      </c>
      <c r="Y44" s="1">
        <v>4.0</v>
      </c>
      <c r="AB44" s="1">
        <v>4.0</v>
      </c>
      <c r="AC44" s="1">
        <v>4.0</v>
      </c>
      <c r="AD44" s="1">
        <v>4.0</v>
      </c>
      <c r="AE44" s="1">
        <v>5.0</v>
      </c>
      <c r="AF44" s="1">
        <v>5.0</v>
      </c>
      <c r="AG44" s="1">
        <v>5.0</v>
      </c>
      <c r="AH44" s="1">
        <v>4.0</v>
      </c>
      <c r="AI44" s="1">
        <v>5.0</v>
      </c>
      <c r="AJ44" s="1">
        <v>5.0</v>
      </c>
      <c r="AK44" s="1">
        <v>5.0</v>
      </c>
      <c r="AL44" s="1">
        <v>4.0</v>
      </c>
      <c r="AM44" s="1">
        <v>3.0</v>
      </c>
      <c r="AN44" s="1">
        <v>3.0</v>
      </c>
      <c r="AO44" s="1">
        <v>3.0</v>
      </c>
      <c r="AP44" s="1">
        <v>5.0</v>
      </c>
      <c r="AQ44" s="1">
        <v>4.0</v>
      </c>
      <c r="AR44" s="1">
        <v>4.0</v>
      </c>
      <c r="AS44" s="1">
        <v>5.0</v>
      </c>
      <c r="AT44" s="1">
        <v>5.0</v>
      </c>
      <c r="AU44" s="1">
        <v>4.0</v>
      </c>
      <c r="AV44" s="1">
        <v>5.0</v>
      </c>
      <c r="AW44" s="1">
        <v>5.0</v>
      </c>
      <c r="AX44" s="1">
        <v>5.0</v>
      </c>
      <c r="AY44" s="1">
        <v>5.0</v>
      </c>
      <c r="AZ44" s="1">
        <v>4.0</v>
      </c>
      <c r="BA44" s="1">
        <v>4.0</v>
      </c>
      <c r="BB44" s="1">
        <v>5.0</v>
      </c>
      <c r="BD44" s="1">
        <v>2122.0</v>
      </c>
      <c r="BE44" s="1" t="s">
        <v>891</v>
      </c>
      <c r="BF44">
        <f t="shared" si="2"/>
        <v>24</v>
      </c>
      <c r="BG44">
        <f t="shared" si="3"/>
        <v>26</v>
      </c>
      <c r="BH44">
        <f t="shared" si="4"/>
        <v>35</v>
      </c>
      <c r="BI44">
        <f t="shared" si="5"/>
        <v>36</v>
      </c>
      <c r="BJ44">
        <f t="shared" si="6"/>
        <v>32</v>
      </c>
      <c r="BK44">
        <f t="shared" si="7"/>
        <v>47</v>
      </c>
      <c r="BL44">
        <f t="shared" si="1"/>
        <v>2122</v>
      </c>
      <c r="BM44" s="34">
        <f>VLOOKUP(BF44,'PROMIS 49 Pediatric T-Score Con'!Q$3:R$35,2,TRUE)</f>
        <v>32</v>
      </c>
      <c r="BN44" t="str">
        <f t="shared" si="8"/>
        <v>Moderate</v>
      </c>
      <c r="BO44" s="126">
        <f>VLOOKUP(BG44,'PROMIS 49 Pediatric T-Score Con'!A$3:B$35,2,TRUE)</f>
        <v>63.4</v>
      </c>
      <c r="BP44" s="127" t="str">
        <f t="shared" si="9"/>
        <v>Moderate</v>
      </c>
      <c r="BQ44" s="34">
        <f>VLOOKUP(BH44,'PROMIS 49 Pediatric T-Score Con'!E$3:F$35,2,TRUE)</f>
        <v>73.8</v>
      </c>
      <c r="BR44" t="str">
        <f t="shared" si="10"/>
        <v>Severe</v>
      </c>
      <c r="BS44" s="34">
        <f>VLOOKUP(BI44,'PROMIS 49 Pediatric T-Score Con'!M$3:N$35,2,TRUE)</f>
        <v>52.64</v>
      </c>
      <c r="BT44" t="str">
        <f t="shared" si="11"/>
        <v>Good</v>
      </c>
      <c r="BU44" s="34">
        <f>VLOOKUP(BJ44,'PROMIS 49 Pediatric T-Score Con'!I$3:J$35,2,TRUE)</f>
        <v>65.4</v>
      </c>
      <c r="BV44" s="127" t="str">
        <f t="shared" si="12"/>
        <v>Severe</v>
      </c>
      <c r="BW44">
        <f>VLOOKUP(BK44,'PROMIS 49 Pediatric T-Score Con'!U$3:V$43,2,TRUE)</f>
        <v>78.5</v>
      </c>
      <c r="BX44" s="127" t="str">
        <f t="shared" si="13"/>
        <v>Severe</v>
      </c>
    </row>
    <row r="45">
      <c r="A45" s="20">
        <v>43867.86354583333</v>
      </c>
      <c r="B45" s="1">
        <v>3.0</v>
      </c>
      <c r="C45" s="1">
        <v>5.0</v>
      </c>
      <c r="D45" s="1">
        <v>4.0</v>
      </c>
      <c r="E45" s="1">
        <v>3.0</v>
      </c>
      <c r="F45" s="1">
        <v>5.0</v>
      </c>
      <c r="G45" s="1">
        <v>5.0</v>
      </c>
      <c r="H45" s="1">
        <v>5.0</v>
      </c>
      <c r="I45" s="1">
        <v>3.0</v>
      </c>
      <c r="J45" s="1">
        <v>3.0</v>
      </c>
      <c r="K45" s="1">
        <v>2.0</v>
      </c>
      <c r="L45" s="1">
        <v>3.0</v>
      </c>
      <c r="M45" s="1">
        <v>2.0</v>
      </c>
      <c r="N45" s="1">
        <v>1.0</v>
      </c>
      <c r="O45" s="1">
        <v>1.0</v>
      </c>
      <c r="P45" s="1">
        <v>2.0</v>
      </c>
      <c r="Q45" s="1">
        <v>2.0</v>
      </c>
      <c r="R45" s="1">
        <v>2.0</v>
      </c>
      <c r="S45" s="1">
        <v>2.0</v>
      </c>
      <c r="T45" s="1">
        <v>3.0</v>
      </c>
      <c r="U45" s="1">
        <v>2.0</v>
      </c>
      <c r="V45" s="1">
        <v>3.0</v>
      </c>
      <c r="W45" s="1">
        <v>4.0</v>
      </c>
      <c r="X45" s="1">
        <v>3.0</v>
      </c>
      <c r="Y45" s="1">
        <v>2.0</v>
      </c>
      <c r="AB45" s="1">
        <v>1.0</v>
      </c>
      <c r="AC45" s="1">
        <v>1.0</v>
      </c>
      <c r="AD45" s="1">
        <v>5.0</v>
      </c>
      <c r="AE45" s="1">
        <v>5.0</v>
      </c>
      <c r="AF45" s="1">
        <v>2.0</v>
      </c>
      <c r="AG45" s="1">
        <v>5.0</v>
      </c>
      <c r="AH45" s="1">
        <v>3.0</v>
      </c>
      <c r="AI45" s="1">
        <v>5.0</v>
      </c>
      <c r="AJ45" s="1">
        <v>2.0</v>
      </c>
      <c r="AK45" s="1">
        <v>3.0</v>
      </c>
      <c r="AL45" s="1">
        <v>3.0</v>
      </c>
      <c r="AM45" s="1">
        <v>2.0</v>
      </c>
      <c r="AN45" s="1">
        <v>2.0</v>
      </c>
      <c r="AO45" s="1">
        <v>4.0</v>
      </c>
      <c r="AP45" s="1">
        <v>2.0</v>
      </c>
      <c r="AQ45" s="1">
        <v>4.0</v>
      </c>
      <c r="AR45" s="1">
        <v>6.0</v>
      </c>
      <c r="AS45" s="1">
        <v>2.0</v>
      </c>
      <c r="AT45" s="1">
        <v>2.0</v>
      </c>
      <c r="AU45" s="1">
        <v>3.0</v>
      </c>
      <c r="AV45" s="1">
        <v>2.0</v>
      </c>
      <c r="AW45" s="1">
        <v>3.0</v>
      </c>
      <c r="AX45" s="1">
        <v>3.0</v>
      </c>
      <c r="AY45" s="1">
        <v>2.0</v>
      </c>
      <c r="AZ45" s="1">
        <v>3.0</v>
      </c>
      <c r="BA45" s="1">
        <v>3.0</v>
      </c>
      <c r="BB45" s="1">
        <v>2.0</v>
      </c>
      <c r="BD45" s="1">
        <v>2184.0</v>
      </c>
      <c r="BE45" s="1" t="s">
        <v>897</v>
      </c>
      <c r="BF45">
        <f t="shared" si="2"/>
        <v>33</v>
      </c>
      <c r="BG45">
        <f t="shared" si="3"/>
        <v>16</v>
      </c>
      <c r="BH45">
        <f t="shared" si="4"/>
        <v>21</v>
      </c>
      <c r="BI45">
        <f t="shared" si="5"/>
        <v>27</v>
      </c>
      <c r="BJ45">
        <f t="shared" si="6"/>
        <v>22</v>
      </c>
      <c r="BK45">
        <f t="shared" si="7"/>
        <v>25</v>
      </c>
      <c r="BL45">
        <f t="shared" si="1"/>
        <v>2184</v>
      </c>
      <c r="BM45" s="34">
        <f>VLOOKUP(BF45,'PROMIS 49 Pediatric T-Score Con'!Q$3:R$35,2,TRUE)</f>
        <v>40</v>
      </c>
      <c r="BN45" t="str">
        <f t="shared" si="8"/>
        <v>Mild</v>
      </c>
      <c r="BO45" s="126">
        <f>VLOOKUP(BG45,'PROMIS 49 Pediatric T-Score Con'!A$3:B$35,2,TRUE)</f>
        <v>51.2</v>
      </c>
      <c r="BP45" s="127" t="str">
        <f t="shared" si="9"/>
        <v>Mild</v>
      </c>
      <c r="BQ45" s="34">
        <f>VLOOKUP(BH45,'PROMIS 49 Pediatric T-Score Con'!E$3:F$35,2,TRUE)</f>
        <v>59</v>
      </c>
      <c r="BR45" t="str">
        <f t="shared" si="10"/>
        <v>Moderate</v>
      </c>
      <c r="BS45" s="34">
        <f>VLOOKUP(BI45,'PROMIS 49 Pediatric T-Score Con'!M$3:N$35,2,TRUE)</f>
        <v>40.9</v>
      </c>
      <c r="BT45" t="str">
        <f t="shared" si="11"/>
        <v>Good</v>
      </c>
      <c r="BU45" s="34">
        <f>VLOOKUP(BJ45,'PROMIS 49 Pediatric T-Score Con'!I$3:J$35,2,TRUE)</f>
        <v>55.7</v>
      </c>
      <c r="BV45" s="127" t="str">
        <f t="shared" si="12"/>
        <v>Moderate</v>
      </c>
      <c r="BW45">
        <f>VLOOKUP(BK45,'PROMIS 49 Pediatric T-Score Con'!U$3:V$43,2,TRUE)</f>
        <v>54.5</v>
      </c>
      <c r="BX45" s="127" t="str">
        <f t="shared" si="13"/>
        <v>Mild</v>
      </c>
    </row>
    <row r="46">
      <c r="A46" s="20">
        <v>43871.42206732639</v>
      </c>
      <c r="B46" s="1">
        <v>5.0</v>
      </c>
      <c r="C46" s="1">
        <v>5.0</v>
      </c>
      <c r="D46" s="1">
        <v>5.0</v>
      </c>
      <c r="E46" s="1">
        <v>5.0</v>
      </c>
      <c r="F46" s="1">
        <v>5.0</v>
      </c>
      <c r="G46" s="1">
        <v>5.0</v>
      </c>
      <c r="H46" s="1">
        <v>5.0</v>
      </c>
      <c r="I46" s="1">
        <v>5.0</v>
      </c>
      <c r="J46" s="1">
        <v>2.0</v>
      </c>
      <c r="K46" s="1">
        <v>2.0</v>
      </c>
      <c r="L46" s="1">
        <v>2.0</v>
      </c>
      <c r="M46" s="1">
        <v>2.0</v>
      </c>
      <c r="N46" s="1">
        <v>3.0</v>
      </c>
      <c r="O46" s="1">
        <v>2.0</v>
      </c>
      <c r="P46" s="1">
        <v>2.0</v>
      </c>
      <c r="Q46" s="1">
        <v>2.0</v>
      </c>
      <c r="R46" s="1">
        <v>1.0</v>
      </c>
      <c r="S46" s="1">
        <v>1.0</v>
      </c>
      <c r="T46" s="1">
        <v>1.0</v>
      </c>
      <c r="U46" s="1">
        <v>2.0</v>
      </c>
      <c r="V46" s="1">
        <v>2.0</v>
      </c>
      <c r="W46" s="1">
        <v>1.0</v>
      </c>
      <c r="X46" s="1">
        <v>3.0</v>
      </c>
      <c r="Y46" s="1">
        <v>3.0</v>
      </c>
      <c r="AB46" s="1">
        <v>5.0</v>
      </c>
      <c r="AC46" s="1">
        <v>5.0</v>
      </c>
      <c r="AD46" s="1">
        <v>4.0</v>
      </c>
      <c r="AE46" s="1">
        <v>4.0</v>
      </c>
      <c r="AF46" s="1">
        <v>3.0</v>
      </c>
      <c r="AG46" s="1">
        <v>4.0</v>
      </c>
      <c r="AH46" s="1">
        <v>5.0</v>
      </c>
      <c r="AI46" s="1">
        <v>3.0</v>
      </c>
      <c r="AJ46" s="1">
        <v>2.0</v>
      </c>
      <c r="AK46" s="1">
        <v>2.0</v>
      </c>
      <c r="AL46" s="1">
        <v>2.0</v>
      </c>
      <c r="AM46" s="1">
        <v>1.0</v>
      </c>
      <c r="AN46" s="1">
        <v>2.0</v>
      </c>
      <c r="AO46" s="1">
        <v>1.0</v>
      </c>
      <c r="AP46" s="1">
        <v>2.0</v>
      </c>
      <c r="AQ46" s="1">
        <v>1.0</v>
      </c>
      <c r="AR46" s="1">
        <v>0.0</v>
      </c>
      <c r="AS46" s="1">
        <v>5.0</v>
      </c>
      <c r="AT46" s="1">
        <v>2.0</v>
      </c>
      <c r="AU46" s="1">
        <v>4.0</v>
      </c>
      <c r="AV46" s="1">
        <v>5.0</v>
      </c>
      <c r="AW46" s="1">
        <v>4.0</v>
      </c>
      <c r="AX46" s="1">
        <v>4.0</v>
      </c>
      <c r="AY46" s="1">
        <v>5.0</v>
      </c>
      <c r="AZ46" s="1">
        <v>1.0</v>
      </c>
      <c r="BA46" s="1">
        <v>2.0</v>
      </c>
      <c r="BB46" s="1">
        <v>2.0</v>
      </c>
      <c r="BD46" s="1">
        <v>2151.0</v>
      </c>
      <c r="BE46" s="1" t="s">
        <v>367</v>
      </c>
      <c r="BF46">
        <f t="shared" si="2"/>
        <v>40</v>
      </c>
      <c r="BG46">
        <f t="shared" si="3"/>
        <v>17</v>
      </c>
      <c r="BH46">
        <f t="shared" si="4"/>
        <v>14</v>
      </c>
      <c r="BI46">
        <f t="shared" si="5"/>
        <v>33</v>
      </c>
      <c r="BJ46">
        <f t="shared" si="6"/>
        <v>13</v>
      </c>
      <c r="BK46">
        <f t="shared" si="7"/>
        <v>34</v>
      </c>
      <c r="BL46">
        <f t="shared" si="1"/>
        <v>2151</v>
      </c>
      <c r="BM46" s="34">
        <f>VLOOKUP(BF46,'PROMIS 49 Pediatric T-Score Con'!Q$3:R$35,2,TRUE)</f>
        <v>59</v>
      </c>
      <c r="BN46" t="str">
        <f t="shared" si="8"/>
        <v>Normal</v>
      </c>
      <c r="BO46" s="126">
        <f>VLOOKUP(BG46,'PROMIS 49 Pediatric T-Score Con'!A$3:B$35,2,TRUE)</f>
        <v>52.5</v>
      </c>
      <c r="BP46" s="127" t="str">
        <f t="shared" si="9"/>
        <v>Mild</v>
      </c>
      <c r="BQ46" s="34" t="str">
        <f>VLOOKUP(BH46,'PROMIS 49 Pediatric T-Score Con'!E$3:F$35,2,TRUE)</f>
        <v>50.6*</v>
      </c>
      <c r="BR46" t="str">
        <f t="shared" si="10"/>
        <v>Severe</v>
      </c>
      <c r="BS46" s="34">
        <f>VLOOKUP(BI46,'PROMIS 49 Pediatric T-Score Con'!M$3:N$35,2,TRUE)</f>
        <v>48.03</v>
      </c>
      <c r="BT46" t="str">
        <f t="shared" si="11"/>
        <v>Good</v>
      </c>
      <c r="BU46" s="34">
        <f>VLOOKUP(BJ46,'PROMIS 49 Pediatric T-Score Con'!I$3:J$35,2,TRUE)</f>
        <v>45.8</v>
      </c>
      <c r="BV46" s="127" t="str">
        <f t="shared" si="12"/>
        <v>Normal</v>
      </c>
      <c r="BW46">
        <f>VLOOKUP(BK46,'PROMIS 49 Pediatric T-Score Con'!U$3:V$43,2,TRUE)</f>
        <v>63.6</v>
      </c>
      <c r="BX46" s="127" t="str">
        <f t="shared" si="13"/>
        <v>Moderate</v>
      </c>
    </row>
    <row r="47">
      <c r="A47" s="20">
        <v>43871.42333207176</v>
      </c>
      <c r="B47" s="1">
        <v>1.0</v>
      </c>
      <c r="C47" s="1">
        <v>4.0</v>
      </c>
      <c r="D47" s="1">
        <v>4.0</v>
      </c>
      <c r="E47" s="1">
        <v>1.0</v>
      </c>
      <c r="F47" s="1">
        <v>5.0</v>
      </c>
      <c r="G47" s="1">
        <v>5.0</v>
      </c>
      <c r="H47" s="1">
        <v>5.0</v>
      </c>
      <c r="I47" s="1">
        <v>1.0</v>
      </c>
      <c r="J47" s="1">
        <v>2.0</v>
      </c>
      <c r="K47" s="1">
        <v>1.0</v>
      </c>
      <c r="L47" s="1">
        <v>3.0</v>
      </c>
      <c r="M47" s="1">
        <v>1.0</v>
      </c>
      <c r="N47" s="1">
        <v>2.0</v>
      </c>
      <c r="O47" s="1">
        <v>2.0</v>
      </c>
      <c r="P47" s="1">
        <v>2.0</v>
      </c>
      <c r="Q47" s="1">
        <v>2.0</v>
      </c>
      <c r="R47" s="1">
        <v>2.0</v>
      </c>
      <c r="S47" s="1">
        <v>1.0</v>
      </c>
      <c r="T47" s="1">
        <v>2.0</v>
      </c>
      <c r="U47" s="1">
        <v>2.0</v>
      </c>
      <c r="V47" s="1">
        <v>2.0</v>
      </c>
      <c r="W47" s="1">
        <v>2.0</v>
      </c>
      <c r="X47" s="1">
        <v>1.0</v>
      </c>
      <c r="Y47" s="1">
        <v>2.0</v>
      </c>
      <c r="AB47" s="1">
        <v>4.0</v>
      </c>
      <c r="AC47" s="1">
        <v>4.0</v>
      </c>
      <c r="AD47" s="1">
        <v>4.0</v>
      </c>
      <c r="AE47" s="1">
        <v>3.0</v>
      </c>
      <c r="AF47" s="1">
        <v>4.0</v>
      </c>
      <c r="AG47" s="1">
        <v>4.0</v>
      </c>
      <c r="AH47" s="1">
        <v>3.0</v>
      </c>
      <c r="AI47" s="1">
        <v>4.0</v>
      </c>
      <c r="AJ47" s="1">
        <v>3.0</v>
      </c>
      <c r="AK47" s="1">
        <v>4.0</v>
      </c>
      <c r="AL47" s="1">
        <v>3.0</v>
      </c>
      <c r="AM47" s="1">
        <v>3.0</v>
      </c>
      <c r="AN47" s="1">
        <v>3.0</v>
      </c>
      <c r="AO47" s="1">
        <v>3.0</v>
      </c>
      <c r="AP47" s="1">
        <v>4.0</v>
      </c>
      <c r="AQ47" s="1">
        <v>4.0</v>
      </c>
      <c r="AR47" s="1">
        <v>5.0</v>
      </c>
      <c r="AS47" s="1">
        <v>5.0</v>
      </c>
      <c r="AT47" s="1">
        <v>5.0</v>
      </c>
      <c r="AU47" s="1">
        <v>5.0</v>
      </c>
      <c r="AV47" s="1">
        <v>5.0</v>
      </c>
      <c r="AW47" s="1">
        <v>5.0</v>
      </c>
      <c r="AX47" s="1">
        <v>5.0</v>
      </c>
      <c r="AY47" s="1">
        <v>5.0</v>
      </c>
      <c r="AZ47" s="1">
        <v>5.0</v>
      </c>
      <c r="BA47" s="1">
        <v>4.0</v>
      </c>
      <c r="BB47" s="1">
        <v>5.0</v>
      </c>
      <c r="BD47" s="1">
        <v>2188.0</v>
      </c>
      <c r="BE47" s="1" t="s">
        <v>898</v>
      </c>
      <c r="BF47">
        <f t="shared" si="2"/>
        <v>26</v>
      </c>
      <c r="BG47">
        <f t="shared" si="3"/>
        <v>15</v>
      </c>
      <c r="BH47">
        <f t="shared" si="4"/>
        <v>14</v>
      </c>
      <c r="BI47">
        <f t="shared" si="5"/>
        <v>30</v>
      </c>
      <c r="BJ47">
        <f t="shared" si="6"/>
        <v>27</v>
      </c>
      <c r="BK47">
        <f t="shared" si="7"/>
        <v>49</v>
      </c>
      <c r="BL47">
        <f t="shared" si="1"/>
        <v>2188</v>
      </c>
      <c r="BM47" s="34">
        <f>VLOOKUP(BF47,'PROMIS 49 Pediatric T-Score Con'!Q$3:R$35,2,TRUE)</f>
        <v>33</v>
      </c>
      <c r="BN47" t="str">
        <f t="shared" si="8"/>
        <v>Moderate</v>
      </c>
      <c r="BO47" s="126" t="str">
        <f>VLOOKUP(BG47,'PROMIS 49 Pediatric T-Score Con'!A$3:B$35,2,TRUE)</f>
        <v>49.8*</v>
      </c>
      <c r="BP47" s="127" t="str">
        <f t="shared" si="9"/>
        <v>Severe</v>
      </c>
      <c r="BQ47" s="34" t="str">
        <f>VLOOKUP(BH47,'PROMIS 49 Pediatric T-Score Con'!E$3:F$35,2,TRUE)</f>
        <v>50.6*</v>
      </c>
      <c r="BR47" t="str">
        <f t="shared" si="10"/>
        <v>Severe</v>
      </c>
      <c r="BS47" s="34">
        <f>VLOOKUP(BI47,'PROMIS 49 Pediatric T-Score Con'!M$3:N$35,2,TRUE)</f>
        <v>44.27</v>
      </c>
      <c r="BT47" t="str">
        <f t="shared" si="11"/>
        <v>Good</v>
      </c>
      <c r="BU47" s="34">
        <f>VLOOKUP(BJ47,'PROMIS 49 Pediatric T-Score Con'!I$3:J$35,2,TRUE)</f>
        <v>60.4</v>
      </c>
      <c r="BV47" s="127" t="str">
        <f t="shared" si="12"/>
        <v>Moderate</v>
      </c>
      <c r="BW47">
        <f>VLOOKUP(BK47,'PROMIS 49 Pediatric T-Score Con'!U$3:V$43,2,TRUE)</f>
        <v>82</v>
      </c>
      <c r="BX47" s="127" t="str">
        <f t="shared" si="13"/>
        <v>Severe</v>
      </c>
    </row>
    <row r="48">
      <c r="A48" s="20">
        <v>43881.65873519676</v>
      </c>
      <c r="B48" s="1">
        <v>3.0</v>
      </c>
      <c r="C48" s="1">
        <v>5.0</v>
      </c>
      <c r="D48" s="1">
        <v>5.0</v>
      </c>
      <c r="E48" s="1">
        <v>4.0</v>
      </c>
      <c r="F48" s="1">
        <v>5.0</v>
      </c>
      <c r="G48" s="1">
        <v>5.0</v>
      </c>
      <c r="H48" s="1">
        <v>5.0</v>
      </c>
      <c r="I48" s="1">
        <v>4.0</v>
      </c>
      <c r="J48" s="1">
        <v>3.0</v>
      </c>
      <c r="K48" s="1">
        <v>4.0</v>
      </c>
      <c r="L48" s="1">
        <v>5.0</v>
      </c>
      <c r="M48" s="1">
        <v>2.0</v>
      </c>
      <c r="N48" s="1">
        <v>5.0</v>
      </c>
      <c r="O48" s="1">
        <v>3.0</v>
      </c>
      <c r="P48" s="1">
        <v>3.0</v>
      </c>
      <c r="Q48" s="1">
        <v>2.0</v>
      </c>
      <c r="R48" s="1">
        <v>5.0</v>
      </c>
      <c r="S48" s="1">
        <v>5.0</v>
      </c>
      <c r="T48" s="1">
        <v>5.0</v>
      </c>
      <c r="U48" s="1">
        <v>5.0</v>
      </c>
      <c r="V48" s="1">
        <v>4.0</v>
      </c>
      <c r="W48" s="1">
        <v>5.0</v>
      </c>
      <c r="X48" s="1">
        <v>5.0</v>
      </c>
      <c r="Y48" s="1">
        <v>4.0</v>
      </c>
      <c r="AB48" s="1">
        <v>2.0</v>
      </c>
      <c r="AC48" s="1">
        <v>2.0</v>
      </c>
      <c r="AD48" s="1">
        <v>3.0</v>
      </c>
      <c r="AE48" s="1">
        <v>3.0</v>
      </c>
      <c r="AF48" s="1">
        <v>4.0</v>
      </c>
      <c r="AG48" s="1">
        <v>3.0</v>
      </c>
      <c r="AH48" s="1">
        <v>2.0</v>
      </c>
      <c r="AI48" s="1">
        <v>3.0</v>
      </c>
      <c r="AJ48" s="1">
        <v>3.0</v>
      </c>
      <c r="AK48" s="1">
        <v>3.0</v>
      </c>
      <c r="AL48" s="1">
        <v>3.0</v>
      </c>
      <c r="AM48" s="1">
        <v>1.0</v>
      </c>
      <c r="AN48" s="1">
        <v>1.0</v>
      </c>
      <c r="AO48" s="1">
        <v>5.0</v>
      </c>
      <c r="AP48" s="1">
        <v>4.0</v>
      </c>
      <c r="AQ48" s="1">
        <v>3.0</v>
      </c>
      <c r="AR48" s="1">
        <v>3.0</v>
      </c>
      <c r="AS48" s="1">
        <v>4.0</v>
      </c>
      <c r="AT48" s="1">
        <v>4.0</v>
      </c>
      <c r="AU48" s="1">
        <v>2.0</v>
      </c>
      <c r="AV48" s="1">
        <v>4.0</v>
      </c>
      <c r="AW48" s="1">
        <v>4.0</v>
      </c>
      <c r="AX48" s="1">
        <v>4.0</v>
      </c>
      <c r="AY48" s="1">
        <v>4.0</v>
      </c>
      <c r="AZ48" s="1">
        <v>4.0</v>
      </c>
      <c r="BA48" s="1">
        <v>2.0</v>
      </c>
      <c r="BB48" s="1">
        <v>4.0</v>
      </c>
      <c r="BD48" s="1">
        <v>2052.0</v>
      </c>
      <c r="BE48" s="1" t="s">
        <v>883</v>
      </c>
      <c r="BF48">
        <f t="shared" si="2"/>
        <v>36</v>
      </c>
      <c r="BG48">
        <f t="shared" si="3"/>
        <v>27</v>
      </c>
      <c r="BH48">
        <f t="shared" si="4"/>
        <v>38</v>
      </c>
      <c r="BI48">
        <f t="shared" si="5"/>
        <v>22</v>
      </c>
      <c r="BJ48">
        <f t="shared" si="6"/>
        <v>23</v>
      </c>
      <c r="BK48">
        <f t="shared" si="7"/>
        <v>36</v>
      </c>
      <c r="BL48">
        <f t="shared" si="1"/>
        <v>2052</v>
      </c>
      <c r="BM48" s="34">
        <f>VLOOKUP(BF48,'PROMIS 49 Pediatric T-Score Con'!Q$3:R$35,2,TRUE)</f>
        <v>45</v>
      </c>
      <c r="BN48" t="str">
        <f t="shared" si="8"/>
        <v>Normal</v>
      </c>
      <c r="BO48" s="126">
        <f>VLOOKUP(BG48,'PROMIS 49 Pediatric T-Score Con'!A$3:B$35,2,TRUE)</f>
        <v>64.5</v>
      </c>
      <c r="BP48" s="127" t="str">
        <f t="shared" si="9"/>
        <v>Moderate</v>
      </c>
      <c r="BQ48" s="34">
        <f>VLOOKUP(BH48,'PROMIS 49 Pediatric T-Score Con'!E$3:F$35,2,TRUE)</f>
        <v>78.1</v>
      </c>
      <c r="BR48" t="str">
        <f t="shared" si="10"/>
        <v>Severe</v>
      </c>
      <c r="BS48" s="34">
        <f>VLOOKUP(BI48,'PROMIS 49 Pediatric T-Score Con'!M$3:N$35,2,TRUE)</f>
        <v>35.64</v>
      </c>
      <c r="BT48" t="str">
        <f t="shared" si="11"/>
        <v>Fair</v>
      </c>
      <c r="BU48" s="34">
        <f>VLOOKUP(BJ48,'PROMIS 49 Pediatric T-Score Con'!I$3:J$35,2,TRUE)</f>
        <v>56.6</v>
      </c>
      <c r="BV48" s="127" t="str">
        <f t="shared" si="12"/>
        <v>Moderate</v>
      </c>
      <c r="BW48">
        <f>VLOOKUP(BK48,'PROMIS 49 Pediatric T-Score Con'!U$3:V$43,2,TRUE)</f>
        <v>65.6</v>
      </c>
      <c r="BX48" s="127" t="str">
        <f t="shared" si="13"/>
        <v>Severe</v>
      </c>
    </row>
    <row r="49">
      <c r="A49" s="20">
        <v>43894.36956303241</v>
      </c>
      <c r="B49" s="1">
        <v>5.0</v>
      </c>
      <c r="C49" s="1">
        <v>5.0</v>
      </c>
      <c r="D49" s="1">
        <v>5.0</v>
      </c>
      <c r="E49" s="1">
        <v>5.0</v>
      </c>
      <c r="F49" s="1">
        <v>5.0</v>
      </c>
      <c r="G49" s="1">
        <v>5.0</v>
      </c>
      <c r="H49" s="1">
        <v>5.0</v>
      </c>
      <c r="I49" s="1">
        <v>5.0</v>
      </c>
      <c r="J49" s="1">
        <v>1.0</v>
      </c>
      <c r="K49" s="1">
        <v>1.0</v>
      </c>
      <c r="L49" s="1">
        <v>1.0</v>
      </c>
      <c r="M49" s="1">
        <v>1.0</v>
      </c>
      <c r="N49" s="1">
        <v>1.0</v>
      </c>
      <c r="O49" s="1">
        <v>1.0</v>
      </c>
      <c r="P49" s="1">
        <v>1.0</v>
      </c>
      <c r="Q49" s="1">
        <v>1.0</v>
      </c>
      <c r="R49" s="1">
        <v>1.0</v>
      </c>
      <c r="S49" s="1">
        <v>1.0</v>
      </c>
      <c r="T49" s="1">
        <v>1.0</v>
      </c>
      <c r="U49" s="1">
        <v>1.0</v>
      </c>
      <c r="V49" s="1">
        <v>2.0</v>
      </c>
      <c r="W49" s="1">
        <v>1.0</v>
      </c>
      <c r="X49" s="1">
        <v>1.0</v>
      </c>
      <c r="Y49" s="1">
        <v>2.0</v>
      </c>
      <c r="AB49" s="1">
        <v>5.0</v>
      </c>
      <c r="AC49" s="1">
        <v>4.0</v>
      </c>
      <c r="AD49" s="1">
        <v>5.0</v>
      </c>
      <c r="AE49" s="1">
        <v>5.0</v>
      </c>
      <c r="AF49" s="1">
        <v>5.0</v>
      </c>
      <c r="AG49" s="1">
        <v>5.0</v>
      </c>
      <c r="AH49" s="1">
        <v>4.0</v>
      </c>
      <c r="AI49" s="1">
        <v>5.0</v>
      </c>
      <c r="AJ49" s="1">
        <v>1.0</v>
      </c>
      <c r="AK49" s="1">
        <v>1.0</v>
      </c>
      <c r="AL49" s="1">
        <v>1.0</v>
      </c>
      <c r="AM49" s="1">
        <v>1.0</v>
      </c>
      <c r="AN49" s="1">
        <v>1.0</v>
      </c>
      <c r="AO49" s="1">
        <v>1.0</v>
      </c>
      <c r="AP49" s="1">
        <v>1.0</v>
      </c>
      <c r="AQ49" s="1">
        <v>1.0</v>
      </c>
      <c r="AR49" s="1">
        <v>0.0</v>
      </c>
      <c r="AS49" s="1">
        <v>2.0</v>
      </c>
      <c r="AT49" s="1">
        <v>1.0</v>
      </c>
      <c r="AU49" s="1">
        <v>1.0</v>
      </c>
      <c r="AV49" s="1">
        <v>2.0</v>
      </c>
      <c r="AW49" s="1">
        <v>1.0</v>
      </c>
      <c r="AX49" s="1">
        <v>1.0</v>
      </c>
      <c r="AY49" s="1">
        <v>1.0</v>
      </c>
      <c r="AZ49" s="1">
        <v>1.0</v>
      </c>
      <c r="BA49" s="1">
        <v>1.0</v>
      </c>
      <c r="BB49" s="1">
        <v>2.0</v>
      </c>
      <c r="BD49" s="1">
        <v>2188.0</v>
      </c>
      <c r="BE49" s="1" t="s">
        <v>898</v>
      </c>
      <c r="BF49">
        <f t="shared" si="2"/>
        <v>40</v>
      </c>
      <c r="BG49">
        <f t="shared" si="3"/>
        <v>8</v>
      </c>
      <c r="BH49">
        <f t="shared" si="4"/>
        <v>10</v>
      </c>
      <c r="BI49">
        <f t="shared" si="5"/>
        <v>38</v>
      </c>
      <c r="BJ49">
        <f t="shared" si="6"/>
        <v>8</v>
      </c>
      <c r="BK49">
        <f t="shared" si="7"/>
        <v>13</v>
      </c>
      <c r="BL49">
        <f t="shared" si="1"/>
        <v>2188</v>
      </c>
      <c r="BM49" s="34">
        <f>VLOOKUP(BF49,'PROMIS 49 Pediatric T-Score Con'!Q$3:R$35,2,TRUE)</f>
        <v>59</v>
      </c>
      <c r="BN49" t="str">
        <f t="shared" si="8"/>
        <v>Normal</v>
      </c>
      <c r="BO49" s="126">
        <f>VLOOKUP(BG49,'PROMIS 49 Pediatric T-Score Con'!A$3:B$35,2,TRUE)</f>
        <v>33.5</v>
      </c>
      <c r="BP49" s="127" t="str">
        <f t="shared" si="9"/>
        <v>Normal</v>
      </c>
      <c r="BQ49" s="34">
        <f>VLOOKUP(BH49,'PROMIS 49 Pediatric T-Score Con'!E$3:F$35,2,TRUE)</f>
        <v>43.2</v>
      </c>
      <c r="BR49" t="str">
        <f t="shared" si="10"/>
        <v>Normal</v>
      </c>
      <c r="BS49" s="34">
        <f>VLOOKUP(BI49,'PROMIS 49 Pediatric T-Score Con'!M$3:N$35,2,TRUE)</f>
        <v>56.82</v>
      </c>
      <c r="BT49" t="str">
        <f t="shared" si="11"/>
        <v>Good</v>
      </c>
      <c r="BU49" s="34">
        <f>VLOOKUP(BJ49,'PROMIS 49 Pediatric T-Score Con'!I$3:J$35,2,TRUE)</f>
        <v>34</v>
      </c>
      <c r="BV49" s="127" t="str">
        <f t="shared" si="12"/>
        <v>Normal</v>
      </c>
      <c r="BW49">
        <f>VLOOKUP(BK49,'PROMIS 49 Pediatric T-Score Con'!U$3:V$43,2,TRUE)</f>
        <v>39</v>
      </c>
      <c r="BX49" s="127" t="str">
        <f t="shared" si="13"/>
        <v>Normal</v>
      </c>
    </row>
    <row r="50">
      <c r="A50" s="20">
        <v>43902.38148107639</v>
      </c>
      <c r="B50" s="1">
        <v>3.0</v>
      </c>
      <c r="C50" s="1">
        <v>4.0</v>
      </c>
      <c r="D50" s="1">
        <v>3.0</v>
      </c>
      <c r="E50" s="1">
        <v>2.0</v>
      </c>
      <c r="F50" s="1">
        <v>3.0</v>
      </c>
      <c r="G50" s="1">
        <v>5.0</v>
      </c>
      <c r="H50" s="1">
        <v>4.0</v>
      </c>
      <c r="I50" s="1">
        <v>3.0</v>
      </c>
      <c r="J50" s="1">
        <v>4.0</v>
      </c>
      <c r="K50" s="1">
        <v>5.0</v>
      </c>
      <c r="L50" s="1">
        <v>4.0</v>
      </c>
      <c r="M50" s="1">
        <v>2.0</v>
      </c>
      <c r="N50" s="1">
        <v>4.0</v>
      </c>
      <c r="O50" s="1">
        <v>4.0</v>
      </c>
      <c r="P50" s="1">
        <v>4.0</v>
      </c>
      <c r="Q50" s="1">
        <v>3.0</v>
      </c>
      <c r="R50" s="1">
        <v>4.0</v>
      </c>
      <c r="S50" s="1">
        <v>2.0</v>
      </c>
      <c r="T50" s="1">
        <v>5.0</v>
      </c>
      <c r="U50" s="1">
        <v>5.0</v>
      </c>
      <c r="V50" s="1">
        <v>5.0</v>
      </c>
      <c r="W50" s="1">
        <v>4.0</v>
      </c>
      <c r="X50" s="1">
        <v>3.0</v>
      </c>
      <c r="Y50" s="1">
        <v>3.0</v>
      </c>
      <c r="AB50" s="1">
        <v>4.0</v>
      </c>
      <c r="AC50" s="1">
        <v>4.0</v>
      </c>
      <c r="AD50" s="1">
        <v>4.0</v>
      </c>
      <c r="AE50" s="1">
        <v>4.0</v>
      </c>
      <c r="AF50" s="1">
        <v>4.0</v>
      </c>
      <c r="AG50" s="1">
        <v>4.0</v>
      </c>
      <c r="AH50" s="1">
        <v>4.0</v>
      </c>
      <c r="AI50" s="1">
        <v>4.0</v>
      </c>
      <c r="AJ50" s="1">
        <v>4.0</v>
      </c>
      <c r="AK50" s="1">
        <v>5.0</v>
      </c>
      <c r="AL50" s="1">
        <v>5.0</v>
      </c>
      <c r="AM50" s="1">
        <v>4.0</v>
      </c>
      <c r="AN50" s="1">
        <v>3.0</v>
      </c>
      <c r="AO50" s="1">
        <v>2.0</v>
      </c>
      <c r="AP50" s="1">
        <v>3.0</v>
      </c>
      <c r="AQ50" s="1">
        <v>4.0</v>
      </c>
      <c r="AR50" s="1">
        <v>4.0</v>
      </c>
      <c r="AS50" s="1">
        <v>3.0</v>
      </c>
      <c r="AT50" s="1">
        <v>4.0</v>
      </c>
      <c r="AU50" s="1">
        <v>3.0</v>
      </c>
      <c r="AV50" s="1">
        <v>5.0</v>
      </c>
      <c r="AW50" s="1">
        <v>5.0</v>
      </c>
      <c r="AX50" s="1">
        <v>4.0</v>
      </c>
      <c r="AY50" s="1">
        <v>4.0</v>
      </c>
      <c r="AZ50" s="1">
        <v>3.0</v>
      </c>
      <c r="BA50" s="1">
        <v>4.0</v>
      </c>
      <c r="BB50" s="1">
        <v>4.0</v>
      </c>
      <c r="BD50" s="1">
        <v>2122.0</v>
      </c>
      <c r="BE50" s="1" t="s">
        <v>891</v>
      </c>
      <c r="BF50">
        <f t="shared" si="2"/>
        <v>27</v>
      </c>
      <c r="BG50">
        <f t="shared" si="3"/>
        <v>30</v>
      </c>
      <c r="BH50">
        <f t="shared" si="4"/>
        <v>31</v>
      </c>
      <c r="BI50">
        <f t="shared" si="5"/>
        <v>32</v>
      </c>
      <c r="BJ50">
        <f t="shared" si="6"/>
        <v>30</v>
      </c>
      <c r="BK50">
        <f t="shared" si="7"/>
        <v>39</v>
      </c>
      <c r="BL50">
        <f t="shared" si="1"/>
        <v>2122</v>
      </c>
      <c r="BM50" s="34">
        <f>VLOOKUP(BF50,'PROMIS 49 Pediatric T-Score Con'!Q$3:R$35,2,TRUE)</f>
        <v>34</v>
      </c>
      <c r="BN50" t="str">
        <f t="shared" si="8"/>
        <v>Moderate</v>
      </c>
      <c r="BO50" s="126">
        <f>VLOOKUP(BG50,'PROMIS 49 Pediatric T-Score Con'!A$3:B$35,2,TRUE)</f>
        <v>68.1</v>
      </c>
      <c r="BP50" s="127" t="str">
        <f t="shared" si="9"/>
        <v>Severe</v>
      </c>
      <c r="BQ50" s="34">
        <f>VLOOKUP(BH50,'PROMIS 49 Pediatric T-Score Con'!E$3:F$35,2,TRUE)</f>
        <v>69.3</v>
      </c>
      <c r="BR50" t="str">
        <f t="shared" si="10"/>
        <v>Severe</v>
      </c>
      <c r="BS50" s="34">
        <f>VLOOKUP(BI50,'PROMIS 49 Pediatric T-Score Con'!M$3:N$35,2,TRUE)</f>
        <v>46.71</v>
      </c>
      <c r="BT50" t="str">
        <f t="shared" si="11"/>
        <v>Good</v>
      </c>
      <c r="BU50" s="34">
        <f>VLOOKUP(BJ50,'PROMIS 49 Pediatric T-Score Con'!I$3:J$35,2,TRUE)</f>
        <v>63.4</v>
      </c>
      <c r="BV50" s="127" t="str">
        <f t="shared" si="12"/>
        <v>Moderate</v>
      </c>
      <c r="BW50">
        <f>VLOOKUP(BK50,'PROMIS 49 Pediatric T-Score Con'!U$3:V$43,2,TRUE)</f>
        <v>68.7</v>
      </c>
      <c r="BX50" s="127" t="str">
        <f t="shared" si="13"/>
        <v>Severe</v>
      </c>
    </row>
    <row r="51">
      <c r="A51" s="20">
        <v>43903.51692556713</v>
      </c>
      <c r="B51" s="1">
        <v>2.0</v>
      </c>
      <c r="C51" s="1">
        <v>4.0</v>
      </c>
      <c r="D51" s="1">
        <v>5.0</v>
      </c>
      <c r="E51" s="1">
        <v>2.0</v>
      </c>
      <c r="F51" s="1">
        <v>5.0</v>
      </c>
      <c r="G51" s="1">
        <v>5.0</v>
      </c>
      <c r="H51" s="1">
        <v>5.0</v>
      </c>
      <c r="I51" s="1">
        <v>2.0</v>
      </c>
      <c r="J51" s="1">
        <v>1.0</v>
      </c>
      <c r="K51" s="1">
        <v>2.0</v>
      </c>
      <c r="L51" s="1">
        <v>2.0</v>
      </c>
      <c r="M51" s="1">
        <v>1.0</v>
      </c>
      <c r="N51" s="1">
        <v>1.0</v>
      </c>
      <c r="O51" s="1">
        <v>1.0</v>
      </c>
      <c r="P51" s="1">
        <v>2.0</v>
      </c>
      <c r="Q51" s="1">
        <v>2.0</v>
      </c>
      <c r="R51" s="1">
        <v>1.0</v>
      </c>
      <c r="S51" s="1">
        <v>1.0</v>
      </c>
      <c r="T51" s="1">
        <v>2.0</v>
      </c>
      <c r="U51" s="1">
        <v>2.0</v>
      </c>
      <c r="V51" s="1">
        <v>2.0</v>
      </c>
      <c r="W51" s="1">
        <v>1.0</v>
      </c>
      <c r="X51" s="1">
        <v>1.0</v>
      </c>
      <c r="Y51" s="1">
        <v>1.0</v>
      </c>
      <c r="AB51" s="1">
        <v>5.0</v>
      </c>
      <c r="AC51" s="1">
        <v>5.0</v>
      </c>
      <c r="AD51" s="1">
        <v>5.0</v>
      </c>
      <c r="AE51" s="1">
        <v>2.0</v>
      </c>
      <c r="AF51" s="1">
        <v>5.0</v>
      </c>
      <c r="AG51" s="1">
        <v>2.0</v>
      </c>
      <c r="AH51" s="1">
        <v>5.0</v>
      </c>
      <c r="AI51" s="1">
        <v>2.0</v>
      </c>
      <c r="AJ51" s="1">
        <v>2.0</v>
      </c>
      <c r="AK51" s="1">
        <v>3.0</v>
      </c>
      <c r="AL51" s="1">
        <v>2.0</v>
      </c>
      <c r="AM51" s="1">
        <v>2.0</v>
      </c>
      <c r="AN51" s="1">
        <v>1.0</v>
      </c>
      <c r="AO51" s="1">
        <v>1.0</v>
      </c>
      <c r="AP51" s="1">
        <v>3.0</v>
      </c>
      <c r="AQ51" s="1">
        <v>2.0</v>
      </c>
      <c r="AR51" s="1">
        <v>4.0</v>
      </c>
      <c r="AS51" s="1">
        <v>3.0</v>
      </c>
      <c r="AT51" s="1">
        <v>3.0</v>
      </c>
      <c r="AU51" s="1">
        <v>2.0</v>
      </c>
      <c r="AV51" s="1">
        <v>3.0</v>
      </c>
      <c r="AW51" s="1">
        <v>3.0</v>
      </c>
      <c r="AX51" s="1">
        <v>2.0</v>
      </c>
      <c r="AY51" s="1">
        <v>3.0</v>
      </c>
      <c r="AZ51" s="1">
        <v>2.0</v>
      </c>
      <c r="BA51" s="1">
        <v>2.0</v>
      </c>
      <c r="BB51" s="1">
        <v>2.0</v>
      </c>
      <c r="BD51" s="1">
        <v>2220.0</v>
      </c>
      <c r="BE51" s="1" t="s">
        <v>900</v>
      </c>
      <c r="BF51">
        <f t="shared" si="2"/>
        <v>30</v>
      </c>
      <c r="BG51">
        <f t="shared" si="3"/>
        <v>12</v>
      </c>
      <c r="BH51">
        <f t="shared" si="4"/>
        <v>11</v>
      </c>
      <c r="BI51">
        <f t="shared" si="5"/>
        <v>31</v>
      </c>
      <c r="BJ51">
        <f t="shared" si="6"/>
        <v>16</v>
      </c>
      <c r="BK51">
        <f t="shared" si="7"/>
        <v>25</v>
      </c>
      <c r="BL51">
        <f t="shared" si="1"/>
        <v>2220</v>
      </c>
      <c r="BM51" s="34">
        <f>VLOOKUP(BF51,'PROMIS 49 Pediatric T-Score Con'!Q$3:R$35,2,TRUE)</f>
        <v>37</v>
      </c>
      <c r="BN51" t="str">
        <f t="shared" si="8"/>
        <v>Moderate</v>
      </c>
      <c r="BO51" s="126">
        <f>VLOOKUP(BG51,'PROMIS 49 Pediatric T-Score Con'!A$3:B$35,2,TRUE)</f>
        <v>44.9</v>
      </c>
      <c r="BP51" s="127" t="str">
        <f t="shared" si="9"/>
        <v>Normal</v>
      </c>
      <c r="BQ51" s="34">
        <f>VLOOKUP(BH51,'PROMIS 49 Pediatric T-Score Con'!E$3:F$35,2,TRUE)</f>
        <v>45.5</v>
      </c>
      <c r="BR51" t="str">
        <f t="shared" si="10"/>
        <v>Normal</v>
      </c>
      <c r="BS51" s="34">
        <f>VLOOKUP(BI51,'PROMIS 49 Pediatric T-Score Con'!M$3:N$35,2,TRUE)</f>
        <v>45.47</v>
      </c>
      <c r="BT51" t="str">
        <f t="shared" si="11"/>
        <v>Good</v>
      </c>
      <c r="BU51" s="34" t="str">
        <f>VLOOKUP(BJ51,'PROMIS 49 Pediatric T-Score Con'!I$3:J$35,2,TRUE)</f>
        <v>49.5*</v>
      </c>
      <c r="BV51" s="127" t="str">
        <f t="shared" si="12"/>
        <v>Severe</v>
      </c>
      <c r="BW51">
        <f>VLOOKUP(BK51,'PROMIS 49 Pediatric T-Score Con'!U$3:V$43,2,TRUE)</f>
        <v>54.5</v>
      </c>
      <c r="BX51" s="127" t="str">
        <f t="shared" si="13"/>
        <v>Mild</v>
      </c>
    </row>
    <row r="52">
      <c r="A52" s="20">
        <v>43963.41812827546</v>
      </c>
      <c r="B52" s="1">
        <v>3.0</v>
      </c>
      <c r="C52" s="1">
        <v>4.0</v>
      </c>
      <c r="D52" s="1">
        <v>3.0</v>
      </c>
      <c r="E52" s="1">
        <v>3.0</v>
      </c>
      <c r="F52" s="1">
        <v>3.0</v>
      </c>
      <c r="G52" s="1">
        <v>4.0</v>
      </c>
      <c r="H52" s="1">
        <v>3.0</v>
      </c>
      <c r="I52" s="1">
        <v>3.0</v>
      </c>
      <c r="J52" s="1">
        <v>3.0</v>
      </c>
      <c r="K52" s="1">
        <v>4.0</v>
      </c>
      <c r="L52" s="1">
        <v>4.0</v>
      </c>
      <c r="M52" s="1">
        <v>2.0</v>
      </c>
      <c r="N52" s="1">
        <v>3.0</v>
      </c>
      <c r="O52" s="1">
        <v>4.0</v>
      </c>
      <c r="P52" s="1">
        <v>3.0</v>
      </c>
      <c r="Q52" s="1">
        <v>3.0</v>
      </c>
      <c r="R52" s="1">
        <v>3.0</v>
      </c>
      <c r="S52" s="1">
        <v>2.0</v>
      </c>
      <c r="T52" s="1">
        <v>4.0</v>
      </c>
      <c r="U52" s="1">
        <v>4.0</v>
      </c>
      <c r="V52" s="1">
        <v>5.0</v>
      </c>
      <c r="W52" s="1">
        <v>4.0</v>
      </c>
      <c r="X52" s="1">
        <v>3.0</v>
      </c>
      <c r="Y52" s="1">
        <v>4.0</v>
      </c>
      <c r="AB52" s="1">
        <v>5.0</v>
      </c>
      <c r="AC52" s="1">
        <v>4.0</v>
      </c>
      <c r="AD52" s="1">
        <v>5.0</v>
      </c>
      <c r="AE52" s="1">
        <v>5.0</v>
      </c>
      <c r="AF52" s="1">
        <v>5.0</v>
      </c>
      <c r="AG52" s="1">
        <v>5.0</v>
      </c>
      <c r="AH52" s="1">
        <v>3.0</v>
      </c>
      <c r="AI52" s="1">
        <v>5.0</v>
      </c>
      <c r="AJ52" s="1">
        <v>5.0</v>
      </c>
      <c r="AK52" s="1">
        <v>5.0</v>
      </c>
      <c r="AL52" s="1">
        <v>4.0</v>
      </c>
      <c r="AM52" s="1">
        <v>3.0</v>
      </c>
      <c r="AN52" s="1">
        <v>3.0</v>
      </c>
      <c r="AO52" s="1">
        <v>3.0</v>
      </c>
      <c r="AP52" s="1">
        <v>4.0</v>
      </c>
      <c r="AQ52" s="1">
        <v>5.0</v>
      </c>
      <c r="AR52" s="1">
        <v>3.0</v>
      </c>
      <c r="AS52" s="1">
        <v>4.0</v>
      </c>
      <c r="AT52" s="1">
        <v>5.0</v>
      </c>
      <c r="AU52" s="1">
        <v>4.0</v>
      </c>
      <c r="AV52" s="1">
        <v>5.0</v>
      </c>
      <c r="AW52" s="1">
        <v>5.0</v>
      </c>
      <c r="AX52" s="1">
        <v>5.0</v>
      </c>
      <c r="AY52" s="1">
        <v>5.0</v>
      </c>
      <c r="AZ52" s="1">
        <v>4.0</v>
      </c>
      <c r="BA52" s="1">
        <v>4.0</v>
      </c>
      <c r="BB52" s="1">
        <v>5.0</v>
      </c>
      <c r="BD52" s="1">
        <v>2122.0</v>
      </c>
      <c r="BE52" s="1" t="s">
        <v>903</v>
      </c>
      <c r="BF52">
        <f t="shared" si="2"/>
        <v>26</v>
      </c>
      <c r="BG52">
        <f t="shared" si="3"/>
        <v>26</v>
      </c>
      <c r="BH52">
        <f t="shared" si="4"/>
        <v>29</v>
      </c>
      <c r="BI52">
        <f t="shared" si="5"/>
        <v>37</v>
      </c>
      <c r="BJ52">
        <f t="shared" si="6"/>
        <v>32</v>
      </c>
      <c r="BK52">
        <f t="shared" si="7"/>
        <v>46</v>
      </c>
      <c r="BL52">
        <f t="shared" si="1"/>
        <v>2122</v>
      </c>
      <c r="BM52" s="34">
        <f>VLOOKUP(BF52,'PROMIS 49 Pediatric T-Score Con'!Q$3:R$35,2,TRUE)</f>
        <v>33</v>
      </c>
      <c r="BN52" t="str">
        <f t="shared" si="8"/>
        <v>Moderate</v>
      </c>
      <c r="BO52" s="126">
        <f>VLOOKUP(BG52,'PROMIS 49 Pediatric T-Score Con'!A$3:B$35,2,TRUE)</f>
        <v>63.4</v>
      </c>
      <c r="BP52" s="127" t="str">
        <f t="shared" si="9"/>
        <v>Moderate</v>
      </c>
      <c r="BQ52" s="34">
        <f>VLOOKUP(BH52,'PROMIS 49 Pediatric T-Score Con'!E$3:F$35,2,TRUE)</f>
        <v>67.2</v>
      </c>
      <c r="BR52" t="str">
        <f t="shared" si="10"/>
        <v>Severe</v>
      </c>
      <c r="BS52" s="34">
        <f>VLOOKUP(BI52,'PROMIS 49 Pediatric T-Score Con'!M$3:N$35,2,TRUE)</f>
        <v>54.48</v>
      </c>
      <c r="BT52" t="str">
        <f t="shared" si="11"/>
        <v>Good</v>
      </c>
      <c r="BU52" s="34">
        <f>VLOOKUP(BJ52,'PROMIS 49 Pediatric T-Score Con'!I$3:J$35,2,TRUE)</f>
        <v>65.4</v>
      </c>
      <c r="BV52" s="127" t="str">
        <f t="shared" si="12"/>
        <v>Severe</v>
      </c>
      <c r="BW52">
        <f>VLOOKUP(BK52,'PROMIS 49 Pediatric T-Score Con'!U$3:V$43,2,TRUE)</f>
        <v>77</v>
      </c>
      <c r="BX52" s="127" t="str">
        <f t="shared" si="13"/>
        <v>Severe</v>
      </c>
    </row>
    <row r="53">
      <c r="A53" s="20">
        <v>43970.712105439816</v>
      </c>
      <c r="B53" s="1">
        <v>5.0</v>
      </c>
      <c r="C53" s="1">
        <v>5.0</v>
      </c>
      <c r="D53" s="1">
        <v>5.0</v>
      </c>
      <c r="E53" s="1">
        <v>5.0</v>
      </c>
      <c r="F53" s="1">
        <v>5.0</v>
      </c>
      <c r="G53" s="1">
        <v>5.0</v>
      </c>
      <c r="H53" s="1">
        <v>5.0</v>
      </c>
      <c r="I53" s="1">
        <v>5.0</v>
      </c>
      <c r="J53" s="1">
        <v>1.0</v>
      </c>
      <c r="K53" s="1">
        <v>3.0</v>
      </c>
      <c r="L53" s="1">
        <v>4.0</v>
      </c>
      <c r="M53" s="1">
        <v>3.0</v>
      </c>
      <c r="N53" s="1">
        <v>1.0</v>
      </c>
      <c r="O53" s="1">
        <v>3.0</v>
      </c>
      <c r="P53" s="1">
        <v>1.0</v>
      </c>
      <c r="Q53" s="1">
        <v>3.0</v>
      </c>
      <c r="R53" s="1">
        <v>5.0</v>
      </c>
      <c r="S53" s="1">
        <v>3.0</v>
      </c>
      <c r="T53" s="1">
        <v>3.0</v>
      </c>
      <c r="U53" s="1">
        <v>5.0</v>
      </c>
      <c r="V53" s="1">
        <v>1.0</v>
      </c>
      <c r="W53" s="1">
        <v>4.0</v>
      </c>
      <c r="X53" s="1">
        <v>4.0</v>
      </c>
      <c r="Y53" s="1">
        <v>2.0</v>
      </c>
      <c r="AB53" s="1">
        <v>1.0</v>
      </c>
      <c r="AC53" s="1">
        <v>1.0</v>
      </c>
      <c r="AD53" s="1">
        <v>2.0</v>
      </c>
      <c r="AE53" s="1">
        <v>1.0</v>
      </c>
      <c r="AF53" s="1">
        <v>2.0</v>
      </c>
      <c r="AG53" s="1">
        <v>2.0</v>
      </c>
      <c r="AH53" s="1">
        <v>1.0</v>
      </c>
      <c r="AI53" s="1">
        <v>2.0</v>
      </c>
      <c r="AJ53" s="1">
        <v>2.0</v>
      </c>
      <c r="AK53" s="1">
        <v>4.0</v>
      </c>
      <c r="AL53" s="1">
        <v>1.0</v>
      </c>
      <c r="AM53" s="1">
        <v>1.0</v>
      </c>
      <c r="AN53" s="1">
        <v>1.0</v>
      </c>
      <c r="AO53" s="1">
        <v>5.0</v>
      </c>
      <c r="AP53" s="1">
        <v>4.0</v>
      </c>
      <c r="AQ53" s="1">
        <v>1.0</v>
      </c>
      <c r="AR53" s="1">
        <v>6.0</v>
      </c>
      <c r="AS53" s="1">
        <v>2.0</v>
      </c>
      <c r="AT53" s="1">
        <v>1.0</v>
      </c>
      <c r="AU53" s="1">
        <v>1.0</v>
      </c>
      <c r="AV53" s="1">
        <v>1.0</v>
      </c>
      <c r="AW53" s="1">
        <v>2.0</v>
      </c>
      <c r="AX53" s="1">
        <v>2.0</v>
      </c>
      <c r="AY53" s="1">
        <v>4.0</v>
      </c>
      <c r="AZ53" s="1">
        <v>1.0</v>
      </c>
      <c r="BA53" s="1">
        <v>1.0</v>
      </c>
      <c r="BB53" s="1">
        <v>1.0</v>
      </c>
      <c r="BD53" s="1">
        <v>2251.0</v>
      </c>
      <c r="BE53" s="1" t="s">
        <v>904</v>
      </c>
      <c r="BF53">
        <f t="shared" si="2"/>
        <v>40</v>
      </c>
      <c r="BG53">
        <f t="shared" si="3"/>
        <v>19</v>
      </c>
      <c r="BH53">
        <f t="shared" si="4"/>
        <v>27</v>
      </c>
      <c r="BI53">
        <f t="shared" si="5"/>
        <v>12</v>
      </c>
      <c r="BJ53">
        <f t="shared" si="6"/>
        <v>19</v>
      </c>
      <c r="BK53">
        <f t="shared" si="7"/>
        <v>16</v>
      </c>
      <c r="BL53">
        <f t="shared" si="1"/>
        <v>2251</v>
      </c>
      <c r="BM53" s="34">
        <f>VLOOKUP(BF53,'PROMIS 49 Pediatric T-Score Con'!Q$3:R$35,2,TRUE)</f>
        <v>59</v>
      </c>
      <c r="BN53" t="str">
        <f t="shared" si="8"/>
        <v>Normal</v>
      </c>
      <c r="BO53" s="126">
        <f>VLOOKUP(BG53,'PROMIS 49 Pediatric T-Score Con'!A$3:B$35,2,TRUE)</f>
        <v>55.1</v>
      </c>
      <c r="BP53" s="127" t="str">
        <f t="shared" si="9"/>
        <v>Moderate</v>
      </c>
      <c r="BQ53" s="34">
        <f>VLOOKUP(BH53,'PROMIS 49 Pediatric T-Score Con'!E$3:F$35,2,TRUE)</f>
        <v>65.1</v>
      </c>
      <c r="BR53" t="str">
        <f t="shared" si="10"/>
        <v>Severe</v>
      </c>
      <c r="BS53" s="34">
        <f>VLOOKUP(BI53,'PROMIS 49 Pediatric T-Score Con'!M$3:N$35,2,TRUE)</f>
        <v>24.4</v>
      </c>
      <c r="BT53" t="str">
        <f t="shared" si="11"/>
        <v>Poor</v>
      </c>
      <c r="BU53" s="34">
        <f>VLOOKUP(BJ53,'PROMIS 49 Pediatric T-Score Con'!I$3:J$35,2,TRUE)</f>
        <v>52.7</v>
      </c>
      <c r="BV53" s="127" t="str">
        <f t="shared" si="12"/>
        <v>Mild</v>
      </c>
      <c r="BW53">
        <f>VLOOKUP(BK53,'PROMIS 49 Pediatric T-Score Con'!U$3:V$43,2,TRUE)</f>
        <v>44</v>
      </c>
      <c r="BX53" s="127" t="str">
        <f t="shared" si="13"/>
        <v>Normal</v>
      </c>
    </row>
    <row r="54">
      <c r="A54" s="20">
        <v>43971.6931740162</v>
      </c>
      <c r="B54" s="1">
        <v>4.0</v>
      </c>
      <c r="C54" s="1">
        <v>5.0</v>
      </c>
      <c r="D54" s="1">
        <v>5.0</v>
      </c>
      <c r="E54" s="1">
        <v>4.0</v>
      </c>
      <c r="F54" s="1">
        <v>5.0</v>
      </c>
      <c r="G54" s="1">
        <v>5.0</v>
      </c>
      <c r="H54" s="1">
        <v>5.0</v>
      </c>
      <c r="I54" s="1">
        <v>4.0</v>
      </c>
      <c r="J54" s="1">
        <v>1.0</v>
      </c>
      <c r="K54" s="1">
        <v>2.0</v>
      </c>
      <c r="L54" s="1">
        <v>3.0</v>
      </c>
      <c r="M54" s="1">
        <v>1.0</v>
      </c>
      <c r="N54" s="1">
        <v>2.0</v>
      </c>
      <c r="O54" s="1">
        <v>2.0</v>
      </c>
      <c r="P54" s="1">
        <v>1.0</v>
      </c>
      <c r="Q54" s="1">
        <v>1.0</v>
      </c>
      <c r="R54" s="1">
        <v>3.0</v>
      </c>
      <c r="S54" s="1">
        <v>3.0</v>
      </c>
      <c r="T54" s="1">
        <v>3.0</v>
      </c>
      <c r="U54" s="1">
        <v>3.0</v>
      </c>
      <c r="V54" s="1">
        <v>2.0</v>
      </c>
      <c r="W54" s="1">
        <v>3.0</v>
      </c>
      <c r="X54" s="1">
        <v>3.0</v>
      </c>
      <c r="Y54" s="1">
        <v>2.0</v>
      </c>
      <c r="AB54" s="1">
        <v>4.0</v>
      </c>
      <c r="AC54" s="1">
        <v>4.0</v>
      </c>
      <c r="AD54" s="1">
        <v>4.0</v>
      </c>
      <c r="AE54" s="1">
        <v>3.0</v>
      </c>
      <c r="AF54" s="1">
        <v>4.0</v>
      </c>
      <c r="AG54" s="1">
        <v>3.0</v>
      </c>
      <c r="AH54" s="1">
        <v>3.0</v>
      </c>
      <c r="AI54" s="1">
        <v>3.0</v>
      </c>
      <c r="AJ54" s="1">
        <v>2.0</v>
      </c>
      <c r="AK54" s="1">
        <v>3.0</v>
      </c>
      <c r="AL54" s="1">
        <v>3.0</v>
      </c>
      <c r="AM54" s="1">
        <v>1.0</v>
      </c>
      <c r="AN54" s="1">
        <v>1.0</v>
      </c>
      <c r="AO54" s="1">
        <v>2.0</v>
      </c>
      <c r="AP54" s="1">
        <v>3.0</v>
      </c>
      <c r="AQ54" s="1">
        <v>1.0</v>
      </c>
      <c r="AR54" s="1">
        <v>2.0</v>
      </c>
      <c r="AS54" s="1">
        <v>4.0</v>
      </c>
      <c r="AT54" s="1">
        <v>3.0</v>
      </c>
      <c r="AU54" s="1">
        <v>1.0</v>
      </c>
      <c r="AV54" s="1">
        <v>3.0</v>
      </c>
      <c r="AW54" s="1">
        <v>3.0</v>
      </c>
      <c r="AX54" s="1">
        <v>3.0</v>
      </c>
      <c r="AY54" s="1">
        <v>3.0</v>
      </c>
      <c r="AZ54" s="1">
        <v>3.0</v>
      </c>
      <c r="BA54" s="1">
        <v>1.0</v>
      </c>
      <c r="BB54" s="1">
        <v>1.0</v>
      </c>
      <c r="BD54" s="1">
        <v>2052.0</v>
      </c>
      <c r="BE54" s="1" t="s">
        <v>418</v>
      </c>
      <c r="BF54">
        <f t="shared" si="2"/>
        <v>37</v>
      </c>
      <c r="BG54">
        <f t="shared" si="3"/>
        <v>13</v>
      </c>
      <c r="BH54">
        <f t="shared" si="4"/>
        <v>22</v>
      </c>
      <c r="BI54">
        <f t="shared" si="5"/>
        <v>28</v>
      </c>
      <c r="BJ54">
        <f t="shared" si="6"/>
        <v>16</v>
      </c>
      <c r="BK54">
        <f t="shared" si="7"/>
        <v>25</v>
      </c>
      <c r="BL54">
        <f t="shared" si="1"/>
        <v>2052</v>
      </c>
      <c r="BM54" s="34">
        <f>VLOOKUP(BF54,'PROMIS 49 Pediatric T-Score Con'!Q$3:R$35,2,TRUE)</f>
        <v>46</v>
      </c>
      <c r="BN54" t="str">
        <f t="shared" si="8"/>
        <v>Normal</v>
      </c>
      <c r="BO54" s="126">
        <f>VLOOKUP(BG54,'PROMIS 49 Pediatric T-Score Con'!A$3:B$35,2,TRUE)</f>
        <v>46.7</v>
      </c>
      <c r="BP54" s="127" t="str">
        <f t="shared" si="9"/>
        <v>Normal</v>
      </c>
      <c r="BQ54" s="34">
        <f>VLOOKUP(BH54,'PROMIS 49 Pediatric T-Score Con'!E$3:F$35,2,TRUE)</f>
        <v>60</v>
      </c>
      <c r="BR54" t="str">
        <f t="shared" si="10"/>
        <v>Moderate</v>
      </c>
      <c r="BS54" s="34">
        <f>VLOOKUP(BI54,'PROMIS 49 Pediatric T-Score Con'!M$3:N$35,2,TRUE)</f>
        <v>41.99</v>
      </c>
      <c r="BT54" t="str">
        <f t="shared" si="11"/>
        <v>Good</v>
      </c>
      <c r="BU54" s="34" t="str">
        <f>VLOOKUP(BJ54,'PROMIS 49 Pediatric T-Score Con'!I$3:J$35,2,TRUE)</f>
        <v>49.5*</v>
      </c>
      <c r="BV54" s="127" t="str">
        <f t="shared" si="12"/>
        <v>Severe</v>
      </c>
      <c r="BW54">
        <f>VLOOKUP(BK54,'PROMIS 49 Pediatric T-Score Con'!U$3:V$43,2,TRUE)</f>
        <v>54.5</v>
      </c>
      <c r="BX54" s="127" t="str">
        <f t="shared" si="13"/>
        <v>Mild</v>
      </c>
    </row>
    <row r="55">
      <c r="A55" s="20">
        <v>43971.757832303236</v>
      </c>
      <c r="B55" s="1">
        <v>4.0</v>
      </c>
      <c r="C55" s="1">
        <v>5.0</v>
      </c>
      <c r="D55" s="1">
        <v>5.0</v>
      </c>
      <c r="E55" s="1">
        <v>4.0</v>
      </c>
      <c r="F55" s="1">
        <v>5.0</v>
      </c>
      <c r="G55" s="1">
        <v>5.0</v>
      </c>
      <c r="H55" s="1">
        <v>5.0</v>
      </c>
      <c r="I55" s="1">
        <v>4.0</v>
      </c>
      <c r="J55" s="1">
        <v>1.0</v>
      </c>
      <c r="K55" s="1">
        <v>2.0</v>
      </c>
      <c r="L55" s="1">
        <v>3.0</v>
      </c>
      <c r="M55" s="1">
        <v>1.0</v>
      </c>
      <c r="N55" s="1">
        <v>2.0</v>
      </c>
      <c r="O55" s="1">
        <v>2.0</v>
      </c>
      <c r="P55" s="1">
        <v>1.0</v>
      </c>
      <c r="Q55" s="1">
        <v>1.0</v>
      </c>
      <c r="R55" s="1">
        <v>3.0</v>
      </c>
      <c r="S55" s="1">
        <v>3.0</v>
      </c>
      <c r="T55" s="1">
        <v>3.0</v>
      </c>
      <c r="U55" s="1">
        <v>3.0</v>
      </c>
      <c r="V55" s="1">
        <v>2.0</v>
      </c>
      <c r="W55" s="1">
        <v>3.0</v>
      </c>
      <c r="X55" s="1">
        <v>3.0</v>
      </c>
      <c r="Y55" s="1">
        <v>2.0</v>
      </c>
      <c r="AB55" s="1">
        <v>4.0</v>
      </c>
      <c r="AC55" s="1">
        <v>4.0</v>
      </c>
      <c r="AD55" s="1">
        <v>4.0</v>
      </c>
      <c r="AE55" s="1">
        <v>3.0</v>
      </c>
      <c r="AF55" s="1">
        <v>4.0</v>
      </c>
      <c r="AG55" s="1">
        <v>3.0</v>
      </c>
      <c r="AH55" s="1">
        <v>3.0</v>
      </c>
      <c r="AI55" s="1">
        <v>3.0</v>
      </c>
      <c r="AJ55" s="1">
        <v>2.0</v>
      </c>
      <c r="AK55" s="1">
        <v>3.0</v>
      </c>
      <c r="AL55" s="1">
        <v>3.0</v>
      </c>
      <c r="AM55" s="1">
        <v>1.0</v>
      </c>
      <c r="AN55" s="1">
        <v>1.0</v>
      </c>
      <c r="AO55" s="1">
        <v>2.0</v>
      </c>
      <c r="AP55" s="1">
        <v>3.0</v>
      </c>
      <c r="AQ55" s="1">
        <v>1.0</v>
      </c>
      <c r="AR55" s="1">
        <v>2.0</v>
      </c>
      <c r="AS55" s="1">
        <v>4.0</v>
      </c>
      <c r="AT55" s="1">
        <v>3.0</v>
      </c>
      <c r="AU55" s="1">
        <v>1.0</v>
      </c>
      <c r="AV55" s="1">
        <v>3.0</v>
      </c>
      <c r="AW55" s="1">
        <v>3.0</v>
      </c>
      <c r="AX55" s="1">
        <v>3.0</v>
      </c>
      <c r="AY55" s="1">
        <v>3.0</v>
      </c>
      <c r="AZ55" s="1">
        <v>3.0</v>
      </c>
      <c r="BA55" s="1">
        <v>1.0</v>
      </c>
      <c r="BB55" s="1">
        <v>1.0</v>
      </c>
      <c r="BD55" s="1">
        <v>2052.0</v>
      </c>
      <c r="BE55" s="1" t="s">
        <v>418</v>
      </c>
      <c r="BF55">
        <f t="shared" si="2"/>
        <v>37</v>
      </c>
      <c r="BG55">
        <f t="shared" si="3"/>
        <v>13</v>
      </c>
      <c r="BH55">
        <f t="shared" si="4"/>
        <v>22</v>
      </c>
      <c r="BI55">
        <f t="shared" si="5"/>
        <v>28</v>
      </c>
      <c r="BJ55">
        <f t="shared" si="6"/>
        <v>16</v>
      </c>
      <c r="BK55">
        <f t="shared" si="7"/>
        <v>25</v>
      </c>
      <c r="BL55">
        <f t="shared" si="1"/>
        <v>2052</v>
      </c>
      <c r="BM55" s="34">
        <f>VLOOKUP(BF55,'PROMIS 49 Pediatric T-Score Con'!Q$3:R$35,2,TRUE)</f>
        <v>46</v>
      </c>
      <c r="BN55" t="str">
        <f t="shared" si="8"/>
        <v>Normal</v>
      </c>
      <c r="BO55" s="126">
        <f>VLOOKUP(BG55,'PROMIS 49 Pediatric T-Score Con'!A$3:B$35,2,TRUE)</f>
        <v>46.7</v>
      </c>
      <c r="BP55" s="127" t="str">
        <f t="shared" si="9"/>
        <v>Normal</v>
      </c>
      <c r="BQ55" s="34">
        <f>VLOOKUP(BH55,'PROMIS 49 Pediatric T-Score Con'!E$3:F$35,2,TRUE)</f>
        <v>60</v>
      </c>
      <c r="BR55" t="str">
        <f t="shared" si="10"/>
        <v>Moderate</v>
      </c>
      <c r="BS55" s="34">
        <f>VLOOKUP(BI55,'PROMIS 49 Pediatric T-Score Con'!M$3:N$35,2,TRUE)</f>
        <v>41.99</v>
      </c>
      <c r="BT55" t="str">
        <f t="shared" si="11"/>
        <v>Good</v>
      </c>
      <c r="BU55" s="34" t="str">
        <f>VLOOKUP(BJ55,'PROMIS 49 Pediatric T-Score Con'!I$3:J$35,2,TRUE)</f>
        <v>49.5*</v>
      </c>
      <c r="BV55" s="127" t="str">
        <f t="shared" si="12"/>
        <v>Severe</v>
      </c>
      <c r="BW55">
        <f>VLOOKUP(BK55,'PROMIS 49 Pediatric T-Score Con'!U$3:V$43,2,TRUE)</f>
        <v>54.5</v>
      </c>
      <c r="BX55" s="127" t="str">
        <f t="shared" si="13"/>
        <v>Mild</v>
      </c>
    </row>
    <row r="56">
      <c r="A56" s="20">
        <v>43983.61648829861</v>
      </c>
      <c r="B56" s="1">
        <v>2.0</v>
      </c>
      <c r="C56" s="1">
        <v>4.0</v>
      </c>
      <c r="D56" s="1">
        <v>4.0</v>
      </c>
      <c r="E56" s="1">
        <v>3.0</v>
      </c>
      <c r="F56" s="1">
        <v>3.0</v>
      </c>
      <c r="G56" s="1">
        <v>5.0</v>
      </c>
      <c r="H56" s="1">
        <v>4.0</v>
      </c>
      <c r="I56" s="1">
        <v>3.0</v>
      </c>
      <c r="J56" s="1">
        <v>2.0</v>
      </c>
      <c r="K56" s="1">
        <v>3.0</v>
      </c>
      <c r="L56" s="1">
        <v>3.0</v>
      </c>
      <c r="M56" s="1">
        <v>2.0</v>
      </c>
      <c r="N56" s="1">
        <v>2.0</v>
      </c>
      <c r="O56" s="1">
        <v>2.0</v>
      </c>
      <c r="P56" s="1">
        <v>2.0</v>
      </c>
      <c r="Q56" s="1">
        <v>2.0</v>
      </c>
      <c r="R56" s="1">
        <v>3.0</v>
      </c>
      <c r="S56" s="1">
        <v>2.0</v>
      </c>
      <c r="T56" s="1">
        <v>4.0</v>
      </c>
      <c r="U56" s="1">
        <v>5.0</v>
      </c>
      <c r="V56" s="1">
        <v>4.0</v>
      </c>
      <c r="W56" s="1">
        <v>2.0</v>
      </c>
      <c r="X56" s="1">
        <v>2.0</v>
      </c>
      <c r="Y56" s="1">
        <v>3.0</v>
      </c>
      <c r="AB56" s="1">
        <v>4.0</v>
      </c>
      <c r="AC56" s="1">
        <v>4.0</v>
      </c>
      <c r="AD56" s="1">
        <v>4.0</v>
      </c>
      <c r="AE56" s="1">
        <v>4.0</v>
      </c>
      <c r="AF56" s="1">
        <v>4.0</v>
      </c>
      <c r="AG56" s="1">
        <v>4.0</v>
      </c>
      <c r="AH56" s="1">
        <v>4.0</v>
      </c>
      <c r="AI56" s="1">
        <v>4.0</v>
      </c>
      <c r="AJ56" s="1">
        <v>4.0</v>
      </c>
      <c r="AK56" s="1">
        <v>4.0</v>
      </c>
      <c r="AL56" s="1">
        <v>3.0</v>
      </c>
      <c r="AM56" s="1">
        <v>3.0</v>
      </c>
      <c r="AN56" s="1">
        <v>3.0</v>
      </c>
      <c r="AO56" s="1">
        <v>3.0</v>
      </c>
      <c r="AP56" s="1">
        <v>4.0</v>
      </c>
      <c r="AQ56" s="1">
        <v>4.0</v>
      </c>
      <c r="AR56" s="1">
        <v>2.0</v>
      </c>
      <c r="AS56" s="1">
        <v>4.0</v>
      </c>
      <c r="AT56" s="1">
        <v>4.0</v>
      </c>
      <c r="AU56" s="1">
        <v>4.0</v>
      </c>
      <c r="AV56" s="1">
        <v>5.0</v>
      </c>
      <c r="AW56" s="1">
        <v>4.0</v>
      </c>
      <c r="AX56" s="1">
        <v>4.0</v>
      </c>
      <c r="AY56" s="1">
        <v>5.0</v>
      </c>
      <c r="AZ56" s="1">
        <v>2.0</v>
      </c>
      <c r="BA56" s="1">
        <v>2.0</v>
      </c>
      <c r="BB56" s="1">
        <v>4.0</v>
      </c>
      <c r="BD56" s="1">
        <v>2122.0</v>
      </c>
      <c r="BE56" s="1" t="s">
        <v>903</v>
      </c>
      <c r="BF56">
        <f t="shared" si="2"/>
        <v>28</v>
      </c>
      <c r="BG56">
        <f t="shared" si="3"/>
        <v>18</v>
      </c>
      <c r="BH56">
        <f t="shared" si="4"/>
        <v>25</v>
      </c>
      <c r="BI56">
        <f t="shared" si="5"/>
        <v>32</v>
      </c>
      <c r="BJ56">
        <f t="shared" si="6"/>
        <v>28</v>
      </c>
      <c r="BK56">
        <f t="shared" si="7"/>
        <v>38</v>
      </c>
      <c r="BL56">
        <f t="shared" si="1"/>
        <v>2122</v>
      </c>
      <c r="BM56" s="34">
        <f>VLOOKUP(BF56,'PROMIS 49 Pediatric T-Score Con'!Q$3:R$35,2,TRUE)</f>
        <v>35</v>
      </c>
      <c r="BN56" t="str">
        <f t="shared" si="8"/>
        <v>Moderate</v>
      </c>
      <c r="BO56" s="126">
        <f>VLOOKUP(BG56,'PROMIS 49 Pediatric T-Score Con'!A$3:B$35,2,TRUE)</f>
        <v>53.8</v>
      </c>
      <c r="BP56" s="127" t="str">
        <f t="shared" si="9"/>
        <v>Mild</v>
      </c>
      <c r="BQ56" s="34">
        <f>VLOOKUP(BH56,'PROMIS 49 Pediatric T-Score Con'!E$3:F$35,2,TRUE)</f>
        <v>63.1</v>
      </c>
      <c r="BR56" t="str">
        <f t="shared" si="10"/>
        <v>Moderate</v>
      </c>
      <c r="BS56" s="34">
        <f>VLOOKUP(BI56,'PROMIS 49 Pediatric T-Score Con'!M$3:N$35,2,TRUE)</f>
        <v>46.71</v>
      </c>
      <c r="BT56" t="str">
        <f t="shared" si="11"/>
        <v>Good</v>
      </c>
      <c r="BU56" s="34">
        <f>VLOOKUP(BJ56,'PROMIS 49 Pediatric T-Score Con'!I$3:J$35,2,TRUE)</f>
        <v>61.4</v>
      </c>
      <c r="BV56" s="127" t="str">
        <f t="shared" si="12"/>
        <v>Moderate</v>
      </c>
      <c r="BW56">
        <f>VLOOKUP(BK56,'PROMIS 49 Pediatric T-Score Con'!U$3:V$43,2,TRUE)</f>
        <v>67.7</v>
      </c>
      <c r="BX56" s="127" t="str">
        <f t="shared" si="13"/>
        <v>Severe</v>
      </c>
    </row>
    <row r="57">
      <c r="A57" s="20">
        <v>43991.379011909725</v>
      </c>
      <c r="B57" s="1">
        <v>3.0</v>
      </c>
      <c r="C57" s="1">
        <v>5.0</v>
      </c>
      <c r="D57" s="1">
        <v>5.0</v>
      </c>
      <c r="E57" s="1">
        <v>5.0</v>
      </c>
      <c r="F57" s="1">
        <v>5.0</v>
      </c>
      <c r="G57" s="1">
        <v>5.0</v>
      </c>
      <c r="H57" s="1">
        <v>4.0</v>
      </c>
      <c r="I57" s="1">
        <v>3.0</v>
      </c>
      <c r="J57" s="1">
        <v>3.0</v>
      </c>
      <c r="K57" s="1">
        <v>3.0</v>
      </c>
      <c r="L57" s="1">
        <v>3.0</v>
      </c>
      <c r="M57" s="1">
        <v>2.0</v>
      </c>
      <c r="N57" s="1">
        <v>2.0</v>
      </c>
      <c r="O57" s="1">
        <v>1.0</v>
      </c>
      <c r="P57" s="1">
        <v>2.0</v>
      </c>
      <c r="Q57" s="1">
        <v>1.0</v>
      </c>
      <c r="R57" s="1">
        <v>3.0</v>
      </c>
      <c r="S57" s="1">
        <v>3.0</v>
      </c>
      <c r="T57" s="1">
        <v>3.0</v>
      </c>
      <c r="U57" s="1">
        <v>3.0</v>
      </c>
      <c r="V57" s="1">
        <v>1.0</v>
      </c>
      <c r="W57" s="1">
        <v>3.0</v>
      </c>
      <c r="X57" s="1">
        <v>2.0</v>
      </c>
      <c r="Y57" s="1">
        <v>2.0</v>
      </c>
      <c r="AB57" s="1">
        <v>4.0</v>
      </c>
      <c r="AC57" s="1">
        <v>2.0</v>
      </c>
      <c r="AD57" s="1">
        <v>3.0</v>
      </c>
      <c r="AE57" s="1">
        <v>2.0</v>
      </c>
      <c r="AF57" s="1">
        <v>4.0</v>
      </c>
      <c r="AG57" s="1">
        <v>2.0</v>
      </c>
      <c r="AH57" s="1">
        <v>2.0</v>
      </c>
      <c r="AI57" s="1">
        <v>2.0</v>
      </c>
      <c r="AJ57" s="1">
        <v>4.0</v>
      </c>
      <c r="AK57" s="1">
        <v>5.0</v>
      </c>
      <c r="AL57" s="1">
        <v>4.0</v>
      </c>
      <c r="AM57" s="1">
        <v>2.0</v>
      </c>
      <c r="AN57" s="1">
        <v>3.0</v>
      </c>
      <c r="AO57" s="1">
        <v>2.0</v>
      </c>
      <c r="AP57" s="1">
        <v>5.0</v>
      </c>
      <c r="AQ57" s="1">
        <v>3.0</v>
      </c>
      <c r="AR57" s="1">
        <v>5.0</v>
      </c>
      <c r="AS57" s="1">
        <v>5.0</v>
      </c>
      <c r="AT57" s="1">
        <v>3.0</v>
      </c>
      <c r="AU57" s="1">
        <v>3.0</v>
      </c>
      <c r="AV57" s="1">
        <v>5.0</v>
      </c>
      <c r="AW57" s="1">
        <v>4.0</v>
      </c>
      <c r="AX57" s="1">
        <v>3.0</v>
      </c>
      <c r="AY57" s="1">
        <v>5.0</v>
      </c>
      <c r="AZ57" s="1">
        <v>4.0</v>
      </c>
      <c r="BA57" s="1">
        <v>5.0</v>
      </c>
      <c r="BB57" s="1">
        <v>3.0</v>
      </c>
      <c r="BD57" s="1">
        <v>1317.0</v>
      </c>
      <c r="BE57" s="1" t="s">
        <v>906</v>
      </c>
      <c r="BF57">
        <f t="shared" si="2"/>
        <v>35</v>
      </c>
      <c r="BG57">
        <f t="shared" si="3"/>
        <v>17</v>
      </c>
      <c r="BH57">
        <f t="shared" si="4"/>
        <v>20</v>
      </c>
      <c r="BI57">
        <f t="shared" si="5"/>
        <v>21</v>
      </c>
      <c r="BJ57">
        <f t="shared" si="6"/>
        <v>28</v>
      </c>
      <c r="BK57">
        <f t="shared" si="7"/>
        <v>40</v>
      </c>
      <c r="BL57">
        <f t="shared" si="1"/>
        <v>1317</v>
      </c>
      <c r="BM57" s="34">
        <f>VLOOKUP(BF57,'PROMIS 49 Pediatric T-Score Con'!Q$3:R$35,2,TRUE)</f>
        <v>43</v>
      </c>
      <c r="BN57" t="str">
        <f t="shared" si="8"/>
        <v>Mild</v>
      </c>
      <c r="BO57" s="126">
        <f>VLOOKUP(BG57,'PROMIS 49 Pediatric T-Score Con'!A$3:B$35,2,TRUE)</f>
        <v>52.5</v>
      </c>
      <c r="BP57" s="127" t="str">
        <f t="shared" si="9"/>
        <v>Mild</v>
      </c>
      <c r="BQ57" s="34">
        <f>VLOOKUP(BH57,'PROMIS 49 Pediatric T-Score Con'!E$3:F$35,2,TRUE)</f>
        <v>57.9</v>
      </c>
      <c r="BR57" t="str">
        <f t="shared" si="10"/>
        <v>Moderate</v>
      </c>
      <c r="BS57" s="34">
        <f>VLOOKUP(BI57,'PROMIS 49 Pediatric T-Score Con'!M$3:N$35,2,TRUE)</f>
        <v>34.6</v>
      </c>
      <c r="BT57" t="str">
        <f t="shared" si="11"/>
        <v>Fair</v>
      </c>
      <c r="BU57" s="34">
        <f>VLOOKUP(BJ57,'PROMIS 49 Pediatric T-Score Con'!I$3:J$35,2,TRUE)</f>
        <v>61.4</v>
      </c>
      <c r="BV57" s="127" t="str">
        <f t="shared" si="12"/>
        <v>Moderate</v>
      </c>
      <c r="BW57">
        <f>VLOOKUP(BK57,'PROMIS 49 Pediatric T-Score Con'!U$3:V$43,2,TRUE)</f>
        <v>69.8</v>
      </c>
      <c r="BX57" s="127" t="str">
        <f t="shared" si="13"/>
        <v>Severe</v>
      </c>
    </row>
    <row r="58">
      <c r="A58" s="20">
        <v>44012.497252534726</v>
      </c>
      <c r="B58" s="1">
        <v>5.0</v>
      </c>
      <c r="C58" s="1">
        <v>5.0</v>
      </c>
      <c r="D58" s="1">
        <v>5.0</v>
      </c>
      <c r="E58" s="1">
        <v>5.0</v>
      </c>
      <c r="F58" s="1">
        <v>5.0</v>
      </c>
      <c r="G58" s="1">
        <v>5.0</v>
      </c>
      <c r="H58" s="1">
        <v>5.0</v>
      </c>
      <c r="I58" s="1">
        <v>5.0</v>
      </c>
      <c r="J58" s="1">
        <v>1.0</v>
      </c>
      <c r="K58" s="1">
        <v>2.0</v>
      </c>
      <c r="L58" s="1">
        <v>2.0</v>
      </c>
      <c r="M58" s="1">
        <v>2.0</v>
      </c>
      <c r="N58" s="1">
        <v>1.0</v>
      </c>
      <c r="O58" s="1">
        <v>1.0</v>
      </c>
      <c r="P58" s="1">
        <v>1.0</v>
      </c>
      <c r="Q58" s="1">
        <v>2.0</v>
      </c>
      <c r="R58" s="1">
        <v>1.0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1.0</v>
      </c>
      <c r="AB58" s="1">
        <v>5.0</v>
      </c>
      <c r="AC58" s="1">
        <v>5.0</v>
      </c>
      <c r="AD58" s="1">
        <v>5.0</v>
      </c>
      <c r="AE58" s="1">
        <v>5.0</v>
      </c>
      <c r="AF58" s="1">
        <v>5.0</v>
      </c>
      <c r="AG58" s="1">
        <v>5.0</v>
      </c>
      <c r="AH58" s="1">
        <v>5.0</v>
      </c>
      <c r="AI58" s="1">
        <v>5.0</v>
      </c>
      <c r="AJ58" s="1">
        <v>2.0</v>
      </c>
      <c r="AK58" s="1">
        <v>1.0</v>
      </c>
      <c r="AL58" s="1">
        <v>1.0</v>
      </c>
      <c r="AM58" s="1">
        <v>1.0</v>
      </c>
      <c r="AN58" s="1">
        <v>1.0</v>
      </c>
      <c r="AO58" s="1">
        <v>1.0</v>
      </c>
      <c r="AP58" s="1">
        <v>1.0</v>
      </c>
      <c r="AQ58" s="1">
        <v>1.0</v>
      </c>
      <c r="AR58" s="1">
        <v>2.0</v>
      </c>
      <c r="AS58" s="1">
        <v>3.0</v>
      </c>
      <c r="AT58" s="1">
        <v>1.0</v>
      </c>
      <c r="AU58" s="1">
        <v>1.0</v>
      </c>
      <c r="AV58" s="1">
        <v>1.0</v>
      </c>
      <c r="AW58" s="1">
        <v>2.0</v>
      </c>
      <c r="AX58" s="1">
        <v>2.0</v>
      </c>
      <c r="AY58" s="1">
        <v>1.0</v>
      </c>
      <c r="AZ58" s="1">
        <v>1.0</v>
      </c>
      <c r="BA58" s="1">
        <v>1.0</v>
      </c>
      <c r="BB58" s="1">
        <v>1.0</v>
      </c>
      <c r="BD58" s="1">
        <v>846.0</v>
      </c>
      <c r="BE58" s="1" t="s">
        <v>447</v>
      </c>
      <c r="BF58">
        <f t="shared" si="2"/>
        <v>40</v>
      </c>
      <c r="BG58">
        <f t="shared" si="3"/>
        <v>12</v>
      </c>
      <c r="BH58">
        <f t="shared" si="4"/>
        <v>8</v>
      </c>
      <c r="BI58">
        <f t="shared" si="5"/>
        <v>40</v>
      </c>
      <c r="BJ58">
        <f t="shared" si="6"/>
        <v>9</v>
      </c>
      <c r="BK58">
        <f t="shared" si="7"/>
        <v>14</v>
      </c>
      <c r="BL58">
        <f t="shared" si="1"/>
        <v>846</v>
      </c>
      <c r="BM58" s="34">
        <f>VLOOKUP(BF58,'PROMIS 49 Pediatric T-Score Con'!Q$3:R$35,2,TRUE)</f>
        <v>59</v>
      </c>
      <c r="BN58" t="str">
        <f t="shared" si="8"/>
        <v>Normal</v>
      </c>
      <c r="BO58" s="126">
        <f>VLOOKUP(BG58,'PROMIS 49 Pediatric T-Score Con'!A$3:B$35,2,TRUE)</f>
        <v>44.9</v>
      </c>
      <c r="BP58" s="127" t="str">
        <f t="shared" si="9"/>
        <v>Normal</v>
      </c>
      <c r="BQ58" s="34">
        <f>VLOOKUP(BH58,'PROMIS 49 Pediatric T-Score Con'!E$3:F$35,2,TRUE)</f>
        <v>35.2</v>
      </c>
      <c r="BR58" t="str">
        <f t="shared" si="10"/>
        <v>Normal</v>
      </c>
      <c r="BS58" s="34">
        <f>VLOOKUP(BI58,'PROMIS 49 Pediatric T-Score Con'!M$3:N$35,2,TRUE)</f>
        <v>64.44</v>
      </c>
      <c r="BT58" t="str">
        <f t="shared" si="11"/>
        <v>Excellent</v>
      </c>
      <c r="BU58" s="34">
        <f>VLOOKUP(BJ58,'PROMIS 49 Pediatric T-Score Con'!I$3:J$35,2,TRUE)</f>
        <v>38.7</v>
      </c>
      <c r="BV58" s="127" t="str">
        <f t="shared" si="12"/>
        <v>Normal</v>
      </c>
      <c r="BW58">
        <f>VLOOKUP(BK58,'PROMIS 49 Pediatric T-Score Con'!U$3:V$43,2,TRUE)</f>
        <v>40.9</v>
      </c>
      <c r="BX58" s="127" t="str">
        <f t="shared" si="13"/>
        <v>Normal</v>
      </c>
    </row>
    <row r="59">
      <c r="A59" s="20">
        <v>44025.49969331019</v>
      </c>
      <c r="B59" s="1">
        <v>4.0</v>
      </c>
      <c r="C59" s="1">
        <v>4.0</v>
      </c>
      <c r="D59" s="1">
        <v>3.0</v>
      </c>
      <c r="E59" s="1">
        <v>5.0</v>
      </c>
      <c r="F59" s="1">
        <v>3.0</v>
      </c>
      <c r="G59" s="1">
        <v>5.0</v>
      </c>
      <c r="H59" s="1">
        <v>4.0</v>
      </c>
      <c r="I59" s="1">
        <v>3.0</v>
      </c>
      <c r="J59" s="1">
        <v>3.0</v>
      </c>
      <c r="K59" s="1">
        <v>2.0</v>
      </c>
      <c r="L59" s="1">
        <v>3.0</v>
      </c>
      <c r="M59" s="1">
        <v>3.0</v>
      </c>
      <c r="N59" s="1">
        <v>1.0</v>
      </c>
      <c r="O59" s="1">
        <v>1.0</v>
      </c>
      <c r="P59" s="1">
        <v>3.0</v>
      </c>
      <c r="Q59" s="1">
        <v>1.0</v>
      </c>
      <c r="R59" s="1">
        <v>3.0</v>
      </c>
      <c r="S59" s="1">
        <v>3.0</v>
      </c>
      <c r="T59" s="1">
        <v>3.0</v>
      </c>
      <c r="U59" s="1">
        <v>2.0</v>
      </c>
      <c r="V59" s="1">
        <v>1.0</v>
      </c>
      <c r="W59" s="1">
        <v>2.0</v>
      </c>
      <c r="X59" s="1">
        <v>1.0</v>
      </c>
      <c r="Y59" s="1">
        <v>2.0</v>
      </c>
      <c r="AB59" s="1">
        <v>4.0</v>
      </c>
      <c r="AC59" s="1">
        <v>4.0</v>
      </c>
      <c r="AD59" s="1">
        <v>5.0</v>
      </c>
      <c r="AE59" s="1">
        <v>2.0</v>
      </c>
      <c r="AF59" s="1">
        <v>3.0</v>
      </c>
      <c r="AG59" s="1">
        <v>4.0</v>
      </c>
      <c r="AH59" s="1">
        <v>3.0</v>
      </c>
      <c r="AI59" s="1">
        <v>3.0</v>
      </c>
      <c r="AJ59" s="1">
        <v>1.0</v>
      </c>
      <c r="AK59" s="1">
        <v>4.0</v>
      </c>
      <c r="AL59" s="1">
        <v>4.0</v>
      </c>
      <c r="AM59" s="1">
        <v>2.0</v>
      </c>
      <c r="AN59" s="1">
        <v>1.0</v>
      </c>
      <c r="AO59" s="1">
        <v>1.0</v>
      </c>
      <c r="AP59" s="1">
        <v>3.0</v>
      </c>
      <c r="AQ59" s="1">
        <v>1.0</v>
      </c>
      <c r="AR59" s="1">
        <v>3.0</v>
      </c>
      <c r="AS59" s="1">
        <v>4.0</v>
      </c>
      <c r="AT59" s="1">
        <v>2.0</v>
      </c>
      <c r="AU59" s="1">
        <v>1.0</v>
      </c>
      <c r="AV59" s="1">
        <v>5.0</v>
      </c>
      <c r="AW59" s="1">
        <v>4.0</v>
      </c>
      <c r="AX59" s="1">
        <v>2.0</v>
      </c>
      <c r="AY59" s="1">
        <v>4.0</v>
      </c>
      <c r="AZ59" s="1">
        <v>4.0</v>
      </c>
      <c r="BA59" s="1">
        <v>4.0</v>
      </c>
      <c r="BB59" s="1">
        <v>2.0</v>
      </c>
      <c r="BD59" s="1">
        <v>1317.0</v>
      </c>
      <c r="BE59" s="1" t="s">
        <v>1103</v>
      </c>
      <c r="BF59">
        <f t="shared" si="2"/>
        <v>31</v>
      </c>
      <c r="BG59">
        <f t="shared" si="3"/>
        <v>17</v>
      </c>
      <c r="BH59">
        <f t="shared" si="4"/>
        <v>17</v>
      </c>
      <c r="BI59">
        <f t="shared" si="5"/>
        <v>28</v>
      </c>
      <c r="BJ59">
        <f t="shared" si="6"/>
        <v>17</v>
      </c>
      <c r="BK59">
        <f t="shared" si="7"/>
        <v>32</v>
      </c>
      <c r="BL59">
        <f t="shared" si="1"/>
        <v>1317</v>
      </c>
      <c r="BM59" s="34">
        <f>VLOOKUP(BF59,'PROMIS 49 Pediatric T-Score Con'!Q$3:R$35,2,TRUE)</f>
        <v>38</v>
      </c>
      <c r="BN59" t="str">
        <f t="shared" si="8"/>
        <v>Moderate</v>
      </c>
      <c r="BO59" s="126">
        <f>VLOOKUP(BG59,'PROMIS 49 Pediatric T-Score Con'!A$3:B$35,2,TRUE)</f>
        <v>52.5</v>
      </c>
      <c r="BP59" s="127" t="str">
        <f t="shared" si="9"/>
        <v>Mild</v>
      </c>
      <c r="BQ59" s="34">
        <f>VLOOKUP(BH59,'PROMIS 49 Pediatric T-Score Con'!E$3:F$35,2,TRUE)</f>
        <v>54.5</v>
      </c>
      <c r="BR59" t="str">
        <f t="shared" si="10"/>
        <v>Mild</v>
      </c>
      <c r="BS59" s="34">
        <f>VLOOKUP(BI59,'PROMIS 49 Pediatric T-Score Con'!M$3:N$35,2,TRUE)</f>
        <v>41.99</v>
      </c>
      <c r="BT59" t="str">
        <f t="shared" si="11"/>
        <v>Good</v>
      </c>
      <c r="BU59" s="34">
        <f>VLOOKUP(BJ59,'PROMIS 49 Pediatric T-Score Con'!I$3:J$35,2,TRUE)</f>
        <v>50.6</v>
      </c>
      <c r="BV59" s="127" t="str">
        <f t="shared" si="12"/>
        <v>Mild</v>
      </c>
      <c r="BW59">
        <f>VLOOKUP(BK59,'PROMIS 49 Pediatric T-Score Con'!U$3:V$43,2,TRUE)</f>
        <v>61.6</v>
      </c>
      <c r="BX59" s="127" t="str">
        <f t="shared" si="13"/>
        <v>Moderate</v>
      </c>
    </row>
    <row r="60">
      <c r="A60" s="20">
        <v>44027.65514033565</v>
      </c>
      <c r="B60" s="1">
        <v>4.0</v>
      </c>
      <c r="C60" s="1">
        <v>5.0</v>
      </c>
      <c r="D60" s="1">
        <v>5.0</v>
      </c>
      <c r="E60" s="1">
        <v>4.0</v>
      </c>
      <c r="F60" s="1">
        <v>5.0</v>
      </c>
      <c r="G60" s="1">
        <v>5.0</v>
      </c>
      <c r="H60" s="1">
        <v>5.0</v>
      </c>
      <c r="I60" s="1">
        <v>5.0</v>
      </c>
      <c r="J60" s="1">
        <v>1.0</v>
      </c>
      <c r="K60" s="1">
        <v>1.0</v>
      </c>
      <c r="L60" s="1">
        <v>1.0</v>
      </c>
      <c r="M60" s="1">
        <v>1.0</v>
      </c>
      <c r="N60" s="1">
        <v>3.0</v>
      </c>
      <c r="O60" s="1">
        <v>1.0</v>
      </c>
      <c r="P60" s="1">
        <v>1.0</v>
      </c>
      <c r="Q60" s="1">
        <v>1.0</v>
      </c>
      <c r="R60" s="1">
        <v>1.0</v>
      </c>
      <c r="S60" s="1">
        <v>1.0</v>
      </c>
      <c r="T60" s="1">
        <v>1.0</v>
      </c>
      <c r="U60" s="1">
        <v>3.0</v>
      </c>
      <c r="V60" s="1">
        <v>1.0</v>
      </c>
      <c r="W60" s="1">
        <v>2.0</v>
      </c>
      <c r="X60" s="1">
        <v>1.0</v>
      </c>
      <c r="Y60" s="1">
        <v>1.0</v>
      </c>
      <c r="AB60" s="1">
        <v>5.0</v>
      </c>
      <c r="AC60" s="1">
        <v>5.0</v>
      </c>
      <c r="AD60" s="1">
        <v>5.0</v>
      </c>
      <c r="AE60" s="1">
        <v>5.0</v>
      </c>
      <c r="AF60" s="1">
        <v>3.0</v>
      </c>
      <c r="AG60" s="1">
        <v>5.0</v>
      </c>
      <c r="AH60" s="1">
        <v>3.0</v>
      </c>
      <c r="AI60" s="1">
        <v>5.0</v>
      </c>
      <c r="AJ60" s="1">
        <v>3.0</v>
      </c>
      <c r="AK60" s="1">
        <v>3.0</v>
      </c>
      <c r="AL60" s="1">
        <v>1.0</v>
      </c>
      <c r="AM60" s="1">
        <v>1.0</v>
      </c>
      <c r="AN60" s="1">
        <v>1.0</v>
      </c>
      <c r="AO60" s="1">
        <v>1.0</v>
      </c>
      <c r="AP60" s="1">
        <v>2.0</v>
      </c>
      <c r="AQ60" s="1">
        <v>3.0</v>
      </c>
      <c r="AR60" s="1">
        <v>0.0</v>
      </c>
      <c r="AS60" s="1">
        <v>3.0</v>
      </c>
      <c r="AT60" s="1">
        <v>1.0</v>
      </c>
      <c r="AU60" s="1">
        <v>1.0</v>
      </c>
      <c r="AV60" s="1">
        <v>3.0</v>
      </c>
      <c r="AW60" s="1">
        <v>1.0</v>
      </c>
      <c r="AX60" s="1">
        <v>1.0</v>
      </c>
      <c r="AY60" s="1">
        <v>3.0</v>
      </c>
      <c r="AZ60" s="1">
        <v>4.0</v>
      </c>
      <c r="BA60" s="1">
        <v>3.0</v>
      </c>
      <c r="BB60" s="1">
        <v>3.0</v>
      </c>
      <c r="BD60" s="1">
        <v>2278.0</v>
      </c>
      <c r="BE60" s="1" t="s">
        <v>405</v>
      </c>
      <c r="BF60">
        <f t="shared" si="2"/>
        <v>38</v>
      </c>
      <c r="BG60">
        <f t="shared" si="3"/>
        <v>10</v>
      </c>
      <c r="BH60">
        <f t="shared" si="4"/>
        <v>11</v>
      </c>
      <c r="BI60">
        <f t="shared" si="5"/>
        <v>36</v>
      </c>
      <c r="BJ60">
        <f t="shared" si="6"/>
        <v>15</v>
      </c>
      <c r="BK60">
        <f t="shared" si="7"/>
        <v>23</v>
      </c>
      <c r="BL60">
        <f t="shared" si="1"/>
        <v>2278</v>
      </c>
      <c r="BM60" s="34">
        <f>VLOOKUP(BF60,'PROMIS 49 Pediatric T-Score Con'!Q$3:R$35,2,TRUE)</f>
        <v>48</v>
      </c>
      <c r="BN60" t="str">
        <f t="shared" si="8"/>
        <v>Normal</v>
      </c>
      <c r="BO60" s="126">
        <f>VLOOKUP(BG60,'PROMIS 49 Pediatric T-Score Con'!A$3:B$35,2,TRUE)</f>
        <v>40.6</v>
      </c>
      <c r="BP60" s="127" t="str">
        <f t="shared" si="9"/>
        <v>Normal</v>
      </c>
      <c r="BQ60" s="34">
        <f>VLOOKUP(BH60,'PROMIS 49 Pediatric T-Score Con'!E$3:F$35,2,TRUE)</f>
        <v>45.5</v>
      </c>
      <c r="BR60" t="str">
        <f t="shared" si="10"/>
        <v>Normal</v>
      </c>
      <c r="BS60" s="34">
        <f>VLOOKUP(BI60,'PROMIS 49 Pediatric T-Score Con'!M$3:N$35,2,TRUE)</f>
        <v>52.64</v>
      </c>
      <c r="BT60" t="str">
        <f t="shared" si="11"/>
        <v>Good</v>
      </c>
      <c r="BU60" s="34">
        <f>VLOOKUP(BJ60,'PROMIS 49 Pediatric T-Score Con'!I$3:J$35,2,TRUE)</f>
        <v>48.4</v>
      </c>
      <c r="BV60" s="127" t="str">
        <f t="shared" si="12"/>
        <v>Normal</v>
      </c>
      <c r="BW60">
        <f>VLOOKUP(BK60,'PROMIS 49 Pediatric T-Score Con'!U$3:V$43,2,TRUE)</f>
        <v>52.4</v>
      </c>
      <c r="BX60" s="127" t="str">
        <f t="shared" si="13"/>
        <v>Mild</v>
      </c>
    </row>
    <row r="61">
      <c r="A61" s="20">
        <v>44028.67176489583</v>
      </c>
      <c r="B61" s="1">
        <v>4.0</v>
      </c>
      <c r="C61" s="1">
        <v>4.0</v>
      </c>
      <c r="D61" s="1">
        <v>4.0</v>
      </c>
      <c r="E61" s="1">
        <v>4.0</v>
      </c>
      <c r="F61" s="1">
        <v>4.0</v>
      </c>
      <c r="G61" s="1">
        <v>5.0</v>
      </c>
      <c r="H61" s="1">
        <v>4.0</v>
      </c>
      <c r="I61" s="1">
        <v>2.0</v>
      </c>
      <c r="J61" s="1">
        <v>3.0</v>
      </c>
      <c r="K61" s="1">
        <v>4.0</v>
      </c>
      <c r="L61" s="1">
        <v>1.0</v>
      </c>
      <c r="M61" s="1">
        <v>3.0</v>
      </c>
      <c r="N61" s="1">
        <v>3.0</v>
      </c>
      <c r="O61" s="1">
        <v>2.0</v>
      </c>
      <c r="P61" s="1">
        <v>2.0</v>
      </c>
      <c r="Q61" s="1">
        <v>2.0</v>
      </c>
      <c r="R61" s="1">
        <v>3.0</v>
      </c>
      <c r="S61" s="1">
        <v>4.0</v>
      </c>
      <c r="T61" s="1">
        <v>4.0</v>
      </c>
      <c r="U61" s="1">
        <v>2.0</v>
      </c>
      <c r="V61" s="1">
        <v>1.0</v>
      </c>
      <c r="W61" s="1">
        <v>4.0</v>
      </c>
      <c r="X61" s="1">
        <v>2.0</v>
      </c>
      <c r="Y61" s="1">
        <v>3.0</v>
      </c>
      <c r="AB61" s="1">
        <v>4.0</v>
      </c>
      <c r="AC61" s="1">
        <v>3.0</v>
      </c>
      <c r="AD61" s="1">
        <v>4.0</v>
      </c>
      <c r="AE61" s="1">
        <v>3.0</v>
      </c>
      <c r="AF61" s="1">
        <v>4.0</v>
      </c>
      <c r="AG61" s="1">
        <v>3.0</v>
      </c>
      <c r="AH61" s="1">
        <v>3.0</v>
      </c>
      <c r="AI61" s="1">
        <v>3.0</v>
      </c>
      <c r="AJ61" s="1">
        <v>4.0</v>
      </c>
      <c r="AK61" s="1">
        <v>5.0</v>
      </c>
      <c r="AL61" s="1">
        <v>4.0</v>
      </c>
      <c r="AM61" s="1">
        <v>2.0</v>
      </c>
      <c r="AN61" s="1">
        <v>2.0</v>
      </c>
      <c r="AO61" s="1">
        <v>2.0</v>
      </c>
      <c r="AP61" s="1">
        <v>4.0</v>
      </c>
      <c r="AQ61" s="1">
        <v>1.0</v>
      </c>
      <c r="AR61" s="1">
        <v>3.0</v>
      </c>
      <c r="AS61" s="1">
        <v>5.0</v>
      </c>
      <c r="AT61" s="1">
        <v>4.0</v>
      </c>
      <c r="AU61" s="1">
        <v>2.0</v>
      </c>
      <c r="AV61" s="1">
        <v>5.0</v>
      </c>
      <c r="AW61" s="1">
        <v>5.0</v>
      </c>
      <c r="AX61" s="1">
        <v>3.0</v>
      </c>
      <c r="AY61" s="1">
        <v>4.0</v>
      </c>
      <c r="AZ61" s="1">
        <v>5.0</v>
      </c>
      <c r="BA61" s="1">
        <v>4.0</v>
      </c>
      <c r="BB61" s="1">
        <v>2.0</v>
      </c>
      <c r="BD61" s="1">
        <v>1317.0</v>
      </c>
      <c r="BE61" s="1" t="s">
        <v>1104</v>
      </c>
      <c r="BF61">
        <f t="shared" si="2"/>
        <v>31</v>
      </c>
      <c r="BG61">
        <f t="shared" si="3"/>
        <v>20</v>
      </c>
      <c r="BH61">
        <f t="shared" si="4"/>
        <v>23</v>
      </c>
      <c r="BI61">
        <f t="shared" si="5"/>
        <v>27</v>
      </c>
      <c r="BJ61">
        <f t="shared" si="6"/>
        <v>24</v>
      </c>
      <c r="BK61">
        <f t="shared" si="7"/>
        <v>39</v>
      </c>
      <c r="BL61">
        <f t="shared" si="1"/>
        <v>1317</v>
      </c>
      <c r="BM61" s="34">
        <f>VLOOKUP(BF61,'PROMIS 49 Pediatric T-Score Con'!Q$3:R$35,2,TRUE)</f>
        <v>38</v>
      </c>
      <c r="BN61" t="str">
        <f t="shared" si="8"/>
        <v>Moderate</v>
      </c>
      <c r="BO61" s="126">
        <f>VLOOKUP(BG61,'PROMIS 49 Pediatric T-Score Con'!A$3:B$35,2,TRUE)</f>
        <v>56.3</v>
      </c>
      <c r="BP61" s="127" t="str">
        <f t="shared" si="9"/>
        <v>Moderate</v>
      </c>
      <c r="BQ61" s="34">
        <f>VLOOKUP(BH61,'PROMIS 49 Pediatric T-Score Con'!E$3:F$35,2,TRUE)</f>
        <v>61.1</v>
      </c>
      <c r="BR61" t="str">
        <f t="shared" si="10"/>
        <v>Moderate</v>
      </c>
      <c r="BS61" s="34">
        <f>VLOOKUP(BI61,'PROMIS 49 Pediatric T-Score Con'!M$3:N$35,2,TRUE)</f>
        <v>40.9</v>
      </c>
      <c r="BT61" t="str">
        <f t="shared" si="11"/>
        <v>Good</v>
      </c>
      <c r="BU61" s="34">
        <f>VLOOKUP(BJ61,'PROMIS 49 Pediatric T-Score Con'!I$3:J$35,2,TRUE)</f>
        <v>57.6</v>
      </c>
      <c r="BV61" s="127" t="str">
        <f t="shared" si="12"/>
        <v>Moderate</v>
      </c>
      <c r="BW61">
        <f>VLOOKUP(BK61,'PROMIS 49 Pediatric T-Score Con'!U$3:V$43,2,TRUE)</f>
        <v>68.7</v>
      </c>
      <c r="BX61" s="127" t="str">
        <f t="shared" si="13"/>
        <v>Severe</v>
      </c>
    </row>
    <row r="62">
      <c r="A62" s="20">
        <v>44062.45160177084</v>
      </c>
      <c r="B62" s="1">
        <v>2.0</v>
      </c>
      <c r="C62" s="1">
        <v>5.0</v>
      </c>
      <c r="D62" s="1">
        <v>5.0</v>
      </c>
      <c r="E62" s="1">
        <v>2.0</v>
      </c>
      <c r="F62" s="1">
        <v>5.0</v>
      </c>
      <c r="G62" s="1">
        <v>5.0</v>
      </c>
      <c r="H62" s="1">
        <v>5.0</v>
      </c>
      <c r="I62" s="1">
        <v>3.0</v>
      </c>
      <c r="J62" s="1">
        <v>1.0</v>
      </c>
      <c r="K62" s="1">
        <v>3.0</v>
      </c>
      <c r="L62" s="1">
        <v>3.0</v>
      </c>
      <c r="M62" s="1">
        <v>2.0</v>
      </c>
      <c r="N62" s="1">
        <v>3.0</v>
      </c>
      <c r="O62" s="1">
        <v>2.0</v>
      </c>
      <c r="P62" s="1">
        <v>2.0</v>
      </c>
      <c r="Q62" s="1">
        <v>3.0</v>
      </c>
      <c r="R62" s="1">
        <v>1.0</v>
      </c>
      <c r="S62" s="1">
        <v>3.0</v>
      </c>
      <c r="T62" s="1">
        <v>2.0</v>
      </c>
      <c r="U62" s="1">
        <v>2.0</v>
      </c>
      <c r="V62" s="1">
        <v>5.0</v>
      </c>
      <c r="W62" s="1">
        <v>2.0</v>
      </c>
      <c r="X62" s="1">
        <v>4.0</v>
      </c>
      <c r="Y62" s="1">
        <v>5.0</v>
      </c>
      <c r="AB62" s="1">
        <v>2.0</v>
      </c>
      <c r="AC62" s="1">
        <v>3.0</v>
      </c>
      <c r="AD62" s="1">
        <v>2.0</v>
      </c>
      <c r="AE62" s="1">
        <v>2.0</v>
      </c>
      <c r="AF62" s="1">
        <v>2.0</v>
      </c>
      <c r="AG62" s="1">
        <v>4.0</v>
      </c>
      <c r="AH62" s="1">
        <v>3.0</v>
      </c>
      <c r="AI62" s="1">
        <v>3.0</v>
      </c>
      <c r="AJ62" s="1">
        <v>4.0</v>
      </c>
      <c r="AK62" s="1">
        <v>5.0</v>
      </c>
      <c r="AL62" s="1">
        <v>4.0</v>
      </c>
      <c r="AM62" s="1">
        <v>4.0</v>
      </c>
      <c r="AN62" s="1">
        <v>4.0</v>
      </c>
      <c r="AO62" s="1">
        <v>4.0</v>
      </c>
      <c r="AP62" s="1">
        <v>3.0</v>
      </c>
      <c r="AQ62" s="1">
        <v>4.0</v>
      </c>
      <c r="AR62" s="1">
        <v>5.0</v>
      </c>
      <c r="AS62" s="1">
        <v>3.0</v>
      </c>
      <c r="AT62" s="1">
        <v>4.0</v>
      </c>
      <c r="AU62" s="1">
        <v>3.0</v>
      </c>
      <c r="AV62" s="1">
        <v>4.0</v>
      </c>
      <c r="AW62" s="1">
        <v>2.0</v>
      </c>
      <c r="AX62" s="1">
        <v>2.0</v>
      </c>
      <c r="AY62" s="1">
        <v>3.0</v>
      </c>
      <c r="AZ62" s="1">
        <v>2.0</v>
      </c>
      <c r="BA62" s="1">
        <v>2.0</v>
      </c>
      <c r="BB62" s="1">
        <v>3.0</v>
      </c>
      <c r="BD62" s="1">
        <v>2310.0</v>
      </c>
      <c r="BE62" s="1" t="s">
        <v>990</v>
      </c>
      <c r="BF62">
        <f t="shared" si="2"/>
        <v>32</v>
      </c>
      <c r="BG62">
        <f t="shared" si="3"/>
        <v>19</v>
      </c>
      <c r="BH62">
        <f t="shared" si="4"/>
        <v>24</v>
      </c>
      <c r="BI62">
        <f t="shared" si="5"/>
        <v>21</v>
      </c>
      <c r="BJ62">
        <f t="shared" si="6"/>
        <v>32</v>
      </c>
      <c r="BK62">
        <f t="shared" si="7"/>
        <v>28</v>
      </c>
      <c r="BL62">
        <f t="shared" si="1"/>
        <v>2310</v>
      </c>
      <c r="BM62" s="34">
        <f>VLOOKUP(BF62,'PROMIS 49 Pediatric T-Score Con'!Q$3:R$35,2,TRUE)</f>
        <v>39</v>
      </c>
      <c r="BN62" t="str">
        <f t="shared" si="8"/>
        <v>Moderate</v>
      </c>
      <c r="BO62" s="126">
        <f>VLOOKUP(BG62,'PROMIS 49 Pediatric T-Score Con'!A$3:B$35,2,TRUE)</f>
        <v>55.1</v>
      </c>
      <c r="BP62" s="127" t="str">
        <f t="shared" si="9"/>
        <v>Moderate</v>
      </c>
      <c r="BQ62" s="34">
        <f>VLOOKUP(BH62,'PROMIS 49 Pediatric T-Score Con'!E$3:F$35,2,TRUE)</f>
        <v>62.1</v>
      </c>
      <c r="BR62" t="str">
        <f t="shared" si="10"/>
        <v>Moderate</v>
      </c>
      <c r="BS62" s="34">
        <f>VLOOKUP(BI62,'PROMIS 49 Pediatric T-Score Con'!M$3:N$35,2,TRUE)</f>
        <v>34.6</v>
      </c>
      <c r="BT62" t="str">
        <f t="shared" si="11"/>
        <v>Fair</v>
      </c>
      <c r="BU62" s="34">
        <f>VLOOKUP(BJ62,'PROMIS 49 Pediatric T-Score Con'!I$3:J$35,2,TRUE)</f>
        <v>65.4</v>
      </c>
      <c r="BV62" s="127" t="str">
        <f t="shared" si="12"/>
        <v>Severe</v>
      </c>
      <c r="BW62">
        <f>VLOOKUP(BK62,'PROMIS 49 Pediatric T-Score Con'!U$3:V$43,2,TRUE)</f>
        <v>57.6</v>
      </c>
      <c r="BX62" s="127" t="str">
        <f t="shared" si="13"/>
        <v>Moderate</v>
      </c>
    </row>
    <row r="63">
      <c r="A63" s="20">
        <v>44074.70012657407</v>
      </c>
      <c r="B63" s="1">
        <v>5.0</v>
      </c>
      <c r="C63" s="1">
        <v>5.0</v>
      </c>
      <c r="D63" s="1">
        <v>5.0</v>
      </c>
      <c r="E63" s="1">
        <v>5.0</v>
      </c>
      <c r="F63" s="1">
        <v>5.0</v>
      </c>
      <c r="G63" s="1">
        <v>5.0</v>
      </c>
      <c r="H63" s="1">
        <v>5.0</v>
      </c>
      <c r="I63" s="1">
        <v>5.0</v>
      </c>
      <c r="J63" s="1">
        <v>2.0</v>
      </c>
      <c r="K63" s="1">
        <v>1.0</v>
      </c>
      <c r="L63" s="1">
        <v>1.0</v>
      </c>
      <c r="M63" s="1">
        <v>1.0</v>
      </c>
      <c r="N63" s="1">
        <v>1.0</v>
      </c>
      <c r="O63" s="1">
        <v>1.0</v>
      </c>
      <c r="P63" s="1">
        <v>2.0</v>
      </c>
      <c r="Q63" s="1">
        <v>1.0</v>
      </c>
      <c r="R63" s="1">
        <v>1.0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1.0</v>
      </c>
      <c r="Y63" s="1">
        <v>1.0</v>
      </c>
      <c r="AB63" s="1">
        <v>5.0</v>
      </c>
      <c r="AC63" s="1">
        <v>5.0</v>
      </c>
      <c r="AD63" s="1">
        <v>5.0</v>
      </c>
      <c r="AE63" s="1">
        <v>4.0</v>
      </c>
      <c r="AF63" s="1">
        <v>5.0</v>
      </c>
      <c r="AG63" s="1">
        <v>4.0</v>
      </c>
      <c r="AH63" s="1">
        <v>5.0</v>
      </c>
      <c r="AI63" s="1">
        <v>5.0</v>
      </c>
      <c r="AJ63" s="1">
        <v>2.0</v>
      </c>
      <c r="AK63" s="1">
        <v>1.0</v>
      </c>
      <c r="AL63" s="1">
        <v>2.0</v>
      </c>
      <c r="AM63" s="1">
        <v>1.0</v>
      </c>
      <c r="AN63" s="1">
        <v>1.0</v>
      </c>
      <c r="AO63" s="1">
        <v>2.0</v>
      </c>
      <c r="AP63" s="1">
        <v>1.0</v>
      </c>
      <c r="AQ63" s="1">
        <v>1.0</v>
      </c>
      <c r="AR63" s="1">
        <v>1.0</v>
      </c>
      <c r="AS63" s="1">
        <v>1.0</v>
      </c>
      <c r="AT63" s="1">
        <v>1.0</v>
      </c>
      <c r="AU63" s="1">
        <v>1.0</v>
      </c>
      <c r="AV63" s="1">
        <v>1.0</v>
      </c>
      <c r="AW63" s="1">
        <v>1.0</v>
      </c>
      <c r="AX63" s="1">
        <v>1.0</v>
      </c>
      <c r="AY63" s="1">
        <v>1.0</v>
      </c>
      <c r="AZ63" s="1">
        <v>1.0</v>
      </c>
      <c r="BA63" s="1">
        <v>1.0</v>
      </c>
      <c r="BB63" s="1">
        <v>1.0</v>
      </c>
      <c r="BD63" s="1">
        <v>2312.0</v>
      </c>
      <c r="BE63" s="1" t="s">
        <v>910</v>
      </c>
      <c r="BF63">
        <f t="shared" si="2"/>
        <v>40</v>
      </c>
      <c r="BG63">
        <f t="shared" si="3"/>
        <v>10</v>
      </c>
      <c r="BH63">
        <f t="shared" si="4"/>
        <v>8</v>
      </c>
      <c r="BI63">
        <f t="shared" si="5"/>
        <v>38</v>
      </c>
      <c r="BJ63">
        <f t="shared" si="6"/>
        <v>11</v>
      </c>
      <c r="BK63">
        <f t="shared" si="7"/>
        <v>10</v>
      </c>
      <c r="BL63">
        <f t="shared" si="1"/>
        <v>2312</v>
      </c>
      <c r="BM63" s="34">
        <f>VLOOKUP(BF63,'PROMIS 49 Pediatric T-Score Con'!Q$3:R$35,2,TRUE)</f>
        <v>59</v>
      </c>
      <c r="BN63" t="str">
        <f t="shared" si="8"/>
        <v>Normal</v>
      </c>
      <c r="BO63" s="126">
        <f>VLOOKUP(BG63,'PROMIS 49 Pediatric T-Score Con'!A$3:B$35,2,TRUE)</f>
        <v>40.6</v>
      </c>
      <c r="BP63" s="127" t="str">
        <f t="shared" si="9"/>
        <v>Normal</v>
      </c>
      <c r="BQ63" s="34">
        <f>VLOOKUP(BH63,'PROMIS 49 Pediatric T-Score Con'!E$3:F$35,2,TRUE)</f>
        <v>35.2</v>
      </c>
      <c r="BR63" t="str">
        <f t="shared" si="10"/>
        <v>Normal</v>
      </c>
      <c r="BS63" s="34">
        <f>VLOOKUP(BI63,'PROMIS 49 Pediatric T-Score Con'!M$3:N$35,2,TRUE)</f>
        <v>56.82</v>
      </c>
      <c r="BT63" t="str">
        <f t="shared" si="11"/>
        <v>Good</v>
      </c>
      <c r="BU63" s="34">
        <f>VLOOKUP(BJ63,'PROMIS 49 Pediatric T-Score Con'!I$3:J$35,2,TRUE)</f>
        <v>42.7</v>
      </c>
      <c r="BV63" s="127" t="str">
        <f t="shared" si="12"/>
        <v>Normal</v>
      </c>
      <c r="BW63">
        <f>VLOOKUP(BK63,'PROMIS 49 Pediatric T-Score Con'!U$3:V$43,2,TRUE)</f>
        <v>30.3</v>
      </c>
      <c r="BX63" s="127" t="str">
        <f t="shared" si="13"/>
        <v>Normal</v>
      </c>
    </row>
    <row r="64">
      <c r="A64" s="20">
        <v>44083.68945203704</v>
      </c>
      <c r="B64" s="1">
        <v>4.0</v>
      </c>
      <c r="C64" s="1">
        <v>5.0</v>
      </c>
      <c r="D64" s="1">
        <v>5.0</v>
      </c>
      <c r="E64" s="1">
        <v>4.0</v>
      </c>
      <c r="F64" s="1">
        <v>5.0</v>
      </c>
      <c r="G64" s="1">
        <v>5.0</v>
      </c>
      <c r="H64" s="1">
        <v>5.0</v>
      </c>
      <c r="I64" s="1">
        <v>5.0</v>
      </c>
      <c r="J64" s="1">
        <v>1.0</v>
      </c>
      <c r="K64" s="1">
        <v>1.0</v>
      </c>
      <c r="L64" s="1">
        <v>1.0</v>
      </c>
      <c r="M64" s="1">
        <v>1.0</v>
      </c>
      <c r="N64" s="1">
        <v>1.0</v>
      </c>
      <c r="O64" s="1">
        <v>1.0</v>
      </c>
      <c r="P64" s="1">
        <v>1.0</v>
      </c>
      <c r="Q64" s="1">
        <v>1.0</v>
      </c>
      <c r="R64" s="1">
        <v>2.0</v>
      </c>
      <c r="S64" s="1">
        <v>1.0</v>
      </c>
      <c r="T64" s="1">
        <v>2.0</v>
      </c>
      <c r="U64" s="1">
        <v>1.0</v>
      </c>
      <c r="V64" s="1">
        <v>1.0</v>
      </c>
      <c r="W64" s="1">
        <v>1.0</v>
      </c>
      <c r="X64" s="1">
        <v>1.0</v>
      </c>
      <c r="Y64" s="1">
        <v>1.0</v>
      </c>
      <c r="AB64" s="1">
        <v>5.0</v>
      </c>
      <c r="AC64" s="1">
        <v>5.0</v>
      </c>
      <c r="AD64" s="1">
        <v>5.0</v>
      </c>
      <c r="AE64" s="1">
        <v>5.0</v>
      </c>
      <c r="AF64" s="1">
        <v>5.0</v>
      </c>
      <c r="AG64" s="1">
        <v>5.0</v>
      </c>
      <c r="AH64" s="1">
        <v>4.0</v>
      </c>
      <c r="AI64" s="1">
        <v>5.0</v>
      </c>
      <c r="AJ64" s="1">
        <v>1.0</v>
      </c>
      <c r="AK64" s="1">
        <v>1.0</v>
      </c>
      <c r="AL64" s="1">
        <v>1.0</v>
      </c>
      <c r="AM64" s="1">
        <v>1.0</v>
      </c>
      <c r="AN64" s="1">
        <v>1.0</v>
      </c>
      <c r="AO64" s="1">
        <v>1.0</v>
      </c>
      <c r="AP64" s="1">
        <v>1.0</v>
      </c>
      <c r="AQ64" s="1">
        <v>2.0</v>
      </c>
      <c r="AR64" s="1">
        <v>0.0</v>
      </c>
      <c r="AS64" s="1">
        <v>2.0</v>
      </c>
      <c r="AT64" s="1">
        <v>1.0</v>
      </c>
      <c r="AU64" s="1">
        <v>1.0</v>
      </c>
      <c r="AV64" s="1">
        <v>2.0</v>
      </c>
      <c r="AW64" s="1">
        <v>2.0</v>
      </c>
      <c r="AX64" s="1">
        <v>2.0</v>
      </c>
      <c r="AY64" s="1">
        <v>2.0</v>
      </c>
      <c r="AZ64" s="1">
        <v>2.0</v>
      </c>
      <c r="BA64" s="1">
        <v>3.0</v>
      </c>
      <c r="BB64" s="1">
        <v>2.0</v>
      </c>
      <c r="BD64" s="1">
        <v>2278.0</v>
      </c>
      <c r="BE64" s="1" t="s">
        <v>405</v>
      </c>
      <c r="BF64">
        <f t="shared" si="2"/>
        <v>38</v>
      </c>
      <c r="BG64">
        <f t="shared" si="3"/>
        <v>8</v>
      </c>
      <c r="BH64">
        <f t="shared" si="4"/>
        <v>10</v>
      </c>
      <c r="BI64">
        <f t="shared" si="5"/>
        <v>39</v>
      </c>
      <c r="BJ64">
        <f t="shared" si="6"/>
        <v>9</v>
      </c>
      <c r="BK64">
        <f t="shared" si="7"/>
        <v>19</v>
      </c>
      <c r="BL64">
        <f t="shared" si="1"/>
        <v>2278</v>
      </c>
      <c r="BM64" s="34">
        <f>VLOOKUP(BF64,'PROMIS 49 Pediatric T-Score Con'!Q$3:R$35,2,TRUE)</f>
        <v>48</v>
      </c>
      <c r="BN64" t="str">
        <f t="shared" si="8"/>
        <v>Normal</v>
      </c>
      <c r="BO64" s="126">
        <f>VLOOKUP(BG64,'PROMIS 49 Pediatric T-Score Con'!A$3:B$35,2,TRUE)</f>
        <v>33.5</v>
      </c>
      <c r="BP64" s="127" t="str">
        <f t="shared" si="9"/>
        <v>Normal</v>
      </c>
      <c r="BQ64" s="34">
        <f>VLOOKUP(BH64,'PROMIS 49 Pediatric T-Score Con'!E$3:F$35,2,TRUE)</f>
        <v>43.2</v>
      </c>
      <c r="BR64" t="str">
        <f t="shared" si="10"/>
        <v>Normal</v>
      </c>
      <c r="BS64" s="34">
        <f>VLOOKUP(BI64,'PROMIS 49 Pediatric T-Score Con'!M$3:N$35,2,TRUE)</f>
        <v>59.52</v>
      </c>
      <c r="BT64" t="str">
        <f t="shared" si="11"/>
        <v>Good</v>
      </c>
      <c r="BU64" s="34">
        <f>VLOOKUP(BJ64,'PROMIS 49 Pediatric T-Score Con'!I$3:J$35,2,TRUE)</f>
        <v>38.7</v>
      </c>
      <c r="BV64" s="127" t="str">
        <f t="shared" si="12"/>
        <v>Normal</v>
      </c>
      <c r="BW64">
        <f>VLOOKUP(BK64,'PROMIS 49 Pediatric T-Score Con'!U$3:V$43,2,TRUE)</f>
        <v>47.9</v>
      </c>
      <c r="BX64" s="127" t="str">
        <f t="shared" si="13"/>
        <v>Normal</v>
      </c>
    </row>
    <row r="65">
      <c r="A65" s="20">
        <v>44107.60239746528</v>
      </c>
      <c r="B65" s="1">
        <v>5.0</v>
      </c>
      <c r="C65" s="1">
        <v>5.0</v>
      </c>
      <c r="D65" s="1">
        <v>4.0</v>
      </c>
      <c r="E65" s="1">
        <v>5.0</v>
      </c>
      <c r="F65" s="1">
        <v>4.0</v>
      </c>
      <c r="G65" s="1">
        <v>5.0</v>
      </c>
      <c r="H65" s="1">
        <v>5.0</v>
      </c>
      <c r="I65" s="1">
        <v>5.0</v>
      </c>
      <c r="J65" s="1">
        <v>1.0</v>
      </c>
      <c r="K65" s="1">
        <v>1.0</v>
      </c>
      <c r="L65" s="1">
        <v>1.0</v>
      </c>
      <c r="M65" s="1">
        <v>1.0</v>
      </c>
      <c r="N65" s="1">
        <v>1.0</v>
      </c>
      <c r="O65" s="1">
        <v>1.0</v>
      </c>
      <c r="P65" s="1">
        <v>1.0</v>
      </c>
      <c r="Q65" s="1">
        <v>1.0</v>
      </c>
      <c r="R65" s="1">
        <v>1.0</v>
      </c>
      <c r="S65" s="1">
        <v>1.0</v>
      </c>
      <c r="T65" s="1">
        <v>1.0</v>
      </c>
      <c r="U65" s="1">
        <v>1.0</v>
      </c>
      <c r="V65" s="1">
        <v>2.0</v>
      </c>
      <c r="W65" s="1">
        <v>1.0</v>
      </c>
      <c r="X65" s="1">
        <v>1.0</v>
      </c>
      <c r="Y65" s="1">
        <v>1.0</v>
      </c>
      <c r="AB65" s="1">
        <v>5.0</v>
      </c>
      <c r="AC65" s="1">
        <v>5.0</v>
      </c>
      <c r="AD65" s="1">
        <v>5.0</v>
      </c>
      <c r="AE65" s="1">
        <v>5.0</v>
      </c>
      <c r="AF65" s="1">
        <v>5.0</v>
      </c>
      <c r="AG65" s="1">
        <v>5.0</v>
      </c>
      <c r="AH65" s="1">
        <v>5.0</v>
      </c>
      <c r="AI65" s="1">
        <v>5.0</v>
      </c>
      <c r="AJ65" s="1">
        <v>2.0</v>
      </c>
      <c r="AK65" s="1">
        <v>3.0</v>
      </c>
      <c r="AL65" s="1">
        <v>3.0</v>
      </c>
      <c r="AM65" s="1">
        <v>1.0</v>
      </c>
      <c r="AN65" s="1">
        <v>1.0</v>
      </c>
      <c r="AO65" s="1">
        <v>1.0</v>
      </c>
      <c r="AP65" s="1">
        <v>2.0</v>
      </c>
      <c r="AQ65" s="1">
        <v>1.0</v>
      </c>
      <c r="AR65" s="1">
        <v>1.0</v>
      </c>
      <c r="AS65" s="1">
        <v>3.0</v>
      </c>
      <c r="AT65" s="1">
        <v>1.0</v>
      </c>
      <c r="AU65" s="1">
        <v>1.0</v>
      </c>
      <c r="AV65" s="1">
        <v>1.0</v>
      </c>
      <c r="AW65" s="1">
        <v>2.0</v>
      </c>
      <c r="AX65" s="1">
        <v>2.0</v>
      </c>
      <c r="AY65" s="1">
        <v>3.0</v>
      </c>
      <c r="AZ65" s="1">
        <v>2.0</v>
      </c>
      <c r="BA65" s="1">
        <v>1.0</v>
      </c>
      <c r="BB65" s="1">
        <v>1.0</v>
      </c>
      <c r="BD65" s="1">
        <v>2202.0</v>
      </c>
      <c r="BE65" s="1" t="s">
        <v>911</v>
      </c>
      <c r="BF65">
        <f t="shared" si="2"/>
        <v>38</v>
      </c>
      <c r="BG65">
        <f t="shared" si="3"/>
        <v>8</v>
      </c>
      <c r="BH65">
        <f t="shared" si="4"/>
        <v>9</v>
      </c>
      <c r="BI65">
        <f t="shared" si="5"/>
        <v>40</v>
      </c>
      <c r="BJ65">
        <f t="shared" si="6"/>
        <v>14</v>
      </c>
      <c r="BK65">
        <f t="shared" si="7"/>
        <v>17</v>
      </c>
      <c r="BL65">
        <f t="shared" si="1"/>
        <v>2202</v>
      </c>
      <c r="BM65" s="34">
        <f>VLOOKUP(BF65,'PROMIS 49 Pediatric T-Score Con'!Q$3:R$35,2,TRUE)</f>
        <v>48</v>
      </c>
      <c r="BN65" t="str">
        <f t="shared" si="8"/>
        <v>Normal</v>
      </c>
      <c r="BO65" s="126">
        <f>VLOOKUP(BG65,'PROMIS 49 Pediatric T-Score Con'!A$3:B$35,2,TRUE)</f>
        <v>33.5</v>
      </c>
      <c r="BP65" s="127" t="str">
        <f t="shared" si="9"/>
        <v>Normal</v>
      </c>
      <c r="BQ65" s="34">
        <f>VLOOKUP(BH65,'PROMIS 49 Pediatric T-Score Con'!E$3:F$35,2,TRUE)</f>
        <v>40.4</v>
      </c>
      <c r="BR65" t="str">
        <f t="shared" si="10"/>
        <v>Normal</v>
      </c>
      <c r="BS65" s="34">
        <f>VLOOKUP(BI65,'PROMIS 49 Pediatric T-Score Con'!M$3:N$35,2,TRUE)</f>
        <v>64.44</v>
      </c>
      <c r="BT65" t="str">
        <f t="shared" si="11"/>
        <v>Excellent</v>
      </c>
      <c r="BU65" s="34">
        <f>VLOOKUP(BJ65,'PROMIS 49 Pediatric T-Score Con'!I$3:J$35,2,TRUE)</f>
        <v>47.1</v>
      </c>
      <c r="BV65" s="127" t="str">
        <f t="shared" si="12"/>
        <v>Normal</v>
      </c>
      <c r="BW65">
        <f>VLOOKUP(BK65,'PROMIS 49 Pediatric T-Score Con'!U$3:V$43,2,TRUE)</f>
        <v>45.4</v>
      </c>
      <c r="BX65" s="127" t="str">
        <f t="shared" si="13"/>
        <v>Normal</v>
      </c>
    </row>
    <row r="66">
      <c r="A66" s="20">
        <v>44137.835688645835</v>
      </c>
      <c r="B66" s="1">
        <v>5.0</v>
      </c>
      <c r="C66" s="1">
        <v>5.0</v>
      </c>
      <c r="D66" s="1">
        <v>5.0</v>
      </c>
      <c r="E66" s="1">
        <v>5.0</v>
      </c>
      <c r="F66" s="1">
        <v>5.0</v>
      </c>
      <c r="G66" s="1">
        <v>5.0</v>
      </c>
      <c r="H66" s="1">
        <v>5.0</v>
      </c>
      <c r="I66" s="1">
        <v>5.0</v>
      </c>
      <c r="J66" s="1">
        <v>1.0</v>
      </c>
      <c r="K66" s="1">
        <v>2.0</v>
      </c>
      <c r="L66" s="1">
        <v>2.0</v>
      </c>
      <c r="M66" s="1">
        <v>1.0</v>
      </c>
      <c r="N66" s="1">
        <v>2.0</v>
      </c>
      <c r="O66" s="1">
        <v>2.0</v>
      </c>
      <c r="P66" s="1">
        <v>3.0</v>
      </c>
      <c r="Q66" s="1">
        <v>1.0</v>
      </c>
      <c r="R66" s="1">
        <v>1.0</v>
      </c>
      <c r="S66" s="1">
        <v>1.0</v>
      </c>
      <c r="T66" s="1">
        <v>1.0</v>
      </c>
      <c r="U66" s="1">
        <v>2.0</v>
      </c>
      <c r="V66" s="1">
        <v>2.0</v>
      </c>
      <c r="W66" s="1">
        <v>1.0</v>
      </c>
      <c r="X66" s="1">
        <v>1.0</v>
      </c>
      <c r="Y66" s="1">
        <v>1.0</v>
      </c>
      <c r="AB66" s="1">
        <v>5.0</v>
      </c>
      <c r="AC66" s="1">
        <v>4.0</v>
      </c>
      <c r="AD66" s="1">
        <v>4.0</v>
      </c>
      <c r="AE66" s="1">
        <v>5.0</v>
      </c>
      <c r="AF66" s="1">
        <v>5.0</v>
      </c>
      <c r="AG66" s="1">
        <v>4.0</v>
      </c>
      <c r="AH66" s="1">
        <v>3.0</v>
      </c>
      <c r="AI66" s="1">
        <v>4.0</v>
      </c>
      <c r="AJ66" s="1">
        <v>1.0</v>
      </c>
      <c r="AK66" s="1">
        <v>1.0</v>
      </c>
      <c r="AL66" s="1">
        <v>1.0</v>
      </c>
      <c r="AM66" s="1">
        <v>1.0</v>
      </c>
      <c r="AN66" s="1">
        <v>1.0</v>
      </c>
      <c r="AO66" s="1">
        <v>1.0</v>
      </c>
      <c r="AP66" s="1">
        <v>1.0</v>
      </c>
      <c r="AQ66" s="1">
        <v>1.0</v>
      </c>
      <c r="AR66" s="1">
        <v>1.0</v>
      </c>
      <c r="AS66" s="1">
        <v>2.0</v>
      </c>
      <c r="AT66" s="1">
        <v>1.0</v>
      </c>
      <c r="AU66" s="1">
        <v>1.0</v>
      </c>
      <c r="AV66" s="1">
        <v>1.0</v>
      </c>
      <c r="AW66" s="1">
        <v>2.0</v>
      </c>
      <c r="AX66" s="1">
        <v>2.0</v>
      </c>
      <c r="AY66" s="1">
        <v>3.0</v>
      </c>
      <c r="AZ66" s="1">
        <v>1.0</v>
      </c>
      <c r="BA66" s="1">
        <v>1.0</v>
      </c>
      <c r="BB66" s="1">
        <v>1.0</v>
      </c>
      <c r="BD66" s="1">
        <v>2278.0</v>
      </c>
      <c r="BE66" s="1" t="s">
        <v>552</v>
      </c>
      <c r="BF66">
        <f t="shared" si="2"/>
        <v>40</v>
      </c>
      <c r="BG66">
        <f t="shared" si="3"/>
        <v>14</v>
      </c>
      <c r="BH66">
        <f t="shared" si="4"/>
        <v>10</v>
      </c>
      <c r="BI66">
        <f t="shared" si="5"/>
        <v>34</v>
      </c>
      <c r="BJ66">
        <f t="shared" si="6"/>
        <v>8</v>
      </c>
      <c r="BK66">
        <f t="shared" si="7"/>
        <v>15</v>
      </c>
      <c r="BL66">
        <f t="shared" si="1"/>
        <v>2278</v>
      </c>
      <c r="BM66" s="34">
        <f>VLOOKUP(BF66,'PROMIS 49 Pediatric T-Score Con'!Q$3:R$35,2,TRUE)</f>
        <v>59</v>
      </c>
      <c r="BN66" t="str">
        <f t="shared" si="8"/>
        <v>Normal</v>
      </c>
      <c r="BO66" s="126">
        <f>VLOOKUP(BG66,'PROMIS 49 Pediatric T-Score Con'!A$3:B$35,2,TRUE)</f>
        <v>48.3</v>
      </c>
      <c r="BP66" s="127" t="str">
        <f t="shared" si="9"/>
        <v>Normal</v>
      </c>
      <c r="BQ66" s="34">
        <f>VLOOKUP(BH66,'PROMIS 49 Pediatric T-Score Con'!E$3:F$35,2,TRUE)</f>
        <v>43.2</v>
      </c>
      <c r="BR66" t="str">
        <f t="shared" si="10"/>
        <v>Normal</v>
      </c>
      <c r="BS66" s="34" t="str">
        <f>VLOOKUP(BI66,'PROMIS 49 Pediatric T-Score Con'!M$3:N$35,2,TRUE)</f>
        <v>49.4*</v>
      </c>
      <c r="BT66" t="str">
        <f t="shared" si="11"/>
        <v>Excellent</v>
      </c>
      <c r="BU66" s="34">
        <f>VLOOKUP(BJ66,'PROMIS 49 Pediatric T-Score Con'!I$3:J$35,2,TRUE)</f>
        <v>34</v>
      </c>
      <c r="BV66" s="127" t="str">
        <f t="shared" si="12"/>
        <v>Normal</v>
      </c>
      <c r="BW66">
        <f>VLOOKUP(BK66,'PROMIS 49 Pediatric T-Score Con'!U$3:V$43,2,TRUE)</f>
        <v>42.5</v>
      </c>
      <c r="BX66" s="127" t="str">
        <f t="shared" si="13"/>
        <v>Normal</v>
      </c>
    </row>
    <row r="67">
      <c r="A67" s="20">
        <v>44234.678051759256</v>
      </c>
      <c r="B67" s="1">
        <v>5.0</v>
      </c>
      <c r="C67" s="1">
        <v>4.0</v>
      </c>
      <c r="D67" s="1">
        <v>3.0</v>
      </c>
      <c r="E67" s="1">
        <v>4.0</v>
      </c>
      <c r="F67" s="1">
        <v>5.0</v>
      </c>
      <c r="G67" s="1">
        <v>5.0</v>
      </c>
      <c r="H67" s="1">
        <v>4.0</v>
      </c>
      <c r="I67" s="1">
        <v>5.0</v>
      </c>
      <c r="J67" s="1">
        <v>4.0</v>
      </c>
      <c r="K67" s="1">
        <v>4.0</v>
      </c>
      <c r="L67" s="1">
        <v>4.0</v>
      </c>
      <c r="M67" s="1">
        <v>4.0</v>
      </c>
      <c r="N67" s="1">
        <v>4.0</v>
      </c>
      <c r="O67" s="1">
        <v>4.0</v>
      </c>
      <c r="P67" s="1">
        <v>4.0</v>
      </c>
      <c r="Q67" s="1">
        <v>3.0</v>
      </c>
      <c r="R67" s="1">
        <v>4.0</v>
      </c>
      <c r="S67" s="1">
        <v>4.0</v>
      </c>
      <c r="T67" s="1">
        <v>4.0</v>
      </c>
      <c r="U67" s="1">
        <v>4.0</v>
      </c>
      <c r="V67" s="1">
        <v>4.0</v>
      </c>
      <c r="W67" s="1">
        <v>4.0</v>
      </c>
      <c r="X67" s="1">
        <v>3.0</v>
      </c>
      <c r="Y67" s="1">
        <v>5.0</v>
      </c>
      <c r="AB67" s="1">
        <v>5.0</v>
      </c>
      <c r="AC67" s="1">
        <v>5.0</v>
      </c>
      <c r="AD67" s="1">
        <v>5.0</v>
      </c>
      <c r="AE67" s="1">
        <v>5.0</v>
      </c>
      <c r="AF67" s="1">
        <v>4.0</v>
      </c>
      <c r="AG67" s="1">
        <v>3.0</v>
      </c>
      <c r="AH67" s="1">
        <v>3.0</v>
      </c>
      <c r="AI67" s="1">
        <v>4.0</v>
      </c>
      <c r="AJ67" s="1">
        <v>2.0</v>
      </c>
      <c r="AK67" s="1">
        <v>5.0</v>
      </c>
      <c r="AL67" s="1">
        <v>5.0</v>
      </c>
      <c r="AM67" s="1">
        <v>3.0</v>
      </c>
      <c r="AN67" s="1">
        <v>4.0</v>
      </c>
      <c r="AO67" s="1">
        <v>4.0</v>
      </c>
      <c r="AP67" s="1">
        <v>5.0</v>
      </c>
      <c r="AQ67" s="1">
        <v>4.0</v>
      </c>
      <c r="AR67" s="1">
        <v>6.0</v>
      </c>
      <c r="AS67" s="1">
        <v>5.0</v>
      </c>
      <c r="AT67" s="1">
        <v>4.0</v>
      </c>
      <c r="AU67" s="1">
        <v>5.0</v>
      </c>
      <c r="AV67" s="1">
        <v>5.0</v>
      </c>
      <c r="AW67" s="1">
        <v>5.0</v>
      </c>
      <c r="AX67" s="1">
        <v>5.0</v>
      </c>
      <c r="AY67" s="1">
        <v>4.0</v>
      </c>
      <c r="AZ67" s="1">
        <v>4.0</v>
      </c>
      <c r="BA67" s="1">
        <v>4.0</v>
      </c>
      <c r="BB67" s="1">
        <v>4.0</v>
      </c>
      <c r="BD67" s="1">
        <v>2481.0</v>
      </c>
      <c r="BE67" s="1" t="s">
        <v>718</v>
      </c>
      <c r="BF67">
        <f t="shared" si="2"/>
        <v>35</v>
      </c>
      <c r="BG67">
        <f t="shared" si="3"/>
        <v>31</v>
      </c>
      <c r="BH67">
        <f t="shared" si="4"/>
        <v>32</v>
      </c>
      <c r="BI67">
        <f t="shared" si="5"/>
        <v>34</v>
      </c>
      <c r="BJ67">
        <f t="shared" si="6"/>
        <v>32</v>
      </c>
      <c r="BK67">
        <f t="shared" si="7"/>
        <v>45</v>
      </c>
      <c r="BL67">
        <f t="shared" si="1"/>
        <v>2481</v>
      </c>
      <c r="BM67" s="34">
        <f>VLOOKUP(BF67,'PROMIS 49 Pediatric T-Score Con'!Q$3:R$35,2,TRUE)</f>
        <v>43</v>
      </c>
      <c r="BN67" t="str">
        <f t="shared" si="8"/>
        <v>Mild</v>
      </c>
      <c r="BO67" s="126">
        <f>VLOOKUP(BG67,'PROMIS 49 Pediatric T-Score Con'!A$3:B$35,2,TRUE)</f>
        <v>69.3</v>
      </c>
      <c r="BP67" s="127" t="str">
        <f t="shared" si="9"/>
        <v>Severe</v>
      </c>
      <c r="BQ67" s="34">
        <f>VLOOKUP(BH67,'PROMIS 49 Pediatric T-Score Con'!E$3:F$35,2,TRUE)</f>
        <v>70.3</v>
      </c>
      <c r="BR67" t="str">
        <f t="shared" si="10"/>
        <v>Severe</v>
      </c>
      <c r="BS67" s="34" t="str">
        <f>VLOOKUP(BI67,'PROMIS 49 Pediatric T-Score Con'!M$3:N$35,2,TRUE)</f>
        <v>49.4*</v>
      </c>
      <c r="BT67" t="str">
        <f t="shared" si="11"/>
        <v>Excellent</v>
      </c>
      <c r="BU67" s="34">
        <f>VLOOKUP(BJ67,'PROMIS 49 Pediatric T-Score Con'!I$3:J$35,2,TRUE)</f>
        <v>65.4</v>
      </c>
      <c r="BV67" s="127" t="str">
        <f t="shared" si="12"/>
        <v>Severe</v>
      </c>
      <c r="BW67">
        <f>VLOOKUP(BK67,'PROMIS 49 Pediatric T-Score Con'!U$3:V$43,2,TRUE)</f>
        <v>75.7</v>
      </c>
      <c r="BX67" s="127" t="str">
        <f t="shared" si="13"/>
        <v>Severe</v>
      </c>
    </row>
    <row r="68">
      <c r="A68" s="20">
        <v>44234.815412048614</v>
      </c>
      <c r="B68" s="1">
        <v>1.0</v>
      </c>
      <c r="C68" s="1">
        <v>5.0</v>
      </c>
      <c r="D68" s="1">
        <v>5.0</v>
      </c>
      <c r="E68" s="1">
        <v>2.0</v>
      </c>
      <c r="F68" s="1">
        <v>5.0</v>
      </c>
      <c r="G68" s="1">
        <v>5.0</v>
      </c>
      <c r="H68" s="1">
        <v>5.0</v>
      </c>
      <c r="I68" s="1">
        <v>4.0</v>
      </c>
      <c r="J68" s="1">
        <v>1.0</v>
      </c>
      <c r="K68" s="1">
        <v>2.0</v>
      </c>
      <c r="L68" s="1">
        <v>1.0</v>
      </c>
      <c r="M68" s="1">
        <v>1.0</v>
      </c>
      <c r="N68" s="1">
        <v>1.0</v>
      </c>
      <c r="O68" s="1">
        <v>1.0</v>
      </c>
      <c r="P68" s="1">
        <v>3.0</v>
      </c>
      <c r="Q68" s="1">
        <v>1.0</v>
      </c>
      <c r="R68" s="1">
        <v>1.0</v>
      </c>
      <c r="S68" s="1">
        <v>2.0</v>
      </c>
      <c r="T68" s="1">
        <v>2.0</v>
      </c>
      <c r="U68" s="1">
        <v>1.0</v>
      </c>
      <c r="V68" s="1">
        <v>1.0</v>
      </c>
      <c r="W68" s="1">
        <v>1.0</v>
      </c>
      <c r="X68" s="1">
        <v>2.0</v>
      </c>
      <c r="Y68" s="1">
        <v>1.0</v>
      </c>
      <c r="AB68" s="1">
        <v>5.0</v>
      </c>
      <c r="AC68" s="1">
        <v>5.0</v>
      </c>
      <c r="AD68" s="1">
        <v>5.0</v>
      </c>
      <c r="AE68" s="1">
        <v>3.0</v>
      </c>
      <c r="AF68" s="1">
        <v>4.0</v>
      </c>
      <c r="AG68" s="1">
        <v>4.0</v>
      </c>
      <c r="AH68" s="1">
        <v>4.0</v>
      </c>
      <c r="AI68" s="1">
        <v>5.0</v>
      </c>
      <c r="AJ68" s="1">
        <v>4.0</v>
      </c>
      <c r="AK68" s="1">
        <v>5.0</v>
      </c>
      <c r="AL68" s="1">
        <v>5.0</v>
      </c>
      <c r="AM68" s="1">
        <v>4.0</v>
      </c>
      <c r="AN68" s="1">
        <v>2.0</v>
      </c>
      <c r="AO68" s="1">
        <v>3.0</v>
      </c>
      <c r="AP68" s="1">
        <v>4.0</v>
      </c>
      <c r="AQ68" s="1">
        <v>3.0</v>
      </c>
      <c r="AR68" s="1">
        <v>4.0</v>
      </c>
      <c r="AS68" s="1">
        <v>3.0</v>
      </c>
      <c r="AT68" s="1">
        <v>3.0</v>
      </c>
      <c r="AU68" s="1">
        <v>2.0</v>
      </c>
      <c r="AV68" s="1">
        <v>4.0</v>
      </c>
      <c r="AW68" s="1">
        <v>2.0</v>
      </c>
      <c r="AX68" s="1">
        <v>1.0</v>
      </c>
      <c r="AY68" s="1">
        <v>3.0</v>
      </c>
      <c r="AZ68" s="1">
        <v>3.0</v>
      </c>
      <c r="BA68" s="1">
        <v>1.0</v>
      </c>
      <c r="BB68" s="1">
        <v>2.0</v>
      </c>
      <c r="BD68" s="1">
        <v>2472.0</v>
      </c>
      <c r="BE68" s="1" t="s">
        <v>918</v>
      </c>
      <c r="BF68">
        <f t="shared" si="2"/>
        <v>32</v>
      </c>
      <c r="BG68">
        <f t="shared" si="3"/>
        <v>11</v>
      </c>
      <c r="BH68">
        <f t="shared" si="4"/>
        <v>11</v>
      </c>
      <c r="BI68">
        <f t="shared" si="5"/>
        <v>35</v>
      </c>
      <c r="BJ68">
        <f t="shared" si="6"/>
        <v>30</v>
      </c>
      <c r="BK68">
        <f t="shared" si="7"/>
        <v>24</v>
      </c>
      <c r="BL68">
        <f t="shared" si="1"/>
        <v>2472</v>
      </c>
      <c r="BM68" s="34">
        <f>VLOOKUP(BF68,'PROMIS 49 Pediatric T-Score Con'!Q$3:R$35,2,TRUE)</f>
        <v>39</v>
      </c>
      <c r="BN68" t="str">
        <f t="shared" si="8"/>
        <v>Moderate</v>
      </c>
      <c r="BO68" s="126">
        <f>VLOOKUP(BG68,'PROMIS 49 Pediatric T-Score Con'!A$3:B$35,2,TRUE)</f>
        <v>43</v>
      </c>
      <c r="BP68" s="127" t="str">
        <f t="shared" si="9"/>
        <v>Normal</v>
      </c>
      <c r="BQ68" s="34">
        <f>VLOOKUP(BH68,'PROMIS 49 Pediatric T-Score Con'!E$3:F$35,2,TRUE)</f>
        <v>45.5</v>
      </c>
      <c r="BR68" t="str">
        <f t="shared" si="10"/>
        <v>Normal</v>
      </c>
      <c r="BS68" s="34">
        <f>VLOOKUP(BI68,'PROMIS 49 Pediatric T-Score Con'!M$3:N$35,2,TRUE)</f>
        <v>50.94</v>
      </c>
      <c r="BT68" t="str">
        <f t="shared" si="11"/>
        <v>Good</v>
      </c>
      <c r="BU68" s="34">
        <f>VLOOKUP(BJ68,'PROMIS 49 Pediatric T-Score Con'!I$3:J$35,2,TRUE)</f>
        <v>63.4</v>
      </c>
      <c r="BV68" s="127" t="str">
        <f t="shared" si="12"/>
        <v>Moderate</v>
      </c>
      <c r="BW68">
        <f>VLOOKUP(BK68,'PROMIS 49 Pediatric T-Score Con'!U$3:V$43,2,TRUE)</f>
        <v>53.5</v>
      </c>
      <c r="BX68" s="127" t="str">
        <f t="shared" si="13"/>
        <v>Mild</v>
      </c>
    </row>
    <row r="69">
      <c r="A69" s="20">
        <v>44255.63608909722</v>
      </c>
      <c r="B69" s="1">
        <v>3.0</v>
      </c>
      <c r="C69" s="1">
        <v>5.0</v>
      </c>
      <c r="D69" s="1">
        <v>5.0</v>
      </c>
      <c r="E69" s="1">
        <v>3.0</v>
      </c>
      <c r="F69" s="1">
        <v>5.0</v>
      </c>
      <c r="G69" s="1">
        <v>5.0</v>
      </c>
      <c r="H69" s="1">
        <v>5.0</v>
      </c>
      <c r="I69" s="1">
        <v>3.0</v>
      </c>
      <c r="J69" s="1">
        <v>1.0</v>
      </c>
      <c r="K69" s="1">
        <v>2.0</v>
      </c>
      <c r="L69" s="1">
        <v>2.0</v>
      </c>
      <c r="M69" s="1">
        <v>1.0</v>
      </c>
      <c r="N69" s="1">
        <v>2.0</v>
      </c>
      <c r="O69" s="1">
        <v>2.0</v>
      </c>
      <c r="P69" s="1">
        <v>1.0</v>
      </c>
      <c r="Q69" s="1">
        <v>2.0</v>
      </c>
      <c r="R69" s="1">
        <v>1.0</v>
      </c>
      <c r="S69" s="1">
        <v>1.0</v>
      </c>
      <c r="T69" s="1">
        <v>3.0</v>
      </c>
      <c r="U69" s="1">
        <v>2.0</v>
      </c>
      <c r="V69" s="1">
        <v>2.0</v>
      </c>
      <c r="W69" s="1">
        <v>1.0</v>
      </c>
      <c r="X69" s="1">
        <v>1.0</v>
      </c>
      <c r="Y69" s="1">
        <v>2.0</v>
      </c>
      <c r="AB69" s="1">
        <v>5.0</v>
      </c>
      <c r="AC69" s="1">
        <v>5.0</v>
      </c>
      <c r="AD69" s="1">
        <v>5.0</v>
      </c>
      <c r="AE69" s="1">
        <v>5.0</v>
      </c>
      <c r="AF69" s="1">
        <v>5.0</v>
      </c>
      <c r="AG69" s="1">
        <v>5.0</v>
      </c>
      <c r="AH69" s="1">
        <v>5.0</v>
      </c>
      <c r="AI69" s="1">
        <v>5.0</v>
      </c>
      <c r="AJ69" s="1">
        <v>3.0</v>
      </c>
      <c r="AK69" s="1">
        <v>5.0</v>
      </c>
      <c r="AL69" s="1">
        <v>4.0</v>
      </c>
      <c r="AM69" s="1">
        <v>2.0</v>
      </c>
      <c r="AN69" s="1">
        <v>1.0</v>
      </c>
      <c r="AO69" s="1">
        <v>2.0</v>
      </c>
      <c r="AP69" s="1">
        <v>5.0</v>
      </c>
      <c r="AQ69" s="1">
        <v>3.0</v>
      </c>
      <c r="AR69" s="1">
        <v>2.0</v>
      </c>
      <c r="AS69" s="1">
        <v>5.0</v>
      </c>
      <c r="AT69" s="1">
        <v>5.0</v>
      </c>
      <c r="AU69" s="1">
        <v>2.0</v>
      </c>
      <c r="AV69" s="1">
        <v>5.0</v>
      </c>
      <c r="AW69" s="1">
        <v>5.0</v>
      </c>
      <c r="AX69" s="1">
        <v>5.0</v>
      </c>
      <c r="AY69" s="1">
        <v>5.0</v>
      </c>
      <c r="AZ69" s="1">
        <v>3.0</v>
      </c>
      <c r="BA69" s="1">
        <v>3.0</v>
      </c>
      <c r="BB69" s="1">
        <v>2.0</v>
      </c>
      <c r="BD69" s="1">
        <v>2498.0</v>
      </c>
      <c r="BE69" s="1" t="s">
        <v>922</v>
      </c>
      <c r="BF69">
        <f t="shared" si="2"/>
        <v>34</v>
      </c>
      <c r="BG69">
        <f t="shared" si="3"/>
        <v>13</v>
      </c>
      <c r="BH69">
        <f t="shared" si="4"/>
        <v>13</v>
      </c>
      <c r="BI69">
        <f t="shared" si="5"/>
        <v>40</v>
      </c>
      <c r="BJ69">
        <f t="shared" si="6"/>
        <v>25</v>
      </c>
      <c r="BK69">
        <f t="shared" si="7"/>
        <v>40</v>
      </c>
      <c r="BL69">
        <f t="shared" si="1"/>
        <v>2498</v>
      </c>
      <c r="BM69" s="34">
        <f>VLOOKUP(BF69,'PROMIS 49 Pediatric T-Score Con'!Q$3:R$35,2,TRUE)</f>
        <v>41</v>
      </c>
      <c r="BN69" t="str">
        <f t="shared" si="8"/>
        <v>Mild</v>
      </c>
      <c r="BO69" s="126">
        <f>VLOOKUP(BG69,'PROMIS 49 Pediatric T-Score Con'!A$3:B$35,2,TRUE)</f>
        <v>46.7</v>
      </c>
      <c r="BP69" s="127" t="str">
        <f t="shared" si="9"/>
        <v>Normal</v>
      </c>
      <c r="BQ69" s="34">
        <f>VLOOKUP(BH69,'PROMIS 49 Pediatric T-Score Con'!E$3:F$35,2,TRUE)</f>
        <v>49.1</v>
      </c>
      <c r="BR69" t="str">
        <f t="shared" si="10"/>
        <v>Normal</v>
      </c>
      <c r="BS69" s="34">
        <f>VLOOKUP(BI69,'PROMIS 49 Pediatric T-Score Con'!M$3:N$35,2,TRUE)</f>
        <v>64.44</v>
      </c>
      <c r="BT69" t="str">
        <f t="shared" si="11"/>
        <v>Excellent</v>
      </c>
      <c r="BU69" s="34">
        <f>VLOOKUP(BJ69,'PROMIS 49 Pediatric T-Score Con'!I$3:J$35,2,TRUE)</f>
        <v>58.5</v>
      </c>
      <c r="BV69" s="127" t="str">
        <f t="shared" si="12"/>
        <v>Moderate</v>
      </c>
      <c r="BW69">
        <f>VLOOKUP(BK69,'PROMIS 49 Pediatric T-Score Con'!U$3:V$43,2,TRUE)</f>
        <v>69.8</v>
      </c>
      <c r="BX69" s="127" t="str">
        <f t="shared" si="13"/>
        <v>Severe</v>
      </c>
    </row>
    <row r="70">
      <c r="A70" s="20">
        <v>44263.56340008102</v>
      </c>
      <c r="B70" s="1">
        <v>3.0</v>
      </c>
      <c r="C70" s="1">
        <v>3.0</v>
      </c>
      <c r="D70" s="1">
        <v>4.0</v>
      </c>
      <c r="E70" s="1">
        <v>4.0</v>
      </c>
      <c r="F70" s="1">
        <v>5.0</v>
      </c>
      <c r="G70" s="1">
        <v>5.0</v>
      </c>
      <c r="H70" s="1">
        <v>4.0</v>
      </c>
      <c r="I70" s="1">
        <v>4.0</v>
      </c>
      <c r="J70" s="1">
        <v>2.0</v>
      </c>
      <c r="K70" s="1">
        <v>3.0</v>
      </c>
      <c r="L70" s="1">
        <v>2.0</v>
      </c>
      <c r="M70" s="1">
        <v>3.0</v>
      </c>
      <c r="N70" s="1">
        <v>2.0</v>
      </c>
      <c r="O70" s="1">
        <v>2.0</v>
      </c>
      <c r="P70" s="1">
        <v>4.0</v>
      </c>
      <c r="Q70" s="1">
        <v>2.0</v>
      </c>
      <c r="R70" s="1">
        <v>4.0</v>
      </c>
      <c r="S70" s="1">
        <v>2.0</v>
      </c>
      <c r="T70" s="1">
        <v>3.0</v>
      </c>
      <c r="U70" s="1">
        <v>2.0</v>
      </c>
      <c r="V70" s="1">
        <v>4.0</v>
      </c>
      <c r="W70" s="1">
        <v>2.0</v>
      </c>
      <c r="X70" s="1">
        <v>4.0</v>
      </c>
      <c r="Y70" s="1">
        <v>5.0</v>
      </c>
      <c r="AB70" s="1">
        <v>5.0</v>
      </c>
      <c r="AC70" s="1">
        <v>5.0</v>
      </c>
      <c r="AD70" s="1">
        <v>5.0</v>
      </c>
      <c r="AE70" s="1">
        <v>4.0</v>
      </c>
      <c r="AF70" s="1">
        <v>4.0</v>
      </c>
      <c r="AG70" s="1">
        <v>5.0</v>
      </c>
      <c r="AH70" s="1">
        <v>5.0</v>
      </c>
      <c r="AI70" s="1">
        <v>5.0</v>
      </c>
      <c r="AJ70" s="1">
        <v>4.0</v>
      </c>
      <c r="AK70" s="1">
        <v>5.0</v>
      </c>
      <c r="AL70" s="1">
        <v>4.0</v>
      </c>
      <c r="AM70" s="1">
        <v>2.0</v>
      </c>
      <c r="AN70" s="1">
        <v>5.0</v>
      </c>
      <c r="AO70" s="1">
        <v>5.0</v>
      </c>
      <c r="AP70" s="1">
        <v>5.0</v>
      </c>
      <c r="AQ70" s="1">
        <v>5.0</v>
      </c>
      <c r="AR70" s="1">
        <v>5.0</v>
      </c>
      <c r="AS70" s="1">
        <v>5.0</v>
      </c>
      <c r="AT70" s="1">
        <v>4.0</v>
      </c>
      <c r="AU70" s="1">
        <v>5.0</v>
      </c>
      <c r="AV70" s="1">
        <v>5.0</v>
      </c>
      <c r="AW70" s="1">
        <v>5.0</v>
      </c>
      <c r="AX70" s="1">
        <v>5.0</v>
      </c>
      <c r="AY70" s="1">
        <v>5.0</v>
      </c>
      <c r="AZ70" s="1">
        <v>4.0</v>
      </c>
      <c r="BA70" s="1">
        <v>3.0</v>
      </c>
      <c r="BB70" s="1">
        <v>5.0</v>
      </c>
      <c r="BD70" s="1">
        <v>2481.0</v>
      </c>
      <c r="BE70" s="1" t="s">
        <v>718</v>
      </c>
      <c r="BF70">
        <f t="shared" si="2"/>
        <v>32</v>
      </c>
      <c r="BG70">
        <f t="shared" si="3"/>
        <v>20</v>
      </c>
      <c r="BH70">
        <f t="shared" si="4"/>
        <v>26</v>
      </c>
      <c r="BI70">
        <f t="shared" si="5"/>
        <v>38</v>
      </c>
      <c r="BJ70">
        <f t="shared" si="6"/>
        <v>35</v>
      </c>
      <c r="BK70">
        <f t="shared" si="7"/>
        <v>46</v>
      </c>
      <c r="BL70">
        <f t="shared" si="1"/>
        <v>2481</v>
      </c>
      <c r="BM70" s="34">
        <f>VLOOKUP(BF70,'PROMIS 49 Pediatric T-Score Con'!Q$3:R$35,2,TRUE)</f>
        <v>39</v>
      </c>
      <c r="BN70" t="str">
        <f t="shared" si="8"/>
        <v>Moderate</v>
      </c>
      <c r="BO70" s="126">
        <f>VLOOKUP(BG70,'PROMIS 49 Pediatric T-Score Con'!A$3:B$35,2,TRUE)</f>
        <v>56.3</v>
      </c>
      <c r="BP70" s="127" t="str">
        <f t="shared" si="9"/>
        <v>Moderate</v>
      </c>
      <c r="BQ70" s="34">
        <f>VLOOKUP(BH70,'PROMIS 49 Pediatric T-Score Con'!E$3:F$35,2,TRUE)</f>
        <v>64.1</v>
      </c>
      <c r="BR70" t="str">
        <f t="shared" si="10"/>
        <v>Moderate</v>
      </c>
      <c r="BS70" s="34">
        <f>VLOOKUP(BI70,'PROMIS 49 Pediatric T-Score Con'!M$3:N$35,2,TRUE)</f>
        <v>56.82</v>
      </c>
      <c r="BT70" t="str">
        <f t="shared" si="11"/>
        <v>Good</v>
      </c>
      <c r="BU70" s="34">
        <f>VLOOKUP(BJ70,'PROMIS 49 Pediatric T-Score Con'!I$3:J$35,2,TRUE)</f>
        <v>68.8</v>
      </c>
      <c r="BV70" s="127" t="str">
        <f t="shared" si="12"/>
        <v>Severe</v>
      </c>
      <c r="BW70">
        <f>VLOOKUP(BK70,'PROMIS 49 Pediatric T-Score Con'!U$3:V$43,2,TRUE)</f>
        <v>77</v>
      </c>
      <c r="BX70" s="127" t="str">
        <f t="shared" si="13"/>
        <v>Severe</v>
      </c>
    </row>
    <row r="71">
      <c r="A71" s="20">
        <v>44279.70488628472</v>
      </c>
      <c r="B71" s="1">
        <v>5.0</v>
      </c>
      <c r="C71" s="1">
        <v>5.0</v>
      </c>
      <c r="D71" s="1">
        <v>5.0</v>
      </c>
      <c r="E71" s="1">
        <v>5.0</v>
      </c>
      <c r="F71" s="1">
        <v>5.0</v>
      </c>
      <c r="G71" s="1">
        <v>5.0</v>
      </c>
      <c r="H71" s="1">
        <v>5.0</v>
      </c>
      <c r="I71" s="1">
        <v>5.0</v>
      </c>
      <c r="J71" s="1">
        <v>1.0</v>
      </c>
      <c r="K71" s="1">
        <v>1.0</v>
      </c>
      <c r="L71" s="1">
        <v>2.0</v>
      </c>
      <c r="M71" s="1">
        <v>2.0</v>
      </c>
      <c r="N71" s="1">
        <v>1.0</v>
      </c>
      <c r="O71" s="1">
        <v>1.0</v>
      </c>
      <c r="P71" s="1">
        <v>2.0</v>
      </c>
      <c r="Q71" s="1">
        <v>1.0</v>
      </c>
      <c r="R71" s="1">
        <v>1.0</v>
      </c>
      <c r="S71" s="1">
        <v>1.0</v>
      </c>
      <c r="T71" s="1">
        <v>1.0</v>
      </c>
      <c r="U71" s="1">
        <v>1.0</v>
      </c>
      <c r="V71" s="1">
        <v>1.0</v>
      </c>
      <c r="W71" s="1">
        <v>1.0</v>
      </c>
      <c r="X71" s="1">
        <v>1.0</v>
      </c>
      <c r="Y71" s="1">
        <v>1.0</v>
      </c>
      <c r="AB71" s="1">
        <v>5.0</v>
      </c>
      <c r="AC71" s="1">
        <v>5.0</v>
      </c>
      <c r="AD71" s="1">
        <v>5.0</v>
      </c>
      <c r="AE71" s="1">
        <v>5.0</v>
      </c>
      <c r="AF71" s="1">
        <v>5.0</v>
      </c>
      <c r="AG71" s="1">
        <v>5.0</v>
      </c>
      <c r="AH71" s="1">
        <v>5.0</v>
      </c>
      <c r="AI71" s="1">
        <v>5.0</v>
      </c>
      <c r="AJ71" s="1">
        <v>1.0</v>
      </c>
      <c r="AK71" s="1">
        <v>1.0</v>
      </c>
      <c r="AL71" s="1">
        <v>1.0</v>
      </c>
      <c r="AM71" s="1">
        <v>1.0</v>
      </c>
      <c r="AN71" s="1">
        <v>1.0</v>
      </c>
      <c r="AO71" s="1">
        <v>1.0</v>
      </c>
      <c r="AP71" s="1">
        <v>2.0</v>
      </c>
      <c r="AQ71" s="1">
        <v>1.0</v>
      </c>
      <c r="AR71" s="1">
        <v>1.0</v>
      </c>
      <c r="AS71" s="1">
        <v>2.0</v>
      </c>
      <c r="AT71" s="1">
        <v>1.0</v>
      </c>
      <c r="AU71" s="1">
        <v>1.0</v>
      </c>
      <c r="AV71" s="1">
        <v>1.0</v>
      </c>
      <c r="AW71" s="1">
        <v>1.0</v>
      </c>
      <c r="AX71" s="1">
        <v>1.0</v>
      </c>
      <c r="AY71" s="1">
        <v>1.0</v>
      </c>
      <c r="AZ71" s="1">
        <v>1.0</v>
      </c>
      <c r="BA71" s="1">
        <v>1.0</v>
      </c>
      <c r="BB71" s="1">
        <v>1.0</v>
      </c>
      <c r="BD71" s="1">
        <v>1313.0</v>
      </c>
      <c r="BE71" s="1" t="s">
        <v>539</v>
      </c>
      <c r="BF71">
        <f t="shared" si="2"/>
        <v>40</v>
      </c>
      <c r="BG71">
        <f t="shared" si="3"/>
        <v>11</v>
      </c>
      <c r="BH71">
        <f t="shared" si="4"/>
        <v>8</v>
      </c>
      <c r="BI71">
        <f t="shared" si="5"/>
        <v>40</v>
      </c>
      <c r="BJ71">
        <f t="shared" si="6"/>
        <v>9</v>
      </c>
      <c r="BK71">
        <f t="shared" si="7"/>
        <v>11</v>
      </c>
      <c r="BL71">
        <f t="shared" si="1"/>
        <v>1313</v>
      </c>
      <c r="BM71" s="34">
        <f>VLOOKUP(BF71,'PROMIS 49 Pediatric T-Score Con'!Q$3:R$35,2,TRUE)</f>
        <v>59</v>
      </c>
      <c r="BN71" t="str">
        <f t="shared" si="8"/>
        <v>Normal</v>
      </c>
      <c r="BO71" s="126">
        <f>VLOOKUP(BG71,'PROMIS 49 Pediatric T-Score Con'!A$3:B$35,2,TRUE)</f>
        <v>43</v>
      </c>
      <c r="BP71" s="127" t="str">
        <f t="shared" si="9"/>
        <v>Normal</v>
      </c>
      <c r="BQ71" s="34">
        <f>VLOOKUP(BH71,'PROMIS 49 Pediatric T-Score Con'!E$3:F$35,2,TRUE)</f>
        <v>35.2</v>
      </c>
      <c r="BR71" t="str">
        <f t="shared" si="10"/>
        <v>Normal</v>
      </c>
      <c r="BS71" s="34">
        <f>VLOOKUP(BI71,'PROMIS 49 Pediatric T-Score Con'!M$3:N$35,2,TRUE)</f>
        <v>64.44</v>
      </c>
      <c r="BT71" t="str">
        <f t="shared" si="11"/>
        <v>Excellent</v>
      </c>
      <c r="BU71" s="34">
        <f>VLOOKUP(BJ71,'PROMIS 49 Pediatric T-Score Con'!I$3:J$35,2,TRUE)</f>
        <v>38.7</v>
      </c>
      <c r="BV71" s="127" t="str">
        <f t="shared" si="12"/>
        <v>Normal</v>
      </c>
      <c r="BW71">
        <f>VLOOKUP(BK71,'PROMIS 49 Pediatric T-Score Con'!U$3:V$43,2,TRUE)</f>
        <v>34.3</v>
      </c>
      <c r="BX71" s="127" t="str">
        <f t="shared" si="13"/>
        <v>Normal</v>
      </c>
    </row>
    <row r="72">
      <c r="A72" s="20">
        <v>44292.29994582176</v>
      </c>
      <c r="B72" s="1">
        <v>4.0</v>
      </c>
      <c r="C72" s="1">
        <v>5.0</v>
      </c>
      <c r="D72" s="1">
        <v>5.0</v>
      </c>
      <c r="E72" s="1">
        <v>3.0</v>
      </c>
      <c r="F72" s="1">
        <v>5.0</v>
      </c>
      <c r="G72" s="1">
        <v>5.0</v>
      </c>
      <c r="H72" s="1">
        <v>5.0</v>
      </c>
      <c r="I72" s="1">
        <v>4.0</v>
      </c>
      <c r="J72" s="1">
        <v>2.0</v>
      </c>
      <c r="K72" s="1">
        <v>3.0</v>
      </c>
      <c r="L72" s="1">
        <v>2.0</v>
      </c>
      <c r="M72" s="1">
        <v>3.0</v>
      </c>
      <c r="N72" s="1">
        <v>2.0</v>
      </c>
      <c r="O72" s="1">
        <v>1.0</v>
      </c>
      <c r="P72" s="1">
        <v>3.0</v>
      </c>
      <c r="Q72" s="1">
        <v>3.0</v>
      </c>
      <c r="R72" s="1">
        <v>1.0</v>
      </c>
      <c r="S72" s="1">
        <v>1.0</v>
      </c>
      <c r="T72" s="1">
        <v>2.0</v>
      </c>
      <c r="U72" s="1">
        <v>1.0</v>
      </c>
      <c r="V72" s="1">
        <v>1.0</v>
      </c>
      <c r="W72" s="1">
        <v>1.0</v>
      </c>
      <c r="X72" s="1">
        <v>1.0</v>
      </c>
      <c r="Y72" s="1">
        <v>2.0</v>
      </c>
      <c r="AB72" s="1">
        <v>5.0</v>
      </c>
      <c r="AC72" s="1">
        <v>5.0</v>
      </c>
      <c r="AD72" s="1">
        <v>5.0</v>
      </c>
      <c r="AE72" s="1">
        <v>4.0</v>
      </c>
      <c r="AF72" s="1">
        <v>5.0</v>
      </c>
      <c r="AG72" s="1">
        <v>4.0</v>
      </c>
      <c r="AH72" s="1">
        <v>3.0</v>
      </c>
      <c r="AI72" s="1">
        <v>4.0</v>
      </c>
      <c r="AJ72" s="1">
        <v>5.0</v>
      </c>
      <c r="AK72" s="1">
        <v>5.0</v>
      </c>
      <c r="AL72" s="1">
        <v>5.0</v>
      </c>
      <c r="AM72" s="1">
        <v>3.0</v>
      </c>
      <c r="AN72" s="1">
        <v>3.0</v>
      </c>
      <c r="AO72" s="1">
        <v>5.0</v>
      </c>
      <c r="AP72" s="1">
        <v>5.0</v>
      </c>
      <c r="AQ72" s="1">
        <v>4.0</v>
      </c>
      <c r="AR72" s="1">
        <v>4.0</v>
      </c>
      <c r="AS72" s="1">
        <v>5.0</v>
      </c>
      <c r="AT72" s="1">
        <v>2.0</v>
      </c>
      <c r="AU72" s="1">
        <v>3.0</v>
      </c>
      <c r="AV72" s="1">
        <v>5.0</v>
      </c>
      <c r="AW72" s="1">
        <v>3.0</v>
      </c>
      <c r="AX72" s="1">
        <v>2.0</v>
      </c>
      <c r="AY72" s="1">
        <v>3.0</v>
      </c>
      <c r="AZ72" s="1">
        <v>2.0</v>
      </c>
      <c r="BA72" s="1">
        <v>1.0</v>
      </c>
      <c r="BB72" s="1">
        <v>3.0</v>
      </c>
      <c r="BD72" s="1">
        <v>2278.0</v>
      </c>
      <c r="BE72" s="1" t="s">
        <v>925</v>
      </c>
      <c r="BF72">
        <f t="shared" si="2"/>
        <v>36</v>
      </c>
      <c r="BG72">
        <f t="shared" si="3"/>
        <v>19</v>
      </c>
      <c r="BH72">
        <f t="shared" si="4"/>
        <v>10</v>
      </c>
      <c r="BI72">
        <f t="shared" si="5"/>
        <v>35</v>
      </c>
      <c r="BJ72">
        <f t="shared" si="6"/>
        <v>35</v>
      </c>
      <c r="BK72">
        <f t="shared" si="7"/>
        <v>29</v>
      </c>
      <c r="BL72">
        <f t="shared" si="1"/>
        <v>2278</v>
      </c>
      <c r="BM72" s="34">
        <f>VLOOKUP(BF72,'PROMIS 49 Pediatric T-Score Con'!Q$3:R$35,2,TRUE)</f>
        <v>45</v>
      </c>
      <c r="BN72" t="str">
        <f t="shared" si="8"/>
        <v>Normal</v>
      </c>
      <c r="BO72" s="126">
        <f>VLOOKUP(BG72,'PROMIS 49 Pediatric T-Score Con'!A$3:B$35,2,TRUE)</f>
        <v>55.1</v>
      </c>
      <c r="BP72" s="127" t="str">
        <f t="shared" si="9"/>
        <v>Moderate</v>
      </c>
      <c r="BQ72" s="34">
        <f>VLOOKUP(BH72,'PROMIS 49 Pediatric T-Score Con'!E$3:F$35,2,TRUE)</f>
        <v>43.2</v>
      </c>
      <c r="BR72" t="str">
        <f t="shared" si="10"/>
        <v>Normal</v>
      </c>
      <c r="BS72" s="34">
        <f>VLOOKUP(BI72,'PROMIS 49 Pediatric T-Score Con'!M$3:N$35,2,TRUE)</f>
        <v>50.94</v>
      </c>
      <c r="BT72" t="str">
        <f t="shared" si="11"/>
        <v>Good</v>
      </c>
      <c r="BU72" s="34">
        <f>VLOOKUP(BJ72,'PROMIS 49 Pediatric T-Score Con'!I$3:J$35,2,TRUE)</f>
        <v>68.8</v>
      </c>
      <c r="BV72" s="127" t="str">
        <f t="shared" si="12"/>
        <v>Severe</v>
      </c>
      <c r="BW72">
        <f>VLOOKUP(BK72,'PROMIS 49 Pediatric T-Score Con'!U$3:V$43,2,TRUE)</f>
        <v>58.6</v>
      </c>
      <c r="BX72" s="127" t="str">
        <f t="shared" si="13"/>
        <v>Moderate</v>
      </c>
    </row>
    <row r="73">
      <c r="A73" s="20">
        <v>44297.48991314815</v>
      </c>
      <c r="B73" s="1">
        <v>2.0</v>
      </c>
      <c r="C73" s="1">
        <v>4.0</v>
      </c>
      <c r="D73" s="1">
        <v>5.0</v>
      </c>
      <c r="E73" s="1">
        <v>3.0</v>
      </c>
      <c r="F73" s="1">
        <v>4.0</v>
      </c>
      <c r="G73" s="1">
        <v>5.0</v>
      </c>
      <c r="H73" s="1">
        <v>5.0</v>
      </c>
      <c r="I73" s="1">
        <v>4.0</v>
      </c>
      <c r="J73" s="1">
        <v>2.0</v>
      </c>
      <c r="K73" s="1">
        <v>2.0</v>
      </c>
      <c r="L73" s="1">
        <v>3.0</v>
      </c>
      <c r="M73" s="1">
        <v>1.0</v>
      </c>
      <c r="N73" s="1">
        <v>2.0</v>
      </c>
      <c r="O73" s="1">
        <v>1.0</v>
      </c>
      <c r="P73" s="1">
        <v>1.0</v>
      </c>
      <c r="Q73" s="1">
        <v>1.0</v>
      </c>
      <c r="R73" s="1">
        <v>1.0</v>
      </c>
      <c r="S73" s="1">
        <v>1.0</v>
      </c>
      <c r="T73" s="1">
        <v>1.0</v>
      </c>
      <c r="U73" s="1">
        <v>2.0</v>
      </c>
      <c r="V73" s="1">
        <v>2.0</v>
      </c>
      <c r="W73" s="1">
        <v>1.0</v>
      </c>
      <c r="X73" s="1">
        <v>2.0</v>
      </c>
      <c r="Y73" s="1">
        <v>2.0</v>
      </c>
      <c r="AB73" s="1">
        <v>5.0</v>
      </c>
      <c r="AC73" s="1">
        <v>5.0</v>
      </c>
      <c r="AD73" s="1">
        <v>5.0</v>
      </c>
      <c r="AE73" s="1">
        <v>4.0</v>
      </c>
      <c r="AF73" s="1">
        <v>5.0</v>
      </c>
      <c r="AG73" s="1">
        <v>4.0</v>
      </c>
      <c r="AH73" s="1">
        <v>5.0</v>
      </c>
      <c r="AI73" s="1">
        <v>5.0</v>
      </c>
      <c r="AJ73" s="1">
        <v>3.0</v>
      </c>
      <c r="AK73" s="1">
        <v>5.0</v>
      </c>
      <c r="AL73" s="1">
        <v>5.0</v>
      </c>
      <c r="AM73" s="1">
        <v>4.0</v>
      </c>
      <c r="AN73" s="1">
        <v>2.0</v>
      </c>
      <c r="AO73" s="1">
        <v>5.0</v>
      </c>
      <c r="AP73" s="1">
        <v>5.0</v>
      </c>
      <c r="AQ73" s="1">
        <v>3.0</v>
      </c>
      <c r="AR73" s="1">
        <v>5.0</v>
      </c>
      <c r="AS73" s="1">
        <v>5.0</v>
      </c>
      <c r="AT73" s="1">
        <v>3.0</v>
      </c>
      <c r="AU73" s="1">
        <v>2.0</v>
      </c>
      <c r="AV73" s="1">
        <v>4.0</v>
      </c>
      <c r="AW73" s="1">
        <v>4.0</v>
      </c>
      <c r="AX73" s="1">
        <v>2.0</v>
      </c>
      <c r="AY73" s="1">
        <v>4.0</v>
      </c>
      <c r="AZ73" s="1">
        <v>3.0</v>
      </c>
      <c r="BA73" s="1">
        <v>2.0</v>
      </c>
      <c r="BB73" s="1">
        <v>2.0</v>
      </c>
      <c r="BD73" s="1">
        <v>2535.0</v>
      </c>
      <c r="BE73" s="1" t="s">
        <v>926</v>
      </c>
      <c r="BF73">
        <f t="shared" si="2"/>
        <v>32</v>
      </c>
      <c r="BG73">
        <f t="shared" si="3"/>
        <v>13</v>
      </c>
      <c r="BH73">
        <f t="shared" si="4"/>
        <v>12</v>
      </c>
      <c r="BI73">
        <f t="shared" si="5"/>
        <v>38</v>
      </c>
      <c r="BJ73">
        <f t="shared" si="6"/>
        <v>32</v>
      </c>
      <c r="BK73">
        <f t="shared" si="7"/>
        <v>31</v>
      </c>
      <c r="BM73" s="34">
        <f>VLOOKUP(BF73,'PROMIS 49 Pediatric T-Score Con'!Q$3:R$35,2,TRUE)</f>
        <v>39</v>
      </c>
      <c r="BN73" t="str">
        <f t="shared" si="8"/>
        <v>Moderate</v>
      </c>
      <c r="BO73" s="126">
        <f>VLOOKUP(BG73,'PROMIS 49 Pediatric T-Score Con'!A$3:B$35,2,TRUE)</f>
        <v>46.7</v>
      </c>
      <c r="BP73" s="127" t="str">
        <f t="shared" si="9"/>
        <v>Normal</v>
      </c>
      <c r="BQ73" s="34">
        <f>VLOOKUP(BH73,'PROMIS 49 Pediatric T-Score Con'!E$3:F$35,2,TRUE)</f>
        <v>47.4</v>
      </c>
      <c r="BR73" t="str">
        <f t="shared" si="10"/>
        <v>Normal</v>
      </c>
      <c r="BS73" s="34">
        <f>VLOOKUP(BI73,'PROMIS 49 Pediatric T-Score Con'!M$3:N$35,2,TRUE)</f>
        <v>56.82</v>
      </c>
      <c r="BT73" t="str">
        <f t="shared" si="11"/>
        <v>Good</v>
      </c>
      <c r="BU73" s="34">
        <f>VLOOKUP(BJ73,'PROMIS 49 Pediatric T-Score Con'!I$3:J$35,2,TRUE)</f>
        <v>65.4</v>
      </c>
      <c r="BV73" s="127" t="str">
        <f t="shared" si="12"/>
        <v>Severe</v>
      </c>
      <c r="BW73">
        <f>VLOOKUP(BK73,'PROMIS 49 Pediatric T-Score Con'!U$3:V$43,2,TRUE)</f>
        <v>60.6</v>
      </c>
      <c r="BX73" s="127" t="str">
        <f t="shared" si="13"/>
        <v>Moderate</v>
      </c>
    </row>
    <row r="74">
      <c r="A74" s="20">
        <v>44306.82363351852</v>
      </c>
      <c r="B74" s="1">
        <v>1.0</v>
      </c>
      <c r="C74" s="1">
        <v>5.0</v>
      </c>
      <c r="D74" s="1">
        <v>5.0</v>
      </c>
      <c r="E74" s="1">
        <v>1.0</v>
      </c>
      <c r="F74" s="1">
        <v>3.0</v>
      </c>
      <c r="G74" s="1">
        <v>5.0</v>
      </c>
      <c r="H74" s="1">
        <v>5.0</v>
      </c>
      <c r="I74" s="1">
        <v>1.0</v>
      </c>
      <c r="J74" s="1">
        <v>1.0</v>
      </c>
      <c r="K74" s="1">
        <v>1.0</v>
      </c>
      <c r="L74" s="1">
        <v>1.0</v>
      </c>
      <c r="M74" s="1">
        <v>1.0</v>
      </c>
      <c r="N74" s="1">
        <v>2.0</v>
      </c>
      <c r="O74" s="1">
        <v>1.0</v>
      </c>
      <c r="P74" s="1">
        <v>1.0</v>
      </c>
      <c r="Q74" s="1">
        <v>1.0</v>
      </c>
      <c r="R74" s="1">
        <v>1.0</v>
      </c>
      <c r="S74" s="1">
        <v>1.0</v>
      </c>
      <c r="T74" s="1">
        <v>1.0</v>
      </c>
      <c r="U74" s="1">
        <v>3.0</v>
      </c>
      <c r="V74" s="1">
        <v>3.0</v>
      </c>
      <c r="W74" s="1">
        <v>1.0</v>
      </c>
      <c r="X74" s="1">
        <v>1.0</v>
      </c>
      <c r="Y74" s="1">
        <v>2.0</v>
      </c>
      <c r="AB74" s="1">
        <v>5.0</v>
      </c>
      <c r="AC74" s="1">
        <v>5.0</v>
      </c>
      <c r="AD74" s="1">
        <v>5.0</v>
      </c>
      <c r="AE74" s="1">
        <v>5.0</v>
      </c>
      <c r="AF74" s="1">
        <v>5.0</v>
      </c>
      <c r="AG74" s="1">
        <v>5.0</v>
      </c>
      <c r="AH74" s="1">
        <v>5.0</v>
      </c>
      <c r="AI74" s="1">
        <v>5.0</v>
      </c>
      <c r="AJ74" s="1">
        <v>4.0</v>
      </c>
      <c r="AK74" s="1">
        <v>5.0</v>
      </c>
      <c r="AL74" s="1">
        <v>5.0</v>
      </c>
      <c r="AM74" s="1">
        <v>1.0</v>
      </c>
      <c r="AN74" s="1">
        <v>1.0</v>
      </c>
      <c r="AO74" s="1">
        <v>1.0</v>
      </c>
      <c r="AP74" s="1">
        <v>5.0</v>
      </c>
      <c r="AQ74" s="1">
        <v>2.0</v>
      </c>
      <c r="AR74" s="1">
        <v>6.0</v>
      </c>
      <c r="AS74" s="1">
        <v>4.0</v>
      </c>
      <c r="AT74" s="1">
        <v>4.0</v>
      </c>
      <c r="AU74" s="1">
        <v>1.0</v>
      </c>
      <c r="AV74" s="1">
        <v>3.0</v>
      </c>
      <c r="AW74" s="1">
        <v>5.0</v>
      </c>
      <c r="AX74" s="1">
        <v>2.0</v>
      </c>
      <c r="AY74" s="1">
        <v>5.0</v>
      </c>
      <c r="AZ74" s="1">
        <v>4.0</v>
      </c>
      <c r="BA74" s="1">
        <v>2.0</v>
      </c>
      <c r="BB74" s="1">
        <v>3.0</v>
      </c>
      <c r="BD74" s="1">
        <v>2278.0</v>
      </c>
      <c r="BE74" s="1" t="s">
        <v>927</v>
      </c>
      <c r="BF74">
        <f t="shared" si="2"/>
        <v>26</v>
      </c>
      <c r="BG74">
        <f t="shared" si="3"/>
        <v>9</v>
      </c>
      <c r="BH74">
        <f t="shared" si="4"/>
        <v>13</v>
      </c>
      <c r="BI74">
        <f t="shared" si="5"/>
        <v>40</v>
      </c>
      <c r="BJ74">
        <f t="shared" si="6"/>
        <v>24</v>
      </c>
      <c r="BK74">
        <f t="shared" si="7"/>
        <v>33</v>
      </c>
      <c r="BM74" s="34">
        <f>VLOOKUP(BF74,'PROMIS 49 Pediatric T-Score Con'!Q$3:R$35,2,TRUE)</f>
        <v>33</v>
      </c>
      <c r="BN74" t="str">
        <f t="shared" si="8"/>
        <v>Moderate</v>
      </c>
      <c r="BO74" s="126">
        <f>VLOOKUP(BG74,'PROMIS 49 Pediatric T-Score Con'!A$3:B$35,2,TRUE)</f>
        <v>38</v>
      </c>
      <c r="BP74" s="127" t="str">
        <f t="shared" si="9"/>
        <v>Normal</v>
      </c>
      <c r="BQ74" s="34">
        <f>VLOOKUP(BH74,'PROMIS 49 Pediatric T-Score Con'!E$3:F$35,2,TRUE)</f>
        <v>49.1</v>
      </c>
      <c r="BR74" t="str">
        <f t="shared" si="10"/>
        <v>Normal</v>
      </c>
      <c r="BS74" s="34">
        <f>VLOOKUP(BI74,'PROMIS 49 Pediatric T-Score Con'!M$3:N$35,2,TRUE)</f>
        <v>64.44</v>
      </c>
      <c r="BT74" t="str">
        <f t="shared" si="11"/>
        <v>Excellent</v>
      </c>
      <c r="BU74" s="34">
        <f>VLOOKUP(BJ74,'PROMIS 49 Pediatric T-Score Con'!I$3:J$35,2,TRUE)</f>
        <v>57.6</v>
      </c>
      <c r="BV74" s="127" t="str">
        <f t="shared" si="12"/>
        <v>Moderate</v>
      </c>
      <c r="BW74">
        <f>VLOOKUP(BK74,'PROMIS 49 Pediatric T-Score Con'!U$3:V$43,2,TRUE)</f>
        <v>62.6</v>
      </c>
      <c r="BX74" s="127" t="str">
        <f t="shared" si="13"/>
        <v>Moderate</v>
      </c>
    </row>
    <row r="75">
      <c r="A75" s="20">
        <v>44321.81406925926</v>
      </c>
      <c r="B75" s="1">
        <v>3.0</v>
      </c>
      <c r="C75" s="1">
        <v>5.0</v>
      </c>
      <c r="D75" s="1">
        <v>5.0</v>
      </c>
      <c r="E75" s="1">
        <v>4.0</v>
      </c>
      <c r="F75" s="1">
        <v>5.0</v>
      </c>
      <c r="G75" s="1">
        <v>5.0</v>
      </c>
      <c r="H75" s="1">
        <v>5.0</v>
      </c>
      <c r="I75" s="1">
        <v>4.0</v>
      </c>
      <c r="J75" s="1">
        <v>1.0</v>
      </c>
      <c r="K75" s="1">
        <v>2.0</v>
      </c>
      <c r="L75" s="1">
        <v>1.0</v>
      </c>
      <c r="M75" s="1">
        <v>1.0</v>
      </c>
      <c r="N75" s="1">
        <v>1.0</v>
      </c>
      <c r="O75" s="1">
        <v>1.0</v>
      </c>
      <c r="P75" s="1">
        <v>1.0</v>
      </c>
      <c r="Q75" s="1">
        <v>1.0</v>
      </c>
      <c r="R75" s="1">
        <v>1.0</v>
      </c>
      <c r="S75" s="1">
        <v>1.0</v>
      </c>
      <c r="T75" s="1">
        <v>1.0</v>
      </c>
      <c r="U75" s="1">
        <v>1.0</v>
      </c>
      <c r="V75" s="1">
        <v>1.0</v>
      </c>
      <c r="W75" s="1">
        <v>1.0</v>
      </c>
      <c r="X75" s="1">
        <v>1.0</v>
      </c>
      <c r="Y75" s="1">
        <v>1.0</v>
      </c>
      <c r="AB75" s="1">
        <v>5.0</v>
      </c>
      <c r="AC75" s="1">
        <v>5.0</v>
      </c>
      <c r="AD75" s="1">
        <v>5.0</v>
      </c>
      <c r="AE75" s="1">
        <v>5.0</v>
      </c>
      <c r="AF75" s="1">
        <v>5.0</v>
      </c>
      <c r="AG75" s="1">
        <v>4.0</v>
      </c>
      <c r="AH75" s="1">
        <v>5.0</v>
      </c>
      <c r="AI75" s="1">
        <v>4.0</v>
      </c>
      <c r="AJ75" s="1">
        <v>2.0</v>
      </c>
      <c r="AK75" s="1">
        <v>4.0</v>
      </c>
      <c r="AL75" s="1">
        <v>5.0</v>
      </c>
      <c r="AM75" s="1">
        <v>2.0</v>
      </c>
      <c r="AN75" s="1">
        <v>2.0</v>
      </c>
      <c r="AO75" s="1">
        <v>2.0</v>
      </c>
      <c r="AP75" s="1">
        <v>3.0</v>
      </c>
      <c r="AQ75" s="1">
        <v>3.0</v>
      </c>
      <c r="AR75" s="1">
        <v>4.0</v>
      </c>
      <c r="AS75" s="1">
        <v>1.0</v>
      </c>
      <c r="AT75" s="1">
        <v>1.0</v>
      </c>
      <c r="AU75" s="1">
        <v>1.0</v>
      </c>
      <c r="AV75" s="1">
        <v>2.0</v>
      </c>
      <c r="AW75" s="1">
        <v>1.0</v>
      </c>
      <c r="AX75" s="1">
        <v>1.0</v>
      </c>
      <c r="AY75" s="1">
        <v>2.0</v>
      </c>
      <c r="AZ75" s="1">
        <v>2.0</v>
      </c>
      <c r="BA75" s="1">
        <v>1.0</v>
      </c>
      <c r="BB75" s="1">
        <v>1.0</v>
      </c>
      <c r="BD75" s="1">
        <v>2571.0</v>
      </c>
      <c r="BE75" s="1" t="s">
        <v>930</v>
      </c>
      <c r="BF75">
        <f t="shared" si="2"/>
        <v>36</v>
      </c>
      <c r="BG75">
        <f t="shared" si="3"/>
        <v>9</v>
      </c>
      <c r="BH75">
        <f t="shared" si="4"/>
        <v>8</v>
      </c>
      <c r="BI75">
        <f t="shared" si="5"/>
        <v>38</v>
      </c>
      <c r="BJ75">
        <f t="shared" si="6"/>
        <v>23</v>
      </c>
      <c r="BK75">
        <f t="shared" si="7"/>
        <v>13</v>
      </c>
      <c r="BM75" s="34">
        <f>VLOOKUP(BF75,'PROMIS 49 Pediatric T-Score Con'!Q$3:R$35,2,TRUE)</f>
        <v>45</v>
      </c>
      <c r="BN75" t="str">
        <f t="shared" si="8"/>
        <v>Normal</v>
      </c>
      <c r="BO75" s="126">
        <f>VLOOKUP(BG75,'PROMIS 49 Pediatric T-Score Con'!A$3:B$35,2,TRUE)</f>
        <v>38</v>
      </c>
      <c r="BP75" s="127" t="str">
        <f t="shared" si="9"/>
        <v>Normal</v>
      </c>
      <c r="BQ75" s="34">
        <f>VLOOKUP(BH75,'PROMIS 49 Pediatric T-Score Con'!E$3:F$35,2,TRUE)</f>
        <v>35.2</v>
      </c>
      <c r="BR75" t="str">
        <f t="shared" si="10"/>
        <v>Normal</v>
      </c>
      <c r="BS75" s="34">
        <f>VLOOKUP(BI75,'PROMIS 49 Pediatric T-Score Con'!M$3:N$35,2,TRUE)</f>
        <v>56.82</v>
      </c>
      <c r="BT75" t="str">
        <f t="shared" si="11"/>
        <v>Good</v>
      </c>
      <c r="BU75" s="34">
        <f>VLOOKUP(BJ75,'PROMIS 49 Pediatric T-Score Con'!I$3:J$35,2,TRUE)</f>
        <v>56.6</v>
      </c>
      <c r="BV75" s="127" t="str">
        <f t="shared" si="12"/>
        <v>Moderate</v>
      </c>
      <c r="BW75">
        <f>VLOOKUP(BK75,'PROMIS 49 Pediatric T-Score Con'!U$3:V$43,2,TRUE)</f>
        <v>39</v>
      </c>
      <c r="BX75" s="127" t="str">
        <f t="shared" si="13"/>
        <v>Normal</v>
      </c>
    </row>
    <row r="76">
      <c r="A76" s="20">
        <v>44336.444815324074</v>
      </c>
      <c r="B76" s="1">
        <v>5.0</v>
      </c>
      <c r="C76" s="1">
        <v>5.0</v>
      </c>
      <c r="D76" s="1">
        <v>5.0</v>
      </c>
      <c r="E76" s="1">
        <v>4.0</v>
      </c>
      <c r="F76" s="1">
        <v>5.0</v>
      </c>
      <c r="G76" s="1">
        <v>5.0</v>
      </c>
      <c r="H76" s="1">
        <v>5.0</v>
      </c>
      <c r="I76" s="1">
        <v>5.0</v>
      </c>
      <c r="J76" s="1">
        <v>2.0</v>
      </c>
      <c r="K76" s="1">
        <v>4.0</v>
      </c>
      <c r="L76" s="1">
        <v>4.0</v>
      </c>
      <c r="M76" s="1">
        <v>1.0</v>
      </c>
      <c r="N76" s="1">
        <v>3.0</v>
      </c>
      <c r="O76" s="1">
        <v>1.0</v>
      </c>
      <c r="P76" s="1">
        <v>2.0</v>
      </c>
      <c r="Q76" s="1">
        <v>2.0</v>
      </c>
      <c r="R76" s="1">
        <v>4.0</v>
      </c>
      <c r="S76" s="1">
        <v>4.0</v>
      </c>
      <c r="T76" s="1">
        <v>5.0</v>
      </c>
      <c r="U76" s="1">
        <v>5.0</v>
      </c>
      <c r="V76" s="1">
        <v>4.0</v>
      </c>
      <c r="W76" s="1">
        <v>4.0</v>
      </c>
      <c r="X76" s="1">
        <v>5.0</v>
      </c>
      <c r="Y76" s="1">
        <v>5.0</v>
      </c>
      <c r="AB76" s="1">
        <v>2.0</v>
      </c>
      <c r="AC76" s="1">
        <v>2.0</v>
      </c>
      <c r="AD76" s="1">
        <v>2.0</v>
      </c>
      <c r="AE76" s="1">
        <v>3.0</v>
      </c>
      <c r="AF76" s="1">
        <v>3.0</v>
      </c>
      <c r="AG76" s="1">
        <v>3.0</v>
      </c>
      <c r="AH76" s="1">
        <v>2.0</v>
      </c>
      <c r="AI76" s="1">
        <v>3.0</v>
      </c>
      <c r="AJ76" s="1">
        <v>3.0</v>
      </c>
      <c r="AK76" s="1">
        <v>3.0</v>
      </c>
      <c r="AL76" s="1">
        <v>3.0</v>
      </c>
      <c r="AM76" s="1">
        <v>1.0</v>
      </c>
      <c r="AN76" s="1">
        <v>1.0</v>
      </c>
      <c r="AO76" s="1">
        <v>2.0</v>
      </c>
      <c r="AP76" s="1">
        <v>3.0</v>
      </c>
      <c r="AQ76" s="1">
        <v>1.0</v>
      </c>
      <c r="AR76" s="1">
        <v>2.0</v>
      </c>
      <c r="AS76" s="1">
        <v>5.0</v>
      </c>
      <c r="AT76" s="1">
        <v>5.0</v>
      </c>
      <c r="AU76" s="1">
        <v>5.0</v>
      </c>
      <c r="AV76" s="1">
        <v>5.0</v>
      </c>
      <c r="AW76" s="1">
        <v>5.0</v>
      </c>
      <c r="AX76" s="1">
        <v>5.0</v>
      </c>
      <c r="AY76" s="1">
        <v>5.0</v>
      </c>
      <c r="AZ76" s="1">
        <v>5.0</v>
      </c>
      <c r="BA76" s="1">
        <v>5.0</v>
      </c>
      <c r="BB76" s="1">
        <v>5.0</v>
      </c>
      <c r="BD76" s="1">
        <v>2278.0</v>
      </c>
      <c r="BE76" s="1" t="s">
        <v>418</v>
      </c>
      <c r="BF76">
        <f t="shared" si="2"/>
        <v>39</v>
      </c>
      <c r="BG76">
        <f t="shared" si="3"/>
        <v>19</v>
      </c>
      <c r="BH76">
        <f t="shared" si="4"/>
        <v>36</v>
      </c>
      <c r="BI76">
        <f t="shared" si="5"/>
        <v>20</v>
      </c>
      <c r="BJ76">
        <f t="shared" si="6"/>
        <v>17</v>
      </c>
      <c r="BK76">
        <f t="shared" si="7"/>
        <v>50</v>
      </c>
      <c r="BM76" s="34" t="str">
        <f>VLOOKUP(BF76,'PROMIS 49 Pediatric T-Score Con'!Q$3:R$35,2,TRUE)</f>
        <v>52*</v>
      </c>
      <c r="BN76" t="str">
        <f t="shared" si="8"/>
        <v>Normal</v>
      </c>
      <c r="BO76" s="126">
        <f>VLOOKUP(BG76,'PROMIS 49 Pediatric T-Score Con'!A$3:B$35,2,TRUE)</f>
        <v>55.1</v>
      </c>
      <c r="BP76" s="127" t="str">
        <f t="shared" si="9"/>
        <v>Moderate</v>
      </c>
      <c r="BQ76" s="34">
        <f>VLOOKUP(BH76,'PROMIS 49 Pediatric T-Score Con'!E$3:F$35,2,TRUE)</f>
        <v>75.1</v>
      </c>
      <c r="BR76" t="str">
        <f t="shared" si="10"/>
        <v>Severe</v>
      </c>
      <c r="BS76" s="34">
        <f>VLOOKUP(BI76,'PROMIS 49 Pediatric T-Score Con'!M$3:N$35,2,TRUE)</f>
        <v>33.55</v>
      </c>
      <c r="BT76" t="str">
        <f t="shared" si="11"/>
        <v>Fair</v>
      </c>
      <c r="BU76" s="34">
        <f>VLOOKUP(BJ76,'PROMIS 49 Pediatric T-Score Con'!I$3:J$35,2,TRUE)</f>
        <v>50.6</v>
      </c>
      <c r="BV76" s="127" t="str">
        <f t="shared" si="12"/>
        <v>Mild</v>
      </c>
      <c r="BW76">
        <f>VLOOKUP(BK76,'PROMIS 49 Pediatric T-Score Con'!U$3:V$43,2,TRUE)</f>
        <v>84</v>
      </c>
      <c r="BX76" s="127" t="str">
        <f t="shared" si="13"/>
        <v>Severe</v>
      </c>
    </row>
    <row r="77">
      <c r="A77" s="20">
        <v>44377.39495408565</v>
      </c>
      <c r="B77" s="1">
        <v>2.0</v>
      </c>
      <c r="C77" s="1">
        <v>3.0</v>
      </c>
      <c r="D77" s="1">
        <v>4.0</v>
      </c>
      <c r="E77" s="1">
        <v>1.0</v>
      </c>
      <c r="F77" s="1">
        <v>5.0</v>
      </c>
      <c r="G77" s="1">
        <v>5.0</v>
      </c>
      <c r="H77" s="1">
        <v>5.0</v>
      </c>
      <c r="I77" s="1">
        <v>2.0</v>
      </c>
      <c r="J77" s="1">
        <v>3.0</v>
      </c>
      <c r="K77" s="1">
        <v>2.0</v>
      </c>
      <c r="L77" s="1">
        <v>3.0</v>
      </c>
      <c r="M77" s="1">
        <v>1.0</v>
      </c>
      <c r="N77" s="1">
        <v>1.0</v>
      </c>
      <c r="O77" s="1">
        <v>1.0</v>
      </c>
      <c r="P77" s="1">
        <v>2.0</v>
      </c>
      <c r="Q77" s="1">
        <v>1.0</v>
      </c>
      <c r="R77" s="1">
        <v>1.0</v>
      </c>
      <c r="S77" s="1">
        <v>1.0</v>
      </c>
      <c r="T77" s="1">
        <v>1.0</v>
      </c>
      <c r="U77" s="1">
        <v>1.0</v>
      </c>
      <c r="V77" s="1">
        <v>1.0</v>
      </c>
      <c r="W77" s="1">
        <v>1.0</v>
      </c>
      <c r="X77" s="1">
        <v>1.0</v>
      </c>
      <c r="Y77" s="1">
        <v>2.0</v>
      </c>
      <c r="AB77" s="1">
        <v>1.0</v>
      </c>
      <c r="AC77" s="1">
        <v>5.0</v>
      </c>
      <c r="AD77" s="1">
        <v>5.0</v>
      </c>
      <c r="AE77" s="1">
        <v>1.0</v>
      </c>
      <c r="AF77" s="1">
        <v>5.0</v>
      </c>
      <c r="AG77" s="1">
        <v>1.0</v>
      </c>
      <c r="AH77" s="1">
        <v>2.0</v>
      </c>
      <c r="AI77" s="1">
        <v>1.0</v>
      </c>
      <c r="AJ77" s="1">
        <v>1.0</v>
      </c>
      <c r="AK77" s="1">
        <v>2.0</v>
      </c>
      <c r="AL77" s="1">
        <v>5.0</v>
      </c>
      <c r="AM77" s="1">
        <v>1.0</v>
      </c>
      <c r="AN77" s="1">
        <v>1.0</v>
      </c>
      <c r="AO77" s="1">
        <v>3.0</v>
      </c>
      <c r="AP77" s="1">
        <v>3.0</v>
      </c>
      <c r="AQ77" s="1">
        <v>3.0</v>
      </c>
      <c r="AR77" s="1">
        <v>6.0</v>
      </c>
      <c r="AS77" s="1">
        <v>1.0</v>
      </c>
      <c r="AT77" s="1">
        <v>4.0</v>
      </c>
      <c r="AU77" s="1">
        <v>4.0</v>
      </c>
      <c r="AV77" s="1">
        <v>4.0</v>
      </c>
      <c r="AW77" s="1">
        <v>1.0</v>
      </c>
      <c r="AX77" s="1">
        <v>3.0</v>
      </c>
      <c r="AY77" s="1">
        <v>2.0</v>
      </c>
      <c r="AZ77" s="1">
        <v>4.0</v>
      </c>
      <c r="BA77" s="1">
        <v>3.0</v>
      </c>
      <c r="BB77" s="1">
        <v>4.0</v>
      </c>
      <c r="BD77" s="1">
        <v>2642.0</v>
      </c>
      <c r="BE77" s="1" t="s">
        <v>938</v>
      </c>
      <c r="BF77">
        <f t="shared" si="2"/>
        <v>27</v>
      </c>
      <c r="BG77">
        <f t="shared" si="3"/>
        <v>14</v>
      </c>
      <c r="BH77">
        <f t="shared" si="4"/>
        <v>9</v>
      </c>
      <c r="BI77">
        <f t="shared" si="5"/>
        <v>21</v>
      </c>
      <c r="BJ77">
        <f t="shared" si="6"/>
        <v>19</v>
      </c>
      <c r="BK77">
        <f t="shared" si="7"/>
        <v>30</v>
      </c>
      <c r="BL77" s="1">
        <v>2642.0</v>
      </c>
      <c r="BM77" s="34">
        <f>VLOOKUP(BF77,'PROMIS 49 Pediatric T-Score Con'!Q$3:R$35,2,TRUE)</f>
        <v>34</v>
      </c>
      <c r="BN77" t="str">
        <f t="shared" si="8"/>
        <v>Moderate</v>
      </c>
      <c r="BO77" s="126">
        <f>VLOOKUP(BG77,'PROMIS 49 Pediatric T-Score Con'!A$3:B$35,2,TRUE)</f>
        <v>48.3</v>
      </c>
      <c r="BP77" s="127" t="str">
        <f t="shared" si="9"/>
        <v>Normal</v>
      </c>
      <c r="BQ77" s="34">
        <f>VLOOKUP(BH77,'PROMIS 49 Pediatric T-Score Con'!E$3:F$35,2,TRUE)</f>
        <v>40.4</v>
      </c>
      <c r="BR77" t="str">
        <f t="shared" si="10"/>
        <v>Normal</v>
      </c>
      <c r="BS77" s="34">
        <f>VLOOKUP(BI77,'PROMIS 49 Pediatric T-Score Con'!M$3:N$35,2,TRUE)</f>
        <v>34.6</v>
      </c>
      <c r="BT77" t="str">
        <f t="shared" si="11"/>
        <v>Fair</v>
      </c>
      <c r="BU77" s="34">
        <f>VLOOKUP(BJ77,'PROMIS 49 Pediatric T-Score Con'!I$3:J$35,2,TRUE)</f>
        <v>52.7</v>
      </c>
      <c r="BV77" s="127" t="str">
        <f t="shared" si="12"/>
        <v>Mild</v>
      </c>
      <c r="BW77">
        <f>VLOOKUP(BK77,'PROMIS 49 Pediatric T-Score Con'!U$3:V$43,2,TRUE)</f>
        <v>59.6</v>
      </c>
      <c r="BX77" s="127" t="str">
        <f t="shared" si="13"/>
        <v>Moderate</v>
      </c>
    </row>
    <row r="78">
      <c r="A78" s="20">
        <v>44396.39930247686</v>
      </c>
      <c r="B78" s="1">
        <v>3.0</v>
      </c>
      <c r="C78" s="1">
        <v>3.0</v>
      </c>
      <c r="D78" s="1">
        <v>5.0</v>
      </c>
      <c r="E78" s="1">
        <v>3.0</v>
      </c>
      <c r="F78" s="1">
        <v>5.0</v>
      </c>
      <c r="G78" s="1">
        <v>5.0</v>
      </c>
      <c r="H78" s="1">
        <v>5.0</v>
      </c>
      <c r="I78" s="1">
        <v>2.0</v>
      </c>
      <c r="J78" s="1">
        <v>5.0</v>
      </c>
      <c r="K78" s="1">
        <v>5.0</v>
      </c>
      <c r="L78" s="1">
        <v>5.0</v>
      </c>
      <c r="M78" s="1">
        <v>5.0</v>
      </c>
      <c r="N78" s="1">
        <v>3.0</v>
      </c>
      <c r="O78" s="1">
        <v>4.0</v>
      </c>
      <c r="P78" s="1">
        <v>5.0</v>
      </c>
      <c r="Q78" s="1">
        <v>5.0</v>
      </c>
      <c r="R78" s="1">
        <v>3.0</v>
      </c>
      <c r="S78" s="1">
        <v>1.0</v>
      </c>
      <c r="T78" s="1">
        <v>3.0</v>
      </c>
      <c r="U78" s="1">
        <v>3.0</v>
      </c>
      <c r="V78" s="1">
        <v>4.0</v>
      </c>
      <c r="W78" s="1">
        <v>1.0</v>
      </c>
      <c r="X78" s="1">
        <v>5.0</v>
      </c>
      <c r="Y78" s="1">
        <v>5.0</v>
      </c>
      <c r="AB78" s="1">
        <v>5.0</v>
      </c>
      <c r="AC78" s="1">
        <v>4.0</v>
      </c>
      <c r="AD78" s="1">
        <v>3.0</v>
      </c>
      <c r="AE78" s="1">
        <v>3.0</v>
      </c>
      <c r="AF78" s="1">
        <v>5.0</v>
      </c>
      <c r="AG78" s="1">
        <v>4.0</v>
      </c>
      <c r="AH78" s="1">
        <v>2.0</v>
      </c>
      <c r="AI78" s="1">
        <v>3.0</v>
      </c>
      <c r="AJ78" s="1">
        <v>1.0</v>
      </c>
      <c r="AK78" s="1">
        <v>1.0</v>
      </c>
      <c r="AL78" s="1">
        <v>1.0</v>
      </c>
      <c r="AM78" s="1">
        <v>1.0</v>
      </c>
      <c r="AN78" s="1">
        <v>1.0</v>
      </c>
      <c r="AO78" s="1">
        <v>1.0</v>
      </c>
      <c r="AP78" s="1">
        <v>1.0</v>
      </c>
      <c r="AQ78" s="1">
        <v>1.0</v>
      </c>
      <c r="AR78" s="1">
        <v>0.0</v>
      </c>
      <c r="AS78" s="1">
        <v>5.0</v>
      </c>
      <c r="AT78" s="1">
        <v>5.0</v>
      </c>
      <c r="AU78" s="1">
        <v>5.0</v>
      </c>
      <c r="AV78" s="1">
        <v>5.0</v>
      </c>
      <c r="AW78" s="1">
        <v>4.0</v>
      </c>
      <c r="AX78" s="1">
        <v>4.0</v>
      </c>
      <c r="AY78" s="1">
        <v>4.0</v>
      </c>
      <c r="AZ78" s="1">
        <v>5.0</v>
      </c>
      <c r="BA78" s="1">
        <v>5.0</v>
      </c>
      <c r="BB78" s="1">
        <v>5.0</v>
      </c>
      <c r="BD78" s="1">
        <v>2656.0</v>
      </c>
      <c r="BE78" s="1" t="s">
        <v>942</v>
      </c>
      <c r="BF78">
        <f t="shared" si="2"/>
        <v>31</v>
      </c>
      <c r="BG78">
        <f t="shared" si="3"/>
        <v>37</v>
      </c>
      <c r="BH78">
        <f t="shared" si="4"/>
        <v>25</v>
      </c>
      <c r="BI78">
        <f t="shared" si="5"/>
        <v>29</v>
      </c>
      <c r="BJ78">
        <f t="shared" si="6"/>
        <v>8</v>
      </c>
      <c r="BK78">
        <f t="shared" si="7"/>
        <v>47</v>
      </c>
      <c r="BM78" s="34">
        <f>VLOOKUP(BF78,'PROMIS 49 Pediatric T-Score Con'!Q$3:R$35,2,TRUE)</f>
        <v>38</v>
      </c>
      <c r="BN78" t="str">
        <f t="shared" si="8"/>
        <v>Moderate</v>
      </c>
      <c r="BO78" s="126">
        <f>VLOOKUP(BG78,'PROMIS 49 Pediatric T-Score Con'!A$3:B$35,2,TRUE)</f>
        <v>77.6</v>
      </c>
      <c r="BP78" s="127" t="str">
        <f t="shared" si="9"/>
        <v>Severe</v>
      </c>
      <c r="BQ78" s="34">
        <f>VLOOKUP(BH78,'PROMIS 49 Pediatric T-Score Con'!E$3:F$35,2,TRUE)</f>
        <v>63.1</v>
      </c>
      <c r="BR78" t="str">
        <f t="shared" si="10"/>
        <v>Moderate</v>
      </c>
      <c r="BS78" s="34">
        <f>VLOOKUP(BI78,'PROMIS 49 Pediatric T-Score Con'!M$3:N$35,2,TRUE)</f>
        <v>43.12</v>
      </c>
      <c r="BT78" t="str">
        <f t="shared" si="11"/>
        <v>Good</v>
      </c>
      <c r="BU78" s="34">
        <f>VLOOKUP(BJ78,'PROMIS 49 Pediatric T-Score Con'!I$3:J$35,2,TRUE)</f>
        <v>34</v>
      </c>
      <c r="BV78" s="127" t="str">
        <f t="shared" si="12"/>
        <v>Normal</v>
      </c>
      <c r="BW78">
        <f>VLOOKUP(BK78,'PROMIS 49 Pediatric T-Score Con'!U$3:V$43,2,TRUE)</f>
        <v>78.5</v>
      </c>
      <c r="BX78" s="127" t="str">
        <f t="shared" si="13"/>
        <v>Severe</v>
      </c>
    </row>
    <row r="79">
      <c r="A79" s="20">
        <v>44398.663253067134</v>
      </c>
      <c r="B79" s="1">
        <v>3.0</v>
      </c>
      <c r="C79" s="1">
        <v>3.0</v>
      </c>
      <c r="D79" s="1">
        <v>4.0</v>
      </c>
      <c r="E79" s="1">
        <v>3.0</v>
      </c>
      <c r="F79" s="1">
        <v>5.0</v>
      </c>
      <c r="G79" s="1">
        <v>4.0</v>
      </c>
      <c r="H79" s="1">
        <v>5.0</v>
      </c>
      <c r="I79" s="1">
        <v>2.0</v>
      </c>
      <c r="J79" s="1">
        <v>3.0</v>
      </c>
      <c r="K79" s="1">
        <v>3.0</v>
      </c>
      <c r="L79" s="1">
        <v>3.0</v>
      </c>
      <c r="M79" s="1">
        <v>4.0</v>
      </c>
      <c r="N79" s="1">
        <v>3.0</v>
      </c>
      <c r="O79" s="1">
        <v>2.0</v>
      </c>
      <c r="P79" s="1">
        <v>4.0</v>
      </c>
      <c r="Q79" s="1">
        <v>3.0</v>
      </c>
      <c r="R79" s="1">
        <v>3.0</v>
      </c>
      <c r="S79" s="1">
        <v>2.0</v>
      </c>
      <c r="T79" s="1">
        <v>4.0</v>
      </c>
      <c r="U79" s="1">
        <v>3.0</v>
      </c>
      <c r="V79" s="1">
        <v>3.0</v>
      </c>
      <c r="W79" s="1">
        <v>2.0</v>
      </c>
      <c r="X79" s="1">
        <v>3.0</v>
      </c>
      <c r="Y79" s="1">
        <v>3.0</v>
      </c>
      <c r="AB79" s="1">
        <v>4.0</v>
      </c>
      <c r="AC79" s="1">
        <v>5.0</v>
      </c>
      <c r="AD79" s="1">
        <v>5.0</v>
      </c>
      <c r="AE79" s="1">
        <v>4.0</v>
      </c>
      <c r="AF79" s="1">
        <v>4.0</v>
      </c>
      <c r="AG79" s="1">
        <v>4.0</v>
      </c>
      <c r="AH79" s="1">
        <v>4.0</v>
      </c>
      <c r="AI79" s="1">
        <v>4.0</v>
      </c>
      <c r="AJ79" s="1">
        <v>4.0</v>
      </c>
      <c r="AK79" s="1">
        <v>5.0</v>
      </c>
      <c r="AL79" s="1">
        <v>4.0</v>
      </c>
      <c r="AM79" s="1">
        <v>4.0</v>
      </c>
      <c r="AN79" s="1">
        <v>4.0</v>
      </c>
      <c r="AO79" s="1">
        <v>4.0</v>
      </c>
      <c r="AP79" s="1">
        <v>5.0</v>
      </c>
      <c r="AQ79" s="1">
        <v>5.0</v>
      </c>
      <c r="AR79" s="1">
        <v>8.0</v>
      </c>
      <c r="AS79" s="1">
        <v>4.0</v>
      </c>
      <c r="AT79" s="1">
        <v>3.0</v>
      </c>
      <c r="AU79" s="1">
        <v>4.0</v>
      </c>
      <c r="AV79" s="1">
        <v>5.0</v>
      </c>
      <c r="AW79" s="1">
        <v>4.0</v>
      </c>
      <c r="AX79" s="1">
        <v>2.0</v>
      </c>
      <c r="AY79" s="1">
        <v>3.0</v>
      </c>
      <c r="AZ79" s="1">
        <v>2.0</v>
      </c>
      <c r="BA79" s="1">
        <v>3.0</v>
      </c>
      <c r="BB79" s="1">
        <v>3.0</v>
      </c>
      <c r="BD79" s="1">
        <v>2668.0</v>
      </c>
      <c r="BE79" s="1" t="s">
        <v>943</v>
      </c>
      <c r="BF79">
        <f t="shared" si="2"/>
        <v>29</v>
      </c>
      <c r="BG79">
        <f t="shared" si="3"/>
        <v>25</v>
      </c>
      <c r="BH79">
        <f t="shared" si="4"/>
        <v>23</v>
      </c>
      <c r="BI79">
        <f t="shared" si="5"/>
        <v>34</v>
      </c>
      <c r="BJ79">
        <f t="shared" si="6"/>
        <v>35</v>
      </c>
      <c r="BK79">
        <f t="shared" si="7"/>
        <v>33</v>
      </c>
      <c r="BM79" s="34">
        <f>VLOOKUP(BF79,'PROMIS 49 Pediatric T-Score Con'!Q$3:R$35,2,TRUE)</f>
        <v>36</v>
      </c>
      <c r="BN79" t="str">
        <f t="shared" si="8"/>
        <v>Moderate</v>
      </c>
      <c r="BO79" s="126">
        <f>VLOOKUP(BG79,'PROMIS 49 Pediatric T-Score Con'!A$3:B$35,2,TRUE)</f>
        <v>62.2</v>
      </c>
      <c r="BP79" s="127" t="str">
        <f t="shared" si="9"/>
        <v>Moderate</v>
      </c>
      <c r="BQ79" s="34">
        <f>VLOOKUP(BH79,'PROMIS 49 Pediatric T-Score Con'!E$3:F$35,2,TRUE)</f>
        <v>61.1</v>
      </c>
      <c r="BR79" t="str">
        <f t="shared" si="10"/>
        <v>Moderate</v>
      </c>
      <c r="BS79" s="34" t="str">
        <f>VLOOKUP(BI79,'PROMIS 49 Pediatric T-Score Con'!M$3:N$35,2,TRUE)</f>
        <v>49.4*</v>
      </c>
      <c r="BT79" t="str">
        <f t="shared" si="11"/>
        <v>Excellent</v>
      </c>
      <c r="BU79" s="34">
        <f>VLOOKUP(BJ79,'PROMIS 49 Pediatric T-Score Con'!I$3:J$35,2,TRUE)</f>
        <v>68.8</v>
      </c>
      <c r="BV79" s="127" t="str">
        <f t="shared" si="12"/>
        <v>Severe</v>
      </c>
      <c r="BW79">
        <f>VLOOKUP(BK79,'PROMIS 49 Pediatric T-Score Con'!U$3:V$43,2,TRUE)</f>
        <v>62.6</v>
      </c>
      <c r="BX79" s="127" t="str">
        <f t="shared" si="13"/>
        <v>Moderate</v>
      </c>
    </row>
    <row r="80">
      <c r="A80" s="20">
        <v>44420.20434111111</v>
      </c>
      <c r="B80" s="1">
        <v>3.0</v>
      </c>
      <c r="C80" s="1">
        <v>5.0</v>
      </c>
      <c r="D80" s="1">
        <v>5.0</v>
      </c>
      <c r="E80" s="1">
        <v>3.0</v>
      </c>
      <c r="F80" s="1">
        <v>5.0</v>
      </c>
      <c r="G80" s="1">
        <v>5.0</v>
      </c>
      <c r="H80" s="1">
        <v>5.0</v>
      </c>
      <c r="I80" s="1">
        <v>4.0</v>
      </c>
      <c r="J80" s="1">
        <v>2.0</v>
      </c>
      <c r="K80" s="1">
        <v>3.0</v>
      </c>
      <c r="L80" s="1">
        <v>3.0</v>
      </c>
      <c r="M80" s="1">
        <v>1.0</v>
      </c>
      <c r="N80" s="1">
        <v>2.0</v>
      </c>
      <c r="O80" s="1">
        <v>1.0</v>
      </c>
      <c r="P80" s="1">
        <v>2.0</v>
      </c>
      <c r="Q80" s="1">
        <v>2.0</v>
      </c>
      <c r="R80" s="1">
        <v>3.0</v>
      </c>
      <c r="S80" s="1">
        <v>1.0</v>
      </c>
      <c r="T80" s="1">
        <v>3.0</v>
      </c>
      <c r="U80" s="1">
        <v>2.0</v>
      </c>
      <c r="V80" s="1">
        <v>1.0</v>
      </c>
      <c r="W80" s="1">
        <v>3.0</v>
      </c>
      <c r="X80" s="1">
        <v>3.0</v>
      </c>
      <c r="Y80" s="1">
        <v>3.0</v>
      </c>
      <c r="AB80" s="1">
        <v>5.0</v>
      </c>
      <c r="AC80" s="1">
        <v>5.0</v>
      </c>
      <c r="AD80" s="1">
        <v>5.0</v>
      </c>
      <c r="AE80" s="1">
        <v>4.0</v>
      </c>
      <c r="AF80" s="1">
        <v>5.0</v>
      </c>
      <c r="AG80" s="1">
        <v>4.0</v>
      </c>
      <c r="AH80" s="1">
        <v>5.0</v>
      </c>
      <c r="AI80" s="1">
        <v>4.0</v>
      </c>
      <c r="AJ80" s="1">
        <v>1.0</v>
      </c>
      <c r="AK80" s="1">
        <v>1.0</v>
      </c>
      <c r="AL80" s="1">
        <v>4.0</v>
      </c>
      <c r="AM80" s="1">
        <v>4.0</v>
      </c>
      <c r="AN80" s="1">
        <v>2.0</v>
      </c>
      <c r="AO80" s="1">
        <v>3.0</v>
      </c>
      <c r="AP80" s="1">
        <v>1.0</v>
      </c>
      <c r="AQ80" s="1">
        <v>3.0</v>
      </c>
      <c r="AR80" s="1">
        <v>2.0</v>
      </c>
      <c r="AS80" s="1">
        <v>4.0</v>
      </c>
      <c r="AT80" s="1">
        <v>2.0</v>
      </c>
      <c r="AU80" s="1">
        <v>4.0</v>
      </c>
      <c r="AV80" s="1">
        <v>4.0</v>
      </c>
      <c r="AW80" s="1">
        <v>5.0</v>
      </c>
      <c r="AX80" s="1">
        <v>5.0</v>
      </c>
      <c r="AY80" s="1">
        <v>1.0</v>
      </c>
      <c r="AZ80" s="1">
        <v>5.0</v>
      </c>
      <c r="BA80" s="1">
        <v>4.0</v>
      </c>
      <c r="BB80" s="1">
        <v>4.0</v>
      </c>
      <c r="BD80" s="1">
        <v>2642.0</v>
      </c>
      <c r="BE80" s="1" t="s">
        <v>944</v>
      </c>
      <c r="BF80">
        <f t="shared" si="2"/>
        <v>35</v>
      </c>
      <c r="BG80">
        <f t="shared" si="3"/>
        <v>16</v>
      </c>
      <c r="BH80">
        <f t="shared" si="4"/>
        <v>19</v>
      </c>
      <c r="BI80">
        <f t="shared" si="5"/>
        <v>37</v>
      </c>
      <c r="BJ80">
        <f t="shared" si="6"/>
        <v>19</v>
      </c>
      <c r="BK80">
        <f t="shared" si="7"/>
        <v>38</v>
      </c>
      <c r="BL80" s="1">
        <v>2642.0</v>
      </c>
      <c r="BM80" s="34">
        <f>VLOOKUP(BF80,'PROMIS 49 Pediatric T-Score Con'!Q$3:R$35,2,TRUE)</f>
        <v>43</v>
      </c>
      <c r="BN80" t="str">
        <f t="shared" si="8"/>
        <v>Mild</v>
      </c>
      <c r="BO80" s="126">
        <f>VLOOKUP(BG80,'PROMIS 49 Pediatric T-Score Con'!A$3:B$35,2,TRUE)</f>
        <v>51.2</v>
      </c>
      <c r="BP80" s="127" t="str">
        <f t="shared" si="9"/>
        <v>Mild</v>
      </c>
      <c r="BQ80" s="34">
        <f>VLOOKUP(BH80,'PROMIS 49 Pediatric T-Score Con'!E$3:F$35,2,TRUE)</f>
        <v>56.8</v>
      </c>
      <c r="BR80" t="str">
        <f t="shared" si="10"/>
        <v>Moderate</v>
      </c>
      <c r="BS80" s="34">
        <f>VLOOKUP(BI80,'PROMIS 49 Pediatric T-Score Con'!M$3:N$35,2,TRUE)</f>
        <v>54.48</v>
      </c>
      <c r="BT80" t="str">
        <f t="shared" si="11"/>
        <v>Good</v>
      </c>
      <c r="BU80" s="34">
        <f>VLOOKUP(BJ80,'PROMIS 49 Pediatric T-Score Con'!I$3:J$35,2,TRUE)</f>
        <v>52.7</v>
      </c>
      <c r="BV80" s="127" t="str">
        <f t="shared" si="12"/>
        <v>Mild</v>
      </c>
      <c r="BW80">
        <f>VLOOKUP(BK80,'PROMIS 49 Pediatric T-Score Con'!U$3:V$43,2,TRUE)</f>
        <v>67.7</v>
      </c>
      <c r="BX80" s="127" t="str">
        <f t="shared" si="13"/>
        <v>Severe</v>
      </c>
    </row>
    <row r="81">
      <c r="B81" s="113"/>
      <c r="C81" s="113"/>
      <c r="D81" s="113"/>
      <c r="E81" s="113"/>
      <c r="F81" s="113"/>
      <c r="G81" s="113"/>
      <c r="H81" s="113"/>
      <c r="I81" s="113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  <c r="U81" s="5"/>
      <c r="V81" s="5"/>
      <c r="W81" s="5"/>
      <c r="X81" s="5"/>
      <c r="Y81" s="5"/>
      <c r="AB81" s="9"/>
      <c r="AC81" s="9"/>
      <c r="AD81" s="9"/>
      <c r="AE81" s="9"/>
      <c r="AF81" s="9"/>
      <c r="AG81" s="9"/>
      <c r="AH81" s="9"/>
      <c r="AI81" s="9"/>
      <c r="AJ81" s="11"/>
      <c r="AK81" s="11"/>
      <c r="AL81" s="11"/>
      <c r="AM81" s="11"/>
      <c r="AN81" s="11"/>
      <c r="AO81" s="11"/>
      <c r="AP81" s="11"/>
      <c r="AQ81" s="11"/>
      <c r="AS81" s="6"/>
      <c r="AT81" s="6"/>
      <c r="AU81" s="6"/>
      <c r="AV81" s="6"/>
      <c r="AW81" s="6"/>
      <c r="AX81" s="6"/>
      <c r="AY81" s="6"/>
      <c r="AZ81" s="6"/>
      <c r="BA81" s="6"/>
      <c r="BB81" s="6"/>
      <c r="BF81">
        <f t="shared" si="2"/>
        <v>0</v>
      </c>
      <c r="BG81">
        <f t="shared" si="3"/>
        <v>0</v>
      </c>
      <c r="BH81">
        <f t="shared" si="4"/>
        <v>0</v>
      </c>
      <c r="BI81">
        <f t="shared" si="5"/>
        <v>0</v>
      </c>
      <c r="BJ81">
        <f t="shared" si="6"/>
        <v>0</v>
      </c>
      <c r="BK81">
        <f t="shared" si="7"/>
        <v>0</v>
      </c>
      <c r="BL81" t="str">
        <f t="shared" ref="BL81:BL100" si="14">BD81</f>
        <v/>
      </c>
      <c r="BM81" t="str">
        <f>VLOOKUP(BF81,'PROMIS 49 Pediatric T-Score Con'!Q$3:R$35,2,TRUE)</f>
        <v>#N/A</v>
      </c>
      <c r="BN81" t="str">
        <f t="shared" si="8"/>
        <v>#N/A</v>
      </c>
      <c r="BO81" s="127" t="str">
        <f>VLOOKUP(BG81,'PROMIS 49 Pediatric T-Score Con'!A$3:B$35,2,TRUE)</f>
        <v>#N/A</v>
      </c>
      <c r="BP81" s="127" t="str">
        <f t="shared" si="9"/>
        <v>#N/A</v>
      </c>
      <c r="BQ81" t="str">
        <f>VLOOKUP(BH81,'PROMIS 49 Pediatric T-Score Con'!E$3:F$35,2,TRUE)</f>
        <v>#N/A</v>
      </c>
      <c r="BR81" t="str">
        <f t="shared" si="10"/>
        <v>#N/A</v>
      </c>
      <c r="BS81" t="str">
        <f>VLOOKUP(BI81,'PROMIS 49 Pediatric T-Score Con'!M$3:N$35,2,TRUE)</f>
        <v>#N/A</v>
      </c>
      <c r="BT81" t="str">
        <f t="shared" si="11"/>
        <v>#N/A</v>
      </c>
      <c r="BU81" t="str">
        <f>VLOOKUP(BJ81,'PROMIS 49 Pediatric T-Score Con'!I$3:J$35,2,TRUE)</f>
        <v>#N/A</v>
      </c>
      <c r="BV81" s="127" t="str">
        <f t="shared" si="12"/>
        <v>#N/A</v>
      </c>
      <c r="BW81" t="str">
        <f>VLOOKUP(BK81,'PROMIS 49 Pediatric T-Score Con'!U$3:V$43,2,TRUE)</f>
        <v>#N/A</v>
      </c>
      <c r="BX81" s="127" t="str">
        <f t="shared" si="13"/>
        <v>#N/A</v>
      </c>
    </row>
    <row r="82">
      <c r="B82" s="113"/>
      <c r="C82" s="113"/>
      <c r="D82" s="113"/>
      <c r="E82" s="113"/>
      <c r="F82" s="113"/>
      <c r="G82" s="113"/>
      <c r="H82" s="113"/>
      <c r="I82" s="113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  <c r="U82" s="5"/>
      <c r="V82" s="5"/>
      <c r="W82" s="5"/>
      <c r="X82" s="5"/>
      <c r="Y82" s="5"/>
      <c r="AB82" s="9"/>
      <c r="AC82" s="9"/>
      <c r="AD82" s="9"/>
      <c r="AE82" s="9"/>
      <c r="AF82" s="9"/>
      <c r="AG82" s="9"/>
      <c r="AH82" s="9"/>
      <c r="AI82" s="9"/>
      <c r="AJ82" s="11"/>
      <c r="AK82" s="11"/>
      <c r="AL82" s="11"/>
      <c r="AM82" s="11"/>
      <c r="AN82" s="11"/>
      <c r="AO82" s="11"/>
      <c r="AP82" s="11"/>
      <c r="AQ82" s="11"/>
      <c r="AS82" s="6"/>
      <c r="AT82" s="6"/>
      <c r="AU82" s="6"/>
      <c r="AV82" s="6"/>
      <c r="AW82" s="6"/>
      <c r="AX82" s="6"/>
      <c r="AY82" s="6"/>
      <c r="AZ82" s="6"/>
      <c r="BA82" s="6"/>
      <c r="BB82" s="6"/>
      <c r="BF82">
        <f t="shared" si="2"/>
        <v>0</v>
      </c>
      <c r="BG82">
        <f t="shared" si="3"/>
        <v>0</v>
      </c>
      <c r="BH82">
        <f t="shared" si="4"/>
        <v>0</v>
      </c>
      <c r="BI82">
        <f t="shared" si="5"/>
        <v>0</v>
      </c>
      <c r="BJ82">
        <f t="shared" si="6"/>
        <v>0</v>
      </c>
      <c r="BK82">
        <f t="shared" si="7"/>
        <v>0</v>
      </c>
      <c r="BL82" t="str">
        <f t="shared" si="14"/>
        <v/>
      </c>
      <c r="BM82" t="str">
        <f>VLOOKUP(BF82,'PROMIS 49 Pediatric T-Score Con'!Q$3:R$35,2,TRUE)</f>
        <v>#N/A</v>
      </c>
      <c r="BN82" t="str">
        <f t="shared" si="8"/>
        <v>#N/A</v>
      </c>
      <c r="BO82" s="127" t="str">
        <f>VLOOKUP(BG82,'PROMIS 49 Pediatric T-Score Con'!A$3:B$35,2,TRUE)</f>
        <v>#N/A</v>
      </c>
      <c r="BP82" s="127" t="str">
        <f t="shared" si="9"/>
        <v>#N/A</v>
      </c>
      <c r="BQ82" t="str">
        <f>VLOOKUP(BH82,'PROMIS 49 Pediatric T-Score Con'!E$3:F$35,2,TRUE)</f>
        <v>#N/A</v>
      </c>
      <c r="BR82" t="str">
        <f t="shared" si="10"/>
        <v>#N/A</v>
      </c>
      <c r="BS82" t="str">
        <f>VLOOKUP(BI82,'PROMIS 49 Pediatric T-Score Con'!M$3:N$35,2,TRUE)</f>
        <v>#N/A</v>
      </c>
      <c r="BT82" t="str">
        <f t="shared" si="11"/>
        <v>#N/A</v>
      </c>
      <c r="BU82" t="str">
        <f>VLOOKUP(BJ82,'PROMIS 49 Pediatric T-Score Con'!I$3:J$35,2,TRUE)</f>
        <v>#N/A</v>
      </c>
      <c r="BV82" s="127" t="str">
        <f t="shared" si="12"/>
        <v>#N/A</v>
      </c>
      <c r="BW82" t="str">
        <f>VLOOKUP(BK82,'PROMIS 49 Pediatric T-Score Con'!U$3:V$43,2,TRUE)</f>
        <v>#N/A</v>
      </c>
      <c r="BX82" s="127" t="str">
        <f t="shared" si="13"/>
        <v>#N/A</v>
      </c>
    </row>
    <row r="83">
      <c r="B83" s="113"/>
      <c r="C83" s="113"/>
      <c r="D83" s="113"/>
      <c r="E83" s="113"/>
      <c r="F83" s="113"/>
      <c r="G83" s="113"/>
      <c r="H83" s="113"/>
      <c r="I83" s="113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  <c r="U83" s="5"/>
      <c r="V83" s="5"/>
      <c r="W83" s="5"/>
      <c r="X83" s="5"/>
      <c r="Y83" s="5"/>
      <c r="AB83" s="9"/>
      <c r="AC83" s="9"/>
      <c r="AD83" s="9"/>
      <c r="AE83" s="9"/>
      <c r="AF83" s="9"/>
      <c r="AG83" s="9"/>
      <c r="AH83" s="9"/>
      <c r="AI83" s="9"/>
      <c r="AJ83" s="11"/>
      <c r="AK83" s="11"/>
      <c r="AL83" s="11"/>
      <c r="AM83" s="11"/>
      <c r="AN83" s="11"/>
      <c r="AO83" s="11"/>
      <c r="AP83" s="11"/>
      <c r="AQ83" s="11"/>
      <c r="AS83" s="6"/>
      <c r="AT83" s="6"/>
      <c r="AU83" s="6"/>
      <c r="AV83" s="6"/>
      <c r="AW83" s="6"/>
      <c r="AX83" s="6"/>
      <c r="AY83" s="6"/>
      <c r="AZ83" s="6"/>
      <c r="BA83" s="6"/>
      <c r="BB83" s="6"/>
      <c r="BL83" t="str">
        <f t="shared" si="14"/>
        <v/>
      </c>
      <c r="BO83" s="127"/>
      <c r="BP83" s="127"/>
    </row>
    <row r="84">
      <c r="B84" s="113"/>
      <c r="C84" s="113"/>
      <c r="D84" s="113"/>
      <c r="E84" s="113"/>
      <c r="F84" s="113"/>
      <c r="G84" s="113"/>
      <c r="H84" s="113"/>
      <c r="I84" s="113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  <c r="U84" s="5"/>
      <c r="V84" s="5"/>
      <c r="W84" s="5"/>
      <c r="X84" s="5"/>
      <c r="Y84" s="5"/>
      <c r="AB84" s="9"/>
      <c r="AC84" s="9"/>
      <c r="AD84" s="9"/>
      <c r="AE84" s="9"/>
      <c r="AF84" s="9"/>
      <c r="AG84" s="9"/>
      <c r="AH84" s="9"/>
      <c r="AI84" s="9"/>
      <c r="AJ84" s="11"/>
      <c r="AK84" s="11"/>
      <c r="AL84" s="11"/>
      <c r="AM84" s="11"/>
      <c r="AN84" s="11"/>
      <c r="AO84" s="11"/>
      <c r="AP84" s="11"/>
      <c r="AQ84" s="11"/>
      <c r="AS84" s="6"/>
      <c r="AT84" s="6"/>
      <c r="AU84" s="6"/>
      <c r="AV84" s="6"/>
      <c r="AW84" s="6"/>
      <c r="AX84" s="6"/>
      <c r="AY84" s="6"/>
      <c r="AZ84" s="6"/>
      <c r="BA84" s="6"/>
      <c r="BB84" s="6"/>
      <c r="BL84" t="str">
        <f t="shared" si="14"/>
        <v/>
      </c>
      <c r="BO84" s="127"/>
      <c r="BP84" s="127"/>
    </row>
    <row r="85">
      <c r="B85" s="113"/>
      <c r="C85" s="113"/>
      <c r="D85" s="113"/>
      <c r="E85" s="113"/>
      <c r="F85" s="113"/>
      <c r="G85" s="113"/>
      <c r="H85" s="113"/>
      <c r="I85" s="113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  <c r="U85" s="5"/>
      <c r="V85" s="5"/>
      <c r="W85" s="5"/>
      <c r="X85" s="5"/>
      <c r="Y85" s="5"/>
      <c r="AB85" s="9"/>
      <c r="AC85" s="9"/>
      <c r="AD85" s="9"/>
      <c r="AE85" s="9"/>
      <c r="AF85" s="9"/>
      <c r="AG85" s="9"/>
      <c r="AH85" s="9"/>
      <c r="AI85" s="9"/>
      <c r="AJ85" s="11"/>
      <c r="AK85" s="11"/>
      <c r="AL85" s="11"/>
      <c r="AM85" s="11"/>
      <c r="AN85" s="11"/>
      <c r="AO85" s="11"/>
      <c r="AP85" s="11"/>
      <c r="AQ85" s="11"/>
      <c r="AS85" s="6"/>
      <c r="AT85" s="6"/>
      <c r="AU85" s="6"/>
      <c r="AV85" s="6"/>
      <c r="AW85" s="6"/>
      <c r="AX85" s="6"/>
      <c r="AY85" s="6"/>
      <c r="AZ85" s="6"/>
      <c r="BA85" s="6"/>
      <c r="BB85" s="6"/>
      <c r="BL85" t="str">
        <f t="shared" si="14"/>
        <v/>
      </c>
      <c r="BO85" s="127"/>
      <c r="BP85" s="127"/>
    </row>
    <row r="86">
      <c r="B86" s="113"/>
      <c r="C86" s="113"/>
      <c r="D86" s="113"/>
      <c r="E86" s="113"/>
      <c r="F86" s="113"/>
      <c r="G86" s="113"/>
      <c r="H86" s="113"/>
      <c r="I86" s="113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  <c r="U86" s="5"/>
      <c r="V86" s="5"/>
      <c r="W86" s="5"/>
      <c r="X86" s="5"/>
      <c r="Y86" s="5"/>
      <c r="AB86" s="9"/>
      <c r="AC86" s="9"/>
      <c r="AD86" s="9"/>
      <c r="AE86" s="9"/>
      <c r="AF86" s="9"/>
      <c r="AG86" s="9"/>
      <c r="AH86" s="9"/>
      <c r="AI86" s="9"/>
      <c r="AJ86" s="11"/>
      <c r="AK86" s="11"/>
      <c r="AL86" s="11"/>
      <c r="AM86" s="11"/>
      <c r="AN86" s="11"/>
      <c r="AO86" s="11"/>
      <c r="AP86" s="11"/>
      <c r="AQ86" s="11"/>
      <c r="AS86" s="6"/>
      <c r="AT86" s="6"/>
      <c r="AU86" s="6"/>
      <c r="AV86" s="6"/>
      <c r="AW86" s="6"/>
      <c r="AX86" s="6"/>
      <c r="AY86" s="6"/>
      <c r="AZ86" s="6"/>
      <c r="BA86" s="6"/>
      <c r="BB86" s="6"/>
      <c r="BL86" t="str">
        <f t="shared" si="14"/>
        <v/>
      </c>
      <c r="BO86" s="127"/>
      <c r="BP86" s="127"/>
    </row>
    <row r="87">
      <c r="B87" s="113"/>
      <c r="C87" s="113"/>
      <c r="D87" s="113"/>
      <c r="E87" s="113"/>
      <c r="F87" s="113"/>
      <c r="G87" s="113"/>
      <c r="H87" s="113"/>
      <c r="I87" s="113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  <c r="U87" s="5"/>
      <c r="V87" s="5"/>
      <c r="W87" s="5"/>
      <c r="X87" s="5"/>
      <c r="Y87" s="5"/>
      <c r="AB87" s="9"/>
      <c r="AC87" s="9"/>
      <c r="AD87" s="9"/>
      <c r="AE87" s="9"/>
      <c r="AF87" s="9"/>
      <c r="AG87" s="9"/>
      <c r="AH87" s="9"/>
      <c r="AI87" s="9"/>
      <c r="AJ87" s="11"/>
      <c r="AK87" s="11"/>
      <c r="AL87" s="11"/>
      <c r="AM87" s="11"/>
      <c r="AN87" s="11"/>
      <c r="AO87" s="11"/>
      <c r="AP87" s="11"/>
      <c r="AQ87" s="11"/>
      <c r="AS87" s="6"/>
      <c r="AT87" s="6"/>
      <c r="AU87" s="6"/>
      <c r="AV87" s="6"/>
      <c r="AW87" s="6"/>
      <c r="AX87" s="6"/>
      <c r="AY87" s="6"/>
      <c r="AZ87" s="6"/>
      <c r="BA87" s="6"/>
      <c r="BB87" s="6"/>
      <c r="BL87" t="str">
        <f t="shared" si="14"/>
        <v/>
      </c>
      <c r="BO87" s="127"/>
      <c r="BP87" s="127"/>
    </row>
    <row r="88">
      <c r="B88" s="113"/>
      <c r="C88" s="113"/>
      <c r="D88" s="113"/>
      <c r="E88" s="113"/>
      <c r="F88" s="113"/>
      <c r="G88" s="113"/>
      <c r="H88" s="113"/>
      <c r="I88" s="113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  <c r="U88" s="5"/>
      <c r="V88" s="5"/>
      <c r="W88" s="5"/>
      <c r="X88" s="5"/>
      <c r="Y88" s="5"/>
      <c r="AB88" s="9"/>
      <c r="AC88" s="9"/>
      <c r="AD88" s="9"/>
      <c r="AE88" s="9"/>
      <c r="AF88" s="9"/>
      <c r="AG88" s="9"/>
      <c r="AH88" s="9"/>
      <c r="AI88" s="9"/>
      <c r="AJ88" s="11"/>
      <c r="AK88" s="11"/>
      <c r="AL88" s="11"/>
      <c r="AM88" s="11"/>
      <c r="AN88" s="11"/>
      <c r="AO88" s="11"/>
      <c r="AP88" s="11"/>
      <c r="AQ88" s="11"/>
      <c r="AS88" s="6"/>
      <c r="AT88" s="6"/>
      <c r="AU88" s="6"/>
      <c r="AV88" s="6"/>
      <c r="AW88" s="6"/>
      <c r="AX88" s="6"/>
      <c r="AY88" s="6"/>
      <c r="AZ88" s="6"/>
      <c r="BA88" s="6"/>
      <c r="BB88" s="6"/>
      <c r="BL88" t="str">
        <f t="shared" si="14"/>
        <v/>
      </c>
      <c r="BO88" s="127"/>
      <c r="BP88" s="127"/>
    </row>
    <row r="89">
      <c r="B89" s="113"/>
      <c r="C89" s="113"/>
      <c r="D89" s="113"/>
      <c r="E89" s="113"/>
      <c r="F89" s="113"/>
      <c r="G89" s="113"/>
      <c r="H89" s="113"/>
      <c r="I89" s="113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  <c r="U89" s="5"/>
      <c r="V89" s="5"/>
      <c r="W89" s="5"/>
      <c r="X89" s="5"/>
      <c r="Y89" s="5"/>
      <c r="AB89" s="9"/>
      <c r="AC89" s="9"/>
      <c r="AD89" s="9"/>
      <c r="AE89" s="9"/>
      <c r="AF89" s="9"/>
      <c r="AG89" s="9"/>
      <c r="AH89" s="9"/>
      <c r="AI89" s="9"/>
      <c r="AJ89" s="11"/>
      <c r="AK89" s="11"/>
      <c r="AL89" s="11"/>
      <c r="AM89" s="11"/>
      <c r="AN89" s="11"/>
      <c r="AO89" s="11"/>
      <c r="AP89" s="11"/>
      <c r="AQ89" s="11"/>
      <c r="AS89" s="6"/>
      <c r="AT89" s="6"/>
      <c r="AU89" s="6"/>
      <c r="AV89" s="6"/>
      <c r="AW89" s="6"/>
      <c r="AX89" s="6"/>
      <c r="AY89" s="6"/>
      <c r="AZ89" s="6"/>
      <c r="BA89" s="6"/>
      <c r="BB89" s="6"/>
      <c r="BL89" t="str">
        <f t="shared" si="14"/>
        <v/>
      </c>
      <c r="BO89" s="127"/>
      <c r="BP89" s="127"/>
    </row>
    <row r="90">
      <c r="B90" s="113"/>
      <c r="C90" s="113"/>
      <c r="D90" s="113"/>
      <c r="E90" s="113"/>
      <c r="F90" s="113"/>
      <c r="G90" s="113"/>
      <c r="H90" s="113"/>
      <c r="I90" s="113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  <c r="U90" s="5"/>
      <c r="V90" s="5"/>
      <c r="W90" s="5"/>
      <c r="X90" s="5"/>
      <c r="Y90" s="5"/>
      <c r="AB90" s="9"/>
      <c r="AC90" s="9"/>
      <c r="AD90" s="9"/>
      <c r="AE90" s="9"/>
      <c r="AF90" s="9"/>
      <c r="AG90" s="9"/>
      <c r="AH90" s="9"/>
      <c r="AI90" s="9"/>
      <c r="AJ90" s="11"/>
      <c r="AK90" s="11"/>
      <c r="AL90" s="11"/>
      <c r="AM90" s="11"/>
      <c r="AN90" s="11"/>
      <c r="AO90" s="11"/>
      <c r="AP90" s="11"/>
      <c r="AQ90" s="11"/>
      <c r="AS90" s="6"/>
      <c r="AT90" s="6"/>
      <c r="AU90" s="6"/>
      <c r="AV90" s="6"/>
      <c r="AW90" s="6"/>
      <c r="AX90" s="6"/>
      <c r="AY90" s="6"/>
      <c r="AZ90" s="6"/>
      <c r="BA90" s="6"/>
      <c r="BB90" s="6"/>
      <c r="BL90" t="str">
        <f t="shared" si="14"/>
        <v/>
      </c>
      <c r="BO90" s="127"/>
      <c r="BP90" s="127"/>
    </row>
    <row r="91">
      <c r="B91" s="113"/>
      <c r="C91" s="113"/>
      <c r="D91" s="113"/>
      <c r="E91" s="113"/>
      <c r="F91" s="113"/>
      <c r="G91" s="113"/>
      <c r="H91" s="113"/>
      <c r="I91" s="113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  <c r="U91" s="5"/>
      <c r="V91" s="5"/>
      <c r="W91" s="5"/>
      <c r="X91" s="5"/>
      <c r="Y91" s="5"/>
      <c r="AB91" s="9"/>
      <c r="AC91" s="9"/>
      <c r="AD91" s="9"/>
      <c r="AE91" s="9"/>
      <c r="AF91" s="9"/>
      <c r="AG91" s="9"/>
      <c r="AH91" s="9"/>
      <c r="AI91" s="9"/>
      <c r="AJ91" s="11"/>
      <c r="AK91" s="11"/>
      <c r="AL91" s="11"/>
      <c r="AM91" s="11"/>
      <c r="AN91" s="11"/>
      <c r="AO91" s="11"/>
      <c r="AP91" s="11"/>
      <c r="AQ91" s="11"/>
      <c r="AS91" s="6"/>
      <c r="AT91" s="6"/>
      <c r="AU91" s="6"/>
      <c r="AV91" s="6"/>
      <c r="AW91" s="6"/>
      <c r="AX91" s="6"/>
      <c r="AY91" s="6"/>
      <c r="AZ91" s="6"/>
      <c r="BA91" s="6"/>
      <c r="BB91" s="6"/>
      <c r="BL91" t="str">
        <f t="shared" si="14"/>
        <v/>
      </c>
      <c r="BO91" s="127"/>
      <c r="BP91" s="127"/>
    </row>
    <row r="92">
      <c r="B92" s="113"/>
      <c r="C92" s="113"/>
      <c r="D92" s="113"/>
      <c r="E92" s="113"/>
      <c r="F92" s="113"/>
      <c r="G92" s="113"/>
      <c r="H92" s="113"/>
      <c r="I92" s="113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  <c r="U92" s="5"/>
      <c r="V92" s="5"/>
      <c r="W92" s="5"/>
      <c r="X92" s="5"/>
      <c r="Y92" s="5"/>
      <c r="AB92" s="9"/>
      <c r="AC92" s="9"/>
      <c r="AD92" s="9"/>
      <c r="AE92" s="9"/>
      <c r="AF92" s="9"/>
      <c r="AG92" s="9"/>
      <c r="AH92" s="9"/>
      <c r="AI92" s="9"/>
      <c r="AJ92" s="11"/>
      <c r="AK92" s="11"/>
      <c r="AL92" s="11"/>
      <c r="AM92" s="11"/>
      <c r="AN92" s="11"/>
      <c r="AO92" s="11"/>
      <c r="AP92" s="11"/>
      <c r="AQ92" s="11"/>
      <c r="AS92" s="6"/>
      <c r="AT92" s="6"/>
      <c r="AU92" s="6"/>
      <c r="AV92" s="6"/>
      <c r="AW92" s="6"/>
      <c r="AX92" s="6"/>
      <c r="AY92" s="6"/>
      <c r="AZ92" s="6"/>
      <c r="BA92" s="6"/>
      <c r="BB92" s="6"/>
      <c r="BL92" t="str">
        <f t="shared" si="14"/>
        <v/>
      </c>
      <c r="BO92" s="127"/>
      <c r="BP92" s="127"/>
    </row>
    <row r="93">
      <c r="B93" s="113"/>
      <c r="C93" s="113"/>
      <c r="D93" s="113"/>
      <c r="E93" s="113"/>
      <c r="F93" s="113"/>
      <c r="G93" s="113"/>
      <c r="H93" s="113"/>
      <c r="I93" s="113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  <c r="U93" s="5"/>
      <c r="V93" s="5"/>
      <c r="W93" s="5"/>
      <c r="X93" s="5"/>
      <c r="Y93" s="5"/>
      <c r="AB93" s="9"/>
      <c r="AC93" s="9"/>
      <c r="AD93" s="9"/>
      <c r="AE93" s="9"/>
      <c r="AF93" s="9"/>
      <c r="AG93" s="9"/>
      <c r="AH93" s="9"/>
      <c r="AI93" s="9"/>
      <c r="AJ93" s="11"/>
      <c r="AK93" s="11"/>
      <c r="AL93" s="11"/>
      <c r="AM93" s="11"/>
      <c r="AN93" s="11"/>
      <c r="AO93" s="11"/>
      <c r="AP93" s="11"/>
      <c r="AQ93" s="11"/>
      <c r="AS93" s="6"/>
      <c r="AT93" s="6"/>
      <c r="AU93" s="6"/>
      <c r="AV93" s="6"/>
      <c r="AW93" s="6"/>
      <c r="AX93" s="6"/>
      <c r="AY93" s="6"/>
      <c r="AZ93" s="6"/>
      <c r="BA93" s="6"/>
      <c r="BB93" s="6"/>
      <c r="BL93" t="str">
        <f t="shared" si="14"/>
        <v/>
      </c>
      <c r="BO93" s="127"/>
      <c r="BP93" s="127"/>
    </row>
    <row r="94">
      <c r="B94" s="113"/>
      <c r="C94" s="113"/>
      <c r="D94" s="113"/>
      <c r="E94" s="113"/>
      <c r="F94" s="113"/>
      <c r="G94" s="113"/>
      <c r="H94" s="113"/>
      <c r="I94" s="113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  <c r="U94" s="5"/>
      <c r="V94" s="5"/>
      <c r="W94" s="5"/>
      <c r="X94" s="5"/>
      <c r="Y94" s="5"/>
      <c r="AB94" s="9"/>
      <c r="AC94" s="9"/>
      <c r="AD94" s="9"/>
      <c r="AE94" s="9"/>
      <c r="AF94" s="9"/>
      <c r="AG94" s="9"/>
      <c r="AH94" s="9"/>
      <c r="AI94" s="9"/>
      <c r="AJ94" s="11"/>
      <c r="AK94" s="11"/>
      <c r="AL94" s="11"/>
      <c r="AM94" s="11"/>
      <c r="AN94" s="11"/>
      <c r="AO94" s="11"/>
      <c r="AP94" s="11"/>
      <c r="AQ94" s="11"/>
      <c r="AS94" s="6"/>
      <c r="AT94" s="6"/>
      <c r="AU94" s="6"/>
      <c r="AV94" s="6"/>
      <c r="AW94" s="6"/>
      <c r="AX94" s="6"/>
      <c r="AY94" s="6"/>
      <c r="AZ94" s="6"/>
      <c r="BA94" s="6"/>
      <c r="BB94" s="6"/>
      <c r="BL94" t="str">
        <f t="shared" si="14"/>
        <v/>
      </c>
      <c r="BO94" s="127"/>
      <c r="BP94" s="127"/>
    </row>
    <row r="95">
      <c r="B95" s="113"/>
      <c r="C95" s="113"/>
      <c r="D95" s="113"/>
      <c r="E95" s="113"/>
      <c r="F95" s="113"/>
      <c r="G95" s="113"/>
      <c r="H95" s="113"/>
      <c r="I95" s="113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  <c r="U95" s="5"/>
      <c r="V95" s="5"/>
      <c r="W95" s="5"/>
      <c r="X95" s="5"/>
      <c r="Y95" s="5"/>
      <c r="AB95" s="9"/>
      <c r="AC95" s="9"/>
      <c r="AD95" s="9"/>
      <c r="AE95" s="9"/>
      <c r="AF95" s="9"/>
      <c r="AG95" s="9"/>
      <c r="AH95" s="9"/>
      <c r="AI95" s="9"/>
      <c r="AJ95" s="11"/>
      <c r="AK95" s="11"/>
      <c r="AL95" s="11"/>
      <c r="AM95" s="11"/>
      <c r="AN95" s="11"/>
      <c r="AO95" s="11"/>
      <c r="AP95" s="11"/>
      <c r="AQ95" s="11"/>
      <c r="AS95" s="6"/>
      <c r="AT95" s="6"/>
      <c r="AU95" s="6"/>
      <c r="AV95" s="6"/>
      <c r="AW95" s="6"/>
      <c r="AX95" s="6"/>
      <c r="AY95" s="6"/>
      <c r="AZ95" s="6"/>
      <c r="BA95" s="6"/>
      <c r="BB95" s="6"/>
      <c r="BL95" t="str">
        <f t="shared" si="14"/>
        <v/>
      </c>
      <c r="BO95" s="127"/>
      <c r="BP95" s="127"/>
    </row>
    <row r="96">
      <c r="B96" s="113"/>
      <c r="C96" s="113"/>
      <c r="D96" s="113"/>
      <c r="E96" s="113"/>
      <c r="F96" s="113"/>
      <c r="G96" s="113"/>
      <c r="H96" s="113"/>
      <c r="I96" s="113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  <c r="U96" s="5"/>
      <c r="V96" s="5"/>
      <c r="W96" s="5"/>
      <c r="X96" s="5"/>
      <c r="Y96" s="5"/>
      <c r="AB96" s="9"/>
      <c r="AC96" s="9"/>
      <c r="AD96" s="9"/>
      <c r="AE96" s="9"/>
      <c r="AF96" s="9"/>
      <c r="AG96" s="9"/>
      <c r="AH96" s="9"/>
      <c r="AI96" s="9"/>
      <c r="AJ96" s="11"/>
      <c r="AK96" s="11"/>
      <c r="AL96" s="11"/>
      <c r="AM96" s="11"/>
      <c r="AN96" s="11"/>
      <c r="AO96" s="11"/>
      <c r="AP96" s="11"/>
      <c r="AQ96" s="11"/>
      <c r="AS96" s="6"/>
      <c r="AT96" s="6"/>
      <c r="AU96" s="6"/>
      <c r="AV96" s="6"/>
      <c r="AW96" s="6"/>
      <c r="AX96" s="6"/>
      <c r="AY96" s="6"/>
      <c r="AZ96" s="6"/>
      <c r="BA96" s="6"/>
      <c r="BB96" s="6"/>
      <c r="BL96" t="str">
        <f t="shared" si="14"/>
        <v/>
      </c>
      <c r="BO96" s="127"/>
      <c r="BP96" s="127"/>
    </row>
    <row r="97">
      <c r="B97" s="113"/>
      <c r="C97" s="113"/>
      <c r="D97" s="113"/>
      <c r="E97" s="113"/>
      <c r="F97" s="113"/>
      <c r="G97" s="113"/>
      <c r="H97" s="113"/>
      <c r="I97" s="113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  <c r="U97" s="5"/>
      <c r="V97" s="5"/>
      <c r="W97" s="5"/>
      <c r="X97" s="5"/>
      <c r="Y97" s="5"/>
      <c r="AB97" s="9"/>
      <c r="AC97" s="9"/>
      <c r="AD97" s="9"/>
      <c r="AE97" s="9"/>
      <c r="AF97" s="9"/>
      <c r="AG97" s="9"/>
      <c r="AH97" s="9"/>
      <c r="AI97" s="9"/>
      <c r="AJ97" s="11"/>
      <c r="AK97" s="11"/>
      <c r="AL97" s="11"/>
      <c r="AM97" s="11"/>
      <c r="AN97" s="11"/>
      <c r="AO97" s="11"/>
      <c r="AP97" s="11"/>
      <c r="AQ97" s="11"/>
      <c r="AS97" s="6"/>
      <c r="AT97" s="6"/>
      <c r="AU97" s="6"/>
      <c r="AV97" s="6"/>
      <c r="AW97" s="6"/>
      <c r="AX97" s="6"/>
      <c r="AY97" s="6"/>
      <c r="AZ97" s="6"/>
      <c r="BA97" s="6"/>
      <c r="BB97" s="6"/>
      <c r="BL97" t="str">
        <f t="shared" si="14"/>
        <v/>
      </c>
      <c r="BO97" s="127"/>
      <c r="BP97" s="127"/>
    </row>
    <row r="98">
      <c r="B98" s="113"/>
      <c r="C98" s="113"/>
      <c r="D98" s="113"/>
      <c r="E98" s="113"/>
      <c r="F98" s="113"/>
      <c r="G98" s="113"/>
      <c r="H98" s="113"/>
      <c r="I98" s="113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  <c r="U98" s="5"/>
      <c r="V98" s="5"/>
      <c r="W98" s="5"/>
      <c r="X98" s="5"/>
      <c r="Y98" s="5"/>
      <c r="AB98" s="9"/>
      <c r="AC98" s="9"/>
      <c r="AD98" s="9"/>
      <c r="AE98" s="9"/>
      <c r="AF98" s="9"/>
      <c r="AG98" s="9"/>
      <c r="AH98" s="9"/>
      <c r="AI98" s="9"/>
      <c r="AJ98" s="11"/>
      <c r="AK98" s="11"/>
      <c r="AL98" s="11"/>
      <c r="AM98" s="11"/>
      <c r="AN98" s="11"/>
      <c r="AO98" s="11"/>
      <c r="AP98" s="11"/>
      <c r="AQ98" s="11"/>
      <c r="AS98" s="6"/>
      <c r="AT98" s="6"/>
      <c r="AU98" s="6"/>
      <c r="AV98" s="6"/>
      <c r="AW98" s="6"/>
      <c r="AX98" s="6"/>
      <c r="AY98" s="6"/>
      <c r="AZ98" s="6"/>
      <c r="BA98" s="6"/>
      <c r="BB98" s="6"/>
      <c r="BL98" t="str">
        <f t="shared" si="14"/>
        <v/>
      </c>
      <c r="BO98" s="127"/>
      <c r="BP98" s="127"/>
    </row>
    <row r="99">
      <c r="B99" s="113"/>
      <c r="C99" s="113"/>
      <c r="D99" s="113"/>
      <c r="E99" s="113"/>
      <c r="F99" s="113"/>
      <c r="G99" s="113"/>
      <c r="H99" s="113"/>
      <c r="I99" s="113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  <c r="U99" s="5"/>
      <c r="V99" s="5"/>
      <c r="W99" s="5"/>
      <c r="X99" s="5"/>
      <c r="Y99" s="5"/>
      <c r="AB99" s="9"/>
      <c r="AC99" s="9"/>
      <c r="AD99" s="9"/>
      <c r="AE99" s="9"/>
      <c r="AF99" s="9"/>
      <c r="AG99" s="9"/>
      <c r="AH99" s="9"/>
      <c r="AI99" s="9"/>
      <c r="AJ99" s="11"/>
      <c r="AK99" s="11"/>
      <c r="AL99" s="11"/>
      <c r="AM99" s="11"/>
      <c r="AN99" s="11"/>
      <c r="AO99" s="11"/>
      <c r="AP99" s="11"/>
      <c r="AQ99" s="11"/>
      <c r="AS99" s="6"/>
      <c r="AT99" s="6"/>
      <c r="AU99" s="6"/>
      <c r="AV99" s="6"/>
      <c r="AW99" s="6"/>
      <c r="AX99" s="6"/>
      <c r="AY99" s="6"/>
      <c r="AZ99" s="6"/>
      <c r="BA99" s="6"/>
      <c r="BB99" s="6"/>
      <c r="BL99" t="str">
        <f t="shared" si="14"/>
        <v/>
      </c>
      <c r="BO99" s="127"/>
      <c r="BP99" s="127"/>
    </row>
    <row r="100">
      <c r="B100" s="113"/>
      <c r="C100" s="113"/>
      <c r="D100" s="113"/>
      <c r="E100" s="113"/>
      <c r="F100" s="113"/>
      <c r="G100" s="113"/>
      <c r="H100" s="113"/>
      <c r="I100" s="113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  <c r="U100" s="5"/>
      <c r="V100" s="5"/>
      <c r="W100" s="5"/>
      <c r="X100" s="5"/>
      <c r="Y100" s="5"/>
      <c r="AB100" s="9"/>
      <c r="AC100" s="9"/>
      <c r="AD100" s="9"/>
      <c r="AE100" s="9"/>
      <c r="AF100" s="9"/>
      <c r="AG100" s="9"/>
      <c r="AH100" s="9"/>
      <c r="AI100" s="9"/>
      <c r="AJ100" s="11"/>
      <c r="AK100" s="11"/>
      <c r="AL100" s="11"/>
      <c r="AM100" s="11"/>
      <c r="AN100" s="11"/>
      <c r="AO100" s="11"/>
      <c r="AP100" s="11"/>
      <c r="AQ100" s="11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L100" t="str">
        <f t="shared" si="14"/>
        <v/>
      </c>
      <c r="BO100" s="127"/>
      <c r="BP100" s="127"/>
    </row>
    <row r="101">
      <c r="B101" s="113"/>
      <c r="C101" s="113"/>
      <c r="D101" s="113"/>
      <c r="E101" s="113"/>
      <c r="F101" s="113"/>
      <c r="G101" s="113"/>
      <c r="H101" s="113"/>
      <c r="I101" s="113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  <c r="U101" s="5"/>
      <c r="V101" s="5"/>
      <c r="W101" s="5"/>
      <c r="X101" s="5"/>
      <c r="Y101" s="5"/>
      <c r="AB101" s="9"/>
      <c r="AC101" s="9"/>
      <c r="AD101" s="9"/>
      <c r="AE101" s="9"/>
      <c r="AF101" s="9"/>
      <c r="AG101" s="9"/>
      <c r="AH101" s="9"/>
      <c r="AI101" s="9"/>
      <c r="AJ101" s="11"/>
      <c r="AK101" s="11"/>
      <c r="AL101" s="11"/>
      <c r="AM101" s="11"/>
      <c r="AN101" s="11"/>
      <c r="AO101" s="11"/>
      <c r="AP101" s="11"/>
      <c r="AQ101" s="11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O101" s="121"/>
    </row>
    <row r="102">
      <c r="B102" s="113"/>
      <c r="C102" s="113"/>
      <c r="D102" s="113"/>
      <c r="E102" s="113"/>
      <c r="F102" s="113"/>
      <c r="G102" s="113"/>
      <c r="H102" s="113"/>
      <c r="I102" s="113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  <c r="U102" s="5"/>
      <c r="V102" s="5"/>
      <c r="W102" s="5"/>
      <c r="X102" s="5"/>
      <c r="Y102" s="5"/>
      <c r="AB102" s="9"/>
      <c r="AC102" s="9"/>
      <c r="AD102" s="9"/>
      <c r="AE102" s="9"/>
      <c r="AF102" s="9"/>
      <c r="AG102" s="9"/>
      <c r="AH102" s="9"/>
      <c r="AI102" s="9"/>
      <c r="AJ102" s="11"/>
      <c r="AK102" s="11"/>
      <c r="AL102" s="11"/>
      <c r="AM102" s="11"/>
      <c r="AN102" s="11"/>
      <c r="AO102" s="11"/>
      <c r="AP102" s="11"/>
      <c r="AQ102" s="11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O102" s="121"/>
    </row>
    <row r="103">
      <c r="B103" s="113"/>
      <c r="C103" s="113"/>
      <c r="D103" s="113"/>
      <c r="E103" s="113"/>
      <c r="F103" s="113"/>
      <c r="G103" s="113"/>
      <c r="H103" s="113"/>
      <c r="I103" s="113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  <c r="U103" s="5"/>
      <c r="V103" s="5"/>
      <c r="W103" s="5"/>
      <c r="X103" s="5"/>
      <c r="Y103" s="5"/>
      <c r="AB103" s="9"/>
      <c r="AC103" s="9"/>
      <c r="AD103" s="9"/>
      <c r="AE103" s="9"/>
      <c r="AF103" s="9"/>
      <c r="AG103" s="9"/>
      <c r="AH103" s="9"/>
      <c r="AI103" s="9"/>
      <c r="AJ103" s="11"/>
      <c r="AK103" s="11"/>
      <c r="AL103" s="11"/>
      <c r="AM103" s="11"/>
      <c r="AN103" s="11"/>
      <c r="AO103" s="11"/>
      <c r="AP103" s="11"/>
      <c r="AQ103" s="11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O103" s="121"/>
    </row>
    <row r="104">
      <c r="B104" s="113"/>
      <c r="C104" s="113"/>
      <c r="D104" s="113"/>
      <c r="E104" s="113"/>
      <c r="F104" s="113"/>
      <c r="G104" s="113"/>
      <c r="H104" s="113"/>
      <c r="I104" s="113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  <c r="U104" s="5"/>
      <c r="V104" s="5"/>
      <c r="W104" s="5"/>
      <c r="X104" s="5"/>
      <c r="Y104" s="5"/>
      <c r="AB104" s="9"/>
      <c r="AC104" s="9"/>
      <c r="AD104" s="9"/>
      <c r="AE104" s="9"/>
      <c r="AF104" s="9"/>
      <c r="AG104" s="9"/>
      <c r="AH104" s="9"/>
      <c r="AI104" s="9"/>
      <c r="AJ104" s="11"/>
      <c r="AK104" s="11"/>
      <c r="AL104" s="11"/>
      <c r="AM104" s="11"/>
      <c r="AN104" s="11"/>
      <c r="AO104" s="11"/>
      <c r="AP104" s="11"/>
      <c r="AQ104" s="11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O104" s="121"/>
    </row>
    <row r="105">
      <c r="B105" s="113"/>
      <c r="C105" s="113"/>
      <c r="D105" s="113"/>
      <c r="E105" s="113"/>
      <c r="F105" s="113"/>
      <c r="G105" s="113"/>
      <c r="H105" s="113"/>
      <c r="I105" s="113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  <c r="U105" s="5"/>
      <c r="V105" s="5"/>
      <c r="W105" s="5"/>
      <c r="X105" s="5"/>
      <c r="Y105" s="5"/>
      <c r="AB105" s="9"/>
      <c r="AC105" s="9"/>
      <c r="AD105" s="9"/>
      <c r="AE105" s="9"/>
      <c r="AF105" s="9"/>
      <c r="AG105" s="9"/>
      <c r="AH105" s="9"/>
      <c r="AI105" s="9"/>
      <c r="AJ105" s="11"/>
      <c r="AK105" s="11"/>
      <c r="AL105" s="11"/>
      <c r="AM105" s="11"/>
      <c r="AN105" s="11"/>
      <c r="AO105" s="11"/>
      <c r="AP105" s="11"/>
      <c r="AQ105" s="11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O105" s="121"/>
    </row>
    <row r="106">
      <c r="B106" s="113"/>
      <c r="C106" s="113"/>
      <c r="D106" s="113"/>
      <c r="E106" s="113"/>
      <c r="F106" s="113"/>
      <c r="G106" s="113"/>
      <c r="H106" s="113"/>
      <c r="I106" s="113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  <c r="U106" s="5"/>
      <c r="V106" s="5"/>
      <c r="W106" s="5"/>
      <c r="X106" s="5"/>
      <c r="Y106" s="5"/>
      <c r="AB106" s="9"/>
      <c r="AC106" s="9"/>
      <c r="AD106" s="9"/>
      <c r="AE106" s="9"/>
      <c r="AF106" s="9"/>
      <c r="AG106" s="9"/>
      <c r="AH106" s="9"/>
      <c r="AI106" s="9"/>
      <c r="AJ106" s="11"/>
      <c r="AK106" s="11"/>
      <c r="AL106" s="11"/>
      <c r="AM106" s="11"/>
      <c r="AN106" s="11"/>
      <c r="AO106" s="11"/>
      <c r="AP106" s="11"/>
      <c r="AQ106" s="11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O106" s="121"/>
    </row>
    <row r="107">
      <c r="B107" s="113"/>
      <c r="C107" s="113"/>
      <c r="D107" s="113"/>
      <c r="E107" s="113"/>
      <c r="F107" s="113"/>
      <c r="G107" s="113"/>
      <c r="H107" s="113"/>
      <c r="I107" s="113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  <c r="U107" s="5"/>
      <c r="V107" s="5"/>
      <c r="W107" s="5"/>
      <c r="X107" s="5"/>
      <c r="Y107" s="5"/>
      <c r="AB107" s="9"/>
      <c r="AC107" s="9"/>
      <c r="AD107" s="9"/>
      <c r="AE107" s="9"/>
      <c r="AF107" s="9"/>
      <c r="AG107" s="9"/>
      <c r="AH107" s="9"/>
      <c r="AI107" s="9"/>
      <c r="AJ107" s="11"/>
      <c r="AK107" s="11"/>
      <c r="AL107" s="11"/>
      <c r="AM107" s="11"/>
      <c r="AN107" s="11"/>
      <c r="AO107" s="11"/>
      <c r="AP107" s="11"/>
      <c r="AQ107" s="11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O107" s="121"/>
    </row>
    <row r="108">
      <c r="B108" s="113"/>
      <c r="C108" s="113"/>
      <c r="D108" s="113"/>
      <c r="E108" s="113"/>
      <c r="F108" s="113"/>
      <c r="G108" s="113"/>
      <c r="H108" s="113"/>
      <c r="I108" s="113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  <c r="U108" s="5"/>
      <c r="V108" s="5"/>
      <c r="W108" s="5"/>
      <c r="X108" s="5"/>
      <c r="Y108" s="5"/>
      <c r="AB108" s="9"/>
      <c r="AC108" s="9"/>
      <c r="AD108" s="9"/>
      <c r="AE108" s="9"/>
      <c r="AF108" s="9"/>
      <c r="AG108" s="9"/>
      <c r="AH108" s="9"/>
      <c r="AI108" s="9"/>
      <c r="AJ108" s="11"/>
      <c r="AK108" s="11"/>
      <c r="AL108" s="11"/>
      <c r="AM108" s="11"/>
      <c r="AN108" s="11"/>
      <c r="AO108" s="11"/>
      <c r="AP108" s="11"/>
      <c r="AQ108" s="11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O108" s="121"/>
    </row>
    <row r="109">
      <c r="B109" s="113"/>
      <c r="C109" s="113"/>
      <c r="D109" s="113"/>
      <c r="E109" s="113"/>
      <c r="F109" s="113"/>
      <c r="G109" s="113"/>
      <c r="H109" s="113"/>
      <c r="I109" s="113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  <c r="U109" s="5"/>
      <c r="V109" s="5"/>
      <c r="W109" s="5"/>
      <c r="X109" s="5"/>
      <c r="Y109" s="5"/>
      <c r="AB109" s="9"/>
      <c r="AC109" s="9"/>
      <c r="AD109" s="9"/>
      <c r="AE109" s="9"/>
      <c r="AF109" s="9"/>
      <c r="AG109" s="9"/>
      <c r="AH109" s="9"/>
      <c r="AI109" s="9"/>
      <c r="AJ109" s="11"/>
      <c r="AK109" s="11"/>
      <c r="AL109" s="11"/>
      <c r="AM109" s="11"/>
      <c r="AN109" s="11"/>
      <c r="AO109" s="11"/>
      <c r="AP109" s="11"/>
      <c r="AQ109" s="11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O109" s="121"/>
    </row>
    <row r="110">
      <c r="B110" s="113"/>
      <c r="C110" s="113"/>
      <c r="D110" s="113"/>
      <c r="E110" s="113"/>
      <c r="F110" s="113"/>
      <c r="G110" s="113"/>
      <c r="H110" s="113"/>
      <c r="I110" s="113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  <c r="U110" s="5"/>
      <c r="V110" s="5"/>
      <c r="W110" s="5"/>
      <c r="X110" s="5"/>
      <c r="Y110" s="5"/>
      <c r="AB110" s="9"/>
      <c r="AC110" s="9"/>
      <c r="AD110" s="9"/>
      <c r="AE110" s="9"/>
      <c r="AF110" s="9"/>
      <c r="AG110" s="9"/>
      <c r="AH110" s="9"/>
      <c r="AI110" s="9"/>
      <c r="AJ110" s="11"/>
      <c r="AK110" s="11"/>
      <c r="AL110" s="11"/>
      <c r="AM110" s="11"/>
      <c r="AN110" s="11"/>
      <c r="AO110" s="11"/>
      <c r="AP110" s="11"/>
      <c r="AQ110" s="11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O110" s="121"/>
    </row>
    <row r="111">
      <c r="B111" s="113"/>
      <c r="C111" s="113"/>
      <c r="D111" s="113"/>
      <c r="E111" s="113"/>
      <c r="F111" s="113"/>
      <c r="G111" s="113"/>
      <c r="H111" s="113"/>
      <c r="I111" s="113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  <c r="U111" s="5"/>
      <c r="V111" s="5"/>
      <c r="W111" s="5"/>
      <c r="X111" s="5"/>
      <c r="Y111" s="5"/>
      <c r="AB111" s="9"/>
      <c r="AC111" s="9"/>
      <c r="AD111" s="9"/>
      <c r="AE111" s="9"/>
      <c r="AF111" s="9"/>
      <c r="AG111" s="9"/>
      <c r="AH111" s="9"/>
      <c r="AI111" s="9"/>
      <c r="AJ111" s="11"/>
      <c r="AK111" s="11"/>
      <c r="AL111" s="11"/>
      <c r="AM111" s="11"/>
      <c r="AN111" s="11"/>
      <c r="AO111" s="11"/>
      <c r="AP111" s="11"/>
      <c r="AQ111" s="11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O111" s="121"/>
    </row>
    <row r="112">
      <c r="B112" s="113"/>
      <c r="C112" s="113"/>
      <c r="D112" s="113"/>
      <c r="E112" s="113"/>
      <c r="F112" s="113"/>
      <c r="G112" s="113"/>
      <c r="H112" s="113"/>
      <c r="I112" s="113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  <c r="U112" s="5"/>
      <c r="V112" s="5"/>
      <c r="W112" s="5"/>
      <c r="X112" s="5"/>
      <c r="Y112" s="5"/>
      <c r="AB112" s="9"/>
      <c r="AC112" s="9"/>
      <c r="AD112" s="9"/>
      <c r="AE112" s="9"/>
      <c r="AF112" s="9"/>
      <c r="AG112" s="9"/>
      <c r="AH112" s="9"/>
      <c r="AI112" s="9"/>
      <c r="AJ112" s="11"/>
      <c r="AK112" s="11"/>
      <c r="AL112" s="11"/>
      <c r="AM112" s="11"/>
      <c r="AN112" s="11"/>
      <c r="AO112" s="11"/>
      <c r="AP112" s="11"/>
      <c r="AQ112" s="11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O112" s="121"/>
    </row>
    <row r="113">
      <c r="B113" s="113"/>
      <c r="C113" s="113"/>
      <c r="D113" s="113"/>
      <c r="E113" s="113"/>
      <c r="F113" s="113"/>
      <c r="G113" s="113"/>
      <c r="H113" s="113"/>
      <c r="I113" s="113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  <c r="U113" s="5"/>
      <c r="V113" s="5"/>
      <c r="W113" s="5"/>
      <c r="X113" s="5"/>
      <c r="Y113" s="5"/>
      <c r="AB113" s="9"/>
      <c r="AC113" s="9"/>
      <c r="AD113" s="9"/>
      <c r="AE113" s="9"/>
      <c r="AF113" s="9"/>
      <c r="AG113" s="9"/>
      <c r="AH113" s="9"/>
      <c r="AI113" s="9"/>
      <c r="AJ113" s="11"/>
      <c r="AK113" s="11"/>
      <c r="AL113" s="11"/>
      <c r="AM113" s="11"/>
      <c r="AN113" s="11"/>
      <c r="AO113" s="11"/>
      <c r="AP113" s="11"/>
      <c r="AQ113" s="11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O113" s="121"/>
    </row>
    <row r="114">
      <c r="B114" s="113"/>
      <c r="C114" s="113"/>
      <c r="D114" s="113"/>
      <c r="E114" s="113"/>
      <c r="F114" s="113"/>
      <c r="G114" s="113"/>
      <c r="H114" s="113"/>
      <c r="I114" s="113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  <c r="U114" s="5"/>
      <c r="V114" s="5"/>
      <c r="W114" s="5"/>
      <c r="X114" s="5"/>
      <c r="Y114" s="5"/>
      <c r="AB114" s="9"/>
      <c r="AC114" s="9"/>
      <c r="AD114" s="9"/>
      <c r="AE114" s="9"/>
      <c r="AF114" s="9"/>
      <c r="AG114" s="9"/>
      <c r="AH114" s="9"/>
      <c r="AI114" s="9"/>
      <c r="AJ114" s="11"/>
      <c r="AK114" s="11"/>
      <c r="AL114" s="11"/>
      <c r="AM114" s="11"/>
      <c r="AN114" s="11"/>
      <c r="AO114" s="11"/>
      <c r="AP114" s="11"/>
      <c r="AQ114" s="11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O114" s="121"/>
    </row>
    <row r="115">
      <c r="B115" s="113"/>
      <c r="C115" s="113"/>
      <c r="D115" s="113"/>
      <c r="E115" s="113"/>
      <c r="F115" s="113"/>
      <c r="G115" s="113"/>
      <c r="H115" s="113"/>
      <c r="I115" s="113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  <c r="U115" s="5"/>
      <c r="V115" s="5"/>
      <c r="W115" s="5"/>
      <c r="X115" s="5"/>
      <c r="Y115" s="5"/>
      <c r="AB115" s="9"/>
      <c r="AC115" s="9"/>
      <c r="AD115" s="9"/>
      <c r="AE115" s="9"/>
      <c r="AF115" s="9"/>
      <c r="AG115" s="9"/>
      <c r="AH115" s="9"/>
      <c r="AI115" s="9"/>
      <c r="AJ115" s="11"/>
      <c r="AK115" s="11"/>
      <c r="AL115" s="11"/>
      <c r="AM115" s="11"/>
      <c r="AN115" s="11"/>
      <c r="AO115" s="11"/>
      <c r="AP115" s="11"/>
      <c r="AQ115" s="11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O115" s="121"/>
    </row>
    <row r="116">
      <c r="B116" s="113"/>
      <c r="C116" s="113"/>
      <c r="D116" s="113"/>
      <c r="E116" s="113"/>
      <c r="F116" s="113"/>
      <c r="G116" s="113"/>
      <c r="H116" s="113"/>
      <c r="I116" s="113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  <c r="U116" s="5"/>
      <c r="V116" s="5"/>
      <c r="W116" s="5"/>
      <c r="X116" s="5"/>
      <c r="Y116" s="5"/>
      <c r="AB116" s="9"/>
      <c r="AC116" s="9"/>
      <c r="AD116" s="9"/>
      <c r="AE116" s="9"/>
      <c r="AF116" s="9"/>
      <c r="AG116" s="9"/>
      <c r="AH116" s="9"/>
      <c r="AI116" s="9"/>
      <c r="AJ116" s="11"/>
      <c r="AK116" s="11"/>
      <c r="AL116" s="11"/>
      <c r="AM116" s="11"/>
      <c r="AN116" s="11"/>
      <c r="AO116" s="11"/>
      <c r="AP116" s="11"/>
      <c r="AQ116" s="11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O116" s="121"/>
    </row>
    <row r="117">
      <c r="B117" s="113"/>
      <c r="C117" s="113"/>
      <c r="D117" s="113"/>
      <c r="E117" s="113"/>
      <c r="F117" s="113"/>
      <c r="G117" s="113"/>
      <c r="H117" s="113"/>
      <c r="I117" s="113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  <c r="U117" s="5"/>
      <c r="V117" s="5"/>
      <c r="W117" s="5"/>
      <c r="X117" s="5"/>
      <c r="Y117" s="5"/>
      <c r="AB117" s="9"/>
      <c r="AC117" s="9"/>
      <c r="AD117" s="9"/>
      <c r="AE117" s="9"/>
      <c r="AF117" s="9"/>
      <c r="AG117" s="9"/>
      <c r="AH117" s="9"/>
      <c r="AI117" s="9"/>
      <c r="AJ117" s="11"/>
      <c r="AK117" s="11"/>
      <c r="AL117" s="11"/>
      <c r="AM117" s="11"/>
      <c r="AN117" s="11"/>
      <c r="AO117" s="11"/>
      <c r="AP117" s="11"/>
      <c r="AQ117" s="11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O117" s="121"/>
    </row>
    <row r="118">
      <c r="B118" s="113"/>
      <c r="C118" s="113"/>
      <c r="D118" s="113"/>
      <c r="E118" s="113"/>
      <c r="F118" s="113"/>
      <c r="G118" s="113"/>
      <c r="H118" s="113"/>
      <c r="I118" s="113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  <c r="U118" s="5"/>
      <c r="V118" s="5"/>
      <c r="W118" s="5"/>
      <c r="X118" s="5"/>
      <c r="Y118" s="5"/>
      <c r="AB118" s="9"/>
      <c r="AC118" s="9"/>
      <c r="AD118" s="9"/>
      <c r="AE118" s="9"/>
      <c r="AF118" s="9"/>
      <c r="AG118" s="9"/>
      <c r="AH118" s="9"/>
      <c r="AI118" s="9"/>
      <c r="AJ118" s="11"/>
      <c r="AK118" s="11"/>
      <c r="AL118" s="11"/>
      <c r="AM118" s="11"/>
      <c r="AN118" s="11"/>
      <c r="AO118" s="11"/>
      <c r="AP118" s="11"/>
      <c r="AQ118" s="11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O118" s="121"/>
    </row>
    <row r="119">
      <c r="B119" s="113"/>
      <c r="C119" s="113"/>
      <c r="D119" s="113"/>
      <c r="E119" s="113"/>
      <c r="F119" s="113"/>
      <c r="G119" s="113"/>
      <c r="H119" s="113"/>
      <c r="I119" s="113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5"/>
      <c r="U119" s="5"/>
      <c r="V119" s="5"/>
      <c r="W119" s="5"/>
      <c r="X119" s="5"/>
      <c r="Y119" s="5"/>
      <c r="AB119" s="9"/>
      <c r="AC119" s="9"/>
      <c r="AD119" s="9"/>
      <c r="AE119" s="9"/>
      <c r="AF119" s="9"/>
      <c r="AG119" s="9"/>
      <c r="AH119" s="9"/>
      <c r="AI119" s="9"/>
      <c r="AJ119" s="11"/>
      <c r="AK119" s="11"/>
      <c r="AL119" s="11"/>
      <c r="AM119" s="11"/>
      <c r="AN119" s="11"/>
      <c r="AO119" s="11"/>
      <c r="AP119" s="11"/>
      <c r="AQ119" s="11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O119" s="121"/>
    </row>
    <row r="120">
      <c r="B120" s="113"/>
      <c r="C120" s="113"/>
      <c r="D120" s="113"/>
      <c r="E120" s="113"/>
      <c r="F120" s="113"/>
      <c r="G120" s="113"/>
      <c r="H120" s="113"/>
      <c r="I120" s="113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5"/>
      <c r="U120" s="5"/>
      <c r="V120" s="5"/>
      <c r="W120" s="5"/>
      <c r="X120" s="5"/>
      <c r="Y120" s="5"/>
      <c r="AB120" s="9"/>
      <c r="AC120" s="9"/>
      <c r="AD120" s="9"/>
      <c r="AE120" s="9"/>
      <c r="AF120" s="9"/>
      <c r="AG120" s="9"/>
      <c r="AH120" s="9"/>
      <c r="AI120" s="9"/>
      <c r="AJ120" s="11"/>
      <c r="AK120" s="11"/>
      <c r="AL120" s="11"/>
      <c r="AM120" s="11"/>
      <c r="AN120" s="11"/>
      <c r="AO120" s="11"/>
      <c r="AP120" s="11"/>
      <c r="AQ120" s="11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O120" s="121"/>
    </row>
    <row r="121">
      <c r="B121" s="113"/>
      <c r="C121" s="113"/>
      <c r="D121" s="113"/>
      <c r="E121" s="113"/>
      <c r="F121" s="113"/>
      <c r="G121" s="113"/>
      <c r="H121" s="113"/>
      <c r="I121" s="113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5"/>
      <c r="U121" s="5"/>
      <c r="V121" s="5"/>
      <c r="W121" s="5"/>
      <c r="X121" s="5"/>
      <c r="Y121" s="5"/>
      <c r="AB121" s="9"/>
      <c r="AC121" s="9"/>
      <c r="AD121" s="9"/>
      <c r="AE121" s="9"/>
      <c r="AF121" s="9"/>
      <c r="AG121" s="9"/>
      <c r="AH121" s="9"/>
      <c r="AI121" s="9"/>
      <c r="AJ121" s="11"/>
      <c r="AK121" s="11"/>
      <c r="AL121" s="11"/>
      <c r="AM121" s="11"/>
      <c r="AN121" s="11"/>
      <c r="AO121" s="11"/>
      <c r="AP121" s="11"/>
      <c r="AQ121" s="11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O121" s="121"/>
    </row>
    <row r="122">
      <c r="B122" s="113"/>
      <c r="C122" s="113"/>
      <c r="D122" s="113"/>
      <c r="E122" s="113"/>
      <c r="F122" s="113"/>
      <c r="G122" s="113"/>
      <c r="H122" s="113"/>
      <c r="I122" s="113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5"/>
      <c r="U122" s="5"/>
      <c r="V122" s="5"/>
      <c r="W122" s="5"/>
      <c r="X122" s="5"/>
      <c r="Y122" s="5"/>
      <c r="AB122" s="9"/>
      <c r="AC122" s="9"/>
      <c r="AD122" s="9"/>
      <c r="AE122" s="9"/>
      <c r="AF122" s="9"/>
      <c r="AG122" s="9"/>
      <c r="AH122" s="9"/>
      <c r="AI122" s="9"/>
      <c r="AJ122" s="11"/>
      <c r="AK122" s="11"/>
      <c r="AL122" s="11"/>
      <c r="AM122" s="11"/>
      <c r="AN122" s="11"/>
      <c r="AO122" s="11"/>
      <c r="AP122" s="11"/>
      <c r="AQ122" s="11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O122" s="121"/>
    </row>
    <row r="123">
      <c r="B123" s="113"/>
      <c r="C123" s="113"/>
      <c r="D123" s="113"/>
      <c r="E123" s="113"/>
      <c r="F123" s="113"/>
      <c r="G123" s="113"/>
      <c r="H123" s="113"/>
      <c r="I123" s="113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5"/>
      <c r="U123" s="5"/>
      <c r="V123" s="5"/>
      <c r="W123" s="5"/>
      <c r="X123" s="5"/>
      <c r="Y123" s="5"/>
      <c r="AB123" s="9"/>
      <c r="AC123" s="9"/>
      <c r="AD123" s="9"/>
      <c r="AE123" s="9"/>
      <c r="AF123" s="9"/>
      <c r="AG123" s="9"/>
      <c r="AH123" s="9"/>
      <c r="AI123" s="9"/>
      <c r="AJ123" s="11"/>
      <c r="AK123" s="11"/>
      <c r="AL123" s="11"/>
      <c r="AM123" s="11"/>
      <c r="AN123" s="11"/>
      <c r="AO123" s="11"/>
      <c r="AP123" s="11"/>
      <c r="AQ123" s="11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O123" s="121"/>
    </row>
    <row r="124">
      <c r="B124" s="113"/>
      <c r="C124" s="113"/>
      <c r="D124" s="113"/>
      <c r="E124" s="113"/>
      <c r="F124" s="113"/>
      <c r="G124" s="113"/>
      <c r="H124" s="113"/>
      <c r="I124" s="113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5"/>
      <c r="U124" s="5"/>
      <c r="V124" s="5"/>
      <c r="W124" s="5"/>
      <c r="X124" s="5"/>
      <c r="Y124" s="5"/>
      <c r="AB124" s="9"/>
      <c r="AC124" s="9"/>
      <c r="AD124" s="9"/>
      <c r="AE124" s="9"/>
      <c r="AF124" s="9"/>
      <c r="AG124" s="9"/>
      <c r="AH124" s="9"/>
      <c r="AI124" s="9"/>
      <c r="AJ124" s="11"/>
      <c r="AK124" s="11"/>
      <c r="AL124" s="11"/>
      <c r="AM124" s="11"/>
      <c r="AN124" s="11"/>
      <c r="AO124" s="11"/>
      <c r="AP124" s="11"/>
      <c r="AQ124" s="11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O124" s="121"/>
    </row>
    <row r="125">
      <c r="B125" s="113"/>
      <c r="C125" s="113"/>
      <c r="D125" s="113"/>
      <c r="E125" s="113"/>
      <c r="F125" s="113"/>
      <c r="G125" s="113"/>
      <c r="H125" s="113"/>
      <c r="I125" s="113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5"/>
      <c r="U125" s="5"/>
      <c r="V125" s="5"/>
      <c r="W125" s="5"/>
      <c r="X125" s="5"/>
      <c r="Y125" s="5"/>
      <c r="AB125" s="9"/>
      <c r="AC125" s="9"/>
      <c r="AD125" s="9"/>
      <c r="AE125" s="9"/>
      <c r="AF125" s="9"/>
      <c r="AG125" s="9"/>
      <c r="AH125" s="9"/>
      <c r="AI125" s="9"/>
      <c r="AJ125" s="11"/>
      <c r="AK125" s="11"/>
      <c r="AL125" s="11"/>
      <c r="AM125" s="11"/>
      <c r="AN125" s="11"/>
      <c r="AO125" s="11"/>
      <c r="AP125" s="11"/>
      <c r="AQ125" s="11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O125" s="121"/>
    </row>
    <row r="126">
      <c r="B126" s="113"/>
      <c r="C126" s="113"/>
      <c r="D126" s="113"/>
      <c r="E126" s="113"/>
      <c r="F126" s="113"/>
      <c r="G126" s="113"/>
      <c r="H126" s="113"/>
      <c r="I126" s="113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5"/>
      <c r="U126" s="5"/>
      <c r="V126" s="5"/>
      <c r="W126" s="5"/>
      <c r="X126" s="5"/>
      <c r="Y126" s="5"/>
      <c r="AB126" s="9"/>
      <c r="AC126" s="9"/>
      <c r="AD126" s="9"/>
      <c r="AE126" s="9"/>
      <c r="AF126" s="9"/>
      <c r="AG126" s="9"/>
      <c r="AH126" s="9"/>
      <c r="AI126" s="9"/>
      <c r="AJ126" s="11"/>
      <c r="AK126" s="11"/>
      <c r="AL126" s="11"/>
      <c r="AM126" s="11"/>
      <c r="AN126" s="11"/>
      <c r="AO126" s="11"/>
      <c r="AP126" s="11"/>
      <c r="AQ126" s="11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O126" s="121"/>
    </row>
    <row r="127">
      <c r="B127" s="113"/>
      <c r="C127" s="113"/>
      <c r="D127" s="113"/>
      <c r="E127" s="113"/>
      <c r="F127" s="113"/>
      <c r="G127" s="113"/>
      <c r="H127" s="113"/>
      <c r="I127" s="113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5"/>
      <c r="U127" s="5"/>
      <c r="V127" s="5"/>
      <c r="W127" s="5"/>
      <c r="X127" s="5"/>
      <c r="Y127" s="5"/>
      <c r="AB127" s="9"/>
      <c r="AC127" s="9"/>
      <c r="AD127" s="9"/>
      <c r="AE127" s="9"/>
      <c r="AF127" s="9"/>
      <c r="AG127" s="9"/>
      <c r="AH127" s="9"/>
      <c r="AI127" s="9"/>
      <c r="AJ127" s="11"/>
      <c r="AK127" s="11"/>
      <c r="AL127" s="11"/>
      <c r="AM127" s="11"/>
      <c r="AN127" s="11"/>
      <c r="AO127" s="11"/>
      <c r="AP127" s="11"/>
      <c r="AQ127" s="11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O127" s="121"/>
    </row>
    <row r="128">
      <c r="B128" s="113"/>
      <c r="C128" s="113"/>
      <c r="D128" s="113"/>
      <c r="E128" s="113"/>
      <c r="F128" s="113"/>
      <c r="G128" s="113"/>
      <c r="H128" s="113"/>
      <c r="I128" s="113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5"/>
      <c r="U128" s="5"/>
      <c r="V128" s="5"/>
      <c r="W128" s="5"/>
      <c r="X128" s="5"/>
      <c r="Y128" s="5"/>
      <c r="AB128" s="9"/>
      <c r="AC128" s="9"/>
      <c r="AD128" s="9"/>
      <c r="AE128" s="9"/>
      <c r="AF128" s="9"/>
      <c r="AG128" s="9"/>
      <c r="AH128" s="9"/>
      <c r="AI128" s="9"/>
      <c r="AJ128" s="11"/>
      <c r="AK128" s="11"/>
      <c r="AL128" s="11"/>
      <c r="AM128" s="11"/>
      <c r="AN128" s="11"/>
      <c r="AO128" s="11"/>
      <c r="AP128" s="11"/>
      <c r="AQ128" s="11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O128" s="121"/>
    </row>
    <row r="129">
      <c r="B129" s="113"/>
      <c r="C129" s="113"/>
      <c r="D129" s="113"/>
      <c r="E129" s="113"/>
      <c r="F129" s="113"/>
      <c r="G129" s="113"/>
      <c r="H129" s="113"/>
      <c r="I129" s="113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5"/>
      <c r="U129" s="5"/>
      <c r="V129" s="5"/>
      <c r="W129" s="5"/>
      <c r="X129" s="5"/>
      <c r="Y129" s="5"/>
      <c r="AB129" s="9"/>
      <c r="AC129" s="9"/>
      <c r="AD129" s="9"/>
      <c r="AE129" s="9"/>
      <c r="AF129" s="9"/>
      <c r="AG129" s="9"/>
      <c r="AH129" s="9"/>
      <c r="AI129" s="9"/>
      <c r="AJ129" s="11"/>
      <c r="AK129" s="11"/>
      <c r="AL129" s="11"/>
      <c r="AM129" s="11"/>
      <c r="AN129" s="11"/>
      <c r="AO129" s="11"/>
      <c r="AP129" s="11"/>
      <c r="AQ129" s="11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O129" s="121"/>
    </row>
    <row r="130">
      <c r="B130" s="113"/>
      <c r="C130" s="113"/>
      <c r="D130" s="113"/>
      <c r="E130" s="113"/>
      <c r="F130" s="113"/>
      <c r="G130" s="113"/>
      <c r="H130" s="113"/>
      <c r="I130" s="113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5"/>
      <c r="U130" s="5"/>
      <c r="V130" s="5"/>
      <c r="W130" s="5"/>
      <c r="X130" s="5"/>
      <c r="Y130" s="5"/>
      <c r="AB130" s="9"/>
      <c r="AC130" s="9"/>
      <c r="AD130" s="9"/>
      <c r="AE130" s="9"/>
      <c r="AF130" s="9"/>
      <c r="AG130" s="9"/>
      <c r="AH130" s="9"/>
      <c r="AI130" s="9"/>
      <c r="AJ130" s="11"/>
      <c r="AK130" s="11"/>
      <c r="AL130" s="11"/>
      <c r="AM130" s="11"/>
      <c r="AN130" s="11"/>
      <c r="AO130" s="11"/>
      <c r="AP130" s="11"/>
      <c r="AQ130" s="11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O130" s="121"/>
    </row>
    <row r="131">
      <c r="B131" s="113"/>
      <c r="C131" s="113"/>
      <c r="D131" s="113"/>
      <c r="E131" s="113"/>
      <c r="F131" s="113"/>
      <c r="G131" s="113"/>
      <c r="H131" s="113"/>
      <c r="I131" s="113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5"/>
      <c r="U131" s="5"/>
      <c r="V131" s="5"/>
      <c r="W131" s="5"/>
      <c r="X131" s="5"/>
      <c r="Y131" s="5"/>
      <c r="AB131" s="9"/>
      <c r="AC131" s="9"/>
      <c r="AD131" s="9"/>
      <c r="AE131" s="9"/>
      <c r="AF131" s="9"/>
      <c r="AG131" s="9"/>
      <c r="AH131" s="9"/>
      <c r="AI131" s="9"/>
      <c r="AJ131" s="11"/>
      <c r="AK131" s="11"/>
      <c r="AL131" s="11"/>
      <c r="AM131" s="11"/>
      <c r="AN131" s="11"/>
      <c r="AO131" s="11"/>
      <c r="AP131" s="11"/>
      <c r="AQ131" s="11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O131" s="121"/>
    </row>
    <row r="132">
      <c r="B132" s="113"/>
      <c r="C132" s="113"/>
      <c r="D132" s="113"/>
      <c r="E132" s="113"/>
      <c r="F132" s="113"/>
      <c r="G132" s="113"/>
      <c r="H132" s="113"/>
      <c r="I132" s="113"/>
      <c r="J132" s="4"/>
      <c r="K132" s="4"/>
      <c r="L132" s="4"/>
      <c r="M132" s="4"/>
      <c r="N132" s="4"/>
      <c r="O132" s="4"/>
      <c r="P132" s="4"/>
      <c r="Q132" s="4"/>
      <c r="R132" s="5"/>
      <c r="S132" s="5"/>
      <c r="T132" s="5"/>
      <c r="U132" s="5"/>
      <c r="V132" s="5"/>
      <c r="W132" s="5"/>
      <c r="X132" s="5"/>
      <c r="Y132" s="5"/>
      <c r="AB132" s="9"/>
      <c r="AC132" s="9"/>
      <c r="AD132" s="9"/>
      <c r="AE132" s="9"/>
      <c r="AF132" s="9"/>
      <c r="AG132" s="9"/>
      <c r="AH132" s="9"/>
      <c r="AI132" s="9"/>
      <c r="AJ132" s="11"/>
      <c r="AK132" s="11"/>
      <c r="AL132" s="11"/>
      <c r="AM132" s="11"/>
      <c r="AN132" s="11"/>
      <c r="AO132" s="11"/>
      <c r="AP132" s="11"/>
      <c r="AQ132" s="11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O132" s="121"/>
    </row>
    <row r="133">
      <c r="B133" s="113"/>
      <c r="C133" s="113"/>
      <c r="D133" s="113"/>
      <c r="E133" s="113"/>
      <c r="F133" s="113"/>
      <c r="G133" s="113"/>
      <c r="H133" s="113"/>
      <c r="I133" s="113"/>
      <c r="J133" s="4"/>
      <c r="K133" s="4"/>
      <c r="L133" s="4"/>
      <c r="M133" s="4"/>
      <c r="N133" s="4"/>
      <c r="O133" s="4"/>
      <c r="P133" s="4"/>
      <c r="Q133" s="4"/>
      <c r="R133" s="5"/>
      <c r="S133" s="5"/>
      <c r="T133" s="5"/>
      <c r="U133" s="5"/>
      <c r="V133" s="5"/>
      <c r="W133" s="5"/>
      <c r="X133" s="5"/>
      <c r="Y133" s="5"/>
      <c r="AB133" s="9"/>
      <c r="AC133" s="9"/>
      <c r="AD133" s="9"/>
      <c r="AE133" s="9"/>
      <c r="AF133" s="9"/>
      <c r="AG133" s="9"/>
      <c r="AH133" s="9"/>
      <c r="AI133" s="9"/>
      <c r="AJ133" s="11"/>
      <c r="AK133" s="11"/>
      <c r="AL133" s="11"/>
      <c r="AM133" s="11"/>
      <c r="AN133" s="11"/>
      <c r="AO133" s="11"/>
      <c r="AP133" s="11"/>
      <c r="AQ133" s="11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O133" s="121"/>
    </row>
    <row r="134">
      <c r="B134" s="113"/>
      <c r="C134" s="113"/>
      <c r="D134" s="113"/>
      <c r="E134" s="113"/>
      <c r="F134" s="113"/>
      <c r="G134" s="113"/>
      <c r="H134" s="113"/>
      <c r="I134" s="113"/>
      <c r="J134" s="4"/>
      <c r="K134" s="4"/>
      <c r="L134" s="4"/>
      <c r="M134" s="4"/>
      <c r="N134" s="4"/>
      <c r="O134" s="4"/>
      <c r="P134" s="4"/>
      <c r="Q134" s="4"/>
      <c r="R134" s="5"/>
      <c r="S134" s="5"/>
      <c r="T134" s="5"/>
      <c r="U134" s="5"/>
      <c r="V134" s="5"/>
      <c r="W134" s="5"/>
      <c r="X134" s="5"/>
      <c r="Y134" s="5"/>
      <c r="AB134" s="9"/>
      <c r="AC134" s="9"/>
      <c r="AD134" s="9"/>
      <c r="AE134" s="9"/>
      <c r="AF134" s="9"/>
      <c r="AG134" s="9"/>
      <c r="AH134" s="9"/>
      <c r="AI134" s="9"/>
      <c r="AJ134" s="11"/>
      <c r="AK134" s="11"/>
      <c r="AL134" s="11"/>
      <c r="AM134" s="11"/>
      <c r="AN134" s="11"/>
      <c r="AO134" s="11"/>
      <c r="AP134" s="11"/>
      <c r="AQ134" s="11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O134" s="121"/>
    </row>
    <row r="135">
      <c r="B135" s="113"/>
      <c r="C135" s="113"/>
      <c r="D135" s="113"/>
      <c r="E135" s="113"/>
      <c r="F135" s="113"/>
      <c r="G135" s="113"/>
      <c r="H135" s="113"/>
      <c r="I135" s="113"/>
      <c r="J135" s="4"/>
      <c r="K135" s="4"/>
      <c r="L135" s="4"/>
      <c r="M135" s="4"/>
      <c r="N135" s="4"/>
      <c r="O135" s="4"/>
      <c r="P135" s="4"/>
      <c r="Q135" s="4"/>
      <c r="R135" s="5"/>
      <c r="S135" s="5"/>
      <c r="T135" s="5"/>
      <c r="U135" s="5"/>
      <c r="V135" s="5"/>
      <c r="W135" s="5"/>
      <c r="X135" s="5"/>
      <c r="Y135" s="5"/>
      <c r="AB135" s="9"/>
      <c r="AC135" s="9"/>
      <c r="AD135" s="9"/>
      <c r="AE135" s="9"/>
      <c r="AF135" s="9"/>
      <c r="AG135" s="9"/>
      <c r="AH135" s="9"/>
      <c r="AI135" s="9"/>
      <c r="AJ135" s="11"/>
      <c r="AK135" s="11"/>
      <c r="AL135" s="11"/>
      <c r="AM135" s="11"/>
      <c r="AN135" s="11"/>
      <c r="AO135" s="11"/>
      <c r="AP135" s="11"/>
      <c r="AQ135" s="11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O135" s="121"/>
    </row>
    <row r="136">
      <c r="B136" s="113"/>
      <c r="C136" s="113"/>
      <c r="D136" s="113"/>
      <c r="E136" s="113"/>
      <c r="F136" s="113"/>
      <c r="G136" s="113"/>
      <c r="H136" s="113"/>
      <c r="I136" s="113"/>
      <c r="J136" s="4"/>
      <c r="K136" s="4"/>
      <c r="L136" s="4"/>
      <c r="M136" s="4"/>
      <c r="N136" s="4"/>
      <c r="O136" s="4"/>
      <c r="P136" s="4"/>
      <c r="Q136" s="4"/>
      <c r="R136" s="5"/>
      <c r="S136" s="5"/>
      <c r="T136" s="5"/>
      <c r="U136" s="5"/>
      <c r="V136" s="5"/>
      <c r="W136" s="5"/>
      <c r="X136" s="5"/>
      <c r="Y136" s="5"/>
      <c r="AB136" s="9"/>
      <c r="AC136" s="9"/>
      <c r="AD136" s="9"/>
      <c r="AE136" s="9"/>
      <c r="AF136" s="9"/>
      <c r="AG136" s="9"/>
      <c r="AH136" s="9"/>
      <c r="AI136" s="9"/>
      <c r="AJ136" s="11"/>
      <c r="AK136" s="11"/>
      <c r="AL136" s="11"/>
      <c r="AM136" s="11"/>
      <c r="AN136" s="11"/>
      <c r="AO136" s="11"/>
      <c r="AP136" s="11"/>
      <c r="AQ136" s="11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O136" s="121"/>
    </row>
    <row r="137">
      <c r="B137" s="113"/>
      <c r="C137" s="113"/>
      <c r="D137" s="113"/>
      <c r="E137" s="113"/>
      <c r="F137" s="113"/>
      <c r="G137" s="113"/>
      <c r="H137" s="113"/>
      <c r="I137" s="113"/>
      <c r="J137" s="4"/>
      <c r="K137" s="4"/>
      <c r="L137" s="4"/>
      <c r="M137" s="4"/>
      <c r="N137" s="4"/>
      <c r="O137" s="4"/>
      <c r="P137" s="4"/>
      <c r="Q137" s="4"/>
      <c r="R137" s="5"/>
      <c r="S137" s="5"/>
      <c r="T137" s="5"/>
      <c r="U137" s="5"/>
      <c r="V137" s="5"/>
      <c r="W137" s="5"/>
      <c r="X137" s="5"/>
      <c r="Y137" s="5"/>
      <c r="AB137" s="9"/>
      <c r="AC137" s="9"/>
      <c r="AD137" s="9"/>
      <c r="AE137" s="9"/>
      <c r="AF137" s="9"/>
      <c r="AG137" s="9"/>
      <c r="AH137" s="9"/>
      <c r="AI137" s="9"/>
      <c r="AJ137" s="11"/>
      <c r="AK137" s="11"/>
      <c r="AL137" s="11"/>
      <c r="AM137" s="11"/>
      <c r="AN137" s="11"/>
      <c r="AO137" s="11"/>
      <c r="AP137" s="11"/>
      <c r="AQ137" s="11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O137" s="121"/>
    </row>
    <row r="138">
      <c r="B138" s="113"/>
      <c r="C138" s="113"/>
      <c r="D138" s="113"/>
      <c r="E138" s="113"/>
      <c r="F138" s="113"/>
      <c r="G138" s="113"/>
      <c r="H138" s="113"/>
      <c r="I138" s="113"/>
      <c r="J138" s="4"/>
      <c r="K138" s="4"/>
      <c r="L138" s="4"/>
      <c r="M138" s="4"/>
      <c r="N138" s="4"/>
      <c r="O138" s="4"/>
      <c r="P138" s="4"/>
      <c r="Q138" s="4"/>
      <c r="R138" s="5"/>
      <c r="S138" s="5"/>
      <c r="T138" s="5"/>
      <c r="U138" s="5"/>
      <c r="V138" s="5"/>
      <c r="W138" s="5"/>
      <c r="X138" s="5"/>
      <c r="Y138" s="5"/>
      <c r="AB138" s="9"/>
      <c r="AC138" s="9"/>
      <c r="AD138" s="9"/>
      <c r="AE138" s="9"/>
      <c r="AF138" s="9"/>
      <c r="AG138" s="9"/>
      <c r="AH138" s="9"/>
      <c r="AI138" s="9"/>
      <c r="AJ138" s="11"/>
      <c r="AK138" s="11"/>
      <c r="AL138" s="11"/>
      <c r="AM138" s="11"/>
      <c r="AN138" s="11"/>
      <c r="AO138" s="11"/>
      <c r="AP138" s="11"/>
      <c r="AQ138" s="11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O138" s="121"/>
    </row>
    <row r="139">
      <c r="B139" s="113"/>
      <c r="C139" s="113"/>
      <c r="D139" s="113"/>
      <c r="E139" s="113"/>
      <c r="F139" s="113"/>
      <c r="G139" s="113"/>
      <c r="H139" s="113"/>
      <c r="I139" s="113"/>
      <c r="J139" s="4"/>
      <c r="K139" s="4"/>
      <c r="L139" s="4"/>
      <c r="M139" s="4"/>
      <c r="N139" s="4"/>
      <c r="O139" s="4"/>
      <c r="P139" s="4"/>
      <c r="Q139" s="4"/>
      <c r="R139" s="5"/>
      <c r="S139" s="5"/>
      <c r="T139" s="5"/>
      <c r="U139" s="5"/>
      <c r="V139" s="5"/>
      <c r="W139" s="5"/>
      <c r="X139" s="5"/>
      <c r="Y139" s="5"/>
      <c r="AB139" s="9"/>
      <c r="AC139" s="9"/>
      <c r="AD139" s="9"/>
      <c r="AE139" s="9"/>
      <c r="AF139" s="9"/>
      <c r="AG139" s="9"/>
      <c r="AH139" s="9"/>
      <c r="AI139" s="9"/>
      <c r="AJ139" s="11"/>
      <c r="AK139" s="11"/>
      <c r="AL139" s="11"/>
      <c r="AM139" s="11"/>
      <c r="AN139" s="11"/>
      <c r="AO139" s="11"/>
      <c r="AP139" s="11"/>
      <c r="AQ139" s="11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O139" s="121"/>
    </row>
    <row r="140">
      <c r="B140" s="113"/>
      <c r="C140" s="113"/>
      <c r="D140" s="113"/>
      <c r="E140" s="113"/>
      <c r="F140" s="113"/>
      <c r="G140" s="113"/>
      <c r="H140" s="113"/>
      <c r="I140" s="113"/>
      <c r="J140" s="4"/>
      <c r="K140" s="4"/>
      <c r="L140" s="4"/>
      <c r="M140" s="4"/>
      <c r="N140" s="4"/>
      <c r="O140" s="4"/>
      <c r="P140" s="4"/>
      <c r="Q140" s="4"/>
      <c r="R140" s="5"/>
      <c r="S140" s="5"/>
      <c r="T140" s="5"/>
      <c r="U140" s="5"/>
      <c r="V140" s="5"/>
      <c r="W140" s="5"/>
      <c r="X140" s="5"/>
      <c r="Y140" s="5"/>
      <c r="AB140" s="9"/>
      <c r="AC140" s="9"/>
      <c r="AD140" s="9"/>
      <c r="AE140" s="9"/>
      <c r="AF140" s="9"/>
      <c r="AG140" s="9"/>
      <c r="AH140" s="9"/>
      <c r="AI140" s="9"/>
      <c r="AJ140" s="11"/>
      <c r="AK140" s="11"/>
      <c r="AL140" s="11"/>
      <c r="AM140" s="11"/>
      <c r="AN140" s="11"/>
      <c r="AO140" s="11"/>
      <c r="AP140" s="11"/>
      <c r="AQ140" s="11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O140" s="121"/>
    </row>
    <row r="141">
      <c r="B141" s="113"/>
      <c r="C141" s="113"/>
      <c r="D141" s="113"/>
      <c r="E141" s="113"/>
      <c r="F141" s="113"/>
      <c r="G141" s="113"/>
      <c r="H141" s="113"/>
      <c r="I141" s="113"/>
      <c r="J141" s="4"/>
      <c r="K141" s="4"/>
      <c r="L141" s="4"/>
      <c r="M141" s="4"/>
      <c r="N141" s="4"/>
      <c r="O141" s="4"/>
      <c r="P141" s="4"/>
      <c r="Q141" s="4"/>
      <c r="R141" s="5"/>
      <c r="S141" s="5"/>
      <c r="T141" s="5"/>
      <c r="U141" s="5"/>
      <c r="V141" s="5"/>
      <c r="W141" s="5"/>
      <c r="X141" s="5"/>
      <c r="Y141" s="5"/>
      <c r="AB141" s="9"/>
      <c r="AC141" s="9"/>
      <c r="AD141" s="9"/>
      <c r="AE141" s="9"/>
      <c r="AF141" s="9"/>
      <c r="AG141" s="9"/>
      <c r="AH141" s="9"/>
      <c r="AI141" s="9"/>
      <c r="AJ141" s="11"/>
      <c r="AK141" s="11"/>
      <c r="AL141" s="11"/>
      <c r="AM141" s="11"/>
      <c r="AN141" s="11"/>
      <c r="AO141" s="11"/>
      <c r="AP141" s="11"/>
      <c r="AQ141" s="11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O141" s="121"/>
    </row>
    <row r="142">
      <c r="B142" s="113"/>
      <c r="C142" s="113"/>
      <c r="D142" s="113"/>
      <c r="E142" s="113"/>
      <c r="F142" s="113"/>
      <c r="G142" s="113"/>
      <c r="H142" s="113"/>
      <c r="I142" s="113"/>
      <c r="J142" s="4"/>
      <c r="K142" s="4"/>
      <c r="L142" s="4"/>
      <c r="M142" s="4"/>
      <c r="N142" s="4"/>
      <c r="O142" s="4"/>
      <c r="P142" s="4"/>
      <c r="Q142" s="4"/>
      <c r="R142" s="5"/>
      <c r="S142" s="5"/>
      <c r="T142" s="5"/>
      <c r="U142" s="5"/>
      <c r="V142" s="5"/>
      <c r="W142" s="5"/>
      <c r="X142" s="5"/>
      <c r="Y142" s="5"/>
      <c r="AB142" s="9"/>
      <c r="AC142" s="9"/>
      <c r="AD142" s="9"/>
      <c r="AE142" s="9"/>
      <c r="AF142" s="9"/>
      <c r="AG142" s="9"/>
      <c r="AH142" s="9"/>
      <c r="AI142" s="9"/>
      <c r="AJ142" s="11"/>
      <c r="AK142" s="11"/>
      <c r="AL142" s="11"/>
      <c r="AM142" s="11"/>
      <c r="AN142" s="11"/>
      <c r="AO142" s="11"/>
      <c r="AP142" s="11"/>
      <c r="AQ142" s="11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O142" s="121"/>
    </row>
    <row r="143">
      <c r="B143" s="113"/>
      <c r="C143" s="113"/>
      <c r="D143" s="113"/>
      <c r="E143" s="113"/>
      <c r="F143" s="113"/>
      <c r="G143" s="113"/>
      <c r="H143" s="113"/>
      <c r="I143" s="113"/>
      <c r="J143" s="4"/>
      <c r="K143" s="4"/>
      <c r="L143" s="4"/>
      <c r="M143" s="4"/>
      <c r="N143" s="4"/>
      <c r="O143" s="4"/>
      <c r="P143" s="4"/>
      <c r="Q143" s="4"/>
      <c r="R143" s="5"/>
      <c r="S143" s="5"/>
      <c r="T143" s="5"/>
      <c r="U143" s="5"/>
      <c r="V143" s="5"/>
      <c r="W143" s="5"/>
      <c r="X143" s="5"/>
      <c r="Y143" s="5"/>
      <c r="AB143" s="9"/>
      <c r="AC143" s="9"/>
      <c r="AD143" s="9"/>
      <c r="AE143" s="9"/>
      <c r="AF143" s="9"/>
      <c r="AG143" s="9"/>
      <c r="AH143" s="9"/>
      <c r="AI143" s="9"/>
      <c r="AJ143" s="11"/>
      <c r="AK143" s="11"/>
      <c r="AL143" s="11"/>
      <c r="AM143" s="11"/>
      <c r="AN143" s="11"/>
      <c r="AO143" s="11"/>
      <c r="AP143" s="11"/>
      <c r="AQ143" s="11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O143" s="121"/>
    </row>
    <row r="144">
      <c r="B144" s="113"/>
      <c r="C144" s="113"/>
      <c r="D144" s="113"/>
      <c r="E144" s="113"/>
      <c r="F144" s="113"/>
      <c r="G144" s="113"/>
      <c r="H144" s="113"/>
      <c r="I144" s="113"/>
      <c r="J144" s="4"/>
      <c r="K144" s="4"/>
      <c r="L144" s="4"/>
      <c r="M144" s="4"/>
      <c r="N144" s="4"/>
      <c r="O144" s="4"/>
      <c r="P144" s="4"/>
      <c r="Q144" s="4"/>
      <c r="R144" s="5"/>
      <c r="S144" s="5"/>
      <c r="T144" s="5"/>
      <c r="U144" s="5"/>
      <c r="V144" s="5"/>
      <c r="W144" s="5"/>
      <c r="X144" s="5"/>
      <c r="Y144" s="5"/>
      <c r="AB144" s="9"/>
      <c r="AC144" s="9"/>
      <c r="AD144" s="9"/>
      <c r="AE144" s="9"/>
      <c r="AF144" s="9"/>
      <c r="AG144" s="9"/>
      <c r="AH144" s="9"/>
      <c r="AI144" s="9"/>
      <c r="AJ144" s="11"/>
      <c r="AK144" s="11"/>
      <c r="AL144" s="11"/>
      <c r="AM144" s="11"/>
      <c r="AN144" s="11"/>
      <c r="AO144" s="11"/>
      <c r="AP144" s="11"/>
      <c r="AQ144" s="11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O144" s="121"/>
    </row>
    <row r="145">
      <c r="B145" s="113"/>
      <c r="C145" s="113"/>
      <c r="D145" s="113"/>
      <c r="E145" s="113"/>
      <c r="F145" s="113"/>
      <c r="G145" s="113"/>
      <c r="H145" s="113"/>
      <c r="I145" s="113"/>
      <c r="J145" s="4"/>
      <c r="K145" s="4"/>
      <c r="L145" s="4"/>
      <c r="M145" s="4"/>
      <c r="N145" s="4"/>
      <c r="O145" s="4"/>
      <c r="P145" s="4"/>
      <c r="Q145" s="4"/>
      <c r="R145" s="5"/>
      <c r="S145" s="5"/>
      <c r="T145" s="5"/>
      <c r="U145" s="5"/>
      <c r="V145" s="5"/>
      <c r="W145" s="5"/>
      <c r="X145" s="5"/>
      <c r="Y145" s="5"/>
      <c r="AB145" s="9"/>
      <c r="AC145" s="9"/>
      <c r="AD145" s="9"/>
      <c r="AE145" s="9"/>
      <c r="AF145" s="9"/>
      <c r="AG145" s="9"/>
      <c r="AH145" s="9"/>
      <c r="AI145" s="9"/>
      <c r="AJ145" s="11"/>
      <c r="AK145" s="11"/>
      <c r="AL145" s="11"/>
      <c r="AM145" s="11"/>
      <c r="AN145" s="11"/>
      <c r="AO145" s="11"/>
      <c r="AP145" s="11"/>
      <c r="AQ145" s="11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O145" s="121"/>
    </row>
    <row r="146">
      <c r="B146" s="113"/>
      <c r="C146" s="113"/>
      <c r="D146" s="113"/>
      <c r="E146" s="113"/>
      <c r="F146" s="113"/>
      <c r="G146" s="113"/>
      <c r="H146" s="113"/>
      <c r="I146" s="113"/>
      <c r="J146" s="4"/>
      <c r="K146" s="4"/>
      <c r="L146" s="4"/>
      <c r="M146" s="4"/>
      <c r="N146" s="4"/>
      <c r="O146" s="4"/>
      <c r="P146" s="4"/>
      <c r="Q146" s="4"/>
      <c r="R146" s="5"/>
      <c r="S146" s="5"/>
      <c r="T146" s="5"/>
      <c r="U146" s="5"/>
      <c r="V146" s="5"/>
      <c r="W146" s="5"/>
      <c r="X146" s="5"/>
      <c r="Y146" s="5"/>
      <c r="AB146" s="9"/>
      <c r="AC146" s="9"/>
      <c r="AD146" s="9"/>
      <c r="AE146" s="9"/>
      <c r="AF146" s="9"/>
      <c r="AG146" s="9"/>
      <c r="AH146" s="9"/>
      <c r="AI146" s="9"/>
      <c r="AJ146" s="11"/>
      <c r="AK146" s="11"/>
      <c r="AL146" s="11"/>
      <c r="AM146" s="11"/>
      <c r="AN146" s="11"/>
      <c r="AO146" s="11"/>
      <c r="AP146" s="11"/>
      <c r="AQ146" s="11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O146" s="121"/>
    </row>
    <row r="147">
      <c r="B147" s="113"/>
      <c r="C147" s="113"/>
      <c r="D147" s="113"/>
      <c r="E147" s="113"/>
      <c r="F147" s="113"/>
      <c r="G147" s="113"/>
      <c r="H147" s="113"/>
      <c r="I147" s="113"/>
      <c r="J147" s="4"/>
      <c r="K147" s="4"/>
      <c r="L147" s="4"/>
      <c r="M147" s="4"/>
      <c r="N147" s="4"/>
      <c r="O147" s="4"/>
      <c r="P147" s="4"/>
      <c r="Q147" s="4"/>
      <c r="R147" s="5"/>
      <c r="S147" s="5"/>
      <c r="T147" s="5"/>
      <c r="U147" s="5"/>
      <c r="V147" s="5"/>
      <c r="W147" s="5"/>
      <c r="X147" s="5"/>
      <c r="Y147" s="5"/>
      <c r="AB147" s="9"/>
      <c r="AC147" s="9"/>
      <c r="AD147" s="9"/>
      <c r="AE147" s="9"/>
      <c r="AF147" s="9"/>
      <c r="AG147" s="9"/>
      <c r="AH147" s="9"/>
      <c r="AI147" s="9"/>
      <c r="AJ147" s="11"/>
      <c r="AK147" s="11"/>
      <c r="AL147" s="11"/>
      <c r="AM147" s="11"/>
      <c r="AN147" s="11"/>
      <c r="AO147" s="11"/>
      <c r="AP147" s="11"/>
      <c r="AQ147" s="11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O147" s="121"/>
    </row>
    <row r="148">
      <c r="B148" s="113"/>
      <c r="C148" s="113"/>
      <c r="D148" s="113"/>
      <c r="E148" s="113"/>
      <c r="F148" s="113"/>
      <c r="G148" s="113"/>
      <c r="H148" s="113"/>
      <c r="I148" s="113"/>
      <c r="J148" s="4"/>
      <c r="K148" s="4"/>
      <c r="L148" s="4"/>
      <c r="M148" s="4"/>
      <c r="N148" s="4"/>
      <c r="O148" s="4"/>
      <c r="P148" s="4"/>
      <c r="Q148" s="4"/>
      <c r="R148" s="5"/>
      <c r="S148" s="5"/>
      <c r="T148" s="5"/>
      <c r="U148" s="5"/>
      <c r="V148" s="5"/>
      <c r="W148" s="5"/>
      <c r="X148" s="5"/>
      <c r="Y148" s="5"/>
      <c r="AB148" s="9"/>
      <c r="AC148" s="9"/>
      <c r="AD148" s="9"/>
      <c r="AE148" s="9"/>
      <c r="AF148" s="9"/>
      <c r="AG148" s="9"/>
      <c r="AH148" s="9"/>
      <c r="AI148" s="9"/>
      <c r="AJ148" s="11"/>
      <c r="AK148" s="11"/>
      <c r="AL148" s="11"/>
      <c r="AM148" s="11"/>
      <c r="AN148" s="11"/>
      <c r="AO148" s="11"/>
      <c r="AP148" s="11"/>
      <c r="AQ148" s="11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O148" s="121"/>
    </row>
    <row r="149">
      <c r="B149" s="113"/>
      <c r="C149" s="113"/>
      <c r="D149" s="113"/>
      <c r="E149" s="113"/>
      <c r="F149" s="113"/>
      <c r="G149" s="113"/>
      <c r="H149" s="113"/>
      <c r="I149" s="113"/>
      <c r="J149" s="4"/>
      <c r="K149" s="4"/>
      <c r="L149" s="4"/>
      <c r="M149" s="4"/>
      <c r="N149" s="4"/>
      <c r="O149" s="4"/>
      <c r="P149" s="4"/>
      <c r="Q149" s="4"/>
      <c r="R149" s="5"/>
      <c r="S149" s="5"/>
      <c r="T149" s="5"/>
      <c r="U149" s="5"/>
      <c r="V149" s="5"/>
      <c r="W149" s="5"/>
      <c r="X149" s="5"/>
      <c r="Y149" s="5"/>
      <c r="AB149" s="9"/>
      <c r="AC149" s="9"/>
      <c r="AD149" s="9"/>
      <c r="AE149" s="9"/>
      <c r="AF149" s="9"/>
      <c r="AG149" s="9"/>
      <c r="AH149" s="9"/>
      <c r="AI149" s="9"/>
      <c r="AJ149" s="11"/>
      <c r="AK149" s="11"/>
      <c r="AL149" s="11"/>
      <c r="AM149" s="11"/>
      <c r="AN149" s="11"/>
      <c r="AO149" s="11"/>
      <c r="AP149" s="11"/>
      <c r="AQ149" s="11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O149" s="121"/>
    </row>
    <row r="150">
      <c r="B150" s="113"/>
      <c r="C150" s="113"/>
      <c r="D150" s="113"/>
      <c r="E150" s="113"/>
      <c r="F150" s="113"/>
      <c r="G150" s="113"/>
      <c r="H150" s="113"/>
      <c r="I150" s="113"/>
      <c r="J150" s="4"/>
      <c r="K150" s="4"/>
      <c r="L150" s="4"/>
      <c r="M150" s="4"/>
      <c r="N150" s="4"/>
      <c r="O150" s="4"/>
      <c r="P150" s="4"/>
      <c r="Q150" s="4"/>
      <c r="R150" s="5"/>
      <c r="S150" s="5"/>
      <c r="T150" s="5"/>
      <c r="U150" s="5"/>
      <c r="V150" s="5"/>
      <c r="W150" s="5"/>
      <c r="X150" s="5"/>
      <c r="Y150" s="5"/>
      <c r="AB150" s="9"/>
      <c r="AC150" s="9"/>
      <c r="AD150" s="9"/>
      <c r="AE150" s="9"/>
      <c r="AF150" s="9"/>
      <c r="AG150" s="9"/>
      <c r="AH150" s="9"/>
      <c r="AI150" s="9"/>
      <c r="AJ150" s="11"/>
      <c r="AK150" s="11"/>
      <c r="AL150" s="11"/>
      <c r="AM150" s="11"/>
      <c r="AN150" s="11"/>
      <c r="AO150" s="11"/>
      <c r="AP150" s="11"/>
      <c r="AQ150" s="11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O150" s="121"/>
    </row>
    <row r="151">
      <c r="B151" s="113"/>
      <c r="C151" s="113"/>
      <c r="D151" s="113"/>
      <c r="E151" s="113"/>
      <c r="F151" s="113"/>
      <c r="G151" s="113"/>
      <c r="H151" s="113"/>
      <c r="I151" s="113"/>
      <c r="J151" s="4"/>
      <c r="K151" s="4"/>
      <c r="L151" s="4"/>
      <c r="M151" s="4"/>
      <c r="N151" s="4"/>
      <c r="O151" s="4"/>
      <c r="P151" s="4"/>
      <c r="Q151" s="4"/>
      <c r="R151" s="5"/>
      <c r="S151" s="5"/>
      <c r="T151" s="5"/>
      <c r="U151" s="5"/>
      <c r="V151" s="5"/>
      <c r="W151" s="5"/>
      <c r="X151" s="5"/>
      <c r="Y151" s="5"/>
      <c r="AB151" s="9"/>
      <c r="AC151" s="9"/>
      <c r="AD151" s="9"/>
      <c r="AE151" s="9"/>
      <c r="AF151" s="9"/>
      <c r="AG151" s="9"/>
      <c r="AH151" s="9"/>
      <c r="AI151" s="9"/>
      <c r="AJ151" s="11"/>
      <c r="AK151" s="11"/>
      <c r="AL151" s="11"/>
      <c r="AM151" s="11"/>
      <c r="AN151" s="11"/>
      <c r="AO151" s="11"/>
      <c r="AP151" s="11"/>
      <c r="AQ151" s="11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O151" s="121"/>
    </row>
    <row r="152">
      <c r="B152" s="113"/>
      <c r="C152" s="113"/>
      <c r="D152" s="113"/>
      <c r="E152" s="113"/>
      <c r="F152" s="113"/>
      <c r="G152" s="113"/>
      <c r="H152" s="113"/>
      <c r="I152" s="113"/>
      <c r="J152" s="4"/>
      <c r="K152" s="4"/>
      <c r="L152" s="4"/>
      <c r="M152" s="4"/>
      <c r="N152" s="4"/>
      <c r="O152" s="4"/>
      <c r="P152" s="4"/>
      <c r="Q152" s="4"/>
      <c r="R152" s="5"/>
      <c r="S152" s="5"/>
      <c r="T152" s="5"/>
      <c r="U152" s="5"/>
      <c r="V152" s="5"/>
      <c r="W152" s="5"/>
      <c r="X152" s="5"/>
      <c r="Y152" s="5"/>
      <c r="AB152" s="9"/>
      <c r="AC152" s="9"/>
      <c r="AD152" s="9"/>
      <c r="AE152" s="9"/>
      <c r="AF152" s="9"/>
      <c r="AG152" s="9"/>
      <c r="AH152" s="9"/>
      <c r="AI152" s="9"/>
      <c r="AJ152" s="11"/>
      <c r="AK152" s="11"/>
      <c r="AL152" s="11"/>
      <c r="AM152" s="11"/>
      <c r="AN152" s="11"/>
      <c r="AO152" s="11"/>
      <c r="AP152" s="11"/>
      <c r="AQ152" s="11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O152" s="121"/>
    </row>
    <row r="153">
      <c r="B153" s="113"/>
      <c r="C153" s="113"/>
      <c r="D153" s="113"/>
      <c r="E153" s="113"/>
      <c r="F153" s="113"/>
      <c r="G153" s="113"/>
      <c r="H153" s="113"/>
      <c r="I153" s="113"/>
      <c r="J153" s="4"/>
      <c r="K153" s="4"/>
      <c r="L153" s="4"/>
      <c r="M153" s="4"/>
      <c r="N153" s="4"/>
      <c r="O153" s="4"/>
      <c r="P153" s="4"/>
      <c r="Q153" s="4"/>
      <c r="R153" s="5"/>
      <c r="S153" s="5"/>
      <c r="T153" s="5"/>
      <c r="U153" s="5"/>
      <c r="V153" s="5"/>
      <c r="W153" s="5"/>
      <c r="X153" s="5"/>
      <c r="Y153" s="5"/>
      <c r="AB153" s="9"/>
      <c r="AC153" s="9"/>
      <c r="AD153" s="9"/>
      <c r="AE153" s="9"/>
      <c r="AF153" s="9"/>
      <c r="AG153" s="9"/>
      <c r="AH153" s="9"/>
      <c r="AI153" s="9"/>
      <c r="AJ153" s="11"/>
      <c r="AK153" s="11"/>
      <c r="AL153" s="11"/>
      <c r="AM153" s="11"/>
      <c r="AN153" s="11"/>
      <c r="AO153" s="11"/>
      <c r="AP153" s="11"/>
      <c r="AQ153" s="11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O153" s="121"/>
    </row>
    <row r="154">
      <c r="B154" s="113"/>
      <c r="C154" s="113"/>
      <c r="D154" s="113"/>
      <c r="E154" s="113"/>
      <c r="F154" s="113"/>
      <c r="G154" s="113"/>
      <c r="H154" s="113"/>
      <c r="I154" s="113"/>
      <c r="J154" s="4"/>
      <c r="K154" s="4"/>
      <c r="L154" s="4"/>
      <c r="M154" s="4"/>
      <c r="N154" s="4"/>
      <c r="O154" s="4"/>
      <c r="P154" s="4"/>
      <c r="Q154" s="4"/>
      <c r="R154" s="5"/>
      <c r="S154" s="5"/>
      <c r="T154" s="5"/>
      <c r="U154" s="5"/>
      <c r="V154" s="5"/>
      <c r="W154" s="5"/>
      <c r="X154" s="5"/>
      <c r="Y154" s="5"/>
      <c r="AB154" s="9"/>
      <c r="AC154" s="9"/>
      <c r="AD154" s="9"/>
      <c r="AE154" s="9"/>
      <c r="AF154" s="9"/>
      <c r="AG154" s="9"/>
      <c r="AH154" s="9"/>
      <c r="AI154" s="9"/>
      <c r="AJ154" s="11"/>
      <c r="AK154" s="11"/>
      <c r="AL154" s="11"/>
      <c r="AM154" s="11"/>
      <c r="AN154" s="11"/>
      <c r="AO154" s="11"/>
      <c r="AP154" s="11"/>
      <c r="AQ154" s="11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O154" s="121"/>
    </row>
    <row r="155">
      <c r="B155" s="113"/>
      <c r="C155" s="113"/>
      <c r="D155" s="113"/>
      <c r="E155" s="113"/>
      <c r="F155" s="113"/>
      <c r="G155" s="113"/>
      <c r="H155" s="113"/>
      <c r="I155" s="113"/>
      <c r="J155" s="4"/>
      <c r="K155" s="4"/>
      <c r="L155" s="4"/>
      <c r="M155" s="4"/>
      <c r="N155" s="4"/>
      <c r="O155" s="4"/>
      <c r="P155" s="4"/>
      <c r="Q155" s="4"/>
      <c r="R155" s="5"/>
      <c r="S155" s="5"/>
      <c r="T155" s="5"/>
      <c r="U155" s="5"/>
      <c r="V155" s="5"/>
      <c r="W155" s="5"/>
      <c r="X155" s="5"/>
      <c r="Y155" s="5"/>
      <c r="AB155" s="9"/>
      <c r="AC155" s="9"/>
      <c r="AD155" s="9"/>
      <c r="AE155" s="9"/>
      <c r="AF155" s="9"/>
      <c r="AG155" s="9"/>
      <c r="AH155" s="9"/>
      <c r="AI155" s="9"/>
      <c r="AJ155" s="11"/>
      <c r="AK155" s="11"/>
      <c r="AL155" s="11"/>
      <c r="AM155" s="11"/>
      <c r="AN155" s="11"/>
      <c r="AO155" s="11"/>
      <c r="AP155" s="11"/>
      <c r="AQ155" s="11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O155" s="121"/>
    </row>
    <row r="156">
      <c r="B156" s="113"/>
      <c r="C156" s="113"/>
      <c r="D156" s="113"/>
      <c r="E156" s="113"/>
      <c r="F156" s="113"/>
      <c r="G156" s="113"/>
      <c r="H156" s="113"/>
      <c r="I156" s="113"/>
      <c r="J156" s="4"/>
      <c r="K156" s="4"/>
      <c r="L156" s="4"/>
      <c r="M156" s="4"/>
      <c r="N156" s="4"/>
      <c r="O156" s="4"/>
      <c r="P156" s="4"/>
      <c r="Q156" s="4"/>
      <c r="R156" s="5"/>
      <c r="S156" s="5"/>
      <c r="T156" s="5"/>
      <c r="U156" s="5"/>
      <c r="V156" s="5"/>
      <c r="W156" s="5"/>
      <c r="X156" s="5"/>
      <c r="Y156" s="5"/>
      <c r="AB156" s="9"/>
      <c r="AC156" s="9"/>
      <c r="AD156" s="9"/>
      <c r="AE156" s="9"/>
      <c r="AF156" s="9"/>
      <c r="AG156" s="9"/>
      <c r="AH156" s="9"/>
      <c r="AI156" s="9"/>
      <c r="AJ156" s="11"/>
      <c r="AK156" s="11"/>
      <c r="AL156" s="11"/>
      <c r="AM156" s="11"/>
      <c r="AN156" s="11"/>
      <c r="AO156" s="11"/>
      <c r="AP156" s="11"/>
      <c r="AQ156" s="11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O156" s="121"/>
    </row>
    <row r="157">
      <c r="B157" s="113"/>
      <c r="C157" s="113"/>
      <c r="D157" s="113"/>
      <c r="E157" s="113"/>
      <c r="F157" s="113"/>
      <c r="G157" s="113"/>
      <c r="H157" s="113"/>
      <c r="I157" s="113"/>
      <c r="J157" s="4"/>
      <c r="K157" s="4"/>
      <c r="L157" s="4"/>
      <c r="M157" s="4"/>
      <c r="N157" s="4"/>
      <c r="O157" s="4"/>
      <c r="P157" s="4"/>
      <c r="Q157" s="4"/>
      <c r="R157" s="5"/>
      <c r="S157" s="5"/>
      <c r="T157" s="5"/>
      <c r="U157" s="5"/>
      <c r="V157" s="5"/>
      <c r="W157" s="5"/>
      <c r="X157" s="5"/>
      <c r="Y157" s="5"/>
      <c r="AB157" s="9"/>
      <c r="AC157" s="9"/>
      <c r="AD157" s="9"/>
      <c r="AE157" s="9"/>
      <c r="AF157" s="9"/>
      <c r="AG157" s="9"/>
      <c r="AH157" s="9"/>
      <c r="AI157" s="9"/>
      <c r="AJ157" s="11"/>
      <c r="AK157" s="11"/>
      <c r="AL157" s="11"/>
      <c r="AM157" s="11"/>
      <c r="AN157" s="11"/>
      <c r="AO157" s="11"/>
      <c r="AP157" s="11"/>
      <c r="AQ157" s="11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O157" s="121"/>
    </row>
    <row r="158">
      <c r="B158" s="113"/>
      <c r="C158" s="113"/>
      <c r="D158" s="113"/>
      <c r="E158" s="113"/>
      <c r="F158" s="113"/>
      <c r="G158" s="113"/>
      <c r="H158" s="113"/>
      <c r="I158" s="113"/>
      <c r="J158" s="4"/>
      <c r="K158" s="4"/>
      <c r="L158" s="4"/>
      <c r="M158" s="4"/>
      <c r="N158" s="4"/>
      <c r="O158" s="4"/>
      <c r="P158" s="4"/>
      <c r="Q158" s="4"/>
      <c r="R158" s="5"/>
      <c r="S158" s="5"/>
      <c r="T158" s="5"/>
      <c r="U158" s="5"/>
      <c r="V158" s="5"/>
      <c r="W158" s="5"/>
      <c r="X158" s="5"/>
      <c r="Y158" s="5"/>
      <c r="AB158" s="9"/>
      <c r="AC158" s="9"/>
      <c r="AD158" s="9"/>
      <c r="AE158" s="9"/>
      <c r="AF158" s="9"/>
      <c r="AG158" s="9"/>
      <c r="AH158" s="9"/>
      <c r="AI158" s="9"/>
      <c r="AJ158" s="11"/>
      <c r="AK158" s="11"/>
      <c r="AL158" s="11"/>
      <c r="AM158" s="11"/>
      <c r="AN158" s="11"/>
      <c r="AO158" s="11"/>
      <c r="AP158" s="11"/>
      <c r="AQ158" s="11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O158" s="121"/>
    </row>
    <row r="159">
      <c r="B159" s="113"/>
      <c r="C159" s="113"/>
      <c r="D159" s="113"/>
      <c r="E159" s="113"/>
      <c r="F159" s="113"/>
      <c r="G159" s="113"/>
      <c r="H159" s="113"/>
      <c r="I159" s="113"/>
      <c r="J159" s="4"/>
      <c r="K159" s="4"/>
      <c r="L159" s="4"/>
      <c r="M159" s="4"/>
      <c r="N159" s="4"/>
      <c r="O159" s="4"/>
      <c r="P159" s="4"/>
      <c r="Q159" s="4"/>
      <c r="R159" s="5"/>
      <c r="S159" s="5"/>
      <c r="T159" s="5"/>
      <c r="U159" s="5"/>
      <c r="V159" s="5"/>
      <c r="W159" s="5"/>
      <c r="X159" s="5"/>
      <c r="Y159" s="5"/>
      <c r="AB159" s="9"/>
      <c r="AC159" s="9"/>
      <c r="AD159" s="9"/>
      <c r="AE159" s="9"/>
      <c r="AF159" s="9"/>
      <c r="AG159" s="9"/>
      <c r="AH159" s="9"/>
      <c r="AI159" s="9"/>
      <c r="AJ159" s="11"/>
      <c r="AK159" s="11"/>
      <c r="AL159" s="11"/>
      <c r="AM159" s="11"/>
      <c r="AN159" s="11"/>
      <c r="AO159" s="11"/>
      <c r="AP159" s="11"/>
      <c r="AQ159" s="11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O159" s="121"/>
    </row>
    <row r="160">
      <c r="B160" s="113"/>
      <c r="C160" s="113"/>
      <c r="D160" s="113"/>
      <c r="E160" s="113"/>
      <c r="F160" s="113"/>
      <c r="G160" s="113"/>
      <c r="H160" s="113"/>
      <c r="I160" s="113"/>
      <c r="J160" s="4"/>
      <c r="K160" s="4"/>
      <c r="L160" s="4"/>
      <c r="M160" s="4"/>
      <c r="N160" s="4"/>
      <c r="O160" s="4"/>
      <c r="P160" s="4"/>
      <c r="Q160" s="4"/>
      <c r="R160" s="5"/>
      <c r="S160" s="5"/>
      <c r="T160" s="5"/>
      <c r="U160" s="5"/>
      <c r="V160" s="5"/>
      <c r="W160" s="5"/>
      <c r="X160" s="5"/>
      <c r="Y160" s="5"/>
      <c r="AB160" s="9"/>
      <c r="AC160" s="9"/>
      <c r="AD160" s="9"/>
      <c r="AE160" s="9"/>
      <c r="AF160" s="9"/>
      <c r="AG160" s="9"/>
      <c r="AH160" s="9"/>
      <c r="AI160" s="9"/>
      <c r="AJ160" s="11"/>
      <c r="AK160" s="11"/>
      <c r="AL160" s="11"/>
      <c r="AM160" s="11"/>
      <c r="AN160" s="11"/>
      <c r="AO160" s="11"/>
      <c r="AP160" s="11"/>
      <c r="AQ160" s="11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O160" s="121"/>
    </row>
    <row r="161">
      <c r="B161" s="113"/>
      <c r="C161" s="113"/>
      <c r="D161" s="113"/>
      <c r="E161" s="113"/>
      <c r="F161" s="113"/>
      <c r="G161" s="113"/>
      <c r="H161" s="113"/>
      <c r="I161" s="113"/>
      <c r="J161" s="4"/>
      <c r="K161" s="4"/>
      <c r="L161" s="4"/>
      <c r="M161" s="4"/>
      <c r="N161" s="4"/>
      <c r="O161" s="4"/>
      <c r="P161" s="4"/>
      <c r="Q161" s="4"/>
      <c r="R161" s="5"/>
      <c r="S161" s="5"/>
      <c r="T161" s="5"/>
      <c r="U161" s="5"/>
      <c r="V161" s="5"/>
      <c r="W161" s="5"/>
      <c r="X161" s="5"/>
      <c r="Y161" s="5"/>
      <c r="AB161" s="9"/>
      <c r="AC161" s="9"/>
      <c r="AD161" s="9"/>
      <c r="AE161" s="9"/>
      <c r="AF161" s="9"/>
      <c r="AG161" s="9"/>
      <c r="AH161" s="9"/>
      <c r="AI161" s="9"/>
      <c r="AJ161" s="11"/>
      <c r="AK161" s="11"/>
      <c r="AL161" s="11"/>
      <c r="AM161" s="11"/>
      <c r="AN161" s="11"/>
      <c r="AO161" s="11"/>
      <c r="AP161" s="11"/>
      <c r="AQ161" s="11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O161" s="121"/>
    </row>
    <row r="162">
      <c r="B162" s="113"/>
      <c r="C162" s="113"/>
      <c r="D162" s="113"/>
      <c r="E162" s="113"/>
      <c r="F162" s="113"/>
      <c r="G162" s="113"/>
      <c r="H162" s="113"/>
      <c r="I162" s="113"/>
      <c r="J162" s="4"/>
      <c r="K162" s="4"/>
      <c r="L162" s="4"/>
      <c r="M162" s="4"/>
      <c r="N162" s="4"/>
      <c r="O162" s="4"/>
      <c r="P162" s="4"/>
      <c r="Q162" s="4"/>
      <c r="R162" s="5"/>
      <c r="S162" s="5"/>
      <c r="T162" s="5"/>
      <c r="U162" s="5"/>
      <c r="V162" s="5"/>
      <c r="W162" s="5"/>
      <c r="X162" s="5"/>
      <c r="Y162" s="5"/>
      <c r="AB162" s="9"/>
      <c r="AC162" s="9"/>
      <c r="AD162" s="9"/>
      <c r="AE162" s="9"/>
      <c r="AF162" s="9"/>
      <c r="AG162" s="9"/>
      <c r="AH162" s="9"/>
      <c r="AI162" s="9"/>
      <c r="AJ162" s="11"/>
      <c r="AK162" s="11"/>
      <c r="AL162" s="11"/>
      <c r="AM162" s="11"/>
      <c r="AN162" s="11"/>
      <c r="AO162" s="11"/>
      <c r="AP162" s="11"/>
      <c r="AQ162" s="11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O162" s="121"/>
    </row>
    <row r="163">
      <c r="B163" s="113"/>
      <c r="C163" s="113"/>
      <c r="D163" s="113"/>
      <c r="E163" s="113"/>
      <c r="F163" s="113"/>
      <c r="G163" s="113"/>
      <c r="H163" s="113"/>
      <c r="I163" s="113"/>
      <c r="J163" s="4"/>
      <c r="K163" s="4"/>
      <c r="L163" s="4"/>
      <c r="M163" s="4"/>
      <c r="N163" s="4"/>
      <c r="O163" s="4"/>
      <c r="P163" s="4"/>
      <c r="Q163" s="4"/>
      <c r="R163" s="5"/>
      <c r="S163" s="5"/>
      <c r="T163" s="5"/>
      <c r="U163" s="5"/>
      <c r="V163" s="5"/>
      <c r="W163" s="5"/>
      <c r="X163" s="5"/>
      <c r="Y163" s="5"/>
      <c r="AB163" s="9"/>
      <c r="AC163" s="9"/>
      <c r="AD163" s="9"/>
      <c r="AE163" s="9"/>
      <c r="AF163" s="9"/>
      <c r="AG163" s="9"/>
      <c r="AH163" s="9"/>
      <c r="AI163" s="9"/>
      <c r="AJ163" s="11"/>
      <c r="AK163" s="11"/>
      <c r="AL163" s="11"/>
      <c r="AM163" s="11"/>
      <c r="AN163" s="11"/>
      <c r="AO163" s="11"/>
      <c r="AP163" s="11"/>
      <c r="AQ163" s="11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O163" s="121"/>
    </row>
    <row r="164">
      <c r="B164" s="113"/>
      <c r="C164" s="113"/>
      <c r="D164" s="113"/>
      <c r="E164" s="113"/>
      <c r="F164" s="113"/>
      <c r="G164" s="113"/>
      <c r="H164" s="113"/>
      <c r="I164" s="113"/>
      <c r="J164" s="4"/>
      <c r="K164" s="4"/>
      <c r="L164" s="4"/>
      <c r="M164" s="4"/>
      <c r="N164" s="4"/>
      <c r="O164" s="4"/>
      <c r="P164" s="4"/>
      <c r="Q164" s="4"/>
      <c r="R164" s="5"/>
      <c r="S164" s="5"/>
      <c r="T164" s="5"/>
      <c r="U164" s="5"/>
      <c r="V164" s="5"/>
      <c r="W164" s="5"/>
      <c r="X164" s="5"/>
      <c r="Y164" s="5"/>
      <c r="AB164" s="9"/>
      <c r="AC164" s="9"/>
      <c r="AD164" s="9"/>
      <c r="AE164" s="9"/>
      <c r="AF164" s="9"/>
      <c r="AG164" s="9"/>
      <c r="AH164" s="9"/>
      <c r="AI164" s="9"/>
      <c r="AJ164" s="11"/>
      <c r="AK164" s="11"/>
      <c r="AL164" s="11"/>
      <c r="AM164" s="11"/>
      <c r="AN164" s="11"/>
      <c r="AO164" s="11"/>
      <c r="AP164" s="11"/>
      <c r="AQ164" s="11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O164" s="121"/>
    </row>
    <row r="165">
      <c r="B165" s="113"/>
      <c r="C165" s="113"/>
      <c r="D165" s="113"/>
      <c r="E165" s="113"/>
      <c r="F165" s="113"/>
      <c r="G165" s="113"/>
      <c r="H165" s="113"/>
      <c r="I165" s="113"/>
      <c r="J165" s="4"/>
      <c r="K165" s="4"/>
      <c r="L165" s="4"/>
      <c r="M165" s="4"/>
      <c r="N165" s="4"/>
      <c r="O165" s="4"/>
      <c r="P165" s="4"/>
      <c r="Q165" s="4"/>
      <c r="R165" s="5"/>
      <c r="S165" s="5"/>
      <c r="T165" s="5"/>
      <c r="U165" s="5"/>
      <c r="V165" s="5"/>
      <c r="W165" s="5"/>
      <c r="X165" s="5"/>
      <c r="Y165" s="5"/>
      <c r="AB165" s="9"/>
      <c r="AC165" s="9"/>
      <c r="AD165" s="9"/>
      <c r="AE165" s="9"/>
      <c r="AF165" s="9"/>
      <c r="AG165" s="9"/>
      <c r="AH165" s="9"/>
      <c r="AI165" s="9"/>
      <c r="AJ165" s="11"/>
      <c r="AK165" s="11"/>
      <c r="AL165" s="11"/>
      <c r="AM165" s="11"/>
      <c r="AN165" s="11"/>
      <c r="AO165" s="11"/>
      <c r="AP165" s="11"/>
      <c r="AQ165" s="11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O165" s="121"/>
    </row>
    <row r="166">
      <c r="B166" s="113"/>
      <c r="C166" s="113"/>
      <c r="D166" s="113"/>
      <c r="E166" s="113"/>
      <c r="F166" s="113"/>
      <c r="G166" s="113"/>
      <c r="H166" s="113"/>
      <c r="I166" s="113"/>
      <c r="J166" s="4"/>
      <c r="K166" s="4"/>
      <c r="L166" s="4"/>
      <c r="M166" s="4"/>
      <c r="N166" s="4"/>
      <c r="O166" s="4"/>
      <c r="P166" s="4"/>
      <c r="Q166" s="4"/>
      <c r="R166" s="5"/>
      <c r="S166" s="5"/>
      <c r="T166" s="5"/>
      <c r="U166" s="5"/>
      <c r="V166" s="5"/>
      <c r="W166" s="5"/>
      <c r="X166" s="5"/>
      <c r="Y166" s="5"/>
      <c r="AB166" s="9"/>
      <c r="AC166" s="9"/>
      <c r="AD166" s="9"/>
      <c r="AE166" s="9"/>
      <c r="AF166" s="9"/>
      <c r="AG166" s="9"/>
      <c r="AH166" s="9"/>
      <c r="AI166" s="9"/>
      <c r="AJ166" s="11"/>
      <c r="AK166" s="11"/>
      <c r="AL166" s="11"/>
      <c r="AM166" s="11"/>
      <c r="AN166" s="11"/>
      <c r="AO166" s="11"/>
      <c r="AP166" s="11"/>
      <c r="AQ166" s="11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O166" s="121"/>
    </row>
    <row r="167">
      <c r="B167" s="113"/>
      <c r="C167" s="113"/>
      <c r="D167" s="113"/>
      <c r="E167" s="113"/>
      <c r="F167" s="113"/>
      <c r="G167" s="113"/>
      <c r="H167" s="113"/>
      <c r="I167" s="113"/>
      <c r="J167" s="4"/>
      <c r="K167" s="4"/>
      <c r="L167" s="4"/>
      <c r="M167" s="4"/>
      <c r="N167" s="4"/>
      <c r="O167" s="4"/>
      <c r="P167" s="4"/>
      <c r="Q167" s="4"/>
      <c r="R167" s="5"/>
      <c r="S167" s="5"/>
      <c r="T167" s="5"/>
      <c r="U167" s="5"/>
      <c r="V167" s="5"/>
      <c r="W167" s="5"/>
      <c r="X167" s="5"/>
      <c r="Y167" s="5"/>
      <c r="AB167" s="9"/>
      <c r="AC167" s="9"/>
      <c r="AD167" s="9"/>
      <c r="AE167" s="9"/>
      <c r="AF167" s="9"/>
      <c r="AG167" s="9"/>
      <c r="AH167" s="9"/>
      <c r="AI167" s="9"/>
      <c r="AJ167" s="11"/>
      <c r="AK167" s="11"/>
      <c r="AL167" s="11"/>
      <c r="AM167" s="11"/>
      <c r="AN167" s="11"/>
      <c r="AO167" s="11"/>
      <c r="AP167" s="11"/>
      <c r="AQ167" s="11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O167" s="121"/>
    </row>
    <row r="168">
      <c r="B168" s="113"/>
      <c r="C168" s="113"/>
      <c r="D168" s="113"/>
      <c r="E168" s="113"/>
      <c r="F168" s="113"/>
      <c r="G168" s="113"/>
      <c r="H168" s="113"/>
      <c r="I168" s="113"/>
      <c r="J168" s="4"/>
      <c r="K168" s="4"/>
      <c r="L168" s="4"/>
      <c r="M168" s="4"/>
      <c r="N168" s="4"/>
      <c r="O168" s="4"/>
      <c r="P168" s="4"/>
      <c r="Q168" s="4"/>
      <c r="R168" s="5"/>
      <c r="S168" s="5"/>
      <c r="T168" s="5"/>
      <c r="U168" s="5"/>
      <c r="V168" s="5"/>
      <c r="W168" s="5"/>
      <c r="X168" s="5"/>
      <c r="Y168" s="5"/>
      <c r="AB168" s="9"/>
      <c r="AC168" s="9"/>
      <c r="AD168" s="9"/>
      <c r="AE168" s="9"/>
      <c r="AF168" s="9"/>
      <c r="AG168" s="9"/>
      <c r="AH168" s="9"/>
      <c r="AI168" s="9"/>
      <c r="AJ168" s="11"/>
      <c r="AK168" s="11"/>
      <c r="AL168" s="11"/>
      <c r="AM168" s="11"/>
      <c r="AN168" s="11"/>
      <c r="AO168" s="11"/>
      <c r="AP168" s="11"/>
      <c r="AQ168" s="11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O168" s="121"/>
    </row>
    <row r="169">
      <c r="B169" s="113"/>
      <c r="C169" s="113"/>
      <c r="D169" s="113"/>
      <c r="E169" s="113"/>
      <c r="F169" s="113"/>
      <c r="G169" s="113"/>
      <c r="H169" s="113"/>
      <c r="I169" s="113"/>
      <c r="J169" s="4"/>
      <c r="K169" s="4"/>
      <c r="L169" s="4"/>
      <c r="M169" s="4"/>
      <c r="N169" s="4"/>
      <c r="O169" s="4"/>
      <c r="P169" s="4"/>
      <c r="Q169" s="4"/>
      <c r="R169" s="5"/>
      <c r="S169" s="5"/>
      <c r="T169" s="5"/>
      <c r="U169" s="5"/>
      <c r="V169" s="5"/>
      <c r="W169" s="5"/>
      <c r="X169" s="5"/>
      <c r="Y169" s="5"/>
      <c r="AB169" s="9"/>
      <c r="AC169" s="9"/>
      <c r="AD169" s="9"/>
      <c r="AE169" s="9"/>
      <c r="AF169" s="9"/>
      <c r="AG169" s="9"/>
      <c r="AH169" s="9"/>
      <c r="AI169" s="9"/>
      <c r="AJ169" s="11"/>
      <c r="AK169" s="11"/>
      <c r="AL169" s="11"/>
      <c r="AM169" s="11"/>
      <c r="AN169" s="11"/>
      <c r="AO169" s="11"/>
      <c r="AP169" s="11"/>
      <c r="AQ169" s="11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O169" s="121"/>
    </row>
    <row r="170">
      <c r="B170" s="113"/>
      <c r="C170" s="113"/>
      <c r="D170" s="113"/>
      <c r="E170" s="113"/>
      <c r="F170" s="113"/>
      <c r="G170" s="113"/>
      <c r="H170" s="113"/>
      <c r="I170" s="113"/>
      <c r="J170" s="4"/>
      <c r="K170" s="4"/>
      <c r="L170" s="4"/>
      <c r="M170" s="4"/>
      <c r="N170" s="4"/>
      <c r="O170" s="4"/>
      <c r="P170" s="4"/>
      <c r="Q170" s="4"/>
      <c r="R170" s="5"/>
      <c r="S170" s="5"/>
      <c r="T170" s="5"/>
      <c r="U170" s="5"/>
      <c r="V170" s="5"/>
      <c r="W170" s="5"/>
      <c r="X170" s="5"/>
      <c r="Y170" s="5"/>
      <c r="AB170" s="9"/>
      <c r="AC170" s="9"/>
      <c r="AD170" s="9"/>
      <c r="AE170" s="9"/>
      <c r="AF170" s="9"/>
      <c r="AG170" s="9"/>
      <c r="AH170" s="9"/>
      <c r="AI170" s="9"/>
      <c r="AJ170" s="11"/>
      <c r="AK170" s="11"/>
      <c r="AL170" s="11"/>
      <c r="AM170" s="11"/>
      <c r="AN170" s="11"/>
      <c r="AO170" s="11"/>
      <c r="AP170" s="11"/>
      <c r="AQ170" s="11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O170" s="121"/>
    </row>
    <row r="171">
      <c r="B171" s="113"/>
      <c r="C171" s="113"/>
      <c r="D171" s="113"/>
      <c r="E171" s="113"/>
      <c r="F171" s="113"/>
      <c r="G171" s="113"/>
      <c r="H171" s="113"/>
      <c r="I171" s="113"/>
      <c r="J171" s="4"/>
      <c r="K171" s="4"/>
      <c r="L171" s="4"/>
      <c r="M171" s="4"/>
      <c r="N171" s="4"/>
      <c r="O171" s="4"/>
      <c r="P171" s="4"/>
      <c r="Q171" s="4"/>
      <c r="R171" s="5"/>
      <c r="S171" s="5"/>
      <c r="T171" s="5"/>
      <c r="U171" s="5"/>
      <c r="V171" s="5"/>
      <c r="W171" s="5"/>
      <c r="X171" s="5"/>
      <c r="Y171" s="5"/>
      <c r="AB171" s="9"/>
      <c r="AC171" s="9"/>
      <c r="AD171" s="9"/>
      <c r="AE171" s="9"/>
      <c r="AF171" s="9"/>
      <c r="AG171" s="9"/>
      <c r="AH171" s="9"/>
      <c r="AI171" s="9"/>
      <c r="AJ171" s="11"/>
      <c r="AK171" s="11"/>
      <c r="AL171" s="11"/>
      <c r="AM171" s="11"/>
      <c r="AN171" s="11"/>
      <c r="AO171" s="11"/>
      <c r="AP171" s="11"/>
      <c r="AQ171" s="11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O171" s="121"/>
    </row>
    <row r="172">
      <c r="B172" s="113"/>
      <c r="C172" s="113"/>
      <c r="D172" s="113"/>
      <c r="E172" s="113"/>
      <c r="F172" s="113"/>
      <c r="G172" s="113"/>
      <c r="H172" s="113"/>
      <c r="I172" s="113"/>
      <c r="J172" s="4"/>
      <c r="K172" s="4"/>
      <c r="L172" s="4"/>
      <c r="M172" s="4"/>
      <c r="N172" s="4"/>
      <c r="O172" s="4"/>
      <c r="P172" s="4"/>
      <c r="Q172" s="4"/>
      <c r="R172" s="5"/>
      <c r="S172" s="5"/>
      <c r="T172" s="5"/>
      <c r="U172" s="5"/>
      <c r="V172" s="5"/>
      <c r="W172" s="5"/>
      <c r="X172" s="5"/>
      <c r="Y172" s="5"/>
      <c r="AB172" s="9"/>
      <c r="AC172" s="9"/>
      <c r="AD172" s="9"/>
      <c r="AE172" s="9"/>
      <c r="AF172" s="9"/>
      <c r="AG172" s="9"/>
      <c r="AH172" s="9"/>
      <c r="AI172" s="9"/>
      <c r="AJ172" s="11"/>
      <c r="AK172" s="11"/>
      <c r="AL172" s="11"/>
      <c r="AM172" s="11"/>
      <c r="AN172" s="11"/>
      <c r="AO172" s="11"/>
      <c r="AP172" s="11"/>
      <c r="AQ172" s="11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O172" s="121"/>
    </row>
    <row r="173">
      <c r="B173" s="113"/>
      <c r="C173" s="113"/>
      <c r="D173" s="113"/>
      <c r="E173" s="113"/>
      <c r="F173" s="113"/>
      <c r="G173" s="113"/>
      <c r="H173" s="113"/>
      <c r="I173" s="113"/>
      <c r="J173" s="4"/>
      <c r="K173" s="4"/>
      <c r="L173" s="4"/>
      <c r="M173" s="4"/>
      <c r="N173" s="4"/>
      <c r="O173" s="4"/>
      <c r="P173" s="4"/>
      <c r="Q173" s="4"/>
      <c r="R173" s="5"/>
      <c r="S173" s="5"/>
      <c r="T173" s="5"/>
      <c r="U173" s="5"/>
      <c r="V173" s="5"/>
      <c r="W173" s="5"/>
      <c r="X173" s="5"/>
      <c r="Y173" s="5"/>
      <c r="AB173" s="9"/>
      <c r="AC173" s="9"/>
      <c r="AD173" s="9"/>
      <c r="AE173" s="9"/>
      <c r="AF173" s="9"/>
      <c r="AG173" s="9"/>
      <c r="AH173" s="9"/>
      <c r="AI173" s="9"/>
      <c r="AJ173" s="11"/>
      <c r="AK173" s="11"/>
      <c r="AL173" s="11"/>
      <c r="AM173" s="11"/>
      <c r="AN173" s="11"/>
      <c r="AO173" s="11"/>
      <c r="AP173" s="11"/>
      <c r="AQ173" s="11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O173" s="121"/>
    </row>
    <row r="174">
      <c r="B174" s="113"/>
      <c r="C174" s="113"/>
      <c r="D174" s="113"/>
      <c r="E174" s="113"/>
      <c r="F174" s="113"/>
      <c r="G174" s="113"/>
      <c r="H174" s="113"/>
      <c r="I174" s="113"/>
      <c r="J174" s="4"/>
      <c r="K174" s="4"/>
      <c r="L174" s="4"/>
      <c r="M174" s="4"/>
      <c r="N174" s="4"/>
      <c r="O174" s="4"/>
      <c r="P174" s="4"/>
      <c r="Q174" s="4"/>
      <c r="R174" s="5"/>
      <c r="S174" s="5"/>
      <c r="T174" s="5"/>
      <c r="U174" s="5"/>
      <c r="V174" s="5"/>
      <c r="W174" s="5"/>
      <c r="X174" s="5"/>
      <c r="Y174" s="5"/>
      <c r="AB174" s="9"/>
      <c r="AC174" s="9"/>
      <c r="AD174" s="9"/>
      <c r="AE174" s="9"/>
      <c r="AF174" s="9"/>
      <c r="AG174" s="9"/>
      <c r="AH174" s="9"/>
      <c r="AI174" s="9"/>
      <c r="AJ174" s="11"/>
      <c r="AK174" s="11"/>
      <c r="AL174" s="11"/>
      <c r="AM174" s="11"/>
      <c r="AN174" s="11"/>
      <c r="AO174" s="11"/>
      <c r="AP174" s="11"/>
      <c r="AQ174" s="11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O174" s="121"/>
    </row>
    <row r="175">
      <c r="B175" s="113"/>
      <c r="C175" s="113"/>
      <c r="D175" s="113"/>
      <c r="E175" s="113"/>
      <c r="F175" s="113"/>
      <c r="G175" s="113"/>
      <c r="H175" s="113"/>
      <c r="I175" s="113"/>
      <c r="J175" s="4"/>
      <c r="K175" s="4"/>
      <c r="L175" s="4"/>
      <c r="M175" s="4"/>
      <c r="N175" s="4"/>
      <c r="O175" s="4"/>
      <c r="P175" s="4"/>
      <c r="Q175" s="4"/>
      <c r="R175" s="5"/>
      <c r="S175" s="5"/>
      <c r="T175" s="5"/>
      <c r="U175" s="5"/>
      <c r="V175" s="5"/>
      <c r="W175" s="5"/>
      <c r="X175" s="5"/>
      <c r="Y175" s="5"/>
      <c r="AB175" s="9"/>
      <c r="AC175" s="9"/>
      <c r="AD175" s="9"/>
      <c r="AE175" s="9"/>
      <c r="AF175" s="9"/>
      <c r="AG175" s="9"/>
      <c r="AH175" s="9"/>
      <c r="AI175" s="9"/>
      <c r="AJ175" s="11"/>
      <c r="AK175" s="11"/>
      <c r="AL175" s="11"/>
      <c r="AM175" s="11"/>
      <c r="AN175" s="11"/>
      <c r="AO175" s="11"/>
      <c r="AP175" s="11"/>
      <c r="AQ175" s="11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O175" s="121"/>
    </row>
    <row r="176">
      <c r="B176" s="113"/>
      <c r="C176" s="113"/>
      <c r="D176" s="113"/>
      <c r="E176" s="113"/>
      <c r="F176" s="113"/>
      <c r="G176" s="113"/>
      <c r="H176" s="113"/>
      <c r="I176" s="113"/>
      <c r="J176" s="4"/>
      <c r="K176" s="4"/>
      <c r="L176" s="4"/>
      <c r="M176" s="4"/>
      <c r="N176" s="4"/>
      <c r="O176" s="4"/>
      <c r="P176" s="4"/>
      <c r="Q176" s="4"/>
      <c r="R176" s="5"/>
      <c r="S176" s="5"/>
      <c r="T176" s="5"/>
      <c r="U176" s="5"/>
      <c r="V176" s="5"/>
      <c r="W176" s="5"/>
      <c r="X176" s="5"/>
      <c r="Y176" s="5"/>
      <c r="AB176" s="9"/>
      <c r="AC176" s="9"/>
      <c r="AD176" s="9"/>
      <c r="AE176" s="9"/>
      <c r="AF176" s="9"/>
      <c r="AG176" s="9"/>
      <c r="AH176" s="9"/>
      <c r="AI176" s="9"/>
      <c r="AJ176" s="11"/>
      <c r="AK176" s="11"/>
      <c r="AL176" s="11"/>
      <c r="AM176" s="11"/>
      <c r="AN176" s="11"/>
      <c r="AO176" s="11"/>
      <c r="AP176" s="11"/>
      <c r="AQ176" s="11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O176" s="121"/>
    </row>
    <row r="177">
      <c r="B177" s="113"/>
      <c r="C177" s="113"/>
      <c r="D177" s="113"/>
      <c r="E177" s="113"/>
      <c r="F177" s="113"/>
      <c r="G177" s="113"/>
      <c r="H177" s="113"/>
      <c r="I177" s="113"/>
      <c r="J177" s="4"/>
      <c r="K177" s="4"/>
      <c r="L177" s="4"/>
      <c r="M177" s="4"/>
      <c r="N177" s="4"/>
      <c r="O177" s="4"/>
      <c r="P177" s="4"/>
      <c r="Q177" s="4"/>
      <c r="R177" s="5"/>
      <c r="S177" s="5"/>
      <c r="T177" s="5"/>
      <c r="U177" s="5"/>
      <c r="V177" s="5"/>
      <c r="W177" s="5"/>
      <c r="X177" s="5"/>
      <c r="Y177" s="5"/>
      <c r="AB177" s="9"/>
      <c r="AC177" s="9"/>
      <c r="AD177" s="9"/>
      <c r="AE177" s="9"/>
      <c r="AF177" s="9"/>
      <c r="AG177" s="9"/>
      <c r="AH177" s="9"/>
      <c r="AI177" s="9"/>
      <c r="AJ177" s="11"/>
      <c r="AK177" s="11"/>
      <c r="AL177" s="11"/>
      <c r="AM177" s="11"/>
      <c r="AN177" s="11"/>
      <c r="AO177" s="11"/>
      <c r="AP177" s="11"/>
      <c r="AQ177" s="11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O177" s="121"/>
    </row>
    <row r="178">
      <c r="B178" s="113"/>
      <c r="C178" s="113"/>
      <c r="D178" s="113"/>
      <c r="E178" s="113"/>
      <c r="F178" s="113"/>
      <c r="G178" s="113"/>
      <c r="H178" s="113"/>
      <c r="I178" s="113"/>
      <c r="J178" s="4"/>
      <c r="K178" s="4"/>
      <c r="L178" s="4"/>
      <c r="M178" s="4"/>
      <c r="N178" s="4"/>
      <c r="O178" s="4"/>
      <c r="P178" s="4"/>
      <c r="Q178" s="4"/>
      <c r="R178" s="5"/>
      <c r="S178" s="5"/>
      <c r="T178" s="5"/>
      <c r="U178" s="5"/>
      <c r="V178" s="5"/>
      <c r="W178" s="5"/>
      <c r="X178" s="5"/>
      <c r="Y178" s="5"/>
      <c r="AB178" s="9"/>
      <c r="AC178" s="9"/>
      <c r="AD178" s="9"/>
      <c r="AE178" s="9"/>
      <c r="AF178" s="9"/>
      <c r="AG178" s="9"/>
      <c r="AH178" s="9"/>
      <c r="AI178" s="9"/>
      <c r="AJ178" s="11"/>
      <c r="AK178" s="11"/>
      <c r="AL178" s="11"/>
      <c r="AM178" s="11"/>
      <c r="AN178" s="11"/>
      <c r="AO178" s="11"/>
      <c r="AP178" s="11"/>
      <c r="AQ178" s="11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O178" s="121"/>
    </row>
    <row r="179">
      <c r="B179" s="113"/>
      <c r="C179" s="113"/>
      <c r="D179" s="113"/>
      <c r="E179" s="113"/>
      <c r="F179" s="113"/>
      <c r="G179" s="113"/>
      <c r="H179" s="113"/>
      <c r="I179" s="113"/>
      <c r="J179" s="4"/>
      <c r="K179" s="4"/>
      <c r="L179" s="4"/>
      <c r="M179" s="4"/>
      <c r="N179" s="4"/>
      <c r="O179" s="4"/>
      <c r="P179" s="4"/>
      <c r="Q179" s="4"/>
      <c r="R179" s="5"/>
      <c r="S179" s="5"/>
      <c r="T179" s="5"/>
      <c r="U179" s="5"/>
      <c r="V179" s="5"/>
      <c r="W179" s="5"/>
      <c r="X179" s="5"/>
      <c r="Y179" s="5"/>
      <c r="AB179" s="9"/>
      <c r="AC179" s="9"/>
      <c r="AD179" s="9"/>
      <c r="AE179" s="9"/>
      <c r="AF179" s="9"/>
      <c r="AG179" s="9"/>
      <c r="AH179" s="9"/>
      <c r="AI179" s="9"/>
      <c r="AJ179" s="11"/>
      <c r="AK179" s="11"/>
      <c r="AL179" s="11"/>
      <c r="AM179" s="11"/>
      <c r="AN179" s="11"/>
      <c r="AO179" s="11"/>
      <c r="AP179" s="11"/>
      <c r="AQ179" s="11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O179" s="121"/>
    </row>
  </sheetData>
  <conditionalFormatting sqref="BM1:BX179">
    <cfRule type="cellIs" dxfId="6" priority="1" operator="equal">
      <formula>"Normal"</formula>
    </cfRule>
  </conditionalFormatting>
  <conditionalFormatting sqref="BM1:BX179">
    <cfRule type="cellIs" dxfId="7" priority="2" operator="equal">
      <formula>"Mild"</formula>
    </cfRule>
  </conditionalFormatting>
  <conditionalFormatting sqref="BM1:BX179">
    <cfRule type="cellIs" dxfId="8" priority="3" operator="equal">
      <formula>"Moderate"</formula>
    </cfRule>
  </conditionalFormatting>
  <conditionalFormatting sqref="BM1:BX179">
    <cfRule type="cellIs" dxfId="9" priority="4" operator="equal">
      <formula>"Severe"</formula>
    </cfRule>
  </conditionalFormatting>
  <conditionalFormatting sqref="BT1:BT179">
    <cfRule type="cellIs" dxfId="9" priority="5" operator="equal">
      <formula>"Poor"</formula>
    </cfRule>
  </conditionalFormatting>
  <conditionalFormatting sqref="BT1:BT179">
    <cfRule type="cellIs" dxfId="7" priority="6" operator="equal">
      <formula>"Fair"</formula>
    </cfRule>
  </conditionalFormatting>
  <conditionalFormatting sqref="BT1:BT179">
    <cfRule type="cellIs" dxfId="6" priority="7" operator="equal">
      <formula>"Good"</formula>
    </cfRule>
  </conditionalFormatting>
  <conditionalFormatting sqref="BT1:BT179">
    <cfRule type="cellIs" dxfId="10" priority="8" operator="equal">
      <formula>"Excellent"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1.14"/>
  </cols>
  <sheetData>
    <row r="1" ht="36.75" customHeight="1">
      <c r="A1" s="128" t="s">
        <v>1105</v>
      </c>
      <c r="B1" s="128" t="s">
        <v>1019</v>
      </c>
      <c r="C1" s="128" t="s">
        <v>1018</v>
      </c>
      <c r="D1" s="128" t="s">
        <v>1017</v>
      </c>
      <c r="E1" s="128" t="s">
        <v>1020</v>
      </c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30"/>
      <c r="B2" s="130"/>
      <c r="C2" s="130"/>
      <c r="D2" s="130"/>
      <c r="E2" s="131">
        <v>1.0</v>
      </c>
    </row>
    <row r="3">
      <c r="A3" s="131">
        <v>0.0</v>
      </c>
      <c r="B3" s="130"/>
      <c r="C3" s="130"/>
      <c r="D3" s="130"/>
      <c r="E3" s="131">
        <v>2.0</v>
      </c>
    </row>
    <row r="4">
      <c r="A4" s="130"/>
      <c r="B4" s="131">
        <v>0.0</v>
      </c>
      <c r="C4" s="130"/>
      <c r="D4" s="130"/>
      <c r="E4" s="131">
        <v>3.0</v>
      </c>
    </row>
    <row r="5">
      <c r="A5" s="130"/>
      <c r="B5" s="130"/>
      <c r="C5" s="130"/>
      <c r="D5" s="130"/>
      <c r="E5" s="131">
        <v>4.0</v>
      </c>
    </row>
    <row r="6">
      <c r="A6" s="131">
        <v>2.0</v>
      </c>
      <c r="B6" s="130"/>
      <c r="C6" s="130"/>
      <c r="D6" s="130"/>
      <c r="E6" s="131">
        <v>5.0</v>
      </c>
    </row>
    <row r="7">
      <c r="A7" s="131">
        <v>3.0</v>
      </c>
      <c r="B7" s="131">
        <v>1.0</v>
      </c>
      <c r="C7" s="130"/>
      <c r="D7" s="131">
        <v>0.0</v>
      </c>
      <c r="E7" s="131">
        <v>6.0</v>
      </c>
    </row>
    <row r="8">
      <c r="A8" s="130"/>
      <c r="B8" s="130"/>
      <c r="C8" s="130"/>
      <c r="D8" s="130"/>
      <c r="E8" s="131">
        <v>7.0</v>
      </c>
    </row>
    <row r="9">
      <c r="A9" s="130"/>
      <c r="B9" s="130"/>
      <c r="C9" s="130"/>
      <c r="D9" s="130"/>
      <c r="E9" s="131">
        <v>8.0</v>
      </c>
    </row>
    <row r="10">
      <c r="A10" s="131">
        <v>4.0</v>
      </c>
      <c r="B10" s="130"/>
      <c r="C10" s="130"/>
      <c r="D10" s="130"/>
      <c r="E10" s="131">
        <v>9.0</v>
      </c>
    </row>
    <row r="11">
      <c r="A11" s="130"/>
      <c r="B11" s="130"/>
      <c r="C11" s="130"/>
      <c r="D11" s="130"/>
      <c r="E11" s="131">
        <v>10.0</v>
      </c>
    </row>
    <row r="12">
      <c r="A12" s="131">
        <v>5.0</v>
      </c>
      <c r="B12" s="130"/>
      <c r="C12" s="130"/>
      <c r="D12" s="131">
        <v>1.0</v>
      </c>
      <c r="E12" s="131">
        <v>11.0</v>
      </c>
    </row>
    <row r="13">
      <c r="A13" s="130"/>
      <c r="B13" s="130"/>
      <c r="C13" s="130"/>
      <c r="D13" s="130"/>
      <c r="E13" s="131">
        <v>12.0</v>
      </c>
    </row>
    <row r="14">
      <c r="A14" s="130"/>
      <c r="B14" s="131">
        <v>2.0</v>
      </c>
      <c r="C14" s="130"/>
      <c r="D14" s="130"/>
      <c r="E14" s="131">
        <v>13.0</v>
      </c>
    </row>
    <row r="15">
      <c r="A15" s="130"/>
      <c r="B15" s="130"/>
      <c r="C15" s="131">
        <v>0.0</v>
      </c>
      <c r="D15" s="130"/>
      <c r="E15" s="131">
        <v>14.0</v>
      </c>
    </row>
    <row r="16">
      <c r="A16" s="131">
        <v>6.0</v>
      </c>
      <c r="B16" s="130"/>
      <c r="C16" s="130"/>
      <c r="D16" s="130"/>
      <c r="E16" s="131">
        <v>15.0</v>
      </c>
    </row>
    <row r="17">
      <c r="A17" s="130"/>
      <c r="B17" s="130"/>
      <c r="C17" s="130"/>
      <c r="D17" s="131">
        <v>2.0</v>
      </c>
      <c r="E17" s="131">
        <v>16.0</v>
      </c>
    </row>
    <row r="18">
      <c r="A18" s="131">
        <v>7.0</v>
      </c>
      <c r="B18" s="130"/>
      <c r="C18" s="130"/>
      <c r="D18" s="130"/>
      <c r="E18" s="131">
        <v>17.0</v>
      </c>
    </row>
    <row r="19">
      <c r="A19" s="130"/>
      <c r="B19" s="130"/>
      <c r="C19" s="130"/>
      <c r="D19" s="130"/>
      <c r="E19" s="131">
        <v>18.0</v>
      </c>
    </row>
    <row r="20">
      <c r="A20" s="131">
        <v>8.0</v>
      </c>
      <c r="B20" s="131">
        <v>3.0</v>
      </c>
      <c r="C20" s="130"/>
      <c r="D20" s="130"/>
      <c r="E20" s="131">
        <v>19.0</v>
      </c>
    </row>
    <row r="21">
      <c r="A21" s="130"/>
      <c r="B21" s="130"/>
      <c r="C21" s="130"/>
      <c r="D21" s="130"/>
      <c r="E21" s="131">
        <v>20.0</v>
      </c>
    </row>
    <row r="22">
      <c r="A22" s="131">
        <v>9.0</v>
      </c>
      <c r="B22" s="130"/>
      <c r="C22" s="130"/>
      <c r="D22" s="130"/>
      <c r="E22" s="131">
        <v>21.0</v>
      </c>
    </row>
    <row r="23">
      <c r="A23" s="130"/>
      <c r="B23" s="130"/>
      <c r="C23" s="130"/>
      <c r="D23" s="131">
        <v>3.0</v>
      </c>
      <c r="E23" s="131">
        <v>22.0</v>
      </c>
    </row>
    <row r="24">
      <c r="A24" s="130"/>
      <c r="B24" s="130"/>
      <c r="C24" s="130"/>
      <c r="D24" s="130"/>
      <c r="E24" s="131">
        <v>23.0</v>
      </c>
    </row>
    <row r="25">
      <c r="A25" s="131">
        <v>10.0</v>
      </c>
      <c r="B25" s="130"/>
      <c r="C25" s="130"/>
      <c r="D25" s="130"/>
      <c r="E25" s="131">
        <v>24.0</v>
      </c>
    </row>
    <row r="26">
      <c r="A26" s="130"/>
      <c r="B26" s="130"/>
      <c r="C26" s="130"/>
      <c r="D26" s="130"/>
      <c r="E26" s="131">
        <v>25.0</v>
      </c>
    </row>
    <row r="27">
      <c r="A27" s="130"/>
      <c r="B27" s="131">
        <v>4.0</v>
      </c>
      <c r="C27" s="130"/>
      <c r="D27" s="130"/>
      <c r="E27" s="131">
        <v>26.0</v>
      </c>
    </row>
    <row r="28">
      <c r="A28" s="130"/>
      <c r="B28" s="130"/>
      <c r="C28" s="131">
        <v>1.0</v>
      </c>
      <c r="D28" s="130"/>
      <c r="E28" s="131">
        <v>27.0</v>
      </c>
    </row>
    <row r="29">
      <c r="A29" s="131">
        <v>11.0</v>
      </c>
      <c r="B29" s="130"/>
      <c r="C29" s="130"/>
      <c r="D29" s="130"/>
      <c r="E29" s="131">
        <v>28.0</v>
      </c>
    </row>
    <row r="30">
      <c r="A30" s="130"/>
      <c r="B30" s="130"/>
      <c r="C30" s="130"/>
      <c r="D30" s="131">
        <v>4.0</v>
      </c>
      <c r="E30" s="131">
        <v>29.0</v>
      </c>
    </row>
    <row r="31">
      <c r="A31" s="130"/>
      <c r="B31" s="130"/>
      <c r="C31" s="130"/>
      <c r="D31" s="130"/>
      <c r="E31" s="131">
        <v>30.0</v>
      </c>
    </row>
    <row r="32">
      <c r="A32" s="131">
        <v>12.0</v>
      </c>
      <c r="B32" s="131">
        <v>5.0</v>
      </c>
      <c r="C32" s="130"/>
      <c r="D32" s="130"/>
      <c r="E32" s="131">
        <v>31.0</v>
      </c>
    </row>
    <row r="33">
      <c r="A33" s="130"/>
      <c r="B33" s="130"/>
      <c r="C33" s="130"/>
      <c r="D33" s="130"/>
      <c r="E33" s="131">
        <v>32.0</v>
      </c>
    </row>
    <row r="34">
      <c r="A34" s="130"/>
      <c r="B34" s="130"/>
      <c r="C34" s="130"/>
      <c r="D34" s="130"/>
      <c r="E34" s="131">
        <v>33.0</v>
      </c>
    </row>
    <row r="35">
      <c r="A35" s="131">
        <v>13.0</v>
      </c>
      <c r="B35" s="130"/>
      <c r="C35" s="130"/>
      <c r="D35" s="130"/>
      <c r="E35" s="131">
        <v>34.0</v>
      </c>
    </row>
    <row r="36">
      <c r="A36" s="131">
        <v>14.0</v>
      </c>
      <c r="B36" s="130"/>
      <c r="C36" s="130"/>
      <c r="D36" s="130"/>
      <c r="E36" s="131">
        <v>35.0</v>
      </c>
    </row>
    <row r="37">
      <c r="A37" s="130"/>
      <c r="B37" s="130"/>
      <c r="C37" s="130"/>
      <c r="D37" s="131">
        <v>5.0</v>
      </c>
      <c r="E37" s="131">
        <v>36.0</v>
      </c>
    </row>
    <row r="38">
      <c r="A38" s="130"/>
      <c r="B38" s="130"/>
      <c r="C38" s="130"/>
      <c r="D38" s="130"/>
      <c r="E38" s="131">
        <v>37.0</v>
      </c>
    </row>
    <row r="39">
      <c r="A39" s="130"/>
      <c r="B39" s="131">
        <v>6.0</v>
      </c>
      <c r="C39" s="130"/>
      <c r="D39" s="130"/>
      <c r="E39" s="131">
        <v>38.0</v>
      </c>
    </row>
    <row r="40">
      <c r="A40" s="131">
        <v>15.0</v>
      </c>
      <c r="B40" s="130"/>
      <c r="C40" s="130"/>
      <c r="D40" s="130"/>
      <c r="E40" s="131">
        <v>39.0</v>
      </c>
    </row>
    <row r="41">
      <c r="A41" s="130"/>
      <c r="B41" s="130"/>
      <c r="C41" s="130"/>
      <c r="D41" s="130"/>
      <c r="E41" s="131">
        <v>40.0</v>
      </c>
    </row>
    <row r="42">
      <c r="A42" s="131">
        <v>16.0</v>
      </c>
      <c r="B42" s="130"/>
      <c r="C42" s="130"/>
      <c r="D42" s="130"/>
      <c r="E42" s="131">
        <v>41.0</v>
      </c>
    </row>
    <row r="43">
      <c r="A43" s="130"/>
      <c r="B43" s="130"/>
      <c r="C43" s="131">
        <v>2.0</v>
      </c>
      <c r="D43" s="131">
        <v>6.0</v>
      </c>
      <c r="E43" s="131">
        <v>42.0</v>
      </c>
    </row>
    <row r="44">
      <c r="A44" s="130"/>
      <c r="B44" s="130"/>
      <c r="C44" s="130"/>
      <c r="D44" s="130"/>
      <c r="E44" s="131">
        <v>43.0</v>
      </c>
    </row>
    <row r="45">
      <c r="A45" s="131">
        <v>17.0</v>
      </c>
      <c r="B45" s="131">
        <v>7.0</v>
      </c>
      <c r="C45" s="130"/>
      <c r="D45" s="130"/>
      <c r="E45" s="131">
        <v>44.0</v>
      </c>
    </row>
    <row r="46">
      <c r="A46" s="130"/>
      <c r="B46" s="130"/>
      <c r="C46" s="130"/>
      <c r="D46" s="130"/>
      <c r="E46" s="131">
        <v>45.0</v>
      </c>
    </row>
    <row r="47">
      <c r="A47" s="130"/>
      <c r="B47" s="130"/>
      <c r="C47" s="130"/>
      <c r="D47" s="130"/>
      <c r="E47" s="131">
        <v>46.0</v>
      </c>
    </row>
    <row r="48">
      <c r="A48" s="131">
        <v>18.0</v>
      </c>
      <c r="B48" s="130"/>
      <c r="C48" s="130"/>
      <c r="D48" s="131">
        <v>7.0</v>
      </c>
      <c r="E48" s="131">
        <v>47.0</v>
      </c>
    </row>
    <row r="49">
      <c r="A49" s="131">
        <v>19.0</v>
      </c>
      <c r="B49" s="130"/>
      <c r="C49" s="130"/>
      <c r="D49" s="130"/>
      <c r="E49" s="131">
        <v>48.0</v>
      </c>
    </row>
    <row r="50">
      <c r="A50" s="130"/>
      <c r="B50" s="130"/>
      <c r="C50" s="130"/>
      <c r="D50" s="130"/>
      <c r="E50" s="131">
        <v>49.0</v>
      </c>
    </row>
    <row r="51">
      <c r="A51" s="131">
        <v>20.0</v>
      </c>
      <c r="B51" s="131">
        <v>8.0</v>
      </c>
      <c r="C51" s="131">
        <v>3.0</v>
      </c>
      <c r="D51" s="131">
        <v>8.0</v>
      </c>
      <c r="E51" s="131">
        <v>50.0</v>
      </c>
    </row>
    <row r="52">
      <c r="A52" s="130"/>
      <c r="B52" s="130"/>
      <c r="C52" s="130"/>
      <c r="D52" s="130"/>
      <c r="E52" s="131">
        <v>51.0</v>
      </c>
    </row>
    <row r="53">
      <c r="A53" s="130"/>
      <c r="B53" s="130"/>
      <c r="C53" s="130"/>
      <c r="D53" s="130"/>
      <c r="E53" s="131">
        <v>52.0</v>
      </c>
    </row>
    <row r="54">
      <c r="A54" s="131">
        <v>21.0</v>
      </c>
      <c r="B54" s="130"/>
      <c r="C54" s="130"/>
      <c r="D54" s="130"/>
      <c r="E54" s="131">
        <v>53.0</v>
      </c>
    </row>
    <row r="55">
      <c r="A55" s="130"/>
      <c r="B55" s="130"/>
      <c r="C55" s="130"/>
      <c r="D55" s="130"/>
      <c r="E55" s="131">
        <v>54.0</v>
      </c>
    </row>
    <row r="56">
      <c r="A56" s="131">
        <v>22.0</v>
      </c>
      <c r="B56" s="130"/>
      <c r="C56" s="130"/>
      <c r="D56" s="131">
        <v>9.0</v>
      </c>
      <c r="E56" s="131">
        <v>55.0</v>
      </c>
    </row>
    <row r="57">
      <c r="A57" s="130"/>
      <c r="B57" s="130"/>
      <c r="C57" s="130"/>
      <c r="D57" s="130"/>
      <c r="E57" s="131">
        <v>56.0</v>
      </c>
    </row>
    <row r="58">
      <c r="A58" s="131">
        <v>23.0</v>
      </c>
      <c r="B58" s="130"/>
      <c r="C58" s="130"/>
      <c r="D58" s="130"/>
      <c r="E58" s="131">
        <v>57.0</v>
      </c>
    </row>
    <row r="59">
      <c r="A59" s="130"/>
      <c r="B59" s="131">
        <v>9.0</v>
      </c>
      <c r="C59" s="130"/>
      <c r="D59" s="130"/>
      <c r="E59" s="131">
        <v>58.0</v>
      </c>
    </row>
    <row r="60">
      <c r="A60" s="130"/>
      <c r="B60" s="130"/>
      <c r="C60" s="130"/>
      <c r="D60" s="130"/>
      <c r="E60" s="131">
        <v>59.0</v>
      </c>
    </row>
    <row r="61">
      <c r="A61" s="131">
        <v>24.0</v>
      </c>
      <c r="B61" s="130"/>
      <c r="C61" s="130"/>
      <c r="D61" s="131">
        <v>10.0</v>
      </c>
      <c r="E61" s="131">
        <v>60.0</v>
      </c>
    </row>
    <row r="62">
      <c r="A62" s="130"/>
      <c r="B62" s="130"/>
      <c r="C62" s="130"/>
      <c r="D62" s="130"/>
      <c r="E62" s="131">
        <v>61.0</v>
      </c>
    </row>
    <row r="63">
      <c r="A63" s="131">
        <v>25.0</v>
      </c>
      <c r="B63" s="130"/>
      <c r="C63" s="130"/>
      <c r="D63" s="130"/>
      <c r="E63" s="131">
        <v>62.0</v>
      </c>
    </row>
    <row r="64">
      <c r="A64" s="130"/>
      <c r="B64" s="130"/>
      <c r="C64" s="131">
        <v>4.0</v>
      </c>
      <c r="D64" s="130"/>
      <c r="E64" s="131">
        <v>63.0</v>
      </c>
    </row>
    <row r="65">
      <c r="A65" s="130"/>
      <c r="B65" s="130"/>
      <c r="C65" s="130"/>
      <c r="D65" s="131">
        <v>11.0</v>
      </c>
      <c r="E65" s="131">
        <v>64.0</v>
      </c>
    </row>
    <row r="66">
      <c r="A66" s="131">
        <v>26.0</v>
      </c>
      <c r="B66" s="131">
        <v>10.0</v>
      </c>
      <c r="C66" s="130"/>
      <c r="D66" s="130"/>
      <c r="E66" s="131">
        <v>65.0</v>
      </c>
    </row>
    <row r="67">
      <c r="A67" s="130"/>
      <c r="B67" s="130"/>
      <c r="C67" s="130"/>
      <c r="D67" s="130"/>
      <c r="E67" s="131">
        <v>66.0</v>
      </c>
    </row>
    <row r="68">
      <c r="A68" s="131">
        <v>27.0</v>
      </c>
      <c r="B68" s="130"/>
      <c r="C68" s="130"/>
      <c r="D68" s="130"/>
      <c r="E68" s="131">
        <v>67.0</v>
      </c>
    </row>
    <row r="69">
      <c r="A69" s="130"/>
      <c r="B69" s="130"/>
      <c r="C69" s="130"/>
      <c r="D69" s="130"/>
      <c r="E69" s="131">
        <v>68.0</v>
      </c>
    </row>
    <row r="70">
      <c r="A70" s="131">
        <v>28.0</v>
      </c>
      <c r="B70" s="130"/>
      <c r="C70" s="130"/>
      <c r="D70" s="130"/>
      <c r="E70" s="131">
        <v>69.0</v>
      </c>
    </row>
    <row r="71">
      <c r="A71" s="130"/>
      <c r="B71" s="130"/>
      <c r="C71" s="130"/>
      <c r="D71" s="131">
        <v>12.0</v>
      </c>
      <c r="E71" s="131">
        <v>70.0</v>
      </c>
    </row>
    <row r="72">
      <c r="A72" s="130"/>
      <c r="B72" s="130"/>
      <c r="C72" s="130"/>
      <c r="D72" s="130"/>
      <c r="E72" s="131">
        <v>71.0</v>
      </c>
    </row>
    <row r="73">
      <c r="A73" s="130"/>
      <c r="B73" s="130"/>
      <c r="C73" s="130"/>
      <c r="D73" s="130"/>
      <c r="E73" s="131">
        <v>72.0</v>
      </c>
    </row>
    <row r="74">
      <c r="A74" s="131">
        <v>29.0</v>
      </c>
      <c r="B74" s="130"/>
      <c r="C74" s="130"/>
      <c r="D74" s="130"/>
      <c r="E74" s="131">
        <v>73.0</v>
      </c>
    </row>
    <row r="75">
      <c r="A75" s="130"/>
      <c r="B75" s="130"/>
      <c r="C75" s="130"/>
      <c r="D75" s="130"/>
      <c r="E75" s="131">
        <v>74.0</v>
      </c>
    </row>
    <row r="76">
      <c r="A76" s="131">
        <v>30.0</v>
      </c>
      <c r="B76" s="131">
        <v>11.0</v>
      </c>
      <c r="C76" s="131">
        <v>5.0</v>
      </c>
      <c r="D76" s="131">
        <v>13.0</v>
      </c>
      <c r="E76" s="131">
        <v>75.0</v>
      </c>
    </row>
    <row r="77">
      <c r="A77" s="130"/>
      <c r="B77" s="130"/>
      <c r="C77" s="130"/>
      <c r="D77" s="130"/>
      <c r="E77" s="131">
        <v>76.0</v>
      </c>
    </row>
    <row r="78">
      <c r="A78" s="130"/>
      <c r="B78" s="130"/>
      <c r="C78" s="130"/>
      <c r="D78" s="130"/>
      <c r="E78" s="131">
        <v>77.0</v>
      </c>
    </row>
    <row r="79">
      <c r="A79" s="131">
        <v>31.0</v>
      </c>
      <c r="B79" s="130"/>
      <c r="C79" s="130"/>
      <c r="D79" s="130"/>
      <c r="E79" s="131">
        <v>78.0</v>
      </c>
    </row>
    <row r="80">
      <c r="A80" s="130"/>
      <c r="B80" s="130"/>
      <c r="C80" s="131">
        <v>6.0</v>
      </c>
      <c r="D80" s="131">
        <v>14.0</v>
      </c>
      <c r="E80" s="131">
        <v>79.0</v>
      </c>
    </row>
    <row r="81">
      <c r="A81" s="131">
        <v>32.0</v>
      </c>
      <c r="B81" s="131">
        <v>12.0</v>
      </c>
      <c r="C81" s="130"/>
      <c r="D81" s="130"/>
      <c r="E81" s="131">
        <v>80.0</v>
      </c>
    </row>
    <row r="82">
      <c r="A82" s="131">
        <v>33.0</v>
      </c>
      <c r="B82" s="130"/>
      <c r="C82" s="130"/>
      <c r="D82" s="130"/>
      <c r="E82" s="131">
        <v>81.0</v>
      </c>
    </row>
    <row r="83">
      <c r="A83" s="130"/>
      <c r="B83" s="130"/>
      <c r="C83" s="130"/>
      <c r="D83" s="130"/>
      <c r="E83" s="131">
        <v>82.0</v>
      </c>
    </row>
    <row r="84">
      <c r="A84" s="130"/>
      <c r="B84" s="130"/>
      <c r="C84" s="130"/>
      <c r="D84" s="131">
        <v>15.0</v>
      </c>
      <c r="E84" s="131">
        <v>83.0</v>
      </c>
    </row>
    <row r="85">
      <c r="A85" s="131">
        <v>34.0</v>
      </c>
      <c r="B85" s="130"/>
      <c r="C85" s="130"/>
      <c r="D85" s="130"/>
      <c r="E85" s="131">
        <v>84.0</v>
      </c>
    </row>
    <row r="86">
      <c r="A86" s="131">
        <v>35.0</v>
      </c>
      <c r="B86" s="130"/>
      <c r="C86" s="130"/>
      <c r="D86" s="130"/>
      <c r="E86" s="131">
        <v>85.0</v>
      </c>
    </row>
    <row r="87">
      <c r="A87" s="130"/>
      <c r="B87" s="131">
        <v>13.0</v>
      </c>
      <c r="C87" s="131">
        <v>7.0</v>
      </c>
      <c r="D87" s="130"/>
      <c r="E87" s="131">
        <v>86.0</v>
      </c>
    </row>
    <row r="88">
      <c r="A88" s="131">
        <v>36.0</v>
      </c>
      <c r="B88" s="130"/>
      <c r="C88" s="130"/>
      <c r="D88" s="131">
        <v>16.0</v>
      </c>
      <c r="E88" s="131">
        <v>87.0</v>
      </c>
    </row>
    <row r="89">
      <c r="A89" s="131">
        <v>37.0</v>
      </c>
      <c r="B89" s="130"/>
      <c r="C89" s="130"/>
      <c r="D89" s="130"/>
      <c r="E89" s="131">
        <v>88.0</v>
      </c>
    </row>
    <row r="90">
      <c r="A90" s="130"/>
      <c r="B90" s="130"/>
      <c r="C90" s="130"/>
      <c r="D90" s="131">
        <v>17.0</v>
      </c>
      <c r="E90" s="131">
        <v>89.0</v>
      </c>
    </row>
    <row r="91">
      <c r="A91" s="131">
        <v>38.0</v>
      </c>
      <c r="B91" s="130"/>
      <c r="C91" s="131">
        <v>8.0</v>
      </c>
      <c r="D91" s="130"/>
      <c r="E91" s="131">
        <v>90.0</v>
      </c>
    </row>
    <row r="92">
      <c r="A92" s="131">
        <v>39.0</v>
      </c>
      <c r="B92" s="131">
        <v>14.0</v>
      </c>
      <c r="C92" s="130"/>
      <c r="D92" s="130"/>
      <c r="E92" s="131">
        <v>91.0</v>
      </c>
    </row>
    <row r="93">
      <c r="A93" s="131">
        <v>40.0</v>
      </c>
      <c r="B93" s="130"/>
      <c r="C93" s="130"/>
      <c r="D93" s="131">
        <v>18.0</v>
      </c>
      <c r="E93" s="131">
        <v>92.0</v>
      </c>
    </row>
    <row r="94">
      <c r="A94" s="131">
        <v>41.0</v>
      </c>
      <c r="B94" s="130"/>
      <c r="C94" s="131">
        <v>9.0</v>
      </c>
      <c r="D94" s="130"/>
      <c r="E94" s="131">
        <v>93.0</v>
      </c>
    </row>
    <row r="95">
      <c r="A95" s="131">
        <v>42.0</v>
      </c>
      <c r="B95" s="130"/>
      <c r="C95" s="130"/>
      <c r="D95" s="130"/>
      <c r="E95" s="131">
        <v>94.0</v>
      </c>
    </row>
    <row r="96">
      <c r="A96" s="131">
        <v>43.0</v>
      </c>
      <c r="B96" s="130"/>
      <c r="C96" s="130"/>
      <c r="D96" s="131">
        <v>19.0</v>
      </c>
      <c r="E96" s="131">
        <v>95.0</v>
      </c>
    </row>
    <row r="97">
      <c r="A97" s="131">
        <v>44.0</v>
      </c>
      <c r="B97" s="131">
        <v>15.0</v>
      </c>
      <c r="C97" s="130"/>
      <c r="D97" s="130"/>
      <c r="E97" s="131">
        <v>96.0</v>
      </c>
    </row>
    <row r="98">
      <c r="A98" s="131">
        <v>45.0</v>
      </c>
      <c r="B98" s="130"/>
      <c r="C98" s="131">
        <v>10.0</v>
      </c>
      <c r="D98" s="131">
        <v>20.0</v>
      </c>
      <c r="E98" s="131">
        <v>97.0</v>
      </c>
    </row>
    <row r="99">
      <c r="A99" s="131">
        <v>46.0</v>
      </c>
      <c r="B99" s="130"/>
      <c r="C99" s="131">
        <v>11.0</v>
      </c>
      <c r="D99" s="131">
        <v>21.0</v>
      </c>
      <c r="E99" s="131">
        <v>98.0</v>
      </c>
    </row>
    <row r="100">
      <c r="A100" s="131">
        <v>47.0</v>
      </c>
      <c r="B100" s="130"/>
      <c r="C100" s="130"/>
      <c r="D100" s="131">
        <v>22.0</v>
      </c>
      <c r="E100" s="131">
        <v>99.0</v>
      </c>
    </row>
    <row r="101">
      <c r="A101" s="131">
        <v>48.0</v>
      </c>
      <c r="B101" s="130"/>
      <c r="C101" s="130"/>
      <c r="D101" s="130">
        <f>D100</f>
        <v>22</v>
      </c>
      <c r="E101" s="131">
        <v>99.0</v>
      </c>
    </row>
    <row r="102">
      <c r="A102" s="131">
        <v>49.0</v>
      </c>
      <c r="B102" s="131">
        <v>16.0</v>
      </c>
      <c r="C102" s="131">
        <v>12.0</v>
      </c>
      <c r="D102" s="131">
        <v>23.0</v>
      </c>
      <c r="E102" s="131">
        <v>100.0</v>
      </c>
    </row>
    <row r="103">
      <c r="A103" s="131">
        <v>50.0</v>
      </c>
      <c r="B103" s="130">
        <f t="shared" ref="B103:C103" si="1">B$102</f>
        <v>16</v>
      </c>
      <c r="C103" s="130">
        <f t="shared" si="1"/>
        <v>12</v>
      </c>
      <c r="D103" s="130">
        <f>D102</f>
        <v>23</v>
      </c>
      <c r="E103" s="131">
        <v>100.0</v>
      </c>
    </row>
    <row r="104">
      <c r="A104" s="131">
        <v>51.0</v>
      </c>
      <c r="B104" s="130">
        <f t="shared" ref="B104:C104" si="2">B$102</f>
        <v>16</v>
      </c>
      <c r="C104" s="130">
        <f t="shared" si="2"/>
        <v>12</v>
      </c>
      <c r="D104" s="131">
        <v>24.0</v>
      </c>
      <c r="E104" s="131">
        <v>100.0</v>
      </c>
    </row>
    <row r="105">
      <c r="A105" s="132">
        <v>52.0</v>
      </c>
      <c r="B105" s="133">
        <f t="shared" ref="B105:C105" si="3">B$102</f>
        <v>16</v>
      </c>
      <c r="C105" s="133">
        <f t="shared" si="3"/>
        <v>12</v>
      </c>
      <c r="D105" s="133">
        <f>D104</f>
        <v>24</v>
      </c>
      <c r="E105" s="132">
        <v>100.0</v>
      </c>
    </row>
  </sheetData>
  <conditionalFormatting sqref="E1:E1000">
    <cfRule type="colorScale" priority="1">
      <colorScale>
        <cfvo type="formula" val="1"/>
        <cfvo type="formula" val="50"/>
        <cfvo type="formula" val="100"/>
        <color rgb="FF57BB8A"/>
        <color rgb="FFFFEF91"/>
        <color rgb="FFF47275"/>
      </colorScale>
    </cfRule>
  </conditionalFormatting>
  <conditionalFormatting sqref="A1:A1000">
    <cfRule type="colorScale" priority="2">
      <colorScale>
        <cfvo type="formula" val="0"/>
        <cfvo type="formula" val="20"/>
        <cfvo type="formula" val="52"/>
        <color rgb="FF57BB8A"/>
        <color rgb="FFFFEF91"/>
        <color rgb="FFF47275"/>
      </colorScale>
    </cfRule>
  </conditionalFormatting>
  <conditionalFormatting sqref="B1:B1000">
    <cfRule type="colorScale" priority="3">
      <colorScale>
        <cfvo type="formula" val="0"/>
        <cfvo type="formula" val="8"/>
        <cfvo type="formula" val="16"/>
        <color rgb="FF57BB8A"/>
        <color rgb="FFFFEF91"/>
        <color rgb="FFF47275"/>
      </colorScale>
    </cfRule>
  </conditionalFormatting>
  <conditionalFormatting sqref="C1:C1000">
    <cfRule type="colorScale" priority="4">
      <colorScale>
        <cfvo type="formula" val="0"/>
        <cfvo type="formula" val="3"/>
        <cfvo type="formula" val="12"/>
        <color rgb="FF57BB8A"/>
        <color rgb="FFFFEF91"/>
        <color rgb="FFF47275"/>
      </colorScale>
    </cfRule>
  </conditionalFormatting>
  <conditionalFormatting sqref="D1:D1000">
    <cfRule type="colorScale" priority="5">
      <colorScale>
        <cfvo type="formula" val="0"/>
        <cfvo type="formula" val="8"/>
        <cfvo type="formula" val="24"/>
        <color rgb="FF57BB8A"/>
        <color rgb="FFFFEF91"/>
        <color rgb="FFF47275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97"/>
      <c r="B2" s="134" t="s">
        <v>1106</v>
      </c>
      <c r="C2" s="134" t="s">
        <v>1107</v>
      </c>
      <c r="D2" s="135" t="s">
        <v>77</v>
      </c>
      <c r="E2" s="135" t="s">
        <v>78</v>
      </c>
      <c r="F2" s="135" t="s">
        <v>79</v>
      </c>
      <c r="G2" s="135" t="s">
        <v>80</v>
      </c>
      <c r="H2" s="135" t="s">
        <v>81</v>
      </c>
      <c r="I2" s="135" t="s">
        <v>82</v>
      </c>
      <c r="J2" s="135" t="s">
        <v>83</v>
      </c>
      <c r="K2" s="135" t="s">
        <v>84</v>
      </c>
      <c r="L2" s="135" t="s">
        <v>1108</v>
      </c>
      <c r="M2" s="135" t="s">
        <v>87</v>
      </c>
      <c r="N2" s="135" t="s">
        <v>85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</row>
    <row r="3">
      <c r="A3" s="1">
        <v>1.0</v>
      </c>
      <c r="B3" s="136">
        <v>734.0</v>
      </c>
      <c r="C3" s="127">
        <f t="array" ref="C3">IF(B3,INDEX(Outcome_Measures,$B3,3),"")</f>
        <v>2316</v>
      </c>
      <c r="D3" s="137">
        <f t="array" ref="D3">IF(B3,INDEX(Outcome_Measures,$B3,77),"")</f>
        <v>236</v>
      </c>
      <c r="E3" s="138">
        <f t="array" ref="E3">IF(B3,INDEX(Outcome_Measures,$B3,78),"")</f>
        <v>27</v>
      </c>
      <c r="F3" s="138">
        <f t="array" ref="F3">IF(B3,INDEX(Outcome_Measures,$B3,79),"")</f>
        <v>26</v>
      </c>
      <c r="G3" s="138">
        <f t="array" ref="G3">IF(B3,INDEX(Outcome_Measures,$B3,80),"")</f>
        <v>21</v>
      </c>
      <c r="H3" s="138">
        <f t="array" ref="H3">IF(B3,INDEX(Outcome_Measures,$B3,81),"")</f>
        <v>28</v>
      </c>
      <c r="I3" s="138">
        <f t="array" ref="I3">IF(B3,INDEX(Outcome_Measures,$B3,82),"")</f>
        <v>30</v>
      </c>
      <c r="J3" s="138">
        <f t="array" ref="J3">IF(B3,INDEX(Outcome_Measures,$B3,83),"")</f>
        <v>16</v>
      </c>
      <c r="K3" s="138">
        <f t="array" ref="K3">IF(B3,INDEX(Outcome_Measures,$B3,84),"")</f>
        <v>31</v>
      </c>
      <c r="L3" s="138">
        <f t="array" ref="L3">IF(B3,INDEX(Outcome_Measures,$B3,86),"")</f>
        <v>29</v>
      </c>
      <c r="M3" s="138">
        <f t="array" ref="M3">IF(B3,INDEX(Outcome_Measures,$B3,87),"")</f>
        <v>21</v>
      </c>
      <c r="N3" s="139">
        <f t="array" ref="N3">IF(B3,INDEX(Outcome_Measures,$B3,85),"")</f>
        <v>0.7</v>
      </c>
    </row>
    <row r="4">
      <c r="A4" s="1">
        <v>2.0</v>
      </c>
      <c r="B4" s="140"/>
      <c r="C4" s="127" t="str">
        <f t="array" ref="C4">IF(B4,INDEX(Outcome_Measures,$B4,3),"")</f>
        <v/>
      </c>
      <c r="D4" s="141" t="str">
        <f t="array" ref="D4">IF(B4,INDEX(Outcome_Measures,$B4,77),"")</f>
        <v/>
      </c>
      <c r="E4" s="1" t="str">
        <f t="array" ref="E4">IF(B4,INDEX(Outcome_Measures,$B4,78),"")</f>
        <v/>
      </c>
      <c r="F4" s="1" t="str">
        <f t="array" ref="F4">IF(B4,INDEX(Outcome_Measures,$B4,79),"")</f>
        <v/>
      </c>
      <c r="G4" s="1" t="str">
        <f t="array" ref="G4">IF(B4,INDEX(Outcome_Measures,$B4,80),"")</f>
        <v/>
      </c>
      <c r="H4" s="1" t="str">
        <f t="array" ref="H4">IF(B4,INDEX(Outcome_Measures,$B4,81),"")</f>
        <v/>
      </c>
      <c r="I4" s="1" t="str">
        <f t="array" ref="I4">IF(B4,INDEX(Outcome_Measures,$B4,82),"")</f>
        <v/>
      </c>
      <c r="J4" s="1" t="str">
        <f t="array" ref="J4">IF(B4,INDEX(Outcome_Measures,$B4,83),"")</f>
        <v/>
      </c>
      <c r="K4" s="1" t="str">
        <f t="array" ref="K4">IF(B4,INDEX(Outcome_Measures,$B4,84),"")</f>
        <v/>
      </c>
      <c r="L4" s="1" t="str">
        <f t="array" ref="L4">IF(B4,INDEX(Outcome_Measures,$B4,86),"")</f>
        <v/>
      </c>
      <c r="M4" s="1" t="str">
        <f t="array" ref="M4">IF(B4,INDEX(Outcome_Measures,$B4,87),"")</f>
        <v/>
      </c>
      <c r="N4" s="142" t="str">
        <f t="array" ref="N4">IF(B4,INDEX(Outcome_Measures,$B4,85),"")</f>
        <v/>
      </c>
    </row>
    <row r="5">
      <c r="A5" s="1">
        <v>3.0</v>
      </c>
      <c r="B5" s="140"/>
      <c r="C5" s="127" t="str">
        <f t="array" ref="C5">IF(B5,INDEX(Outcome_Measures,$B5,3),"")</f>
        <v/>
      </c>
      <c r="D5" s="141" t="str">
        <f t="array" ref="D5">IF(B5,INDEX(Outcome_Measures,$B5,77),"")</f>
        <v/>
      </c>
      <c r="E5" s="1" t="str">
        <f t="array" ref="E5">IF(B5,INDEX(Outcome_Measures,$B5,78),"")</f>
        <v/>
      </c>
      <c r="F5" s="1" t="str">
        <f t="array" ref="F5">IF(B5,INDEX(Outcome_Measures,$B5,79),"")</f>
        <v/>
      </c>
      <c r="G5" s="1" t="str">
        <f t="array" ref="G5">IF(B5,INDEX(Outcome_Measures,$B5,80),"")</f>
        <v/>
      </c>
      <c r="H5" s="1" t="str">
        <f t="array" ref="H5">IF(B5,INDEX(Outcome_Measures,$B5,81),"")</f>
        <v/>
      </c>
      <c r="I5" s="1" t="str">
        <f t="array" ref="I5">IF(B5,INDEX(Outcome_Measures,$B5,82),"")</f>
        <v/>
      </c>
      <c r="J5" s="1" t="str">
        <f t="array" ref="J5">IF(B5,INDEX(Outcome_Measures,$B5,83),"")</f>
        <v/>
      </c>
      <c r="K5" s="1" t="str">
        <f t="array" ref="K5">IF(B5,INDEX(Outcome_Measures,$B5,84),"")</f>
        <v/>
      </c>
      <c r="L5" s="1" t="str">
        <f t="array" ref="L5">IF(B5,INDEX(Outcome_Measures,$B5,86),"")</f>
        <v/>
      </c>
      <c r="M5" s="1" t="str">
        <f t="array" ref="M5">IF(B5,INDEX(Outcome_Measures,$B5,87),"")</f>
        <v/>
      </c>
      <c r="N5" s="142" t="str">
        <f t="array" ref="N5">IF(B5,INDEX(Outcome_Measures,$B5,85),"")</f>
        <v/>
      </c>
    </row>
    <row r="6">
      <c r="A6" s="1">
        <v>4.0</v>
      </c>
      <c r="B6" s="140"/>
      <c r="C6" s="127" t="str">
        <f t="array" ref="C6">IF(B6,INDEX(Outcome_Measures,$B6,3),"")</f>
        <v/>
      </c>
      <c r="D6" s="141" t="str">
        <f t="array" ref="D6">IF(B6,INDEX(Outcome_Measures,$B6,77),"")</f>
        <v/>
      </c>
      <c r="E6" s="1" t="str">
        <f t="array" ref="E6">IF(B6,INDEX(Outcome_Measures,$B6,78),"")</f>
        <v/>
      </c>
      <c r="F6" s="1" t="str">
        <f t="array" ref="F6">IF(B6,INDEX(Outcome_Measures,$B6,79),"")</f>
        <v/>
      </c>
      <c r="G6" s="1" t="str">
        <f t="array" ref="G6">IF(B6,INDEX(Outcome_Measures,$B6,80),"")</f>
        <v/>
      </c>
      <c r="H6" s="1" t="str">
        <f t="array" ref="H6">IF(B6,INDEX(Outcome_Measures,$B6,81),"")</f>
        <v/>
      </c>
      <c r="I6" s="1" t="str">
        <f t="array" ref="I6">IF(B6,INDEX(Outcome_Measures,$B6,82),"")</f>
        <v/>
      </c>
      <c r="J6" s="1" t="str">
        <f t="array" ref="J6">IF(B6,INDEX(Outcome_Measures,$B6,83),"")</f>
        <v/>
      </c>
      <c r="K6" s="1" t="str">
        <f t="array" ref="K6">IF(B6,INDEX(Outcome_Measures,$B6,84),"")</f>
        <v/>
      </c>
      <c r="L6" s="1" t="str">
        <f t="array" ref="L6">IF(B6,INDEX(Outcome_Measures,$B6,86),"")</f>
        <v/>
      </c>
      <c r="M6" s="1" t="str">
        <f t="array" ref="M6">IF(B6,INDEX(Outcome_Measures,$B6,87),"")</f>
        <v/>
      </c>
      <c r="N6" s="142" t="str">
        <f t="array" ref="N6">IF(B6,INDEX(Outcome_Measures,$B6,85),"")</f>
        <v/>
      </c>
    </row>
    <row r="7">
      <c r="A7" s="1">
        <v>5.0</v>
      </c>
      <c r="B7" s="143"/>
      <c r="C7" s="127" t="str">
        <f t="array" ref="C7">IF(B7,INDEX(Outcome_Measures,$B7,3),"")</f>
        <v/>
      </c>
      <c r="D7" s="141" t="str">
        <f t="array" ref="D7">IF(B7,INDEX(Outcome_Measures,$B7,77),"")</f>
        <v/>
      </c>
      <c r="E7" s="1" t="str">
        <f t="array" ref="E7">IF(B7,INDEX(Outcome_Measures,$B7,78),"")</f>
        <v/>
      </c>
      <c r="F7" s="1" t="str">
        <f t="array" ref="F7">IF(B7,INDEX(Outcome_Measures,$B7,79),"")</f>
        <v/>
      </c>
      <c r="G7" s="1" t="str">
        <f t="array" ref="G7">IF(B7,INDEX(Outcome_Measures,$B7,80),"")</f>
        <v/>
      </c>
      <c r="H7" s="1" t="str">
        <f t="array" ref="H7">IF(B7,INDEX(Outcome_Measures,$B7,81),"")</f>
        <v/>
      </c>
      <c r="I7" s="1" t="str">
        <f t="array" ref="I7">IF(B7,INDEX(Outcome_Measures,$B7,82),"")</f>
        <v/>
      </c>
      <c r="J7" s="1" t="str">
        <f t="array" ref="J7">IF(B7,INDEX(Outcome_Measures,$B7,83),"")</f>
        <v/>
      </c>
      <c r="K7" s="1" t="str">
        <f t="array" ref="K7">IF(B7,INDEX(Outcome_Measures,$B7,84),"")</f>
        <v/>
      </c>
      <c r="L7" s="1" t="str">
        <f t="array" ref="L7">IF(B7,INDEX(Outcome_Measures,$B7,86),"")</f>
        <v/>
      </c>
      <c r="M7" s="1" t="str">
        <f t="array" ref="M7">IF(B7,INDEX(Outcome_Measures,$B7,87),"")</f>
        <v/>
      </c>
      <c r="N7" s="142" t="str">
        <f t="array" ref="N7">IF(B7,INDEX(Outcome_Measures,$B7,85),"")</f>
        <v/>
      </c>
    </row>
    <row r="8">
      <c r="A8" s="1">
        <v>6.0</v>
      </c>
      <c r="B8" s="144"/>
      <c r="D8" s="145" t="str">
        <f t="array" ref="D8">IF(B8,INDEX(Outcome_Measures,$B8,77),"")</f>
        <v/>
      </c>
      <c r="E8" s="146" t="str">
        <f t="array" ref="E8">IF(B8,INDEX(Outcome_Measures,$B8,78),"")</f>
        <v/>
      </c>
      <c r="F8" s="146" t="str">
        <f t="array" ref="F8">IF(B8,INDEX(Outcome_Measures,$B8,79),"")</f>
        <v/>
      </c>
      <c r="G8" s="146" t="str">
        <f t="array" ref="G8">IF(B8,INDEX(Outcome_Measures,$B8,80),"")</f>
        <v/>
      </c>
      <c r="H8" s="146" t="str">
        <f t="array" ref="H8">IF(B8,INDEX(Outcome_Measures,$B8,81),"")</f>
        <v/>
      </c>
      <c r="I8" s="146" t="str">
        <f t="array" ref="I8">IF(B8,INDEX(Outcome_Measures,$B8,82),"")</f>
        <v/>
      </c>
      <c r="J8" s="146" t="str">
        <f t="array" ref="J8">IF(B8,INDEX(Outcome_Measures,$B8,83),"")</f>
        <v/>
      </c>
      <c r="K8" s="146" t="str">
        <f t="array" ref="K8">IF(B8,INDEX(Outcome_Measures,$B8,84),"")</f>
        <v/>
      </c>
      <c r="L8" s="146" t="str">
        <f t="array" ref="L8">IF(B8,INDEX(Outcome_Measures,$B8,86),"")</f>
        <v/>
      </c>
      <c r="M8" s="146" t="str">
        <f t="array" ref="M8">IF(B8,INDEX(Outcome_Measures,$B8,87),"")</f>
        <v/>
      </c>
      <c r="N8" s="147" t="str">
        <f t="array" ref="N8">IF(B8,INDEX(Outcome_Measures,$B8,85),"")</f>
        <v/>
      </c>
    </row>
    <row r="10">
      <c r="C10" s="148" t="s">
        <v>1107</v>
      </c>
      <c r="D10" s="135" t="s">
        <v>78</v>
      </c>
      <c r="E10" s="135" t="s">
        <v>79</v>
      </c>
      <c r="F10" s="135" t="s">
        <v>80</v>
      </c>
      <c r="G10" s="135" t="s">
        <v>81</v>
      </c>
      <c r="H10" s="135" t="s">
        <v>82</v>
      </c>
      <c r="I10" s="135" t="s">
        <v>83</v>
      </c>
      <c r="J10" s="135" t="s">
        <v>84</v>
      </c>
      <c r="K10" s="135" t="s">
        <v>1108</v>
      </c>
      <c r="L10" s="135" t="s">
        <v>87</v>
      </c>
      <c r="M10" s="135" t="s">
        <v>85</v>
      </c>
    </row>
    <row r="11">
      <c r="B11" s="1">
        <v>1.0</v>
      </c>
      <c r="C11" s="149">
        <f>C3</f>
        <v>2316</v>
      </c>
      <c r="D11" s="150">
        <f>IF(E3, VLOOKUP(E3,PhysFunc_Con,2,0),"")</f>
        <v>40.1</v>
      </c>
      <c r="E11" s="151">
        <f>IF(F3, VLOOKUP(F3,Anxiety_Con,2,0),"")</f>
        <v>64.5</v>
      </c>
      <c r="F11" s="151">
        <f>IF(G3,VLOOKUP(G3,Depression_Con,2,0),"")</f>
        <v>59.4</v>
      </c>
      <c r="G11" s="151">
        <f>IF(H3,Vlookup(H3,Fatigue_Con,2,0),"")</f>
        <v>61.3</v>
      </c>
      <c r="H11" s="151">
        <f>IF(I3, VLOOKUP(I3,Sleep_Con,2,0),"")</f>
        <v>60.4</v>
      </c>
      <c r="I11" s="151">
        <f>IF(J3, VLOOKUP(J3,Social_Con,2,0),"")</f>
        <v>36.9</v>
      </c>
      <c r="J11" s="151">
        <f>IF(K3, VLOOKUP(K3,PainInt_Con,2,0),"")</f>
        <v>66.2</v>
      </c>
      <c r="K11" s="152">
        <f>IF(L3, VLOOKUP(L3,CognitiveAbil_Con,2,0),"")</f>
        <v>48.16</v>
      </c>
      <c r="L11" s="152">
        <f>IF(M3, VLOOKUP(M3,CognitiveFunc_Con,2,0),"")</f>
        <v>37.93</v>
      </c>
      <c r="M11" s="153">
        <f t="shared" ref="M11:M15" si="1">N3</f>
        <v>0.7</v>
      </c>
    </row>
    <row r="12">
      <c r="B12" s="1">
        <v>2.0</v>
      </c>
      <c r="D12" s="154" t="str">
        <f>IF(E4, VLOOKUP(E4,PhysFunc_Con,2,0),"")</f>
        <v/>
      </c>
      <c r="E12" s="155" t="str">
        <f>IF(F4, VLOOKUP(F4,Anxiety_Con,2,0),"")</f>
        <v/>
      </c>
      <c r="F12" s="155" t="str">
        <f>IF(G4,VLOOKUP(G4,Depression_Con,2,0),"")</f>
        <v/>
      </c>
      <c r="G12" s="155" t="str">
        <f>IF(H4,Vlookup(H4,Fatigue_Con,2,0),"")</f>
        <v/>
      </c>
      <c r="H12" s="155" t="str">
        <f>IF(I4, VLOOKUP(I4,Sleep_Con,2,0),"")</f>
        <v/>
      </c>
      <c r="I12" s="155" t="str">
        <f>IF(J4, VLOOKUP(J4,Social_Con,2,0),"")</f>
        <v/>
      </c>
      <c r="J12" s="155" t="str">
        <f>IF(K4, VLOOKUP(K4,PainInt_Con,2,0),"")</f>
        <v/>
      </c>
      <c r="K12" s="156" t="str">
        <f>IF(L4, VLOOKUP(L4,CognitiveAbil_Con,2,0),"")</f>
        <v/>
      </c>
      <c r="L12" s="156" t="str">
        <f>IF(M4, VLOOKUP(M4,CognitiveFunc_Con,2,0),"")</f>
        <v/>
      </c>
      <c r="M12" s="157" t="str">
        <f t="shared" si="1"/>
        <v/>
      </c>
    </row>
    <row r="13">
      <c r="B13" s="1">
        <v>3.0</v>
      </c>
      <c r="D13" s="154" t="str">
        <f>IF(E5, VLOOKUP(E5,PhysFunc_Con,2,0),"")</f>
        <v/>
      </c>
      <c r="E13" s="155" t="str">
        <f>IF(F5, VLOOKUP(F5,Anxiety_Con,2,0),"")</f>
        <v/>
      </c>
      <c r="F13" s="155" t="str">
        <f>IF(G5,VLOOKUP(G5,Depression_Con,2,0),"")</f>
        <v/>
      </c>
      <c r="G13" s="155" t="str">
        <f>IF(H5,Vlookup(H5,Fatigue_Con,2,0),"")</f>
        <v/>
      </c>
      <c r="H13" s="155" t="str">
        <f>IF(I5, VLOOKUP(I5,Sleep_Con,2,0),"")</f>
        <v/>
      </c>
      <c r="I13" s="155" t="str">
        <f>IF(J5, VLOOKUP(J5,Social_Con,2,0),"")</f>
        <v/>
      </c>
      <c r="J13" s="155" t="str">
        <f>IF(K5, VLOOKUP(K5,PainInt_Con,2,0),"")</f>
        <v/>
      </c>
      <c r="K13" s="156" t="str">
        <f>IF(L5, VLOOKUP(L5,CognitiveAbil_Con,2,0),"")</f>
        <v/>
      </c>
      <c r="L13" s="156" t="str">
        <f>IF(M5, VLOOKUP(M5,CognitiveFunc_Con,2,0),"")</f>
        <v/>
      </c>
      <c r="M13" s="157" t="str">
        <f t="shared" si="1"/>
        <v/>
      </c>
    </row>
    <row r="14">
      <c r="B14" s="1">
        <v>4.0</v>
      </c>
      <c r="D14" s="154" t="str">
        <f>IF(E6, VLOOKUP(E6,PhysFunc_Con,2,0),"")</f>
        <v/>
      </c>
      <c r="E14" s="155" t="str">
        <f>IF(F6, VLOOKUP(F6,Anxiety_Con,2,0),"")</f>
        <v/>
      </c>
      <c r="F14" s="155" t="str">
        <f>IF(G6,VLOOKUP(G6,Depression_Con,2,0),"")</f>
        <v/>
      </c>
      <c r="G14" s="155" t="str">
        <f>IF(H6,Vlookup(H6,Fatigue_Con,2,0),"")</f>
        <v/>
      </c>
      <c r="H14" s="155" t="str">
        <f>IF(I6, VLOOKUP(I6,Sleep_Con,2,0),"")</f>
        <v/>
      </c>
      <c r="I14" s="155" t="str">
        <f>IF(J6, VLOOKUP(J6,Social_Con,2,0),"")</f>
        <v/>
      </c>
      <c r="J14" s="155" t="str">
        <f>IF(K6, VLOOKUP(K6,PainInt_Con,2,0),"")</f>
        <v/>
      </c>
      <c r="K14" s="156" t="str">
        <f>IF(L6, VLOOKUP(L6,CognitiveAbil_Con,2,0),"")</f>
        <v/>
      </c>
      <c r="L14" s="156" t="str">
        <f>IF(M6, VLOOKUP(M6,CognitiveFunc_Con,2,0),"")</f>
        <v/>
      </c>
      <c r="M14" s="157" t="str">
        <f t="shared" si="1"/>
        <v/>
      </c>
    </row>
    <row r="15">
      <c r="B15" s="1">
        <v>5.0</v>
      </c>
      <c r="D15" s="158" t="str">
        <f>IF(E7, VLOOKUP(E7,PhysFunc_Con,2,0),"")</f>
        <v/>
      </c>
      <c r="E15" s="156" t="str">
        <f>IF(F7, VLOOKUP(F7,Anxiety_Con,2,0),"")</f>
        <v/>
      </c>
      <c r="F15" s="156" t="str">
        <f>IF(G7,VLOOKUP(G7,Depression_Con,2,0),"")</f>
        <v/>
      </c>
      <c r="G15" s="156" t="str">
        <f>IF(H7,Vlookup(H7,Fatigue_Con,2,0),"")</f>
        <v/>
      </c>
      <c r="H15" s="156" t="str">
        <f>IF(I7, VLOOKUP(I7,Sleep_Con,2,0),"")</f>
        <v/>
      </c>
      <c r="I15" s="156" t="str">
        <f>IF(J7, VLOOKUP(J7,Social_Con,2,0),"")</f>
        <v/>
      </c>
      <c r="J15" s="156" t="str">
        <f>IF(K7, VLOOKUP(K7,PainInt_Con,2,0),"")</f>
        <v/>
      </c>
      <c r="K15" s="156" t="str">
        <f>IF(L7, VLOOKUP(L7,CognitiveAbil_Con,2,0),"")</f>
        <v/>
      </c>
      <c r="L15" s="156" t="str">
        <f>IF(M7, VLOOKUP(M7,CognitiveFunc_Con,2,0),"")</f>
        <v/>
      </c>
      <c r="M15" s="159" t="str">
        <f t="shared" si="1"/>
        <v/>
      </c>
    </row>
  </sheetData>
  <mergeCells count="1">
    <mergeCell ref="C11:C1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4" max="4" width="6.14"/>
    <col customWidth="1" min="8" max="8" width="6.14"/>
    <col customWidth="1" min="12" max="12" width="6.14"/>
    <col customWidth="1" min="16" max="16" width="6.14"/>
    <col customWidth="1" min="20" max="20" width="6.14"/>
  </cols>
  <sheetData>
    <row r="1" ht="33.75" customHeight="1">
      <c r="A1" s="160" t="s">
        <v>1109</v>
      </c>
      <c r="D1" s="161"/>
      <c r="E1" s="160" t="s">
        <v>1110</v>
      </c>
      <c r="H1" s="161"/>
      <c r="I1" s="160" t="s">
        <v>1111</v>
      </c>
      <c r="L1" s="161"/>
      <c r="M1" s="160" t="s">
        <v>1112</v>
      </c>
      <c r="P1" s="161"/>
      <c r="Q1" s="160" t="s">
        <v>1113</v>
      </c>
      <c r="T1" s="161"/>
      <c r="U1" s="160" t="s">
        <v>1114</v>
      </c>
      <c r="X1" s="161"/>
      <c r="Y1" s="161"/>
      <c r="Z1" s="161"/>
    </row>
    <row r="2">
      <c r="A2" s="162" t="s">
        <v>1115</v>
      </c>
      <c r="B2" s="162" t="s">
        <v>88</v>
      </c>
      <c r="C2" s="162" t="s">
        <v>1116</v>
      </c>
      <c r="E2" s="163" t="s">
        <v>1115</v>
      </c>
      <c r="F2" s="163" t="s">
        <v>88</v>
      </c>
      <c r="G2" s="163" t="s">
        <v>1116</v>
      </c>
      <c r="I2" s="164" t="s">
        <v>1115</v>
      </c>
      <c r="J2" s="164" t="s">
        <v>88</v>
      </c>
      <c r="K2" s="164" t="s">
        <v>1116</v>
      </c>
      <c r="M2" s="165" t="s">
        <v>1115</v>
      </c>
      <c r="N2" s="165" t="s">
        <v>88</v>
      </c>
      <c r="O2" s="165" t="s">
        <v>1116</v>
      </c>
      <c r="Q2" s="166" t="s">
        <v>1115</v>
      </c>
      <c r="R2" s="166" t="s">
        <v>88</v>
      </c>
      <c r="S2" s="166" t="s">
        <v>1116</v>
      </c>
      <c r="U2" s="167" t="s">
        <v>1115</v>
      </c>
      <c r="V2" s="167" t="s">
        <v>88</v>
      </c>
      <c r="W2" s="167" t="s">
        <v>1116</v>
      </c>
    </row>
    <row r="3">
      <c r="A3" s="15">
        <v>8.0</v>
      </c>
      <c r="B3" s="168">
        <v>33.5</v>
      </c>
      <c r="C3" s="168">
        <v>5.9</v>
      </c>
      <c r="E3" s="117">
        <v>8.0</v>
      </c>
      <c r="F3" s="169">
        <v>35.2</v>
      </c>
      <c r="G3" s="169">
        <v>5.8</v>
      </c>
      <c r="I3" s="118">
        <v>8.0</v>
      </c>
      <c r="J3" s="170">
        <v>34.0</v>
      </c>
      <c r="K3" s="170">
        <v>5.6</v>
      </c>
      <c r="M3" s="171">
        <v>8.0</v>
      </c>
      <c r="N3" s="172">
        <v>17.68</v>
      </c>
      <c r="O3" s="172">
        <v>3.96</v>
      </c>
      <c r="Q3" s="173">
        <v>8.0</v>
      </c>
      <c r="R3" s="174">
        <v>14.0</v>
      </c>
      <c r="S3" s="174">
        <v>4.0</v>
      </c>
      <c r="U3" s="7">
        <v>10.0</v>
      </c>
      <c r="V3" s="7">
        <v>30.3</v>
      </c>
      <c r="W3" s="7">
        <v>5.5</v>
      </c>
    </row>
    <row r="4">
      <c r="A4" s="15">
        <v>9.0</v>
      </c>
      <c r="B4" s="168">
        <v>38.0</v>
      </c>
      <c r="C4" s="168">
        <v>4.9</v>
      </c>
      <c r="E4" s="117">
        <v>9.0</v>
      </c>
      <c r="F4" s="169">
        <v>40.4</v>
      </c>
      <c r="G4" s="169">
        <v>4.6</v>
      </c>
      <c r="I4" s="118">
        <v>9.0</v>
      </c>
      <c r="J4" s="170">
        <v>38.7</v>
      </c>
      <c r="K4" s="170">
        <v>4.4</v>
      </c>
      <c r="M4" s="171">
        <v>9.0</v>
      </c>
      <c r="N4" s="172">
        <v>19.97</v>
      </c>
      <c r="O4" s="172">
        <v>3.9</v>
      </c>
      <c r="Q4" s="173">
        <v>9.0</v>
      </c>
      <c r="R4" s="174">
        <v>17.0</v>
      </c>
      <c r="S4" s="174">
        <v>3.0</v>
      </c>
      <c r="U4" s="7">
        <v>11.0</v>
      </c>
      <c r="V4" s="7">
        <v>34.3</v>
      </c>
      <c r="W4" s="7">
        <v>4.7</v>
      </c>
    </row>
    <row r="5">
      <c r="A5" s="15">
        <v>10.0</v>
      </c>
      <c r="B5" s="168">
        <v>40.6</v>
      </c>
      <c r="C5" s="168">
        <v>4.7</v>
      </c>
      <c r="E5" s="117">
        <v>10.0</v>
      </c>
      <c r="F5" s="169">
        <v>43.2</v>
      </c>
      <c r="G5" s="169">
        <v>4.2</v>
      </c>
      <c r="I5" s="118">
        <v>10.0</v>
      </c>
      <c r="J5" s="170">
        <v>40.6</v>
      </c>
      <c r="K5" s="170">
        <v>4.2</v>
      </c>
      <c r="M5" s="171">
        <v>10.0</v>
      </c>
      <c r="N5" s="172">
        <v>21.43</v>
      </c>
      <c r="O5" s="172">
        <v>3.9</v>
      </c>
      <c r="Q5" s="173">
        <v>10.0</v>
      </c>
      <c r="R5" s="174">
        <v>19.0</v>
      </c>
      <c r="S5" s="174">
        <v>3.0</v>
      </c>
      <c r="U5" s="7">
        <v>12.0</v>
      </c>
      <c r="V5" s="7">
        <v>36.9</v>
      </c>
      <c r="W5" s="7">
        <v>4.4</v>
      </c>
    </row>
    <row r="6">
      <c r="A6" s="15">
        <v>11.0</v>
      </c>
      <c r="B6" s="168">
        <v>43.0</v>
      </c>
      <c r="C6" s="168">
        <v>4.4</v>
      </c>
      <c r="E6" s="117">
        <v>11.0</v>
      </c>
      <c r="F6" s="169">
        <v>45.5</v>
      </c>
      <c r="G6" s="169">
        <v>3.9</v>
      </c>
      <c r="I6" s="118">
        <v>11.0</v>
      </c>
      <c r="J6" s="170">
        <v>42.7</v>
      </c>
      <c r="K6" s="170">
        <v>3.8</v>
      </c>
      <c r="M6" s="171">
        <v>11.0</v>
      </c>
      <c r="N6" s="172">
        <v>23.04</v>
      </c>
      <c r="O6" s="172">
        <v>3.74</v>
      </c>
      <c r="Q6" s="173">
        <v>11.0</v>
      </c>
      <c r="R6" s="174">
        <v>20.0</v>
      </c>
      <c r="S6" s="174">
        <v>3.0</v>
      </c>
      <c r="U6" s="7">
        <v>13.0</v>
      </c>
      <c r="V6" s="7">
        <v>39.0</v>
      </c>
      <c r="W6" s="7">
        <v>4.1</v>
      </c>
    </row>
    <row r="7">
      <c r="A7" s="15">
        <v>12.0</v>
      </c>
      <c r="B7" s="168">
        <v>44.9</v>
      </c>
      <c r="C7" s="168">
        <v>4.2</v>
      </c>
      <c r="E7" s="117">
        <v>12.0</v>
      </c>
      <c r="F7" s="169">
        <v>47.4</v>
      </c>
      <c r="G7" s="169">
        <v>3.7</v>
      </c>
      <c r="I7" s="118">
        <v>12.0</v>
      </c>
      <c r="J7" s="170">
        <v>44.3</v>
      </c>
      <c r="K7" s="170">
        <v>3.7</v>
      </c>
      <c r="M7" s="171">
        <v>12.0</v>
      </c>
      <c r="N7" s="172">
        <v>24.4</v>
      </c>
      <c r="O7" s="172">
        <v>3.66</v>
      </c>
      <c r="Q7" s="173">
        <v>12.0</v>
      </c>
      <c r="R7" s="174">
        <v>21.0</v>
      </c>
      <c r="S7" s="174">
        <v>3.0</v>
      </c>
      <c r="U7" s="7">
        <v>14.0</v>
      </c>
      <c r="V7" s="7">
        <v>40.9</v>
      </c>
      <c r="W7" s="7">
        <v>3.9</v>
      </c>
    </row>
    <row r="8">
      <c r="A8" s="15">
        <v>13.0</v>
      </c>
      <c r="B8" s="168">
        <v>46.7</v>
      </c>
      <c r="C8" s="168">
        <v>4.0</v>
      </c>
      <c r="E8" s="117">
        <v>13.0</v>
      </c>
      <c r="F8" s="169">
        <v>49.1</v>
      </c>
      <c r="G8" s="169">
        <v>3.5</v>
      </c>
      <c r="I8" s="118">
        <v>13.0</v>
      </c>
      <c r="J8" s="170">
        <v>45.8</v>
      </c>
      <c r="K8" s="170">
        <v>3.4</v>
      </c>
      <c r="M8" s="171">
        <v>13.0</v>
      </c>
      <c r="N8" s="172">
        <v>25.72</v>
      </c>
      <c r="O8" s="172">
        <v>3.55</v>
      </c>
      <c r="Q8" s="173">
        <v>13.0</v>
      </c>
      <c r="R8" s="174">
        <v>22.0</v>
      </c>
      <c r="S8" s="174">
        <v>3.0</v>
      </c>
      <c r="U8" s="7">
        <v>15.0</v>
      </c>
      <c r="V8" s="7">
        <v>42.5</v>
      </c>
      <c r="W8" s="7">
        <v>3.8</v>
      </c>
    </row>
    <row r="9">
      <c r="A9" s="15">
        <v>14.0</v>
      </c>
      <c r="B9" s="168">
        <v>48.3</v>
      </c>
      <c r="C9" s="168">
        <v>3.9</v>
      </c>
      <c r="E9" s="175">
        <v>14.0</v>
      </c>
      <c r="F9" s="176" t="s">
        <v>1117</v>
      </c>
      <c r="G9" s="177">
        <v>3.3</v>
      </c>
      <c r="I9" s="118">
        <v>14.0</v>
      </c>
      <c r="J9" s="170">
        <v>47.1</v>
      </c>
      <c r="K9" s="170">
        <v>3.3</v>
      </c>
      <c r="M9" s="171">
        <v>14.0</v>
      </c>
      <c r="N9" s="172">
        <v>26.94</v>
      </c>
      <c r="O9" s="172">
        <v>3.48</v>
      </c>
      <c r="Q9" s="173">
        <v>14.0</v>
      </c>
      <c r="R9" s="174">
        <v>23.0</v>
      </c>
      <c r="S9" s="174">
        <v>3.0</v>
      </c>
      <c r="U9" s="7">
        <v>16.0</v>
      </c>
      <c r="V9" s="7">
        <v>44.0</v>
      </c>
      <c r="W9" s="7">
        <v>3.7</v>
      </c>
    </row>
    <row r="10">
      <c r="A10" s="178">
        <v>15.0</v>
      </c>
      <c r="B10" s="179" t="s">
        <v>1118</v>
      </c>
      <c r="C10" s="180">
        <v>3.8</v>
      </c>
      <c r="E10" s="117">
        <v>15.0</v>
      </c>
      <c r="F10" s="169">
        <v>52.0</v>
      </c>
      <c r="G10" s="169">
        <v>3.2</v>
      </c>
      <c r="I10" s="118">
        <v>15.0</v>
      </c>
      <c r="J10" s="170">
        <v>48.4</v>
      </c>
      <c r="K10" s="170">
        <v>3.2</v>
      </c>
      <c r="M10" s="171">
        <v>15.0</v>
      </c>
      <c r="N10" s="172">
        <v>28.11</v>
      </c>
      <c r="O10" s="172">
        <v>3.42</v>
      </c>
      <c r="Q10" s="173">
        <v>15.0</v>
      </c>
      <c r="R10" s="174">
        <v>24.0</v>
      </c>
      <c r="S10" s="174">
        <v>3.0</v>
      </c>
      <c r="U10" s="7">
        <v>17.0</v>
      </c>
      <c r="V10" s="7">
        <v>45.4</v>
      </c>
      <c r="W10" s="7">
        <v>3.6</v>
      </c>
    </row>
    <row r="11">
      <c r="A11" s="15">
        <v>16.0</v>
      </c>
      <c r="B11" s="168">
        <v>51.2</v>
      </c>
      <c r="C11" s="168">
        <v>3.8</v>
      </c>
      <c r="E11" s="117">
        <v>16.0</v>
      </c>
      <c r="F11" s="169">
        <v>53.3</v>
      </c>
      <c r="G11" s="169">
        <v>3.2</v>
      </c>
      <c r="I11" s="181">
        <v>16.0</v>
      </c>
      <c r="J11" s="182" t="s">
        <v>1119</v>
      </c>
      <c r="K11" s="183">
        <v>3.2</v>
      </c>
      <c r="M11" s="171">
        <v>16.0</v>
      </c>
      <c r="N11" s="172">
        <v>29.24</v>
      </c>
      <c r="O11" s="172">
        <v>3.38</v>
      </c>
      <c r="Q11" s="173">
        <v>16.0</v>
      </c>
      <c r="R11" s="174">
        <v>25.0</v>
      </c>
      <c r="S11" s="174">
        <v>3.0</v>
      </c>
      <c r="U11" s="7">
        <v>18.0</v>
      </c>
      <c r="V11" s="7">
        <v>46.7</v>
      </c>
      <c r="W11" s="7">
        <v>3.5</v>
      </c>
    </row>
    <row r="12">
      <c r="A12" s="15">
        <v>17.0</v>
      </c>
      <c r="B12" s="168">
        <v>52.5</v>
      </c>
      <c r="C12" s="168">
        <v>3.7</v>
      </c>
      <c r="E12" s="117">
        <v>17.0</v>
      </c>
      <c r="F12" s="169">
        <v>54.5</v>
      </c>
      <c r="G12" s="169">
        <v>3.1</v>
      </c>
      <c r="I12" s="118">
        <v>17.0</v>
      </c>
      <c r="J12" s="170">
        <v>50.6</v>
      </c>
      <c r="K12" s="170">
        <v>3.1</v>
      </c>
      <c r="M12" s="171">
        <v>17.0</v>
      </c>
      <c r="N12" s="172">
        <v>30.35</v>
      </c>
      <c r="O12" s="172">
        <v>3.35</v>
      </c>
      <c r="Q12" s="173">
        <v>17.0</v>
      </c>
      <c r="R12" s="174">
        <v>26.0</v>
      </c>
      <c r="S12" s="174">
        <v>3.0</v>
      </c>
      <c r="U12" s="7">
        <v>19.0</v>
      </c>
      <c r="V12" s="7">
        <v>47.9</v>
      </c>
      <c r="W12" s="7">
        <v>3.5</v>
      </c>
    </row>
    <row r="13">
      <c r="A13" s="15">
        <v>18.0</v>
      </c>
      <c r="B13" s="168">
        <v>53.8</v>
      </c>
      <c r="C13" s="168">
        <v>3.7</v>
      </c>
      <c r="E13" s="117">
        <v>18.0</v>
      </c>
      <c r="F13" s="169">
        <v>55.7</v>
      </c>
      <c r="G13" s="169">
        <v>3.1</v>
      </c>
      <c r="I13" s="118">
        <v>18.0</v>
      </c>
      <c r="J13" s="170">
        <v>51.7</v>
      </c>
      <c r="K13" s="170">
        <v>3.1</v>
      </c>
      <c r="M13" s="171">
        <v>18.0</v>
      </c>
      <c r="N13" s="172">
        <v>31.43</v>
      </c>
      <c r="O13" s="172">
        <v>3.33</v>
      </c>
      <c r="Q13" s="173">
        <v>18.0</v>
      </c>
      <c r="R13" s="174">
        <v>27.0</v>
      </c>
      <c r="S13" s="174">
        <v>3.0</v>
      </c>
      <c r="U13" s="7">
        <v>20.0</v>
      </c>
      <c r="V13" s="7">
        <v>49.1</v>
      </c>
      <c r="W13" s="7">
        <v>3.4</v>
      </c>
    </row>
    <row r="14">
      <c r="A14" s="15">
        <v>19.0</v>
      </c>
      <c r="B14" s="168">
        <v>55.1</v>
      </c>
      <c r="C14" s="168">
        <v>3.7</v>
      </c>
      <c r="E14" s="117">
        <v>19.0</v>
      </c>
      <c r="F14" s="169">
        <v>56.8</v>
      </c>
      <c r="G14" s="169">
        <v>3.0</v>
      </c>
      <c r="I14" s="118">
        <v>19.0</v>
      </c>
      <c r="J14" s="170">
        <v>52.7</v>
      </c>
      <c r="K14" s="170">
        <v>3.1</v>
      </c>
      <c r="M14" s="171">
        <v>19.0</v>
      </c>
      <c r="N14" s="172">
        <v>32.5</v>
      </c>
      <c r="O14" s="172">
        <v>3.32</v>
      </c>
      <c r="Q14" s="173">
        <v>19.0</v>
      </c>
      <c r="R14" s="174">
        <v>28.0</v>
      </c>
      <c r="S14" s="174">
        <v>3.0</v>
      </c>
      <c r="U14" s="184">
        <v>21.0</v>
      </c>
      <c r="V14" s="185" t="s">
        <v>1120</v>
      </c>
      <c r="W14" s="186">
        <v>3.4</v>
      </c>
    </row>
    <row r="15">
      <c r="A15" s="15">
        <v>20.0</v>
      </c>
      <c r="B15" s="168">
        <v>56.3</v>
      </c>
      <c r="C15" s="168">
        <v>3.7</v>
      </c>
      <c r="E15" s="117">
        <v>20.0</v>
      </c>
      <c r="F15" s="169">
        <v>57.9</v>
      </c>
      <c r="G15" s="169">
        <v>3.0</v>
      </c>
      <c r="I15" s="118">
        <v>20.0</v>
      </c>
      <c r="J15" s="170">
        <v>53.7</v>
      </c>
      <c r="K15" s="170">
        <v>3.0</v>
      </c>
      <c r="M15" s="171">
        <v>20.0</v>
      </c>
      <c r="N15" s="172">
        <v>33.55</v>
      </c>
      <c r="O15" s="172">
        <v>3.31</v>
      </c>
      <c r="Q15" s="173">
        <v>20.0</v>
      </c>
      <c r="R15" s="174">
        <v>28.0</v>
      </c>
      <c r="S15" s="174">
        <v>3.0</v>
      </c>
      <c r="U15" s="7">
        <v>22.0</v>
      </c>
      <c r="V15" s="7">
        <v>51.3</v>
      </c>
      <c r="W15" s="7">
        <v>3.4</v>
      </c>
    </row>
    <row r="16">
      <c r="A16" s="15">
        <v>21.0</v>
      </c>
      <c r="B16" s="168">
        <v>57.5</v>
      </c>
      <c r="C16" s="168">
        <v>3.7</v>
      </c>
      <c r="E16" s="117">
        <v>21.0</v>
      </c>
      <c r="F16" s="169">
        <v>59.0</v>
      </c>
      <c r="G16" s="169">
        <v>3.0</v>
      </c>
      <c r="I16" s="118">
        <v>21.0</v>
      </c>
      <c r="J16" s="170">
        <v>54.7</v>
      </c>
      <c r="K16" s="170">
        <v>3.0</v>
      </c>
      <c r="M16" s="171">
        <v>21.0</v>
      </c>
      <c r="N16" s="172">
        <v>34.6</v>
      </c>
      <c r="O16" s="172">
        <v>3.31</v>
      </c>
      <c r="Q16" s="173">
        <v>21.0</v>
      </c>
      <c r="R16" s="174">
        <v>29.0</v>
      </c>
      <c r="S16" s="174">
        <v>3.0</v>
      </c>
      <c r="U16" s="7">
        <v>23.0</v>
      </c>
      <c r="V16" s="7">
        <v>52.4</v>
      </c>
      <c r="W16" s="7">
        <v>3.4</v>
      </c>
    </row>
    <row r="17">
      <c r="A17" s="15">
        <v>22.0</v>
      </c>
      <c r="B17" s="168">
        <v>58.7</v>
      </c>
      <c r="C17" s="168">
        <v>3.7</v>
      </c>
      <c r="E17" s="117">
        <v>22.0</v>
      </c>
      <c r="F17" s="169">
        <v>60.0</v>
      </c>
      <c r="G17" s="169">
        <v>3.0</v>
      </c>
      <c r="I17" s="118">
        <v>22.0</v>
      </c>
      <c r="J17" s="170">
        <v>55.7</v>
      </c>
      <c r="K17" s="170">
        <v>3.0</v>
      </c>
      <c r="M17" s="171">
        <v>22.0</v>
      </c>
      <c r="N17" s="172">
        <v>35.64</v>
      </c>
      <c r="O17" s="172">
        <v>3.31</v>
      </c>
      <c r="Q17" s="173">
        <v>22.0</v>
      </c>
      <c r="R17" s="174">
        <v>30.0</v>
      </c>
      <c r="S17" s="174">
        <v>3.0</v>
      </c>
      <c r="U17" s="7">
        <v>24.0</v>
      </c>
      <c r="V17" s="7">
        <v>53.5</v>
      </c>
      <c r="W17" s="7">
        <v>3.4</v>
      </c>
    </row>
    <row r="18">
      <c r="A18" s="15">
        <v>23.0</v>
      </c>
      <c r="B18" s="168">
        <v>59.9</v>
      </c>
      <c r="C18" s="168">
        <v>3.7</v>
      </c>
      <c r="E18" s="117">
        <v>23.0</v>
      </c>
      <c r="F18" s="169">
        <v>61.1</v>
      </c>
      <c r="G18" s="169">
        <v>3.0</v>
      </c>
      <c r="I18" s="118">
        <v>23.0</v>
      </c>
      <c r="J18" s="170">
        <v>56.6</v>
      </c>
      <c r="K18" s="170">
        <v>3.0</v>
      </c>
      <c r="M18" s="171">
        <v>23.0</v>
      </c>
      <c r="N18" s="172">
        <v>36.68</v>
      </c>
      <c r="O18" s="172">
        <v>3.31</v>
      </c>
      <c r="Q18" s="173">
        <v>23.0</v>
      </c>
      <c r="R18" s="174">
        <v>31.0</v>
      </c>
      <c r="S18" s="174">
        <v>3.0</v>
      </c>
      <c r="U18" s="7">
        <v>25.0</v>
      </c>
      <c r="V18" s="7">
        <v>54.5</v>
      </c>
      <c r="W18" s="7">
        <v>3.4</v>
      </c>
    </row>
    <row r="19">
      <c r="A19" s="15">
        <v>24.0</v>
      </c>
      <c r="B19" s="168">
        <v>61.0</v>
      </c>
      <c r="C19" s="168">
        <v>3.7</v>
      </c>
      <c r="E19" s="117">
        <v>24.0</v>
      </c>
      <c r="F19" s="169">
        <v>62.1</v>
      </c>
      <c r="G19" s="169">
        <v>3.0</v>
      </c>
      <c r="I19" s="118">
        <v>24.0</v>
      </c>
      <c r="J19" s="170">
        <v>57.6</v>
      </c>
      <c r="K19" s="170">
        <v>3.0</v>
      </c>
      <c r="M19" s="171">
        <v>24.0</v>
      </c>
      <c r="N19" s="172">
        <v>37.72</v>
      </c>
      <c r="O19" s="172">
        <v>3.32</v>
      </c>
      <c r="Q19" s="173">
        <v>24.0</v>
      </c>
      <c r="R19" s="174">
        <v>32.0</v>
      </c>
      <c r="S19" s="174">
        <v>3.0</v>
      </c>
      <c r="U19" s="7">
        <v>26.0</v>
      </c>
      <c r="V19" s="7">
        <v>55.6</v>
      </c>
      <c r="W19" s="7">
        <v>3.4</v>
      </c>
    </row>
    <row r="20">
      <c r="A20" s="15">
        <v>25.0</v>
      </c>
      <c r="B20" s="168">
        <v>62.2</v>
      </c>
      <c r="C20" s="168">
        <v>3.7</v>
      </c>
      <c r="E20" s="117">
        <v>25.0</v>
      </c>
      <c r="F20" s="169">
        <v>63.1</v>
      </c>
      <c r="G20" s="169">
        <v>3.0</v>
      </c>
      <c r="I20" s="118">
        <v>25.0</v>
      </c>
      <c r="J20" s="170">
        <v>58.5</v>
      </c>
      <c r="K20" s="170">
        <v>3.0</v>
      </c>
      <c r="M20" s="171">
        <v>25.0</v>
      </c>
      <c r="N20" s="172">
        <v>38.76</v>
      </c>
      <c r="O20" s="172">
        <v>3.32</v>
      </c>
      <c r="Q20" s="173">
        <v>25.0</v>
      </c>
      <c r="R20" s="174">
        <v>33.0</v>
      </c>
      <c r="S20" s="174">
        <v>3.0</v>
      </c>
      <c r="U20" s="7">
        <v>27.0</v>
      </c>
      <c r="V20" s="7">
        <v>56.6</v>
      </c>
      <c r="W20" s="7">
        <v>3.4</v>
      </c>
    </row>
    <row r="21">
      <c r="A21" s="15">
        <v>26.0</v>
      </c>
      <c r="B21" s="168">
        <v>63.4</v>
      </c>
      <c r="C21" s="168">
        <v>3.7</v>
      </c>
      <c r="E21" s="117">
        <v>26.0</v>
      </c>
      <c r="F21" s="169">
        <v>64.1</v>
      </c>
      <c r="G21" s="169">
        <v>3.0</v>
      </c>
      <c r="I21" s="118">
        <v>26.0</v>
      </c>
      <c r="J21" s="170">
        <v>59.5</v>
      </c>
      <c r="K21" s="170">
        <v>3.0</v>
      </c>
      <c r="M21" s="171">
        <v>26.0</v>
      </c>
      <c r="N21" s="172">
        <v>39.82</v>
      </c>
      <c r="O21" s="172">
        <v>3.32</v>
      </c>
      <c r="Q21" s="173">
        <v>26.0</v>
      </c>
      <c r="R21" s="174">
        <v>33.0</v>
      </c>
      <c r="S21" s="174">
        <v>3.0</v>
      </c>
      <c r="U21" s="7">
        <v>28.0</v>
      </c>
      <c r="V21" s="7">
        <v>57.6</v>
      </c>
      <c r="W21" s="7">
        <v>3.4</v>
      </c>
    </row>
    <row r="22">
      <c r="A22" s="15">
        <v>27.0</v>
      </c>
      <c r="B22" s="168">
        <v>64.5</v>
      </c>
      <c r="C22" s="168">
        <v>3.7</v>
      </c>
      <c r="E22" s="117">
        <v>27.0</v>
      </c>
      <c r="F22" s="169">
        <v>65.1</v>
      </c>
      <c r="G22" s="169">
        <v>3.0</v>
      </c>
      <c r="I22" s="118">
        <v>27.0</v>
      </c>
      <c r="J22" s="170">
        <v>60.4</v>
      </c>
      <c r="K22" s="170">
        <v>3.0</v>
      </c>
      <c r="M22" s="171">
        <v>27.0</v>
      </c>
      <c r="N22" s="172">
        <v>40.9</v>
      </c>
      <c r="O22" s="172">
        <v>3.33</v>
      </c>
      <c r="Q22" s="173">
        <v>27.0</v>
      </c>
      <c r="R22" s="174">
        <v>34.0</v>
      </c>
      <c r="S22" s="174">
        <v>3.0</v>
      </c>
      <c r="U22" s="7">
        <v>29.0</v>
      </c>
      <c r="V22" s="7">
        <v>58.6</v>
      </c>
      <c r="W22" s="7">
        <v>3.3</v>
      </c>
    </row>
    <row r="23">
      <c r="A23" s="15">
        <v>28.0</v>
      </c>
      <c r="B23" s="168">
        <v>65.7</v>
      </c>
      <c r="C23" s="168">
        <v>3.6</v>
      </c>
      <c r="E23" s="117">
        <v>28.0</v>
      </c>
      <c r="F23" s="169">
        <v>66.1</v>
      </c>
      <c r="G23" s="169">
        <v>3.0</v>
      </c>
      <c r="I23" s="118">
        <v>28.0</v>
      </c>
      <c r="J23" s="170">
        <v>61.4</v>
      </c>
      <c r="K23" s="170">
        <v>3.0</v>
      </c>
      <c r="M23" s="171">
        <v>28.0</v>
      </c>
      <c r="N23" s="172">
        <v>41.99</v>
      </c>
      <c r="O23" s="172">
        <v>3.34</v>
      </c>
      <c r="Q23" s="173">
        <v>28.0</v>
      </c>
      <c r="R23" s="174">
        <v>35.0</v>
      </c>
      <c r="S23" s="174">
        <v>3.0</v>
      </c>
      <c r="U23" s="7">
        <v>30.0</v>
      </c>
      <c r="V23" s="7">
        <v>59.6</v>
      </c>
      <c r="W23" s="7">
        <v>3.3</v>
      </c>
    </row>
    <row r="24">
      <c r="A24" s="15">
        <v>29.0</v>
      </c>
      <c r="B24" s="168">
        <v>66.9</v>
      </c>
      <c r="C24" s="168">
        <v>3.6</v>
      </c>
      <c r="E24" s="117">
        <v>29.0</v>
      </c>
      <c r="F24" s="169">
        <v>67.2</v>
      </c>
      <c r="G24" s="169">
        <v>2.9</v>
      </c>
      <c r="I24" s="118">
        <v>29.0</v>
      </c>
      <c r="J24" s="170">
        <v>62.4</v>
      </c>
      <c r="K24" s="170">
        <v>3.0</v>
      </c>
      <c r="M24" s="171">
        <v>29.0</v>
      </c>
      <c r="N24" s="172">
        <v>43.12</v>
      </c>
      <c r="O24" s="172">
        <v>3.36</v>
      </c>
      <c r="Q24" s="173">
        <v>29.0</v>
      </c>
      <c r="R24" s="174">
        <v>36.0</v>
      </c>
      <c r="S24" s="174">
        <v>3.0</v>
      </c>
      <c r="U24" s="7">
        <v>31.0</v>
      </c>
      <c r="V24" s="7">
        <v>60.6</v>
      </c>
      <c r="W24" s="7">
        <v>3.3</v>
      </c>
    </row>
    <row r="25">
      <c r="A25" s="15">
        <v>30.0</v>
      </c>
      <c r="B25" s="168">
        <v>68.1</v>
      </c>
      <c r="C25" s="168">
        <v>3.6</v>
      </c>
      <c r="E25" s="117">
        <v>30.0</v>
      </c>
      <c r="F25" s="169">
        <v>68.2</v>
      </c>
      <c r="G25" s="169">
        <v>2.9</v>
      </c>
      <c r="I25" s="118">
        <v>30.0</v>
      </c>
      <c r="J25" s="170">
        <v>63.4</v>
      </c>
      <c r="K25" s="170">
        <v>3.0</v>
      </c>
      <c r="M25" s="171">
        <v>30.0</v>
      </c>
      <c r="N25" s="172">
        <v>44.27</v>
      </c>
      <c r="O25" s="172">
        <v>3.38</v>
      </c>
      <c r="Q25" s="173">
        <v>30.0</v>
      </c>
      <c r="R25" s="174">
        <v>37.0</v>
      </c>
      <c r="S25" s="174">
        <v>3.0</v>
      </c>
      <c r="U25" s="7">
        <v>32.0</v>
      </c>
      <c r="V25" s="7">
        <v>61.6</v>
      </c>
      <c r="W25" s="7">
        <v>3.3</v>
      </c>
    </row>
    <row r="26">
      <c r="A26" s="15">
        <v>31.0</v>
      </c>
      <c r="B26" s="168">
        <v>69.3</v>
      </c>
      <c r="C26" s="168">
        <v>3.7</v>
      </c>
      <c r="E26" s="117">
        <v>31.0</v>
      </c>
      <c r="F26" s="169">
        <v>69.3</v>
      </c>
      <c r="G26" s="169">
        <v>3.0</v>
      </c>
      <c r="I26" s="118">
        <v>31.0</v>
      </c>
      <c r="J26" s="170">
        <v>64.4</v>
      </c>
      <c r="K26" s="170">
        <v>3.0</v>
      </c>
      <c r="M26" s="171">
        <v>31.0</v>
      </c>
      <c r="N26" s="172">
        <v>45.47</v>
      </c>
      <c r="O26" s="172">
        <v>3.41</v>
      </c>
      <c r="Q26" s="173">
        <v>31.0</v>
      </c>
      <c r="R26" s="174">
        <v>38.0</v>
      </c>
      <c r="S26" s="174">
        <v>3.0</v>
      </c>
      <c r="U26" s="7">
        <v>33.0</v>
      </c>
      <c r="V26" s="7">
        <v>62.6</v>
      </c>
      <c r="W26" s="7">
        <v>3.3</v>
      </c>
    </row>
    <row r="27">
      <c r="A27" s="15">
        <v>32.0</v>
      </c>
      <c r="B27" s="168">
        <v>70.6</v>
      </c>
      <c r="C27" s="168">
        <v>3.7</v>
      </c>
      <c r="E27" s="117">
        <v>32.0</v>
      </c>
      <c r="F27" s="169">
        <v>70.3</v>
      </c>
      <c r="G27" s="169">
        <v>3.0</v>
      </c>
      <c r="I27" s="118">
        <v>32.0</v>
      </c>
      <c r="J27" s="170">
        <v>65.4</v>
      </c>
      <c r="K27" s="170">
        <v>3.1</v>
      </c>
      <c r="M27" s="171">
        <v>32.0</v>
      </c>
      <c r="N27" s="172">
        <v>46.71</v>
      </c>
      <c r="O27" s="172">
        <v>3.45</v>
      </c>
      <c r="Q27" s="173">
        <v>32.0</v>
      </c>
      <c r="R27" s="174">
        <v>39.0</v>
      </c>
      <c r="S27" s="174">
        <v>3.0</v>
      </c>
      <c r="U27" s="7">
        <v>34.0</v>
      </c>
      <c r="V27" s="7">
        <v>63.6</v>
      </c>
      <c r="W27" s="7">
        <v>3.3</v>
      </c>
    </row>
    <row r="28">
      <c r="A28" s="15">
        <v>33.0</v>
      </c>
      <c r="B28" s="168">
        <v>71.8</v>
      </c>
      <c r="C28" s="168">
        <v>3.7</v>
      </c>
      <c r="E28" s="117">
        <v>33.0</v>
      </c>
      <c r="F28" s="169">
        <v>71.4</v>
      </c>
      <c r="G28" s="169">
        <v>3.0</v>
      </c>
      <c r="I28" s="118">
        <v>33.0</v>
      </c>
      <c r="J28" s="170">
        <v>66.5</v>
      </c>
      <c r="K28" s="170">
        <v>3.1</v>
      </c>
      <c r="M28" s="171">
        <v>33.0</v>
      </c>
      <c r="N28" s="172">
        <v>48.03</v>
      </c>
      <c r="O28" s="172">
        <v>3.52</v>
      </c>
      <c r="Q28" s="173">
        <v>33.0</v>
      </c>
      <c r="R28" s="174">
        <v>40.0</v>
      </c>
      <c r="S28" s="174">
        <v>3.0</v>
      </c>
      <c r="U28" s="7">
        <v>35.0</v>
      </c>
      <c r="V28" s="7">
        <v>64.6</v>
      </c>
      <c r="W28" s="7">
        <v>3.3</v>
      </c>
    </row>
    <row r="29">
      <c r="A29" s="15">
        <v>34.0</v>
      </c>
      <c r="B29" s="168">
        <v>73.2</v>
      </c>
      <c r="C29" s="168">
        <v>3.7</v>
      </c>
      <c r="E29" s="117">
        <v>34.0</v>
      </c>
      <c r="F29" s="169">
        <v>72.6</v>
      </c>
      <c r="G29" s="169">
        <v>3.0</v>
      </c>
      <c r="I29" s="118">
        <v>34.0</v>
      </c>
      <c r="J29" s="170">
        <v>67.6</v>
      </c>
      <c r="K29" s="170">
        <v>3.2</v>
      </c>
      <c r="M29" s="187">
        <v>34.0</v>
      </c>
      <c r="N29" s="188" t="s">
        <v>1121</v>
      </c>
      <c r="O29" s="189">
        <v>3.62</v>
      </c>
      <c r="Q29" s="173">
        <v>34.0</v>
      </c>
      <c r="R29" s="174">
        <v>41.0</v>
      </c>
      <c r="S29" s="174">
        <v>3.0</v>
      </c>
      <c r="U29" s="7">
        <v>36.0</v>
      </c>
      <c r="V29" s="7">
        <v>65.6</v>
      </c>
      <c r="W29" s="7">
        <v>3.3</v>
      </c>
    </row>
    <row r="30">
      <c r="A30" s="15">
        <v>35.0</v>
      </c>
      <c r="B30" s="168">
        <v>74.6</v>
      </c>
      <c r="C30" s="168">
        <v>3.8</v>
      </c>
      <c r="E30" s="117">
        <v>35.0</v>
      </c>
      <c r="F30" s="169">
        <v>73.8</v>
      </c>
      <c r="G30" s="169">
        <v>3.1</v>
      </c>
      <c r="I30" s="118">
        <v>35.0</v>
      </c>
      <c r="J30" s="170">
        <v>68.8</v>
      </c>
      <c r="K30" s="170">
        <v>3.2</v>
      </c>
      <c r="M30" s="171">
        <v>35.0</v>
      </c>
      <c r="N30" s="172">
        <v>50.94</v>
      </c>
      <c r="O30" s="172">
        <v>3.74</v>
      </c>
      <c r="Q30" s="173">
        <v>35.0</v>
      </c>
      <c r="R30" s="174">
        <v>43.0</v>
      </c>
      <c r="S30" s="174">
        <v>4.0</v>
      </c>
      <c r="U30" s="7">
        <v>37.0</v>
      </c>
      <c r="V30" s="7">
        <v>66.7</v>
      </c>
      <c r="W30" s="7">
        <v>3.3</v>
      </c>
    </row>
    <row r="31">
      <c r="A31" s="15">
        <v>36.0</v>
      </c>
      <c r="B31" s="168">
        <v>76.0</v>
      </c>
      <c r="C31" s="168">
        <v>3.8</v>
      </c>
      <c r="E31" s="117">
        <v>36.0</v>
      </c>
      <c r="F31" s="169">
        <v>75.1</v>
      </c>
      <c r="G31" s="169">
        <v>3.2</v>
      </c>
      <c r="I31" s="118">
        <v>36.0</v>
      </c>
      <c r="J31" s="170">
        <v>70.1</v>
      </c>
      <c r="K31" s="170">
        <v>3.3</v>
      </c>
      <c r="M31" s="171">
        <v>36.0</v>
      </c>
      <c r="N31" s="172">
        <v>52.64</v>
      </c>
      <c r="O31" s="172">
        <v>3.94</v>
      </c>
      <c r="Q31" s="173">
        <v>36.0</v>
      </c>
      <c r="R31" s="174">
        <v>45.0</v>
      </c>
      <c r="S31" s="174">
        <v>4.0</v>
      </c>
      <c r="U31" s="7">
        <v>38.0</v>
      </c>
      <c r="V31" s="7">
        <v>67.7</v>
      </c>
      <c r="W31" s="7">
        <v>3.3</v>
      </c>
    </row>
    <row r="32">
      <c r="A32" s="15">
        <v>37.0</v>
      </c>
      <c r="B32" s="168">
        <v>77.6</v>
      </c>
      <c r="C32" s="168">
        <v>3.9</v>
      </c>
      <c r="E32" s="117">
        <v>37.0</v>
      </c>
      <c r="F32" s="169">
        <v>76.5</v>
      </c>
      <c r="G32" s="169">
        <v>3.3</v>
      </c>
      <c r="I32" s="118">
        <v>37.0</v>
      </c>
      <c r="J32" s="170">
        <v>71.5</v>
      </c>
      <c r="K32" s="170">
        <v>3.4</v>
      </c>
      <c r="M32" s="171">
        <v>37.0</v>
      </c>
      <c r="N32" s="172">
        <v>54.48</v>
      </c>
      <c r="O32" s="172">
        <v>4.09</v>
      </c>
      <c r="Q32" s="173">
        <v>37.0</v>
      </c>
      <c r="R32" s="174">
        <v>46.0</v>
      </c>
      <c r="S32" s="174">
        <v>4.0</v>
      </c>
      <c r="U32" s="7">
        <v>39.0</v>
      </c>
      <c r="V32" s="7">
        <v>68.7</v>
      </c>
      <c r="W32" s="7">
        <v>3.3</v>
      </c>
    </row>
    <row r="33">
      <c r="A33" s="15">
        <v>38.0</v>
      </c>
      <c r="B33" s="168">
        <v>79.3</v>
      </c>
      <c r="C33" s="168">
        <v>4.0</v>
      </c>
      <c r="E33" s="117">
        <v>38.0</v>
      </c>
      <c r="F33" s="169">
        <v>78.1</v>
      </c>
      <c r="G33" s="169">
        <v>3.5</v>
      </c>
      <c r="I33" s="118">
        <v>38.0</v>
      </c>
      <c r="J33" s="170">
        <v>73.2</v>
      </c>
      <c r="K33" s="170">
        <v>3.7</v>
      </c>
      <c r="M33" s="171">
        <v>38.0</v>
      </c>
      <c r="N33" s="172">
        <v>56.82</v>
      </c>
      <c r="O33" s="172">
        <v>4.48</v>
      </c>
      <c r="Q33" s="173">
        <v>38.0</v>
      </c>
      <c r="R33" s="174">
        <v>48.0</v>
      </c>
      <c r="S33" s="174">
        <v>4.0</v>
      </c>
      <c r="U33" s="7">
        <v>40.0</v>
      </c>
      <c r="V33" s="7">
        <v>69.8</v>
      </c>
      <c r="W33" s="7">
        <v>3.3</v>
      </c>
    </row>
    <row r="34">
      <c r="A34" s="15">
        <v>39.0</v>
      </c>
      <c r="B34" s="168">
        <v>81.1</v>
      </c>
      <c r="C34" s="168">
        <v>3.9</v>
      </c>
      <c r="E34" s="117">
        <v>39.0</v>
      </c>
      <c r="F34" s="169">
        <v>79.9</v>
      </c>
      <c r="G34" s="169">
        <v>3.6</v>
      </c>
      <c r="I34" s="118">
        <v>39.0</v>
      </c>
      <c r="J34" s="170">
        <v>75.0</v>
      </c>
      <c r="K34" s="170">
        <v>3.8</v>
      </c>
      <c r="M34" s="171">
        <v>39.0</v>
      </c>
      <c r="N34" s="172">
        <v>59.52</v>
      </c>
      <c r="O34" s="172">
        <v>4.81</v>
      </c>
      <c r="Q34" s="190">
        <v>39.0</v>
      </c>
      <c r="R34" s="191" t="s">
        <v>1122</v>
      </c>
      <c r="S34" s="192">
        <v>5.0</v>
      </c>
      <c r="U34" s="7">
        <v>41.0</v>
      </c>
      <c r="V34" s="7">
        <v>70.9</v>
      </c>
      <c r="W34" s="7">
        <v>3.3</v>
      </c>
    </row>
    <row r="35">
      <c r="A35" s="15">
        <v>40.0</v>
      </c>
      <c r="B35" s="168">
        <v>83.3</v>
      </c>
      <c r="C35" s="168">
        <v>3.8</v>
      </c>
      <c r="E35" s="117">
        <v>40.0</v>
      </c>
      <c r="F35" s="169">
        <v>82.4</v>
      </c>
      <c r="G35" s="169">
        <v>3.7</v>
      </c>
      <c r="I35" s="118">
        <v>40.0</v>
      </c>
      <c r="J35" s="170">
        <v>78.0</v>
      </c>
      <c r="K35" s="170">
        <v>4.3</v>
      </c>
      <c r="M35" s="171">
        <v>40.0</v>
      </c>
      <c r="N35" s="172">
        <v>64.44</v>
      </c>
      <c r="O35" s="172">
        <v>5.96</v>
      </c>
      <c r="Q35" s="173">
        <v>40.0</v>
      </c>
      <c r="R35" s="174">
        <v>59.0</v>
      </c>
      <c r="S35" s="174">
        <v>7.0</v>
      </c>
      <c r="U35" s="7">
        <v>42.0</v>
      </c>
      <c r="V35" s="7">
        <v>72.0</v>
      </c>
      <c r="W35" s="7">
        <v>3.4</v>
      </c>
    </row>
    <row r="36">
      <c r="U36" s="7">
        <v>43.0</v>
      </c>
      <c r="V36" s="7">
        <v>73.2</v>
      </c>
      <c r="W36" s="7">
        <v>3.4</v>
      </c>
    </row>
    <row r="37">
      <c r="A37" s="148" t="s">
        <v>1123</v>
      </c>
      <c r="M37" s="148" t="s">
        <v>1123</v>
      </c>
      <c r="U37" s="7">
        <v>44.0</v>
      </c>
      <c r="V37" s="7">
        <v>74.4</v>
      </c>
      <c r="W37" s="7">
        <v>3.4</v>
      </c>
    </row>
    <row r="38">
      <c r="U38" s="7">
        <v>45.0</v>
      </c>
      <c r="V38" s="7">
        <v>75.7</v>
      </c>
      <c r="W38" s="7">
        <v>3.5</v>
      </c>
    </row>
    <row r="39">
      <c r="U39" s="7">
        <v>46.0</v>
      </c>
      <c r="V39" s="7">
        <v>77.0</v>
      </c>
      <c r="W39" s="7">
        <v>3.6</v>
      </c>
    </row>
    <row r="40">
      <c r="U40" s="7">
        <v>47.0</v>
      </c>
      <c r="V40" s="7">
        <v>78.5</v>
      </c>
      <c r="W40" s="7">
        <v>3.6</v>
      </c>
    </row>
    <row r="41">
      <c r="U41" s="7">
        <v>48.0</v>
      </c>
      <c r="V41" s="7">
        <v>80.2</v>
      </c>
      <c r="W41" s="7">
        <v>3.7</v>
      </c>
    </row>
    <row r="42">
      <c r="U42" s="7">
        <v>49.0</v>
      </c>
      <c r="V42" s="7">
        <v>82.0</v>
      </c>
      <c r="W42" s="7">
        <v>3.7</v>
      </c>
    </row>
    <row r="43">
      <c r="U43" s="7">
        <v>50.0</v>
      </c>
      <c r="V43" s="7">
        <v>84.0</v>
      </c>
      <c r="W43" s="7">
        <v>3.5</v>
      </c>
    </row>
  </sheetData>
  <mergeCells count="6">
    <mergeCell ref="A1:C1"/>
    <mergeCell ref="E1:G1"/>
    <mergeCell ref="I1:K1"/>
    <mergeCell ref="M1:O1"/>
    <mergeCell ref="Q1:S1"/>
    <mergeCell ref="U1:W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4" max="4" width="4.0"/>
    <col customWidth="1" min="8" max="8" width="4.0"/>
    <col customWidth="1" min="12" max="12" width="4.0"/>
    <col customWidth="1" min="16" max="16" width="4.0"/>
    <col customWidth="1" min="20" max="20" width="4.0"/>
    <col customWidth="1" min="24" max="24" width="4.0"/>
    <col customWidth="1" min="28" max="28" width="3.86"/>
    <col customWidth="1" min="32" max="32" width="3.86"/>
  </cols>
  <sheetData>
    <row r="1" ht="33.75" customHeight="1">
      <c r="A1" s="160" t="s">
        <v>1124</v>
      </c>
      <c r="D1" s="161"/>
      <c r="E1" s="160" t="s">
        <v>1125</v>
      </c>
      <c r="H1" s="161"/>
      <c r="I1" s="160" t="s">
        <v>1126</v>
      </c>
      <c r="L1" s="161"/>
      <c r="M1" s="160" t="s">
        <v>1127</v>
      </c>
      <c r="P1" s="161"/>
      <c r="Q1" s="160" t="s">
        <v>1128</v>
      </c>
      <c r="T1" s="161"/>
      <c r="U1" s="160" t="s">
        <v>1129</v>
      </c>
      <c r="X1" s="161"/>
      <c r="Y1" s="160" t="s">
        <v>1130</v>
      </c>
      <c r="AB1" s="26"/>
      <c r="AC1" s="193" t="s">
        <v>1131</v>
      </c>
      <c r="AF1" s="26"/>
      <c r="AG1" s="193" t="s">
        <v>1132</v>
      </c>
    </row>
    <row r="2">
      <c r="A2" s="162" t="s">
        <v>1115</v>
      </c>
      <c r="B2" s="162" t="s">
        <v>88</v>
      </c>
      <c r="C2" s="162" t="s">
        <v>1116</v>
      </c>
      <c r="E2" s="163" t="s">
        <v>1115</v>
      </c>
      <c r="F2" s="163" t="s">
        <v>88</v>
      </c>
      <c r="G2" s="163" t="s">
        <v>1116</v>
      </c>
      <c r="I2" s="164" t="s">
        <v>1115</v>
      </c>
      <c r="J2" s="164" t="s">
        <v>88</v>
      </c>
      <c r="K2" s="164" t="s">
        <v>1116</v>
      </c>
      <c r="M2" s="165" t="s">
        <v>1115</v>
      </c>
      <c r="N2" s="165" t="s">
        <v>88</v>
      </c>
      <c r="O2" s="165" t="s">
        <v>1116</v>
      </c>
      <c r="Q2" s="166" t="s">
        <v>1115</v>
      </c>
      <c r="R2" s="166" t="s">
        <v>88</v>
      </c>
      <c r="S2" s="166" t="s">
        <v>1116</v>
      </c>
      <c r="U2" s="167" t="s">
        <v>1115</v>
      </c>
      <c r="V2" s="167" t="s">
        <v>88</v>
      </c>
      <c r="W2" s="167" t="s">
        <v>1116</v>
      </c>
      <c r="Y2" s="194" t="s">
        <v>1115</v>
      </c>
      <c r="Z2" s="194" t="s">
        <v>88</v>
      </c>
      <c r="AA2" s="194" t="s">
        <v>1116</v>
      </c>
      <c r="AB2" s="26"/>
      <c r="AC2" s="195" t="s">
        <v>1115</v>
      </c>
      <c r="AD2" s="196" t="s">
        <v>88</v>
      </c>
      <c r="AE2" s="196" t="s">
        <v>1116</v>
      </c>
      <c r="AF2" s="26"/>
      <c r="AG2" s="197" t="s">
        <v>1115</v>
      </c>
      <c r="AH2" s="198" t="s">
        <v>88</v>
      </c>
      <c r="AI2" s="198" t="s">
        <v>1116</v>
      </c>
    </row>
    <row r="3">
      <c r="A3" s="15">
        <v>8.0</v>
      </c>
      <c r="B3" s="168">
        <v>37.1</v>
      </c>
      <c r="C3" s="168">
        <v>5.5</v>
      </c>
      <c r="E3" s="117">
        <v>8.0</v>
      </c>
      <c r="F3" s="169">
        <v>38.2</v>
      </c>
      <c r="G3" s="169">
        <v>5.7</v>
      </c>
      <c r="I3" s="118">
        <v>8.0</v>
      </c>
      <c r="J3" s="170">
        <v>40.7</v>
      </c>
      <c r="K3" s="170">
        <v>5.9</v>
      </c>
      <c r="M3" s="171">
        <v>8.0</v>
      </c>
      <c r="N3" s="172">
        <v>25.91</v>
      </c>
      <c r="O3" s="172">
        <v>3.9</v>
      </c>
      <c r="Q3" s="173">
        <v>8.0</v>
      </c>
      <c r="R3" s="174">
        <v>20.3</v>
      </c>
      <c r="S3" s="174">
        <v>3.7</v>
      </c>
      <c r="U3" s="7">
        <v>8.0</v>
      </c>
      <c r="V3" s="199">
        <v>33.1</v>
      </c>
      <c r="W3" s="199">
        <v>4.8</v>
      </c>
      <c r="Y3" s="17">
        <v>8.0</v>
      </c>
      <c r="Z3" s="200">
        <v>28.9</v>
      </c>
      <c r="AA3" s="200">
        <v>4.8</v>
      </c>
      <c r="AB3" s="34"/>
      <c r="AC3" s="201">
        <v>8.0</v>
      </c>
      <c r="AD3" s="202">
        <v>22.41</v>
      </c>
      <c r="AE3" s="202">
        <v>4.1</v>
      </c>
      <c r="AF3" s="34"/>
      <c r="AG3" s="203">
        <v>8.0</v>
      </c>
      <c r="AH3" s="204">
        <v>23.27</v>
      </c>
      <c r="AI3" s="204">
        <v>4.36</v>
      </c>
    </row>
    <row r="4">
      <c r="A4" s="15">
        <v>9.0</v>
      </c>
      <c r="B4" s="168">
        <v>43.2</v>
      </c>
      <c r="C4" s="168">
        <v>3.3</v>
      </c>
      <c r="E4" s="117">
        <v>9.0</v>
      </c>
      <c r="F4" s="169">
        <v>44.7</v>
      </c>
      <c r="G4" s="169">
        <v>3.3</v>
      </c>
      <c r="I4" s="118">
        <v>9.0</v>
      </c>
      <c r="J4" s="170">
        <v>47.9</v>
      </c>
      <c r="K4" s="170">
        <v>2.4</v>
      </c>
      <c r="M4" s="171">
        <v>9.0</v>
      </c>
      <c r="N4" s="172">
        <v>29.7</v>
      </c>
      <c r="O4" s="172">
        <v>2.3</v>
      </c>
      <c r="Q4" s="173">
        <v>9.0</v>
      </c>
      <c r="R4" s="174">
        <v>23.9</v>
      </c>
      <c r="S4" s="174">
        <v>2.5</v>
      </c>
      <c r="U4" s="7">
        <v>9.0</v>
      </c>
      <c r="V4" s="199">
        <v>38.5</v>
      </c>
      <c r="W4" s="199">
        <v>2.7</v>
      </c>
      <c r="Y4" s="17">
        <v>9.0</v>
      </c>
      <c r="Z4" s="200">
        <v>33.1</v>
      </c>
      <c r="AA4" s="200">
        <v>3.7</v>
      </c>
      <c r="AB4" s="34"/>
      <c r="AC4" s="201">
        <v>9.0</v>
      </c>
      <c r="AD4" s="202">
        <v>25.73</v>
      </c>
      <c r="AE4" s="202">
        <v>3.1</v>
      </c>
      <c r="AF4" s="34"/>
      <c r="AG4" s="205">
        <v>9.0</v>
      </c>
      <c r="AH4" s="204">
        <v>26.59</v>
      </c>
      <c r="AI4" s="204">
        <v>3.47</v>
      </c>
    </row>
    <row r="5">
      <c r="A5" s="15">
        <v>10.0</v>
      </c>
      <c r="B5" s="168">
        <v>45.9</v>
      </c>
      <c r="C5" s="168">
        <v>2.8</v>
      </c>
      <c r="E5" s="117">
        <v>10.0</v>
      </c>
      <c r="F5" s="169">
        <v>47.5</v>
      </c>
      <c r="G5" s="169">
        <v>2.7</v>
      </c>
      <c r="I5" s="181">
        <v>10.0</v>
      </c>
      <c r="J5" s="182">
        <v>49.9</v>
      </c>
      <c r="K5" s="183">
        <v>1.8</v>
      </c>
      <c r="M5" s="171">
        <v>10.0</v>
      </c>
      <c r="N5" s="172">
        <v>31.3</v>
      </c>
      <c r="O5" s="172">
        <v>1.9</v>
      </c>
      <c r="Q5" s="173">
        <v>10.0</v>
      </c>
      <c r="R5" s="174">
        <v>26.0</v>
      </c>
      <c r="S5" s="174">
        <v>2.2</v>
      </c>
      <c r="U5" s="7">
        <v>10.0</v>
      </c>
      <c r="V5" s="199">
        <v>41.0</v>
      </c>
      <c r="W5" s="199">
        <v>2.2</v>
      </c>
      <c r="Y5" s="17">
        <v>10.0</v>
      </c>
      <c r="Z5" s="200">
        <v>35.9</v>
      </c>
      <c r="AA5" s="200">
        <v>3.3</v>
      </c>
      <c r="AB5" s="34"/>
      <c r="AC5" s="201">
        <v>10.0</v>
      </c>
      <c r="AD5" s="202">
        <v>27.45</v>
      </c>
      <c r="AE5" s="202">
        <v>2.85</v>
      </c>
      <c r="AF5" s="34"/>
      <c r="AG5" s="205">
        <v>10.0</v>
      </c>
      <c r="AH5" s="204">
        <v>28.63</v>
      </c>
      <c r="AI5" s="204">
        <v>3.13</v>
      </c>
    </row>
    <row r="6">
      <c r="A6" s="15">
        <v>11.0</v>
      </c>
      <c r="B6" s="168">
        <v>47.8</v>
      </c>
      <c r="C6" s="168">
        <v>2.5</v>
      </c>
      <c r="E6" s="175">
        <v>11.0</v>
      </c>
      <c r="F6" s="176">
        <v>49.4</v>
      </c>
      <c r="G6" s="177">
        <v>2.3</v>
      </c>
      <c r="I6" s="118">
        <v>11.0</v>
      </c>
      <c r="J6" s="170">
        <v>51.2</v>
      </c>
      <c r="K6" s="170">
        <v>1.5</v>
      </c>
      <c r="M6" s="171">
        <v>11.0</v>
      </c>
      <c r="N6" s="172">
        <v>32.6</v>
      </c>
      <c r="O6" s="172">
        <v>1.7</v>
      </c>
      <c r="Q6" s="173">
        <v>11.0</v>
      </c>
      <c r="R6" s="174">
        <v>27.5</v>
      </c>
      <c r="S6" s="174">
        <v>2.1</v>
      </c>
      <c r="U6" s="7">
        <v>11.0</v>
      </c>
      <c r="V6" s="199">
        <v>42.8</v>
      </c>
      <c r="W6" s="199">
        <v>2.0</v>
      </c>
      <c r="Y6" s="17">
        <v>11.0</v>
      </c>
      <c r="Z6" s="200">
        <v>38.0</v>
      </c>
      <c r="AA6" s="200">
        <v>3.0</v>
      </c>
      <c r="AB6" s="34"/>
      <c r="AC6" s="201">
        <v>11.0</v>
      </c>
      <c r="AD6" s="202">
        <v>28.9</v>
      </c>
      <c r="AE6" s="202">
        <v>2.6</v>
      </c>
      <c r="AF6" s="34"/>
      <c r="AG6" s="205">
        <v>11.0</v>
      </c>
      <c r="AH6" s="204">
        <v>30.23</v>
      </c>
      <c r="AI6" s="204">
        <v>2.93</v>
      </c>
    </row>
    <row r="7">
      <c r="A7" s="15">
        <v>12.0</v>
      </c>
      <c r="B7" s="168">
        <v>49.4</v>
      </c>
      <c r="C7" s="168">
        <v>2.3</v>
      </c>
      <c r="E7" s="117">
        <v>12.0</v>
      </c>
      <c r="F7" s="169">
        <v>50.9</v>
      </c>
      <c r="G7" s="169">
        <v>2.0</v>
      </c>
      <c r="I7" s="118">
        <v>12.0</v>
      </c>
      <c r="J7" s="170">
        <v>52.3</v>
      </c>
      <c r="K7" s="170">
        <v>1.4</v>
      </c>
      <c r="M7" s="171">
        <v>12.0</v>
      </c>
      <c r="N7" s="172">
        <v>33.6</v>
      </c>
      <c r="O7" s="172">
        <v>1.6</v>
      </c>
      <c r="Q7" s="173">
        <v>12.0</v>
      </c>
      <c r="R7" s="174">
        <v>28.8</v>
      </c>
      <c r="S7" s="174">
        <v>2.0</v>
      </c>
      <c r="U7" s="7">
        <v>12.0</v>
      </c>
      <c r="V7" s="199">
        <v>44.3</v>
      </c>
      <c r="W7" s="199">
        <v>1.91</v>
      </c>
      <c r="Y7" s="17">
        <v>12.0</v>
      </c>
      <c r="Z7" s="200">
        <v>39.8</v>
      </c>
      <c r="AA7" s="200">
        <v>2.9</v>
      </c>
      <c r="AB7" s="34"/>
      <c r="AC7" s="201">
        <v>12.0</v>
      </c>
      <c r="AD7" s="202">
        <v>30.11</v>
      </c>
      <c r="AE7" s="202">
        <v>2.45</v>
      </c>
      <c r="AF7" s="34"/>
      <c r="AG7" s="205">
        <v>12.0</v>
      </c>
      <c r="AH7" s="204">
        <v>31.63</v>
      </c>
      <c r="AI7" s="204">
        <v>2.76</v>
      </c>
    </row>
    <row r="8">
      <c r="A8" s="178">
        <v>13.0</v>
      </c>
      <c r="B8" s="179">
        <v>50.8</v>
      </c>
      <c r="C8" s="180">
        <v>2.2</v>
      </c>
      <c r="E8" s="117">
        <v>13.0</v>
      </c>
      <c r="F8" s="169">
        <v>52.1</v>
      </c>
      <c r="G8" s="169">
        <v>1.9</v>
      </c>
      <c r="I8" s="118">
        <v>13.0</v>
      </c>
      <c r="J8" s="170">
        <v>53.2</v>
      </c>
      <c r="K8" s="170">
        <v>1.4</v>
      </c>
      <c r="M8" s="171">
        <v>13.0</v>
      </c>
      <c r="N8" s="172">
        <v>34.5</v>
      </c>
      <c r="O8" s="172">
        <v>1.6</v>
      </c>
      <c r="Q8" s="173">
        <v>13.0</v>
      </c>
      <c r="R8" s="174">
        <v>29.8</v>
      </c>
      <c r="S8" s="174">
        <v>1.9</v>
      </c>
      <c r="U8" s="7">
        <v>13.0</v>
      </c>
      <c r="V8" s="199">
        <v>45.6</v>
      </c>
      <c r="W8" s="199">
        <v>1.8</v>
      </c>
      <c r="Y8" s="17">
        <v>13.0</v>
      </c>
      <c r="Z8" s="200">
        <v>41.4</v>
      </c>
      <c r="AA8" s="200">
        <v>2.8</v>
      </c>
      <c r="AB8" s="34"/>
      <c r="AC8" s="201">
        <v>13.0</v>
      </c>
      <c r="AD8" s="202">
        <v>31.18</v>
      </c>
      <c r="AE8" s="202">
        <v>2.34</v>
      </c>
      <c r="AF8" s="34"/>
      <c r="AG8" s="205">
        <v>13.0</v>
      </c>
      <c r="AH8" s="204">
        <v>32.87</v>
      </c>
      <c r="AI8" s="204">
        <v>2.64</v>
      </c>
    </row>
    <row r="9">
      <c r="A9" s="15">
        <v>14.0</v>
      </c>
      <c r="B9" s="168">
        <v>52.1</v>
      </c>
      <c r="C9" s="168">
        <v>2.1</v>
      </c>
      <c r="E9" s="117">
        <v>14.0</v>
      </c>
      <c r="F9" s="169">
        <v>53.2</v>
      </c>
      <c r="G9" s="169">
        <v>1.8</v>
      </c>
      <c r="I9" s="118">
        <v>14.0</v>
      </c>
      <c r="J9" s="170">
        <v>54.1</v>
      </c>
      <c r="K9" s="170">
        <v>1.4</v>
      </c>
      <c r="M9" s="171">
        <v>14.0</v>
      </c>
      <c r="N9" s="172">
        <v>35.3</v>
      </c>
      <c r="O9" s="172">
        <v>1.5</v>
      </c>
      <c r="Q9" s="173">
        <v>14.0</v>
      </c>
      <c r="R9" s="174">
        <v>30.8</v>
      </c>
      <c r="S9" s="174">
        <v>1.8</v>
      </c>
      <c r="U9" s="7">
        <v>14.0</v>
      </c>
      <c r="V9" s="199">
        <v>46.9</v>
      </c>
      <c r="W9" s="199">
        <v>1.8</v>
      </c>
      <c r="Y9" s="17">
        <v>14.0</v>
      </c>
      <c r="Z9" s="200">
        <v>42.9</v>
      </c>
      <c r="AA9" s="200">
        <v>2.7</v>
      </c>
      <c r="AB9" s="34"/>
      <c r="AC9" s="201">
        <v>14.0</v>
      </c>
      <c r="AD9" s="202">
        <v>32.15</v>
      </c>
      <c r="AE9" s="202">
        <v>2.26</v>
      </c>
      <c r="AF9" s="34"/>
      <c r="AG9" s="205">
        <v>14.0</v>
      </c>
      <c r="AH9" s="204">
        <v>34.01</v>
      </c>
      <c r="AI9" s="204">
        <v>2.56</v>
      </c>
    </row>
    <row r="10">
      <c r="A10" s="15">
        <v>15.0</v>
      </c>
      <c r="B10" s="168">
        <v>53.2</v>
      </c>
      <c r="C10" s="168">
        <v>2.0</v>
      </c>
      <c r="E10" s="117">
        <v>15.0</v>
      </c>
      <c r="F10" s="169">
        <v>54.1</v>
      </c>
      <c r="G10" s="169">
        <v>1.8</v>
      </c>
      <c r="I10" s="118">
        <v>15.0</v>
      </c>
      <c r="J10" s="170">
        <v>55.0</v>
      </c>
      <c r="K10" s="170">
        <v>1.4</v>
      </c>
      <c r="M10" s="171">
        <v>15.0</v>
      </c>
      <c r="N10" s="172">
        <v>36.2</v>
      </c>
      <c r="O10" s="172">
        <v>1.5</v>
      </c>
      <c r="Q10" s="173">
        <v>15.0</v>
      </c>
      <c r="R10" s="174">
        <v>31.7</v>
      </c>
      <c r="S10" s="174">
        <v>1.8</v>
      </c>
      <c r="U10" s="7">
        <v>15.0</v>
      </c>
      <c r="V10" s="199">
        <v>48.1</v>
      </c>
      <c r="W10" s="199">
        <v>1.8</v>
      </c>
      <c r="Y10" s="17">
        <v>15.0</v>
      </c>
      <c r="Z10" s="200">
        <v>44.2</v>
      </c>
      <c r="AA10" s="200">
        <v>2.7</v>
      </c>
      <c r="AB10" s="34"/>
      <c r="AC10" s="201">
        <v>15.0</v>
      </c>
      <c r="AD10" s="202">
        <v>33.06</v>
      </c>
      <c r="AE10" s="202">
        <v>2.21</v>
      </c>
      <c r="AF10" s="34"/>
      <c r="AG10" s="205">
        <v>15.0</v>
      </c>
      <c r="AH10" s="204">
        <v>35.07</v>
      </c>
      <c r="AI10" s="204">
        <v>2.51</v>
      </c>
    </row>
    <row r="11">
      <c r="A11" s="15">
        <v>16.0</v>
      </c>
      <c r="B11" s="168">
        <v>54.3</v>
      </c>
      <c r="C11" s="168">
        <v>2.0</v>
      </c>
      <c r="E11" s="117">
        <v>16.0</v>
      </c>
      <c r="F11" s="169">
        <v>55.1</v>
      </c>
      <c r="G11" s="169">
        <v>1.7</v>
      </c>
      <c r="I11" s="118">
        <v>16.0</v>
      </c>
      <c r="J11" s="170">
        <v>55.8</v>
      </c>
      <c r="K11" s="170">
        <v>1.4</v>
      </c>
      <c r="M11" s="171">
        <v>16.0</v>
      </c>
      <c r="N11" s="172">
        <v>36.9</v>
      </c>
      <c r="O11" s="172">
        <v>1.5</v>
      </c>
      <c r="Q11" s="173">
        <v>16.0</v>
      </c>
      <c r="R11" s="174">
        <v>32.5</v>
      </c>
      <c r="S11" s="174">
        <v>1.7</v>
      </c>
      <c r="U11" s="7">
        <v>16.0</v>
      </c>
      <c r="V11" s="199">
        <v>49.2</v>
      </c>
      <c r="W11" s="199">
        <v>1.8</v>
      </c>
      <c r="Y11" s="17">
        <v>16.0</v>
      </c>
      <c r="Z11" s="200">
        <v>45.5</v>
      </c>
      <c r="AA11" s="200">
        <v>2.6</v>
      </c>
      <c r="AB11" s="34"/>
      <c r="AC11" s="201">
        <v>16.0</v>
      </c>
      <c r="AD11" s="202">
        <v>33.92</v>
      </c>
      <c r="AE11" s="202">
        <v>2.18</v>
      </c>
      <c r="AF11" s="34"/>
      <c r="AG11" s="205">
        <v>16.0</v>
      </c>
      <c r="AH11" s="204">
        <v>36.07</v>
      </c>
      <c r="AI11" s="204">
        <v>2.48</v>
      </c>
    </row>
    <row r="12">
      <c r="A12" s="15">
        <v>17.0</v>
      </c>
      <c r="B12" s="168">
        <v>55.4</v>
      </c>
      <c r="C12" s="168">
        <v>2.0</v>
      </c>
      <c r="E12" s="117">
        <v>17.0</v>
      </c>
      <c r="F12" s="169">
        <v>55.9</v>
      </c>
      <c r="G12" s="169">
        <v>1.7</v>
      </c>
      <c r="I12" s="118">
        <v>17.0</v>
      </c>
      <c r="J12" s="170">
        <v>56.6</v>
      </c>
      <c r="K12" s="170">
        <v>1.4</v>
      </c>
      <c r="M12" s="171">
        <v>17.0</v>
      </c>
      <c r="N12" s="172">
        <v>37.7</v>
      </c>
      <c r="O12" s="172">
        <v>1.5</v>
      </c>
      <c r="Q12" s="173">
        <v>17.0</v>
      </c>
      <c r="R12" s="174">
        <v>33.2</v>
      </c>
      <c r="S12" s="174">
        <v>1.7</v>
      </c>
      <c r="U12" s="206">
        <v>17.0</v>
      </c>
      <c r="V12" s="207">
        <v>50.4</v>
      </c>
      <c r="W12" s="208">
        <v>1.8</v>
      </c>
      <c r="Y12" s="17">
        <v>17.0</v>
      </c>
      <c r="Z12" s="200">
        <v>46.7</v>
      </c>
      <c r="AA12" s="200">
        <v>2.6</v>
      </c>
      <c r="AB12" s="34"/>
      <c r="AC12" s="201">
        <v>17.0</v>
      </c>
      <c r="AD12" s="202">
        <v>34.75</v>
      </c>
      <c r="AE12" s="202">
        <v>2.16</v>
      </c>
      <c r="AF12" s="34"/>
      <c r="AG12" s="205">
        <v>17.0</v>
      </c>
      <c r="AH12" s="204">
        <v>37.04</v>
      </c>
      <c r="AI12" s="204">
        <v>2.46</v>
      </c>
    </row>
    <row r="13">
      <c r="A13" s="15">
        <v>18.0</v>
      </c>
      <c r="B13" s="168">
        <v>56.4</v>
      </c>
      <c r="C13" s="168">
        <v>2.0</v>
      </c>
      <c r="E13" s="117">
        <v>18.0</v>
      </c>
      <c r="F13" s="169">
        <v>56.8</v>
      </c>
      <c r="G13" s="169">
        <v>1.7</v>
      </c>
      <c r="I13" s="118">
        <v>18.0</v>
      </c>
      <c r="J13" s="170">
        <v>58.1</v>
      </c>
      <c r="K13" s="170">
        <v>1.3</v>
      </c>
      <c r="M13" s="171">
        <v>18.0</v>
      </c>
      <c r="N13" s="172">
        <v>38.5</v>
      </c>
      <c r="O13" s="172">
        <v>1.5</v>
      </c>
      <c r="Q13" s="173">
        <v>18.0</v>
      </c>
      <c r="R13" s="174">
        <v>34.0</v>
      </c>
      <c r="S13" s="174">
        <v>1.7</v>
      </c>
      <c r="U13" s="7">
        <v>18.0</v>
      </c>
      <c r="V13" s="199">
        <v>51.5</v>
      </c>
      <c r="W13" s="199">
        <v>1.7</v>
      </c>
      <c r="Y13" s="17">
        <v>18.0</v>
      </c>
      <c r="Z13" s="200">
        <v>47.9</v>
      </c>
      <c r="AA13" s="200">
        <v>2.6</v>
      </c>
      <c r="AB13" s="34"/>
      <c r="AC13" s="201">
        <v>18.0</v>
      </c>
      <c r="AD13" s="202">
        <v>35.56</v>
      </c>
      <c r="AE13" s="202">
        <v>2.15</v>
      </c>
      <c r="AF13" s="34"/>
      <c r="AG13" s="205">
        <v>18.0</v>
      </c>
      <c r="AH13" s="204">
        <v>37.97</v>
      </c>
      <c r="AI13" s="204">
        <v>2.45</v>
      </c>
    </row>
    <row r="14">
      <c r="A14" s="15">
        <v>19.0</v>
      </c>
      <c r="B14" s="168">
        <v>57.4</v>
      </c>
      <c r="C14" s="168">
        <v>2.0</v>
      </c>
      <c r="E14" s="117">
        <v>19.0</v>
      </c>
      <c r="F14" s="169">
        <v>57.7</v>
      </c>
      <c r="G14" s="169">
        <v>1.7</v>
      </c>
      <c r="I14" s="118">
        <v>19.0</v>
      </c>
      <c r="J14" s="170">
        <v>58.1</v>
      </c>
      <c r="K14" s="170">
        <v>1.3</v>
      </c>
      <c r="M14" s="171">
        <v>19.0</v>
      </c>
      <c r="N14" s="172">
        <v>39.3</v>
      </c>
      <c r="O14" s="172">
        <v>1.6</v>
      </c>
      <c r="Q14" s="173">
        <v>19.0</v>
      </c>
      <c r="R14" s="174">
        <v>34.7</v>
      </c>
      <c r="S14" s="174">
        <v>1.7</v>
      </c>
      <c r="U14" s="7">
        <v>19.0</v>
      </c>
      <c r="V14" s="199">
        <v>52.5</v>
      </c>
      <c r="W14" s="199">
        <v>1.7</v>
      </c>
      <c r="Y14" s="17">
        <v>19.0</v>
      </c>
      <c r="Z14" s="200">
        <v>49.0</v>
      </c>
      <c r="AA14" s="200">
        <v>2.6</v>
      </c>
      <c r="AB14" s="34"/>
      <c r="AC14" s="201">
        <v>19.0</v>
      </c>
      <c r="AD14" s="202">
        <v>36.36</v>
      </c>
      <c r="AE14" s="202">
        <v>2.15</v>
      </c>
      <c r="AF14" s="34"/>
      <c r="AG14" s="205">
        <v>19.0</v>
      </c>
      <c r="AH14" s="204">
        <v>38.9</v>
      </c>
      <c r="AI14" s="204">
        <v>2.44</v>
      </c>
    </row>
    <row r="15">
      <c r="A15" s="15">
        <v>20.0</v>
      </c>
      <c r="B15" s="168">
        <v>58.4</v>
      </c>
      <c r="C15" s="168">
        <v>2.0</v>
      </c>
      <c r="E15" s="117">
        <v>20.0</v>
      </c>
      <c r="F15" s="169">
        <v>58.5</v>
      </c>
      <c r="G15" s="169">
        <v>1.7</v>
      </c>
      <c r="I15" s="118">
        <v>20.0</v>
      </c>
      <c r="J15" s="170">
        <v>58.8</v>
      </c>
      <c r="K15" s="170">
        <v>1.3</v>
      </c>
      <c r="M15" s="171">
        <v>20.0</v>
      </c>
      <c r="N15" s="172">
        <v>40.2</v>
      </c>
      <c r="O15" s="172">
        <v>1.6</v>
      </c>
      <c r="Q15" s="173">
        <v>20.0</v>
      </c>
      <c r="R15" s="174">
        <v>35.4</v>
      </c>
      <c r="S15" s="174">
        <v>1.6</v>
      </c>
      <c r="U15" s="7">
        <v>20.0</v>
      </c>
      <c r="V15" s="199">
        <v>53.6</v>
      </c>
      <c r="W15" s="199">
        <v>1.7</v>
      </c>
      <c r="Y15" s="209">
        <v>20.0</v>
      </c>
      <c r="Z15" s="210">
        <v>50.1</v>
      </c>
      <c r="AA15" s="211">
        <v>2.5</v>
      </c>
      <c r="AB15" s="34"/>
      <c r="AC15" s="201">
        <v>20.0</v>
      </c>
      <c r="AD15" s="202">
        <v>37.15</v>
      </c>
      <c r="AE15" s="202">
        <v>2.15</v>
      </c>
      <c r="AF15" s="34"/>
      <c r="AG15" s="205">
        <v>20.0</v>
      </c>
      <c r="AH15" s="204">
        <v>39.81</v>
      </c>
      <c r="AI15" s="204">
        <v>2.44</v>
      </c>
    </row>
    <row r="16">
      <c r="A16" s="15">
        <v>21.0</v>
      </c>
      <c r="B16" s="168">
        <v>59.4</v>
      </c>
      <c r="C16" s="168">
        <v>2.0</v>
      </c>
      <c r="E16" s="117">
        <v>21.0</v>
      </c>
      <c r="F16" s="169">
        <v>59.4</v>
      </c>
      <c r="G16" s="169">
        <v>1.7</v>
      </c>
      <c r="I16" s="118">
        <v>21.0</v>
      </c>
      <c r="J16" s="170">
        <v>59.5</v>
      </c>
      <c r="K16" s="170">
        <v>1.3</v>
      </c>
      <c r="M16" s="171">
        <v>21.0</v>
      </c>
      <c r="N16" s="172">
        <v>41.1</v>
      </c>
      <c r="O16" s="172">
        <v>1.6</v>
      </c>
      <c r="Q16" s="173">
        <v>21.0</v>
      </c>
      <c r="R16" s="174">
        <v>36.1</v>
      </c>
      <c r="S16" s="174">
        <v>1.6</v>
      </c>
      <c r="U16" s="7">
        <v>21.0</v>
      </c>
      <c r="V16" s="199">
        <v>54.6</v>
      </c>
      <c r="W16" s="199">
        <v>1.7</v>
      </c>
      <c r="Y16" s="17">
        <v>21.0</v>
      </c>
      <c r="Z16" s="200">
        <v>51.2</v>
      </c>
      <c r="AA16" s="200">
        <v>2.5</v>
      </c>
      <c r="AB16" s="34"/>
      <c r="AC16" s="201">
        <v>21.0</v>
      </c>
      <c r="AD16" s="202">
        <v>37.93</v>
      </c>
      <c r="AE16" s="202">
        <v>2.15</v>
      </c>
      <c r="AF16" s="34"/>
      <c r="AG16" s="205">
        <v>21.0</v>
      </c>
      <c r="AH16" s="204">
        <v>40.71</v>
      </c>
      <c r="AI16" s="204">
        <v>2.44</v>
      </c>
    </row>
    <row r="17">
      <c r="A17" s="15">
        <v>22.0</v>
      </c>
      <c r="B17" s="168">
        <v>60.4</v>
      </c>
      <c r="C17" s="168">
        <v>2.0</v>
      </c>
      <c r="E17" s="117">
        <v>22.0</v>
      </c>
      <c r="F17" s="169">
        <v>60.3</v>
      </c>
      <c r="G17" s="169">
        <v>1.7</v>
      </c>
      <c r="I17" s="118">
        <v>22.0</v>
      </c>
      <c r="J17" s="170">
        <v>60.2</v>
      </c>
      <c r="K17" s="170">
        <v>1.3</v>
      </c>
      <c r="M17" s="171">
        <v>22.0</v>
      </c>
      <c r="N17" s="172">
        <v>42.0</v>
      </c>
      <c r="O17" s="172">
        <v>1.7</v>
      </c>
      <c r="Q17" s="173">
        <v>22.0</v>
      </c>
      <c r="R17" s="174">
        <v>36.7</v>
      </c>
      <c r="S17" s="174">
        <v>1.6</v>
      </c>
      <c r="U17" s="7">
        <v>22.0</v>
      </c>
      <c r="V17" s="199">
        <v>55.6</v>
      </c>
      <c r="W17" s="199">
        <v>1.7</v>
      </c>
      <c r="Y17" s="17">
        <v>22.0</v>
      </c>
      <c r="Z17" s="200">
        <v>52.2</v>
      </c>
      <c r="AA17" s="200">
        <v>2.5</v>
      </c>
      <c r="AB17" s="34"/>
      <c r="AC17" s="201">
        <v>22.0</v>
      </c>
      <c r="AD17" s="202">
        <v>38.71</v>
      </c>
      <c r="AE17" s="202">
        <v>2.16</v>
      </c>
      <c r="AF17" s="34"/>
      <c r="AG17" s="205">
        <v>22.0</v>
      </c>
      <c r="AH17" s="204">
        <v>41.61</v>
      </c>
      <c r="AI17" s="204">
        <v>2.45</v>
      </c>
    </row>
    <row r="18">
      <c r="A18" s="15">
        <v>23.0</v>
      </c>
      <c r="B18" s="168">
        <v>61.4</v>
      </c>
      <c r="C18" s="168">
        <v>2.0</v>
      </c>
      <c r="E18" s="117">
        <v>23.0</v>
      </c>
      <c r="F18" s="169">
        <v>61.2</v>
      </c>
      <c r="G18" s="169">
        <v>1.7</v>
      </c>
      <c r="I18" s="118">
        <v>23.0</v>
      </c>
      <c r="J18" s="170">
        <v>60.8</v>
      </c>
      <c r="K18" s="170">
        <v>1.3</v>
      </c>
      <c r="M18" s="171">
        <v>23.0</v>
      </c>
      <c r="N18" s="172">
        <v>43.0</v>
      </c>
      <c r="O18" s="172">
        <v>1.7</v>
      </c>
      <c r="Q18" s="173">
        <v>23.0</v>
      </c>
      <c r="R18" s="174">
        <v>37.4</v>
      </c>
      <c r="S18" s="174">
        <v>1.6</v>
      </c>
      <c r="U18" s="7">
        <v>23.0</v>
      </c>
      <c r="V18" s="199">
        <v>56.6</v>
      </c>
      <c r="W18" s="199">
        <v>1.7</v>
      </c>
      <c r="Y18" s="17">
        <v>23.0</v>
      </c>
      <c r="Z18" s="200">
        <v>53.3</v>
      </c>
      <c r="AA18" s="200">
        <v>2.5</v>
      </c>
      <c r="AB18" s="34"/>
      <c r="AC18" s="201">
        <v>23.0</v>
      </c>
      <c r="AD18" s="202">
        <v>39.5</v>
      </c>
      <c r="AE18" s="202">
        <v>2.16</v>
      </c>
      <c r="AF18" s="34"/>
      <c r="AG18" s="205">
        <v>23.0</v>
      </c>
      <c r="AH18" s="204">
        <v>42.51</v>
      </c>
      <c r="AI18" s="204">
        <v>2.46</v>
      </c>
    </row>
    <row r="19">
      <c r="A19" s="15">
        <v>24.0</v>
      </c>
      <c r="B19" s="168">
        <v>62.5</v>
      </c>
      <c r="C19" s="168">
        <v>2.0</v>
      </c>
      <c r="E19" s="117">
        <v>24.0</v>
      </c>
      <c r="F19" s="169">
        <v>62.1</v>
      </c>
      <c r="G19" s="169">
        <v>1.8</v>
      </c>
      <c r="I19" s="118">
        <v>24.0</v>
      </c>
      <c r="J19" s="170">
        <v>61.5</v>
      </c>
      <c r="K19" s="170">
        <v>1.3</v>
      </c>
      <c r="M19" s="171">
        <v>24.0</v>
      </c>
      <c r="N19" s="172">
        <v>44.0</v>
      </c>
      <c r="O19" s="172">
        <v>1.7</v>
      </c>
      <c r="Q19" s="173">
        <v>24.0</v>
      </c>
      <c r="R19" s="174">
        <v>38.1</v>
      </c>
      <c r="S19" s="174">
        <v>1.6</v>
      </c>
      <c r="U19" s="7">
        <v>24.0</v>
      </c>
      <c r="V19" s="199">
        <v>57.5</v>
      </c>
      <c r="W19" s="199">
        <v>1.7</v>
      </c>
      <c r="Y19" s="17">
        <v>24.0</v>
      </c>
      <c r="Z19" s="200">
        <v>54.3</v>
      </c>
      <c r="AA19" s="200">
        <v>2.5</v>
      </c>
      <c r="AB19" s="34"/>
      <c r="AC19" s="201">
        <v>24.0</v>
      </c>
      <c r="AD19" s="202">
        <v>40.29</v>
      </c>
      <c r="AE19" s="202">
        <v>2.17</v>
      </c>
      <c r="AF19" s="34"/>
      <c r="AG19" s="205">
        <v>24.0</v>
      </c>
      <c r="AH19" s="204">
        <v>43.42</v>
      </c>
      <c r="AI19" s="204">
        <v>2.46</v>
      </c>
    </row>
    <row r="20">
      <c r="A20" s="15">
        <v>25.0</v>
      </c>
      <c r="B20" s="168">
        <v>63.5</v>
      </c>
      <c r="C20" s="168">
        <v>2.0</v>
      </c>
      <c r="E20" s="117">
        <v>25.0</v>
      </c>
      <c r="F20" s="169">
        <v>63.0</v>
      </c>
      <c r="G20" s="169">
        <v>1.8</v>
      </c>
      <c r="I20" s="118">
        <v>25.0</v>
      </c>
      <c r="J20" s="170">
        <v>62.1</v>
      </c>
      <c r="K20" s="170">
        <v>1.3</v>
      </c>
      <c r="M20" s="171">
        <v>25.0</v>
      </c>
      <c r="N20" s="172">
        <v>45.0</v>
      </c>
      <c r="O20" s="172">
        <v>1.7</v>
      </c>
      <c r="Q20" s="173">
        <v>25.0</v>
      </c>
      <c r="R20" s="174">
        <v>38.8</v>
      </c>
      <c r="S20" s="174">
        <v>1.6</v>
      </c>
      <c r="U20" s="7">
        <v>25.0</v>
      </c>
      <c r="V20" s="199">
        <v>58.5</v>
      </c>
      <c r="W20" s="199">
        <v>1.7</v>
      </c>
      <c r="Y20" s="17">
        <v>25.0</v>
      </c>
      <c r="Z20" s="200">
        <v>55.3</v>
      </c>
      <c r="AA20" s="200">
        <v>2.5</v>
      </c>
      <c r="AB20" s="34"/>
      <c r="AC20" s="201">
        <v>25.0</v>
      </c>
      <c r="AD20" s="202">
        <v>41.09</v>
      </c>
      <c r="AE20" s="202">
        <v>2.18</v>
      </c>
      <c r="AF20" s="34"/>
      <c r="AG20" s="205">
        <v>25.0</v>
      </c>
      <c r="AH20" s="204">
        <v>44.34</v>
      </c>
      <c r="AI20" s="204">
        <v>2.48</v>
      </c>
    </row>
    <row r="21">
      <c r="A21" s="15">
        <v>26.0</v>
      </c>
      <c r="B21" s="168">
        <v>64.5</v>
      </c>
      <c r="C21" s="168">
        <v>2.0</v>
      </c>
      <c r="E21" s="117">
        <v>26.0</v>
      </c>
      <c r="F21" s="169">
        <v>63.9</v>
      </c>
      <c r="G21" s="169">
        <v>1.8</v>
      </c>
      <c r="I21" s="118">
        <v>26.0</v>
      </c>
      <c r="J21" s="170">
        <v>62.8</v>
      </c>
      <c r="K21" s="170">
        <v>1.3</v>
      </c>
      <c r="M21" s="171">
        <v>26.0</v>
      </c>
      <c r="N21" s="172">
        <v>46.0</v>
      </c>
      <c r="O21" s="172">
        <v>1.6</v>
      </c>
      <c r="Q21" s="173">
        <v>26.0</v>
      </c>
      <c r="R21" s="174">
        <v>39.5</v>
      </c>
      <c r="S21" s="174">
        <v>1.6</v>
      </c>
      <c r="U21" s="7">
        <v>26.0</v>
      </c>
      <c r="V21" s="199">
        <v>59.4</v>
      </c>
      <c r="W21" s="199">
        <v>1.7</v>
      </c>
      <c r="Y21" s="17">
        <v>26.0</v>
      </c>
      <c r="Z21" s="200">
        <v>56.3</v>
      </c>
      <c r="AA21" s="200">
        <v>2.5</v>
      </c>
      <c r="AB21" s="34"/>
      <c r="AC21" s="201">
        <v>26.0</v>
      </c>
      <c r="AD21" s="202">
        <v>41.9</v>
      </c>
      <c r="AE21" s="202">
        <v>2.19</v>
      </c>
      <c r="AF21" s="34"/>
      <c r="AG21" s="205">
        <v>26.0</v>
      </c>
      <c r="AH21" s="204">
        <v>45.27</v>
      </c>
      <c r="AI21" s="204">
        <v>2.49</v>
      </c>
    </row>
    <row r="22">
      <c r="A22" s="15">
        <v>27.0</v>
      </c>
      <c r="B22" s="168">
        <v>65.6</v>
      </c>
      <c r="C22" s="168">
        <v>2.0</v>
      </c>
      <c r="E22" s="117">
        <v>27.0</v>
      </c>
      <c r="F22" s="169">
        <v>64.9</v>
      </c>
      <c r="G22" s="169">
        <v>1.8</v>
      </c>
      <c r="I22" s="118">
        <v>27.0</v>
      </c>
      <c r="J22" s="170">
        <v>63.5</v>
      </c>
      <c r="K22" s="170">
        <v>1.3</v>
      </c>
      <c r="M22" s="171">
        <v>27.0</v>
      </c>
      <c r="N22" s="172">
        <v>47.0</v>
      </c>
      <c r="O22" s="172">
        <v>1.6</v>
      </c>
      <c r="Q22" s="173">
        <v>27.0</v>
      </c>
      <c r="R22" s="174">
        <v>40.1</v>
      </c>
      <c r="S22" s="174">
        <v>1.6</v>
      </c>
      <c r="U22" s="7">
        <v>27.0</v>
      </c>
      <c r="V22" s="199">
        <v>60.4</v>
      </c>
      <c r="W22" s="199">
        <v>1.7</v>
      </c>
      <c r="Y22" s="17">
        <v>27.0</v>
      </c>
      <c r="Z22" s="200">
        <v>57.3</v>
      </c>
      <c r="AA22" s="200">
        <v>2.5</v>
      </c>
      <c r="AB22" s="34"/>
      <c r="AC22" s="201">
        <v>27.0</v>
      </c>
      <c r="AD22" s="202">
        <v>42.72</v>
      </c>
      <c r="AE22" s="202">
        <v>2.19</v>
      </c>
      <c r="AF22" s="34"/>
      <c r="AG22" s="205">
        <v>27.0</v>
      </c>
      <c r="AH22" s="204">
        <v>46.21</v>
      </c>
      <c r="AI22" s="204">
        <v>2.5</v>
      </c>
    </row>
    <row r="23">
      <c r="A23" s="15">
        <v>28.0</v>
      </c>
      <c r="B23" s="168">
        <v>66.6</v>
      </c>
      <c r="C23" s="168">
        <v>2.0</v>
      </c>
      <c r="E23" s="117">
        <v>28.0</v>
      </c>
      <c r="F23" s="169">
        <v>65.8</v>
      </c>
      <c r="G23" s="169">
        <v>1.8</v>
      </c>
      <c r="I23" s="118">
        <v>28.0</v>
      </c>
      <c r="J23" s="212">
        <v>64.1</v>
      </c>
      <c r="K23" s="170">
        <v>1.3</v>
      </c>
      <c r="M23" s="171">
        <v>28.0</v>
      </c>
      <c r="N23" s="172">
        <v>48.0</v>
      </c>
      <c r="O23" s="172">
        <v>1.6</v>
      </c>
      <c r="Q23" s="173">
        <v>28.0</v>
      </c>
      <c r="R23" s="174">
        <v>40.8</v>
      </c>
      <c r="S23" s="174">
        <v>1.6</v>
      </c>
      <c r="U23" s="7">
        <v>28.0</v>
      </c>
      <c r="V23" s="199">
        <v>61.3</v>
      </c>
      <c r="W23" s="199">
        <v>1.7</v>
      </c>
      <c r="Y23" s="17">
        <v>28.0</v>
      </c>
      <c r="Z23" s="200">
        <v>58.3</v>
      </c>
      <c r="AA23" s="200">
        <v>2.5</v>
      </c>
      <c r="AB23" s="34"/>
      <c r="AC23" s="201">
        <v>28.0</v>
      </c>
      <c r="AD23" s="202">
        <v>43.57</v>
      </c>
      <c r="AE23" s="202">
        <v>2.2</v>
      </c>
      <c r="AF23" s="34"/>
      <c r="AG23" s="205">
        <v>28.0</v>
      </c>
      <c r="AH23" s="204">
        <v>47.18</v>
      </c>
      <c r="AI23" s="204">
        <v>2.52</v>
      </c>
    </row>
    <row r="24">
      <c r="A24" s="15">
        <v>29.0</v>
      </c>
      <c r="B24" s="168">
        <v>67.7</v>
      </c>
      <c r="C24" s="168">
        <v>2.0</v>
      </c>
      <c r="E24" s="117">
        <v>29.0</v>
      </c>
      <c r="F24" s="169">
        <v>66.8</v>
      </c>
      <c r="G24" s="169">
        <v>1.8</v>
      </c>
      <c r="I24" s="118">
        <v>29.0</v>
      </c>
      <c r="J24" s="170">
        <v>64.8</v>
      </c>
      <c r="K24" s="170">
        <v>1.3</v>
      </c>
      <c r="M24" s="171">
        <v>29.0</v>
      </c>
      <c r="N24" s="172">
        <v>48.9</v>
      </c>
      <c r="O24" s="172">
        <v>1.6</v>
      </c>
      <c r="Q24" s="173">
        <v>29.0</v>
      </c>
      <c r="R24" s="174">
        <v>41.6</v>
      </c>
      <c r="S24" s="174">
        <v>1.7</v>
      </c>
      <c r="U24" s="7">
        <v>29.0</v>
      </c>
      <c r="V24" s="199">
        <v>62.3</v>
      </c>
      <c r="W24" s="199">
        <v>1.7</v>
      </c>
      <c r="Y24" s="17">
        <v>29.0</v>
      </c>
      <c r="Z24" s="200">
        <v>59.4</v>
      </c>
      <c r="AA24" s="200">
        <v>2.6</v>
      </c>
      <c r="AB24" s="34"/>
      <c r="AC24" s="201">
        <v>29.0</v>
      </c>
      <c r="AD24" s="202">
        <v>44.43</v>
      </c>
      <c r="AE24" s="202">
        <v>2.21</v>
      </c>
      <c r="AF24" s="34"/>
      <c r="AG24" s="205">
        <v>29.0</v>
      </c>
      <c r="AH24" s="204">
        <v>48.16</v>
      </c>
      <c r="AI24" s="204">
        <v>2.53</v>
      </c>
    </row>
    <row r="25">
      <c r="A25" s="15">
        <v>30.0</v>
      </c>
      <c r="B25" s="168">
        <v>68.7</v>
      </c>
      <c r="C25" s="168">
        <v>2.0</v>
      </c>
      <c r="E25" s="117">
        <v>30.0</v>
      </c>
      <c r="F25" s="169">
        <v>67.7</v>
      </c>
      <c r="G25" s="169">
        <v>1.8</v>
      </c>
      <c r="I25" s="118">
        <v>30.0</v>
      </c>
      <c r="J25" s="170">
        <v>65.5</v>
      </c>
      <c r="K25" s="170">
        <v>1.3</v>
      </c>
      <c r="M25" s="187">
        <v>30.0</v>
      </c>
      <c r="N25" s="188">
        <v>49.9</v>
      </c>
      <c r="O25" s="189">
        <v>1.6</v>
      </c>
      <c r="Q25" s="173">
        <v>30.0</v>
      </c>
      <c r="R25" s="174">
        <v>42.3</v>
      </c>
      <c r="S25" s="174">
        <v>1.7</v>
      </c>
      <c r="U25" s="7">
        <v>30.0</v>
      </c>
      <c r="V25" s="199">
        <v>63.3</v>
      </c>
      <c r="W25" s="199">
        <v>1.7</v>
      </c>
      <c r="Y25" s="17">
        <v>30.0</v>
      </c>
      <c r="Z25" s="200">
        <v>60.4</v>
      </c>
      <c r="AA25" s="200">
        <v>2.5</v>
      </c>
      <c r="AB25" s="34"/>
      <c r="AC25" s="201">
        <v>30.0</v>
      </c>
      <c r="AD25" s="202">
        <v>45.31</v>
      </c>
      <c r="AE25" s="202">
        <v>2.23</v>
      </c>
      <c r="AF25" s="34"/>
      <c r="AG25" s="205">
        <v>30.0</v>
      </c>
      <c r="AH25" s="204">
        <v>49.17</v>
      </c>
      <c r="AI25" s="204">
        <v>2.55</v>
      </c>
    </row>
    <row r="26">
      <c r="A26" s="15">
        <v>31.0</v>
      </c>
      <c r="B26" s="168">
        <v>69.8</v>
      </c>
      <c r="C26" s="168">
        <v>2.0</v>
      </c>
      <c r="E26" s="117">
        <v>31.0</v>
      </c>
      <c r="F26" s="169">
        <v>68.7</v>
      </c>
      <c r="G26" s="169">
        <v>1.8</v>
      </c>
      <c r="I26" s="118">
        <v>31.0</v>
      </c>
      <c r="J26" s="170">
        <v>66.2</v>
      </c>
      <c r="K26" s="170">
        <v>1.3</v>
      </c>
      <c r="M26" s="171">
        <v>31.0</v>
      </c>
      <c r="N26" s="172">
        <v>50.8</v>
      </c>
      <c r="O26" s="172">
        <v>1.6</v>
      </c>
      <c r="Q26" s="173">
        <v>31.0</v>
      </c>
      <c r="R26" s="174">
        <v>43.1</v>
      </c>
      <c r="S26" s="174">
        <v>1.7</v>
      </c>
      <c r="U26" s="7">
        <v>31.0</v>
      </c>
      <c r="V26" s="199">
        <v>64.3</v>
      </c>
      <c r="W26" s="199">
        <v>1.7</v>
      </c>
      <c r="Y26" s="17">
        <v>31.0</v>
      </c>
      <c r="Z26" s="200">
        <v>61.5</v>
      </c>
      <c r="AA26" s="200">
        <v>2.5</v>
      </c>
      <c r="AB26" s="34"/>
      <c r="AC26" s="201">
        <v>31.0</v>
      </c>
      <c r="AD26" s="202">
        <v>46.22</v>
      </c>
      <c r="AE26" s="202">
        <v>2.25</v>
      </c>
      <c r="AF26" s="34"/>
      <c r="AG26" s="213">
        <v>31.0</v>
      </c>
      <c r="AH26" s="214">
        <v>50.21</v>
      </c>
      <c r="AI26" s="215">
        <v>2.56</v>
      </c>
    </row>
    <row r="27">
      <c r="A27" s="15">
        <v>32.0</v>
      </c>
      <c r="B27" s="168">
        <v>70.8</v>
      </c>
      <c r="C27" s="168">
        <v>2.0</v>
      </c>
      <c r="E27" s="117">
        <v>32.0</v>
      </c>
      <c r="F27" s="169">
        <v>69.7</v>
      </c>
      <c r="G27" s="169">
        <v>1.8</v>
      </c>
      <c r="I27" s="118">
        <v>32.0</v>
      </c>
      <c r="J27" s="170">
        <v>66.9</v>
      </c>
      <c r="K27" s="170">
        <v>1.3</v>
      </c>
      <c r="M27" s="171">
        <v>32.0</v>
      </c>
      <c r="N27" s="172">
        <v>51.7</v>
      </c>
      <c r="O27" s="172">
        <v>1.6</v>
      </c>
      <c r="Q27" s="173">
        <v>32.0</v>
      </c>
      <c r="R27" s="174">
        <v>43.9</v>
      </c>
      <c r="S27" s="174">
        <v>1.7</v>
      </c>
      <c r="U27" s="7">
        <v>32.0</v>
      </c>
      <c r="V27" s="199">
        <v>65.3</v>
      </c>
      <c r="W27" s="199">
        <v>1.7</v>
      </c>
      <c r="Y27" s="17">
        <v>32.0</v>
      </c>
      <c r="Z27" s="200">
        <v>62.6</v>
      </c>
      <c r="AA27" s="200">
        <v>2.5</v>
      </c>
      <c r="AB27" s="34"/>
      <c r="AC27" s="201">
        <v>32.0</v>
      </c>
      <c r="AD27" s="202">
        <v>47.17</v>
      </c>
      <c r="AE27" s="202">
        <v>2.28</v>
      </c>
      <c r="AF27" s="34"/>
      <c r="AG27" s="205">
        <v>32.0</v>
      </c>
      <c r="AH27" s="204">
        <v>51.29</v>
      </c>
      <c r="AI27" s="204">
        <v>2.59</v>
      </c>
    </row>
    <row r="28">
      <c r="A28" s="15">
        <v>33.0</v>
      </c>
      <c r="B28" s="168">
        <v>71.9</v>
      </c>
      <c r="C28" s="168">
        <v>2.0</v>
      </c>
      <c r="E28" s="117">
        <v>33.0</v>
      </c>
      <c r="F28" s="169">
        <v>70.7</v>
      </c>
      <c r="G28" s="169">
        <v>1.8</v>
      </c>
      <c r="I28" s="118">
        <v>33.0</v>
      </c>
      <c r="J28" s="170">
        <v>67.7</v>
      </c>
      <c r="K28" s="170">
        <v>1.3</v>
      </c>
      <c r="M28" s="171">
        <v>33.0</v>
      </c>
      <c r="N28" s="172">
        <v>52.7</v>
      </c>
      <c r="O28" s="172">
        <v>1.6</v>
      </c>
      <c r="Q28" s="173">
        <v>33.0</v>
      </c>
      <c r="R28" s="174">
        <v>44.7</v>
      </c>
      <c r="S28" s="174">
        <v>1.8</v>
      </c>
      <c r="U28" s="7">
        <v>33.0</v>
      </c>
      <c r="V28" s="199">
        <v>66.4</v>
      </c>
      <c r="W28" s="199">
        <v>1.7</v>
      </c>
      <c r="Y28" s="17">
        <v>33.0</v>
      </c>
      <c r="Z28" s="200">
        <v>63.7</v>
      </c>
      <c r="AA28" s="200">
        <v>2.6</v>
      </c>
      <c r="AB28" s="34"/>
      <c r="AC28" s="201">
        <v>33.0</v>
      </c>
      <c r="AD28" s="202">
        <v>48.18</v>
      </c>
      <c r="AE28" s="202">
        <v>2.33</v>
      </c>
      <c r="AF28" s="34"/>
      <c r="AG28" s="205">
        <v>33.0</v>
      </c>
      <c r="AH28" s="204">
        <v>52.42</v>
      </c>
      <c r="AI28" s="204">
        <v>2.63</v>
      </c>
    </row>
    <row r="29">
      <c r="A29" s="15">
        <v>34.0</v>
      </c>
      <c r="B29" s="168">
        <v>73.0</v>
      </c>
      <c r="C29" s="168">
        <v>2.0</v>
      </c>
      <c r="E29" s="117">
        <v>34.0</v>
      </c>
      <c r="F29" s="169">
        <v>71.7</v>
      </c>
      <c r="G29" s="169">
        <v>1.8</v>
      </c>
      <c r="I29" s="118">
        <v>34.0</v>
      </c>
      <c r="J29" s="170">
        <v>68.4</v>
      </c>
      <c r="K29" s="170">
        <v>1.3</v>
      </c>
      <c r="M29" s="171">
        <v>34.0</v>
      </c>
      <c r="N29" s="172">
        <v>53.6</v>
      </c>
      <c r="O29" s="172">
        <v>1.6</v>
      </c>
      <c r="Q29" s="173">
        <v>34.0</v>
      </c>
      <c r="R29" s="174">
        <v>45.7</v>
      </c>
      <c r="S29" s="174">
        <v>1.8</v>
      </c>
      <c r="U29" s="7">
        <v>34.0</v>
      </c>
      <c r="V29" s="199">
        <v>67.5</v>
      </c>
      <c r="W29" s="199">
        <v>1.7</v>
      </c>
      <c r="Y29" s="17">
        <v>34.0</v>
      </c>
      <c r="Z29" s="200">
        <v>64.8</v>
      </c>
      <c r="AA29" s="200">
        <v>2.6</v>
      </c>
      <c r="AB29" s="34"/>
      <c r="AC29" s="201">
        <v>34.0</v>
      </c>
      <c r="AD29" s="202">
        <v>49.26</v>
      </c>
      <c r="AE29" s="202">
        <v>2.4</v>
      </c>
      <c r="AF29" s="34"/>
      <c r="AG29" s="205">
        <v>34.0</v>
      </c>
      <c r="AH29" s="204">
        <v>53.63</v>
      </c>
      <c r="AI29" s="204">
        <v>2.68</v>
      </c>
    </row>
    <row r="30">
      <c r="A30" s="15">
        <v>35.0</v>
      </c>
      <c r="B30" s="168">
        <v>74.1</v>
      </c>
      <c r="C30" s="168">
        <v>2.0</v>
      </c>
      <c r="E30" s="117">
        <v>35.0</v>
      </c>
      <c r="F30" s="169">
        <v>72.8</v>
      </c>
      <c r="G30" s="169">
        <v>1.8</v>
      </c>
      <c r="I30" s="118">
        <v>35.0</v>
      </c>
      <c r="J30" s="170">
        <v>69.2</v>
      </c>
      <c r="K30" s="170">
        <v>1.3</v>
      </c>
      <c r="M30" s="171">
        <v>35.0</v>
      </c>
      <c r="N30" s="172">
        <v>54.6</v>
      </c>
      <c r="O30" s="172">
        <v>1.6</v>
      </c>
      <c r="Q30" s="173">
        <v>35.0</v>
      </c>
      <c r="R30" s="174">
        <v>46.7</v>
      </c>
      <c r="S30" s="174">
        <v>1.9</v>
      </c>
      <c r="U30" s="7">
        <v>35.0</v>
      </c>
      <c r="V30" s="199">
        <v>68.6</v>
      </c>
      <c r="W30" s="199">
        <v>1.7</v>
      </c>
      <c r="Y30" s="17">
        <v>35.0</v>
      </c>
      <c r="Z30" s="200">
        <v>66.1</v>
      </c>
      <c r="AA30" s="200">
        <v>2.7</v>
      </c>
      <c r="AB30" s="34"/>
      <c r="AC30" s="216">
        <v>35.0</v>
      </c>
      <c r="AD30" s="217">
        <v>50.45</v>
      </c>
      <c r="AE30" s="218">
        <v>2.51</v>
      </c>
      <c r="AF30" s="34"/>
      <c r="AG30" s="205">
        <v>35.0</v>
      </c>
      <c r="AH30" s="204">
        <v>54.94</v>
      </c>
      <c r="AI30" s="204">
        <v>2.78</v>
      </c>
    </row>
    <row r="31">
      <c r="A31" s="15">
        <v>36.0</v>
      </c>
      <c r="B31" s="168">
        <v>75.4</v>
      </c>
      <c r="C31" s="168">
        <v>2.0</v>
      </c>
      <c r="E31" s="117">
        <v>36.0</v>
      </c>
      <c r="F31" s="169">
        <v>73.9</v>
      </c>
      <c r="G31" s="169">
        <v>1.8</v>
      </c>
      <c r="I31" s="118">
        <v>36.0</v>
      </c>
      <c r="J31" s="170">
        <v>70.1</v>
      </c>
      <c r="K31" s="170">
        <v>1.4</v>
      </c>
      <c r="M31" s="171">
        <v>36.0</v>
      </c>
      <c r="N31" s="172">
        <v>55.7</v>
      </c>
      <c r="O31" s="172">
        <v>1.6</v>
      </c>
      <c r="Q31" s="173">
        <v>36.0</v>
      </c>
      <c r="R31" s="174">
        <v>47.8</v>
      </c>
      <c r="S31" s="174">
        <v>2.1</v>
      </c>
      <c r="U31" s="7">
        <v>36.0</v>
      </c>
      <c r="V31" s="199">
        <v>69.8</v>
      </c>
      <c r="W31" s="199">
        <v>1.8</v>
      </c>
      <c r="Y31" s="17">
        <v>36.0</v>
      </c>
      <c r="Z31" s="200">
        <v>67.5</v>
      </c>
      <c r="AA31" s="200">
        <v>2.8</v>
      </c>
      <c r="AB31" s="34"/>
      <c r="AC31" s="201">
        <v>36.0</v>
      </c>
      <c r="AD31" s="202">
        <v>51.8</v>
      </c>
      <c r="AE31" s="202">
        <v>2.7</v>
      </c>
      <c r="AF31" s="34"/>
      <c r="AG31" s="205">
        <v>36.0</v>
      </c>
      <c r="AH31" s="204">
        <v>56.39</v>
      </c>
      <c r="AI31" s="204">
        <v>2.93</v>
      </c>
    </row>
    <row r="32">
      <c r="A32" s="15">
        <v>37.0</v>
      </c>
      <c r="B32" s="168">
        <v>76.7</v>
      </c>
      <c r="C32" s="168">
        <v>2.1</v>
      </c>
      <c r="E32" s="117">
        <v>37.0</v>
      </c>
      <c r="F32" s="169">
        <v>75.0</v>
      </c>
      <c r="G32" s="169">
        <v>1.9</v>
      </c>
      <c r="I32" s="118">
        <v>37.0</v>
      </c>
      <c r="J32" s="170">
        <v>71.0</v>
      </c>
      <c r="K32" s="170">
        <v>1.4</v>
      </c>
      <c r="M32" s="171">
        <v>37.0</v>
      </c>
      <c r="N32" s="172">
        <v>56.8</v>
      </c>
      <c r="O32" s="172">
        <v>1.7</v>
      </c>
      <c r="Q32" s="173">
        <v>37.0</v>
      </c>
      <c r="R32" s="174">
        <v>49.2</v>
      </c>
      <c r="S32" s="174">
        <v>2.3</v>
      </c>
      <c r="U32" s="7">
        <v>37.0</v>
      </c>
      <c r="V32" s="199">
        <v>71.0</v>
      </c>
      <c r="W32" s="199">
        <v>1.8</v>
      </c>
      <c r="Y32" s="17">
        <v>37.0</v>
      </c>
      <c r="Z32" s="200">
        <v>69.0</v>
      </c>
      <c r="AA32" s="200">
        <v>3.0</v>
      </c>
      <c r="AB32" s="34"/>
      <c r="AC32" s="201">
        <v>37.0</v>
      </c>
      <c r="AD32" s="202">
        <v>53.36</v>
      </c>
      <c r="AE32" s="202">
        <v>2.93</v>
      </c>
      <c r="AF32" s="34"/>
      <c r="AG32" s="205">
        <v>37.0</v>
      </c>
      <c r="AH32" s="204">
        <v>58.03</v>
      </c>
      <c r="AI32" s="204">
        <v>3.14</v>
      </c>
    </row>
    <row r="33">
      <c r="A33" s="15">
        <v>38.0</v>
      </c>
      <c r="B33" s="168">
        <v>78.2</v>
      </c>
      <c r="C33" s="168">
        <v>2.3</v>
      </c>
      <c r="E33" s="117">
        <v>38.0</v>
      </c>
      <c r="F33" s="169">
        <v>76.4</v>
      </c>
      <c r="G33" s="169">
        <v>2.0</v>
      </c>
      <c r="I33" s="118">
        <v>38.0</v>
      </c>
      <c r="J33" s="170">
        <v>72.1</v>
      </c>
      <c r="K33" s="170">
        <v>1.6</v>
      </c>
      <c r="M33" s="171">
        <v>38.0</v>
      </c>
      <c r="N33" s="172">
        <v>58.2</v>
      </c>
      <c r="O33" s="172">
        <v>2.0</v>
      </c>
      <c r="Q33" s="190">
        <v>38.0</v>
      </c>
      <c r="R33" s="191">
        <v>50.8</v>
      </c>
      <c r="S33" s="192">
        <v>2.6</v>
      </c>
      <c r="U33" s="7">
        <v>38.0</v>
      </c>
      <c r="V33" s="199">
        <v>72.4</v>
      </c>
      <c r="W33" s="199">
        <v>2.0</v>
      </c>
      <c r="Y33" s="17">
        <v>38.0</v>
      </c>
      <c r="Z33" s="200">
        <v>70.8</v>
      </c>
      <c r="AA33" s="200">
        <v>3.2</v>
      </c>
      <c r="AB33" s="34"/>
      <c r="AC33" s="201">
        <v>38.0</v>
      </c>
      <c r="AD33" s="202">
        <v>55.36</v>
      </c>
      <c r="AE33" s="202">
        <v>3.34</v>
      </c>
      <c r="AF33" s="34"/>
      <c r="AG33" s="205">
        <v>38.0</v>
      </c>
      <c r="AH33" s="204">
        <v>59.95</v>
      </c>
      <c r="AI33" s="204">
        <v>3.41</v>
      </c>
    </row>
    <row r="34">
      <c r="A34" s="15">
        <v>39.0</v>
      </c>
      <c r="B34" s="168">
        <v>80.0</v>
      </c>
      <c r="C34" s="168">
        <v>2.6</v>
      </c>
      <c r="E34" s="117">
        <v>39.0</v>
      </c>
      <c r="F34" s="169">
        <v>78.2</v>
      </c>
      <c r="G34" s="169">
        <v>2.4</v>
      </c>
      <c r="I34" s="118">
        <v>39.0</v>
      </c>
      <c r="J34" s="170">
        <v>73.5</v>
      </c>
      <c r="K34" s="170">
        <v>2.0</v>
      </c>
      <c r="M34" s="171">
        <v>39.0</v>
      </c>
      <c r="N34" s="172">
        <v>60.2</v>
      </c>
      <c r="O34" s="172">
        <v>2.5</v>
      </c>
      <c r="Q34" s="173">
        <v>39.0</v>
      </c>
      <c r="R34" s="174">
        <v>53.0</v>
      </c>
      <c r="S34" s="174">
        <v>3.0</v>
      </c>
      <c r="U34" s="7">
        <v>39.0</v>
      </c>
      <c r="V34" s="199">
        <v>74.2</v>
      </c>
      <c r="W34" s="199">
        <v>2.4</v>
      </c>
      <c r="Y34" s="17">
        <v>39.0</v>
      </c>
      <c r="Z34" s="200">
        <v>73.0</v>
      </c>
      <c r="AA34" s="200">
        <v>3.2</v>
      </c>
      <c r="AB34" s="34"/>
      <c r="AC34" s="201">
        <v>39.0</v>
      </c>
      <c r="AD34" s="202">
        <v>58.08</v>
      </c>
      <c r="AE34" s="202">
        <v>3.91</v>
      </c>
      <c r="AF34" s="34"/>
      <c r="AG34" s="205">
        <v>39.0</v>
      </c>
      <c r="AH34" s="204">
        <v>62.52</v>
      </c>
      <c r="AI34" s="204">
        <v>3.9</v>
      </c>
    </row>
    <row r="35">
      <c r="A35" s="15">
        <v>40.0</v>
      </c>
      <c r="B35" s="168">
        <v>83.1</v>
      </c>
      <c r="C35" s="168">
        <v>3.4</v>
      </c>
      <c r="E35" s="117">
        <v>40.0</v>
      </c>
      <c r="F35" s="169">
        <v>81.3</v>
      </c>
      <c r="G35" s="169">
        <v>3.4</v>
      </c>
      <c r="I35" s="118">
        <v>40.0</v>
      </c>
      <c r="J35" s="170">
        <v>77.0</v>
      </c>
      <c r="K35" s="170">
        <v>3.5</v>
      </c>
      <c r="M35" s="171">
        <v>40.0</v>
      </c>
      <c r="N35" s="172">
        <v>65.4</v>
      </c>
      <c r="O35" s="172">
        <v>4.9</v>
      </c>
      <c r="Q35" s="173">
        <v>40.0</v>
      </c>
      <c r="R35" s="174">
        <v>60.1</v>
      </c>
      <c r="S35" s="174">
        <v>5.9</v>
      </c>
      <c r="U35" s="7">
        <v>40.0</v>
      </c>
      <c r="V35" s="199">
        <v>77.8</v>
      </c>
      <c r="W35" s="199">
        <v>3.7</v>
      </c>
      <c r="Y35" s="17">
        <v>40.0</v>
      </c>
      <c r="Z35" s="200">
        <v>76.5</v>
      </c>
      <c r="AA35" s="200">
        <v>4.4</v>
      </c>
      <c r="AB35" s="34"/>
      <c r="AC35" s="201">
        <v>40.0</v>
      </c>
      <c r="AD35" s="202">
        <v>63.48</v>
      </c>
      <c r="AE35" s="202">
        <v>5.65</v>
      </c>
      <c r="AF35" s="34"/>
      <c r="AG35" s="205">
        <v>40.0</v>
      </c>
      <c r="AH35" s="204">
        <v>67.09</v>
      </c>
      <c r="AI35" s="204">
        <v>5.24</v>
      </c>
    </row>
    <row r="36">
      <c r="N36" s="34"/>
      <c r="U36" s="26"/>
      <c r="V36" s="26"/>
      <c r="W36" s="26"/>
      <c r="AC36" s="219"/>
      <c r="AG36" s="219"/>
    </row>
    <row r="37">
      <c r="A37" s="148" t="s">
        <v>1123</v>
      </c>
      <c r="I37" s="148"/>
      <c r="M37" s="148" t="s">
        <v>1123</v>
      </c>
      <c r="Q37" s="148"/>
      <c r="U37" s="148"/>
      <c r="V37" s="26"/>
      <c r="W37" s="26"/>
      <c r="Y37" s="148" t="s">
        <v>1123</v>
      </c>
      <c r="AC37" s="219"/>
      <c r="AG37" s="219"/>
    </row>
    <row r="38">
      <c r="U38" s="26"/>
      <c r="V38" s="26"/>
      <c r="W38" s="26"/>
      <c r="AC38" s="219"/>
      <c r="AG38" s="219"/>
    </row>
    <row r="39">
      <c r="U39" s="26"/>
      <c r="V39" s="26"/>
      <c r="W39" s="26"/>
      <c r="AC39" s="219"/>
      <c r="AG39" s="219"/>
    </row>
    <row r="40">
      <c r="U40" s="26"/>
      <c r="V40" s="26"/>
      <c r="W40" s="26"/>
      <c r="AC40" s="219"/>
      <c r="AG40" s="219"/>
    </row>
    <row r="41">
      <c r="U41" s="26"/>
      <c r="V41" s="26"/>
      <c r="W41" s="26"/>
      <c r="AC41" s="219"/>
      <c r="AG41" s="219"/>
    </row>
    <row r="42">
      <c r="U42" s="26"/>
      <c r="V42" s="26"/>
      <c r="W42" s="26"/>
      <c r="AC42" s="219"/>
      <c r="AG42" s="219"/>
    </row>
    <row r="43">
      <c r="U43" s="26"/>
      <c r="V43" s="26"/>
      <c r="W43" s="26"/>
      <c r="AC43" s="219"/>
      <c r="AG43" s="219"/>
    </row>
    <row r="44">
      <c r="AC44" s="219"/>
      <c r="AG44" s="219"/>
    </row>
    <row r="45">
      <c r="AC45" s="219"/>
      <c r="AG45" s="219"/>
    </row>
    <row r="46">
      <c r="AC46" s="219"/>
      <c r="AG46" s="219"/>
    </row>
    <row r="47">
      <c r="AC47" s="219"/>
      <c r="AG47" s="219"/>
    </row>
    <row r="48">
      <c r="AC48" s="219"/>
      <c r="AG48" s="219"/>
    </row>
    <row r="49">
      <c r="AC49" s="219"/>
      <c r="AG49" s="219"/>
    </row>
    <row r="50">
      <c r="AC50" s="219"/>
      <c r="AG50" s="219"/>
    </row>
    <row r="51">
      <c r="AC51" s="219"/>
      <c r="AG51" s="219"/>
    </row>
    <row r="52">
      <c r="AC52" s="219"/>
      <c r="AG52" s="219"/>
    </row>
    <row r="53">
      <c r="AC53" s="219"/>
      <c r="AG53" s="219"/>
    </row>
    <row r="54">
      <c r="AC54" s="219"/>
      <c r="AG54" s="219"/>
    </row>
    <row r="55">
      <c r="AC55" s="219"/>
      <c r="AG55" s="219"/>
    </row>
    <row r="56">
      <c r="AC56" s="219"/>
      <c r="AG56" s="219"/>
    </row>
    <row r="57">
      <c r="AC57" s="219"/>
      <c r="AG57" s="219"/>
    </row>
    <row r="58">
      <c r="AC58" s="219"/>
      <c r="AG58" s="219"/>
    </row>
    <row r="59">
      <c r="AC59" s="219"/>
      <c r="AG59" s="219"/>
    </row>
    <row r="60">
      <c r="AC60" s="219"/>
      <c r="AG60" s="219"/>
    </row>
    <row r="61">
      <c r="AC61" s="219"/>
      <c r="AG61" s="219"/>
    </row>
    <row r="62">
      <c r="AC62" s="219"/>
      <c r="AG62" s="219"/>
    </row>
    <row r="63">
      <c r="AC63" s="219"/>
      <c r="AG63" s="219"/>
    </row>
    <row r="64">
      <c r="AC64" s="219"/>
      <c r="AG64" s="219"/>
    </row>
    <row r="65">
      <c r="AC65" s="219"/>
      <c r="AG65" s="219"/>
    </row>
    <row r="66">
      <c r="AC66" s="219"/>
      <c r="AG66" s="219"/>
    </row>
    <row r="67">
      <c r="AC67" s="219"/>
      <c r="AG67" s="219"/>
    </row>
    <row r="68">
      <c r="AC68" s="219"/>
      <c r="AG68" s="219"/>
    </row>
    <row r="69">
      <c r="AC69" s="219"/>
      <c r="AG69" s="219"/>
    </row>
    <row r="70">
      <c r="AC70" s="219"/>
      <c r="AG70" s="219"/>
    </row>
    <row r="71">
      <c r="AC71" s="219"/>
      <c r="AG71" s="219"/>
    </row>
    <row r="72">
      <c r="AC72" s="219"/>
      <c r="AG72" s="219"/>
    </row>
    <row r="73">
      <c r="AC73" s="219"/>
      <c r="AG73" s="219"/>
    </row>
    <row r="74">
      <c r="AC74" s="219"/>
      <c r="AG74" s="219"/>
    </row>
    <row r="75">
      <c r="AC75" s="219"/>
      <c r="AG75" s="219"/>
    </row>
    <row r="76">
      <c r="AC76" s="219"/>
      <c r="AG76" s="219"/>
    </row>
    <row r="77">
      <c r="AC77" s="219"/>
      <c r="AG77" s="219"/>
    </row>
    <row r="78">
      <c r="AC78" s="219"/>
      <c r="AG78" s="219"/>
    </row>
    <row r="79">
      <c r="AC79" s="219"/>
      <c r="AG79" s="219"/>
    </row>
    <row r="80">
      <c r="AC80" s="219"/>
      <c r="AG80" s="219"/>
    </row>
    <row r="81">
      <c r="AC81" s="219"/>
      <c r="AG81" s="219"/>
    </row>
    <row r="82">
      <c r="AC82" s="219"/>
      <c r="AG82" s="219"/>
    </row>
    <row r="83">
      <c r="AC83" s="219"/>
      <c r="AG83" s="219"/>
    </row>
    <row r="84">
      <c r="AC84" s="219"/>
      <c r="AG84" s="219"/>
    </row>
    <row r="85">
      <c r="AC85" s="219"/>
      <c r="AG85" s="219"/>
    </row>
    <row r="86">
      <c r="AC86" s="219"/>
      <c r="AG86" s="219"/>
    </row>
    <row r="87">
      <c r="AC87" s="219"/>
      <c r="AG87" s="219"/>
    </row>
    <row r="88">
      <c r="AC88" s="219"/>
      <c r="AG88" s="219"/>
    </row>
    <row r="89">
      <c r="AC89" s="219"/>
      <c r="AG89" s="219"/>
    </row>
    <row r="90">
      <c r="AC90" s="219"/>
      <c r="AG90" s="219"/>
    </row>
    <row r="91">
      <c r="AC91" s="219"/>
      <c r="AG91" s="219"/>
    </row>
    <row r="92">
      <c r="AC92" s="219"/>
      <c r="AG92" s="219"/>
    </row>
    <row r="93">
      <c r="AC93" s="219"/>
      <c r="AG93" s="219"/>
    </row>
    <row r="94">
      <c r="AC94" s="219"/>
      <c r="AG94" s="219"/>
    </row>
    <row r="95">
      <c r="AC95" s="219"/>
      <c r="AG95" s="219"/>
    </row>
    <row r="96">
      <c r="AC96" s="219"/>
      <c r="AG96" s="219"/>
    </row>
    <row r="97">
      <c r="AC97" s="219"/>
      <c r="AG97" s="219"/>
    </row>
    <row r="98">
      <c r="AC98" s="219"/>
      <c r="AG98" s="219"/>
    </row>
    <row r="99">
      <c r="AC99" s="219"/>
      <c r="AG99" s="219"/>
    </row>
    <row r="100">
      <c r="AC100" s="219"/>
      <c r="AG100" s="219"/>
    </row>
    <row r="101">
      <c r="AC101" s="219"/>
      <c r="AG101" s="219"/>
    </row>
    <row r="102">
      <c r="AC102" s="219"/>
      <c r="AG102" s="219"/>
    </row>
    <row r="103">
      <c r="AC103" s="219"/>
      <c r="AG103" s="219"/>
    </row>
    <row r="104">
      <c r="AC104" s="219"/>
      <c r="AG104" s="219"/>
    </row>
    <row r="105">
      <c r="AC105" s="219"/>
      <c r="AG105" s="219"/>
    </row>
    <row r="106">
      <c r="AC106" s="219"/>
      <c r="AG106" s="219"/>
    </row>
    <row r="107">
      <c r="AC107" s="219"/>
      <c r="AG107" s="219"/>
    </row>
    <row r="108">
      <c r="AC108" s="219"/>
      <c r="AG108" s="219"/>
    </row>
    <row r="109">
      <c r="AC109" s="219"/>
      <c r="AG109" s="219"/>
    </row>
    <row r="110">
      <c r="AC110" s="219"/>
      <c r="AG110" s="219"/>
    </row>
    <row r="111">
      <c r="AC111" s="219"/>
      <c r="AG111" s="219"/>
    </row>
    <row r="112">
      <c r="AC112" s="219"/>
      <c r="AG112" s="219"/>
    </row>
    <row r="113">
      <c r="AC113" s="219"/>
      <c r="AG113" s="219"/>
    </row>
    <row r="114">
      <c r="AC114" s="219"/>
      <c r="AG114" s="219"/>
    </row>
    <row r="115">
      <c r="AC115" s="219"/>
      <c r="AG115" s="219"/>
    </row>
    <row r="116">
      <c r="AC116" s="219"/>
      <c r="AG116" s="219"/>
    </row>
    <row r="117">
      <c r="AC117" s="219"/>
      <c r="AG117" s="219"/>
    </row>
    <row r="118">
      <c r="AC118" s="219"/>
      <c r="AG118" s="219"/>
    </row>
    <row r="119">
      <c r="AC119" s="219"/>
      <c r="AG119" s="219"/>
    </row>
    <row r="120">
      <c r="AC120" s="219"/>
      <c r="AG120" s="219"/>
    </row>
    <row r="121">
      <c r="AC121" s="219"/>
      <c r="AG121" s="219"/>
    </row>
    <row r="122">
      <c r="AC122" s="219"/>
      <c r="AG122" s="219"/>
    </row>
    <row r="123">
      <c r="AC123" s="219"/>
      <c r="AG123" s="219"/>
    </row>
    <row r="124">
      <c r="AC124" s="219"/>
      <c r="AG124" s="219"/>
    </row>
    <row r="125">
      <c r="AC125" s="219"/>
      <c r="AG125" s="219"/>
    </row>
    <row r="126">
      <c r="AC126" s="219"/>
      <c r="AG126" s="219"/>
    </row>
    <row r="127">
      <c r="AC127" s="219"/>
      <c r="AG127" s="219"/>
    </row>
    <row r="128">
      <c r="AC128" s="219"/>
      <c r="AG128" s="219"/>
    </row>
    <row r="129">
      <c r="AC129" s="219"/>
      <c r="AG129" s="219"/>
    </row>
    <row r="130">
      <c r="AC130" s="219"/>
      <c r="AG130" s="219"/>
    </row>
    <row r="131">
      <c r="AC131" s="219"/>
      <c r="AG131" s="219"/>
    </row>
    <row r="132">
      <c r="AC132" s="219"/>
      <c r="AG132" s="219"/>
    </row>
    <row r="133">
      <c r="AC133" s="219"/>
      <c r="AG133" s="219"/>
    </row>
    <row r="134">
      <c r="AC134" s="219"/>
      <c r="AG134" s="219"/>
    </row>
    <row r="135">
      <c r="AC135" s="219"/>
      <c r="AG135" s="219"/>
    </row>
    <row r="136">
      <c r="AC136" s="219"/>
      <c r="AG136" s="219"/>
    </row>
    <row r="137">
      <c r="AC137" s="219"/>
      <c r="AG137" s="219"/>
    </row>
    <row r="138">
      <c r="AC138" s="219"/>
      <c r="AG138" s="219"/>
    </row>
    <row r="139">
      <c r="AC139" s="219"/>
      <c r="AG139" s="219"/>
    </row>
    <row r="140">
      <c r="AC140" s="219"/>
      <c r="AG140" s="219"/>
    </row>
    <row r="141">
      <c r="AC141" s="219"/>
      <c r="AG141" s="219"/>
    </row>
    <row r="142">
      <c r="AC142" s="219"/>
      <c r="AG142" s="219"/>
    </row>
    <row r="143">
      <c r="AC143" s="219"/>
      <c r="AG143" s="219"/>
    </row>
    <row r="144">
      <c r="AC144" s="219"/>
      <c r="AG144" s="219"/>
    </row>
    <row r="145">
      <c r="AC145" s="219"/>
      <c r="AG145" s="219"/>
    </row>
    <row r="146">
      <c r="AC146" s="219"/>
      <c r="AG146" s="219"/>
    </row>
    <row r="147">
      <c r="AC147" s="219"/>
      <c r="AG147" s="219"/>
    </row>
    <row r="148">
      <c r="AC148" s="219"/>
      <c r="AG148" s="219"/>
    </row>
    <row r="149">
      <c r="AC149" s="219"/>
      <c r="AG149" s="219"/>
    </row>
    <row r="150">
      <c r="AC150" s="219"/>
      <c r="AG150" s="219"/>
    </row>
    <row r="151">
      <c r="AC151" s="219"/>
      <c r="AG151" s="219"/>
    </row>
    <row r="152">
      <c r="AC152" s="219"/>
      <c r="AG152" s="219"/>
    </row>
    <row r="153">
      <c r="AC153" s="219"/>
      <c r="AG153" s="219"/>
    </row>
    <row r="154">
      <c r="AC154" s="219"/>
      <c r="AG154" s="219"/>
    </row>
    <row r="155">
      <c r="AC155" s="219"/>
      <c r="AG155" s="219"/>
    </row>
    <row r="156">
      <c r="AC156" s="219"/>
      <c r="AG156" s="219"/>
    </row>
    <row r="157">
      <c r="AC157" s="219"/>
      <c r="AG157" s="219"/>
    </row>
    <row r="158">
      <c r="AC158" s="219"/>
      <c r="AG158" s="219"/>
    </row>
    <row r="159">
      <c r="AC159" s="219"/>
      <c r="AG159" s="219"/>
    </row>
    <row r="160">
      <c r="AC160" s="219"/>
      <c r="AG160" s="219"/>
    </row>
    <row r="161">
      <c r="AC161" s="219"/>
      <c r="AG161" s="219"/>
    </row>
    <row r="162">
      <c r="AC162" s="219"/>
      <c r="AG162" s="219"/>
    </row>
    <row r="163">
      <c r="AC163" s="219"/>
      <c r="AG163" s="219"/>
    </row>
    <row r="164">
      <c r="AC164" s="219"/>
      <c r="AG164" s="219"/>
    </row>
    <row r="165">
      <c r="AC165" s="219"/>
      <c r="AG165" s="219"/>
    </row>
    <row r="166">
      <c r="AC166" s="219"/>
      <c r="AG166" s="219"/>
    </row>
    <row r="167">
      <c r="AC167" s="219"/>
      <c r="AG167" s="219"/>
    </row>
    <row r="168">
      <c r="AC168" s="219"/>
      <c r="AG168" s="219"/>
    </row>
    <row r="169">
      <c r="AC169" s="219"/>
      <c r="AG169" s="219"/>
    </row>
    <row r="170">
      <c r="AC170" s="219"/>
      <c r="AG170" s="219"/>
    </row>
    <row r="171">
      <c r="AC171" s="219"/>
      <c r="AG171" s="219"/>
    </row>
    <row r="172">
      <c r="AC172" s="219"/>
      <c r="AG172" s="219"/>
    </row>
    <row r="173">
      <c r="AC173" s="219"/>
      <c r="AG173" s="219"/>
    </row>
    <row r="174">
      <c r="AC174" s="219"/>
      <c r="AG174" s="219"/>
    </row>
    <row r="175">
      <c r="AC175" s="219"/>
      <c r="AG175" s="219"/>
    </row>
    <row r="176">
      <c r="AC176" s="219"/>
      <c r="AG176" s="219"/>
    </row>
    <row r="177">
      <c r="AC177" s="219"/>
      <c r="AG177" s="219"/>
    </row>
    <row r="178">
      <c r="AC178" s="219"/>
      <c r="AG178" s="219"/>
    </row>
    <row r="179">
      <c r="AC179" s="219"/>
      <c r="AG179" s="219"/>
    </row>
    <row r="180">
      <c r="AC180" s="219"/>
      <c r="AG180" s="219"/>
    </row>
    <row r="181">
      <c r="AC181" s="219"/>
      <c r="AG181" s="219"/>
    </row>
    <row r="182">
      <c r="AC182" s="219"/>
      <c r="AG182" s="219"/>
    </row>
    <row r="183">
      <c r="AC183" s="219"/>
      <c r="AG183" s="219"/>
    </row>
    <row r="184">
      <c r="AC184" s="219"/>
      <c r="AG184" s="219"/>
    </row>
    <row r="185">
      <c r="AC185" s="219"/>
      <c r="AG185" s="219"/>
    </row>
    <row r="186">
      <c r="AC186" s="219"/>
      <c r="AG186" s="219"/>
    </row>
    <row r="187">
      <c r="AC187" s="219"/>
      <c r="AG187" s="219"/>
    </row>
    <row r="188">
      <c r="AC188" s="219"/>
      <c r="AG188" s="219"/>
    </row>
    <row r="189">
      <c r="AC189" s="219"/>
      <c r="AG189" s="219"/>
    </row>
    <row r="190">
      <c r="AC190" s="219"/>
      <c r="AG190" s="219"/>
    </row>
    <row r="191">
      <c r="AC191" s="219"/>
      <c r="AG191" s="219"/>
    </row>
    <row r="192">
      <c r="AC192" s="219"/>
      <c r="AG192" s="219"/>
    </row>
    <row r="193">
      <c r="AC193" s="219"/>
      <c r="AG193" s="219"/>
    </row>
    <row r="194">
      <c r="AC194" s="219"/>
      <c r="AG194" s="219"/>
    </row>
    <row r="195">
      <c r="AC195" s="219"/>
      <c r="AG195" s="219"/>
    </row>
    <row r="196">
      <c r="AC196" s="219"/>
      <c r="AG196" s="219"/>
    </row>
    <row r="197">
      <c r="AC197" s="219"/>
      <c r="AG197" s="219"/>
    </row>
    <row r="198">
      <c r="AC198" s="219"/>
      <c r="AG198" s="219"/>
    </row>
    <row r="199">
      <c r="AC199" s="219"/>
      <c r="AG199" s="219"/>
    </row>
    <row r="200">
      <c r="AC200" s="219"/>
      <c r="AG200" s="219"/>
    </row>
    <row r="201">
      <c r="AC201" s="219"/>
      <c r="AG201" s="219"/>
    </row>
    <row r="202">
      <c r="AC202" s="219"/>
      <c r="AG202" s="219"/>
    </row>
    <row r="203">
      <c r="AC203" s="219"/>
      <c r="AG203" s="219"/>
    </row>
    <row r="204">
      <c r="AC204" s="219"/>
      <c r="AG204" s="219"/>
    </row>
    <row r="205">
      <c r="AC205" s="219"/>
      <c r="AG205" s="219"/>
    </row>
    <row r="206">
      <c r="AC206" s="219"/>
      <c r="AG206" s="219"/>
    </row>
    <row r="207">
      <c r="AC207" s="219"/>
      <c r="AG207" s="219"/>
    </row>
    <row r="208">
      <c r="AC208" s="219"/>
      <c r="AG208" s="219"/>
    </row>
    <row r="209">
      <c r="AC209" s="219"/>
      <c r="AG209" s="219"/>
    </row>
    <row r="210">
      <c r="AC210" s="219"/>
      <c r="AG210" s="219"/>
    </row>
    <row r="211">
      <c r="AC211" s="219"/>
      <c r="AG211" s="219"/>
    </row>
    <row r="212">
      <c r="AC212" s="219"/>
      <c r="AG212" s="219"/>
    </row>
    <row r="213">
      <c r="AC213" s="219"/>
      <c r="AG213" s="219"/>
    </row>
    <row r="214">
      <c r="AC214" s="219"/>
      <c r="AG214" s="219"/>
    </row>
    <row r="215">
      <c r="AC215" s="219"/>
      <c r="AG215" s="219"/>
    </row>
    <row r="216">
      <c r="AC216" s="219"/>
      <c r="AG216" s="219"/>
    </row>
    <row r="217">
      <c r="AC217" s="219"/>
      <c r="AG217" s="219"/>
    </row>
    <row r="218">
      <c r="AC218" s="219"/>
      <c r="AG218" s="219"/>
    </row>
    <row r="219">
      <c r="AC219" s="219"/>
      <c r="AG219" s="219"/>
    </row>
    <row r="220">
      <c r="AC220" s="219"/>
      <c r="AG220" s="219"/>
    </row>
    <row r="221">
      <c r="AC221" s="219"/>
      <c r="AG221" s="219"/>
    </row>
    <row r="222">
      <c r="AC222" s="219"/>
      <c r="AG222" s="219"/>
    </row>
    <row r="223">
      <c r="AC223" s="219"/>
      <c r="AG223" s="219"/>
    </row>
    <row r="224">
      <c r="AC224" s="219"/>
      <c r="AG224" s="219"/>
    </row>
    <row r="225">
      <c r="AC225" s="219"/>
      <c r="AG225" s="219"/>
    </row>
    <row r="226">
      <c r="AC226" s="219"/>
      <c r="AG226" s="219"/>
    </row>
    <row r="227">
      <c r="AC227" s="219"/>
      <c r="AG227" s="219"/>
    </row>
    <row r="228">
      <c r="AC228" s="219"/>
      <c r="AG228" s="219"/>
    </row>
    <row r="229">
      <c r="AC229" s="219"/>
      <c r="AG229" s="219"/>
    </row>
    <row r="230">
      <c r="AC230" s="219"/>
      <c r="AG230" s="219"/>
    </row>
    <row r="231">
      <c r="AC231" s="219"/>
      <c r="AG231" s="219"/>
    </row>
    <row r="232">
      <c r="AC232" s="219"/>
      <c r="AG232" s="219"/>
    </row>
    <row r="233">
      <c r="AC233" s="219"/>
      <c r="AG233" s="219"/>
    </row>
    <row r="234">
      <c r="AC234" s="219"/>
      <c r="AG234" s="219"/>
    </row>
    <row r="235">
      <c r="AC235" s="219"/>
      <c r="AG235" s="219"/>
    </row>
    <row r="236">
      <c r="AC236" s="219"/>
      <c r="AG236" s="219"/>
    </row>
    <row r="237">
      <c r="AC237" s="219"/>
      <c r="AG237" s="219"/>
    </row>
    <row r="238">
      <c r="AC238" s="219"/>
      <c r="AG238" s="219"/>
    </row>
    <row r="239">
      <c r="AC239" s="219"/>
      <c r="AG239" s="219"/>
    </row>
    <row r="240">
      <c r="AC240" s="219"/>
      <c r="AG240" s="219"/>
    </row>
    <row r="241">
      <c r="AC241" s="219"/>
      <c r="AG241" s="219"/>
    </row>
    <row r="242">
      <c r="AC242" s="219"/>
      <c r="AG242" s="219"/>
    </row>
    <row r="243">
      <c r="AC243" s="219"/>
      <c r="AG243" s="219"/>
    </row>
    <row r="244">
      <c r="AC244" s="219"/>
      <c r="AG244" s="219"/>
    </row>
    <row r="245">
      <c r="AC245" s="219"/>
      <c r="AG245" s="219"/>
    </row>
    <row r="246">
      <c r="AC246" s="219"/>
      <c r="AG246" s="219"/>
    </row>
    <row r="247">
      <c r="AC247" s="219"/>
      <c r="AG247" s="219"/>
    </row>
    <row r="248">
      <c r="AC248" s="219"/>
      <c r="AG248" s="219"/>
    </row>
    <row r="249">
      <c r="AC249" s="219"/>
      <c r="AG249" s="219"/>
    </row>
    <row r="250">
      <c r="AC250" s="219"/>
      <c r="AG250" s="219"/>
    </row>
    <row r="251">
      <c r="AC251" s="219"/>
      <c r="AG251" s="219"/>
    </row>
    <row r="252">
      <c r="AC252" s="219"/>
      <c r="AG252" s="219"/>
    </row>
    <row r="253">
      <c r="AC253" s="219"/>
      <c r="AG253" s="219"/>
    </row>
    <row r="254">
      <c r="AC254" s="219"/>
      <c r="AG254" s="219"/>
    </row>
    <row r="255">
      <c r="AC255" s="219"/>
      <c r="AG255" s="219"/>
    </row>
    <row r="256">
      <c r="AC256" s="219"/>
      <c r="AG256" s="219"/>
    </row>
    <row r="257">
      <c r="AC257" s="219"/>
      <c r="AG257" s="219"/>
    </row>
    <row r="258">
      <c r="AC258" s="219"/>
      <c r="AG258" s="219"/>
    </row>
    <row r="259">
      <c r="AC259" s="219"/>
      <c r="AG259" s="219"/>
    </row>
    <row r="260">
      <c r="AC260" s="219"/>
      <c r="AG260" s="219"/>
    </row>
    <row r="261">
      <c r="AC261" s="219"/>
      <c r="AG261" s="219"/>
    </row>
    <row r="262">
      <c r="AC262" s="219"/>
      <c r="AG262" s="219"/>
    </row>
    <row r="263">
      <c r="AC263" s="219"/>
      <c r="AG263" s="219"/>
    </row>
    <row r="264">
      <c r="AC264" s="219"/>
      <c r="AG264" s="219"/>
    </row>
    <row r="265">
      <c r="AC265" s="219"/>
      <c r="AG265" s="219"/>
    </row>
    <row r="266">
      <c r="AC266" s="219"/>
      <c r="AG266" s="219"/>
    </row>
    <row r="267">
      <c r="AC267" s="219"/>
      <c r="AG267" s="219"/>
    </row>
    <row r="268">
      <c r="AC268" s="219"/>
      <c r="AG268" s="219"/>
    </row>
    <row r="269">
      <c r="AC269" s="219"/>
      <c r="AG269" s="219"/>
    </row>
    <row r="270">
      <c r="AC270" s="219"/>
      <c r="AG270" s="219"/>
    </row>
    <row r="271">
      <c r="AC271" s="219"/>
      <c r="AG271" s="219"/>
    </row>
    <row r="272">
      <c r="AC272" s="219"/>
      <c r="AG272" s="219"/>
    </row>
    <row r="273">
      <c r="AC273" s="219"/>
      <c r="AG273" s="219"/>
    </row>
    <row r="274">
      <c r="AC274" s="219"/>
      <c r="AG274" s="219"/>
    </row>
    <row r="275">
      <c r="AC275" s="219"/>
      <c r="AG275" s="219"/>
    </row>
    <row r="276">
      <c r="AC276" s="219"/>
      <c r="AG276" s="219"/>
    </row>
    <row r="277">
      <c r="AC277" s="219"/>
      <c r="AG277" s="219"/>
    </row>
    <row r="278">
      <c r="AC278" s="219"/>
      <c r="AG278" s="219"/>
    </row>
    <row r="279">
      <c r="AC279" s="219"/>
      <c r="AG279" s="219"/>
    </row>
    <row r="280">
      <c r="AC280" s="219"/>
      <c r="AG280" s="219"/>
    </row>
    <row r="281">
      <c r="AC281" s="219"/>
      <c r="AG281" s="219"/>
    </row>
    <row r="282">
      <c r="AC282" s="219"/>
      <c r="AG282" s="219"/>
    </row>
    <row r="283">
      <c r="AC283" s="219"/>
      <c r="AG283" s="219"/>
    </row>
    <row r="284">
      <c r="AC284" s="219"/>
      <c r="AG284" s="219"/>
    </row>
    <row r="285">
      <c r="AC285" s="219"/>
      <c r="AG285" s="219"/>
    </row>
    <row r="286">
      <c r="AC286" s="219"/>
      <c r="AG286" s="219"/>
    </row>
    <row r="287">
      <c r="AC287" s="219"/>
      <c r="AG287" s="219"/>
    </row>
    <row r="288">
      <c r="AC288" s="219"/>
      <c r="AG288" s="219"/>
    </row>
    <row r="289">
      <c r="AC289" s="219"/>
      <c r="AG289" s="219"/>
    </row>
    <row r="290">
      <c r="AC290" s="219"/>
      <c r="AG290" s="219"/>
    </row>
    <row r="291">
      <c r="AC291" s="219"/>
      <c r="AG291" s="219"/>
    </row>
    <row r="292">
      <c r="AC292" s="219"/>
      <c r="AG292" s="219"/>
    </row>
    <row r="293">
      <c r="AC293" s="219"/>
      <c r="AG293" s="219"/>
    </row>
    <row r="294">
      <c r="AC294" s="219"/>
      <c r="AG294" s="219"/>
    </row>
    <row r="295">
      <c r="AC295" s="219"/>
      <c r="AG295" s="219"/>
    </row>
    <row r="296">
      <c r="AC296" s="219"/>
      <c r="AG296" s="219"/>
    </row>
    <row r="297">
      <c r="AC297" s="219"/>
      <c r="AG297" s="219"/>
    </row>
    <row r="298">
      <c r="AC298" s="219"/>
      <c r="AG298" s="219"/>
    </row>
    <row r="299">
      <c r="AC299" s="219"/>
      <c r="AG299" s="219"/>
    </row>
    <row r="300">
      <c r="AC300" s="219"/>
      <c r="AG300" s="219"/>
    </row>
    <row r="301">
      <c r="AC301" s="219"/>
      <c r="AG301" s="219"/>
    </row>
    <row r="302">
      <c r="AC302" s="219"/>
      <c r="AG302" s="219"/>
    </row>
    <row r="303">
      <c r="AC303" s="219"/>
      <c r="AG303" s="219"/>
    </row>
    <row r="304">
      <c r="AC304" s="219"/>
      <c r="AG304" s="219"/>
    </row>
    <row r="305">
      <c r="AC305" s="219"/>
      <c r="AG305" s="219"/>
    </row>
    <row r="306">
      <c r="AC306" s="219"/>
      <c r="AG306" s="219"/>
    </row>
    <row r="307">
      <c r="AC307" s="219"/>
      <c r="AG307" s="219"/>
    </row>
    <row r="308">
      <c r="AC308" s="219"/>
      <c r="AG308" s="219"/>
    </row>
    <row r="309">
      <c r="AC309" s="219"/>
      <c r="AG309" s="219"/>
    </row>
    <row r="310">
      <c r="AC310" s="219"/>
      <c r="AG310" s="219"/>
    </row>
    <row r="311">
      <c r="AC311" s="219"/>
      <c r="AG311" s="219"/>
    </row>
    <row r="312">
      <c r="AC312" s="219"/>
      <c r="AG312" s="219"/>
    </row>
    <row r="313">
      <c r="AC313" s="219"/>
      <c r="AG313" s="219"/>
    </row>
    <row r="314">
      <c r="AC314" s="219"/>
      <c r="AG314" s="219"/>
    </row>
    <row r="315">
      <c r="AC315" s="219"/>
      <c r="AG315" s="219"/>
    </row>
    <row r="316">
      <c r="AC316" s="219"/>
      <c r="AG316" s="219"/>
    </row>
    <row r="317">
      <c r="AC317" s="219"/>
      <c r="AG317" s="219"/>
    </row>
    <row r="318">
      <c r="AC318" s="219"/>
      <c r="AG318" s="219"/>
    </row>
    <row r="319">
      <c r="AC319" s="219"/>
      <c r="AG319" s="219"/>
    </row>
    <row r="320">
      <c r="AC320" s="219"/>
      <c r="AG320" s="219"/>
    </row>
    <row r="321">
      <c r="AC321" s="219"/>
      <c r="AG321" s="219"/>
    </row>
    <row r="322">
      <c r="AC322" s="219"/>
      <c r="AG322" s="219"/>
    </row>
    <row r="323">
      <c r="AC323" s="219"/>
      <c r="AG323" s="219"/>
    </row>
    <row r="324">
      <c r="AC324" s="219"/>
      <c r="AG324" s="219"/>
    </row>
    <row r="325">
      <c r="AC325" s="219"/>
      <c r="AG325" s="219"/>
    </row>
    <row r="326">
      <c r="AC326" s="219"/>
      <c r="AG326" s="219"/>
    </row>
    <row r="327">
      <c r="AC327" s="219"/>
      <c r="AG327" s="219"/>
    </row>
    <row r="328">
      <c r="AC328" s="219"/>
      <c r="AG328" s="219"/>
    </row>
    <row r="329">
      <c r="AC329" s="219"/>
      <c r="AG329" s="219"/>
    </row>
    <row r="330">
      <c r="AC330" s="219"/>
      <c r="AG330" s="219"/>
    </row>
    <row r="331">
      <c r="AC331" s="219"/>
      <c r="AG331" s="219"/>
    </row>
    <row r="332">
      <c r="AC332" s="219"/>
      <c r="AG332" s="219"/>
    </row>
    <row r="333">
      <c r="AC333" s="219"/>
      <c r="AG333" s="219"/>
    </row>
    <row r="334">
      <c r="AC334" s="219"/>
      <c r="AG334" s="219"/>
    </row>
    <row r="335">
      <c r="AC335" s="219"/>
      <c r="AG335" s="219"/>
    </row>
    <row r="336">
      <c r="AC336" s="219"/>
      <c r="AG336" s="219"/>
    </row>
    <row r="337">
      <c r="AC337" s="219"/>
      <c r="AG337" s="219"/>
    </row>
    <row r="338">
      <c r="AC338" s="219"/>
      <c r="AG338" s="219"/>
    </row>
    <row r="339">
      <c r="AC339" s="219"/>
      <c r="AG339" s="219"/>
    </row>
    <row r="340">
      <c r="AC340" s="219"/>
      <c r="AG340" s="219"/>
    </row>
    <row r="341">
      <c r="AC341" s="219"/>
      <c r="AG341" s="219"/>
    </row>
    <row r="342">
      <c r="AC342" s="219"/>
      <c r="AG342" s="219"/>
    </row>
    <row r="343">
      <c r="AC343" s="219"/>
      <c r="AG343" s="219"/>
    </row>
    <row r="344">
      <c r="AC344" s="219"/>
      <c r="AG344" s="219"/>
    </row>
    <row r="345">
      <c r="AC345" s="219"/>
      <c r="AG345" s="219"/>
    </row>
    <row r="346">
      <c r="AC346" s="219"/>
      <c r="AG346" s="219"/>
    </row>
    <row r="347">
      <c r="AC347" s="219"/>
      <c r="AG347" s="219"/>
    </row>
    <row r="348">
      <c r="AC348" s="219"/>
      <c r="AG348" s="219"/>
    </row>
    <row r="349">
      <c r="AC349" s="219"/>
      <c r="AG349" s="219"/>
    </row>
    <row r="350">
      <c r="AC350" s="219"/>
      <c r="AG350" s="219"/>
    </row>
    <row r="351">
      <c r="AC351" s="219"/>
      <c r="AG351" s="219"/>
    </row>
    <row r="352">
      <c r="AC352" s="219"/>
      <c r="AG352" s="219"/>
    </row>
    <row r="353">
      <c r="AC353" s="219"/>
      <c r="AG353" s="219"/>
    </row>
    <row r="354">
      <c r="AC354" s="219"/>
      <c r="AG354" s="219"/>
    </row>
    <row r="355">
      <c r="AC355" s="219"/>
      <c r="AG355" s="219"/>
    </row>
    <row r="356">
      <c r="AC356" s="219"/>
      <c r="AG356" s="219"/>
    </row>
    <row r="357">
      <c r="AC357" s="219"/>
      <c r="AG357" s="219"/>
    </row>
    <row r="358">
      <c r="AC358" s="219"/>
      <c r="AG358" s="219"/>
    </row>
    <row r="359">
      <c r="AC359" s="219"/>
      <c r="AG359" s="219"/>
    </row>
    <row r="360">
      <c r="AC360" s="219"/>
      <c r="AG360" s="219"/>
    </row>
    <row r="361">
      <c r="AC361" s="219"/>
      <c r="AG361" s="219"/>
    </row>
    <row r="362">
      <c r="AC362" s="219"/>
      <c r="AG362" s="219"/>
    </row>
    <row r="363">
      <c r="AC363" s="219"/>
      <c r="AG363" s="219"/>
    </row>
    <row r="364">
      <c r="AC364" s="219"/>
      <c r="AG364" s="219"/>
    </row>
    <row r="365">
      <c r="AC365" s="219"/>
      <c r="AG365" s="219"/>
    </row>
    <row r="366">
      <c r="AC366" s="219"/>
      <c r="AG366" s="219"/>
    </row>
    <row r="367">
      <c r="AC367" s="219"/>
      <c r="AG367" s="219"/>
    </row>
    <row r="368">
      <c r="AC368" s="219"/>
      <c r="AG368" s="219"/>
    </row>
    <row r="369">
      <c r="AC369" s="219"/>
      <c r="AG369" s="219"/>
    </row>
    <row r="370">
      <c r="AC370" s="219"/>
      <c r="AG370" s="219"/>
    </row>
    <row r="371">
      <c r="AC371" s="219"/>
      <c r="AG371" s="219"/>
    </row>
    <row r="372">
      <c r="AC372" s="219"/>
      <c r="AG372" s="219"/>
    </row>
    <row r="373">
      <c r="AC373" s="219"/>
      <c r="AG373" s="219"/>
    </row>
    <row r="374">
      <c r="AC374" s="219"/>
      <c r="AG374" s="219"/>
    </row>
    <row r="375">
      <c r="AC375" s="219"/>
      <c r="AG375" s="219"/>
    </row>
    <row r="376">
      <c r="AC376" s="219"/>
      <c r="AG376" s="219"/>
    </row>
    <row r="377">
      <c r="AC377" s="219"/>
      <c r="AG377" s="219"/>
    </row>
    <row r="378">
      <c r="AC378" s="219"/>
      <c r="AG378" s="219"/>
    </row>
    <row r="379">
      <c r="AC379" s="219"/>
      <c r="AG379" s="219"/>
    </row>
    <row r="380">
      <c r="AC380" s="219"/>
      <c r="AG380" s="219"/>
    </row>
    <row r="381">
      <c r="AC381" s="219"/>
      <c r="AG381" s="219"/>
    </row>
    <row r="382">
      <c r="AC382" s="219"/>
      <c r="AG382" s="219"/>
    </row>
    <row r="383">
      <c r="AC383" s="219"/>
      <c r="AG383" s="219"/>
    </row>
    <row r="384">
      <c r="AC384" s="219"/>
      <c r="AG384" s="219"/>
    </row>
    <row r="385">
      <c r="AC385" s="219"/>
      <c r="AG385" s="219"/>
    </row>
    <row r="386">
      <c r="AC386" s="219"/>
      <c r="AG386" s="219"/>
    </row>
    <row r="387">
      <c r="AC387" s="219"/>
      <c r="AG387" s="219"/>
    </row>
    <row r="388">
      <c r="AC388" s="219"/>
      <c r="AG388" s="219"/>
    </row>
    <row r="389">
      <c r="AC389" s="219"/>
      <c r="AG389" s="219"/>
    </row>
    <row r="390">
      <c r="AC390" s="219"/>
      <c r="AG390" s="219"/>
    </row>
    <row r="391">
      <c r="AC391" s="219"/>
      <c r="AG391" s="219"/>
    </row>
    <row r="392">
      <c r="AC392" s="219"/>
      <c r="AG392" s="219"/>
    </row>
    <row r="393">
      <c r="AC393" s="219"/>
      <c r="AG393" s="219"/>
    </row>
    <row r="394">
      <c r="AC394" s="219"/>
      <c r="AG394" s="219"/>
    </row>
    <row r="395">
      <c r="AC395" s="219"/>
      <c r="AG395" s="219"/>
    </row>
    <row r="396">
      <c r="AC396" s="219"/>
      <c r="AG396" s="219"/>
    </row>
    <row r="397">
      <c r="AC397" s="219"/>
      <c r="AG397" s="219"/>
    </row>
    <row r="398">
      <c r="AC398" s="219"/>
      <c r="AG398" s="219"/>
    </row>
    <row r="399">
      <c r="AC399" s="219"/>
      <c r="AG399" s="219"/>
    </row>
    <row r="400">
      <c r="AC400" s="219"/>
      <c r="AG400" s="219"/>
    </row>
    <row r="401">
      <c r="AC401" s="219"/>
      <c r="AG401" s="219"/>
    </row>
    <row r="402">
      <c r="AC402" s="219"/>
      <c r="AG402" s="219"/>
    </row>
    <row r="403">
      <c r="AC403" s="219"/>
      <c r="AG403" s="219"/>
    </row>
    <row r="404">
      <c r="AC404" s="219"/>
      <c r="AG404" s="219"/>
    </row>
    <row r="405">
      <c r="AC405" s="219"/>
      <c r="AG405" s="219"/>
    </row>
    <row r="406">
      <c r="AC406" s="219"/>
      <c r="AG406" s="219"/>
    </row>
    <row r="407">
      <c r="AC407" s="219"/>
      <c r="AG407" s="219"/>
    </row>
    <row r="408">
      <c r="AC408" s="219"/>
      <c r="AG408" s="219"/>
    </row>
    <row r="409">
      <c r="AC409" s="219"/>
      <c r="AG409" s="219"/>
    </row>
    <row r="410">
      <c r="AC410" s="219"/>
      <c r="AG410" s="219"/>
    </row>
    <row r="411">
      <c r="AC411" s="219"/>
      <c r="AG411" s="219"/>
    </row>
    <row r="412">
      <c r="AC412" s="219"/>
      <c r="AG412" s="219"/>
    </row>
    <row r="413">
      <c r="AC413" s="219"/>
      <c r="AG413" s="219"/>
    </row>
    <row r="414">
      <c r="AC414" s="219"/>
      <c r="AG414" s="219"/>
    </row>
    <row r="415">
      <c r="AC415" s="219"/>
      <c r="AG415" s="219"/>
    </row>
    <row r="416">
      <c r="AC416" s="219"/>
      <c r="AG416" s="219"/>
    </row>
    <row r="417">
      <c r="AC417" s="219"/>
      <c r="AG417" s="219"/>
    </row>
    <row r="418">
      <c r="AC418" s="219"/>
      <c r="AG418" s="219"/>
    </row>
    <row r="419">
      <c r="AC419" s="219"/>
      <c r="AG419" s="219"/>
    </row>
    <row r="420">
      <c r="AC420" s="219"/>
      <c r="AG420" s="219"/>
    </row>
    <row r="421">
      <c r="AC421" s="219"/>
      <c r="AG421" s="219"/>
    </row>
    <row r="422">
      <c r="AC422" s="219"/>
      <c r="AG422" s="219"/>
    </row>
    <row r="423">
      <c r="AC423" s="219"/>
      <c r="AG423" s="219"/>
    </row>
    <row r="424">
      <c r="AC424" s="219"/>
      <c r="AG424" s="219"/>
    </row>
    <row r="425">
      <c r="AC425" s="219"/>
      <c r="AG425" s="219"/>
    </row>
    <row r="426">
      <c r="AC426" s="219"/>
      <c r="AG426" s="219"/>
    </row>
    <row r="427">
      <c r="AC427" s="219"/>
      <c r="AG427" s="219"/>
    </row>
    <row r="428">
      <c r="AC428" s="219"/>
      <c r="AG428" s="219"/>
    </row>
    <row r="429">
      <c r="AC429" s="219"/>
      <c r="AG429" s="219"/>
    </row>
    <row r="430">
      <c r="AC430" s="219"/>
      <c r="AG430" s="219"/>
    </row>
    <row r="431">
      <c r="AC431" s="219"/>
      <c r="AG431" s="219"/>
    </row>
    <row r="432">
      <c r="AC432" s="219"/>
      <c r="AG432" s="219"/>
    </row>
    <row r="433">
      <c r="AC433" s="219"/>
      <c r="AG433" s="219"/>
    </row>
    <row r="434">
      <c r="AC434" s="219"/>
      <c r="AG434" s="219"/>
    </row>
    <row r="435">
      <c r="AC435" s="219"/>
      <c r="AG435" s="219"/>
    </row>
    <row r="436">
      <c r="AC436" s="219"/>
      <c r="AG436" s="219"/>
    </row>
    <row r="437">
      <c r="AC437" s="219"/>
      <c r="AG437" s="219"/>
    </row>
    <row r="438">
      <c r="AC438" s="219"/>
      <c r="AG438" s="219"/>
    </row>
    <row r="439">
      <c r="AC439" s="219"/>
      <c r="AG439" s="219"/>
    </row>
    <row r="440">
      <c r="AC440" s="219"/>
      <c r="AG440" s="219"/>
    </row>
    <row r="441">
      <c r="AC441" s="219"/>
      <c r="AG441" s="219"/>
    </row>
    <row r="442">
      <c r="AC442" s="219"/>
      <c r="AG442" s="219"/>
    </row>
    <row r="443">
      <c r="AC443" s="219"/>
      <c r="AG443" s="219"/>
    </row>
    <row r="444">
      <c r="AC444" s="219"/>
      <c r="AG444" s="219"/>
    </row>
    <row r="445">
      <c r="AC445" s="219"/>
      <c r="AG445" s="219"/>
    </row>
    <row r="446">
      <c r="AC446" s="219"/>
      <c r="AG446" s="219"/>
    </row>
    <row r="447">
      <c r="AC447" s="219"/>
      <c r="AG447" s="219"/>
    </row>
    <row r="448">
      <c r="AC448" s="219"/>
      <c r="AG448" s="219"/>
    </row>
    <row r="449">
      <c r="AC449" s="219"/>
      <c r="AG449" s="219"/>
    </row>
    <row r="450">
      <c r="AC450" s="219"/>
      <c r="AG450" s="219"/>
    </row>
    <row r="451">
      <c r="AC451" s="219"/>
      <c r="AG451" s="219"/>
    </row>
    <row r="452">
      <c r="AC452" s="219"/>
      <c r="AG452" s="219"/>
    </row>
    <row r="453">
      <c r="AC453" s="219"/>
      <c r="AG453" s="219"/>
    </row>
    <row r="454">
      <c r="AC454" s="219"/>
      <c r="AG454" s="219"/>
    </row>
    <row r="455">
      <c r="AC455" s="219"/>
      <c r="AG455" s="219"/>
    </row>
    <row r="456">
      <c r="AC456" s="219"/>
      <c r="AG456" s="219"/>
    </row>
    <row r="457">
      <c r="AC457" s="219"/>
      <c r="AG457" s="219"/>
    </row>
    <row r="458">
      <c r="AC458" s="219"/>
      <c r="AG458" s="219"/>
    </row>
    <row r="459">
      <c r="AC459" s="219"/>
      <c r="AG459" s="219"/>
    </row>
    <row r="460">
      <c r="AC460" s="219"/>
      <c r="AG460" s="219"/>
    </row>
    <row r="461">
      <c r="AC461" s="219"/>
      <c r="AG461" s="219"/>
    </row>
    <row r="462">
      <c r="AC462" s="219"/>
      <c r="AG462" s="219"/>
    </row>
    <row r="463">
      <c r="AC463" s="219"/>
      <c r="AG463" s="219"/>
    </row>
    <row r="464">
      <c r="AC464" s="219"/>
      <c r="AG464" s="219"/>
    </row>
    <row r="465">
      <c r="AC465" s="219"/>
      <c r="AG465" s="219"/>
    </row>
    <row r="466">
      <c r="AC466" s="219"/>
      <c r="AG466" s="219"/>
    </row>
    <row r="467">
      <c r="AC467" s="219"/>
      <c r="AG467" s="219"/>
    </row>
    <row r="468">
      <c r="AC468" s="219"/>
      <c r="AG468" s="219"/>
    </row>
    <row r="469">
      <c r="AC469" s="219"/>
      <c r="AG469" s="219"/>
    </row>
    <row r="470">
      <c r="AC470" s="219"/>
      <c r="AG470" s="219"/>
    </row>
    <row r="471">
      <c r="AC471" s="219"/>
      <c r="AG471" s="219"/>
    </row>
    <row r="472">
      <c r="AC472" s="219"/>
      <c r="AG472" s="219"/>
    </row>
    <row r="473">
      <c r="AC473" s="219"/>
      <c r="AG473" s="219"/>
    </row>
    <row r="474">
      <c r="AC474" s="219"/>
      <c r="AG474" s="219"/>
    </row>
    <row r="475">
      <c r="AC475" s="219"/>
      <c r="AG475" s="219"/>
    </row>
    <row r="476">
      <c r="AC476" s="219"/>
      <c r="AG476" s="219"/>
    </row>
    <row r="477">
      <c r="AC477" s="219"/>
      <c r="AG477" s="219"/>
    </row>
    <row r="478">
      <c r="AC478" s="219"/>
      <c r="AG478" s="219"/>
    </row>
    <row r="479">
      <c r="AC479" s="219"/>
      <c r="AG479" s="219"/>
    </row>
    <row r="480">
      <c r="AC480" s="219"/>
      <c r="AG480" s="219"/>
    </row>
    <row r="481">
      <c r="AC481" s="219"/>
      <c r="AG481" s="219"/>
    </row>
    <row r="482">
      <c r="AC482" s="219"/>
      <c r="AG482" s="219"/>
    </row>
    <row r="483">
      <c r="AC483" s="219"/>
      <c r="AG483" s="219"/>
    </row>
    <row r="484">
      <c r="AC484" s="219"/>
      <c r="AG484" s="219"/>
    </row>
    <row r="485">
      <c r="AC485" s="219"/>
      <c r="AG485" s="219"/>
    </row>
    <row r="486">
      <c r="AC486" s="219"/>
      <c r="AG486" s="219"/>
    </row>
    <row r="487">
      <c r="AC487" s="219"/>
      <c r="AG487" s="219"/>
    </row>
    <row r="488">
      <c r="AC488" s="219"/>
      <c r="AG488" s="219"/>
    </row>
    <row r="489">
      <c r="AC489" s="219"/>
      <c r="AG489" s="219"/>
    </row>
    <row r="490">
      <c r="AC490" s="219"/>
      <c r="AG490" s="219"/>
    </row>
    <row r="491">
      <c r="AC491" s="219"/>
      <c r="AG491" s="219"/>
    </row>
    <row r="492">
      <c r="AC492" s="219"/>
      <c r="AG492" s="219"/>
    </row>
    <row r="493">
      <c r="AC493" s="219"/>
      <c r="AG493" s="219"/>
    </row>
    <row r="494">
      <c r="AC494" s="219"/>
      <c r="AG494" s="219"/>
    </row>
    <row r="495">
      <c r="AC495" s="219"/>
      <c r="AG495" s="219"/>
    </row>
    <row r="496">
      <c r="AC496" s="219"/>
      <c r="AG496" s="219"/>
    </row>
    <row r="497">
      <c r="AC497" s="219"/>
      <c r="AG497" s="219"/>
    </row>
    <row r="498">
      <c r="AC498" s="219"/>
      <c r="AG498" s="219"/>
    </row>
    <row r="499">
      <c r="AC499" s="219"/>
      <c r="AG499" s="219"/>
    </row>
    <row r="500">
      <c r="AC500" s="219"/>
      <c r="AG500" s="219"/>
    </row>
    <row r="501">
      <c r="AC501" s="219"/>
      <c r="AG501" s="219"/>
    </row>
    <row r="502">
      <c r="AC502" s="219"/>
      <c r="AG502" s="219"/>
    </row>
    <row r="503">
      <c r="AC503" s="219"/>
      <c r="AG503" s="219"/>
    </row>
    <row r="504">
      <c r="AC504" s="219"/>
      <c r="AG504" s="219"/>
    </row>
    <row r="505">
      <c r="AC505" s="219"/>
      <c r="AG505" s="219"/>
    </row>
    <row r="506">
      <c r="AC506" s="219"/>
      <c r="AG506" s="219"/>
    </row>
    <row r="507">
      <c r="AC507" s="219"/>
      <c r="AG507" s="219"/>
    </row>
    <row r="508">
      <c r="AC508" s="219"/>
      <c r="AG508" s="219"/>
    </row>
    <row r="509">
      <c r="AC509" s="219"/>
      <c r="AG509" s="219"/>
    </row>
    <row r="510">
      <c r="AC510" s="219"/>
      <c r="AG510" s="219"/>
    </row>
    <row r="511">
      <c r="AC511" s="219"/>
      <c r="AG511" s="219"/>
    </row>
    <row r="512">
      <c r="AC512" s="219"/>
      <c r="AG512" s="219"/>
    </row>
    <row r="513">
      <c r="AC513" s="219"/>
      <c r="AG513" s="219"/>
    </row>
    <row r="514">
      <c r="AC514" s="219"/>
      <c r="AG514" s="219"/>
    </row>
    <row r="515">
      <c r="AC515" s="219"/>
      <c r="AG515" s="219"/>
    </row>
    <row r="516">
      <c r="AC516" s="219"/>
      <c r="AG516" s="219"/>
    </row>
    <row r="517">
      <c r="AC517" s="219"/>
      <c r="AG517" s="219"/>
    </row>
    <row r="518">
      <c r="AC518" s="219"/>
      <c r="AG518" s="219"/>
    </row>
    <row r="519">
      <c r="AC519" s="219"/>
      <c r="AG519" s="219"/>
    </row>
    <row r="520">
      <c r="AC520" s="219"/>
      <c r="AG520" s="219"/>
    </row>
    <row r="521">
      <c r="AC521" s="219"/>
      <c r="AG521" s="219"/>
    </row>
    <row r="522">
      <c r="AC522" s="219"/>
      <c r="AG522" s="219"/>
    </row>
    <row r="523">
      <c r="AC523" s="219"/>
      <c r="AG523" s="219"/>
    </row>
    <row r="524">
      <c r="AC524" s="219"/>
      <c r="AG524" s="219"/>
    </row>
    <row r="525">
      <c r="AC525" s="219"/>
      <c r="AG525" s="219"/>
    </row>
    <row r="526">
      <c r="AC526" s="219"/>
      <c r="AG526" s="219"/>
    </row>
    <row r="527">
      <c r="AC527" s="219"/>
      <c r="AG527" s="219"/>
    </row>
    <row r="528">
      <c r="AC528" s="219"/>
      <c r="AG528" s="219"/>
    </row>
    <row r="529">
      <c r="AC529" s="219"/>
      <c r="AG529" s="219"/>
    </row>
    <row r="530">
      <c r="AC530" s="219"/>
      <c r="AG530" s="219"/>
    </row>
    <row r="531">
      <c r="AC531" s="219"/>
      <c r="AG531" s="219"/>
    </row>
    <row r="532">
      <c r="AC532" s="219"/>
      <c r="AG532" s="219"/>
    </row>
    <row r="533">
      <c r="AC533" s="219"/>
      <c r="AG533" s="219"/>
    </row>
    <row r="534">
      <c r="AC534" s="219"/>
      <c r="AG534" s="219"/>
    </row>
    <row r="535">
      <c r="AC535" s="219"/>
      <c r="AG535" s="219"/>
    </row>
    <row r="536">
      <c r="AC536" s="219"/>
      <c r="AG536" s="219"/>
    </row>
    <row r="537">
      <c r="AC537" s="219"/>
      <c r="AG537" s="219"/>
    </row>
    <row r="538">
      <c r="AC538" s="219"/>
      <c r="AG538" s="219"/>
    </row>
    <row r="539">
      <c r="AC539" s="219"/>
      <c r="AG539" s="219"/>
    </row>
    <row r="540">
      <c r="AC540" s="219"/>
      <c r="AG540" s="219"/>
    </row>
    <row r="541">
      <c r="AC541" s="219"/>
      <c r="AG541" s="219"/>
    </row>
    <row r="542">
      <c r="AC542" s="219"/>
      <c r="AG542" s="219"/>
    </row>
    <row r="543">
      <c r="AC543" s="219"/>
      <c r="AG543" s="219"/>
    </row>
    <row r="544">
      <c r="AC544" s="219"/>
      <c r="AG544" s="219"/>
    </row>
    <row r="545">
      <c r="AC545" s="219"/>
      <c r="AG545" s="219"/>
    </row>
    <row r="546">
      <c r="AC546" s="219"/>
      <c r="AG546" s="219"/>
    </row>
    <row r="547">
      <c r="AC547" s="219"/>
      <c r="AG547" s="219"/>
    </row>
    <row r="548">
      <c r="AC548" s="219"/>
      <c r="AG548" s="219"/>
    </row>
    <row r="549">
      <c r="AC549" s="219"/>
      <c r="AG549" s="219"/>
    </row>
    <row r="550">
      <c r="AC550" s="219"/>
      <c r="AG550" s="219"/>
    </row>
    <row r="551">
      <c r="AC551" s="219"/>
      <c r="AG551" s="219"/>
    </row>
    <row r="552">
      <c r="AC552" s="219"/>
      <c r="AG552" s="219"/>
    </row>
    <row r="553">
      <c r="AC553" s="219"/>
      <c r="AG553" s="219"/>
    </row>
    <row r="554">
      <c r="AC554" s="219"/>
      <c r="AG554" s="219"/>
    </row>
    <row r="555">
      <c r="AC555" s="219"/>
      <c r="AG555" s="219"/>
    </row>
    <row r="556">
      <c r="AC556" s="219"/>
      <c r="AG556" s="219"/>
    </row>
    <row r="557">
      <c r="AC557" s="219"/>
      <c r="AG557" s="219"/>
    </row>
    <row r="558">
      <c r="AC558" s="219"/>
      <c r="AG558" s="219"/>
    </row>
    <row r="559">
      <c r="AC559" s="219"/>
      <c r="AG559" s="219"/>
    </row>
    <row r="560">
      <c r="AC560" s="219"/>
      <c r="AG560" s="219"/>
    </row>
    <row r="561">
      <c r="AC561" s="219"/>
      <c r="AG561" s="219"/>
    </row>
    <row r="562">
      <c r="AC562" s="219"/>
      <c r="AG562" s="219"/>
    </row>
    <row r="563">
      <c r="AC563" s="219"/>
      <c r="AG563" s="219"/>
    </row>
    <row r="564">
      <c r="AC564" s="219"/>
      <c r="AG564" s="219"/>
    </row>
    <row r="565">
      <c r="AC565" s="219"/>
      <c r="AG565" s="219"/>
    </row>
    <row r="566">
      <c r="AC566" s="219"/>
      <c r="AG566" s="219"/>
    </row>
    <row r="567">
      <c r="AC567" s="219"/>
      <c r="AG567" s="219"/>
    </row>
    <row r="568">
      <c r="AC568" s="219"/>
      <c r="AG568" s="219"/>
    </row>
    <row r="569">
      <c r="AC569" s="219"/>
      <c r="AG569" s="219"/>
    </row>
    <row r="570">
      <c r="AC570" s="219"/>
      <c r="AG570" s="219"/>
    </row>
    <row r="571">
      <c r="AC571" s="219"/>
      <c r="AG571" s="219"/>
    </row>
    <row r="572">
      <c r="AC572" s="219"/>
      <c r="AG572" s="219"/>
    </row>
    <row r="573">
      <c r="AC573" s="219"/>
      <c r="AG573" s="219"/>
    </row>
    <row r="574">
      <c r="AC574" s="219"/>
      <c r="AG574" s="219"/>
    </row>
    <row r="575">
      <c r="AC575" s="219"/>
      <c r="AG575" s="219"/>
    </row>
    <row r="576">
      <c r="AC576" s="219"/>
      <c r="AG576" s="219"/>
    </row>
    <row r="577">
      <c r="AC577" s="219"/>
      <c r="AG577" s="219"/>
    </row>
    <row r="578">
      <c r="AC578" s="219"/>
      <c r="AG578" s="219"/>
    </row>
    <row r="579">
      <c r="AC579" s="219"/>
      <c r="AG579" s="219"/>
    </row>
    <row r="580">
      <c r="AC580" s="219"/>
      <c r="AG580" s="219"/>
    </row>
    <row r="581">
      <c r="AC581" s="219"/>
      <c r="AG581" s="219"/>
    </row>
    <row r="582">
      <c r="AC582" s="219"/>
      <c r="AG582" s="219"/>
    </row>
    <row r="583">
      <c r="AC583" s="219"/>
      <c r="AG583" s="219"/>
    </row>
    <row r="584">
      <c r="AC584" s="219"/>
      <c r="AG584" s="219"/>
    </row>
    <row r="585">
      <c r="AC585" s="219"/>
      <c r="AG585" s="219"/>
    </row>
    <row r="586">
      <c r="AC586" s="219"/>
      <c r="AG586" s="219"/>
    </row>
    <row r="587">
      <c r="AC587" s="219"/>
      <c r="AG587" s="219"/>
    </row>
    <row r="588">
      <c r="AC588" s="219"/>
      <c r="AG588" s="219"/>
    </row>
    <row r="589">
      <c r="AC589" s="219"/>
      <c r="AG589" s="219"/>
    </row>
    <row r="590">
      <c r="AC590" s="219"/>
      <c r="AG590" s="219"/>
    </row>
    <row r="591">
      <c r="AC591" s="219"/>
      <c r="AG591" s="219"/>
    </row>
    <row r="592">
      <c r="AC592" s="219"/>
      <c r="AG592" s="219"/>
    </row>
    <row r="593">
      <c r="AC593" s="219"/>
      <c r="AG593" s="219"/>
    </row>
    <row r="594">
      <c r="AC594" s="219"/>
      <c r="AG594" s="219"/>
    </row>
    <row r="595">
      <c r="AC595" s="219"/>
      <c r="AG595" s="219"/>
    </row>
    <row r="596">
      <c r="AC596" s="219"/>
      <c r="AG596" s="219"/>
    </row>
    <row r="597">
      <c r="AC597" s="219"/>
      <c r="AG597" s="219"/>
    </row>
    <row r="598">
      <c r="AC598" s="219"/>
      <c r="AG598" s="219"/>
    </row>
    <row r="599">
      <c r="AC599" s="219"/>
      <c r="AG599" s="219"/>
    </row>
    <row r="600">
      <c r="AC600" s="219"/>
      <c r="AG600" s="219"/>
    </row>
    <row r="601">
      <c r="AC601" s="219"/>
      <c r="AG601" s="219"/>
    </row>
    <row r="602">
      <c r="AC602" s="219"/>
      <c r="AG602" s="219"/>
    </row>
    <row r="603">
      <c r="AC603" s="219"/>
      <c r="AG603" s="219"/>
    </row>
    <row r="604">
      <c r="AC604" s="219"/>
      <c r="AG604" s="219"/>
    </row>
    <row r="605">
      <c r="AC605" s="219"/>
      <c r="AG605" s="219"/>
    </row>
    <row r="606">
      <c r="AC606" s="219"/>
      <c r="AG606" s="219"/>
    </row>
    <row r="607">
      <c r="AC607" s="219"/>
      <c r="AG607" s="219"/>
    </row>
    <row r="608">
      <c r="AC608" s="219"/>
      <c r="AG608" s="219"/>
    </row>
    <row r="609">
      <c r="AC609" s="219"/>
      <c r="AG609" s="219"/>
    </row>
    <row r="610">
      <c r="AC610" s="219"/>
      <c r="AG610" s="219"/>
    </row>
    <row r="611">
      <c r="AC611" s="219"/>
      <c r="AG611" s="219"/>
    </row>
    <row r="612">
      <c r="AC612" s="219"/>
      <c r="AG612" s="219"/>
    </row>
    <row r="613">
      <c r="AC613" s="219"/>
      <c r="AG613" s="219"/>
    </row>
    <row r="614">
      <c r="AC614" s="219"/>
      <c r="AG614" s="219"/>
    </row>
    <row r="615">
      <c r="AC615" s="219"/>
      <c r="AG615" s="219"/>
    </row>
    <row r="616">
      <c r="AC616" s="219"/>
      <c r="AG616" s="219"/>
    </row>
    <row r="617">
      <c r="AC617" s="219"/>
      <c r="AG617" s="219"/>
    </row>
    <row r="618">
      <c r="AC618" s="219"/>
      <c r="AG618" s="219"/>
    </row>
    <row r="619">
      <c r="AC619" s="219"/>
      <c r="AG619" s="219"/>
    </row>
    <row r="620">
      <c r="AC620" s="219"/>
      <c r="AG620" s="219"/>
    </row>
    <row r="621">
      <c r="AC621" s="219"/>
      <c r="AG621" s="219"/>
    </row>
    <row r="622">
      <c r="AC622" s="219"/>
      <c r="AG622" s="219"/>
    </row>
    <row r="623">
      <c r="AC623" s="219"/>
      <c r="AG623" s="219"/>
    </row>
    <row r="624">
      <c r="AC624" s="219"/>
      <c r="AG624" s="219"/>
    </row>
    <row r="625">
      <c r="AC625" s="219"/>
      <c r="AG625" s="219"/>
    </row>
    <row r="626">
      <c r="AC626" s="219"/>
      <c r="AG626" s="219"/>
    </row>
    <row r="627">
      <c r="AC627" s="219"/>
      <c r="AG627" s="219"/>
    </row>
    <row r="628">
      <c r="AC628" s="219"/>
      <c r="AG628" s="219"/>
    </row>
    <row r="629">
      <c r="AC629" s="219"/>
      <c r="AG629" s="219"/>
    </row>
    <row r="630">
      <c r="AC630" s="219"/>
      <c r="AG630" s="219"/>
    </row>
    <row r="631">
      <c r="AC631" s="219"/>
      <c r="AG631" s="219"/>
    </row>
    <row r="632">
      <c r="AC632" s="219"/>
      <c r="AG632" s="219"/>
    </row>
    <row r="633">
      <c r="AC633" s="219"/>
      <c r="AG633" s="219"/>
    </row>
    <row r="634">
      <c r="AC634" s="219"/>
      <c r="AG634" s="219"/>
    </row>
    <row r="635">
      <c r="AC635" s="219"/>
      <c r="AG635" s="219"/>
    </row>
    <row r="636">
      <c r="AC636" s="219"/>
      <c r="AG636" s="219"/>
    </row>
    <row r="637">
      <c r="AC637" s="219"/>
      <c r="AG637" s="219"/>
    </row>
    <row r="638">
      <c r="AC638" s="219"/>
      <c r="AG638" s="219"/>
    </row>
    <row r="639">
      <c r="AC639" s="219"/>
      <c r="AG639" s="219"/>
    </row>
    <row r="640">
      <c r="AC640" s="219"/>
      <c r="AG640" s="219"/>
    </row>
    <row r="641">
      <c r="AC641" s="219"/>
      <c r="AG641" s="219"/>
    </row>
    <row r="642">
      <c r="AC642" s="219"/>
      <c r="AG642" s="219"/>
    </row>
    <row r="643">
      <c r="AC643" s="219"/>
      <c r="AG643" s="219"/>
    </row>
    <row r="644">
      <c r="AC644" s="219"/>
      <c r="AG644" s="219"/>
    </row>
    <row r="645">
      <c r="AC645" s="219"/>
      <c r="AG645" s="219"/>
    </row>
    <row r="646">
      <c r="AC646" s="219"/>
      <c r="AG646" s="219"/>
    </row>
    <row r="647">
      <c r="AC647" s="219"/>
      <c r="AG647" s="219"/>
    </row>
    <row r="648">
      <c r="AC648" s="219"/>
      <c r="AG648" s="219"/>
    </row>
    <row r="649">
      <c r="AC649" s="219"/>
      <c r="AG649" s="219"/>
    </row>
    <row r="650">
      <c r="AC650" s="219"/>
      <c r="AG650" s="219"/>
    </row>
    <row r="651">
      <c r="AC651" s="219"/>
      <c r="AG651" s="219"/>
    </row>
    <row r="652">
      <c r="AC652" s="219"/>
      <c r="AG652" s="219"/>
    </row>
    <row r="653">
      <c r="AC653" s="219"/>
      <c r="AG653" s="219"/>
    </row>
    <row r="654">
      <c r="AC654" s="219"/>
      <c r="AG654" s="219"/>
    </row>
    <row r="655">
      <c r="AC655" s="219"/>
      <c r="AG655" s="219"/>
    </row>
    <row r="656">
      <c r="AC656" s="219"/>
      <c r="AG656" s="219"/>
    </row>
    <row r="657">
      <c r="AC657" s="219"/>
      <c r="AG657" s="219"/>
    </row>
    <row r="658">
      <c r="AC658" s="219"/>
      <c r="AG658" s="219"/>
    </row>
    <row r="659">
      <c r="AC659" s="219"/>
      <c r="AG659" s="219"/>
    </row>
    <row r="660">
      <c r="AC660" s="219"/>
      <c r="AG660" s="219"/>
    </row>
    <row r="661">
      <c r="AC661" s="219"/>
      <c r="AG661" s="219"/>
    </row>
    <row r="662">
      <c r="AC662" s="219"/>
      <c r="AG662" s="219"/>
    </row>
    <row r="663">
      <c r="AC663" s="219"/>
      <c r="AG663" s="219"/>
    </row>
    <row r="664">
      <c r="AC664" s="219"/>
      <c r="AG664" s="219"/>
    </row>
    <row r="665">
      <c r="AC665" s="219"/>
      <c r="AG665" s="219"/>
    </row>
    <row r="666">
      <c r="AC666" s="219"/>
      <c r="AG666" s="219"/>
    </row>
    <row r="667">
      <c r="AC667" s="219"/>
      <c r="AG667" s="219"/>
    </row>
    <row r="668">
      <c r="AC668" s="219"/>
      <c r="AG668" s="219"/>
    </row>
    <row r="669">
      <c r="AC669" s="219"/>
      <c r="AG669" s="219"/>
    </row>
    <row r="670">
      <c r="AC670" s="219"/>
      <c r="AG670" s="219"/>
    </row>
    <row r="671">
      <c r="AC671" s="219"/>
      <c r="AG671" s="219"/>
    </row>
    <row r="672">
      <c r="AC672" s="219"/>
      <c r="AG672" s="219"/>
    </row>
    <row r="673">
      <c r="AC673" s="219"/>
      <c r="AG673" s="219"/>
    </row>
    <row r="674">
      <c r="AC674" s="219"/>
      <c r="AG674" s="219"/>
    </row>
    <row r="675">
      <c r="AC675" s="219"/>
      <c r="AG675" s="219"/>
    </row>
    <row r="676">
      <c r="AC676" s="219"/>
      <c r="AG676" s="219"/>
    </row>
    <row r="677">
      <c r="AC677" s="219"/>
      <c r="AG677" s="219"/>
    </row>
    <row r="678">
      <c r="AC678" s="219"/>
      <c r="AG678" s="219"/>
    </row>
    <row r="679">
      <c r="AC679" s="219"/>
      <c r="AG679" s="219"/>
    </row>
    <row r="680">
      <c r="AC680" s="219"/>
      <c r="AG680" s="219"/>
    </row>
    <row r="681">
      <c r="AC681" s="219"/>
      <c r="AG681" s="219"/>
    </row>
    <row r="682">
      <c r="AC682" s="219"/>
      <c r="AG682" s="219"/>
    </row>
    <row r="683">
      <c r="AC683" s="219"/>
      <c r="AG683" s="219"/>
    </row>
    <row r="684">
      <c r="AC684" s="219"/>
      <c r="AG684" s="219"/>
    </row>
    <row r="685">
      <c r="AC685" s="219"/>
      <c r="AG685" s="219"/>
    </row>
    <row r="686">
      <c r="AC686" s="219"/>
      <c r="AG686" s="219"/>
    </row>
    <row r="687">
      <c r="AC687" s="219"/>
      <c r="AG687" s="219"/>
    </row>
    <row r="688">
      <c r="AC688" s="219"/>
      <c r="AG688" s="219"/>
    </row>
    <row r="689">
      <c r="AC689" s="219"/>
      <c r="AG689" s="219"/>
    </row>
    <row r="690">
      <c r="AC690" s="219"/>
      <c r="AG690" s="219"/>
    </row>
    <row r="691">
      <c r="AC691" s="219"/>
      <c r="AG691" s="219"/>
    </row>
    <row r="692">
      <c r="AC692" s="219"/>
      <c r="AG692" s="219"/>
    </row>
    <row r="693">
      <c r="AC693" s="219"/>
      <c r="AG693" s="219"/>
    </row>
    <row r="694">
      <c r="AC694" s="219"/>
      <c r="AG694" s="219"/>
    </row>
    <row r="695">
      <c r="AC695" s="219"/>
      <c r="AG695" s="219"/>
    </row>
    <row r="696">
      <c r="AC696" s="219"/>
      <c r="AG696" s="219"/>
    </row>
    <row r="697">
      <c r="AC697" s="219"/>
      <c r="AG697" s="219"/>
    </row>
    <row r="698">
      <c r="AC698" s="219"/>
      <c r="AG698" s="219"/>
    </row>
    <row r="699">
      <c r="AC699" s="219"/>
      <c r="AG699" s="219"/>
    </row>
    <row r="700">
      <c r="AC700" s="219"/>
      <c r="AG700" s="219"/>
    </row>
    <row r="701">
      <c r="AC701" s="219"/>
      <c r="AG701" s="219"/>
    </row>
    <row r="702">
      <c r="AC702" s="219"/>
      <c r="AG702" s="219"/>
    </row>
    <row r="703">
      <c r="AC703" s="219"/>
      <c r="AG703" s="219"/>
    </row>
    <row r="704">
      <c r="AC704" s="219"/>
      <c r="AG704" s="219"/>
    </row>
    <row r="705">
      <c r="AC705" s="219"/>
      <c r="AG705" s="219"/>
    </row>
    <row r="706">
      <c r="AC706" s="219"/>
      <c r="AG706" s="219"/>
    </row>
    <row r="707">
      <c r="AC707" s="219"/>
      <c r="AG707" s="219"/>
    </row>
    <row r="708">
      <c r="AC708" s="219"/>
      <c r="AG708" s="219"/>
    </row>
    <row r="709">
      <c r="AC709" s="219"/>
      <c r="AG709" s="219"/>
    </row>
    <row r="710">
      <c r="AC710" s="219"/>
      <c r="AG710" s="219"/>
    </row>
    <row r="711">
      <c r="AC711" s="219"/>
      <c r="AG711" s="219"/>
    </row>
    <row r="712">
      <c r="AC712" s="219"/>
      <c r="AG712" s="219"/>
    </row>
    <row r="713">
      <c r="AC713" s="219"/>
      <c r="AG713" s="219"/>
    </row>
    <row r="714">
      <c r="AC714" s="219"/>
      <c r="AG714" s="219"/>
    </row>
    <row r="715">
      <c r="AC715" s="219"/>
      <c r="AG715" s="219"/>
    </row>
    <row r="716">
      <c r="AC716" s="219"/>
      <c r="AG716" s="219"/>
    </row>
    <row r="717">
      <c r="AC717" s="219"/>
      <c r="AG717" s="219"/>
    </row>
    <row r="718">
      <c r="AC718" s="219"/>
      <c r="AG718" s="219"/>
    </row>
    <row r="719">
      <c r="AC719" s="219"/>
      <c r="AG719" s="219"/>
    </row>
    <row r="720">
      <c r="AC720" s="219"/>
      <c r="AG720" s="219"/>
    </row>
    <row r="721">
      <c r="AC721" s="219"/>
      <c r="AG721" s="219"/>
    </row>
    <row r="722">
      <c r="AC722" s="219"/>
      <c r="AG722" s="219"/>
    </row>
    <row r="723">
      <c r="AC723" s="219"/>
      <c r="AG723" s="219"/>
    </row>
    <row r="724">
      <c r="AC724" s="219"/>
      <c r="AG724" s="219"/>
    </row>
    <row r="725">
      <c r="AC725" s="219"/>
      <c r="AG725" s="219"/>
    </row>
    <row r="726">
      <c r="AC726" s="219"/>
      <c r="AG726" s="219"/>
    </row>
    <row r="727">
      <c r="AC727" s="219"/>
      <c r="AG727" s="219"/>
    </row>
    <row r="728">
      <c r="AC728" s="219"/>
      <c r="AG728" s="219"/>
    </row>
    <row r="729">
      <c r="AC729" s="219"/>
      <c r="AG729" s="219"/>
    </row>
    <row r="730">
      <c r="AC730" s="219"/>
      <c r="AG730" s="219"/>
    </row>
    <row r="731">
      <c r="AC731" s="219"/>
      <c r="AG731" s="219"/>
    </row>
    <row r="732">
      <c r="AC732" s="219"/>
      <c r="AG732" s="219"/>
    </row>
    <row r="733">
      <c r="AC733" s="219"/>
      <c r="AG733" s="219"/>
    </row>
    <row r="734">
      <c r="AC734" s="219"/>
      <c r="AG734" s="219"/>
    </row>
    <row r="735">
      <c r="AC735" s="219"/>
      <c r="AG735" s="219"/>
    </row>
    <row r="736">
      <c r="AC736" s="219"/>
      <c r="AG736" s="219"/>
    </row>
    <row r="737">
      <c r="AC737" s="219"/>
      <c r="AG737" s="219"/>
    </row>
    <row r="738">
      <c r="AC738" s="219"/>
      <c r="AG738" s="219"/>
    </row>
    <row r="739">
      <c r="AC739" s="219"/>
      <c r="AG739" s="219"/>
    </row>
    <row r="740">
      <c r="AC740" s="219"/>
      <c r="AG740" s="219"/>
    </row>
    <row r="741">
      <c r="AC741" s="219"/>
      <c r="AG741" s="219"/>
    </row>
    <row r="742">
      <c r="AC742" s="219"/>
      <c r="AG742" s="219"/>
    </row>
    <row r="743">
      <c r="AC743" s="219"/>
      <c r="AG743" s="219"/>
    </row>
    <row r="744">
      <c r="AC744" s="219"/>
      <c r="AG744" s="219"/>
    </row>
    <row r="745">
      <c r="AC745" s="219"/>
      <c r="AG745" s="219"/>
    </row>
    <row r="746">
      <c r="AC746" s="219"/>
      <c r="AG746" s="219"/>
    </row>
    <row r="747">
      <c r="AC747" s="219"/>
      <c r="AG747" s="219"/>
    </row>
    <row r="748">
      <c r="AC748" s="219"/>
      <c r="AG748" s="219"/>
    </row>
    <row r="749">
      <c r="AC749" s="219"/>
      <c r="AG749" s="219"/>
    </row>
    <row r="750">
      <c r="AC750" s="219"/>
      <c r="AG750" s="219"/>
    </row>
    <row r="751">
      <c r="AC751" s="219"/>
      <c r="AG751" s="219"/>
    </row>
    <row r="752">
      <c r="AC752" s="219"/>
      <c r="AG752" s="219"/>
    </row>
    <row r="753">
      <c r="AC753" s="219"/>
      <c r="AG753" s="219"/>
    </row>
    <row r="754">
      <c r="AC754" s="219"/>
      <c r="AG754" s="219"/>
    </row>
    <row r="755">
      <c r="AC755" s="219"/>
      <c r="AG755" s="219"/>
    </row>
    <row r="756">
      <c r="AC756" s="219"/>
      <c r="AG756" s="219"/>
    </row>
    <row r="757">
      <c r="AC757" s="219"/>
      <c r="AG757" s="219"/>
    </row>
    <row r="758">
      <c r="AC758" s="219"/>
      <c r="AG758" s="219"/>
    </row>
    <row r="759">
      <c r="AC759" s="219"/>
      <c r="AG759" s="219"/>
    </row>
    <row r="760">
      <c r="AC760" s="219"/>
      <c r="AG760" s="219"/>
    </row>
    <row r="761">
      <c r="AC761" s="219"/>
      <c r="AG761" s="219"/>
    </row>
    <row r="762">
      <c r="AC762" s="219"/>
      <c r="AG762" s="219"/>
    </row>
    <row r="763">
      <c r="AC763" s="219"/>
      <c r="AG763" s="219"/>
    </row>
    <row r="764">
      <c r="AC764" s="219"/>
      <c r="AG764" s="219"/>
    </row>
    <row r="765">
      <c r="AC765" s="219"/>
      <c r="AG765" s="219"/>
    </row>
    <row r="766">
      <c r="AC766" s="219"/>
      <c r="AG766" s="219"/>
    </row>
    <row r="767">
      <c r="AC767" s="219"/>
      <c r="AG767" s="219"/>
    </row>
    <row r="768">
      <c r="AC768" s="219"/>
      <c r="AG768" s="219"/>
    </row>
    <row r="769">
      <c r="AC769" s="219"/>
      <c r="AG769" s="219"/>
    </row>
    <row r="770">
      <c r="AC770" s="219"/>
      <c r="AG770" s="219"/>
    </row>
    <row r="771">
      <c r="AC771" s="219"/>
      <c r="AG771" s="219"/>
    </row>
    <row r="772">
      <c r="AC772" s="219"/>
      <c r="AG772" s="219"/>
    </row>
    <row r="773">
      <c r="AC773" s="219"/>
      <c r="AG773" s="219"/>
    </row>
    <row r="774">
      <c r="AC774" s="219"/>
      <c r="AG774" s="219"/>
    </row>
    <row r="775">
      <c r="AC775" s="219"/>
      <c r="AG775" s="219"/>
    </row>
    <row r="776">
      <c r="AC776" s="219"/>
      <c r="AG776" s="219"/>
    </row>
    <row r="777">
      <c r="AC777" s="219"/>
      <c r="AG777" s="219"/>
    </row>
    <row r="778">
      <c r="AC778" s="219"/>
      <c r="AG778" s="219"/>
    </row>
    <row r="779">
      <c r="AC779" s="219"/>
      <c r="AG779" s="219"/>
    </row>
    <row r="780">
      <c r="AC780" s="219"/>
      <c r="AG780" s="219"/>
    </row>
    <row r="781">
      <c r="AC781" s="219"/>
      <c r="AG781" s="219"/>
    </row>
    <row r="782">
      <c r="AC782" s="219"/>
      <c r="AG782" s="219"/>
    </row>
    <row r="783">
      <c r="AC783" s="219"/>
      <c r="AG783" s="219"/>
    </row>
    <row r="784">
      <c r="AC784" s="219"/>
      <c r="AG784" s="219"/>
    </row>
    <row r="785">
      <c r="AC785" s="219"/>
      <c r="AG785" s="219"/>
    </row>
    <row r="786">
      <c r="AC786" s="219"/>
      <c r="AG786" s="219"/>
    </row>
    <row r="787">
      <c r="AC787" s="219"/>
      <c r="AG787" s="219"/>
    </row>
    <row r="788">
      <c r="AC788" s="219"/>
      <c r="AG788" s="219"/>
    </row>
    <row r="789">
      <c r="AC789" s="219"/>
      <c r="AG789" s="219"/>
    </row>
    <row r="790">
      <c r="AC790" s="219"/>
      <c r="AG790" s="219"/>
    </row>
    <row r="791">
      <c r="AC791" s="219"/>
      <c r="AG791" s="219"/>
    </row>
    <row r="792">
      <c r="AC792" s="219"/>
      <c r="AG792" s="219"/>
    </row>
    <row r="793">
      <c r="AC793" s="219"/>
      <c r="AG793" s="219"/>
    </row>
    <row r="794">
      <c r="AC794" s="219"/>
      <c r="AG794" s="219"/>
    </row>
    <row r="795">
      <c r="AC795" s="219"/>
      <c r="AG795" s="219"/>
    </row>
    <row r="796">
      <c r="AC796" s="219"/>
      <c r="AG796" s="219"/>
    </row>
    <row r="797">
      <c r="AC797" s="219"/>
      <c r="AG797" s="219"/>
    </row>
    <row r="798">
      <c r="AC798" s="219"/>
      <c r="AG798" s="219"/>
    </row>
    <row r="799">
      <c r="AC799" s="219"/>
      <c r="AG799" s="219"/>
    </row>
    <row r="800">
      <c r="AC800" s="219"/>
      <c r="AG800" s="219"/>
    </row>
    <row r="801">
      <c r="AC801" s="219"/>
      <c r="AG801" s="219"/>
    </row>
    <row r="802">
      <c r="AC802" s="219"/>
      <c r="AG802" s="219"/>
    </row>
    <row r="803">
      <c r="AC803" s="219"/>
      <c r="AG803" s="219"/>
    </row>
    <row r="804">
      <c r="AC804" s="219"/>
      <c r="AG804" s="219"/>
    </row>
    <row r="805">
      <c r="AC805" s="219"/>
      <c r="AG805" s="219"/>
    </row>
    <row r="806">
      <c r="AC806" s="219"/>
      <c r="AG806" s="219"/>
    </row>
    <row r="807">
      <c r="AC807" s="219"/>
      <c r="AG807" s="219"/>
    </row>
    <row r="808">
      <c r="AC808" s="219"/>
      <c r="AG808" s="219"/>
    </row>
    <row r="809">
      <c r="AC809" s="219"/>
      <c r="AG809" s="219"/>
    </row>
    <row r="810">
      <c r="AC810" s="219"/>
      <c r="AG810" s="219"/>
    </row>
    <row r="811">
      <c r="AC811" s="219"/>
      <c r="AG811" s="219"/>
    </row>
    <row r="812">
      <c r="AC812" s="219"/>
      <c r="AG812" s="219"/>
    </row>
    <row r="813">
      <c r="AC813" s="219"/>
      <c r="AG813" s="219"/>
    </row>
    <row r="814">
      <c r="AC814" s="219"/>
      <c r="AG814" s="219"/>
    </row>
    <row r="815">
      <c r="AC815" s="219"/>
      <c r="AG815" s="219"/>
    </row>
    <row r="816">
      <c r="AC816" s="219"/>
      <c r="AG816" s="219"/>
    </row>
    <row r="817">
      <c r="AC817" s="219"/>
      <c r="AG817" s="219"/>
    </row>
    <row r="818">
      <c r="AC818" s="219"/>
      <c r="AG818" s="219"/>
    </row>
    <row r="819">
      <c r="AC819" s="219"/>
      <c r="AG819" s="219"/>
    </row>
    <row r="820">
      <c r="AC820" s="219"/>
      <c r="AG820" s="219"/>
    </row>
    <row r="821">
      <c r="AC821" s="219"/>
      <c r="AG821" s="219"/>
    </row>
    <row r="822">
      <c r="AC822" s="219"/>
      <c r="AG822" s="219"/>
    </row>
    <row r="823">
      <c r="AC823" s="219"/>
      <c r="AG823" s="219"/>
    </row>
    <row r="824">
      <c r="AC824" s="219"/>
      <c r="AG824" s="219"/>
    </row>
    <row r="825">
      <c r="AC825" s="219"/>
      <c r="AG825" s="219"/>
    </row>
    <row r="826">
      <c r="AC826" s="219"/>
      <c r="AG826" s="219"/>
    </row>
    <row r="827">
      <c r="AC827" s="219"/>
      <c r="AG827" s="219"/>
    </row>
    <row r="828">
      <c r="AC828" s="219"/>
      <c r="AG828" s="219"/>
    </row>
    <row r="829">
      <c r="AC829" s="219"/>
      <c r="AG829" s="219"/>
    </row>
    <row r="830">
      <c r="AC830" s="219"/>
      <c r="AG830" s="219"/>
    </row>
    <row r="831">
      <c r="AC831" s="219"/>
      <c r="AG831" s="219"/>
    </row>
    <row r="832">
      <c r="AC832" s="219"/>
      <c r="AG832" s="219"/>
    </row>
    <row r="833">
      <c r="AC833" s="219"/>
      <c r="AG833" s="219"/>
    </row>
    <row r="834">
      <c r="AC834" s="219"/>
      <c r="AG834" s="219"/>
    </row>
    <row r="835">
      <c r="AC835" s="219"/>
      <c r="AG835" s="219"/>
    </row>
    <row r="836">
      <c r="AC836" s="219"/>
      <c r="AG836" s="219"/>
    </row>
    <row r="837">
      <c r="AC837" s="219"/>
      <c r="AG837" s="219"/>
    </row>
    <row r="838">
      <c r="AC838" s="219"/>
      <c r="AG838" s="219"/>
    </row>
    <row r="839">
      <c r="AC839" s="219"/>
      <c r="AG839" s="219"/>
    </row>
    <row r="840">
      <c r="AC840" s="219"/>
      <c r="AG840" s="219"/>
    </row>
    <row r="841">
      <c r="AC841" s="219"/>
      <c r="AG841" s="219"/>
    </row>
    <row r="842">
      <c r="AC842" s="219"/>
      <c r="AG842" s="219"/>
    </row>
    <row r="843">
      <c r="AC843" s="219"/>
      <c r="AG843" s="219"/>
    </row>
    <row r="844">
      <c r="AC844" s="219"/>
      <c r="AG844" s="219"/>
    </row>
    <row r="845">
      <c r="AC845" s="219"/>
      <c r="AG845" s="219"/>
    </row>
    <row r="846">
      <c r="AC846" s="219"/>
      <c r="AG846" s="219"/>
    </row>
    <row r="847">
      <c r="AC847" s="219"/>
      <c r="AG847" s="219"/>
    </row>
    <row r="848">
      <c r="AC848" s="219"/>
      <c r="AG848" s="219"/>
    </row>
    <row r="849">
      <c r="AC849" s="219"/>
      <c r="AG849" s="219"/>
    </row>
    <row r="850">
      <c r="AC850" s="219"/>
      <c r="AG850" s="219"/>
    </row>
    <row r="851">
      <c r="AC851" s="219"/>
      <c r="AG851" s="219"/>
    </row>
    <row r="852">
      <c r="AC852" s="219"/>
      <c r="AG852" s="219"/>
    </row>
    <row r="853">
      <c r="AC853" s="219"/>
      <c r="AG853" s="219"/>
    </row>
    <row r="854">
      <c r="AC854" s="219"/>
      <c r="AG854" s="219"/>
    </row>
    <row r="855">
      <c r="AC855" s="219"/>
      <c r="AG855" s="219"/>
    </row>
    <row r="856">
      <c r="AC856" s="219"/>
      <c r="AG856" s="219"/>
    </row>
    <row r="857">
      <c r="AC857" s="219"/>
      <c r="AG857" s="219"/>
    </row>
    <row r="858">
      <c r="AC858" s="219"/>
      <c r="AG858" s="219"/>
    </row>
    <row r="859">
      <c r="AC859" s="219"/>
      <c r="AG859" s="219"/>
    </row>
    <row r="860">
      <c r="AC860" s="219"/>
      <c r="AG860" s="219"/>
    </row>
    <row r="861">
      <c r="AC861" s="219"/>
      <c r="AG861" s="219"/>
    </row>
    <row r="862">
      <c r="AC862" s="219"/>
      <c r="AG862" s="219"/>
    </row>
    <row r="863">
      <c r="AC863" s="219"/>
      <c r="AG863" s="219"/>
    </row>
    <row r="864">
      <c r="AC864" s="219"/>
      <c r="AG864" s="219"/>
    </row>
    <row r="865">
      <c r="AC865" s="219"/>
      <c r="AG865" s="219"/>
    </row>
    <row r="866">
      <c r="AC866" s="219"/>
      <c r="AG866" s="219"/>
    </row>
    <row r="867">
      <c r="AC867" s="219"/>
      <c r="AG867" s="219"/>
    </row>
    <row r="868">
      <c r="AC868" s="219"/>
      <c r="AG868" s="219"/>
    </row>
    <row r="869">
      <c r="AC869" s="219"/>
      <c r="AG869" s="219"/>
    </row>
    <row r="870">
      <c r="AC870" s="219"/>
      <c r="AG870" s="219"/>
    </row>
    <row r="871">
      <c r="AC871" s="219"/>
      <c r="AG871" s="219"/>
    </row>
    <row r="872">
      <c r="AC872" s="219"/>
      <c r="AG872" s="219"/>
    </row>
    <row r="873">
      <c r="AC873" s="219"/>
      <c r="AG873" s="219"/>
    </row>
    <row r="874">
      <c r="AC874" s="219"/>
      <c r="AG874" s="219"/>
    </row>
    <row r="875">
      <c r="AC875" s="219"/>
      <c r="AG875" s="219"/>
    </row>
    <row r="876">
      <c r="AC876" s="219"/>
      <c r="AG876" s="219"/>
    </row>
    <row r="877">
      <c r="AC877" s="219"/>
      <c r="AG877" s="219"/>
    </row>
    <row r="878">
      <c r="AC878" s="219"/>
      <c r="AG878" s="219"/>
    </row>
    <row r="879">
      <c r="AC879" s="219"/>
      <c r="AG879" s="219"/>
    </row>
    <row r="880">
      <c r="AC880" s="219"/>
      <c r="AG880" s="219"/>
    </row>
    <row r="881">
      <c r="AC881" s="219"/>
      <c r="AG881" s="219"/>
    </row>
    <row r="882">
      <c r="AC882" s="219"/>
      <c r="AG882" s="219"/>
    </row>
    <row r="883">
      <c r="AC883" s="219"/>
      <c r="AG883" s="219"/>
    </row>
    <row r="884">
      <c r="AC884" s="219"/>
      <c r="AG884" s="219"/>
    </row>
    <row r="885">
      <c r="AC885" s="219"/>
      <c r="AG885" s="219"/>
    </row>
    <row r="886">
      <c r="AC886" s="219"/>
      <c r="AG886" s="219"/>
    </row>
    <row r="887">
      <c r="AC887" s="219"/>
      <c r="AG887" s="219"/>
    </row>
    <row r="888">
      <c r="AC888" s="219"/>
      <c r="AG888" s="219"/>
    </row>
    <row r="889">
      <c r="AC889" s="219"/>
      <c r="AG889" s="219"/>
    </row>
    <row r="890">
      <c r="AC890" s="219"/>
      <c r="AG890" s="219"/>
    </row>
    <row r="891">
      <c r="AC891" s="219"/>
      <c r="AG891" s="219"/>
    </row>
    <row r="892">
      <c r="AC892" s="219"/>
      <c r="AG892" s="219"/>
    </row>
    <row r="893">
      <c r="AC893" s="219"/>
      <c r="AG893" s="219"/>
    </row>
    <row r="894">
      <c r="AC894" s="219"/>
      <c r="AG894" s="219"/>
    </row>
    <row r="895">
      <c r="AC895" s="219"/>
      <c r="AG895" s="219"/>
    </row>
    <row r="896">
      <c r="AC896" s="219"/>
      <c r="AG896" s="219"/>
    </row>
    <row r="897">
      <c r="AC897" s="219"/>
      <c r="AG897" s="219"/>
    </row>
    <row r="898">
      <c r="AC898" s="219"/>
      <c r="AG898" s="219"/>
    </row>
    <row r="899">
      <c r="AC899" s="219"/>
      <c r="AG899" s="219"/>
    </row>
    <row r="900">
      <c r="AC900" s="219"/>
      <c r="AG900" s="219"/>
    </row>
    <row r="901">
      <c r="AC901" s="219"/>
      <c r="AG901" s="219"/>
    </row>
    <row r="902">
      <c r="AC902" s="219"/>
      <c r="AG902" s="219"/>
    </row>
    <row r="903">
      <c r="AC903" s="219"/>
      <c r="AG903" s="219"/>
    </row>
    <row r="904">
      <c r="AC904" s="219"/>
      <c r="AG904" s="219"/>
    </row>
    <row r="905">
      <c r="AC905" s="219"/>
      <c r="AG905" s="219"/>
    </row>
    <row r="906">
      <c r="AC906" s="219"/>
      <c r="AG906" s="219"/>
    </row>
    <row r="907">
      <c r="AC907" s="219"/>
      <c r="AG907" s="219"/>
    </row>
    <row r="908">
      <c r="AC908" s="219"/>
      <c r="AG908" s="219"/>
    </row>
    <row r="909">
      <c r="AC909" s="219"/>
      <c r="AG909" s="219"/>
    </row>
    <row r="910">
      <c r="AC910" s="219"/>
      <c r="AG910" s="219"/>
    </row>
    <row r="911">
      <c r="AC911" s="219"/>
      <c r="AG911" s="219"/>
    </row>
    <row r="912">
      <c r="AC912" s="219"/>
      <c r="AG912" s="219"/>
    </row>
    <row r="913">
      <c r="AC913" s="219"/>
      <c r="AG913" s="219"/>
    </row>
    <row r="914">
      <c r="AC914" s="219"/>
      <c r="AG914" s="219"/>
    </row>
    <row r="915">
      <c r="AC915" s="219"/>
      <c r="AG915" s="219"/>
    </row>
    <row r="916">
      <c r="AC916" s="219"/>
      <c r="AG916" s="219"/>
    </row>
    <row r="917">
      <c r="AC917" s="219"/>
      <c r="AG917" s="219"/>
    </row>
    <row r="918">
      <c r="AC918" s="219"/>
      <c r="AG918" s="219"/>
    </row>
    <row r="919">
      <c r="AC919" s="219"/>
      <c r="AG919" s="219"/>
    </row>
    <row r="920">
      <c r="AC920" s="219"/>
      <c r="AG920" s="219"/>
    </row>
    <row r="921">
      <c r="AC921" s="219"/>
      <c r="AG921" s="219"/>
    </row>
    <row r="922">
      <c r="AC922" s="219"/>
      <c r="AG922" s="219"/>
    </row>
    <row r="923">
      <c r="AC923" s="219"/>
      <c r="AG923" s="219"/>
    </row>
    <row r="924">
      <c r="AC924" s="219"/>
      <c r="AG924" s="219"/>
    </row>
    <row r="925">
      <c r="AC925" s="219"/>
      <c r="AG925" s="219"/>
    </row>
    <row r="926">
      <c r="AC926" s="219"/>
      <c r="AG926" s="219"/>
    </row>
    <row r="927">
      <c r="AC927" s="219"/>
      <c r="AG927" s="219"/>
    </row>
    <row r="928">
      <c r="AC928" s="219"/>
      <c r="AG928" s="219"/>
    </row>
    <row r="929">
      <c r="AC929" s="219"/>
      <c r="AG929" s="219"/>
    </row>
    <row r="930">
      <c r="AC930" s="219"/>
      <c r="AG930" s="219"/>
    </row>
    <row r="931">
      <c r="AC931" s="219"/>
      <c r="AG931" s="219"/>
    </row>
    <row r="932">
      <c r="AC932" s="219"/>
      <c r="AG932" s="219"/>
    </row>
    <row r="933">
      <c r="AC933" s="219"/>
      <c r="AG933" s="219"/>
    </row>
    <row r="934">
      <c r="AC934" s="219"/>
      <c r="AG934" s="219"/>
    </row>
    <row r="935">
      <c r="AC935" s="219"/>
      <c r="AG935" s="219"/>
    </row>
    <row r="936">
      <c r="AC936" s="219"/>
      <c r="AG936" s="219"/>
    </row>
    <row r="937">
      <c r="AC937" s="219"/>
      <c r="AG937" s="219"/>
    </row>
    <row r="938">
      <c r="AC938" s="219"/>
      <c r="AG938" s="219"/>
    </row>
    <row r="939">
      <c r="AC939" s="219"/>
      <c r="AG939" s="219"/>
    </row>
    <row r="940">
      <c r="AC940" s="219"/>
      <c r="AG940" s="219"/>
    </row>
    <row r="941">
      <c r="AC941" s="219"/>
      <c r="AG941" s="219"/>
    </row>
    <row r="942">
      <c r="AC942" s="219"/>
      <c r="AG942" s="219"/>
    </row>
    <row r="943">
      <c r="AC943" s="219"/>
      <c r="AG943" s="219"/>
    </row>
    <row r="944">
      <c r="AC944" s="219"/>
      <c r="AG944" s="219"/>
    </row>
    <row r="945">
      <c r="AC945" s="219"/>
      <c r="AG945" s="219"/>
    </row>
    <row r="946">
      <c r="AC946" s="219"/>
      <c r="AG946" s="219"/>
    </row>
    <row r="947">
      <c r="AC947" s="219"/>
      <c r="AG947" s="219"/>
    </row>
    <row r="948">
      <c r="AC948" s="219"/>
      <c r="AG948" s="219"/>
    </row>
    <row r="949">
      <c r="AC949" s="219"/>
      <c r="AG949" s="219"/>
    </row>
    <row r="950">
      <c r="AC950" s="219"/>
      <c r="AG950" s="219"/>
    </row>
    <row r="951">
      <c r="AC951" s="219"/>
      <c r="AG951" s="219"/>
    </row>
    <row r="952">
      <c r="AC952" s="219"/>
      <c r="AG952" s="219"/>
    </row>
    <row r="953">
      <c r="AC953" s="219"/>
      <c r="AG953" s="219"/>
    </row>
    <row r="954">
      <c r="AC954" s="219"/>
      <c r="AG954" s="219"/>
    </row>
    <row r="955">
      <c r="AC955" s="219"/>
      <c r="AG955" s="219"/>
    </row>
    <row r="956">
      <c r="AC956" s="219"/>
      <c r="AG956" s="219"/>
    </row>
    <row r="957">
      <c r="AC957" s="219"/>
      <c r="AG957" s="219"/>
    </row>
    <row r="958">
      <c r="AC958" s="219"/>
      <c r="AG958" s="219"/>
    </row>
    <row r="959">
      <c r="AC959" s="219"/>
      <c r="AG959" s="219"/>
    </row>
    <row r="960">
      <c r="AC960" s="219"/>
      <c r="AG960" s="219"/>
    </row>
    <row r="961">
      <c r="AC961" s="219"/>
      <c r="AG961" s="219"/>
    </row>
    <row r="962">
      <c r="AC962" s="219"/>
      <c r="AG962" s="219"/>
    </row>
    <row r="963">
      <c r="AC963" s="219"/>
      <c r="AG963" s="219"/>
    </row>
    <row r="964">
      <c r="AC964" s="219"/>
      <c r="AG964" s="219"/>
    </row>
    <row r="965">
      <c r="AC965" s="219"/>
      <c r="AG965" s="219"/>
    </row>
    <row r="966">
      <c r="AC966" s="219"/>
      <c r="AG966" s="219"/>
    </row>
    <row r="967">
      <c r="AC967" s="219"/>
      <c r="AG967" s="219"/>
    </row>
    <row r="968">
      <c r="AC968" s="219"/>
      <c r="AG968" s="219"/>
    </row>
    <row r="969">
      <c r="AC969" s="219"/>
      <c r="AG969" s="219"/>
    </row>
    <row r="970">
      <c r="AC970" s="219"/>
      <c r="AG970" s="219"/>
    </row>
    <row r="971">
      <c r="AC971" s="219"/>
      <c r="AG971" s="219"/>
    </row>
    <row r="972">
      <c r="AC972" s="219"/>
      <c r="AG972" s="219"/>
    </row>
    <row r="973">
      <c r="AC973" s="219"/>
      <c r="AG973" s="219"/>
    </row>
    <row r="974">
      <c r="AC974" s="219"/>
      <c r="AG974" s="219"/>
    </row>
    <row r="975">
      <c r="AC975" s="219"/>
      <c r="AG975" s="219"/>
    </row>
    <row r="976">
      <c r="AC976" s="219"/>
      <c r="AG976" s="219"/>
    </row>
    <row r="977">
      <c r="AC977" s="219"/>
      <c r="AG977" s="219"/>
    </row>
    <row r="978">
      <c r="AC978" s="219"/>
      <c r="AG978" s="219"/>
    </row>
    <row r="979">
      <c r="AC979" s="219"/>
      <c r="AG979" s="219"/>
    </row>
    <row r="980">
      <c r="AC980" s="219"/>
      <c r="AG980" s="219"/>
    </row>
    <row r="981">
      <c r="AC981" s="219"/>
      <c r="AG981" s="219"/>
    </row>
    <row r="982">
      <c r="AC982" s="219"/>
      <c r="AG982" s="219"/>
    </row>
    <row r="983">
      <c r="AC983" s="219"/>
      <c r="AG983" s="219"/>
    </row>
    <row r="984">
      <c r="AC984" s="219"/>
      <c r="AG984" s="219"/>
    </row>
    <row r="985">
      <c r="AC985" s="219"/>
      <c r="AG985" s="219"/>
    </row>
    <row r="986">
      <c r="AC986" s="219"/>
      <c r="AG986" s="219"/>
    </row>
    <row r="987">
      <c r="AC987" s="219"/>
      <c r="AG987" s="219"/>
    </row>
    <row r="988">
      <c r="AC988" s="219"/>
      <c r="AG988" s="219"/>
    </row>
    <row r="989">
      <c r="AC989" s="219"/>
      <c r="AG989" s="219"/>
    </row>
    <row r="990">
      <c r="AC990" s="219"/>
      <c r="AG990" s="219"/>
    </row>
    <row r="991">
      <c r="AC991" s="219"/>
      <c r="AG991" s="219"/>
    </row>
    <row r="992">
      <c r="AC992" s="219"/>
      <c r="AG992" s="219"/>
    </row>
    <row r="993">
      <c r="AC993" s="219"/>
      <c r="AG993" s="219"/>
    </row>
    <row r="994">
      <c r="AC994" s="219"/>
      <c r="AG994" s="219"/>
    </row>
    <row r="995">
      <c r="AC995" s="219"/>
      <c r="AG995" s="219"/>
    </row>
    <row r="996">
      <c r="AC996" s="219"/>
      <c r="AG996" s="219"/>
    </row>
    <row r="997">
      <c r="AC997" s="219"/>
      <c r="AG997" s="219"/>
    </row>
    <row r="998">
      <c r="AC998" s="219"/>
      <c r="AG998" s="219"/>
    </row>
    <row r="999">
      <c r="AC999" s="219"/>
      <c r="AG999" s="219"/>
    </row>
    <row r="1000">
      <c r="AC1000" s="219"/>
      <c r="AG1000" s="219"/>
    </row>
  </sheetData>
  <mergeCells count="9">
    <mergeCell ref="AC1:AE1"/>
    <mergeCell ref="AG1:AI1"/>
    <mergeCell ref="A1:C1"/>
    <mergeCell ref="E1:G1"/>
    <mergeCell ref="I1:K1"/>
    <mergeCell ref="M1:O1"/>
    <mergeCell ref="Q1:S1"/>
    <mergeCell ref="U1:W1"/>
    <mergeCell ref="Y1:AA1"/>
  </mergeCell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808E55FFDF65429423CC89F8457303" ma:contentTypeVersion="13" ma:contentTypeDescription="Create a new document." ma:contentTypeScope="" ma:versionID="15925b7639e7d55ca93ee3cbd1f0a614">
  <xsd:schema xmlns:xsd="http://www.w3.org/2001/XMLSchema" xmlns:xs="http://www.w3.org/2001/XMLSchema" xmlns:p="http://schemas.microsoft.com/office/2006/metadata/properties" xmlns:ns2="80ca0bad-ee73-426e-bea0-6e661d2ff9ae" xmlns:ns3="c42915ae-b8b3-4535-a73d-d0be60ec0c3b" targetNamespace="http://schemas.microsoft.com/office/2006/metadata/properties" ma:root="true" ma:fieldsID="0104d1cecaecf993c1772cdc5ea21e55" ns2:_="" ns3:_="">
    <xsd:import namespace="80ca0bad-ee73-426e-bea0-6e661d2ff9ae"/>
    <xsd:import namespace="c42915ae-b8b3-4535-a73d-d0be60ec0c3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a0bad-ee73-426e-bea0-6e661d2ff9a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2915ae-b8b3-4535-a73d-d0be60ec0c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0ca0bad-ee73-426e-bea0-6e661d2ff9ae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EF40BF5-52A6-4EB6-8FAA-F1A6028FC652}"/>
</file>

<file path=customXml/itemProps2.xml><?xml version="1.0" encoding="utf-8"?>
<ds:datastoreItem xmlns:ds="http://schemas.openxmlformats.org/officeDocument/2006/customXml" ds:itemID="{00F32E7C-E797-41F1-A7D6-4BC2E9872406}"/>
</file>

<file path=customXml/itemProps3.xml><?xml version="1.0" encoding="utf-8"?>
<ds:datastoreItem xmlns:ds="http://schemas.openxmlformats.org/officeDocument/2006/customXml" ds:itemID="{B0430C1A-1354-4006-A3A2-79DF5D2AF625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der">
    <vt:r8>38800</vt:r8>
  </property>
  <property fmtid="{D5CDD505-2E9C-101B-9397-08002B2CF9AE}" pid="3" name="ContentTypeId">
    <vt:lpwstr>0x010100E3808E55FFDF65429423CC89F8457303</vt:lpwstr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